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reflet/today/2024.10.28/Assignment1- excel complete cleaning/"/>
    </mc:Choice>
  </mc:AlternateContent>
  <xr:revisionPtr revIDLastSave="0" documentId="8_{F26E6FD4-3C5E-9F4C-8685-8743FC16DA5F}" xr6:coauthVersionLast="47" xr6:coauthVersionMax="47" xr10:uidLastSave="{00000000-0000-0000-0000-000000000000}"/>
  <bookViews>
    <workbookView xWindow="0" yWindow="560" windowWidth="28800" windowHeight="15800" firstSheet="1" activeTab="7" xr2:uid="{00000000-000D-0000-FFFF-FFFF00000000}"/>
  </bookViews>
  <sheets>
    <sheet name="marketing_data_original" sheetId="1" r:id="rId1"/>
    <sheet name="draft_market_data" sheetId="2" r:id="rId2"/>
    <sheet name="Date_Cleaning" sheetId="12" r:id="rId3"/>
    <sheet name="draft_market2.0" sheetId="11" r:id="rId4"/>
    <sheet name="Assignment1 - observation reduc" sheetId="7" r:id="rId5"/>
    <sheet name="Income -average implemented " sheetId="14" r:id="rId6"/>
    <sheet name="Assumptions &amp; Approach" sheetId="10" r:id="rId7"/>
    <sheet name="Cleaned_Market_Data3.0" sheetId="13" r:id="rId8"/>
  </sheets>
  <definedNames>
    <definedName name="_xlnm._FilterDatabase" localSheetId="4" hidden="1">'Assignment1 - observation reduc'!$A$2:$O$2219</definedName>
    <definedName name="_xlnm._FilterDatabase" localSheetId="2" hidden="1">Date_Cleaning!$A$3:$J$3</definedName>
    <definedName name="_xlnm._FilterDatabase" localSheetId="1" hidden="1">draft_market_data!$B$1:$Y$2213</definedName>
    <definedName name="_xlnm._FilterDatabase" localSheetId="3" hidden="1">draft_market2.0!$B$3:$AB$2216</definedName>
    <definedName name="_xlnm._FilterDatabase" localSheetId="5" hidden="1">'Income -average implemented '!$B$3:$D$2216</definedName>
    <definedName name="_xlnm._FilterDatabase" localSheetId="0" hidden="1">marketing_data_original!$B$1:$X$2218</definedName>
    <definedName name="_xlchart.v1.0" hidden="1">'Assignment1 - observation reduc'!$C$3:$C$2218</definedName>
    <definedName name="_xlchart.v1.1" hidden="1">'Assignment1 - observation reduc'!$H$3:$H$2218</definedName>
    <definedName name="_xlchart.v1.2" hidden="1">'Assignment1 - observation reduc'!$C$3:$C$2218</definedName>
    <definedName name="_xlchart.v1.3" hidden="1">'Assignment1 - observation reduc'!$H$1</definedName>
    <definedName name="_xlchart.v1.4" hidden="1">'Assignment1 - observation reduc'!$H$2:$H$2218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20" i="1" l="1"/>
  <c r="C1" i="14"/>
  <c r="D1" i="14"/>
  <c r="B1" i="14"/>
  <c r="F1" i="7"/>
  <c r="E1" i="7"/>
  <c r="D1" i="7"/>
  <c r="B1" i="7"/>
  <c r="A1" i="7"/>
  <c r="I3" i="7" a="1"/>
  <c r="I3" i="7" s="1"/>
  <c r="I2" i="7" s="1"/>
  <c r="I4" i="7" a="1"/>
  <c r="I4" i="7" s="1"/>
  <c r="L1" i="1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C6" i="12" a="1"/>
  <c r="C6" i="12" s="1"/>
  <c r="D6" i="12" s="1"/>
  <c r="C5" i="12" a="1"/>
  <c r="C5" i="12" s="1"/>
  <c r="C7" i="12" a="1"/>
  <c r="C7" i="12" s="1"/>
  <c r="C8" i="12" a="1"/>
  <c r="C8" i="12" s="1"/>
  <c r="D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D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D30" i="12" s="1"/>
  <c r="C31" i="12" a="1"/>
  <c r="C31" i="12" s="1"/>
  <c r="C32" i="12" a="1"/>
  <c r="C32" i="12" s="1"/>
  <c r="D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D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D46" i="12" s="1"/>
  <c r="C47" i="12" a="1"/>
  <c r="C47" i="12" s="1"/>
  <c r="C48" i="12" a="1"/>
  <c r="C48" i="12" s="1"/>
  <c r="D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D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1" i="12" a="1"/>
  <c r="C61" i="12" s="1"/>
  <c r="C62" i="12" a="1"/>
  <c r="C62" i="12" s="1"/>
  <c r="D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D70" i="12" s="1"/>
  <c r="C71" i="12" a="1"/>
  <c r="C71" i="12" s="1"/>
  <c r="C72" i="12" a="1"/>
  <c r="C72" i="12" s="1"/>
  <c r="D72" i="12" s="1"/>
  <c r="C73" i="12" a="1"/>
  <c r="C73" i="12" s="1"/>
  <c r="C74" i="12" a="1"/>
  <c r="C74" i="12" s="1"/>
  <c r="C75" i="12" a="1"/>
  <c r="C75" i="12" s="1"/>
  <c r="C76" i="12" a="1"/>
  <c r="C76" i="12" s="1"/>
  <c r="D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D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D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D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D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114" i="12" a="1"/>
  <c r="C114" i="12" s="1"/>
  <c r="C115" i="12" a="1"/>
  <c r="C115" i="12" s="1"/>
  <c r="C116" i="12" a="1"/>
  <c r="C116" i="12" s="1"/>
  <c r="D116" i="12" s="1"/>
  <c r="C117" i="12" a="1"/>
  <c r="C117" i="12" s="1"/>
  <c r="C118" i="12" a="1"/>
  <c r="C118" i="12" s="1"/>
  <c r="C119" i="12" a="1"/>
  <c r="C119" i="12" s="1"/>
  <c r="C120" i="12" a="1"/>
  <c r="C120" i="12" s="1"/>
  <c r="C121" i="12" a="1"/>
  <c r="C121" i="12" s="1"/>
  <c r="C122" i="12" a="1"/>
  <c r="C122" i="12" s="1"/>
  <c r="C123" i="12" a="1"/>
  <c r="C123" i="12" s="1"/>
  <c r="C124" i="12" a="1"/>
  <c r="C124" i="12" s="1"/>
  <c r="D124" i="12" s="1"/>
  <c r="C125" i="12" a="1"/>
  <c r="C125" i="12" s="1"/>
  <c r="C126" i="12" a="1"/>
  <c r="C126" i="12" s="1"/>
  <c r="C127" i="12" a="1"/>
  <c r="C127" i="12" s="1"/>
  <c r="C128" i="12" a="1"/>
  <c r="C128" i="12" s="1"/>
  <c r="D128" i="12" s="1"/>
  <c r="C129" i="12" a="1"/>
  <c r="C129" i="12" s="1"/>
  <c r="C130" i="12" a="1"/>
  <c r="C130" i="12" s="1"/>
  <c r="C131" i="12" a="1"/>
  <c r="C131" i="12" s="1"/>
  <c r="C132" i="12" a="1"/>
  <c r="C132" i="12" s="1"/>
  <c r="D132" i="12" s="1"/>
  <c r="C133" i="12" a="1"/>
  <c r="C133" i="12" s="1"/>
  <c r="C134" i="12" a="1"/>
  <c r="C134" i="12" s="1"/>
  <c r="C135" i="12" a="1"/>
  <c r="C135" i="12" s="1"/>
  <c r="C136" i="12" a="1"/>
  <c r="C136" i="12" s="1"/>
  <c r="D136" i="12" s="1"/>
  <c r="C137" i="12" a="1"/>
  <c r="C137" i="12" s="1"/>
  <c r="C138" i="12" a="1"/>
  <c r="C138" i="12" s="1"/>
  <c r="C139" i="12" a="1"/>
  <c r="C139" i="12" s="1"/>
  <c r="C140" i="12" a="1"/>
  <c r="C140" i="12" s="1"/>
  <c r="D140" i="12" s="1"/>
  <c r="C141" i="12" a="1"/>
  <c r="C141" i="12" s="1"/>
  <c r="C142" i="12" a="1"/>
  <c r="C142" i="12" s="1"/>
  <c r="C143" i="12" a="1"/>
  <c r="C143" i="12" s="1"/>
  <c r="C144" i="12" a="1"/>
  <c r="C144" i="12" s="1"/>
  <c r="C145" i="12" a="1"/>
  <c r="C145" i="12" s="1"/>
  <c r="C146" i="12" a="1"/>
  <c r="C146" i="12" s="1"/>
  <c r="C147" i="12" a="1"/>
  <c r="C147" i="12" s="1"/>
  <c r="C148" i="12" a="1"/>
  <c r="C148" i="12" s="1"/>
  <c r="D148" i="12" s="1"/>
  <c r="C149" i="12" a="1"/>
  <c r="C149" i="12" s="1"/>
  <c r="C150" i="12" a="1"/>
  <c r="C150" i="12" s="1"/>
  <c r="C151" i="12" a="1"/>
  <c r="C151" i="12" s="1"/>
  <c r="C152" i="12" a="1"/>
  <c r="C152" i="12" s="1"/>
  <c r="C153" i="12" a="1"/>
  <c r="C153" i="12" s="1"/>
  <c r="C154" i="12" a="1"/>
  <c r="C154" i="12" s="1"/>
  <c r="C155" i="12" a="1"/>
  <c r="C155" i="12" s="1"/>
  <c r="C156" i="12" a="1"/>
  <c r="C156" i="12" s="1"/>
  <c r="D156" i="12" s="1"/>
  <c r="C157" i="12" a="1"/>
  <c r="C157" i="12" s="1"/>
  <c r="C158" i="12" a="1"/>
  <c r="C158" i="12" s="1"/>
  <c r="D158" i="12" s="1"/>
  <c r="C159" i="12" a="1"/>
  <c r="C159" i="12" s="1"/>
  <c r="C160" i="12" a="1"/>
  <c r="C160" i="12" s="1"/>
  <c r="C161" i="12" a="1"/>
  <c r="C161" i="12" s="1"/>
  <c r="C162" i="12" a="1"/>
  <c r="C162" i="12" s="1"/>
  <c r="C163" i="12" a="1"/>
  <c r="C163" i="12" s="1"/>
  <c r="C164" i="12" a="1"/>
  <c r="C164" i="12" s="1"/>
  <c r="D164" i="12" s="1"/>
  <c r="C165" i="12" a="1"/>
  <c r="C165" i="12" s="1"/>
  <c r="C166" i="12" a="1"/>
  <c r="C166" i="12" s="1"/>
  <c r="D166" i="12" s="1"/>
  <c r="C167" i="12" a="1"/>
  <c r="C167" i="12" s="1"/>
  <c r="C168" i="12" a="1"/>
  <c r="C168" i="12" s="1"/>
  <c r="C169" i="12" a="1"/>
  <c r="C169" i="12" s="1"/>
  <c r="C170" i="12" a="1"/>
  <c r="C170" i="12" s="1"/>
  <c r="C171" i="12" a="1"/>
  <c r="C171" i="12" s="1"/>
  <c r="C172" i="12" a="1"/>
  <c r="C172" i="12" s="1"/>
  <c r="D172" i="12" s="1"/>
  <c r="C173" i="12" a="1"/>
  <c r="C173" i="12" s="1"/>
  <c r="C174" i="12" a="1"/>
  <c r="C174" i="12" s="1"/>
  <c r="D174" i="12" s="1"/>
  <c r="C175" i="12" a="1"/>
  <c r="C175" i="12" s="1"/>
  <c r="C176" i="12" a="1"/>
  <c r="C176" i="12" s="1"/>
  <c r="D176" i="12" s="1"/>
  <c r="C177" i="12" a="1"/>
  <c r="C177" i="12" s="1"/>
  <c r="C178" i="12" a="1"/>
  <c r="C178" i="12" s="1"/>
  <c r="D178" i="12" s="1"/>
  <c r="C179" i="12" a="1"/>
  <c r="C179" i="12" s="1"/>
  <c r="C180" i="12" a="1"/>
  <c r="C180" i="12" s="1"/>
  <c r="C181" i="12" a="1"/>
  <c r="C181" i="12" s="1"/>
  <c r="C182" i="12" a="1"/>
  <c r="C182" i="12" s="1"/>
  <c r="C183" i="12" a="1"/>
  <c r="C183" i="12" s="1"/>
  <c r="C184" i="12" a="1"/>
  <c r="C184" i="12" s="1"/>
  <c r="C185" i="12" a="1"/>
  <c r="C185" i="12" s="1"/>
  <c r="C186" i="12" a="1"/>
  <c r="C186" i="12" s="1"/>
  <c r="C187" i="12" a="1"/>
  <c r="C187" i="12" s="1"/>
  <c r="C188" i="12" a="1"/>
  <c r="C188" i="12" s="1"/>
  <c r="C189" i="12" a="1"/>
  <c r="C189" i="12" s="1"/>
  <c r="C190" i="12" a="1"/>
  <c r="C190" i="12" s="1"/>
  <c r="C191" i="12" a="1"/>
  <c r="C191" i="12" s="1"/>
  <c r="C192" i="12" a="1"/>
  <c r="C192" i="12" s="1"/>
  <c r="C193" i="12" a="1"/>
  <c r="C193" i="12" s="1"/>
  <c r="C194" i="12" a="1"/>
  <c r="C194" i="12" s="1"/>
  <c r="C195" i="12" a="1"/>
  <c r="C195" i="12" s="1"/>
  <c r="C196" i="12" a="1"/>
  <c r="C196" i="12" s="1"/>
  <c r="C197" i="12" a="1"/>
  <c r="C197" i="12" s="1"/>
  <c r="C198" i="12" a="1"/>
  <c r="C198" i="12" s="1"/>
  <c r="C199" i="12" a="1"/>
  <c r="C199" i="12" s="1"/>
  <c r="C200" i="12" a="1"/>
  <c r="C200" i="12" s="1"/>
  <c r="C201" i="12" a="1"/>
  <c r="C201" i="12" s="1"/>
  <c r="C202" i="12" a="1"/>
  <c r="C202" i="12" s="1"/>
  <c r="C203" i="12" a="1"/>
  <c r="C203" i="12" s="1"/>
  <c r="C204" i="12" a="1"/>
  <c r="C204" i="12" s="1"/>
  <c r="C205" i="12" a="1"/>
  <c r="C205" i="12" s="1"/>
  <c r="C206" i="12" a="1"/>
  <c r="C206" i="12" s="1"/>
  <c r="C207" i="12" a="1"/>
  <c r="C207" i="12" s="1"/>
  <c r="C208" i="12" a="1"/>
  <c r="C208" i="12" s="1"/>
  <c r="C209" i="12" a="1"/>
  <c r="C209" i="12" s="1"/>
  <c r="C210" i="12" a="1"/>
  <c r="C210" i="12" s="1"/>
  <c r="C211" i="12" a="1"/>
  <c r="C211" i="12" s="1"/>
  <c r="C212" i="12" a="1"/>
  <c r="C212" i="12" s="1"/>
  <c r="C213" i="12" a="1"/>
  <c r="C213" i="12" s="1"/>
  <c r="C214" i="12" a="1"/>
  <c r="C214" i="12" s="1"/>
  <c r="C215" i="12" a="1"/>
  <c r="C215" i="12" s="1"/>
  <c r="C216" i="12" a="1"/>
  <c r="C216" i="12" s="1"/>
  <c r="C217" i="12" a="1"/>
  <c r="C217" i="12" s="1"/>
  <c r="C218" i="12" a="1"/>
  <c r="C218" i="12" s="1"/>
  <c r="C219" i="12" a="1"/>
  <c r="C219" i="12" s="1"/>
  <c r="C220" i="12" a="1"/>
  <c r="C220" i="12" s="1"/>
  <c r="C221" i="12" a="1"/>
  <c r="C221" i="12" s="1"/>
  <c r="C222" i="12" a="1"/>
  <c r="C222" i="12" s="1"/>
  <c r="C223" i="12" a="1"/>
  <c r="C223" i="12" s="1"/>
  <c r="C224" i="12" a="1"/>
  <c r="C224" i="12" s="1"/>
  <c r="C225" i="12" a="1"/>
  <c r="C225" i="12" s="1"/>
  <c r="C226" i="12" a="1"/>
  <c r="C226" i="12" s="1"/>
  <c r="C227" i="12" a="1"/>
  <c r="C227" i="12" s="1"/>
  <c r="C228" i="12" a="1"/>
  <c r="C228" i="12" s="1"/>
  <c r="C229" i="12" a="1"/>
  <c r="C229" i="12" s="1"/>
  <c r="C230" i="12" a="1"/>
  <c r="C230" i="12" s="1"/>
  <c r="C231" i="12" a="1"/>
  <c r="C231" i="12" s="1"/>
  <c r="C232" i="12" a="1"/>
  <c r="C232" i="12" s="1"/>
  <c r="C233" i="12" a="1"/>
  <c r="C233" i="12" s="1"/>
  <c r="C234" i="12" a="1"/>
  <c r="C234" i="12" s="1"/>
  <c r="C235" i="12" a="1"/>
  <c r="C235" i="12" s="1"/>
  <c r="C236" i="12" a="1"/>
  <c r="C236" i="12" s="1"/>
  <c r="C237" i="12" a="1"/>
  <c r="C237" i="12" s="1"/>
  <c r="C238" i="12" a="1"/>
  <c r="C238" i="12" s="1"/>
  <c r="C239" i="12" a="1"/>
  <c r="C239" i="12" s="1"/>
  <c r="C240" i="12" a="1"/>
  <c r="C240" i="12" s="1"/>
  <c r="C241" i="12" a="1"/>
  <c r="C241" i="12" s="1"/>
  <c r="C242" i="12" a="1"/>
  <c r="C242" i="12" s="1"/>
  <c r="C243" i="12" a="1"/>
  <c r="C243" i="12" s="1"/>
  <c r="C244" i="12" a="1"/>
  <c r="C244" i="12" s="1"/>
  <c r="C245" i="12" a="1"/>
  <c r="C245" i="12" s="1"/>
  <c r="C246" i="12" a="1"/>
  <c r="C246" i="12" s="1"/>
  <c r="C247" i="12" a="1"/>
  <c r="C247" i="12" s="1"/>
  <c r="C248" i="12" a="1"/>
  <c r="C248" i="12" s="1"/>
  <c r="C249" i="12" a="1"/>
  <c r="C249" i="12" s="1"/>
  <c r="C250" i="12" a="1"/>
  <c r="C250" i="12" s="1"/>
  <c r="C251" i="12" a="1"/>
  <c r="C251" i="12" s="1"/>
  <c r="C252" i="12" a="1"/>
  <c r="C252" i="12" s="1"/>
  <c r="C253" i="12" a="1"/>
  <c r="C253" i="12" s="1"/>
  <c r="C254" i="12" a="1"/>
  <c r="C254" i="12" s="1"/>
  <c r="C255" i="12" a="1"/>
  <c r="C255" i="12" s="1"/>
  <c r="C256" i="12" a="1"/>
  <c r="C256" i="12" s="1"/>
  <c r="C257" i="12" a="1"/>
  <c r="C257" i="12" s="1"/>
  <c r="C258" i="12" a="1"/>
  <c r="C258" i="12" s="1"/>
  <c r="C259" i="12" a="1"/>
  <c r="C259" i="12" s="1"/>
  <c r="C260" i="12" a="1"/>
  <c r="C260" i="12" s="1"/>
  <c r="C261" i="12" a="1"/>
  <c r="C261" i="12" s="1"/>
  <c r="C262" i="12" a="1"/>
  <c r="C262" i="12" s="1"/>
  <c r="C263" i="12" a="1"/>
  <c r="C263" i="12" s="1"/>
  <c r="C264" i="12" a="1"/>
  <c r="C264" i="12" s="1"/>
  <c r="C265" i="12" a="1"/>
  <c r="C265" i="12" s="1"/>
  <c r="C266" i="12" a="1"/>
  <c r="C266" i="12" s="1"/>
  <c r="C267" i="12" a="1"/>
  <c r="C267" i="12" s="1"/>
  <c r="C268" i="12" a="1"/>
  <c r="C268" i="12" s="1"/>
  <c r="C269" i="12" a="1"/>
  <c r="C269" i="12" s="1"/>
  <c r="C270" i="12" a="1"/>
  <c r="C270" i="12" s="1"/>
  <c r="C271" i="12" a="1"/>
  <c r="C271" i="12" s="1"/>
  <c r="C272" i="12" a="1"/>
  <c r="C272" i="12" s="1"/>
  <c r="C273" i="12" a="1"/>
  <c r="C273" i="12" s="1"/>
  <c r="C274" i="12" a="1"/>
  <c r="C274" i="12" s="1"/>
  <c r="C275" i="12" a="1"/>
  <c r="C275" i="12" s="1"/>
  <c r="C276" i="12" a="1"/>
  <c r="C276" i="12" s="1"/>
  <c r="C277" i="12" a="1"/>
  <c r="C277" i="12" s="1"/>
  <c r="C278" i="12" a="1"/>
  <c r="C278" i="12" s="1"/>
  <c r="C279" i="12" a="1"/>
  <c r="C279" i="12" s="1"/>
  <c r="C280" i="12" a="1"/>
  <c r="C280" i="12" s="1"/>
  <c r="C281" i="12" a="1"/>
  <c r="C281" i="12" s="1"/>
  <c r="C282" i="12" a="1"/>
  <c r="C282" i="12" s="1"/>
  <c r="C283" i="12" a="1"/>
  <c r="C283" i="12" s="1"/>
  <c r="C284" i="12" a="1"/>
  <c r="C284" i="12" s="1"/>
  <c r="C285" i="12" a="1"/>
  <c r="C285" i="12" s="1"/>
  <c r="C286" i="12" a="1"/>
  <c r="C286" i="12" s="1"/>
  <c r="C287" i="12" a="1"/>
  <c r="C287" i="12" s="1"/>
  <c r="C288" i="12" a="1"/>
  <c r="C288" i="12" s="1"/>
  <c r="C289" i="12" a="1"/>
  <c r="C289" i="12" s="1"/>
  <c r="C290" i="12" a="1"/>
  <c r="C290" i="12" s="1"/>
  <c r="C291" i="12" a="1"/>
  <c r="C291" i="12" s="1"/>
  <c r="C292" i="12" a="1"/>
  <c r="C292" i="12" s="1"/>
  <c r="C293" i="12" a="1"/>
  <c r="C293" i="12" s="1"/>
  <c r="C294" i="12" a="1"/>
  <c r="C294" i="12" s="1"/>
  <c r="C295" i="12" a="1"/>
  <c r="C295" i="12" s="1"/>
  <c r="C296" i="12" a="1"/>
  <c r="C296" i="12" s="1"/>
  <c r="C297" i="12" a="1"/>
  <c r="C297" i="12" s="1"/>
  <c r="C298" i="12" a="1"/>
  <c r="C298" i="12" s="1"/>
  <c r="C299" i="12" a="1"/>
  <c r="C299" i="12" s="1"/>
  <c r="C300" i="12" a="1"/>
  <c r="C300" i="12" s="1"/>
  <c r="C301" i="12" a="1"/>
  <c r="C301" i="12" s="1"/>
  <c r="C302" i="12" a="1"/>
  <c r="C302" i="12" s="1"/>
  <c r="C303" i="12" a="1"/>
  <c r="C303" i="12" s="1"/>
  <c r="C304" i="12" a="1"/>
  <c r="C304" i="12" s="1"/>
  <c r="C305" i="12" a="1"/>
  <c r="C305" i="12" s="1"/>
  <c r="D305" i="12" s="1"/>
  <c r="C306" i="12" a="1"/>
  <c r="C306" i="12" s="1"/>
  <c r="D306" i="12" s="1"/>
  <c r="C307" i="12" a="1"/>
  <c r="C307" i="12" s="1"/>
  <c r="D307" i="12" s="1"/>
  <c r="C308" i="12" a="1"/>
  <c r="C308" i="12" s="1"/>
  <c r="D308" i="12" s="1"/>
  <c r="C309" i="12" a="1"/>
  <c r="C309" i="12" s="1"/>
  <c r="C310" i="12" a="1"/>
  <c r="C310" i="12" s="1"/>
  <c r="D310" i="12" s="1"/>
  <c r="C311" i="12" a="1"/>
  <c r="C311" i="12" s="1"/>
  <c r="C312" i="12" a="1"/>
  <c r="C312" i="12" s="1"/>
  <c r="D312" i="12" s="1"/>
  <c r="C313" i="12" a="1"/>
  <c r="C313" i="12" s="1"/>
  <c r="C314" i="12" a="1"/>
  <c r="C314" i="12" s="1"/>
  <c r="D314" i="12" s="1"/>
  <c r="C315" i="12" a="1"/>
  <c r="C315" i="12" s="1"/>
  <c r="C316" i="12" a="1"/>
  <c r="C316" i="12" s="1"/>
  <c r="D316" i="12" s="1"/>
  <c r="C317" i="12" a="1"/>
  <c r="C317" i="12" s="1"/>
  <c r="C318" i="12" a="1"/>
  <c r="C318" i="12" s="1"/>
  <c r="D318" i="12" s="1"/>
  <c r="C319" i="12" a="1"/>
  <c r="C319" i="12" s="1"/>
  <c r="C320" i="12" a="1"/>
  <c r="C320" i="12" s="1"/>
  <c r="D320" i="12" s="1"/>
  <c r="C321" i="12" a="1"/>
  <c r="C321" i="12" s="1"/>
  <c r="C322" i="12" a="1"/>
  <c r="C322" i="12" s="1"/>
  <c r="C323" i="12" a="1"/>
  <c r="C323" i="12" s="1"/>
  <c r="C324" i="12" a="1"/>
  <c r="C324" i="12" s="1"/>
  <c r="C325" i="12" a="1"/>
  <c r="C325" i="12" s="1"/>
  <c r="C326" i="12" a="1"/>
  <c r="C326" i="12" s="1"/>
  <c r="C327" i="12" a="1"/>
  <c r="C327" i="12" s="1"/>
  <c r="C328" i="12" a="1"/>
  <c r="C328" i="12" s="1"/>
  <c r="C329" i="12" a="1"/>
  <c r="C329" i="12" s="1"/>
  <c r="C330" i="12" a="1"/>
  <c r="C330" i="12" s="1"/>
  <c r="C331" i="12" a="1"/>
  <c r="C331" i="12" s="1"/>
  <c r="C332" i="12" a="1"/>
  <c r="C332" i="12" s="1"/>
  <c r="C333" i="12" a="1"/>
  <c r="C333" i="12" s="1"/>
  <c r="C334" i="12" a="1"/>
  <c r="C334" i="12" s="1"/>
  <c r="C335" i="12" a="1"/>
  <c r="C335" i="12" s="1"/>
  <c r="C336" i="12" a="1"/>
  <c r="C336" i="12" s="1"/>
  <c r="C337" i="12" a="1"/>
  <c r="C337" i="12" s="1"/>
  <c r="C338" i="12" a="1"/>
  <c r="C338" i="12" s="1"/>
  <c r="C339" i="12" a="1"/>
  <c r="C339" i="12" s="1"/>
  <c r="C340" i="12" a="1"/>
  <c r="C340" i="12" s="1"/>
  <c r="C341" i="12" a="1"/>
  <c r="C341" i="12" s="1"/>
  <c r="C342" i="12" a="1"/>
  <c r="C342" i="12" s="1"/>
  <c r="C343" i="12" a="1"/>
  <c r="C343" i="12" s="1"/>
  <c r="C344" i="12" a="1"/>
  <c r="C344" i="12" s="1"/>
  <c r="C345" i="12" a="1"/>
  <c r="C345" i="12" s="1"/>
  <c r="C346" i="12" a="1"/>
  <c r="C346" i="12" s="1"/>
  <c r="C347" i="12" a="1"/>
  <c r="C347" i="12" s="1"/>
  <c r="C348" i="12" a="1"/>
  <c r="C348" i="12" s="1"/>
  <c r="C349" i="12" a="1"/>
  <c r="C349" i="12" s="1"/>
  <c r="C350" i="12" a="1"/>
  <c r="C350" i="12" s="1"/>
  <c r="C351" i="12" a="1"/>
  <c r="C351" i="12" s="1"/>
  <c r="C352" i="12" a="1"/>
  <c r="C352" i="12" s="1"/>
  <c r="C353" i="12" a="1"/>
  <c r="C353" i="12" s="1"/>
  <c r="C354" i="12" a="1"/>
  <c r="C354" i="12" s="1"/>
  <c r="C355" i="12" a="1"/>
  <c r="C355" i="12" s="1"/>
  <c r="C356" i="12" a="1"/>
  <c r="C356" i="12" s="1"/>
  <c r="C357" i="12" a="1"/>
  <c r="C357" i="12" s="1"/>
  <c r="C358" i="12" a="1"/>
  <c r="C358" i="12" s="1"/>
  <c r="C359" i="12" a="1"/>
  <c r="C359" i="12" s="1"/>
  <c r="C360" i="12" a="1"/>
  <c r="C360" i="12" s="1"/>
  <c r="C361" i="12" a="1"/>
  <c r="C361" i="12" s="1"/>
  <c r="C362" i="12" a="1"/>
  <c r="C362" i="12" s="1"/>
  <c r="C363" i="12" a="1"/>
  <c r="C363" i="12" s="1"/>
  <c r="C364" i="12" a="1"/>
  <c r="C364" i="12" s="1"/>
  <c r="C365" i="12" a="1"/>
  <c r="C365" i="12" s="1"/>
  <c r="C366" i="12" a="1"/>
  <c r="C366" i="12" s="1"/>
  <c r="C367" i="12" a="1"/>
  <c r="C367" i="12" s="1"/>
  <c r="C368" i="12" a="1"/>
  <c r="C368" i="12" s="1"/>
  <c r="C369" i="12" a="1"/>
  <c r="C369" i="12" s="1"/>
  <c r="C370" i="12" a="1"/>
  <c r="C370" i="12" s="1"/>
  <c r="C371" i="12" a="1"/>
  <c r="C371" i="12" s="1"/>
  <c r="C372" i="12" a="1"/>
  <c r="C372" i="12" s="1"/>
  <c r="C373" i="12" a="1"/>
  <c r="C373" i="12" s="1"/>
  <c r="C374" i="12" a="1"/>
  <c r="C374" i="12" s="1"/>
  <c r="C375" i="12" a="1"/>
  <c r="C375" i="12" s="1"/>
  <c r="C376" i="12" a="1"/>
  <c r="C376" i="12" s="1"/>
  <c r="C377" i="12" a="1"/>
  <c r="C377" i="12" s="1"/>
  <c r="C378" i="12" a="1"/>
  <c r="C378" i="12" s="1"/>
  <c r="C379" i="12" a="1"/>
  <c r="C379" i="12" s="1"/>
  <c r="C380" i="12" a="1"/>
  <c r="C380" i="12" s="1"/>
  <c r="C381" i="12" a="1"/>
  <c r="C381" i="12" s="1"/>
  <c r="C382" i="12" a="1"/>
  <c r="C382" i="12" s="1"/>
  <c r="C383" i="12" a="1"/>
  <c r="C383" i="12" s="1"/>
  <c r="C384" i="12" a="1"/>
  <c r="C384" i="12" s="1"/>
  <c r="C385" i="12" a="1"/>
  <c r="C385" i="12" s="1"/>
  <c r="C386" i="12" a="1"/>
  <c r="C386" i="12" s="1"/>
  <c r="C387" i="12" a="1"/>
  <c r="C387" i="12" s="1"/>
  <c r="C388" i="12" a="1"/>
  <c r="C388" i="12" s="1"/>
  <c r="C389" i="12" a="1"/>
  <c r="C389" i="12" s="1"/>
  <c r="C390" i="12" a="1"/>
  <c r="C390" i="12" s="1"/>
  <c r="C391" i="12" a="1"/>
  <c r="C391" i="12" s="1"/>
  <c r="C392" i="12" a="1"/>
  <c r="C392" i="12" s="1"/>
  <c r="C393" i="12" a="1"/>
  <c r="C393" i="12" s="1"/>
  <c r="C394" i="12" a="1"/>
  <c r="C394" i="12" s="1"/>
  <c r="C395" i="12" a="1"/>
  <c r="C395" i="12" s="1"/>
  <c r="C396" i="12" a="1"/>
  <c r="C396" i="12" s="1"/>
  <c r="C397" i="12" a="1"/>
  <c r="C397" i="12" s="1"/>
  <c r="C398" i="12" a="1"/>
  <c r="C398" i="12" s="1"/>
  <c r="C399" i="12" a="1"/>
  <c r="C399" i="12" s="1"/>
  <c r="C400" i="12" a="1"/>
  <c r="C400" i="12" s="1"/>
  <c r="C401" i="12" a="1"/>
  <c r="C401" i="12" s="1"/>
  <c r="C402" i="12" a="1"/>
  <c r="C402" i="12" s="1"/>
  <c r="C403" i="12" a="1"/>
  <c r="C403" i="12" s="1"/>
  <c r="C404" i="12" a="1"/>
  <c r="C404" i="12" s="1"/>
  <c r="C405" i="12" a="1"/>
  <c r="C405" i="12" s="1"/>
  <c r="C406" i="12" a="1"/>
  <c r="C406" i="12" s="1"/>
  <c r="C407" i="12" a="1"/>
  <c r="C407" i="12" s="1"/>
  <c r="C408" i="12" a="1"/>
  <c r="C408" i="12" s="1"/>
  <c r="C409" i="12" a="1"/>
  <c r="C409" i="12" s="1"/>
  <c r="C410" i="12" a="1"/>
  <c r="C410" i="12" s="1"/>
  <c r="C411" i="12" a="1"/>
  <c r="C411" i="12" s="1"/>
  <c r="C412" i="12" a="1"/>
  <c r="C412" i="12" s="1"/>
  <c r="C413" i="12" a="1"/>
  <c r="C413" i="12" s="1"/>
  <c r="C414" i="12" a="1"/>
  <c r="C414" i="12" s="1"/>
  <c r="C415" i="12" a="1"/>
  <c r="C415" i="12" s="1"/>
  <c r="C416" i="12" a="1"/>
  <c r="C416" i="12" s="1"/>
  <c r="C417" i="12" a="1"/>
  <c r="C417" i="12" s="1"/>
  <c r="C418" i="12" a="1"/>
  <c r="C418" i="12" s="1"/>
  <c r="C419" i="12" a="1"/>
  <c r="C419" i="12" s="1"/>
  <c r="C420" i="12" a="1"/>
  <c r="C420" i="12" s="1"/>
  <c r="C421" i="12" a="1"/>
  <c r="C421" i="12" s="1"/>
  <c r="C422" i="12" a="1"/>
  <c r="C422" i="12" s="1"/>
  <c r="C423" i="12" a="1"/>
  <c r="C423" i="12" s="1"/>
  <c r="C424" i="12" a="1"/>
  <c r="C424" i="12" s="1"/>
  <c r="C425" i="12" a="1"/>
  <c r="C425" i="12" s="1"/>
  <c r="C426" i="12" a="1"/>
  <c r="C426" i="12" s="1"/>
  <c r="C427" i="12" a="1"/>
  <c r="C427" i="12" s="1"/>
  <c r="C428" i="12" a="1"/>
  <c r="C428" i="12" s="1"/>
  <c r="C429" i="12" a="1"/>
  <c r="C429" i="12" s="1"/>
  <c r="C430" i="12" a="1"/>
  <c r="C430" i="12" s="1"/>
  <c r="C431" i="12" a="1"/>
  <c r="C431" i="12" s="1"/>
  <c r="C432" i="12" a="1"/>
  <c r="C432" i="12" s="1"/>
  <c r="C433" i="12" a="1"/>
  <c r="C433" i="12" s="1"/>
  <c r="C434" i="12" a="1"/>
  <c r="C434" i="12" s="1"/>
  <c r="C435" i="12" a="1"/>
  <c r="C435" i="12" s="1"/>
  <c r="C436" i="12" a="1"/>
  <c r="C436" i="12" s="1"/>
  <c r="C437" i="12" a="1"/>
  <c r="C437" i="12" s="1"/>
  <c r="C438" i="12" a="1"/>
  <c r="C438" i="12" s="1"/>
  <c r="C439" i="12" a="1"/>
  <c r="C439" i="12" s="1"/>
  <c r="C440" i="12" a="1"/>
  <c r="C440" i="12" s="1"/>
  <c r="C441" i="12" a="1"/>
  <c r="C441" i="12" s="1"/>
  <c r="C442" i="12" a="1"/>
  <c r="C442" i="12" s="1"/>
  <c r="C443" i="12" a="1"/>
  <c r="C443" i="12" s="1"/>
  <c r="C444" i="12" a="1"/>
  <c r="C444" i="12" s="1"/>
  <c r="C445" i="12" a="1"/>
  <c r="C445" i="12" s="1"/>
  <c r="C446" i="12" a="1"/>
  <c r="C446" i="12" s="1"/>
  <c r="C447" i="12" a="1"/>
  <c r="C447" i="12" s="1"/>
  <c r="C448" i="12" a="1"/>
  <c r="C448" i="12" s="1"/>
  <c r="C449" i="12" a="1"/>
  <c r="C449" i="12" s="1"/>
  <c r="C450" i="12" a="1"/>
  <c r="C450" i="12" s="1"/>
  <c r="C451" i="12" a="1"/>
  <c r="C451" i="12" s="1"/>
  <c r="C452" i="12" a="1"/>
  <c r="C452" i="12" s="1"/>
  <c r="C453" i="12" a="1"/>
  <c r="C453" i="12" s="1"/>
  <c r="C454" i="12" a="1"/>
  <c r="C454" i="12" s="1"/>
  <c r="C455" i="12" a="1"/>
  <c r="C455" i="12" s="1"/>
  <c r="C456" i="12" a="1"/>
  <c r="C456" i="12" s="1"/>
  <c r="C457" i="12" a="1"/>
  <c r="C457" i="12" s="1"/>
  <c r="C458" i="12" a="1"/>
  <c r="C458" i="12" s="1"/>
  <c r="C459" i="12" a="1"/>
  <c r="C459" i="12" s="1"/>
  <c r="C460" i="12" a="1"/>
  <c r="C460" i="12" s="1"/>
  <c r="C461" i="12" a="1"/>
  <c r="C461" i="12" s="1"/>
  <c r="C462" i="12" a="1"/>
  <c r="C462" i="12" s="1"/>
  <c r="C463" i="12" a="1"/>
  <c r="C463" i="12" s="1"/>
  <c r="C464" i="12" a="1"/>
  <c r="C464" i="12" s="1"/>
  <c r="C465" i="12" a="1"/>
  <c r="C465" i="12" s="1"/>
  <c r="C466" i="12" a="1"/>
  <c r="C466" i="12" s="1"/>
  <c r="C467" i="12" a="1"/>
  <c r="C467" i="12" s="1"/>
  <c r="C468" i="12" a="1"/>
  <c r="C468" i="12" s="1"/>
  <c r="C469" i="12" a="1"/>
  <c r="C469" i="12" s="1"/>
  <c r="C470" i="12" a="1"/>
  <c r="C470" i="12" s="1"/>
  <c r="C471" i="12" a="1"/>
  <c r="C471" i="12" s="1"/>
  <c r="C472" i="12" a="1"/>
  <c r="C472" i="12" s="1"/>
  <c r="C473" i="12" a="1"/>
  <c r="C473" i="12" s="1"/>
  <c r="C474" i="12" a="1"/>
  <c r="C474" i="12" s="1"/>
  <c r="C475" i="12" a="1"/>
  <c r="C475" i="12" s="1"/>
  <c r="C476" i="12" a="1"/>
  <c r="C476" i="12" s="1"/>
  <c r="C477" i="12" a="1"/>
  <c r="C477" i="12" s="1"/>
  <c r="C478" i="12" a="1"/>
  <c r="C478" i="12" s="1"/>
  <c r="C479" i="12" a="1"/>
  <c r="C479" i="12" s="1"/>
  <c r="C480" i="12" a="1"/>
  <c r="C480" i="12" s="1"/>
  <c r="C481" i="12" a="1"/>
  <c r="C481" i="12" s="1"/>
  <c r="D481" i="12" s="1"/>
  <c r="C482" i="12" a="1"/>
  <c r="C482" i="12" s="1"/>
  <c r="C483" i="12" a="1"/>
  <c r="C483" i="12" s="1"/>
  <c r="C484" i="12" a="1"/>
  <c r="C484" i="12" s="1"/>
  <c r="C485" i="12" a="1"/>
  <c r="C485" i="12" s="1"/>
  <c r="C486" i="12" a="1"/>
  <c r="C486" i="12" s="1"/>
  <c r="C487" i="12" a="1"/>
  <c r="C487" i="12" s="1"/>
  <c r="C488" i="12" a="1"/>
  <c r="C488" i="12" s="1"/>
  <c r="C489" i="12" a="1"/>
  <c r="C489" i="12" s="1"/>
  <c r="D489" i="12" s="1"/>
  <c r="C490" i="12" a="1"/>
  <c r="C490" i="12" s="1"/>
  <c r="C491" i="12" a="1"/>
  <c r="C491" i="12" s="1"/>
  <c r="C492" i="12" a="1"/>
  <c r="C492" i="12" s="1"/>
  <c r="C493" i="12" a="1"/>
  <c r="C493" i="12" s="1"/>
  <c r="C494" i="12" a="1"/>
  <c r="C494" i="12" s="1"/>
  <c r="C495" i="12" a="1"/>
  <c r="C495" i="12" s="1"/>
  <c r="C496" i="12" a="1"/>
  <c r="C496" i="12" s="1"/>
  <c r="C497" i="12" a="1"/>
  <c r="C497" i="12" s="1"/>
  <c r="D497" i="12" s="1"/>
  <c r="C498" i="12" a="1"/>
  <c r="C498" i="12" s="1"/>
  <c r="C499" i="12" a="1"/>
  <c r="C499" i="12" s="1"/>
  <c r="C500" i="12" a="1"/>
  <c r="C500" i="12" s="1"/>
  <c r="C501" i="12" a="1"/>
  <c r="C501" i="12" s="1"/>
  <c r="C502" i="12" a="1"/>
  <c r="C502" i="12" s="1"/>
  <c r="C503" i="12" a="1"/>
  <c r="C503" i="12" s="1"/>
  <c r="C504" i="12" a="1"/>
  <c r="C504" i="12" s="1"/>
  <c r="C505" i="12" a="1"/>
  <c r="C505" i="12" s="1"/>
  <c r="D505" i="12" s="1"/>
  <c r="C506" i="12" a="1"/>
  <c r="C506" i="12" s="1"/>
  <c r="C507" i="12" a="1"/>
  <c r="C507" i="12" s="1"/>
  <c r="C508" i="12" a="1"/>
  <c r="C508" i="12" s="1"/>
  <c r="C509" i="12" a="1"/>
  <c r="C509" i="12" s="1"/>
  <c r="C510" i="12" a="1"/>
  <c r="C510" i="12" s="1"/>
  <c r="C511" i="12" a="1"/>
  <c r="C511" i="12" s="1"/>
  <c r="C512" i="12" a="1"/>
  <c r="C512" i="12" s="1"/>
  <c r="C513" i="12" a="1"/>
  <c r="C513" i="12" s="1"/>
  <c r="D513" i="12" s="1"/>
  <c r="C514" i="12" a="1"/>
  <c r="C514" i="12" s="1"/>
  <c r="C515" i="12" a="1"/>
  <c r="C515" i="12" s="1"/>
  <c r="C516" i="12" a="1"/>
  <c r="C516" i="12" s="1"/>
  <c r="C517" i="12" a="1"/>
  <c r="C517" i="12" s="1"/>
  <c r="C518" i="12" a="1"/>
  <c r="C518" i="12" s="1"/>
  <c r="C519" i="12" a="1"/>
  <c r="C519" i="12" s="1"/>
  <c r="C520" i="12" a="1"/>
  <c r="C520" i="12" s="1"/>
  <c r="C521" i="12" a="1"/>
  <c r="C521" i="12" s="1"/>
  <c r="D521" i="12" s="1"/>
  <c r="C522" i="12" a="1"/>
  <c r="C522" i="12" s="1"/>
  <c r="C523" i="12" a="1"/>
  <c r="C523" i="12" s="1"/>
  <c r="C524" i="12" a="1"/>
  <c r="C524" i="12" s="1"/>
  <c r="C525" i="12" a="1"/>
  <c r="C525" i="12" s="1"/>
  <c r="C526" i="12" a="1"/>
  <c r="C526" i="12" s="1"/>
  <c r="C527" i="12" a="1"/>
  <c r="C527" i="12" s="1"/>
  <c r="C528" i="12" a="1"/>
  <c r="C528" i="12" s="1"/>
  <c r="C529" i="12" a="1"/>
  <c r="C529" i="12" s="1"/>
  <c r="C530" i="12" a="1"/>
  <c r="C530" i="12" s="1"/>
  <c r="C531" i="12" a="1"/>
  <c r="C531" i="12" s="1"/>
  <c r="C532" i="12" a="1"/>
  <c r="C532" i="12" s="1"/>
  <c r="C533" i="12" a="1"/>
  <c r="C533" i="12" s="1"/>
  <c r="C534" i="12" a="1"/>
  <c r="C534" i="12" s="1"/>
  <c r="C535" i="12" a="1"/>
  <c r="C535" i="12" s="1"/>
  <c r="C536" i="12" a="1"/>
  <c r="C536" i="12" s="1"/>
  <c r="C537" i="12" a="1"/>
  <c r="C537" i="12" s="1"/>
  <c r="C538" i="12" a="1"/>
  <c r="C538" i="12" s="1"/>
  <c r="C539" i="12" a="1"/>
  <c r="C539" i="12" s="1"/>
  <c r="C540" i="12" a="1"/>
  <c r="C540" i="12" s="1"/>
  <c r="C541" i="12" a="1"/>
  <c r="C541" i="12" s="1"/>
  <c r="C542" i="12" a="1"/>
  <c r="C542" i="12" s="1"/>
  <c r="C543" i="12" a="1"/>
  <c r="C543" i="12" s="1"/>
  <c r="C544" i="12" a="1"/>
  <c r="C544" i="12" s="1"/>
  <c r="C545" i="12" a="1"/>
  <c r="C545" i="12" s="1"/>
  <c r="C546" i="12" a="1"/>
  <c r="C546" i="12" s="1"/>
  <c r="C547" i="12" a="1"/>
  <c r="C547" i="12" s="1"/>
  <c r="C548" i="12" a="1"/>
  <c r="C548" i="12" s="1"/>
  <c r="C549" i="12" a="1"/>
  <c r="C549" i="12" s="1"/>
  <c r="C550" i="12" a="1"/>
  <c r="C550" i="12" s="1"/>
  <c r="C551" i="12" a="1"/>
  <c r="C551" i="12" s="1"/>
  <c r="C552" i="12" a="1"/>
  <c r="C552" i="12" s="1"/>
  <c r="C553" i="12" a="1"/>
  <c r="C553" i="12" s="1"/>
  <c r="C554" i="12" a="1"/>
  <c r="C554" i="12" s="1"/>
  <c r="C555" i="12" a="1"/>
  <c r="C555" i="12" s="1"/>
  <c r="C556" i="12" a="1"/>
  <c r="C556" i="12" s="1"/>
  <c r="C557" i="12" a="1"/>
  <c r="C557" i="12" s="1"/>
  <c r="C558" i="12" a="1"/>
  <c r="C558" i="12" s="1"/>
  <c r="C559" i="12" a="1"/>
  <c r="C559" i="12" s="1"/>
  <c r="C560" i="12" a="1"/>
  <c r="C560" i="12" s="1"/>
  <c r="C561" i="12" a="1"/>
  <c r="C561" i="12" s="1"/>
  <c r="C562" i="12" a="1"/>
  <c r="C562" i="12" s="1"/>
  <c r="C563" i="12" a="1"/>
  <c r="C563" i="12" s="1"/>
  <c r="C564" i="12" a="1"/>
  <c r="C564" i="12" s="1"/>
  <c r="C565" i="12" a="1"/>
  <c r="C565" i="12" s="1"/>
  <c r="C566" i="12" a="1"/>
  <c r="C566" i="12" s="1"/>
  <c r="C567" i="12" a="1"/>
  <c r="C567" i="12" s="1"/>
  <c r="C568" i="12" a="1"/>
  <c r="C568" i="12" s="1"/>
  <c r="C569" i="12" a="1"/>
  <c r="C569" i="12" s="1"/>
  <c r="C570" i="12" a="1"/>
  <c r="C570" i="12" s="1"/>
  <c r="C571" i="12" a="1"/>
  <c r="C571" i="12" s="1"/>
  <c r="C572" i="12" a="1"/>
  <c r="C572" i="12" s="1"/>
  <c r="C573" i="12" a="1"/>
  <c r="C573" i="12" s="1"/>
  <c r="C574" i="12" a="1"/>
  <c r="C574" i="12" s="1"/>
  <c r="C575" i="12" a="1"/>
  <c r="C575" i="12" s="1"/>
  <c r="C576" i="12" a="1"/>
  <c r="C576" i="12" s="1"/>
  <c r="C577" i="12" a="1"/>
  <c r="C577" i="12" s="1"/>
  <c r="C578" i="12" a="1"/>
  <c r="C578" i="12" s="1"/>
  <c r="C579" i="12" a="1"/>
  <c r="C579" i="12" s="1"/>
  <c r="C580" i="12" a="1"/>
  <c r="C580" i="12" s="1"/>
  <c r="C581" i="12" a="1"/>
  <c r="C581" i="12" s="1"/>
  <c r="C582" i="12" a="1"/>
  <c r="C582" i="12" s="1"/>
  <c r="C583" i="12" a="1"/>
  <c r="C583" i="12" s="1"/>
  <c r="C584" i="12" a="1"/>
  <c r="C584" i="12" s="1"/>
  <c r="C585" i="12" a="1"/>
  <c r="C585" i="12" s="1"/>
  <c r="C586" i="12" a="1"/>
  <c r="C586" i="12" s="1"/>
  <c r="C587" i="12" a="1"/>
  <c r="C587" i="12" s="1"/>
  <c r="C588" i="12" a="1"/>
  <c r="C588" i="12" s="1"/>
  <c r="C589" i="12" a="1"/>
  <c r="C589" i="12" s="1"/>
  <c r="C590" i="12" a="1"/>
  <c r="C590" i="12" s="1"/>
  <c r="C591" i="12" a="1"/>
  <c r="C591" i="12" s="1"/>
  <c r="C592" i="12" a="1"/>
  <c r="C592" i="12" s="1"/>
  <c r="C593" i="12" a="1"/>
  <c r="C593" i="12" s="1"/>
  <c r="C594" i="12" a="1"/>
  <c r="C594" i="12" s="1"/>
  <c r="C595" i="12" a="1"/>
  <c r="C595" i="12" s="1"/>
  <c r="C596" i="12" a="1"/>
  <c r="C596" i="12" s="1"/>
  <c r="C597" i="12" a="1"/>
  <c r="C597" i="12" s="1"/>
  <c r="C598" i="12" a="1"/>
  <c r="C598" i="12" s="1"/>
  <c r="C599" i="12" a="1"/>
  <c r="C599" i="12" s="1"/>
  <c r="C600" i="12" a="1"/>
  <c r="C600" i="12" s="1"/>
  <c r="C601" i="12" a="1"/>
  <c r="C601" i="12" s="1"/>
  <c r="C602" i="12" a="1"/>
  <c r="C602" i="12" s="1"/>
  <c r="C603" i="12" a="1"/>
  <c r="C603" i="12" s="1"/>
  <c r="C604" i="12" a="1"/>
  <c r="C604" i="12" s="1"/>
  <c r="C605" i="12" a="1"/>
  <c r="C605" i="12" s="1"/>
  <c r="C606" i="12" a="1"/>
  <c r="C606" i="12" s="1"/>
  <c r="C607" i="12" a="1"/>
  <c r="C607" i="12" s="1"/>
  <c r="C608" i="12" a="1"/>
  <c r="C608" i="12" s="1"/>
  <c r="C609" i="12" a="1"/>
  <c r="C609" i="12" s="1"/>
  <c r="C610" i="12" a="1"/>
  <c r="C610" i="12" s="1"/>
  <c r="C611" i="12" a="1"/>
  <c r="C611" i="12" s="1"/>
  <c r="C612" i="12" a="1"/>
  <c r="C612" i="12" s="1"/>
  <c r="C613" i="12" a="1"/>
  <c r="C613" i="12" s="1"/>
  <c r="C614" i="12" a="1"/>
  <c r="C614" i="12" s="1"/>
  <c r="C615" i="12" a="1"/>
  <c r="C615" i="12" s="1"/>
  <c r="C616" i="12" a="1"/>
  <c r="C616" i="12" s="1"/>
  <c r="C617" i="12" a="1"/>
  <c r="C617" i="12" s="1"/>
  <c r="C618" i="12" a="1"/>
  <c r="C618" i="12" s="1"/>
  <c r="C619" i="12" a="1"/>
  <c r="C619" i="12" s="1"/>
  <c r="C620" i="12" a="1"/>
  <c r="C620" i="12" s="1"/>
  <c r="C621" i="12" a="1"/>
  <c r="C621" i="12" s="1"/>
  <c r="C622" i="12" a="1"/>
  <c r="C622" i="12" s="1"/>
  <c r="C623" i="12" a="1"/>
  <c r="C623" i="12" s="1"/>
  <c r="C624" i="12" a="1"/>
  <c r="C624" i="12" s="1"/>
  <c r="C625" i="12" a="1"/>
  <c r="C625" i="12" s="1"/>
  <c r="C626" i="12" a="1"/>
  <c r="C626" i="12" s="1"/>
  <c r="C627" i="12" a="1"/>
  <c r="C627" i="12" s="1"/>
  <c r="C628" i="12" a="1"/>
  <c r="C628" i="12" s="1"/>
  <c r="C629" i="12" a="1"/>
  <c r="C629" i="12" s="1"/>
  <c r="C630" i="12" a="1"/>
  <c r="C630" i="12" s="1"/>
  <c r="C631" i="12" a="1"/>
  <c r="C631" i="12" s="1"/>
  <c r="C632" i="12" a="1"/>
  <c r="C632" i="12" s="1"/>
  <c r="C633" i="12" a="1"/>
  <c r="C633" i="12" s="1"/>
  <c r="C634" i="12" a="1"/>
  <c r="C634" i="12" s="1"/>
  <c r="C635" i="12" a="1"/>
  <c r="C635" i="12" s="1"/>
  <c r="C636" i="12" a="1"/>
  <c r="C636" i="12" s="1"/>
  <c r="C637" i="12" a="1"/>
  <c r="C637" i="12" s="1"/>
  <c r="C638" i="12" a="1"/>
  <c r="C638" i="12" s="1"/>
  <c r="C639" i="12" a="1"/>
  <c r="C639" i="12" s="1"/>
  <c r="C640" i="12" a="1"/>
  <c r="C640" i="12" s="1"/>
  <c r="C641" i="12" a="1"/>
  <c r="C641" i="12" s="1"/>
  <c r="C642" i="12" a="1"/>
  <c r="C642" i="12" s="1"/>
  <c r="C643" i="12" a="1"/>
  <c r="C643" i="12" s="1"/>
  <c r="C644" i="12" a="1"/>
  <c r="C644" i="12" s="1"/>
  <c r="C645" i="12" a="1"/>
  <c r="C645" i="12" s="1"/>
  <c r="C646" i="12" a="1"/>
  <c r="C646" i="12" s="1"/>
  <c r="C647" i="12" a="1"/>
  <c r="C647" i="12" s="1"/>
  <c r="C648" i="12" a="1"/>
  <c r="C648" i="12" s="1"/>
  <c r="C649" i="12" a="1"/>
  <c r="C649" i="12" s="1"/>
  <c r="D649" i="12" s="1"/>
  <c r="C650" i="12" a="1"/>
  <c r="C650" i="12" s="1"/>
  <c r="C651" i="12" a="1"/>
  <c r="C651" i="12" s="1"/>
  <c r="C652" i="12" a="1"/>
  <c r="C652" i="12" s="1"/>
  <c r="C653" i="12" a="1"/>
  <c r="C653" i="12" s="1"/>
  <c r="C654" i="12" a="1"/>
  <c r="C654" i="12" s="1"/>
  <c r="C655" i="12" a="1"/>
  <c r="C655" i="12" s="1"/>
  <c r="C656" i="12" a="1"/>
  <c r="C656" i="12" s="1"/>
  <c r="C657" i="12" a="1"/>
  <c r="C657" i="12" s="1"/>
  <c r="D657" i="12" s="1"/>
  <c r="C658" i="12" a="1"/>
  <c r="C658" i="12" s="1"/>
  <c r="C659" i="12" a="1"/>
  <c r="C659" i="12" s="1"/>
  <c r="C660" i="12" a="1"/>
  <c r="C660" i="12" s="1"/>
  <c r="C661" i="12" a="1"/>
  <c r="C661" i="12" s="1"/>
  <c r="C662" i="12" a="1"/>
  <c r="C662" i="12" s="1"/>
  <c r="C663" i="12" a="1"/>
  <c r="C663" i="12" s="1"/>
  <c r="C664" i="12" a="1"/>
  <c r="C664" i="12" s="1"/>
  <c r="C665" i="12" a="1"/>
  <c r="C665" i="12" s="1"/>
  <c r="D665" i="12" s="1"/>
  <c r="C666" i="12" a="1"/>
  <c r="C666" i="12" s="1"/>
  <c r="C667" i="12" a="1"/>
  <c r="C667" i="12" s="1"/>
  <c r="C668" i="12" a="1"/>
  <c r="C668" i="12" s="1"/>
  <c r="C669" i="12" a="1"/>
  <c r="C669" i="12" s="1"/>
  <c r="C670" i="12" a="1"/>
  <c r="C670" i="12" s="1"/>
  <c r="C671" i="12" a="1"/>
  <c r="C671" i="12" s="1"/>
  <c r="C672" i="12" a="1"/>
  <c r="C672" i="12" s="1"/>
  <c r="C673" i="12" a="1"/>
  <c r="C673" i="12" s="1"/>
  <c r="D673" i="12" s="1"/>
  <c r="C674" i="12" a="1"/>
  <c r="C674" i="12" s="1"/>
  <c r="C675" i="12" a="1"/>
  <c r="C675" i="12" s="1"/>
  <c r="C676" i="12" a="1"/>
  <c r="C676" i="12" s="1"/>
  <c r="C677" i="12" a="1"/>
  <c r="C677" i="12" s="1"/>
  <c r="C678" i="12" a="1"/>
  <c r="C678" i="12" s="1"/>
  <c r="C679" i="12" a="1"/>
  <c r="C679" i="12" s="1"/>
  <c r="C680" i="12" a="1"/>
  <c r="C680" i="12" s="1"/>
  <c r="C681" i="12" a="1"/>
  <c r="C681" i="12" s="1"/>
  <c r="D681" i="12" s="1"/>
  <c r="C682" i="12" a="1"/>
  <c r="C682" i="12" s="1"/>
  <c r="C683" i="12" a="1"/>
  <c r="C683" i="12" s="1"/>
  <c r="C684" i="12" a="1"/>
  <c r="C684" i="12" s="1"/>
  <c r="C685" i="12" a="1"/>
  <c r="C685" i="12" s="1"/>
  <c r="C686" i="12" a="1"/>
  <c r="C686" i="12" s="1"/>
  <c r="C687" i="12" a="1"/>
  <c r="C687" i="12" s="1"/>
  <c r="C688" i="12" a="1"/>
  <c r="C688" i="12" s="1"/>
  <c r="C689" i="12" a="1"/>
  <c r="C689" i="12" s="1"/>
  <c r="D689" i="12" s="1"/>
  <c r="C690" i="12" a="1"/>
  <c r="C690" i="12" s="1"/>
  <c r="C691" i="12" a="1"/>
  <c r="C691" i="12" s="1"/>
  <c r="C692" i="12" a="1"/>
  <c r="C692" i="12" s="1"/>
  <c r="C693" i="12" a="1"/>
  <c r="C693" i="12" s="1"/>
  <c r="C694" i="12" a="1"/>
  <c r="C694" i="12" s="1"/>
  <c r="C695" i="12" a="1"/>
  <c r="C695" i="12" s="1"/>
  <c r="C696" i="12" a="1"/>
  <c r="C696" i="12" s="1"/>
  <c r="C697" i="12" a="1"/>
  <c r="C697" i="12" s="1"/>
  <c r="D697" i="12" s="1"/>
  <c r="C698" i="12" a="1"/>
  <c r="C698" i="12" s="1"/>
  <c r="C699" i="12" a="1"/>
  <c r="C699" i="12" s="1"/>
  <c r="C700" i="12" a="1"/>
  <c r="C700" i="12" s="1"/>
  <c r="C701" i="12" a="1"/>
  <c r="C701" i="12" s="1"/>
  <c r="C702" i="12" a="1"/>
  <c r="C702" i="12" s="1"/>
  <c r="C703" i="12" a="1"/>
  <c r="C703" i="12" s="1"/>
  <c r="C704" i="12" a="1"/>
  <c r="C704" i="12" s="1"/>
  <c r="C705" i="12" a="1"/>
  <c r="C705" i="12" s="1"/>
  <c r="D705" i="12" s="1"/>
  <c r="C706" i="12" a="1"/>
  <c r="C706" i="12" s="1"/>
  <c r="C707" i="12" a="1"/>
  <c r="C707" i="12" s="1"/>
  <c r="C708" i="12" a="1"/>
  <c r="C708" i="12" s="1"/>
  <c r="C709" i="12" a="1"/>
  <c r="C709" i="12" s="1"/>
  <c r="C710" i="12" a="1"/>
  <c r="C710" i="12" s="1"/>
  <c r="C711" i="12" a="1"/>
  <c r="C711" i="12" s="1"/>
  <c r="C712" i="12" a="1"/>
  <c r="C712" i="12" s="1"/>
  <c r="C713" i="12" a="1"/>
  <c r="C713" i="12" s="1"/>
  <c r="D713" i="12" s="1"/>
  <c r="C714" i="12" a="1"/>
  <c r="C714" i="12" s="1"/>
  <c r="C715" i="12" a="1"/>
  <c r="C715" i="12" s="1"/>
  <c r="C716" i="12" a="1"/>
  <c r="C716" i="12" s="1"/>
  <c r="C717" i="12" a="1"/>
  <c r="C717" i="12" s="1"/>
  <c r="C718" i="12" a="1"/>
  <c r="C718" i="12" s="1"/>
  <c r="C719" i="12" a="1"/>
  <c r="C719" i="12" s="1"/>
  <c r="C720" i="12" a="1"/>
  <c r="C720" i="12" s="1"/>
  <c r="C721" i="12" a="1"/>
  <c r="C721" i="12" s="1"/>
  <c r="D721" i="12" s="1"/>
  <c r="C722" i="12" a="1"/>
  <c r="C722" i="12" s="1"/>
  <c r="C723" i="12" a="1"/>
  <c r="C723" i="12" s="1"/>
  <c r="C724" i="12" a="1"/>
  <c r="C724" i="12" s="1"/>
  <c r="C725" i="12" a="1"/>
  <c r="C725" i="12" s="1"/>
  <c r="C726" i="12" a="1"/>
  <c r="C726" i="12" s="1"/>
  <c r="C727" i="12" a="1"/>
  <c r="C727" i="12" s="1"/>
  <c r="C728" i="12" a="1"/>
  <c r="C728" i="12" s="1"/>
  <c r="C729" i="12" a="1"/>
  <c r="C729" i="12" s="1"/>
  <c r="D729" i="12" s="1"/>
  <c r="C730" i="12" a="1"/>
  <c r="C730" i="12" s="1"/>
  <c r="C731" i="12" a="1"/>
  <c r="C731" i="12" s="1"/>
  <c r="C732" i="12" a="1"/>
  <c r="C732" i="12" s="1"/>
  <c r="C733" i="12" a="1"/>
  <c r="C733" i="12" s="1"/>
  <c r="C734" i="12" a="1"/>
  <c r="C734" i="12" s="1"/>
  <c r="C735" i="12" a="1"/>
  <c r="C735" i="12" s="1"/>
  <c r="C736" i="12" a="1"/>
  <c r="C736" i="12" s="1"/>
  <c r="C737" i="12" a="1"/>
  <c r="C737" i="12" s="1"/>
  <c r="D737" i="12" s="1"/>
  <c r="C738" i="12" a="1"/>
  <c r="C738" i="12" s="1"/>
  <c r="C739" i="12" a="1"/>
  <c r="C739" i="12" s="1"/>
  <c r="C740" i="12" a="1"/>
  <c r="C740" i="12" s="1"/>
  <c r="C741" i="12" a="1"/>
  <c r="C741" i="12" s="1"/>
  <c r="C742" i="12" a="1"/>
  <c r="C742" i="12" s="1"/>
  <c r="C743" i="12" a="1"/>
  <c r="C743" i="12" s="1"/>
  <c r="C744" i="12" a="1"/>
  <c r="C744" i="12" s="1"/>
  <c r="C745" i="12" a="1"/>
  <c r="C745" i="12" s="1"/>
  <c r="D745" i="12" s="1"/>
  <c r="C746" i="12" a="1"/>
  <c r="C746" i="12" s="1"/>
  <c r="C747" i="12" a="1"/>
  <c r="C747" i="12" s="1"/>
  <c r="C748" i="12" a="1"/>
  <c r="C748" i="12" s="1"/>
  <c r="C749" i="12" a="1"/>
  <c r="C749" i="12" s="1"/>
  <c r="C750" i="12" a="1"/>
  <c r="C750" i="12" s="1"/>
  <c r="C751" i="12" a="1"/>
  <c r="C751" i="12" s="1"/>
  <c r="C752" i="12" a="1"/>
  <c r="C752" i="12" s="1"/>
  <c r="C753" i="12" a="1"/>
  <c r="C753" i="12" s="1"/>
  <c r="D753" i="12" s="1"/>
  <c r="C754" i="12" a="1"/>
  <c r="C754" i="12" s="1"/>
  <c r="C755" i="12" a="1"/>
  <c r="C755" i="12" s="1"/>
  <c r="C756" i="12" a="1"/>
  <c r="C756" i="12" s="1"/>
  <c r="C757" i="12" a="1"/>
  <c r="C757" i="12" s="1"/>
  <c r="C758" i="12" a="1"/>
  <c r="C758" i="12" s="1"/>
  <c r="C759" i="12" a="1"/>
  <c r="C759" i="12" s="1"/>
  <c r="C760" i="12" a="1"/>
  <c r="C760" i="12" s="1"/>
  <c r="C761" i="12" a="1"/>
  <c r="C761" i="12" s="1"/>
  <c r="D761" i="12" s="1"/>
  <c r="C762" i="12" a="1"/>
  <c r="C762" i="12" s="1"/>
  <c r="C763" i="12" a="1"/>
  <c r="C763" i="12" s="1"/>
  <c r="C764" i="12" a="1"/>
  <c r="C764" i="12" s="1"/>
  <c r="C765" i="12" a="1"/>
  <c r="C765" i="12" s="1"/>
  <c r="C766" i="12" a="1"/>
  <c r="C766" i="12" s="1"/>
  <c r="C767" i="12" a="1"/>
  <c r="C767" i="12" s="1"/>
  <c r="C768" i="12" a="1"/>
  <c r="C768" i="12" s="1"/>
  <c r="C769" i="12" a="1"/>
  <c r="C769" i="12" s="1"/>
  <c r="D769" i="12" s="1"/>
  <c r="C770" i="12" a="1"/>
  <c r="C770" i="12" s="1"/>
  <c r="C771" i="12" a="1"/>
  <c r="C771" i="12" s="1"/>
  <c r="C772" i="12" a="1"/>
  <c r="C772" i="12" s="1"/>
  <c r="C773" i="12" a="1"/>
  <c r="C773" i="12" s="1"/>
  <c r="C774" i="12" a="1"/>
  <c r="C774" i="12" s="1"/>
  <c r="C775" i="12" a="1"/>
  <c r="C775" i="12" s="1"/>
  <c r="C776" i="12" a="1"/>
  <c r="C776" i="12" s="1"/>
  <c r="C777" i="12" a="1"/>
  <c r="C777" i="12" s="1"/>
  <c r="D777" i="12" s="1"/>
  <c r="C778" i="12" a="1"/>
  <c r="C778" i="12" s="1"/>
  <c r="C779" i="12" a="1"/>
  <c r="C779" i="12" s="1"/>
  <c r="C780" i="12" a="1"/>
  <c r="C780" i="12" s="1"/>
  <c r="C781" i="12" a="1"/>
  <c r="C781" i="12" s="1"/>
  <c r="C782" i="12" a="1"/>
  <c r="C782" i="12" s="1"/>
  <c r="C783" i="12" a="1"/>
  <c r="C783" i="12" s="1"/>
  <c r="C784" i="12" a="1"/>
  <c r="C784" i="12" s="1"/>
  <c r="C785" i="12" a="1"/>
  <c r="C785" i="12" s="1"/>
  <c r="D785" i="12" s="1"/>
  <c r="C786" i="12" a="1"/>
  <c r="C786" i="12" s="1"/>
  <c r="C787" i="12" a="1"/>
  <c r="C787" i="12" s="1"/>
  <c r="C788" i="12" a="1"/>
  <c r="C788" i="12" s="1"/>
  <c r="C789" i="12" a="1"/>
  <c r="C789" i="12" s="1"/>
  <c r="C790" i="12" a="1"/>
  <c r="C790" i="12" s="1"/>
  <c r="C791" i="12" a="1"/>
  <c r="C791" i="12" s="1"/>
  <c r="C792" i="12" a="1"/>
  <c r="C792" i="12" s="1"/>
  <c r="C793" i="12" a="1"/>
  <c r="C793" i="12" s="1"/>
  <c r="D793" i="12" s="1"/>
  <c r="C794" i="12" a="1"/>
  <c r="C794" i="12" s="1"/>
  <c r="C795" i="12" a="1"/>
  <c r="C795" i="12" s="1"/>
  <c r="C796" i="12" a="1"/>
  <c r="C796" i="12" s="1"/>
  <c r="C797" i="12" a="1"/>
  <c r="C797" i="12" s="1"/>
  <c r="C798" i="12" a="1"/>
  <c r="C798" i="12" s="1"/>
  <c r="C799" i="12" a="1"/>
  <c r="C799" i="12" s="1"/>
  <c r="C800" i="12" a="1"/>
  <c r="C800" i="12" s="1"/>
  <c r="C801" i="12" a="1"/>
  <c r="C801" i="12" s="1"/>
  <c r="D801" i="12" s="1"/>
  <c r="C802" i="12" a="1"/>
  <c r="C802" i="12" s="1"/>
  <c r="C803" i="12" a="1"/>
  <c r="C803" i="12" s="1"/>
  <c r="C804" i="12" a="1"/>
  <c r="C804" i="12" s="1"/>
  <c r="C805" i="12" a="1"/>
  <c r="C805" i="12" s="1"/>
  <c r="C806" i="12" a="1"/>
  <c r="C806" i="12" s="1"/>
  <c r="C807" i="12" a="1"/>
  <c r="C807" i="12" s="1"/>
  <c r="C808" i="12" a="1"/>
  <c r="C808" i="12" s="1"/>
  <c r="C809" i="12" a="1"/>
  <c r="C809" i="12" s="1"/>
  <c r="D809" i="12" s="1"/>
  <c r="C810" i="12" a="1"/>
  <c r="C810" i="12" s="1"/>
  <c r="C811" i="12" a="1"/>
  <c r="C811" i="12" s="1"/>
  <c r="C812" i="12" a="1"/>
  <c r="C812" i="12" s="1"/>
  <c r="C813" i="12" a="1"/>
  <c r="C813" i="12" s="1"/>
  <c r="C814" i="12" a="1"/>
  <c r="C814" i="12" s="1"/>
  <c r="C815" i="12" a="1"/>
  <c r="C815" i="12" s="1"/>
  <c r="C816" i="12" a="1"/>
  <c r="C816" i="12" s="1"/>
  <c r="C817" i="12" a="1"/>
  <c r="C817" i="12" s="1"/>
  <c r="D817" i="12" s="1"/>
  <c r="C818" i="12" a="1"/>
  <c r="C818" i="12" s="1"/>
  <c r="C819" i="12" a="1"/>
  <c r="C819" i="12" s="1"/>
  <c r="C820" i="12" a="1"/>
  <c r="C820" i="12" s="1"/>
  <c r="C821" i="12" a="1"/>
  <c r="C821" i="12" s="1"/>
  <c r="C822" i="12" a="1"/>
  <c r="C822" i="12" s="1"/>
  <c r="C823" i="12" a="1"/>
  <c r="C823" i="12" s="1"/>
  <c r="C824" i="12" a="1"/>
  <c r="C824" i="12" s="1"/>
  <c r="C825" i="12" a="1"/>
  <c r="C825" i="12" s="1"/>
  <c r="D825" i="12" s="1"/>
  <c r="C826" i="12" a="1"/>
  <c r="C826" i="12" s="1"/>
  <c r="C827" i="12" a="1"/>
  <c r="C827" i="12" s="1"/>
  <c r="C828" i="12" a="1"/>
  <c r="C828" i="12" s="1"/>
  <c r="C829" i="12" a="1"/>
  <c r="C829" i="12" s="1"/>
  <c r="C830" i="12" a="1"/>
  <c r="C830" i="12" s="1"/>
  <c r="C831" i="12" a="1"/>
  <c r="C831" i="12" s="1"/>
  <c r="C832" i="12" a="1"/>
  <c r="C832" i="12" s="1"/>
  <c r="C833" i="12" a="1"/>
  <c r="C833" i="12" s="1"/>
  <c r="D833" i="12" s="1"/>
  <c r="C834" i="12" a="1"/>
  <c r="C834" i="12" s="1"/>
  <c r="C835" i="12" a="1"/>
  <c r="C835" i="12" s="1"/>
  <c r="C836" i="12" a="1"/>
  <c r="C836" i="12" s="1"/>
  <c r="C837" i="12" a="1"/>
  <c r="C837" i="12" s="1"/>
  <c r="C838" i="12" a="1"/>
  <c r="C838" i="12" s="1"/>
  <c r="C839" i="12" a="1"/>
  <c r="C839" i="12" s="1"/>
  <c r="C840" i="12" a="1"/>
  <c r="C840" i="12" s="1"/>
  <c r="C841" i="12" a="1"/>
  <c r="C841" i="12" s="1"/>
  <c r="D841" i="12" s="1"/>
  <c r="C842" i="12" a="1"/>
  <c r="C842" i="12" s="1"/>
  <c r="C843" i="12" a="1"/>
  <c r="C843" i="12" s="1"/>
  <c r="D843" i="12" s="1"/>
  <c r="C844" i="12" a="1"/>
  <c r="C844" i="12" s="1"/>
  <c r="C845" i="12" a="1"/>
  <c r="C845" i="12" s="1"/>
  <c r="C846" i="12" a="1"/>
  <c r="C846" i="12" s="1"/>
  <c r="C847" i="12" a="1"/>
  <c r="C847" i="12" s="1"/>
  <c r="C848" i="12" a="1"/>
  <c r="C848" i="12" s="1"/>
  <c r="C849" i="12" a="1"/>
  <c r="C849" i="12" s="1"/>
  <c r="D849" i="12" s="1"/>
  <c r="C850" i="12" a="1"/>
  <c r="C850" i="12" s="1"/>
  <c r="C851" i="12" a="1"/>
  <c r="C851" i="12" s="1"/>
  <c r="D851" i="12" s="1"/>
  <c r="C852" i="12" a="1"/>
  <c r="C852" i="12" s="1"/>
  <c r="C853" i="12" a="1"/>
  <c r="C853" i="12" s="1"/>
  <c r="C854" i="12" a="1"/>
  <c r="C854" i="12" s="1"/>
  <c r="C855" i="12" a="1"/>
  <c r="C855" i="12" s="1"/>
  <c r="C856" i="12" a="1"/>
  <c r="C856" i="12" s="1"/>
  <c r="D856" i="12" s="1"/>
  <c r="C857" i="12" a="1"/>
  <c r="C857" i="12" s="1"/>
  <c r="C858" i="12" a="1"/>
  <c r="C858" i="12" s="1"/>
  <c r="C859" i="12" a="1"/>
  <c r="C859" i="12" s="1"/>
  <c r="C860" i="12" a="1"/>
  <c r="C860" i="12" s="1"/>
  <c r="C861" i="12" a="1"/>
  <c r="C861" i="12" s="1"/>
  <c r="C862" i="12" a="1"/>
  <c r="C862" i="12" s="1"/>
  <c r="C863" i="12" a="1"/>
  <c r="C863" i="12" s="1"/>
  <c r="C864" i="12" a="1"/>
  <c r="C864" i="12" s="1"/>
  <c r="C865" i="12" a="1"/>
  <c r="C865" i="12" s="1"/>
  <c r="C866" i="12" a="1"/>
  <c r="C866" i="12" s="1"/>
  <c r="C867" i="12" a="1"/>
  <c r="C867" i="12" s="1"/>
  <c r="C868" i="12" a="1"/>
  <c r="C868" i="12" s="1"/>
  <c r="C869" i="12" a="1"/>
  <c r="C869" i="12" s="1"/>
  <c r="C870" i="12" a="1"/>
  <c r="C870" i="12" s="1"/>
  <c r="C871" i="12" a="1"/>
  <c r="C871" i="12" s="1"/>
  <c r="C872" i="12" a="1"/>
  <c r="C872" i="12" s="1"/>
  <c r="C873" i="12" a="1"/>
  <c r="C873" i="12" s="1"/>
  <c r="C874" i="12" a="1"/>
  <c r="C874" i="12" s="1"/>
  <c r="C875" i="12" a="1"/>
  <c r="C875" i="12" s="1"/>
  <c r="C876" i="12" a="1"/>
  <c r="C876" i="12" s="1"/>
  <c r="C877" i="12" a="1"/>
  <c r="C877" i="12" s="1"/>
  <c r="C878" i="12" a="1"/>
  <c r="C878" i="12" s="1"/>
  <c r="C879" i="12" a="1"/>
  <c r="C879" i="12" s="1"/>
  <c r="C880" i="12" a="1"/>
  <c r="C880" i="12" s="1"/>
  <c r="C881" i="12" a="1"/>
  <c r="C881" i="12" s="1"/>
  <c r="C882" i="12" a="1"/>
  <c r="C882" i="12" s="1"/>
  <c r="C883" i="12" a="1"/>
  <c r="C883" i="12" s="1"/>
  <c r="C884" i="12" a="1"/>
  <c r="C884" i="12" s="1"/>
  <c r="C885" i="12" a="1"/>
  <c r="C885" i="12" s="1"/>
  <c r="C886" i="12" a="1"/>
  <c r="C886" i="12" s="1"/>
  <c r="C887" i="12" a="1"/>
  <c r="C887" i="12" s="1"/>
  <c r="C888" i="12" a="1"/>
  <c r="C888" i="12" s="1"/>
  <c r="C889" i="12" a="1"/>
  <c r="C889" i="12" s="1"/>
  <c r="C890" i="12" a="1"/>
  <c r="C890" i="12" s="1"/>
  <c r="C891" i="12" a="1"/>
  <c r="C891" i="12" s="1"/>
  <c r="C892" i="12" a="1"/>
  <c r="C892" i="12" s="1"/>
  <c r="C893" i="12" a="1"/>
  <c r="C893" i="12" s="1"/>
  <c r="C894" i="12" a="1"/>
  <c r="C894" i="12" s="1"/>
  <c r="C895" i="12" a="1"/>
  <c r="C895" i="12" s="1"/>
  <c r="C896" i="12" a="1"/>
  <c r="C896" i="12" s="1"/>
  <c r="C897" i="12" a="1"/>
  <c r="C897" i="12" s="1"/>
  <c r="C898" i="12" a="1"/>
  <c r="C898" i="12" s="1"/>
  <c r="C899" i="12" a="1"/>
  <c r="C899" i="12" s="1"/>
  <c r="C900" i="12" a="1"/>
  <c r="C900" i="12" s="1"/>
  <c r="C901" i="12" a="1"/>
  <c r="C901" i="12" s="1"/>
  <c r="C902" i="12" a="1"/>
  <c r="C902" i="12" s="1"/>
  <c r="C903" i="12" a="1"/>
  <c r="C903" i="12" s="1"/>
  <c r="C904" i="12" a="1"/>
  <c r="C904" i="12" s="1"/>
  <c r="C905" i="12" a="1"/>
  <c r="C905" i="12" s="1"/>
  <c r="C906" i="12" a="1"/>
  <c r="C906" i="12" s="1"/>
  <c r="C907" i="12" a="1"/>
  <c r="C907" i="12" s="1"/>
  <c r="C908" i="12" a="1"/>
  <c r="C908" i="12" s="1"/>
  <c r="C909" i="12" a="1"/>
  <c r="C909" i="12" s="1"/>
  <c r="C910" i="12" a="1"/>
  <c r="C910" i="12" s="1"/>
  <c r="C911" i="12" a="1"/>
  <c r="C911" i="12" s="1"/>
  <c r="C912" i="12" a="1"/>
  <c r="C912" i="12" s="1"/>
  <c r="C913" i="12" a="1"/>
  <c r="C913" i="12" s="1"/>
  <c r="C914" i="12" a="1"/>
  <c r="C914" i="12" s="1"/>
  <c r="C915" i="12" a="1"/>
  <c r="C915" i="12" s="1"/>
  <c r="C916" i="12" a="1"/>
  <c r="C916" i="12" s="1"/>
  <c r="C917" i="12" a="1"/>
  <c r="C917" i="12" s="1"/>
  <c r="C918" i="12" a="1"/>
  <c r="C918" i="12" s="1"/>
  <c r="C919" i="12" a="1"/>
  <c r="C919" i="12" s="1"/>
  <c r="C920" i="12" a="1"/>
  <c r="C920" i="12" s="1"/>
  <c r="C921" i="12" a="1"/>
  <c r="C921" i="12" s="1"/>
  <c r="C922" i="12" a="1"/>
  <c r="C922" i="12" s="1"/>
  <c r="C923" i="12" a="1"/>
  <c r="C923" i="12" s="1"/>
  <c r="C924" i="12" a="1"/>
  <c r="C924" i="12" s="1"/>
  <c r="C925" i="12" a="1"/>
  <c r="C925" i="12" s="1"/>
  <c r="C926" i="12" a="1"/>
  <c r="C926" i="12" s="1"/>
  <c r="C927" i="12" a="1"/>
  <c r="C927" i="12" s="1"/>
  <c r="C928" i="12" a="1"/>
  <c r="C928" i="12" s="1"/>
  <c r="C929" i="12" a="1"/>
  <c r="C929" i="12" s="1"/>
  <c r="C930" i="12" a="1"/>
  <c r="C930" i="12" s="1"/>
  <c r="C931" i="12" a="1"/>
  <c r="C931" i="12" s="1"/>
  <c r="C932" i="12" a="1"/>
  <c r="C932" i="12" s="1"/>
  <c r="C933" i="12" a="1"/>
  <c r="C933" i="12" s="1"/>
  <c r="C934" i="12" a="1"/>
  <c r="C934" i="12" s="1"/>
  <c r="C935" i="12" a="1"/>
  <c r="C935" i="12" s="1"/>
  <c r="C936" i="12" a="1"/>
  <c r="C936" i="12" s="1"/>
  <c r="C937" i="12" a="1"/>
  <c r="C937" i="12" s="1"/>
  <c r="C938" i="12" a="1"/>
  <c r="C938" i="12" s="1"/>
  <c r="C939" i="12" a="1"/>
  <c r="C939" i="12" s="1"/>
  <c r="C940" i="12" a="1"/>
  <c r="C940" i="12" s="1"/>
  <c r="C941" i="12" a="1"/>
  <c r="C941" i="12" s="1"/>
  <c r="C942" i="12" a="1"/>
  <c r="C942" i="12" s="1"/>
  <c r="C943" i="12" a="1"/>
  <c r="C943" i="12" s="1"/>
  <c r="C944" i="12" a="1"/>
  <c r="C944" i="12" s="1"/>
  <c r="C945" i="12" a="1"/>
  <c r="C945" i="12" s="1"/>
  <c r="C946" i="12" a="1"/>
  <c r="C946" i="12" s="1"/>
  <c r="C947" i="12" a="1"/>
  <c r="C947" i="12" s="1"/>
  <c r="C948" i="12" a="1"/>
  <c r="C948" i="12" s="1"/>
  <c r="C949" i="12" a="1"/>
  <c r="C949" i="12" s="1"/>
  <c r="C950" i="12" a="1"/>
  <c r="C950" i="12" s="1"/>
  <c r="C951" i="12" a="1"/>
  <c r="C951" i="12" s="1"/>
  <c r="C952" i="12" a="1"/>
  <c r="C952" i="12" s="1"/>
  <c r="C953" i="12" a="1"/>
  <c r="C953" i="12" s="1"/>
  <c r="C954" i="12" a="1"/>
  <c r="C954" i="12" s="1"/>
  <c r="C955" i="12" a="1"/>
  <c r="C955" i="12" s="1"/>
  <c r="C956" i="12" a="1"/>
  <c r="C956" i="12" s="1"/>
  <c r="C957" i="12" a="1"/>
  <c r="C957" i="12" s="1"/>
  <c r="C958" i="12" a="1"/>
  <c r="C958" i="12" s="1"/>
  <c r="C959" i="12" a="1"/>
  <c r="C959" i="12" s="1"/>
  <c r="C960" i="12" a="1"/>
  <c r="C960" i="12" s="1"/>
  <c r="C961" i="12" a="1"/>
  <c r="C961" i="12" s="1"/>
  <c r="C962" i="12" a="1"/>
  <c r="C962" i="12" s="1"/>
  <c r="C963" i="12" a="1"/>
  <c r="C963" i="12" s="1"/>
  <c r="C964" i="12" a="1"/>
  <c r="C964" i="12" s="1"/>
  <c r="C965" i="12" a="1"/>
  <c r="C965" i="12" s="1"/>
  <c r="C966" i="12" a="1"/>
  <c r="C966" i="12" s="1"/>
  <c r="C967" i="12" a="1"/>
  <c r="C967" i="12" s="1"/>
  <c r="C968" i="12" a="1"/>
  <c r="C968" i="12" s="1"/>
  <c r="C969" i="12" a="1"/>
  <c r="C969" i="12" s="1"/>
  <c r="C970" i="12" a="1"/>
  <c r="C970" i="12" s="1"/>
  <c r="C971" i="12" a="1"/>
  <c r="C971" i="12" s="1"/>
  <c r="C972" i="12" a="1"/>
  <c r="C972" i="12" s="1"/>
  <c r="C973" i="12" a="1"/>
  <c r="C973" i="12" s="1"/>
  <c r="C974" i="12" a="1"/>
  <c r="C974" i="12" s="1"/>
  <c r="C975" i="12" a="1"/>
  <c r="C975" i="12" s="1"/>
  <c r="C976" i="12" a="1"/>
  <c r="C976" i="12" s="1"/>
  <c r="C977" i="12" a="1"/>
  <c r="C977" i="12" s="1"/>
  <c r="D977" i="12" s="1"/>
  <c r="C978" i="12" a="1"/>
  <c r="C978" i="12" s="1"/>
  <c r="C979" i="12" a="1"/>
  <c r="C979" i="12" s="1"/>
  <c r="D979" i="12" s="1"/>
  <c r="C980" i="12" a="1"/>
  <c r="C980" i="12" s="1"/>
  <c r="C981" i="12" a="1"/>
  <c r="C981" i="12" s="1"/>
  <c r="D981" i="12" s="1"/>
  <c r="C982" i="12" a="1"/>
  <c r="C982" i="12" s="1"/>
  <c r="C983" i="12" a="1"/>
  <c r="C983" i="12" s="1"/>
  <c r="D983" i="12" s="1"/>
  <c r="C984" i="12" a="1"/>
  <c r="C984" i="12" s="1"/>
  <c r="C985" i="12" a="1"/>
  <c r="C985" i="12" s="1"/>
  <c r="C986" i="12" a="1"/>
  <c r="C986" i="12" s="1"/>
  <c r="C987" i="12" a="1"/>
  <c r="C987" i="12" s="1"/>
  <c r="C988" i="12" a="1"/>
  <c r="C988" i="12" s="1"/>
  <c r="C989" i="12" a="1"/>
  <c r="C989" i="12" s="1"/>
  <c r="C990" i="12" a="1"/>
  <c r="C990" i="12" s="1"/>
  <c r="C991" i="12" a="1"/>
  <c r="C991" i="12" s="1"/>
  <c r="C992" i="12" a="1"/>
  <c r="C992" i="12" s="1"/>
  <c r="C993" i="12" a="1"/>
  <c r="C993" i="12" s="1"/>
  <c r="C994" i="12" a="1"/>
  <c r="C994" i="12" s="1"/>
  <c r="C995" i="12" a="1"/>
  <c r="C995" i="12" s="1"/>
  <c r="C996" i="12" a="1"/>
  <c r="C996" i="12" s="1"/>
  <c r="C997" i="12" a="1"/>
  <c r="C997" i="12" s="1"/>
  <c r="C998" i="12" a="1"/>
  <c r="C998" i="12" s="1"/>
  <c r="C999" i="12" a="1"/>
  <c r="C999" i="12" s="1"/>
  <c r="C1000" i="12" a="1"/>
  <c r="C1000" i="12" s="1"/>
  <c r="C1001" i="12" a="1"/>
  <c r="C1001" i="12" s="1"/>
  <c r="C1002" i="12" a="1"/>
  <c r="C1002" i="12" s="1"/>
  <c r="C1003" i="12" a="1"/>
  <c r="C1003" i="12" s="1"/>
  <c r="C1004" i="12" a="1"/>
  <c r="C1004" i="12" s="1"/>
  <c r="C1005" i="12" a="1"/>
  <c r="C1005" i="12" s="1"/>
  <c r="C1006" i="12" a="1"/>
  <c r="C1006" i="12" s="1"/>
  <c r="C1007" i="12" a="1"/>
  <c r="C1007" i="12" s="1"/>
  <c r="C1008" i="12" a="1"/>
  <c r="C1008" i="12" s="1"/>
  <c r="C1009" i="12" a="1"/>
  <c r="C1009" i="12" s="1"/>
  <c r="C1010" i="12" a="1"/>
  <c r="C1010" i="12" s="1"/>
  <c r="C1011" i="12" a="1"/>
  <c r="C1011" i="12" s="1"/>
  <c r="C1012" i="12" a="1"/>
  <c r="C1012" i="12" s="1"/>
  <c r="C1013" i="12" a="1"/>
  <c r="C1013" i="12" s="1"/>
  <c r="C1014" i="12" a="1"/>
  <c r="C1014" i="12" s="1"/>
  <c r="C1015" i="12" a="1"/>
  <c r="C1015" i="12" s="1"/>
  <c r="C1016" i="12" a="1"/>
  <c r="C1016" i="12" s="1"/>
  <c r="C1017" i="12" a="1"/>
  <c r="C1017" i="12" s="1"/>
  <c r="C1018" i="12" a="1"/>
  <c r="C1018" i="12" s="1"/>
  <c r="C1019" i="12" a="1"/>
  <c r="C1019" i="12" s="1"/>
  <c r="C1020" i="12" a="1"/>
  <c r="C1020" i="12" s="1"/>
  <c r="C1021" i="12" a="1"/>
  <c r="C1021" i="12" s="1"/>
  <c r="C1022" i="12" a="1"/>
  <c r="C1022" i="12" s="1"/>
  <c r="C1023" i="12" a="1"/>
  <c r="C1023" i="12" s="1"/>
  <c r="C1024" i="12" a="1"/>
  <c r="C1024" i="12" s="1"/>
  <c r="C1025" i="12" a="1"/>
  <c r="C1025" i="12" s="1"/>
  <c r="C1026" i="12" a="1"/>
  <c r="C1026" i="12" s="1"/>
  <c r="C1027" i="12" a="1"/>
  <c r="C1027" i="12" s="1"/>
  <c r="C1028" i="12" a="1"/>
  <c r="C1028" i="12" s="1"/>
  <c r="C1029" i="12" a="1"/>
  <c r="C1029" i="12" s="1"/>
  <c r="C1030" i="12" a="1"/>
  <c r="C1030" i="12" s="1"/>
  <c r="C1031" i="12" a="1"/>
  <c r="C1031" i="12" s="1"/>
  <c r="C1032" i="12" a="1"/>
  <c r="C1032" i="12" s="1"/>
  <c r="C1033" i="12" a="1"/>
  <c r="C1033" i="12" s="1"/>
  <c r="C1034" i="12" a="1"/>
  <c r="C1034" i="12" s="1"/>
  <c r="C1035" i="12" a="1"/>
  <c r="C1035" i="12" s="1"/>
  <c r="C1036" i="12" a="1"/>
  <c r="C1036" i="12" s="1"/>
  <c r="C1037" i="12" a="1"/>
  <c r="C1037" i="12" s="1"/>
  <c r="C1038" i="12" a="1"/>
  <c r="C1038" i="12" s="1"/>
  <c r="C1039" i="12" a="1"/>
  <c r="C1039" i="12" s="1"/>
  <c r="C1040" i="12" a="1"/>
  <c r="C1040" i="12" s="1"/>
  <c r="C1041" i="12" a="1"/>
  <c r="C1041" i="12" s="1"/>
  <c r="C1042" i="12" a="1"/>
  <c r="C1042" i="12" s="1"/>
  <c r="C1043" i="12" a="1"/>
  <c r="C1043" i="12" s="1"/>
  <c r="C1044" i="12" a="1"/>
  <c r="C1044" i="12" s="1"/>
  <c r="C1045" i="12" a="1"/>
  <c r="C1045" i="12" s="1"/>
  <c r="C1046" i="12" a="1"/>
  <c r="C1046" i="12" s="1"/>
  <c r="C1047" i="12" a="1"/>
  <c r="C1047" i="12" s="1"/>
  <c r="C1048" i="12" a="1"/>
  <c r="C1048" i="12" s="1"/>
  <c r="C1049" i="12" a="1"/>
  <c r="C1049" i="12" s="1"/>
  <c r="C1050" i="12" a="1"/>
  <c r="C1050" i="12" s="1"/>
  <c r="C1051" i="12" a="1"/>
  <c r="C1051" i="12" s="1"/>
  <c r="C1052" i="12" a="1"/>
  <c r="C1052" i="12" s="1"/>
  <c r="C1053" i="12" a="1"/>
  <c r="C1053" i="12" s="1"/>
  <c r="C1054" i="12" a="1"/>
  <c r="C1054" i="12" s="1"/>
  <c r="C1055" i="12" a="1"/>
  <c r="C1055" i="12" s="1"/>
  <c r="C1056" i="12" a="1"/>
  <c r="C1056" i="12" s="1"/>
  <c r="C1057" i="12" a="1"/>
  <c r="C1057" i="12" s="1"/>
  <c r="C1058" i="12" a="1"/>
  <c r="C1058" i="12" s="1"/>
  <c r="C1059" i="12" a="1"/>
  <c r="C1059" i="12" s="1"/>
  <c r="C1060" i="12" a="1"/>
  <c r="C1060" i="12" s="1"/>
  <c r="C1061" i="12" a="1"/>
  <c r="C1061" i="12" s="1"/>
  <c r="C1062" i="12" a="1"/>
  <c r="C1062" i="12" s="1"/>
  <c r="C1063" i="12" a="1"/>
  <c r="C1063" i="12" s="1"/>
  <c r="C1064" i="12" a="1"/>
  <c r="C1064" i="12" s="1"/>
  <c r="C1065" i="12" a="1"/>
  <c r="C1065" i="12" s="1"/>
  <c r="C1066" i="12" a="1"/>
  <c r="C1066" i="12" s="1"/>
  <c r="C1067" i="12" a="1"/>
  <c r="C1067" i="12" s="1"/>
  <c r="C1068" i="12" a="1"/>
  <c r="C1068" i="12" s="1"/>
  <c r="C1069" i="12" a="1"/>
  <c r="C1069" i="12" s="1"/>
  <c r="C1070" i="12" a="1"/>
  <c r="C1070" i="12" s="1"/>
  <c r="C1071" i="12" a="1"/>
  <c r="C1071" i="12" s="1"/>
  <c r="C1072" i="12" a="1"/>
  <c r="C1072" i="12" s="1"/>
  <c r="C1073" i="12" a="1"/>
  <c r="C1073" i="12" s="1"/>
  <c r="C1074" i="12" a="1"/>
  <c r="C1074" i="12" s="1"/>
  <c r="C1075" i="12" a="1"/>
  <c r="C1075" i="12" s="1"/>
  <c r="C1076" i="12" a="1"/>
  <c r="C1076" i="12" s="1"/>
  <c r="C1077" i="12" a="1"/>
  <c r="C1077" i="12" s="1"/>
  <c r="C1078" i="12" a="1"/>
  <c r="C1078" i="12" s="1"/>
  <c r="C1079" i="12" a="1"/>
  <c r="C1079" i="12" s="1"/>
  <c r="C1080" i="12" a="1"/>
  <c r="C1080" i="12" s="1"/>
  <c r="C1081" i="12" a="1"/>
  <c r="C1081" i="12" s="1"/>
  <c r="C1082" i="12" a="1"/>
  <c r="C1082" i="12" s="1"/>
  <c r="C1083" i="12" a="1"/>
  <c r="C1083" i="12" s="1"/>
  <c r="C1084" i="12" a="1"/>
  <c r="C1084" i="12" s="1"/>
  <c r="C1085" i="12" a="1"/>
  <c r="C1085" i="12" s="1"/>
  <c r="C1086" i="12" a="1"/>
  <c r="C1086" i="12" s="1"/>
  <c r="C1087" i="12" a="1"/>
  <c r="C1087" i="12" s="1"/>
  <c r="C1088" i="12" a="1"/>
  <c r="C1088" i="12" s="1"/>
  <c r="C1089" i="12" a="1"/>
  <c r="C1089" i="12" s="1"/>
  <c r="C1090" i="12" a="1"/>
  <c r="C1090" i="12" s="1"/>
  <c r="C1091" i="12" a="1"/>
  <c r="C1091" i="12" s="1"/>
  <c r="C1092" i="12" a="1"/>
  <c r="C1092" i="12" s="1"/>
  <c r="C1093" i="12" a="1"/>
  <c r="C1093" i="12" s="1"/>
  <c r="C1094" i="12" a="1"/>
  <c r="C1094" i="12" s="1"/>
  <c r="C1095" i="12" a="1"/>
  <c r="C1095" i="12" s="1"/>
  <c r="C1096" i="12" a="1"/>
  <c r="C1096" i="12" s="1"/>
  <c r="C1097" i="12" a="1"/>
  <c r="C1097" i="12" s="1"/>
  <c r="C1098" i="12" a="1"/>
  <c r="C1098" i="12" s="1"/>
  <c r="C1099" i="12" a="1"/>
  <c r="C1099" i="12" s="1"/>
  <c r="C1100" i="12" a="1"/>
  <c r="C1100" i="12" s="1"/>
  <c r="C1101" i="12" a="1"/>
  <c r="C1101" i="12" s="1"/>
  <c r="C1102" i="12" a="1"/>
  <c r="C1102" i="12" s="1"/>
  <c r="C1103" i="12" a="1"/>
  <c r="C1103" i="12" s="1"/>
  <c r="C1104" i="12" a="1"/>
  <c r="C1104" i="12" s="1"/>
  <c r="C1105" i="12" a="1"/>
  <c r="C1105" i="12" s="1"/>
  <c r="C1106" i="12" a="1"/>
  <c r="C1106" i="12" s="1"/>
  <c r="C1107" i="12" a="1"/>
  <c r="C1107" i="12" s="1"/>
  <c r="C1108" i="12" a="1"/>
  <c r="C1108" i="12" s="1"/>
  <c r="C1109" i="12" a="1"/>
  <c r="C1109" i="12" s="1"/>
  <c r="C1110" i="12" a="1"/>
  <c r="C1110" i="12" s="1"/>
  <c r="C1111" i="12" a="1"/>
  <c r="C1111" i="12" s="1"/>
  <c r="C1112" i="12" a="1"/>
  <c r="C1112" i="12" s="1"/>
  <c r="C1113" i="12" a="1"/>
  <c r="C1113" i="12" s="1"/>
  <c r="C1114" i="12" a="1"/>
  <c r="C1114" i="12" s="1"/>
  <c r="C1115" i="12" a="1"/>
  <c r="C1115" i="12" s="1"/>
  <c r="C1116" i="12" a="1"/>
  <c r="C1116" i="12" s="1"/>
  <c r="C1117" i="12" a="1"/>
  <c r="C1117" i="12" s="1"/>
  <c r="C1118" i="12" a="1"/>
  <c r="C1118" i="12" s="1"/>
  <c r="C1119" i="12" a="1"/>
  <c r="C1119" i="12" s="1"/>
  <c r="C1120" i="12" a="1"/>
  <c r="C1120" i="12" s="1"/>
  <c r="C1121" i="12" a="1"/>
  <c r="C1121" i="12" s="1"/>
  <c r="C1122" i="12" a="1"/>
  <c r="C1122" i="12" s="1"/>
  <c r="C1123" i="12" a="1"/>
  <c r="C1123" i="12" s="1"/>
  <c r="C1124" i="12" a="1"/>
  <c r="C1124" i="12" s="1"/>
  <c r="C1125" i="12" a="1"/>
  <c r="C1125" i="12" s="1"/>
  <c r="C1126" i="12" a="1"/>
  <c r="C1126" i="12" s="1"/>
  <c r="C1127" i="12" a="1"/>
  <c r="C1127" i="12" s="1"/>
  <c r="C1128" i="12" a="1"/>
  <c r="C1128" i="12" s="1"/>
  <c r="C1129" i="12" a="1"/>
  <c r="C1129" i="12" s="1"/>
  <c r="C1130" i="12" a="1"/>
  <c r="C1130" i="12" s="1"/>
  <c r="C1131" i="12" a="1"/>
  <c r="C1131" i="12" s="1"/>
  <c r="C1132" i="12" a="1"/>
  <c r="C1132" i="12" s="1"/>
  <c r="C1133" i="12" a="1"/>
  <c r="C1133" i="12" s="1"/>
  <c r="C1134" i="12" a="1"/>
  <c r="C1134" i="12" s="1"/>
  <c r="C1135" i="12" a="1"/>
  <c r="C1135" i="12" s="1"/>
  <c r="C1136" i="12" a="1"/>
  <c r="C1136" i="12" s="1"/>
  <c r="C1137" i="12" a="1"/>
  <c r="C1137" i="12" s="1"/>
  <c r="C1138" i="12" a="1"/>
  <c r="C1138" i="12" s="1"/>
  <c r="C1139" i="12" a="1"/>
  <c r="C1139" i="12" s="1"/>
  <c r="C1140" i="12" a="1"/>
  <c r="C1140" i="12" s="1"/>
  <c r="C1141" i="12" a="1"/>
  <c r="C1141" i="12" s="1"/>
  <c r="C1142" i="12" a="1"/>
  <c r="C1142" i="12" s="1"/>
  <c r="C1143" i="12" a="1"/>
  <c r="C1143" i="12" s="1"/>
  <c r="C1144" i="12" a="1"/>
  <c r="C1144" i="12" s="1"/>
  <c r="C1145" i="12" a="1"/>
  <c r="C1145" i="12" s="1"/>
  <c r="C1146" i="12" a="1"/>
  <c r="C1146" i="12" s="1"/>
  <c r="C1147" i="12" a="1"/>
  <c r="C1147" i="12" s="1"/>
  <c r="C1148" i="12" a="1"/>
  <c r="C1148" i="12" s="1"/>
  <c r="C1149" i="12" a="1"/>
  <c r="C1149" i="12" s="1"/>
  <c r="C1150" i="12" a="1"/>
  <c r="C1150" i="12" s="1"/>
  <c r="C1151" i="12" a="1"/>
  <c r="C1151" i="12" s="1"/>
  <c r="C1152" i="12" a="1"/>
  <c r="C1152" i="12" s="1"/>
  <c r="C1153" i="12" a="1"/>
  <c r="C1153" i="12" s="1"/>
  <c r="C1154" i="12" a="1"/>
  <c r="C1154" i="12" s="1"/>
  <c r="C1155" i="12" a="1"/>
  <c r="C1155" i="12" s="1"/>
  <c r="C1156" i="12" a="1"/>
  <c r="C1156" i="12" s="1"/>
  <c r="C1157" i="12" a="1"/>
  <c r="C1157" i="12" s="1"/>
  <c r="C1158" i="12" a="1"/>
  <c r="C1158" i="12" s="1"/>
  <c r="C1159" i="12" a="1"/>
  <c r="C1159" i="12" s="1"/>
  <c r="C1160" i="12" a="1"/>
  <c r="C1160" i="12" s="1"/>
  <c r="C1161" i="12" a="1"/>
  <c r="C1161" i="12" s="1"/>
  <c r="C1162" i="12" a="1"/>
  <c r="C1162" i="12" s="1"/>
  <c r="C1163" i="12" a="1"/>
  <c r="C1163" i="12" s="1"/>
  <c r="C1164" i="12" a="1"/>
  <c r="C1164" i="12" s="1"/>
  <c r="C1165" i="12" a="1"/>
  <c r="C1165" i="12" s="1"/>
  <c r="C1166" i="12" a="1"/>
  <c r="C1166" i="12" s="1"/>
  <c r="C1167" i="12" a="1"/>
  <c r="C1167" i="12" s="1"/>
  <c r="C1168" i="12" a="1"/>
  <c r="C1168" i="12" s="1"/>
  <c r="C1169" i="12" a="1"/>
  <c r="C1169" i="12" s="1"/>
  <c r="C1170" i="12" a="1"/>
  <c r="C1170" i="12" s="1"/>
  <c r="C1171" i="12" a="1"/>
  <c r="C1171" i="12" s="1"/>
  <c r="C1172" i="12" a="1"/>
  <c r="C1172" i="12" s="1"/>
  <c r="C1173" i="12" a="1"/>
  <c r="C1173" i="12" s="1"/>
  <c r="C1174" i="12" a="1"/>
  <c r="C1174" i="12" s="1"/>
  <c r="C1175" i="12" a="1"/>
  <c r="C1175" i="12" s="1"/>
  <c r="C1176" i="12" a="1"/>
  <c r="C1176" i="12" s="1"/>
  <c r="C1177" i="12" a="1"/>
  <c r="C1177" i="12" s="1"/>
  <c r="C1178" i="12" a="1"/>
  <c r="C1178" i="12" s="1"/>
  <c r="C1179" i="12" a="1"/>
  <c r="C1179" i="12" s="1"/>
  <c r="C1180" i="12" a="1"/>
  <c r="C1180" i="12" s="1"/>
  <c r="C1181" i="12" a="1"/>
  <c r="C1181" i="12" s="1"/>
  <c r="C1182" i="12" a="1"/>
  <c r="C1182" i="12" s="1"/>
  <c r="C1183" i="12" a="1"/>
  <c r="C1183" i="12" s="1"/>
  <c r="C1184" i="12" a="1"/>
  <c r="C1184" i="12" s="1"/>
  <c r="C1185" i="12" a="1"/>
  <c r="C1185" i="12" s="1"/>
  <c r="C1186" i="12" a="1"/>
  <c r="C1186" i="12" s="1"/>
  <c r="C1187" i="12" a="1"/>
  <c r="C1187" i="12" s="1"/>
  <c r="C1188" i="12" a="1"/>
  <c r="C1188" i="12" s="1"/>
  <c r="C1189" i="12" a="1"/>
  <c r="C1189" i="12" s="1"/>
  <c r="C1190" i="12" a="1"/>
  <c r="C1190" i="12" s="1"/>
  <c r="C1191" i="12" a="1"/>
  <c r="C1191" i="12" s="1"/>
  <c r="C1192" i="12" a="1"/>
  <c r="C1192" i="12" s="1"/>
  <c r="C1193" i="12" a="1"/>
  <c r="C1193" i="12" s="1"/>
  <c r="C1194" i="12" a="1"/>
  <c r="C1194" i="12" s="1"/>
  <c r="C1195" i="12" a="1"/>
  <c r="C1195" i="12" s="1"/>
  <c r="C1196" i="12" a="1"/>
  <c r="C1196" i="12" s="1"/>
  <c r="C1197" i="12" a="1"/>
  <c r="C1197" i="12" s="1"/>
  <c r="C1198" i="12" a="1"/>
  <c r="C1198" i="12" s="1"/>
  <c r="C1199" i="12" a="1"/>
  <c r="C1199" i="12" s="1"/>
  <c r="C1200" i="12" a="1"/>
  <c r="C1200" i="12" s="1"/>
  <c r="C1201" i="12" a="1"/>
  <c r="C1201" i="12" s="1"/>
  <c r="C1202" i="12" a="1"/>
  <c r="C1202" i="12" s="1"/>
  <c r="C1203" i="12" a="1"/>
  <c r="C1203" i="12" s="1"/>
  <c r="C1204" i="12" a="1"/>
  <c r="C1204" i="12" s="1"/>
  <c r="C1205" i="12" a="1"/>
  <c r="C1205" i="12" s="1"/>
  <c r="C1206" i="12" a="1"/>
  <c r="C1206" i="12" s="1"/>
  <c r="C1207" i="12" a="1"/>
  <c r="C1207" i="12" s="1"/>
  <c r="C1208" i="12" a="1"/>
  <c r="C1208" i="12" s="1"/>
  <c r="C1209" i="12" a="1"/>
  <c r="C1209" i="12" s="1"/>
  <c r="C1210" i="12" a="1"/>
  <c r="C1210" i="12" s="1"/>
  <c r="C1211" i="12" a="1"/>
  <c r="C1211" i="12" s="1"/>
  <c r="C1212" i="12" a="1"/>
  <c r="C1212" i="12" s="1"/>
  <c r="C1213" i="12" a="1"/>
  <c r="C1213" i="12" s="1"/>
  <c r="C1214" i="12" a="1"/>
  <c r="C1214" i="12" s="1"/>
  <c r="C1215" i="12" a="1"/>
  <c r="C1215" i="12" s="1"/>
  <c r="C1216" i="12" a="1"/>
  <c r="C1216" i="12" s="1"/>
  <c r="C1217" i="12" a="1"/>
  <c r="C1217" i="12" s="1"/>
  <c r="C1218" i="12" a="1"/>
  <c r="C1218" i="12" s="1"/>
  <c r="C1219" i="12" a="1"/>
  <c r="C1219" i="12" s="1"/>
  <c r="C1220" i="12" a="1"/>
  <c r="C1220" i="12" s="1"/>
  <c r="C1221" i="12" a="1"/>
  <c r="C1221" i="12" s="1"/>
  <c r="C1222" i="12" a="1"/>
  <c r="C1222" i="12" s="1"/>
  <c r="C1223" i="12" a="1"/>
  <c r="C1223" i="12" s="1"/>
  <c r="C1224" i="12" a="1"/>
  <c r="C1224" i="12" s="1"/>
  <c r="C1225" i="12" a="1"/>
  <c r="C1225" i="12" s="1"/>
  <c r="C1226" i="12" a="1"/>
  <c r="C1226" i="12" s="1"/>
  <c r="C1227" i="12" a="1"/>
  <c r="C1227" i="12" s="1"/>
  <c r="C1228" i="12" a="1"/>
  <c r="C1228" i="12" s="1"/>
  <c r="C1229" i="12" a="1"/>
  <c r="C1229" i="12" s="1"/>
  <c r="C1230" i="12" a="1"/>
  <c r="C1230" i="12" s="1"/>
  <c r="C1231" i="12" a="1"/>
  <c r="C1231" i="12" s="1"/>
  <c r="C1232" i="12" a="1"/>
  <c r="C1232" i="12" s="1"/>
  <c r="C1233" i="12" a="1"/>
  <c r="C1233" i="12" s="1"/>
  <c r="C1234" i="12" a="1"/>
  <c r="C1234" i="12" s="1"/>
  <c r="C1235" i="12" a="1"/>
  <c r="C1235" i="12" s="1"/>
  <c r="C1236" i="12" a="1"/>
  <c r="C1236" i="12" s="1"/>
  <c r="C1237" i="12" a="1"/>
  <c r="C1237" i="12" s="1"/>
  <c r="C1238" i="12" a="1"/>
  <c r="C1238" i="12" s="1"/>
  <c r="C1239" i="12" a="1"/>
  <c r="C1239" i="12" s="1"/>
  <c r="C1240" i="12" a="1"/>
  <c r="C1240" i="12" s="1"/>
  <c r="C1241" i="12" a="1"/>
  <c r="C1241" i="12" s="1"/>
  <c r="C1242" i="12" a="1"/>
  <c r="C1242" i="12" s="1"/>
  <c r="C1243" i="12" a="1"/>
  <c r="C1243" i="12" s="1"/>
  <c r="C1244" i="12" a="1"/>
  <c r="C1244" i="12" s="1"/>
  <c r="C1245" i="12" a="1"/>
  <c r="C1245" i="12" s="1"/>
  <c r="C1246" i="12" a="1"/>
  <c r="C1246" i="12" s="1"/>
  <c r="C1247" i="12" a="1"/>
  <c r="C1247" i="12" s="1"/>
  <c r="C1248" i="12" a="1"/>
  <c r="C1248" i="12" s="1"/>
  <c r="C1249" i="12" a="1"/>
  <c r="C1249" i="12" s="1"/>
  <c r="C1250" i="12" a="1"/>
  <c r="C1250" i="12" s="1"/>
  <c r="C1251" i="12" a="1"/>
  <c r="C1251" i="12" s="1"/>
  <c r="C1252" i="12" a="1"/>
  <c r="C1252" i="12" s="1"/>
  <c r="C1253" i="12" a="1"/>
  <c r="C1253" i="12" s="1"/>
  <c r="C1254" i="12" a="1"/>
  <c r="C1254" i="12" s="1"/>
  <c r="C1255" i="12" a="1"/>
  <c r="C1255" i="12" s="1"/>
  <c r="C1256" i="12" a="1"/>
  <c r="C1256" i="12" s="1"/>
  <c r="C1257" i="12" a="1"/>
  <c r="C1257" i="12" s="1"/>
  <c r="C1258" i="12" a="1"/>
  <c r="C1258" i="12" s="1"/>
  <c r="C1259" i="12" a="1"/>
  <c r="C1259" i="12" s="1"/>
  <c r="C1260" i="12" a="1"/>
  <c r="C1260" i="12" s="1"/>
  <c r="C1261" i="12" a="1"/>
  <c r="C1261" i="12" s="1"/>
  <c r="C1262" i="12" a="1"/>
  <c r="C1262" i="12" s="1"/>
  <c r="C1263" i="12" a="1"/>
  <c r="C1263" i="12" s="1"/>
  <c r="C1264" i="12" a="1"/>
  <c r="C1264" i="12" s="1"/>
  <c r="C1265" i="12" a="1"/>
  <c r="C1265" i="12" s="1"/>
  <c r="C1266" i="12" a="1"/>
  <c r="C1266" i="12" s="1"/>
  <c r="C1267" i="12" a="1"/>
  <c r="C1267" i="12" s="1"/>
  <c r="C1268" i="12" a="1"/>
  <c r="C1268" i="12" s="1"/>
  <c r="C1269" i="12" a="1"/>
  <c r="C1269" i="12" s="1"/>
  <c r="C1270" i="12" a="1"/>
  <c r="C1270" i="12" s="1"/>
  <c r="C1271" i="12" a="1"/>
  <c r="C1271" i="12" s="1"/>
  <c r="C1272" i="12" a="1"/>
  <c r="C1272" i="12" s="1"/>
  <c r="C1273" i="12" a="1"/>
  <c r="C1273" i="12" s="1"/>
  <c r="C1274" i="12" a="1"/>
  <c r="C1274" i="12" s="1"/>
  <c r="C1275" i="12" a="1"/>
  <c r="C1275" i="12" s="1"/>
  <c r="C1276" i="12" a="1"/>
  <c r="C1276" i="12" s="1"/>
  <c r="C1277" i="12" a="1"/>
  <c r="C1277" i="12" s="1"/>
  <c r="C1278" i="12" a="1"/>
  <c r="C1278" i="12" s="1"/>
  <c r="C1279" i="12" a="1"/>
  <c r="C1279" i="12" s="1"/>
  <c r="C1280" i="12" a="1"/>
  <c r="C1280" i="12" s="1"/>
  <c r="C1281" i="12" a="1"/>
  <c r="C1281" i="12" s="1"/>
  <c r="C1282" i="12" a="1"/>
  <c r="C1282" i="12" s="1"/>
  <c r="C1283" i="12" a="1"/>
  <c r="C1283" i="12" s="1"/>
  <c r="C1284" i="12" a="1"/>
  <c r="C1284" i="12" s="1"/>
  <c r="C1285" i="12" a="1"/>
  <c r="C1285" i="12" s="1"/>
  <c r="C1286" i="12" a="1"/>
  <c r="C1286" i="12" s="1"/>
  <c r="C1287" i="12" a="1"/>
  <c r="C1287" i="12" s="1"/>
  <c r="C1288" i="12" a="1"/>
  <c r="C1288" i="12" s="1"/>
  <c r="C1289" i="12" a="1"/>
  <c r="C1289" i="12" s="1"/>
  <c r="C1290" i="12" a="1"/>
  <c r="C1290" i="12" s="1"/>
  <c r="C1291" i="12" a="1"/>
  <c r="C1291" i="12" s="1"/>
  <c r="C1292" i="12" a="1"/>
  <c r="C1292" i="12" s="1"/>
  <c r="C1293" i="12" a="1"/>
  <c r="C1293" i="12" s="1"/>
  <c r="C1294" i="12" a="1"/>
  <c r="C1294" i="12" s="1"/>
  <c r="C1295" i="12" a="1"/>
  <c r="C1295" i="12" s="1"/>
  <c r="C1296" i="12" a="1"/>
  <c r="C1296" i="12" s="1"/>
  <c r="C1297" i="12" a="1"/>
  <c r="C1297" i="12" s="1"/>
  <c r="C1298" i="12" a="1"/>
  <c r="C1298" i="12" s="1"/>
  <c r="C1299" i="12" a="1"/>
  <c r="C1299" i="12" s="1"/>
  <c r="C1300" i="12" a="1"/>
  <c r="C1300" i="12" s="1"/>
  <c r="C1301" i="12" a="1"/>
  <c r="C1301" i="12" s="1"/>
  <c r="C1302" i="12" a="1"/>
  <c r="C1302" i="12" s="1"/>
  <c r="C1303" i="12" a="1"/>
  <c r="C1303" i="12" s="1"/>
  <c r="C1304" i="12" a="1"/>
  <c r="C1304" i="12" s="1"/>
  <c r="C1305" i="12" a="1"/>
  <c r="C1305" i="12" s="1"/>
  <c r="C1306" i="12" a="1"/>
  <c r="C1306" i="12" s="1"/>
  <c r="C1307" i="12" a="1"/>
  <c r="C1307" i="12" s="1"/>
  <c r="C1308" i="12" a="1"/>
  <c r="C1308" i="12" s="1"/>
  <c r="C1309" i="12" a="1"/>
  <c r="C1309" i="12" s="1"/>
  <c r="C1310" i="12" a="1"/>
  <c r="C1310" i="12" s="1"/>
  <c r="C1311" i="12" a="1"/>
  <c r="C1311" i="12" s="1"/>
  <c r="C1312" i="12" a="1"/>
  <c r="C1312" i="12" s="1"/>
  <c r="C1313" i="12" a="1"/>
  <c r="C1313" i="12" s="1"/>
  <c r="C1314" i="12" a="1"/>
  <c r="C1314" i="12" s="1"/>
  <c r="C1315" i="12" a="1"/>
  <c r="C1315" i="12" s="1"/>
  <c r="C1316" i="12" a="1"/>
  <c r="C1316" i="12" s="1"/>
  <c r="C1317" i="12" a="1"/>
  <c r="C1317" i="12" s="1"/>
  <c r="C1318" i="12" a="1"/>
  <c r="C1318" i="12" s="1"/>
  <c r="C1319" i="12" a="1"/>
  <c r="C1319" i="12" s="1"/>
  <c r="C1320" i="12" a="1"/>
  <c r="C1320" i="12" s="1"/>
  <c r="D1320" i="12" s="1"/>
  <c r="C1321" i="12" a="1"/>
  <c r="C1321" i="12" s="1"/>
  <c r="C1322" i="12" a="1"/>
  <c r="C1322" i="12" s="1"/>
  <c r="D1322" i="12" s="1"/>
  <c r="C1323" i="12" a="1"/>
  <c r="C1323" i="12" s="1"/>
  <c r="C1324" i="12" a="1"/>
  <c r="C1324" i="12" s="1"/>
  <c r="D1324" i="12" s="1"/>
  <c r="C1325" i="12" a="1"/>
  <c r="C1325" i="12" s="1"/>
  <c r="C1326" i="12" a="1"/>
  <c r="C1326" i="12" s="1"/>
  <c r="D1326" i="12" s="1"/>
  <c r="C1327" i="12" a="1"/>
  <c r="C1327" i="12" s="1"/>
  <c r="C1328" i="12" a="1"/>
  <c r="C1328" i="12" s="1"/>
  <c r="C1329" i="12" a="1"/>
  <c r="C1329" i="12" s="1"/>
  <c r="C1330" i="12" a="1"/>
  <c r="C1330" i="12" s="1"/>
  <c r="C1331" i="12" a="1"/>
  <c r="C1331" i="12" s="1"/>
  <c r="C1332" i="12" a="1"/>
  <c r="C1332" i="12" s="1"/>
  <c r="C1333" i="12" a="1"/>
  <c r="C1333" i="12" s="1"/>
  <c r="C1334" i="12" a="1"/>
  <c r="C1334" i="12" s="1"/>
  <c r="C1335" i="12" a="1"/>
  <c r="C1335" i="12" s="1"/>
  <c r="C1336" i="12" a="1"/>
  <c r="C1336" i="12" s="1"/>
  <c r="C1337" i="12" a="1"/>
  <c r="C1337" i="12" s="1"/>
  <c r="C1338" i="12" a="1"/>
  <c r="C1338" i="12" s="1"/>
  <c r="C1339" i="12" a="1"/>
  <c r="C1339" i="12" s="1"/>
  <c r="C1340" i="12" a="1"/>
  <c r="C1340" i="12" s="1"/>
  <c r="C1341" i="12" a="1"/>
  <c r="C1341" i="12" s="1"/>
  <c r="C1342" i="12" a="1"/>
  <c r="C1342" i="12" s="1"/>
  <c r="C1343" i="12" a="1"/>
  <c r="C1343" i="12" s="1"/>
  <c r="C1344" i="12" a="1"/>
  <c r="C1344" i="12" s="1"/>
  <c r="C1345" i="12" a="1"/>
  <c r="C1345" i="12" s="1"/>
  <c r="C1346" i="12" a="1"/>
  <c r="C1346" i="12" s="1"/>
  <c r="C1347" i="12" a="1"/>
  <c r="C1347" i="12" s="1"/>
  <c r="C1348" i="12" a="1"/>
  <c r="C1348" i="12" s="1"/>
  <c r="C1349" i="12" a="1"/>
  <c r="C1349" i="12" s="1"/>
  <c r="C1350" i="12" a="1"/>
  <c r="C1350" i="12" s="1"/>
  <c r="C1351" i="12" a="1"/>
  <c r="C1351" i="12" s="1"/>
  <c r="C1352" i="12" a="1"/>
  <c r="C1352" i="12" s="1"/>
  <c r="C1353" i="12" a="1"/>
  <c r="C1353" i="12" s="1"/>
  <c r="C1354" i="12" a="1"/>
  <c r="C1354" i="12" s="1"/>
  <c r="C1355" i="12" a="1"/>
  <c r="C1355" i="12" s="1"/>
  <c r="C1356" i="12" a="1"/>
  <c r="C1356" i="12" s="1"/>
  <c r="C1357" i="12" a="1"/>
  <c r="C1357" i="12" s="1"/>
  <c r="C1358" i="12" a="1"/>
  <c r="C1358" i="12" s="1"/>
  <c r="C1359" i="12" a="1"/>
  <c r="C1359" i="12" s="1"/>
  <c r="C1360" i="12" a="1"/>
  <c r="C1360" i="12" s="1"/>
  <c r="C1361" i="12" a="1"/>
  <c r="C1361" i="12" s="1"/>
  <c r="C1362" i="12" a="1"/>
  <c r="C1362" i="12" s="1"/>
  <c r="C1363" i="12" a="1"/>
  <c r="C1363" i="12" s="1"/>
  <c r="C1364" i="12" a="1"/>
  <c r="C1364" i="12" s="1"/>
  <c r="C1365" i="12" a="1"/>
  <c r="C1365" i="12" s="1"/>
  <c r="C1366" i="12" a="1"/>
  <c r="C1366" i="12" s="1"/>
  <c r="C1367" i="12" a="1"/>
  <c r="C1367" i="12" s="1"/>
  <c r="C1368" i="12" a="1"/>
  <c r="C1368" i="12" s="1"/>
  <c r="C1369" i="12" a="1"/>
  <c r="C1369" i="12" s="1"/>
  <c r="C1370" i="12" a="1"/>
  <c r="C1370" i="12" s="1"/>
  <c r="C1371" i="12" a="1"/>
  <c r="C1371" i="12" s="1"/>
  <c r="C1372" i="12" a="1"/>
  <c r="C1372" i="12" s="1"/>
  <c r="C1373" i="12" a="1"/>
  <c r="C1373" i="12" s="1"/>
  <c r="C1374" i="12" a="1"/>
  <c r="C1374" i="12" s="1"/>
  <c r="C1375" i="12" a="1"/>
  <c r="C1375" i="12" s="1"/>
  <c r="C1376" i="12" a="1"/>
  <c r="C1376" i="12" s="1"/>
  <c r="C1377" i="12" a="1"/>
  <c r="C1377" i="12" s="1"/>
  <c r="C1378" i="12" a="1"/>
  <c r="C1378" i="12" s="1"/>
  <c r="C1379" i="12" a="1"/>
  <c r="C1379" i="12" s="1"/>
  <c r="C1380" i="12" a="1"/>
  <c r="C1380" i="12" s="1"/>
  <c r="C1381" i="12" a="1"/>
  <c r="C1381" i="12" s="1"/>
  <c r="C1382" i="12" a="1"/>
  <c r="C1382" i="12" s="1"/>
  <c r="C1383" i="12" a="1"/>
  <c r="C1383" i="12" s="1"/>
  <c r="C1384" i="12" a="1"/>
  <c r="C1384" i="12" s="1"/>
  <c r="C1385" i="12" a="1"/>
  <c r="C1385" i="12" s="1"/>
  <c r="C1386" i="12" a="1"/>
  <c r="C1386" i="12" s="1"/>
  <c r="C1387" i="12" a="1"/>
  <c r="C1387" i="12" s="1"/>
  <c r="C1388" i="12" a="1"/>
  <c r="C1388" i="12" s="1"/>
  <c r="C1389" i="12" a="1"/>
  <c r="C1389" i="12" s="1"/>
  <c r="C1390" i="12" a="1"/>
  <c r="C1390" i="12" s="1"/>
  <c r="C1391" i="12" a="1"/>
  <c r="C1391" i="12" s="1"/>
  <c r="C1392" i="12" a="1"/>
  <c r="C1392" i="12" s="1"/>
  <c r="C1393" i="12" a="1"/>
  <c r="C1393" i="12" s="1"/>
  <c r="C1394" i="12" a="1"/>
  <c r="C1394" i="12" s="1"/>
  <c r="C1395" i="12" a="1"/>
  <c r="C1395" i="12" s="1"/>
  <c r="C1396" i="12" a="1"/>
  <c r="C1396" i="12" s="1"/>
  <c r="C1397" i="12" a="1"/>
  <c r="C1397" i="12" s="1"/>
  <c r="C1398" i="12" a="1"/>
  <c r="C1398" i="12" s="1"/>
  <c r="C1399" i="12" a="1"/>
  <c r="C1399" i="12" s="1"/>
  <c r="C1400" i="12" a="1"/>
  <c r="C1400" i="12" s="1"/>
  <c r="C1401" i="12" a="1"/>
  <c r="C1401" i="12" s="1"/>
  <c r="C1402" i="12" a="1"/>
  <c r="C1402" i="12" s="1"/>
  <c r="C1403" i="12" a="1"/>
  <c r="C1403" i="12" s="1"/>
  <c r="C1404" i="12" a="1"/>
  <c r="C1404" i="12" s="1"/>
  <c r="C1405" i="12" a="1"/>
  <c r="C1405" i="12" s="1"/>
  <c r="C1406" i="12" a="1"/>
  <c r="C1406" i="12" s="1"/>
  <c r="C1407" i="12" a="1"/>
  <c r="C1407" i="12" s="1"/>
  <c r="C1408" i="12" a="1"/>
  <c r="C1408" i="12" s="1"/>
  <c r="C1409" i="12" a="1"/>
  <c r="C1409" i="12" s="1"/>
  <c r="C1410" i="12" a="1"/>
  <c r="C1410" i="12" s="1"/>
  <c r="C1411" i="12" a="1"/>
  <c r="C1411" i="12" s="1"/>
  <c r="C1412" i="12" a="1"/>
  <c r="C1412" i="12" s="1"/>
  <c r="C1413" i="12" a="1"/>
  <c r="C1413" i="12" s="1"/>
  <c r="C1414" i="12" a="1"/>
  <c r="C1414" i="12" s="1"/>
  <c r="C1415" i="12" a="1"/>
  <c r="C1415" i="12" s="1"/>
  <c r="C1416" i="12" a="1"/>
  <c r="C1416" i="12" s="1"/>
  <c r="C1417" i="12" a="1"/>
  <c r="C1417" i="12" s="1"/>
  <c r="C1418" i="12" a="1"/>
  <c r="C1418" i="12" s="1"/>
  <c r="C1419" i="12" a="1"/>
  <c r="C1419" i="12" s="1"/>
  <c r="C1420" i="12" a="1"/>
  <c r="C1420" i="12" s="1"/>
  <c r="C1421" i="12" a="1"/>
  <c r="C1421" i="12" s="1"/>
  <c r="C1422" i="12" a="1"/>
  <c r="C1422" i="12" s="1"/>
  <c r="C1423" i="12" a="1"/>
  <c r="C1423" i="12" s="1"/>
  <c r="C1424" i="12" a="1"/>
  <c r="C1424" i="12" s="1"/>
  <c r="C1425" i="12" a="1"/>
  <c r="C1425" i="12" s="1"/>
  <c r="C1426" i="12" a="1"/>
  <c r="C1426" i="12" s="1"/>
  <c r="C1427" i="12" a="1"/>
  <c r="C1427" i="12" s="1"/>
  <c r="C1428" i="12" a="1"/>
  <c r="C1428" i="12" s="1"/>
  <c r="C1429" i="12" a="1"/>
  <c r="C1429" i="12" s="1"/>
  <c r="C1430" i="12" a="1"/>
  <c r="C1430" i="12" s="1"/>
  <c r="C1431" i="12" a="1"/>
  <c r="C1431" i="12" s="1"/>
  <c r="C1432" i="12" a="1"/>
  <c r="C1432" i="12" s="1"/>
  <c r="C1433" i="12" a="1"/>
  <c r="C1433" i="12" s="1"/>
  <c r="C1434" i="12" a="1"/>
  <c r="C1434" i="12" s="1"/>
  <c r="C1435" i="12" a="1"/>
  <c r="C1435" i="12" s="1"/>
  <c r="C1436" i="12" a="1"/>
  <c r="C1436" i="12" s="1"/>
  <c r="C1437" i="12" a="1"/>
  <c r="C1437" i="12" s="1"/>
  <c r="C1438" i="12" a="1"/>
  <c r="C1438" i="12" s="1"/>
  <c r="C1439" i="12" a="1"/>
  <c r="C1439" i="12" s="1"/>
  <c r="C1440" i="12" a="1"/>
  <c r="C1440" i="12" s="1"/>
  <c r="C1441" i="12" a="1"/>
  <c r="C1441" i="12" s="1"/>
  <c r="C1442" i="12" a="1"/>
  <c r="C1442" i="12" s="1"/>
  <c r="C1443" i="12" a="1"/>
  <c r="C1443" i="12" s="1"/>
  <c r="C1444" i="12" a="1"/>
  <c r="C1444" i="12" s="1"/>
  <c r="C1445" i="12" a="1"/>
  <c r="C1445" i="12" s="1"/>
  <c r="C1446" i="12" a="1"/>
  <c r="C1446" i="12" s="1"/>
  <c r="C1447" i="12" a="1"/>
  <c r="C1447" i="12" s="1"/>
  <c r="C1448" i="12" a="1"/>
  <c r="C1448" i="12" s="1"/>
  <c r="C1449" i="12" a="1"/>
  <c r="C1449" i="12" s="1"/>
  <c r="C1450" i="12" a="1"/>
  <c r="C1450" i="12" s="1"/>
  <c r="C1451" i="12" a="1"/>
  <c r="C1451" i="12" s="1"/>
  <c r="C1452" i="12" a="1"/>
  <c r="C1452" i="12" s="1"/>
  <c r="C1453" i="12" a="1"/>
  <c r="C1453" i="12" s="1"/>
  <c r="C1454" i="12" a="1"/>
  <c r="C1454" i="12" s="1"/>
  <c r="C1455" i="12" a="1"/>
  <c r="C1455" i="12" s="1"/>
  <c r="C1456" i="12" a="1"/>
  <c r="C1456" i="12" s="1"/>
  <c r="C1457" i="12" a="1"/>
  <c r="C1457" i="12" s="1"/>
  <c r="C1458" i="12" a="1"/>
  <c r="C1458" i="12" s="1"/>
  <c r="C1459" i="12" a="1"/>
  <c r="C1459" i="12" s="1"/>
  <c r="C1460" i="12" a="1"/>
  <c r="C1460" i="12" s="1"/>
  <c r="C1461" i="12" a="1"/>
  <c r="C1461" i="12" s="1"/>
  <c r="C1462" i="12" a="1"/>
  <c r="C1462" i="12" s="1"/>
  <c r="C1463" i="12" a="1"/>
  <c r="C1463" i="12" s="1"/>
  <c r="C1464" i="12" a="1"/>
  <c r="C1464" i="12" s="1"/>
  <c r="C1465" i="12" a="1"/>
  <c r="C1465" i="12" s="1"/>
  <c r="C1466" i="12" a="1"/>
  <c r="C1466" i="12" s="1"/>
  <c r="C1467" i="12" a="1"/>
  <c r="C1467" i="12" s="1"/>
  <c r="C1468" i="12" a="1"/>
  <c r="C1468" i="12" s="1"/>
  <c r="C1469" i="12" a="1"/>
  <c r="C1469" i="12" s="1"/>
  <c r="C1470" i="12" a="1"/>
  <c r="C1470" i="12" s="1"/>
  <c r="C1471" i="12" a="1"/>
  <c r="C1471" i="12" s="1"/>
  <c r="C1472" i="12" a="1"/>
  <c r="C1472" i="12" s="1"/>
  <c r="C1473" i="12" a="1"/>
  <c r="C1473" i="12" s="1"/>
  <c r="C1474" i="12" a="1"/>
  <c r="C1474" i="12" s="1"/>
  <c r="C1475" i="12" a="1"/>
  <c r="C1475" i="12" s="1"/>
  <c r="C1476" i="12" a="1"/>
  <c r="C1476" i="12" s="1"/>
  <c r="C1477" i="12" a="1"/>
  <c r="C1477" i="12" s="1"/>
  <c r="C1478" i="12" a="1"/>
  <c r="C1478" i="12" s="1"/>
  <c r="C1479" i="12" a="1"/>
  <c r="C1479" i="12" s="1"/>
  <c r="C1480" i="12" a="1"/>
  <c r="C1480" i="12" s="1"/>
  <c r="C1481" i="12" a="1"/>
  <c r="C1481" i="12" s="1"/>
  <c r="C1482" i="12" a="1"/>
  <c r="C1482" i="12" s="1"/>
  <c r="C1483" i="12" a="1"/>
  <c r="C1483" i="12" s="1"/>
  <c r="C1484" i="12" a="1"/>
  <c r="C1484" i="12" s="1"/>
  <c r="C1485" i="12" a="1"/>
  <c r="C1485" i="12" s="1"/>
  <c r="C1486" i="12" a="1"/>
  <c r="C1486" i="12" s="1"/>
  <c r="C1487" i="12" a="1"/>
  <c r="C1487" i="12" s="1"/>
  <c r="C1488" i="12" a="1"/>
  <c r="C1488" i="12" s="1"/>
  <c r="C1489" i="12" a="1"/>
  <c r="C1489" i="12" s="1"/>
  <c r="C1490" i="12" a="1"/>
  <c r="C1490" i="12" s="1"/>
  <c r="C1491" i="12" a="1"/>
  <c r="C1491" i="12" s="1"/>
  <c r="C1492" i="12" a="1"/>
  <c r="C1492" i="12" s="1"/>
  <c r="C1493" i="12" a="1"/>
  <c r="C1493" i="12" s="1"/>
  <c r="C1494" i="12" a="1"/>
  <c r="C1494" i="12" s="1"/>
  <c r="C1495" i="12" a="1"/>
  <c r="C1495" i="12" s="1"/>
  <c r="C1496" i="12" a="1"/>
  <c r="C1496" i="12" s="1"/>
  <c r="C1497" i="12" a="1"/>
  <c r="C1497" i="12" s="1"/>
  <c r="C1498" i="12" a="1"/>
  <c r="C1498" i="12" s="1"/>
  <c r="C1499" i="12" a="1"/>
  <c r="C1499" i="12" s="1"/>
  <c r="C1500" i="12" a="1"/>
  <c r="C1500" i="12" s="1"/>
  <c r="C1501" i="12" a="1"/>
  <c r="C1501" i="12" s="1"/>
  <c r="C1502" i="12" a="1"/>
  <c r="C1502" i="12" s="1"/>
  <c r="C1503" i="12" a="1"/>
  <c r="C1503" i="12" s="1"/>
  <c r="C1504" i="12" a="1"/>
  <c r="C1504" i="12" s="1"/>
  <c r="C1505" i="12" a="1"/>
  <c r="C1505" i="12" s="1"/>
  <c r="C1506" i="12" a="1"/>
  <c r="C1506" i="12" s="1"/>
  <c r="C1507" i="12" a="1"/>
  <c r="C1507" i="12" s="1"/>
  <c r="C1508" i="12" a="1"/>
  <c r="C1508" i="12" s="1"/>
  <c r="C1509" i="12" a="1"/>
  <c r="C1509" i="12" s="1"/>
  <c r="C1510" i="12" a="1"/>
  <c r="C1510" i="12" s="1"/>
  <c r="C1511" i="12" a="1"/>
  <c r="C1511" i="12" s="1"/>
  <c r="C1512" i="12" a="1"/>
  <c r="C1512" i="12" s="1"/>
  <c r="C1513" i="12" a="1"/>
  <c r="C1513" i="12" s="1"/>
  <c r="C1514" i="12" a="1"/>
  <c r="C1514" i="12" s="1"/>
  <c r="C1515" i="12" a="1"/>
  <c r="C1515" i="12" s="1"/>
  <c r="C1516" i="12" a="1"/>
  <c r="C1516" i="12" s="1"/>
  <c r="C1517" i="12" a="1"/>
  <c r="C1517" i="12" s="1"/>
  <c r="C1518" i="12" a="1"/>
  <c r="C1518" i="12" s="1"/>
  <c r="C1519" i="12" a="1"/>
  <c r="C1519" i="12" s="1"/>
  <c r="C1520" i="12" a="1"/>
  <c r="C1520" i="12" s="1"/>
  <c r="C1521" i="12" a="1"/>
  <c r="C1521" i="12" s="1"/>
  <c r="C1522" i="12" a="1"/>
  <c r="C1522" i="12" s="1"/>
  <c r="C1523" i="12" a="1"/>
  <c r="C1523" i="12" s="1"/>
  <c r="C1524" i="12" a="1"/>
  <c r="C1524" i="12" s="1"/>
  <c r="C1525" i="12" a="1"/>
  <c r="C1525" i="12" s="1"/>
  <c r="C1526" i="12" a="1"/>
  <c r="C1526" i="12" s="1"/>
  <c r="C1527" i="12" a="1"/>
  <c r="C1527" i="12" s="1"/>
  <c r="C1528" i="12" a="1"/>
  <c r="C1528" i="12" s="1"/>
  <c r="C1529" i="12" a="1"/>
  <c r="C1529" i="12" s="1"/>
  <c r="C1530" i="12" a="1"/>
  <c r="C1530" i="12" s="1"/>
  <c r="C1531" i="12" a="1"/>
  <c r="C1531" i="12" s="1"/>
  <c r="C1532" i="12" a="1"/>
  <c r="C1532" i="12" s="1"/>
  <c r="C1533" i="12" a="1"/>
  <c r="C1533" i="12" s="1"/>
  <c r="C1534" i="12" a="1"/>
  <c r="C1534" i="12" s="1"/>
  <c r="C1535" i="12" a="1"/>
  <c r="C1535" i="12" s="1"/>
  <c r="C1536" i="12" a="1"/>
  <c r="C1536" i="12" s="1"/>
  <c r="C1537" i="12" a="1"/>
  <c r="C1537" i="12" s="1"/>
  <c r="C1538" i="12" a="1"/>
  <c r="C1538" i="12" s="1"/>
  <c r="C1539" i="12" a="1"/>
  <c r="C1539" i="12" s="1"/>
  <c r="C1540" i="12" a="1"/>
  <c r="C1540" i="12" s="1"/>
  <c r="C1541" i="12" a="1"/>
  <c r="C1541" i="12" s="1"/>
  <c r="C1542" i="12" a="1"/>
  <c r="C1542" i="12" s="1"/>
  <c r="C1543" i="12" a="1"/>
  <c r="C1543" i="12" s="1"/>
  <c r="C1544" i="12" a="1"/>
  <c r="C1544" i="12" s="1"/>
  <c r="C1545" i="12" a="1"/>
  <c r="C1545" i="12" s="1"/>
  <c r="C1546" i="12" a="1"/>
  <c r="C1546" i="12" s="1"/>
  <c r="C1547" i="12" a="1"/>
  <c r="C1547" i="12" s="1"/>
  <c r="C1548" i="12" a="1"/>
  <c r="C1548" i="12" s="1"/>
  <c r="C1549" i="12" a="1"/>
  <c r="C1549" i="12" s="1"/>
  <c r="C1550" i="12" a="1"/>
  <c r="C1550" i="12" s="1"/>
  <c r="C1551" i="12" a="1"/>
  <c r="C1551" i="12" s="1"/>
  <c r="C1552" i="12" a="1"/>
  <c r="C1552" i="12" s="1"/>
  <c r="C1553" i="12" a="1"/>
  <c r="C1553" i="12" s="1"/>
  <c r="C1554" i="12" a="1"/>
  <c r="C1554" i="12" s="1"/>
  <c r="C1555" i="12" a="1"/>
  <c r="C1555" i="12" s="1"/>
  <c r="C1556" i="12" a="1"/>
  <c r="C1556" i="12" s="1"/>
  <c r="C1557" i="12" a="1"/>
  <c r="C1557" i="12" s="1"/>
  <c r="C1558" i="12" a="1"/>
  <c r="C1558" i="12" s="1"/>
  <c r="C1559" i="12" a="1"/>
  <c r="C1559" i="12" s="1"/>
  <c r="C1560" i="12" a="1"/>
  <c r="C1560" i="12" s="1"/>
  <c r="C1561" i="12" a="1"/>
  <c r="C1561" i="12" s="1"/>
  <c r="C1562" i="12" a="1"/>
  <c r="C1562" i="12" s="1"/>
  <c r="C1563" i="12" a="1"/>
  <c r="C1563" i="12" s="1"/>
  <c r="C1564" i="12" a="1"/>
  <c r="C1564" i="12" s="1"/>
  <c r="C1565" i="12" a="1"/>
  <c r="C1565" i="12" s="1"/>
  <c r="C1566" i="12" a="1"/>
  <c r="C1566" i="12" s="1"/>
  <c r="C1567" i="12" a="1"/>
  <c r="C1567" i="12" s="1"/>
  <c r="C1568" i="12" a="1"/>
  <c r="C1568" i="12" s="1"/>
  <c r="C1569" i="12" a="1"/>
  <c r="C1569" i="12" s="1"/>
  <c r="C1570" i="12" a="1"/>
  <c r="C1570" i="12" s="1"/>
  <c r="C1571" i="12" a="1"/>
  <c r="C1571" i="12" s="1"/>
  <c r="C1572" i="12" a="1"/>
  <c r="C1572" i="12" s="1"/>
  <c r="C1573" i="12" a="1"/>
  <c r="C1573" i="12" s="1"/>
  <c r="C1574" i="12" a="1"/>
  <c r="C1574" i="12" s="1"/>
  <c r="C1575" i="12" a="1"/>
  <c r="C1575" i="12" s="1"/>
  <c r="C1576" i="12" a="1"/>
  <c r="C1576" i="12" s="1"/>
  <c r="C1577" i="12" a="1"/>
  <c r="C1577" i="12" s="1"/>
  <c r="C1578" i="12" a="1"/>
  <c r="C1578" i="12" s="1"/>
  <c r="C1579" i="12" a="1"/>
  <c r="C1579" i="12" s="1"/>
  <c r="C1580" i="12" a="1"/>
  <c r="C1580" i="12" s="1"/>
  <c r="C1581" i="12" a="1"/>
  <c r="C1581" i="12" s="1"/>
  <c r="C1582" i="12" a="1"/>
  <c r="C1582" i="12" s="1"/>
  <c r="C1583" i="12" a="1"/>
  <c r="C1583" i="12" s="1"/>
  <c r="C1584" i="12" a="1"/>
  <c r="C1584" i="12" s="1"/>
  <c r="C1585" i="12" a="1"/>
  <c r="C1585" i="12" s="1"/>
  <c r="C1586" i="12" a="1"/>
  <c r="C1586" i="12" s="1"/>
  <c r="C1587" i="12" a="1"/>
  <c r="C1587" i="12" s="1"/>
  <c r="C1588" i="12" a="1"/>
  <c r="C1588" i="12" s="1"/>
  <c r="C1589" i="12" a="1"/>
  <c r="C1589" i="12" s="1"/>
  <c r="C1590" i="12" a="1"/>
  <c r="C1590" i="12" s="1"/>
  <c r="C1591" i="12" a="1"/>
  <c r="C1591" i="12" s="1"/>
  <c r="C1592" i="12" a="1"/>
  <c r="C1592" i="12" s="1"/>
  <c r="C1593" i="12" a="1"/>
  <c r="C1593" i="12" s="1"/>
  <c r="C1594" i="12" a="1"/>
  <c r="C1594" i="12" s="1"/>
  <c r="C1595" i="12" a="1"/>
  <c r="C1595" i="12" s="1"/>
  <c r="C1596" i="12" a="1"/>
  <c r="C1596" i="12" s="1"/>
  <c r="C1597" i="12" a="1"/>
  <c r="C1597" i="12" s="1"/>
  <c r="C1598" i="12" a="1"/>
  <c r="C1598" i="12" s="1"/>
  <c r="C1599" i="12" a="1"/>
  <c r="C1599" i="12" s="1"/>
  <c r="C1600" i="12" a="1"/>
  <c r="C1600" i="12" s="1"/>
  <c r="C1601" i="12" a="1"/>
  <c r="C1601" i="12" s="1"/>
  <c r="C1602" i="12" a="1"/>
  <c r="C1602" i="12" s="1"/>
  <c r="C1603" i="12" a="1"/>
  <c r="C1603" i="12" s="1"/>
  <c r="C1604" i="12" a="1"/>
  <c r="C1604" i="12" s="1"/>
  <c r="C1605" i="12" a="1"/>
  <c r="C1605" i="12" s="1"/>
  <c r="C1606" i="12" a="1"/>
  <c r="C1606" i="12" s="1"/>
  <c r="C1607" i="12" a="1"/>
  <c r="C1607" i="12" s="1"/>
  <c r="C1608" i="12" a="1"/>
  <c r="C1608" i="12" s="1"/>
  <c r="C1609" i="12" a="1"/>
  <c r="C1609" i="12" s="1"/>
  <c r="C1610" i="12" a="1"/>
  <c r="C1610" i="12" s="1"/>
  <c r="C1611" i="12" a="1"/>
  <c r="C1611" i="12" s="1"/>
  <c r="C1612" i="12" a="1"/>
  <c r="C1612" i="12" s="1"/>
  <c r="C1613" i="12" a="1"/>
  <c r="C1613" i="12" s="1"/>
  <c r="C1614" i="12" a="1"/>
  <c r="C1614" i="12" s="1"/>
  <c r="C1615" i="12" a="1"/>
  <c r="C1615" i="12" s="1"/>
  <c r="C1616" i="12" a="1"/>
  <c r="C1616" i="12" s="1"/>
  <c r="C1617" i="12" a="1"/>
  <c r="C1617" i="12" s="1"/>
  <c r="C1618" i="12" a="1"/>
  <c r="C1618" i="12" s="1"/>
  <c r="C1619" i="12" a="1"/>
  <c r="C1619" i="12" s="1"/>
  <c r="C1620" i="12" a="1"/>
  <c r="C1620" i="12" s="1"/>
  <c r="C1621" i="12" a="1"/>
  <c r="C1621" i="12" s="1"/>
  <c r="C1622" i="12" a="1"/>
  <c r="C1622" i="12" s="1"/>
  <c r="C1623" i="12" a="1"/>
  <c r="C1623" i="12" s="1"/>
  <c r="C1624" i="12" a="1"/>
  <c r="C1624" i="12" s="1"/>
  <c r="C1625" i="12" a="1"/>
  <c r="C1625" i="12" s="1"/>
  <c r="C1626" i="12" a="1"/>
  <c r="C1626" i="12" s="1"/>
  <c r="C1627" i="12" a="1"/>
  <c r="C1627" i="12" s="1"/>
  <c r="C1628" i="12" a="1"/>
  <c r="C1628" i="12" s="1"/>
  <c r="C1629" i="12" a="1"/>
  <c r="C1629" i="12" s="1"/>
  <c r="C1630" i="12" a="1"/>
  <c r="C1630" i="12" s="1"/>
  <c r="C1631" i="12" a="1"/>
  <c r="C1631" i="12" s="1"/>
  <c r="C1632" i="12" a="1"/>
  <c r="C1632" i="12" s="1"/>
  <c r="C1633" i="12" a="1"/>
  <c r="C1633" i="12" s="1"/>
  <c r="C1634" i="12" a="1"/>
  <c r="C1634" i="12" s="1"/>
  <c r="C1635" i="12" a="1"/>
  <c r="C1635" i="12" s="1"/>
  <c r="C1636" i="12" a="1"/>
  <c r="C1636" i="12" s="1"/>
  <c r="C1637" i="12" a="1"/>
  <c r="C1637" i="12" s="1"/>
  <c r="C1638" i="12" a="1"/>
  <c r="C1638" i="12" s="1"/>
  <c r="C1639" i="12" a="1"/>
  <c r="C1639" i="12" s="1"/>
  <c r="C1640" i="12" a="1"/>
  <c r="C1640" i="12" s="1"/>
  <c r="C1641" i="12" a="1"/>
  <c r="C1641" i="12" s="1"/>
  <c r="C1642" i="12" a="1"/>
  <c r="C1642" i="12" s="1"/>
  <c r="C1643" i="12" a="1"/>
  <c r="C1643" i="12" s="1"/>
  <c r="C1644" i="12" a="1"/>
  <c r="C1644" i="12" s="1"/>
  <c r="C1645" i="12" a="1"/>
  <c r="C1645" i="12" s="1"/>
  <c r="C1646" i="12" a="1"/>
  <c r="C1646" i="12" s="1"/>
  <c r="C1647" i="12" a="1"/>
  <c r="C1647" i="12" s="1"/>
  <c r="C1648" i="12" a="1"/>
  <c r="C1648" i="12" s="1"/>
  <c r="C1649" i="12" a="1"/>
  <c r="C1649" i="12" s="1"/>
  <c r="C1650" i="12" a="1"/>
  <c r="C1650" i="12" s="1"/>
  <c r="C1651" i="12" a="1"/>
  <c r="C1651" i="12" s="1"/>
  <c r="C1652" i="12" a="1"/>
  <c r="C1652" i="12" s="1"/>
  <c r="C1653" i="12" a="1"/>
  <c r="C1653" i="12" s="1"/>
  <c r="C1654" i="12" a="1"/>
  <c r="C1654" i="12" s="1"/>
  <c r="C1655" i="12" a="1"/>
  <c r="C1655" i="12" s="1"/>
  <c r="C1656" i="12" a="1"/>
  <c r="C1656" i="12" s="1"/>
  <c r="C1657" i="12" a="1"/>
  <c r="C1657" i="12" s="1"/>
  <c r="C1658" i="12" a="1"/>
  <c r="C1658" i="12" s="1"/>
  <c r="C1659" i="12" a="1"/>
  <c r="C1659" i="12" s="1"/>
  <c r="C1660" i="12" a="1"/>
  <c r="C1660" i="12" s="1"/>
  <c r="C1661" i="12" a="1"/>
  <c r="C1661" i="12" s="1"/>
  <c r="C1662" i="12" a="1"/>
  <c r="C1662" i="12" s="1"/>
  <c r="C1663" i="12" a="1"/>
  <c r="C1663" i="12" s="1"/>
  <c r="C1664" i="12" a="1"/>
  <c r="C1664" i="12" s="1"/>
  <c r="C1665" i="12" a="1"/>
  <c r="C1665" i="12" s="1"/>
  <c r="C1666" i="12" a="1"/>
  <c r="C1666" i="12" s="1"/>
  <c r="C1667" i="12" a="1"/>
  <c r="C1667" i="12" s="1"/>
  <c r="C1668" i="12" a="1"/>
  <c r="C1668" i="12" s="1"/>
  <c r="C1669" i="12" a="1"/>
  <c r="C1669" i="12" s="1"/>
  <c r="C1670" i="12" a="1"/>
  <c r="C1670" i="12" s="1"/>
  <c r="C1671" i="12" a="1"/>
  <c r="C1671" i="12" s="1"/>
  <c r="C1672" i="12" a="1"/>
  <c r="C1672" i="12" s="1"/>
  <c r="C1673" i="12" a="1"/>
  <c r="C1673" i="12" s="1"/>
  <c r="C1674" i="12" a="1"/>
  <c r="C1674" i="12" s="1"/>
  <c r="C1675" i="12" a="1"/>
  <c r="C1675" i="12" s="1"/>
  <c r="C1676" i="12" a="1"/>
  <c r="C1676" i="12" s="1"/>
  <c r="C1677" i="12" a="1"/>
  <c r="C1677" i="12" s="1"/>
  <c r="C1678" i="12" a="1"/>
  <c r="C1678" i="12" s="1"/>
  <c r="C1679" i="12" a="1"/>
  <c r="C1679" i="12" s="1"/>
  <c r="C1680" i="12" a="1"/>
  <c r="C1680" i="12" s="1"/>
  <c r="C1681" i="12" a="1"/>
  <c r="C1681" i="12" s="1"/>
  <c r="C1682" i="12" a="1"/>
  <c r="C1682" i="12" s="1"/>
  <c r="C1683" i="12" a="1"/>
  <c r="C1683" i="12" s="1"/>
  <c r="C1684" i="12" a="1"/>
  <c r="C1684" i="12" s="1"/>
  <c r="C1685" i="12" a="1"/>
  <c r="C1685" i="12" s="1"/>
  <c r="C1686" i="12" a="1"/>
  <c r="C1686" i="12" s="1"/>
  <c r="C1687" i="12" a="1"/>
  <c r="C1687" i="12" s="1"/>
  <c r="C1688" i="12" a="1"/>
  <c r="C1688" i="12" s="1"/>
  <c r="C1689" i="12" a="1"/>
  <c r="C1689" i="12" s="1"/>
  <c r="C1690" i="12" a="1"/>
  <c r="C1690" i="12" s="1"/>
  <c r="C1691" i="12" a="1"/>
  <c r="C1691" i="12" s="1"/>
  <c r="C1692" i="12" a="1"/>
  <c r="C1692" i="12" s="1"/>
  <c r="C1693" i="12" a="1"/>
  <c r="C1693" i="12" s="1"/>
  <c r="C1694" i="12" a="1"/>
  <c r="C1694" i="12" s="1"/>
  <c r="C1695" i="12" a="1"/>
  <c r="C1695" i="12" s="1"/>
  <c r="C1696" i="12" a="1"/>
  <c r="C1696" i="12" s="1"/>
  <c r="C1697" i="12" a="1"/>
  <c r="C1697" i="12" s="1"/>
  <c r="C1698" i="12" a="1"/>
  <c r="C1698" i="12" s="1"/>
  <c r="C1699" i="12" a="1"/>
  <c r="C1699" i="12" s="1"/>
  <c r="C1700" i="12" a="1"/>
  <c r="C1700" i="12" s="1"/>
  <c r="C1701" i="12" a="1"/>
  <c r="C1701" i="12" s="1"/>
  <c r="C1702" i="12" a="1"/>
  <c r="C1702" i="12" s="1"/>
  <c r="C1703" i="12" a="1"/>
  <c r="C1703" i="12" s="1"/>
  <c r="C1704" i="12" a="1"/>
  <c r="C1704" i="12" s="1"/>
  <c r="C1705" i="12" a="1"/>
  <c r="C1705" i="12" s="1"/>
  <c r="C1706" i="12" a="1"/>
  <c r="C1706" i="12" s="1"/>
  <c r="C1707" i="12" a="1"/>
  <c r="C1707" i="12" s="1"/>
  <c r="C1708" i="12" a="1"/>
  <c r="C1708" i="12" s="1"/>
  <c r="C1709" i="12" a="1"/>
  <c r="C1709" i="12" s="1"/>
  <c r="C1710" i="12" a="1"/>
  <c r="C1710" i="12" s="1"/>
  <c r="C1711" i="12" a="1"/>
  <c r="C1711" i="12" s="1"/>
  <c r="C1712" i="12" a="1"/>
  <c r="C1712" i="12" s="1"/>
  <c r="C1713" i="12" a="1"/>
  <c r="C1713" i="12" s="1"/>
  <c r="C1714" i="12" a="1"/>
  <c r="C1714" i="12" s="1"/>
  <c r="C1715" i="12" a="1"/>
  <c r="C1715" i="12" s="1"/>
  <c r="C1716" i="12" a="1"/>
  <c r="C1716" i="12" s="1"/>
  <c r="C1717" i="12" a="1"/>
  <c r="C1717" i="12" s="1"/>
  <c r="C1718" i="12" a="1"/>
  <c r="C1718" i="12" s="1"/>
  <c r="C1719" i="12" a="1"/>
  <c r="C1719" i="12" s="1"/>
  <c r="C1720" i="12" a="1"/>
  <c r="C1720" i="12" s="1"/>
  <c r="C1721" i="12" a="1"/>
  <c r="C1721" i="12" s="1"/>
  <c r="C1722" i="12" a="1"/>
  <c r="C1722" i="12" s="1"/>
  <c r="C1723" i="12" a="1"/>
  <c r="C1723" i="12" s="1"/>
  <c r="C1724" i="12" a="1"/>
  <c r="C1724" i="12" s="1"/>
  <c r="C1725" i="12" a="1"/>
  <c r="C1725" i="12" s="1"/>
  <c r="C1726" i="12" a="1"/>
  <c r="C1726" i="12" s="1"/>
  <c r="C1727" i="12" a="1"/>
  <c r="C1727" i="12" s="1"/>
  <c r="C1728" i="12" a="1"/>
  <c r="C1728" i="12" s="1"/>
  <c r="C1729" i="12" a="1"/>
  <c r="C1729" i="12" s="1"/>
  <c r="C1730" i="12" a="1"/>
  <c r="C1730" i="12" s="1"/>
  <c r="C1731" i="12" a="1"/>
  <c r="C1731" i="12" s="1"/>
  <c r="C1732" i="12" a="1"/>
  <c r="C1732" i="12" s="1"/>
  <c r="C1733" i="12" a="1"/>
  <c r="C1733" i="12" s="1"/>
  <c r="C1734" i="12" a="1"/>
  <c r="C1734" i="12" s="1"/>
  <c r="C1735" i="12" a="1"/>
  <c r="C1735" i="12" s="1"/>
  <c r="C1736" i="12" a="1"/>
  <c r="C1736" i="12" s="1"/>
  <c r="C1737" i="12" a="1"/>
  <c r="C1737" i="12" s="1"/>
  <c r="C1738" i="12" a="1"/>
  <c r="C1738" i="12" s="1"/>
  <c r="C1739" i="12" a="1"/>
  <c r="C1739" i="12" s="1"/>
  <c r="C1740" i="12" a="1"/>
  <c r="C1740" i="12" s="1"/>
  <c r="C1741" i="12" a="1"/>
  <c r="C1741" i="12" s="1"/>
  <c r="C1742" i="12" a="1"/>
  <c r="C1742" i="12" s="1"/>
  <c r="C1743" i="12" a="1"/>
  <c r="C1743" i="12" s="1"/>
  <c r="C1744" i="12" a="1"/>
  <c r="C1744" i="12" s="1"/>
  <c r="C1745" i="12" a="1"/>
  <c r="C1745" i="12" s="1"/>
  <c r="C1746" i="12" a="1"/>
  <c r="C1746" i="12" s="1"/>
  <c r="C1747" i="12" a="1"/>
  <c r="C1747" i="12" s="1"/>
  <c r="C1748" i="12" a="1"/>
  <c r="C1748" i="12" s="1"/>
  <c r="C1749" i="12" a="1"/>
  <c r="C1749" i="12" s="1"/>
  <c r="C1750" i="12" a="1"/>
  <c r="C1750" i="12" s="1"/>
  <c r="C1751" i="12" a="1"/>
  <c r="C1751" i="12" s="1"/>
  <c r="C1752" i="12" a="1"/>
  <c r="C1752" i="12" s="1"/>
  <c r="C1753" i="12" a="1"/>
  <c r="C1753" i="12" s="1"/>
  <c r="C1754" i="12" a="1"/>
  <c r="C1754" i="12" s="1"/>
  <c r="C1755" i="12" a="1"/>
  <c r="C1755" i="12" s="1"/>
  <c r="C1756" i="12" a="1"/>
  <c r="C1756" i="12" s="1"/>
  <c r="C1757" i="12" a="1"/>
  <c r="C1757" i="12" s="1"/>
  <c r="C1758" i="12" a="1"/>
  <c r="C1758" i="12" s="1"/>
  <c r="C1759" i="12" a="1"/>
  <c r="C1759" i="12" s="1"/>
  <c r="C1760" i="12" a="1"/>
  <c r="C1760" i="12" s="1"/>
  <c r="C1761" i="12" a="1"/>
  <c r="C1761" i="12" s="1"/>
  <c r="C1762" i="12" a="1"/>
  <c r="C1762" i="12" s="1"/>
  <c r="C1763" i="12" a="1"/>
  <c r="C1763" i="12" s="1"/>
  <c r="C1764" i="12" a="1"/>
  <c r="C1764" i="12" s="1"/>
  <c r="C1765" i="12" a="1"/>
  <c r="C1765" i="12" s="1"/>
  <c r="C1766" i="12" a="1"/>
  <c r="C1766" i="12" s="1"/>
  <c r="C1767" i="12" a="1"/>
  <c r="C1767" i="12" s="1"/>
  <c r="C1768" i="12" a="1"/>
  <c r="C1768" i="12" s="1"/>
  <c r="C1769" i="12" a="1"/>
  <c r="C1769" i="12" s="1"/>
  <c r="C1770" i="12" a="1"/>
  <c r="C1770" i="12" s="1"/>
  <c r="C1771" i="12" a="1"/>
  <c r="C1771" i="12" s="1"/>
  <c r="C1772" i="12" a="1"/>
  <c r="C1772" i="12" s="1"/>
  <c r="C1773" i="12" a="1"/>
  <c r="C1773" i="12" s="1"/>
  <c r="C1774" i="12" a="1"/>
  <c r="C1774" i="12" s="1"/>
  <c r="C1775" i="12" a="1"/>
  <c r="C1775" i="12" s="1"/>
  <c r="C1776" i="12" a="1"/>
  <c r="C1776" i="12" s="1"/>
  <c r="C1777" i="12" a="1"/>
  <c r="C1777" i="12" s="1"/>
  <c r="C1778" i="12" a="1"/>
  <c r="C1778" i="12" s="1"/>
  <c r="C1779" i="12" a="1"/>
  <c r="C1779" i="12" s="1"/>
  <c r="C1780" i="12" a="1"/>
  <c r="C1780" i="12" s="1"/>
  <c r="C1781" i="12" a="1"/>
  <c r="C1781" i="12" s="1"/>
  <c r="C1782" i="12" a="1"/>
  <c r="C1782" i="12" s="1"/>
  <c r="C1783" i="12" a="1"/>
  <c r="C1783" i="12" s="1"/>
  <c r="C1784" i="12" a="1"/>
  <c r="C1784" i="12" s="1"/>
  <c r="C1785" i="12" a="1"/>
  <c r="C1785" i="12" s="1"/>
  <c r="C1786" i="12" a="1"/>
  <c r="C1786" i="12" s="1"/>
  <c r="C1787" i="12" a="1"/>
  <c r="C1787" i="12" s="1"/>
  <c r="C1788" i="12" a="1"/>
  <c r="C1788" i="12" s="1"/>
  <c r="C1789" i="12" a="1"/>
  <c r="C1789" i="12" s="1"/>
  <c r="C1790" i="12" a="1"/>
  <c r="C1790" i="12" s="1"/>
  <c r="C1791" i="12" a="1"/>
  <c r="C1791" i="12" s="1"/>
  <c r="C1792" i="12" a="1"/>
  <c r="C1792" i="12" s="1"/>
  <c r="C1793" i="12" a="1"/>
  <c r="C1793" i="12" s="1"/>
  <c r="C1794" i="12" a="1"/>
  <c r="C1794" i="12" s="1"/>
  <c r="C1795" i="12" a="1"/>
  <c r="C1795" i="12" s="1"/>
  <c r="C1796" i="12" a="1"/>
  <c r="C1796" i="12" s="1"/>
  <c r="C1797" i="12" a="1"/>
  <c r="C1797" i="12" s="1"/>
  <c r="C1798" i="12" a="1"/>
  <c r="C1798" i="12" s="1"/>
  <c r="C1799" i="12" a="1"/>
  <c r="C1799" i="12" s="1"/>
  <c r="C1800" i="12" a="1"/>
  <c r="C1800" i="12" s="1"/>
  <c r="C1801" i="12" a="1"/>
  <c r="C1801" i="12" s="1"/>
  <c r="C1802" i="12" a="1"/>
  <c r="C1802" i="12" s="1"/>
  <c r="C1803" i="12" a="1"/>
  <c r="C1803" i="12" s="1"/>
  <c r="C1804" i="12" a="1"/>
  <c r="C1804" i="12" s="1"/>
  <c r="C1805" i="12" a="1"/>
  <c r="C1805" i="12" s="1"/>
  <c r="C1806" i="12" a="1"/>
  <c r="C1806" i="12" s="1"/>
  <c r="C1807" i="12" a="1"/>
  <c r="C1807" i="12" s="1"/>
  <c r="C1808" i="12" a="1"/>
  <c r="C1808" i="12" s="1"/>
  <c r="C1809" i="12" a="1"/>
  <c r="C1809" i="12" s="1"/>
  <c r="C1810" i="12" a="1"/>
  <c r="C1810" i="12" s="1"/>
  <c r="C1811" i="12" a="1"/>
  <c r="C1811" i="12" s="1"/>
  <c r="C1812" i="12" a="1"/>
  <c r="C1812" i="12" s="1"/>
  <c r="C1813" i="12" a="1"/>
  <c r="C1813" i="12" s="1"/>
  <c r="C1814" i="12" a="1"/>
  <c r="C1814" i="12" s="1"/>
  <c r="C1815" i="12" a="1"/>
  <c r="C1815" i="12" s="1"/>
  <c r="C1816" i="12" a="1"/>
  <c r="C1816" i="12" s="1"/>
  <c r="C1817" i="12" a="1"/>
  <c r="C1817" i="12" s="1"/>
  <c r="C1818" i="12" a="1"/>
  <c r="C1818" i="12" s="1"/>
  <c r="C1819" i="12" a="1"/>
  <c r="C1819" i="12" s="1"/>
  <c r="C1820" i="12" a="1"/>
  <c r="C1820" i="12" s="1"/>
  <c r="C1821" i="12" a="1"/>
  <c r="C1821" i="12" s="1"/>
  <c r="C1822" i="12" a="1"/>
  <c r="C1822" i="12" s="1"/>
  <c r="C1823" i="12" a="1"/>
  <c r="C1823" i="12" s="1"/>
  <c r="C1824" i="12" a="1"/>
  <c r="C1824" i="12" s="1"/>
  <c r="C1825" i="12" a="1"/>
  <c r="C1825" i="12" s="1"/>
  <c r="C1826" i="12" a="1"/>
  <c r="C1826" i="12" s="1"/>
  <c r="C1827" i="12" a="1"/>
  <c r="C1827" i="12" s="1"/>
  <c r="C1828" i="12" a="1"/>
  <c r="C1828" i="12" s="1"/>
  <c r="C1829" i="12" a="1"/>
  <c r="C1829" i="12" s="1"/>
  <c r="C1830" i="12" a="1"/>
  <c r="C1830" i="12" s="1"/>
  <c r="C1831" i="12" a="1"/>
  <c r="C1831" i="12" s="1"/>
  <c r="C1832" i="12" a="1"/>
  <c r="C1832" i="12" s="1"/>
  <c r="C1833" i="12" a="1"/>
  <c r="C1833" i="12" s="1"/>
  <c r="C1834" i="12" a="1"/>
  <c r="C1834" i="12" s="1"/>
  <c r="C1835" i="12" a="1"/>
  <c r="C1835" i="12" s="1"/>
  <c r="C1836" i="12" a="1"/>
  <c r="C1836" i="12" s="1"/>
  <c r="C1837" i="12" a="1"/>
  <c r="C1837" i="12" s="1"/>
  <c r="C1838" i="12" a="1"/>
  <c r="C1838" i="12" s="1"/>
  <c r="C1839" i="12" a="1"/>
  <c r="C1839" i="12" s="1"/>
  <c r="C1840" i="12" a="1"/>
  <c r="C1840" i="12" s="1"/>
  <c r="C1841" i="12" a="1"/>
  <c r="C1841" i="12" s="1"/>
  <c r="C1842" i="12" a="1"/>
  <c r="C1842" i="12" s="1"/>
  <c r="C1843" i="12" a="1"/>
  <c r="C1843" i="12" s="1"/>
  <c r="C1844" i="12" a="1"/>
  <c r="C1844" i="12" s="1"/>
  <c r="C1845" i="12" a="1"/>
  <c r="C1845" i="12" s="1"/>
  <c r="C1846" i="12" a="1"/>
  <c r="C1846" i="12" s="1"/>
  <c r="C1847" i="12" a="1"/>
  <c r="C1847" i="12" s="1"/>
  <c r="C1848" i="12" a="1"/>
  <c r="C1848" i="12" s="1"/>
  <c r="C1849" i="12" a="1"/>
  <c r="C1849" i="12" s="1"/>
  <c r="C1850" i="12" a="1"/>
  <c r="C1850" i="12" s="1"/>
  <c r="C1851" i="12" a="1"/>
  <c r="C1851" i="12" s="1"/>
  <c r="C1852" i="12" a="1"/>
  <c r="C1852" i="12" s="1"/>
  <c r="C1853" i="12" a="1"/>
  <c r="C1853" i="12" s="1"/>
  <c r="C1854" i="12" a="1"/>
  <c r="C1854" i="12" s="1"/>
  <c r="C1855" i="12" a="1"/>
  <c r="C1855" i="12" s="1"/>
  <c r="C1856" i="12" a="1"/>
  <c r="C1856" i="12" s="1"/>
  <c r="C1857" i="12" a="1"/>
  <c r="C1857" i="12" s="1"/>
  <c r="C1858" i="12" a="1"/>
  <c r="C1858" i="12" s="1"/>
  <c r="C1859" i="12" a="1"/>
  <c r="C1859" i="12" s="1"/>
  <c r="C1860" i="12" a="1"/>
  <c r="C1860" i="12" s="1"/>
  <c r="C1861" i="12" a="1"/>
  <c r="C1861" i="12" s="1"/>
  <c r="C1862" i="12" a="1"/>
  <c r="C1862" i="12" s="1"/>
  <c r="C1863" i="12" a="1"/>
  <c r="C1863" i="12" s="1"/>
  <c r="C1864" i="12" a="1"/>
  <c r="C1864" i="12" s="1"/>
  <c r="C1865" i="12" a="1"/>
  <c r="C1865" i="12" s="1"/>
  <c r="C1866" i="12" a="1"/>
  <c r="C1866" i="12" s="1"/>
  <c r="D1866" i="12" s="1"/>
  <c r="C1867" i="12" a="1"/>
  <c r="C1867" i="12" s="1"/>
  <c r="C1868" i="12" a="1"/>
  <c r="C1868" i="12" s="1"/>
  <c r="D1868" i="12" s="1"/>
  <c r="C1869" i="12" a="1"/>
  <c r="C1869" i="12" s="1"/>
  <c r="C1870" i="12" a="1"/>
  <c r="C1870" i="12" s="1"/>
  <c r="D1870" i="12" s="1"/>
  <c r="C1871" i="12" a="1"/>
  <c r="C1871" i="12" s="1"/>
  <c r="C1872" i="12" a="1"/>
  <c r="C1872" i="12" s="1"/>
  <c r="D1872" i="12" s="1"/>
  <c r="C1873" i="12" a="1"/>
  <c r="C1873" i="12" s="1"/>
  <c r="C1874" i="12" a="1"/>
  <c r="C1874" i="12" s="1"/>
  <c r="D1874" i="12" s="1"/>
  <c r="C1875" i="12" a="1"/>
  <c r="C1875" i="12" s="1"/>
  <c r="C1876" i="12" a="1"/>
  <c r="C1876" i="12" s="1"/>
  <c r="D1876" i="12" s="1"/>
  <c r="C1877" i="12" a="1"/>
  <c r="C1877" i="12" s="1"/>
  <c r="C1878" i="12" a="1"/>
  <c r="C1878" i="12" s="1"/>
  <c r="D1878" i="12" s="1"/>
  <c r="C1879" i="12" a="1"/>
  <c r="C1879" i="12" s="1"/>
  <c r="C1880" i="12" a="1"/>
  <c r="C1880" i="12" s="1"/>
  <c r="D1880" i="12" s="1"/>
  <c r="C1881" i="12" a="1"/>
  <c r="C1881" i="12" s="1"/>
  <c r="C1882" i="12" a="1"/>
  <c r="C1882" i="12"/>
  <c r="C1883" i="12" a="1"/>
  <c r="C1883" i="12" s="1"/>
  <c r="C1884" i="12" a="1"/>
  <c r="C1884" i="12" s="1"/>
  <c r="D1884" i="12" s="1"/>
  <c r="C1885" i="12" a="1"/>
  <c r="C1885" i="12" s="1"/>
  <c r="C1886" i="12" a="1"/>
  <c r="C1886" i="12" s="1"/>
  <c r="D1886" i="12" s="1"/>
  <c r="C1887" i="12" a="1"/>
  <c r="C1887" i="12" s="1"/>
  <c r="C1888" i="12" a="1"/>
  <c r="C1888" i="12" s="1"/>
  <c r="D1888" i="12" s="1"/>
  <c r="C1889" i="12" a="1"/>
  <c r="C1889" i="12" s="1"/>
  <c r="C1890" i="12" a="1"/>
  <c r="C1890" i="12" s="1"/>
  <c r="D1890" i="12" s="1"/>
  <c r="C1891" i="12" a="1"/>
  <c r="C1891" i="12" s="1"/>
  <c r="C1892" i="12" a="1"/>
  <c r="C1892" i="12" s="1"/>
  <c r="D1892" i="12" s="1"/>
  <c r="C1893" i="12" a="1"/>
  <c r="C1893" i="12" s="1"/>
  <c r="C1894" i="12" a="1"/>
  <c r="C1894" i="12" s="1"/>
  <c r="D1894" i="12" s="1"/>
  <c r="C1895" i="12" a="1"/>
  <c r="C1895" i="12" s="1"/>
  <c r="C1896" i="12" a="1"/>
  <c r="C1896" i="12" s="1"/>
  <c r="D1896" i="12" s="1"/>
  <c r="C1897" i="12" a="1"/>
  <c r="C1897" i="12" s="1"/>
  <c r="C1898" i="12" a="1"/>
  <c r="C1898" i="12" s="1"/>
  <c r="D1898" i="12" s="1"/>
  <c r="C1899" i="12" a="1"/>
  <c r="C1899" i="12" s="1"/>
  <c r="C1900" i="12" a="1"/>
  <c r="C1900" i="12" s="1"/>
  <c r="D1900" i="12" s="1"/>
  <c r="C1901" i="12" a="1"/>
  <c r="C1901" i="12" s="1"/>
  <c r="C1902" i="12" a="1"/>
  <c r="C1902" i="12" s="1"/>
  <c r="D1902" i="12" s="1"/>
  <c r="C1903" i="12" a="1"/>
  <c r="C1903" i="12" s="1"/>
  <c r="C1904" i="12" a="1"/>
  <c r="C1904" i="12" s="1"/>
  <c r="D1904" i="12" s="1"/>
  <c r="C1905" i="12" a="1"/>
  <c r="C1905" i="12" s="1"/>
  <c r="C1906" i="12" a="1"/>
  <c r="C1906" i="12" s="1"/>
  <c r="D1906" i="12" s="1"/>
  <c r="C1907" i="12" a="1"/>
  <c r="C1907" i="12" s="1"/>
  <c r="C1908" i="12" a="1"/>
  <c r="C1908" i="12" s="1"/>
  <c r="D1908" i="12" s="1"/>
  <c r="C1909" i="12" a="1"/>
  <c r="C1909" i="12" s="1"/>
  <c r="C1910" i="12" a="1"/>
  <c r="C1910" i="12" s="1"/>
  <c r="D1910" i="12" s="1"/>
  <c r="C1911" i="12" a="1"/>
  <c r="C1911" i="12" s="1"/>
  <c r="C1912" i="12" a="1"/>
  <c r="C1912" i="12" s="1"/>
  <c r="D1912" i="12" s="1"/>
  <c r="C1913" i="12" a="1"/>
  <c r="C1913" i="12" s="1"/>
  <c r="C1914" i="12" a="1"/>
  <c r="C1914" i="12" s="1"/>
  <c r="D1914" i="12" s="1"/>
  <c r="C1915" i="12" a="1"/>
  <c r="C1915" i="12" s="1"/>
  <c r="C1916" i="12" a="1"/>
  <c r="C1916" i="12" s="1"/>
  <c r="D1916" i="12" s="1"/>
  <c r="C1917" i="12" a="1"/>
  <c r="C1917" i="12" s="1"/>
  <c r="C1918" i="12" a="1"/>
  <c r="C1918" i="12" s="1"/>
  <c r="D1918" i="12" s="1"/>
  <c r="C1919" i="12" a="1"/>
  <c r="C1919" i="12" s="1"/>
  <c r="C1920" i="12" a="1"/>
  <c r="C1920" i="12" s="1"/>
  <c r="D1920" i="12" s="1"/>
  <c r="C1921" i="12" a="1"/>
  <c r="C1921" i="12" s="1"/>
  <c r="C1922" i="12" a="1"/>
  <c r="C1922" i="12" s="1"/>
  <c r="D1922" i="12" s="1"/>
  <c r="C1923" i="12" a="1"/>
  <c r="C1923" i="12" s="1"/>
  <c r="C1924" i="12" a="1"/>
  <c r="C1924" i="12" s="1"/>
  <c r="D1924" i="12" s="1"/>
  <c r="C1925" i="12" a="1"/>
  <c r="C1925" i="12" s="1"/>
  <c r="C1926" i="12" a="1"/>
  <c r="C1926" i="12" s="1"/>
  <c r="D1926" i="12" s="1"/>
  <c r="C1927" i="12" a="1"/>
  <c r="C1927" i="12" s="1"/>
  <c r="C1928" i="12" a="1"/>
  <c r="C1928" i="12" s="1"/>
  <c r="D1928" i="12" s="1"/>
  <c r="C1929" i="12" a="1"/>
  <c r="C1929" i="12" s="1"/>
  <c r="C1930" i="12" a="1"/>
  <c r="C1930" i="12" s="1"/>
  <c r="D1930" i="12" s="1"/>
  <c r="C1931" i="12" a="1"/>
  <c r="C1931" i="12" s="1"/>
  <c r="C1932" i="12" a="1"/>
  <c r="C1932" i="12" s="1"/>
  <c r="D1932" i="12" s="1"/>
  <c r="C1933" i="12" a="1"/>
  <c r="C1933" i="12" s="1"/>
  <c r="C1934" i="12" a="1"/>
  <c r="C1934" i="12" s="1"/>
  <c r="D1934" i="12" s="1"/>
  <c r="C1935" i="12" a="1"/>
  <c r="C1935" i="12" s="1"/>
  <c r="C1936" i="12" a="1"/>
  <c r="C1936" i="12" s="1"/>
  <c r="D1936" i="12" s="1"/>
  <c r="C1937" i="12" a="1"/>
  <c r="C1937" i="12" s="1"/>
  <c r="C1938" i="12" a="1"/>
  <c r="C1938" i="12" s="1"/>
  <c r="D1938" i="12" s="1"/>
  <c r="C1939" i="12" a="1"/>
  <c r="C1939" i="12" s="1"/>
  <c r="C1940" i="12" a="1"/>
  <c r="C1940" i="12" s="1"/>
  <c r="D1940" i="12" s="1"/>
  <c r="C1941" i="12" a="1"/>
  <c r="C1941" i="12" s="1"/>
  <c r="C1942" i="12" a="1"/>
  <c r="C1942" i="12" s="1"/>
  <c r="D1942" i="12" s="1"/>
  <c r="C1943" i="12" a="1"/>
  <c r="C1943" i="12" s="1"/>
  <c r="C1944" i="12" a="1"/>
  <c r="C1944" i="12" s="1"/>
  <c r="D1944" i="12" s="1"/>
  <c r="C1945" i="12" a="1"/>
  <c r="C1945" i="12" s="1"/>
  <c r="C1946" i="12" a="1"/>
  <c r="C1946" i="12" s="1"/>
  <c r="D1946" i="12" s="1"/>
  <c r="C1947" i="12" a="1"/>
  <c r="C1947" i="12" s="1"/>
  <c r="C1948" i="12" a="1"/>
  <c r="C1948" i="12" s="1"/>
  <c r="D1948" i="12" s="1"/>
  <c r="C1949" i="12" a="1"/>
  <c r="C1949" i="12" s="1"/>
  <c r="C1950" i="12" a="1"/>
  <c r="C1950" i="12" s="1"/>
  <c r="D1950" i="12" s="1"/>
  <c r="C1951" i="12" a="1"/>
  <c r="C1951" i="12" s="1"/>
  <c r="C1952" i="12" a="1"/>
  <c r="C1952" i="12" s="1"/>
  <c r="D1952" i="12" s="1"/>
  <c r="C1953" i="12" a="1"/>
  <c r="C1953" i="12" s="1"/>
  <c r="C1954" i="12" a="1"/>
  <c r="C1954" i="12" s="1"/>
  <c r="D1954" i="12" s="1"/>
  <c r="C1955" i="12" a="1"/>
  <c r="C1955" i="12" s="1"/>
  <c r="C1956" i="12" a="1"/>
  <c r="C1956" i="12" s="1"/>
  <c r="D1956" i="12" s="1"/>
  <c r="C1957" i="12" a="1"/>
  <c r="C1957" i="12" s="1"/>
  <c r="C1958" i="12" a="1"/>
  <c r="C1958" i="12" s="1"/>
  <c r="D1958" i="12" s="1"/>
  <c r="C1959" i="12" a="1"/>
  <c r="C1959" i="12" s="1"/>
  <c r="C1960" i="12" a="1"/>
  <c r="C1960" i="12" s="1"/>
  <c r="D1960" i="12" s="1"/>
  <c r="C1961" i="12" a="1"/>
  <c r="C1961" i="12" s="1"/>
  <c r="C1962" i="12" a="1"/>
  <c r="C1962" i="12" s="1"/>
  <c r="D1962" i="12" s="1"/>
  <c r="C1963" i="12" a="1"/>
  <c r="C1963" i="12" s="1"/>
  <c r="C1964" i="12" a="1"/>
  <c r="C1964" i="12" s="1"/>
  <c r="D1964" i="12" s="1"/>
  <c r="C1965" i="12" a="1"/>
  <c r="C1965" i="12" s="1"/>
  <c r="C1966" i="12" a="1"/>
  <c r="C1966" i="12" s="1"/>
  <c r="D1966" i="12" s="1"/>
  <c r="C1967" i="12" a="1"/>
  <c r="C1967" i="12" s="1"/>
  <c r="C1968" i="12" a="1"/>
  <c r="C1968" i="12" s="1"/>
  <c r="D1968" i="12" s="1"/>
  <c r="C1969" i="12" a="1"/>
  <c r="C1969" i="12" s="1"/>
  <c r="C1970" i="12" a="1"/>
  <c r="C1970" i="12" s="1"/>
  <c r="D1970" i="12" s="1"/>
  <c r="C1971" i="12" a="1"/>
  <c r="C1971" i="12" s="1"/>
  <c r="C1972" i="12" a="1"/>
  <c r="C1972" i="12" s="1"/>
  <c r="D1972" i="12" s="1"/>
  <c r="C1973" i="12" a="1"/>
  <c r="C1973" i="12" s="1"/>
  <c r="C1974" i="12" a="1"/>
  <c r="C1974" i="12" s="1"/>
  <c r="D1974" i="12" s="1"/>
  <c r="C1975" i="12" a="1"/>
  <c r="C1975" i="12" s="1"/>
  <c r="C1976" i="12" a="1"/>
  <c r="C1976" i="12" s="1"/>
  <c r="D1976" i="12" s="1"/>
  <c r="C1977" i="12" a="1"/>
  <c r="C1977" i="12" s="1"/>
  <c r="C1978" i="12" a="1"/>
  <c r="C1978" i="12" s="1"/>
  <c r="D1978" i="12" s="1"/>
  <c r="C1979" i="12" a="1"/>
  <c r="C1979" i="12" s="1"/>
  <c r="C1980" i="12" a="1"/>
  <c r="C1980" i="12" s="1"/>
  <c r="D1980" i="12" s="1"/>
  <c r="C1981" i="12" a="1"/>
  <c r="C1981" i="12" s="1"/>
  <c r="C1982" i="12" a="1"/>
  <c r="C1982" i="12" s="1"/>
  <c r="D1982" i="12" s="1"/>
  <c r="C1983" i="12" a="1"/>
  <c r="C1983" i="12" s="1"/>
  <c r="C1984" i="12" a="1"/>
  <c r="C1984" i="12" s="1"/>
  <c r="D1984" i="12" s="1"/>
  <c r="C1985" i="12" a="1"/>
  <c r="C1985" i="12" s="1"/>
  <c r="C1986" i="12" a="1"/>
  <c r="C1986" i="12" s="1"/>
  <c r="D1986" i="12" s="1"/>
  <c r="C1987" i="12" a="1"/>
  <c r="C1987" i="12" s="1"/>
  <c r="C1988" i="12" a="1"/>
  <c r="C1988" i="12" s="1"/>
  <c r="D1988" i="12" s="1"/>
  <c r="C1989" i="12" a="1"/>
  <c r="C1989" i="12" s="1"/>
  <c r="C1990" i="12" a="1"/>
  <c r="C1990" i="12" s="1"/>
  <c r="D1990" i="12" s="1"/>
  <c r="C1991" i="12" a="1"/>
  <c r="C1991" i="12" s="1"/>
  <c r="C1992" i="12" a="1"/>
  <c r="C1992" i="12" s="1"/>
  <c r="D1992" i="12" s="1"/>
  <c r="C1993" i="12" a="1"/>
  <c r="C1993" i="12" s="1"/>
  <c r="C1994" i="12" a="1"/>
  <c r="C1994" i="12" s="1"/>
  <c r="D1994" i="12" s="1"/>
  <c r="C1995" i="12" a="1"/>
  <c r="C1995" i="12" s="1"/>
  <c r="C1996" i="12" a="1"/>
  <c r="C1996" i="12" s="1"/>
  <c r="D1996" i="12" s="1"/>
  <c r="C1997" i="12" a="1"/>
  <c r="C1997" i="12" s="1"/>
  <c r="C1998" i="12" a="1"/>
  <c r="C1998" i="12" s="1"/>
  <c r="D1998" i="12" s="1"/>
  <c r="C1999" i="12" a="1"/>
  <c r="C1999" i="12" s="1"/>
  <c r="C2000" i="12" a="1"/>
  <c r="C2000" i="12" s="1"/>
  <c r="D2000" i="12" s="1"/>
  <c r="C2001" i="12" a="1"/>
  <c r="C2001" i="12" s="1"/>
  <c r="C2002" i="12" a="1"/>
  <c r="C2002" i="12" s="1"/>
  <c r="D2002" i="12" s="1"/>
  <c r="C2003" i="12" a="1"/>
  <c r="C2003" i="12" s="1"/>
  <c r="D2003" i="12" s="1"/>
  <c r="C2004" i="12" a="1"/>
  <c r="C2004" i="12" s="1"/>
  <c r="D2004" i="12" s="1"/>
  <c r="C2005" i="12" a="1"/>
  <c r="C2005" i="12" s="1"/>
  <c r="D2005" i="12" s="1"/>
  <c r="C2006" i="12" a="1"/>
  <c r="C2006" i="12" s="1"/>
  <c r="D2006" i="12" s="1"/>
  <c r="C2007" i="12" a="1"/>
  <c r="C2007" i="12" s="1"/>
  <c r="D2007" i="12" s="1"/>
  <c r="C2008" i="12" a="1"/>
  <c r="C2008" i="12" s="1"/>
  <c r="D2008" i="12" s="1"/>
  <c r="C2009" i="12" a="1"/>
  <c r="C2009" i="12"/>
  <c r="C2010" i="12" a="1"/>
  <c r="C2010" i="12" s="1"/>
  <c r="D2010" i="12" s="1"/>
  <c r="C2011" i="12" a="1"/>
  <c r="C2011" i="12" s="1"/>
  <c r="D2011" i="12" s="1"/>
  <c r="C2012" i="12" a="1"/>
  <c r="C2012" i="12" s="1"/>
  <c r="D2012" i="12" s="1"/>
  <c r="C2013" i="12" a="1"/>
  <c r="C2013" i="12" s="1"/>
  <c r="D2013" i="12" s="1"/>
  <c r="C2014" i="12" a="1"/>
  <c r="C2014" i="12" s="1"/>
  <c r="D2014" i="12" s="1"/>
  <c r="C2015" i="12" a="1"/>
  <c r="C2015" i="12" s="1"/>
  <c r="D2015" i="12" s="1"/>
  <c r="C2016" i="12" a="1"/>
  <c r="C2016" i="12" s="1"/>
  <c r="D2016" i="12" s="1"/>
  <c r="C2017" i="12" a="1"/>
  <c r="C2017" i="12" s="1"/>
  <c r="D2017" i="12" s="1"/>
  <c r="C2018" i="12" a="1"/>
  <c r="C2018" i="12" s="1"/>
  <c r="D2018" i="12" s="1"/>
  <c r="C2019" i="12" a="1"/>
  <c r="C2019" i="12" s="1"/>
  <c r="D2019" i="12" s="1"/>
  <c r="C2020" i="12" a="1"/>
  <c r="C2020" i="12" s="1"/>
  <c r="D2020" i="12" s="1"/>
  <c r="C2021" i="12" a="1"/>
  <c r="C2021" i="12" s="1"/>
  <c r="D2021" i="12" s="1"/>
  <c r="C2022" i="12" a="1"/>
  <c r="C2022" i="12" s="1"/>
  <c r="D2022" i="12" s="1"/>
  <c r="C2023" i="12" a="1"/>
  <c r="C2023" i="12" s="1"/>
  <c r="D2023" i="12" s="1"/>
  <c r="C2024" i="12" a="1"/>
  <c r="C2024" i="12" s="1"/>
  <c r="D2024" i="12" s="1"/>
  <c r="C2025" i="12" a="1"/>
  <c r="C2025" i="12" s="1"/>
  <c r="D2025" i="12" s="1"/>
  <c r="C2026" i="12" a="1"/>
  <c r="C2026" i="12" s="1"/>
  <c r="D2026" i="12" s="1"/>
  <c r="C2027" i="12" a="1"/>
  <c r="C2027" i="12" s="1"/>
  <c r="D2027" i="12" s="1"/>
  <c r="C2028" i="12" a="1"/>
  <c r="C2028" i="12" s="1"/>
  <c r="D2028" i="12" s="1"/>
  <c r="C2029" i="12" a="1"/>
  <c r="C2029" i="12" s="1"/>
  <c r="D2029" i="12" s="1"/>
  <c r="C2030" i="12" a="1"/>
  <c r="C2030" i="12" s="1"/>
  <c r="D2030" i="12" s="1"/>
  <c r="C2031" i="12" a="1"/>
  <c r="C2031" i="12" s="1"/>
  <c r="D2031" i="12" s="1"/>
  <c r="C2032" i="12" a="1"/>
  <c r="C2032" i="12" s="1"/>
  <c r="D2032" i="12" s="1"/>
  <c r="C2033" i="12" a="1"/>
  <c r="C2033" i="12" s="1"/>
  <c r="D2033" i="12" s="1"/>
  <c r="C2034" i="12" a="1"/>
  <c r="C2034" i="12" s="1"/>
  <c r="D2034" i="12" s="1"/>
  <c r="C2035" i="12" a="1"/>
  <c r="C2035" i="12" s="1"/>
  <c r="D2035" i="12" s="1"/>
  <c r="C2036" i="12" a="1"/>
  <c r="C2036" i="12" s="1"/>
  <c r="D2036" i="12" s="1"/>
  <c r="C2037" i="12" a="1"/>
  <c r="C2037" i="12" s="1"/>
  <c r="D2037" i="12" s="1"/>
  <c r="C2038" i="12" a="1"/>
  <c r="C2038" i="12" s="1"/>
  <c r="D2038" i="12" s="1"/>
  <c r="C2039" i="12" a="1"/>
  <c r="C2039" i="12" s="1"/>
  <c r="D2039" i="12" s="1"/>
  <c r="C2040" i="12" a="1"/>
  <c r="C2040" i="12" s="1"/>
  <c r="D2040" i="12" s="1"/>
  <c r="C2041" i="12" a="1"/>
  <c r="C2041" i="12" s="1"/>
  <c r="D2041" i="12" s="1"/>
  <c r="C2042" i="12" a="1"/>
  <c r="C2042" i="12" s="1"/>
  <c r="D2042" i="12" s="1"/>
  <c r="C2043" i="12" a="1"/>
  <c r="C2043" i="12" s="1"/>
  <c r="D2043" i="12" s="1"/>
  <c r="C2044" i="12" a="1"/>
  <c r="C2044" i="12" s="1"/>
  <c r="D2044" i="12" s="1"/>
  <c r="C2045" i="12" a="1"/>
  <c r="C2045" i="12" s="1"/>
  <c r="D2045" i="12" s="1"/>
  <c r="C2046" i="12" a="1"/>
  <c r="C2046" i="12" s="1"/>
  <c r="D2046" i="12" s="1"/>
  <c r="C2047" i="12" a="1"/>
  <c r="C2047" i="12" s="1"/>
  <c r="D2047" i="12" s="1"/>
  <c r="C2048" i="12" a="1"/>
  <c r="C2048" i="12" s="1"/>
  <c r="D2048" i="12" s="1"/>
  <c r="C2049" i="12" a="1"/>
  <c r="C2049" i="12" s="1"/>
  <c r="D2049" i="12" s="1"/>
  <c r="C2050" i="12" a="1"/>
  <c r="C2050" i="12" s="1"/>
  <c r="D2050" i="12" s="1"/>
  <c r="C2051" i="12" a="1"/>
  <c r="C2051" i="12" s="1"/>
  <c r="D2051" i="12" s="1"/>
  <c r="C2052" i="12" a="1"/>
  <c r="C2052" i="12" s="1"/>
  <c r="D2052" i="12" s="1"/>
  <c r="C2053" i="12" a="1"/>
  <c r="C2053" i="12" s="1"/>
  <c r="D2053" i="12" s="1"/>
  <c r="C2054" i="12" a="1"/>
  <c r="C2054" i="12" s="1"/>
  <c r="D2054" i="12" s="1"/>
  <c r="C2055" i="12" a="1"/>
  <c r="C2055" i="12" s="1"/>
  <c r="D2055" i="12" s="1"/>
  <c r="C2056" i="12" a="1"/>
  <c r="C2056" i="12" s="1"/>
  <c r="D2056" i="12" s="1"/>
  <c r="C2057" i="12" a="1"/>
  <c r="C2057" i="12" s="1"/>
  <c r="D2057" i="12" s="1"/>
  <c r="C2058" i="12" a="1"/>
  <c r="C2058" i="12" s="1"/>
  <c r="D2058" i="12" s="1"/>
  <c r="C2059" i="12" a="1"/>
  <c r="C2059" i="12" s="1"/>
  <c r="D2059" i="12" s="1"/>
  <c r="C2060" i="12" a="1"/>
  <c r="C2060" i="12" s="1"/>
  <c r="D2060" i="12" s="1"/>
  <c r="C2061" i="12" a="1"/>
  <c r="C2061" i="12" s="1"/>
  <c r="D2061" i="12" s="1"/>
  <c r="C2062" i="12" a="1"/>
  <c r="C2062" i="12" s="1"/>
  <c r="D2062" i="12" s="1"/>
  <c r="C2063" i="12" a="1"/>
  <c r="C2063" i="12" s="1"/>
  <c r="D2063" i="12" s="1"/>
  <c r="C2064" i="12" a="1"/>
  <c r="C2064" i="12" s="1"/>
  <c r="D2064" i="12" s="1"/>
  <c r="C2065" i="12" a="1"/>
  <c r="C2065" i="12" s="1"/>
  <c r="D2065" i="12" s="1"/>
  <c r="C2066" i="12" a="1"/>
  <c r="C2066" i="12" s="1"/>
  <c r="D2066" i="12" s="1"/>
  <c r="C2067" i="12" a="1"/>
  <c r="C2067" i="12" s="1"/>
  <c r="D2067" i="12" s="1"/>
  <c r="C2068" i="12" a="1"/>
  <c r="C2068" i="12" s="1"/>
  <c r="D2068" i="12" s="1"/>
  <c r="C2069" i="12" a="1"/>
  <c r="C2069" i="12" s="1"/>
  <c r="D2069" i="12" s="1"/>
  <c r="C2070" i="12" a="1"/>
  <c r="C2070" i="12" s="1"/>
  <c r="D2070" i="12" s="1"/>
  <c r="C2071" i="12" a="1"/>
  <c r="C2071" i="12" s="1"/>
  <c r="D2071" i="12" s="1"/>
  <c r="C2072" i="12" a="1"/>
  <c r="C2072" i="12" s="1"/>
  <c r="D2072" i="12" s="1"/>
  <c r="C2073" i="12" a="1"/>
  <c r="C2073" i="12" s="1"/>
  <c r="D2073" i="12" s="1"/>
  <c r="C2074" i="12" a="1"/>
  <c r="C2074" i="12" s="1"/>
  <c r="D2074" i="12" s="1"/>
  <c r="C2075" i="12" a="1"/>
  <c r="C2075" i="12" s="1"/>
  <c r="D2075" i="12" s="1"/>
  <c r="C2076" i="12" a="1"/>
  <c r="C2076" i="12" s="1"/>
  <c r="D2076" i="12" s="1"/>
  <c r="C2077" i="12" a="1"/>
  <c r="C2077" i="12" s="1"/>
  <c r="D2077" i="12" s="1"/>
  <c r="C2078" i="12" a="1"/>
  <c r="C2078" i="12" s="1"/>
  <c r="D2078" i="12" s="1"/>
  <c r="C2079" i="12" a="1"/>
  <c r="C2079" i="12" s="1"/>
  <c r="D2079" i="12" s="1"/>
  <c r="C2080" i="12" a="1"/>
  <c r="C2080" i="12" s="1"/>
  <c r="D2080" i="12" s="1"/>
  <c r="C2081" i="12" a="1"/>
  <c r="C2081" i="12" s="1"/>
  <c r="D2081" i="12" s="1"/>
  <c r="C2082" i="12" a="1"/>
  <c r="C2082" i="12" s="1"/>
  <c r="D2082" i="12" s="1"/>
  <c r="C2083" i="12" a="1"/>
  <c r="C2083" i="12" s="1"/>
  <c r="D2083" i="12" s="1"/>
  <c r="C2084" i="12" a="1"/>
  <c r="C2084" i="12" s="1"/>
  <c r="D2084" i="12" s="1"/>
  <c r="C2085" i="12" a="1"/>
  <c r="C2085" i="12" s="1"/>
  <c r="D2085" i="12" s="1"/>
  <c r="C2086" i="12" a="1"/>
  <c r="C2086" i="12" s="1"/>
  <c r="D2086" i="12" s="1"/>
  <c r="C2087" i="12" a="1"/>
  <c r="C2087" i="12" s="1"/>
  <c r="D2087" i="12" s="1"/>
  <c r="C2088" i="12" a="1"/>
  <c r="C2088" i="12" s="1"/>
  <c r="D2088" i="12" s="1"/>
  <c r="C2089" i="12" a="1"/>
  <c r="C2089" i="12" s="1"/>
  <c r="D2089" i="12" s="1"/>
  <c r="C2090" i="12" a="1"/>
  <c r="C2090" i="12" s="1"/>
  <c r="D2090" i="12" s="1"/>
  <c r="C2091" i="12" a="1"/>
  <c r="C2091" i="12" s="1"/>
  <c r="D2091" i="12" s="1"/>
  <c r="C2092" i="12" a="1"/>
  <c r="C2092" i="12" s="1"/>
  <c r="D2092" i="12" s="1"/>
  <c r="C2093" i="12" a="1"/>
  <c r="C2093" i="12" s="1"/>
  <c r="D2093" i="12" s="1"/>
  <c r="C2094" i="12" a="1"/>
  <c r="C2094" i="12" s="1"/>
  <c r="D2094" i="12" s="1"/>
  <c r="C2095" i="12" a="1"/>
  <c r="C2095" i="12" s="1"/>
  <c r="D2095" i="12" s="1"/>
  <c r="C2096" i="12" a="1"/>
  <c r="C2096" i="12" s="1"/>
  <c r="D2096" i="12" s="1"/>
  <c r="C2097" i="12" a="1"/>
  <c r="C2097" i="12" s="1"/>
  <c r="D2097" i="12" s="1"/>
  <c r="C2098" i="12" a="1"/>
  <c r="C2098" i="12" s="1"/>
  <c r="D2098" i="12" s="1"/>
  <c r="C2099" i="12" a="1"/>
  <c r="C2099" i="12" s="1"/>
  <c r="D2099" i="12" s="1"/>
  <c r="C2100" i="12" a="1"/>
  <c r="C2100" i="12" s="1"/>
  <c r="D2100" i="12" s="1"/>
  <c r="C2101" i="12" a="1"/>
  <c r="C2101" i="12" s="1"/>
  <c r="D2101" i="12" s="1"/>
  <c r="C2102" i="12" a="1"/>
  <c r="C2102" i="12" s="1"/>
  <c r="D2102" i="12" s="1"/>
  <c r="C2103" i="12" a="1"/>
  <c r="C2103" i="12" s="1"/>
  <c r="D2103" i="12" s="1"/>
  <c r="C2104" i="12" a="1"/>
  <c r="C2104" i="12" s="1"/>
  <c r="D2104" i="12" s="1"/>
  <c r="C2105" i="12" a="1"/>
  <c r="C2105" i="12" s="1"/>
  <c r="D2105" i="12" s="1"/>
  <c r="C2106" i="12" a="1"/>
  <c r="C2106" i="12" s="1"/>
  <c r="D2106" i="12" s="1"/>
  <c r="C2107" i="12" a="1"/>
  <c r="C2107" i="12" s="1"/>
  <c r="D2107" i="12" s="1"/>
  <c r="C2108" i="12" a="1"/>
  <c r="C2108" i="12" s="1"/>
  <c r="D2108" i="12" s="1"/>
  <c r="C2109" i="12" a="1"/>
  <c r="C2109" i="12" s="1"/>
  <c r="D2109" i="12" s="1"/>
  <c r="C2110" i="12" a="1"/>
  <c r="C2110" i="12" s="1"/>
  <c r="D2110" i="12" s="1"/>
  <c r="C2111" i="12" a="1"/>
  <c r="C2111" i="12" s="1"/>
  <c r="D2111" i="12" s="1"/>
  <c r="C2112" i="12" a="1"/>
  <c r="C2112" i="12" s="1"/>
  <c r="D2112" i="12" s="1"/>
  <c r="C2113" i="12" a="1"/>
  <c r="C2113" i="12" s="1"/>
  <c r="D2113" i="12" s="1"/>
  <c r="C2114" i="12" a="1"/>
  <c r="C2114" i="12" s="1"/>
  <c r="D2114" i="12" s="1"/>
  <c r="C2115" i="12" a="1"/>
  <c r="C2115" i="12" s="1"/>
  <c r="D2115" i="12" s="1"/>
  <c r="C2116" i="12" a="1"/>
  <c r="C2116" i="12" s="1"/>
  <c r="D2116" i="12" s="1"/>
  <c r="C2117" i="12" a="1"/>
  <c r="C2117" i="12" s="1"/>
  <c r="D2117" i="12" s="1"/>
  <c r="C2118" i="12" a="1"/>
  <c r="C2118" i="12" s="1"/>
  <c r="D2118" i="12" s="1"/>
  <c r="C2119" i="12" a="1"/>
  <c r="C2119" i="12" s="1"/>
  <c r="D2119" i="12" s="1"/>
  <c r="C2120" i="12" a="1"/>
  <c r="C2120" i="12" s="1"/>
  <c r="D2120" i="12" s="1"/>
  <c r="C2121" i="12" a="1"/>
  <c r="C2121" i="12" s="1"/>
  <c r="D2121" i="12" s="1"/>
  <c r="C2122" i="12" a="1"/>
  <c r="C2122" i="12" s="1"/>
  <c r="D2122" i="12" s="1"/>
  <c r="C2123" i="12" a="1"/>
  <c r="C2123" i="12" s="1"/>
  <c r="D2123" i="12" s="1"/>
  <c r="C2124" i="12" a="1"/>
  <c r="C2124" i="12" s="1"/>
  <c r="D2124" i="12" s="1"/>
  <c r="C2125" i="12" a="1"/>
  <c r="C2125" i="12" s="1"/>
  <c r="D2125" i="12" s="1"/>
  <c r="C2126" i="12" a="1"/>
  <c r="C2126" i="12" s="1"/>
  <c r="D2126" i="12" s="1"/>
  <c r="C2127" i="12" a="1"/>
  <c r="C2127" i="12" s="1"/>
  <c r="D2127" i="12" s="1"/>
  <c r="C2128" i="12" a="1"/>
  <c r="C2128" i="12" s="1"/>
  <c r="D2128" i="12" s="1"/>
  <c r="C2129" i="12" a="1"/>
  <c r="C2129" i="12" s="1"/>
  <c r="D2129" i="12" s="1"/>
  <c r="C2130" i="12" a="1"/>
  <c r="C2130" i="12" s="1"/>
  <c r="D2130" i="12" s="1"/>
  <c r="C2131" i="12" a="1"/>
  <c r="C2131" i="12" s="1"/>
  <c r="D2131" i="12" s="1"/>
  <c r="C2132" i="12" a="1"/>
  <c r="C2132" i="12" s="1"/>
  <c r="D2132" i="12" s="1"/>
  <c r="C2133" i="12" a="1"/>
  <c r="C2133" i="12" s="1"/>
  <c r="D2133" i="12" s="1"/>
  <c r="C2134" i="12" a="1"/>
  <c r="C2134" i="12" s="1"/>
  <c r="D2134" i="12" s="1"/>
  <c r="C2135" i="12" a="1"/>
  <c r="C2135" i="12" s="1"/>
  <c r="D2135" i="12" s="1"/>
  <c r="C2136" i="12" a="1"/>
  <c r="C2136" i="12" s="1"/>
  <c r="D2136" i="12" s="1"/>
  <c r="C2137" i="12" a="1"/>
  <c r="C2137" i="12" s="1"/>
  <c r="D2137" i="12" s="1"/>
  <c r="C2138" i="12" a="1"/>
  <c r="C2138" i="12" s="1"/>
  <c r="D2138" i="12" s="1"/>
  <c r="C2139" i="12" a="1"/>
  <c r="C2139" i="12" s="1"/>
  <c r="D2139" i="12" s="1"/>
  <c r="C2140" i="12" a="1"/>
  <c r="C2140" i="12" s="1"/>
  <c r="D2140" i="12" s="1"/>
  <c r="C2141" i="12" a="1"/>
  <c r="C2141" i="12" s="1"/>
  <c r="D2141" i="12" s="1"/>
  <c r="C2142" i="12" a="1"/>
  <c r="C2142" i="12" s="1"/>
  <c r="D2142" i="12" s="1"/>
  <c r="C2143" i="12" a="1"/>
  <c r="C2143" i="12" s="1"/>
  <c r="D2143" i="12" s="1"/>
  <c r="C2144" i="12" a="1"/>
  <c r="C2144" i="12" s="1"/>
  <c r="D2144" i="12" s="1"/>
  <c r="C2145" i="12" a="1"/>
  <c r="C2145" i="12" s="1"/>
  <c r="D2145" i="12" s="1"/>
  <c r="C2146" i="12" a="1"/>
  <c r="C2146" i="12" s="1"/>
  <c r="D2146" i="12" s="1"/>
  <c r="C2147" i="12" a="1"/>
  <c r="C2147" i="12" s="1"/>
  <c r="D2147" i="12" s="1"/>
  <c r="C2148" i="12" a="1"/>
  <c r="C2148" i="12" s="1"/>
  <c r="D2148" i="12" s="1"/>
  <c r="C2149" i="12" a="1"/>
  <c r="C2149" i="12" s="1"/>
  <c r="D2149" i="12" s="1"/>
  <c r="C2150" i="12" a="1"/>
  <c r="C2150" i="12" s="1"/>
  <c r="D2150" i="12" s="1"/>
  <c r="C2151" i="12" a="1"/>
  <c r="C2151" i="12" s="1"/>
  <c r="D2151" i="12" s="1"/>
  <c r="C2152" i="12" a="1"/>
  <c r="C2152" i="12" s="1"/>
  <c r="D2152" i="12" s="1"/>
  <c r="C2153" i="12" a="1"/>
  <c r="C2153" i="12" s="1"/>
  <c r="D2153" i="12" s="1"/>
  <c r="C2154" i="12" a="1"/>
  <c r="C2154" i="12" s="1"/>
  <c r="D2154" i="12" s="1"/>
  <c r="C2155" i="12" a="1"/>
  <c r="C2155" i="12" s="1"/>
  <c r="D2155" i="12" s="1"/>
  <c r="C2156" i="12" a="1"/>
  <c r="C2156" i="12" s="1"/>
  <c r="D2156" i="12" s="1"/>
  <c r="C2157" i="12" a="1"/>
  <c r="C2157" i="12" s="1"/>
  <c r="D2157" i="12" s="1"/>
  <c r="C2158" i="12" a="1"/>
  <c r="C2158" i="12" s="1"/>
  <c r="D2158" i="12" s="1"/>
  <c r="C2159" i="12" a="1"/>
  <c r="C2159" i="12" s="1"/>
  <c r="D2159" i="12" s="1"/>
  <c r="C2160" i="12" a="1"/>
  <c r="C2160" i="12" s="1"/>
  <c r="D2160" i="12" s="1"/>
  <c r="C2161" i="12" a="1"/>
  <c r="C2161" i="12" s="1"/>
  <c r="D2161" i="12" s="1"/>
  <c r="C2162" i="12" a="1"/>
  <c r="C2162" i="12" s="1"/>
  <c r="D2162" i="12" s="1"/>
  <c r="C2163" i="12" a="1"/>
  <c r="C2163" i="12" s="1"/>
  <c r="D2163" i="12" s="1"/>
  <c r="C2164" i="12" a="1"/>
  <c r="C2164" i="12" s="1"/>
  <c r="D2164" i="12" s="1"/>
  <c r="C2165" i="12" a="1"/>
  <c r="C2165" i="12" s="1"/>
  <c r="D2165" i="12" s="1"/>
  <c r="C2166" i="12" a="1"/>
  <c r="C2166" i="12" s="1"/>
  <c r="D2166" i="12" s="1"/>
  <c r="C2167" i="12" a="1"/>
  <c r="C2167" i="12" s="1"/>
  <c r="D2167" i="12" s="1"/>
  <c r="C2168" i="12" a="1"/>
  <c r="C2168" i="12" s="1"/>
  <c r="D2168" i="12" s="1"/>
  <c r="C2169" i="12" a="1"/>
  <c r="C2169" i="12" s="1"/>
  <c r="D2169" i="12" s="1"/>
  <c r="C2170" i="12" a="1"/>
  <c r="C2170" i="12" s="1"/>
  <c r="D2170" i="12" s="1"/>
  <c r="C2171" i="12" a="1"/>
  <c r="C2171" i="12" s="1"/>
  <c r="D2171" i="12" s="1"/>
  <c r="C2172" i="12" a="1"/>
  <c r="C2172" i="12" s="1"/>
  <c r="D2172" i="12" s="1"/>
  <c r="C2173" i="12" a="1"/>
  <c r="C2173" i="12" s="1"/>
  <c r="D2173" i="12" s="1"/>
  <c r="C2174" i="12" a="1"/>
  <c r="C2174" i="12" s="1"/>
  <c r="D2174" i="12" s="1"/>
  <c r="C2175" i="12" a="1"/>
  <c r="C2175" i="12" s="1"/>
  <c r="D2175" i="12" s="1"/>
  <c r="C2176" i="12" a="1"/>
  <c r="C2176" i="12" s="1"/>
  <c r="D2176" i="12" s="1"/>
  <c r="C2177" i="12" a="1"/>
  <c r="C2177" i="12" s="1"/>
  <c r="D2177" i="12" s="1"/>
  <c r="C2178" i="12" a="1"/>
  <c r="C2178" i="12" s="1"/>
  <c r="D2178" i="12" s="1"/>
  <c r="C2179" i="12" a="1"/>
  <c r="C2179" i="12" s="1"/>
  <c r="D2179" i="12" s="1"/>
  <c r="C2180" i="12" a="1"/>
  <c r="C2180" i="12" s="1"/>
  <c r="D2180" i="12" s="1"/>
  <c r="C2181" i="12" a="1"/>
  <c r="C2181" i="12" s="1"/>
  <c r="D2181" i="12" s="1"/>
  <c r="C2182" i="12" a="1"/>
  <c r="C2182" i="12" s="1"/>
  <c r="D2182" i="12" s="1"/>
  <c r="C2183" i="12" a="1"/>
  <c r="C2183" i="12" s="1"/>
  <c r="D2183" i="12" s="1"/>
  <c r="C2184" i="12" a="1"/>
  <c r="C2184" i="12" s="1"/>
  <c r="D2184" i="12" s="1"/>
  <c r="C2185" i="12" a="1"/>
  <c r="C2185" i="12" s="1"/>
  <c r="D2185" i="12" s="1"/>
  <c r="C2186" i="12" a="1"/>
  <c r="C2186" i="12" s="1"/>
  <c r="D2186" i="12" s="1"/>
  <c r="C2187" i="12" a="1"/>
  <c r="C2187" i="12" s="1"/>
  <c r="D2187" i="12" s="1"/>
  <c r="C2188" i="12" a="1"/>
  <c r="C2188" i="12" s="1"/>
  <c r="D2188" i="12" s="1"/>
  <c r="C2189" i="12" a="1"/>
  <c r="C2189" i="12" s="1"/>
  <c r="D2189" i="12" s="1"/>
  <c r="C2190" i="12" a="1"/>
  <c r="C2190" i="12" s="1"/>
  <c r="D2190" i="12" s="1"/>
  <c r="C2191" i="12" a="1"/>
  <c r="C2191" i="12" s="1"/>
  <c r="D2191" i="12" s="1"/>
  <c r="C2192" i="12" a="1"/>
  <c r="C2192" i="12" s="1"/>
  <c r="D2192" i="12" s="1"/>
  <c r="C2193" i="12" a="1"/>
  <c r="C2193" i="12" s="1"/>
  <c r="D2193" i="12" s="1"/>
  <c r="C2194" i="12" a="1"/>
  <c r="C2194" i="12" s="1"/>
  <c r="D2194" i="12" s="1"/>
  <c r="C2195" i="12" a="1"/>
  <c r="C2195" i="12" s="1"/>
  <c r="D2195" i="12" s="1"/>
  <c r="C2196" i="12" a="1"/>
  <c r="C2196" i="12" s="1"/>
  <c r="D2196" i="12" s="1"/>
  <c r="C2197" i="12" a="1"/>
  <c r="C2197" i="12" s="1"/>
  <c r="D2197" i="12" s="1"/>
  <c r="C2198" i="12" a="1"/>
  <c r="C2198" i="12" s="1"/>
  <c r="D2198" i="12" s="1"/>
  <c r="C2199" i="12" a="1"/>
  <c r="C2199" i="12" s="1"/>
  <c r="D2199" i="12" s="1"/>
  <c r="C2200" i="12" a="1"/>
  <c r="C2200" i="12" s="1"/>
  <c r="D2200" i="12" s="1"/>
  <c r="C2201" i="12" a="1"/>
  <c r="C2201" i="12" s="1"/>
  <c r="D2201" i="12" s="1"/>
  <c r="C2202" i="12" a="1"/>
  <c r="C2202" i="12" s="1"/>
  <c r="D2202" i="12" s="1"/>
  <c r="C2203" i="12" a="1"/>
  <c r="C2203" i="12" s="1"/>
  <c r="D2203" i="12" s="1"/>
  <c r="C2204" i="12" a="1"/>
  <c r="C2204" i="12" s="1"/>
  <c r="D2204" i="12" s="1"/>
  <c r="C2205" i="12" a="1"/>
  <c r="C2205" i="12" s="1"/>
  <c r="D2205" i="12" s="1"/>
  <c r="C2206" i="12" a="1"/>
  <c r="C2206" i="12" s="1"/>
  <c r="D2206" i="12" s="1"/>
  <c r="C2207" i="12" a="1"/>
  <c r="C2207" i="12" s="1"/>
  <c r="D2207" i="12" s="1"/>
  <c r="C2208" i="12" a="1"/>
  <c r="C2208" i="12" s="1"/>
  <c r="D2208" i="12" s="1"/>
  <c r="C2209" i="12" a="1"/>
  <c r="C2209" i="12" s="1"/>
  <c r="D2209" i="12" s="1"/>
  <c r="C2210" i="12" a="1"/>
  <c r="C2210" i="12" s="1"/>
  <c r="D2210" i="12" s="1"/>
  <c r="C2211" i="12" a="1"/>
  <c r="C2211" i="12" s="1"/>
  <c r="D2211" i="12" s="1"/>
  <c r="C2212" i="12" a="1"/>
  <c r="C2212" i="12" s="1"/>
  <c r="D2212" i="12" s="1"/>
  <c r="C2213" i="12" a="1"/>
  <c r="C2213" i="12" s="1"/>
  <c r="D2213" i="12" s="1"/>
  <c r="C2214" i="12" a="1"/>
  <c r="C2214" i="12" s="1"/>
  <c r="D2214" i="12" s="1"/>
  <c r="C2215" i="12" a="1"/>
  <c r="C2215" i="12" s="1"/>
  <c r="D2215" i="12" s="1"/>
  <c r="C2216" i="12" a="1"/>
  <c r="C2216" i="12" s="1"/>
  <c r="D2216" i="12" s="1"/>
  <c r="C4" i="12" a="1"/>
  <c r="C4" i="12" s="1"/>
  <c r="D4" i="12" s="1"/>
  <c r="D7" i="12"/>
  <c r="D9" i="12"/>
  <c r="D10" i="12"/>
  <c r="D11" i="12"/>
  <c r="F17" i="12" a="1"/>
  <c r="F17" i="12" s="1"/>
  <c r="G17" i="12" s="1"/>
  <c r="J2216" i="12"/>
  <c r="F6" i="12" a="1"/>
  <c r="F6" i="12" s="1"/>
  <c r="G6" i="12" s="1"/>
  <c r="D24" i="12"/>
  <c r="F9" i="12" a="1"/>
  <c r="F9" i="12" s="1"/>
  <c r="G9" i="12" s="1"/>
  <c r="F10" i="12" a="1"/>
  <c r="F10" i="12" s="1"/>
  <c r="G10" i="12" s="1"/>
  <c r="F11" i="12" a="1"/>
  <c r="F11" i="12" s="1"/>
  <c r="G11" i="12" s="1"/>
  <c r="F12" i="12" a="1"/>
  <c r="F12" i="12" s="1"/>
  <c r="G12" i="12" s="1"/>
  <c r="F13" i="12" a="1"/>
  <c r="F13" i="12" s="1"/>
  <c r="G13" i="12" s="1"/>
  <c r="F14" i="12" a="1"/>
  <c r="F14" i="12" s="1"/>
  <c r="G14" i="12" s="1"/>
  <c r="F15" i="12" a="1"/>
  <c r="F15" i="12" s="1"/>
  <c r="G15" i="12" s="1"/>
  <c r="F16" i="12" a="1"/>
  <c r="F16" i="12" s="1"/>
  <c r="G16" i="12" s="1"/>
  <c r="F18" i="12" a="1"/>
  <c r="F18" i="12" s="1"/>
  <c r="G18" i="12" s="1"/>
  <c r="F19" i="12" a="1"/>
  <c r="F19" i="12" s="1"/>
  <c r="G19" i="12" s="1"/>
  <c r="F20" i="12" a="1"/>
  <c r="F20" i="12" s="1"/>
  <c r="G20" i="12" s="1"/>
  <c r="F21" i="12" a="1"/>
  <c r="F21" i="12" s="1"/>
  <c r="G21" i="12" s="1"/>
  <c r="F22" i="12" a="1"/>
  <c r="F22" i="12" s="1"/>
  <c r="G22" i="12" s="1"/>
  <c r="F23" i="12" a="1"/>
  <c r="F23" i="12" s="1"/>
  <c r="G23" i="12" s="1"/>
  <c r="F24" i="12" a="1"/>
  <c r="F24" i="12" s="1"/>
  <c r="G24" i="12" s="1"/>
  <c r="F25" i="12" a="1"/>
  <c r="F25" i="12" s="1"/>
  <c r="G25" i="12" s="1"/>
  <c r="F26" i="12" a="1"/>
  <c r="F26" i="12" s="1"/>
  <c r="G26" i="12" s="1"/>
  <c r="F27" i="12" a="1"/>
  <c r="F27" i="12" s="1"/>
  <c r="G27" i="12" s="1"/>
  <c r="F28" i="12" a="1"/>
  <c r="F28" i="12" s="1"/>
  <c r="G28" i="12" s="1"/>
  <c r="F29" i="12" a="1"/>
  <c r="F29" i="12" s="1"/>
  <c r="G29" i="12" s="1"/>
  <c r="F30" i="12" a="1"/>
  <c r="F30" i="12" s="1"/>
  <c r="G30" i="12" s="1"/>
  <c r="F31" i="12" a="1"/>
  <c r="F31" i="12" s="1"/>
  <c r="G31" i="12" s="1"/>
  <c r="F32" i="12" a="1"/>
  <c r="F32" i="12" s="1"/>
  <c r="G32" i="12" s="1"/>
  <c r="F33" i="12" a="1"/>
  <c r="F33" i="12" s="1"/>
  <c r="G33" i="12" s="1"/>
  <c r="F34" i="12" a="1"/>
  <c r="F34" i="12" s="1"/>
  <c r="G34" i="12" s="1"/>
  <c r="F35" i="12" a="1"/>
  <c r="F35" i="12" s="1"/>
  <c r="G35" i="12" s="1"/>
  <c r="F36" i="12" a="1"/>
  <c r="F36" i="12" s="1"/>
  <c r="G36" i="12" s="1"/>
  <c r="F37" i="12" a="1"/>
  <c r="F37" i="12" s="1"/>
  <c r="G37" i="12" s="1"/>
  <c r="F38" i="12" a="1"/>
  <c r="F38" i="12" s="1"/>
  <c r="G38" i="12" s="1"/>
  <c r="F39" i="12" a="1"/>
  <c r="F39" i="12" s="1"/>
  <c r="G39" i="12" s="1"/>
  <c r="F40" i="12" a="1"/>
  <c r="F40" i="12" s="1"/>
  <c r="G40" i="12" s="1"/>
  <c r="F41" i="12" a="1"/>
  <c r="F41" i="12" s="1"/>
  <c r="G41" i="12" s="1"/>
  <c r="F42" i="12" a="1"/>
  <c r="F42" i="12" s="1"/>
  <c r="G42" i="12" s="1"/>
  <c r="F43" i="12" a="1"/>
  <c r="F43" i="12" s="1"/>
  <c r="G43" i="12" s="1"/>
  <c r="F44" i="12" a="1"/>
  <c r="F44" i="12" s="1"/>
  <c r="G44" i="12" s="1"/>
  <c r="F45" i="12" a="1"/>
  <c r="F45" i="12" s="1"/>
  <c r="G45" i="12" s="1"/>
  <c r="F46" i="12" a="1"/>
  <c r="F46" i="12" s="1"/>
  <c r="G46" i="12" s="1"/>
  <c r="F47" i="12" a="1"/>
  <c r="F47" i="12" s="1"/>
  <c r="G47" i="12" s="1"/>
  <c r="F48" i="12" a="1"/>
  <c r="F48" i="12" s="1"/>
  <c r="G48" i="12" s="1"/>
  <c r="F49" i="12" a="1"/>
  <c r="F49" i="12" s="1"/>
  <c r="G49" i="12" s="1"/>
  <c r="F50" i="12" a="1"/>
  <c r="F50" i="12" s="1"/>
  <c r="G50" i="12" s="1"/>
  <c r="F51" i="12" a="1"/>
  <c r="F51" i="12" s="1"/>
  <c r="G51" i="12" s="1"/>
  <c r="F52" i="12" a="1"/>
  <c r="F52" i="12" s="1"/>
  <c r="G52" i="12" s="1"/>
  <c r="F53" i="12" a="1"/>
  <c r="F53" i="12" s="1"/>
  <c r="G53" i="12" s="1"/>
  <c r="F54" i="12" a="1"/>
  <c r="F54" i="12" s="1"/>
  <c r="G54" i="12" s="1"/>
  <c r="F55" i="12" a="1"/>
  <c r="F55" i="12" s="1"/>
  <c r="G55" i="12" s="1"/>
  <c r="F56" i="12" a="1"/>
  <c r="F56" i="12" s="1"/>
  <c r="G56" i="12" s="1"/>
  <c r="F57" i="12" a="1"/>
  <c r="F57" i="12" s="1"/>
  <c r="G57" i="12" s="1"/>
  <c r="F58" i="12" a="1"/>
  <c r="F58" i="12" s="1"/>
  <c r="G58" i="12" s="1"/>
  <c r="F59" i="12" a="1"/>
  <c r="F59" i="12" s="1"/>
  <c r="G59" i="12" s="1"/>
  <c r="F60" i="12" a="1"/>
  <c r="F60" i="12" s="1"/>
  <c r="G60" i="12" s="1"/>
  <c r="F61" i="12" a="1"/>
  <c r="F61" i="12" s="1"/>
  <c r="G61" i="12" s="1"/>
  <c r="F62" i="12" a="1"/>
  <c r="F62" i="12" s="1"/>
  <c r="G62" i="12" s="1"/>
  <c r="F63" i="12" a="1"/>
  <c r="F63" i="12" s="1"/>
  <c r="G63" i="12" s="1"/>
  <c r="F64" i="12" a="1"/>
  <c r="F64" i="12" s="1"/>
  <c r="G64" i="12" s="1"/>
  <c r="F65" i="12" a="1"/>
  <c r="F65" i="12" s="1"/>
  <c r="G65" i="12" s="1"/>
  <c r="F66" i="12" a="1"/>
  <c r="F66" i="12" s="1"/>
  <c r="G66" i="12" s="1"/>
  <c r="F67" i="12" a="1"/>
  <c r="F67" i="12" s="1"/>
  <c r="G67" i="12" s="1"/>
  <c r="F68" i="12" a="1"/>
  <c r="F68" i="12" s="1"/>
  <c r="G68" i="12" s="1"/>
  <c r="F69" i="12" a="1"/>
  <c r="F69" i="12" s="1"/>
  <c r="G69" i="12" s="1"/>
  <c r="F70" i="12" a="1"/>
  <c r="F70" i="12" s="1"/>
  <c r="G70" i="12" s="1"/>
  <c r="F71" i="12" a="1"/>
  <c r="F71" i="12" s="1"/>
  <c r="G71" i="12" s="1"/>
  <c r="F72" i="12" a="1"/>
  <c r="F72" i="12" s="1"/>
  <c r="G72" i="12" s="1"/>
  <c r="F73" i="12" a="1"/>
  <c r="F73" i="12" s="1"/>
  <c r="G73" i="12" s="1"/>
  <c r="F74" i="12" a="1"/>
  <c r="F74" i="12" s="1"/>
  <c r="G74" i="12" s="1"/>
  <c r="F75" i="12" a="1"/>
  <c r="F75" i="12" s="1"/>
  <c r="G75" i="12" s="1"/>
  <c r="F76" i="12" a="1"/>
  <c r="F76" i="12" s="1"/>
  <c r="G76" i="12" s="1"/>
  <c r="F77" i="12" a="1"/>
  <c r="F77" i="12" s="1"/>
  <c r="G77" i="12" s="1"/>
  <c r="F78" i="12" a="1"/>
  <c r="F78" i="12" s="1"/>
  <c r="G78" i="12" s="1"/>
  <c r="F79" i="12" a="1"/>
  <c r="F79" i="12" s="1"/>
  <c r="G79" i="12" s="1"/>
  <c r="F80" i="12" a="1"/>
  <c r="F80" i="12" s="1"/>
  <c r="G80" i="12" s="1"/>
  <c r="F81" i="12" a="1"/>
  <c r="F81" i="12" s="1"/>
  <c r="G81" i="12" s="1"/>
  <c r="F82" i="12" a="1"/>
  <c r="F82" i="12" s="1"/>
  <c r="G82" i="12" s="1"/>
  <c r="F83" i="12" a="1"/>
  <c r="F83" i="12" s="1"/>
  <c r="G83" i="12" s="1"/>
  <c r="F84" i="12" a="1"/>
  <c r="F84" i="12" s="1"/>
  <c r="G84" i="12" s="1"/>
  <c r="F85" i="12" a="1"/>
  <c r="F85" i="12" s="1"/>
  <c r="G85" i="12" s="1"/>
  <c r="F86" i="12" a="1"/>
  <c r="F86" i="12" s="1"/>
  <c r="G86" i="12" s="1"/>
  <c r="F87" i="12" a="1"/>
  <c r="F87" i="12" s="1"/>
  <c r="G87" i="12" s="1"/>
  <c r="F88" i="12" a="1"/>
  <c r="F88" i="12" s="1"/>
  <c r="G88" i="12" s="1"/>
  <c r="F89" i="12" a="1"/>
  <c r="F89" i="12" s="1"/>
  <c r="G89" i="12" s="1"/>
  <c r="F90" i="12" a="1"/>
  <c r="F90" i="12" s="1"/>
  <c r="G90" i="12" s="1"/>
  <c r="F91" i="12" a="1"/>
  <c r="F91" i="12" s="1"/>
  <c r="G91" i="12" s="1"/>
  <c r="F92" i="12" a="1"/>
  <c r="F92" i="12" s="1"/>
  <c r="G92" i="12" s="1"/>
  <c r="F93" i="12" a="1"/>
  <c r="F93" i="12" s="1"/>
  <c r="G93" i="12" s="1"/>
  <c r="F94" i="12" a="1"/>
  <c r="F94" i="12" s="1"/>
  <c r="G94" i="12" s="1"/>
  <c r="F95" i="12" a="1"/>
  <c r="F95" i="12" s="1"/>
  <c r="G95" i="12" s="1"/>
  <c r="F96" i="12" a="1"/>
  <c r="F96" i="12" s="1"/>
  <c r="G96" i="12" s="1"/>
  <c r="F97" i="12" a="1"/>
  <c r="F97" i="12" s="1"/>
  <c r="G97" i="12" s="1"/>
  <c r="F98" i="12" a="1"/>
  <c r="F98" i="12" s="1"/>
  <c r="G98" i="12" s="1"/>
  <c r="F99" i="12" a="1"/>
  <c r="F99" i="12" s="1"/>
  <c r="G99" i="12" s="1"/>
  <c r="F100" i="12" a="1"/>
  <c r="F100" i="12" s="1"/>
  <c r="G100" i="12" s="1"/>
  <c r="F101" i="12" a="1"/>
  <c r="F101" i="12" s="1"/>
  <c r="G101" i="12" s="1"/>
  <c r="F102" i="12" a="1"/>
  <c r="F102" i="12" s="1"/>
  <c r="G102" i="12" s="1"/>
  <c r="F103" i="12" a="1"/>
  <c r="F103" i="12" s="1"/>
  <c r="G103" i="12" s="1"/>
  <c r="F104" i="12" a="1"/>
  <c r="F104" i="12" s="1"/>
  <c r="G104" i="12" s="1"/>
  <c r="F105" i="12" a="1"/>
  <c r="F105" i="12" s="1"/>
  <c r="G105" i="12" s="1"/>
  <c r="F106" i="12" a="1"/>
  <c r="F106" i="12" s="1"/>
  <c r="G106" i="12" s="1"/>
  <c r="F107" i="12" a="1"/>
  <c r="F107" i="12" s="1"/>
  <c r="G107" i="12" s="1"/>
  <c r="F108" i="12" a="1"/>
  <c r="F108" i="12" s="1"/>
  <c r="G108" i="12" s="1"/>
  <c r="F109" i="12" a="1"/>
  <c r="F109" i="12" s="1"/>
  <c r="G109" i="12" s="1"/>
  <c r="F110" i="12" a="1"/>
  <c r="F110" i="12" s="1"/>
  <c r="G110" i="12" s="1"/>
  <c r="F111" i="12" a="1"/>
  <c r="F111" i="12" s="1"/>
  <c r="G111" i="12" s="1"/>
  <c r="F112" i="12" a="1"/>
  <c r="F112" i="12" s="1"/>
  <c r="G112" i="12" s="1"/>
  <c r="F113" i="12" a="1"/>
  <c r="F113" i="12" s="1"/>
  <c r="G113" i="12" s="1"/>
  <c r="F114" i="12" a="1"/>
  <c r="F114" i="12" s="1"/>
  <c r="G114" i="12" s="1"/>
  <c r="F115" i="12" a="1"/>
  <c r="F115" i="12" s="1"/>
  <c r="G115" i="12" s="1"/>
  <c r="F116" i="12" a="1"/>
  <c r="F116" i="12" s="1"/>
  <c r="G116" i="12" s="1"/>
  <c r="F117" i="12" a="1"/>
  <c r="F117" i="12" s="1"/>
  <c r="G117" i="12" s="1"/>
  <c r="F118" i="12" a="1"/>
  <c r="F118" i="12" s="1"/>
  <c r="G118" i="12" s="1"/>
  <c r="F119" i="12" a="1"/>
  <c r="F119" i="12" s="1"/>
  <c r="G119" i="12" s="1"/>
  <c r="F120" i="12" a="1"/>
  <c r="F120" i="12" s="1"/>
  <c r="G120" i="12" s="1"/>
  <c r="F121" i="12" a="1"/>
  <c r="F121" i="12" s="1"/>
  <c r="G121" i="12" s="1"/>
  <c r="F122" i="12" a="1"/>
  <c r="F122" i="12" s="1"/>
  <c r="G122" i="12" s="1"/>
  <c r="F123" i="12" a="1"/>
  <c r="F123" i="12" s="1"/>
  <c r="G123" i="12" s="1"/>
  <c r="F124" i="12" a="1"/>
  <c r="F124" i="12" s="1"/>
  <c r="G124" i="12" s="1"/>
  <c r="F125" i="12" a="1"/>
  <c r="F125" i="12" s="1"/>
  <c r="G125" i="12" s="1"/>
  <c r="F126" i="12" a="1"/>
  <c r="F126" i="12" s="1"/>
  <c r="G126" i="12" s="1"/>
  <c r="F127" i="12" a="1"/>
  <c r="F127" i="12" s="1"/>
  <c r="G127" i="12" s="1"/>
  <c r="F128" i="12" a="1"/>
  <c r="F128" i="12" s="1"/>
  <c r="G128" i="12" s="1"/>
  <c r="F129" i="12" a="1"/>
  <c r="F129" i="12" s="1"/>
  <c r="G129" i="12" s="1"/>
  <c r="F130" i="12" a="1"/>
  <c r="F130" i="12" s="1"/>
  <c r="G130" i="12" s="1"/>
  <c r="F131" i="12" a="1"/>
  <c r="F131" i="12" s="1"/>
  <c r="G131" i="12" s="1"/>
  <c r="F132" i="12" a="1"/>
  <c r="F132" i="12" s="1"/>
  <c r="G132" i="12" s="1"/>
  <c r="F133" i="12" a="1"/>
  <c r="F133" i="12" s="1"/>
  <c r="G133" i="12" s="1"/>
  <c r="F134" i="12" a="1"/>
  <c r="F134" i="12" s="1"/>
  <c r="G134" i="12" s="1"/>
  <c r="F135" i="12" a="1"/>
  <c r="F135" i="12" s="1"/>
  <c r="G135" i="12" s="1"/>
  <c r="F136" i="12" a="1"/>
  <c r="F136" i="12" s="1"/>
  <c r="G136" i="12" s="1"/>
  <c r="F137" i="12" a="1"/>
  <c r="F137" i="12" s="1"/>
  <c r="G137" i="12" s="1"/>
  <c r="F138" i="12" a="1"/>
  <c r="F138" i="12" s="1"/>
  <c r="G138" i="12" s="1"/>
  <c r="F139" i="12" a="1"/>
  <c r="F139" i="12" s="1"/>
  <c r="G139" i="12" s="1"/>
  <c r="F140" i="12" a="1"/>
  <c r="F140" i="12" s="1"/>
  <c r="G140" i="12" s="1"/>
  <c r="F141" i="12" a="1"/>
  <c r="F141" i="12" s="1"/>
  <c r="G141" i="12" s="1"/>
  <c r="F142" i="12" a="1"/>
  <c r="F142" i="12" s="1"/>
  <c r="G142" i="12" s="1"/>
  <c r="F143" i="12" a="1"/>
  <c r="F143" i="12" s="1"/>
  <c r="G143" i="12" s="1"/>
  <c r="F144" i="12" a="1"/>
  <c r="F144" i="12" s="1"/>
  <c r="G144" i="12" s="1"/>
  <c r="F145" i="12" a="1"/>
  <c r="F145" i="12" s="1"/>
  <c r="G145" i="12" s="1"/>
  <c r="F146" i="12" a="1"/>
  <c r="F146" i="12" s="1"/>
  <c r="G146" i="12" s="1"/>
  <c r="F147" i="12" a="1"/>
  <c r="F147" i="12" s="1"/>
  <c r="G147" i="12" s="1"/>
  <c r="F148" i="12" a="1"/>
  <c r="F148" i="12" s="1"/>
  <c r="G148" i="12" s="1"/>
  <c r="F149" i="12" a="1"/>
  <c r="F149" i="12" s="1"/>
  <c r="G149" i="12" s="1"/>
  <c r="F150" i="12" a="1"/>
  <c r="F150" i="12" s="1"/>
  <c r="G150" i="12" s="1"/>
  <c r="F151" i="12" a="1"/>
  <c r="F151" i="12" s="1"/>
  <c r="G151" i="12" s="1"/>
  <c r="F152" i="12" a="1"/>
  <c r="F152" i="12" s="1"/>
  <c r="G152" i="12" s="1"/>
  <c r="F153" i="12" a="1"/>
  <c r="F153" i="12" s="1"/>
  <c r="G153" i="12" s="1"/>
  <c r="F154" i="12" a="1"/>
  <c r="F154" i="12" s="1"/>
  <c r="G154" i="12" s="1"/>
  <c r="F155" i="12" a="1"/>
  <c r="F155" i="12" s="1"/>
  <c r="G155" i="12" s="1"/>
  <c r="F156" i="12" a="1"/>
  <c r="F156" i="12" s="1"/>
  <c r="G156" i="12" s="1"/>
  <c r="F157" i="12" a="1"/>
  <c r="F157" i="12" s="1"/>
  <c r="G157" i="12" s="1"/>
  <c r="F158" i="12" a="1"/>
  <c r="F158" i="12" s="1"/>
  <c r="G158" i="12" s="1"/>
  <c r="F159" i="12" a="1"/>
  <c r="F159" i="12" s="1"/>
  <c r="G159" i="12" s="1"/>
  <c r="F160" i="12" a="1"/>
  <c r="F160" i="12" s="1"/>
  <c r="G160" i="12" s="1"/>
  <c r="F161" i="12" a="1"/>
  <c r="F161" i="12" s="1"/>
  <c r="G161" i="12" s="1"/>
  <c r="F162" i="12" a="1"/>
  <c r="F162" i="12" s="1"/>
  <c r="G162" i="12" s="1"/>
  <c r="F163" i="12" a="1"/>
  <c r="F163" i="12" s="1"/>
  <c r="G163" i="12" s="1"/>
  <c r="F164" i="12" a="1"/>
  <c r="F164" i="12" s="1"/>
  <c r="G164" i="12" s="1"/>
  <c r="F165" i="12" a="1"/>
  <c r="F165" i="12" s="1"/>
  <c r="G165" i="12" s="1"/>
  <c r="F166" i="12" a="1"/>
  <c r="F166" i="12" s="1"/>
  <c r="G166" i="12" s="1"/>
  <c r="F167" i="12" a="1"/>
  <c r="F167" i="12" s="1"/>
  <c r="G167" i="12" s="1"/>
  <c r="F168" i="12" a="1"/>
  <c r="F168" i="12" s="1"/>
  <c r="G168" i="12" s="1"/>
  <c r="F169" i="12" a="1"/>
  <c r="F169" i="12" s="1"/>
  <c r="G169" i="12" s="1"/>
  <c r="F170" i="12" a="1"/>
  <c r="F170" i="12" s="1"/>
  <c r="G170" i="12" s="1"/>
  <c r="F171" i="12" a="1"/>
  <c r="F171" i="12" s="1"/>
  <c r="G171" i="12" s="1"/>
  <c r="F172" i="12" a="1"/>
  <c r="F172" i="12" s="1"/>
  <c r="G172" i="12" s="1"/>
  <c r="F173" i="12" a="1"/>
  <c r="F173" i="12" s="1"/>
  <c r="G173" i="12" s="1"/>
  <c r="F174" i="12" a="1"/>
  <c r="F174" i="12" s="1"/>
  <c r="G174" i="12" s="1"/>
  <c r="F175" i="12" a="1"/>
  <c r="F175" i="12" s="1"/>
  <c r="G175" i="12" s="1"/>
  <c r="F176" i="12" a="1"/>
  <c r="F176" i="12" s="1"/>
  <c r="G176" i="12" s="1"/>
  <c r="F177" i="12" a="1"/>
  <c r="F177" i="12" s="1"/>
  <c r="G177" i="12" s="1"/>
  <c r="F178" i="12" a="1"/>
  <c r="F178" i="12" s="1"/>
  <c r="G178" i="12" s="1"/>
  <c r="F179" i="12" a="1"/>
  <c r="F179" i="12" s="1"/>
  <c r="G179" i="12" s="1"/>
  <c r="F180" i="12" a="1"/>
  <c r="F180" i="12" s="1"/>
  <c r="G180" i="12" s="1"/>
  <c r="F181" i="12" a="1"/>
  <c r="F181" i="12" s="1"/>
  <c r="G181" i="12" s="1"/>
  <c r="F182" i="12" a="1"/>
  <c r="F182" i="12" s="1"/>
  <c r="G182" i="12" s="1"/>
  <c r="F183" i="12" a="1"/>
  <c r="F183" i="12" s="1"/>
  <c r="G183" i="12" s="1"/>
  <c r="F184" i="12" a="1"/>
  <c r="F184" i="12" s="1"/>
  <c r="G184" i="12" s="1"/>
  <c r="F185" i="12" a="1"/>
  <c r="F185" i="12" s="1"/>
  <c r="G185" i="12" s="1"/>
  <c r="F186" i="12" a="1"/>
  <c r="F186" i="12" s="1"/>
  <c r="G186" i="12" s="1"/>
  <c r="F187" i="12" a="1"/>
  <c r="F187" i="12" s="1"/>
  <c r="G187" i="12" s="1"/>
  <c r="F188" i="12" a="1"/>
  <c r="F188" i="12" s="1"/>
  <c r="G188" i="12" s="1"/>
  <c r="F189" i="12" a="1"/>
  <c r="F189" i="12" s="1"/>
  <c r="G189" i="12" s="1"/>
  <c r="F190" i="12" a="1"/>
  <c r="F190" i="12" s="1"/>
  <c r="G190" i="12" s="1"/>
  <c r="F191" i="12" a="1"/>
  <c r="F191" i="12" s="1"/>
  <c r="G191" i="12" s="1"/>
  <c r="F192" i="12" a="1"/>
  <c r="F192" i="12" s="1"/>
  <c r="G192" i="12" s="1"/>
  <c r="F193" i="12" a="1"/>
  <c r="F193" i="12" s="1"/>
  <c r="G193" i="12" s="1"/>
  <c r="F194" i="12" a="1"/>
  <c r="F194" i="12" s="1"/>
  <c r="G194" i="12" s="1"/>
  <c r="F195" i="12" a="1"/>
  <c r="F195" i="12" s="1"/>
  <c r="G195" i="12" s="1"/>
  <c r="F196" i="12" a="1"/>
  <c r="F196" i="12" s="1"/>
  <c r="G196" i="12" s="1"/>
  <c r="F197" i="12" a="1"/>
  <c r="F197" i="12" s="1"/>
  <c r="G197" i="12" s="1"/>
  <c r="F198" i="12" a="1"/>
  <c r="F198" i="12" s="1"/>
  <c r="G198" i="12" s="1"/>
  <c r="F199" i="12" a="1"/>
  <c r="F199" i="12" s="1"/>
  <c r="G199" i="12" s="1"/>
  <c r="F200" i="12" a="1"/>
  <c r="F200" i="12" s="1"/>
  <c r="G200" i="12" s="1"/>
  <c r="F201" i="12" a="1"/>
  <c r="F201" i="12" s="1"/>
  <c r="G201" i="12" s="1"/>
  <c r="F202" i="12" a="1"/>
  <c r="F202" i="12" s="1"/>
  <c r="G202" i="12" s="1"/>
  <c r="F203" i="12" a="1"/>
  <c r="F203" i="12" s="1"/>
  <c r="G203" i="12" s="1"/>
  <c r="F204" i="12" a="1"/>
  <c r="F204" i="12" s="1"/>
  <c r="G204" i="12" s="1"/>
  <c r="F205" i="12" a="1"/>
  <c r="F205" i="12" s="1"/>
  <c r="G205" i="12" s="1"/>
  <c r="F206" i="12" a="1"/>
  <c r="F206" i="12" s="1"/>
  <c r="G206" i="12" s="1"/>
  <c r="F207" i="12" a="1"/>
  <c r="F207" i="12" s="1"/>
  <c r="G207" i="12" s="1"/>
  <c r="F208" i="12" a="1"/>
  <c r="F208" i="12" s="1"/>
  <c r="G208" i="12" s="1"/>
  <c r="F209" i="12" a="1"/>
  <c r="F209" i="12" s="1"/>
  <c r="G209" i="12" s="1"/>
  <c r="F210" i="12" a="1"/>
  <c r="F210" i="12" s="1"/>
  <c r="G210" i="12" s="1"/>
  <c r="F211" i="12" a="1"/>
  <c r="F211" i="12" s="1"/>
  <c r="G211" i="12" s="1"/>
  <c r="F212" i="12" a="1"/>
  <c r="F212" i="12" s="1"/>
  <c r="G212" i="12" s="1"/>
  <c r="F213" i="12" a="1"/>
  <c r="F213" i="12" s="1"/>
  <c r="G213" i="12" s="1"/>
  <c r="F214" i="12" a="1"/>
  <c r="F214" i="12" s="1"/>
  <c r="G214" i="12" s="1"/>
  <c r="F215" i="12" a="1"/>
  <c r="F215" i="12" s="1"/>
  <c r="G215" i="12" s="1"/>
  <c r="F216" i="12" a="1"/>
  <c r="F216" i="12" s="1"/>
  <c r="G216" i="12" s="1"/>
  <c r="F217" i="12" a="1"/>
  <c r="F217" i="12" s="1"/>
  <c r="G217" i="12" s="1"/>
  <c r="F218" i="12" a="1"/>
  <c r="F218" i="12" s="1"/>
  <c r="G218" i="12" s="1"/>
  <c r="F219" i="12" a="1"/>
  <c r="F219" i="12" s="1"/>
  <c r="G219" i="12" s="1"/>
  <c r="F220" i="12" a="1"/>
  <c r="F220" i="12" s="1"/>
  <c r="G220" i="12" s="1"/>
  <c r="F221" i="12" a="1"/>
  <c r="F221" i="12" s="1"/>
  <c r="G221" i="12" s="1"/>
  <c r="F222" i="12" a="1"/>
  <c r="F222" i="12" s="1"/>
  <c r="G222" i="12" s="1"/>
  <c r="F223" i="12" a="1"/>
  <c r="F223" i="12" s="1"/>
  <c r="G223" i="12" s="1"/>
  <c r="F224" i="12" a="1"/>
  <c r="F224" i="12" s="1"/>
  <c r="G224" i="12" s="1"/>
  <c r="F225" i="12" a="1"/>
  <c r="F225" i="12" s="1"/>
  <c r="G225" i="12" s="1"/>
  <c r="F226" i="12" a="1"/>
  <c r="F226" i="12" s="1"/>
  <c r="G226" i="12" s="1"/>
  <c r="F227" i="12" a="1"/>
  <c r="F227" i="12" s="1"/>
  <c r="G227" i="12" s="1"/>
  <c r="F228" i="12" a="1"/>
  <c r="F228" i="12" s="1"/>
  <c r="G228" i="12" s="1"/>
  <c r="F229" i="12" a="1"/>
  <c r="F229" i="12" s="1"/>
  <c r="G229" i="12" s="1"/>
  <c r="F230" i="12" a="1"/>
  <c r="F230" i="12" s="1"/>
  <c r="G230" i="12" s="1"/>
  <c r="F231" i="12" a="1"/>
  <c r="F231" i="12" s="1"/>
  <c r="G231" i="12" s="1"/>
  <c r="F232" i="12" a="1"/>
  <c r="F232" i="12" s="1"/>
  <c r="G232" i="12" s="1"/>
  <c r="F233" i="12" a="1"/>
  <c r="F233" i="12" s="1"/>
  <c r="G233" i="12" s="1"/>
  <c r="F234" i="12" a="1"/>
  <c r="F234" i="12" s="1"/>
  <c r="G234" i="12" s="1"/>
  <c r="F235" i="12" a="1"/>
  <c r="F235" i="12" s="1"/>
  <c r="G235" i="12" s="1"/>
  <c r="F236" i="12" a="1"/>
  <c r="F236" i="12" s="1"/>
  <c r="G236" i="12" s="1"/>
  <c r="F237" i="12" a="1"/>
  <c r="F237" i="12" s="1"/>
  <c r="G237" i="12" s="1"/>
  <c r="F238" i="12" a="1"/>
  <c r="F238" i="12" s="1"/>
  <c r="G238" i="12" s="1"/>
  <c r="F239" i="12" a="1"/>
  <c r="F239" i="12" s="1"/>
  <c r="G239" i="12" s="1"/>
  <c r="F240" i="12" a="1"/>
  <c r="F240" i="12" s="1"/>
  <c r="G240" i="12" s="1"/>
  <c r="F241" i="12" a="1"/>
  <c r="F241" i="12" s="1"/>
  <c r="G241" i="12" s="1"/>
  <c r="F242" i="12" a="1"/>
  <c r="F242" i="12" s="1"/>
  <c r="G242" i="12" s="1"/>
  <c r="F243" i="12" a="1"/>
  <c r="F243" i="12" s="1"/>
  <c r="G243" i="12" s="1"/>
  <c r="F244" i="12" a="1"/>
  <c r="F244" i="12" s="1"/>
  <c r="G244" i="12" s="1"/>
  <c r="F245" i="12" a="1"/>
  <c r="F245" i="12" s="1"/>
  <c r="G245" i="12" s="1"/>
  <c r="F246" i="12" a="1"/>
  <c r="F246" i="12" s="1"/>
  <c r="G246" i="12" s="1"/>
  <c r="F247" i="12" a="1"/>
  <c r="F247" i="12" s="1"/>
  <c r="G247" i="12" s="1"/>
  <c r="F248" i="12" a="1"/>
  <c r="F248" i="12" s="1"/>
  <c r="G248" i="12" s="1"/>
  <c r="F249" i="12" a="1"/>
  <c r="F249" i="12" s="1"/>
  <c r="G249" i="12" s="1"/>
  <c r="F250" i="12" a="1"/>
  <c r="F250" i="12" s="1"/>
  <c r="G250" i="12" s="1"/>
  <c r="F251" i="12" a="1"/>
  <c r="F251" i="12" s="1"/>
  <c r="G251" i="12" s="1"/>
  <c r="F252" i="12" a="1"/>
  <c r="F252" i="12" s="1"/>
  <c r="G252" i="12" s="1"/>
  <c r="F253" i="12" a="1"/>
  <c r="F253" i="12" s="1"/>
  <c r="G253" i="12" s="1"/>
  <c r="F254" i="12" a="1"/>
  <c r="F254" i="12" s="1"/>
  <c r="G254" i="12" s="1"/>
  <c r="F255" i="12" a="1"/>
  <c r="F255" i="12" s="1"/>
  <c r="G255" i="12" s="1"/>
  <c r="F256" i="12" a="1"/>
  <c r="F256" i="12" s="1"/>
  <c r="G256" i="12" s="1"/>
  <c r="F257" i="12" a="1"/>
  <c r="F257" i="12" s="1"/>
  <c r="G257" i="12" s="1"/>
  <c r="F258" i="12" a="1"/>
  <c r="F258" i="12" s="1"/>
  <c r="G258" i="12" s="1"/>
  <c r="F259" i="12" a="1"/>
  <c r="F259" i="12" s="1"/>
  <c r="G259" i="12" s="1"/>
  <c r="F260" i="12" a="1"/>
  <c r="F260" i="12" s="1"/>
  <c r="G260" i="12" s="1"/>
  <c r="F261" i="12" a="1"/>
  <c r="F261" i="12" s="1"/>
  <c r="G261" i="12" s="1"/>
  <c r="F262" i="12" a="1"/>
  <c r="F262" i="12" s="1"/>
  <c r="G262" i="12" s="1"/>
  <c r="F263" i="12" a="1"/>
  <c r="F263" i="12" s="1"/>
  <c r="G263" i="12" s="1"/>
  <c r="F264" i="12" a="1"/>
  <c r="F264" i="12" s="1"/>
  <c r="G264" i="12" s="1"/>
  <c r="F265" i="12" a="1"/>
  <c r="F265" i="12" s="1"/>
  <c r="G265" i="12" s="1"/>
  <c r="F266" i="12" a="1"/>
  <c r="F266" i="12" s="1"/>
  <c r="G266" i="12" s="1"/>
  <c r="F267" i="12" a="1"/>
  <c r="F267" i="12" s="1"/>
  <c r="G267" i="12" s="1"/>
  <c r="F268" i="12" a="1"/>
  <c r="F268" i="12" s="1"/>
  <c r="G268" i="12" s="1"/>
  <c r="F269" i="12" a="1"/>
  <c r="F269" i="12" s="1"/>
  <c r="G269" i="12" s="1"/>
  <c r="F270" i="12" a="1"/>
  <c r="F270" i="12" s="1"/>
  <c r="G270" i="12" s="1"/>
  <c r="F271" i="12" a="1"/>
  <c r="F271" i="12" s="1"/>
  <c r="G271" i="12" s="1"/>
  <c r="F272" i="12" a="1"/>
  <c r="F272" i="12" s="1"/>
  <c r="G272" i="12" s="1"/>
  <c r="F273" i="12" a="1"/>
  <c r="F273" i="12" s="1"/>
  <c r="G273" i="12" s="1"/>
  <c r="F274" i="12" a="1"/>
  <c r="F274" i="12" s="1"/>
  <c r="G274" i="12" s="1"/>
  <c r="F275" i="12" a="1"/>
  <c r="F275" i="12" s="1"/>
  <c r="G275" i="12" s="1"/>
  <c r="F276" i="12" a="1"/>
  <c r="F276" i="12" s="1"/>
  <c r="G276" i="12" s="1"/>
  <c r="F277" i="12" a="1"/>
  <c r="F277" i="12" s="1"/>
  <c r="G277" i="12" s="1"/>
  <c r="F278" i="12" a="1"/>
  <c r="F278" i="12" s="1"/>
  <c r="G278" i="12" s="1"/>
  <c r="F279" i="12" a="1"/>
  <c r="F279" i="12" s="1"/>
  <c r="G279" i="12" s="1"/>
  <c r="F280" i="12" a="1"/>
  <c r="F280" i="12" s="1"/>
  <c r="G280" i="12" s="1"/>
  <c r="F281" i="12" a="1"/>
  <c r="F281" i="12" s="1"/>
  <c r="G281" i="12" s="1"/>
  <c r="F282" i="12" a="1"/>
  <c r="F282" i="12" s="1"/>
  <c r="G282" i="12" s="1"/>
  <c r="F283" i="12" a="1"/>
  <c r="F283" i="12" s="1"/>
  <c r="G283" i="12" s="1"/>
  <c r="F284" i="12" a="1"/>
  <c r="F284" i="12" s="1"/>
  <c r="G284" i="12" s="1"/>
  <c r="F285" i="12" a="1"/>
  <c r="F285" i="12" s="1"/>
  <c r="G285" i="12" s="1"/>
  <c r="F286" i="12" a="1"/>
  <c r="F286" i="12" s="1"/>
  <c r="G286" i="12" s="1"/>
  <c r="F287" i="12" a="1"/>
  <c r="F287" i="12" s="1"/>
  <c r="G287" i="12" s="1"/>
  <c r="F288" i="12" a="1"/>
  <c r="F288" i="12" s="1"/>
  <c r="G288" i="12" s="1"/>
  <c r="F289" i="12" a="1"/>
  <c r="F289" i="12" s="1"/>
  <c r="G289" i="12" s="1"/>
  <c r="F290" i="12" a="1"/>
  <c r="F290" i="12" s="1"/>
  <c r="G290" i="12" s="1"/>
  <c r="F291" i="12" a="1"/>
  <c r="F291" i="12" s="1"/>
  <c r="G291" i="12" s="1"/>
  <c r="F292" i="12" a="1"/>
  <c r="F292" i="12" s="1"/>
  <c r="G292" i="12" s="1"/>
  <c r="F293" i="12" a="1"/>
  <c r="F293" i="12" s="1"/>
  <c r="G293" i="12" s="1"/>
  <c r="F294" i="12" a="1"/>
  <c r="F294" i="12" s="1"/>
  <c r="G294" i="12" s="1"/>
  <c r="F295" i="12" a="1"/>
  <c r="F295" i="12" s="1"/>
  <c r="G295" i="12" s="1"/>
  <c r="F296" i="12" a="1"/>
  <c r="F296" i="12" s="1"/>
  <c r="G296" i="12" s="1"/>
  <c r="F297" i="12" a="1"/>
  <c r="F297" i="12" s="1"/>
  <c r="G297" i="12" s="1"/>
  <c r="F298" i="12" a="1"/>
  <c r="F298" i="12" s="1"/>
  <c r="G298" i="12" s="1"/>
  <c r="F299" i="12" a="1"/>
  <c r="F299" i="12" s="1"/>
  <c r="G299" i="12" s="1"/>
  <c r="F300" i="12" a="1"/>
  <c r="F300" i="12" s="1"/>
  <c r="G300" i="12" s="1"/>
  <c r="F301" i="12" a="1"/>
  <c r="F301" i="12" s="1"/>
  <c r="G301" i="12" s="1"/>
  <c r="F302" i="12" a="1"/>
  <c r="F302" i="12" s="1"/>
  <c r="G302" i="12" s="1"/>
  <c r="F303" i="12" a="1"/>
  <c r="F303" i="12" s="1"/>
  <c r="G303" i="12" s="1"/>
  <c r="F304" i="12" a="1"/>
  <c r="F304" i="12" s="1"/>
  <c r="G304" i="12" s="1"/>
  <c r="F305" i="12" a="1"/>
  <c r="F305" i="12" s="1"/>
  <c r="G305" i="12" s="1"/>
  <c r="F306" i="12" a="1"/>
  <c r="F306" i="12" s="1"/>
  <c r="G306" i="12" s="1"/>
  <c r="F307" i="12" a="1"/>
  <c r="F307" i="12" s="1"/>
  <c r="G307" i="12" s="1"/>
  <c r="F308" i="12" a="1"/>
  <c r="F308" i="12" s="1"/>
  <c r="G308" i="12" s="1"/>
  <c r="F309" i="12" a="1"/>
  <c r="F309" i="12" s="1"/>
  <c r="G309" i="12" s="1"/>
  <c r="F310" i="12" a="1"/>
  <c r="F310" i="12" s="1"/>
  <c r="G310" i="12" s="1"/>
  <c r="F311" i="12" a="1"/>
  <c r="F311" i="12" s="1"/>
  <c r="G311" i="12" s="1"/>
  <c r="F312" i="12" a="1"/>
  <c r="F312" i="12" s="1"/>
  <c r="G312" i="12" s="1"/>
  <c r="F313" i="12" a="1"/>
  <c r="F313" i="12" s="1"/>
  <c r="G313" i="12" s="1"/>
  <c r="F314" i="12" a="1"/>
  <c r="F314" i="12" s="1"/>
  <c r="G314" i="12" s="1"/>
  <c r="F315" i="12" a="1"/>
  <c r="F315" i="12" s="1"/>
  <c r="G315" i="12" s="1"/>
  <c r="F316" i="12" a="1"/>
  <c r="F316" i="12" s="1"/>
  <c r="G316" i="12" s="1"/>
  <c r="F317" i="12" a="1"/>
  <c r="F317" i="12" s="1"/>
  <c r="G317" i="12" s="1"/>
  <c r="F318" i="12" a="1"/>
  <c r="F318" i="12" s="1"/>
  <c r="G318" i="12" s="1"/>
  <c r="F319" i="12" a="1"/>
  <c r="F319" i="12" s="1"/>
  <c r="G319" i="12" s="1"/>
  <c r="F320" i="12" a="1"/>
  <c r="F320" i="12" s="1"/>
  <c r="G320" i="12" s="1"/>
  <c r="F321" i="12" a="1"/>
  <c r="F321" i="12" s="1"/>
  <c r="G321" i="12" s="1"/>
  <c r="F322" i="12" a="1"/>
  <c r="F322" i="12" s="1"/>
  <c r="G322" i="12" s="1"/>
  <c r="F323" i="12" a="1"/>
  <c r="F323" i="12" s="1"/>
  <c r="G323" i="12" s="1"/>
  <c r="F324" i="12" a="1"/>
  <c r="F324" i="12" s="1"/>
  <c r="G324" i="12" s="1"/>
  <c r="F325" i="12" a="1"/>
  <c r="F325" i="12" s="1"/>
  <c r="G325" i="12" s="1"/>
  <c r="F326" i="12" a="1"/>
  <c r="F326" i="12" s="1"/>
  <c r="G326" i="12" s="1"/>
  <c r="F327" i="12" a="1"/>
  <c r="F327" i="12" s="1"/>
  <c r="G327" i="12" s="1"/>
  <c r="F328" i="12" a="1"/>
  <c r="F328" i="12" s="1"/>
  <c r="G328" i="12" s="1"/>
  <c r="F329" i="12" a="1"/>
  <c r="F329" i="12" s="1"/>
  <c r="G329" i="12" s="1"/>
  <c r="F330" i="12" a="1"/>
  <c r="F330" i="12" s="1"/>
  <c r="G330" i="12" s="1"/>
  <c r="F331" i="12" a="1"/>
  <c r="F331" i="12" s="1"/>
  <c r="G331" i="12" s="1"/>
  <c r="F332" i="12" a="1"/>
  <c r="F332" i="12" s="1"/>
  <c r="G332" i="12" s="1"/>
  <c r="F333" i="12" a="1"/>
  <c r="F333" i="12" s="1"/>
  <c r="G333" i="12" s="1"/>
  <c r="F334" i="12" a="1"/>
  <c r="F334" i="12" s="1"/>
  <c r="G334" i="12" s="1"/>
  <c r="F335" i="12" a="1"/>
  <c r="F335" i="12" s="1"/>
  <c r="G335" i="12" s="1"/>
  <c r="F336" i="12" a="1"/>
  <c r="F336" i="12" s="1"/>
  <c r="G336" i="12" s="1"/>
  <c r="F337" i="12" a="1"/>
  <c r="F337" i="12" s="1"/>
  <c r="G337" i="12" s="1"/>
  <c r="F338" i="12" a="1"/>
  <c r="F338" i="12" s="1"/>
  <c r="G338" i="12" s="1"/>
  <c r="F339" i="12" a="1"/>
  <c r="F339" i="12" s="1"/>
  <c r="G339" i="12" s="1"/>
  <c r="F340" i="12" a="1"/>
  <c r="F340" i="12" s="1"/>
  <c r="G340" i="12" s="1"/>
  <c r="F341" i="12" a="1"/>
  <c r="F341" i="12" s="1"/>
  <c r="G341" i="12" s="1"/>
  <c r="F342" i="12" a="1"/>
  <c r="F342" i="12" s="1"/>
  <c r="G342" i="12" s="1"/>
  <c r="F343" i="12" a="1"/>
  <c r="F343" i="12" s="1"/>
  <c r="G343" i="12" s="1"/>
  <c r="F344" i="12" a="1"/>
  <c r="F344" i="12" s="1"/>
  <c r="G344" i="12" s="1"/>
  <c r="F345" i="12" a="1"/>
  <c r="F345" i="12" s="1"/>
  <c r="G345" i="12" s="1"/>
  <c r="F346" i="12" a="1"/>
  <c r="F346" i="12" s="1"/>
  <c r="G346" i="12" s="1"/>
  <c r="F347" i="12" a="1"/>
  <c r="F347" i="12" s="1"/>
  <c r="G347" i="12" s="1"/>
  <c r="F348" i="12" a="1"/>
  <c r="F348" i="12" s="1"/>
  <c r="G348" i="12" s="1"/>
  <c r="F349" i="12" a="1"/>
  <c r="F349" i="12" s="1"/>
  <c r="G349" i="12" s="1"/>
  <c r="F350" i="12" a="1"/>
  <c r="F350" i="12" s="1"/>
  <c r="G350" i="12" s="1"/>
  <c r="F351" i="12" a="1"/>
  <c r="F351" i="12" s="1"/>
  <c r="G351" i="12" s="1"/>
  <c r="F352" i="12" a="1"/>
  <c r="F352" i="12" s="1"/>
  <c r="G352" i="12" s="1"/>
  <c r="F353" i="12" a="1"/>
  <c r="F353" i="12" s="1"/>
  <c r="G353" i="12" s="1"/>
  <c r="F354" i="12" a="1"/>
  <c r="F354" i="12" s="1"/>
  <c r="G354" i="12" s="1"/>
  <c r="F355" i="12" a="1"/>
  <c r="F355" i="12" s="1"/>
  <c r="G355" i="12" s="1"/>
  <c r="F356" i="12" a="1"/>
  <c r="F356" i="12" s="1"/>
  <c r="G356" i="12" s="1"/>
  <c r="F357" i="12" a="1"/>
  <c r="F357" i="12" s="1"/>
  <c r="G357" i="12" s="1"/>
  <c r="F358" i="12" a="1"/>
  <c r="F358" i="12" s="1"/>
  <c r="G358" i="12" s="1"/>
  <c r="F359" i="12" a="1"/>
  <c r="F359" i="12" s="1"/>
  <c r="G359" i="12" s="1"/>
  <c r="F360" i="12" a="1"/>
  <c r="F360" i="12" s="1"/>
  <c r="G360" i="12" s="1"/>
  <c r="F361" i="12" a="1"/>
  <c r="F361" i="12" s="1"/>
  <c r="G361" i="12" s="1"/>
  <c r="F362" i="12" a="1"/>
  <c r="F362" i="12" s="1"/>
  <c r="G362" i="12" s="1"/>
  <c r="F363" i="12" a="1"/>
  <c r="F363" i="12" s="1"/>
  <c r="G363" i="12" s="1"/>
  <c r="F364" i="12" a="1"/>
  <c r="F364" i="12" s="1"/>
  <c r="G364" i="12" s="1"/>
  <c r="F365" i="12" a="1"/>
  <c r="F365" i="12" s="1"/>
  <c r="G365" i="12" s="1"/>
  <c r="F366" i="12" a="1"/>
  <c r="F366" i="12" s="1"/>
  <c r="G366" i="12" s="1"/>
  <c r="F367" i="12" a="1"/>
  <c r="F367" i="12" s="1"/>
  <c r="G367" i="12" s="1"/>
  <c r="F368" i="12" a="1"/>
  <c r="F368" i="12" s="1"/>
  <c r="G368" i="12" s="1"/>
  <c r="F369" i="12" a="1"/>
  <c r="F369" i="12" s="1"/>
  <c r="G369" i="12" s="1"/>
  <c r="F370" i="12" a="1"/>
  <c r="F370" i="12" s="1"/>
  <c r="G370" i="12" s="1"/>
  <c r="F371" i="12" a="1"/>
  <c r="F371" i="12" s="1"/>
  <c r="G371" i="12" s="1"/>
  <c r="F372" i="12" a="1"/>
  <c r="F372" i="12" s="1"/>
  <c r="G372" i="12" s="1"/>
  <c r="F373" i="12" a="1"/>
  <c r="F373" i="12" s="1"/>
  <c r="G373" i="12" s="1"/>
  <c r="F374" i="12" a="1"/>
  <c r="F374" i="12" s="1"/>
  <c r="G374" i="12" s="1"/>
  <c r="F375" i="12" a="1"/>
  <c r="F375" i="12" s="1"/>
  <c r="G375" i="12" s="1"/>
  <c r="F376" i="12" a="1"/>
  <c r="F376" i="12" s="1"/>
  <c r="G376" i="12" s="1"/>
  <c r="F377" i="12" a="1"/>
  <c r="F377" i="12" s="1"/>
  <c r="G377" i="12" s="1"/>
  <c r="F378" i="12" a="1"/>
  <c r="F378" i="12" s="1"/>
  <c r="G378" i="12" s="1"/>
  <c r="F379" i="12" a="1"/>
  <c r="F379" i="12" s="1"/>
  <c r="G379" i="12" s="1"/>
  <c r="F380" i="12" a="1"/>
  <c r="F380" i="12" s="1"/>
  <c r="G380" i="12" s="1"/>
  <c r="F381" i="12" a="1"/>
  <c r="F381" i="12" s="1"/>
  <c r="G381" i="12" s="1"/>
  <c r="F382" i="12" a="1"/>
  <c r="F382" i="12" s="1"/>
  <c r="G382" i="12" s="1"/>
  <c r="F383" i="12" a="1"/>
  <c r="F383" i="12" s="1"/>
  <c r="G383" i="12" s="1"/>
  <c r="F384" i="12" a="1"/>
  <c r="F384" i="12" s="1"/>
  <c r="G384" i="12" s="1"/>
  <c r="F385" i="12" a="1"/>
  <c r="F385" i="12" s="1"/>
  <c r="G385" i="12" s="1"/>
  <c r="F386" i="12" a="1"/>
  <c r="F386" i="12" s="1"/>
  <c r="G386" i="12" s="1"/>
  <c r="F387" i="12" a="1"/>
  <c r="F387" i="12" s="1"/>
  <c r="G387" i="12" s="1"/>
  <c r="F388" i="12" a="1"/>
  <c r="F388" i="12" s="1"/>
  <c r="G388" i="12" s="1"/>
  <c r="F389" i="12" a="1"/>
  <c r="F389" i="12" s="1"/>
  <c r="G389" i="12" s="1"/>
  <c r="F390" i="12" a="1"/>
  <c r="F390" i="12" s="1"/>
  <c r="G390" i="12" s="1"/>
  <c r="F391" i="12" a="1"/>
  <c r="F391" i="12" s="1"/>
  <c r="G391" i="12" s="1"/>
  <c r="F392" i="12" a="1"/>
  <c r="F392" i="12" s="1"/>
  <c r="G392" i="12" s="1"/>
  <c r="F393" i="12" a="1"/>
  <c r="F393" i="12" s="1"/>
  <c r="G393" i="12" s="1"/>
  <c r="F394" i="12" a="1"/>
  <c r="F394" i="12" s="1"/>
  <c r="G394" i="12" s="1"/>
  <c r="F395" i="12" a="1"/>
  <c r="F395" i="12" s="1"/>
  <c r="G395" i="12" s="1"/>
  <c r="F396" i="12" a="1"/>
  <c r="F396" i="12" s="1"/>
  <c r="G396" i="12" s="1"/>
  <c r="F397" i="12" a="1"/>
  <c r="F397" i="12" s="1"/>
  <c r="G397" i="12" s="1"/>
  <c r="F398" i="12" a="1"/>
  <c r="F398" i="12" s="1"/>
  <c r="G398" i="12" s="1"/>
  <c r="F399" i="12" a="1"/>
  <c r="F399" i="12" s="1"/>
  <c r="G399" i="12" s="1"/>
  <c r="F400" i="12" a="1"/>
  <c r="F400" i="12" s="1"/>
  <c r="G400" i="12" s="1"/>
  <c r="F401" i="12" a="1"/>
  <c r="F401" i="12" s="1"/>
  <c r="G401" i="12" s="1"/>
  <c r="F402" i="12" a="1"/>
  <c r="F402" i="12" s="1"/>
  <c r="G402" i="12" s="1"/>
  <c r="F403" i="12" a="1"/>
  <c r="F403" i="12" s="1"/>
  <c r="G403" i="12" s="1"/>
  <c r="F404" i="12" a="1"/>
  <c r="F404" i="12" s="1"/>
  <c r="G404" i="12" s="1"/>
  <c r="F405" i="12" a="1"/>
  <c r="F405" i="12" s="1"/>
  <c r="G405" i="12" s="1"/>
  <c r="F406" i="12" a="1"/>
  <c r="F406" i="12" s="1"/>
  <c r="G406" i="12" s="1"/>
  <c r="F407" i="12" a="1"/>
  <c r="F407" i="12" s="1"/>
  <c r="G407" i="12" s="1"/>
  <c r="F408" i="12" a="1"/>
  <c r="F408" i="12" s="1"/>
  <c r="G408" i="12" s="1"/>
  <c r="F409" i="12" a="1"/>
  <c r="F409" i="12" s="1"/>
  <c r="G409" i="12" s="1"/>
  <c r="F410" i="12" a="1"/>
  <c r="F410" i="12" s="1"/>
  <c r="G410" i="12" s="1"/>
  <c r="F411" i="12" a="1"/>
  <c r="F411" i="12" s="1"/>
  <c r="G411" i="12" s="1"/>
  <c r="F412" i="12" a="1"/>
  <c r="F412" i="12" s="1"/>
  <c r="G412" i="12" s="1"/>
  <c r="F413" i="12" a="1"/>
  <c r="F413" i="12" s="1"/>
  <c r="G413" i="12" s="1"/>
  <c r="F414" i="12" a="1"/>
  <c r="F414" i="12" s="1"/>
  <c r="G414" i="12" s="1"/>
  <c r="F415" i="12" a="1"/>
  <c r="F415" i="12" s="1"/>
  <c r="G415" i="12" s="1"/>
  <c r="F416" i="12" a="1"/>
  <c r="F416" i="12" s="1"/>
  <c r="G416" i="12" s="1"/>
  <c r="F417" i="12" a="1"/>
  <c r="F417" i="12" s="1"/>
  <c r="G417" i="12" s="1"/>
  <c r="F418" i="12" a="1"/>
  <c r="F418" i="12" s="1"/>
  <c r="G418" i="12" s="1"/>
  <c r="F419" i="12" a="1"/>
  <c r="F419" i="12" s="1"/>
  <c r="G419" i="12" s="1"/>
  <c r="F420" i="12" a="1"/>
  <c r="F420" i="12" s="1"/>
  <c r="G420" i="12" s="1"/>
  <c r="F421" i="12" a="1"/>
  <c r="F421" i="12" s="1"/>
  <c r="G421" i="12" s="1"/>
  <c r="F422" i="12" a="1"/>
  <c r="F422" i="12" s="1"/>
  <c r="G422" i="12" s="1"/>
  <c r="F423" i="12" a="1"/>
  <c r="F423" i="12" s="1"/>
  <c r="G423" i="12" s="1"/>
  <c r="F424" i="12" a="1"/>
  <c r="F424" i="12" s="1"/>
  <c r="G424" i="12" s="1"/>
  <c r="F425" i="12" a="1"/>
  <c r="F425" i="12" s="1"/>
  <c r="G425" i="12" s="1"/>
  <c r="F426" i="12" a="1"/>
  <c r="F426" i="12" s="1"/>
  <c r="G426" i="12" s="1"/>
  <c r="F427" i="12" a="1"/>
  <c r="F427" i="12" s="1"/>
  <c r="G427" i="12" s="1"/>
  <c r="F428" i="12" a="1"/>
  <c r="F428" i="12" s="1"/>
  <c r="G428" i="12" s="1"/>
  <c r="F429" i="12" a="1"/>
  <c r="F429" i="12" s="1"/>
  <c r="G429" i="12" s="1"/>
  <c r="F430" i="12" a="1"/>
  <c r="F430" i="12" s="1"/>
  <c r="G430" i="12" s="1"/>
  <c r="F431" i="12" a="1"/>
  <c r="F431" i="12" s="1"/>
  <c r="G431" i="12" s="1"/>
  <c r="F432" i="12" a="1"/>
  <c r="F432" i="12" s="1"/>
  <c r="G432" i="12" s="1"/>
  <c r="F433" i="12" a="1"/>
  <c r="F433" i="12" s="1"/>
  <c r="G433" i="12" s="1"/>
  <c r="F434" i="12" a="1"/>
  <c r="F434" i="12" s="1"/>
  <c r="G434" i="12" s="1"/>
  <c r="F435" i="12" a="1"/>
  <c r="F435" i="12" s="1"/>
  <c r="G435" i="12" s="1"/>
  <c r="F436" i="12" a="1"/>
  <c r="F436" i="12" s="1"/>
  <c r="G436" i="12" s="1"/>
  <c r="F437" i="12" a="1"/>
  <c r="F437" i="12" s="1"/>
  <c r="G437" i="12" s="1"/>
  <c r="F438" i="12" a="1"/>
  <c r="F438" i="12" s="1"/>
  <c r="G438" i="12" s="1"/>
  <c r="F439" i="12" a="1"/>
  <c r="F439" i="12" s="1"/>
  <c r="G439" i="12" s="1"/>
  <c r="F440" i="12" a="1"/>
  <c r="F440" i="12" s="1"/>
  <c r="G440" i="12" s="1"/>
  <c r="F441" i="12" a="1"/>
  <c r="F441" i="12" s="1"/>
  <c r="G441" i="12" s="1"/>
  <c r="F442" i="12" a="1"/>
  <c r="F442" i="12" s="1"/>
  <c r="G442" i="12" s="1"/>
  <c r="F443" i="12" a="1"/>
  <c r="F443" i="12" s="1"/>
  <c r="G443" i="12" s="1"/>
  <c r="F444" i="12" a="1"/>
  <c r="F444" i="12" s="1"/>
  <c r="G444" i="12" s="1"/>
  <c r="F445" i="12" a="1"/>
  <c r="F445" i="12" s="1"/>
  <c r="G445" i="12" s="1"/>
  <c r="F446" i="12" a="1"/>
  <c r="F446" i="12" s="1"/>
  <c r="G446" i="12" s="1"/>
  <c r="F447" i="12" a="1"/>
  <c r="F447" i="12" s="1"/>
  <c r="G447" i="12" s="1"/>
  <c r="F448" i="12" a="1"/>
  <c r="F448" i="12" s="1"/>
  <c r="G448" i="12" s="1"/>
  <c r="F449" i="12" a="1"/>
  <c r="F449" i="12" s="1"/>
  <c r="G449" i="12" s="1"/>
  <c r="F450" i="12" a="1"/>
  <c r="F450" i="12" s="1"/>
  <c r="G450" i="12" s="1"/>
  <c r="F451" i="12" a="1"/>
  <c r="F451" i="12" s="1"/>
  <c r="G451" i="12" s="1"/>
  <c r="F452" i="12" a="1"/>
  <c r="F452" i="12" s="1"/>
  <c r="G452" i="12" s="1"/>
  <c r="F453" i="12" a="1"/>
  <c r="F453" i="12" s="1"/>
  <c r="G453" i="12" s="1"/>
  <c r="F454" i="12" a="1"/>
  <c r="F454" i="12" s="1"/>
  <c r="G454" i="12" s="1"/>
  <c r="F455" i="12" a="1"/>
  <c r="F455" i="12" s="1"/>
  <c r="G455" i="12" s="1"/>
  <c r="F456" i="12" a="1"/>
  <c r="F456" i="12" s="1"/>
  <c r="G456" i="12" s="1"/>
  <c r="F457" i="12" a="1"/>
  <c r="F457" i="12" s="1"/>
  <c r="G457" i="12" s="1"/>
  <c r="F458" i="12" a="1"/>
  <c r="F458" i="12" s="1"/>
  <c r="G458" i="12" s="1"/>
  <c r="F459" i="12" a="1"/>
  <c r="F459" i="12" s="1"/>
  <c r="G459" i="12" s="1"/>
  <c r="F460" i="12" a="1"/>
  <c r="F460" i="12" s="1"/>
  <c r="G460" i="12" s="1"/>
  <c r="F461" i="12" a="1"/>
  <c r="F461" i="12" s="1"/>
  <c r="G461" i="12" s="1"/>
  <c r="F462" i="12" a="1"/>
  <c r="F462" i="12" s="1"/>
  <c r="G462" i="12" s="1"/>
  <c r="F463" i="12" a="1"/>
  <c r="F463" i="12" s="1"/>
  <c r="G463" i="12" s="1"/>
  <c r="F464" i="12" a="1"/>
  <c r="F464" i="12" s="1"/>
  <c r="G464" i="12" s="1"/>
  <c r="F465" i="12" a="1"/>
  <c r="F465" i="12" s="1"/>
  <c r="G465" i="12" s="1"/>
  <c r="F466" i="12" a="1"/>
  <c r="F466" i="12" s="1"/>
  <c r="G466" i="12" s="1"/>
  <c r="F467" i="12" a="1"/>
  <c r="F467" i="12" s="1"/>
  <c r="G467" i="12" s="1"/>
  <c r="F468" i="12" a="1"/>
  <c r="F468" i="12" s="1"/>
  <c r="G468" i="12" s="1"/>
  <c r="F469" i="12" a="1"/>
  <c r="F469" i="12" s="1"/>
  <c r="G469" i="12" s="1"/>
  <c r="F470" i="12" a="1"/>
  <c r="F470" i="12" s="1"/>
  <c r="G470" i="12" s="1"/>
  <c r="F471" i="12" a="1"/>
  <c r="F471" i="12" s="1"/>
  <c r="G471" i="12" s="1"/>
  <c r="F472" i="12" a="1"/>
  <c r="F472" i="12" s="1"/>
  <c r="G472" i="12" s="1"/>
  <c r="F473" i="12" a="1"/>
  <c r="F473" i="12" s="1"/>
  <c r="G473" i="12" s="1"/>
  <c r="F474" i="12" a="1"/>
  <c r="F474" i="12" s="1"/>
  <c r="G474" i="12" s="1"/>
  <c r="F475" i="12" a="1"/>
  <c r="F475" i="12" s="1"/>
  <c r="G475" i="12" s="1"/>
  <c r="F476" i="12" a="1"/>
  <c r="F476" i="12" s="1"/>
  <c r="G476" i="12" s="1"/>
  <c r="F477" i="12" a="1"/>
  <c r="F477" i="12" s="1"/>
  <c r="G477" i="12" s="1"/>
  <c r="F478" i="12" a="1"/>
  <c r="F478" i="12" s="1"/>
  <c r="G478" i="12" s="1"/>
  <c r="F479" i="12" a="1"/>
  <c r="F479" i="12" s="1"/>
  <c r="G479" i="12" s="1"/>
  <c r="F480" i="12" a="1"/>
  <c r="F480" i="12" s="1"/>
  <c r="G480" i="12" s="1"/>
  <c r="F481" i="12" a="1"/>
  <c r="F481" i="12" s="1"/>
  <c r="G481" i="12" s="1"/>
  <c r="F482" i="12" a="1"/>
  <c r="F482" i="12" s="1"/>
  <c r="G482" i="12" s="1"/>
  <c r="F483" i="12" a="1"/>
  <c r="F483" i="12" s="1"/>
  <c r="G483" i="12" s="1"/>
  <c r="F484" i="12" a="1"/>
  <c r="F484" i="12" s="1"/>
  <c r="G484" i="12" s="1"/>
  <c r="F485" i="12" a="1"/>
  <c r="F485" i="12" s="1"/>
  <c r="G485" i="12" s="1"/>
  <c r="F486" i="12" a="1"/>
  <c r="F486" i="12" s="1"/>
  <c r="G486" i="12" s="1"/>
  <c r="F487" i="12" a="1"/>
  <c r="F487" i="12" s="1"/>
  <c r="G487" i="12" s="1"/>
  <c r="F488" i="12" a="1"/>
  <c r="F488" i="12" s="1"/>
  <c r="G488" i="12" s="1"/>
  <c r="F489" i="12" a="1"/>
  <c r="F489" i="12" s="1"/>
  <c r="G489" i="12" s="1"/>
  <c r="F490" i="12" a="1"/>
  <c r="F490" i="12" s="1"/>
  <c r="G490" i="12" s="1"/>
  <c r="F491" i="12" a="1"/>
  <c r="F491" i="12" s="1"/>
  <c r="G491" i="12" s="1"/>
  <c r="F492" i="12" a="1"/>
  <c r="F492" i="12" s="1"/>
  <c r="G492" i="12" s="1"/>
  <c r="F493" i="12" a="1"/>
  <c r="F493" i="12" s="1"/>
  <c r="G493" i="12" s="1"/>
  <c r="F494" i="12" a="1"/>
  <c r="F494" i="12" s="1"/>
  <c r="G494" i="12" s="1"/>
  <c r="F495" i="12" a="1"/>
  <c r="F495" i="12" s="1"/>
  <c r="G495" i="12" s="1"/>
  <c r="F496" i="12" a="1"/>
  <c r="F496" i="12" s="1"/>
  <c r="G496" i="12" s="1"/>
  <c r="F497" i="12" a="1"/>
  <c r="F497" i="12" s="1"/>
  <c r="G497" i="12" s="1"/>
  <c r="F498" i="12" a="1"/>
  <c r="F498" i="12" s="1"/>
  <c r="G498" i="12" s="1"/>
  <c r="F499" i="12" a="1"/>
  <c r="F499" i="12" s="1"/>
  <c r="G499" i="12" s="1"/>
  <c r="F500" i="12" a="1"/>
  <c r="F500" i="12" s="1"/>
  <c r="G500" i="12" s="1"/>
  <c r="F501" i="12" a="1"/>
  <c r="F501" i="12" s="1"/>
  <c r="G501" i="12" s="1"/>
  <c r="F502" i="12" a="1"/>
  <c r="F502" i="12" s="1"/>
  <c r="G502" i="12" s="1"/>
  <c r="F503" i="12" a="1"/>
  <c r="F503" i="12" s="1"/>
  <c r="G503" i="12" s="1"/>
  <c r="F504" i="12" a="1"/>
  <c r="F504" i="12" s="1"/>
  <c r="G504" i="12" s="1"/>
  <c r="F505" i="12" a="1"/>
  <c r="F505" i="12" s="1"/>
  <c r="G505" i="12" s="1"/>
  <c r="F506" i="12" a="1"/>
  <c r="F506" i="12" s="1"/>
  <c r="G506" i="12" s="1"/>
  <c r="F507" i="12" a="1"/>
  <c r="F507" i="12" s="1"/>
  <c r="G507" i="12" s="1"/>
  <c r="F508" i="12" a="1"/>
  <c r="F508" i="12" s="1"/>
  <c r="G508" i="12" s="1"/>
  <c r="F509" i="12" a="1"/>
  <c r="F509" i="12" s="1"/>
  <c r="G509" i="12" s="1"/>
  <c r="F510" i="12" a="1"/>
  <c r="F510" i="12" s="1"/>
  <c r="G510" i="12" s="1"/>
  <c r="F511" i="12" a="1"/>
  <c r="F511" i="12" s="1"/>
  <c r="G511" i="12" s="1"/>
  <c r="F512" i="12" a="1"/>
  <c r="F512" i="12" s="1"/>
  <c r="G512" i="12" s="1"/>
  <c r="F513" i="12" a="1"/>
  <c r="F513" i="12" s="1"/>
  <c r="G513" i="12" s="1"/>
  <c r="F514" i="12" a="1"/>
  <c r="F514" i="12" s="1"/>
  <c r="G514" i="12" s="1"/>
  <c r="F515" i="12" a="1"/>
  <c r="F515" i="12" s="1"/>
  <c r="G515" i="12" s="1"/>
  <c r="F516" i="12" a="1"/>
  <c r="F516" i="12" s="1"/>
  <c r="G516" i="12" s="1"/>
  <c r="F517" i="12" a="1"/>
  <c r="F517" i="12" s="1"/>
  <c r="G517" i="12" s="1"/>
  <c r="F518" i="12" a="1"/>
  <c r="F518" i="12" s="1"/>
  <c r="G518" i="12" s="1"/>
  <c r="F519" i="12" a="1"/>
  <c r="F519" i="12" s="1"/>
  <c r="G519" i="12" s="1"/>
  <c r="F520" i="12" a="1"/>
  <c r="F520" i="12" s="1"/>
  <c r="G520" i="12" s="1"/>
  <c r="F521" i="12" a="1"/>
  <c r="F521" i="12" s="1"/>
  <c r="G521" i="12" s="1"/>
  <c r="F522" i="12" a="1"/>
  <c r="F522" i="12" s="1"/>
  <c r="G522" i="12" s="1"/>
  <c r="F523" i="12" a="1"/>
  <c r="F523" i="12" s="1"/>
  <c r="G523" i="12" s="1"/>
  <c r="F524" i="12" a="1"/>
  <c r="F524" i="12" s="1"/>
  <c r="G524" i="12" s="1"/>
  <c r="F525" i="12" a="1"/>
  <c r="F525" i="12" s="1"/>
  <c r="G525" i="12" s="1"/>
  <c r="F526" i="12" a="1"/>
  <c r="F526" i="12" s="1"/>
  <c r="G526" i="12" s="1"/>
  <c r="F527" i="12" a="1"/>
  <c r="F527" i="12" s="1"/>
  <c r="G527" i="12" s="1"/>
  <c r="F528" i="12" a="1"/>
  <c r="F528" i="12" s="1"/>
  <c r="G528" i="12" s="1"/>
  <c r="F529" i="12" a="1"/>
  <c r="F529" i="12" s="1"/>
  <c r="G529" i="12" s="1"/>
  <c r="F530" i="12" a="1"/>
  <c r="F530" i="12" s="1"/>
  <c r="G530" i="12" s="1"/>
  <c r="F531" i="12" a="1"/>
  <c r="F531" i="12" s="1"/>
  <c r="G531" i="12" s="1"/>
  <c r="F532" i="12" a="1"/>
  <c r="F532" i="12" s="1"/>
  <c r="G532" i="12" s="1"/>
  <c r="F533" i="12" a="1"/>
  <c r="F533" i="12" s="1"/>
  <c r="G533" i="12" s="1"/>
  <c r="F534" i="12" a="1"/>
  <c r="F534" i="12" s="1"/>
  <c r="G534" i="12" s="1"/>
  <c r="F535" i="12" a="1"/>
  <c r="F535" i="12" s="1"/>
  <c r="G535" i="12" s="1"/>
  <c r="F536" i="12" a="1"/>
  <c r="F536" i="12" s="1"/>
  <c r="G536" i="12" s="1"/>
  <c r="F537" i="12" a="1"/>
  <c r="F537" i="12" s="1"/>
  <c r="G537" i="12" s="1"/>
  <c r="F538" i="12" a="1"/>
  <c r="F538" i="12" s="1"/>
  <c r="G538" i="12" s="1"/>
  <c r="F539" i="12" a="1"/>
  <c r="F539" i="12" s="1"/>
  <c r="G539" i="12" s="1"/>
  <c r="F540" i="12" a="1"/>
  <c r="F540" i="12" s="1"/>
  <c r="G540" i="12" s="1"/>
  <c r="F541" i="12" a="1"/>
  <c r="F541" i="12" s="1"/>
  <c r="G541" i="12" s="1"/>
  <c r="F542" i="12" a="1"/>
  <c r="F542" i="12" s="1"/>
  <c r="G542" i="12" s="1"/>
  <c r="F543" i="12" a="1"/>
  <c r="F543" i="12" s="1"/>
  <c r="G543" i="12" s="1"/>
  <c r="F544" i="12" a="1"/>
  <c r="F544" i="12" s="1"/>
  <c r="G544" i="12" s="1"/>
  <c r="F545" i="12" a="1"/>
  <c r="F545" i="12" s="1"/>
  <c r="G545" i="12" s="1"/>
  <c r="F546" i="12" a="1"/>
  <c r="F546" i="12" s="1"/>
  <c r="G546" i="12" s="1"/>
  <c r="F547" i="12" a="1"/>
  <c r="F547" i="12" s="1"/>
  <c r="G547" i="12" s="1"/>
  <c r="F548" i="12" a="1"/>
  <c r="F548" i="12" s="1"/>
  <c r="G548" i="12" s="1"/>
  <c r="F549" i="12" a="1"/>
  <c r="F549" i="12" s="1"/>
  <c r="G549" i="12" s="1"/>
  <c r="F550" i="12" a="1"/>
  <c r="F550" i="12" s="1"/>
  <c r="G550" i="12" s="1"/>
  <c r="F551" i="12" a="1"/>
  <c r="F551" i="12" s="1"/>
  <c r="G551" i="12" s="1"/>
  <c r="F552" i="12" a="1"/>
  <c r="F552" i="12" s="1"/>
  <c r="G552" i="12" s="1"/>
  <c r="F553" i="12" a="1"/>
  <c r="F553" i="12" s="1"/>
  <c r="G553" i="12" s="1"/>
  <c r="F554" i="12" a="1"/>
  <c r="F554" i="12" s="1"/>
  <c r="G554" i="12" s="1"/>
  <c r="F555" i="12" a="1"/>
  <c r="F555" i="12" s="1"/>
  <c r="G555" i="12" s="1"/>
  <c r="F556" i="12" a="1"/>
  <c r="F556" i="12" s="1"/>
  <c r="G556" i="12" s="1"/>
  <c r="F557" i="12" a="1"/>
  <c r="F557" i="12" s="1"/>
  <c r="G557" i="12" s="1"/>
  <c r="F558" i="12" a="1"/>
  <c r="F558" i="12" s="1"/>
  <c r="G558" i="12" s="1"/>
  <c r="F559" i="12" a="1"/>
  <c r="F559" i="12" s="1"/>
  <c r="G559" i="12" s="1"/>
  <c r="F560" i="12" a="1"/>
  <c r="F560" i="12" s="1"/>
  <c r="G560" i="12" s="1"/>
  <c r="F561" i="12" a="1"/>
  <c r="F561" i="12" s="1"/>
  <c r="G561" i="12" s="1"/>
  <c r="F562" i="12" a="1"/>
  <c r="F562" i="12" s="1"/>
  <c r="G562" i="12" s="1"/>
  <c r="F563" i="12" a="1"/>
  <c r="F563" i="12" s="1"/>
  <c r="G563" i="12" s="1"/>
  <c r="F564" i="12" a="1"/>
  <c r="F564" i="12" s="1"/>
  <c r="G564" i="12" s="1"/>
  <c r="F565" i="12" a="1"/>
  <c r="F565" i="12" s="1"/>
  <c r="G565" i="12" s="1"/>
  <c r="F566" i="12" a="1"/>
  <c r="F566" i="12" s="1"/>
  <c r="G566" i="12" s="1"/>
  <c r="F567" i="12" a="1"/>
  <c r="F567" i="12" s="1"/>
  <c r="G567" i="12" s="1"/>
  <c r="F568" i="12" a="1"/>
  <c r="F568" i="12" s="1"/>
  <c r="G568" i="12" s="1"/>
  <c r="F569" i="12" a="1"/>
  <c r="F569" i="12" s="1"/>
  <c r="G569" i="12" s="1"/>
  <c r="F570" i="12" a="1"/>
  <c r="F570" i="12" s="1"/>
  <c r="G570" i="12" s="1"/>
  <c r="F571" i="12" a="1"/>
  <c r="F571" i="12" s="1"/>
  <c r="G571" i="12" s="1"/>
  <c r="F572" i="12" a="1"/>
  <c r="F572" i="12" s="1"/>
  <c r="G572" i="12" s="1"/>
  <c r="F573" i="12" a="1"/>
  <c r="F573" i="12" s="1"/>
  <c r="G573" i="12" s="1"/>
  <c r="F574" i="12" a="1"/>
  <c r="F574" i="12" s="1"/>
  <c r="G574" i="12" s="1"/>
  <c r="F575" i="12" a="1"/>
  <c r="F575" i="12" s="1"/>
  <c r="G575" i="12" s="1"/>
  <c r="F576" i="12" a="1"/>
  <c r="F576" i="12" s="1"/>
  <c r="G576" i="12" s="1"/>
  <c r="F577" i="12" a="1"/>
  <c r="F577" i="12" s="1"/>
  <c r="G577" i="12" s="1"/>
  <c r="F578" i="12" a="1"/>
  <c r="F578" i="12" s="1"/>
  <c r="G578" i="12" s="1"/>
  <c r="F579" i="12" a="1"/>
  <c r="F579" i="12" s="1"/>
  <c r="G579" i="12" s="1"/>
  <c r="F580" i="12" a="1"/>
  <c r="F580" i="12" s="1"/>
  <c r="G580" i="12" s="1"/>
  <c r="F581" i="12" a="1"/>
  <c r="F581" i="12" s="1"/>
  <c r="G581" i="12" s="1"/>
  <c r="F582" i="12" a="1"/>
  <c r="F582" i="12" s="1"/>
  <c r="G582" i="12" s="1"/>
  <c r="F583" i="12" a="1"/>
  <c r="F583" i="12" s="1"/>
  <c r="G583" i="12" s="1"/>
  <c r="F584" i="12" a="1"/>
  <c r="F584" i="12" s="1"/>
  <c r="G584" i="12" s="1"/>
  <c r="F585" i="12" a="1"/>
  <c r="F585" i="12" s="1"/>
  <c r="G585" i="12" s="1"/>
  <c r="F586" i="12" a="1"/>
  <c r="F586" i="12" s="1"/>
  <c r="G586" i="12" s="1"/>
  <c r="F587" i="12" a="1"/>
  <c r="F587" i="12" s="1"/>
  <c r="G587" i="12" s="1"/>
  <c r="F588" i="12" a="1"/>
  <c r="F588" i="12" s="1"/>
  <c r="G588" i="12" s="1"/>
  <c r="F589" i="12" a="1"/>
  <c r="F589" i="12" s="1"/>
  <c r="G589" i="12" s="1"/>
  <c r="F590" i="12" a="1"/>
  <c r="F590" i="12" s="1"/>
  <c r="G590" i="12" s="1"/>
  <c r="F591" i="12" a="1"/>
  <c r="F591" i="12" s="1"/>
  <c r="G591" i="12" s="1"/>
  <c r="F592" i="12" a="1"/>
  <c r="F592" i="12" s="1"/>
  <c r="G592" i="12" s="1"/>
  <c r="F593" i="12" a="1"/>
  <c r="F593" i="12" s="1"/>
  <c r="G593" i="12" s="1"/>
  <c r="F594" i="12" a="1"/>
  <c r="F594" i="12" s="1"/>
  <c r="G594" i="12" s="1"/>
  <c r="F595" i="12" a="1"/>
  <c r="F595" i="12" s="1"/>
  <c r="G595" i="12" s="1"/>
  <c r="F596" i="12" a="1"/>
  <c r="F596" i="12" s="1"/>
  <c r="G596" i="12" s="1"/>
  <c r="F597" i="12" a="1"/>
  <c r="F597" i="12" s="1"/>
  <c r="G597" i="12" s="1"/>
  <c r="F598" i="12" a="1"/>
  <c r="F598" i="12" s="1"/>
  <c r="G598" i="12" s="1"/>
  <c r="F599" i="12" a="1"/>
  <c r="F599" i="12" s="1"/>
  <c r="G599" i="12" s="1"/>
  <c r="F600" i="12" a="1"/>
  <c r="F600" i="12" s="1"/>
  <c r="G600" i="12" s="1"/>
  <c r="F601" i="12" a="1"/>
  <c r="F601" i="12" s="1"/>
  <c r="G601" i="12" s="1"/>
  <c r="F602" i="12" a="1"/>
  <c r="F602" i="12" s="1"/>
  <c r="G602" i="12" s="1"/>
  <c r="F603" i="12" a="1"/>
  <c r="F603" i="12" s="1"/>
  <c r="G603" i="12" s="1"/>
  <c r="F604" i="12" a="1"/>
  <c r="F604" i="12" s="1"/>
  <c r="G604" i="12" s="1"/>
  <c r="F605" i="12" a="1"/>
  <c r="F605" i="12" s="1"/>
  <c r="G605" i="12" s="1"/>
  <c r="F606" i="12" a="1"/>
  <c r="F606" i="12" s="1"/>
  <c r="G606" i="12" s="1"/>
  <c r="F607" i="12" a="1"/>
  <c r="F607" i="12" s="1"/>
  <c r="G607" i="12" s="1"/>
  <c r="F608" i="12" a="1"/>
  <c r="F608" i="12" s="1"/>
  <c r="G608" i="12" s="1"/>
  <c r="F609" i="12" a="1"/>
  <c r="F609" i="12" s="1"/>
  <c r="G609" i="12" s="1"/>
  <c r="F610" i="12" a="1"/>
  <c r="F610" i="12" s="1"/>
  <c r="G610" i="12" s="1"/>
  <c r="F611" i="12" a="1"/>
  <c r="F611" i="12" s="1"/>
  <c r="G611" i="12" s="1"/>
  <c r="F612" i="12" a="1"/>
  <c r="F612" i="12" s="1"/>
  <c r="G612" i="12" s="1"/>
  <c r="F613" i="12" a="1"/>
  <c r="F613" i="12" s="1"/>
  <c r="G613" i="12" s="1"/>
  <c r="F614" i="12" a="1"/>
  <c r="F614" i="12" s="1"/>
  <c r="G614" i="12" s="1"/>
  <c r="F615" i="12" a="1"/>
  <c r="F615" i="12" s="1"/>
  <c r="G615" i="12" s="1"/>
  <c r="F616" i="12" a="1"/>
  <c r="F616" i="12" s="1"/>
  <c r="G616" i="12" s="1"/>
  <c r="F617" i="12" a="1"/>
  <c r="F617" i="12" s="1"/>
  <c r="G617" i="12" s="1"/>
  <c r="F618" i="12" a="1"/>
  <c r="F618" i="12" s="1"/>
  <c r="G618" i="12" s="1"/>
  <c r="F619" i="12" a="1"/>
  <c r="F619" i="12" s="1"/>
  <c r="G619" i="12" s="1"/>
  <c r="F620" i="12" a="1"/>
  <c r="F620" i="12" s="1"/>
  <c r="G620" i="12" s="1"/>
  <c r="F621" i="12" a="1"/>
  <c r="F621" i="12" s="1"/>
  <c r="G621" i="12" s="1"/>
  <c r="F622" i="12" a="1"/>
  <c r="F622" i="12" s="1"/>
  <c r="G622" i="12" s="1"/>
  <c r="F623" i="12" a="1"/>
  <c r="F623" i="12" s="1"/>
  <c r="G623" i="12" s="1"/>
  <c r="F624" i="12" a="1"/>
  <c r="F624" i="12" s="1"/>
  <c r="G624" i="12" s="1"/>
  <c r="F625" i="12" a="1"/>
  <c r="F625" i="12" s="1"/>
  <c r="G625" i="12" s="1"/>
  <c r="F626" i="12" a="1"/>
  <c r="F626" i="12" s="1"/>
  <c r="G626" i="12" s="1"/>
  <c r="F627" i="12" a="1"/>
  <c r="F627" i="12" s="1"/>
  <c r="G627" i="12" s="1"/>
  <c r="F628" i="12" a="1"/>
  <c r="F628" i="12" s="1"/>
  <c r="G628" i="12" s="1"/>
  <c r="F629" i="12" a="1"/>
  <c r="F629" i="12" s="1"/>
  <c r="G629" i="12" s="1"/>
  <c r="F630" i="12" a="1"/>
  <c r="F630" i="12" s="1"/>
  <c r="G630" i="12" s="1"/>
  <c r="F631" i="12" a="1"/>
  <c r="F631" i="12" s="1"/>
  <c r="G631" i="12" s="1"/>
  <c r="F632" i="12" a="1"/>
  <c r="F632" i="12" s="1"/>
  <c r="G632" i="12" s="1"/>
  <c r="F633" i="12" a="1"/>
  <c r="F633" i="12" s="1"/>
  <c r="G633" i="12" s="1"/>
  <c r="F634" i="12" a="1"/>
  <c r="F634" i="12" s="1"/>
  <c r="G634" i="12" s="1"/>
  <c r="F635" i="12" a="1"/>
  <c r="F635" i="12" s="1"/>
  <c r="G635" i="12" s="1"/>
  <c r="F636" i="12" a="1"/>
  <c r="F636" i="12" s="1"/>
  <c r="G636" i="12" s="1"/>
  <c r="F637" i="12" a="1"/>
  <c r="F637" i="12" s="1"/>
  <c r="G637" i="12" s="1"/>
  <c r="F638" i="12" a="1"/>
  <c r="F638" i="12" s="1"/>
  <c r="G638" i="12" s="1"/>
  <c r="F639" i="12" a="1"/>
  <c r="F639" i="12" s="1"/>
  <c r="G639" i="12" s="1"/>
  <c r="F640" i="12" a="1"/>
  <c r="F640" i="12" s="1"/>
  <c r="G640" i="12" s="1"/>
  <c r="F641" i="12" a="1"/>
  <c r="F641" i="12" s="1"/>
  <c r="G641" i="12" s="1"/>
  <c r="F642" i="12" a="1"/>
  <c r="F642" i="12" s="1"/>
  <c r="G642" i="12" s="1"/>
  <c r="F643" i="12" a="1"/>
  <c r="F643" i="12" s="1"/>
  <c r="G643" i="12" s="1"/>
  <c r="F644" i="12" a="1"/>
  <c r="F644" i="12" s="1"/>
  <c r="G644" i="12" s="1"/>
  <c r="F645" i="12" a="1"/>
  <c r="F645" i="12" s="1"/>
  <c r="G645" i="12" s="1"/>
  <c r="F646" i="12" a="1"/>
  <c r="F646" i="12" s="1"/>
  <c r="G646" i="12" s="1"/>
  <c r="F647" i="12" a="1"/>
  <c r="F647" i="12" s="1"/>
  <c r="G647" i="12" s="1"/>
  <c r="F648" i="12" a="1"/>
  <c r="F648" i="12" s="1"/>
  <c r="G648" i="12" s="1"/>
  <c r="F649" i="12" a="1"/>
  <c r="F649" i="12" s="1"/>
  <c r="G649" i="12" s="1"/>
  <c r="F650" i="12" a="1"/>
  <c r="F650" i="12" s="1"/>
  <c r="G650" i="12" s="1"/>
  <c r="F651" i="12" a="1"/>
  <c r="F651" i="12" s="1"/>
  <c r="G651" i="12" s="1"/>
  <c r="F652" i="12" a="1"/>
  <c r="F652" i="12" s="1"/>
  <c r="G652" i="12" s="1"/>
  <c r="F653" i="12" a="1"/>
  <c r="F653" i="12" s="1"/>
  <c r="G653" i="12" s="1"/>
  <c r="F654" i="12" a="1"/>
  <c r="F654" i="12" s="1"/>
  <c r="G654" i="12" s="1"/>
  <c r="F655" i="12" a="1"/>
  <c r="F655" i="12" s="1"/>
  <c r="G655" i="12" s="1"/>
  <c r="F656" i="12" a="1"/>
  <c r="F656" i="12" s="1"/>
  <c r="G656" i="12" s="1"/>
  <c r="F657" i="12" a="1"/>
  <c r="F657" i="12" s="1"/>
  <c r="G657" i="12" s="1"/>
  <c r="F658" i="12" a="1"/>
  <c r="F658" i="12" s="1"/>
  <c r="G658" i="12" s="1"/>
  <c r="F659" i="12" a="1"/>
  <c r="F659" i="12" s="1"/>
  <c r="G659" i="12" s="1"/>
  <c r="F660" i="12" a="1"/>
  <c r="F660" i="12" s="1"/>
  <c r="G660" i="12" s="1"/>
  <c r="F661" i="12" a="1"/>
  <c r="F661" i="12" s="1"/>
  <c r="G661" i="12" s="1"/>
  <c r="F662" i="12" a="1"/>
  <c r="F662" i="12" s="1"/>
  <c r="G662" i="12" s="1"/>
  <c r="F663" i="12" a="1"/>
  <c r="F663" i="12" s="1"/>
  <c r="G663" i="12" s="1"/>
  <c r="F664" i="12" a="1"/>
  <c r="F664" i="12" s="1"/>
  <c r="G664" i="12" s="1"/>
  <c r="F665" i="12" a="1"/>
  <c r="F665" i="12" s="1"/>
  <c r="G665" i="12" s="1"/>
  <c r="F666" i="12" a="1"/>
  <c r="F666" i="12" s="1"/>
  <c r="G666" i="12" s="1"/>
  <c r="F667" i="12" a="1"/>
  <c r="F667" i="12" s="1"/>
  <c r="G667" i="12" s="1"/>
  <c r="F668" i="12" a="1"/>
  <c r="F668" i="12" s="1"/>
  <c r="G668" i="12" s="1"/>
  <c r="F669" i="12" a="1"/>
  <c r="F669" i="12" s="1"/>
  <c r="G669" i="12" s="1"/>
  <c r="F670" i="12" a="1"/>
  <c r="F670" i="12" s="1"/>
  <c r="G670" i="12" s="1"/>
  <c r="F671" i="12" a="1"/>
  <c r="F671" i="12" s="1"/>
  <c r="G671" i="12" s="1"/>
  <c r="F672" i="12" a="1"/>
  <c r="F672" i="12" s="1"/>
  <c r="G672" i="12" s="1"/>
  <c r="F673" i="12" a="1"/>
  <c r="F673" i="12" s="1"/>
  <c r="G673" i="12" s="1"/>
  <c r="F674" i="12" a="1"/>
  <c r="F674" i="12" s="1"/>
  <c r="G674" i="12" s="1"/>
  <c r="F675" i="12" a="1"/>
  <c r="F675" i="12" s="1"/>
  <c r="G675" i="12" s="1"/>
  <c r="F676" i="12" a="1"/>
  <c r="F676" i="12" s="1"/>
  <c r="G676" i="12" s="1"/>
  <c r="F677" i="12" a="1"/>
  <c r="F677" i="12" s="1"/>
  <c r="G677" i="12" s="1"/>
  <c r="F678" i="12" a="1"/>
  <c r="F678" i="12" s="1"/>
  <c r="G678" i="12" s="1"/>
  <c r="F679" i="12" a="1"/>
  <c r="F679" i="12" s="1"/>
  <c r="G679" i="12" s="1"/>
  <c r="F680" i="12" a="1"/>
  <c r="F680" i="12" s="1"/>
  <c r="G680" i="12" s="1"/>
  <c r="F681" i="12" a="1"/>
  <c r="F681" i="12" s="1"/>
  <c r="G681" i="12" s="1"/>
  <c r="F682" i="12" a="1"/>
  <c r="F682" i="12" s="1"/>
  <c r="G682" i="12" s="1"/>
  <c r="F683" i="12" a="1"/>
  <c r="F683" i="12" s="1"/>
  <c r="G683" i="12" s="1"/>
  <c r="F684" i="12" a="1"/>
  <c r="F684" i="12" s="1"/>
  <c r="G684" i="12" s="1"/>
  <c r="F685" i="12" a="1"/>
  <c r="F685" i="12" s="1"/>
  <c r="G685" i="12" s="1"/>
  <c r="F686" i="12" a="1"/>
  <c r="F686" i="12" s="1"/>
  <c r="G686" i="12" s="1"/>
  <c r="F687" i="12" a="1"/>
  <c r="F687" i="12" s="1"/>
  <c r="G687" i="12" s="1"/>
  <c r="F688" i="12" a="1"/>
  <c r="F688" i="12" s="1"/>
  <c r="G688" i="12" s="1"/>
  <c r="F689" i="12" a="1"/>
  <c r="F689" i="12" s="1"/>
  <c r="G689" i="12" s="1"/>
  <c r="F690" i="12" a="1"/>
  <c r="F690" i="12" s="1"/>
  <c r="G690" i="12" s="1"/>
  <c r="F691" i="12" a="1"/>
  <c r="F691" i="12" s="1"/>
  <c r="G691" i="12" s="1"/>
  <c r="F692" i="12" a="1"/>
  <c r="F692" i="12" s="1"/>
  <c r="G692" i="12" s="1"/>
  <c r="F693" i="12" a="1"/>
  <c r="F693" i="12" s="1"/>
  <c r="G693" i="12" s="1"/>
  <c r="F694" i="12" a="1"/>
  <c r="F694" i="12" s="1"/>
  <c r="G694" i="12" s="1"/>
  <c r="F695" i="12" a="1"/>
  <c r="F695" i="12" s="1"/>
  <c r="G695" i="12" s="1"/>
  <c r="F696" i="12" a="1"/>
  <c r="F696" i="12" s="1"/>
  <c r="G696" i="12" s="1"/>
  <c r="F697" i="12" a="1"/>
  <c r="F697" i="12" s="1"/>
  <c r="G697" i="12" s="1"/>
  <c r="F698" i="12" a="1"/>
  <c r="F698" i="12" s="1"/>
  <c r="G698" i="12" s="1"/>
  <c r="F699" i="12" a="1"/>
  <c r="F699" i="12" s="1"/>
  <c r="G699" i="12" s="1"/>
  <c r="F700" i="12" a="1"/>
  <c r="F700" i="12" s="1"/>
  <c r="G700" i="12" s="1"/>
  <c r="F701" i="12" a="1"/>
  <c r="F701" i="12" s="1"/>
  <c r="G701" i="12" s="1"/>
  <c r="F702" i="12" a="1"/>
  <c r="F702" i="12" s="1"/>
  <c r="G702" i="12" s="1"/>
  <c r="F703" i="12" a="1"/>
  <c r="F703" i="12" s="1"/>
  <c r="G703" i="12" s="1"/>
  <c r="F704" i="12" a="1"/>
  <c r="F704" i="12" s="1"/>
  <c r="G704" i="12" s="1"/>
  <c r="F705" i="12" a="1"/>
  <c r="F705" i="12" s="1"/>
  <c r="G705" i="12" s="1"/>
  <c r="F706" i="12" a="1"/>
  <c r="F706" i="12" s="1"/>
  <c r="G706" i="12" s="1"/>
  <c r="F707" i="12" a="1"/>
  <c r="F707" i="12" s="1"/>
  <c r="G707" i="12" s="1"/>
  <c r="F708" i="12" a="1"/>
  <c r="F708" i="12" s="1"/>
  <c r="G708" i="12" s="1"/>
  <c r="F709" i="12" a="1"/>
  <c r="F709" i="12" s="1"/>
  <c r="G709" i="12" s="1"/>
  <c r="F710" i="12" a="1"/>
  <c r="F710" i="12" s="1"/>
  <c r="G710" i="12" s="1"/>
  <c r="F711" i="12" a="1"/>
  <c r="F711" i="12" s="1"/>
  <c r="G711" i="12" s="1"/>
  <c r="F712" i="12" a="1"/>
  <c r="F712" i="12" s="1"/>
  <c r="G712" i="12" s="1"/>
  <c r="F713" i="12" a="1"/>
  <c r="F713" i="12" s="1"/>
  <c r="G713" i="12" s="1"/>
  <c r="F714" i="12" a="1"/>
  <c r="F714" i="12" s="1"/>
  <c r="G714" i="12" s="1"/>
  <c r="F715" i="12" a="1"/>
  <c r="F715" i="12" s="1"/>
  <c r="G715" i="12" s="1"/>
  <c r="F716" i="12" a="1"/>
  <c r="F716" i="12" s="1"/>
  <c r="G716" i="12" s="1"/>
  <c r="F717" i="12" a="1"/>
  <c r="F717" i="12" s="1"/>
  <c r="G717" i="12" s="1"/>
  <c r="F718" i="12" a="1"/>
  <c r="F718" i="12" s="1"/>
  <c r="G718" i="12" s="1"/>
  <c r="F719" i="12" a="1"/>
  <c r="F719" i="12" s="1"/>
  <c r="G719" i="12" s="1"/>
  <c r="F720" i="12" a="1"/>
  <c r="F720" i="12" s="1"/>
  <c r="G720" i="12" s="1"/>
  <c r="F721" i="12" a="1"/>
  <c r="F721" i="12" s="1"/>
  <c r="G721" i="12" s="1"/>
  <c r="F722" i="12" a="1"/>
  <c r="F722" i="12" s="1"/>
  <c r="G722" i="12" s="1"/>
  <c r="F723" i="12" a="1"/>
  <c r="F723" i="12" s="1"/>
  <c r="G723" i="12" s="1"/>
  <c r="F724" i="12" a="1"/>
  <c r="F724" i="12" s="1"/>
  <c r="G724" i="12" s="1"/>
  <c r="F725" i="12" a="1"/>
  <c r="F725" i="12" s="1"/>
  <c r="G725" i="12" s="1"/>
  <c r="F726" i="12" a="1"/>
  <c r="F726" i="12" s="1"/>
  <c r="G726" i="12" s="1"/>
  <c r="F727" i="12" a="1"/>
  <c r="F727" i="12" s="1"/>
  <c r="G727" i="12" s="1"/>
  <c r="F728" i="12" a="1"/>
  <c r="F728" i="12" s="1"/>
  <c r="G728" i="12" s="1"/>
  <c r="F729" i="12" a="1"/>
  <c r="F729" i="12" s="1"/>
  <c r="G729" i="12" s="1"/>
  <c r="F730" i="12" a="1"/>
  <c r="F730" i="12" s="1"/>
  <c r="G730" i="12" s="1"/>
  <c r="F731" i="12" a="1"/>
  <c r="F731" i="12" s="1"/>
  <c r="G731" i="12" s="1"/>
  <c r="F732" i="12" a="1"/>
  <c r="F732" i="12" s="1"/>
  <c r="G732" i="12" s="1"/>
  <c r="F733" i="12" a="1"/>
  <c r="F733" i="12" s="1"/>
  <c r="G733" i="12" s="1"/>
  <c r="F734" i="12" a="1"/>
  <c r="F734" i="12" s="1"/>
  <c r="G734" i="12" s="1"/>
  <c r="F735" i="12" a="1"/>
  <c r="F735" i="12" s="1"/>
  <c r="G735" i="12" s="1"/>
  <c r="F736" i="12" a="1"/>
  <c r="F736" i="12" s="1"/>
  <c r="G736" i="12" s="1"/>
  <c r="F737" i="12" a="1"/>
  <c r="F737" i="12" s="1"/>
  <c r="G737" i="12" s="1"/>
  <c r="F738" i="12" a="1"/>
  <c r="F738" i="12" s="1"/>
  <c r="G738" i="12" s="1"/>
  <c r="F739" i="12" a="1"/>
  <c r="F739" i="12" s="1"/>
  <c r="G739" i="12" s="1"/>
  <c r="F740" i="12" a="1"/>
  <c r="F740" i="12" s="1"/>
  <c r="G740" i="12" s="1"/>
  <c r="F741" i="12" a="1"/>
  <c r="F741" i="12" s="1"/>
  <c r="G741" i="12" s="1"/>
  <c r="F742" i="12" a="1"/>
  <c r="F742" i="12" s="1"/>
  <c r="G742" i="12" s="1"/>
  <c r="F743" i="12" a="1"/>
  <c r="F743" i="12" s="1"/>
  <c r="G743" i="12" s="1"/>
  <c r="F744" i="12" a="1"/>
  <c r="F744" i="12" s="1"/>
  <c r="G744" i="12" s="1"/>
  <c r="F745" i="12" a="1"/>
  <c r="F745" i="12" s="1"/>
  <c r="G745" i="12" s="1"/>
  <c r="F746" i="12" a="1"/>
  <c r="F746" i="12" s="1"/>
  <c r="G746" i="12" s="1"/>
  <c r="F747" i="12" a="1"/>
  <c r="F747" i="12" s="1"/>
  <c r="G747" i="12" s="1"/>
  <c r="F748" i="12" a="1"/>
  <c r="F748" i="12" s="1"/>
  <c r="G748" i="12" s="1"/>
  <c r="F749" i="12" a="1"/>
  <c r="F749" i="12" s="1"/>
  <c r="G749" i="12" s="1"/>
  <c r="F750" i="12" a="1"/>
  <c r="F750" i="12" s="1"/>
  <c r="G750" i="12" s="1"/>
  <c r="F751" i="12" a="1"/>
  <c r="F751" i="12" s="1"/>
  <c r="G751" i="12" s="1"/>
  <c r="F752" i="12" a="1"/>
  <c r="F752" i="12" s="1"/>
  <c r="G752" i="12" s="1"/>
  <c r="F753" i="12" a="1"/>
  <c r="F753" i="12" s="1"/>
  <c r="G753" i="12" s="1"/>
  <c r="F754" i="12" a="1"/>
  <c r="F754" i="12" s="1"/>
  <c r="G754" i="12" s="1"/>
  <c r="F755" i="12" a="1"/>
  <c r="F755" i="12" s="1"/>
  <c r="G755" i="12" s="1"/>
  <c r="F756" i="12" a="1"/>
  <c r="F756" i="12" s="1"/>
  <c r="G756" i="12" s="1"/>
  <c r="F757" i="12" a="1"/>
  <c r="F757" i="12" s="1"/>
  <c r="G757" i="12" s="1"/>
  <c r="F758" i="12" a="1"/>
  <c r="F758" i="12" s="1"/>
  <c r="G758" i="12" s="1"/>
  <c r="F759" i="12" a="1"/>
  <c r="F759" i="12" s="1"/>
  <c r="G759" i="12" s="1"/>
  <c r="F760" i="12" a="1"/>
  <c r="F760" i="12" s="1"/>
  <c r="G760" i="12" s="1"/>
  <c r="F761" i="12" a="1"/>
  <c r="F761" i="12" s="1"/>
  <c r="G761" i="12" s="1"/>
  <c r="F762" i="12" a="1"/>
  <c r="F762" i="12" s="1"/>
  <c r="G762" i="12" s="1"/>
  <c r="F763" i="12" a="1"/>
  <c r="F763" i="12" s="1"/>
  <c r="G763" i="12" s="1"/>
  <c r="F764" i="12" a="1"/>
  <c r="F764" i="12" s="1"/>
  <c r="G764" i="12" s="1"/>
  <c r="F765" i="12" a="1"/>
  <c r="F765" i="12" s="1"/>
  <c r="G765" i="12" s="1"/>
  <c r="F766" i="12" a="1"/>
  <c r="F766" i="12" s="1"/>
  <c r="G766" i="12" s="1"/>
  <c r="F767" i="12" a="1"/>
  <c r="F767" i="12" s="1"/>
  <c r="G767" i="12" s="1"/>
  <c r="F768" i="12" a="1"/>
  <c r="F768" i="12" s="1"/>
  <c r="G768" i="12" s="1"/>
  <c r="F769" i="12" a="1"/>
  <c r="F769" i="12" s="1"/>
  <c r="G769" i="12" s="1"/>
  <c r="F770" i="12" a="1"/>
  <c r="F770" i="12" s="1"/>
  <c r="G770" i="12" s="1"/>
  <c r="F771" i="12" a="1"/>
  <c r="F771" i="12" s="1"/>
  <c r="G771" i="12" s="1"/>
  <c r="F772" i="12" a="1"/>
  <c r="F772" i="12" s="1"/>
  <c r="G772" i="12" s="1"/>
  <c r="F773" i="12" a="1"/>
  <c r="F773" i="12" s="1"/>
  <c r="G773" i="12" s="1"/>
  <c r="F774" i="12" a="1"/>
  <c r="F774" i="12" s="1"/>
  <c r="G774" i="12" s="1"/>
  <c r="F775" i="12" a="1"/>
  <c r="F775" i="12" s="1"/>
  <c r="G775" i="12" s="1"/>
  <c r="F776" i="12" a="1"/>
  <c r="F776" i="12" s="1"/>
  <c r="G776" i="12" s="1"/>
  <c r="F777" i="12" a="1"/>
  <c r="F777" i="12" s="1"/>
  <c r="G777" i="12" s="1"/>
  <c r="F778" i="12" a="1"/>
  <c r="F778" i="12" s="1"/>
  <c r="G778" i="12" s="1"/>
  <c r="F779" i="12" a="1"/>
  <c r="F779" i="12" s="1"/>
  <c r="G779" i="12" s="1"/>
  <c r="F780" i="12" a="1"/>
  <c r="F780" i="12" s="1"/>
  <c r="G780" i="12" s="1"/>
  <c r="F781" i="12" a="1"/>
  <c r="F781" i="12" s="1"/>
  <c r="G781" i="12" s="1"/>
  <c r="F782" i="12" a="1"/>
  <c r="F782" i="12" s="1"/>
  <c r="G782" i="12" s="1"/>
  <c r="F783" i="12" a="1"/>
  <c r="F783" i="12" s="1"/>
  <c r="G783" i="12" s="1"/>
  <c r="F784" i="12" a="1"/>
  <c r="F784" i="12" s="1"/>
  <c r="G784" i="12" s="1"/>
  <c r="F785" i="12" a="1"/>
  <c r="F785" i="12" s="1"/>
  <c r="G785" i="12" s="1"/>
  <c r="F786" i="12" a="1"/>
  <c r="F786" i="12" s="1"/>
  <c r="G786" i="12" s="1"/>
  <c r="F787" i="12" a="1"/>
  <c r="F787" i="12" s="1"/>
  <c r="G787" i="12" s="1"/>
  <c r="F788" i="12" a="1"/>
  <c r="F788" i="12" s="1"/>
  <c r="G788" i="12" s="1"/>
  <c r="F789" i="12" a="1"/>
  <c r="F789" i="12" s="1"/>
  <c r="G789" i="12" s="1"/>
  <c r="F790" i="12" a="1"/>
  <c r="F790" i="12" s="1"/>
  <c r="G790" i="12" s="1"/>
  <c r="F791" i="12" a="1"/>
  <c r="F791" i="12" s="1"/>
  <c r="G791" i="12" s="1"/>
  <c r="F792" i="12" a="1"/>
  <c r="F792" i="12" s="1"/>
  <c r="G792" i="12" s="1"/>
  <c r="F793" i="12" a="1"/>
  <c r="F793" i="12" s="1"/>
  <c r="G793" i="12" s="1"/>
  <c r="F794" i="12" a="1"/>
  <c r="F794" i="12" s="1"/>
  <c r="G794" i="12" s="1"/>
  <c r="F795" i="12" a="1"/>
  <c r="F795" i="12" s="1"/>
  <c r="G795" i="12" s="1"/>
  <c r="F796" i="12" a="1"/>
  <c r="F796" i="12" s="1"/>
  <c r="G796" i="12" s="1"/>
  <c r="F797" i="12" a="1"/>
  <c r="F797" i="12" s="1"/>
  <c r="G797" i="12" s="1"/>
  <c r="F798" i="12" a="1"/>
  <c r="F798" i="12" s="1"/>
  <c r="G798" i="12" s="1"/>
  <c r="F799" i="12" a="1"/>
  <c r="F799" i="12" s="1"/>
  <c r="G799" i="12" s="1"/>
  <c r="F800" i="12" a="1"/>
  <c r="F800" i="12" s="1"/>
  <c r="G800" i="12" s="1"/>
  <c r="F801" i="12" a="1"/>
  <c r="F801" i="12" s="1"/>
  <c r="G801" i="12" s="1"/>
  <c r="F802" i="12" a="1"/>
  <c r="F802" i="12" s="1"/>
  <c r="G802" i="12" s="1"/>
  <c r="F803" i="12" a="1"/>
  <c r="F803" i="12" s="1"/>
  <c r="G803" i="12" s="1"/>
  <c r="F804" i="12" a="1"/>
  <c r="F804" i="12" s="1"/>
  <c r="G804" i="12" s="1"/>
  <c r="F805" i="12" a="1"/>
  <c r="F805" i="12" s="1"/>
  <c r="G805" i="12" s="1"/>
  <c r="F806" i="12" a="1"/>
  <c r="F806" i="12" s="1"/>
  <c r="G806" i="12" s="1"/>
  <c r="F807" i="12" a="1"/>
  <c r="F807" i="12" s="1"/>
  <c r="G807" i="12" s="1"/>
  <c r="F808" i="12" a="1"/>
  <c r="F808" i="12" s="1"/>
  <c r="G808" i="12" s="1"/>
  <c r="F809" i="12" a="1"/>
  <c r="F809" i="12" s="1"/>
  <c r="G809" i="12" s="1"/>
  <c r="F810" i="12" a="1"/>
  <c r="F810" i="12" s="1"/>
  <c r="G810" i="12" s="1"/>
  <c r="F811" i="12" a="1"/>
  <c r="F811" i="12" s="1"/>
  <c r="G811" i="12" s="1"/>
  <c r="F812" i="12" a="1"/>
  <c r="F812" i="12" s="1"/>
  <c r="G812" i="12" s="1"/>
  <c r="F813" i="12" a="1"/>
  <c r="F813" i="12" s="1"/>
  <c r="G813" i="12" s="1"/>
  <c r="F814" i="12" a="1"/>
  <c r="F814" i="12" s="1"/>
  <c r="G814" i="12" s="1"/>
  <c r="F815" i="12" a="1"/>
  <c r="F815" i="12" s="1"/>
  <c r="G815" i="12" s="1"/>
  <c r="F816" i="12" a="1"/>
  <c r="F816" i="12" s="1"/>
  <c r="G816" i="12" s="1"/>
  <c r="F817" i="12" a="1"/>
  <c r="F817" i="12" s="1"/>
  <c r="G817" i="12" s="1"/>
  <c r="F818" i="12" a="1"/>
  <c r="F818" i="12" s="1"/>
  <c r="G818" i="12" s="1"/>
  <c r="F819" i="12" a="1"/>
  <c r="F819" i="12" s="1"/>
  <c r="G819" i="12" s="1"/>
  <c r="F820" i="12" a="1"/>
  <c r="F820" i="12" s="1"/>
  <c r="G820" i="12" s="1"/>
  <c r="F821" i="12" a="1"/>
  <c r="F821" i="12" s="1"/>
  <c r="G821" i="12" s="1"/>
  <c r="F822" i="12" a="1"/>
  <c r="F822" i="12" s="1"/>
  <c r="G822" i="12" s="1"/>
  <c r="F823" i="12" a="1"/>
  <c r="F823" i="12" s="1"/>
  <c r="G823" i="12" s="1"/>
  <c r="F824" i="12" a="1"/>
  <c r="F824" i="12" s="1"/>
  <c r="G824" i="12" s="1"/>
  <c r="F825" i="12" a="1"/>
  <c r="F825" i="12" s="1"/>
  <c r="G825" i="12" s="1"/>
  <c r="F826" i="12" a="1"/>
  <c r="F826" i="12" s="1"/>
  <c r="G826" i="12" s="1"/>
  <c r="F827" i="12" a="1"/>
  <c r="F827" i="12" s="1"/>
  <c r="G827" i="12" s="1"/>
  <c r="F828" i="12" a="1"/>
  <c r="F828" i="12" s="1"/>
  <c r="G828" i="12" s="1"/>
  <c r="F829" i="12" a="1"/>
  <c r="F829" i="12" s="1"/>
  <c r="G829" i="12" s="1"/>
  <c r="F830" i="12" a="1"/>
  <c r="F830" i="12" s="1"/>
  <c r="G830" i="12" s="1"/>
  <c r="F831" i="12" a="1"/>
  <c r="F831" i="12" s="1"/>
  <c r="G831" i="12" s="1"/>
  <c r="F832" i="12" a="1"/>
  <c r="F832" i="12" s="1"/>
  <c r="G832" i="12" s="1"/>
  <c r="F833" i="12" a="1"/>
  <c r="F833" i="12" s="1"/>
  <c r="G833" i="12" s="1"/>
  <c r="F834" i="12" a="1"/>
  <c r="F834" i="12" s="1"/>
  <c r="G834" i="12" s="1"/>
  <c r="F835" i="12" a="1"/>
  <c r="F835" i="12" s="1"/>
  <c r="G835" i="12" s="1"/>
  <c r="F836" i="12" a="1"/>
  <c r="F836" i="12" s="1"/>
  <c r="G836" i="12" s="1"/>
  <c r="F837" i="12" a="1"/>
  <c r="F837" i="12" s="1"/>
  <c r="G837" i="12" s="1"/>
  <c r="F838" i="12" a="1"/>
  <c r="F838" i="12" s="1"/>
  <c r="G838" i="12" s="1"/>
  <c r="F839" i="12" a="1"/>
  <c r="F839" i="12" s="1"/>
  <c r="G839" i="12" s="1"/>
  <c r="F840" i="12" a="1"/>
  <c r="F840" i="12" s="1"/>
  <c r="G840" i="12" s="1"/>
  <c r="F841" i="12" a="1"/>
  <c r="F841" i="12" s="1"/>
  <c r="G841" i="12" s="1"/>
  <c r="F842" i="12" a="1"/>
  <c r="F842" i="12" s="1"/>
  <c r="G842" i="12" s="1"/>
  <c r="F843" i="12" a="1"/>
  <c r="F843" i="12" s="1"/>
  <c r="G843" i="12" s="1"/>
  <c r="F844" i="12" a="1"/>
  <c r="F844" i="12" s="1"/>
  <c r="G844" i="12" s="1"/>
  <c r="F845" i="12" a="1"/>
  <c r="F845" i="12" s="1"/>
  <c r="G845" i="12" s="1"/>
  <c r="F846" i="12" a="1"/>
  <c r="F846" i="12" s="1"/>
  <c r="G846" i="12" s="1"/>
  <c r="F847" i="12" a="1"/>
  <c r="F847" i="12" s="1"/>
  <c r="G847" i="12" s="1"/>
  <c r="F848" i="12" a="1"/>
  <c r="F848" i="12" s="1"/>
  <c r="G848" i="12" s="1"/>
  <c r="F849" i="12" a="1"/>
  <c r="F849" i="12" s="1"/>
  <c r="G849" i="12" s="1"/>
  <c r="F850" i="12" a="1"/>
  <c r="F850" i="12" s="1"/>
  <c r="G850" i="12" s="1"/>
  <c r="F851" i="12" a="1"/>
  <c r="F851" i="12" s="1"/>
  <c r="G851" i="12" s="1"/>
  <c r="F852" i="12" a="1"/>
  <c r="F852" i="12" s="1"/>
  <c r="G852" i="12" s="1"/>
  <c r="F853" i="12" a="1"/>
  <c r="F853" i="12" s="1"/>
  <c r="G853" i="12" s="1"/>
  <c r="F854" i="12" a="1"/>
  <c r="F854" i="12" s="1"/>
  <c r="G854" i="12" s="1"/>
  <c r="F855" i="12" a="1"/>
  <c r="F855" i="12" s="1"/>
  <c r="G855" i="12" s="1"/>
  <c r="F856" i="12" a="1"/>
  <c r="F856" i="12" s="1"/>
  <c r="G856" i="12" s="1"/>
  <c r="F857" i="12" a="1"/>
  <c r="F857" i="12" s="1"/>
  <c r="G857" i="12" s="1"/>
  <c r="F858" i="12" a="1"/>
  <c r="F858" i="12" s="1"/>
  <c r="G858" i="12" s="1"/>
  <c r="F859" i="12" a="1"/>
  <c r="F859" i="12" s="1"/>
  <c r="G859" i="12" s="1"/>
  <c r="F860" i="12" a="1"/>
  <c r="F860" i="12" s="1"/>
  <c r="G860" i="12" s="1"/>
  <c r="F861" i="12" a="1"/>
  <c r="F861" i="12" s="1"/>
  <c r="G861" i="12" s="1"/>
  <c r="F862" i="12" a="1"/>
  <c r="F862" i="12" s="1"/>
  <c r="G862" i="12" s="1"/>
  <c r="F863" i="12" a="1"/>
  <c r="F863" i="12" s="1"/>
  <c r="G863" i="12" s="1"/>
  <c r="F864" i="12" a="1"/>
  <c r="F864" i="12" s="1"/>
  <c r="G864" i="12" s="1"/>
  <c r="F865" i="12" a="1"/>
  <c r="F865" i="12" s="1"/>
  <c r="G865" i="12" s="1"/>
  <c r="F866" i="12" a="1"/>
  <c r="F866" i="12" s="1"/>
  <c r="G866" i="12" s="1"/>
  <c r="F867" i="12" a="1"/>
  <c r="F867" i="12" s="1"/>
  <c r="G867" i="12" s="1"/>
  <c r="F868" i="12" a="1"/>
  <c r="F868" i="12" s="1"/>
  <c r="G868" i="12" s="1"/>
  <c r="F869" i="12" a="1"/>
  <c r="F869" i="12" s="1"/>
  <c r="G869" i="12" s="1"/>
  <c r="F870" i="12" a="1"/>
  <c r="F870" i="12" s="1"/>
  <c r="G870" i="12" s="1"/>
  <c r="F871" i="12" a="1"/>
  <c r="F871" i="12" s="1"/>
  <c r="G871" i="12" s="1"/>
  <c r="F872" i="12" a="1"/>
  <c r="F872" i="12" s="1"/>
  <c r="G872" i="12" s="1"/>
  <c r="F873" i="12" a="1"/>
  <c r="F873" i="12" s="1"/>
  <c r="G873" i="12" s="1"/>
  <c r="F874" i="12" a="1"/>
  <c r="F874" i="12" s="1"/>
  <c r="G874" i="12" s="1"/>
  <c r="F875" i="12" a="1"/>
  <c r="F875" i="12" s="1"/>
  <c r="G875" i="12" s="1"/>
  <c r="F876" i="12" a="1"/>
  <c r="F876" i="12" s="1"/>
  <c r="G876" i="12" s="1"/>
  <c r="F877" i="12" a="1"/>
  <c r="F877" i="12" s="1"/>
  <c r="G877" i="12" s="1"/>
  <c r="F878" i="12" a="1"/>
  <c r="F878" i="12" s="1"/>
  <c r="G878" i="12" s="1"/>
  <c r="F879" i="12" a="1"/>
  <c r="F879" i="12" s="1"/>
  <c r="G879" i="12" s="1"/>
  <c r="F880" i="12" a="1"/>
  <c r="F880" i="12" s="1"/>
  <c r="G880" i="12" s="1"/>
  <c r="F881" i="12" a="1"/>
  <c r="F881" i="12" s="1"/>
  <c r="G881" i="12" s="1"/>
  <c r="F882" i="12" a="1"/>
  <c r="F882" i="12" s="1"/>
  <c r="G882" i="12" s="1"/>
  <c r="F883" i="12" a="1"/>
  <c r="F883" i="12" s="1"/>
  <c r="G883" i="12" s="1"/>
  <c r="F884" i="12" a="1"/>
  <c r="F884" i="12" s="1"/>
  <c r="G884" i="12" s="1"/>
  <c r="F885" i="12" a="1"/>
  <c r="F885" i="12" s="1"/>
  <c r="G885" i="12" s="1"/>
  <c r="F886" i="12" a="1"/>
  <c r="F886" i="12" s="1"/>
  <c r="G886" i="12" s="1"/>
  <c r="F887" i="12" a="1"/>
  <c r="F887" i="12" s="1"/>
  <c r="G887" i="12" s="1"/>
  <c r="F888" i="12" a="1"/>
  <c r="F888" i="12" s="1"/>
  <c r="G888" i="12" s="1"/>
  <c r="F889" i="12" a="1"/>
  <c r="F889" i="12" s="1"/>
  <c r="G889" i="12" s="1"/>
  <c r="F890" i="12" a="1"/>
  <c r="F890" i="12" s="1"/>
  <c r="G890" i="12" s="1"/>
  <c r="F891" i="12" a="1"/>
  <c r="F891" i="12" s="1"/>
  <c r="G891" i="12" s="1"/>
  <c r="F892" i="12" a="1"/>
  <c r="F892" i="12" s="1"/>
  <c r="G892" i="12" s="1"/>
  <c r="F893" i="12" a="1"/>
  <c r="F893" i="12" s="1"/>
  <c r="G893" i="12" s="1"/>
  <c r="F894" i="12" a="1"/>
  <c r="F894" i="12" s="1"/>
  <c r="G894" i="12" s="1"/>
  <c r="F895" i="12" a="1"/>
  <c r="F895" i="12" s="1"/>
  <c r="G895" i="12" s="1"/>
  <c r="F896" i="12" a="1"/>
  <c r="F896" i="12" s="1"/>
  <c r="G896" i="12" s="1"/>
  <c r="F897" i="12" a="1"/>
  <c r="F897" i="12" s="1"/>
  <c r="G897" i="12" s="1"/>
  <c r="F898" i="12" a="1"/>
  <c r="F898" i="12" s="1"/>
  <c r="G898" i="12" s="1"/>
  <c r="F899" i="12" a="1"/>
  <c r="F899" i="12" s="1"/>
  <c r="G899" i="12" s="1"/>
  <c r="F900" i="12" a="1"/>
  <c r="F900" i="12" s="1"/>
  <c r="G900" i="12" s="1"/>
  <c r="F901" i="12" a="1"/>
  <c r="F901" i="12" s="1"/>
  <c r="G901" i="12" s="1"/>
  <c r="F902" i="12" a="1"/>
  <c r="F902" i="12" s="1"/>
  <c r="G902" i="12" s="1"/>
  <c r="F903" i="12" a="1"/>
  <c r="F903" i="12" s="1"/>
  <c r="G903" i="12" s="1"/>
  <c r="F904" i="12" a="1"/>
  <c r="F904" i="12" s="1"/>
  <c r="G904" i="12" s="1"/>
  <c r="F905" i="12" a="1"/>
  <c r="F905" i="12" s="1"/>
  <c r="G905" i="12" s="1"/>
  <c r="F906" i="12" a="1"/>
  <c r="F906" i="12" s="1"/>
  <c r="G906" i="12" s="1"/>
  <c r="F907" i="12" a="1"/>
  <c r="F907" i="12" s="1"/>
  <c r="G907" i="12" s="1"/>
  <c r="F908" i="12" a="1"/>
  <c r="F908" i="12" s="1"/>
  <c r="G908" i="12" s="1"/>
  <c r="F909" i="12" a="1"/>
  <c r="F909" i="12" s="1"/>
  <c r="G909" i="12" s="1"/>
  <c r="F910" i="12" a="1"/>
  <c r="F910" i="12" s="1"/>
  <c r="G910" i="12" s="1"/>
  <c r="F911" i="12" a="1"/>
  <c r="F911" i="12" s="1"/>
  <c r="G911" i="12" s="1"/>
  <c r="F912" i="12" a="1"/>
  <c r="F912" i="12" s="1"/>
  <c r="G912" i="12" s="1"/>
  <c r="F913" i="12" a="1"/>
  <c r="F913" i="12" s="1"/>
  <c r="G913" i="12" s="1"/>
  <c r="F914" i="12" a="1"/>
  <c r="F914" i="12" s="1"/>
  <c r="G914" i="12" s="1"/>
  <c r="F915" i="12" a="1"/>
  <c r="F915" i="12" s="1"/>
  <c r="G915" i="12" s="1"/>
  <c r="F916" i="12" a="1"/>
  <c r="F916" i="12" s="1"/>
  <c r="G916" i="12" s="1"/>
  <c r="F917" i="12" a="1"/>
  <c r="F917" i="12" s="1"/>
  <c r="G917" i="12" s="1"/>
  <c r="F918" i="12" a="1"/>
  <c r="F918" i="12" s="1"/>
  <c r="G918" i="12" s="1"/>
  <c r="F919" i="12" a="1"/>
  <c r="F919" i="12" s="1"/>
  <c r="G919" i="12" s="1"/>
  <c r="F920" i="12" a="1"/>
  <c r="F920" i="12" s="1"/>
  <c r="G920" i="12" s="1"/>
  <c r="F921" i="12" a="1"/>
  <c r="F921" i="12" s="1"/>
  <c r="G921" i="12" s="1"/>
  <c r="F922" i="12" a="1"/>
  <c r="F922" i="12" s="1"/>
  <c r="G922" i="12" s="1"/>
  <c r="F923" i="12" a="1"/>
  <c r="F923" i="12" s="1"/>
  <c r="G923" i="12" s="1"/>
  <c r="F924" i="12" a="1"/>
  <c r="F924" i="12" s="1"/>
  <c r="G924" i="12" s="1"/>
  <c r="F925" i="12" a="1"/>
  <c r="F925" i="12" s="1"/>
  <c r="G925" i="12" s="1"/>
  <c r="F926" i="12" a="1"/>
  <c r="F926" i="12" s="1"/>
  <c r="G926" i="12" s="1"/>
  <c r="F927" i="12" a="1"/>
  <c r="F927" i="12" s="1"/>
  <c r="G927" i="12" s="1"/>
  <c r="F928" i="12" a="1"/>
  <c r="F928" i="12" s="1"/>
  <c r="G928" i="12" s="1"/>
  <c r="F929" i="12" a="1"/>
  <c r="F929" i="12" s="1"/>
  <c r="G929" i="12" s="1"/>
  <c r="F930" i="12" a="1"/>
  <c r="F930" i="12" s="1"/>
  <c r="G930" i="12" s="1"/>
  <c r="F931" i="12" a="1"/>
  <c r="F931" i="12" s="1"/>
  <c r="G931" i="12" s="1"/>
  <c r="F932" i="12" a="1"/>
  <c r="F932" i="12" s="1"/>
  <c r="G932" i="12" s="1"/>
  <c r="F933" i="12" a="1"/>
  <c r="F933" i="12" s="1"/>
  <c r="G933" i="12" s="1"/>
  <c r="F934" i="12" a="1"/>
  <c r="F934" i="12" s="1"/>
  <c r="G934" i="12" s="1"/>
  <c r="F935" i="12" a="1"/>
  <c r="F935" i="12" s="1"/>
  <c r="G935" i="12" s="1"/>
  <c r="F936" i="12" a="1"/>
  <c r="F936" i="12" s="1"/>
  <c r="G936" i="12" s="1"/>
  <c r="F937" i="12" a="1"/>
  <c r="F937" i="12" s="1"/>
  <c r="G937" i="12" s="1"/>
  <c r="F938" i="12" a="1"/>
  <c r="F938" i="12" s="1"/>
  <c r="G938" i="12" s="1"/>
  <c r="F939" i="12" a="1"/>
  <c r="F939" i="12" s="1"/>
  <c r="G939" i="12" s="1"/>
  <c r="F940" i="12" a="1"/>
  <c r="F940" i="12" s="1"/>
  <c r="G940" i="12" s="1"/>
  <c r="F941" i="12" a="1"/>
  <c r="F941" i="12" s="1"/>
  <c r="G941" i="12" s="1"/>
  <c r="F942" i="12" a="1"/>
  <c r="F942" i="12" s="1"/>
  <c r="G942" i="12" s="1"/>
  <c r="F943" i="12" a="1"/>
  <c r="F943" i="12" s="1"/>
  <c r="G943" i="12" s="1"/>
  <c r="F944" i="12" a="1"/>
  <c r="F944" i="12" s="1"/>
  <c r="G944" i="12" s="1"/>
  <c r="F945" i="12" a="1"/>
  <c r="F945" i="12" s="1"/>
  <c r="G945" i="12" s="1"/>
  <c r="F946" i="12" a="1"/>
  <c r="F946" i="12" s="1"/>
  <c r="G946" i="12" s="1"/>
  <c r="F947" i="12" a="1"/>
  <c r="F947" i="12" s="1"/>
  <c r="G947" i="12" s="1"/>
  <c r="F948" i="12" a="1"/>
  <c r="F948" i="12" s="1"/>
  <c r="G948" i="12" s="1"/>
  <c r="F949" i="12" a="1"/>
  <c r="F949" i="12" s="1"/>
  <c r="G949" i="12" s="1"/>
  <c r="F950" i="12" a="1"/>
  <c r="F950" i="12" s="1"/>
  <c r="G950" i="12" s="1"/>
  <c r="F951" i="12" a="1"/>
  <c r="F951" i="12" s="1"/>
  <c r="G951" i="12" s="1"/>
  <c r="F952" i="12" a="1"/>
  <c r="F952" i="12" s="1"/>
  <c r="G952" i="12" s="1"/>
  <c r="F953" i="12" a="1"/>
  <c r="F953" i="12" s="1"/>
  <c r="G953" i="12" s="1"/>
  <c r="F954" i="12" a="1"/>
  <c r="F954" i="12" s="1"/>
  <c r="G954" i="12" s="1"/>
  <c r="F955" i="12" a="1"/>
  <c r="F955" i="12" s="1"/>
  <c r="G955" i="12" s="1"/>
  <c r="F956" i="12" a="1"/>
  <c r="F956" i="12" s="1"/>
  <c r="G956" i="12" s="1"/>
  <c r="F957" i="12" a="1"/>
  <c r="F957" i="12" s="1"/>
  <c r="G957" i="12" s="1"/>
  <c r="F958" i="12" a="1"/>
  <c r="F958" i="12" s="1"/>
  <c r="G958" i="12" s="1"/>
  <c r="F959" i="12" a="1"/>
  <c r="F959" i="12" s="1"/>
  <c r="G959" i="12" s="1"/>
  <c r="F960" i="12" a="1"/>
  <c r="F960" i="12" s="1"/>
  <c r="G960" i="12" s="1"/>
  <c r="F961" i="12" a="1"/>
  <c r="F961" i="12" s="1"/>
  <c r="G961" i="12" s="1"/>
  <c r="F962" i="12" a="1"/>
  <c r="F962" i="12" s="1"/>
  <c r="G962" i="12" s="1"/>
  <c r="F963" i="12" a="1"/>
  <c r="F963" i="12" s="1"/>
  <c r="G963" i="12" s="1"/>
  <c r="F964" i="12" a="1"/>
  <c r="F964" i="12" s="1"/>
  <c r="G964" i="12" s="1"/>
  <c r="F965" i="12" a="1"/>
  <c r="F965" i="12" s="1"/>
  <c r="G965" i="12" s="1"/>
  <c r="F966" i="12" a="1"/>
  <c r="F966" i="12" s="1"/>
  <c r="G966" i="12" s="1"/>
  <c r="F967" i="12" a="1"/>
  <c r="F967" i="12" s="1"/>
  <c r="G967" i="12" s="1"/>
  <c r="F968" i="12" a="1"/>
  <c r="F968" i="12" s="1"/>
  <c r="G968" i="12" s="1"/>
  <c r="F969" i="12" a="1"/>
  <c r="F969" i="12" s="1"/>
  <c r="G969" i="12" s="1"/>
  <c r="F970" i="12" a="1"/>
  <c r="F970" i="12" s="1"/>
  <c r="G970" i="12" s="1"/>
  <c r="F971" i="12" a="1"/>
  <c r="F971" i="12" s="1"/>
  <c r="G971" i="12" s="1"/>
  <c r="F972" i="12" a="1"/>
  <c r="F972" i="12" s="1"/>
  <c r="G972" i="12" s="1"/>
  <c r="F973" i="12" a="1"/>
  <c r="F973" i="12" s="1"/>
  <c r="G973" i="12" s="1"/>
  <c r="F974" i="12" a="1"/>
  <c r="F974" i="12" s="1"/>
  <c r="G974" i="12" s="1"/>
  <c r="F975" i="12" a="1"/>
  <c r="F975" i="12" s="1"/>
  <c r="G975" i="12" s="1"/>
  <c r="F976" i="12" a="1"/>
  <c r="F976" i="12" s="1"/>
  <c r="G976" i="12" s="1"/>
  <c r="F977" i="12" a="1"/>
  <c r="F977" i="12" s="1"/>
  <c r="G977" i="12" s="1"/>
  <c r="F978" i="12" a="1"/>
  <c r="F978" i="12" s="1"/>
  <c r="G978" i="12" s="1"/>
  <c r="F979" i="12" a="1"/>
  <c r="F979" i="12" s="1"/>
  <c r="G979" i="12" s="1"/>
  <c r="F980" i="12" a="1"/>
  <c r="F980" i="12" s="1"/>
  <c r="G980" i="12" s="1"/>
  <c r="F981" i="12" a="1"/>
  <c r="F981" i="12" s="1"/>
  <c r="G981" i="12" s="1"/>
  <c r="F982" i="12" a="1"/>
  <c r="F982" i="12" s="1"/>
  <c r="G982" i="12" s="1"/>
  <c r="F983" i="12" a="1"/>
  <c r="F983" i="12" s="1"/>
  <c r="G983" i="12" s="1"/>
  <c r="F984" i="12" a="1"/>
  <c r="F984" i="12" s="1"/>
  <c r="G984" i="12" s="1"/>
  <c r="F985" i="12" a="1"/>
  <c r="F985" i="12" s="1"/>
  <c r="G985" i="12" s="1"/>
  <c r="F986" i="12" a="1"/>
  <c r="F986" i="12" s="1"/>
  <c r="G986" i="12" s="1"/>
  <c r="F987" i="12" a="1"/>
  <c r="F987" i="12" s="1"/>
  <c r="G987" i="12" s="1"/>
  <c r="F988" i="12" a="1"/>
  <c r="F988" i="12" s="1"/>
  <c r="G988" i="12" s="1"/>
  <c r="F989" i="12" a="1"/>
  <c r="F989" i="12" s="1"/>
  <c r="G989" i="12" s="1"/>
  <c r="F990" i="12" a="1"/>
  <c r="F990" i="12" s="1"/>
  <c r="G990" i="12" s="1"/>
  <c r="F991" i="12" a="1"/>
  <c r="F991" i="12" s="1"/>
  <c r="G991" i="12" s="1"/>
  <c r="F992" i="12" a="1"/>
  <c r="F992" i="12" s="1"/>
  <c r="G992" i="12" s="1"/>
  <c r="F993" i="12" a="1"/>
  <c r="F993" i="12" s="1"/>
  <c r="G993" i="12" s="1"/>
  <c r="F994" i="12" a="1"/>
  <c r="F994" i="12" s="1"/>
  <c r="G994" i="12" s="1"/>
  <c r="F995" i="12" a="1"/>
  <c r="F995" i="12" s="1"/>
  <c r="G995" i="12" s="1"/>
  <c r="F996" i="12" a="1"/>
  <c r="F996" i="12" s="1"/>
  <c r="G996" i="12" s="1"/>
  <c r="F997" i="12" a="1"/>
  <c r="F997" i="12" s="1"/>
  <c r="G997" i="12" s="1"/>
  <c r="F998" i="12" a="1"/>
  <c r="F998" i="12" s="1"/>
  <c r="G998" i="12" s="1"/>
  <c r="F999" i="12" a="1"/>
  <c r="F999" i="12" s="1"/>
  <c r="G999" i="12" s="1"/>
  <c r="F1000" i="12" a="1"/>
  <c r="F1000" i="12" s="1"/>
  <c r="G1000" i="12" s="1"/>
  <c r="F1001" i="12" a="1"/>
  <c r="F1001" i="12" s="1"/>
  <c r="G1001" i="12" s="1"/>
  <c r="F1002" i="12" a="1"/>
  <c r="F1002" i="12" s="1"/>
  <c r="G1002" i="12" s="1"/>
  <c r="F1003" i="12" a="1"/>
  <c r="F1003" i="12" s="1"/>
  <c r="G1003" i="12" s="1"/>
  <c r="F1004" i="12" a="1"/>
  <c r="F1004" i="12" s="1"/>
  <c r="G1004" i="12" s="1"/>
  <c r="F1005" i="12" a="1"/>
  <c r="F1005" i="12" s="1"/>
  <c r="G1005" i="12" s="1"/>
  <c r="F1006" i="12" a="1"/>
  <c r="F1006" i="12" s="1"/>
  <c r="G1006" i="12" s="1"/>
  <c r="F1007" i="12" a="1"/>
  <c r="F1007" i="12" s="1"/>
  <c r="G1007" i="12" s="1"/>
  <c r="F1008" i="12" a="1"/>
  <c r="F1008" i="12" s="1"/>
  <c r="G1008" i="12" s="1"/>
  <c r="F1009" i="12" a="1"/>
  <c r="F1009" i="12" s="1"/>
  <c r="G1009" i="12" s="1"/>
  <c r="F1010" i="12" a="1"/>
  <c r="F1010" i="12" s="1"/>
  <c r="G1010" i="12" s="1"/>
  <c r="F1011" i="12" a="1"/>
  <c r="F1011" i="12" s="1"/>
  <c r="G1011" i="12" s="1"/>
  <c r="F1012" i="12" a="1"/>
  <c r="F1012" i="12" s="1"/>
  <c r="G1012" i="12" s="1"/>
  <c r="F1013" i="12" a="1"/>
  <c r="F1013" i="12" s="1"/>
  <c r="G1013" i="12" s="1"/>
  <c r="F1014" i="12" a="1"/>
  <c r="F1014" i="12" s="1"/>
  <c r="G1014" i="12" s="1"/>
  <c r="F1015" i="12" a="1"/>
  <c r="F1015" i="12" s="1"/>
  <c r="G1015" i="12" s="1"/>
  <c r="F1016" i="12" a="1"/>
  <c r="F1016" i="12" s="1"/>
  <c r="G1016" i="12" s="1"/>
  <c r="F1017" i="12" a="1"/>
  <c r="F1017" i="12" s="1"/>
  <c r="G1017" i="12" s="1"/>
  <c r="F1018" i="12" a="1"/>
  <c r="F1018" i="12" s="1"/>
  <c r="G1018" i="12" s="1"/>
  <c r="F1019" i="12" a="1"/>
  <c r="F1019" i="12" s="1"/>
  <c r="G1019" i="12" s="1"/>
  <c r="F1020" i="12" a="1"/>
  <c r="F1020" i="12" s="1"/>
  <c r="G1020" i="12" s="1"/>
  <c r="F1021" i="12" a="1"/>
  <c r="F1021" i="12" s="1"/>
  <c r="G1021" i="12" s="1"/>
  <c r="F1022" i="12" a="1"/>
  <c r="F1022" i="12" s="1"/>
  <c r="G1022" i="12" s="1"/>
  <c r="F1023" i="12" a="1"/>
  <c r="F1023" i="12" s="1"/>
  <c r="G1023" i="12" s="1"/>
  <c r="F1024" i="12" a="1"/>
  <c r="F1024" i="12" s="1"/>
  <c r="G1024" i="12" s="1"/>
  <c r="F1025" i="12" a="1"/>
  <c r="F1025" i="12" s="1"/>
  <c r="G1025" i="12" s="1"/>
  <c r="F1026" i="12" a="1"/>
  <c r="F1026" i="12" s="1"/>
  <c r="G1026" i="12" s="1"/>
  <c r="F1027" i="12" a="1"/>
  <c r="F1027" i="12" s="1"/>
  <c r="G1027" i="12" s="1"/>
  <c r="F1028" i="12" a="1"/>
  <c r="F1028" i="12" s="1"/>
  <c r="G1028" i="12" s="1"/>
  <c r="F1029" i="12" a="1"/>
  <c r="F1029" i="12" s="1"/>
  <c r="G1029" i="12" s="1"/>
  <c r="F1030" i="12" a="1"/>
  <c r="F1030" i="12" s="1"/>
  <c r="G1030" i="12" s="1"/>
  <c r="F1031" i="12" a="1"/>
  <c r="F1031" i="12" s="1"/>
  <c r="G1031" i="12" s="1"/>
  <c r="F1032" i="12" a="1"/>
  <c r="F1032" i="12" s="1"/>
  <c r="G1032" i="12" s="1"/>
  <c r="F1033" i="12" a="1"/>
  <c r="F1033" i="12" s="1"/>
  <c r="G1033" i="12" s="1"/>
  <c r="F1034" i="12" a="1"/>
  <c r="F1034" i="12" s="1"/>
  <c r="G1034" i="12" s="1"/>
  <c r="F1035" i="12" a="1"/>
  <c r="F1035" i="12" s="1"/>
  <c r="G1035" i="12" s="1"/>
  <c r="F1036" i="12" a="1"/>
  <c r="F1036" i="12" s="1"/>
  <c r="G1036" i="12" s="1"/>
  <c r="F1037" i="12" a="1"/>
  <c r="F1037" i="12" s="1"/>
  <c r="G1037" i="12" s="1"/>
  <c r="F1038" i="12" a="1"/>
  <c r="F1038" i="12" s="1"/>
  <c r="G1038" i="12" s="1"/>
  <c r="F1039" i="12" a="1"/>
  <c r="F1039" i="12" s="1"/>
  <c r="G1039" i="12" s="1"/>
  <c r="F1040" i="12" a="1"/>
  <c r="F1040" i="12" s="1"/>
  <c r="G1040" i="12" s="1"/>
  <c r="F1041" i="12" a="1"/>
  <c r="F1041" i="12" s="1"/>
  <c r="G1041" i="12" s="1"/>
  <c r="F1042" i="12" a="1"/>
  <c r="F1042" i="12" s="1"/>
  <c r="G1042" i="12" s="1"/>
  <c r="F1043" i="12" a="1"/>
  <c r="F1043" i="12" s="1"/>
  <c r="G1043" i="12" s="1"/>
  <c r="F1044" i="12" a="1"/>
  <c r="F1044" i="12" s="1"/>
  <c r="G1044" i="12" s="1"/>
  <c r="F1045" i="12" a="1"/>
  <c r="F1045" i="12" s="1"/>
  <c r="G1045" i="12" s="1"/>
  <c r="F1046" i="12" a="1"/>
  <c r="F1046" i="12" s="1"/>
  <c r="G1046" i="12" s="1"/>
  <c r="F1047" i="12" a="1"/>
  <c r="F1047" i="12" s="1"/>
  <c r="G1047" i="12" s="1"/>
  <c r="F1048" i="12" a="1"/>
  <c r="F1048" i="12" s="1"/>
  <c r="G1048" i="12" s="1"/>
  <c r="F1049" i="12" a="1"/>
  <c r="F1049" i="12" s="1"/>
  <c r="G1049" i="12" s="1"/>
  <c r="F1050" i="12" a="1"/>
  <c r="F1050" i="12" s="1"/>
  <c r="G1050" i="12" s="1"/>
  <c r="F1051" i="12" a="1"/>
  <c r="F1051" i="12" s="1"/>
  <c r="G1051" i="12" s="1"/>
  <c r="F1052" i="12" a="1"/>
  <c r="F1052" i="12" s="1"/>
  <c r="G1052" i="12" s="1"/>
  <c r="F1053" i="12" a="1"/>
  <c r="F1053" i="12" s="1"/>
  <c r="G1053" i="12" s="1"/>
  <c r="F1054" i="12" a="1"/>
  <c r="F1054" i="12" s="1"/>
  <c r="G1054" i="12" s="1"/>
  <c r="F1055" i="12" a="1"/>
  <c r="F1055" i="12" s="1"/>
  <c r="G1055" i="12" s="1"/>
  <c r="F1056" i="12" a="1"/>
  <c r="F1056" i="12" s="1"/>
  <c r="G1056" i="12" s="1"/>
  <c r="F1057" i="12" a="1"/>
  <c r="F1057" i="12" s="1"/>
  <c r="G1057" i="12" s="1"/>
  <c r="F1058" i="12" a="1"/>
  <c r="F1058" i="12" s="1"/>
  <c r="G1058" i="12" s="1"/>
  <c r="F1059" i="12" a="1"/>
  <c r="F1059" i="12" s="1"/>
  <c r="G1059" i="12" s="1"/>
  <c r="F1060" i="12" a="1"/>
  <c r="F1060" i="12" s="1"/>
  <c r="G1060" i="12" s="1"/>
  <c r="F1061" i="12" a="1"/>
  <c r="F1061" i="12" s="1"/>
  <c r="G1061" i="12" s="1"/>
  <c r="F1062" i="12" a="1"/>
  <c r="F1062" i="12" s="1"/>
  <c r="G1062" i="12" s="1"/>
  <c r="F1063" i="12" a="1"/>
  <c r="F1063" i="12" s="1"/>
  <c r="G1063" i="12" s="1"/>
  <c r="F1064" i="12" a="1"/>
  <c r="F1064" i="12" s="1"/>
  <c r="G1064" i="12" s="1"/>
  <c r="F1065" i="12" a="1"/>
  <c r="F1065" i="12" s="1"/>
  <c r="G1065" i="12" s="1"/>
  <c r="F1066" i="12" a="1"/>
  <c r="F1066" i="12" s="1"/>
  <c r="G1066" i="12" s="1"/>
  <c r="F1067" i="12" a="1"/>
  <c r="F1067" i="12" s="1"/>
  <c r="G1067" i="12" s="1"/>
  <c r="F1068" i="12" a="1"/>
  <c r="F1068" i="12" s="1"/>
  <c r="G1068" i="12" s="1"/>
  <c r="F1069" i="12" a="1"/>
  <c r="F1069" i="12" s="1"/>
  <c r="G1069" i="12" s="1"/>
  <c r="F1070" i="12" a="1"/>
  <c r="F1070" i="12" s="1"/>
  <c r="G1070" i="12" s="1"/>
  <c r="F1071" i="12" a="1"/>
  <c r="F1071" i="12" s="1"/>
  <c r="G1071" i="12" s="1"/>
  <c r="F1072" i="12" a="1"/>
  <c r="F1072" i="12" s="1"/>
  <c r="G1072" i="12" s="1"/>
  <c r="F1073" i="12" a="1"/>
  <c r="F1073" i="12" s="1"/>
  <c r="G1073" i="12" s="1"/>
  <c r="F1074" i="12" a="1"/>
  <c r="F1074" i="12" s="1"/>
  <c r="G1074" i="12" s="1"/>
  <c r="F1075" i="12" a="1"/>
  <c r="F1075" i="12" s="1"/>
  <c r="G1075" i="12" s="1"/>
  <c r="F1076" i="12" a="1"/>
  <c r="F1076" i="12" s="1"/>
  <c r="G1076" i="12" s="1"/>
  <c r="F1077" i="12" a="1"/>
  <c r="F1077" i="12" s="1"/>
  <c r="G1077" i="12" s="1"/>
  <c r="F1078" i="12" a="1"/>
  <c r="F1078" i="12" s="1"/>
  <c r="G1078" i="12" s="1"/>
  <c r="F1079" i="12" a="1"/>
  <c r="F1079" i="12" s="1"/>
  <c r="G1079" i="12" s="1"/>
  <c r="F1080" i="12" a="1"/>
  <c r="F1080" i="12" s="1"/>
  <c r="G1080" i="12" s="1"/>
  <c r="F1081" i="12" a="1"/>
  <c r="F1081" i="12" s="1"/>
  <c r="G1081" i="12" s="1"/>
  <c r="F1082" i="12" a="1"/>
  <c r="F1082" i="12" s="1"/>
  <c r="G1082" i="12" s="1"/>
  <c r="F1083" i="12" a="1"/>
  <c r="F1083" i="12" s="1"/>
  <c r="G1083" i="12" s="1"/>
  <c r="F1084" i="12" a="1"/>
  <c r="F1084" i="12" s="1"/>
  <c r="G1084" i="12" s="1"/>
  <c r="F1085" i="12" a="1"/>
  <c r="F1085" i="12" s="1"/>
  <c r="G1085" i="12" s="1"/>
  <c r="F1086" i="12" a="1"/>
  <c r="F1086" i="12" s="1"/>
  <c r="G1086" i="12" s="1"/>
  <c r="F1087" i="12" a="1"/>
  <c r="F1087" i="12" s="1"/>
  <c r="G1087" i="12" s="1"/>
  <c r="F1088" i="12" a="1"/>
  <c r="F1088" i="12" s="1"/>
  <c r="G1088" i="12" s="1"/>
  <c r="F1089" i="12" a="1"/>
  <c r="F1089" i="12" s="1"/>
  <c r="G1089" i="12" s="1"/>
  <c r="F1090" i="12" a="1"/>
  <c r="F1090" i="12" s="1"/>
  <c r="G1090" i="12" s="1"/>
  <c r="F1091" i="12" a="1"/>
  <c r="F1091" i="12" s="1"/>
  <c r="G1091" i="12" s="1"/>
  <c r="F1092" i="12" a="1"/>
  <c r="F1092" i="12" s="1"/>
  <c r="G1092" i="12" s="1"/>
  <c r="F1093" i="12" a="1"/>
  <c r="F1093" i="12" s="1"/>
  <c r="G1093" i="12" s="1"/>
  <c r="F1094" i="12" a="1"/>
  <c r="F1094" i="12" s="1"/>
  <c r="G1094" i="12" s="1"/>
  <c r="F1095" i="12" a="1"/>
  <c r="F1095" i="12" s="1"/>
  <c r="G1095" i="12" s="1"/>
  <c r="F1096" i="12" a="1"/>
  <c r="F1096" i="12" s="1"/>
  <c r="G1096" i="12" s="1"/>
  <c r="F1097" i="12" a="1"/>
  <c r="F1097" i="12" s="1"/>
  <c r="G1097" i="12" s="1"/>
  <c r="F1098" i="12" a="1"/>
  <c r="F1098" i="12" s="1"/>
  <c r="G1098" i="12" s="1"/>
  <c r="F1099" i="12" a="1"/>
  <c r="F1099" i="12" s="1"/>
  <c r="G1099" i="12" s="1"/>
  <c r="F1100" i="12" a="1"/>
  <c r="F1100" i="12" s="1"/>
  <c r="G1100" i="12" s="1"/>
  <c r="F1101" i="12" a="1"/>
  <c r="F1101" i="12" s="1"/>
  <c r="G1101" i="12" s="1"/>
  <c r="F1102" i="12" a="1"/>
  <c r="F1102" i="12" s="1"/>
  <c r="G1102" i="12" s="1"/>
  <c r="F1103" i="12" a="1"/>
  <c r="F1103" i="12" s="1"/>
  <c r="G1103" i="12" s="1"/>
  <c r="F1104" i="12" a="1"/>
  <c r="F1104" i="12" s="1"/>
  <c r="G1104" i="12" s="1"/>
  <c r="F1105" i="12" a="1"/>
  <c r="F1105" i="12" s="1"/>
  <c r="G1105" i="12" s="1"/>
  <c r="F1106" i="12" a="1"/>
  <c r="F1106" i="12" s="1"/>
  <c r="G1106" i="12" s="1"/>
  <c r="F1107" i="12" a="1"/>
  <c r="F1107" i="12" s="1"/>
  <c r="G1107" i="12" s="1"/>
  <c r="F1108" i="12" a="1"/>
  <c r="F1108" i="12" s="1"/>
  <c r="G1108" i="12" s="1"/>
  <c r="F1109" i="12" a="1"/>
  <c r="F1109" i="12" s="1"/>
  <c r="G1109" i="12" s="1"/>
  <c r="F1110" i="12" a="1"/>
  <c r="F1110" i="12" s="1"/>
  <c r="G1110" i="12" s="1"/>
  <c r="F1111" i="12" a="1"/>
  <c r="F1111" i="12" s="1"/>
  <c r="G1111" i="12" s="1"/>
  <c r="F1112" i="12" a="1"/>
  <c r="F1112" i="12" s="1"/>
  <c r="G1112" i="12" s="1"/>
  <c r="F1113" i="12" a="1"/>
  <c r="F1113" i="12" s="1"/>
  <c r="G1113" i="12" s="1"/>
  <c r="F1114" i="12" a="1"/>
  <c r="F1114" i="12" s="1"/>
  <c r="G1114" i="12" s="1"/>
  <c r="F1115" i="12" a="1"/>
  <c r="F1115" i="12" s="1"/>
  <c r="G1115" i="12" s="1"/>
  <c r="F1116" i="12" a="1"/>
  <c r="F1116" i="12" s="1"/>
  <c r="G1116" i="12" s="1"/>
  <c r="F1117" i="12" a="1"/>
  <c r="F1117" i="12" s="1"/>
  <c r="G1117" i="12" s="1"/>
  <c r="F1118" i="12" a="1"/>
  <c r="F1118" i="12" s="1"/>
  <c r="G1118" i="12" s="1"/>
  <c r="F1119" i="12" a="1"/>
  <c r="F1119" i="12" s="1"/>
  <c r="G1119" i="12" s="1"/>
  <c r="F1120" i="12" a="1"/>
  <c r="F1120" i="12" s="1"/>
  <c r="G1120" i="12" s="1"/>
  <c r="F1121" i="12" a="1"/>
  <c r="F1121" i="12" s="1"/>
  <c r="G1121" i="12" s="1"/>
  <c r="F1122" i="12" a="1"/>
  <c r="F1122" i="12" s="1"/>
  <c r="G1122" i="12" s="1"/>
  <c r="F1123" i="12" a="1"/>
  <c r="F1123" i="12" s="1"/>
  <c r="G1123" i="12" s="1"/>
  <c r="F1124" i="12" a="1"/>
  <c r="F1124" i="12" s="1"/>
  <c r="G1124" i="12" s="1"/>
  <c r="F1125" i="12" a="1"/>
  <c r="F1125" i="12" s="1"/>
  <c r="G1125" i="12" s="1"/>
  <c r="F1126" i="12" a="1"/>
  <c r="F1126" i="12" s="1"/>
  <c r="G1126" i="12" s="1"/>
  <c r="F1127" i="12" a="1"/>
  <c r="F1127" i="12" s="1"/>
  <c r="G1127" i="12" s="1"/>
  <c r="F1128" i="12" a="1"/>
  <c r="F1128" i="12" s="1"/>
  <c r="G1128" i="12" s="1"/>
  <c r="F1129" i="12" a="1"/>
  <c r="F1129" i="12" s="1"/>
  <c r="G1129" i="12" s="1"/>
  <c r="F1130" i="12" a="1"/>
  <c r="F1130" i="12" s="1"/>
  <c r="G1130" i="12" s="1"/>
  <c r="F1131" i="12" a="1"/>
  <c r="F1131" i="12" s="1"/>
  <c r="G1131" i="12" s="1"/>
  <c r="F1132" i="12" a="1"/>
  <c r="F1132" i="12" s="1"/>
  <c r="G1132" i="12" s="1"/>
  <c r="F1133" i="12" a="1"/>
  <c r="F1133" i="12" s="1"/>
  <c r="G1133" i="12" s="1"/>
  <c r="F1134" i="12" a="1"/>
  <c r="F1134" i="12" s="1"/>
  <c r="G1134" i="12" s="1"/>
  <c r="F1135" i="12" a="1"/>
  <c r="F1135" i="12" s="1"/>
  <c r="G1135" i="12" s="1"/>
  <c r="F1136" i="12" a="1"/>
  <c r="F1136" i="12" s="1"/>
  <c r="G1136" i="12" s="1"/>
  <c r="F1137" i="12" a="1"/>
  <c r="F1137" i="12" s="1"/>
  <c r="G1137" i="12" s="1"/>
  <c r="F1138" i="12" a="1"/>
  <c r="F1138" i="12" s="1"/>
  <c r="G1138" i="12" s="1"/>
  <c r="F1139" i="12" a="1"/>
  <c r="F1139" i="12" s="1"/>
  <c r="G1139" i="12" s="1"/>
  <c r="F1140" i="12" a="1"/>
  <c r="F1140" i="12" s="1"/>
  <c r="G1140" i="12" s="1"/>
  <c r="F1141" i="12" a="1"/>
  <c r="F1141" i="12" s="1"/>
  <c r="G1141" i="12" s="1"/>
  <c r="F1142" i="12" a="1"/>
  <c r="F1142" i="12" s="1"/>
  <c r="G1142" i="12" s="1"/>
  <c r="F1143" i="12" a="1"/>
  <c r="F1143" i="12" s="1"/>
  <c r="G1143" i="12" s="1"/>
  <c r="F1144" i="12" a="1"/>
  <c r="F1144" i="12" s="1"/>
  <c r="G1144" i="12" s="1"/>
  <c r="F1145" i="12" a="1"/>
  <c r="F1145" i="12" s="1"/>
  <c r="G1145" i="12" s="1"/>
  <c r="F1146" i="12" a="1"/>
  <c r="F1146" i="12" s="1"/>
  <c r="G1146" i="12" s="1"/>
  <c r="F1147" i="12" a="1"/>
  <c r="F1147" i="12" s="1"/>
  <c r="G1147" i="12" s="1"/>
  <c r="F1148" i="12" a="1"/>
  <c r="F1148" i="12" s="1"/>
  <c r="G1148" i="12" s="1"/>
  <c r="F1149" i="12" a="1"/>
  <c r="F1149" i="12" s="1"/>
  <c r="G1149" i="12" s="1"/>
  <c r="F1150" i="12" a="1"/>
  <c r="F1150" i="12" s="1"/>
  <c r="G1150" i="12" s="1"/>
  <c r="F1151" i="12" a="1"/>
  <c r="F1151" i="12" s="1"/>
  <c r="G1151" i="12" s="1"/>
  <c r="F1152" i="12" a="1"/>
  <c r="F1152" i="12" s="1"/>
  <c r="G1152" i="12" s="1"/>
  <c r="F1153" i="12" a="1"/>
  <c r="F1153" i="12" s="1"/>
  <c r="G1153" i="12" s="1"/>
  <c r="F1154" i="12" a="1"/>
  <c r="F1154" i="12" s="1"/>
  <c r="G1154" i="12" s="1"/>
  <c r="F1155" i="12" a="1"/>
  <c r="F1155" i="12" s="1"/>
  <c r="G1155" i="12" s="1"/>
  <c r="F1156" i="12" a="1"/>
  <c r="F1156" i="12" s="1"/>
  <c r="G1156" i="12" s="1"/>
  <c r="F1157" i="12" a="1"/>
  <c r="F1157" i="12" s="1"/>
  <c r="G1157" i="12" s="1"/>
  <c r="F1158" i="12" a="1"/>
  <c r="F1158" i="12" s="1"/>
  <c r="G1158" i="12" s="1"/>
  <c r="F1159" i="12" a="1"/>
  <c r="F1159" i="12" s="1"/>
  <c r="G1159" i="12" s="1"/>
  <c r="F1160" i="12" a="1"/>
  <c r="F1160" i="12" s="1"/>
  <c r="G1160" i="12" s="1"/>
  <c r="F1161" i="12" a="1"/>
  <c r="F1161" i="12" s="1"/>
  <c r="G1161" i="12" s="1"/>
  <c r="F1162" i="12" a="1"/>
  <c r="F1162" i="12" s="1"/>
  <c r="G1162" i="12" s="1"/>
  <c r="F1163" i="12" a="1"/>
  <c r="F1163" i="12" s="1"/>
  <c r="G1163" i="12" s="1"/>
  <c r="F1164" i="12" a="1"/>
  <c r="F1164" i="12" s="1"/>
  <c r="G1164" i="12" s="1"/>
  <c r="F1165" i="12" a="1"/>
  <c r="F1165" i="12" s="1"/>
  <c r="G1165" i="12" s="1"/>
  <c r="F1166" i="12" a="1"/>
  <c r="F1166" i="12" s="1"/>
  <c r="G1166" i="12" s="1"/>
  <c r="F1167" i="12" a="1"/>
  <c r="F1167" i="12" s="1"/>
  <c r="G1167" i="12" s="1"/>
  <c r="F1168" i="12" a="1"/>
  <c r="F1168" i="12" s="1"/>
  <c r="G1168" i="12" s="1"/>
  <c r="F1169" i="12" a="1"/>
  <c r="F1169" i="12" s="1"/>
  <c r="G1169" i="12" s="1"/>
  <c r="F1170" i="12" a="1"/>
  <c r="F1170" i="12" s="1"/>
  <c r="G1170" i="12" s="1"/>
  <c r="F1171" i="12" a="1"/>
  <c r="F1171" i="12" s="1"/>
  <c r="G1171" i="12" s="1"/>
  <c r="F1172" i="12" a="1"/>
  <c r="F1172" i="12" s="1"/>
  <c r="G1172" i="12" s="1"/>
  <c r="F1173" i="12" a="1"/>
  <c r="F1173" i="12" s="1"/>
  <c r="G1173" i="12" s="1"/>
  <c r="F1174" i="12" a="1"/>
  <c r="F1174" i="12" s="1"/>
  <c r="G1174" i="12" s="1"/>
  <c r="F1175" i="12" a="1"/>
  <c r="F1175" i="12" s="1"/>
  <c r="G1175" i="12" s="1"/>
  <c r="F1176" i="12" a="1"/>
  <c r="F1176" i="12" s="1"/>
  <c r="G1176" i="12" s="1"/>
  <c r="F1177" i="12" a="1"/>
  <c r="F1177" i="12" s="1"/>
  <c r="G1177" i="12" s="1"/>
  <c r="F1178" i="12" a="1"/>
  <c r="F1178" i="12" s="1"/>
  <c r="G1178" i="12" s="1"/>
  <c r="F1179" i="12" a="1"/>
  <c r="F1179" i="12" s="1"/>
  <c r="G1179" i="12" s="1"/>
  <c r="F1180" i="12" a="1"/>
  <c r="F1180" i="12" s="1"/>
  <c r="G1180" i="12" s="1"/>
  <c r="F1181" i="12" a="1"/>
  <c r="F1181" i="12" s="1"/>
  <c r="G1181" i="12" s="1"/>
  <c r="F1182" i="12" a="1"/>
  <c r="F1182" i="12" s="1"/>
  <c r="G1182" i="12" s="1"/>
  <c r="F1183" i="12" a="1"/>
  <c r="F1183" i="12" s="1"/>
  <c r="G1183" i="12" s="1"/>
  <c r="F1184" i="12" a="1"/>
  <c r="F1184" i="12" s="1"/>
  <c r="G1184" i="12" s="1"/>
  <c r="F1185" i="12" a="1"/>
  <c r="F1185" i="12" s="1"/>
  <c r="G1185" i="12" s="1"/>
  <c r="F1186" i="12" a="1"/>
  <c r="F1186" i="12" s="1"/>
  <c r="G1186" i="12" s="1"/>
  <c r="F1187" i="12" a="1"/>
  <c r="F1187" i="12" s="1"/>
  <c r="G1187" i="12" s="1"/>
  <c r="F1188" i="12" a="1"/>
  <c r="F1188" i="12" s="1"/>
  <c r="G1188" i="12" s="1"/>
  <c r="F1189" i="12" a="1"/>
  <c r="F1189" i="12" s="1"/>
  <c r="G1189" i="12" s="1"/>
  <c r="F1190" i="12" a="1"/>
  <c r="F1190" i="12" s="1"/>
  <c r="G1190" i="12" s="1"/>
  <c r="F1191" i="12" a="1"/>
  <c r="F1191" i="12" s="1"/>
  <c r="G1191" i="12" s="1"/>
  <c r="F1192" i="12" a="1"/>
  <c r="F1192" i="12" s="1"/>
  <c r="G1192" i="12" s="1"/>
  <c r="F1193" i="12" a="1"/>
  <c r="F1193" i="12" s="1"/>
  <c r="G1193" i="12" s="1"/>
  <c r="F1194" i="12" a="1"/>
  <c r="F1194" i="12" s="1"/>
  <c r="G1194" i="12" s="1"/>
  <c r="F1195" i="12" a="1"/>
  <c r="F1195" i="12" s="1"/>
  <c r="G1195" i="12" s="1"/>
  <c r="F1196" i="12" a="1"/>
  <c r="F1196" i="12" s="1"/>
  <c r="G1196" i="12" s="1"/>
  <c r="F1197" i="12" a="1"/>
  <c r="F1197" i="12" s="1"/>
  <c r="G1197" i="12" s="1"/>
  <c r="F1198" i="12" a="1"/>
  <c r="F1198" i="12" s="1"/>
  <c r="G1198" i="12" s="1"/>
  <c r="F1199" i="12" a="1"/>
  <c r="F1199" i="12" s="1"/>
  <c r="G1199" i="12" s="1"/>
  <c r="F1200" i="12" a="1"/>
  <c r="F1200" i="12" s="1"/>
  <c r="G1200" i="12" s="1"/>
  <c r="F1201" i="12" a="1"/>
  <c r="F1201" i="12" s="1"/>
  <c r="G1201" i="12" s="1"/>
  <c r="F1202" i="12" a="1"/>
  <c r="F1202" i="12" s="1"/>
  <c r="G1202" i="12" s="1"/>
  <c r="F1203" i="12" a="1"/>
  <c r="F1203" i="12" s="1"/>
  <c r="G1203" i="12" s="1"/>
  <c r="F1204" i="12" a="1"/>
  <c r="F1204" i="12" s="1"/>
  <c r="G1204" i="12" s="1"/>
  <c r="F1205" i="12" a="1"/>
  <c r="F1205" i="12" s="1"/>
  <c r="G1205" i="12" s="1"/>
  <c r="F1206" i="12" a="1"/>
  <c r="F1206" i="12" s="1"/>
  <c r="G1206" i="12" s="1"/>
  <c r="F1207" i="12" a="1"/>
  <c r="F1207" i="12" s="1"/>
  <c r="G1207" i="12" s="1"/>
  <c r="F1208" i="12" a="1"/>
  <c r="F1208" i="12" s="1"/>
  <c r="G1208" i="12" s="1"/>
  <c r="F1209" i="12" a="1"/>
  <c r="F1209" i="12" s="1"/>
  <c r="G1209" i="12" s="1"/>
  <c r="F1210" i="12" a="1"/>
  <c r="F1210" i="12" s="1"/>
  <c r="G1210" i="12" s="1"/>
  <c r="F1211" i="12" a="1"/>
  <c r="F1211" i="12" s="1"/>
  <c r="G1211" i="12" s="1"/>
  <c r="F1212" i="12" a="1"/>
  <c r="F1212" i="12" s="1"/>
  <c r="G1212" i="12" s="1"/>
  <c r="F1213" i="12" a="1"/>
  <c r="F1213" i="12" s="1"/>
  <c r="G1213" i="12" s="1"/>
  <c r="F1214" i="12" a="1"/>
  <c r="F1214" i="12" s="1"/>
  <c r="G1214" i="12" s="1"/>
  <c r="F1215" i="12" a="1"/>
  <c r="F1215" i="12" s="1"/>
  <c r="G1215" i="12" s="1"/>
  <c r="F1216" i="12" a="1"/>
  <c r="F1216" i="12" s="1"/>
  <c r="G1216" i="12" s="1"/>
  <c r="F1217" i="12" a="1"/>
  <c r="F1217" i="12" s="1"/>
  <c r="G1217" i="12" s="1"/>
  <c r="F1218" i="12" a="1"/>
  <c r="F1218" i="12" s="1"/>
  <c r="G1218" i="12" s="1"/>
  <c r="F1219" i="12" a="1"/>
  <c r="F1219" i="12" s="1"/>
  <c r="G1219" i="12" s="1"/>
  <c r="F1220" i="12" a="1"/>
  <c r="F1220" i="12" s="1"/>
  <c r="G1220" i="12" s="1"/>
  <c r="F1221" i="12" a="1"/>
  <c r="F1221" i="12" s="1"/>
  <c r="G1221" i="12" s="1"/>
  <c r="F1222" i="12" a="1"/>
  <c r="F1222" i="12" s="1"/>
  <c r="G1222" i="12" s="1"/>
  <c r="F1223" i="12" a="1"/>
  <c r="F1223" i="12" s="1"/>
  <c r="G1223" i="12" s="1"/>
  <c r="F1224" i="12" a="1"/>
  <c r="F1224" i="12" s="1"/>
  <c r="G1224" i="12" s="1"/>
  <c r="F1225" i="12" a="1"/>
  <c r="F1225" i="12" s="1"/>
  <c r="G1225" i="12" s="1"/>
  <c r="F1226" i="12" a="1"/>
  <c r="F1226" i="12" s="1"/>
  <c r="G1226" i="12" s="1"/>
  <c r="F1227" i="12" a="1"/>
  <c r="F1227" i="12" s="1"/>
  <c r="G1227" i="12" s="1"/>
  <c r="F1228" i="12" a="1"/>
  <c r="F1228" i="12" s="1"/>
  <c r="G1228" i="12" s="1"/>
  <c r="F1229" i="12" a="1"/>
  <c r="F1229" i="12" s="1"/>
  <c r="G1229" i="12" s="1"/>
  <c r="F1230" i="12" a="1"/>
  <c r="F1230" i="12" s="1"/>
  <c r="G1230" i="12" s="1"/>
  <c r="F1231" i="12" a="1"/>
  <c r="F1231" i="12" s="1"/>
  <c r="G1231" i="12" s="1"/>
  <c r="F1232" i="12" a="1"/>
  <c r="F1232" i="12" s="1"/>
  <c r="G1232" i="12" s="1"/>
  <c r="F1233" i="12" a="1"/>
  <c r="F1233" i="12" s="1"/>
  <c r="G1233" i="12" s="1"/>
  <c r="F1234" i="12" a="1"/>
  <c r="F1234" i="12" s="1"/>
  <c r="G1234" i="12" s="1"/>
  <c r="F1235" i="12" a="1"/>
  <c r="F1235" i="12" s="1"/>
  <c r="G1235" i="12" s="1"/>
  <c r="F1236" i="12" a="1"/>
  <c r="F1236" i="12" s="1"/>
  <c r="G1236" i="12" s="1"/>
  <c r="F1237" i="12" a="1"/>
  <c r="F1237" i="12" s="1"/>
  <c r="G1237" i="12" s="1"/>
  <c r="F1238" i="12" a="1"/>
  <c r="F1238" i="12" s="1"/>
  <c r="G1238" i="12" s="1"/>
  <c r="F1239" i="12" a="1"/>
  <c r="F1239" i="12" s="1"/>
  <c r="G1239" i="12" s="1"/>
  <c r="F1240" i="12" a="1"/>
  <c r="F1240" i="12" s="1"/>
  <c r="G1240" i="12" s="1"/>
  <c r="F1241" i="12" a="1"/>
  <c r="F1241" i="12" s="1"/>
  <c r="G1241" i="12" s="1"/>
  <c r="F1242" i="12" a="1"/>
  <c r="F1242" i="12" s="1"/>
  <c r="G1242" i="12" s="1"/>
  <c r="F1243" i="12" a="1"/>
  <c r="F1243" i="12" s="1"/>
  <c r="G1243" i="12" s="1"/>
  <c r="F1244" i="12" a="1"/>
  <c r="F1244" i="12" s="1"/>
  <c r="G1244" i="12" s="1"/>
  <c r="F1245" i="12" a="1"/>
  <c r="F1245" i="12" s="1"/>
  <c r="G1245" i="12" s="1"/>
  <c r="F1246" i="12" a="1"/>
  <c r="F1246" i="12" s="1"/>
  <c r="G1246" i="12" s="1"/>
  <c r="F1247" i="12" a="1"/>
  <c r="F1247" i="12" s="1"/>
  <c r="G1247" i="12" s="1"/>
  <c r="F1248" i="12" a="1"/>
  <c r="F1248" i="12" s="1"/>
  <c r="G1248" i="12" s="1"/>
  <c r="F1249" i="12" a="1"/>
  <c r="F1249" i="12" s="1"/>
  <c r="G1249" i="12" s="1"/>
  <c r="F1250" i="12" a="1"/>
  <c r="F1250" i="12" s="1"/>
  <c r="G1250" i="12" s="1"/>
  <c r="F1251" i="12" a="1"/>
  <c r="F1251" i="12" s="1"/>
  <c r="G1251" i="12" s="1"/>
  <c r="F1252" i="12" a="1"/>
  <c r="F1252" i="12" s="1"/>
  <c r="G1252" i="12" s="1"/>
  <c r="F1253" i="12" a="1"/>
  <c r="F1253" i="12" s="1"/>
  <c r="G1253" i="12" s="1"/>
  <c r="F1254" i="12" a="1"/>
  <c r="F1254" i="12" s="1"/>
  <c r="G1254" i="12" s="1"/>
  <c r="F1255" i="12" a="1"/>
  <c r="F1255" i="12" s="1"/>
  <c r="G1255" i="12" s="1"/>
  <c r="F1256" i="12" a="1"/>
  <c r="F1256" i="12" s="1"/>
  <c r="G1256" i="12" s="1"/>
  <c r="F1257" i="12" a="1"/>
  <c r="F1257" i="12" s="1"/>
  <c r="G1257" i="12" s="1"/>
  <c r="F1258" i="12" a="1"/>
  <c r="F1258" i="12" s="1"/>
  <c r="G1258" i="12" s="1"/>
  <c r="F1259" i="12" a="1"/>
  <c r="F1259" i="12" s="1"/>
  <c r="G1259" i="12" s="1"/>
  <c r="F1260" i="12" a="1"/>
  <c r="F1260" i="12" s="1"/>
  <c r="G1260" i="12" s="1"/>
  <c r="F1261" i="12" a="1"/>
  <c r="F1261" i="12" s="1"/>
  <c r="G1261" i="12" s="1"/>
  <c r="F1262" i="12" a="1"/>
  <c r="F1262" i="12" s="1"/>
  <c r="G1262" i="12" s="1"/>
  <c r="F1263" i="12" a="1"/>
  <c r="F1263" i="12" s="1"/>
  <c r="G1263" i="12" s="1"/>
  <c r="F1264" i="12" a="1"/>
  <c r="F1264" i="12" s="1"/>
  <c r="G1264" i="12" s="1"/>
  <c r="F1265" i="12" a="1"/>
  <c r="F1265" i="12" s="1"/>
  <c r="G1265" i="12" s="1"/>
  <c r="F1266" i="12" a="1"/>
  <c r="F1266" i="12" s="1"/>
  <c r="G1266" i="12" s="1"/>
  <c r="F1267" i="12" a="1"/>
  <c r="F1267" i="12" s="1"/>
  <c r="G1267" i="12" s="1"/>
  <c r="F1268" i="12" a="1"/>
  <c r="F1268" i="12" s="1"/>
  <c r="G1268" i="12" s="1"/>
  <c r="F1269" i="12" a="1"/>
  <c r="F1269" i="12" s="1"/>
  <c r="G1269" i="12" s="1"/>
  <c r="F1270" i="12" a="1"/>
  <c r="F1270" i="12" s="1"/>
  <c r="G1270" i="12" s="1"/>
  <c r="F1271" i="12" a="1"/>
  <c r="F1271" i="12" s="1"/>
  <c r="G1271" i="12" s="1"/>
  <c r="F1272" i="12" a="1"/>
  <c r="F1272" i="12" s="1"/>
  <c r="G1272" i="12" s="1"/>
  <c r="F1273" i="12" a="1"/>
  <c r="F1273" i="12" s="1"/>
  <c r="G1273" i="12" s="1"/>
  <c r="F1274" i="12" a="1"/>
  <c r="F1274" i="12" s="1"/>
  <c r="G1274" i="12" s="1"/>
  <c r="F1275" i="12" a="1"/>
  <c r="F1275" i="12" s="1"/>
  <c r="G1275" i="12" s="1"/>
  <c r="F1276" i="12" a="1"/>
  <c r="F1276" i="12" s="1"/>
  <c r="G1276" i="12" s="1"/>
  <c r="F1277" i="12" a="1"/>
  <c r="F1277" i="12" s="1"/>
  <c r="G1277" i="12" s="1"/>
  <c r="F1278" i="12" a="1"/>
  <c r="F1278" i="12" s="1"/>
  <c r="G1278" i="12" s="1"/>
  <c r="F1279" i="12" a="1"/>
  <c r="F1279" i="12" s="1"/>
  <c r="G1279" i="12" s="1"/>
  <c r="F1280" i="12" a="1"/>
  <c r="F1280" i="12" s="1"/>
  <c r="G1280" i="12" s="1"/>
  <c r="F1281" i="12" a="1"/>
  <c r="F1281" i="12" s="1"/>
  <c r="G1281" i="12" s="1"/>
  <c r="F1282" i="12" a="1"/>
  <c r="F1282" i="12" s="1"/>
  <c r="G1282" i="12" s="1"/>
  <c r="F1283" i="12" a="1"/>
  <c r="F1283" i="12" s="1"/>
  <c r="G1283" i="12" s="1"/>
  <c r="F1284" i="12" a="1"/>
  <c r="F1284" i="12" s="1"/>
  <c r="G1284" i="12" s="1"/>
  <c r="F1285" i="12" a="1"/>
  <c r="F1285" i="12" s="1"/>
  <c r="G1285" i="12" s="1"/>
  <c r="F1286" i="12" a="1"/>
  <c r="F1286" i="12" s="1"/>
  <c r="G1286" i="12" s="1"/>
  <c r="F1287" i="12" a="1"/>
  <c r="F1287" i="12" s="1"/>
  <c r="G1287" i="12" s="1"/>
  <c r="F1288" i="12" a="1"/>
  <c r="F1288" i="12" s="1"/>
  <c r="G1288" i="12" s="1"/>
  <c r="F1289" i="12" a="1"/>
  <c r="F1289" i="12" s="1"/>
  <c r="G1289" i="12" s="1"/>
  <c r="F1290" i="12" a="1"/>
  <c r="F1290" i="12" s="1"/>
  <c r="G1290" i="12" s="1"/>
  <c r="F1291" i="12" a="1"/>
  <c r="F1291" i="12" s="1"/>
  <c r="G1291" i="12" s="1"/>
  <c r="F1292" i="12" a="1"/>
  <c r="F1292" i="12" s="1"/>
  <c r="G1292" i="12" s="1"/>
  <c r="F1293" i="12" a="1"/>
  <c r="F1293" i="12" s="1"/>
  <c r="G1293" i="12" s="1"/>
  <c r="F1294" i="12" a="1"/>
  <c r="F1294" i="12" s="1"/>
  <c r="G1294" i="12" s="1"/>
  <c r="F1295" i="12" a="1"/>
  <c r="F1295" i="12" s="1"/>
  <c r="G1295" i="12" s="1"/>
  <c r="F1296" i="12" a="1"/>
  <c r="F1296" i="12" s="1"/>
  <c r="G1296" i="12" s="1"/>
  <c r="F1297" i="12" a="1"/>
  <c r="F1297" i="12" s="1"/>
  <c r="G1297" i="12" s="1"/>
  <c r="F1298" i="12" a="1"/>
  <c r="F1298" i="12" s="1"/>
  <c r="G1298" i="12" s="1"/>
  <c r="F1299" i="12" a="1"/>
  <c r="F1299" i="12" s="1"/>
  <c r="G1299" i="12" s="1"/>
  <c r="F1300" i="12" a="1"/>
  <c r="F1300" i="12" s="1"/>
  <c r="G1300" i="12" s="1"/>
  <c r="F1301" i="12" a="1"/>
  <c r="F1301" i="12" s="1"/>
  <c r="G1301" i="12" s="1"/>
  <c r="F1302" i="12" a="1"/>
  <c r="F1302" i="12" s="1"/>
  <c r="G1302" i="12" s="1"/>
  <c r="F1303" i="12" a="1"/>
  <c r="F1303" i="12" s="1"/>
  <c r="G1303" i="12" s="1"/>
  <c r="F1304" i="12" a="1"/>
  <c r="F1304" i="12" s="1"/>
  <c r="G1304" i="12" s="1"/>
  <c r="F1305" i="12" a="1"/>
  <c r="F1305" i="12" s="1"/>
  <c r="G1305" i="12" s="1"/>
  <c r="F1306" i="12" a="1"/>
  <c r="F1306" i="12" s="1"/>
  <c r="G1306" i="12" s="1"/>
  <c r="F1307" i="12" a="1"/>
  <c r="F1307" i="12" s="1"/>
  <c r="G1307" i="12" s="1"/>
  <c r="F1308" i="12" a="1"/>
  <c r="F1308" i="12" s="1"/>
  <c r="G1308" i="12" s="1"/>
  <c r="F1309" i="12" a="1"/>
  <c r="F1309" i="12" s="1"/>
  <c r="G1309" i="12" s="1"/>
  <c r="F1310" i="12" a="1"/>
  <c r="F1310" i="12" s="1"/>
  <c r="G1310" i="12" s="1"/>
  <c r="F1311" i="12" a="1"/>
  <c r="F1311" i="12" s="1"/>
  <c r="G1311" i="12" s="1"/>
  <c r="F1312" i="12" a="1"/>
  <c r="F1312" i="12" s="1"/>
  <c r="G1312" i="12" s="1"/>
  <c r="F1313" i="12" a="1"/>
  <c r="F1313" i="12" s="1"/>
  <c r="G1313" i="12" s="1"/>
  <c r="F1314" i="12" a="1"/>
  <c r="F1314" i="12" s="1"/>
  <c r="G1314" i="12" s="1"/>
  <c r="F1315" i="12" a="1"/>
  <c r="F1315" i="12" s="1"/>
  <c r="G1315" i="12" s="1"/>
  <c r="F1316" i="12" a="1"/>
  <c r="F1316" i="12" s="1"/>
  <c r="G1316" i="12" s="1"/>
  <c r="F1317" i="12" a="1"/>
  <c r="F1317" i="12" s="1"/>
  <c r="G1317" i="12" s="1"/>
  <c r="F1318" i="12" a="1"/>
  <c r="F1318" i="12" s="1"/>
  <c r="G1318" i="12" s="1"/>
  <c r="F1319" i="12" a="1"/>
  <c r="F1319" i="12" s="1"/>
  <c r="G1319" i="12" s="1"/>
  <c r="F1320" i="12" a="1"/>
  <c r="F1320" i="12" s="1"/>
  <c r="G1320" i="12" s="1"/>
  <c r="F1321" i="12" a="1"/>
  <c r="F1321" i="12" s="1"/>
  <c r="G1321" i="12" s="1"/>
  <c r="F1322" i="12" a="1"/>
  <c r="F1322" i="12" s="1"/>
  <c r="G1322" i="12" s="1"/>
  <c r="F1323" i="12" a="1"/>
  <c r="F1323" i="12" s="1"/>
  <c r="G1323" i="12" s="1"/>
  <c r="F1324" i="12" a="1"/>
  <c r="F1324" i="12" s="1"/>
  <c r="G1324" i="12" s="1"/>
  <c r="F1325" i="12" a="1"/>
  <c r="F1325" i="12" s="1"/>
  <c r="G1325" i="12" s="1"/>
  <c r="F1326" i="12" a="1"/>
  <c r="F1326" i="12" s="1"/>
  <c r="G1326" i="12" s="1"/>
  <c r="F1327" i="12" a="1"/>
  <c r="F1327" i="12" s="1"/>
  <c r="G1327" i="12" s="1"/>
  <c r="F1328" i="12" a="1"/>
  <c r="F1328" i="12" s="1"/>
  <c r="G1328" i="12" s="1"/>
  <c r="F1329" i="12" a="1"/>
  <c r="F1329" i="12" s="1"/>
  <c r="G1329" i="12" s="1"/>
  <c r="F1330" i="12" a="1"/>
  <c r="F1330" i="12" s="1"/>
  <c r="G1330" i="12" s="1"/>
  <c r="F1331" i="12" a="1"/>
  <c r="F1331" i="12" s="1"/>
  <c r="G1331" i="12" s="1"/>
  <c r="F1332" i="12" a="1"/>
  <c r="F1332" i="12" s="1"/>
  <c r="G1332" i="12" s="1"/>
  <c r="F1333" i="12" a="1"/>
  <c r="F1333" i="12" s="1"/>
  <c r="G1333" i="12" s="1"/>
  <c r="F1334" i="12" a="1"/>
  <c r="F1334" i="12" s="1"/>
  <c r="G1334" i="12" s="1"/>
  <c r="F1335" i="12" a="1"/>
  <c r="F1335" i="12" s="1"/>
  <c r="G1335" i="12" s="1"/>
  <c r="F1336" i="12" a="1"/>
  <c r="F1336" i="12" s="1"/>
  <c r="G1336" i="12" s="1"/>
  <c r="F1337" i="12" a="1"/>
  <c r="F1337" i="12" s="1"/>
  <c r="G1337" i="12" s="1"/>
  <c r="F1338" i="12" a="1"/>
  <c r="F1338" i="12" s="1"/>
  <c r="G1338" i="12" s="1"/>
  <c r="F1339" i="12" a="1"/>
  <c r="F1339" i="12" s="1"/>
  <c r="G1339" i="12" s="1"/>
  <c r="F1340" i="12" a="1"/>
  <c r="F1340" i="12" s="1"/>
  <c r="G1340" i="12" s="1"/>
  <c r="F1341" i="12" a="1"/>
  <c r="F1341" i="12" s="1"/>
  <c r="G1341" i="12" s="1"/>
  <c r="F1342" i="12" a="1"/>
  <c r="F1342" i="12" s="1"/>
  <c r="G1342" i="12" s="1"/>
  <c r="F1343" i="12" a="1"/>
  <c r="F1343" i="12" s="1"/>
  <c r="G1343" i="12" s="1"/>
  <c r="F1344" i="12" a="1"/>
  <c r="F1344" i="12" s="1"/>
  <c r="G1344" i="12" s="1"/>
  <c r="F1345" i="12" a="1"/>
  <c r="F1345" i="12" s="1"/>
  <c r="G1345" i="12" s="1"/>
  <c r="F1346" i="12" a="1"/>
  <c r="F1346" i="12" s="1"/>
  <c r="G1346" i="12" s="1"/>
  <c r="F1347" i="12" a="1"/>
  <c r="F1347" i="12" s="1"/>
  <c r="G1347" i="12" s="1"/>
  <c r="F1348" i="12" a="1"/>
  <c r="F1348" i="12" s="1"/>
  <c r="G1348" i="12" s="1"/>
  <c r="F1349" i="12" a="1"/>
  <c r="F1349" i="12" s="1"/>
  <c r="G1349" i="12" s="1"/>
  <c r="F1350" i="12" a="1"/>
  <c r="F1350" i="12" s="1"/>
  <c r="G1350" i="12" s="1"/>
  <c r="F1351" i="12" a="1"/>
  <c r="F1351" i="12" s="1"/>
  <c r="G1351" i="12" s="1"/>
  <c r="F1352" i="12" a="1"/>
  <c r="F1352" i="12" s="1"/>
  <c r="G1352" i="12" s="1"/>
  <c r="F1353" i="12" a="1"/>
  <c r="F1353" i="12" s="1"/>
  <c r="G1353" i="12" s="1"/>
  <c r="F1354" i="12" a="1"/>
  <c r="F1354" i="12" s="1"/>
  <c r="G1354" i="12" s="1"/>
  <c r="F1355" i="12" a="1"/>
  <c r="F1355" i="12" s="1"/>
  <c r="G1355" i="12" s="1"/>
  <c r="F1356" i="12" a="1"/>
  <c r="F1356" i="12" s="1"/>
  <c r="G1356" i="12" s="1"/>
  <c r="F1357" i="12" a="1"/>
  <c r="F1357" i="12" s="1"/>
  <c r="G1357" i="12" s="1"/>
  <c r="F1358" i="12" a="1"/>
  <c r="F1358" i="12" s="1"/>
  <c r="G1358" i="12" s="1"/>
  <c r="F1359" i="12" a="1"/>
  <c r="F1359" i="12" s="1"/>
  <c r="G1359" i="12" s="1"/>
  <c r="F1360" i="12" a="1"/>
  <c r="F1360" i="12" s="1"/>
  <c r="G1360" i="12" s="1"/>
  <c r="F1361" i="12" a="1"/>
  <c r="F1361" i="12" s="1"/>
  <c r="G1361" i="12" s="1"/>
  <c r="F1362" i="12" a="1"/>
  <c r="F1362" i="12" s="1"/>
  <c r="G1362" i="12" s="1"/>
  <c r="F1363" i="12" a="1"/>
  <c r="F1363" i="12" s="1"/>
  <c r="G1363" i="12" s="1"/>
  <c r="F1364" i="12" a="1"/>
  <c r="F1364" i="12" s="1"/>
  <c r="G1364" i="12" s="1"/>
  <c r="F1365" i="12" a="1"/>
  <c r="F1365" i="12" s="1"/>
  <c r="G1365" i="12" s="1"/>
  <c r="F1366" i="12" a="1"/>
  <c r="F1366" i="12" s="1"/>
  <c r="G1366" i="12" s="1"/>
  <c r="F1367" i="12" a="1"/>
  <c r="F1367" i="12" s="1"/>
  <c r="G1367" i="12" s="1"/>
  <c r="F1368" i="12" a="1"/>
  <c r="F1368" i="12" s="1"/>
  <c r="G1368" i="12" s="1"/>
  <c r="F1369" i="12" a="1"/>
  <c r="F1369" i="12" s="1"/>
  <c r="G1369" i="12" s="1"/>
  <c r="F1370" i="12" a="1"/>
  <c r="F1370" i="12" s="1"/>
  <c r="G1370" i="12" s="1"/>
  <c r="F1371" i="12" a="1"/>
  <c r="F1371" i="12" s="1"/>
  <c r="G1371" i="12" s="1"/>
  <c r="F1372" i="12" a="1"/>
  <c r="F1372" i="12" s="1"/>
  <c r="G1372" i="12" s="1"/>
  <c r="F1373" i="12" a="1"/>
  <c r="F1373" i="12" s="1"/>
  <c r="G1373" i="12" s="1"/>
  <c r="F1374" i="12" a="1"/>
  <c r="F1374" i="12" s="1"/>
  <c r="G1374" i="12" s="1"/>
  <c r="F1375" i="12" a="1"/>
  <c r="F1375" i="12" s="1"/>
  <c r="G1375" i="12" s="1"/>
  <c r="F1376" i="12" a="1"/>
  <c r="F1376" i="12" s="1"/>
  <c r="G1376" i="12" s="1"/>
  <c r="F1377" i="12" a="1"/>
  <c r="F1377" i="12" s="1"/>
  <c r="G1377" i="12" s="1"/>
  <c r="F1378" i="12" a="1"/>
  <c r="F1378" i="12" s="1"/>
  <c r="G1378" i="12" s="1"/>
  <c r="F1379" i="12" a="1"/>
  <c r="F1379" i="12" s="1"/>
  <c r="G1379" i="12" s="1"/>
  <c r="F1380" i="12" a="1"/>
  <c r="F1380" i="12" s="1"/>
  <c r="G1380" i="12" s="1"/>
  <c r="F1381" i="12" a="1"/>
  <c r="F1381" i="12" s="1"/>
  <c r="G1381" i="12" s="1"/>
  <c r="F1382" i="12" a="1"/>
  <c r="F1382" i="12" s="1"/>
  <c r="G1382" i="12" s="1"/>
  <c r="F1383" i="12" a="1"/>
  <c r="F1383" i="12" s="1"/>
  <c r="G1383" i="12" s="1"/>
  <c r="F1384" i="12" a="1"/>
  <c r="F1384" i="12" s="1"/>
  <c r="G1384" i="12" s="1"/>
  <c r="F1385" i="12" a="1"/>
  <c r="F1385" i="12" s="1"/>
  <c r="G1385" i="12" s="1"/>
  <c r="F1386" i="12" a="1"/>
  <c r="F1386" i="12" s="1"/>
  <c r="G1386" i="12" s="1"/>
  <c r="F1387" i="12" a="1"/>
  <c r="F1387" i="12" s="1"/>
  <c r="G1387" i="12" s="1"/>
  <c r="F1388" i="12" a="1"/>
  <c r="F1388" i="12" s="1"/>
  <c r="G1388" i="12" s="1"/>
  <c r="F1389" i="12" a="1"/>
  <c r="F1389" i="12" s="1"/>
  <c r="G1389" i="12" s="1"/>
  <c r="F1390" i="12" a="1"/>
  <c r="F1390" i="12" s="1"/>
  <c r="G1390" i="12" s="1"/>
  <c r="F1391" i="12" a="1"/>
  <c r="F1391" i="12" s="1"/>
  <c r="G1391" i="12" s="1"/>
  <c r="F1392" i="12" a="1"/>
  <c r="F1392" i="12" s="1"/>
  <c r="G1392" i="12" s="1"/>
  <c r="F1393" i="12" a="1"/>
  <c r="F1393" i="12" s="1"/>
  <c r="G1393" i="12" s="1"/>
  <c r="F1394" i="12" a="1"/>
  <c r="F1394" i="12" s="1"/>
  <c r="G1394" i="12" s="1"/>
  <c r="F1395" i="12" a="1"/>
  <c r="F1395" i="12" s="1"/>
  <c r="G1395" i="12" s="1"/>
  <c r="F1396" i="12" a="1"/>
  <c r="F1396" i="12" s="1"/>
  <c r="G1396" i="12" s="1"/>
  <c r="F1397" i="12" a="1"/>
  <c r="F1397" i="12" s="1"/>
  <c r="G1397" i="12" s="1"/>
  <c r="F1398" i="12" a="1"/>
  <c r="F1398" i="12" s="1"/>
  <c r="G1398" i="12" s="1"/>
  <c r="F1399" i="12" a="1"/>
  <c r="F1399" i="12" s="1"/>
  <c r="G1399" i="12" s="1"/>
  <c r="F1400" i="12" a="1"/>
  <c r="F1400" i="12" s="1"/>
  <c r="G1400" i="12" s="1"/>
  <c r="F1401" i="12" a="1"/>
  <c r="F1401" i="12" s="1"/>
  <c r="G1401" i="12" s="1"/>
  <c r="F1402" i="12" a="1"/>
  <c r="F1402" i="12" s="1"/>
  <c r="G1402" i="12" s="1"/>
  <c r="F1403" i="12" a="1"/>
  <c r="F1403" i="12" s="1"/>
  <c r="G1403" i="12" s="1"/>
  <c r="F1404" i="12" a="1"/>
  <c r="F1404" i="12" s="1"/>
  <c r="G1404" i="12" s="1"/>
  <c r="F1405" i="12" a="1"/>
  <c r="F1405" i="12" s="1"/>
  <c r="G1405" i="12" s="1"/>
  <c r="F1406" i="12" a="1"/>
  <c r="F1406" i="12" s="1"/>
  <c r="G1406" i="12" s="1"/>
  <c r="F1407" i="12" a="1"/>
  <c r="F1407" i="12" s="1"/>
  <c r="G1407" i="12" s="1"/>
  <c r="F1408" i="12" a="1"/>
  <c r="F1408" i="12" s="1"/>
  <c r="G1408" i="12" s="1"/>
  <c r="F1409" i="12" a="1"/>
  <c r="F1409" i="12" s="1"/>
  <c r="G1409" i="12" s="1"/>
  <c r="F1410" i="12" a="1"/>
  <c r="F1410" i="12" s="1"/>
  <c r="G1410" i="12" s="1"/>
  <c r="F1411" i="12" a="1"/>
  <c r="F1411" i="12" s="1"/>
  <c r="G1411" i="12" s="1"/>
  <c r="F1412" i="12" a="1"/>
  <c r="F1412" i="12" s="1"/>
  <c r="G1412" i="12" s="1"/>
  <c r="F1413" i="12" a="1"/>
  <c r="F1413" i="12" s="1"/>
  <c r="G1413" i="12" s="1"/>
  <c r="F1414" i="12" a="1"/>
  <c r="F1414" i="12" s="1"/>
  <c r="G1414" i="12" s="1"/>
  <c r="F1415" i="12" a="1"/>
  <c r="F1415" i="12" s="1"/>
  <c r="G1415" i="12" s="1"/>
  <c r="F1416" i="12" a="1"/>
  <c r="F1416" i="12" s="1"/>
  <c r="G1416" i="12" s="1"/>
  <c r="F1417" i="12" a="1"/>
  <c r="F1417" i="12" s="1"/>
  <c r="G1417" i="12" s="1"/>
  <c r="F1418" i="12" a="1"/>
  <c r="F1418" i="12" s="1"/>
  <c r="G1418" i="12" s="1"/>
  <c r="F1419" i="12" a="1"/>
  <c r="F1419" i="12" s="1"/>
  <c r="G1419" i="12" s="1"/>
  <c r="F1420" i="12" a="1"/>
  <c r="F1420" i="12" s="1"/>
  <c r="G1420" i="12" s="1"/>
  <c r="F1421" i="12" a="1"/>
  <c r="F1421" i="12" s="1"/>
  <c r="G1421" i="12" s="1"/>
  <c r="F1422" i="12" a="1"/>
  <c r="F1422" i="12" s="1"/>
  <c r="G1422" i="12" s="1"/>
  <c r="F1423" i="12" a="1"/>
  <c r="F1423" i="12" s="1"/>
  <c r="G1423" i="12" s="1"/>
  <c r="F1424" i="12" a="1"/>
  <c r="F1424" i="12" s="1"/>
  <c r="G1424" i="12" s="1"/>
  <c r="F1425" i="12" a="1"/>
  <c r="F1425" i="12" s="1"/>
  <c r="G1425" i="12" s="1"/>
  <c r="F1426" i="12" a="1"/>
  <c r="F1426" i="12" s="1"/>
  <c r="G1426" i="12" s="1"/>
  <c r="F1427" i="12" a="1"/>
  <c r="F1427" i="12" s="1"/>
  <c r="G1427" i="12" s="1"/>
  <c r="F1428" i="12" a="1"/>
  <c r="F1428" i="12" s="1"/>
  <c r="G1428" i="12" s="1"/>
  <c r="F1429" i="12" a="1"/>
  <c r="F1429" i="12" s="1"/>
  <c r="G1429" i="12" s="1"/>
  <c r="F1430" i="12" a="1"/>
  <c r="F1430" i="12" s="1"/>
  <c r="G1430" i="12" s="1"/>
  <c r="F1431" i="12" a="1"/>
  <c r="F1431" i="12" s="1"/>
  <c r="G1431" i="12" s="1"/>
  <c r="F1432" i="12" a="1"/>
  <c r="F1432" i="12" s="1"/>
  <c r="G1432" i="12" s="1"/>
  <c r="F1433" i="12" a="1"/>
  <c r="F1433" i="12" s="1"/>
  <c r="G1433" i="12" s="1"/>
  <c r="F1434" i="12" a="1"/>
  <c r="F1434" i="12" s="1"/>
  <c r="G1434" i="12" s="1"/>
  <c r="F1435" i="12" a="1"/>
  <c r="F1435" i="12" s="1"/>
  <c r="G1435" i="12" s="1"/>
  <c r="F1436" i="12" a="1"/>
  <c r="F1436" i="12" s="1"/>
  <c r="G1436" i="12" s="1"/>
  <c r="F1437" i="12" a="1"/>
  <c r="F1437" i="12" s="1"/>
  <c r="G1437" i="12" s="1"/>
  <c r="F1438" i="12" a="1"/>
  <c r="F1438" i="12" s="1"/>
  <c r="G1438" i="12" s="1"/>
  <c r="F1439" i="12" a="1"/>
  <c r="F1439" i="12" s="1"/>
  <c r="G1439" i="12" s="1"/>
  <c r="F1440" i="12" a="1"/>
  <c r="F1440" i="12" s="1"/>
  <c r="G1440" i="12" s="1"/>
  <c r="F1441" i="12" a="1"/>
  <c r="F1441" i="12" s="1"/>
  <c r="G1441" i="12" s="1"/>
  <c r="F1442" i="12" a="1"/>
  <c r="F1442" i="12" s="1"/>
  <c r="G1442" i="12" s="1"/>
  <c r="F1443" i="12" a="1"/>
  <c r="F1443" i="12" s="1"/>
  <c r="G1443" i="12" s="1"/>
  <c r="F1444" i="12" a="1"/>
  <c r="F1444" i="12" s="1"/>
  <c r="G1444" i="12" s="1"/>
  <c r="F1445" i="12" a="1"/>
  <c r="F1445" i="12" s="1"/>
  <c r="G1445" i="12" s="1"/>
  <c r="F1446" i="12" a="1"/>
  <c r="F1446" i="12" s="1"/>
  <c r="G1446" i="12" s="1"/>
  <c r="F1447" i="12" a="1"/>
  <c r="F1447" i="12" s="1"/>
  <c r="G1447" i="12" s="1"/>
  <c r="F1448" i="12" a="1"/>
  <c r="F1448" i="12" s="1"/>
  <c r="G1448" i="12" s="1"/>
  <c r="F1449" i="12" a="1"/>
  <c r="F1449" i="12" s="1"/>
  <c r="G1449" i="12" s="1"/>
  <c r="F1450" i="12" a="1"/>
  <c r="F1450" i="12" s="1"/>
  <c r="G1450" i="12" s="1"/>
  <c r="F1451" i="12" a="1"/>
  <c r="F1451" i="12" s="1"/>
  <c r="G1451" i="12" s="1"/>
  <c r="F1452" i="12" a="1"/>
  <c r="F1452" i="12" s="1"/>
  <c r="G1452" i="12" s="1"/>
  <c r="F1453" i="12" a="1"/>
  <c r="F1453" i="12" s="1"/>
  <c r="G1453" i="12" s="1"/>
  <c r="F1454" i="12" a="1"/>
  <c r="F1454" i="12" s="1"/>
  <c r="G1454" i="12" s="1"/>
  <c r="F1455" i="12" a="1"/>
  <c r="F1455" i="12" s="1"/>
  <c r="G1455" i="12" s="1"/>
  <c r="F1456" i="12" a="1"/>
  <c r="F1456" i="12" s="1"/>
  <c r="G1456" i="12" s="1"/>
  <c r="F1457" i="12" a="1"/>
  <c r="F1457" i="12" s="1"/>
  <c r="G1457" i="12" s="1"/>
  <c r="F1458" i="12" a="1"/>
  <c r="F1458" i="12" s="1"/>
  <c r="G1458" i="12" s="1"/>
  <c r="F1459" i="12" a="1"/>
  <c r="F1459" i="12" s="1"/>
  <c r="G1459" i="12" s="1"/>
  <c r="F1460" i="12" a="1"/>
  <c r="F1460" i="12" s="1"/>
  <c r="G1460" i="12" s="1"/>
  <c r="F1461" i="12" a="1"/>
  <c r="F1461" i="12" s="1"/>
  <c r="G1461" i="12" s="1"/>
  <c r="F1462" i="12" a="1"/>
  <c r="F1462" i="12" s="1"/>
  <c r="G1462" i="12" s="1"/>
  <c r="F1463" i="12" a="1"/>
  <c r="F1463" i="12" s="1"/>
  <c r="G1463" i="12" s="1"/>
  <c r="F1464" i="12" a="1"/>
  <c r="F1464" i="12" s="1"/>
  <c r="G1464" i="12" s="1"/>
  <c r="F1465" i="12" a="1"/>
  <c r="F1465" i="12" s="1"/>
  <c r="G1465" i="12" s="1"/>
  <c r="F1466" i="12" a="1"/>
  <c r="F1466" i="12" s="1"/>
  <c r="G1466" i="12" s="1"/>
  <c r="F1467" i="12" a="1"/>
  <c r="F1467" i="12" s="1"/>
  <c r="G1467" i="12" s="1"/>
  <c r="F1468" i="12" a="1"/>
  <c r="F1468" i="12" s="1"/>
  <c r="G1468" i="12" s="1"/>
  <c r="F1469" i="12" a="1"/>
  <c r="F1469" i="12" s="1"/>
  <c r="G1469" i="12" s="1"/>
  <c r="F1470" i="12" a="1"/>
  <c r="F1470" i="12" s="1"/>
  <c r="G1470" i="12" s="1"/>
  <c r="F1471" i="12" a="1"/>
  <c r="F1471" i="12" s="1"/>
  <c r="G1471" i="12" s="1"/>
  <c r="F1472" i="12" a="1"/>
  <c r="F1472" i="12" s="1"/>
  <c r="G1472" i="12" s="1"/>
  <c r="F1473" i="12" a="1"/>
  <c r="F1473" i="12" s="1"/>
  <c r="G1473" i="12" s="1"/>
  <c r="F1474" i="12" a="1"/>
  <c r="F1474" i="12" s="1"/>
  <c r="G1474" i="12" s="1"/>
  <c r="F1475" i="12" a="1"/>
  <c r="F1475" i="12" s="1"/>
  <c r="G1475" i="12" s="1"/>
  <c r="F1476" i="12" a="1"/>
  <c r="F1476" i="12" s="1"/>
  <c r="G1476" i="12" s="1"/>
  <c r="F1477" i="12" a="1"/>
  <c r="F1477" i="12" s="1"/>
  <c r="G1477" i="12" s="1"/>
  <c r="F1478" i="12" a="1"/>
  <c r="F1478" i="12" s="1"/>
  <c r="G1478" i="12" s="1"/>
  <c r="F1479" i="12" a="1"/>
  <c r="F1479" i="12" s="1"/>
  <c r="G1479" i="12" s="1"/>
  <c r="F1480" i="12" a="1"/>
  <c r="F1480" i="12" s="1"/>
  <c r="G1480" i="12" s="1"/>
  <c r="F1481" i="12" a="1"/>
  <c r="F1481" i="12" s="1"/>
  <c r="G1481" i="12" s="1"/>
  <c r="F1482" i="12" a="1"/>
  <c r="F1482" i="12" s="1"/>
  <c r="G1482" i="12" s="1"/>
  <c r="F1483" i="12" a="1"/>
  <c r="F1483" i="12" s="1"/>
  <c r="G1483" i="12" s="1"/>
  <c r="F1484" i="12" a="1"/>
  <c r="F1484" i="12" s="1"/>
  <c r="G1484" i="12" s="1"/>
  <c r="F1485" i="12" a="1"/>
  <c r="F1485" i="12" s="1"/>
  <c r="G1485" i="12" s="1"/>
  <c r="F1486" i="12" a="1"/>
  <c r="F1486" i="12" s="1"/>
  <c r="G1486" i="12" s="1"/>
  <c r="F1487" i="12" a="1"/>
  <c r="F1487" i="12" s="1"/>
  <c r="G1487" i="12" s="1"/>
  <c r="F1488" i="12" a="1"/>
  <c r="F1488" i="12" s="1"/>
  <c r="G1488" i="12" s="1"/>
  <c r="F1489" i="12" a="1"/>
  <c r="F1489" i="12" s="1"/>
  <c r="G1489" i="12" s="1"/>
  <c r="F1490" i="12" a="1"/>
  <c r="F1490" i="12" s="1"/>
  <c r="G1490" i="12" s="1"/>
  <c r="F1491" i="12" a="1"/>
  <c r="F1491" i="12" s="1"/>
  <c r="G1491" i="12" s="1"/>
  <c r="F1492" i="12" a="1"/>
  <c r="F1492" i="12" s="1"/>
  <c r="G1492" i="12" s="1"/>
  <c r="F1493" i="12" a="1"/>
  <c r="F1493" i="12" s="1"/>
  <c r="G1493" i="12" s="1"/>
  <c r="F1494" i="12" a="1"/>
  <c r="F1494" i="12" s="1"/>
  <c r="G1494" i="12" s="1"/>
  <c r="F1495" i="12" a="1"/>
  <c r="F1495" i="12" s="1"/>
  <c r="G1495" i="12" s="1"/>
  <c r="F1496" i="12" a="1"/>
  <c r="F1496" i="12" s="1"/>
  <c r="G1496" i="12" s="1"/>
  <c r="F1497" i="12" a="1"/>
  <c r="F1497" i="12" s="1"/>
  <c r="G1497" i="12" s="1"/>
  <c r="F1498" i="12" a="1"/>
  <c r="F1498" i="12" s="1"/>
  <c r="G1498" i="12" s="1"/>
  <c r="F1499" i="12" a="1"/>
  <c r="F1499" i="12" s="1"/>
  <c r="G1499" i="12" s="1"/>
  <c r="F1500" i="12" a="1"/>
  <c r="F1500" i="12" s="1"/>
  <c r="G1500" i="12" s="1"/>
  <c r="F1501" i="12" a="1"/>
  <c r="F1501" i="12" s="1"/>
  <c r="G1501" i="12" s="1"/>
  <c r="F1502" i="12" a="1"/>
  <c r="F1502" i="12" s="1"/>
  <c r="G1502" i="12" s="1"/>
  <c r="F1503" i="12" a="1"/>
  <c r="F1503" i="12" s="1"/>
  <c r="G1503" i="12" s="1"/>
  <c r="F1504" i="12" a="1"/>
  <c r="F1504" i="12" s="1"/>
  <c r="G1504" i="12" s="1"/>
  <c r="F1505" i="12" a="1"/>
  <c r="F1505" i="12" s="1"/>
  <c r="G1505" i="12" s="1"/>
  <c r="F1506" i="12" a="1"/>
  <c r="F1506" i="12" s="1"/>
  <c r="G1506" i="12" s="1"/>
  <c r="F1507" i="12" a="1"/>
  <c r="F1507" i="12" s="1"/>
  <c r="G1507" i="12" s="1"/>
  <c r="F1508" i="12" a="1"/>
  <c r="F1508" i="12" s="1"/>
  <c r="G1508" i="12" s="1"/>
  <c r="F1509" i="12" a="1"/>
  <c r="F1509" i="12" s="1"/>
  <c r="G1509" i="12" s="1"/>
  <c r="F1510" i="12" a="1"/>
  <c r="F1510" i="12" s="1"/>
  <c r="G1510" i="12" s="1"/>
  <c r="F1511" i="12" a="1"/>
  <c r="F1511" i="12" s="1"/>
  <c r="G1511" i="12" s="1"/>
  <c r="F1512" i="12" a="1"/>
  <c r="F1512" i="12" s="1"/>
  <c r="G1512" i="12" s="1"/>
  <c r="F1513" i="12" a="1"/>
  <c r="F1513" i="12" s="1"/>
  <c r="G1513" i="12" s="1"/>
  <c r="F1514" i="12" a="1"/>
  <c r="F1514" i="12" s="1"/>
  <c r="G1514" i="12" s="1"/>
  <c r="F1515" i="12" a="1"/>
  <c r="F1515" i="12" s="1"/>
  <c r="G1515" i="12" s="1"/>
  <c r="F1516" i="12" a="1"/>
  <c r="F1516" i="12" s="1"/>
  <c r="G1516" i="12" s="1"/>
  <c r="F1517" i="12" a="1"/>
  <c r="F1517" i="12" s="1"/>
  <c r="G1517" i="12" s="1"/>
  <c r="F1518" i="12" a="1"/>
  <c r="F1518" i="12" s="1"/>
  <c r="G1518" i="12" s="1"/>
  <c r="F1519" i="12" a="1"/>
  <c r="F1519" i="12" s="1"/>
  <c r="G1519" i="12" s="1"/>
  <c r="F1520" i="12" a="1"/>
  <c r="F1520" i="12" s="1"/>
  <c r="G1520" i="12" s="1"/>
  <c r="F1521" i="12" a="1"/>
  <c r="F1521" i="12" s="1"/>
  <c r="G1521" i="12" s="1"/>
  <c r="F1522" i="12" a="1"/>
  <c r="F1522" i="12" s="1"/>
  <c r="G1522" i="12" s="1"/>
  <c r="F1523" i="12" a="1"/>
  <c r="F1523" i="12" s="1"/>
  <c r="G1523" i="12" s="1"/>
  <c r="F1524" i="12" a="1"/>
  <c r="F1524" i="12" s="1"/>
  <c r="G1524" i="12" s="1"/>
  <c r="F1525" i="12" a="1"/>
  <c r="F1525" i="12" s="1"/>
  <c r="G1525" i="12" s="1"/>
  <c r="F1526" i="12" a="1"/>
  <c r="F1526" i="12" s="1"/>
  <c r="G1526" i="12" s="1"/>
  <c r="F1527" i="12" a="1"/>
  <c r="F1527" i="12" s="1"/>
  <c r="G1527" i="12" s="1"/>
  <c r="F1528" i="12" a="1"/>
  <c r="F1528" i="12" s="1"/>
  <c r="G1528" i="12" s="1"/>
  <c r="F1529" i="12" a="1"/>
  <c r="F1529" i="12" s="1"/>
  <c r="G1529" i="12" s="1"/>
  <c r="F1530" i="12" a="1"/>
  <c r="F1530" i="12" s="1"/>
  <c r="G1530" i="12" s="1"/>
  <c r="F1531" i="12" a="1"/>
  <c r="F1531" i="12" s="1"/>
  <c r="G1531" i="12" s="1"/>
  <c r="F1532" i="12" a="1"/>
  <c r="F1532" i="12" s="1"/>
  <c r="G1532" i="12" s="1"/>
  <c r="F1533" i="12" a="1"/>
  <c r="F1533" i="12" s="1"/>
  <c r="G1533" i="12" s="1"/>
  <c r="F1534" i="12" a="1"/>
  <c r="F1534" i="12" s="1"/>
  <c r="G1534" i="12" s="1"/>
  <c r="F1535" i="12" a="1"/>
  <c r="F1535" i="12" s="1"/>
  <c r="G1535" i="12" s="1"/>
  <c r="F1536" i="12" a="1"/>
  <c r="F1536" i="12" s="1"/>
  <c r="G1536" i="12" s="1"/>
  <c r="F1537" i="12" a="1"/>
  <c r="F1537" i="12" s="1"/>
  <c r="G1537" i="12" s="1"/>
  <c r="F1538" i="12" a="1"/>
  <c r="F1538" i="12" s="1"/>
  <c r="G1538" i="12" s="1"/>
  <c r="F1539" i="12" a="1"/>
  <c r="F1539" i="12" s="1"/>
  <c r="G1539" i="12" s="1"/>
  <c r="F1540" i="12" a="1"/>
  <c r="F1540" i="12" s="1"/>
  <c r="G1540" i="12" s="1"/>
  <c r="F1541" i="12" a="1"/>
  <c r="F1541" i="12" s="1"/>
  <c r="G1541" i="12" s="1"/>
  <c r="F1542" i="12" a="1"/>
  <c r="F1542" i="12" s="1"/>
  <c r="G1542" i="12" s="1"/>
  <c r="F1543" i="12" a="1"/>
  <c r="F1543" i="12" s="1"/>
  <c r="G1543" i="12" s="1"/>
  <c r="F1544" i="12" a="1"/>
  <c r="F1544" i="12" s="1"/>
  <c r="G1544" i="12" s="1"/>
  <c r="F1545" i="12" a="1"/>
  <c r="F1545" i="12" s="1"/>
  <c r="G1545" i="12" s="1"/>
  <c r="F1546" i="12" a="1"/>
  <c r="F1546" i="12" s="1"/>
  <c r="G1546" i="12" s="1"/>
  <c r="F1547" i="12" a="1"/>
  <c r="F1547" i="12" s="1"/>
  <c r="G1547" i="12" s="1"/>
  <c r="F1548" i="12" a="1"/>
  <c r="F1548" i="12" s="1"/>
  <c r="G1548" i="12" s="1"/>
  <c r="F1549" i="12" a="1"/>
  <c r="F1549" i="12" s="1"/>
  <c r="G1549" i="12" s="1"/>
  <c r="F1550" i="12" a="1"/>
  <c r="F1550" i="12" s="1"/>
  <c r="G1550" i="12" s="1"/>
  <c r="F1551" i="12" a="1"/>
  <c r="F1551" i="12" s="1"/>
  <c r="G1551" i="12" s="1"/>
  <c r="F1552" i="12" a="1"/>
  <c r="F1552" i="12" s="1"/>
  <c r="G1552" i="12" s="1"/>
  <c r="F1553" i="12" a="1"/>
  <c r="F1553" i="12" s="1"/>
  <c r="G1553" i="12" s="1"/>
  <c r="F1554" i="12" a="1"/>
  <c r="F1554" i="12" s="1"/>
  <c r="G1554" i="12" s="1"/>
  <c r="F1555" i="12" a="1"/>
  <c r="F1555" i="12" s="1"/>
  <c r="G1555" i="12" s="1"/>
  <c r="F1556" i="12" a="1"/>
  <c r="F1556" i="12" s="1"/>
  <c r="G1556" i="12" s="1"/>
  <c r="F1557" i="12" a="1"/>
  <c r="F1557" i="12" s="1"/>
  <c r="G1557" i="12" s="1"/>
  <c r="F1558" i="12" a="1"/>
  <c r="F1558" i="12" s="1"/>
  <c r="G1558" i="12" s="1"/>
  <c r="F1559" i="12" a="1"/>
  <c r="F1559" i="12" s="1"/>
  <c r="G1559" i="12" s="1"/>
  <c r="F1560" i="12" a="1"/>
  <c r="F1560" i="12" s="1"/>
  <c r="G1560" i="12" s="1"/>
  <c r="F1561" i="12" a="1"/>
  <c r="F1561" i="12" s="1"/>
  <c r="G1561" i="12" s="1"/>
  <c r="F1562" i="12" a="1"/>
  <c r="F1562" i="12" s="1"/>
  <c r="G1562" i="12" s="1"/>
  <c r="F1563" i="12" a="1"/>
  <c r="F1563" i="12" s="1"/>
  <c r="G1563" i="12" s="1"/>
  <c r="F1564" i="12" a="1"/>
  <c r="F1564" i="12" s="1"/>
  <c r="G1564" i="12" s="1"/>
  <c r="F1565" i="12" a="1"/>
  <c r="F1565" i="12" s="1"/>
  <c r="G1565" i="12" s="1"/>
  <c r="F1566" i="12" a="1"/>
  <c r="F1566" i="12" s="1"/>
  <c r="G1566" i="12" s="1"/>
  <c r="F1567" i="12" a="1"/>
  <c r="F1567" i="12" s="1"/>
  <c r="G1567" i="12" s="1"/>
  <c r="F1568" i="12" a="1"/>
  <c r="F1568" i="12" s="1"/>
  <c r="G1568" i="12" s="1"/>
  <c r="F1569" i="12" a="1"/>
  <c r="F1569" i="12" s="1"/>
  <c r="G1569" i="12" s="1"/>
  <c r="F1570" i="12" a="1"/>
  <c r="F1570" i="12" s="1"/>
  <c r="G1570" i="12" s="1"/>
  <c r="F1571" i="12" a="1"/>
  <c r="F1571" i="12" s="1"/>
  <c r="G1571" i="12" s="1"/>
  <c r="F1572" i="12" a="1"/>
  <c r="F1572" i="12" s="1"/>
  <c r="G1572" i="12" s="1"/>
  <c r="F1573" i="12" a="1"/>
  <c r="F1573" i="12" s="1"/>
  <c r="G1573" i="12" s="1"/>
  <c r="F1574" i="12" a="1"/>
  <c r="F1574" i="12" s="1"/>
  <c r="G1574" i="12" s="1"/>
  <c r="F1575" i="12" a="1"/>
  <c r="F1575" i="12" s="1"/>
  <c r="G1575" i="12" s="1"/>
  <c r="F1576" i="12" a="1"/>
  <c r="F1576" i="12" s="1"/>
  <c r="G1576" i="12" s="1"/>
  <c r="F1577" i="12" a="1"/>
  <c r="F1577" i="12" s="1"/>
  <c r="G1577" i="12" s="1"/>
  <c r="F1578" i="12" a="1"/>
  <c r="F1578" i="12" s="1"/>
  <c r="G1578" i="12" s="1"/>
  <c r="F1579" i="12" a="1"/>
  <c r="F1579" i="12" s="1"/>
  <c r="G1579" i="12" s="1"/>
  <c r="F1580" i="12" a="1"/>
  <c r="F1580" i="12" s="1"/>
  <c r="G1580" i="12" s="1"/>
  <c r="F1581" i="12" a="1"/>
  <c r="F1581" i="12" s="1"/>
  <c r="G1581" i="12" s="1"/>
  <c r="F1582" i="12" a="1"/>
  <c r="F1582" i="12" s="1"/>
  <c r="G1582" i="12" s="1"/>
  <c r="F1583" i="12" a="1"/>
  <c r="F1583" i="12" s="1"/>
  <c r="G1583" i="12" s="1"/>
  <c r="F1584" i="12" a="1"/>
  <c r="F1584" i="12" s="1"/>
  <c r="G1584" i="12" s="1"/>
  <c r="F1585" i="12" a="1"/>
  <c r="F1585" i="12" s="1"/>
  <c r="G1585" i="12" s="1"/>
  <c r="F1586" i="12" a="1"/>
  <c r="F1586" i="12" s="1"/>
  <c r="G1586" i="12" s="1"/>
  <c r="F1587" i="12" a="1"/>
  <c r="F1587" i="12" s="1"/>
  <c r="G1587" i="12" s="1"/>
  <c r="F1588" i="12" a="1"/>
  <c r="F1588" i="12" s="1"/>
  <c r="G1588" i="12" s="1"/>
  <c r="F1589" i="12" a="1"/>
  <c r="F1589" i="12" s="1"/>
  <c r="G1589" i="12" s="1"/>
  <c r="F1590" i="12" a="1"/>
  <c r="F1590" i="12" s="1"/>
  <c r="G1590" i="12" s="1"/>
  <c r="F1591" i="12" a="1"/>
  <c r="F1591" i="12" s="1"/>
  <c r="G1591" i="12" s="1"/>
  <c r="F1592" i="12" a="1"/>
  <c r="F1592" i="12" s="1"/>
  <c r="G1592" i="12" s="1"/>
  <c r="F1593" i="12" a="1"/>
  <c r="F1593" i="12" s="1"/>
  <c r="G1593" i="12" s="1"/>
  <c r="F1594" i="12" a="1"/>
  <c r="F1594" i="12" s="1"/>
  <c r="G1594" i="12" s="1"/>
  <c r="F1595" i="12" a="1"/>
  <c r="F1595" i="12" s="1"/>
  <c r="G1595" i="12" s="1"/>
  <c r="F1596" i="12" a="1"/>
  <c r="F1596" i="12" s="1"/>
  <c r="G1596" i="12" s="1"/>
  <c r="F1597" i="12" a="1"/>
  <c r="F1597" i="12" s="1"/>
  <c r="G1597" i="12" s="1"/>
  <c r="F1598" i="12" a="1"/>
  <c r="F1598" i="12" s="1"/>
  <c r="G1598" i="12" s="1"/>
  <c r="F1599" i="12" a="1"/>
  <c r="F1599" i="12" s="1"/>
  <c r="G1599" i="12" s="1"/>
  <c r="F1600" i="12" a="1"/>
  <c r="F1600" i="12" s="1"/>
  <c r="G1600" i="12" s="1"/>
  <c r="F1601" i="12" a="1"/>
  <c r="F1601" i="12" s="1"/>
  <c r="G1601" i="12" s="1"/>
  <c r="F1602" i="12" a="1"/>
  <c r="F1602" i="12" s="1"/>
  <c r="G1602" i="12" s="1"/>
  <c r="F1603" i="12" a="1"/>
  <c r="F1603" i="12" s="1"/>
  <c r="G1603" i="12" s="1"/>
  <c r="F1604" i="12" a="1"/>
  <c r="F1604" i="12" s="1"/>
  <c r="G1604" i="12" s="1"/>
  <c r="F1605" i="12" a="1"/>
  <c r="F1605" i="12" s="1"/>
  <c r="G1605" i="12" s="1"/>
  <c r="F1606" i="12" a="1"/>
  <c r="F1606" i="12" s="1"/>
  <c r="G1606" i="12" s="1"/>
  <c r="F1607" i="12" a="1"/>
  <c r="F1607" i="12" s="1"/>
  <c r="G1607" i="12" s="1"/>
  <c r="F1608" i="12" a="1"/>
  <c r="F1608" i="12" s="1"/>
  <c r="G1608" i="12" s="1"/>
  <c r="F1609" i="12" a="1"/>
  <c r="F1609" i="12" s="1"/>
  <c r="G1609" i="12" s="1"/>
  <c r="F1610" i="12" a="1"/>
  <c r="F1610" i="12" s="1"/>
  <c r="G1610" i="12" s="1"/>
  <c r="F1611" i="12" a="1"/>
  <c r="F1611" i="12" s="1"/>
  <c r="G1611" i="12" s="1"/>
  <c r="F1612" i="12" a="1"/>
  <c r="F1612" i="12" s="1"/>
  <c r="G1612" i="12" s="1"/>
  <c r="F1613" i="12" a="1"/>
  <c r="F1613" i="12" s="1"/>
  <c r="G1613" i="12" s="1"/>
  <c r="F1614" i="12" a="1"/>
  <c r="F1614" i="12" s="1"/>
  <c r="G1614" i="12" s="1"/>
  <c r="F1615" i="12" a="1"/>
  <c r="F1615" i="12" s="1"/>
  <c r="G1615" i="12" s="1"/>
  <c r="F1616" i="12" a="1"/>
  <c r="F1616" i="12" s="1"/>
  <c r="G1616" i="12" s="1"/>
  <c r="F1617" i="12" a="1"/>
  <c r="F1617" i="12" s="1"/>
  <c r="G1617" i="12" s="1"/>
  <c r="F1618" i="12" a="1"/>
  <c r="F1618" i="12" s="1"/>
  <c r="G1618" i="12" s="1"/>
  <c r="F1619" i="12" a="1"/>
  <c r="F1619" i="12" s="1"/>
  <c r="G1619" i="12" s="1"/>
  <c r="F1620" i="12" a="1"/>
  <c r="F1620" i="12" s="1"/>
  <c r="G1620" i="12" s="1"/>
  <c r="F1621" i="12" a="1"/>
  <c r="F1621" i="12" s="1"/>
  <c r="G1621" i="12" s="1"/>
  <c r="F1622" i="12" a="1"/>
  <c r="F1622" i="12" s="1"/>
  <c r="G1622" i="12" s="1"/>
  <c r="F1623" i="12" a="1"/>
  <c r="F1623" i="12" s="1"/>
  <c r="G1623" i="12" s="1"/>
  <c r="F1624" i="12" a="1"/>
  <c r="F1624" i="12" s="1"/>
  <c r="G1624" i="12" s="1"/>
  <c r="F1625" i="12" a="1"/>
  <c r="F1625" i="12" s="1"/>
  <c r="G1625" i="12" s="1"/>
  <c r="F1626" i="12" a="1"/>
  <c r="F1626" i="12" s="1"/>
  <c r="G1626" i="12" s="1"/>
  <c r="F1627" i="12" a="1"/>
  <c r="F1627" i="12" s="1"/>
  <c r="G1627" i="12" s="1"/>
  <c r="F1628" i="12" a="1"/>
  <c r="F1628" i="12" s="1"/>
  <c r="G1628" i="12" s="1"/>
  <c r="F1629" i="12" a="1"/>
  <c r="F1629" i="12" s="1"/>
  <c r="G1629" i="12" s="1"/>
  <c r="F1630" i="12" a="1"/>
  <c r="F1630" i="12" s="1"/>
  <c r="G1630" i="12" s="1"/>
  <c r="F1631" i="12" a="1"/>
  <c r="F1631" i="12" s="1"/>
  <c r="G1631" i="12" s="1"/>
  <c r="F1632" i="12" a="1"/>
  <c r="F1632" i="12" s="1"/>
  <c r="G1632" i="12" s="1"/>
  <c r="F1633" i="12" a="1"/>
  <c r="F1633" i="12" s="1"/>
  <c r="G1633" i="12" s="1"/>
  <c r="F1634" i="12" a="1"/>
  <c r="F1634" i="12" s="1"/>
  <c r="G1634" i="12" s="1"/>
  <c r="F1635" i="12" a="1"/>
  <c r="F1635" i="12" s="1"/>
  <c r="G1635" i="12" s="1"/>
  <c r="F1636" i="12" a="1"/>
  <c r="F1636" i="12" s="1"/>
  <c r="G1636" i="12" s="1"/>
  <c r="F1637" i="12" a="1"/>
  <c r="F1637" i="12" s="1"/>
  <c r="G1637" i="12" s="1"/>
  <c r="F1638" i="12" a="1"/>
  <c r="F1638" i="12" s="1"/>
  <c r="G1638" i="12" s="1"/>
  <c r="F1639" i="12" a="1"/>
  <c r="F1639" i="12" s="1"/>
  <c r="G1639" i="12" s="1"/>
  <c r="F1640" i="12" a="1"/>
  <c r="F1640" i="12" s="1"/>
  <c r="G1640" i="12" s="1"/>
  <c r="F1641" i="12" a="1"/>
  <c r="F1641" i="12" s="1"/>
  <c r="G1641" i="12" s="1"/>
  <c r="F1642" i="12" a="1"/>
  <c r="F1642" i="12" s="1"/>
  <c r="G1642" i="12" s="1"/>
  <c r="F1643" i="12" a="1"/>
  <c r="F1643" i="12" s="1"/>
  <c r="G1643" i="12" s="1"/>
  <c r="F1644" i="12" a="1"/>
  <c r="F1644" i="12" s="1"/>
  <c r="G1644" i="12" s="1"/>
  <c r="F1645" i="12" a="1"/>
  <c r="F1645" i="12" s="1"/>
  <c r="G1645" i="12" s="1"/>
  <c r="F1646" i="12" a="1"/>
  <c r="F1646" i="12" s="1"/>
  <c r="G1646" i="12" s="1"/>
  <c r="F1647" i="12" a="1"/>
  <c r="F1647" i="12" s="1"/>
  <c r="G1647" i="12" s="1"/>
  <c r="F1648" i="12" a="1"/>
  <c r="F1648" i="12" s="1"/>
  <c r="G1648" i="12" s="1"/>
  <c r="F1649" i="12" a="1"/>
  <c r="F1649" i="12" s="1"/>
  <c r="G1649" i="12" s="1"/>
  <c r="F1650" i="12" a="1"/>
  <c r="F1650" i="12" s="1"/>
  <c r="G1650" i="12" s="1"/>
  <c r="F1651" i="12" a="1"/>
  <c r="F1651" i="12" s="1"/>
  <c r="G1651" i="12" s="1"/>
  <c r="F1652" i="12" a="1"/>
  <c r="F1652" i="12" s="1"/>
  <c r="G1652" i="12" s="1"/>
  <c r="F1653" i="12" a="1"/>
  <c r="F1653" i="12" s="1"/>
  <c r="G1653" i="12" s="1"/>
  <c r="F1654" i="12" a="1"/>
  <c r="F1654" i="12" s="1"/>
  <c r="G1654" i="12" s="1"/>
  <c r="F1655" i="12" a="1"/>
  <c r="F1655" i="12" s="1"/>
  <c r="G1655" i="12" s="1"/>
  <c r="F1656" i="12" a="1"/>
  <c r="F1656" i="12" s="1"/>
  <c r="G1656" i="12" s="1"/>
  <c r="F1657" i="12" a="1"/>
  <c r="F1657" i="12" s="1"/>
  <c r="G1657" i="12" s="1"/>
  <c r="F1658" i="12" a="1"/>
  <c r="F1658" i="12" s="1"/>
  <c r="G1658" i="12" s="1"/>
  <c r="F1659" i="12" a="1"/>
  <c r="F1659" i="12" s="1"/>
  <c r="G1659" i="12" s="1"/>
  <c r="F1660" i="12" a="1"/>
  <c r="F1660" i="12" s="1"/>
  <c r="G1660" i="12" s="1"/>
  <c r="F1661" i="12" a="1"/>
  <c r="F1661" i="12" s="1"/>
  <c r="G1661" i="12" s="1"/>
  <c r="F1662" i="12" a="1"/>
  <c r="F1662" i="12" s="1"/>
  <c r="G1662" i="12" s="1"/>
  <c r="F1663" i="12" a="1"/>
  <c r="F1663" i="12" s="1"/>
  <c r="G1663" i="12" s="1"/>
  <c r="F1664" i="12" a="1"/>
  <c r="F1664" i="12" s="1"/>
  <c r="G1664" i="12" s="1"/>
  <c r="F1665" i="12" a="1"/>
  <c r="F1665" i="12" s="1"/>
  <c r="G1665" i="12" s="1"/>
  <c r="F1666" i="12" a="1"/>
  <c r="F1666" i="12" s="1"/>
  <c r="G1666" i="12" s="1"/>
  <c r="F1667" i="12" a="1"/>
  <c r="F1667" i="12" s="1"/>
  <c r="G1667" i="12" s="1"/>
  <c r="F1668" i="12" a="1"/>
  <c r="F1668" i="12" s="1"/>
  <c r="G1668" i="12" s="1"/>
  <c r="F1669" i="12" a="1"/>
  <c r="F1669" i="12" s="1"/>
  <c r="G1669" i="12" s="1"/>
  <c r="F1670" i="12" a="1"/>
  <c r="F1670" i="12" s="1"/>
  <c r="G1670" i="12" s="1"/>
  <c r="F1671" i="12" a="1"/>
  <c r="F1671" i="12" s="1"/>
  <c r="G1671" i="12" s="1"/>
  <c r="F1672" i="12" a="1"/>
  <c r="F1672" i="12" s="1"/>
  <c r="G1672" i="12" s="1"/>
  <c r="F1673" i="12" a="1"/>
  <c r="F1673" i="12" s="1"/>
  <c r="G1673" i="12" s="1"/>
  <c r="F1674" i="12" a="1"/>
  <c r="F1674" i="12" s="1"/>
  <c r="G1674" i="12" s="1"/>
  <c r="F1675" i="12" a="1"/>
  <c r="F1675" i="12" s="1"/>
  <c r="G1675" i="12" s="1"/>
  <c r="F1676" i="12" a="1"/>
  <c r="F1676" i="12" s="1"/>
  <c r="G1676" i="12" s="1"/>
  <c r="F1677" i="12" a="1"/>
  <c r="F1677" i="12" s="1"/>
  <c r="G1677" i="12" s="1"/>
  <c r="F1678" i="12" a="1"/>
  <c r="F1678" i="12" s="1"/>
  <c r="G1678" i="12" s="1"/>
  <c r="F1679" i="12" a="1"/>
  <c r="F1679" i="12" s="1"/>
  <c r="G1679" i="12" s="1"/>
  <c r="F1680" i="12" a="1"/>
  <c r="F1680" i="12" s="1"/>
  <c r="G1680" i="12" s="1"/>
  <c r="F1681" i="12" a="1"/>
  <c r="F1681" i="12" s="1"/>
  <c r="G1681" i="12" s="1"/>
  <c r="F1682" i="12" a="1"/>
  <c r="F1682" i="12" s="1"/>
  <c r="G1682" i="12" s="1"/>
  <c r="F1683" i="12" a="1"/>
  <c r="F1683" i="12" s="1"/>
  <c r="G1683" i="12" s="1"/>
  <c r="F1684" i="12" a="1"/>
  <c r="F1684" i="12" s="1"/>
  <c r="G1684" i="12" s="1"/>
  <c r="F1685" i="12" a="1"/>
  <c r="F1685" i="12" s="1"/>
  <c r="G1685" i="12" s="1"/>
  <c r="F1686" i="12" a="1"/>
  <c r="F1686" i="12" s="1"/>
  <c r="G1686" i="12" s="1"/>
  <c r="F1687" i="12" a="1"/>
  <c r="F1687" i="12" s="1"/>
  <c r="G1687" i="12" s="1"/>
  <c r="F1688" i="12" a="1"/>
  <c r="F1688" i="12" s="1"/>
  <c r="G1688" i="12" s="1"/>
  <c r="F1689" i="12" a="1"/>
  <c r="F1689" i="12" s="1"/>
  <c r="G1689" i="12" s="1"/>
  <c r="F1690" i="12" a="1"/>
  <c r="F1690" i="12" s="1"/>
  <c r="G1690" i="12" s="1"/>
  <c r="F1691" i="12" a="1"/>
  <c r="F1691" i="12" s="1"/>
  <c r="G1691" i="12" s="1"/>
  <c r="F1692" i="12" a="1"/>
  <c r="F1692" i="12" s="1"/>
  <c r="G1692" i="12" s="1"/>
  <c r="F1693" i="12" a="1"/>
  <c r="F1693" i="12" s="1"/>
  <c r="G1693" i="12" s="1"/>
  <c r="F1694" i="12" a="1"/>
  <c r="F1694" i="12" s="1"/>
  <c r="G1694" i="12" s="1"/>
  <c r="F1695" i="12" a="1"/>
  <c r="F1695" i="12" s="1"/>
  <c r="G1695" i="12" s="1"/>
  <c r="F1696" i="12" a="1"/>
  <c r="F1696" i="12" s="1"/>
  <c r="G1696" i="12" s="1"/>
  <c r="F1697" i="12" a="1"/>
  <c r="F1697" i="12" s="1"/>
  <c r="G1697" i="12" s="1"/>
  <c r="F1698" i="12" a="1"/>
  <c r="F1698" i="12" s="1"/>
  <c r="G1698" i="12" s="1"/>
  <c r="F1699" i="12" a="1"/>
  <c r="F1699" i="12" s="1"/>
  <c r="G1699" i="12" s="1"/>
  <c r="F1700" i="12" a="1"/>
  <c r="F1700" i="12" s="1"/>
  <c r="G1700" i="12" s="1"/>
  <c r="F1701" i="12" a="1"/>
  <c r="F1701" i="12" s="1"/>
  <c r="G1701" i="12" s="1"/>
  <c r="F1702" i="12" a="1"/>
  <c r="F1702" i="12" s="1"/>
  <c r="G1702" i="12" s="1"/>
  <c r="F1703" i="12" a="1"/>
  <c r="F1703" i="12" s="1"/>
  <c r="G1703" i="12" s="1"/>
  <c r="F1704" i="12" a="1"/>
  <c r="F1704" i="12" s="1"/>
  <c r="G1704" i="12" s="1"/>
  <c r="F1705" i="12" a="1"/>
  <c r="F1705" i="12" s="1"/>
  <c r="G1705" i="12" s="1"/>
  <c r="F1706" i="12" a="1"/>
  <c r="F1706" i="12" s="1"/>
  <c r="G1706" i="12" s="1"/>
  <c r="F1707" i="12" a="1"/>
  <c r="F1707" i="12" s="1"/>
  <c r="G1707" i="12" s="1"/>
  <c r="F1708" i="12" a="1"/>
  <c r="F1708" i="12" s="1"/>
  <c r="G1708" i="12" s="1"/>
  <c r="F1709" i="12" a="1"/>
  <c r="F1709" i="12" s="1"/>
  <c r="G1709" i="12" s="1"/>
  <c r="F1710" i="12" a="1"/>
  <c r="F1710" i="12" s="1"/>
  <c r="G1710" i="12" s="1"/>
  <c r="F1711" i="12" a="1"/>
  <c r="F1711" i="12" s="1"/>
  <c r="G1711" i="12" s="1"/>
  <c r="F1712" i="12" a="1"/>
  <c r="F1712" i="12" s="1"/>
  <c r="G1712" i="12" s="1"/>
  <c r="F1713" i="12" a="1"/>
  <c r="F1713" i="12" s="1"/>
  <c r="G1713" i="12" s="1"/>
  <c r="F1714" i="12" a="1"/>
  <c r="F1714" i="12" s="1"/>
  <c r="G1714" i="12" s="1"/>
  <c r="F1715" i="12" a="1"/>
  <c r="F1715" i="12" s="1"/>
  <c r="G1715" i="12" s="1"/>
  <c r="F1716" i="12" a="1"/>
  <c r="F1716" i="12" s="1"/>
  <c r="G1716" i="12" s="1"/>
  <c r="F1717" i="12" a="1"/>
  <c r="F1717" i="12" s="1"/>
  <c r="G1717" i="12" s="1"/>
  <c r="F1718" i="12" a="1"/>
  <c r="F1718" i="12" s="1"/>
  <c r="G1718" i="12" s="1"/>
  <c r="F1719" i="12" a="1"/>
  <c r="F1719" i="12" s="1"/>
  <c r="G1719" i="12" s="1"/>
  <c r="F1720" i="12" a="1"/>
  <c r="F1720" i="12" s="1"/>
  <c r="G1720" i="12" s="1"/>
  <c r="F1721" i="12" a="1"/>
  <c r="F1721" i="12" s="1"/>
  <c r="G1721" i="12" s="1"/>
  <c r="F1722" i="12" a="1"/>
  <c r="F1722" i="12" s="1"/>
  <c r="G1722" i="12" s="1"/>
  <c r="F1723" i="12" a="1"/>
  <c r="F1723" i="12" s="1"/>
  <c r="G1723" i="12" s="1"/>
  <c r="F1724" i="12" a="1"/>
  <c r="F1724" i="12" s="1"/>
  <c r="G1724" i="12" s="1"/>
  <c r="F1725" i="12" a="1"/>
  <c r="F1725" i="12" s="1"/>
  <c r="G1725" i="12" s="1"/>
  <c r="F1726" i="12" a="1"/>
  <c r="F1726" i="12" s="1"/>
  <c r="G1726" i="12" s="1"/>
  <c r="F1727" i="12" a="1"/>
  <c r="F1727" i="12" s="1"/>
  <c r="G1727" i="12" s="1"/>
  <c r="F1728" i="12" a="1"/>
  <c r="F1728" i="12" s="1"/>
  <c r="G1728" i="12" s="1"/>
  <c r="F1729" i="12" a="1"/>
  <c r="F1729" i="12" s="1"/>
  <c r="G1729" i="12" s="1"/>
  <c r="F1730" i="12" a="1"/>
  <c r="F1730" i="12" s="1"/>
  <c r="G1730" i="12" s="1"/>
  <c r="F1731" i="12" a="1"/>
  <c r="F1731" i="12" s="1"/>
  <c r="G1731" i="12" s="1"/>
  <c r="F1732" i="12" a="1"/>
  <c r="F1732" i="12" s="1"/>
  <c r="G1732" i="12" s="1"/>
  <c r="F1733" i="12" a="1"/>
  <c r="F1733" i="12" s="1"/>
  <c r="G1733" i="12" s="1"/>
  <c r="F1734" i="12" a="1"/>
  <c r="F1734" i="12" s="1"/>
  <c r="G1734" i="12" s="1"/>
  <c r="F1735" i="12" a="1"/>
  <c r="F1735" i="12" s="1"/>
  <c r="G1735" i="12" s="1"/>
  <c r="F1736" i="12" a="1"/>
  <c r="F1736" i="12" s="1"/>
  <c r="G1736" i="12" s="1"/>
  <c r="F1737" i="12" a="1"/>
  <c r="F1737" i="12" s="1"/>
  <c r="G1737" i="12" s="1"/>
  <c r="F1738" i="12" a="1"/>
  <c r="F1738" i="12" s="1"/>
  <c r="G1738" i="12" s="1"/>
  <c r="F1739" i="12" a="1"/>
  <c r="F1739" i="12" s="1"/>
  <c r="G1739" i="12" s="1"/>
  <c r="F1740" i="12" a="1"/>
  <c r="F1740" i="12" s="1"/>
  <c r="G1740" i="12" s="1"/>
  <c r="F1741" i="12" a="1"/>
  <c r="F1741" i="12" s="1"/>
  <c r="G1741" i="12" s="1"/>
  <c r="F1742" i="12" a="1"/>
  <c r="F1742" i="12" s="1"/>
  <c r="G1742" i="12" s="1"/>
  <c r="F1743" i="12" a="1"/>
  <c r="F1743" i="12" s="1"/>
  <c r="G1743" i="12" s="1"/>
  <c r="F1744" i="12" a="1"/>
  <c r="F1744" i="12" s="1"/>
  <c r="G1744" i="12" s="1"/>
  <c r="F1745" i="12" a="1"/>
  <c r="F1745" i="12" s="1"/>
  <c r="G1745" i="12" s="1"/>
  <c r="F1746" i="12" a="1"/>
  <c r="F1746" i="12" s="1"/>
  <c r="G1746" i="12" s="1"/>
  <c r="F1747" i="12" a="1"/>
  <c r="F1747" i="12" s="1"/>
  <c r="G1747" i="12" s="1"/>
  <c r="F1748" i="12" a="1"/>
  <c r="F1748" i="12" s="1"/>
  <c r="G1748" i="12" s="1"/>
  <c r="F1749" i="12" a="1"/>
  <c r="F1749" i="12" s="1"/>
  <c r="G1749" i="12" s="1"/>
  <c r="F1750" i="12" a="1"/>
  <c r="F1750" i="12" s="1"/>
  <c r="G1750" i="12" s="1"/>
  <c r="F1751" i="12" a="1"/>
  <c r="F1751" i="12" s="1"/>
  <c r="G1751" i="12" s="1"/>
  <c r="F1752" i="12" a="1"/>
  <c r="F1752" i="12" s="1"/>
  <c r="G1752" i="12" s="1"/>
  <c r="F1753" i="12" a="1"/>
  <c r="F1753" i="12" s="1"/>
  <c r="G1753" i="12" s="1"/>
  <c r="F1754" i="12" a="1"/>
  <c r="F1754" i="12" s="1"/>
  <c r="G1754" i="12" s="1"/>
  <c r="F1755" i="12" a="1"/>
  <c r="F1755" i="12" s="1"/>
  <c r="G1755" i="12" s="1"/>
  <c r="F1756" i="12" a="1"/>
  <c r="F1756" i="12" s="1"/>
  <c r="G1756" i="12" s="1"/>
  <c r="F1757" i="12" a="1"/>
  <c r="F1757" i="12" s="1"/>
  <c r="G1757" i="12" s="1"/>
  <c r="F1758" i="12" a="1"/>
  <c r="F1758" i="12" s="1"/>
  <c r="G1758" i="12" s="1"/>
  <c r="F1759" i="12" a="1"/>
  <c r="F1759" i="12" s="1"/>
  <c r="G1759" i="12" s="1"/>
  <c r="F1760" i="12" a="1"/>
  <c r="F1760" i="12" s="1"/>
  <c r="G1760" i="12" s="1"/>
  <c r="F1761" i="12" a="1"/>
  <c r="F1761" i="12" s="1"/>
  <c r="G1761" i="12" s="1"/>
  <c r="F1762" i="12" a="1"/>
  <c r="F1762" i="12" s="1"/>
  <c r="G1762" i="12" s="1"/>
  <c r="F1763" i="12" a="1"/>
  <c r="F1763" i="12" s="1"/>
  <c r="G1763" i="12" s="1"/>
  <c r="F1764" i="12" a="1"/>
  <c r="F1764" i="12" s="1"/>
  <c r="G1764" i="12" s="1"/>
  <c r="F1765" i="12" a="1"/>
  <c r="F1765" i="12" s="1"/>
  <c r="G1765" i="12" s="1"/>
  <c r="F1766" i="12" a="1"/>
  <c r="F1766" i="12" s="1"/>
  <c r="G1766" i="12" s="1"/>
  <c r="F1767" i="12" a="1"/>
  <c r="F1767" i="12" s="1"/>
  <c r="G1767" i="12" s="1"/>
  <c r="F1768" i="12" a="1"/>
  <c r="F1768" i="12" s="1"/>
  <c r="G1768" i="12" s="1"/>
  <c r="F1769" i="12" a="1"/>
  <c r="F1769" i="12" s="1"/>
  <c r="G1769" i="12" s="1"/>
  <c r="F1770" i="12" a="1"/>
  <c r="F1770" i="12" s="1"/>
  <c r="G1770" i="12" s="1"/>
  <c r="F1771" i="12" a="1"/>
  <c r="F1771" i="12" s="1"/>
  <c r="G1771" i="12" s="1"/>
  <c r="F1772" i="12" a="1"/>
  <c r="F1772" i="12" s="1"/>
  <c r="G1772" i="12" s="1"/>
  <c r="F1773" i="12" a="1"/>
  <c r="F1773" i="12" s="1"/>
  <c r="G1773" i="12" s="1"/>
  <c r="F1774" i="12" a="1"/>
  <c r="F1774" i="12" s="1"/>
  <c r="G1774" i="12" s="1"/>
  <c r="F1775" i="12" a="1"/>
  <c r="F1775" i="12" s="1"/>
  <c r="G1775" i="12" s="1"/>
  <c r="F1776" i="12" a="1"/>
  <c r="F1776" i="12" s="1"/>
  <c r="G1776" i="12" s="1"/>
  <c r="F1777" i="12" a="1"/>
  <c r="F1777" i="12" s="1"/>
  <c r="G1777" i="12" s="1"/>
  <c r="F1778" i="12" a="1"/>
  <c r="F1778" i="12" s="1"/>
  <c r="G1778" i="12" s="1"/>
  <c r="F1779" i="12" a="1"/>
  <c r="F1779" i="12" s="1"/>
  <c r="G1779" i="12" s="1"/>
  <c r="F1780" i="12" a="1"/>
  <c r="F1780" i="12" s="1"/>
  <c r="G1780" i="12" s="1"/>
  <c r="F1781" i="12" a="1"/>
  <c r="F1781" i="12" s="1"/>
  <c r="G1781" i="12" s="1"/>
  <c r="F1782" i="12" a="1"/>
  <c r="F1782" i="12" s="1"/>
  <c r="G1782" i="12" s="1"/>
  <c r="F1783" i="12" a="1"/>
  <c r="F1783" i="12" s="1"/>
  <c r="G1783" i="12" s="1"/>
  <c r="F1784" i="12" a="1"/>
  <c r="F1784" i="12" s="1"/>
  <c r="G1784" i="12" s="1"/>
  <c r="F1785" i="12" a="1"/>
  <c r="F1785" i="12" s="1"/>
  <c r="G1785" i="12" s="1"/>
  <c r="F1786" i="12" a="1"/>
  <c r="F1786" i="12" s="1"/>
  <c r="G1786" i="12" s="1"/>
  <c r="F1787" i="12" a="1"/>
  <c r="F1787" i="12" s="1"/>
  <c r="G1787" i="12" s="1"/>
  <c r="F1788" i="12" a="1"/>
  <c r="F1788" i="12" s="1"/>
  <c r="G1788" i="12" s="1"/>
  <c r="F1789" i="12" a="1"/>
  <c r="F1789" i="12" s="1"/>
  <c r="G1789" i="12" s="1"/>
  <c r="F1790" i="12" a="1"/>
  <c r="F1790" i="12" s="1"/>
  <c r="G1790" i="12" s="1"/>
  <c r="F1791" i="12" a="1"/>
  <c r="F1791" i="12" s="1"/>
  <c r="G1791" i="12" s="1"/>
  <c r="F1792" i="12" a="1"/>
  <c r="F1792" i="12" s="1"/>
  <c r="G1792" i="12" s="1"/>
  <c r="F1793" i="12" a="1"/>
  <c r="F1793" i="12" s="1"/>
  <c r="G1793" i="12" s="1"/>
  <c r="F1794" i="12" a="1"/>
  <c r="F1794" i="12" s="1"/>
  <c r="G1794" i="12" s="1"/>
  <c r="F1795" i="12" a="1"/>
  <c r="F1795" i="12" s="1"/>
  <c r="G1795" i="12" s="1"/>
  <c r="F1796" i="12" a="1"/>
  <c r="F1796" i="12" s="1"/>
  <c r="G1796" i="12" s="1"/>
  <c r="F1797" i="12" a="1"/>
  <c r="F1797" i="12" s="1"/>
  <c r="G1797" i="12" s="1"/>
  <c r="F1798" i="12" a="1"/>
  <c r="F1798" i="12" s="1"/>
  <c r="G1798" i="12" s="1"/>
  <c r="F1799" i="12" a="1"/>
  <c r="F1799" i="12" s="1"/>
  <c r="G1799" i="12" s="1"/>
  <c r="F1800" i="12" a="1"/>
  <c r="F1800" i="12" s="1"/>
  <c r="G1800" i="12" s="1"/>
  <c r="F1801" i="12" a="1"/>
  <c r="F1801" i="12" s="1"/>
  <c r="G1801" i="12" s="1"/>
  <c r="F1802" i="12" a="1"/>
  <c r="F1802" i="12" s="1"/>
  <c r="G1802" i="12" s="1"/>
  <c r="F1803" i="12" a="1"/>
  <c r="F1803" i="12" s="1"/>
  <c r="G1803" i="12" s="1"/>
  <c r="F1804" i="12" a="1"/>
  <c r="F1804" i="12" s="1"/>
  <c r="G1804" i="12" s="1"/>
  <c r="F1805" i="12" a="1"/>
  <c r="F1805" i="12" s="1"/>
  <c r="G1805" i="12" s="1"/>
  <c r="F1806" i="12" a="1"/>
  <c r="F1806" i="12" s="1"/>
  <c r="G1806" i="12" s="1"/>
  <c r="F1807" i="12" a="1"/>
  <c r="F1807" i="12" s="1"/>
  <c r="G1807" i="12" s="1"/>
  <c r="F1808" i="12" a="1"/>
  <c r="F1808" i="12" s="1"/>
  <c r="G1808" i="12" s="1"/>
  <c r="F1809" i="12" a="1"/>
  <c r="F1809" i="12" s="1"/>
  <c r="G1809" i="12" s="1"/>
  <c r="F1810" i="12" a="1"/>
  <c r="F1810" i="12" s="1"/>
  <c r="G1810" i="12" s="1"/>
  <c r="F1811" i="12" a="1"/>
  <c r="F1811" i="12" s="1"/>
  <c r="G1811" i="12" s="1"/>
  <c r="F1812" i="12" a="1"/>
  <c r="F1812" i="12" s="1"/>
  <c r="G1812" i="12" s="1"/>
  <c r="F1813" i="12" a="1"/>
  <c r="F1813" i="12" s="1"/>
  <c r="G1813" i="12" s="1"/>
  <c r="F1814" i="12" a="1"/>
  <c r="F1814" i="12" s="1"/>
  <c r="G1814" i="12" s="1"/>
  <c r="F1815" i="12" a="1"/>
  <c r="F1815" i="12" s="1"/>
  <c r="G1815" i="12" s="1"/>
  <c r="F1816" i="12" a="1"/>
  <c r="F1816" i="12" s="1"/>
  <c r="G1816" i="12" s="1"/>
  <c r="F1817" i="12" a="1"/>
  <c r="F1817" i="12" s="1"/>
  <c r="G1817" i="12" s="1"/>
  <c r="F1818" i="12" a="1"/>
  <c r="F1818" i="12" s="1"/>
  <c r="G1818" i="12" s="1"/>
  <c r="F1819" i="12" a="1"/>
  <c r="F1819" i="12" s="1"/>
  <c r="G1819" i="12" s="1"/>
  <c r="F1820" i="12" a="1"/>
  <c r="F1820" i="12" s="1"/>
  <c r="G1820" i="12" s="1"/>
  <c r="F1821" i="12" a="1"/>
  <c r="F1821" i="12" s="1"/>
  <c r="G1821" i="12" s="1"/>
  <c r="F1822" i="12" a="1"/>
  <c r="F1822" i="12" s="1"/>
  <c r="G1822" i="12" s="1"/>
  <c r="F1823" i="12" a="1"/>
  <c r="F1823" i="12" s="1"/>
  <c r="G1823" i="12" s="1"/>
  <c r="F1824" i="12" a="1"/>
  <c r="F1824" i="12" s="1"/>
  <c r="G1824" i="12" s="1"/>
  <c r="F1825" i="12" a="1"/>
  <c r="F1825" i="12" s="1"/>
  <c r="G1825" i="12" s="1"/>
  <c r="F1826" i="12" a="1"/>
  <c r="F1826" i="12" s="1"/>
  <c r="G1826" i="12" s="1"/>
  <c r="F1827" i="12" a="1"/>
  <c r="F1827" i="12" s="1"/>
  <c r="G1827" i="12" s="1"/>
  <c r="F1828" i="12" a="1"/>
  <c r="F1828" i="12" s="1"/>
  <c r="G1828" i="12" s="1"/>
  <c r="F1829" i="12" a="1"/>
  <c r="F1829" i="12" s="1"/>
  <c r="G1829" i="12" s="1"/>
  <c r="F1830" i="12" a="1"/>
  <c r="F1830" i="12" s="1"/>
  <c r="G1830" i="12" s="1"/>
  <c r="F1831" i="12" a="1"/>
  <c r="F1831" i="12" s="1"/>
  <c r="G1831" i="12" s="1"/>
  <c r="F1832" i="12" a="1"/>
  <c r="F1832" i="12" s="1"/>
  <c r="G1832" i="12" s="1"/>
  <c r="F1833" i="12" a="1"/>
  <c r="F1833" i="12" s="1"/>
  <c r="G1833" i="12" s="1"/>
  <c r="F1834" i="12" a="1"/>
  <c r="F1834" i="12" s="1"/>
  <c r="G1834" i="12" s="1"/>
  <c r="F1835" i="12" a="1"/>
  <c r="F1835" i="12" s="1"/>
  <c r="G1835" i="12" s="1"/>
  <c r="F1836" i="12" a="1"/>
  <c r="F1836" i="12" s="1"/>
  <c r="G1836" i="12" s="1"/>
  <c r="F1837" i="12" a="1"/>
  <c r="F1837" i="12" s="1"/>
  <c r="G1837" i="12" s="1"/>
  <c r="F1838" i="12" a="1"/>
  <c r="F1838" i="12" s="1"/>
  <c r="G1838" i="12" s="1"/>
  <c r="F1839" i="12" a="1"/>
  <c r="F1839" i="12" s="1"/>
  <c r="G1839" i="12" s="1"/>
  <c r="F1840" i="12" a="1"/>
  <c r="F1840" i="12" s="1"/>
  <c r="G1840" i="12" s="1"/>
  <c r="F1841" i="12" a="1"/>
  <c r="F1841" i="12" s="1"/>
  <c r="G1841" i="12" s="1"/>
  <c r="F1842" i="12" a="1"/>
  <c r="F1842" i="12" s="1"/>
  <c r="G1842" i="12" s="1"/>
  <c r="F1843" i="12" a="1"/>
  <c r="F1843" i="12" s="1"/>
  <c r="G1843" i="12" s="1"/>
  <c r="F1844" i="12" a="1"/>
  <c r="F1844" i="12" s="1"/>
  <c r="G1844" i="12" s="1"/>
  <c r="F1845" i="12" a="1"/>
  <c r="F1845" i="12" s="1"/>
  <c r="G1845" i="12" s="1"/>
  <c r="F1846" i="12" a="1"/>
  <c r="F1846" i="12" s="1"/>
  <c r="G1846" i="12" s="1"/>
  <c r="F1847" i="12" a="1"/>
  <c r="F1847" i="12" s="1"/>
  <c r="G1847" i="12" s="1"/>
  <c r="F1848" i="12" a="1"/>
  <c r="F1848" i="12" s="1"/>
  <c r="G1848" i="12" s="1"/>
  <c r="F1849" i="12" a="1"/>
  <c r="F1849" i="12" s="1"/>
  <c r="G1849" i="12" s="1"/>
  <c r="F1850" i="12" a="1"/>
  <c r="F1850" i="12" s="1"/>
  <c r="G1850" i="12" s="1"/>
  <c r="F1851" i="12" a="1"/>
  <c r="F1851" i="12" s="1"/>
  <c r="G1851" i="12" s="1"/>
  <c r="F1852" i="12" a="1"/>
  <c r="F1852" i="12" s="1"/>
  <c r="G1852" i="12" s="1"/>
  <c r="F1853" i="12" a="1"/>
  <c r="F1853" i="12" s="1"/>
  <c r="G1853" i="12" s="1"/>
  <c r="F1854" i="12" a="1"/>
  <c r="F1854" i="12" s="1"/>
  <c r="G1854" i="12" s="1"/>
  <c r="F1855" i="12" a="1"/>
  <c r="F1855" i="12" s="1"/>
  <c r="G1855" i="12" s="1"/>
  <c r="F1856" i="12" a="1"/>
  <c r="F1856" i="12" s="1"/>
  <c r="G1856" i="12" s="1"/>
  <c r="F1857" i="12" a="1"/>
  <c r="F1857" i="12" s="1"/>
  <c r="G1857" i="12" s="1"/>
  <c r="F1858" i="12" a="1"/>
  <c r="F1858" i="12" s="1"/>
  <c r="G1858" i="12" s="1"/>
  <c r="F1859" i="12" a="1"/>
  <c r="F1859" i="12" s="1"/>
  <c r="G1859" i="12" s="1"/>
  <c r="F1860" i="12" a="1"/>
  <c r="F1860" i="12" s="1"/>
  <c r="G1860" i="12" s="1"/>
  <c r="F1861" i="12" a="1"/>
  <c r="F1861" i="12" s="1"/>
  <c r="G1861" i="12" s="1"/>
  <c r="F1862" i="12" a="1"/>
  <c r="F1862" i="12" s="1"/>
  <c r="G1862" i="12" s="1"/>
  <c r="F1863" i="12" a="1"/>
  <c r="F1863" i="12" s="1"/>
  <c r="G1863" i="12" s="1"/>
  <c r="F1864" i="12" a="1"/>
  <c r="F1864" i="12" s="1"/>
  <c r="G1864" i="12" s="1"/>
  <c r="F1865" i="12" a="1"/>
  <c r="F1865" i="12" s="1"/>
  <c r="G1865" i="12" s="1"/>
  <c r="F1866" i="12" a="1"/>
  <c r="F1866" i="12" s="1"/>
  <c r="G1866" i="12" s="1"/>
  <c r="F1867" i="12" a="1"/>
  <c r="F1867" i="12" s="1"/>
  <c r="G1867" i="12" s="1"/>
  <c r="F1868" i="12" a="1"/>
  <c r="F1868" i="12" s="1"/>
  <c r="G1868" i="12" s="1"/>
  <c r="F1869" i="12" a="1"/>
  <c r="F1869" i="12" s="1"/>
  <c r="G1869" i="12" s="1"/>
  <c r="F1870" i="12" a="1"/>
  <c r="F1870" i="12" s="1"/>
  <c r="G1870" i="12" s="1"/>
  <c r="F1871" i="12" a="1"/>
  <c r="F1871" i="12" s="1"/>
  <c r="G1871" i="12" s="1"/>
  <c r="F1872" i="12" a="1"/>
  <c r="F1872" i="12" s="1"/>
  <c r="G1872" i="12" s="1"/>
  <c r="F1873" i="12" a="1"/>
  <c r="F1873" i="12" s="1"/>
  <c r="G1873" i="12" s="1"/>
  <c r="F1874" i="12" a="1"/>
  <c r="F1874" i="12" s="1"/>
  <c r="G1874" i="12" s="1"/>
  <c r="F1875" i="12" a="1"/>
  <c r="F1875" i="12" s="1"/>
  <c r="G1875" i="12" s="1"/>
  <c r="F1876" i="12" a="1"/>
  <c r="F1876" i="12" s="1"/>
  <c r="G1876" i="12" s="1"/>
  <c r="F1877" i="12" a="1"/>
  <c r="F1877" i="12" s="1"/>
  <c r="G1877" i="12" s="1"/>
  <c r="F1878" i="12" a="1"/>
  <c r="F1878" i="12" s="1"/>
  <c r="G1878" i="12" s="1"/>
  <c r="F1879" i="12" a="1"/>
  <c r="F1879" i="12" s="1"/>
  <c r="G1879" i="12" s="1"/>
  <c r="F1880" i="12" a="1"/>
  <c r="F1880" i="12" s="1"/>
  <c r="G1880" i="12" s="1"/>
  <c r="F1881" i="12" a="1"/>
  <c r="F1881" i="12" s="1"/>
  <c r="G1881" i="12" s="1"/>
  <c r="F1882" i="12" a="1"/>
  <c r="F1882" i="12" s="1"/>
  <c r="G1882" i="12" s="1"/>
  <c r="F1883" i="12" a="1"/>
  <c r="F1883" i="12" s="1"/>
  <c r="G1883" i="12" s="1"/>
  <c r="F1884" i="12" a="1"/>
  <c r="F1884" i="12" s="1"/>
  <c r="G1884" i="12" s="1"/>
  <c r="F1885" i="12" a="1"/>
  <c r="F1885" i="12" s="1"/>
  <c r="G1885" i="12" s="1"/>
  <c r="F1886" i="12" a="1"/>
  <c r="F1886" i="12" s="1"/>
  <c r="G1886" i="12" s="1"/>
  <c r="F1887" i="12" a="1"/>
  <c r="F1887" i="12" s="1"/>
  <c r="G1887" i="12" s="1"/>
  <c r="F1888" i="12" a="1"/>
  <c r="F1888" i="12" s="1"/>
  <c r="G1888" i="12" s="1"/>
  <c r="F1889" i="12" a="1"/>
  <c r="F1889" i="12" s="1"/>
  <c r="G1889" i="12" s="1"/>
  <c r="F1890" i="12" a="1"/>
  <c r="F1890" i="12" s="1"/>
  <c r="G1890" i="12" s="1"/>
  <c r="F1891" i="12" a="1"/>
  <c r="F1891" i="12" s="1"/>
  <c r="G1891" i="12" s="1"/>
  <c r="F1892" i="12" a="1"/>
  <c r="F1892" i="12" s="1"/>
  <c r="G1892" i="12" s="1"/>
  <c r="F1893" i="12" a="1"/>
  <c r="F1893" i="12" s="1"/>
  <c r="G1893" i="12" s="1"/>
  <c r="F1894" i="12" a="1"/>
  <c r="F1894" i="12" s="1"/>
  <c r="G1894" i="12" s="1"/>
  <c r="F1895" i="12" a="1"/>
  <c r="F1895" i="12" s="1"/>
  <c r="G1895" i="12" s="1"/>
  <c r="F1896" i="12" a="1"/>
  <c r="F1896" i="12" s="1"/>
  <c r="G1896" i="12" s="1"/>
  <c r="F1897" i="12" a="1"/>
  <c r="F1897" i="12" s="1"/>
  <c r="G1897" i="12" s="1"/>
  <c r="F1898" i="12" a="1"/>
  <c r="F1898" i="12" s="1"/>
  <c r="G1898" i="12" s="1"/>
  <c r="F1899" i="12" a="1"/>
  <c r="F1899" i="12" s="1"/>
  <c r="G1899" i="12" s="1"/>
  <c r="F1900" i="12" a="1"/>
  <c r="F1900" i="12" s="1"/>
  <c r="G1900" i="12" s="1"/>
  <c r="F1901" i="12" a="1"/>
  <c r="F1901" i="12" s="1"/>
  <c r="G1901" i="12" s="1"/>
  <c r="F1902" i="12" a="1"/>
  <c r="F1902" i="12" s="1"/>
  <c r="G1902" i="12" s="1"/>
  <c r="F1903" i="12" a="1"/>
  <c r="F1903" i="12" s="1"/>
  <c r="G1903" i="12" s="1"/>
  <c r="F1904" i="12" a="1"/>
  <c r="F1904" i="12" s="1"/>
  <c r="G1904" i="12" s="1"/>
  <c r="F1905" i="12" a="1"/>
  <c r="F1905" i="12" s="1"/>
  <c r="G1905" i="12" s="1"/>
  <c r="F1906" i="12" a="1"/>
  <c r="F1906" i="12" s="1"/>
  <c r="G1906" i="12" s="1"/>
  <c r="F1907" i="12" a="1"/>
  <c r="F1907" i="12" s="1"/>
  <c r="G1907" i="12" s="1"/>
  <c r="F1908" i="12" a="1"/>
  <c r="F1908" i="12" s="1"/>
  <c r="G1908" i="12" s="1"/>
  <c r="F1909" i="12" a="1"/>
  <c r="F1909" i="12" s="1"/>
  <c r="G1909" i="12" s="1"/>
  <c r="F1910" i="12" a="1"/>
  <c r="F1910" i="12" s="1"/>
  <c r="G1910" i="12" s="1"/>
  <c r="F1911" i="12" a="1"/>
  <c r="F1911" i="12" s="1"/>
  <c r="G1911" i="12" s="1"/>
  <c r="F1912" i="12" a="1"/>
  <c r="F1912" i="12" s="1"/>
  <c r="G1912" i="12" s="1"/>
  <c r="F1913" i="12" a="1"/>
  <c r="F1913" i="12" s="1"/>
  <c r="G1913" i="12" s="1"/>
  <c r="F1914" i="12" a="1"/>
  <c r="F1914" i="12" s="1"/>
  <c r="G1914" i="12" s="1"/>
  <c r="F1915" i="12" a="1"/>
  <c r="F1915" i="12" s="1"/>
  <c r="G1915" i="12" s="1"/>
  <c r="F1916" i="12" a="1"/>
  <c r="F1916" i="12" s="1"/>
  <c r="G1916" i="12" s="1"/>
  <c r="F1917" i="12" a="1"/>
  <c r="F1917" i="12" s="1"/>
  <c r="G1917" i="12" s="1"/>
  <c r="F1918" i="12" a="1"/>
  <c r="F1918" i="12" s="1"/>
  <c r="G1918" i="12" s="1"/>
  <c r="F1919" i="12" a="1"/>
  <c r="F1919" i="12" s="1"/>
  <c r="G1919" i="12" s="1"/>
  <c r="F1920" i="12" a="1"/>
  <c r="F1920" i="12" s="1"/>
  <c r="G1920" i="12" s="1"/>
  <c r="F1921" i="12" a="1"/>
  <c r="F1921" i="12" s="1"/>
  <c r="G1921" i="12" s="1"/>
  <c r="F1922" i="12" a="1"/>
  <c r="F1922" i="12" s="1"/>
  <c r="G1922" i="12" s="1"/>
  <c r="F1923" i="12" a="1"/>
  <c r="F1923" i="12" s="1"/>
  <c r="G1923" i="12" s="1"/>
  <c r="F1924" i="12" a="1"/>
  <c r="F1924" i="12" s="1"/>
  <c r="G1924" i="12" s="1"/>
  <c r="F1925" i="12" a="1"/>
  <c r="F1925" i="12" s="1"/>
  <c r="G1925" i="12" s="1"/>
  <c r="F1926" i="12" a="1"/>
  <c r="F1926" i="12" s="1"/>
  <c r="G1926" i="12" s="1"/>
  <c r="F1927" i="12" a="1"/>
  <c r="F1927" i="12" s="1"/>
  <c r="G1927" i="12" s="1"/>
  <c r="F1928" i="12" a="1"/>
  <c r="F1928" i="12" s="1"/>
  <c r="G1928" i="12" s="1"/>
  <c r="F1929" i="12" a="1"/>
  <c r="F1929" i="12" s="1"/>
  <c r="G1929" i="12" s="1"/>
  <c r="F1930" i="12" a="1"/>
  <c r="F1930" i="12" s="1"/>
  <c r="G1930" i="12" s="1"/>
  <c r="F1931" i="12" a="1"/>
  <c r="F1931" i="12" s="1"/>
  <c r="G1931" i="12" s="1"/>
  <c r="F1932" i="12" a="1"/>
  <c r="F1932" i="12" s="1"/>
  <c r="G1932" i="12" s="1"/>
  <c r="F1933" i="12" a="1"/>
  <c r="F1933" i="12" s="1"/>
  <c r="G1933" i="12" s="1"/>
  <c r="F1934" i="12" a="1"/>
  <c r="F1934" i="12" s="1"/>
  <c r="G1934" i="12" s="1"/>
  <c r="F1935" i="12" a="1"/>
  <c r="F1935" i="12" s="1"/>
  <c r="G1935" i="12" s="1"/>
  <c r="F1936" i="12" a="1"/>
  <c r="F1936" i="12" s="1"/>
  <c r="G1936" i="12" s="1"/>
  <c r="F1937" i="12" a="1"/>
  <c r="F1937" i="12" s="1"/>
  <c r="G1937" i="12" s="1"/>
  <c r="F1938" i="12" a="1"/>
  <c r="F1938" i="12" s="1"/>
  <c r="G1938" i="12" s="1"/>
  <c r="F1939" i="12" a="1"/>
  <c r="F1939" i="12" s="1"/>
  <c r="G1939" i="12" s="1"/>
  <c r="F1940" i="12" a="1"/>
  <c r="F1940" i="12" s="1"/>
  <c r="G1940" i="12" s="1"/>
  <c r="F1941" i="12" a="1"/>
  <c r="F1941" i="12" s="1"/>
  <c r="G1941" i="12" s="1"/>
  <c r="F1942" i="12" a="1"/>
  <c r="F1942" i="12" s="1"/>
  <c r="G1942" i="12" s="1"/>
  <c r="F1943" i="12" a="1"/>
  <c r="F1943" i="12" s="1"/>
  <c r="G1943" i="12" s="1"/>
  <c r="F1944" i="12" a="1"/>
  <c r="F1944" i="12" s="1"/>
  <c r="G1944" i="12" s="1"/>
  <c r="F1945" i="12" a="1"/>
  <c r="F1945" i="12" s="1"/>
  <c r="G1945" i="12" s="1"/>
  <c r="F1946" i="12" a="1"/>
  <c r="F1946" i="12" s="1"/>
  <c r="G1946" i="12" s="1"/>
  <c r="F1947" i="12" a="1"/>
  <c r="F1947" i="12" s="1"/>
  <c r="G1947" i="12" s="1"/>
  <c r="F1948" i="12" a="1"/>
  <c r="F1948" i="12" s="1"/>
  <c r="G1948" i="12" s="1"/>
  <c r="F1949" i="12" a="1"/>
  <c r="F1949" i="12" s="1"/>
  <c r="G1949" i="12" s="1"/>
  <c r="F1950" i="12" a="1"/>
  <c r="F1950" i="12" s="1"/>
  <c r="G1950" i="12" s="1"/>
  <c r="F1951" i="12" a="1"/>
  <c r="F1951" i="12" s="1"/>
  <c r="G1951" i="12" s="1"/>
  <c r="F1952" i="12" a="1"/>
  <c r="F1952" i="12" s="1"/>
  <c r="G1952" i="12" s="1"/>
  <c r="F1953" i="12" a="1"/>
  <c r="F1953" i="12" s="1"/>
  <c r="G1953" i="12" s="1"/>
  <c r="F1954" i="12" a="1"/>
  <c r="F1954" i="12" s="1"/>
  <c r="G1954" i="12" s="1"/>
  <c r="F1955" i="12" a="1"/>
  <c r="F1955" i="12" s="1"/>
  <c r="G1955" i="12" s="1"/>
  <c r="F1956" i="12" a="1"/>
  <c r="F1956" i="12" s="1"/>
  <c r="G1956" i="12" s="1"/>
  <c r="F1957" i="12" a="1"/>
  <c r="F1957" i="12" s="1"/>
  <c r="G1957" i="12" s="1"/>
  <c r="F1958" i="12" a="1"/>
  <c r="F1958" i="12" s="1"/>
  <c r="G1958" i="12" s="1"/>
  <c r="F1959" i="12" a="1"/>
  <c r="F1959" i="12" s="1"/>
  <c r="G1959" i="12" s="1"/>
  <c r="F1960" i="12" a="1"/>
  <c r="F1960" i="12" s="1"/>
  <c r="G1960" i="12" s="1"/>
  <c r="F1961" i="12" a="1"/>
  <c r="F1961" i="12" s="1"/>
  <c r="G1961" i="12" s="1"/>
  <c r="F1962" i="12" a="1"/>
  <c r="F1962" i="12" s="1"/>
  <c r="G1962" i="12" s="1"/>
  <c r="F1963" i="12" a="1"/>
  <c r="F1963" i="12" s="1"/>
  <c r="G1963" i="12" s="1"/>
  <c r="F1964" i="12" a="1"/>
  <c r="F1964" i="12" s="1"/>
  <c r="G1964" i="12" s="1"/>
  <c r="F1965" i="12" a="1"/>
  <c r="F1965" i="12" s="1"/>
  <c r="G1965" i="12" s="1"/>
  <c r="F1966" i="12" a="1"/>
  <c r="F1966" i="12" s="1"/>
  <c r="G1966" i="12" s="1"/>
  <c r="F1967" i="12" a="1"/>
  <c r="F1967" i="12" s="1"/>
  <c r="G1967" i="12" s="1"/>
  <c r="F1968" i="12" a="1"/>
  <c r="F1968" i="12" s="1"/>
  <c r="G1968" i="12" s="1"/>
  <c r="F1969" i="12" a="1"/>
  <c r="F1969" i="12" s="1"/>
  <c r="G1969" i="12" s="1"/>
  <c r="F1970" i="12" a="1"/>
  <c r="F1970" i="12" s="1"/>
  <c r="G1970" i="12" s="1"/>
  <c r="F1971" i="12" a="1"/>
  <c r="F1971" i="12" s="1"/>
  <c r="G1971" i="12" s="1"/>
  <c r="F1972" i="12" a="1"/>
  <c r="F1972" i="12" s="1"/>
  <c r="G1972" i="12" s="1"/>
  <c r="F1973" i="12" a="1"/>
  <c r="F1973" i="12" s="1"/>
  <c r="G1973" i="12" s="1"/>
  <c r="F1974" i="12" a="1"/>
  <c r="F1974" i="12" s="1"/>
  <c r="G1974" i="12" s="1"/>
  <c r="F1975" i="12" a="1"/>
  <c r="F1975" i="12" s="1"/>
  <c r="G1975" i="12" s="1"/>
  <c r="F1976" i="12" a="1"/>
  <c r="F1976" i="12" s="1"/>
  <c r="G1976" i="12" s="1"/>
  <c r="F1977" i="12" a="1"/>
  <c r="F1977" i="12" s="1"/>
  <c r="G1977" i="12" s="1"/>
  <c r="F1978" i="12" a="1"/>
  <c r="F1978" i="12" s="1"/>
  <c r="G1978" i="12" s="1"/>
  <c r="F1979" i="12" a="1"/>
  <c r="F1979" i="12" s="1"/>
  <c r="G1979" i="12" s="1"/>
  <c r="F1980" i="12" a="1"/>
  <c r="F1980" i="12" s="1"/>
  <c r="G1980" i="12" s="1"/>
  <c r="F1981" i="12" a="1"/>
  <c r="F1981" i="12" s="1"/>
  <c r="G1981" i="12" s="1"/>
  <c r="F1982" i="12" a="1"/>
  <c r="F1982" i="12" s="1"/>
  <c r="G1982" i="12" s="1"/>
  <c r="F1983" i="12" a="1"/>
  <c r="F1983" i="12" s="1"/>
  <c r="G1983" i="12" s="1"/>
  <c r="F1984" i="12" a="1"/>
  <c r="F1984" i="12" s="1"/>
  <c r="G1984" i="12" s="1"/>
  <c r="F1985" i="12" a="1"/>
  <c r="F1985" i="12" s="1"/>
  <c r="G1985" i="12" s="1"/>
  <c r="F1986" i="12" a="1"/>
  <c r="F1986" i="12" s="1"/>
  <c r="G1986" i="12" s="1"/>
  <c r="F1987" i="12" a="1"/>
  <c r="F1987" i="12" s="1"/>
  <c r="G1987" i="12" s="1"/>
  <c r="F1988" i="12" a="1"/>
  <c r="F1988" i="12" s="1"/>
  <c r="G1988" i="12" s="1"/>
  <c r="F1989" i="12" a="1"/>
  <c r="F1989" i="12" s="1"/>
  <c r="G1989" i="12" s="1"/>
  <c r="F1990" i="12" a="1"/>
  <c r="F1990" i="12" s="1"/>
  <c r="G1990" i="12" s="1"/>
  <c r="F1991" i="12" a="1"/>
  <c r="F1991" i="12" s="1"/>
  <c r="G1991" i="12" s="1"/>
  <c r="F1992" i="12" a="1"/>
  <c r="F1992" i="12" s="1"/>
  <c r="G1992" i="12" s="1"/>
  <c r="F1993" i="12" a="1"/>
  <c r="F1993" i="12" s="1"/>
  <c r="G1993" i="12" s="1"/>
  <c r="F1994" i="12" a="1"/>
  <c r="F1994" i="12" s="1"/>
  <c r="G1994" i="12" s="1"/>
  <c r="F1995" i="12" a="1"/>
  <c r="F1995" i="12" s="1"/>
  <c r="G1995" i="12" s="1"/>
  <c r="F1996" i="12" a="1"/>
  <c r="F1996" i="12" s="1"/>
  <c r="G1996" i="12" s="1"/>
  <c r="F1997" i="12" a="1"/>
  <c r="F1997" i="12" s="1"/>
  <c r="G1997" i="12" s="1"/>
  <c r="F1998" i="12" a="1"/>
  <c r="F1998" i="12" s="1"/>
  <c r="G1998" i="12" s="1"/>
  <c r="F1999" i="12" a="1"/>
  <c r="F1999" i="12" s="1"/>
  <c r="G1999" i="12" s="1"/>
  <c r="F2000" i="12" a="1"/>
  <c r="F2000" i="12" s="1"/>
  <c r="G2000" i="12" s="1"/>
  <c r="F2001" i="12" a="1"/>
  <c r="F2001" i="12" s="1"/>
  <c r="G2001" i="12" s="1"/>
  <c r="F2002" i="12" a="1"/>
  <c r="F2002" i="12" s="1"/>
  <c r="G2002" i="12" s="1"/>
  <c r="F2003" i="12" a="1"/>
  <c r="F2003" i="12" s="1"/>
  <c r="G2003" i="12" s="1"/>
  <c r="F2004" i="12" a="1"/>
  <c r="F2004" i="12" s="1"/>
  <c r="G2004" i="12" s="1"/>
  <c r="F2005" i="12" a="1"/>
  <c r="F2005" i="12" s="1"/>
  <c r="G2005" i="12" s="1"/>
  <c r="F2006" i="12" a="1"/>
  <c r="F2006" i="12" s="1"/>
  <c r="G2006" i="12" s="1"/>
  <c r="F2007" i="12" a="1"/>
  <c r="F2007" i="12" s="1"/>
  <c r="G2007" i="12" s="1"/>
  <c r="F2008" i="12" a="1"/>
  <c r="F2008" i="12" s="1"/>
  <c r="G2008" i="12" s="1"/>
  <c r="F2009" i="12" a="1"/>
  <c r="F2009" i="12" s="1"/>
  <c r="G2009" i="12" s="1"/>
  <c r="F2010" i="12" a="1"/>
  <c r="F2010" i="12" s="1"/>
  <c r="G2010" i="12" s="1"/>
  <c r="F2011" i="12" a="1"/>
  <c r="F2011" i="12" s="1"/>
  <c r="G2011" i="12" s="1"/>
  <c r="F2012" i="12" a="1"/>
  <c r="F2012" i="12" s="1"/>
  <c r="G2012" i="12" s="1"/>
  <c r="F2013" i="12" a="1"/>
  <c r="F2013" i="12" s="1"/>
  <c r="G2013" i="12" s="1"/>
  <c r="F2014" i="12" a="1"/>
  <c r="F2014" i="12" s="1"/>
  <c r="G2014" i="12" s="1"/>
  <c r="F2015" i="12" a="1"/>
  <c r="F2015" i="12" s="1"/>
  <c r="G2015" i="12" s="1"/>
  <c r="F2016" i="12" a="1"/>
  <c r="F2016" i="12" s="1"/>
  <c r="G2016" i="12" s="1"/>
  <c r="F2017" i="12" a="1"/>
  <c r="F2017" i="12" s="1"/>
  <c r="G2017" i="12" s="1"/>
  <c r="F2018" i="12" a="1"/>
  <c r="F2018" i="12" s="1"/>
  <c r="G2018" i="12" s="1"/>
  <c r="F2019" i="12" a="1"/>
  <c r="F2019" i="12" s="1"/>
  <c r="G2019" i="12" s="1"/>
  <c r="F2020" i="12" a="1"/>
  <c r="F2020" i="12" s="1"/>
  <c r="G2020" i="12" s="1"/>
  <c r="F2021" i="12" a="1"/>
  <c r="F2021" i="12" s="1"/>
  <c r="G2021" i="12" s="1"/>
  <c r="F2022" i="12" a="1"/>
  <c r="F2022" i="12" s="1"/>
  <c r="G2022" i="12" s="1"/>
  <c r="F2023" i="12" a="1"/>
  <c r="F2023" i="12" s="1"/>
  <c r="G2023" i="12" s="1"/>
  <c r="F2024" i="12" a="1"/>
  <c r="F2024" i="12" s="1"/>
  <c r="G2024" i="12" s="1"/>
  <c r="F2025" i="12" a="1"/>
  <c r="F2025" i="12" s="1"/>
  <c r="G2025" i="12" s="1"/>
  <c r="F2026" i="12" a="1"/>
  <c r="F2026" i="12" s="1"/>
  <c r="G2026" i="12" s="1"/>
  <c r="F2027" i="12" a="1"/>
  <c r="F2027" i="12" s="1"/>
  <c r="G2027" i="12" s="1"/>
  <c r="F2028" i="12" a="1"/>
  <c r="F2028" i="12" s="1"/>
  <c r="G2028" i="12" s="1"/>
  <c r="F2029" i="12" a="1"/>
  <c r="F2029" i="12" s="1"/>
  <c r="G2029" i="12" s="1"/>
  <c r="F2030" i="12" a="1"/>
  <c r="F2030" i="12" s="1"/>
  <c r="G2030" i="12" s="1"/>
  <c r="F2031" i="12" a="1"/>
  <c r="F2031" i="12" s="1"/>
  <c r="G2031" i="12" s="1"/>
  <c r="F2032" i="12" a="1"/>
  <c r="F2032" i="12" s="1"/>
  <c r="G2032" i="12" s="1"/>
  <c r="F2033" i="12" a="1"/>
  <c r="F2033" i="12" s="1"/>
  <c r="G2033" i="12" s="1"/>
  <c r="F2034" i="12" a="1"/>
  <c r="F2034" i="12" s="1"/>
  <c r="G2034" i="12" s="1"/>
  <c r="F2035" i="12" a="1"/>
  <c r="F2035" i="12" s="1"/>
  <c r="G2035" i="12" s="1"/>
  <c r="F2036" i="12" a="1"/>
  <c r="F2036" i="12" s="1"/>
  <c r="G2036" i="12" s="1"/>
  <c r="F2037" i="12" a="1"/>
  <c r="F2037" i="12" s="1"/>
  <c r="G2037" i="12" s="1"/>
  <c r="F2038" i="12" a="1"/>
  <c r="F2038" i="12" s="1"/>
  <c r="G2038" i="12" s="1"/>
  <c r="F2039" i="12" a="1"/>
  <c r="F2039" i="12" s="1"/>
  <c r="G2039" i="12" s="1"/>
  <c r="F2040" i="12" a="1"/>
  <c r="F2040" i="12" s="1"/>
  <c r="G2040" i="12" s="1"/>
  <c r="F2041" i="12" a="1"/>
  <c r="F2041" i="12" s="1"/>
  <c r="G2041" i="12" s="1"/>
  <c r="F2042" i="12" a="1"/>
  <c r="F2042" i="12" s="1"/>
  <c r="G2042" i="12" s="1"/>
  <c r="F2043" i="12" a="1"/>
  <c r="F2043" i="12" s="1"/>
  <c r="G2043" i="12" s="1"/>
  <c r="F2044" i="12" a="1"/>
  <c r="F2044" i="12" s="1"/>
  <c r="G2044" i="12" s="1"/>
  <c r="F2045" i="12" a="1"/>
  <c r="F2045" i="12" s="1"/>
  <c r="G2045" i="12" s="1"/>
  <c r="F2046" i="12" a="1"/>
  <c r="F2046" i="12" s="1"/>
  <c r="G2046" i="12" s="1"/>
  <c r="F2047" i="12" a="1"/>
  <c r="F2047" i="12" s="1"/>
  <c r="G2047" i="12" s="1"/>
  <c r="F2048" i="12" a="1"/>
  <c r="F2048" i="12" s="1"/>
  <c r="G2048" i="12" s="1"/>
  <c r="F2049" i="12" a="1"/>
  <c r="F2049" i="12" s="1"/>
  <c r="G2049" i="12" s="1"/>
  <c r="F2050" i="12" a="1"/>
  <c r="F2050" i="12" s="1"/>
  <c r="G2050" i="12" s="1"/>
  <c r="F2051" i="12" a="1"/>
  <c r="F2051" i="12" s="1"/>
  <c r="G2051" i="12" s="1"/>
  <c r="F2052" i="12" a="1"/>
  <c r="F2052" i="12" s="1"/>
  <c r="G2052" i="12" s="1"/>
  <c r="F2053" i="12" a="1"/>
  <c r="F2053" i="12" s="1"/>
  <c r="G2053" i="12" s="1"/>
  <c r="F2054" i="12" a="1"/>
  <c r="F2054" i="12" s="1"/>
  <c r="G2054" i="12" s="1"/>
  <c r="F2055" i="12" a="1"/>
  <c r="F2055" i="12" s="1"/>
  <c r="G2055" i="12" s="1"/>
  <c r="F2056" i="12" a="1"/>
  <c r="F2056" i="12" s="1"/>
  <c r="G2056" i="12" s="1"/>
  <c r="F2057" i="12" a="1"/>
  <c r="F2057" i="12" s="1"/>
  <c r="G2057" i="12" s="1"/>
  <c r="F2058" i="12" a="1"/>
  <c r="F2058" i="12" s="1"/>
  <c r="G2058" i="12" s="1"/>
  <c r="F2059" i="12" a="1"/>
  <c r="F2059" i="12" s="1"/>
  <c r="G2059" i="12" s="1"/>
  <c r="F2060" i="12" a="1"/>
  <c r="F2060" i="12" s="1"/>
  <c r="G2060" i="12" s="1"/>
  <c r="F2061" i="12" a="1"/>
  <c r="F2061" i="12" s="1"/>
  <c r="G2061" i="12" s="1"/>
  <c r="F2062" i="12" a="1"/>
  <c r="F2062" i="12" s="1"/>
  <c r="G2062" i="12" s="1"/>
  <c r="F2063" i="12" a="1"/>
  <c r="F2063" i="12" s="1"/>
  <c r="G2063" i="12" s="1"/>
  <c r="F2064" i="12" a="1"/>
  <c r="F2064" i="12" s="1"/>
  <c r="G2064" i="12" s="1"/>
  <c r="F2065" i="12" a="1"/>
  <c r="F2065" i="12" s="1"/>
  <c r="G2065" i="12" s="1"/>
  <c r="F2066" i="12" a="1"/>
  <c r="F2066" i="12" s="1"/>
  <c r="G2066" i="12" s="1"/>
  <c r="F2067" i="12" a="1"/>
  <c r="F2067" i="12" s="1"/>
  <c r="G2067" i="12" s="1"/>
  <c r="F2068" i="12" a="1"/>
  <c r="F2068" i="12" s="1"/>
  <c r="G2068" i="12" s="1"/>
  <c r="F2069" i="12" a="1"/>
  <c r="F2069" i="12" s="1"/>
  <c r="G2069" i="12" s="1"/>
  <c r="F2070" i="12" a="1"/>
  <c r="F2070" i="12" s="1"/>
  <c r="G2070" i="12" s="1"/>
  <c r="F2071" i="12" a="1"/>
  <c r="F2071" i="12" s="1"/>
  <c r="G2071" i="12" s="1"/>
  <c r="F2072" i="12" a="1"/>
  <c r="F2072" i="12" s="1"/>
  <c r="G2072" i="12" s="1"/>
  <c r="F2073" i="12" a="1"/>
  <c r="F2073" i="12" s="1"/>
  <c r="G2073" i="12" s="1"/>
  <c r="F2074" i="12" a="1"/>
  <c r="F2074" i="12" s="1"/>
  <c r="G2074" i="12" s="1"/>
  <c r="F2075" i="12" a="1"/>
  <c r="F2075" i="12" s="1"/>
  <c r="G2075" i="12" s="1"/>
  <c r="F2076" i="12" a="1"/>
  <c r="F2076" i="12" s="1"/>
  <c r="G2076" i="12" s="1"/>
  <c r="F2077" i="12" a="1"/>
  <c r="F2077" i="12" s="1"/>
  <c r="G2077" i="12" s="1"/>
  <c r="F2078" i="12" a="1"/>
  <c r="F2078" i="12" s="1"/>
  <c r="G2078" i="12" s="1"/>
  <c r="F2079" i="12" a="1"/>
  <c r="F2079" i="12" s="1"/>
  <c r="G2079" i="12" s="1"/>
  <c r="F2080" i="12" a="1"/>
  <c r="F2080" i="12" s="1"/>
  <c r="G2080" i="12" s="1"/>
  <c r="F2081" i="12" a="1"/>
  <c r="F2081" i="12" s="1"/>
  <c r="G2081" i="12" s="1"/>
  <c r="F2082" i="12" a="1"/>
  <c r="F2082" i="12" s="1"/>
  <c r="G2082" i="12" s="1"/>
  <c r="F2083" i="12" a="1"/>
  <c r="F2083" i="12" s="1"/>
  <c r="G2083" i="12" s="1"/>
  <c r="F2084" i="12" a="1"/>
  <c r="F2084" i="12" s="1"/>
  <c r="G2084" i="12" s="1"/>
  <c r="F2085" i="12" a="1"/>
  <c r="F2085" i="12" s="1"/>
  <c r="G2085" i="12" s="1"/>
  <c r="F2086" i="12" a="1"/>
  <c r="F2086" i="12" s="1"/>
  <c r="G2086" i="12" s="1"/>
  <c r="F2087" i="12" a="1"/>
  <c r="F2087" i="12" s="1"/>
  <c r="G2087" i="12" s="1"/>
  <c r="F2088" i="12" a="1"/>
  <c r="F2088" i="12" s="1"/>
  <c r="G2088" i="12" s="1"/>
  <c r="F2089" i="12" a="1"/>
  <c r="F2089" i="12" s="1"/>
  <c r="G2089" i="12" s="1"/>
  <c r="F2090" i="12" a="1"/>
  <c r="F2090" i="12" s="1"/>
  <c r="G2090" i="12" s="1"/>
  <c r="F2091" i="12" a="1"/>
  <c r="F2091" i="12" s="1"/>
  <c r="G2091" i="12" s="1"/>
  <c r="F2092" i="12" a="1"/>
  <c r="F2092" i="12" s="1"/>
  <c r="G2092" i="12" s="1"/>
  <c r="F2093" i="12" a="1"/>
  <c r="F2093" i="12" s="1"/>
  <c r="G2093" i="12" s="1"/>
  <c r="F2094" i="12" a="1"/>
  <c r="F2094" i="12" s="1"/>
  <c r="G2094" i="12" s="1"/>
  <c r="F2095" i="12" a="1"/>
  <c r="F2095" i="12" s="1"/>
  <c r="G2095" i="12" s="1"/>
  <c r="F2096" i="12" a="1"/>
  <c r="F2096" i="12" s="1"/>
  <c r="G2096" i="12" s="1"/>
  <c r="F2097" i="12" a="1"/>
  <c r="F2097" i="12" s="1"/>
  <c r="G2097" i="12" s="1"/>
  <c r="F2098" i="12" a="1"/>
  <c r="F2098" i="12" s="1"/>
  <c r="G2098" i="12" s="1"/>
  <c r="F2099" i="12" a="1"/>
  <c r="F2099" i="12" s="1"/>
  <c r="G2099" i="12" s="1"/>
  <c r="F2100" i="12" a="1"/>
  <c r="F2100" i="12" s="1"/>
  <c r="G2100" i="12" s="1"/>
  <c r="F2101" i="12" a="1"/>
  <c r="F2101" i="12" s="1"/>
  <c r="G2101" i="12" s="1"/>
  <c r="F2102" i="12" a="1"/>
  <c r="F2102" i="12" s="1"/>
  <c r="G2102" i="12" s="1"/>
  <c r="F2103" i="12" a="1"/>
  <c r="F2103" i="12" s="1"/>
  <c r="G2103" i="12" s="1"/>
  <c r="F2104" i="12" a="1"/>
  <c r="F2104" i="12" s="1"/>
  <c r="G2104" i="12" s="1"/>
  <c r="F2105" i="12" a="1"/>
  <c r="F2105" i="12" s="1"/>
  <c r="G2105" i="12" s="1"/>
  <c r="F2106" i="12" a="1"/>
  <c r="F2106" i="12" s="1"/>
  <c r="G2106" i="12" s="1"/>
  <c r="F2107" i="12" a="1"/>
  <c r="F2107" i="12" s="1"/>
  <c r="G2107" i="12" s="1"/>
  <c r="F2108" i="12" a="1"/>
  <c r="F2108" i="12" s="1"/>
  <c r="G2108" i="12" s="1"/>
  <c r="F2109" i="12" a="1"/>
  <c r="F2109" i="12" s="1"/>
  <c r="G2109" i="12" s="1"/>
  <c r="F2110" i="12" a="1"/>
  <c r="F2110" i="12" s="1"/>
  <c r="G2110" i="12" s="1"/>
  <c r="F2111" i="12" a="1"/>
  <c r="F2111" i="12" s="1"/>
  <c r="G2111" i="12" s="1"/>
  <c r="F2112" i="12" a="1"/>
  <c r="F2112" i="12" s="1"/>
  <c r="G2112" i="12" s="1"/>
  <c r="F2113" i="12" a="1"/>
  <c r="F2113" i="12" s="1"/>
  <c r="G2113" i="12" s="1"/>
  <c r="F2114" i="12" a="1"/>
  <c r="F2114" i="12" s="1"/>
  <c r="G2114" i="12" s="1"/>
  <c r="F2115" i="12" a="1"/>
  <c r="F2115" i="12" s="1"/>
  <c r="G2115" i="12" s="1"/>
  <c r="F2116" i="12" a="1"/>
  <c r="F2116" i="12" s="1"/>
  <c r="G2116" i="12" s="1"/>
  <c r="F2117" i="12" a="1"/>
  <c r="F2117" i="12" s="1"/>
  <c r="G2117" i="12" s="1"/>
  <c r="F2118" i="12" a="1"/>
  <c r="F2118" i="12" s="1"/>
  <c r="G2118" i="12" s="1"/>
  <c r="F2119" i="12" a="1"/>
  <c r="F2119" i="12" s="1"/>
  <c r="G2119" i="12" s="1"/>
  <c r="F2120" i="12" a="1"/>
  <c r="F2120" i="12" s="1"/>
  <c r="G2120" i="12" s="1"/>
  <c r="F2121" i="12" a="1"/>
  <c r="F2121" i="12" s="1"/>
  <c r="G2121" i="12" s="1"/>
  <c r="F2122" i="12" a="1"/>
  <c r="F2122" i="12" s="1"/>
  <c r="G2122" i="12" s="1"/>
  <c r="F2123" i="12" a="1"/>
  <c r="F2123" i="12" s="1"/>
  <c r="G2123" i="12" s="1"/>
  <c r="F2124" i="12" a="1"/>
  <c r="F2124" i="12" s="1"/>
  <c r="G2124" i="12" s="1"/>
  <c r="F2125" i="12" a="1"/>
  <c r="F2125" i="12" s="1"/>
  <c r="G2125" i="12" s="1"/>
  <c r="F2126" i="12" a="1"/>
  <c r="F2126" i="12" s="1"/>
  <c r="G2126" i="12" s="1"/>
  <c r="F2127" i="12" a="1"/>
  <c r="F2127" i="12" s="1"/>
  <c r="G2127" i="12" s="1"/>
  <c r="F2128" i="12" a="1"/>
  <c r="F2128" i="12" s="1"/>
  <c r="G2128" i="12" s="1"/>
  <c r="F2129" i="12" a="1"/>
  <c r="F2129" i="12" s="1"/>
  <c r="G2129" i="12" s="1"/>
  <c r="F2130" i="12" a="1"/>
  <c r="F2130" i="12" s="1"/>
  <c r="G2130" i="12" s="1"/>
  <c r="F2131" i="12" a="1"/>
  <c r="F2131" i="12" s="1"/>
  <c r="G2131" i="12" s="1"/>
  <c r="F2132" i="12" a="1"/>
  <c r="F2132" i="12" s="1"/>
  <c r="G2132" i="12" s="1"/>
  <c r="F2133" i="12" a="1"/>
  <c r="F2133" i="12" s="1"/>
  <c r="G2133" i="12" s="1"/>
  <c r="F2134" i="12" a="1"/>
  <c r="F2134" i="12" s="1"/>
  <c r="G2134" i="12" s="1"/>
  <c r="F2135" i="12" a="1"/>
  <c r="F2135" i="12" s="1"/>
  <c r="G2135" i="12" s="1"/>
  <c r="F2136" i="12" a="1"/>
  <c r="F2136" i="12" s="1"/>
  <c r="G2136" i="12" s="1"/>
  <c r="F2137" i="12" a="1"/>
  <c r="F2137" i="12" s="1"/>
  <c r="G2137" i="12" s="1"/>
  <c r="F2138" i="12" a="1"/>
  <c r="F2138" i="12" s="1"/>
  <c r="G2138" i="12" s="1"/>
  <c r="F2139" i="12" a="1"/>
  <c r="F2139" i="12" s="1"/>
  <c r="G2139" i="12" s="1"/>
  <c r="F2140" i="12" a="1"/>
  <c r="F2140" i="12" s="1"/>
  <c r="G2140" i="12" s="1"/>
  <c r="F2141" i="12" a="1"/>
  <c r="F2141" i="12" s="1"/>
  <c r="G2141" i="12" s="1"/>
  <c r="F2142" i="12" a="1"/>
  <c r="F2142" i="12" s="1"/>
  <c r="G2142" i="12" s="1"/>
  <c r="F2143" i="12" a="1"/>
  <c r="F2143" i="12" s="1"/>
  <c r="G2143" i="12" s="1"/>
  <c r="F2144" i="12" a="1"/>
  <c r="F2144" i="12" s="1"/>
  <c r="G2144" i="12" s="1"/>
  <c r="F2145" i="12" a="1"/>
  <c r="F2145" i="12" s="1"/>
  <c r="G2145" i="12" s="1"/>
  <c r="F2146" i="12" a="1"/>
  <c r="F2146" i="12" s="1"/>
  <c r="G2146" i="12" s="1"/>
  <c r="F2147" i="12" a="1"/>
  <c r="F2147" i="12" s="1"/>
  <c r="G2147" i="12" s="1"/>
  <c r="F2148" i="12" a="1"/>
  <c r="F2148" i="12" s="1"/>
  <c r="G2148" i="12" s="1"/>
  <c r="F2149" i="12" a="1"/>
  <c r="F2149" i="12" s="1"/>
  <c r="G2149" i="12" s="1"/>
  <c r="F2150" i="12" a="1"/>
  <c r="F2150" i="12" s="1"/>
  <c r="G2150" i="12" s="1"/>
  <c r="F2151" i="12" a="1"/>
  <c r="F2151" i="12" s="1"/>
  <c r="G2151" i="12" s="1"/>
  <c r="F2152" i="12" a="1"/>
  <c r="F2152" i="12" s="1"/>
  <c r="G2152" i="12" s="1"/>
  <c r="F2153" i="12" a="1"/>
  <c r="F2153" i="12" s="1"/>
  <c r="G2153" i="12" s="1"/>
  <c r="F2154" i="12" a="1"/>
  <c r="F2154" i="12" s="1"/>
  <c r="G2154" i="12" s="1"/>
  <c r="F2155" i="12" a="1"/>
  <c r="F2155" i="12" s="1"/>
  <c r="G2155" i="12" s="1"/>
  <c r="F2156" i="12" a="1"/>
  <c r="F2156" i="12" s="1"/>
  <c r="G2156" i="12" s="1"/>
  <c r="F2157" i="12" a="1"/>
  <c r="F2157" i="12" s="1"/>
  <c r="G2157" i="12" s="1"/>
  <c r="F2158" i="12" a="1"/>
  <c r="F2158" i="12" s="1"/>
  <c r="G2158" i="12" s="1"/>
  <c r="F2159" i="12" a="1"/>
  <c r="F2159" i="12" s="1"/>
  <c r="G2159" i="12" s="1"/>
  <c r="F2160" i="12" a="1"/>
  <c r="F2160" i="12" s="1"/>
  <c r="G2160" i="12" s="1"/>
  <c r="F2161" i="12" a="1"/>
  <c r="F2161" i="12" s="1"/>
  <c r="G2161" i="12" s="1"/>
  <c r="F2162" i="12" a="1"/>
  <c r="F2162" i="12" s="1"/>
  <c r="G2162" i="12" s="1"/>
  <c r="F2163" i="12" a="1"/>
  <c r="F2163" i="12" s="1"/>
  <c r="G2163" i="12" s="1"/>
  <c r="F2164" i="12" a="1"/>
  <c r="F2164" i="12" s="1"/>
  <c r="G2164" i="12" s="1"/>
  <c r="F2165" i="12" a="1"/>
  <c r="F2165" i="12" s="1"/>
  <c r="G2165" i="12" s="1"/>
  <c r="F2166" i="12" a="1"/>
  <c r="F2166" i="12" s="1"/>
  <c r="G2166" i="12" s="1"/>
  <c r="F2167" i="12" a="1"/>
  <c r="F2167" i="12" s="1"/>
  <c r="G2167" i="12" s="1"/>
  <c r="F2168" i="12" a="1"/>
  <c r="F2168" i="12" s="1"/>
  <c r="G2168" i="12" s="1"/>
  <c r="F2169" i="12" a="1"/>
  <c r="F2169" i="12" s="1"/>
  <c r="G2169" i="12" s="1"/>
  <c r="F2170" i="12" a="1"/>
  <c r="F2170" i="12" s="1"/>
  <c r="G2170" i="12" s="1"/>
  <c r="F2171" i="12" a="1"/>
  <c r="F2171" i="12" s="1"/>
  <c r="G2171" i="12" s="1"/>
  <c r="F2172" i="12" a="1"/>
  <c r="F2172" i="12" s="1"/>
  <c r="G2172" i="12" s="1"/>
  <c r="F2173" i="12" a="1"/>
  <c r="F2173" i="12" s="1"/>
  <c r="G2173" i="12" s="1"/>
  <c r="F2174" i="12" a="1"/>
  <c r="F2174" i="12" s="1"/>
  <c r="G2174" i="12" s="1"/>
  <c r="F2175" i="12" a="1"/>
  <c r="F2175" i="12" s="1"/>
  <c r="G2175" i="12" s="1"/>
  <c r="F2176" i="12" a="1"/>
  <c r="F2176" i="12" s="1"/>
  <c r="G2176" i="12" s="1"/>
  <c r="F2177" i="12" a="1"/>
  <c r="F2177" i="12" s="1"/>
  <c r="G2177" i="12" s="1"/>
  <c r="F2178" i="12" a="1"/>
  <c r="F2178" i="12" s="1"/>
  <c r="G2178" i="12" s="1"/>
  <c r="F2179" i="12" a="1"/>
  <c r="F2179" i="12" s="1"/>
  <c r="G2179" i="12" s="1"/>
  <c r="F2180" i="12" a="1"/>
  <c r="F2180" i="12" s="1"/>
  <c r="G2180" i="12" s="1"/>
  <c r="F2181" i="12" a="1"/>
  <c r="F2181" i="12" s="1"/>
  <c r="G2181" i="12" s="1"/>
  <c r="F2182" i="12" a="1"/>
  <c r="F2182" i="12" s="1"/>
  <c r="G2182" i="12" s="1"/>
  <c r="F2183" i="12" a="1"/>
  <c r="F2183" i="12" s="1"/>
  <c r="G2183" i="12" s="1"/>
  <c r="F2184" i="12" a="1"/>
  <c r="F2184" i="12" s="1"/>
  <c r="G2184" i="12" s="1"/>
  <c r="F2185" i="12" a="1"/>
  <c r="F2185" i="12" s="1"/>
  <c r="G2185" i="12" s="1"/>
  <c r="F2186" i="12" a="1"/>
  <c r="F2186" i="12" s="1"/>
  <c r="G2186" i="12" s="1"/>
  <c r="F2187" i="12" a="1"/>
  <c r="F2187" i="12" s="1"/>
  <c r="G2187" i="12" s="1"/>
  <c r="F2188" i="12" a="1"/>
  <c r="F2188" i="12" s="1"/>
  <c r="G2188" i="12" s="1"/>
  <c r="F2189" i="12" a="1"/>
  <c r="F2189" i="12" s="1"/>
  <c r="G2189" i="12" s="1"/>
  <c r="F2190" i="12" a="1"/>
  <c r="F2190" i="12" s="1"/>
  <c r="G2190" i="12" s="1"/>
  <c r="F2191" i="12" a="1"/>
  <c r="F2191" i="12" s="1"/>
  <c r="G2191" i="12" s="1"/>
  <c r="F2192" i="12" a="1"/>
  <c r="F2192" i="12" s="1"/>
  <c r="G2192" i="12" s="1"/>
  <c r="F2193" i="12" a="1"/>
  <c r="F2193" i="12" s="1"/>
  <c r="G2193" i="12" s="1"/>
  <c r="F2194" i="12" a="1"/>
  <c r="F2194" i="12" s="1"/>
  <c r="G2194" i="12" s="1"/>
  <c r="F2195" i="12" a="1"/>
  <c r="F2195" i="12" s="1"/>
  <c r="G2195" i="12" s="1"/>
  <c r="F2196" i="12" a="1"/>
  <c r="F2196" i="12" s="1"/>
  <c r="G2196" i="12" s="1"/>
  <c r="F2197" i="12" a="1"/>
  <c r="F2197" i="12" s="1"/>
  <c r="G2197" i="12" s="1"/>
  <c r="F2198" i="12" a="1"/>
  <c r="F2198" i="12" s="1"/>
  <c r="G2198" i="12" s="1"/>
  <c r="F2199" i="12" a="1"/>
  <c r="F2199" i="12" s="1"/>
  <c r="G2199" i="12" s="1"/>
  <c r="F2200" i="12" a="1"/>
  <c r="F2200" i="12" s="1"/>
  <c r="G2200" i="12" s="1"/>
  <c r="F2201" i="12" a="1"/>
  <c r="F2201" i="12" s="1"/>
  <c r="G2201" i="12" s="1"/>
  <c r="F2202" i="12" a="1"/>
  <c r="F2202" i="12" s="1"/>
  <c r="G2202" i="12" s="1"/>
  <c r="F2203" i="12" a="1"/>
  <c r="F2203" i="12" s="1"/>
  <c r="G2203" i="12" s="1"/>
  <c r="F2204" i="12" a="1"/>
  <c r="F2204" i="12" s="1"/>
  <c r="G2204" i="12" s="1"/>
  <c r="F2205" i="12" a="1"/>
  <c r="F2205" i="12" s="1"/>
  <c r="G2205" i="12" s="1"/>
  <c r="F2206" i="12" a="1"/>
  <c r="F2206" i="12" s="1"/>
  <c r="G2206" i="12" s="1"/>
  <c r="F2207" i="12" a="1"/>
  <c r="F2207" i="12" s="1"/>
  <c r="G2207" i="12" s="1"/>
  <c r="F2208" i="12" a="1"/>
  <c r="F2208" i="12" s="1"/>
  <c r="G2208" i="12" s="1"/>
  <c r="F2209" i="12" a="1"/>
  <c r="F2209" i="12" s="1"/>
  <c r="G2209" i="12" s="1"/>
  <c r="F2210" i="12" a="1"/>
  <c r="F2210" i="12" s="1"/>
  <c r="G2210" i="12" s="1"/>
  <c r="F2211" i="12" a="1"/>
  <c r="F2211" i="12" s="1"/>
  <c r="G2211" i="12" s="1"/>
  <c r="F2212" i="12" a="1"/>
  <c r="F2212" i="12" s="1"/>
  <c r="G2212" i="12" s="1"/>
  <c r="F2213" i="12" a="1"/>
  <c r="F2213" i="12" s="1"/>
  <c r="G2213" i="12" s="1"/>
  <c r="F2214" i="12" a="1"/>
  <c r="F2214" i="12" s="1"/>
  <c r="G2214" i="12" s="1"/>
  <c r="F2215" i="12" a="1"/>
  <c r="F2215" i="12" s="1"/>
  <c r="G2215" i="12" s="1"/>
  <c r="F2216" i="12" a="1"/>
  <c r="F2216" i="12" s="1"/>
  <c r="G2216" i="12" s="1"/>
  <c r="F5" i="12" a="1"/>
  <c r="F5" i="12" s="1"/>
  <c r="G5" i="12" s="1"/>
  <c r="F7" i="12" a="1"/>
  <c r="F7" i="12" s="1"/>
  <c r="G7" i="12" s="1"/>
  <c r="F8" i="12" a="1"/>
  <c r="F8" i="12" s="1"/>
  <c r="G8" i="12" s="1"/>
  <c r="F4" i="12" a="1"/>
  <c r="F4" i="12" s="1"/>
  <c r="D5" i="12"/>
  <c r="D12" i="12"/>
  <c r="D13" i="12"/>
  <c r="D14" i="12"/>
  <c r="D15" i="12"/>
  <c r="D16" i="12"/>
  <c r="D17" i="12"/>
  <c r="D18" i="12"/>
  <c r="D19" i="12"/>
  <c r="D20" i="12"/>
  <c r="D21" i="12"/>
  <c r="D23" i="12"/>
  <c r="D25" i="12"/>
  <c r="D26" i="12"/>
  <c r="D27" i="12"/>
  <c r="D28" i="12"/>
  <c r="D29" i="12"/>
  <c r="D31" i="12"/>
  <c r="D33" i="12"/>
  <c r="D34" i="12"/>
  <c r="D35" i="12"/>
  <c r="D36" i="12"/>
  <c r="D37" i="12"/>
  <c r="D39" i="12"/>
  <c r="D40" i="12"/>
  <c r="D41" i="12"/>
  <c r="D42" i="12"/>
  <c r="D43" i="12"/>
  <c r="D44" i="12"/>
  <c r="D45" i="12"/>
  <c r="D47" i="12"/>
  <c r="D49" i="12"/>
  <c r="D50" i="12"/>
  <c r="D51" i="12"/>
  <c r="D52" i="12"/>
  <c r="D53" i="12"/>
  <c r="D55" i="12"/>
  <c r="D56" i="12"/>
  <c r="D57" i="12"/>
  <c r="D58" i="12"/>
  <c r="D59" i="12"/>
  <c r="D60" i="12"/>
  <c r="D61" i="12"/>
  <c r="D63" i="12"/>
  <c r="D64" i="12"/>
  <c r="D65" i="12"/>
  <c r="D66" i="12"/>
  <c r="D67" i="12"/>
  <c r="D68" i="12"/>
  <c r="D69" i="12"/>
  <c r="D71" i="12"/>
  <c r="D73" i="12"/>
  <c r="D74" i="12"/>
  <c r="D75" i="12"/>
  <c r="D77" i="12"/>
  <c r="D78" i="12"/>
  <c r="D79" i="12"/>
  <c r="D80" i="12"/>
  <c r="D81" i="12"/>
  <c r="D82" i="12"/>
  <c r="D83" i="12"/>
  <c r="D85" i="12"/>
  <c r="D86" i="12"/>
  <c r="D87" i="12"/>
  <c r="D88" i="12"/>
  <c r="D89" i="12"/>
  <c r="D90" i="12"/>
  <c r="D91" i="12"/>
  <c r="D93" i="12"/>
  <c r="D94" i="12"/>
  <c r="D95" i="12"/>
  <c r="D96" i="12"/>
  <c r="D97" i="12"/>
  <c r="D98" i="12"/>
  <c r="D99" i="12"/>
  <c r="D101" i="12"/>
  <c r="D102" i="12"/>
  <c r="D103" i="12"/>
  <c r="D104" i="12"/>
  <c r="D105" i="12"/>
  <c r="D106" i="12"/>
  <c r="D107" i="12"/>
  <c r="D109" i="12"/>
  <c r="D110" i="12"/>
  <c r="D111" i="12"/>
  <c r="D112" i="12"/>
  <c r="D113" i="12"/>
  <c r="D114" i="12"/>
  <c r="D115" i="12"/>
  <c r="D117" i="12"/>
  <c r="D118" i="12"/>
  <c r="D119" i="12"/>
  <c r="D120" i="12"/>
  <c r="D121" i="12"/>
  <c r="D122" i="12"/>
  <c r="D123" i="12"/>
  <c r="D125" i="12"/>
  <c r="D126" i="12"/>
  <c r="D127" i="12"/>
  <c r="D129" i="12"/>
  <c r="D130" i="12"/>
  <c r="D131" i="12"/>
  <c r="D133" i="12"/>
  <c r="D134" i="12"/>
  <c r="D135" i="12"/>
  <c r="D137" i="12"/>
  <c r="D138" i="12"/>
  <c r="D139" i="12"/>
  <c r="D141" i="12"/>
  <c r="D142" i="12"/>
  <c r="D143" i="12"/>
  <c r="D144" i="12"/>
  <c r="D145" i="12"/>
  <c r="D146" i="12"/>
  <c r="D147" i="12"/>
  <c r="D149" i="12"/>
  <c r="D150" i="12"/>
  <c r="D151" i="12"/>
  <c r="D152" i="12"/>
  <c r="D153" i="12"/>
  <c r="D154" i="12"/>
  <c r="D155" i="12"/>
  <c r="D157" i="12"/>
  <c r="D159" i="12"/>
  <c r="D160" i="12"/>
  <c r="D161" i="12"/>
  <c r="D162" i="12"/>
  <c r="D163" i="12"/>
  <c r="D165" i="12"/>
  <c r="D167" i="12"/>
  <c r="D168" i="12"/>
  <c r="D169" i="12"/>
  <c r="D170" i="12"/>
  <c r="D171" i="12"/>
  <c r="D173" i="12"/>
  <c r="D175" i="12"/>
  <c r="D177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9" i="12"/>
  <c r="D311" i="12"/>
  <c r="D313" i="12"/>
  <c r="D315" i="12"/>
  <c r="D317" i="12"/>
  <c r="D319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2" i="12"/>
  <c r="D483" i="12"/>
  <c r="D484" i="12"/>
  <c r="D485" i="12"/>
  <c r="D486" i="12"/>
  <c r="D487" i="12"/>
  <c r="D488" i="12"/>
  <c r="D490" i="12"/>
  <c r="D491" i="12"/>
  <c r="D492" i="12"/>
  <c r="D493" i="12"/>
  <c r="D494" i="12"/>
  <c r="D495" i="12"/>
  <c r="D496" i="12"/>
  <c r="D498" i="12"/>
  <c r="D499" i="12"/>
  <c r="D500" i="12"/>
  <c r="D501" i="12"/>
  <c r="D502" i="12"/>
  <c r="D503" i="12"/>
  <c r="D504" i="12"/>
  <c r="D506" i="12"/>
  <c r="D507" i="12"/>
  <c r="D508" i="12"/>
  <c r="D509" i="12"/>
  <c r="D510" i="12"/>
  <c r="D511" i="12"/>
  <c r="D512" i="12"/>
  <c r="D514" i="12"/>
  <c r="D515" i="12"/>
  <c r="D516" i="12"/>
  <c r="D517" i="12"/>
  <c r="D518" i="12"/>
  <c r="D519" i="12"/>
  <c r="D520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547" i="12"/>
  <c r="D548" i="12"/>
  <c r="D549" i="12"/>
  <c r="D550" i="12"/>
  <c r="D551" i="12"/>
  <c r="D552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568" i="12"/>
  <c r="D569" i="12"/>
  <c r="D570" i="12"/>
  <c r="D571" i="12"/>
  <c r="D572" i="12"/>
  <c r="D573" i="12"/>
  <c r="D574" i="12"/>
  <c r="D575" i="12"/>
  <c r="D576" i="12"/>
  <c r="D577" i="12"/>
  <c r="D578" i="12"/>
  <c r="D579" i="12"/>
  <c r="D580" i="12"/>
  <c r="D581" i="12"/>
  <c r="D582" i="12"/>
  <c r="D583" i="12"/>
  <c r="D584" i="12"/>
  <c r="D585" i="12"/>
  <c r="D586" i="12"/>
  <c r="D587" i="12"/>
  <c r="D588" i="12"/>
  <c r="D589" i="12"/>
  <c r="D590" i="12"/>
  <c r="D591" i="12"/>
  <c r="D592" i="12"/>
  <c r="D593" i="12"/>
  <c r="D594" i="12"/>
  <c r="D595" i="12"/>
  <c r="D596" i="12"/>
  <c r="D597" i="12"/>
  <c r="D598" i="12"/>
  <c r="D599" i="12"/>
  <c r="D600" i="12"/>
  <c r="D601" i="12"/>
  <c r="D602" i="12"/>
  <c r="D603" i="12"/>
  <c r="D604" i="12"/>
  <c r="D605" i="12"/>
  <c r="D606" i="12"/>
  <c r="D607" i="12"/>
  <c r="D608" i="12"/>
  <c r="D609" i="12"/>
  <c r="D610" i="12"/>
  <c r="D611" i="12"/>
  <c r="D612" i="12"/>
  <c r="D613" i="12"/>
  <c r="D614" i="12"/>
  <c r="D615" i="12"/>
  <c r="D616" i="12"/>
  <c r="D617" i="12"/>
  <c r="D618" i="12"/>
  <c r="D619" i="12"/>
  <c r="D620" i="12"/>
  <c r="D621" i="12"/>
  <c r="D622" i="12"/>
  <c r="D623" i="12"/>
  <c r="D624" i="12"/>
  <c r="D625" i="12"/>
  <c r="D626" i="12"/>
  <c r="D627" i="12"/>
  <c r="D628" i="12"/>
  <c r="D629" i="12"/>
  <c r="D630" i="12"/>
  <c r="D631" i="12"/>
  <c r="D632" i="12"/>
  <c r="D633" i="12"/>
  <c r="D634" i="12"/>
  <c r="D635" i="12"/>
  <c r="D636" i="12"/>
  <c r="D637" i="12"/>
  <c r="D638" i="12"/>
  <c r="D639" i="12"/>
  <c r="D640" i="12"/>
  <c r="D641" i="12"/>
  <c r="D642" i="12"/>
  <c r="D643" i="12"/>
  <c r="D644" i="12"/>
  <c r="D645" i="12"/>
  <c r="D646" i="12"/>
  <c r="D647" i="12"/>
  <c r="D648" i="12"/>
  <c r="D650" i="12"/>
  <c r="D651" i="12"/>
  <c r="D652" i="12"/>
  <c r="D653" i="12"/>
  <c r="D654" i="12"/>
  <c r="D655" i="12"/>
  <c r="D656" i="12"/>
  <c r="D658" i="12"/>
  <c r="D659" i="12"/>
  <c r="D660" i="12"/>
  <c r="D661" i="12"/>
  <c r="D662" i="12"/>
  <c r="D663" i="12"/>
  <c r="D664" i="12"/>
  <c r="D666" i="12"/>
  <c r="D667" i="12"/>
  <c r="D668" i="12"/>
  <c r="D669" i="12"/>
  <c r="D670" i="12"/>
  <c r="D671" i="12"/>
  <c r="D672" i="12"/>
  <c r="D674" i="12"/>
  <c r="D675" i="12"/>
  <c r="D676" i="12"/>
  <c r="D677" i="12"/>
  <c r="D678" i="12"/>
  <c r="D679" i="12"/>
  <c r="D680" i="12"/>
  <c r="D682" i="12"/>
  <c r="D683" i="12"/>
  <c r="D684" i="12"/>
  <c r="D685" i="12"/>
  <c r="D686" i="12"/>
  <c r="D687" i="12"/>
  <c r="D688" i="12"/>
  <c r="D690" i="12"/>
  <c r="D691" i="12"/>
  <c r="D692" i="12"/>
  <c r="D693" i="12"/>
  <c r="D694" i="12"/>
  <c r="D695" i="12"/>
  <c r="D696" i="12"/>
  <c r="D698" i="12"/>
  <c r="D699" i="12"/>
  <c r="D700" i="12"/>
  <c r="D701" i="12"/>
  <c r="D702" i="12"/>
  <c r="D703" i="12"/>
  <c r="D704" i="12"/>
  <c r="D706" i="12"/>
  <c r="D707" i="12"/>
  <c r="D708" i="12"/>
  <c r="D709" i="12"/>
  <c r="D710" i="12"/>
  <c r="D711" i="12"/>
  <c r="D712" i="12"/>
  <c r="D714" i="12"/>
  <c r="D715" i="12"/>
  <c r="D716" i="12"/>
  <c r="D717" i="12"/>
  <c r="D718" i="12"/>
  <c r="D719" i="12"/>
  <c r="D720" i="12"/>
  <c r="D722" i="12"/>
  <c r="D723" i="12"/>
  <c r="D724" i="12"/>
  <c r="D725" i="12"/>
  <c r="D726" i="12"/>
  <c r="D727" i="12"/>
  <c r="D728" i="12"/>
  <c r="D730" i="12"/>
  <c r="D731" i="12"/>
  <c r="D732" i="12"/>
  <c r="D733" i="12"/>
  <c r="D734" i="12"/>
  <c r="D735" i="12"/>
  <c r="D736" i="12"/>
  <c r="D738" i="12"/>
  <c r="D739" i="12"/>
  <c r="D740" i="12"/>
  <c r="D741" i="12"/>
  <c r="D742" i="12"/>
  <c r="D743" i="12"/>
  <c r="D744" i="12"/>
  <c r="D746" i="12"/>
  <c r="D747" i="12"/>
  <c r="D748" i="12"/>
  <c r="D749" i="12"/>
  <c r="D750" i="12"/>
  <c r="D751" i="12"/>
  <c r="D752" i="12"/>
  <c r="D754" i="12"/>
  <c r="D755" i="12"/>
  <c r="D756" i="12"/>
  <c r="D757" i="12"/>
  <c r="D758" i="12"/>
  <c r="D759" i="12"/>
  <c r="D760" i="12"/>
  <c r="D762" i="12"/>
  <c r="D763" i="12"/>
  <c r="D764" i="12"/>
  <c r="D765" i="12"/>
  <c r="D766" i="12"/>
  <c r="D767" i="12"/>
  <c r="D768" i="12"/>
  <c r="D770" i="12"/>
  <c r="D771" i="12"/>
  <c r="D772" i="12"/>
  <c r="D773" i="12"/>
  <c r="D774" i="12"/>
  <c r="D775" i="12"/>
  <c r="D776" i="12"/>
  <c r="D778" i="12"/>
  <c r="D779" i="12"/>
  <c r="D780" i="12"/>
  <c r="D781" i="12"/>
  <c r="D782" i="12"/>
  <c r="D783" i="12"/>
  <c r="D784" i="12"/>
  <c r="D786" i="12"/>
  <c r="D787" i="12"/>
  <c r="D788" i="12"/>
  <c r="D789" i="12"/>
  <c r="D790" i="12"/>
  <c r="D791" i="12"/>
  <c r="D792" i="12"/>
  <c r="D794" i="12"/>
  <c r="D795" i="12"/>
  <c r="D796" i="12"/>
  <c r="D797" i="12"/>
  <c r="D798" i="12"/>
  <c r="D799" i="12"/>
  <c r="D800" i="12"/>
  <c r="D802" i="12"/>
  <c r="D803" i="12"/>
  <c r="D804" i="12"/>
  <c r="D805" i="12"/>
  <c r="D806" i="12"/>
  <c r="D807" i="12"/>
  <c r="D808" i="12"/>
  <c r="D810" i="12"/>
  <c r="D811" i="12"/>
  <c r="D812" i="12"/>
  <c r="D813" i="12"/>
  <c r="D814" i="12"/>
  <c r="D815" i="12"/>
  <c r="D816" i="12"/>
  <c r="D818" i="12"/>
  <c r="D819" i="12"/>
  <c r="D820" i="12"/>
  <c r="D821" i="12"/>
  <c r="D822" i="12"/>
  <c r="D823" i="12"/>
  <c r="D824" i="12"/>
  <c r="D826" i="12"/>
  <c r="D827" i="12"/>
  <c r="D828" i="12"/>
  <c r="D829" i="12"/>
  <c r="D830" i="12"/>
  <c r="D831" i="12"/>
  <c r="D832" i="12"/>
  <c r="D834" i="12"/>
  <c r="D835" i="12"/>
  <c r="D836" i="12"/>
  <c r="D837" i="12"/>
  <c r="D838" i="12"/>
  <c r="D839" i="12"/>
  <c r="D840" i="12"/>
  <c r="D842" i="12"/>
  <c r="D844" i="12"/>
  <c r="D845" i="12"/>
  <c r="D846" i="12"/>
  <c r="D847" i="12"/>
  <c r="D848" i="12"/>
  <c r="D850" i="12"/>
  <c r="D852" i="12"/>
  <c r="D853" i="12"/>
  <c r="D854" i="12"/>
  <c r="D855" i="12"/>
  <c r="D857" i="12"/>
  <c r="D858" i="12"/>
  <c r="D859" i="12"/>
  <c r="D860" i="12"/>
  <c r="D861" i="12"/>
  <c r="D862" i="12"/>
  <c r="D863" i="12"/>
  <c r="D864" i="12"/>
  <c r="D865" i="12"/>
  <c r="D866" i="12"/>
  <c r="D867" i="12"/>
  <c r="D868" i="12"/>
  <c r="D869" i="12"/>
  <c r="D870" i="12"/>
  <c r="D871" i="12"/>
  <c r="D872" i="12"/>
  <c r="D873" i="12"/>
  <c r="D874" i="12"/>
  <c r="D875" i="12"/>
  <c r="D876" i="12"/>
  <c r="D877" i="12"/>
  <c r="D878" i="12"/>
  <c r="D879" i="12"/>
  <c r="D880" i="12"/>
  <c r="D881" i="12"/>
  <c r="D882" i="12"/>
  <c r="D883" i="12"/>
  <c r="D884" i="12"/>
  <c r="D885" i="12"/>
  <c r="D886" i="12"/>
  <c r="D887" i="12"/>
  <c r="D888" i="12"/>
  <c r="D889" i="12"/>
  <c r="D890" i="12"/>
  <c r="D891" i="12"/>
  <c r="D892" i="12"/>
  <c r="D893" i="12"/>
  <c r="D894" i="12"/>
  <c r="D895" i="12"/>
  <c r="D896" i="12"/>
  <c r="D897" i="12"/>
  <c r="D898" i="12"/>
  <c r="D899" i="12"/>
  <c r="D900" i="12"/>
  <c r="D901" i="12"/>
  <c r="D902" i="12"/>
  <c r="D903" i="12"/>
  <c r="D904" i="12"/>
  <c r="D905" i="12"/>
  <c r="D906" i="12"/>
  <c r="D907" i="12"/>
  <c r="D908" i="12"/>
  <c r="D909" i="12"/>
  <c r="D910" i="12"/>
  <c r="D911" i="12"/>
  <c r="D912" i="12"/>
  <c r="D913" i="12"/>
  <c r="D914" i="12"/>
  <c r="D915" i="12"/>
  <c r="D916" i="12"/>
  <c r="D917" i="12"/>
  <c r="D918" i="12"/>
  <c r="D919" i="12"/>
  <c r="D920" i="12"/>
  <c r="D921" i="12"/>
  <c r="D922" i="12"/>
  <c r="D923" i="12"/>
  <c r="D924" i="12"/>
  <c r="D925" i="12"/>
  <c r="D926" i="12"/>
  <c r="D927" i="12"/>
  <c r="D928" i="12"/>
  <c r="D929" i="12"/>
  <c r="D930" i="12"/>
  <c r="D931" i="12"/>
  <c r="D932" i="12"/>
  <c r="D933" i="12"/>
  <c r="D934" i="12"/>
  <c r="D935" i="12"/>
  <c r="D936" i="12"/>
  <c r="D937" i="12"/>
  <c r="D938" i="12"/>
  <c r="D939" i="12"/>
  <c r="D940" i="12"/>
  <c r="D941" i="12"/>
  <c r="D942" i="12"/>
  <c r="D943" i="12"/>
  <c r="D944" i="12"/>
  <c r="D945" i="12"/>
  <c r="D946" i="12"/>
  <c r="D947" i="12"/>
  <c r="D948" i="12"/>
  <c r="D949" i="12"/>
  <c r="D950" i="12"/>
  <c r="D951" i="12"/>
  <c r="D952" i="12"/>
  <c r="D953" i="12"/>
  <c r="D954" i="12"/>
  <c r="D955" i="12"/>
  <c r="D956" i="12"/>
  <c r="D957" i="12"/>
  <c r="D958" i="12"/>
  <c r="D959" i="12"/>
  <c r="D960" i="12"/>
  <c r="D961" i="12"/>
  <c r="D962" i="12"/>
  <c r="D963" i="12"/>
  <c r="D964" i="12"/>
  <c r="D965" i="12"/>
  <c r="D966" i="12"/>
  <c r="D967" i="12"/>
  <c r="D968" i="12"/>
  <c r="D969" i="12"/>
  <c r="D970" i="12"/>
  <c r="D971" i="12"/>
  <c r="D972" i="12"/>
  <c r="D973" i="12"/>
  <c r="D974" i="12"/>
  <c r="D975" i="12"/>
  <c r="D976" i="12"/>
  <c r="D978" i="12"/>
  <c r="D980" i="12"/>
  <c r="D982" i="12"/>
  <c r="D984" i="12"/>
  <c r="D985" i="12"/>
  <c r="D986" i="12"/>
  <c r="D987" i="12"/>
  <c r="D988" i="12"/>
  <c r="D989" i="12"/>
  <c r="D990" i="12"/>
  <c r="D991" i="12"/>
  <c r="D992" i="12"/>
  <c r="D993" i="12"/>
  <c r="D994" i="12"/>
  <c r="D995" i="12"/>
  <c r="D996" i="12"/>
  <c r="D997" i="12"/>
  <c r="D998" i="12"/>
  <c r="D999" i="12"/>
  <c r="D1000" i="12"/>
  <c r="D1001" i="12"/>
  <c r="D1002" i="12"/>
  <c r="D1003" i="12"/>
  <c r="D1004" i="12"/>
  <c r="D1005" i="12"/>
  <c r="D1006" i="12"/>
  <c r="D1007" i="12"/>
  <c r="D1008" i="12"/>
  <c r="D1009" i="12"/>
  <c r="D1010" i="12"/>
  <c r="D1011" i="12"/>
  <c r="D1012" i="12"/>
  <c r="D1013" i="12"/>
  <c r="D1014" i="12"/>
  <c r="D1015" i="12"/>
  <c r="D1016" i="12"/>
  <c r="D1017" i="12"/>
  <c r="D1018" i="12"/>
  <c r="D1019" i="12"/>
  <c r="D1020" i="12"/>
  <c r="D1021" i="12"/>
  <c r="D1022" i="12"/>
  <c r="D1023" i="12"/>
  <c r="D1024" i="12"/>
  <c r="D1025" i="12"/>
  <c r="D1026" i="12"/>
  <c r="D1027" i="12"/>
  <c r="D1028" i="12"/>
  <c r="D1029" i="12"/>
  <c r="D1030" i="12"/>
  <c r="D1031" i="12"/>
  <c r="D1032" i="12"/>
  <c r="D1033" i="12"/>
  <c r="D1034" i="12"/>
  <c r="D1035" i="12"/>
  <c r="D1036" i="12"/>
  <c r="D1037" i="12"/>
  <c r="D1038" i="12"/>
  <c r="D1039" i="12"/>
  <c r="D1040" i="12"/>
  <c r="D1041" i="12"/>
  <c r="D1042" i="12"/>
  <c r="D1043" i="12"/>
  <c r="D1044" i="12"/>
  <c r="D1045" i="12"/>
  <c r="D1046" i="12"/>
  <c r="D1047" i="12"/>
  <c r="D1048" i="12"/>
  <c r="D1049" i="12"/>
  <c r="D1050" i="12"/>
  <c r="D1051" i="12"/>
  <c r="D1052" i="12"/>
  <c r="D1053" i="12"/>
  <c r="D1054" i="12"/>
  <c r="D1055" i="12"/>
  <c r="D1056" i="12"/>
  <c r="D1057" i="12"/>
  <c r="D1058" i="12"/>
  <c r="D1059" i="12"/>
  <c r="D1060" i="12"/>
  <c r="D1061" i="12"/>
  <c r="D1062" i="12"/>
  <c r="D1063" i="12"/>
  <c r="D1064" i="12"/>
  <c r="D1065" i="12"/>
  <c r="D1066" i="12"/>
  <c r="D1067" i="12"/>
  <c r="D1068" i="12"/>
  <c r="D1069" i="12"/>
  <c r="D1070" i="12"/>
  <c r="D1071" i="12"/>
  <c r="D1072" i="12"/>
  <c r="D1073" i="12"/>
  <c r="D1074" i="12"/>
  <c r="D1075" i="12"/>
  <c r="D1076" i="12"/>
  <c r="D1077" i="12"/>
  <c r="D1078" i="12"/>
  <c r="D1079" i="12"/>
  <c r="D1080" i="12"/>
  <c r="D1081" i="12"/>
  <c r="D1082" i="12"/>
  <c r="D1083" i="12"/>
  <c r="D1084" i="12"/>
  <c r="D1085" i="12"/>
  <c r="D1086" i="12"/>
  <c r="D1087" i="12"/>
  <c r="D1088" i="12"/>
  <c r="D1089" i="12"/>
  <c r="D1090" i="12"/>
  <c r="D1091" i="12"/>
  <c r="D1092" i="12"/>
  <c r="D1093" i="12"/>
  <c r="D1094" i="12"/>
  <c r="D1095" i="12"/>
  <c r="D1096" i="12"/>
  <c r="D1097" i="12"/>
  <c r="D1098" i="12"/>
  <c r="D1099" i="12"/>
  <c r="D1100" i="12"/>
  <c r="D1101" i="12"/>
  <c r="D1102" i="12"/>
  <c r="D1103" i="12"/>
  <c r="D1104" i="12"/>
  <c r="D1105" i="12"/>
  <c r="D1106" i="12"/>
  <c r="D1107" i="12"/>
  <c r="D1108" i="12"/>
  <c r="D1109" i="12"/>
  <c r="D1110" i="12"/>
  <c r="D1111" i="12"/>
  <c r="D1112" i="12"/>
  <c r="D1113" i="12"/>
  <c r="D1114" i="12"/>
  <c r="D1115" i="12"/>
  <c r="D1116" i="12"/>
  <c r="D1117" i="12"/>
  <c r="D1118" i="12"/>
  <c r="D1119" i="12"/>
  <c r="D1120" i="12"/>
  <c r="D1121" i="12"/>
  <c r="D1122" i="12"/>
  <c r="D1123" i="12"/>
  <c r="D1124" i="12"/>
  <c r="D1125" i="12"/>
  <c r="D1126" i="12"/>
  <c r="D1127" i="12"/>
  <c r="D1128" i="12"/>
  <c r="D1129" i="12"/>
  <c r="D1130" i="12"/>
  <c r="D1131" i="12"/>
  <c r="D1132" i="12"/>
  <c r="D1133" i="12"/>
  <c r="D1134" i="12"/>
  <c r="D1135" i="12"/>
  <c r="D1136" i="12"/>
  <c r="D1137" i="12"/>
  <c r="D1138" i="12"/>
  <c r="D1139" i="12"/>
  <c r="D1140" i="12"/>
  <c r="D1141" i="12"/>
  <c r="D1142" i="12"/>
  <c r="D1143" i="12"/>
  <c r="D1144" i="12"/>
  <c r="D1145" i="12"/>
  <c r="D1146" i="12"/>
  <c r="D1147" i="12"/>
  <c r="D1148" i="12"/>
  <c r="D1149" i="12"/>
  <c r="D1150" i="12"/>
  <c r="D1151" i="12"/>
  <c r="D1152" i="12"/>
  <c r="D1153" i="12"/>
  <c r="D1154" i="12"/>
  <c r="D1155" i="12"/>
  <c r="D1156" i="12"/>
  <c r="D1157" i="12"/>
  <c r="D1158" i="12"/>
  <c r="D1159" i="12"/>
  <c r="D1160" i="12"/>
  <c r="D1161" i="12"/>
  <c r="D1162" i="12"/>
  <c r="D1163" i="12"/>
  <c r="D1164" i="12"/>
  <c r="D1165" i="12"/>
  <c r="D1166" i="12"/>
  <c r="D1167" i="12"/>
  <c r="D1168" i="12"/>
  <c r="D1169" i="12"/>
  <c r="D1170" i="12"/>
  <c r="D1171" i="12"/>
  <c r="D1172" i="12"/>
  <c r="D1173" i="12"/>
  <c r="D1174" i="12"/>
  <c r="D1175" i="12"/>
  <c r="D1176" i="12"/>
  <c r="D1177" i="12"/>
  <c r="D1178" i="12"/>
  <c r="D1179" i="12"/>
  <c r="D1180" i="12"/>
  <c r="D1181" i="12"/>
  <c r="D1182" i="12"/>
  <c r="D1183" i="12"/>
  <c r="D1184" i="12"/>
  <c r="D1185" i="12"/>
  <c r="D1186" i="12"/>
  <c r="D1187" i="12"/>
  <c r="D1188" i="12"/>
  <c r="D1189" i="12"/>
  <c r="D1190" i="12"/>
  <c r="D1191" i="12"/>
  <c r="D1192" i="12"/>
  <c r="D1193" i="12"/>
  <c r="D1194" i="12"/>
  <c r="D1195" i="12"/>
  <c r="D1196" i="12"/>
  <c r="D1197" i="12"/>
  <c r="D1198" i="12"/>
  <c r="D1199" i="12"/>
  <c r="D1200" i="12"/>
  <c r="D1201" i="12"/>
  <c r="D1202" i="12"/>
  <c r="D1203" i="12"/>
  <c r="D1204" i="12"/>
  <c r="D1205" i="12"/>
  <c r="D1206" i="12"/>
  <c r="D1207" i="12"/>
  <c r="D1208" i="12"/>
  <c r="D1209" i="12"/>
  <c r="D1210" i="12"/>
  <c r="D1211" i="12"/>
  <c r="D1212" i="12"/>
  <c r="D1213" i="12"/>
  <c r="D1214" i="12"/>
  <c r="D1215" i="12"/>
  <c r="D1216" i="12"/>
  <c r="D1217" i="12"/>
  <c r="D1218" i="12"/>
  <c r="D1219" i="12"/>
  <c r="D1220" i="12"/>
  <c r="D1221" i="12"/>
  <c r="D1222" i="12"/>
  <c r="D1223" i="12"/>
  <c r="D1224" i="12"/>
  <c r="D1225" i="12"/>
  <c r="D1226" i="12"/>
  <c r="D1227" i="12"/>
  <c r="D1228" i="12"/>
  <c r="D1229" i="12"/>
  <c r="D1230" i="12"/>
  <c r="D1231" i="12"/>
  <c r="D1232" i="12"/>
  <c r="D1233" i="12"/>
  <c r="D1234" i="12"/>
  <c r="D1235" i="12"/>
  <c r="D1236" i="12"/>
  <c r="D1237" i="12"/>
  <c r="D1238" i="12"/>
  <c r="D1239" i="12"/>
  <c r="D1240" i="12"/>
  <c r="D1241" i="12"/>
  <c r="D1242" i="12"/>
  <c r="D1243" i="12"/>
  <c r="D1244" i="12"/>
  <c r="D1245" i="12"/>
  <c r="D1246" i="12"/>
  <c r="D1247" i="12"/>
  <c r="D1248" i="12"/>
  <c r="D1249" i="12"/>
  <c r="D1250" i="12"/>
  <c r="D1251" i="12"/>
  <c r="D1252" i="12"/>
  <c r="D1253" i="12"/>
  <c r="D1254" i="12"/>
  <c r="D1255" i="12"/>
  <c r="D1256" i="12"/>
  <c r="D1257" i="12"/>
  <c r="D1258" i="12"/>
  <c r="D1259" i="12"/>
  <c r="D1260" i="12"/>
  <c r="D1261" i="12"/>
  <c r="D1262" i="12"/>
  <c r="D1263" i="12"/>
  <c r="D1264" i="12"/>
  <c r="D1265" i="12"/>
  <c r="D1266" i="12"/>
  <c r="D1267" i="12"/>
  <c r="D1268" i="12"/>
  <c r="D1269" i="12"/>
  <c r="D1270" i="12"/>
  <c r="D1271" i="12"/>
  <c r="D1272" i="12"/>
  <c r="D1273" i="12"/>
  <c r="D1274" i="12"/>
  <c r="D1275" i="12"/>
  <c r="D1276" i="12"/>
  <c r="D1277" i="12"/>
  <c r="D1278" i="12"/>
  <c r="D1279" i="12"/>
  <c r="D1280" i="12"/>
  <c r="D1281" i="12"/>
  <c r="D1282" i="12"/>
  <c r="D1283" i="12"/>
  <c r="D1284" i="12"/>
  <c r="D1285" i="12"/>
  <c r="D1286" i="12"/>
  <c r="D1287" i="12"/>
  <c r="D1288" i="12"/>
  <c r="D1289" i="12"/>
  <c r="D1290" i="12"/>
  <c r="D1291" i="12"/>
  <c r="D1292" i="12"/>
  <c r="D1293" i="12"/>
  <c r="D1294" i="12"/>
  <c r="D1295" i="12"/>
  <c r="D1296" i="12"/>
  <c r="D1297" i="12"/>
  <c r="D1298" i="12"/>
  <c r="D1299" i="12"/>
  <c r="D1300" i="12"/>
  <c r="D1301" i="12"/>
  <c r="D1302" i="12"/>
  <c r="D1303" i="12"/>
  <c r="D1304" i="12"/>
  <c r="D1305" i="12"/>
  <c r="D1306" i="12"/>
  <c r="D1307" i="12"/>
  <c r="D1308" i="12"/>
  <c r="D1309" i="12"/>
  <c r="D1310" i="12"/>
  <c r="D1311" i="12"/>
  <c r="D1312" i="12"/>
  <c r="D1313" i="12"/>
  <c r="D1314" i="12"/>
  <c r="D1315" i="12"/>
  <c r="D1316" i="12"/>
  <c r="D1317" i="12"/>
  <c r="D1318" i="12"/>
  <c r="D1319" i="12"/>
  <c r="D1321" i="12"/>
  <c r="D1323" i="12"/>
  <c r="D1325" i="12"/>
  <c r="D1327" i="12"/>
  <c r="D1328" i="12"/>
  <c r="D1329" i="12"/>
  <c r="D1330" i="12"/>
  <c r="D1331" i="12"/>
  <c r="D1332" i="12"/>
  <c r="D1333" i="12"/>
  <c r="D1334" i="12"/>
  <c r="D1335" i="12"/>
  <c r="D1336" i="12"/>
  <c r="D1337" i="12"/>
  <c r="D1338" i="12"/>
  <c r="D1339" i="12"/>
  <c r="D1340" i="12"/>
  <c r="D1341" i="12"/>
  <c r="D1342" i="12"/>
  <c r="D1343" i="12"/>
  <c r="D1344" i="12"/>
  <c r="D1345" i="12"/>
  <c r="D1346" i="12"/>
  <c r="D1347" i="12"/>
  <c r="D1348" i="12"/>
  <c r="D1349" i="12"/>
  <c r="D1350" i="12"/>
  <c r="D1351" i="12"/>
  <c r="D1352" i="12"/>
  <c r="D1353" i="12"/>
  <c r="D1354" i="12"/>
  <c r="D1355" i="12"/>
  <c r="D1356" i="12"/>
  <c r="D1357" i="12"/>
  <c r="D1358" i="12"/>
  <c r="D1359" i="12"/>
  <c r="D1360" i="12"/>
  <c r="D1361" i="12"/>
  <c r="D1362" i="12"/>
  <c r="D1363" i="12"/>
  <c r="D1364" i="12"/>
  <c r="D1365" i="12"/>
  <c r="D1366" i="12"/>
  <c r="D1367" i="12"/>
  <c r="D1368" i="12"/>
  <c r="D1369" i="12"/>
  <c r="D1370" i="12"/>
  <c r="D1371" i="12"/>
  <c r="D1372" i="12"/>
  <c r="D1373" i="12"/>
  <c r="D1374" i="12"/>
  <c r="D1375" i="12"/>
  <c r="D1376" i="12"/>
  <c r="D1377" i="12"/>
  <c r="D1378" i="12"/>
  <c r="D1379" i="12"/>
  <c r="D1380" i="12"/>
  <c r="D1381" i="12"/>
  <c r="D1382" i="12"/>
  <c r="D1383" i="12"/>
  <c r="D1384" i="12"/>
  <c r="D1385" i="12"/>
  <c r="D1386" i="12"/>
  <c r="D1387" i="12"/>
  <c r="D1388" i="12"/>
  <c r="D1389" i="12"/>
  <c r="D1390" i="12"/>
  <c r="D1391" i="12"/>
  <c r="D1392" i="12"/>
  <c r="D1393" i="12"/>
  <c r="D1394" i="12"/>
  <c r="D1395" i="12"/>
  <c r="D1396" i="12"/>
  <c r="D1397" i="12"/>
  <c r="D1398" i="12"/>
  <c r="D1399" i="12"/>
  <c r="D1400" i="12"/>
  <c r="D1401" i="12"/>
  <c r="D1402" i="12"/>
  <c r="D1403" i="12"/>
  <c r="D1404" i="12"/>
  <c r="D1405" i="12"/>
  <c r="D1406" i="12"/>
  <c r="D1407" i="12"/>
  <c r="D1408" i="12"/>
  <c r="D1409" i="12"/>
  <c r="D1410" i="12"/>
  <c r="D1411" i="12"/>
  <c r="D1412" i="12"/>
  <c r="D1413" i="12"/>
  <c r="D1414" i="12"/>
  <c r="D1415" i="12"/>
  <c r="D1416" i="12"/>
  <c r="D1417" i="12"/>
  <c r="D1418" i="12"/>
  <c r="D1419" i="12"/>
  <c r="D1420" i="12"/>
  <c r="D1421" i="12"/>
  <c r="D1422" i="12"/>
  <c r="D1423" i="12"/>
  <c r="D1424" i="12"/>
  <c r="D1425" i="12"/>
  <c r="D1426" i="12"/>
  <c r="D1427" i="12"/>
  <c r="D1428" i="12"/>
  <c r="D1429" i="12"/>
  <c r="D1430" i="12"/>
  <c r="D1431" i="12"/>
  <c r="D1432" i="12"/>
  <c r="D1433" i="12"/>
  <c r="D1434" i="12"/>
  <c r="D1435" i="12"/>
  <c r="D1436" i="12"/>
  <c r="D1437" i="12"/>
  <c r="D1438" i="12"/>
  <c r="D1439" i="12"/>
  <c r="D1440" i="12"/>
  <c r="D1441" i="12"/>
  <c r="D1442" i="12"/>
  <c r="D1443" i="12"/>
  <c r="D1444" i="12"/>
  <c r="D1445" i="12"/>
  <c r="D1446" i="12"/>
  <c r="D1447" i="12"/>
  <c r="D1448" i="12"/>
  <c r="D1449" i="12"/>
  <c r="D1450" i="12"/>
  <c r="D1451" i="12"/>
  <c r="D1452" i="12"/>
  <c r="D1453" i="12"/>
  <c r="D1454" i="12"/>
  <c r="D1455" i="12"/>
  <c r="D1456" i="12"/>
  <c r="D1457" i="12"/>
  <c r="D1458" i="12"/>
  <c r="D1459" i="12"/>
  <c r="D1460" i="12"/>
  <c r="D1461" i="12"/>
  <c r="D1462" i="12"/>
  <c r="D1463" i="12"/>
  <c r="D1464" i="12"/>
  <c r="D1465" i="12"/>
  <c r="D1466" i="12"/>
  <c r="D1467" i="12"/>
  <c r="D1468" i="12"/>
  <c r="D1469" i="12"/>
  <c r="D1470" i="12"/>
  <c r="D1471" i="12"/>
  <c r="D1472" i="12"/>
  <c r="D1473" i="12"/>
  <c r="D1474" i="12"/>
  <c r="D1475" i="12"/>
  <c r="D1476" i="12"/>
  <c r="D1477" i="12"/>
  <c r="D1478" i="12"/>
  <c r="D1479" i="12"/>
  <c r="D1480" i="12"/>
  <c r="D1481" i="12"/>
  <c r="D1482" i="12"/>
  <c r="D1483" i="12"/>
  <c r="D1484" i="12"/>
  <c r="D1485" i="12"/>
  <c r="D1486" i="12"/>
  <c r="D1487" i="12"/>
  <c r="D1488" i="12"/>
  <c r="D1489" i="12"/>
  <c r="D1490" i="12"/>
  <c r="D1491" i="12"/>
  <c r="D1492" i="12"/>
  <c r="D1493" i="12"/>
  <c r="D1494" i="12"/>
  <c r="D1495" i="12"/>
  <c r="D1496" i="12"/>
  <c r="D1497" i="12"/>
  <c r="D1498" i="12"/>
  <c r="D1499" i="12"/>
  <c r="D1500" i="12"/>
  <c r="D1501" i="12"/>
  <c r="D1502" i="12"/>
  <c r="D1503" i="12"/>
  <c r="D1504" i="12"/>
  <c r="D1505" i="12"/>
  <c r="D1506" i="12"/>
  <c r="D1507" i="12"/>
  <c r="D1508" i="12"/>
  <c r="D1509" i="12"/>
  <c r="D1510" i="12"/>
  <c r="D1511" i="12"/>
  <c r="D1512" i="12"/>
  <c r="D1513" i="12"/>
  <c r="D1514" i="12"/>
  <c r="D1515" i="12"/>
  <c r="D1516" i="12"/>
  <c r="D1517" i="12"/>
  <c r="D1518" i="12"/>
  <c r="D1519" i="12"/>
  <c r="D1520" i="12"/>
  <c r="D1521" i="12"/>
  <c r="D1522" i="12"/>
  <c r="D1523" i="12"/>
  <c r="D1524" i="12"/>
  <c r="D1525" i="12"/>
  <c r="D1526" i="12"/>
  <c r="D1527" i="12"/>
  <c r="D1528" i="12"/>
  <c r="D1529" i="12"/>
  <c r="D1530" i="12"/>
  <c r="D1531" i="12"/>
  <c r="D1532" i="12"/>
  <c r="D1533" i="12"/>
  <c r="D1534" i="12"/>
  <c r="D1535" i="12"/>
  <c r="D1536" i="12"/>
  <c r="D1537" i="12"/>
  <c r="D1538" i="12"/>
  <c r="D1539" i="12"/>
  <c r="D1540" i="12"/>
  <c r="D1541" i="12"/>
  <c r="D1542" i="12"/>
  <c r="D1543" i="12"/>
  <c r="D1544" i="12"/>
  <c r="D1545" i="12"/>
  <c r="D1546" i="12"/>
  <c r="D1547" i="12"/>
  <c r="D1548" i="12"/>
  <c r="D1549" i="12"/>
  <c r="D1550" i="12"/>
  <c r="D1551" i="12"/>
  <c r="D1552" i="12"/>
  <c r="D1553" i="12"/>
  <c r="D1554" i="12"/>
  <c r="D1555" i="12"/>
  <c r="D1556" i="12"/>
  <c r="D1557" i="12"/>
  <c r="D1558" i="12"/>
  <c r="D1559" i="12"/>
  <c r="D1560" i="12"/>
  <c r="D1561" i="12"/>
  <c r="D1562" i="12"/>
  <c r="D1563" i="12"/>
  <c r="D1564" i="12"/>
  <c r="D1565" i="12"/>
  <c r="D1566" i="12"/>
  <c r="D1567" i="12"/>
  <c r="D1568" i="12"/>
  <c r="D1569" i="12"/>
  <c r="D1570" i="12"/>
  <c r="D1571" i="12"/>
  <c r="D1572" i="12"/>
  <c r="D1573" i="12"/>
  <c r="D1574" i="12"/>
  <c r="D1575" i="12"/>
  <c r="D1576" i="12"/>
  <c r="D1577" i="12"/>
  <c r="D1578" i="12"/>
  <c r="D1579" i="12"/>
  <c r="D1580" i="12"/>
  <c r="D1581" i="12"/>
  <c r="D1582" i="12"/>
  <c r="D1583" i="12"/>
  <c r="D1584" i="12"/>
  <c r="D1585" i="12"/>
  <c r="D1586" i="12"/>
  <c r="D1587" i="12"/>
  <c r="D1588" i="12"/>
  <c r="D1589" i="12"/>
  <c r="D1590" i="12"/>
  <c r="D1591" i="12"/>
  <c r="D1592" i="12"/>
  <c r="D1593" i="12"/>
  <c r="D1594" i="12"/>
  <c r="D1595" i="12"/>
  <c r="D1596" i="12"/>
  <c r="D1597" i="12"/>
  <c r="D1598" i="12"/>
  <c r="D1599" i="12"/>
  <c r="D1600" i="12"/>
  <c r="D1601" i="12"/>
  <c r="D1602" i="12"/>
  <c r="D1603" i="12"/>
  <c r="D1604" i="12"/>
  <c r="D1605" i="12"/>
  <c r="D1606" i="12"/>
  <c r="D1607" i="12"/>
  <c r="D1608" i="12"/>
  <c r="D1609" i="12"/>
  <c r="D1610" i="12"/>
  <c r="D1611" i="12"/>
  <c r="D1612" i="12"/>
  <c r="D1613" i="12"/>
  <c r="D1614" i="12"/>
  <c r="D1615" i="12"/>
  <c r="D1616" i="12"/>
  <c r="D1617" i="12"/>
  <c r="D1618" i="12"/>
  <c r="D1619" i="12"/>
  <c r="D1620" i="12"/>
  <c r="D1621" i="12"/>
  <c r="D1622" i="12"/>
  <c r="D1623" i="12"/>
  <c r="D1624" i="12"/>
  <c r="D1625" i="12"/>
  <c r="D1626" i="12"/>
  <c r="D1627" i="12"/>
  <c r="D1628" i="12"/>
  <c r="D1629" i="12"/>
  <c r="D1630" i="12"/>
  <c r="D1631" i="12"/>
  <c r="D1632" i="12"/>
  <c r="D1633" i="12"/>
  <c r="D1634" i="12"/>
  <c r="D1635" i="12"/>
  <c r="D1636" i="12"/>
  <c r="D1637" i="12"/>
  <c r="D1638" i="12"/>
  <c r="D1639" i="12"/>
  <c r="D1640" i="12"/>
  <c r="D1641" i="12"/>
  <c r="D1642" i="12"/>
  <c r="D1643" i="12"/>
  <c r="D1644" i="12"/>
  <c r="D1645" i="12"/>
  <c r="D1646" i="12"/>
  <c r="D1647" i="12"/>
  <c r="D1648" i="12"/>
  <c r="D1649" i="12"/>
  <c r="D1650" i="12"/>
  <c r="D1651" i="12"/>
  <c r="D1652" i="12"/>
  <c r="D1653" i="12"/>
  <c r="D1654" i="12"/>
  <c r="D1655" i="12"/>
  <c r="D1656" i="12"/>
  <c r="D1657" i="12"/>
  <c r="D1658" i="12"/>
  <c r="D1659" i="12"/>
  <c r="D1660" i="12"/>
  <c r="D1661" i="12"/>
  <c r="D1662" i="12"/>
  <c r="D1663" i="12"/>
  <c r="D1664" i="12"/>
  <c r="D1665" i="12"/>
  <c r="D1666" i="12"/>
  <c r="D1667" i="12"/>
  <c r="D1668" i="12"/>
  <c r="D1669" i="12"/>
  <c r="D1670" i="12"/>
  <c r="D1671" i="12"/>
  <c r="D1672" i="12"/>
  <c r="D1673" i="12"/>
  <c r="D1674" i="12"/>
  <c r="D1675" i="12"/>
  <c r="D1676" i="12"/>
  <c r="D1677" i="12"/>
  <c r="D1678" i="12"/>
  <c r="D1679" i="12"/>
  <c r="D1680" i="12"/>
  <c r="D1681" i="12"/>
  <c r="D1682" i="12"/>
  <c r="D1683" i="12"/>
  <c r="D1684" i="12"/>
  <c r="D1685" i="12"/>
  <c r="D1686" i="12"/>
  <c r="D1687" i="12"/>
  <c r="D1688" i="12"/>
  <c r="D1689" i="12"/>
  <c r="D1690" i="12"/>
  <c r="D1691" i="12"/>
  <c r="D1692" i="12"/>
  <c r="D1693" i="12"/>
  <c r="D1694" i="12"/>
  <c r="D1695" i="12"/>
  <c r="D1696" i="12"/>
  <c r="D1697" i="12"/>
  <c r="D1698" i="12"/>
  <c r="D1699" i="12"/>
  <c r="D1700" i="12"/>
  <c r="D1701" i="12"/>
  <c r="D1702" i="12"/>
  <c r="D1703" i="12"/>
  <c r="D1704" i="12"/>
  <c r="D1705" i="12"/>
  <c r="D1706" i="12"/>
  <c r="D1707" i="12"/>
  <c r="D1708" i="12"/>
  <c r="D1709" i="12"/>
  <c r="D1710" i="12"/>
  <c r="D1711" i="12"/>
  <c r="D1712" i="12"/>
  <c r="D1713" i="12"/>
  <c r="D1714" i="12"/>
  <c r="D1715" i="12"/>
  <c r="D1716" i="12"/>
  <c r="D1717" i="12"/>
  <c r="D1718" i="12"/>
  <c r="D1719" i="12"/>
  <c r="D1720" i="12"/>
  <c r="D1721" i="12"/>
  <c r="D1722" i="12"/>
  <c r="D1723" i="12"/>
  <c r="D1724" i="12"/>
  <c r="D1725" i="12"/>
  <c r="D1726" i="12"/>
  <c r="D1727" i="12"/>
  <c r="D1728" i="12"/>
  <c r="D1729" i="12"/>
  <c r="D1730" i="12"/>
  <c r="D1731" i="12"/>
  <c r="D1732" i="12"/>
  <c r="D1733" i="12"/>
  <c r="D1734" i="12"/>
  <c r="D1735" i="12"/>
  <c r="D1736" i="12"/>
  <c r="D1737" i="12"/>
  <c r="D1738" i="12"/>
  <c r="D1739" i="12"/>
  <c r="D1740" i="12"/>
  <c r="D1741" i="12"/>
  <c r="D1742" i="12"/>
  <c r="D1743" i="12"/>
  <c r="D1744" i="12"/>
  <c r="D1745" i="12"/>
  <c r="D1746" i="12"/>
  <c r="D1747" i="12"/>
  <c r="D1748" i="12"/>
  <c r="D1749" i="12"/>
  <c r="D1750" i="12"/>
  <c r="D1751" i="12"/>
  <c r="D1752" i="12"/>
  <c r="D1753" i="12"/>
  <c r="D1754" i="12"/>
  <c r="D1755" i="12"/>
  <c r="D1756" i="12"/>
  <c r="D1757" i="12"/>
  <c r="D1758" i="12"/>
  <c r="D1759" i="12"/>
  <c r="D1760" i="12"/>
  <c r="D1761" i="12"/>
  <c r="D1762" i="12"/>
  <c r="D1763" i="12"/>
  <c r="D1764" i="12"/>
  <c r="D1765" i="12"/>
  <c r="D1766" i="12"/>
  <c r="D1767" i="12"/>
  <c r="D1768" i="12"/>
  <c r="D1769" i="12"/>
  <c r="D1770" i="12"/>
  <c r="D1771" i="12"/>
  <c r="D1772" i="12"/>
  <c r="D1773" i="12"/>
  <c r="D1774" i="12"/>
  <c r="D1775" i="12"/>
  <c r="D1776" i="12"/>
  <c r="D1777" i="12"/>
  <c r="D1778" i="12"/>
  <c r="D1779" i="12"/>
  <c r="D1780" i="12"/>
  <c r="D1781" i="12"/>
  <c r="D1782" i="12"/>
  <c r="D1783" i="12"/>
  <c r="D1784" i="12"/>
  <c r="D1785" i="12"/>
  <c r="D1786" i="12"/>
  <c r="D1787" i="12"/>
  <c r="D1788" i="12"/>
  <c r="D1789" i="12"/>
  <c r="D1790" i="12"/>
  <c r="D1791" i="12"/>
  <c r="D1792" i="12"/>
  <c r="D1793" i="12"/>
  <c r="D1794" i="12"/>
  <c r="D1795" i="12"/>
  <c r="D1796" i="12"/>
  <c r="D1797" i="12"/>
  <c r="D1798" i="12"/>
  <c r="D1799" i="12"/>
  <c r="D1800" i="12"/>
  <c r="D1801" i="12"/>
  <c r="D1802" i="12"/>
  <c r="D1803" i="12"/>
  <c r="D1804" i="12"/>
  <c r="D1805" i="12"/>
  <c r="D1806" i="12"/>
  <c r="D1807" i="12"/>
  <c r="D1808" i="12"/>
  <c r="D1809" i="12"/>
  <c r="D1810" i="12"/>
  <c r="D1811" i="12"/>
  <c r="D1812" i="12"/>
  <c r="D1813" i="12"/>
  <c r="D1814" i="12"/>
  <c r="D1815" i="12"/>
  <c r="D1816" i="12"/>
  <c r="D1817" i="12"/>
  <c r="D1818" i="12"/>
  <c r="D1819" i="12"/>
  <c r="D1820" i="12"/>
  <c r="D1821" i="12"/>
  <c r="D1822" i="12"/>
  <c r="D1823" i="12"/>
  <c r="D1824" i="12"/>
  <c r="D1825" i="12"/>
  <c r="D1826" i="12"/>
  <c r="D1827" i="12"/>
  <c r="D1828" i="12"/>
  <c r="D1829" i="12"/>
  <c r="D1830" i="12"/>
  <c r="D1831" i="12"/>
  <c r="D1832" i="12"/>
  <c r="D1833" i="12"/>
  <c r="D1834" i="12"/>
  <c r="D1835" i="12"/>
  <c r="D1836" i="12"/>
  <c r="D1837" i="12"/>
  <c r="D1838" i="12"/>
  <c r="D1839" i="12"/>
  <c r="D1840" i="12"/>
  <c r="D1841" i="12"/>
  <c r="D1842" i="12"/>
  <c r="D1843" i="12"/>
  <c r="D1844" i="12"/>
  <c r="D1845" i="12"/>
  <c r="D1846" i="12"/>
  <c r="D1847" i="12"/>
  <c r="D1848" i="12"/>
  <c r="D1849" i="12"/>
  <c r="D1850" i="12"/>
  <c r="D1851" i="12"/>
  <c r="D1852" i="12"/>
  <c r="D1853" i="12"/>
  <c r="D1854" i="12"/>
  <c r="D1855" i="12"/>
  <c r="D1856" i="12"/>
  <c r="D1857" i="12"/>
  <c r="D1858" i="12"/>
  <c r="D1859" i="12"/>
  <c r="D1860" i="12"/>
  <c r="D1861" i="12"/>
  <c r="D1862" i="12"/>
  <c r="D1863" i="12"/>
  <c r="D1864" i="12"/>
  <c r="D1865" i="12"/>
  <c r="D1867" i="12"/>
  <c r="D1869" i="12"/>
  <c r="D1871" i="12"/>
  <c r="D1873" i="12"/>
  <c r="D1875" i="12"/>
  <c r="D1877" i="12"/>
  <c r="D1879" i="12"/>
  <c r="D1881" i="12"/>
  <c r="D1882" i="12"/>
  <c r="D1883" i="12"/>
  <c r="D1885" i="12"/>
  <c r="D1887" i="12"/>
  <c r="D1889" i="12"/>
  <c r="D1891" i="12"/>
  <c r="D1893" i="12"/>
  <c r="D1895" i="12"/>
  <c r="D1897" i="12"/>
  <c r="D1899" i="12"/>
  <c r="D1901" i="12"/>
  <c r="D1903" i="12"/>
  <c r="D1905" i="12"/>
  <c r="D1907" i="12"/>
  <c r="D1909" i="12"/>
  <c r="D1911" i="12"/>
  <c r="D1913" i="12"/>
  <c r="D1915" i="12"/>
  <c r="D1917" i="12"/>
  <c r="D1919" i="12"/>
  <c r="D1921" i="12"/>
  <c r="D1923" i="12"/>
  <c r="D1925" i="12"/>
  <c r="D1927" i="12"/>
  <c r="D1929" i="12"/>
  <c r="D1931" i="12"/>
  <c r="D1933" i="12"/>
  <c r="D1935" i="12"/>
  <c r="D1937" i="12"/>
  <c r="D1939" i="12"/>
  <c r="D1941" i="12"/>
  <c r="D1943" i="12"/>
  <c r="D1945" i="12"/>
  <c r="D1947" i="12"/>
  <c r="D1949" i="12"/>
  <c r="D1951" i="12"/>
  <c r="D1953" i="12"/>
  <c r="D1955" i="12"/>
  <c r="D1957" i="12"/>
  <c r="D1959" i="12"/>
  <c r="D1961" i="12"/>
  <c r="D1963" i="12"/>
  <c r="D1965" i="12"/>
  <c r="D1967" i="12"/>
  <c r="D1969" i="12"/>
  <c r="D1971" i="12"/>
  <c r="D1973" i="12"/>
  <c r="D1975" i="12"/>
  <c r="D1977" i="12"/>
  <c r="D1979" i="12"/>
  <c r="D1981" i="12"/>
  <c r="D1983" i="12"/>
  <c r="D1985" i="12"/>
  <c r="D1987" i="12"/>
  <c r="D1989" i="12"/>
  <c r="D1991" i="12"/>
  <c r="D1993" i="12"/>
  <c r="D1995" i="12"/>
  <c r="D1997" i="12"/>
  <c r="D1999" i="12"/>
  <c r="D2001" i="12"/>
  <c r="D2009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AB1855" i="12" s="1"/>
  <c r="Z1856" i="12"/>
  <c r="Z1857" i="12"/>
  <c r="Z1858" i="12"/>
  <c r="Z1859" i="12"/>
  <c r="AB1859" i="12" s="1"/>
  <c r="Z1860" i="12"/>
  <c r="Z1861" i="12"/>
  <c r="Z1862" i="12"/>
  <c r="Z1863" i="12"/>
  <c r="AB1863" i="12" s="1"/>
  <c r="Z1864" i="12"/>
  <c r="Z1865" i="12"/>
  <c r="Z1866" i="12"/>
  <c r="Z1867" i="12"/>
  <c r="AB1867" i="12" s="1"/>
  <c r="Z1868" i="12"/>
  <c r="Z1869" i="12"/>
  <c r="Z1870" i="12"/>
  <c r="Z1871" i="12"/>
  <c r="AB1871" i="12" s="1"/>
  <c r="Z1872" i="12"/>
  <c r="Z1873" i="12"/>
  <c r="Z1874" i="12"/>
  <c r="Z1875" i="12"/>
  <c r="AB1875" i="12" s="1"/>
  <c r="Z1876" i="12"/>
  <c r="Z1877" i="12"/>
  <c r="Z1878" i="12"/>
  <c r="Z1879" i="12"/>
  <c r="AB1879" i="12" s="1"/>
  <c r="Z1880" i="12"/>
  <c r="AB1880" i="12" s="1"/>
  <c r="Z1881" i="12"/>
  <c r="AB1881" i="12" s="1"/>
  <c r="Z1882" i="12"/>
  <c r="Z1883" i="12"/>
  <c r="AB1883" i="12" s="1"/>
  <c r="Z1884" i="12"/>
  <c r="AB1884" i="12" s="1"/>
  <c r="Z1885" i="12"/>
  <c r="AB1885" i="12" s="1"/>
  <c r="Z1886" i="12"/>
  <c r="Z1887" i="12"/>
  <c r="AB1887" i="12" s="1"/>
  <c r="Z1888" i="12"/>
  <c r="AB1888" i="12" s="1"/>
  <c r="Z1889" i="12"/>
  <c r="AB1889" i="12" s="1"/>
  <c r="Z1890" i="12"/>
  <c r="Z1891" i="12"/>
  <c r="AB1891" i="12" s="1"/>
  <c r="Z1892" i="12"/>
  <c r="AB1892" i="12" s="1"/>
  <c r="Z1893" i="12"/>
  <c r="AB1893" i="12" s="1"/>
  <c r="Z1894" i="12"/>
  <c r="Z1895" i="12"/>
  <c r="AB1895" i="12" s="1"/>
  <c r="Z1896" i="12"/>
  <c r="AB1896" i="12" s="1"/>
  <c r="Z1897" i="12"/>
  <c r="AB1897" i="12" s="1"/>
  <c r="Z1898" i="12"/>
  <c r="Z1899" i="12"/>
  <c r="AB1899" i="12" s="1"/>
  <c r="Z1900" i="12"/>
  <c r="AB1900" i="12" s="1"/>
  <c r="Z1901" i="12"/>
  <c r="AB1901" i="12" s="1"/>
  <c r="Z1902" i="12"/>
  <c r="AB1902" i="12" s="1"/>
  <c r="Z1903" i="12"/>
  <c r="AB1903" i="12" s="1"/>
  <c r="Z1904" i="12"/>
  <c r="AB1904" i="12" s="1"/>
  <c r="Z1905" i="12"/>
  <c r="AB1905" i="12" s="1"/>
  <c r="Z1906" i="12"/>
  <c r="AB1906" i="12" s="1"/>
  <c r="Z1907" i="12"/>
  <c r="AB1907" i="12" s="1"/>
  <c r="Z1908" i="12"/>
  <c r="AB1908" i="12" s="1"/>
  <c r="Z1909" i="12"/>
  <c r="AB1909" i="12" s="1"/>
  <c r="Z1910" i="12"/>
  <c r="AB1910" i="12" s="1"/>
  <c r="Z1911" i="12"/>
  <c r="AB1911" i="12" s="1"/>
  <c r="Z1912" i="12"/>
  <c r="AB1912" i="12" s="1"/>
  <c r="Z1913" i="12"/>
  <c r="AB1913" i="12" s="1"/>
  <c r="Z1914" i="12"/>
  <c r="AB1914" i="12" s="1"/>
  <c r="Z1915" i="12"/>
  <c r="AB1915" i="12" s="1"/>
  <c r="Z1916" i="12"/>
  <c r="AB1916" i="12" s="1"/>
  <c r="Z1917" i="12"/>
  <c r="AB1917" i="12" s="1"/>
  <c r="Z1918" i="12"/>
  <c r="AB1918" i="12" s="1"/>
  <c r="Z1919" i="12"/>
  <c r="AB1919" i="12" s="1"/>
  <c r="Z1920" i="12"/>
  <c r="AB1920" i="12" s="1"/>
  <c r="Z1921" i="12"/>
  <c r="AB1921" i="12" s="1"/>
  <c r="Z1922" i="12"/>
  <c r="AB1922" i="12" s="1"/>
  <c r="Z1923" i="12"/>
  <c r="AB1923" i="12" s="1"/>
  <c r="Z1924" i="12"/>
  <c r="AB1924" i="12" s="1"/>
  <c r="Z1925" i="12"/>
  <c r="AB1925" i="12" s="1"/>
  <c r="Z1926" i="12"/>
  <c r="AB1926" i="12" s="1"/>
  <c r="Z1927" i="12"/>
  <c r="AB1927" i="12" s="1"/>
  <c r="Z1928" i="12"/>
  <c r="AB1928" i="12" s="1"/>
  <c r="Z1929" i="12"/>
  <c r="AB1929" i="12" s="1"/>
  <c r="Z1930" i="12"/>
  <c r="AB1930" i="12" s="1"/>
  <c r="Z1931" i="12"/>
  <c r="AB1931" i="12" s="1"/>
  <c r="Z1932" i="12"/>
  <c r="AB1932" i="12" s="1"/>
  <c r="Z1933" i="12"/>
  <c r="AB1933" i="12" s="1"/>
  <c r="Z1934" i="12"/>
  <c r="AB1934" i="12" s="1"/>
  <c r="Z1935" i="12"/>
  <c r="AB1935" i="12" s="1"/>
  <c r="Z1936" i="12"/>
  <c r="AB1936" i="12" s="1"/>
  <c r="Z1937" i="12"/>
  <c r="AB1937" i="12" s="1"/>
  <c r="Z1938" i="12"/>
  <c r="AB1938" i="12" s="1"/>
  <c r="Z1939" i="12"/>
  <c r="AB1939" i="12" s="1"/>
  <c r="Z1940" i="12"/>
  <c r="AB1940" i="12" s="1"/>
  <c r="Z1941" i="12"/>
  <c r="AB1941" i="12" s="1"/>
  <c r="Z1942" i="12"/>
  <c r="AB1942" i="12" s="1"/>
  <c r="Z1943" i="12"/>
  <c r="AB1943" i="12" s="1"/>
  <c r="Z1944" i="12"/>
  <c r="AB1944" i="12" s="1"/>
  <c r="Z1945" i="12"/>
  <c r="AB1945" i="12" s="1"/>
  <c r="Z1946" i="12"/>
  <c r="AB1946" i="12" s="1"/>
  <c r="Z1947" i="12"/>
  <c r="AB1947" i="12" s="1"/>
  <c r="Z1948" i="12"/>
  <c r="AB1948" i="12" s="1"/>
  <c r="Z1949" i="12"/>
  <c r="AB1949" i="12" s="1"/>
  <c r="Z1950" i="12"/>
  <c r="AB1950" i="12" s="1"/>
  <c r="Z1951" i="12"/>
  <c r="AB1951" i="12" s="1"/>
  <c r="Z1952" i="12"/>
  <c r="AB1952" i="12" s="1"/>
  <c r="Z1953" i="12"/>
  <c r="AB1953" i="12" s="1"/>
  <c r="Z1954" i="12"/>
  <c r="AB1954" i="12" s="1"/>
  <c r="Z1955" i="12"/>
  <c r="AB1955" i="12" s="1"/>
  <c r="Z1956" i="12"/>
  <c r="AB1956" i="12" s="1"/>
  <c r="Z1957" i="12"/>
  <c r="AB1957" i="12" s="1"/>
  <c r="Z1958" i="12"/>
  <c r="AB1958" i="12" s="1"/>
  <c r="Z1959" i="12"/>
  <c r="AB1959" i="12" s="1"/>
  <c r="Z1960" i="12"/>
  <c r="AB1960" i="12" s="1"/>
  <c r="Z1961" i="12"/>
  <c r="AB1961" i="12" s="1"/>
  <c r="Z1962" i="12"/>
  <c r="AB1962" i="12" s="1"/>
  <c r="Z1963" i="12"/>
  <c r="AB1963" i="12" s="1"/>
  <c r="Z1964" i="12"/>
  <c r="AB1964" i="12" s="1"/>
  <c r="Z1965" i="12"/>
  <c r="AB1965" i="12" s="1"/>
  <c r="Z1966" i="12"/>
  <c r="AB1966" i="12" s="1"/>
  <c r="Z1967" i="12"/>
  <c r="AB1967" i="12" s="1"/>
  <c r="Z1968" i="12"/>
  <c r="AB1968" i="12" s="1"/>
  <c r="Z1969" i="12"/>
  <c r="AB1969" i="12" s="1"/>
  <c r="Z1970" i="12"/>
  <c r="AB1970" i="12" s="1"/>
  <c r="Z1971" i="12"/>
  <c r="AB1971" i="12" s="1"/>
  <c r="Z1972" i="12"/>
  <c r="AB1972" i="12" s="1"/>
  <c r="Z1973" i="12"/>
  <c r="AB1973" i="12" s="1"/>
  <c r="Z1974" i="12"/>
  <c r="AB1974" i="12" s="1"/>
  <c r="Z1975" i="12"/>
  <c r="AB1975" i="12" s="1"/>
  <c r="Z1976" i="12"/>
  <c r="AB1976" i="12" s="1"/>
  <c r="Z1977" i="12"/>
  <c r="AB1977" i="12" s="1"/>
  <c r="Z1978" i="12"/>
  <c r="AB1978" i="12" s="1"/>
  <c r="Z1979" i="12"/>
  <c r="AB1979" i="12" s="1"/>
  <c r="Z1980" i="12"/>
  <c r="AB1980" i="12" s="1"/>
  <c r="Z1981" i="12"/>
  <c r="AB1981" i="12" s="1"/>
  <c r="Z1982" i="12"/>
  <c r="AB1982" i="12" s="1"/>
  <c r="Z1983" i="12"/>
  <c r="AB1983" i="12" s="1"/>
  <c r="Z1984" i="12"/>
  <c r="AB1984" i="12" s="1"/>
  <c r="Z1985" i="12"/>
  <c r="AB1985" i="12" s="1"/>
  <c r="Z1986" i="12"/>
  <c r="AB1986" i="12" s="1"/>
  <c r="Z1987" i="12"/>
  <c r="AB1987" i="12" s="1"/>
  <c r="Z1988" i="12"/>
  <c r="AB1988" i="12" s="1"/>
  <c r="Z1989" i="12"/>
  <c r="AB1989" i="12" s="1"/>
  <c r="Z1990" i="12"/>
  <c r="AB1990" i="12" s="1"/>
  <c r="Z1991" i="12"/>
  <c r="AB1991" i="12" s="1"/>
  <c r="Z1992" i="12"/>
  <c r="AB1992" i="12" s="1"/>
  <c r="Z1993" i="12"/>
  <c r="AB1993" i="12" s="1"/>
  <c r="Z1994" i="12"/>
  <c r="AB1994" i="12" s="1"/>
  <c r="Z1995" i="12"/>
  <c r="AB1995" i="12" s="1"/>
  <c r="Z1996" i="12"/>
  <c r="AB1996" i="12" s="1"/>
  <c r="Z1997" i="12"/>
  <c r="AB1997" i="12" s="1"/>
  <c r="Z1998" i="12"/>
  <c r="AB1998" i="12" s="1"/>
  <c r="Z1999" i="12"/>
  <c r="AB1999" i="12" s="1"/>
  <c r="Z2000" i="12"/>
  <c r="AB2000" i="12" s="1"/>
  <c r="Z2001" i="12"/>
  <c r="AB2001" i="12" s="1"/>
  <c r="Z2002" i="12"/>
  <c r="AB2002" i="12" s="1"/>
  <c r="Z2003" i="12"/>
  <c r="AB2003" i="12" s="1"/>
  <c r="Z2004" i="12"/>
  <c r="AB2004" i="12" s="1"/>
  <c r="Z2005" i="12"/>
  <c r="AB2005" i="12" s="1"/>
  <c r="Z2006" i="12"/>
  <c r="AB2006" i="12" s="1"/>
  <c r="Z2007" i="12"/>
  <c r="AB2007" i="12" s="1"/>
  <c r="Z2008" i="12"/>
  <c r="AB2008" i="12" s="1"/>
  <c r="Z2009" i="12"/>
  <c r="AB2009" i="12" s="1"/>
  <c r="Z2010" i="12"/>
  <c r="AB2010" i="12" s="1"/>
  <c r="Z2011" i="12"/>
  <c r="AB2011" i="12" s="1"/>
  <c r="Z2012" i="12"/>
  <c r="AB2012" i="12" s="1"/>
  <c r="Z2013" i="12"/>
  <c r="AB2013" i="12" s="1"/>
  <c r="Z2014" i="12"/>
  <c r="AB2014" i="12" s="1"/>
  <c r="Z2015" i="12"/>
  <c r="AB2015" i="12" s="1"/>
  <c r="Z2016" i="12"/>
  <c r="AB2016" i="12" s="1"/>
  <c r="Z2017" i="12"/>
  <c r="AB2017" i="12" s="1"/>
  <c r="Z2018" i="12"/>
  <c r="AB2018" i="12" s="1"/>
  <c r="Z2019" i="12"/>
  <c r="AB2019" i="12" s="1"/>
  <c r="Z2020" i="12"/>
  <c r="AB2020" i="12" s="1"/>
  <c r="Z2021" i="12"/>
  <c r="AB2021" i="12" s="1"/>
  <c r="Z2022" i="12"/>
  <c r="AB2022" i="12" s="1"/>
  <c r="Z2023" i="12"/>
  <c r="AB2023" i="12" s="1"/>
  <c r="Z2024" i="12"/>
  <c r="AB2024" i="12" s="1"/>
  <c r="Z2025" i="12"/>
  <c r="AB2025" i="12" s="1"/>
  <c r="Z2026" i="12"/>
  <c r="AB2026" i="12" s="1"/>
  <c r="Z2027" i="12"/>
  <c r="AB2027" i="12" s="1"/>
  <c r="Z2028" i="12"/>
  <c r="AB2028" i="12" s="1"/>
  <c r="Z2029" i="12"/>
  <c r="AB2029" i="12" s="1"/>
  <c r="Z2030" i="12"/>
  <c r="AB2030" i="12" s="1"/>
  <c r="Z2031" i="12"/>
  <c r="AB2031" i="12" s="1"/>
  <c r="Z2032" i="12"/>
  <c r="AB2032" i="12" s="1"/>
  <c r="Z2033" i="12"/>
  <c r="AB2033" i="12" s="1"/>
  <c r="Z2034" i="12"/>
  <c r="AB2034" i="12" s="1"/>
  <c r="Z2035" i="12"/>
  <c r="AB2035" i="12" s="1"/>
  <c r="Z2036" i="12"/>
  <c r="AB2036" i="12" s="1"/>
  <c r="Z2037" i="12"/>
  <c r="AB2037" i="12" s="1"/>
  <c r="Z2038" i="12"/>
  <c r="AB2038" i="12" s="1"/>
  <c r="Z2039" i="12"/>
  <c r="AB2039" i="12" s="1"/>
  <c r="Z2040" i="12"/>
  <c r="AB2040" i="12" s="1"/>
  <c r="Z2041" i="12"/>
  <c r="AB2041" i="12" s="1"/>
  <c r="Z2042" i="12"/>
  <c r="AB2042" i="12" s="1"/>
  <c r="Z2043" i="12"/>
  <c r="AB2043" i="12" s="1"/>
  <c r="Z2044" i="12"/>
  <c r="AB2044" i="12" s="1"/>
  <c r="Z2045" i="12"/>
  <c r="AB2045" i="12" s="1"/>
  <c r="Z2046" i="12"/>
  <c r="AB2046" i="12" s="1"/>
  <c r="Z2047" i="12"/>
  <c r="AB2047" i="12" s="1"/>
  <c r="Z2048" i="12"/>
  <c r="AB2048" i="12" s="1"/>
  <c r="Z2049" i="12"/>
  <c r="AB2049" i="12" s="1"/>
  <c r="Z2050" i="12"/>
  <c r="AB2050" i="12" s="1"/>
  <c r="Z2051" i="12"/>
  <c r="AB2051" i="12" s="1"/>
  <c r="Z2052" i="12"/>
  <c r="AB2052" i="12" s="1"/>
  <c r="Z2053" i="12"/>
  <c r="AB2053" i="12" s="1"/>
  <c r="Z2054" i="12"/>
  <c r="AB2054" i="12" s="1"/>
  <c r="Z2055" i="12"/>
  <c r="AB2055" i="12" s="1"/>
  <c r="Z2056" i="12"/>
  <c r="AB2056" i="12" s="1"/>
  <c r="Z2057" i="12"/>
  <c r="AB2057" i="12" s="1"/>
  <c r="Z2058" i="12"/>
  <c r="AB2058" i="12" s="1"/>
  <c r="Z2059" i="12"/>
  <c r="AB2059" i="12" s="1"/>
  <c r="Z2060" i="12"/>
  <c r="AB2060" i="12" s="1"/>
  <c r="Z2061" i="12"/>
  <c r="AB2061" i="12" s="1"/>
  <c r="Z2062" i="12"/>
  <c r="AB2062" i="12" s="1"/>
  <c r="Z2063" i="12"/>
  <c r="AB2063" i="12" s="1"/>
  <c r="Z2064" i="12"/>
  <c r="AB2064" i="12" s="1"/>
  <c r="Z2065" i="12"/>
  <c r="AB2065" i="12" s="1"/>
  <c r="Z2066" i="12"/>
  <c r="AB2066" i="12" s="1"/>
  <c r="Z2067" i="12"/>
  <c r="AB2067" i="12" s="1"/>
  <c r="Z2068" i="12"/>
  <c r="AB2068" i="12" s="1"/>
  <c r="Z2069" i="12"/>
  <c r="AB2069" i="12" s="1"/>
  <c r="Z2070" i="12"/>
  <c r="AB2070" i="12" s="1"/>
  <c r="Z2071" i="12"/>
  <c r="AB2071" i="12" s="1"/>
  <c r="Z2072" i="12"/>
  <c r="AB2072" i="12" s="1"/>
  <c r="Z2073" i="12"/>
  <c r="AB2073" i="12" s="1"/>
  <c r="Z2074" i="12"/>
  <c r="AB2074" i="12" s="1"/>
  <c r="Z2075" i="12"/>
  <c r="AB2075" i="12" s="1"/>
  <c r="Z2076" i="12"/>
  <c r="AB2076" i="12" s="1"/>
  <c r="Z2077" i="12"/>
  <c r="AB2077" i="12" s="1"/>
  <c r="Z2078" i="12"/>
  <c r="AB2078" i="12" s="1"/>
  <c r="Z2079" i="12"/>
  <c r="AB2079" i="12" s="1"/>
  <c r="Z2080" i="12"/>
  <c r="AB2080" i="12" s="1"/>
  <c r="Z2081" i="12"/>
  <c r="AB2081" i="12" s="1"/>
  <c r="Z2082" i="12"/>
  <c r="AB2082" i="12" s="1"/>
  <c r="Z2083" i="12"/>
  <c r="AB2083" i="12" s="1"/>
  <c r="Z2084" i="12"/>
  <c r="AB2084" i="12" s="1"/>
  <c r="Z2085" i="12"/>
  <c r="AB2085" i="12" s="1"/>
  <c r="Z2086" i="12"/>
  <c r="AB2086" i="12" s="1"/>
  <c r="Z2087" i="12"/>
  <c r="AB2087" i="12" s="1"/>
  <c r="Z2088" i="12"/>
  <c r="AB2088" i="12" s="1"/>
  <c r="Z2089" i="12"/>
  <c r="AB2089" i="12" s="1"/>
  <c r="Z2090" i="12"/>
  <c r="AB2090" i="12" s="1"/>
  <c r="Z2091" i="12"/>
  <c r="AB2091" i="12" s="1"/>
  <c r="Z2092" i="12"/>
  <c r="AB2092" i="12" s="1"/>
  <c r="Z2093" i="12"/>
  <c r="AB2093" i="12" s="1"/>
  <c r="Z2094" i="12"/>
  <c r="AB2094" i="12" s="1"/>
  <c r="Z2095" i="12"/>
  <c r="AB2095" i="12" s="1"/>
  <c r="Z2096" i="12"/>
  <c r="AB2096" i="12" s="1"/>
  <c r="Z2097" i="12"/>
  <c r="AB2097" i="12" s="1"/>
  <c r="Z2098" i="12"/>
  <c r="AB2098" i="12" s="1"/>
  <c r="Z2099" i="12"/>
  <c r="AB2099" i="12" s="1"/>
  <c r="Z2100" i="12"/>
  <c r="AB2100" i="12" s="1"/>
  <c r="Z2101" i="12"/>
  <c r="AB2101" i="12" s="1"/>
  <c r="Z2102" i="12"/>
  <c r="AB2102" i="12" s="1"/>
  <c r="Z2103" i="12"/>
  <c r="AB2103" i="12" s="1"/>
  <c r="Z2104" i="12"/>
  <c r="AB2104" i="12" s="1"/>
  <c r="Z2105" i="12"/>
  <c r="AB2105" i="12" s="1"/>
  <c r="Z2106" i="12"/>
  <c r="AB2106" i="12" s="1"/>
  <c r="Z2107" i="12"/>
  <c r="AB2107" i="12" s="1"/>
  <c r="Z2108" i="12"/>
  <c r="AB2108" i="12" s="1"/>
  <c r="Z2109" i="12"/>
  <c r="AB2109" i="12" s="1"/>
  <c r="Z2110" i="12"/>
  <c r="AB2110" i="12" s="1"/>
  <c r="Z2111" i="12"/>
  <c r="AB2111" i="12" s="1"/>
  <c r="Z2112" i="12"/>
  <c r="AB2112" i="12" s="1"/>
  <c r="Z2113" i="12"/>
  <c r="AB2113" i="12" s="1"/>
  <c r="Z2114" i="12"/>
  <c r="AB2114" i="12" s="1"/>
  <c r="Z2115" i="12"/>
  <c r="AB2115" i="12" s="1"/>
  <c r="Z2116" i="12"/>
  <c r="AB2116" i="12" s="1"/>
  <c r="Z2117" i="12"/>
  <c r="AB2117" i="12" s="1"/>
  <c r="Z2118" i="12"/>
  <c r="AB2118" i="12" s="1"/>
  <c r="Z2119" i="12"/>
  <c r="AB2119" i="12" s="1"/>
  <c r="Z2120" i="12"/>
  <c r="AB2120" i="12" s="1"/>
  <c r="Z2121" i="12"/>
  <c r="AB2121" i="12" s="1"/>
  <c r="Z2122" i="12"/>
  <c r="AB2122" i="12" s="1"/>
  <c r="Z2123" i="12"/>
  <c r="AB2123" i="12" s="1"/>
  <c r="Z2124" i="12"/>
  <c r="AB2124" i="12" s="1"/>
  <c r="Z2125" i="12"/>
  <c r="AB2125" i="12" s="1"/>
  <c r="Z2126" i="12"/>
  <c r="AB2126" i="12" s="1"/>
  <c r="Z2127" i="12"/>
  <c r="AB2127" i="12" s="1"/>
  <c r="Z2128" i="12"/>
  <c r="AB2128" i="12" s="1"/>
  <c r="Z2129" i="12"/>
  <c r="AB2129" i="12" s="1"/>
  <c r="Z2130" i="12"/>
  <c r="AB2130" i="12" s="1"/>
  <c r="Z2131" i="12"/>
  <c r="AB2131" i="12" s="1"/>
  <c r="Z2132" i="12"/>
  <c r="AB2132" i="12" s="1"/>
  <c r="Z2133" i="12"/>
  <c r="AB2133" i="12" s="1"/>
  <c r="Z2134" i="12"/>
  <c r="AB2134" i="12" s="1"/>
  <c r="Z2135" i="12"/>
  <c r="AB2135" i="12" s="1"/>
  <c r="Z2136" i="12"/>
  <c r="AB2136" i="12" s="1"/>
  <c r="Z2137" i="12"/>
  <c r="AB2137" i="12" s="1"/>
  <c r="Z2138" i="12"/>
  <c r="AB2138" i="12" s="1"/>
  <c r="Z2139" i="12"/>
  <c r="AB2139" i="12" s="1"/>
  <c r="Z2140" i="12"/>
  <c r="AB2140" i="12" s="1"/>
  <c r="Z2141" i="12"/>
  <c r="AB2141" i="12" s="1"/>
  <c r="Z2142" i="12"/>
  <c r="AB2142" i="12" s="1"/>
  <c r="Z2143" i="12"/>
  <c r="AB2143" i="12" s="1"/>
  <c r="Z2144" i="12"/>
  <c r="AB2144" i="12" s="1"/>
  <c r="Z2145" i="12"/>
  <c r="AB2145" i="12" s="1"/>
  <c r="Z2146" i="12"/>
  <c r="AB2146" i="12" s="1"/>
  <c r="Z2147" i="12"/>
  <c r="AB2147" i="12" s="1"/>
  <c r="Z2148" i="12"/>
  <c r="AB2148" i="12" s="1"/>
  <c r="Z2149" i="12"/>
  <c r="AB2149" i="12" s="1"/>
  <c r="Z2150" i="12"/>
  <c r="AB2150" i="12" s="1"/>
  <c r="Z2151" i="12"/>
  <c r="AB2151" i="12" s="1"/>
  <c r="Z2152" i="12"/>
  <c r="AB2152" i="12" s="1"/>
  <c r="Z2153" i="12"/>
  <c r="AB2153" i="12" s="1"/>
  <c r="Z2154" i="12"/>
  <c r="AB2154" i="12" s="1"/>
  <c r="Z2155" i="12"/>
  <c r="AB2155" i="12" s="1"/>
  <c r="Z2156" i="12"/>
  <c r="AB2156" i="12" s="1"/>
  <c r="Z2157" i="12"/>
  <c r="AB2157" i="12" s="1"/>
  <c r="Z2158" i="12"/>
  <c r="AB2158" i="12" s="1"/>
  <c r="Z2159" i="12"/>
  <c r="AB2159" i="12" s="1"/>
  <c r="Z2160" i="12"/>
  <c r="AB2160" i="12" s="1"/>
  <c r="Z2161" i="12"/>
  <c r="AB2161" i="12" s="1"/>
  <c r="Z2162" i="12"/>
  <c r="AB2162" i="12" s="1"/>
  <c r="Z2163" i="12"/>
  <c r="AB2163" i="12" s="1"/>
  <c r="Z2164" i="12"/>
  <c r="AB2164" i="12" s="1"/>
  <c r="Z2165" i="12"/>
  <c r="AB2165" i="12" s="1"/>
  <c r="Z2166" i="12"/>
  <c r="AB2166" i="12" s="1"/>
  <c r="Z2167" i="12"/>
  <c r="AB2167" i="12" s="1"/>
  <c r="Z2168" i="12"/>
  <c r="AB2168" i="12" s="1"/>
  <c r="Z2169" i="12"/>
  <c r="AB2169" i="12" s="1"/>
  <c r="Z2170" i="12"/>
  <c r="AB2170" i="12" s="1"/>
  <c r="Z2171" i="12"/>
  <c r="AB2171" i="12" s="1"/>
  <c r="Z2172" i="12"/>
  <c r="AB2172" i="12" s="1"/>
  <c r="Z2173" i="12"/>
  <c r="AB2173" i="12" s="1"/>
  <c r="Z2174" i="12"/>
  <c r="AB2174" i="12" s="1"/>
  <c r="Z2175" i="12"/>
  <c r="AB2175" i="12" s="1"/>
  <c r="Z2176" i="12"/>
  <c r="AB2176" i="12" s="1"/>
  <c r="Z2177" i="12"/>
  <c r="AB2177" i="12" s="1"/>
  <c r="Z2178" i="12"/>
  <c r="AB2178" i="12" s="1"/>
  <c r="Z2179" i="12"/>
  <c r="AB2179" i="12" s="1"/>
  <c r="Z2180" i="12"/>
  <c r="AB2180" i="12" s="1"/>
  <c r="Z2181" i="12"/>
  <c r="AB2181" i="12" s="1"/>
  <c r="Z2182" i="12"/>
  <c r="AB2182" i="12" s="1"/>
  <c r="Z2183" i="12"/>
  <c r="AB2183" i="12" s="1"/>
  <c r="Z2184" i="12"/>
  <c r="AB2184" i="12" s="1"/>
  <c r="Z2185" i="12"/>
  <c r="AB2185" i="12" s="1"/>
  <c r="Z2186" i="12"/>
  <c r="AB2186" i="12" s="1"/>
  <c r="Z2187" i="12"/>
  <c r="AB2187" i="12" s="1"/>
  <c r="Z2188" i="12"/>
  <c r="AB2188" i="12" s="1"/>
  <c r="Z2189" i="12"/>
  <c r="AB2189" i="12" s="1"/>
  <c r="Z2190" i="12"/>
  <c r="AB2190" i="12" s="1"/>
  <c r="Z2191" i="12"/>
  <c r="AB2191" i="12" s="1"/>
  <c r="Z2192" i="12"/>
  <c r="AB2192" i="12" s="1"/>
  <c r="Z2193" i="12"/>
  <c r="AB2193" i="12" s="1"/>
  <c r="Z2194" i="12"/>
  <c r="AB2194" i="12" s="1"/>
  <c r="Z2195" i="12"/>
  <c r="AB2195" i="12" s="1"/>
  <c r="Z2196" i="12"/>
  <c r="AB2196" i="12" s="1"/>
  <c r="Z2197" i="12"/>
  <c r="AB2197" i="12" s="1"/>
  <c r="Z2198" i="12"/>
  <c r="AB2198" i="12" s="1"/>
  <c r="Z2199" i="12"/>
  <c r="AB2199" i="12" s="1"/>
  <c r="Z2200" i="12"/>
  <c r="AB2200" i="12" s="1"/>
  <c r="Z2201" i="12"/>
  <c r="AB2201" i="12" s="1"/>
  <c r="Z2202" i="12"/>
  <c r="AB2202" i="12" s="1"/>
  <c r="Z2203" i="12"/>
  <c r="AB2203" i="12" s="1"/>
  <c r="Z2204" i="12"/>
  <c r="AB2204" i="12" s="1"/>
  <c r="Z2205" i="12"/>
  <c r="AB2205" i="12" s="1"/>
  <c r="Z2206" i="12"/>
  <c r="AB2206" i="12" s="1"/>
  <c r="Z2207" i="12"/>
  <c r="AB2207" i="12" s="1"/>
  <c r="Z2208" i="12"/>
  <c r="AB2208" i="12" s="1"/>
  <c r="Z2209" i="12"/>
  <c r="AB2209" i="12" s="1"/>
  <c r="Z2210" i="12"/>
  <c r="AB2210" i="12" s="1"/>
  <c r="Z2211" i="12"/>
  <c r="AB2211" i="12" s="1"/>
  <c r="Z2212" i="12"/>
  <c r="AB2212" i="12" s="1"/>
  <c r="Z2213" i="12"/>
  <c r="AB2213" i="12" s="1"/>
  <c r="Z2214" i="12"/>
  <c r="AB2214" i="12" s="1"/>
  <c r="Z2215" i="12"/>
  <c r="AB2215" i="12" s="1"/>
  <c r="Z2216" i="12"/>
  <c r="AB2216" i="12" s="1"/>
  <c r="Z4" i="12"/>
  <c r="AA4" i="12" s="1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200" i="12"/>
  <c r="W201" i="12"/>
  <c r="W202" i="12"/>
  <c r="W203" i="12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221" i="12"/>
  <c r="W222" i="12"/>
  <c r="W223" i="12"/>
  <c r="W224" i="12"/>
  <c r="W225" i="12"/>
  <c r="W226" i="12"/>
  <c r="W227" i="12"/>
  <c r="W228" i="12"/>
  <c r="W229" i="12"/>
  <c r="W230" i="12"/>
  <c r="W231" i="12"/>
  <c r="W232" i="12"/>
  <c r="W233" i="12"/>
  <c r="W234" i="12"/>
  <c r="W235" i="12"/>
  <c r="W236" i="12"/>
  <c r="W237" i="12"/>
  <c r="W238" i="12"/>
  <c r="W239" i="12"/>
  <c r="W240" i="12"/>
  <c r="W241" i="12"/>
  <c r="W242" i="12"/>
  <c r="W243" i="12"/>
  <c r="W244" i="12"/>
  <c r="W245" i="12"/>
  <c r="W246" i="12"/>
  <c r="W247" i="12"/>
  <c r="W248" i="12"/>
  <c r="W249" i="12"/>
  <c r="W250" i="12"/>
  <c r="W251" i="12"/>
  <c r="W252" i="12"/>
  <c r="W253" i="12"/>
  <c r="W254" i="12"/>
  <c r="W255" i="12"/>
  <c r="W256" i="12"/>
  <c r="W257" i="12"/>
  <c r="W258" i="12"/>
  <c r="W259" i="12"/>
  <c r="W260" i="12"/>
  <c r="W261" i="12"/>
  <c r="W262" i="12"/>
  <c r="W263" i="12"/>
  <c r="W264" i="12"/>
  <c r="W265" i="12"/>
  <c r="W266" i="12"/>
  <c r="W267" i="12"/>
  <c r="W268" i="12"/>
  <c r="W269" i="12"/>
  <c r="W270" i="12"/>
  <c r="W271" i="12"/>
  <c r="W272" i="12"/>
  <c r="W273" i="12"/>
  <c r="W274" i="12"/>
  <c r="W275" i="12"/>
  <c r="W276" i="12"/>
  <c r="W277" i="12"/>
  <c r="W278" i="12"/>
  <c r="W279" i="12"/>
  <c r="W280" i="12"/>
  <c r="W281" i="12"/>
  <c r="W282" i="12"/>
  <c r="W283" i="12"/>
  <c r="W284" i="12"/>
  <c r="W285" i="12"/>
  <c r="W286" i="12"/>
  <c r="W287" i="12"/>
  <c r="W288" i="12"/>
  <c r="W289" i="12"/>
  <c r="W290" i="12"/>
  <c r="W291" i="12"/>
  <c r="W292" i="12"/>
  <c r="W293" i="12"/>
  <c r="W294" i="12"/>
  <c r="W295" i="12"/>
  <c r="W296" i="12"/>
  <c r="W297" i="12"/>
  <c r="W298" i="12"/>
  <c r="W299" i="12"/>
  <c r="W300" i="12"/>
  <c r="W301" i="12"/>
  <c r="W302" i="12"/>
  <c r="W303" i="12"/>
  <c r="W304" i="12"/>
  <c r="W305" i="12"/>
  <c r="W306" i="12"/>
  <c r="W307" i="12"/>
  <c r="W308" i="12"/>
  <c r="W309" i="12"/>
  <c r="W310" i="12"/>
  <c r="W311" i="12"/>
  <c r="W312" i="12"/>
  <c r="W313" i="12"/>
  <c r="W314" i="12"/>
  <c r="W315" i="12"/>
  <c r="W316" i="12"/>
  <c r="W317" i="12"/>
  <c r="W318" i="12"/>
  <c r="W319" i="12"/>
  <c r="W320" i="12"/>
  <c r="W321" i="12"/>
  <c r="W322" i="12"/>
  <c r="W323" i="12"/>
  <c r="W324" i="12"/>
  <c r="W325" i="12"/>
  <c r="W326" i="12"/>
  <c r="W327" i="12"/>
  <c r="W328" i="12"/>
  <c r="W329" i="12"/>
  <c r="W330" i="12"/>
  <c r="W331" i="12"/>
  <c r="W332" i="12"/>
  <c r="W333" i="12"/>
  <c r="W334" i="12"/>
  <c r="W335" i="12"/>
  <c r="W336" i="12"/>
  <c r="W337" i="12"/>
  <c r="W338" i="12"/>
  <c r="W339" i="12"/>
  <c r="W340" i="12"/>
  <c r="W341" i="12"/>
  <c r="W342" i="12"/>
  <c r="W343" i="12"/>
  <c r="W344" i="12"/>
  <c r="W345" i="12"/>
  <c r="W346" i="12"/>
  <c r="W347" i="12"/>
  <c r="W348" i="12"/>
  <c r="W349" i="12"/>
  <c r="W350" i="12"/>
  <c r="W351" i="12"/>
  <c r="W352" i="12"/>
  <c r="W353" i="12"/>
  <c r="W354" i="12"/>
  <c r="W355" i="12"/>
  <c r="W356" i="12"/>
  <c r="W357" i="12"/>
  <c r="W358" i="12"/>
  <c r="W359" i="12"/>
  <c r="W360" i="12"/>
  <c r="W361" i="12"/>
  <c r="W362" i="12"/>
  <c r="W363" i="12"/>
  <c r="W364" i="12"/>
  <c r="W365" i="12"/>
  <c r="W366" i="12"/>
  <c r="W367" i="12"/>
  <c r="W368" i="12"/>
  <c r="W369" i="12"/>
  <c r="W370" i="12"/>
  <c r="W371" i="12"/>
  <c r="W372" i="12"/>
  <c r="W373" i="12"/>
  <c r="W374" i="12"/>
  <c r="W375" i="12"/>
  <c r="W376" i="12"/>
  <c r="W377" i="12"/>
  <c r="W378" i="12"/>
  <c r="W379" i="12"/>
  <c r="W380" i="12"/>
  <c r="W381" i="12"/>
  <c r="W382" i="12"/>
  <c r="W383" i="12"/>
  <c r="W384" i="12"/>
  <c r="W385" i="12"/>
  <c r="W386" i="12"/>
  <c r="W387" i="12"/>
  <c r="W388" i="12"/>
  <c r="W389" i="12"/>
  <c r="W390" i="12"/>
  <c r="W391" i="12"/>
  <c r="W392" i="12"/>
  <c r="W393" i="12"/>
  <c r="W394" i="12"/>
  <c r="W395" i="12"/>
  <c r="W396" i="12"/>
  <c r="W397" i="12"/>
  <c r="W398" i="12"/>
  <c r="W399" i="12"/>
  <c r="W400" i="12"/>
  <c r="W401" i="12"/>
  <c r="W402" i="12"/>
  <c r="W403" i="12"/>
  <c r="W404" i="12"/>
  <c r="W405" i="12"/>
  <c r="W406" i="12"/>
  <c r="W407" i="12"/>
  <c r="W408" i="12"/>
  <c r="W409" i="12"/>
  <c r="W410" i="12"/>
  <c r="W411" i="12"/>
  <c r="W412" i="12"/>
  <c r="W413" i="12"/>
  <c r="W414" i="12"/>
  <c r="W415" i="12"/>
  <c r="W416" i="12"/>
  <c r="W417" i="12"/>
  <c r="W418" i="12"/>
  <c r="W419" i="12"/>
  <c r="W420" i="12"/>
  <c r="W421" i="12"/>
  <c r="W422" i="12"/>
  <c r="W423" i="12"/>
  <c r="W424" i="12"/>
  <c r="W425" i="12"/>
  <c r="W426" i="12"/>
  <c r="W427" i="12"/>
  <c r="W428" i="12"/>
  <c r="W429" i="12"/>
  <c r="W430" i="12"/>
  <c r="W431" i="12"/>
  <c r="W432" i="12"/>
  <c r="W433" i="12"/>
  <c r="W434" i="12"/>
  <c r="W435" i="12"/>
  <c r="W436" i="12"/>
  <c r="W437" i="12"/>
  <c r="W438" i="12"/>
  <c r="W439" i="12"/>
  <c r="W440" i="12"/>
  <c r="W441" i="12"/>
  <c r="W442" i="12"/>
  <c r="W443" i="12"/>
  <c r="W444" i="12"/>
  <c r="W445" i="12"/>
  <c r="W446" i="12"/>
  <c r="W447" i="12"/>
  <c r="W448" i="12"/>
  <c r="W449" i="12"/>
  <c r="W450" i="12"/>
  <c r="W451" i="12"/>
  <c r="W452" i="12"/>
  <c r="W453" i="12"/>
  <c r="W454" i="12"/>
  <c r="W455" i="12"/>
  <c r="W456" i="12"/>
  <c r="W457" i="12"/>
  <c r="W458" i="12"/>
  <c r="W459" i="12"/>
  <c r="W460" i="12"/>
  <c r="W461" i="12"/>
  <c r="W462" i="12"/>
  <c r="W463" i="12"/>
  <c r="W464" i="12"/>
  <c r="W465" i="12"/>
  <c r="W466" i="12"/>
  <c r="W467" i="12"/>
  <c r="W468" i="12"/>
  <c r="W469" i="12"/>
  <c r="W470" i="12"/>
  <c r="W471" i="12"/>
  <c r="W472" i="12"/>
  <c r="W473" i="12"/>
  <c r="W474" i="12"/>
  <c r="W475" i="12"/>
  <c r="W476" i="12"/>
  <c r="W477" i="12"/>
  <c r="W478" i="12"/>
  <c r="W479" i="12"/>
  <c r="W480" i="12"/>
  <c r="W481" i="12"/>
  <c r="W482" i="12"/>
  <c r="W483" i="12"/>
  <c r="W484" i="12"/>
  <c r="W485" i="12"/>
  <c r="W486" i="12"/>
  <c r="W487" i="12"/>
  <c r="W488" i="12"/>
  <c r="W489" i="12"/>
  <c r="W490" i="12"/>
  <c r="W491" i="12"/>
  <c r="W492" i="12"/>
  <c r="W493" i="12"/>
  <c r="W494" i="12"/>
  <c r="W495" i="12"/>
  <c r="W496" i="12"/>
  <c r="W497" i="12"/>
  <c r="W498" i="12"/>
  <c r="W499" i="12"/>
  <c r="W500" i="12"/>
  <c r="W501" i="12"/>
  <c r="W502" i="12"/>
  <c r="W503" i="12"/>
  <c r="W504" i="12"/>
  <c r="W505" i="12"/>
  <c r="W506" i="12"/>
  <c r="W507" i="12"/>
  <c r="W508" i="12"/>
  <c r="W509" i="12"/>
  <c r="W510" i="12"/>
  <c r="W511" i="12"/>
  <c r="W512" i="12"/>
  <c r="W513" i="12"/>
  <c r="W514" i="12"/>
  <c r="W515" i="12"/>
  <c r="W516" i="12"/>
  <c r="W517" i="12"/>
  <c r="W518" i="12"/>
  <c r="W519" i="12"/>
  <c r="W520" i="12"/>
  <c r="W521" i="12"/>
  <c r="W522" i="12"/>
  <c r="W523" i="12"/>
  <c r="W524" i="12"/>
  <c r="W525" i="12"/>
  <c r="W526" i="12"/>
  <c r="W527" i="12"/>
  <c r="W528" i="12"/>
  <c r="W529" i="12"/>
  <c r="W530" i="12"/>
  <c r="W531" i="12"/>
  <c r="W532" i="12"/>
  <c r="W533" i="12"/>
  <c r="W534" i="12"/>
  <c r="W535" i="12"/>
  <c r="W536" i="12"/>
  <c r="W537" i="12"/>
  <c r="W538" i="12"/>
  <c r="W539" i="12"/>
  <c r="W540" i="12"/>
  <c r="W541" i="12"/>
  <c r="W542" i="12"/>
  <c r="W543" i="12"/>
  <c r="W544" i="12"/>
  <c r="W545" i="12"/>
  <c r="W546" i="12"/>
  <c r="W547" i="12"/>
  <c r="W548" i="12"/>
  <c r="W549" i="12"/>
  <c r="W550" i="12"/>
  <c r="W551" i="12"/>
  <c r="W552" i="12"/>
  <c r="W553" i="12"/>
  <c r="W554" i="12"/>
  <c r="W555" i="12"/>
  <c r="W556" i="12"/>
  <c r="W557" i="12"/>
  <c r="W558" i="12"/>
  <c r="W559" i="12"/>
  <c r="W560" i="12"/>
  <c r="W561" i="12"/>
  <c r="W562" i="12"/>
  <c r="W563" i="12"/>
  <c r="W564" i="12"/>
  <c r="W565" i="12"/>
  <c r="W566" i="12"/>
  <c r="W567" i="12"/>
  <c r="W568" i="12"/>
  <c r="W569" i="12"/>
  <c r="W570" i="12"/>
  <c r="W571" i="12"/>
  <c r="W572" i="12"/>
  <c r="W573" i="12"/>
  <c r="W574" i="12"/>
  <c r="W575" i="12"/>
  <c r="W576" i="12"/>
  <c r="W577" i="12"/>
  <c r="W578" i="12"/>
  <c r="W579" i="12"/>
  <c r="W580" i="12"/>
  <c r="W581" i="12"/>
  <c r="W582" i="12"/>
  <c r="W583" i="12"/>
  <c r="W584" i="12"/>
  <c r="W585" i="12"/>
  <c r="W586" i="12"/>
  <c r="W587" i="12"/>
  <c r="W588" i="12"/>
  <c r="W589" i="12"/>
  <c r="W590" i="12"/>
  <c r="W591" i="12"/>
  <c r="W592" i="12"/>
  <c r="W593" i="12"/>
  <c r="W594" i="12"/>
  <c r="W595" i="12"/>
  <c r="W596" i="12"/>
  <c r="W597" i="12"/>
  <c r="W598" i="12"/>
  <c r="W599" i="12"/>
  <c r="W600" i="12"/>
  <c r="W601" i="12"/>
  <c r="W602" i="12"/>
  <c r="W603" i="12"/>
  <c r="W604" i="12"/>
  <c r="W605" i="12"/>
  <c r="W606" i="12"/>
  <c r="W607" i="12"/>
  <c r="W608" i="12"/>
  <c r="W609" i="12"/>
  <c r="W610" i="12"/>
  <c r="W611" i="12"/>
  <c r="W612" i="12"/>
  <c r="W613" i="12"/>
  <c r="W614" i="12"/>
  <c r="W615" i="12"/>
  <c r="W616" i="12"/>
  <c r="W617" i="12"/>
  <c r="W618" i="12"/>
  <c r="W619" i="12"/>
  <c r="W620" i="12"/>
  <c r="W621" i="12"/>
  <c r="W622" i="12"/>
  <c r="W623" i="12"/>
  <c r="W624" i="12"/>
  <c r="W625" i="12"/>
  <c r="W626" i="12"/>
  <c r="W627" i="12"/>
  <c r="W628" i="12"/>
  <c r="W629" i="12"/>
  <c r="W630" i="12"/>
  <c r="W631" i="12"/>
  <c r="W632" i="12"/>
  <c r="W633" i="12"/>
  <c r="W634" i="12"/>
  <c r="W635" i="12"/>
  <c r="W636" i="12"/>
  <c r="W637" i="12"/>
  <c r="W638" i="12"/>
  <c r="W639" i="12"/>
  <c r="W640" i="12"/>
  <c r="W641" i="12"/>
  <c r="W642" i="12"/>
  <c r="W643" i="12"/>
  <c r="W644" i="12"/>
  <c r="W645" i="12"/>
  <c r="W646" i="12"/>
  <c r="W647" i="12"/>
  <c r="W648" i="12"/>
  <c r="W649" i="12"/>
  <c r="W650" i="12"/>
  <c r="W651" i="12"/>
  <c r="W652" i="12"/>
  <c r="W653" i="12"/>
  <c r="W654" i="12"/>
  <c r="W655" i="12"/>
  <c r="W656" i="12"/>
  <c r="W657" i="12"/>
  <c r="W658" i="12"/>
  <c r="W659" i="12"/>
  <c r="W660" i="12"/>
  <c r="W661" i="12"/>
  <c r="W662" i="12"/>
  <c r="W663" i="12"/>
  <c r="W664" i="12"/>
  <c r="W665" i="12"/>
  <c r="W666" i="12"/>
  <c r="W667" i="12"/>
  <c r="W668" i="12"/>
  <c r="W669" i="12"/>
  <c r="W670" i="12"/>
  <c r="W671" i="12"/>
  <c r="W672" i="12"/>
  <c r="W673" i="12"/>
  <c r="W674" i="12"/>
  <c r="W675" i="12"/>
  <c r="W676" i="12"/>
  <c r="W677" i="12"/>
  <c r="W678" i="12"/>
  <c r="W679" i="12"/>
  <c r="W680" i="12"/>
  <c r="W681" i="12"/>
  <c r="W682" i="12"/>
  <c r="W683" i="12"/>
  <c r="W684" i="12"/>
  <c r="W685" i="12"/>
  <c r="W686" i="12"/>
  <c r="W687" i="12"/>
  <c r="W688" i="12"/>
  <c r="W689" i="12"/>
  <c r="W690" i="12"/>
  <c r="W691" i="12"/>
  <c r="W692" i="12"/>
  <c r="W693" i="12"/>
  <c r="W694" i="12"/>
  <c r="W695" i="12"/>
  <c r="W696" i="12"/>
  <c r="W697" i="12"/>
  <c r="W698" i="12"/>
  <c r="W699" i="12"/>
  <c r="W700" i="12"/>
  <c r="W701" i="12"/>
  <c r="W702" i="12"/>
  <c r="W703" i="12"/>
  <c r="W704" i="12"/>
  <c r="W705" i="12"/>
  <c r="W706" i="12"/>
  <c r="W707" i="12"/>
  <c r="W708" i="12"/>
  <c r="W709" i="12"/>
  <c r="W710" i="12"/>
  <c r="W711" i="12"/>
  <c r="W712" i="12"/>
  <c r="W713" i="12"/>
  <c r="W714" i="12"/>
  <c r="W715" i="12"/>
  <c r="W716" i="12"/>
  <c r="W717" i="12"/>
  <c r="W718" i="12"/>
  <c r="W719" i="12"/>
  <c r="W720" i="12"/>
  <c r="W721" i="12"/>
  <c r="W722" i="12"/>
  <c r="W723" i="12"/>
  <c r="W724" i="12"/>
  <c r="W725" i="12"/>
  <c r="W726" i="12"/>
  <c r="W727" i="12"/>
  <c r="W728" i="12"/>
  <c r="W729" i="12"/>
  <c r="W730" i="12"/>
  <c r="W731" i="12"/>
  <c r="W732" i="12"/>
  <c r="W733" i="12"/>
  <c r="W734" i="12"/>
  <c r="W735" i="12"/>
  <c r="W736" i="12"/>
  <c r="W737" i="12"/>
  <c r="W738" i="12"/>
  <c r="W739" i="12"/>
  <c r="W740" i="12"/>
  <c r="W741" i="12"/>
  <c r="W742" i="12"/>
  <c r="W743" i="12"/>
  <c r="W744" i="12"/>
  <c r="W745" i="12"/>
  <c r="W746" i="12"/>
  <c r="W747" i="12"/>
  <c r="W748" i="12"/>
  <c r="W749" i="12"/>
  <c r="W750" i="12"/>
  <c r="W751" i="12"/>
  <c r="W752" i="12"/>
  <c r="W753" i="12"/>
  <c r="W754" i="12"/>
  <c r="W755" i="12"/>
  <c r="W756" i="12"/>
  <c r="W757" i="12"/>
  <c r="W758" i="12"/>
  <c r="W759" i="12"/>
  <c r="W760" i="12"/>
  <c r="W761" i="12"/>
  <c r="W762" i="12"/>
  <c r="W763" i="12"/>
  <c r="W764" i="12"/>
  <c r="W765" i="12"/>
  <c r="W766" i="12"/>
  <c r="W767" i="12"/>
  <c r="W768" i="12"/>
  <c r="W769" i="12"/>
  <c r="W770" i="12"/>
  <c r="W771" i="12"/>
  <c r="W772" i="12"/>
  <c r="W773" i="12"/>
  <c r="W774" i="12"/>
  <c r="W775" i="12"/>
  <c r="W776" i="12"/>
  <c r="W777" i="12"/>
  <c r="W778" i="12"/>
  <c r="W779" i="12"/>
  <c r="W780" i="12"/>
  <c r="W781" i="12"/>
  <c r="W782" i="12"/>
  <c r="W783" i="12"/>
  <c r="W784" i="12"/>
  <c r="W785" i="12"/>
  <c r="W786" i="12"/>
  <c r="W787" i="12"/>
  <c r="W788" i="12"/>
  <c r="W789" i="12"/>
  <c r="W790" i="12"/>
  <c r="W791" i="12"/>
  <c r="W792" i="12"/>
  <c r="W793" i="12"/>
  <c r="W794" i="12"/>
  <c r="W795" i="12"/>
  <c r="W796" i="12"/>
  <c r="W797" i="12"/>
  <c r="W798" i="12"/>
  <c r="W799" i="12"/>
  <c r="W800" i="12"/>
  <c r="W801" i="12"/>
  <c r="W802" i="12"/>
  <c r="W803" i="12"/>
  <c r="W804" i="12"/>
  <c r="W805" i="12"/>
  <c r="W806" i="12"/>
  <c r="W807" i="12"/>
  <c r="W808" i="12"/>
  <c r="W809" i="12"/>
  <c r="W810" i="12"/>
  <c r="W811" i="12"/>
  <c r="W812" i="12"/>
  <c r="W813" i="12"/>
  <c r="W814" i="12"/>
  <c r="W815" i="12"/>
  <c r="W816" i="12"/>
  <c r="W817" i="12"/>
  <c r="W818" i="12"/>
  <c r="W819" i="12"/>
  <c r="W820" i="12"/>
  <c r="W821" i="12"/>
  <c r="W822" i="12"/>
  <c r="W823" i="12"/>
  <c r="W824" i="12"/>
  <c r="W825" i="12"/>
  <c r="W826" i="12"/>
  <c r="W827" i="12"/>
  <c r="W828" i="12"/>
  <c r="W829" i="12"/>
  <c r="W830" i="12"/>
  <c r="W831" i="12"/>
  <c r="W832" i="12"/>
  <c r="W833" i="12"/>
  <c r="W834" i="12"/>
  <c r="W835" i="12"/>
  <c r="W836" i="12"/>
  <c r="W837" i="12"/>
  <c r="W838" i="12"/>
  <c r="W839" i="12"/>
  <c r="W840" i="12"/>
  <c r="W841" i="12"/>
  <c r="W842" i="12"/>
  <c r="W843" i="12"/>
  <c r="W844" i="12"/>
  <c r="W845" i="12"/>
  <c r="W846" i="12"/>
  <c r="W847" i="12"/>
  <c r="W848" i="12"/>
  <c r="W849" i="12"/>
  <c r="W850" i="12"/>
  <c r="W851" i="12"/>
  <c r="W852" i="12"/>
  <c r="W853" i="12"/>
  <c r="W854" i="12"/>
  <c r="W855" i="12"/>
  <c r="W856" i="12"/>
  <c r="W857" i="12"/>
  <c r="W858" i="12"/>
  <c r="W859" i="12"/>
  <c r="W860" i="12"/>
  <c r="W861" i="12"/>
  <c r="W862" i="12"/>
  <c r="W863" i="12"/>
  <c r="W864" i="12"/>
  <c r="W865" i="12"/>
  <c r="W866" i="12"/>
  <c r="W867" i="12"/>
  <c r="W868" i="12"/>
  <c r="W869" i="12"/>
  <c r="W870" i="12"/>
  <c r="W871" i="12"/>
  <c r="W872" i="12"/>
  <c r="W873" i="12"/>
  <c r="W874" i="12"/>
  <c r="W875" i="12"/>
  <c r="W876" i="12"/>
  <c r="W877" i="12"/>
  <c r="W878" i="12"/>
  <c r="W879" i="12"/>
  <c r="W880" i="12"/>
  <c r="W881" i="12"/>
  <c r="W882" i="12"/>
  <c r="W883" i="12"/>
  <c r="W884" i="12"/>
  <c r="W885" i="12"/>
  <c r="W886" i="12"/>
  <c r="W887" i="12"/>
  <c r="W888" i="12"/>
  <c r="W889" i="12"/>
  <c r="W890" i="12"/>
  <c r="W891" i="12"/>
  <c r="W892" i="12"/>
  <c r="W893" i="12"/>
  <c r="W894" i="12"/>
  <c r="W895" i="12"/>
  <c r="W896" i="12"/>
  <c r="W897" i="12"/>
  <c r="W898" i="12"/>
  <c r="W899" i="12"/>
  <c r="W900" i="12"/>
  <c r="W901" i="12"/>
  <c r="W902" i="12"/>
  <c r="W903" i="12"/>
  <c r="W904" i="12"/>
  <c r="W905" i="12"/>
  <c r="W906" i="12"/>
  <c r="W907" i="12"/>
  <c r="W908" i="12"/>
  <c r="W909" i="12"/>
  <c r="W910" i="12"/>
  <c r="W911" i="12"/>
  <c r="W912" i="12"/>
  <c r="W913" i="12"/>
  <c r="W914" i="12"/>
  <c r="W915" i="12"/>
  <c r="W916" i="12"/>
  <c r="W917" i="12"/>
  <c r="W918" i="12"/>
  <c r="W919" i="12"/>
  <c r="W920" i="12"/>
  <c r="W921" i="12"/>
  <c r="W922" i="12"/>
  <c r="W923" i="12"/>
  <c r="W924" i="12"/>
  <c r="W925" i="12"/>
  <c r="W926" i="12"/>
  <c r="W927" i="12"/>
  <c r="W928" i="12"/>
  <c r="W929" i="12"/>
  <c r="W930" i="12"/>
  <c r="W931" i="12"/>
  <c r="W932" i="12"/>
  <c r="W933" i="12"/>
  <c r="W934" i="12"/>
  <c r="W935" i="12"/>
  <c r="W936" i="12"/>
  <c r="W937" i="12"/>
  <c r="W938" i="12"/>
  <c r="W939" i="12"/>
  <c r="W940" i="12"/>
  <c r="W941" i="12"/>
  <c r="W942" i="12"/>
  <c r="W943" i="12"/>
  <c r="W944" i="12"/>
  <c r="W945" i="12"/>
  <c r="W946" i="12"/>
  <c r="W947" i="12"/>
  <c r="W948" i="12"/>
  <c r="W949" i="12"/>
  <c r="W950" i="12"/>
  <c r="W951" i="12"/>
  <c r="W952" i="12"/>
  <c r="W953" i="12"/>
  <c r="W954" i="12"/>
  <c r="W955" i="12"/>
  <c r="W956" i="12"/>
  <c r="W957" i="12"/>
  <c r="W958" i="12"/>
  <c r="W959" i="12"/>
  <c r="W960" i="12"/>
  <c r="W961" i="12"/>
  <c r="W962" i="12"/>
  <c r="W963" i="12"/>
  <c r="W964" i="12"/>
  <c r="W965" i="12"/>
  <c r="W966" i="12"/>
  <c r="W967" i="12"/>
  <c r="W968" i="12"/>
  <c r="W969" i="12"/>
  <c r="W970" i="12"/>
  <c r="W971" i="12"/>
  <c r="W972" i="12"/>
  <c r="W973" i="12"/>
  <c r="W974" i="12"/>
  <c r="W975" i="12"/>
  <c r="W976" i="12"/>
  <c r="W977" i="12"/>
  <c r="W978" i="12"/>
  <c r="W979" i="12"/>
  <c r="W980" i="12"/>
  <c r="W981" i="12"/>
  <c r="W982" i="12"/>
  <c r="W983" i="12"/>
  <c r="W984" i="12"/>
  <c r="W985" i="12"/>
  <c r="W986" i="12"/>
  <c r="W987" i="12"/>
  <c r="W988" i="12"/>
  <c r="W989" i="12"/>
  <c r="W990" i="12"/>
  <c r="W991" i="12"/>
  <c r="W992" i="12"/>
  <c r="W993" i="12"/>
  <c r="W994" i="12"/>
  <c r="W995" i="12"/>
  <c r="W996" i="12"/>
  <c r="W997" i="12"/>
  <c r="W998" i="12"/>
  <c r="W999" i="12"/>
  <c r="W1000" i="12"/>
  <c r="W1001" i="12"/>
  <c r="W1002" i="12"/>
  <c r="W1003" i="12"/>
  <c r="W1004" i="12"/>
  <c r="W1005" i="12"/>
  <c r="W1006" i="12"/>
  <c r="W1007" i="12"/>
  <c r="W1008" i="12"/>
  <c r="W1009" i="12"/>
  <c r="W1010" i="12"/>
  <c r="W1011" i="12"/>
  <c r="W1012" i="12"/>
  <c r="W1013" i="12"/>
  <c r="W1014" i="12"/>
  <c r="W1015" i="12"/>
  <c r="W1016" i="12"/>
  <c r="W1017" i="12"/>
  <c r="W1018" i="12"/>
  <c r="W1019" i="12"/>
  <c r="W1020" i="12"/>
  <c r="W1021" i="12"/>
  <c r="W1022" i="12"/>
  <c r="W1023" i="12"/>
  <c r="W1024" i="12"/>
  <c r="W1025" i="12"/>
  <c r="W1026" i="12"/>
  <c r="W1027" i="12"/>
  <c r="W1028" i="12"/>
  <c r="W1029" i="12"/>
  <c r="W1030" i="12"/>
  <c r="W1031" i="12"/>
  <c r="W1032" i="12"/>
  <c r="W1033" i="12"/>
  <c r="W1034" i="12"/>
  <c r="W1035" i="12"/>
  <c r="W1036" i="12"/>
  <c r="W1037" i="12"/>
  <c r="W1038" i="12"/>
  <c r="W1039" i="12"/>
  <c r="W1040" i="12"/>
  <c r="W1041" i="12"/>
  <c r="W1042" i="12"/>
  <c r="W1043" i="12"/>
  <c r="W1044" i="12"/>
  <c r="W1045" i="12"/>
  <c r="W1046" i="12"/>
  <c r="W1047" i="12"/>
  <c r="W1048" i="12"/>
  <c r="W1049" i="12"/>
  <c r="W1050" i="12"/>
  <c r="W1051" i="12"/>
  <c r="W1052" i="12"/>
  <c r="W1053" i="12"/>
  <c r="W1054" i="12"/>
  <c r="W1055" i="12"/>
  <c r="W1056" i="12"/>
  <c r="W1057" i="12"/>
  <c r="W1058" i="12"/>
  <c r="W1059" i="12"/>
  <c r="W1060" i="12"/>
  <c r="W1061" i="12"/>
  <c r="W1062" i="12"/>
  <c r="W1063" i="12"/>
  <c r="W1064" i="12"/>
  <c r="W1065" i="12"/>
  <c r="W1066" i="12"/>
  <c r="W1067" i="12"/>
  <c r="W1068" i="12"/>
  <c r="W1069" i="12"/>
  <c r="W1070" i="12"/>
  <c r="W1071" i="12"/>
  <c r="W1072" i="12"/>
  <c r="W1073" i="12"/>
  <c r="W1074" i="12"/>
  <c r="W1075" i="12"/>
  <c r="W1076" i="12"/>
  <c r="W1077" i="12"/>
  <c r="W1078" i="12"/>
  <c r="W1079" i="12"/>
  <c r="W1080" i="12"/>
  <c r="W1081" i="12"/>
  <c r="W1082" i="12"/>
  <c r="W1083" i="12"/>
  <c r="W1084" i="12"/>
  <c r="W1085" i="12"/>
  <c r="W1086" i="12"/>
  <c r="W1087" i="12"/>
  <c r="W1088" i="12"/>
  <c r="W1089" i="12"/>
  <c r="W1090" i="12"/>
  <c r="W1091" i="12"/>
  <c r="W1092" i="12"/>
  <c r="W1093" i="12"/>
  <c r="W1094" i="12"/>
  <c r="W1095" i="12"/>
  <c r="W1096" i="12"/>
  <c r="W1097" i="12"/>
  <c r="W1098" i="12"/>
  <c r="W1099" i="12"/>
  <c r="W1100" i="12"/>
  <c r="W1101" i="12"/>
  <c r="W1102" i="12"/>
  <c r="W1103" i="12"/>
  <c r="W1104" i="12"/>
  <c r="W1105" i="12"/>
  <c r="W1106" i="12"/>
  <c r="W1107" i="12"/>
  <c r="W1108" i="12"/>
  <c r="W1109" i="12"/>
  <c r="W1110" i="12"/>
  <c r="W1111" i="12"/>
  <c r="W1112" i="12"/>
  <c r="W1113" i="12"/>
  <c r="W1114" i="12"/>
  <c r="W1115" i="12"/>
  <c r="W1116" i="12"/>
  <c r="W1117" i="12"/>
  <c r="W1118" i="12"/>
  <c r="W1119" i="12"/>
  <c r="W1120" i="12"/>
  <c r="W1121" i="12"/>
  <c r="W1122" i="12"/>
  <c r="W1123" i="12"/>
  <c r="W1124" i="12"/>
  <c r="W1125" i="12"/>
  <c r="W1126" i="12"/>
  <c r="W1127" i="12"/>
  <c r="W1128" i="12"/>
  <c r="W1129" i="12"/>
  <c r="W1130" i="12"/>
  <c r="W1131" i="12"/>
  <c r="W1132" i="12"/>
  <c r="W1133" i="12"/>
  <c r="W1134" i="12"/>
  <c r="W1135" i="12"/>
  <c r="W1136" i="12"/>
  <c r="W1137" i="12"/>
  <c r="W1138" i="12"/>
  <c r="W1139" i="12"/>
  <c r="W1140" i="12"/>
  <c r="W1141" i="12"/>
  <c r="W1142" i="12"/>
  <c r="W1143" i="12"/>
  <c r="W1144" i="12"/>
  <c r="W1145" i="12"/>
  <c r="W1146" i="12"/>
  <c r="W1147" i="12"/>
  <c r="W1148" i="12"/>
  <c r="W1149" i="12"/>
  <c r="W1150" i="12"/>
  <c r="W1151" i="12"/>
  <c r="W1152" i="12"/>
  <c r="W1153" i="12"/>
  <c r="W1154" i="12"/>
  <c r="W1155" i="12"/>
  <c r="W1156" i="12"/>
  <c r="W1157" i="12"/>
  <c r="W1158" i="12"/>
  <c r="W1159" i="12"/>
  <c r="W1160" i="12"/>
  <c r="W1161" i="12"/>
  <c r="W1162" i="12"/>
  <c r="W1163" i="12"/>
  <c r="W1164" i="12"/>
  <c r="W1165" i="12"/>
  <c r="W1166" i="12"/>
  <c r="W1167" i="12"/>
  <c r="W1168" i="12"/>
  <c r="W1169" i="12"/>
  <c r="W1170" i="12"/>
  <c r="W1171" i="12"/>
  <c r="W1172" i="12"/>
  <c r="W1173" i="12"/>
  <c r="W1174" i="12"/>
  <c r="W1175" i="12"/>
  <c r="W1176" i="12"/>
  <c r="W1177" i="12"/>
  <c r="W1178" i="12"/>
  <c r="W1179" i="12"/>
  <c r="W1180" i="12"/>
  <c r="W1181" i="12"/>
  <c r="W1182" i="12"/>
  <c r="W1183" i="12"/>
  <c r="W1184" i="12"/>
  <c r="W1185" i="12"/>
  <c r="W1186" i="12"/>
  <c r="W1187" i="12"/>
  <c r="W1188" i="12"/>
  <c r="W1189" i="12"/>
  <c r="W1190" i="12"/>
  <c r="W1191" i="12"/>
  <c r="W1192" i="12"/>
  <c r="W1193" i="12"/>
  <c r="W1194" i="12"/>
  <c r="W1195" i="12"/>
  <c r="W1196" i="12"/>
  <c r="W1197" i="12"/>
  <c r="W1198" i="12"/>
  <c r="W1199" i="12"/>
  <c r="W1200" i="12"/>
  <c r="W1201" i="12"/>
  <c r="W1202" i="12"/>
  <c r="W1203" i="12"/>
  <c r="W1204" i="12"/>
  <c r="W1205" i="12"/>
  <c r="W1206" i="12"/>
  <c r="W1207" i="12"/>
  <c r="W1208" i="12"/>
  <c r="W1209" i="12"/>
  <c r="W1210" i="12"/>
  <c r="W1211" i="12"/>
  <c r="W1212" i="12"/>
  <c r="W1213" i="12"/>
  <c r="W1214" i="12"/>
  <c r="W1215" i="12"/>
  <c r="W1216" i="12"/>
  <c r="W1217" i="12"/>
  <c r="W1218" i="12"/>
  <c r="W1219" i="12"/>
  <c r="W1220" i="12"/>
  <c r="W1221" i="12"/>
  <c r="W1222" i="12"/>
  <c r="W1223" i="12"/>
  <c r="W1224" i="12"/>
  <c r="W1225" i="12"/>
  <c r="W1226" i="12"/>
  <c r="W1227" i="12"/>
  <c r="W1228" i="12"/>
  <c r="W1229" i="12"/>
  <c r="W1230" i="12"/>
  <c r="W1231" i="12"/>
  <c r="W1232" i="12"/>
  <c r="W1233" i="12"/>
  <c r="W1234" i="12"/>
  <c r="W1235" i="12"/>
  <c r="W1236" i="12"/>
  <c r="W1237" i="12"/>
  <c r="W1238" i="12"/>
  <c r="W1239" i="12"/>
  <c r="W1240" i="12"/>
  <c r="W1241" i="12"/>
  <c r="W1242" i="12"/>
  <c r="W1243" i="12"/>
  <c r="W1244" i="12"/>
  <c r="W1245" i="12"/>
  <c r="W1246" i="12"/>
  <c r="W1247" i="12"/>
  <c r="W1248" i="12"/>
  <c r="W1249" i="12"/>
  <c r="W1250" i="12"/>
  <c r="W1251" i="12"/>
  <c r="W1252" i="12"/>
  <c r="W1253" i="12"/>
  <c r="W1254" i="12"/>
  <c r="W1255" i="12"/>
  <c r="W1256" i="12"/>
  <c r="W1257" i="12"/>
  <c r="W1258" i="12"/>
  <c r="W1259" i="12"/>
  <c r="W1260" i="12"/>
  <c r="W1261" i="12"/>
  <c r="W1262" i="12"/>
  <c r="W1263" i="12"/>
  <c r="W1264" i="12"/>
  <c r="W1265" i="12"/>
  <c r="W1266" i="12"/>
  <c r="W1267" i="12"/>
  <c r="W1268" i="12"/>
  <c r="W1269" i="12"/>
  <c r="W1270" i="12"/>
  <c r="W1271" i="12"/>
  <c r="W1272" i="12"/>
  <c r="W1273" i="12"/>
  <c r="W1274" i="12"/>
  <c r="W1275" i="12"/>
  <c r="W1276" i="12"/>
  <c r="W1277" i="12"/>
  <c r="W1278" i="12"/>
  <c r="W1279" i="12"/>
  <c r="W1280" i="12"/>
  <c r="W1281" i="12"/>
  <c r="W1282" i="12"/>
  <c r="W1283" i="12"/>
  <c r="W1284" i="12"/>
  <c r="W1285" i="12"/>
  <c r="W1286" i="12"/>
  <c r="W1287" i="12"/>
  <c r="W1288" i="12"/>
  <c r="W1289" i="12"/>
  <c r="W1290" i="12"/>
  <c r="W1291" i="12"/>
  <c r="W1292" i="12"/>
  <c r="W1293" i="12"/>
  <c r="W1294" i="12"/>
  <c r="W1295" i="12"/>
  <c r="W1296" i="12"/>
  <c r="W1297" i="12"/>
  <c r="W1298" i="12"/>
  <c r="W1299" i="12"/>
  <c r="W1300" i="12"/>
  <c r="W1301" i="12"/>
  <c r="W1302" i="12"/>
  <c r="W1303" i="12"/>
  <c r="W1304" i="12"/>
  <c r="W1305" i="12"/>
  <c r="W1306" i="12"/>
  <c r="W1307" i="12"/>
  <c r="W1308" i="12"/>
  <c r="W1309" i="12"/>
  <c r="W1310" i="12"/>
  <c r="W1311" i="12"/>
  <c r="W1312" i="12"/>
  <c r="W1313" i="12"/>
  <c r="W1314" i="12"/>
  <c r="W1315" i="12"/>
  <c r="W1316" i="12"/>
  <c r="W1317" i="12"/>
  <c r="W1318" i="12"/>
  <c r="W1319" i="12"/>
  <c r="W1320" i="12"/>
  <c r="W1321" i="12"/>
  <c r="W1322" i="12"/>
  <c r="W1323" i="12"/>
  <c r="W1324" i="12"/>
  <c r="W1325" i="12"/>
  <c r="W1326" i="12"/>
  <c r="W1327" i="12"/>
  <c r="W1328" i="12"/>
  <c r="W1329" i="12"/>
  <c r="W1330" i="12"/>
  <c r="W1331" i="12"/>
  <c r="W1332" i="12"/>
  <c r="W1333" i="12"/>
  <c r="W1334" i="12"/>
  <c r="W1335" i="12"/>
  <c r="W1336" i="12"/>
  <c r="W1337" i="12"/>
  <c r="W1338" i="12"/>
  <c r="W1339" i="12"/>
  <c r="W1340" i="12"/>
  <c r="W1341" i="12"/>
  <c r="W1342" i="12"/>
  <c r="W1343" i="12"/>
  <c r="W1344" i="12"/>
  <c r="W1345" i="12"/>
  <c r="W1346" i="12"/>
  <c r="W1347" i="12"/>
  <c r="W1348" i="12"/>
  <c r="W1349" i="12"/>
  <c r="W1350" i="12"/>
  <c r="W1351" i="12"/>
  <c r="W1352" i="12"/>
  <c r="W1353" i="12"/>
  <c r="W1354" i="12"/>
  <c r="W1355" i="12"/>
  <c r="W1356" i="12"/>
  <c r="W1357" i="12"/>
  <c r="W1358" i="12"/>
  <c r="W1359" i="12"/>
  <c r="W1360" i="12"/>
  <c r="W1361" i="12"/>
  <c r="W1362" i="12"/>
  <c r="W1363" i="12"/>
  <c r="W1364" i="12"/>
  <c r="W1365" i="12"/>
  <c r="W1366" i="12"/>
  <c r="W1367" i="12"/>
  <c r="W1368" i="12"/>
  <c r="W1369" i="12"/>
  <c r="W1370" i="12"/>
  <c r="W1371" i="12"/>
  <c r="W1372" i="12"/>
  <c r="W1373" i="12"/>
  <c r="W1374" i="12"/>
  <c r="W1375" i="12"/>
  <c r="W1376" i="12"/>
  <c r="W1377" i="12"/>
  <c r="W1378" i="12"/>
  <c r="W1379" i="12"/>
  <c r="W1380" i="12"/>
  <c r="W1381" i="12"/>
  <c r="W1382" i="12"/>
  <c r="W1383" i="12"/>
  <c r="W1384" i="12"/>
  <c r="W1385" i="12"/>
  <c r="W1386" i="12"/>
  <c r="W1387" i="12"/>
  <c r="W1388" i="12"/>
  <c r="W1389" i="12"/>
  <c r="W1390" i="12"/>
  <c r="W1391" i="12"/>
  <c r="W1392" i="12"/>
  <c r="W1393" i="12"/>
  <c r="W1394" i="12"/>
  <c r="W1395" i="12"/>
  <c r="W1396" i="12"/>
  <c r="W1397" i="12"/>
  <c r="W1398" i="12"/>
  <c r="W1399" i="12"/>
  <c r="W1400" i="12"/>
  <c r="W1401" i="12"/>
  <c r="W1402" i="12"/>
  <c r="W1403" i="12"/>
  <c r="W1404" i="12"/>
  <c r="W1405" i="12"/>
  <c r="W1406" i="12"/>
  <c r="W1407" i="12"/>
  <c r="W1408" i="12"/>
  <c r="W1409" i="12"/>
  <c r="W1410" i="12"/>
  <c r="W1411" i="12"/>
  <c r="W1412" i="12"/>
  <c r="W1413" i="12"/>
  <c r="W1414" i="12"/>
  <c r="W1415" i="12"/>
  <c r="W1416" i="12"/>
  <c r="W1417" i="12"/>
  <c r="W1418" i="12"/>
  <c r="W1419" i="12"/>
  <c r="W1420" i="12"/>
  <c r="W1421" i="12"/>
  <c r="W1422" i="12"/>
  <c r="W1423" i="12"/>
  <c r="W1424" i="12"/>
  <c r="W1425" i="12"/>
  <c r="W1426" i="12"/>
  <c r="W1427" i="12"/>
  <c r="W1428" i="12"/>
  <c r="W1429" i="12"/>
  <c r="W1430" i="12"/>
  <c r="W1431" i="12"/>
  <c r="W1432" i="12"/>
  <c r="W1433" i="12"/>
  <c r="W1434" i="12"/>
  <c r="W1435" i="12"/>
  <c r="W1436" i="12"/>
  <c r="W1437" i="12"/>
  <c r="W1438" i="12"/>
  <c r="W1439" i="12"/>
  <c r="W1440" i="12"/>
  <c r="W1441" i="12"/>
  <c r="W1442" i="12"/>
  <c r="W1443" i="12"/>
  <c r="W1444" i="12"/>
  <c r="W1445" i="12"/>
  <c r="W1446" i="12"/>
  <c r="W1447" i="12"/>
  <c r="W1448" i="12"/>
  <c r="W1449" i="12"/>
  <c r="W1450" i="12"/>
  <c r="W1451" i="12"/>
  <c r="W1452" i="12"/>
  <c r="W1453" i="12"/>
  <c r="W1454" i="12"/>
  <c r="W1455" i="12"/>
  <c r="W1456" i="12"/>
  <c r="W1457" i="12"/>
  <c r="W1458" i="12"/>
  <c r="W1459" i="12"/>
  <c r="W1460" i="12"/>
  <c r="W1461" i="12"/>
  <c r="W1462" i="12"/>
  <c r="W1463" i="12"/>
  <c r="W1464" i="12"/>
  <c r="W1465" i="12"/>
  <c r="W1466" i="12"/>
  <c r="W1467" i="12"/>
  <c r="W1468" i="12"/>
  <c r="W1469" i="12"/>
  <c r="W1470" i="12"/>
  <c r="W1471" i="12"/>
  <c r="W1472" i="12"/>
  <c r="W1473" i="12"/>
  <c r="W1474" i="12"/>
  <c r="W1475" i="12"/>
  <c r="W1476" i="12"/>
  <c r="W1477" i="12"/>
  <c r="W1478" i="12"/>
  <c r="W1479" i="12"/>
  <c r="W1480" i="12"/>
  <c r="W1481" i="12"/>
  <c r="W1482" i="12"/>
  <c r="W1483" i="12"/>
  <c r="W1484" i="12"/>
  <c r="W1485" i="12"/>
  <c r="W1486" i="12"/>
  <c r="W1487" i="12"/>
  <c r="W1488" i="12"/>
  <c r="W1489" i="12"/>
  <c r="W1490" i="12"/>
  <c r="W1491" i="12"/>
  <c r="W1492" i="12"/>
  <c r="W1493" i="12"/>
  <c r="W1494" i="12"/>
  <c r="W1495" i="12"/>
  <c r="W1496" i="12"/>
  <c r="W1497" i="12"/>
  <c r="W1498" i="12"/>
  <c r="W1499" i="12"/>
  <c r="W1500" i="12"/>
  <c r="W1501" i="12"/>
  <c r="W1502" i="12"/>
  <c r="W1503" i="12"/>
  <c r="W1504" i="12"/>
  <c r="W1505" i="12"/>
  <c r="W1506" i="12"/>
  <c r="W1507" i="12"/>
  <c r="W1508" i="12"/>
  <c r="W1509" i="12"/>
  <c r="W1510" i="12"/>
  <c r="W1511" i="12"/>
  <c r="W1512" i="12"/>
  <c r="W1513" i="12"/>
  <c r="W1514" i="12"/>
  <c r="W1515" i="12"/>
  <c r="W1516" i="12"/>
  <c r="W1517" i="12"/>
  <c r="W1518" i="12"/>
  <c r="W1519" i="12"/>
  <c r="W1520" i="12"/>
  <c r="W1521" i="12"/>
  <c r="W1522" i="12"/>
  <c r="W1523" i="12"/>
  <c r="W1524" i="12"/>
  <c r="W1525" i="12"/>
  <c r="W1526" i="12"/>
  <c r="W1527" i="12"/>
  <c r="W1528" i="12"/>
  <c r="W1529" i="12"/>
  <c r="W1530" i="12"/>
  <c r="W1531" i="12"/>
  <c r="W1532" i="12"/>
  <c r="W1533" i="12"/>
  <c r="W1534" i="12"/>
  <c r="W1535" i="12"/>
  <c r="W1536" i="12"/>
  <c r="W1537" i="12"/>
  <c r="W1538" i="12"/>
  <c r="W1539" i="12"/>
  <c r="W1540" i="12"/>
  <c r="W1541" i="12"/>
  <c r="W1542" i="12"/>
  <c r="W1543" i="12"/>
  <c r="W1544" i="12"/>
  <c r="W1545" i="12"/>
  <c r="W1546" i="12"/>
  <c r="W1547" i="12"/>
  <c r="W1548" i="12"/>
  <c r="W1549" i="12"/>
  <c r="W1550" i="12"/>
  <c r="W1551" i="12"/>
  <c r="W1552" i="12"/>
  <c r="W1553" i="12"/>
  <c r="W1554" i="12"/>
  <c r="W1555" i="12"/>
  <c r="W1556" i="12"/>
  <c r="W1557" i="12"/>
  <c r="W1558" i="12"/>
  <c r="W1559" i="12"/>
  <c r="W1560" i="12"/>
  <c r="W1561" i="12"/>
  <c r="W1562" i="12"/>
  <c r="W1563" i="12"/>
  <c r="W1564" i="12"/>
  <c r="W1565" i="12"/>
  <c r="W1566" i="12"/>
  <c r="W1567" i="12"/>
  <c r="W1568" i="12"/>
  <c r="W1569" i="12"/>
  <c r="W1570" i="12"/>
  <c r="W1571" i="12"/>
  <c r="W1572" i="12"/>
  <c r="W1573" i="12"/>
  <c r="W1574" i="12"/>
  <c r="W1575" i="12"/>
  <c r="W1576" i="12"/>
  <c r="W1577" i="12"/>
  <c r="W1578" i="12"/>
  <c r="W1579" i="12"/>
  <c r="W1580" i="12"/>
  <c r="W1581" i="12"/>
  <c r="W1582" i="12"/>
  <c r="W1583" i="12"/>
  <c r="W1584" i="12"/>
  <c r="W1585" i="12"/>
  <c r="W1586" i="12"/>
  <c r="W1587" i="12"/>
  <c r="W1588" i="12"/>
  <c r="W1589" i="12"/>
  <c r="W1590" i="12"/>
  <c r="W1591" i="12"/>
  <c r="W1592" i="12"/>
  <c r="W1593" i="12"/>
  <c r="W1594" i="12"/>
  <c r="W1595" i="12"/>
  <c r="W1596" i="12"/>
  <c r="W1597" i="12"/>
  <c r="W1598" i="12"/>
  <c r="W1599" i="12"/>
  <c r="W1600" i="12"/>
  <c r="W1601" i="12"/>
  <c r="W1602" i="12"/>
  <c r="W1603" i="12"/>
  <c r="W1604" i="12"/>
  <c r="W1605" i="12"/>
  <c r="W1606" i="12"/>
  <c r="W1607" i="12"/>
  <c r="W1608" i="12"/>
  <c r="W1609" i="12"/>
  <c r="W1610" i="12"/>
  <c r="W1611" i="12"/>
  <c r="W1612" i="12"/>
  <c r="W1613" i="12"/>
  <c r="W1614" i="12"/>
  <c r="W1615" i="12"/>
  <c r="W1616" i="12"/>
  <c r="W1617" i="12"/>
  <c r="W1618" i="12"/>
  <c r="W1619" i="12"/>
  <c r="W1620" i="12"/>
  <c r="W1621" i="12"/>
  <c r="W1622" i="12"/>
  <c r="W1623" i="12"/>
  <c r="W1624" i="12"/>
  <c r="W1625" i="12"/>
  <c r="W1626" i="12"/>
  <c r="W1627" i="12"/>
  <c r="W1628" i="12"/>
  <c r="W1629" i="12"/>
  <c r="W1630" i="12"/>
  <c r="W1631" i="12"/>
  <c r="W1632" i="12"/>
  <c r="W1633" i="12"/>
  <c r="W1634" i="12"/>
  <c r="W1635" i="12"/>
  <c r="W1636" i="12"/>
  <c r="W1637" i="12"/>
  <c r="W1638" i="12"/>
  <c r="W1639" i="12"/>
  <c r="W1640" i="12"/>
  <c r="W1641" i="12"/>
  <c r="W1642" i="12"/>
  <c r="W1643" i="12"/>
  <c r="W1644" i="12"/>
  <c r="W1645" i="12"/>
  <c r="W1646" i="12"/>
  <c r="W1647" i="12"/>
  <c r="W1648" i="12"/>
  <c r="W1649" i="12"/>
  <c r="W1650" i="12"/>
  <c r="W1651" i="12"/>
  <c r="W1652" i="12"/>
  <c r="W1653" i="12"/>
  <c r="W1654" i="12"/>
  <c r="W1655" i="12"/>
  <c r="W1656" i="12"/>
  <c r="W1657" i="12"/>
  <c r="W1658" i="12"/>
  <c r="W1659" i="12"/>
  <c r="W1660" i="12"/>
  <c r="W1661" i="12"/>
  <c r="W1662" i="12"/>
  <c r="W1663" i="12"/>
  <c r="W1664" i="12"/>
  <c r="W1665" i="12"/>
  <c r="W1666" i="12"/>
  <c r="W1667" i="12"/>
  <c r="W1668" i="12"/>
  <c r="W1669" i="12"/>
  <c r="W1670" i="12"/>
  <c r="W1671" i="12"/>
  <c r="W1672" i="12"/>
  <c r="W1673" i="12"/>
  <c r="W1674" i="12"/>
  <c r="W1675" i="12"/>
  <c r="W1676" i="12"/>
  <c r="W1677" i="12"/>
  <c r="W1678" i="12"/>
  <c r="W1679" i="12"/>
  <c r="W1680" i="12"/>
  <c r="W1681" i="12"/>
  <c r="W1682" i="12"/>
  <c r="W1683" i="12"/>
  <c r="W1684" i="12"/>
  <c r="W1685" i="12"/>
  <c r="W1686" i="12"/>
  <c r="W1687" i="12"/>
  <c r="W1688" i="12"/>
  <c r="W1689" i="12"/>
  <c r="W1690" i="12"/>
  <c r="W1691" i="12"/>
  <c r="W1692" i="12"/>
  <c r="W1693" i="12"/>
  <c r="W1694" i="12"/>
  <c r="W1695" i="12"/>
  <c r="W1696" i="12"/>
  <c r="W1697" i="12"/>
  <c r="W1698" i="12"/>
  <c r="W1699" i="12"/>
  <c r="W1700" i="12"/>
  <c r="W1701" i="12"/>
  <c r="W1702" i="12"/>
  <c r="W1703" i="12"/>
  <c r="W1704" i="12"/>
  <c r="W1705" i="12"/>
  <c r="W1706" i="12"/>
  <c r="W1707" i="12"/>
  <c r="W1708" i="12"/>
  <c r="W1709" i="12"/>
  <c r="W1710" i="12"/>
  <c r="W1711" i="12"/>
  <c r="W1712" i="12"/>
  <c r="W1713" i="12"/>
  <c r="W1714" i="12"/>
  <c r="W1715" i="12"/>
  <c r="W1716" i="12"/>
  <c r="W1717" i="12"/>
  <c r="W1718" i="12"/>
  <c r="W1719" i="12"/>
  <c r="W1720" i="12"/>
  <c r="W1721" i="12"/>
  <c r="W1722" i="12"/>
  <c r="W1723" i="12"/>
  <c r="W1724" i="12"/>
  <c r="W1725" i="12"/>
  <c r="W1726" i="12"/>
  <c r="W1727" i="12"/>
  <c r="W1728" i="12"/>
  <c r="W1729" i="12"/>
  <c r="W1730" i="12"/>
  <c r="W1731" i="12"/>
  <c r="W1732" i="12"/>
  <c r="W1733" i="12"/>
  <c r="W1734" i="12"/>
  <c r="W1735" i="12"/>
  <c r="W1736" i="12"/>
  <c r="W1737" i="12"/>
  <c r="W1738" i="12"/>
  <c r="W1739" i="12"/>
  <c r="W1740" i="12"/>
  <c r="W1741" i="12"/>
  <c r="W1742" i="12"/>
  <c r="W1743" i="12"/>
  <c r="W1744" i="12"/>
  <c r="W1745" i="12"/>
  <c r="W1746" i="12"/>
  <c r="W1747" i="12"/>
  <c r="W1748" i="12"/>
  <c r="W1749" i="12"/>
  <c r="W1750" i="12"/>
  <c r="W1751" i="12"/>
  <c r="W1752" i="12"/>
  <c r="W1753" i="12"/>
  <c r="W1754" i="12"/>
  <c r="W1755" i="12"/>
  <c r="W1756" i="12"/>
  <c r="W1757" i="12"/>
  <c r="W1758" i="12"/>
  <c r="W1759" i="12"/>
  <c r="W1760" i="12"/>
  <c r="W1761" i="12"/>
  <c r="W1762" i="12"/>
  <c r="W1763" i="12"/>
  <c r="W1764" i="12"/>
  <c r="W1765" i="12"/>
  <c r="W1766" i="12"/>
  <c r="W1767" i="12"/>
  <c r="W1768" i="12"/>
  <c r="W1769" i="12"/>
  <c r="W1770" i="12"/>
  <c r="W1771" i="12"/>
  <c r="W1772" i="12"/>
  <c r="W1773" i="12"/>
  <c r="W1774" i="12"/>
  <c r="W1775" i="12"/>
  <c r="W1776" i="12"/>
  <c r="W1777" i="12"/>
  <c r="W1778" i="12"/>
  <c r="W1779" i="12"/>
  <c r="W1780" i="12"/>
  <c r="W1781" i="12"/>
  <c r="W1782" i="12"/>
  <c r="W1783" i="12"/>
  <c r="W1784" i="12"/>
  <c r="W1785" i="12"/>
  <c r="W1786" i="12"/>
  <c r="W1787" i="12"/>
  <c r="W1788" i="12"/>
  <c r="W1789" i="12"/>
  <c r="W1790" i="12"/>
  <c r="W1791" i="12"/>
  <c r="W1792" i="12"/>
  <c r="W1793" i="12"/>
  <c r="W1794" i="12"/>
  <c r="W1795" i="12"/>
  <c r="W1796" i="12"/>
  <c r="W1797" i="12"/>
  <c r="W1798" i="12"/>
  <c r="W1799" i="12"/>
  <c r="W1800" i="12"/>
  <c r="W1801" i="12"/>
  <c r="W1802" i="12"/>
  <c r="W1803" i="12"/>
  <c r="W1804" i="12"/>
  <c r="W1805" i="12"/>
  <c r="W1806" i="12"/>
  <c r="W1807" i="12"/>
  <c r="W1808" i="12"/>
  <c r="W1809" i="12"/>
  <c r="W1810" i="12"/>
  <c r="W1811" i="12"/>
  <c r="W1812" i="12"/>
  <c r="W1813" i="12"/>
  <c r="W1814" i="12"/>
  <c r="W1815" i="12"/>
  <c r="W1816" i="12"/>
  <c r="W1817" i="12"/>
  <c r="W1818" i="12"/>
  <c r="W1819" i="12"/>
  <c r="W1820" i="12"/>
  <c r="W1821" i="12"/>
  <c r="W1822" i="12"/>
  <c r="W1823" i="12"/>
  <c r="W1824" i="12"/>
  <c r="W1825" i="12"/>
  <c r="W1826" i="12"/>
  <c r="W1827" i="12"/>
  <c r="W1828" i="12"/>
  <c r="W1829" i="12"/>
  <c r="W1830" i="12"/>
  <c r="W1831" i="12"/>
  <c r="W1832" i="12"/>
  <c r="W1833" i="12"/>
  <c r="W1834" i="12"/>
  <c r="W1835" i="12"/>
  <c r="W1836" i="12"/>
  <c r="W1837" i="12"/>
  <c r="W1838" i="12"/>
  <c r="W1839" i="12"/>
  <c r="W1840" i="12"/>
  <c r="W1841" i="12"/>
  <c r="W1842" i="12"/>
  <c r="W1843" i="12"/>
  <c r="W1844" i="12"/>
  <c r="W1845" i="12"/>
  <c r="W1846" i="12"/>
  <c r="W1847" i="12"/>
  <c r="W1848" i="12"/>
  <c r="W1849" i="12"/>
  <c r="W1850" i="12"/>
  <c r="W1851" i="12"/>
  <c r="W1852" i="12"/>
  <c r="W1853" i="12"/>
  <c r="W1854" i="12"/>
  <c r="W1855" i="12"/>
  <c r="W1856" i="12"/>
  <c r="W1857" i="12"/>
  <c r="W1858" i="12"/>
  <c r="W1859" i="12"/>
  <c r="W1860" i="12"/>
  <c r="W1861" i="12"/>
  <c r="W1862" i="12"/>
  <c r="W1863" i="12"/>
  <c r="W1864" i="12"/>
  <c r="W1865" i="12"/>
  <c r="W1866" i="12"/>
  <c r="W1867" i="12"/>
  <c r="W1868" i="12"/>
  <c r="W1869" i="12"/>
  <c r="W1870" i="12"/>
  <c r="W1871" i="12"/>
  <c r="W1872" i="12"/>
  <c r="W1873" i="12"/>
  <c r="W1874" i="12"/>
  <c r="W1875" i="12"/>
  <c r="W1876" i="12"/>
  <c r="W1877" i="12"/>
  <c r="W1878" i="12"/>
  <c r="W1879" i="12"/>
  <c r="W1880" i="12"/>
  <c r="W1881" i="12"/>
  <c r="W1882" i="12"/>
  <c r="W1883" i="12"/>
  <c r="W1884" i="12"/>
  <c r="W1885" i="12"/>
  <c r="W1886" i="12"/>
  <c r="W1887" i="12"/>
  <c r="W1888" i="12"/>
  <c r="W1889" i="12"/>
  <c r="W1890" i="12"/>
  <c r="W1891" i="12"/>
  <c r="W1892" i="12"/>
  <c r="W1893" i="12"/>
  <c r="W1894" i="12"/>
  <c r="W1895" i="12"/>
  <c r="W1896" i="12"/>
  <c r="W1897" i="12"/>
  <c r="W1898" i="12"/>
  <c r="W1899" i="12"/>
  <c r="W1900" i="12"/>
  <c r="W1901" i="12"/>
  <c r="W1902" i="12"/>
  <c r="W1903" i="12"/>
  <c r="W1904" i="12"/>
  <c r="W1905" i="12"/>
  <c r="W1906" i="12"/>
  <c r="W1907" i="12"/>
  <c r="W1908" i="12"/>
  <c r="W1909" i="12"/>
  <c r="W1910" i="12"/>
  <c r="W1911" i="12"/>
  <c r="W1912" i="12"/>
  <c r="W1913" i="12"/>
  <c r="W1914" i="12"/>
  <c r="W1915" i="12"/>
  <c r="W1916" i="12"/>
  <c r="W1917" i="12"/>
  <c r="W1918" i="12"/>
  <c r="W1919" i="12"/>
  <c r="W1920" i="12"/>
  <c r="W1921" i="12"/>
  <c r="W1922" i="12"/>
  <c r="W1923" i="12"/>
  <c r="W1924" i="12"/>
  <c r="W1925" i="12"/>
  <c r="W1926" i="12"/>
  <c r="W1927" i="12"/>
  <c r="W1928" i="12"/>
  <c r="W1929" i="12"/>
  <c r="W1930" i="12"/>
  <c r="W1931" i="12"/>
  <c r="W1932" i="12"/>
  <c r="W1933" i="12"/>
  <c r="W1934" i="12"/>
  <c r="W1935" i="12"/>
  <c r="W1936" i="12"/>
  <c r="W1937" i="12"/>
  <c r="W1938" i="12"/>
  <c r="W1939" i="12"/>
  <c r="W1940" i="12"/>
  <c r="W1941" i="12"/>
  <c r="W1942" i="12"/>
  <c r="W1943" i="12"/>
  <c r="W1944" i="12"/>
  <c r="W1945" i="12"/>
  <c r="W1946" i="12"/>
  <c r="W1947" i="12"/>
  <c r="W1948" i="12"/>
  <c r="W1949" i="12"/>
  <c r="W1950" i="12"/>
  <c r="W1951" i="12"/>
  <c r="W1952" i="12"/>
  <c r="W1953" i="12"/>
  <c r="W1954" i="12"/>
  <c r="W1955" i="12"/>
  <c r="W1956" i="12"/>
  <c r="W1957" i="12"/>
  <c r="W1958" i="12"/>
  <c r="W1959" i="12"/>
  <c r="W1960" i="12"/>
  <c r="W1961" i="12"/>
  <c r="W1962" i="12"/>
  <c r="W1963" i="12"/>
  <c r="W1964" i="12"/>
  <c r="W1965" i="12"/>
  <c r="W1966" i="12"/>
  <c r="W1967" i="12"/>
  <c r="W1968" i="12"/>
  <c r="W1969" i="12"/>
  <c r="W1970" i="12"/>
  <c r="W1971" i="12"/>
  <c r="W1972" i="12"/>
  <c r="W1973" i="12"/>
  <c r="W1974" i="12"/>
  <c r="W1975" i="12"/>
  <c r="W1976" i="12"/>
  <c r="W1977" i="12"/>
  <c r="W1978" i="12"/>
  <c r="W1979" i="12"/>
  <c r="W1980" i="12"/>
  <c r="W1981" i="12"/>
  <c r="W1982" i="12"/>
  <c r="W1983" i="12"/>
  <c r="W1984" i="12"/>
  <c r="W1985" i="12"/>
  <c r="W1986" i="12"/>
  <c r="W1987" i="12"/>
  <c r="W1988" i="12"/>
  <c r="W1989" i="12"/>
  <c r="W1990" i="12"/>
  <c r="W1991" i="12"/>
  <c r="W1992" i="12"/>
  <c r="W1993" i="12"/>
  <c r="W1994" i="12"/>
  <c r="W1995" i="12"/>
  <c r="W1996" i="12"/>
  <c r="W1997" i="12"/>
  <c r="W1998" i="12"/>
  <c r="W1999" i="12"/>
  <c r="W2000" i="12"/>
  <c r="W2001" i="12"/>
  <c r="W2002" i="12"/>
  <c r="W2003" i="12"/>
  <c r="W2004" i="12"/>
  <c r="W2005" i="12"/>
  <c r="W2006" i="12"/>
  <c r="W2007" i="12"/>
  <c r="W2008" i="12"/>
  <c r="W2009" i="12"/>
  <c r="W2010" i="12"/>
  <c r="W2011" i="12"/>
  <c r="W2012" i="12"/>
  <c r="W2013" i="12"/>
  <c r="W2014" i="12"/>
  <c r="W2015" i="12"/>
  <c r="W2016" i="12"/>
  <c r="W2017" i="12"/>
  <c r="W2018" i="12"/>
  <c r="W2019" i="12"/>
  <c r="W2020" i="12"/>
  <c r="W2021" i="12"/>
  <c r="W2022" i="12"/>
  <c r="W2023" i="12"/>
  <c r="W2024" i="12"/>
  <c r="W2025" i="12"/>
  <c r="W2026" i="12"/>
  <c r="W2027" i="12"/>
  <c r="W2028" i="12"/>
  <c r="W2029" i="12"/>
  <c r="W2030" i="12"/>
  <c r="W2031" i="12"/>
  <c r="W2032" i="12"/>
  <c r="W2033" i="12"/>
  <c r="W2034" i="12"/>
  <c r="W2035" i="12"/>
  <c r="W2036" i="12"/>
  <c r="W2037" i="12"/>
  <c r="W2038" i="12"/>
  <c r="W2039" i="12"/>
  <c r="W2040" i="12"/>
  <c r="W2041" i="12"/>
  <c r="W2042" i="12"/>
  <c r="W2043" i="12"/>
  <c r="W2044" i="12"/>
  <c r="W2045" i="12"/>
  <c r="W2046" i="12"/>
  <c r="W2047" i="12"/>
  <c r="W2048" i="12"/>
  <c r="W2049" i="12"/>
  <c r="W2050" i="12"/>
  <c r="W2051" i="12"/>
  <c r="W2052" i="12"/>
  <c r="W2053" i="12"/>
  <c r="W2054" i="12"/>
  <c r="W2055" i="12"/>
  <c r="W2056" i="12"/>
  <c r="W2057" i="12"/>
  <c r="W2058" i="12"/>
  <c r="W2059" i="12"/>
  <c r="W2060" i="12"/>
  <c r="W2061" i="12"/>
  <c r="W2062" i="12"/>
  <c r="W2063" i="12"/>
  <c r="W2064" i="12"/>
  <c r="W2065" i="12"/>
  <c r="W2066" i="12"/>
  <c r="W2067" i="12"/>
  <c r="W2068" i="12"/>
  <c r="W2069" i="12"/>
  <c r="W2070" i="12"/>
  <c r="W2071" i="12"/>
  <c r="W2072" i="12"/>
  <c r="W2073" i="12"/>
  <c r="W2074" i="12"/>
  <c r="W2075" i="12"/>
  <c r="W2076" i="12"/>
  <c r="W2077" i="12"/>
  <c r="W2078" i="12"/>
  <c r="W2079" i="12"/>
  <c r="W2080" i="12"/>
  <c r="W2081" i="12"/>
  <c r="W2082" i="12"/>
  <c r="W2083" i="12"/>
  <c r="W2084" i="12"/>
  <c r="W2085" i="12"/>
  <c r="W2086" i="12"/>
  <c r="W2087" i="12"/>
  <c r="W2088" i="12"/>
  <c r="W2089" i="12"/>
  <c r="W2090" i="12"/>
  <c r="W2091" i="12"/>
  <c r="W2092" i="12"/>
  <c r="W2093" i="12"/>
  <c r="W2094" i="12"/>
  <c r="W2095" i="12"/>
  <c r="W2096" i="12"/>
  <c r="W2097" i="12"/>
  <c r="W2098" i="12"/>
  <c r="W2099" i="12"/>
  <c r="W2100" i="12"/>
  <c r="W2101" i="12"/>
  <c r="W2102" i="12"/>
  <c r="W2103" i="12"/>
  <c r="W2104" i="12"/>
  <c r="W2105" i="12"/>
  <c r="W2106" i="12"/>
  <c r="W2107" i="12"/>
  <c r="W2108" i="12"/>
  <c r="W2109" i="12"/>
  <c r="W2110" i="12"/>
  <c r="W2111" i="12"/>
  <c r="W2112" i="12"/>
  <c r="W2113" i="12"/>
  <c r="W2114" i="12"/>
  <c r="W2115" i="12"/>
  <c r="W2116" i="12"/>
  <c r="W2117" i="12"/>
  <c r="W2118" i="12"/>
  <c r="W2119" i="12"/>
  <c r="W2120" i="12"/>
  <c r="W2121" i="12"/>
  <c r="W2122" i="12"/>
  <c r="W2123" i="12"/>
  <c r="W2124" i="12"/>
  <c r="W2125" i="12"/>
  <c r="W2126" i="12"/>
  <c r="W2127" i="12"/>
  <c r="W2128" i="12"/>
  <c r="W2129" i="12"/>
  <c r="W2130" i="12"/>
  <c r="W2131" i="12"/>
  <c r="W2132" i="12"/>
  <c r="W2133" i="12"/>
  <c r="W2134" i="12"/>
  <c r="W2135" i="12"/>
  <c r="W2136" i="12"/>
  <c r="W2137" i="12"/>
  <c r="W2138" i="12"/>
  <c r="W2139" i="12"/>
  <c r="W2140" i="12"/>
  <c r="W2141" i="12"/>
  <c r="W2142" i="12"/>
  <c r="W2143" i="12"/>
  <c r="W2144" i="12"/>
  <c r="W2145" i="12"/>
  <c r="W2146" i="12"/>
  <c r="W2147" i="12"/>
  <c r="W2148" i="12"/>
  <c r="W2149" i="12"/>
  <c r="W2150" i="12"/>
  <c r="W2151" i="12"/>
  <c r="W2152" i="12"/>
  <c r="W2153" i="12"/>
  <c r="W2154" i="12"/>
  <c r="W2155" i="12"/>
  <c r="W2156" i="12"/>
  <c r="W2157" i="12"/>
  <c r="W2158" i="12"/>
  <c r="W2159" i="12"/>
  <c r="W2160" i="12"/>
  <c r="W2161" i="12"/>
  <c r="W2162" i="12"/>
  <c r="W2163" i="12"/>
  <c r="W2164" i="12"/>
  <c r="W2165" i="12"/>
  <c r="W2166" i="12"/>
  <c r="W2167" i="12"/>
  <c r="W2168" i="12"/>
  <c r="W2169" i="12"/>
  <c r="W2170" i="12"/>
  <c r="W2171" i="12"/>
  <c r="W2172" i="12"/>
  <c r="W2173" i="12"/>
  <c r="W2174" i="12"/>
  <c r="W2175" i="12"/>
  <c r="W2176" i="12"/>
  <c r="W2177" i="12"/>
  <c r="W2178" i="12"/>
  <c r="W2179" i="12"/>
  <c r="W2180" i="12"/>
  <c r="W2181" i="12"/>
  <c r="W2182" i="12"/>
  <c r="W2183" i="12"/>
  <c r="W2184" i="12"/>
  <c r="W2185" i="12"/>
  <c r="W2186" i="12"/>
  <c r="W2187" i="12"/>
  <c r="W2188" i="12"/>
  <c r="W2189" i="12"/>
  <c r="W2190" i="12"/>
  <c r="W2191" i="12"/>
  <c r="W2192" i="12"/>
  <c r="W2193" i="12"/>
  <c r="W2194" i="12"/>
  <c r="W2195" i="12"/>
  <c r="W2196" i="12"/>
  <c r="W2197" i="12"/>
  <c r="W2198" i="12"/>
  <c r="W2199" i="12"/>
  <c r="W2200" i="12"/>
  <c r="W2201" i="12"/>
  <c r="W2202" i="12"/>
  <c r="W2203" i="12"/>
  <c r="W2204" i="12"/>
  <c r="W2205" i="12"/>
  <c r="W2206" i="12"/>
  <c r="W2207" i="12"/>
  <c r="W2208" i="12"/>
  <c r="W2209" i="12"/>
  <c r="W2210" i="12"/>
  <c r="W2211" i="12"/>
  <c r="W2212" i="12"/>
  <c r="W2213" i="12"/>
  <c r="W2214" i="12"/>
  <c r="W2215" i="12"/>
  <c r="W2216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676" i="12"/>
  <c r="V677" i="12"/>
  <c r="V678" i="12"/>
  <c r="V679" i="12"/>
  <c r="V680" i="12"/>
  <c r="V681" i="12"/>
  <c r="V682" i="12"/>
  <c r="V683" i="12"/>
  <c r="V684" i="12"/>
  <c r="V685" i="12"/>
  <c r="V686" i="12"/>
  <c r="V687" i="12"/>
  <c r="V688" i="12"/>
  <c r="V689" i="12"/>
  <c r="V690" i="12"/>
  <c r="V691" i="12"/>
  <c r="V692" i="12"/>
  <c r="V693" i="12"/>
  <c r="V694" i="12"/>
  <c r="V695" i="12"/>
  <c r="V696" i="12"/>
  <c r="V697" i="12"/>
  <c r="V698" i="12"/>
  <c r="V699" i="12"/>
  <c r="V700" i="12"/>
  <c r="V701" i="12"/>
  <c r="V702" i="12"/>
  <c r="V703" i="12"/>
  <c r="V704" i="12"/>
  <c r="V705" i="12"/>
  <c r="V706" i="12"/>
  <c r="V707" i="12"/>
  <c r="V708" i="12"/>
  <c r="V709" i="12"/>
  <c r="V710" i="12"/>
  <c r="V711" i="12"/>
  <c r="V712" i="12"/>
  <c r="V713" i="12"/>
  <c r="V714" i="12"/>
  <c r="V715" i="12"/>
  <c r="V716" i="12"/>
  <c r="V717" i="12"/>
  <c r="V718" i="12"/>
  <c r="V719" i="12"/>
  <c r="V720" i="12"/>
  <c r="V721" i="12"/>
  <c r="V722" i="12"/>
  <c r="V723" i="12"/>
  <c r="V724" i="12"/>
  <c r="V725" i="12"/>
  <c r="V726" i="12"/>
  <c r="V727" i="12"/>
  <c r="V728" i="12"/>
  <c r="V729" i="12"/>
  <c r="V730" i="12"/>
  <c r="V731" i="12"/>
  <c r="V732" i="12"/>
  <c r="V733" i="12"/>
  <c r="V734" i="12"/>
  <c r="V735" i="12"/>
  <c r="V736" i="12"/>
  <c r="V737" i="12"/>
  <c r="V738" i="12"/>
  <c r="V739" i="12"/>
  <c r="V740" i="12"/>
  <c r="V741" i="12"/>
  <c r="V742" i="12"/>
  <c r="V743" i="12"/>
  <c r="V744" i="12"/>
  <c r="V745" i="12"/>
  <c r="V746" i="12"/>
  <c r="V747" i="12"/>
  <c r="V748" i="12"/>
  <c r="V749" i="12"/>
  <c r="V750" i="12"/>
  <c r="V751" i="12"/>
  <c r="V752" i="12"/>
  <c r="V753" i="12"/>
  <c r="V754" i="12"/>
  <c r="V755" i="12"/>
  <c r="V756" i="12"/>
  <c r="V757" i="12"/>
  <c r="V758" i="12"/>
  <c r="V759" i="12"/>
  <c r="V760" i="12"/>
  <c r="V761" i="12"/>
  <c r="V762" i="12"/>
  <c r="V763" i="12"/>
  <c r="V764" i="12"/>
  <c r="V765" i="12"/>
  <c r="V766" i="12"/>
  <c r="V767" i="12"/>
  <c r="V768" i="12"/>
  <c r="V769" i="12"/>
  <c r="V770" i="12"/>
  <c r="V771" i="12"/>
  <c r="V772" i="12"/>
  <c r="V773" i="12"/>
  <c r="V774" i="12"/>
  <c r="V775" i="12"/>
  <c r="V776" i="12"/>
  <c r="V777" i="12"/>
  <c r="V778" i="12"/>
  <c r="V779" i="12"/>
  <c r="V780" i="12"/>
  <c r="V781" i="12"/>
  <c r="V782" i="12"/>
  <c r="V783" i="12"/>
  <c r="V784" i="12"/>
  <c r="V785" i="12"/>
  <c r="V786" i="12"/>
  <c r="V787" i="12"/>
  <c r="V788" i="12"/>
  <c r="V789" i="12"/>
  <c r="V790" i="12"/>
  <c r="V791" i="12"/>
  <c r="V792" i="12"/>
  <c r="V793" i="12"/>
  <c r="V794" i="12"/>
  <c r="V795" i="12"/>
  <c r="V796" i="12"/>
  <c r="V797" i="12"/>
  <c r="V798" i="12"/>
  <c r="V799" i="12"/>
  <c r="V800" i="12"/>
  <c r="V801" i="12"/>
  <c r="V802" i="12"/>
  <c r="V803" i="12"/>
  <c r="V804" i="12"/>
  <c r="V805" i="12"/>
  <c r="V806" i="12"/>
  <c r="V807" i="12"/>
  <c r="V808" i="12"/>
  <c r="V809" i="12"/>
  <c r="V810" i="12"/>
  <c r="V811" i="12"/>
  <c r="V812" i="12"/>
  <c r="V813" i="12"/>
  <c r="V814" i="12"/>
  <c r="V815" i="12"/>
  <c r="V816" i="12"/>
  <c r="V817" i="12"/>
  <c r="V818" i="12"/>
  <c r="V819" i="12"/>
  <c r="V820" i="12"/>
  <c r="V821" i="12"/>
  <c r="V822" i="12"/>
  <c r="V823" i="12"/>
  <c r="V824" i="12"/>
  <c r="V825" i="12"/>
  <c r="V826" i="12"/>
  <c r="V827" i="12"/>
  <c r="V828" i="12"/>
  <c r="V829" i="12"/>
  <c r="V830" i="12"/>
  <c r="V831" i="12"/>
  <c r="V832" i="12"/>
  <c r="V833" i="12"/>
  <c r="V834" i="12"/>
  <c r="V835" i="12"/>
  <c r="V836" i="12"/>
  <c r="V837" i="12"/>
  <c r="V838" i="12"/>
  <c r="V839" i="12"/>
  <c r="V840" i="12"/>
  <c r="V841" i="12"/>
  <c r="V842" i="12"/>
  <c r="V843" i="12"/>
  <c r="V844" i="12"/>
  <c r="V845" i="12"/>
  <c r="V846" i="12"/>
  <c r="V847" i="12"/>
  <c r="V848" i="12"/>
  <c r="V849" i="12"/>
  <c r="V850" i="12"/>
  <c r="V851" i="12"/>
  <c r="V852" i="12"/>
  <c r="V853" i="12"/>
  <c r="V854" i="12"/>
  <c r="V855" i="12"/>
  <c r="V856" i="12"/>
  <c r="V857" i="12"/>
  <c r="V858" i="12"/>
  <c r="V859" i="12"/>
  <c r="V860" i="12"/>
  <c r="V861" i="12"/>
  <c r="V862" i="12"/>
  <c r="V863" i="12"/>
  <c r="V864" i="12"/>
  <c r="V865" i="12"/>
  <c r="V866" i="12"/>
  <c r="V867" i="12"/>
  <c r="V868" i="12"/>
  <c r="V869" i="12"/>
  <c r="V870" i="12"/>
  <c r="V871" i="12"/>
  <c r="V872" i="12"/>
  <c r="V873" i="12"/>
  <c r="V874" i="12"/>
  <c r="V875" i="12"/>
  <c r="V876" i="12"/>
  <c r="V877" i="12"/>
  <c r="V878" i="12"/>
  <c r="V879" i="12"/>
  <c r="V880" i="12"/>
  <c r="V881" i="12"/>
  <c r="V882" i="12"/>
  <c r="V883" i="12"/>
  <c r="V884" i="12"/>
  <c r="V885" i="12"/>
  <c r="V886" i="12"/>
  <c r="V887" i="12"/>
  <c r="V888" i="12"/>
  <c r="V889" i="12"/>
  <c r="V890" i="12"/>
  <c r="V891" i="12"/>
  <c r="V892" i="12"/>
  <c r="V893" i="12"/>
  <c r="V894" i="12"/>
  <c r="V895" i="12"/>
  <c r="V896" i="12"/>
  <c r="V897" i="12"/>
  <c r="V898" i="12"/>
  <c r="V899" i="12"/>
  <c r="V900" i="12"/>
  <c r="V901" i="12"/>
  <c r="V902" i="12"/>
  <c r="V903" i="12"/>
  <c r="V904" i="12"/>
  <c r="V905" i="12"/>
  <c r="V906" i="12"/>
  <c r="V907" i="12"/>
  <c r="V908" i="12"/>
  <c r="V909" i="12"/>
  <c r="V910" i="12"/>
  <c r="V911" i="12"/>
  <c r="V912" i="12"/>
  <c r="V913" i="12"/>
  <c r="V914" i="12"/>
  <c r="V915" i="12"/>
  <c r="V916" i="12"/>
  <c r="V917" i="12"/>
  <c r="V918" i="12"/>
  <c r="V919" i="12"/>
  <c r="V920" i="12"/>
  <c r="V921" i="12"/>
  <c r="V922" i="12"/>
  <c r="V923" i="12"/>
  <c r="V924" i="12"/>
  <c r="V925" i="12"/>
  <c r="V926" i="12"/>
  <c r="V927" i="12"/>
  <c r="V928" i="12"/>
  <c r="V929" i="12"/>
  <c r="V930" i="12"/>
  <c r="V931" i="12"/>
  <c r="V932" i="12"/>
  <c r="V933" i="12"/>
  <c r="V934" i="12"/>
  <c r="V935" i="12"/>
  <c r="V936" i="12"/>
  <c r="V937" i="12"/>
  <c r="V938" i="12"/>
  <c r="V939" i="12"/>
  <c r="V940" i="12"/>
  <c r="V941" i="12"/>
  <c r="V942" i="12"/>
  <c r="V943" i="12"/>
  <c r="V944" i="12"/>
  <c r="V945" i="12"/>
  <c r="V946" i="12"/>
  <c r="V947" i="12"/>
  <c r="V948" i="12"/>
  <c r="V949" i="12"/>
  <c r="V950" i="12"/>
  <c r="V951" i="12"/>
  <c r="V952" i="12"/>
  <c r="V953" i="12"/>
  <c r="V954" i="12"/>
  <c r="V955" i="12"/>
  <c r="V956" i="12"/>
  <c r="V957" i="12"/>
  <c r="V958" i="12"/>
  <c r="V959" i="12"/>
  <c r="V960" i="12"/>
  <c r="V961" i="12"/>
  <c r="V962" i="12"/>
  <c r="V963" i="12"/>
  <c r="V964" i="12"/>
  <c r="V965" i="12"/>
  <c r="V966" i="12"/>
  <c r="V967" i="12"/>
  <c r="V968" i="12"/>
  <c r="V969" i="12"/>
  <c r="V970" i="12"/>
  <c r="V971" i="12"/>
  <c r="V972" i="12"/>
  <c r="V973" i="12"/>
  <c r="V974" i="12"/>
  <c r="V975" i="12"/>
  <c r="V976" i="12"/>
  <c r="V977" i="12"/>
  <c r="V978" i="12"/>
  <c r="V979" i="12"/>
  <c r="V980" i="12"/>
  <c r="V981" i="12"/>
  <c r="V982" i="12"/>
  <c r="V983" i="12"/>
  <c r="V984" i="12"/>
  <c r="V985" i="12"/>
  <c r="V986" i="12"/>
  <c r="V987" i="12"/>
  <c r="V988" i="12"/>
  <c r="V989" i="12"/>
  <c r="V990" i="12"/>
  <c r="V991" i="12"/>
  <c r="V992" i="12"/>
  <c r="V993" i="12"/>
  <c r="V994" i="12"/>
  <c r="V995" i="12"/>
  <c r="V996" i="12"/>
  <c r="V997" i="12"/>
  <c r="V998" i="12"/>
  <c r="V999" i="12"/>
  <c r="V1000" i="12"/>
  <c r="V1001" i="12"/>
  <c r="V1002" i="12"/>
  <c r="V1003" i="12"/>
  <c r="V1004" i="12"/>
  <c r="V1005" i="12"/>
  <c r="V1006" i="12"/>
  <c r="V1007" i="12"/>
  <c r="V1008" i="12"/>
  <c r="V1009" i="12"/>
  <c r="V1010" i="12"/>
  <c r="V1011" i="12"/>
  <c r="V1012" i="12"/>
  <c r="V1013" i="12"/>
  <c r="V1014" i="12"/>
  <c r="V1015" i="12"/>
  <c r="V1016" i="12"/>
  <c r="V1017" i="12"/>
  <c r="V1018" i="12"/>
  <c r="V1019" i="12"/>
  <c r="V1020" i="12"/>
  <c r="V1021" i="12"/>
  <c r="V1022" i="12"/>
  <c r="V1023" i="12"/>
  <c r="V1024" i="12"/>
  <c r="V1025" i="12"/>
  <c r="V1026" i="12"/>
  <c r="V1027" i="12"/>
  <c r="V1028" i="12"/>
  <c r="V1029" i="12"/>
  <c r="V1030" i="12"/>
  <c r="V1031" i="12"/>
  <c r="V1032" i="12"/>
  <c r="V1033" i="12"/>
  <c r="V1034" i="12"/>
  <c r="V1035" i="12"/>
  <c r="V1036" i="12"/>
  <c r="V1037" i="12"/>
  <c r="V1038" i="12"/>
  <c r="V1039" i="12"/>
  <c r="V1040" i="12"/>
  <c r="V1041" i="12"/>
  <c r="V1042" i="12"/>
  <c r="V1043" i="12"/>
  <c r="V1044" i="12"/>
  <c r="V1045" i="12"/>
  <c r="V1046" i="12"/>
  <c r="V1047" i="12"/>
  <c r="V1048" i="12"/>
  <c r="V1049" i="12"/>
  <c r="V1050" i="12"/>
  <c r="V1051" i="12"/>
  <c r="V1052" i="12"/>
  <c r="V1053" i="12"/>
  <c r="V1054" i="12"/>
  <c r="V1055" i="12"/>
  <c r="V1056" i="12"/>
  <c r="V1057" i="12"/>
  <c r="V1058" i="12"/>
  <c r="V1059" i="12"/>
  <c r="V1060" i="12"/>
  <c r="V1061" i="12"/>
  <c r="V1062" i="12"/>
  <c r="V1063" i="12"/>
  <c r="V1064" i="12"/>
  <c r="V1065" i="12"/>
  <c r="V1066" i="12"/>
  <c r="V1067" i="12"/>
  <c r="V1068" i="12"/>
  <c r="V1069" i="12"/>
  <c r="V1070" i="12"/>
  <c r="V1071" i="12"/>
  <c r="V1072" i="12"/>
  <c r="V1073" i="12"/>
  <c r="V1074" i="12"/>
  <c r="V1075" i="12"/>
  <c r="V1076" i="12"/>
  <c r="V1077" i="12"/>
  <c r="V1078" i="12"/>
  <c r="V1079" i="12"/>
  <c r="V1080" i="12"/>
  <c r="V1081" i="12"/>
  <c r="V1082" i="12"/>
  <c r="V1083" i="12"/>
  <c r="V1084" i="12"/>
  <c r="V1085" i="12"/>
  <c r="V1086" i="12"/>
  <c r="V1087" i="12"/>
  <c r="V1088" i="12"/>
  <c r="V1089" i="12"/>
  <c r="V1090" i="12"/>
  <c r="V1091" i="12"/>
  <c r="V1092" i="12"/>
  <c r="V1093" i="12"/>
  <c r="V1094" i="12"/>
  <c r="V1095" i="12"/>
  <c r="V1096" i="12"/>
  <c r="V1097" i="12"/>
  <c r="V1098" i="12"/>
  <c r="V1099" i="12"/>
  <c r="V1100" i="12"/>
  <c r="V1101" i="12"/>
  <c r="V1102" i="12"/>
  <c r="V1103" i="12"/>
  <c r="V1104" i="12"/>
  <c r="V1105" i="12"/>
  <c r="V1106" i="12"/>
  <c r="V1107" i="12"/>
  <c r="V1108" i="12"/>
  <c r="V1109" i="12"/>
  <c r="V1110" i="12"/>
  <c r="V1111" i="12"/>
  <c r="V1112" i="12"/>
  <c r="V1113" i="12"/>
  <c r="V1114" i="12"/>
  <c r="V1115" i="12"/>
  <c r="V1116" i="12"/>
  <c r="V1117" i="12"/>
  <c r="V1118" i="12"/>
  <c r="V1119" i="12"/>
  <c r="V1120" i="12"/>
  <c r="V1121" i="12"/>
  <c r="V1122" i="12"/>
  <c r="V1123" i="12"/>
  <c r="V1124" i="12"/>
  <c r="V1125" i="12"/>
  <c r="V1126" i="12"/>
  <c r="V1127" i="12"/>
  <c r="V1128" i="12"/>
  <c r="V1129" i="12"/>
  <c r="V1130" i="12"/>
  <c r="V1131" i="12"/>
  <c r="V1132" i="12"/>
  <c r="V1133" i="12"/>
  <c r="V1134" i="12"/>
  <c r="V1135" i="12"/>
  <c r="V1136" i="12"/>
  <c r="V1137" i="12"/>
  <c r="V1138" i="12"/>
  <c r="V1139" i="12"/>
  <c r="V1140" i="12"/>
  <c r="V1141" i="12"/>
  <c r="V1142" i="12"/>
  <c r="V1143" i="12"/>
  <c r="V1144" i="12"/>
  <c r="V1145" i="12"/>
  <c r="V1146" i="12"/>
  <c r="V1147" i="12"/>
  <c r="V1148" i="12"/>
  <c r="V1149" i="12"/>
  <c r="V1150" i="12"/>
  <c r="V1151" i="12"/>
  <c r="V1152" i="12"/>
  <c r="V1153" i="12"/>
  <c r="V1154" i="12"/>
  <c r="V1155" i="12"/>
  <c r="V1156" i="12"/>
  <c r="V1157" i="12"/>
  <c r="V1158" i="12"/>
  <c r="V1159" i="12"/>
  <c r="V1160" i="12"/>
  <c r="V1161" i="12"/>
  <c r="V1162" i="12"/>
  <c r="V1163" i="12"/>
  <c r="V1164" i="12"/>
  <c r="V1165" i="12"/>
  <c r="V1166" i="12"/>
  <c r="V1167" i="12"/>
  <c r="V1168" i="12"/>
  <c r="V1169" i="12"/>
  <c r="V1170" i="12"/>
  <c r="V1171" i="12"/>
  <c r="V1172" i="12"/>
  <c r="V1173" i="12"/>
  <c r="V1174" i="12"/>
  <c r="V1175" i="12"/>
  <c r="V1176" i="12"/>
  <c r="V1177" i="12"/>
  <c r="V1178" i="12"/>
  <c r="V1179" i="12"/>
  <c r="V1180" i="12"/>
  <c r="V1181" i="12"/>
  <c r="V1182" i="12"/>
  <c r="V1183" i="12"/>
  <c r="V1184" i="12"/>
  <c r="V1185" i="12"/>
  <c r="V1186" i="12"/>
  <c r="V1187" i="12"/>
  <c r="V1188" i="12"/>
  <c r="V1189" i="12"/>
  <c r="V1190" i="12"/>
  <c r="V1191" i="12"/>
  <c r="V1192" i="12"/>
  <c r="V1193" i="12"/>
  <c r="V1194" i="12"/>
  <c r="V1195" i="12"/>
  <c r="V1196" i="12"/>
  <c r="V1197" i="12"/>
  <c r="V1198" i="12"/>
  <c r="V1199" i="12"/>
  <c r="V1200" i="12"/>
  <c r="V1201" i="12"/>
  <c r="V1202" i="12"/>
  <c r="V1203" i="12"/>
  <c r="V1204" i="12"/>
  <c r="V1205" i="12"/>
  <c r="V1206" i="12"/>
  <c r="V1207" i="12"/>
  <c r="V1208" i="12"/>
  <c r="V1209" i="12"/>
  <c r="V1210" i="12"/>
  <c r="V1211" i="12"/>
  <c r="V1212" i="12"/>
  <c r="V1213" i="12"/>
  <c r="V1214" i="12"/>
  <c r="V1215" i="12"/>
  <c r="V1216" i="12"/>
  <c r="V1217" i="12"/>
  <c r="V1218" i="12"/>
  <c r="V1219" i="12"/>
  <c r="V1220" i="12"/>
  <c r="V1221" i="12"/>
  <c r="V1222" i="12"/>
  <c r="V1223" i="12"/>
  <c r="V1224" i="12"/>
  <c r="V1225" i="12"/>
  <c r="V1226" i="12"/>
  <c r="V1227" i="12"/>
  <c r="V1228" i="12"/>
  <c r="V1229" i="12"/>
  <c r="V1230" i="12"/>
  <c r="V1231" i="12"/>
  <c r="V1232" i="12"/>
  <c r="V1233" i="12"/>
  <c r="V1234" i="12"/>
  <c r="V1235" i="12"/>
  <c r="V1236" i="12"/>
  <c r="V1237" i="12"/>
  <c r="V1238" i="12"/>
  <c r="V1239" i="12"/>
  <c r="V1240" i="12"/>
  <c r="V1241" i="12"/>
  <c r="V1242" i="12"/>
  <c r="V1243" i="12"/>
  <c r="V1244" i="12"/>
  <c r="V1245" i="12"/>
  <c r="V1246" i="12"/>
  <c r="V1247" i="12"/>
  <c r="V1248" i="12"/>
  <c r="V1249" i="12"/>
  <c r="V1250" i="12"/>
  <c r="V1251" i="12"/>
  <c r="V1252" i="12"/>
  <c r="V1253" i="12"/>
  <c r="V1254" i="12"/>
  <c r="V1255" i="12"/>
  <c r="V1256" i="12"/>
  <c r="V1257" i="12"/>
  <c r="V1258" i="12"/>
  <c r="V1259" i="12"/>
  <c r="V1260" i="12"/>
  <c r="V1261" i="12"/>
  <c r="V1262" i="12"/>
  <c r="V1263" i="12"/>
  <c r="V1264" i="12"/>
  <c r="V1265" i="12"/>
  <c r="V1266" i="12"/>
  <c r="V1267" i="12"/>
  <c r="V1268" i="12"/>
  <c r="V1269" i="12"/>
  <c r="V1270" i="12"/>
  <c r="V1271" i="12"/>
  <c r="V1272" i="12"/>
  <c r="V1273" i="12"/>
  <c r="V1274" i="12"/>
  <c r="V1275" i="12"/>
  <c r="V1276" i="12"/>
  <c r="V1277" i="12"/>
  <c r="V1278" i="12"/>
  <c r="V1279" i="12"/>
  <c r="V1280" i="12"/>
  <c r="V1281" i="12"/>
  <c r="V1282" i="12"/>
  <c r="V1283" i="12"/>
  <c r="V1284" i="12"/>
  <c r="V1285" i="12"/>
  <c r="V1286" i="12"/>
  <c r="V1287" i="12"/>
  <c r="V1288" i="12"/>
  <c r="V1289" i="12"/>
  <c r="V1290" i="12"/>
  <c r="V1291" i="12"/>
  <c r="V1292" i="12"/>
  <c r="V1293" i="12"/>
  <c r="V1294" i="12"/>
  <c r="V1295" i="12"/>
  <c r="V1296" i="12"/>
  <c r="V1297" i="12"/>
  <c r="V1298" i="12"/>
  <c r="V1299" i="12"/>
  <c r="V1300" i="12"/>
  <c r="V1301" i="12"/>
  <c r="V1302" i="12"/>
  <c r="V1303" i="12"/>
  <c r="V1304" i="12"/>
  <c r="V1305" i="12"/>
  <c r="V1306" i="12"/>
  <c r="V1307" i="12"/>
  <c r="V1308" i="12"/>
  <c r="V1309" i="12"/>
  <c r="V1310" i="12"/>
  <c r="V1311" i="12"/>
  <c r="V1312" i="12"/>
  <c r="V1313" i="12"/>
  <c r="V1314" i="12"/>
  <c r="V1315" i="12"/>
  <c r="V1316" i="12"/>
  <c r="V1317" i="12"/>
  <c r="V1318" i="12"/>
  <c r="V1319" i="12"/>
  <c r="V1320" i="12"/>
  <c r="V1321" i="12"/>
  <c r="V1322" i="12"/>
  <c r="V1323" i="12"/>
  <c r="V1324" i="12"/>
  <c r="V1325" i="12"/>
  <c r="V1326" i="12"/>
  <c r="V1327" i="12"/>
  <c r="V1328" i="12"/>
  <c r="V1329" i="12"/>
  <c r="V1330" i="12"/>
  <c r="V1331" i="12"/>
  <c r="V1332" i="12"/>
  <c r="V1333" i="12"/>
  <c r="V1334" i="12"/>
  <c r="V1335" i="12"/>
  <c r="V1336" i="12"/>
  <c r="V1337" i="12"/>
  <c r="V1338" i="12"/>
  <c r="V1339" i="12"/>
  <c r="V1340" i="12"/>
  <c r="V1341" i="12"/>
  <c r="V1342" i="12"/>
  <c r="V1343" i="12"/>
  <c r="V1344" i="12"/>
  <c r="V1345" i="12"/>
  <c r="V1346" i="12"/>
  <c r="V1347" i="12"/>
  <c r="V1348" i="12"/>
  <c r="V1349" i="12"/>
  <c r="V1350" i="12"/>
  <c r="V1351" i="12"/>
  <c r="V1352" i="12"/>
  <c r="V1353" i="12"/>
  <c r="V1354" i="12"/>
  <c r="V1355" i="12"/>
  <c r="V1356" i="12"/>
  <c r="V1357" i="12"/>
  <c r="V1358" i="12"/>
  <c r="V1359" i="12"/>
  <c r="V1360" i="12"/>
  <c r="V1361" i="12"/>
  <c r="V1362" i="12"/>
  <c r="V1363" i="12"/>
  <c r="V1364" i="12"/>
  <c r="V1365" i="12"/>
  <c r="V1366" i="12"/>
  <c r="V1367" i="12"/>
  <c r="V1368" i="12"/>
  <c r="V1369" i="12"/>
  <c r="V1370" i="12"/>
  <c r="V1371" i="12"/>
  <c r="V1372" i="12"/>
  <c r="V1373" i="12"/>
  <c r="V1374" i="12"/>
  <c r="V1375" i="12"/>
  <c r="V1376" i="12"/>
  <c r="V1377" i="12"/>
  <c r="V1378" i="12"/>
  <c r="V1379" i="12"/>
  <c r="V1380" i="12"/>
  <c r="V1381" i="12"/>
  <c r="V1382" i="12"/>
  <c r="V1383" i="12"/>
  <c r="V1384" i="12"/>
  <c r="V1385" i="12"/>
  <c r="V1386" i="12"/>
  <c r="V1387" i="12"/>
  <c r="V1388" i="12"/>
  <c r="V1389" i="12"/>
  <c r="V1390" i="12"/>
  <c r="V1391" i="12"/>
  <c r="V1392" i="12"/>
  <c r="V1393" i="12"/>
  <c r="V1394" i="12"/>
  <c r="V1395" i="12"/>
  <c r="V1396" i="12"/>
  <c r="V1397" i="12"/>
  <c r="V1398" i="12"/>
  <c r="V1399" i="12"/>
  <c r="V1400" i="12"/>
  <c r="V1401" i="12"/>
  <c r="V1402" i="12"/>
  <c r="V1403" i="12"/>
  <c r="V1404" i="12"/>
  <c r="V1405" i="12"/>
  <c r="V1406" i="12"/>
  <c r="V1407" i="12"/>
  <c r="V1408" i="12"/>
  <c r="V1409" i="12"/>
  <c r="V1410" i="12"/>
  <c r="V1411" i="12"/>
  <c r="V1412" i="12"/>
  <c r="V1413" i="12"/>
  <c r="V1414" i="12"/>
  <c r="V1415" i="12"/>
  <c r="V1416" i="12"/>
  <c r="V1417" i="12"/>
  <c r="V1418" i="12"/>
  <c r="V1419" i="12"/>
  <c r="V1420" i="12"/>
  <c r="V1421" i="12"/>
  <c r="V1422" i="12"/>
  <c r="V1423" i="12"/>
  <c r="V1424" i="12"/>
  <c r="V1425" i="12"/>
  <c r="V1426" i="12"/>
  <c r="V1427" i="12"/>
  <c r="V1428" i="12"/>
  <c r="V1429" i="12"/>
  <c r="V1430" i="12"/>
  <c r="V1431" i="12"/>
  <c r="V1432" i="12"/>
  <c r="V1433" i="12"/>
  <c r="V1434" i="12"/>
  <c r="V1435" i="12"/>
  <c r="V1436" i="12"/>
  <c r="V1437" i="12"/>
  <c r="V1438" i="12"/>
  <c r="V1439" i="12"/>
  <c r="V1440" i="12"/>
  <c r="V1441" i="12"/>
  <c r="V1442" i="12"/>
  <c r="V1443" i="12"/>
  <c r="V1444" i="12"/>
  <c r="V1445" i="12"/>
  <c r="V1446" i="12"/>
  <c r="V1447" i="12"/>
  <c r="V1448" i="12"/>
  <c r="V1449" i="12"/>
  <c r="V1450" i="12"/>
  <c r="V1451" i="12"/>
  <c r="V1452" i="12"/>
  <c r="V1453" i="12"/>
  <c r="V1454" i="12"/>
  <c r="V1455" i="12"/>
  <c r="V1456" i="12"/>
  <c r="V1457" i="12"/>
  <c r="V1458" i="12"/>
  <c r="V1459" i="12"/>
  <c r="V1460" i="12"/>
  <c r="V1461" i="12"/>
  <c r="V1462" i="12"/>
  <c r="V1463" i="12"/>
  <c r="V1464" i="12"/>
  <c r="V1465" i="12"/>
  <c r="V1466" i="12"/>
  <c r="V1467" i="12"/>
  <c r="V1468" i="12"/>
  <c r="V1469" i="12"/>
  <c r="V1470" i="12"/>
  <c r="V1471" i="12"/>
  <c r="V1472" i="12"/>
  <c r="V1473" i="12"/>
  <c r="V1474" i="12"/>
  <c r="V1475" i="12"/>
  <c r="V1476" i="12"/>
  <c r="V1477" i="12"/>
  <c r="V1478" i="12"/>
  <c r="V1479" i="12"/>
  <c r="V1480" i="12"/>
  <c r="V1481" i="12"/>
  <c r="V1482" i="12"/>
  <c r="V1483" i="12"/>
  <c r="V1484" i="12"/>
  <c r="V1485" i="12"/>
  <c r="V1486" i="12"/>
  <c r="V1487" i="12"/>
  <c r="V1488" i="12"/>
  <c r="V1489" i="12"/>
  <c r="V1490" i="12"/>
  <c r="V1491" i="12"/>
  <c r="V1492" i="12"/>
  <c r="V1493" i="12"/>
  <c r="V1494" i="12"/>
  <c r="V1495" i="12"/>
  <c r="V1496" i="12"/>
  <c r="V1497" i="12"/>
  <c r="V1498" i="12"/>
  <c r="V1499" i="12"/>
  <c r="V1500" i="12"/>
  <c r="V1501" i="12"/>
  <c r="V1502" i="12"/>
  <c r="V1503" i="12"/>
  <c r="V1504" i="12"/>
  <c r="V1505" i="12"/>
  <c r="V1506" i="12"/>
  <c r="V1507" i="12"/>
  <c r="V1508" i="12"/>
  <c r="V1509" i="12"/>
  <c r="V1510" i="12"/>
  <c r="V1511" i="12"/>
  <c r="V1512" i="12"/>
  <c r="V1513" i="12"/>
  <c r="V1514" i="12"/>
  <c r="V1515" i="12"/>
  <c r="V1516" i="12"/>
  <c r="V1517" i="12"/>
  <c r="V1518" i="12"/>
  <c r="V1519" i="12"/>
  <c r="V1520" i="12"/>
  <c r="V1521" i="12"/>
  <c r="V1522" i="12"/>
  <c r="V1523" i="12"/>
  <c r="V1524" i="12"/>
  <c r="V1525" i="12"/>
  <c r="V1526" i="12"/>
  <c r="V1527" i="12"/>
  <c r="V1528" i="12"/>
  <c r="V1529" i="12"/>
  <c r="V1530" i="12"/>
  <c r="V1531" i="12"/>
  <c r="V1532" i="12"/>
  <c r="V1533" i="12"/>
  <c r="V1534" i="12"/>
  <c r="V1535" i="12"/>
  <c r="V1536" i="12"/>
  <c r="V1537" i="12"/>
  <c r="V1538" i="12"/>
  <c r="V1539" i="12"/>
  <c r="V1540" i="12"/>
  <c r="V1541" i="12"/>
  <c r="V1542" i="12"/>
  <c r="V1543" i="12"/>
  <c r="V1544" i="12"/>
  <c r="V1545" i="12"/>
  <c r="V1546" i="12"/>
  <c r="V1547" i="12"/>
  <c r="V1548" i="12"/>
  <c r="V1549" i="12"/>
  <c r="V1550" i="12"/>
  <c r="V1551" i="12"/>
  <c r="V1552" i="12"/>
  <c r="V1553" i="12"/>
  <c r="V1554" i="12"/>
  <c r="V1555" i="12"/>
  <c r="V1556" i="12"/>
  <c r="V1557" i="12"/>
  <c r="V1558" i="12"/>
  <c r="V1559" i="12"/>
  <c r="V1560" i="12"/>
  <c r="V1561" i="12"/>
  <c r="V1562" i="12"/>
  <c r="V1563" i="12"/>
  <c r="V1564" i="12"/>
  <c r="V1565" i="12"/>
  <c r="V1566" i="12"/>
  <c r="V1567" i="12"/>
  <c r="V1568" i="12"/>
  <c r="V1569" i="12"/>
  <c r="V1570" i="12"/>
  <c r="V1571" i="12"/>
  <c r="V1572" i="12"/>
  <c r="V1573" i="12"/>
  <c r="V1574" i="12"/>
  <c r="V1575" i="12"/>
  <c r="V1576" i="12"/>
  <c r="V1577" i="12"/>
  <c r="V1578" i="12"/>
  <c r="V1579" i="12"/>
  <c r="V1580" i="12"/>
  <c r="V1581" i="12"/>
  <c r="V1582" i="12"/>
  <c r="V1583" i="12"/>
  <c r="V1584" i="12"/>
  <c r="V1585" i="12"/>
  <c r="V1586" i="12"/>
  <c r="V1587" i="12"/>
  <c r="V1588" i="12"/>
  <c r="V1589" i="12"/>
  <c r="V1590" i="12"/>
  <c r="V1591" i="12"/>
  <c r="V1592" i="12"/>
  <c r="V1593" i="12"/>
  <c r="V1594" i="12"/>
  <c r="V1595" i="12"/>
  <c r="V1596" i="12"/>
  <c r="V1597" i="12"/>
  <c r="V1598" i="12"/>
  <c r="V1599" i="12"/>
  <c r="V1600" i="12"/>
  <c r="V1601" i="12"/>
  <c r="V1602" i="12"/>
  <c r="V1603" i="12"/>
  <c r="V1604" i="12"/>
  <c r="V1605" i="12"/>
  <c r="V1606" i="12"/>
  <c r="V1607" i="12"/>
  <c r="V1608" i="12"/>
  <c r="V1609" i="12"/>
  <c r="V1610" i="12"/>
  <c r="V1611" i="12"/>
  <c r="V1612" i="12"/>
  <c r="V1613" i="12"/>
  <c r="V1614" i="12"/>
  <c r="V1615" i="12"/>
  <c r="V1616" i="12"/>
  <c r="V1617" i="12"/>
  <c r="V1618" i="12"/>
  <c r="V1619" i="12"/>
  <c r="V1620" i="12"/>
  <c r="V1621" i="12"/>
  <c r="V1622" i="12"/>
  <c r="V1623" i="12"/>
  <c r="V1624" i="12"/>
  <c r="V1625" i="12"/>
  <c r="V1626" i="12"/>
  <c r="V1627" i="12"/>
  <c r="V1628" i="12"/>
  <c r="V1629" i="12"/>
  <c r="V1630" i="12"/>
  <c r="V1631" i="12"/>
  <c r="V1632" i="12"/>
  <c r="V1633" i="12"/>
  <c r="V1634" i="12"/>
  <c r="V1635" i="12"/>
  <c r="V1636" i="12"/>
  <c r="V1637" i="12"/>
  <c r="V1638" i="12"/>
  <c r="V1639" i="12"/>
  <c r="V1640" i="12"/>
  <c r="V1641" i="12"/>
  <c r="V1642" i="12"/>
  <c r="V1643" i="12"/>
  <c r="V1644" i="12"/>
  <c r="V1645" i="12"/>
  <c r="V1646" i="12"/>
  <c r="V1647" i="12"/>
  <c r="V1648" i="12"/>
  <c r="V1649" i="12"/>
  <c r="V1650" i="12"/>
  <c r="V1651" i="12"/>
  <c r="V1652" i="12"/>
  <c r="V1653" i="12"/>
  <c r="V1654" i="12"/>
  <c r="V1655" i="12"/>
  <c r="V1656" i="12"/>
  <c r="V1657" i="12"/>
  <c r="V1658" i="12"/>
  <c r="V1659" i="12"/>
  <c r="V1660" i="12"/>
  <c r="V1661" i="12"/>
  <c r="V1662" i="12"/>
  <c r="V1663" i="12"/>
  <c r="V1664" i="12"/>
  <c r="V1665" i="12"/>
  <c r="V1666" i="12"/>
  <c r="V1667" i="12"/>
  <c r="V1668" i="12"/>
  <c r="V1669" i="12"/>
  <c r="V1670" i="12"/>
  <c r="V1671" i="12"/>
  <c r="V1672" i="12"/>
  <c r="V1673" i="12"/>
  <c r="V1674" i="12"/>
  <c r="V1675" i="12"/>
  <c r="V1676" i="12"/>
  <c r="V1677" i="12"/>
  <c r="V1678" i="12"/>
  <c r="V1679" i="12"/>
  <c r="V1680" i="12"/>
  <c r="V1681" i="12"/>
  <c r="V1682" i="12"/>
  <c r="V1683" i="12"/>
  <c r="V1684" i="12"/>
  <c r="V1685" i="12"/>
  <c r="V1686" i="12"/>
  <c r="V1687" i="12"/>
  <c r="V1688" i="12"/>
  <c r="V1689" i="12"/>
  <c r="V1690" i="12"/>
  <c r="V1691" i="12"/>
  <c r="V1692" i="12"/>
  <c r="V1693" i="12"/>
  <c r="V1694" i="12"/>
  <c r="V1695" i="12"/>
  <c r="V1696" i="12"/>
  <c r="V1697" i="12"/>
  <c r="V1698" i="12"/>
  <c r="V1699" i="12"/>
  <c r="V1700" i="12"/>
  <c r="V1701" i="12"/>
  <c r="V1702" i="12"/>
  <c r="V1703" i="12"/>
  <c r="V1704" i="12"/>
  <c r="V1705" i="12"/>
  <c r="V1706" i="12"/>
  <c r="V1707" i="12"/>
  <c r="V1708" i="12"/>
  <c r="V1709" i="12"/>
  <c r="V1710" i="12"/>
  <c r="V1711" i="12"/>
  <c r="V1712" i="12"/>
  <c r="V1713" i="12"/>
  <c r="V1714" i="12"/>
  <c r="V1715" i="12"/>
  <c r="V1716" i="12"/>
  <c r="V1717" i="12"/>
  <c r="V1718" i="12"/>
  <c r="V1719" i="12"/>
  <c r="V1720" i="12"/>
  <c r="V1721" i="12"/>
  <c r="V1722" i="12"/>
  <c r="V1723" i="12"/>
  <c r="V1724" i="12"/>
  <c r="V1725" i="12"/>
  <c r="V1726" i="12"/>
  <c r="V1727" i="12"/>
  <c r="V1728" i="12"/>
  <c r="V1729" i="12"/>
  <c r="V1730" i="12"/>
  <c r="V1731" i="12"/>
  <c r="V1732" i="12"/>
  <c r="V1733" i="12"/>
  <c r="V1734" i="12"/>
  <c r="V1735" i="12"/>
  <c r="V1736" i="12"/>
  <c r="V1737" i="12"/>
  <c r="V1738" i="12"/>
  <c r="V1739" i="12"/>
  <c r="V1740" i="12"/>
  <c r="V1741" i="12"/>
  <c r="V1742" i="12"/>
  <c r="V1743" i="12"/>
  <c r="V1744" i="12"/>
  <c r="V1745" i="12"/>
  <c r="V1746" i="12"/>
  <c r="V1747" i="12"/>
  <c r="V1748" i="12"/>
  <c r="V1749" i="12"/>
  <c r="V1750" i="12"/>
  <c r="V1751" i="12"/>
  <c r="V1752" i="12"/>
  <c r="V1753" i="12"/>
  <c r="V1754" i="12"/>
  <c r="V1755" i="12"/>
  <c r="V1756" i="12"/>
  <c r="V1757" i="12"/>
  <c r="V1758" i="12"/>
  <c r="V1759" i="12"/>
  <c r="V1760" i="12"/>
  <c r="V1761" i="12"/>
  <c r="V1762" i="12"/>
  <c r="V1763" i="12"/>
  <c r="V1764" i="12"/>
  <c r="V1765" i="12"/>
  <c r="V1766" i="12"/>
  <c r="V1767" i="12"/>
  <c r="V1768" i="12"/>
  <c r="V1769" i="12"/>
  <c r="V1770" i="12"/>
  <c r="V1771" i="12"/>
  <c r="V1772" i="12"/>
  <c r="V1773" i="12"/>
  <c r="V1774" i="12"/>
  <c r="V1775" i="12"/>
  <c r="V1776" i="12"/>
  <c r="V1777" i="12"/>
  <c r="V1778" i="12"/>
  <c r="V1779" i="12"/>
  <c r="V1780" i="12"/>
  <c r="V1781" i="12"/>
  <c r="V1782" i="12"/>
  <c r="V1783" i="12"/>
  <c r="V1784" i="12"/>
  <c r="V1785" i="12"/>
  <c r="V1786" i="12"/>
  <c r="V1787" i="12"/>
  <c r="V1788" i="12"/>
  <c r="V1789" i="12"/>
  <c r="V1790" i="12"/>
  <c r="V1791" i="12"/>
  <c r="V1792" i="12"/>
  <c r="V1793" i="12"/>
  <c r="V1794" i="12"/>
  <c r="V1795" i="12"/>
  <c r="V1796" i="12"/>
  <c r="V1797" i="12"/>
  <c r="V1798" i="12"/>
  <c r="V1799" i="12"/>
  <c r="V1800" i="12"/>
  <c r="V1801" i="12"/>
  <c r="V1802" i="12"/>
  <c r="V1803" i="12"/>
  <c r="V1804" i="12"/>
  <c r="V1805" i="12"/>
  <c r="V1806" i="12"/>
  <c r="V1807" i="12"/>
  <c r="V1808" i="12"/>
  <c r="V1809" i="12"/>
  <c r="V1810" i="12"/>
  <c r="V1811" i="12"/>
  <c r="V1812" i="12"/>
  <c r="V1813" i="12"/>
  <c r="V1814" i="12"/>
  <c r="V1815" i="12"/>
  <c r="V1816" i="12"/>
  <c r="V1817" i="12"/>
  <c r="V1818" i="12"/>
  <c r="V1819" i="12"/>
  <c r="V1820" i="12"/>
  <c r="V1821" i="12"/>
  <c r="V1822" i="12"/>
  <c r="V1823" i="12"/>
  <c r="V1824" i="12"/>
  <c r="V1825" i="12"/>
  <c r="V1826" i="12"/>
  <c r="V1827" i="12"/>
  <c r="V1828" i="12"/>
  <c r="V1829" i="12"/>
  <c r="V1830" i="12"/>
  <c r="V1831" i="12"/>
  <c r="V1832" i="12"/>
  <c r="V1833" i="12"/>
  <c r="V1834" i="12"/>
  <c r="V1835" i="12"/>
  <c r="V1836" i="12"/>
  <c r="V1837" i="12"/>
  <c r="V1838" i="12"/>
  <c r="V1839" i="12"/>
  <c r="V1840" i="12"/>
  <c r="V1841" i="12"/>
  <c r="V1842" i="12"/>
  <c r="V1843" i="12"/>
  <c r="V1844" i="12"/>
  <c r="V1845" i="12"/>
  <c r="V1846" i="12"/>
  <c r="V1847" i="12"/>
  <c r="V1848" i="12"/>
  <c r="V1849" i="12"/>
  <c r="V1850" i="12"/>
  <c r="V1851" i="12"/>
  <c r="V1852" i="12"/>
  <c r="V1853" i="12"/>
  <c r="V1854" i="12"/>
  <c r="V1855" i="12"/>
  <c r="V1856" i="12"/>
  <c r="V1857" i="12"/>
  <c r="V1858" i="12"/>
  <c r="V1859" i="12"/>
  <c r="V1860" i="12"/>
  <c r="V1861" i="12"/>
  <c r="V1862" i="12"/>
  <c r="V1863" i="12"/>
  <c r="V1864" i="12"/>
  <c r="V1865" i="12"/>
  <c r="V1866" i="12"/>
  <c r="V1867" i="12"/>
  <c r="V1868" i="12"/>
  <c r="V1869" i="12"/>
  <c r="V1870" i="12"/>
  <c r="V1871" i="12"/>
  <c r="V1872" i="12"/>
  <c r="V1873" i="12"/>
  <c r="V1874" i="12"/>
  <c r="V1875" i="12"/>
  <c r="V1876" i="12"/>
  <c r="V1877" i="12"/>
  <c r="V1878" i="12"/>
  <c r="V1879" i="12"/>
  <c r="V1880" i="12"/>
  <c r="V1881" i="12"/>
  <c r="V1882" i="12"/>
  <c r="V1883" i="12"/>
  <c r="V1884" i="12"/>
  <c r="V1885" i="12"/>
  <c r="V1886" i="12"/>
  <c r="V1887" i="12"/>
  <c r="V1888" i="12"/>
  <c r="V1889" i="12"/>
  <c r="V1890" i="12"/>
  <c r="V1891" i="12"/>
  <c r="V1892" i="12"/>
  <c r="V1893" i="12"/>
  <c r="V1894" i="12"/>
  <c r="V1895" i="12"/>
  <c r="V1896" i="12"/>
  <c r="V1897" i="12"/>
  <c r="V1898" i="12"/>
  <c r="V1899" i="12"/>
  <c r="V1900" i="12"/>
  <c r="V1901" i="12"/>
  <c r="V1902" i="12"/>
  <c r="V1903" i="12"/>
  <c r="V1904" i="12"/>
  <c r="V1905" i="12"/>
  <c r="V1906" i="12"/>
  <c r="V1907" i="12"/>
  <c r="V1908" i="12"/>
  <c r="V1909" i="12"/>
  <c r="V1910" i="12"/>
  <c r="V1911" i="12"/>
  <c r="V1912" i="12"/>
  <c r="V1913" i="12"/>
  <c r="V1914" i="12"/>
  <c r="V1915" i="12"/>
  <c r="V1916" i="12"/>
  <c r="V1917" i="12"/>
  <c r="V1918" i="12"/>
  <c r="V1919" i="12"/>
  <c r="V1920" i="12"/>
  <c r="V1921" i="12"/>
  <c r="V1922" i="12"/>
  <c r="V1923" i="12"/>
  <c r="V1924" i="12"/>
  <c r="V1925" i="12"/>
  <c r="V1926" i="12"/>
  <c r="V1927" i="12"/>
  <c r="V1928" i="12"/>
  <c r="V1929" i="12"/>
  <c r="V1930" i="12"/>
  <c r="V1931" i="12"/>
  <c r="V1932" i="12"/>
  <c r="V1933" i="12"/>
  <c r="V1934" i="12"/>
  <c r="V1935" i="12"/>
  <c r="V1936" i="12"/>
  <c r="V1937" i="12"/>
  <c r="V1938" i="12"/>
  <c r="V1939" i="12"/>
  <c r="V1940" i="12"/>
  <c r="V1941" i="12"/>
  <c r="V1942" i="12"/>
  <c r="V1943" i="12"/>
  <c r="V1944" i="12"/>
  <c r="V1945" i="12"/>
  <c r="V1946" i="12"/>
  <c r="V1947" i="12"/>
  <c r="V1948" i="12"/>
  <c r="V1949" i="12"/>
  <c r="V1950" i="12"/>
  <c r="V1951" i="12"/>
  <c r="V1952" i="12"/>
  <c r="V1953" i="12"/>
  <c r="V1954" i="12"/>
  <c r="V1955" i="12"/>
  <c r="V1956" i="12"/>
  <c r="V1957" i="12"/>
  <c r="V1958" i="12"/>
  <c r="V1959" i="12"/>
  <c r="V1960" i="12"/>
  <c r="V1961" i="12"/>
  <c r="V1962" i="12"/>
  <c r="V1963" i="12"/>
  <c r="V1964" i="12"/>
  <c r="V1965" i="12"/>
  <c r="V1966" i="12"/>
  <c r="V1967" i="12"/>
  <c r="V1968" i="12"/>
  <c r="V1969" i="12"/>
  <c r="V1970" i="12"/>
  <c r="V1971" i="12"/>
  <c r="V1972" i="12"/>
  <c r="V1973" i="12"/>
  <c r="V1974" i="12"/>
  <c r="V1975" i="12"/>
  <c r="V1976" i="12"/>
  <c r="V1977" i="12"/>
  <c r="V1978" i="12"/>
  <c r="V1979" i="12"/>
  <c r="V1980" i="12"/>
  <c r="V1981" i="12"/>
  <c r="V1982" i="12"/>
  <c r="V1983" i="12"/>
  <c r="V1984" i="12"/>
  <c r="V1985" i="12"/>
  <c r="V1986" i="12"/>
  <c r="V1987" i="12"/>
  <c r="V1988" i="12"/>
  <c r="V1989" i="12"/>
  <c r="V1990" i="12"/>
  <c r="V1991" i="12"/>
  <c r="V1992" i="12"/>
  <c r="V1993" i="12"/>
  <c r="V1994" i="12"/>
  <c r="V1995" i="12"/>
  <c r="V1996" i="12"/>
  <c r="V1997" i="12"/>
  <c r="V1998" i="12"/>
  <c r="V1999" i="12"/>
  <c r="V2000" i="12"/>
  <c r="V2001" i="12"/>
  <c r="V2002" i="12"/>
  <c r="V2003" i="12"/>
  <c r="V2004" i="12"/>
  <c r="V2005" i="12"/>
  <c r="V2006" i="12"/>
  <c r="V2007" i="12"/>
  <c r="V2008" i="12"/>
  <c r="V2009" i="12"/>
  <c r="V2010" i="12"/>
  <c r="V2011" i="12"/>
  <c r="V2012" i="12"/>
  <c r="V2013" i="12"/>
  <c r="V2014" i="12"/>
  <c r="V2015" i="12"/>
  <c r="V2016" i="12"/>
  <c r="V2017" i="12"/>
  <c r="V2018" i="12"/>
  <c r="V2019" i="12"/>
  <c r="V2020" i="12"/>
  <c r="V2021" i="12"/>
  <c r="V2022" i="12"/>
  <c r="V2023" i="12"/>
  <c r="V2024" i="12"/>
  <c r="V2025" i="12"/>
  <c r="V2026" i="12"/>
  <c r="V2027" i="12"/>
  <c r="V2028" i="12"/>
  <c r="V2029" i="12"/>
  <c r="V2030" i="12"/>
  <c r="V2031" i="12"/>
  <c r="V2032" i="12"/>
  <c r="V2033" i="12"/>
  <c r="V2034" i="12"/>
  <c r="V2035" i="12"/>
  <c r="V2036" i="12"/>
  <c r="V2037" i="12"/>
  <c r="V2038" i="12"/>
  <c r="V2039" i="12"/>
  <c r="V2040" i="12"/>
  <c r="V2041" i="12"/>
  <c r="V2042" i="12"/>
  <c r="V2043" i="12"/>
  <c r="V2044" i="12"/>
  <c r="V2045" i="12"/>
  <c r="V2046" i="12"/>
  <c r="V2047" i="12"/>
  <c r="V2048" i="12"/>
  <c r="V2049" i="12"/>
  <c r="V2050" i="12"/>
  <c r="V2051" i="12"/>
  <c r="V2052" i="12"/>
  <c r="V2053" i="12"/>
  <c r="V2054" i="12"/>
  <c r="V2055" i="12"/>
  <c r="V2056" i="12"/>
  <c r="V2057" i="12"/>
  <c r="V2058" i="12"/>
  <c r="V2059" i="12"/>
  <c r="V2060" i="12"/>
  <c r="V2061" i="12"/>
  <c r="V2062" i="12"/>
  <c r="V2063" i="12"/>
  <c r="V2064" i="12"/>
  <c r="V2065" i="12"/>
  <c r="V2066" i="12"/>
  <c r="V2067" i="12"/>
  <c r="V2068" i="12"/>
  <c r="V2069" i="12"/>
  <c r="V2070" i="12"/>
  <c r="V2071" i="12"/>
  <c r="V2072" i="12"/>
  <c r="V2073" i="12"/>
  <c r="V2074" i="12"/>
  <c r="V2075" i="12"/>
  <c r="V2076" i="12"/>
  <c r="V2077" i="12"/>
  <c r="V2078" i="12"/>
  <c r="V2079" i="12"/>
  <c r="V2080" i="12"/>
  <c r="V2081" i="12"/>
  <c r="V2082" i="12"/>
  <c r="V2083" i="12"/>
  <c r="V2084" i="12"/>
  <c r="V2085" i="12"/>
  <c r="V2086" i="12"/>
  <c r="V2087" i="12"/>
  <c r="V2088" i="12"/>
  <c r="V2089" i="12"/>
  <c r="V2090" i="12"/>
  <c r="V2091" i="12"/>
  <c r="V2092" i="12"/>
  <c r="V2093" i="12"/>
  <c r="V2094" i="12"/>
  <c r="V2095" i="12"/>
  <c r="V2096" i="12"/>
  <c r="V2097" i="12"/>
  <c r="V2098" i="12"/>
  <c r="V2099" i="12"/>
  <c r="V2100" i="12"/>
  <c r="V2101" i="12"/>
  <c r="V2102" i="12"/>
  <c r="V2103" i="12"/>
  <c r="V2104" i="12"/>
  <c r="V2105" i="12"/>
  <c r="V2106" i="12"/>
  <c r="V2107" i="12"/>
  <c r="V2108" i="12"/>
  <c r="V2109" i="12"/>
  <c r="V2110" i="12"/>
  <c r="V2111" i="12"/>
  <c r="V2112" i="12"/>
  <c r="V2113" i="12"/>
  <c r="V2114" i="12"/>
  <c r="V2115" i="12"/>
  <c r="V2116" i="12"/>
  <c r="V2117" i="12"/>
  <c r="V2118" i="12"/>
  <c r="V2119" i="12"/>
  <c r="V2120" i="12"/>
  <c r="V2121" i="12"/>
  <c r="V2122" i="12"/>
  <c r="V2123" i="12"/>
  <c r="V2124" i="12"/>
  <c r="V2125" i="12"/>
  <c r="V2126" i="12"/>
  <c r="V2127" i="12"/>
  <c r="V2128" i="12"/>
  <c r="V2129" i="12"/>
  <c r="V2130" i="12"/>
  <c r="V2131" i="12"/>
  <c r="V2132" i="12"/>
  <c r="V2133" i="12"/>
  <c r="V2134" i="12"/>
  <c r="V2135" i="12"/>
  <c r="V2136" i="12"/>
  <c r="V2137" i="12"/>
  <c r="V2138" i="12"/>
  <c r="V2139" i="12"/>
  <c r="V2140" i="12"/>
  <c r="V2141" i="12"/>
  <c r="V2142" i="12"/>
  <c r="V2143" i="12"/>
  <c r="V2144" i="12"/>
  <c r="V2145" i="12"/>
  <c r="V2146" i="12"/>
  <c r="V2147" i="12"/>
  <c r="V2148" i="12"/>
  <c r="V2149" i="12"/>
  <c r="V2150" i="12"/>
  <c r="V2151" i="12"/>
  <c r="V2152" i="12"/>
  <c r="V2153" i="12"/>
  <c r="V2154" i="12"/>
  <c r="V2155" i="12"/>
  <c r="V2156" i="12"/>
  <c r="V2157" i="12"/>
  <c r="V2158" i="12"/>
  <c r="V2159" i="12"/>
  <c r="V2160" i="12"/>
  <c r="V2161" i="12"/>
  <c r="V2162" i="12"/>
  <c r="V2163" i="12"/>
  <c r="V2164" i="12"/>
  <c r="V2165" i="12"/>
  <c r="V2166" i="12"/>
  <c r="V2167" i="12"/>
  <c r="V2168" i="12"/>
  <c r="V2169" i="12"/>
  <c r="V2170" i="12"/>
  <c r="V2171" i="12"/>
  <c r="V2172" i="12"/>
  <c r="V2173" i="12"/>
  <c r="V2174" i="12"/>
  <c r="V2175" i="12"/>
  <c r="V2176" i="12"/>
  <c r="V2177" i="12"/>
  <c r="V2178" i="12"/>
  <c r="V2179" i="12"/>
  <c r="V2180" i="12"/>
  <c r="V2181" i="12"/>
  <c r="V2182" i="12"/>
  <c r="V2183" i="12"/>
  <c r="V2184" i="12"/>
  <c r="V2185" i="12"/>
  <c r="V2186" i="12"/>
  <c r="V2187" i="12"/>
  <c r="V2188" i="12"/>
  <c r="V2189" i="12"/>
  <c r="V2190" i="12"/>
  <c r="V2191" i="12"/>
  <c r="V2192" i="12"/>
  <c r="V2193" i="12"/>
  <c r="V2194" i="12"/>
  <c r="V2195" i="12"/>
  <c r="V2196" i="12"/>
  <c r="V2197" i="12"/>
  <c r="V2198" i="12"/>
  <c r="V2199" i="12"/>
  <c r="V2200" i="12"/>
  <c r="V2201" i="12"/>
  <c r="V2202" i="12"/>
  <c r="V2203" i="12"/>
  <c r="V2204" i="12"/>
  <c r="V2205" i="12"/>
  <c r="V2206" i="12"/>
  <c r="V2207" i="12"/>
  <c r="V2208" i="12"/>
  <c r="V2209" i="12"/>
  <c r="V2210" i="12"/>
  <c r="V2211" i="12"/>
  <c r="V2212" i="12"/>
  <c r="V2213" i="12"/>
  <c r="V2214" i="12"/>
  <c r="V2215" i="12"/>
  <c r="V2216" i="12"/>
  <c r="W4" i="12"/>
  <c r="V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676" i="12"/>
  <c r="S677" i="12"/>
  <c r="S678" i="12"/>
  <c r="S679" i="12"/>
  <c r="S680" i="12"/>
  <c r="S681" i="12"/>
  <c r="S682" i="12"/>
  <c r="S683" i="12"/>
  <c r="S684" i="12"/>
  <c r="S685" i="12"/>
  <c r="S686" i="12"/>
  <c r="S687" i="12"/>
  <c r="S688" i="12"/>
  <c r="S689" i="12"/>
  <c r="S690" i="12"/>
  <c r="S691" i="12"/>
  <c r="S692" i="12"/>
  <c r="S693" i="12"/>
  <c r="S694" i="12"/>
  <c r="S695" i="12"/>
  <c r="S696" i="12"/>
  <c r="S697" i="12"/>
  <c r="S698" i="12"/>
  <c r="S699" i="12"/>
  <c r="S700" i="12"/>
  <c r="S701" i="12"/>
  <c r="S702" i="12"/>
  <c r="S703" i="12"/>
  <c r="S704" i="12"/>
  <c r="S705" i="12"/>
  <c r="S706" i="12"/>
  <c r="S707" i="12"/>
  <c r="S708" i="12"/>
  <c r="S709" i="12"/>
  <c r="S710" i="12"/>
  <c r="S711" i="12"/>
  <c r="S712" i="12"/>
  <c r="S713" i="12"/>
  <c r="S714" i="12"/>
  <c r="S715" i="12"/>
  <c r="S716" i="12"/>
  <c r="S717" i="12"/>
  <c r="S718" i="12"/>
  <c r="S719" i="12"/>
  <c r="S720" i="12"/>
  <c r="S721" i="12"/>
  <c r="S722" i="12"/>
  <c r="S723" i="12"/>
  <c r="S724" i="12"/>
  <c r="S725" i="12"/>
  <c r="S726" i="12"/>
  <c r="S727" i="12"/>
  <c r="S728" i="12"/>
  <c r="S729" i="12"/>
  <c r="S730" i="12"/>
  <c r="S731" i="12"/>
  <c r="S732" i="12"/>
  <c r="S733" i="12"/>
  <c r="S734" i="12"/>
  <c r="S735" i="12"/>
  <c r="S736" i="12"/>
  <c r="S737" i="12"/>
  <c r="S738" i="12"/>
  <c r="S739" i="12"/>
  <c r="S740" i="12"/>
  <c r="S741" i="12"/>
  <c r="S742" i="12"/>
  <c r="S743" i="12"/>
  <c r="S744" i="12"/>
  <c r="S745" i="12"/>
  <c r="S746" i="12"/>
  <c r="S747" i="12"/>
  <c r="S748" i="12"/>
  <c r="S749" i="12"/>
  <c r="S750" i="12"/>
  <c r="S751" i="12"/>
  <c r="S752" i="12"/>
  <c r="S753" i="12"/>
  <c r="S754" i="12"/>
  <c r="S755" i="12"/>
  <c r="S756" i="12"/>
  <c r="S757" i="12"/>
  <c r="S758" i="12"/>
  <c r="S759" i="12"/>
  <c r="S760" i="12"/>
  <c r="S761" i="12"/>
  <c r="S762" i="12"/>
  <c r="S763" i="12"/>
  <c r="S764" i="12"/>
  <c r="S765" i="12"/>
  <c r="S766" i="12"/>
  <c r="S767" i="12"/>
  <c r="S768" i="12"/>
  <c r="S769" i="12"/>
  <c r="S770" i="12"/>
  <c r="S771" i="12"/>
  <c r="S772" i="12"/>
  <c r="S773" i="12"/>
  <c r="S774" i="12"/>
  <c r="S775" i="12"/>
  <c r="S776" i="12"/>
  <c r="S777" i="12"/>
  <c r="S778" i="12"/>
  <c r="S779" i="12"/>
  <c r="S780" i="12"/>
  <c r="S781" i="12"/>
  <c r="S782" i="12"/>
  <c r="S783" i="12"/>
  <c r="S784" i="12"/>
  <c r="S785" i="12"/>
  <c r="S786" i="12"/>
  <c r="S787" i="12"/>
  <c r="S788" i="12"/>
  <c r="S789" i="12"/>
  <c r="S790" i="12"/>
  <c r="S791" i="12"/>
  <c r="S792" i="12"/>
  <c r="S793" i="12"/>
  <c r="S794" i="12"/>
  <c r="S795" i="12"/>
  <c r="S796" i="12"/>
  <c r="S797" i="12"/>
  <c r="S798" i="12"/>
  <c r="S799" i="12"/>
  <c r="S800" i="12"/>
  <c r="S801" i="12"/>
  <c r="S802" i="12"/>
  <c r="S803" i="12"/>
  <c r="S804" i="12"/>
  <c r="S805" i="12"/>
  <c r="S806" i="12"/>
  <c r="S807" i="12"/>
  <c r="S808" i="12"/>
  <c r="S809" i="12"/>
  <c r="S810" i="12"/>
  <c r="S811" i="12"/>
  <c r="S812" i="12"/>
  <c r="S813" i="12"/>
  <c r="S814" i="12"/>
  <c r="S815" i="12"/>
  <c r="S816" i="12"/>
  <c r="S817" i="12"/>
  <c r="S818" i="12"/>
  <c r="S819" i="12"/>
  <c r="S820" i="12"/>
  <c r="S821" i="12"/>
  <c r="S822" i="12"/>
  <c r="S823" i="12"/>
  <c r="S824" i="12"/>
  <c r="S825" i="12"/>
  <c r="S826" i="12"/>
  <c r="S827" i="12"/>
  <c r="S828" i="12"/>
  <c r="S829" i="12"/>
  <c r="S830" i="12"/>
  <c r="S831" i="12"/>
  <c r="S832" i="12"/>
  <c r="S833" i="12"/>
  <c r="S834" i="12"/>
  <c r="S835" i="12"/>
  <c r="S836" i="12"/>
  <c r="S837" i="12"/>
  <c r="S838" i="12"/>
  <c r="S839" i="12"/>
  <c r="S840" i="12"/>
  <c r="S841" i="12"/>
  <c r="S842" i="12"/>
  <c r="S843" i="12"/>
  <c r="S844" i="12"/>
  <c r="S845" i="12"/>
  <c r="S846" i="12"/>
  <c r="S847" i="12"/>
  <c r="S848" i="12"/>
  <c r="S849" i="12"/>
  <c r="S850" i="12"/>
  <c r="S851" i="12"/>
  <c r="S852" i="12"/>
  <c r="S853" i="12"/>
  <c r="S854" i="12"/>
  <c r="S855" i="12"/>
  <c r="S856" i="12"/>
  <c r="S857" i="12"/>
  <c r="S858" i="12"/>
  <c r="S859" i="12"/>
  <c r="S860" i="12"/>
  <c r="S861" i="12"/>
  <c r="S862" i="12"/>
  <c r="S863" i="12"/>
  <c r="S864" i="12"/>
  <c r="S865" i="12"/>
  <c r="S866" i="12"/>
  <c r="S867" i="12"/>
  <c r="S868" i="12"/>
  <c r="S869" i="12"/>
  <c r="S870" i="12"/>
  <c r="S871" i="12"/>
  <c r="S872" i="12"/>
  <c r="S873" i="12"/>
  <c r="S874" i="12"/>
  <c r="S875" i="12"/>
  <c r="S876" i="12"/>
  <c r="S877" i="12"/>
  <c r="S878" i="12"/>
  <c r="S879" i="12"/>
  <c r="S880" i="12"/>
  <c r="S881" i="12"/>
  <c r="S882" i="12"/>
  <c r="S883" i="12"/>
  <c r="S884" i="12"/>
  <c r="S885" i="12"/>
  <c r="S886" i="12"/>
  <c r="S887" i="12"/>
  <c r="S888" i="12"/>
  <c r="S889" i="12"/>
  <c r="S890" i="12"/>
  <c r="S891" i="12"/>
  <c r="S892" i="12"/>
  <c r="S893" i="12"/>
  <c r="S894" i="12"/>
  <c r="S895" i="12"/>
  <c r="S896" i="12"/>
  <c r="S897" i="12"/>
  <c r="S898" i="12"/>
  <c r="S899" i="12"/>
  <c r="S900" i="12"/>
  <c r="S901" i="12"/>
  <c r="S902" i="12"/>
  <c r="S903" i="12"/>
  <c r="S904" i="12"/>
  <c r="S905" i="12"/>
  <c r="S906" i="12"/>
  <c r="S907" i="12"/>
  <c r="S908" i="12"/>
  <c r="S909" i="12"/>
  <c r="S910" i="12"/>
  <c r="S911" i="12"/>
  <c r="S912" i="12"/>
  <c r="S913" i="12"/>
  <c r="S914" i="12"/>
  <c r="S915" i="12"/>
  <c r="S916" i="12"/>
  <c r="S917" i="12"/>
  <c r="S918" i="12"/>
  <c r="S919" i="12"/>
  <c r="S920" i="12"/>
  <c r="S921" i="12"/>
  <c r="S922" i="12"/>
  <c r="S923" i="12"/>
  <c r="S924" i="12"/>
  <c r="S925" i="12"/>
  <c r="S926" i="12"/>
  <c r="S927" i="12"/>
  <c r="S928" i="12"/>
  <c r="S929" i="12"/>
  <c r="S930" i="12"/>
  <c r="S931" i="12"/>
  <c r="S932" i="12"/>
  <c r="S933" i="12"/>
  <c r="S934" i="12"/>
  <c r="S935" i="12"/>
  <c r="S936" i="12"/>
  <c r="S937" i="12"/>
  <c r="S938" i="12"/>
  <c r="S939" i="12"/>
  <c r="S940" i="12"/>
  <c r="S941" i="12"/>
  <c r="S942" i="12"/>
  <c r="S943" i="12"/>
  <c r="S944" i="12"/>
  <c r="S945" i="12"/>
  <c r="S946" i="12"/>
  <c r="S947" i="12"/>
  <c r="S948" i="12"/>
  <c r="S949" i="12"/>
  <c r="S950" i="12"/>
  <c r="S951" i="12"/>
  <c r="S952" i="12"/>
  <c r="S953" i="12"/>
  <c r="S954" i="12"/>
  <c r="S955" i="12"/>
  <c r="S956" i="12"/>
  <c r="S957" i="12"/>
  <c r="S958" i="12"/>
  <c r="S959" i="12"/>
  <c r="S960" i="12"/>
  <c r="S961" i="12"/>
  <c r="S962" i="12"/>
  <c r="S963" i="12"/>
  <c r="S964" i="12"/>
  <c r="S965" i="12"/>
  <c r="S966" i="12"/>
  <c r="S967" i="12"/>
  <c r="S968" i="12"/>
  <c r="S969" i="12"/>
  <c r="S970" i="12"/>
  <c r="S971" i="12"/>
  <c r="S972" i="12"/>
  <c r="S973" i="12"/>
  <c r="S974" i="12"/>
  <c r="S975" i="12"/>
  <c r="S976" i="12"/>
  <c r="S977" i="12"/>
  <c r="S978" i="12"/>
  <c r="S979" i="12"/>
  <c r="S980" i="12"/>
  <c r="S981" i="12"/>
  <c r="S982" i="12"/>
  <c r="S983" i="12"/>
  <c r="S984" i="12"/>
  <c r="S985" i="12"/>
  <c r="S986" i="12"/>
  <c r="S987" i="12"/>
  <c r="S988" i="12"/>
  <c r="S989" i="12"/>
  <c r="S990" i="12"/>
  <c r="S991" i="12"/>
  <c r="S992" i="12"/>
  <c r="S993" i="12"/>
  <c r="S994" i="12"/>
  <c r="S995" i="12"/>
  <c r="S996" i="12"/>
  <c r="S997" i="12"/>
  <c r="S998" i="12"/>
  <c r="S999" i="12"/>
  <c r="S1000" i="12"/>
  <c r="S1001" i="12"/>
  <c r="S1002" i="12"/>
  <c r="S1003" i="12"/>
  <c r="S1004" i="12"/>
  <c r="S1005" i="12"/>
  <c r="S1006" i="12"/>
  <c r="S1007" i="12"/>
  <c r="S1008" i="12"/>
  <c r="S1009" i="12"/>
  <c r="S1010" i="12"/>
  <c r="S1011" i="12"/>
  <c r="S1012" i="12"/>
  <c r="S1013" i="12"/>
  <c r="S1014" i="12"/>
  <c r="S1015" i="12"/>
  <c r="S1016" i="12"/>
  <c r="S1017" i="12"/>
  <c r="S1018" i="12"/>
  <c r="S1019" i="12"/>
  <c r="S1020" i="12"/>
  <c r="S1021" i="12"/>
  <c r="S1022" i="12"/>
  <c r="S1023" i="12"/>
  <c r="S1024" i="12"/>
  <c r="S1025" i="12"/>
  <c r="S1026" i="12"/>
  <c r="S1027" i="12"/>
  <c r="S1028" i="12"/>
  <c r="S1029" i="12"/>
  <c r="S1030" i="12"/>
  <c r="S1031" i="12"/>
  <c r="S1032" i="12"/>
  <c r="S1033" i="12"/>
  <c r="S1034" i="12"/>
  <c r="S1035" i="12"/>
  <c r="S1036" i="12"/>
  <c r="S1037" i="12"/>
  <c r="S1038" i="12"/>
  <c r="S1039" i="12"/>
  <c r="S1040" i="12"/>
  <c r="S1041" i="12"/>
  <c r="S1042" i="12"/>
  <c r="S1043" i="12"/>
  <c r="S1044" i="12"/>
  <c r="S1045" i="12"/>
  <c r="S1046" i="12"/>
  <c r="S1047" i="12"/>
  <c r="S1048" i="12"/>
  <c r="S1049" i="12"/>
  <c r="S1050" i="12"/>
  <c r="S1051" i="12"/>
  <c r="S1052" i="12"/>
  <c r="S1053" i="12"/>
  <c r="S1054" i="12"/>
  <c r="S1055" i="12"/>
  <c r="S1056" i="12"/>
  <c r="S1057" i="12"/>
  <c r="S1058" i="12"/>
  <c r="S1059" i="12"/>
  <c r="S1060" i="12"/>
  <c r="S1061" i="12"/>
  <c r="S1062" i="12"/>
  <c r="S1063" i="12"/>
  <c r="S1064" i="12"/>
  <c r="S1065" i="12"/>
  <c r="S1066" i="12"/>
  <c r="S1067" i="12"/>
  <c r="S1068" i="12"/>
  <c r="S1069" i="12"/>
  <c r="S1070" i="12"/>
  <c r="S1071" i="12"/>
  <c r="S1072" i="12"/>
  <c r="S1073" i="12"/>
  <c r="S1074" i="12"/>
  <c r="S1075" i="12"/>
  <c r="S1076" i="12"/>
  <c r="S1077" i="12"/>
  <c r="S1078" i="12"/>
  <c r="S1079" i="12"/>
  <c r="S1080" i="12"/>
  <c r="S1081" i="12"/>
  <c r="S1082" i="12"/>
  <c r="S1083" i="12"/>
  <c r="S1084" i="12"/>
  <c r="S1085" i="12"/>
  <c r="S1086" i="12"/>
  <c r="S1087" i="12"/>
  <c r="S1088" i="12"/>
  <c r="S1089" i="12"/>
  <c r="S1090" i="12"/>
  <c r="S1091" i="12"/>
  <c r="S1092" i="12"/>
  <c r="S1093" i="12"/>
  <c r="S1094" i="12"/>
  <c r="S1095" i="12"/>
  <c r="S1096" i="12"/>
  <c r="S1097" i="12"/>
  <c r="S1098" i="12"/>
  <c r="S1099" i="12"/>
  <c r="S1100" i="12"/>
  <c r="S1101" i="12"/>
  <c r="S1102" i="12"/>
  <c r="S1103" i="12"/>
  <c r="S1104" i="12"/>
  <c r="S1105" i="12"/>
  <c r="S1106" i="12"/>
  <c r="S1107" i="12"/>
  <c r="S1108" i="12"/>
  <c r="S1109" i="12"/>
  <c r="S1110" i="12"/>
  <c r="S1111" i="12"/>
  <c r="S1112" i="12"/>
  <c r="S1113" i="12"/>
  <c r="S1114" i="12"/>
  <c r="S1115" i="12"/>
  <c r="S1116" i="12"/>
  <c r="S1117" i="12"/>
  <c r="S1118" i="12"/>
  <c r="S1119" i="12"/>
  <c r="S1120" i="12"/>
  <c r="S1121" i="12"/>
  <c r="S1122" i="12"/>
  <c r="S1123" i="12"/>
  <c r="S1124" i="12"/>
  <c r="S1125" i="12"/>
  <c r="S1126" i="12"/>
  <c r="S1127" i="12"/>
  <c r="S1128" i="12"/>
  <c r="S1129" i="12"/>
  <c r="S1130" i="12"/>
  <c r="S1131" i="12"/>
  <c r="S1132" i="12"/>
  <c r="S1133" i="12"/>
  <c r="S1134" i="12"/>
  <c r="S1135" i="12"/>
  <c r="S1136" i="12"/>
  <c r="S1137" i="12"/>
  <c r="S1138" i="12"/>
  <c r="S1139" i="12"/>
  <c r="S1140" i="12"/>
  <c r="S1141" i="12"/>
  <c r="S1142" i="12"/>
  <c r="S1143" i="12"/>
  <c r="S1144" i="12"/>
  <c r="S1145" i="12"/>
  <c r="S1146" i="12"/>
  <c r="S1147" i="12"/>
  <c r="S1148" i="12"/>
  <c r="S1149" i="12"/>
  <c r="S1150" i="12"/>
  <c r="S1151" i="12"/>
  <c r="S1152" i="12"/>
  <c r="S1153" i="12"/>
  <c r="S1154" i="12"/>
  <c r="S1155" i="12"/>
  <c r="S1156" i="12"/>
  <c r="S1157" i="12"/>
  <c r="S1158" i="12"/>
  <c r="S1159" i="12"/>
  <c r="S1160" i="12"/>
  <c r="S1161" i="12"/>
  <c r="S1162" i="12"/>
  <c r="S1163" i="12"/>
  <c r="S1164" i="12"/>
  <c r="S1165" i="12"/>
  <c r="S1166" i="12"/>
  <c r="S1167" i="12"/>
  <c r="S1168" i="12"/>
  <c r="S1169" i="12"/>
  <c r="S1170" i="12"/>
  <c r="S1171" i="12"/>
  <c r="S1172" i="12"/>
  <c r="S1173" i="12"/>
  <c r="S1174" i="12"/>
  <c r="S1175" i="12"/>
  <c r="S1176" i="12"/>
  <c r="S1177" i="12"/>
  <c r="S1178" i="12"/>
  <c r="S1179" i="12"/>
  <c r="S1180" i="12"/>
  <c r="S1181" i="12"/>
  <c r="S1182" i="12"/>
  <c r="S1183" i="12"/>
  <c r="S1184" i="12"/>
  <c r="S1185" i="12"/>
  <c r="S1186" i="12"/>
  <c r="S1187" i="12"/>
  <c r="S1188" i="12"/>
  <c r="S1189" i="12"/>
  <c r="S1190" i="12"/>
  <c r="S1191" i="12"/>
  <c r="S1192" i="12"/>
  <c r="S1193" i="12"/>
  <c r="S1194" i="12"/>
  <c r="S1195" i="12"/>
  <c r="S1196" i="12"/>
  <c r="S1197" i="12"/>
  <c r="S1198" i="12"/>
  <c r="S1199" i="12"/>
  <c r="S1200" i="12"/>
  <c r="S1201" i="12"/>
  <c r="S1202" i="12"/>
  <c r="S1203" i="12"/>
  <c r="S1204" i="12"/>
  <c r="S1205" i="12"/>
  <c r="S1206" i="12"/>
  <c r="S1207" i="12"/>
  <c r="S1208" i="12"/>
  <c r="S1209" i="12"/>
  <c r="S1210" i="12"/>
  <c r="S1211" i="12"/>
  <c r="S1212" i="12"/>
  <c r="S1213" i="12"/>
  <c r="S1214" i="12"/>
  <c r="S1215" i="12"/>
  <c r="S1216" i="12"/>
  <c r="S1217" i="12"/>
  <c r="S1218" i="12"/>
  <c r="S1219" i="12"/>
  <c r="S1220" i="12"/>
  <c r="S1221" i="12"/>
  <c r="S1222" i="12"/>
  <c r="S1223" i="12"/>
  <c r="S1224" i="12"/>
  <c r="S1225" i="12"/>
  <c r="S1226" i="12"/>
  <c r="S1227" i="12"/>
  <c r="S1228" i="12"/>
  <c r="S1229" i="12"/>
  <c r="S1230" i="12"/>
  <c r="S1231" i="12"/>
  <c r="S1232" i="12"/>
  <c r="S1233" i="12"/>
  <c r="S1234" i="12"/>
  <c r="S1235" i="12"/>
  <c r="S1236" i="12"/>
  <c r="S1237" i="12"/>
  <c r="S1238" i="12"/>
  <c r="S1239" i="12"/>
  <c r="S1240" i="12"/>
  <c r="S1241" i="12"/>
  <c r="S1242" i="12"/>
  <c r="S1243" i="12"/>
  <c r="S1244" i="12"/>
  <c r="S1245" i="12"/>
  <c r="S1246" i="12"/>
  <c r="S1247" i="12"/>
  <c r="S1248" i="12"/>
  <c r="S1249" i="12"/>
  <c r="S1250" i="12"/>
  <c r="S1251" i="12"/>
  <c r="S1252" i="12"/>
  <c r="S1253" i="12"/>
  <c r="S1254" i="12"/>
  <c r="S1255" i="12"/>
  <c r="S1256" i="12"/>
  <c r="S1257" i="12"/>
  <c r="S1258" i="12"/>
  <c r="S1259" i="12"/>
  <c r="S1260" i="12"/>
  <c r="S1261" i="12"/>
  <c r="S1262" i="12"/>
  <c r="S1263" i="12"/>
  <c r="S1264" i="12"/>
  <c r="S1265" i="12"/>
  <c r="S1266" i="12"/>
  <c r="S1267" i="12"/>
  <c r="S1268" i="12"/>
  <c r="S1269" i="12"/>
  <c r="S1270" i="12"/>
  <c r="S1271" i="12"/>
  <c r="S1272" i="12"/>
  <c r="S1273" i="12"/>
  <c r="S1274" i="12"/>
  <c r="S1275" i="12"/>
  <c r="S1276" i="12"/>
  <c r="S1277" i="12"/>
  <c r="S1278" i="12"/>
  <c r="S1279" i="12"/>
  <c r="S1280" i="12"/>
  <c r="S1281" i="12"/>
  <c r="S1282" i="12"/>
  <c r="S1283" i="12"/>
  <c r="S1284" i="12"/>
  <c r="S1285" i="12"/>
  <c r="S1286" i="12"/>
  <c r="S1287" i="12"/>
  <c r="S1288" i="12"/>
  <c r="S1289" i="12"/>
  <c r="S1290" i="12"/>
  <c r="S1291" i="12"/>
  <c r="S1292" i="12"/>
  <c r="S1293" i="12"/>
  <c r="S1294" i="12"/>
  <c r="S1295" i="12"/>
  <c r="S1296" i="12"/>
  <c r="S1297" i="12"/>
  <c r="S1298" i="12"/>
  <c r="S1299" i="12"/>
  <c r="S1300" i="12"/>
  <c r="S1301" i="12"/>
  <c r="S1302" i="12"/>
  <c r="S1303" i="12"/>
  <c r="S1304" i="12"/>
  <c r="S1305" i="12"/>
  <c r="S1306" i="12"/>
  <c r="S1307" i="12"/>
  <c r="S1308" i="12"/>
  <c r="S1309" i="12"/>
  <c r="S1310" i="12"/>
  <c r="S1311" i="12"/>
  <c r="S1312" i="12"/>
  <c r="S1313" i="12"/>
  <c r="S1314" i="12"/>
  <c r="S1315" i="12"/>
  <c r="S1316" i="12"/>
  <c r="S1317" i="12"/>
  <c r="S1318" i="12"/>
  <c r="S1319" i="12"/>
  <c r="S1320" i="12"/>
  <c r="S1321" i="12"/>
  <c r="S1322" i="12"/>
  <c r="S1323" i="12"/>
  <c r="S1324" i="12"/>
  <c r="S1325" i="12"/>
  <c r="S1326" i="12"/>
  <c r="S1327" i="12"/>
  <c r="S1328" i="12"/>
  <c r="S1329" i="12"/>
  <c r="S1330" i="12"/>
  <c r="S1331" i="12"/>
  <c r="S1332" i="12"/>
  <c r="S1333" i="12"/>
  <c r="S1334" i="12"/>
  <c r="S1335" i="12"/>
  <c r="S1336" i="12"/>
  <c r="S1337" i="12"/>
  <c r="S1338" i="12"/>
  <c r="S1339" i="12"/>
  <c r="S1340" i="12"/>
  <c r="S1341" i="12"/>
  <c r="S1342" i="12"/>
  <c r="S1343" i="12"/>
  <c r="S1344" i="12"/>
  <c r="S1345" i="12"/>
  <c r="S1346" i="12"/>
  <c r="S1347" i="12"/>
  <c r="S1348" i="12"/>
  <c r="S1349" i="12"/>
  <c r="S1350" i="12"/>
  <c r="S1351" i="12"/>
  <c r="S1352" i="12"/>
  <c r="S1353" i="12"/>
  <c r="S1354" i="12"/>
  <c r="S1355" i="12"/>
  <c r="S1356" i="12"/>
  <c r="S1357" i="12"/>
  <c r="S1358" i="12"/>
  <c r="S1359" i="12"/>
  <c r="S1360" i="12"/>
  <c r="S1361" i="12"/>
  <c r="S1362" i="12"/>
  <c r="S1363" i="12"/>
  <c r="S1364" i="12"/>
  <c r="S1365" i="12"/>
  <c r="S1366" i="12"/>
  <c r="S1367" i="12"/>
  <c r="S1368" i="12"/>
  <c r="S1369" i="12"/>
  <c r="S1370" i="12"/>
  <c r="S1371" i="12"/>
  <c r="S1372" i="12"/>
  <c r="S1373" i="12"/>
  <c r="S1374" i="12"/>
  <c r="S1375" i="12"/>
  <c r="S1376" i="12"/>
  <c r="S1377" i="12"/>
  <c r="S1378" i="12"/>
  <c r="S1379" i="12"/>
  <c r="S1380" i="12"/>
  <c r="S1381" i="12"/>
  <c r="S1382" i="12"/>
  <c r="S1383" i="12"/>
  <c r="S1384" i="12"/>
  <c r="S1385" i="12"/>
  <c r="S1386" i="12"/>
  <c r="S1387" i="12"/>
  <c r="S1388" i="12"/>
  <c r="S1389" i="12"/>
  <c r="S1390" i="12"/>
  <c r="S1391" i="12"/>
  <c r="S1392" i="12"/>
  <c r="S1393" i="12"/>
  <c r="S1394" i="12"/>
  <c r="S1395" i="12"/>
  <c r="S1396" i="12"/>
  <c r="S1397" i="12"/>
  <c r="S1398" i="12"/>
  <c r="S1399" i="12"/>
  <c r="S1400" i="12"/>
  <c r="S1401" i="12"/>
  <c r="S1402" i="12"/>
  <c r="S1403" i="12"/>
  <c r="S1404" i="12"/>
  <c r="S1405" i="12"/>
  <c r="S1406" i="12"/>
  <c r="S1407" i="12"/>
  <c r="S1408" i="12"/>
  <c r="S1409" i="12"/>
  <c r="S1410" i="12"/>
  <c r="S1411" i="12"/>
  <c r="S1412" i="12"/>
  <c r="S1413" i="12"/>
  <c r="S1414" i="12"/>
  <c r="S1415" i="12"/>
  <c r="S1416" i="12"/>
  <c r="S1417" i="12"/>
  <c r="S1418" i="12"/>
  <c r="S1419" i="12"/>
  <c r="S1420" i="12"/>
  <c r="S1421" i="12"/>
  <c r="S1422" i="12"/>
  <c r="S1423" i="12"/>
  <c r="S1424" i="12"/>
  <c r="S1425" i="12"/>
  <c r="S1426" i="12"/>
  <c r="S1427" i="12"/>
  <c r="S1428" i="12"/>
  <c r="S1429" i="12"/>
  <c r="S1430" i="12"/>
  <c r="S1431" i="12"/>
  <c r="S1432" i="12"/>
  <c r="S1433" i="12"/>
  <c r="S1434" i="12"/>
  <c r="S1435" i="12"/>
  <c r="S1436" i="12"/>
  <c r="S1437" i="12"/>
  <c r="S1438" i="12"/>
  <c r="S1439" i="12"/>
  <c r="S1440" i="12"/>
  <c r="S1441" i="12"/>
  <c r="S1442" i="12"/>
  <c r="S1443" i="12"/>
  <c r="S1444" i="12"/>
  <c r="S1445" i="12"/>
  <c r="S1446" i="12"/>
  <c r="S1447" i="12"/>
  <c r="S1448" i="12"/>
  <c r="S1449" i="12"/>
  <c r="S1450" i="12"/>
  <c r="S1451" i="12"/>
  <c r="S1452" i="12"/>
  <c r="S1453" i="12"/>
  <c r="S1454" i="12"/>
  <c r="S1455" i="12"/>
  <c r="S1456" i="12"/>
  <c r="S1457" i="12"/>
  <c r="S1458" i="12"/>
  <c r="S1459" i="12"/>
  <c r="S1460" i="12"/>
  <c r="S1461" i="12"/>
  <c r="S1462" i="12"/>
  <c r="S1463" i="12"/>
  <c r="S1464" i="12"/>
  <c r="S1465" i="12"/>
  <c r="S1466" i="12"/>
  <c r="S1467" i="12"/>
  <c r="S1468" i="12"/>
  <c r="S1469" i="12"/>
  <c r="S1470" i="12"/>
  <c r="S1471" i="12"/>
  <c r="S1472" i="12"/>
  <c r="S1473" i="12"/>
  <c r="S1474" i="12"/>
  <c r="S1475" i="12"/>
  <c r="S1476" i="12"/>
  <c r="S1477" i="12"/>
  <c r="S1478" i="12"/>
  <c r="S1479" i="12"/>
  <c r="S1480" i="12"/>
  <c r="S1481" i="12"/>
  <c r="S1482" i="12"/>
  <c r="S1483" i="12"/>
  <c r="S1484" i="12"/>
  <c r="S1485" i="12"/>
  <c r="S1486" i="12"/>
  <c r="S1487" i="12"/>
  <c r="S1488" i="12"/>
  <c r="S1489" i="12"/>
  <c r="S1490" i="12"/>
  <c r="S1491" i="12"/>
  <c r="S1492" i="12"/>
  <c r="S1493" i="12"/>
  <c r="S1494" i="12"/>
  <c r="S1495" i="12"/>
  <c r="S1496" i="12"/>
  <c r="S1497" i="12"/>
  <c r="S1498" i="12"/>
  <c r="S1499" i="12"/>
  <c r="S1500" i="12"/>
  <c r="S1501" i="12"/>
  <c r="S1502" i="12"/>
  <c r="S1503" i="12"/>
  <c r="S1504" i="12"/>
  <c r="S1505" i="12"/>
  <c r="S1506" i="12"/>
  <c r="S1507" i="12"/>
  <c r="S1508" i="12"/>
  <c r="S1509" i="12"/>
  <c r="S1510" i="12"/>
  <c r="S1511" i="12"/>
  <c r="S1512" i="12"/>
  <c r="S1513" i="12"/>
  <c r="S1514" i="12"/>
  <c r="S1515" i="12"/>
  <c r="S1516" i="12"/>
  <c r="S1517" i="12"/>
  <c r="S1518" i="12"/>
  <c r="S1519" i="12"/>
  <c r="S1520" i="12"/>
  <c r="S1521" i="12"/>
  <c r="S1522" i="12"/>
  <c r="S1523" i="12"/>
  <c r="S1524" i="12"/>
  <c r="S1525" i="12"/>
  <c r="S1526" i="12"/>
  <c r="S1527" i="12"/>
  <c r="S1528" i="12"/>
  <c r="S1529" i="12"/>
  <c r="S1530" i="12"/>
  <c r="S1531" i="12"/>
  <c r="S1532" i="12"/>
  <c r="S1533" i="12"/>
  <c r="S1534" i="12"/>
  <c r="S1535" i="12"/>
  <c r="S1536" i="12"/>
  <c r="S1537" i="12"/>
  <c r="S1538" i="12"/>
  <c r="S1539" i="12"/>
  <c r="S1540" i="12"/>
  <c r="S1541" i="12"/>
  <c r="S1542" i="12"/>
  <c r="S1543" i="12"/>
  <c r="S1544" i="12"/>
  <c r="S1545" i="12"/>
  <c r="S1546" i="12"/>
  <c r="S1547" i="12"/>
  <c r="S1548" i="12"/>
  <c r="S1549" i="12"/>
  <c r="S1550" i="12"/>
  <c r="S1551" i="12"/>
  <c r="S1552" i="12"/>
  <c r="S1553" i="12"/>
  <c r="S1554" i="12"/>
  <c r="S1555" i="12"/>
  <c r="S1556" i="12"/>
  <c r="S1557" i="12"/>
  <c r="S1558" i="12"/>
  <c r="S1559" i="12"/>
  <c r="S1560" i="12"/>
  <c r="S1561" i="12"/>
  <c r="S1562" i="12"/>
  <c r="S1563" i="12"/>
  <c r="S1564" i="12"/>
  <c r="S1565" i="12"/>
  <c r="S1566" i="12"/>
  <c r="S1567" i="12"/>
  <c r="S1568" i="12"/>
  <c r="S1569" i="12"/>
  <c r="S1570" i="12"/>
  <c r="S1571" i="12"/>
  <c r="S1572" i="12"/>
  <c r="S1573" i="12"/>
  <c r="S1574" i="12"/>
  <c r="S1575" i="12"/>
  <c r="S1576" i="12"/>
  <c r="S1577" i="12"/>
  <c r="S1578" i="12"/>
  <c r="S1579" i="12"/>
  <c r="S1580" i="12"/>
  <c r="S1581" i="12"/>
  <c r="S1582" i="12"/>
  <c r="S1583" i="12"/>
  <c r="S1584" i="12"/>
  <c r="S1585" i="12"/>
  <c r="S1586" i="12"/>
  <c r="S1587" i="12"/>
  <c r="S1588" i="12"/>
  <c r="S1589" i="12"/>
  <c r="S1590" i="12"/>
  <c r="S1591" i="12"/>
  <c r="S1592" i="12"/>
  <c r="S1593" i="12"/>
  <c r="S1594" i="12"/>
  <c r="S1595" i="12"/>
  <c r="S1596" i="12"/>
  <c r="S1597" i="12"/>
  <c r="S1598" i="12"/>
  <c r="S1599" i="12"/>
  <c r="S1600" i="12"/>
  <c r="S1601" i="12"/>
  <c r="S1602" i="12"/>
  <c r="S1603" i="12"/>
  <c r="S1604" i="12"/>
  <c r="S1605" i="12"/>
  <c r="S1606" i="12"/>
  <c r="S1607" i="12"/>
  <c r="S1608" i="12"/>
  <c r="S1609" i="12"/>
  <c r="S1610" i="12"/>
  <c r="S1611" i="12"/>
  <c r="S1612" i="12"/>
  <c r="S1613" i="12"/>
  <c r="S1614" i="12"/>
  <c r="S1615" i="12"/>
  <c r="S1616" i="12"/>
  <c r="S1617" i="12"/>
  <c r="S1618" i="12"/>
  <c r="S1619" i="12"/>
  <c r="S1620" i="12"/>
  <c r="S1621" i="12"/>
  <c r="S1622" i="12"/>
  <c r="S1623" i="12"/>
  <c r="S1624" i="12"/>
  <c r="S1625" i="12"/>
  <c r="S1626" i="12"/>
  <c r="S1627" i="12"/>
  <c r="S1628" i="12"/>
  <c r="S1629" i="12"/>
  <c r="S1630" i="12"/>
  <c r="S1631" i="12"/>
  <c r="S1632" i="12"/>
  <c r="S1633" i="12"/>
  <c r="S1634" i="12"/>
  <c r="S1635" i="12"/>
  <c r="S1636" i="12"/>
  <c r="S1637" i="12"/>
  <c r="S1638" i="12"/>
  <c r="S1639" i="12"/>
  <c r="S1640" i="12"/>
  <c r="S1641" i="12"/>
  <c r="S1642" i="12"/>
  <c r="S1643" i="12"/>
  <c r="S1644" i="12"/>
  <c r="S1645" i="12"/>
  <c r="S1646" i="12"/>
  <c r="S1647" i="12"/>
  <c r="S1648" i="12"/>
  <c r="S1649" i="12"/>
  <c r="S1650" i="12"/>
  <c r="S1651" i="12"/>
  <c r="S1652" i="12"/>
  <c r="S1653" i="12"/>
  <c r="S1654" i="12"/>
  <c r="S1655" i="12"/>
  <c r="S1656" i="12"/>
  <c r="S1657" i="12"/>
  <c r="S1658" i="12"/>
  <c r="S1659" i="12"/>
  <c r="S1660" i="12"/>
  <c r="S1661" i="12"/>
  <c r="S1662" i="12"/>
  <c r="S1663" i="12"/>
  <c r="S1664" i="12"/>
  <c r="S1665" i="12"/>
  <c r="S1666" i="12"/>
  <c r="S1667" i="12"/>
  <c r="S1668" i="12"/>
  <c r="S1669" i="12"/>
  <c r="S1670" i="12"/>
  <c r="S1671" i="12"/>
  <c r="S1672" i="12"/>
  <c r="S1673" i="12"/>
  <c r="S1674" i="12"/>
  <c r="S1675" i="12"/>
  <c r="S1676" i="12"/>
  <c r="S1677" i="12"/>
  <c r="S1678" i="12"/>
  <c r="S1679" i="12"/>
  <c r="S1680" i="12"/>
  <c r="S1681" i="12"/>
  <c r="S1682" i="12"/>
  <c r="S1683" i="12"/>
  <c r="S1684" i="12"/>
  <c r="S1685" i="12"/>
  <c r="S1686" i="12"/>
  <c r="S1687" i="12"/>
  <c r="S1688" i="12"/>
  <c r="S1689" i="12"/>
  <c r="S1690" i="12"/>
  <c r="S1691" i="12"/>
  <c r="S1692" i="12"/>
  <c r="S1693" i="12"/>
  <c r="S1694" i="12"/>
  <c r="S1695" i="12"/>
  <c r="S1696" i="12"/>
  <c r="S1697" i="12"/>
  <c r="S1698" i="12"/>
  <c r="S1699" i="12"/>
  <c r="S1700" i="12"/>
  <c r="S1701" i="12"/>
  <c r="S1702" i="12"/>
  <c r="S1703" i="12"/>
  <c r="S1704" i="12"/>
  <c r="S1705" i="12"/>
  <c r="S1706" i="12"/>
  <c r="S1707" i="12"/>
  <c r="S1708" i="12"/>
  <c r="S1709" i="12"/>
  <c r="S1710" i="12"/>
  <c r="S1711" i="12"/>
  <c r="S1712" i="12"/>
  <c r="S1713" i="12"/>
  <c r="S1714" i="12"/>
  <c r="S1715" i="12"/>
  <c r="S1716" i="12"/>
  <c r="S1717" i="12"/>
  <c r="S1718" i="12"/>
  <c r="S1719" i="12"/>
  <c r="S1720" i="12"/>
  <c r="S1721" i="12"/>
  <c r="S1722" i="12"/>
  <c r="S1723" i="12"/>
  <c r="S1724" i="12"/>
  <c r="S1725" i="12"/>
  <c r="S1726" i="12"/>
  <c r="S1727" i="12"/>
  <c r="S1728" i="12"/>
  <c r="S1729" i="12"/>
  <c r="S1730" i="12"/>
  <c r="S1731" i="12"/>
  <c r="S1732" i="12"/>
  <c r="S1733" i="12"/>
  <c r="S1734" i="12"/>
  <c r="S1735" i="12"/>
  <c r="S1736" i="12"/>
  <c r="S1737" i="12"/>
  <c r="S1738" i="12"/>
  <c r="S1739" i="12"/>
  <c r="S1740" i="12"/>
  <c r="S1741" i="12"/>
  <c r="S1742" i="12"/>
  <c r="S1743" i="12"/>
  <c r="S1744" i="12"/>
  <c r="S1745" i="12"/>
  <c r="S1746" i="12"/>
  <c r="S1747" i="12"/>
  <c r="S1748" i="12"/>
  <c r="S1749" i="12"/>
  <c r="S1750" i="12"/>
  <c r="S1751" i="12"/>
  <c r="S1752" i="12"/>
  <c r="S1753" i="12"/>
  <c r="S1754" i="12"/>
  <c r="S1755" i="12"/>
  <c r="S1756" i="12"/>
  <c r="S1757" i="12"/>
  <c r="S1758" i="12"/>
  <c r="S1759" i="12"/>
  <c r="S1760" i="12"/>
  <c r="S1761" i="12"/>
  <c r="S1762" i="12"/>
  <c r="S1763" i="12"/>
  <c r="S1764" i="12"/>
  <c r="S1765" i="12"/>
  <c r="S1766" i="12"/>
  <c r="S1767" i="12"/>
  <c r="S1768" i="12"/>
  <c r="S1769" i="12"/>
  <c r="S1770" i="12"/>
  <c r="S1771" i="12"/>
  <c r="S1772" i="12"/>
  <c r="S1773" i="12"/>
  <c r="S1774" i="12"/>
  <c r="S1775" i="12"/>
  <c r="S1776" i="12"/>
  <c r="S1777" i="12"/>
  <c r="S1778" i="12"/>
  <c r="S1779" i="12"/>
  <c r="S1780" i="12"/>
  <c r="S1781" i="12"/>
  <c r="S1782" i="12"/>
  <c r="S1783" i="12"/>
  <c r="S1784" i="12"/>
  <c r="S1785" i="12"/>
  <c r="S1786" i="12"/>
  <c r="S1787" i="12"/>
  <c r="S1788" i="12"/>
  <c r="S1789" i="12"/>
  <c r="S1790" i="12"/>
  <c r="S1791" i="12"/>
  <c r="S1792" i="12"/>
  <c r="S1793" i="12"/>
  <c r="S1794" i="12"/>
  <c r="S1795" i="12"/>
  <c r="S1796" i="12"/>
  <c r="S1797" i="12"/>
  <c r="S1798" i="12"/>
  <c r="S1799" i="12"/>
  <c r="S1800" i="12"/>
  <c r="S1801" i="12"/>
  <c r="S1802" i="12"/>
  <c r="S1803" i="12"/>
  <c r="S1804" i="12"/>
  <c r="S1805" i="12"/>
  <c r="S1806" i="12"/>
  <c r="S1807" i="12"/>
  <c r="S1808" i="12"/>
  <c r="S1809" i="12"/>
  <c r="S1810" i="12"/>
  <c r="S1811" i="12"/>
  <c r="S1812" i="12"/>
  <c r="S1813" i="12"/>
  <c r="S1814" i="12"/>
  <c r="S1815" i="12"/>
  <c r="S1816" i="12"/>
  <c r="S1817" i="12"/>
  <c r="S1818" i="12"/>
  <c r="S1819" i="12"/>
  <c r="S1820" i="12"/>
  <c r="S1821" i="12"/>
  <c r="S1822" i="12"/>
  <c r="S1823" i="12"/>
  <c r="S1824" i="12"/>
  <c r="S1825" i="12"/>
  <c r="S1826" i="12"/>
  <c r="S1827" i="12"/>
  <c r="S1828" i="12"/>
  <c r="S1829" i="12"/>
  <c r="S1830" i="12"/>
  <c r="S1831" i="12"/>
  <c r="S1832" i="12"/>
  <c r="S1833" i="12"/>
  <c r="S1834" i="12"/>
  <c r="S1835" i="12"/>
  <c r="S1836" i="12"/>
  <c r="S1837" i="12"/>
  <c r="S1838" i="12"/>
  <c r="S1839" i="12"/>
  <c r="S1840" i="12"/>
  <c r="S1841" i="12"/>
  <c r="S1842" i="12"/>
  <c r="S1843" i="12"/>
  <c r="S1844" i="12"/>
  <c r="S1845" i="12"/>
  <c r="S1846" i="12"/>
  <c r="S1847" i="12"/>
  <c r="S1848" i="12"/>
  <c r="S1849" i="12"/>
  <c r="S1850" i="12"/>
  <c r="S1851" i="12"/>
  <c r="S1852" i="12"/>
  <c r="S1853" i="12"/>
  <c r="S1854" i="12"/>
  <c r="S1855" i="12"/>
  <c r="S1856" i="12"/>
  <c r="S1857" i="12"/>
  <c r="S1858" i="12"/>
  <c r="S1859" i="12"/>
  <c r="S1860" i="12"/>
  <c r="S1861" i="12"/>
  <c r="S1862" i="12"/>
  <c r="S1863" i="12"/>
  <c r="S1864" i="12"/>
  <c r="S1865" i="12"/>
  <c r="S1866" i="12"/>
  <c r="S1867" i="12"/>
  <c r="S1868" i="12"/>
  <c r="S1869" i="12"/>
  <c r="S1870" i="12"/>
  <c r="S1871" i="12"/>
  <c r="S1872" i="12"/>
  <c r="S1873" i="12"/>
  <c r="S1874" i="12"/>
  <c r="S1875" i="12"/>
  <c r="S1876" i="12"/>
  <c r="S1877" i="12"/>
  <c r="S1878" i="12"/>
  <c r="S1879" i="12"/>
  <c r="S1880" i="12"/>
  <c r="S1881" i="12"/>
  <c r="S1882" i="12"/>
  <c r="S1883" i="12"/>
  <c r="S1884" i="12"/>
  <c r="S1885" i="12"/>
  <c r="S1886" i="12"/>
  <c r="S1887" i="12"/>
  <c r="S1888" i="12"/>
  <c r="S1889" i="12"/>
  <c r="S1890" i="12"/>
  <c r="S1891" i="12"/>
  <c r="S1892" i="12"/>
  <c r="S1893" i="12"/>
  <c r="S1894" i="12"/>
  <c r="S1895" i="12"/>
  <c r="S1896" i="12"/>
  <c r="S1897" i="12"/>
  <c r="S1898" i="12"/>
  <c r="S1899" i="12"/>
  <c r="S1900" i="12"/>
  <c r="S1901" i="12"/>
  <c r="S1902" i="12"/>
  <c r="S1903" i="12"/>
  <c r="S1904" i="12"/>
  <c r="S1905" i="12"/>
  <c r="S1906" i="12"/>
  <c r="S1907" i="12"/>
  <c r="S1908" i="12"/>
  <c r="S1909" i="12"/>
  <c r="S1910" i="12"/>
  <c r="S1911" i="12"/>
  <c r="S1912" i="12"/>
  <c r="S1913" i="12"/>
  <c r="S1914" i="12"/>
  <c r="S1915" i="12"/>
  <c r="S1916" i="12"/>
  <c r="S1917" i="12"/>
  <c r="S1918" i="12"/>
  <c r="S1919" i="12"/>
  <c r="S1920" i="12"/>
  <c r="S1921" i="12"/>
  <c r="S1922" i="12"/>
  <c r="S1923" i="12"/>
  <c r="S1924" i="12"/>
  <c r="S1925" i="12"/>
  <c r="S1926" i="12"/>
  <c r="S1927" i="12"/>
  <c r="S1928" i="12"/>
  <c r="S1929" i="12"/>
  <c r="S1930" i="12"/>
  <c r="S1931" i="12"/>
  <c r="S1932" i="12"/>
  <c r="S1933" i="12"/>
  <c r="S1934" i="12"/>
  <c r="S1935" i="12"/>
  <c r="S1936" i="12"/>
  <c r="S1937" i="12"/>
  <c r="S1938" i="12"/>
  <c r="S1939" i="12"/>
  <c r="S1940" i="12"/>
  <c r="S1941" i="12"/>
  <c r="S1942" i="12"/>
  <c r="S1943" i="12"/>
  <c r="S1944" i="12"/>
  <c r="S1945" i="12"/>
  <c r="S1946" i="12"/>
  <c r="S1947" i="12"/>
  <c r="S1948" i="12"/>
  <c r="S1949" i="12"/>
  <c r="S1950" i="12"/>
  <c r="S1951" i="12"/>
  <c r="S1952" i="12"/>
  <c r="S1953" i="12"/>
  <c r="S1954" i="12"/>
  <c r="S1955" i="12"/>
  <c r="S1956" i="12"/>
  <c r="S1957" i="12"/>
  <c r="S1958" i="12"/>
  <c r="S1959" i="12"/>
  <c r="S1960" i="12"/>
  <c r="S1961" i="12"/>
  <c r="S1962" i="12"/>
  <c r="S1963" i="12"/>
  <c r="S1964" i="12"/>
  <c r="S1965" i="12"/>
  <c r="S1966" i="12"/>
  <c r="S1967" i="12"/>
  <c r="S1968" i="12"/>
  <c r="S1969" i="12"/>
  <c r="S1970" i="12"/>
  <c r="S1971" i="12"/>
  <c r="S1972" i="12"/>
  <c r="S1973" i="12"/>
  <c r="S1974" i="12"/>
  <c r="S1975" i="12"/>
  <c r="S1976" i="12"/>
  <c r="S1977" i="12"/>
  <c r="S1978" i="12"/>
  <c r="S1979" i="12"/>
  <c r="S1980" i="12"/>
  <c r="S1981" i="12"/>
  <c r="S1982" i="12"/>
  <c r="S1983" i="12"/>
  <c r="S1984" i="12"/>
  <c r="S1985" i="12"/>
  <c r="S1986" i="12"/>
  <c r="S1987" i="12"/>
  <c r="S1988" i="12"/>
  <c r="S1989" i="12"/>
  <c r="S1990" i="12"/>
  <c r="S1991" i="12"/>
  <c r="S1992" i="12"/>
  <c r="S1993" i="12"/>
  <c r="S1994" i="12"/>
  <c r="S1995" i="12"/>
  <c r="S1996" i="12"/>
  <c r="S1997" i="12"/>
  <c r="S1998" i="12"/>
  <c r="S1999" i="12"/>
  <c r="S2000" i="12"/>
  <c r="S2001" i="12"/>
  <c r="S2002" i="12"/>
  <c r="S2003" i="12"/>
  <c r="S2004" i="12"/>
  <c r="S2005" i="12"/>
  <c r="S2006" i="12"/>
  <c r="S2007" i="12"/>
  <c r="S2008" i="12"/>
  <c r="S2009" i="12"/>
  <c r="S2010" i="12"/>
  <c r="S2011" i="12"/>
  <c r="S2012" i="12"/>
  <c r="S2013" i="12"/>
  <c r="S2014" i="12"/>
  <c r="S2015" i="12"/>
  <c r="S2016" i="12"/>
  <c r="S2017" i="12"/>
  <c r="S2018" i="12"/>
  <c r="S2019" i="12"/>
  <c r="S2020" i="12"/>
  <c r="S2021" i="12"/>
  <c r="S2022" i="12"/>
  <c r="S2023" i="12"/>
  <c r="S2024" i="12"/>
  <c r="S2025" i="12"/>
  <c r="S2026" i="12"/>
  <c r="S2027" i="12"/>
  <c r="S2028" i="12"/>
  <c r="S2029" i="12"/>
  <c r="S2030" i="12"/>
  <c r="S2031" i="12"/>
  <c r="S2032" i="12"/>
  <c r="S2033" i="12"/>
  <c r="S2034" i="12"/>
  <c r="S2035" i="12"/>
  <c r="S2036" i="12"/>
  <c r="S2037" i="12"/>
  <c r="S2038" i="12"/>
  <c r="S2039" i="12"/>
  <c r="S2040" i="12"/>
  <c r="S2041" i="12"/>
  <c r="S2042" i="12"/>
  <c r="S2043" i="12"/>
  <c r="S2044" i="12"/>
  <c r="S2045" i="12"/>
  <c r="S2046" i="12"/>
  <c r="S2047" i="12"/>
  <c r="S2048" i="12"/>
  <c r="S2049" i="12"/>
  <c r="S2050" i="12"/>
  <c r="S2051" i="12"/>
  <c r="S2052" i="12"/>
  <c r="S2053" i="12"/>
  <c r="S2054" i="12"/>
  <c r="S2055" i="12"/>
  <c r="S2056" i="12"/>
  <c r="S2057" i="12"/>
  <c r="S2058" i="12"/>
  <c r="S2059" i="12"/>
  <c r="S2060" i="12"/>
  <c r="S2061" i="12"/>
  <c r="S2062" i="12"/>
  <c r="S2063" i="12"/>
  <c r="S2064" i="12"/>
  <c r="S2065" i="12"/>
  <c r="S2066" i="12"/>
  <c r="S2067" i="12"/>
  <c r="S2068" i="12"/>
  <c r="S2069" i="12"/>
  <c r="S2070" i="12"/>
  <c r="S2071" i="12"/>
  <c r="S2072" i="12"/>
  <c r="S2073" i="12"/>
  <c r="S2074" i="12"/>
  <c r="S2075" i="12"/>
  <c r="S2076" i="12"/>
  <c r="S2077" i="12"/>
  <c r="S2078" i="12"/>
  <c r="S2079" i="12"/>
  <c r="S2080" i="12"/>
  <c r="S2081" i="12"/>
  <c r="S2082" i="12"/>
  <c r="S2083" i="12"/>
  <c r="S2084" i="12"/>
  <c r="S2085" i="12"/>
  <c r="S2086" i="12"/>
  <c r="S2087" i="12"/>
  <c r="S2088" i="12"/>
  <c r="S2089" i="12"/>
  <c r="S2090" i="12"/>
  <c r="S2091" i="12"/>
  <c r="S2092" i="12"/>
  <c r="S2093" i="12"/>
  <c r="S2094" i="12"/>
  <c r="S2095" i="12"/>
  <c r="S2096" i="12"/>
  <c r="S2097" i="12"/>
  <c r="S2098" i="12"/>
  <c r="S2099" i="12"/>
  <c r="S2100" i="12"/>
  <c r="S2101" i="12"/>
  <c r="S2102" i="12"/>
  <c r="S2103" i="12"/>
  <c r="S2104" i="12"/>
  <c r="S2105" i="12"/>
  <c r="S2106" i="12"/>
  <c r="S2107" i="12"/>
  <c r="S2108" i="12"/>
  <c r="S2109" i="12"/>
  <c r="S2110" i="12"/>
  <c r="S2111" i="12"/>
  <c r="S2112" i="12"/>
  <c r="S2113" i="12"/>
  <c r="S2114" i="12"/>
  <c r="S2115" i="12"/>
  <c r="S2116" i="12"/>
  <c r="S2117" i="12"/>
  <c r="S2118" i="12"/>
  <c r="S2119" i="12"/>
  <c r="S2120" i="12"/>
  <c r="S2121" i="12"/>
  <c r="S2122" i="12"/>
  <c r="S2123" i="12"/>
  <c r="S2124" i="12"/>
  <c r="S2125" i="12"/>
  <c r="S2126" i="12"/>
  <c r="S2127" i="12"/>
  <c r="S2128" i="12"/>
  <c r="S2129" i="12"/>
  <c r="S2130" i="12"/>
  <c r="S2131" i="12"/>
  <c r="S2132" i="12"/>
  <c r="S2133" i="12"/>
  <c r="S2134" i="12"/>
  <c r="S2135" i="12"/>
  <c r="S2136" i="12"/>
  <c r="S2137" i="12"/>
  <c r="S2138" i="12"/>
  <c r="S2139" i="12"/>
  <c r="S2140" i="12"/>
  <c r="S2141" i="12"/>
  <c r="S2142" i="12"/>
  <c r="S2143" i="12"/>
  <c r="S2144" i="12"/>
  <c r="S2145" i="12"/>
  <c r="S2146" i="12"/>
  <c r="S2147" i="12"/>
  <c r="S2148" i="12"/>
  <c r="S2149" i="12"/>
  <c r="S2150" i="12"/>
  <c r="S2151" i="12"/>
  <c r="S2152" i="12"/>
  <c r="S2153" i="12"/>
  <c r="S2154" i="12"/>
  <c r="S2155" i="12"/>
  <c r="S2156" i="12"/>
  <c r="S2157" i="12"/>
  <c r="S2158" i="12"/>
  <c r="S2159" i="12"/>
  <c r="S2160" i="12"/>
  <c r="S2161" i="12"/>
  <c r="S2162" i="12"/>
  <c r="S2163" i="12"/>
  <c r="S2164" i="12"/>
  <c r="S2165" i="12"/>
  <c r="S2166" i="12"/>
  <c r="S2167" i="12"/>
  <c r="S2168" i="12"/>
  <c r="S2169" i="12"/>
  <c r="S2170" i="12"/>
  <c r="S2171" i="12"/>
  <c r="S2172" i="12"/>
  <c r="S2173" i="12"/>
  <c r="S2174" i="12"/>
  <c r="S2175" i="12"/>
  <c r="S2176" i="12"/>
  <c r="S2177" i="12"/>
  <c r="S2178" i="12"/>
  <c r="S2179" i="12"/>
  <c r="S2180" i="12"/>
  <c r="S2181" i="12"/>
  <c r="S2182" i="12"/>
  <c r="S2183" i="12"/>
  <c r="S2184" i="12"/>
  <c r="S2185" i="12"/>
  <c r="S2186" i="12"/>
  <c r="S2187" i="12"/>
  <c r="S2188" i="12"/>
  <c r="S2189" i="12"/>
  <c r="S2190" i="12"/>
  <c r="S2191" i="12"/>
  <c r="S2192" i="12"/>
  <c r="S2193" i="12"/>
  <c r="S2194" i="12"/>
  <c r="S2195" i="12"/>
  <c r="S2196" i="12"/>
  <c r="S2197" i="12"/>
  <c r="S2198" i="12"/>
  <c r="S2199" i="12"/>
  <c r="S2200" i="12"/>
  <c r="S2201" i="12"/>
  <c r="S2202" i="12"/>
  <c r="S2203" i="12"/>
  <c r="S2204" i="12"/>
  <c r="S2205" i="12"/>
  <c r="S2206" i="12"/>
  <c r="S2207" i="12"/>
  <c r="S2208" i="12"/>
  <c r="S2209" i="12"/>
  <c r="S2210" i="12"/>
  <c r="S2211" i="12"/>
  <c r="S2212" i="12"/>
  <c r="S2213" i="12"/>
  <c r="S2214" i="12"/>
  <c r="S2215" i="12"/>
  <c r="S2216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676" i="12"/>
  <c r="R677" i="12"/>
  <c r="R678" i="12"/>
  <c r="R679" i="12"/>
  <c r="R680" i="12"/>
  <c r="R681" i="12"/>
  <c r="R682" i="12"/>
  <c r="R683" i="12"/>
  <c r="R684" i="12"/>
  <c r="R685" i="12"/>
  <c r="R686" i="12"/>
  <c r="R687" i="12"/>
  <c r="R688" i="12"/>
  <c r="R689" i="12"/>
  <c r="R690" i="12"/>
  <c r="R691" i="12"/>
  <c r="R692" i="12"/>
  <c r="R693" i="12"/>
  <c r="R694" i="12"/>
  <c r="R695" i="12"/>
  <c r="R696" i="12"/>
  <c r="R697" i="12"/>
  <c r="R698" i="12"/>
  <c r="R699" i="12"/>
  <c r="R700" i="12"/>
  <c r="R701" i="12"/>
  <c r="R702" i="12"/>
  <c r="R703" i="12"/>
  <c r="R704" i="12"/>
  <c r="R705" i="12"/>
  <c r="R706" i="12"/>
  <c r="R707" i="12"/>
  <c r="R708" i="12"/>
  <c r="R709" i="12"/>
  <c r="R710" i="12"/>
  <c r="R711" i="12"/>
  <c r="R712" i="12"/>
  <c r="R713" i="12"/>
  <c r="R714" i="12"/>
  <c r="R715" i="12"/>
  <c r="R716" i="12"/>
  <c r="R717" i="12"/>
  <c r="R718" i="12"/>
  <c r="R719" i="12"/>
  <c r="R720" i="12"/>
  <c r="R721" i="12"/>
  <c r="R722" i="12"/>
  <c r="R723" i="12"/>
  <c r="R724" i="12"/>
  <c r="R725" i="12"/>
  <c r="R726" i="12"/>
  <c r="R727" i="12"/>
  <c r="R728" i="12"/>
  <c r="R729" i="12"/>
  <c r="R730" i="12"/>
  <c r="R731" i="12"/>
  <c r="R732" i="12"/>
  <c r="R733" i="12"/>
  <c r="R734" i="12"/>
  <c r="R735" i="12"/>
  <c r="R736" i="12"/>
  <c r="R737" i="12"/>
  <c r="R738" i="12"/>
  <c r="R739" i="12"/>
  <c r="R740" i="12"/>
  <c r="R741" i="12"/>
  <c r="R742" i="12"/>
  <c r="R743" i="12"/>
  <c r="R744" i="12"/>
  <c r="R745" i="12"/>
  <c r="R746" i="12"/>
  <c r="R747" i="12"/>
  <c r="R748" i="12"/>
  <c r="R749" i="12"/>
  <c r="R750" i="12"/>
  <c r="R751" i="12"/>
  <c r="R752" i="12"/>
  <c r="R753" i="12"/>
  <c r="R754" i="12"/>
  <c r="R755" i="12"/>
  <c r="R756" i="12"/>
  <c r="R757" i="12"/>
  <c r="R758" i="12"/>
  <c r="R759" i="12"/>
  <c r="R760" i="12"/>
  <c r="R761" i="12"/>
  <c r="R762" i="12"/>
  <c r="R763" i="12"/>
  <c r="R764" i="12"/>
  <c r="R765" i="12"/>
  <c r="R766" i="12"/>
  <c r="R767" i="12"/>
  <c r="R768" i="12"/>
  <c r="R769" i="12"/>
  <c r="R770" i="12"/>
  <c r="R771" i="12"/>
  <c r="R772" i="12"/>
  <c r="R773" i="12"/>
  <c r="R774" i="12"/>
  <c r="R775" i="12"/>
  <c r="R776" i="12"/>
  <c r="R777" i="12"/>
  <c r="R778" i="12"/>
  <c r="R779" i="12"/>
  <c r="R780" i="12"/>
  <c r="R781" i="12"/>
  <c r="R782" i="12"/>
  <c r="R783" i="12"/>
  <c r="R784" i="12"/>
  <c r="R785" i="12"/>
  <c r="R786" i="12"/>
  <c r="R787" i="12"/>
  <c r="R788" i="12"/>
  <c r="R789" i="12"/>
  <c r="R790" i="12"/>
  <c r="R791" i="12"/>
  <c r="R792" i="12"/>
  <c r="R793" i="12"/>
  <c r="R794" i="12"/>
  <c r="R795" i="12"/>
  <c r="R796" i="12"/>
  <c r="R797" i="12"/>
  <c r="R798" i="12"/>
  <c r="R799" i="12"/>
  <c r="R800" i="12"/>
  <c r="R801" i="12"/>
  <c r="R802" i="12"/>
  <c r="R803" i="12"/>
  <c r="R804" i="12"/>
  <c r="R805" i="12"/>
  <c r="R806" i="12"/>
  <c r="R807" i="12"/>
  <c r="R808" i="12"/>
  <c r="R809" i="12"/>
  <c r="R810" i="12"/>
  <c r="R811" i="12"/>
  <c r="R812" i="12"/>
  <c r="R813" i="12"/>
  <c r="R814" i="12"/>
  <c r="R815" i="12"/>
  <c r="R816" i="12"/>
  <c r="R817" i="12"/>
  <c r="R818" i="12"/>
  <c r="R819" i="12"/>
  <c r="R820" i="12"/>
  <c r="R821" i="12"/>
  <c r="R822" i="12"/>
  <c r="R823" i="12"/>
  <c r="R824" i="12"/>
  <c r="R825" i="12"/>
  <c r="R826" i="12"/>
  <c r="R827" i="12"/>
  <c r="R828" i="12"/>
  <c r="R829" i="12"/>
  <c r="R830" i="12"/>
  <c r="R831" i="12"/>
  <c r="R832" i="12"/>
  <c r="R833" i="12"/>
  <c r="R834" i="12"/>
  <c r="R835" i="12"/>
  <c r="R836" i="12"/>
  <c r="R837" i="12"/>
  <c r="R838" i="12"/>
  <c r="R839" i="12"/>
  <c r="R840" i="12"/>
  <c r="R841" i="12"/>
  <c r="R842" i="12"/>
  <c r="R843" i="12"/>
  <c r="R844" i="12"/>
  <c r="R845" i="12"/>
  <c r="R846" i="12"/>
  <c r="R847" i="12"/>
  <c r="R848" i="12"/>
  <c r="R849" i="12"/>
  <c r="R850" i="12"/>
  <c r="R851" i="12"/>
  <c r="R852" i="12"/>
  <c r="R853" i="12"/>
  <c r="R854" i="12"/>
  <c r="R855" i="12"/>
  <c r="R856" i="12"/>
  <c r="R857" i="12"/>
  <c r="R858" i="12"/>
  <c r="R859" i="12"/>
  <c r="R860" i="12"/>
  <c r="R861" i="12"/>
  <c r="R862" i="12"/>
  <c r="R863" i="12"/>
  <c r="R864" i="12"/>
  <c r="R865" i="12"/>
  <c r="R866" i="12"/>
  <c r="R867" i="12"/>
  <c r="R868" i="12"/>
  <c r="R869" i="12"/>
  <c r="R870" i="12"/>
  <c r="R871" i="12"/>
  <c r="R872" i="12"/>
  <c r="R873" i="12"/>
  <c r="R874" i="12"/>
  <c r="R875" i="12"/>
  <c r="R876" i="12"/>
  <c r="R877" i="12"/>
  <c r="R878" i="12"/>
  <c r="R879" i="12"/>
  <c r="R880" i="12"/>
  <c r="R881" i="12"/>
  <c r="R882" i="12"/>
  <c r="R883" i="12"/>
  <c r="R884" i="12"/>
  <c r="R885" i="12"/>
  <c r="R886" i="12"/>
  <c r="R887" i="12"/>
  <c r="R888" i="12"/>
  <c r="R889" i="12"/>
  <c r="R890" i="12"/>
  <c r="R891" i="12"/>
  <c r="R892" i="12"/>
  <c r="R893" i="12"/>
  <c r="R894" i="12"/>
  <c r="R895" i="12"/>
  <c r="R896" i="12"/>
  <c r="R897" i="12"/>
  <c r="R898" i="12"/>
  <c r="R899" i="12"/>
  <c r="R900" i="12"/>
  <c r="R901" i="12"/>
  <c r="R902" i="12"/>
  <c r="R903" i="12"/>
  <c r="R904" i="12"/>
  <c r="R905" i="12"/>
  <c r="R906" i="12"/>
  <c r="R907" i="12"/>
  <c r="R908" i="12"/>
  <c r="R909" i="12"/>
  <c r="R910" i="12"/>
  <c r="R911" i="12"/>
  <c r="R912" i="12"/>
  <c r="R913" i="12"/>
  <c r="R914" i="12"/>
  <c r="R915" i="12"/>
  <c r="R916" i="12"/>
  <c r="R917" i="12"/>
  <c r="R918" i="12"/>
  <c r="R919" i="12"/>
  <c r="R920" i="12"/>
  <c r="R921" i="12"/>
  <c r="R922" i="12"/>
  <c r="R923" i="12"/>
  <c r="R924" i="12"/>
  <c r="R925" i="12"/>
  <c r="R926" i="12"/>
  <c r="R927" i="12"/>
  <c r="R928" i="12"/>
  <c r="R929" i="12"/>
  <c r="R930" i="12"/>
  <c r="R931" i="12"/>
  <c r="R932" i="12"/>
  <c r="R933" i="12"/>
  <c r="R934" i="12"/>
  <c r="R935" i="12"/>
  <c r="R936" i="12"/>
  <c r="R937" i="12"/>
  <c r="R938" i="12"/>
  <c r="R939" i="12"/>
  <c r="R940" i="12"/>
  <c r="R941" i="12"/>
  <c r="R942" i="12"/>
  <c r="R943" i="12"/>
  <c r="R944" i="12"/>
  <c r="R945" i="12"/>
  <c r="R946" i="12"/>
  <c r="R947" i="12"/>
  <c r="R948" i="12"/>
  <c r="R949" i="12"/>
  <c r="R950" i="12"/>
  <c r="R951" i="12"/>
  <c r="R952" i="12"/>
  <c r="R953" i="12"/>
  <c r="R954" i="12"/>
  <c r="R955" i="12"/>
  <c r="R956" i="12"/>
  <c r="R957" i="12"/>
  <c r="R958" i="12"/>
  <c r="R959" i="12"/>
  <c r="R960" i="12"/>
  <c r="R961" i="12"/>
  <c r="R962" i="12"/>
  <c r="R963" i="12"/>
  <c r="R964" i="12"/>
  <c r="R965" i="12"/>
  <c r="R966" i="12"/>
  <c r="R967" i="12"/>
  <c r="R968" i="12"/>
  <c r="R969" i="12"/>
  <c r="R970" i="12"/>
  <c r="R971" i="12"/>
  <c r="R972" i="12"/>
  <c r="R973" i="12"/>
  <c r="R974" i="12"/>
  <c r="R975" i="12"/>
  <c r="R976" i="12"/>
  <c r="R977" i="12"/>
  <c r="R978" i="12"/>
  <c r="R979" i="12"/>
  <c r="R980" i="12"/>
  <c r="R981" i="12"/>
  <c r="R982" i="12"/>
  <c r="R983" i="12"/>
  <c r="R984" i="12"/>
  <c r="R985" i="12"/>
  <c r="R986" i="12"/>
  <c r="R987" i="12"/>
  <c r="R988" i="12"/>
  <c r="R989" i="12"/>
  <c r="R990" i="12"/>
  <c r="R991" i="12"/>
  <c r="R992" i="12"/>
  <c r="R993" i="12"/>
  <c r="R994" i="12"/>
  <c r="R995" i="12"/>
  <c r="R996" i="12"/>
  <c r="R997" i="12"/>
  <c r="R998" i="12"/>
  <c r="R999" i="12"/>
  <c r="R1000" i="12"/>
  <c r="R1001" i="12"/>
  <c r="R1002" i="12"/>
  <c r="R1003" i="12"/>
  <c r="R1004" i="12"/>
  <c r="R1005" i="12"/>
  <c r="R1006" i="12"/>
  <c r="R1007" i="12"/>
  <c r="R1008" i="12"/>
  <c r="R1009" i="12"/>
  <c r="R1010" i="12"/>
  <c r="R1011" i="12"/>
  <c r="R1012" i="12"/>
  <c r="R1013" i="12"/>
  <c r="R1014" i="12"/>
  <c r="R1015" i="12"/>
  <c r="R1016" i="12"/>
  <c r="R1017" i="12"/>
  <c r="R1018" i="12"/>
  <c r="R1019" i="12"/>
  <c r="R1020" i="12"/>
  <c r="R1021" i="12"/>
  <c r="R1022" i="12"/>
  <c r="R1023" i="12"/>
  <c r="R1024" i="12"/>
  <c r="R1025" i="12"/>
  <c r="R1026" i="12"/>
  <c r="R1027" i="12"/>
  <c r="R1028" i="12"/>
  <c r="R1029" i="12"/>
  <c r="R1030" i="12"/>
  <c r="R1031" i="12"/>
  <c r="R1032" i="12"/>
  <c r="R1033" i="12"/>
  <c r="R1034" i="12"/>
  <c r="R1035" i="12"/>
  <c r="R1036" i="12"/>
  <c r="R1037" i="12"/>
  <c r="R1038" i="12"/>
  <c r="R1039" i="12"/>
  <c r="R1040" i="12"/>
  <c r="R1041" i="12"/>
  <c r="R1042" i="12"/>
  <c r="R1043" i="12"/>
  <c r="R1044" i="12"/>
  <c r="R1045" i="12"/>
  <c r="R1046" i="12"/>
  <c r="R1047" i="12"/>
  <c r="R1048" i="12"/>
  <c r="R1049" i="12"/>
  <c r="R1050" i="12"/>
  <c r="R1051" i="12"/>
  <c r="R1052" i="12"/>
  <c r="R1053" i="12"/>
  <c r="R1054" i="12"/>
  <c r="R1055" i="12"/>
  <c r="R1056" i="12"/>
  <c r="R1057" i="12"/>
  <c r="R1058" i="12"/>
  <c r="R1059" i="12"/>
  <c r="R1060" i="12"/>
  <c r="R1061" i="12"/>
  <c r="R1062" i="12"/>
  <c r="R1063" i="12"/>
  <c r="R1064" i="12"/>
  <c r="R1065" i="12"/>
  <c r="R1066" i="12"/>
  <c r="R1067" i="12"/>
  <c r="R1068" i="12"/>
  <c r="R1069" i="12"/>
  <c r="R1070" i="12"/>
  <c r="R1071" i="12"/>
  <c r="R1072" i="12"/>
  <c r="R1073" i="12"/>
  <c r="R1074" i="12"/>
  <c r="R1075" i="12"/>
  <c r="R1076" i="12"/>
  <c r="R1077" i="12"/>
  <c r="R1078" i="12"/>
  <c r="R1079" i="12"/>
  <c r="R1080" i="12"/>
  <c r="R1081" i="12"/>
  <c r="R1082" i="12"/>
  <c r="R1083" i="12"/>
  <c r="R1084" i="12"/>
  <c r="R1085" i="12"/>
  <c r="R1086" i="12"/>
  <c r="R1087" i="12"/>
  <c r="R1088" i="12"/>
  <c r="R1089" i="12"/>
  <c r="R1090" i="12"/>
  <c r="R1091" i="12"/>
  <c r="R1092" i="12"/>
  <c r="R1093" i="12"/>
  <c r="R1094" i="12"/>
  <c r="R1095" i="12"/>
  <c r="R1096" i="12"/>
  <c r="R1097" i="12"/>
  <c r="R1098" i="12"/>
  <c r="R1099" i="12"/>
  <c r="R1100" i="12"/>
  <c r="R1101" i="12"/>
  <c r="R1102" i="12"/>
  <c r="R1103" i="12"/>
  <c r="R1104" i="12"/>
  <c r="R1105" i="12"/>
  <c r="R1106" i="12"/>
  <c r="R1107" i="12"/>
  <c r="R1108" i="12"/>
  <c r="R1109" i="12"/>
  <c r="R1110" i="12"/>
  <c r="R1111" i="12"/>
  <c r="R1112" i="12"/>
  <c r="R1113" i="12"/>
  <c r="R1114" i="12"/>
  <c r="R1115" i="12"/>
  <c r="R1116" i="12"/>
  <c r="R1117" i="12"/>
  <c r="R1118" i="12"/>
  <c r="R1119" i="12"/>
  <c r="R1120" i="12"/>
  <c r="R1121" i="12"/>
  <c r="R1122" i="12"/>
  <c r="R1123" i="12"/>
  <c r="R1124" i="12"/>
  <c r="R1125" i="12"/>
  <c r="R1126" i="12"/>
  <c r="R1127" i="12"/>
  <c r="R1128" i="12"/>
  <c r="R1129" i="12"/>
  <c r="R1130" i="12"/>
  <c r="R1131" i="12"/>
  <c r="R1132" i="12"/>
  <c r="R1133" i="12"/>
  <c r="R1134" i="12"/>
  <c r="R1135" i="12"/>
  <c r="R1136" i="12"/>
  <c r="R1137" i="12"/>
  <c r="R1138" i="12"/>
  <c r="R1139" i="12"/>
  <c r="R1140" i="12"/>
  <c r="R1141" i="12"/>
  <c r="R1142" i="12"/>
  <c r="R1143" i="12"/>
  <c r="R1144" i="12"/>
  <c r="R1145" i="12"/>
  <c r="R1146" i="12"/>
  <c r="R1147" i="12"/>
  <c r="R1148" i="12"/>
  <c r="R1149" i="12"/>
  <c r="R1150" i="12"/>
  <c r="R1151" i="12"/>
  <c r="R1152" i="12"/>
  <c r="R1153" i="12"/>
  <c r="R1154" i="12"/>
  <c r="R1155" i="12"/>
  <c r="R1156" i="12"/>
  <c r="R1157" i="12"/>
  <c r="R1158" i="12"/>
  <c r="R1159" i="12"/>
  <c r="R1160" i="12"/>
  <c r="R1161" i="12"/>
  <c r="R1162" i="12"/>
  <c r="R1163" i="12"/>
  <c r="R1164" i="12"/>
  <c r="R1165" i="12"/>
  <c r="R1166" i="12"/>
  <c r="R1167" i="12"/>
  <c r="R1168" i="12"/>
  <c r="R1169" i="12"/>
  <c r="R1170" i="12"/>
  <c r="R1171" i="12"/>
  <c r="R1172" i="12"/>
  <c r="R1173" i="12"/>
  <c r="R1174" i="12"/>
  <c r="R1175" i="12"/>
  <c r="R1176" i="12"/>
  <c r="R1177" i="12"/>
  <c r="R1178" i="12"/>
  <c r="R1179" i="12"/>
  <c r="R1180" i="12"/>
  <c r="R1181" i="12"/>
  <c r="R1182" i="12"/>
  <c r="R1183" i="12"/>
  <c r="R1184" i="12"/>
  <c r="R1185" i="12"/>
  <c r="R1186" i="12"/>
  <c r="R1187" i="12"/>
  <c r="R1188" i="12"/>
  <c r="R1189" i="12"/>
  <c r="R1190" i="12"/>
  <c r="R1191" i="12"/>
  <c r="R1192" i="12"/>
  <c r="R1193" i="12"/>
  <c r="R1194" i="12"/>
  <c r="R1195" i="12"/>
  <c r="R1196" i="12"/>
  <c r="R1197" i="12"/>
  <c r="R1198" i="12"/>
  <c r="R1199" i="12"/>
  <c r="R1200" i="12"/>
  <c r="R1201" i="12"/>
  <c r="R1202" i="12"/>
  <c r="R1203" i="12"/>
  <c r="R1204" i="12"/>
  <c r="R1205" i="12"/>
  <c r="R1206" i="12"/>
  <c r="R1207" i="12"/>
  <c r="R1208" i="12"/>
  <c r="R1209" i="12"/>
  <c r="R1210" i="12"/>
  <c r="R1211" i="12"/>
  <c r="R1212" i="12"/>
  <c r="R1213" i="12"/>
  <c r="R1214" i="12"/>
  <c r="R1215" i="12"/>
  <c r="R1216" i="12"/>
  <c r="R1217" i="12"/>
  <c r="R1218" i="12"/>
  <c r="R1219" i="12"/>
  <c r="R1220" i="12"/>
  <c r="R1221" i="12"/>
  <c r="R1222" i="12"/>
  <c r="R1223" i="12"/>
  <c r="R1224" i="12"/>
  <c r="R1225" i="12"/>
  <c r="R1226" i="12"/>
  <c r="R1227" i="12"/>
  <c r="R1228" i="12"/>
  <c r="R1229" i="12"/>
  <c r="R1230" i="12"/>
  <c r="R1231" i="12"/>
  <c r="R1232" i="12"/>
  <c r="R1233" i="12"/>
  <c r="R1234" i="12"/>
  <c r="R1235" i="12"/>
  <c r="R1236" i="12"/>
  <c r="R1237" i="12"/>
  <c r="R1238" i="12"/>
  <c r="R1239" i="12"/>
  <c r="R1240" i="12"/>
  <c r="R1241" i="12"/>
  <c r="R1242" i="12"/>
  <c r="R1243" i="12"/>
  <c r="R1244" i="12"/>
  <c r="R1245" i="12"/>
  <c r="R1246" i="12"/>
  <c r="R1247" i="12"/>
  <c r="R1248" i="12"/>
  <c r="R1249" i="12"/>
  <c r="R1250" i="12"/>
  <c r="R1251" i="12"/>
  <c r="R1252" i="12"/>
  <c r="R1253" i="12"/>
  <c r="R1254" i="12"/>
  <c r="R1255" i="12"/>
  <c r="R1256" i="12"/>
  <c r="R1257" i="12"/>
  <c r="R1258" i="12"/>
  <c r="R1259" i="12"/>
  <c r="R1260" i="12"/>
  <c r="R1261" i="12"/>
  <c r="R1262" i="12"/>
  <c r="R1263" i="12"/>
  <c r="R1264" i="12"/>
  <c r="R1265" i="12"/>
  <c r="R1266" i="12"/>
  <c r="R1267" i="12"/>
  <c r="R1268" i="12"/>
  <c r="R1269" i="12"/>
  <c r="R1270" i="12"/>
  <c r="R1271" i="12"/>
  <c r="R1272" i="12"/>
  <c r="R1273" i="12"/>
  <c r="R1274" i="12"/>
  <c r="R1275" i="12"/>
  <c r="R1276" i="12"/>
  <c r="R1277" i="12"/>
  <c r="R1278" i="12"/>
  <c r="R1279" i="12"/>
  <c r="R1280" i="12"/>
  <c r="R1281" i="12"/>
  <c r="R1282" i="12"/>
  <c r="R1283" i="12"/>
  <c r="R1284" i="12"/>
  <c r="R1285" i="12"/>
  <c r="R1286" i="12"/>
  <c r="R1287" i="12"/>
  <c r="R1288" i="12"/>
  <c r="R1289" i="12"/>
  <c r="R1290" i="12"/>
  <c r="R1291" i="12"/>
  <c r="R1292" i="12"/>
  <c r="R1293" i="12"/>
  <c r="R1294" i="12"/>
  <c r="R1295" i="12"/>
  <c r="R1296" i="12"/>
  <c r="R1297" i="12"/>
  <c r="R1298" i="12"/>
  <c r="R1299" i="12"/>
  <c r="R1300" i="12"/>
  <c r="R1301" i="12"/>
  <c r="R1302" i="12"/>
  <c r="R1303" i="12"/>
  <c r="R1304" i="12"/>
  <c r="R1305" i="12"/>
  <c r="R1306" i="12"/>
  <c r="R1307" i="12"/>
  <c r="R1308" i="12"/>
  <c r="R1309" i="12"/>
  <c r="R1310" i="12"/>
  <c r="R1311" i="12"/>
  <c r="R1312" i="12"/>
  <c r="R1313" i="12"/>
  <c r="R1314" i="12"/>
  <c r="R1315" i="12"/>
  <c r="R1316" i="12"/>
  <c r="R1317" i="12"/>
  <c r="R1318" i="12"/>
  <c r="R1319" i="12"/>
  <c r="R1320" i="12"/>
  <c r="R1321" i="12"/>
  <c r="R1322" i="12"/>
  <c r="R1323" i="12"/>
  <c r="R1324" i="12"/>
  <c r="R1325" i="12"/>
  <c r="R1326" i="12"/>
  <c r="R1327" i="12"/>
  <c r="R1328" i="12"/>
  <c r="R1329" i="12"/>
  <c r="R1330" i="12"/>
  <c r="R1331" i="12"/>
  <c r="R1332" i="12"/>
  <c r="R1333" i="12"/>
  <c r="R1334" i="12"/>
  <c r="R1335" i="12"/>
  <c r="R1336" i="12"/>
  <c r="R1337" i="12"/>
  <c r="R1338" i="12"/>
  <c r="R1339" i="12"/>
  <c r="R1340" i="12"/>
  <c r="R1341" i="12"/>
  <c r="R1342" i="12"/>
  <c r="R1343" i="12"/>
  <c r="R1344" i="12"/>
  <c r="R1345" i="12"/>
  <c r="R1346" i="12"/>
  <c r="R1347" i="12"/>
  <c r="R1348" i="12"/>
  <c r="R1349" i="12"/>
  <c r="R1350" i="12"/>
  <c r="R1351" i="12"/>
  <c r="R1352" i="12"/>
  <c r="R1353" i="12"/>
  <c r="R1354" i="12"/>
  <c r="R1355" i="12"/>
  <c r="R1356" i="12"/>
  <c r="R1357" i="12"/>
  <c r="R1358" i="12"/>
  <c r="R1359" i="12"/>
  <c r="R1360" i="12"/>
  <c r="R1361" i="12"/>
  <c r="R1362" i="12"/>
  <c r="R1363" i="12"/>
  <c r="R1364" i="12"/>
  <c r="R1365" i="12"/>
  <c r="R1366" i="12"/>
  <c r="R1367" i="12"/>
  <c r="R1368" i="12"/>
  <c r="R1369" i="12"/>
  <c r="R1370" i="12"/>
  <c r="R1371" i="12"/>
  <c r="R1372" i="12"/>
  <c r="R1373" i="12"/>
  <c r="R1374" i="12"/>
  <c r="R1375" i="12"/>
  <c r="R1376" i="12"/>
  <c r="R1377" i="12"/>
  <c r="R1378" i="12"/>
  <c r="R1379" i="12"/>
  <c r="R1380" i="12"/>
  <c r="R1381" i="12"/>
  <c r="R1382" i="12"/>
  <c r="R1383" i="12"/>
  <c r="R1384" i="12"/>
  <c r="R1385" i="12"/>
  <c r="R1386" i="12"/>
  <c r="R1387" i="12"/>
  <c r="R1388" i="12"/>
  <c r="R1389" i="12"/>
  <c r="R1390" i="12"/>
  <c r="R1391" i="12"/>
  <c r="R1392" i="12"/>
  <c r="R1393" i="12"/>
  <c r="R1394" i="12"/>
  <c r="R1395" i="12"/>
  <c r="R1396" i="12"/>
  <c r="R1397" i="12"/>
  <c r="R1398" i="12"/>
  <c r="R1399" i="12"/>
  <c r="R1400" i="12"/>
  <c r="R1401" i="12"/>
  <c r="R1402" i="12"/>
  <c r="R1403" i="12"/>
  <c r="R1404" i="12"/>
  <c r="R1405" i="12"/>
  <c r="R1406" i="12"/>
  <c r="R1407" i="12"/>
  <c r="R1408" i="12"/>
  <c r="R1409" i="12"/>
  <c r="R1410" i="12"/>
  <c r="R1411" i="12"/>
  <c r="R1412" i="12"/>
  <c r="R1413" i="12"/>
  <c r="R1414" i="12"/>
  <c r="R1415" i="12"/>
  <c r="R1416" i="12"/>
  <c r="R1417" i="12"/>
  <c r="R1418" i="12"/>
  <c r="R1419" i="12"/>
  <c r="R1420" i="12"/>
  <c r="R1421" i="12"/>
  <c r="R1422" i="12"/>
  <c r="R1423" i="12"/>
  <c r="R1424" i="12"/>
  <c r="R1425" i="12"/>
  <c r="R1426" i="12"/>
  <c r="R1427" i="12"/>
  <c r="R1428" i="12"/>
  <c r="R1429" i="12"/>
  <c r="R1430" i="12"/>
  <c r="R1431" i="12"/>
  <c r="R1432" i="12"/>
  <c r="R1433" i="12"/>
  <c r="R1434" i="12"/>
  <c r="R1435" i="12"/>
  <c r="R1436" i="12"/>
  <c r="R1437" i="12"/>
  <c r="R1438" i="12"/>
  <c r="R1439" i="12"/>
  <c r="R1440" i="12"/>
  <c r="R1441" i="12"/>
  <c r="R1442" i="12"/>
  <c r="R1443" i="12"/>
  <c r="R1444" i="12"/>
  <c r="R1445" i="12"/>
  <c r="R1446" i="12"/>
  <c r="R1447" i="12"/>
  <c r="R1448" i="12"/>
  <c r="R1449" i="12"/>
  <c r="R1450" i="12"/>
  <c r="R1451" i="12"/>
  <c r="R1452" i="12"/>
  <c r="R1453" i="12"/>
  <c r="R1454" i="12"/>
  <c r="R1455" i="12"/>
  <c r="R1456" i="12"/>
  <c r="R1457" i="12"/>
  <c r="R1458" i="12"/>
  <c r="R1459" i="12"/>
  <c r="R1460" i="12"/>
  <c r="R1461" i="12"/>
  <c r="R1462" i="12"/>
  <c r="R1463" i="12"/>
  <c r="R1464" i="12"/>
  <c r="R1465" i="12"/>
  <c r="R1466" i="12"/>
  <c r="R1467" i="12"/>
  <c r="R1468" i="12"/>
  <c r="R1469" i="12"/>
  <c r="R1470" i="12"/>
  <c r="R1471" i="12"/>
  <c r="R1472" i="12"/>
  <c r="R1473" i="12"/>
  <c r="R1474" i="12"/>
  <c r="R1475" i="12"/>
  <c r="R1476" i="12"/>
  <c r="R1477" i="12"/>
  <c r="R1478" i="12"/>
  <c r="R1479" i="12"/>
  <c r="R1480" i="12"/>
  <c r="R1481" i="12"/>
  <c r="R1482" i="12"/>
  <c r="R1483" i="12"/>
  <c r="R1484" i="12"/>
  <c r="R1485" i="12"/>
  <c r="R1486" i="12"/>
  <c r="R1487" i="12"/>
  <c r="R1488" i="12"/>
  <c r="R1489" i="12"/>
  <c r="R1490" i="12"/>
  <c r="R1491" i="12"/>
  <c r="R1492" i="12"/>
  <c r="R1493" i="12"/>
  <c r="R1494" i="12"/>
  <c r="R1495" i="12"/>
  <c r="R1496" i="12"/>
  <c r="R1497" i="12"/>
  <c r="R1498" i="12"/>
  <c r="R1499" i="12"/>
  <c r="R1500" i="12"/>
  <c r="R1501" i="12"/>
  <c r="R1502" i="12"/>
  <c r="R1503" i="12"/>
  <c r="R1504" i="12"/>
  <c r="R1505" i="12"/>
  <c r="R1506" i="12"/>
  <c r="R1507" i="12"/>
  <c r="R1508" i="12"/>
  <c r="R1509" i="12"/>
  <c r="R1510" i="12"/>
  <c r="R1511" i="12"/>
  <c r="R1512" i="12"/>
  <c r="R1513" i="12"/>
  <c r="R1514" i="12"/>
  <c r="R1515" i="12"/>
  <c r="R1516" i="12"/>
  <c r="R1517" i="12"/>
  <c r="R1518" i="12"/>
  <c r="R1519" i="12"/>
  <c r="R1520" i="12"/>
  <c r="R1521" i="12"/>
  <c r="R1522" i="12"/>
  <c r="R1523" i="12"/>
  <c r="R1524" i="12"/>
  <c r="R1525" i="12"/>
  <c r="R1526" i="12"/>
  <c r="R1527" i="12"/>
  <c r="R1528" i="12"/>
  <c r="R1529" i="12"/>
  <c r="R1530" i="12"/>
  <c r="R1531" i="12"/>
  <c r="R1532" i="12"/>
  <c r="R1533" i="12"/>
  <c r="R1534" i="12"/>
  <c r="R1535" i="12"/>
  <c r="R1536" i="12"/>
  <c r="R1537" i="12"/>
  <c r="R1538" i="12"/>
  <c r="R1539" i="12"/>
  <c r="R1540" i="12"/>
  <c r="R1541" i="12"/>
  <c r="R1542" i="12"/>
  <c r="R1543" i="12"/>
  <c r="R1544" i="12"/>
  <c r="R1545" i="12"/>
  <c r="R1546" i="12"/>
  <c r="R1547" i="12"/>
  <c r="R1548" i="12"/>
  <c r="R1549" i="12"/>
  <c r="R1550" i="12"/>
  <c r="R1551" i="12"/>
  <c r="R1552" i="12"/>
  <c r="R1553" i="12"/>
  <c r="R1554" i="12"/>
  <c r="R1555" i="12"/>
  <c r="R1556" i="12"/>
  <c r="R1557" i="12"/>
  <c r="R1558" i="12"/>
  <c r="R1559" i="12"/>
  <c r="R1560" i="12"/>
  <c r="R1561" i="12"/>
  <c r="R1562" i="12"/>
  <c r="R1563" i="12"/>
  <c r="R1564" i="12"/>
  <c r="R1565" i="12"/>
  <c r="R1566" i="12"/>
  <c r="R1567" i="12"/>
  <c r="R1568" i="12"/>
  <c r="R1569" i="12"/>
  <c r="R1570" i="12"/>
  <c r="R1571" i="12"/>
  <c r="R1572" i="12"/>
  <c r="R1573" i="12"/>
  <c r="R1574" i="12"/>
  <c r="R1575" i="12"/>
  <c r="R1576" i="12"/>
  <c r="R1577" i="12"/>
  <c r="R1578" i="12"/>
  <c r="R1579" i="12"/>
  <c r="R1580" i="12"/>
  <c r="R1581" i="12"/>
  <c r="R1582" i="12"/>
  <c r="R1583" i="12"/>
  <c r="R1584" i="12"/>
  <c r="R1585" i="12"/>
  <c r="R1586" i="12"/>
  <c r="R1587" i="12"/>
  <c r="R1588" i="12"/>
  <c r="R1589" i="12"/>
  <c r="R1590" i="12"/>
  <c r="R1591" i="12"/>
  <c r="R1592" i="12"/>
  <c r="R1593" i="12"/>
  <c r="R1594" i="12"/>
  <c r="R1595" i="12"/>
  <c r="R1596" i="12"/>
  <c r="R1597" i="12"/>
  <c r="R1598" i="12"/>
  <c r="R1599" i="12"/>
  <c r="R1600" i="12"/>
  <c r="R1601" i="12"/>
  <c r="R1602" i="12"/>
  <c r="R1603" i="12"/>
  <c r="R1604" i="12"/>
  <c r="R1605" i="12"/>
  <c r="R1606" i="12"/>
  <c r="R1607" i="12"/>
  <c r="R1608" i="12"/>
  <c r="R1609" i="12"/>
  <c r="R1610" i="12"/>
  <c r="R1611" i="12"/>
  <c r="R1612" i="12"/>
  <c r="R1613" i="12"/>
  <c r="R1614" i="12"/>
  <c r="R1615" i="12"/>
  <c r="R1616" i="12"/>
  <c r="R1617" i="12"/>
  <c r="R1618" i="12"/>
  <c r="R1619" i="12"/>
  <c r="R1620" i="12"/>
  <c r="R1621" i="12"/>
  <c r="R1622" i="12"/>
  <c r="R1623" i="12"/>
  <c r="R1624" i="12"/>
  <c r="R1625" i="12"/>
  <c r="R1626" i="12"/>
  <c r="R1627" i="12"/>
  <c r="R1628" i="12"/>
  <c r="R1629" i="12"/>
  <c r="R1630" i="12"/>
  <c r="R1631" i="12"/>
  <c r="R1632" i="12"/>
  <c r="R1633" i="12"/>
  <c r="R1634" i="12"/>
  <c r="R1635" i="12"/>
  <c r="R1636" i="12"/>
  <c r="R1637" i="12"/>
  <c r="R1638" i="12"/>
  <c r="R1639" i="12"/>
  <c r="R1640" i="12"/>
  <c r="R1641" i="12"/>
  <c r="R1642" i="12"/>
  <c r="R1643" i="12"/>
  <c r="R1644" i="12"/>
  <c r="R1645" i="12"/>
  <c r="R1646" i="12"/>
  <c r="R1647" i="12"/>
  <c r="R1648" i="12"/>
  <c r="R1649" i="12"/>
  <c r="R1650" i="12"/>
  <c r="R1651" i="12"/>
  <c r="R1652" i="12"/>
  <c r="R1653" i="12"/>
  <c r="R1654" i="12"/>
  <c r="R1655" i="12"/>
  <c r="R1656" i="12"/>
  <c r="R1657" i="12"/>
  <c r="R1658" i="12"/>
  <c r="R1659" i="12"/>
  <c r="R1660" i="12"/>
  <c r="R1661" i="12"/>
  <c r="R1662" i="12"/>
  <c r="R1663" i="12"/>
  <c r="R1664" i="12"/>
  <c r="R1665" i="12"/>
  <c r="R1666" i="12"/>
  <c r="R1667" i="12"/>
  <c r="R1668" i="12"/>
  <c r="R1669" i="12"/>
  <c r="R1670" i="12"/>
  <c r="R1671" i="12"/>
  <c r="R1672" i="12"/>
  <c r="R1673" i="12"/>
  <c r="R1674" i="12"/>
  <c r="R1675" i="12"/>
  <c r="R1676" i="12"/>
  <c r="R1677" i="12"/>
  <c r="R1678" i="12"/>
  <c r="R1679" i="12"/>
  <c r="R1680" i="12"/>
  <c r="R1681" i="12"/>
  <c r="R1682" i="12"/>
  <c r="R1683" i="12"/>
  <c r="R1684" i="12"/>
  <c r="R1685" i="12"/>
  <c r="R1686" i="12"/>
  <c r="R1687" i="12"/>
  <c r="R1688" i="12"/>
  <c r="R1689" i="12"/>
  <c r="R1690" i="12"/>
  <c r="R1691" i="12"/>
  <c r="R1692" i="12"/>
  <c r="R1693" i="12"/>
  <c r="R1694" i="12"/>
  <c r="R1695" i="12"/>
  <c r="R1696" i="12"/>
  <c r="R1697" i="12"/>
  <c r="R1698" i="12"/>
  <c r="R1699" i="12"/>
  <c r="R1700" i="12"/>
  <c r="R1701" i="12"/>
  <c r="R1702" i="12"/>
  <c r="R1703" i="12"/>
  <c r="R1704" i="12"/>
  <c r="R1705" i="12"/>
  <c r="R1706" i="12"/>
  <c r="R1707" i="12"/>
  <c r="R1708" i="12"/>
  <c r="R1709" i="12"/>
  <c r="R1710" i="12"/>
  <c r="R1711" i="12"/>
  <c r="R1712" i="12"/>
  <c r="R1713" i="12"/>
  <c r="R1714" i="12"/>
  <c r="R1715" i="12"/>
  <c r="R1716" i="12"/>
  <c r="R1717" i="12"/>
  <c r="R1718" i="12"/>
  <c r="R1719" i="12"/>
  <c r="R1720" i="12"/>
  <c r="R1721" i="12"/>
  <c r="R1722" i="12"/>
  <c r="R1723" i="12"/>
  <c r="R1724" i="12"/>
  <c r="R1725" i="12"/>
  <c r="R1726" i="12"/>
  <c r="R1727" i="12"/>
  <c r="R1728" i="12"/>
  <c r="R1729" i="12"/>
  <c r="R1730" i="12"/>
  <c r="R1731" i="12"/>
  <c r="R1732" i="12"/>
  <c r="R1733" i="12"/>
  <c r="R1734" i="12"/>
  <c r="R1735" i="12"/>
  <c r="R1736" i="12"/>
  <c r="R1737" i="12"/>
  <c r="R1738" i="12"/>
  <c r="R1739" i="12"/>
  <c r="R1740" i="12"/>
  <c r="R1741" i="12"/>
  <c r="R1742" i="12"/>
  <c r="R1743" i="12"/>
  <c r="R1744" i="12"/>
  <c r="R1745" i="12"/>
  <c r="R1746" i="12"/>
  <c r="R1747" i="12"/>
  <c r="R1748" i="12"/>
  <c r="R1749" i="12"/>
  <c r="R1750" i="12"/>
  <c r="R1751" i="12"/>
  <c r="R1752" i="12"/>
  <c r="R1753" i="12"/>
  <c r="R1754" i="12"/>
  <c r="R1755" i="12"/>
  <c r="R1756" i="12"/>
  <c r="R1757" i="12"/>
  <c r="R1758" i="12"/>
  <c r="R1759" i="12"/>
  <c r="R1760" i="12"/>
  <c r="R1761" i="12"/>
  <c r="R1762" i="12"/>
  <c r="R1763" i="12"/>
  <c r="R1764" i="12"/>
  <c r="R1765" i="12"/>
  <c r="R1766" i="12"/>
  <c r="R1767" i="12"/>
  <c r="R1768" i="12"/>
  <c r="R1769" i="12"/>
  <c r="R1770" i="12"/>
  <c r="R1771" i="12"/>
  <c r="R1772" i="12"/>
  <c r="R1773" i="12"/>
  <c r="R1774" i="12"/>
  <c r="R1775" i="12"/>
  <c r="R1776" i="12"/>
  <c r="R1777" i="12"/>
  <c r="R1778" i="12"/>
  <c r="R1779" i="12"/>
  <c r="R1780" i="12"/>
  <c r="R1781" i="12"/>
  <c r="R1782" i="12"/>
  <c r="R1783" i="12"/>
  <c r="R1784" i="12"/>
  <c r="R1785" i="12"/>
  <c r="R1786" i="12"/>
  <c r="R1787" i="12"/>
  <c r="R1788" i="12"/>
  <c r="R1789" i="12"/>
  <c r="R1790" i="12"/>
  <c r="R1791" i="12"/>
  <c r="R1792" i="12"/>
  <c r="R1793" i="12"/>
  <c r="R1794" i="12"/>
  <c r="R1795" i="12"/>
  <c r="R1796" i="12"/>
  <c r="R1797" i="12"/>
  <c r="R1798" i="12"/>
  <c r="R1799" i="12"/>
  <c r="R1800" i="12"/>
  <c r="R1801" i="12"/>
  <c r="R1802" i="12"/>
  <c r="R1803" i="12"/>
  <c r="R1804" i="12"/>
  <c r="R1805" i="12"/>
  <c r="R1806" i="12"/>
  <c r="R1807" i="12"/>
  <c r="R1808" i="12"/>
  <c r="R1809" i="12"/>
  <c r="R1810" i="12"/>
  <c r="R1811" i="12"/>
  <c r="R1812" i="12"/>
  <c r="R1813" i="12"/>
  <c r="R1814" i="12"/>
  <c r="R1815" i="12"/>
  <c r="R1816" i="12"/>
  <c r="R1817" i="12"/>
  <c r="R1818" i="12"/>
  <c r="R1819" i="12"/>
  <c r="R1820" i="12"/>
  <c r="R1821" i="12"/>
  <c r="R1822" i="12"/>
  <c r="R1823" i="12"/>
  <c r="R1824" i="12"/>
  <c r="R1825" i="12"/>
  <c r="R1826" i="12"/>
  <c r="R1827" i="12"/>
  <c r="R1828" i="12"/>
  <c r="R1829" i="12"/>
  <c r="R1830" i="12"/>
  <c r="R1831" i="12"/>
  <c r="R1832" i="12"/>
  <c r="R1833" i="12"/>
  <c r="R1834" i="12"/>
  <c r="R1835" i="12"/>
  <c r="R1836" i="12"/>
  <c r="R1837" i="12"/>
  <c r="R1838" i="12"/>
  <c r="R1839" i="12"/>
  <c r="R1840" i="12"/>
  <c r="R1841" i="12"/>
  <c r="R1842" i="12"/>
  <c r="R1843" i="12"/>
  <c r="R1844" i="12"/>
  <c r="R1845" i="12"/>
  <c r="R1846" i="12"/>
  <c r="R1847" i="12"/>
  <c r="R1848" i="12"/>
  <c r="R1849" i="12"/>
  <c r="R1850" i="12"/>
  <c r="R1851" i="12"/>
  <c r="R1852" i="12"/>
  <c r="R1853" i="12"/>
  <c r="R1854" i="12"/>
  <c r="R1855" i="12"/>
  <c r="R1856" i="12"/>
  <c r="R1857" i="12"/>
  <c r="R1858" i="12"/>
  <c r="R1859" i="12"/>
  <c r="R1860" i="12"/>
  <c r="R1861" i="12"/>
  <c r="R1862" i="12"/>
  <c r="R1863" i="12"/>
  <c r="R1864" i="12"/>
  <c r="R1865" i="12"/>
  <c r="R1866" i="12"/>
  <c r="R1867" i="12"/>
  <c r="R1868" i="12"/>
  <c r="R1869" i="12"/>
  <c r="R1870" i="12"/>
  <c r="R1871" i="12"/>
  <c r="R1872" i="12"/>
  <c r="R1873" i="12"/>
  <c r="R1874" i="12"/>
  <c r="R1875" i="12"/>
  <c r="R1876" i="12"/>
  <c r="R1877" i="12"/>
  <c r="R1878" i="12"/>
  <c r="R1879" i="12"/>
  <c r="R1880" i="12"/>
  <c r="R1881" i="12"/>
  <c r="R1882" i="12"/>
  <c r="R1883" i="12"/>
  <c r="R1884" i="12"/>
  <c r="R1885" i="12"/>
  <c r="R1886" i="12"/>
  <c r="R1887" i="12"/>
  <c r="R1888" i="12"/>
  <c r="R1889" i="12"/>
  <c r="R1890" i="12"/>
  <c r="R1891" i="12"/>
  <c r="R1892" i="12"/>
  <c r="R1893" i="12"/>
  <c r="R1894" i="12"/>
  <c r="R1895" i="12"/>
  <c r="R1896" i="12"/>
  <c r="R1897" i="12"/>
  <c r="R1898" i="12"/>
  <c r="R1899" i="12"/>
  <c r="R1900" i="12"/>
  <c r="R1901" i="12"/>
  <c r="R1902" i="12"/>
  <c r="R1903" i="12"/>
  <c r="R1904" i="12"/>
  <c r="R1905" i="12"/>
  <c r="R1906" i="12"/>
  <c r="R1907" i="12"/>
  <c r="R1908" i="12"/>
  <c r="R1909" i="12"/>
  <c r="R1910" i="12"/>
  <c r="R1911" i="12"/>
  <c r="R1912" i="12"/>
  <c r="R1913" i="12"/>
  <c r="R1914" i="12"/>
  <c r="R1915" i="12"/>
  <c r="R1916" i="12"/>
  <c r="R1917" i="12"/>
  <c r="R1918" i="12"/>
  <c r="R1919" i="12"/>
  <c r="R1920" i="12"/>
  <c r="R1921" i="12"/>
  <c r="R1922" i="12"/>
  <c r="R1923" i="12"/>
  <c r="R1924" i="12"/>
  <c r="R1925" i="12"/>
  <c r="R1926" i="12"/>
  <c r="R1927" i="12"/>
  <c r="R1928" i="12"/>
  <c r="R1929" i="12"/>
  <c r="R1930" i="12"/>
  <c r="R1931" i="12"/>
  <c r="R1932" i="12"/>
  <c r="R1933" i="12"/>
  <c r="R1934" i="12"/>
  <c r="R1935" i="12"/>
  <c r="R1936" i="12"/>
  <c r="R1937" i="12"/>
  <c r="R1938" i="12"/>
  <c r="R1939" i="12"/>
  <c r="R1940" i="12"/>
  <c r="R1941" i="12"/>
  <c r="R1942" i="12"/>
  <c r="R1943" i="12"/>
  <c r="R1944" i="12"/>
  <c r="R1945" i="12"/>
  <c r="R1946" i="12"/>
  <c r="R1947" i="12"/>
  <c r="R1948" i="12"/>
  <c r="R1949" i="12"/>
  <c r="R1950" i="12"/>
  <c r="R1951" i="12"/>
  <c r="R1952" i="12"/>
  <c r="R1953" i="12"/>
  <c r="R1954" i="12"/>
  <c r="R1955" i="12"/>
  <c r="R1956" i="12"/>
  <c r="R1957" i="12"/>
  <c r="R1958" i="12"/>
  <c r="R1959" i="12"/>
  <c r="R1960" i="12"/>
  <c r="R1961" i="12"/>
  <c r="R1962" i="12"/>
  <c r="R1963" i="12"/>
  <c r="R1964" i="12"/>
  <c r="R1965" i="12"/>
  <c r="R1966" i="12"/>
  <c r="R1967" i="12"/>
  <c r="R1968" i="12"/>
  <c r="R1969" i="12"/>
  <c r="R1970" i="12"/>
  <c r="R1971" i="12"/>
  <c r="R1972" i="12"/>
  <c r="R1973" i="12"/>
  <c r="R1974" i="12"/>
  <c r="R1975" i="12"/>
  <c r="R1976" i="12"/>
  <c r="R1977" i="12"/>
  <c r="R1978" i="12"/>
  <c r="R1979" i="12"/>
  <c r="R1980" i="12"/>
  <c r="R1981" i="12"/>
  <c r="R1982" i="12"/>
  <c r="R1983" i="12"/>
  <c r="R1984" i="12"/>
  <c r="R1985" i="12"/>
  <c r="R1986" i="12"/>
  <c r="R1987" i="12"/>
  <c r="R1988" i="12"/>
  <c r="R1989" i="12"/>
  <c r="R1990" i="12"/>
  <c r="R1991" i="12"/>
  <c r="R1992" i="12"/>
  <c r="R1993" i="12"/>
  <c r="R1994" i="12"/>
  <c r="R1995" i="12"/>
  <c r="R1996" i="12"/>
  <c r="R1997" i="12"/>
  <c r="R1998" i="12"/>
  <c r="R1999" i="12"/>
  <c r="R2000" i="12"/>
  <c r="R2001" i="12"/>
  <c r="R2002" i="12"/>
  <c r="R2003" i="12"/>
  <c r="R2004" i="12"/>
  <c r="R2005" i="12"/>
  <c r="R2006" i="12"/>
  <c r="R2007" i="12"/>
  <c r="R2008" i="12"/>
  <c r="R2009" i="12"/>
  <c r="R2010" i="12"/>
  <c r="R2011" i="12"/>
  <c r="R2012" i="12"/>
  <c r="R2013" i="12"/>
  <c r="R2014" i="12"/>
  <c r="R2015" i="12"/>
  <c r="R2016" i="12"/>
  <c r="R2017" i="12"/>
  <c r="R2018" i="12"/>
  <c r="R2019" i="12"/>
  <c r="R2020" i="12"/>
  <c r="R2021" i="12"/>
  <c r="R2022" i="12"/>
  <c r="R2023" i="12"/>
  <c r="R2024" i="12"/>
  <c r="R2025" i="12"/>
  <c r="R2026" i="12"/>
  <c r="R2027" i="12"/>
  <c r="R2028" i="12"/>
  <c r="R2029" i="12"/>
  <c r="R2030" i="12"/>
  <c r="R2031" i="12"/>
  <c r="R2032" i="12"/>
  <c r="R2033" i="12"/>
  <c r="R2034" i="12"/>
  <c r="R2035" i="12"/>
  <c r="R2036" i="12"/>
  <c r="R2037" i="12"/>
  <c r="R2038" i="12"/>
  <c r="R2039" i="12"/>
  <c r="R2040" i="12"/>
  <c r="R2041" i="12"/>
  <c r="R2042" i="12"/>
  <c r="R2043" i="12"/>
  <c r="R2044" i="12"/>
  <c r="R2045" i="12"/>
  <c r="R2046" i="12"/>
  <c r="R2047" i="12"/>
  <c r="R2048" i="12"/>
  <c r="R2049" i="12"/>
  <c r="R2050" i="12"/>
  <c r="R2051" i="12"/>
  <c r="R2052" i="12"/>
  <c r="R2053" i="12"/>
  <c r="R2054" i="12"/>
  <c r="R2055" i="12"/>
  <c r="R2056" i="12"/>
  <c r="R2057" i="12"/>
  <c r="R2058" i="12"/>
  <c r="R2059" i="12"/>
  <c r="R2060" i="12"/>
  <c r="R2061" i="12"/>
  <c r="R2062" i="12"/>
  <c r="R2063" i="12"/>
  <c r="R2064" i="12"/>
  <c r="R2065" i="12"/>
  <c r="R2066" i="12"/>
  <c r="R2067" i="12"/>
  <c r="R2068" i="12"/>
  <c r="R2069" i="12"/>
  <c r="R2070" i="12"/>
  <c r="R2071" i="12"/>
  <c r="R2072" i="12"/>
  <c r="R2073" i="12"/>
  <c r="R2074" i="12"/>
  <c r="R2075" i="12"/>
  <c r="R2076" i="12"/>
  <c r="R2077" i="12"/>
  <c r="R2078" i="12"/>
  <c r="R2079" i="12"/>
  <c r="R2080" i="12"/>
  <c r="R2081" i="12"/>
  <c r="R2082" i="12"/>
  <c r="R2083" i="12"/>
  <c r="R2084" i="12"/>
  <c r="R2085" i="12"/>
  <c r="R2086" i="12"/>
  <c r="R2087" i="12"/>
  <c r="R2088" i="12"/>
  <c r="R2089" i="12"/>
  <c r="R2090" i="12"/>
  <c r="R2091" i="12"/>
  <c r="R2092" i="12"/>
  <c r="R2093" i="12"/>
  <c r="R2094" i="12"/>
  <c r="R2095" i="12"/>
  <c r="R2096" i="12"/>
  <c r="R2097" i="12"/>
  <c r="R2098" i="12"/>
  <c r="R2099" i="12"/>
  <c r="R2100" i="12"/>
  <c r="R2101" i="12"/>
  <c r="R2102" i="12"/>
  <c r="R2103" i="12"/>
  <c r="R2104" i="12"/>
  <c r="R2105" i="12"/>
  <c r="R2106" i="12"/>
  <c r="R2107" i="12"/>
  <c r="R2108" i="12"/>
  <c r="R2109" i="12"/>
  <c r="R2110" i="12"/>
  <c r="R2111" i="12"/>
  <c r="R2112" i="12"/>
  <c r="R2113" i="12"/>
  <c r="R2114" i="12"/>
  <c r="R2115" i="12"/>
  <c r="R2116" i="12"/>
  <c r="R2117" i="12"/>
  <c r="R2118" i="12"/>
  <c r="R2119" i="12"/>
  <c r="R2120" i="12"/>
  <c r="R2121" i="12"/>
  <c r="R2122" i="12"/>
  <c r="R2123" i="12"/>
  <c r="R2124" i="12"/>
  <c r="R2125" i="12"/>
  <c r="R2126" i="12"/>
  <c r="R2127" i="12"/>
  <c r="R2128" i="12"/>
  <c r="R2129" i="12"/>
  <c r="R2130" i="12"/>
  <c r="R2131" i="12"/>
  <c r="R2132" i="12"/>
  <c r="R2133" i="12"/>
  <c r="R2134" i="12"/>
  <c r="R2135" i="12"/>
  <c r="R2136" i="12"/>
  <c r="R2137" i="12"/>
  <c r="R2138" i="12"/>
  <c r="R2139" i="12"/>
  <c r="R2140" i="12"/>
  <c r="R2141" i="12"/>
  <c r="R2142" i="12"/>
  <c r="R2143" i="12"/>
  <c r="R2144" i="12"/>
  <c r="R2145" i="12"/>
  <c r="R2146" i="12"/>
  <c r="R2147" i="12"/>
  <c r="R2148" i="12"/>
  <c r="R2149" i="12"/>
  <c r="R2150" i="12"/>
  <c r="R2151" i="12"/>
  <c r="R2152" i="12"/>
  <c r="R2153" i="12"/>
  <c r="R2154" i="12"/>
  <c r="R2155" i="12"/>
  <c r="R2156" i="12"/>
  <c r="R2157" i="12"/>
  <c r="R2158" i="12"/>
  <c r="R2159" i="12"/>
  <c r="R2160" i="12"/>
  <c r="R2161" i="12"/>
  <c r="R2162" i="12"/>
  <c r="R2163" i="12"/>
  <c r="R2164" i="12"/>
  <c r="R2165" i="12"/>
  <c r="R2166" i="12"/>
  <c r="R2167" i="12"/>
  <c r="R2168" i="12"/>
  <c r="R2169" i="12"/>
  <c r="R2170" i="12"/>
  <c r="R2171" i="12"/>
  <c r="R2172" i="12"/>
  <c r="R2173" i="12"/>
  <c r="R2174" i="12"/>
  <c r="R2175" i="12"/>
  <c r="R2176" i="12"/>
  <c r="R2177" i="12"/>
  <c r="R2178" i="12"/>
  <c r="R2179" i="12"/>
  <c r="R2180" i="12"/>
  <c r="R2181" i="12"/>
  <c r="R2182" i="12"/>
  <c r="R2183" i="12"/>
  <c r="R2184" i="12"/>
  <c r="R2185" i="12"/>
  <c r="R2186" i="12"/>
  <c r="R2187" i="12"/>
  <c r="R2188" i="12"/>
  <c r="R2189" i="12"/>
  <c r="R2190" i="12"/>
  <c r="R2191" i="12"/>
  <c r="R2192" i="12"/>
  <c r="R2193" i="12"/>
  <c r="R2194" i="12"/>
  <c r="R2195" i="12"/>
  <c r="R2196" i="12"/>
  <c r="R2197" i="12"/>
  <c r="R2198" i="12"/>
  <c r="R2199" i="12"/>
  <c r="R2200" i="12"/>
  <c r="R2201" i="12"/>
  <c r="R2202" i="12"/>
  <c r="R2203" i="12"/>
  <c r="R2204" i="12"/>
  <c r="R2205" i="12"/>
  <c r="R2206" i="12"/>
  <c r="R2207" i="12"/>
  <c r="R2208" i="12"/>
  <c r="R2209" i="12"/>
  <c r="R2210" i="12"/>
  <c r="R2211" i="12"/>
  <c r="R2212" i="12"/>
  <c r="R2213" i="12"/>
  <c r="R2214" i="12"/>
  <c r="R2215" i="12"/>
  <c r="R2216" i="12"/>
  <c r="S4" i="12"/>
  <c r="R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O169" i="12"/>
  <c r="O170" i="12"/>
  <c r="O171" i="12"/>
  <c r="O172" i="12"/>
  <c r="O173" i="12"/>
  <c r="O174" i="12"/>
  <c r="O175" i="12"/>
  <c r="O176" i="12"/>
  <c r="O177" i="12"/>
  <c r="O178" i="12"/>
  <c r="O179" i="12"/>
  <c r="O180" i="12"/>
  <c r="O181" i="12"/>
  <c r="O182" i="12"/>
  <c r="O183" i="12"/>
  <c r="O184" i="12"/>
  <c r="O185" i="12"/>
  <c r="O186" i="12"/>
  <c r="O187" i="12"/>
  <c r="O188" i="12"/>
  <c r="O189" i="12"/>
  <c r="O190" i="12"/>
  <c r="O191" i="12"/>
  <c r="O192" i="12"/>
  <c r="O193" i="12"/>
  <c r="O194" i="12"/>
  <c r="O195" i="12"/>
  <c r="O196" i="12"/>
  <c r="O197" i="12"/>
  <c r="O198" i="12"/>
  <c r="O199" i="12"/>
  <c r="O200" i="12"/>
  <c r="O201" i="12"/>
  <c r="O202" i="12"/>
  <c r="O203" i="12"/>
  <c r="O204" i="12"/>
  <c r="O205" i="12"/>
  <c r="O206" i="12"/>
  <c r="O207" i="12"/>
  <c r="O208" i="12"/>
  <c r="O209" i="12"/>
  <c r="O210" i="12"/>
  <c r="O211" i="12"/>
  <c r="O212" i="12"/>
  <c r="O213" i="12"/>
  <c r="O214" i="12"/>
  <c r="O215" i="12"/>
  <c r="O216" i="12"/>
  <c r="O217" i="12"/>
  <c r="O218" i="12"/>
  <c r="O219" i="12"/>
  <c r="O220" i="12"/>
  <c r="O221" i="12"/>
  <c r="O222" i="12"/>
  <c r="O223" i="12"/>
  <c r="O224" i="12"/>
  <c r="O225" i="12"/>
  <c r="O226" i="12"/>
  <c r="O227" i="12"/>
  <c r="O228" i="12"/>
  <c r="O229" i="12"/>
  <c r="O230" i="12"/>
  <c r="O231" i="12"/>
  <c r="O232" i="12"/>
  <c r="O233" i="12"/>
  <c r="O234" i="12"/>
  <c r="O235" i="12"/>
  <c r="O236" i="12"/>
  <c r="O237" i="12"/>
  <c r="O238" i="12"/>
  <c r="O239" i="12"/>
  <c r="O240" i="12"/>
  <c r="O241" i="12"/>
  <c r="O242" i="12"/>
  <c r="O243" i="12"/>
  <c r="O244" i="12"/>
  <c r="O245" i="12"/>
  <c r="O246" i="12"/>
  <c r="O247" i="12"/>
  <c r="O248" i="12"/>
  <c r="O249" i="12"/>
  <c r="O250" i="12"/>
  <c r="O251" i="12"/>
  <c r="O252" i="12"/>
  <c r="O253" i="12"/>
  <c r="O254" i="12"/>
  <c r="O255" i="12"/>
  <c r="O256" i="12"/>
  <c r="O257" i="12"/>
  <c r="O258" i="12"/>
  <c r="O259" i="12"/>
  <c r="O260" i="12"/>
  <c r="O261" i="12"/>
  <c r="O262" i="12"/>
  <c r="O263" i="12"/>
  <c r="O264" i="12"/>
  <c r="O265" i="12"/>
  <c r="O266" i="12"/>
  <c r="O267" i="12"/>
  <c r="O268" i="12"/>
  <c r="O269" i="12"/>
  <c r="O270" i="12"/>
  <c r="O271" i="12"/>
  <c r="O272" i="12"/>
  <c r="O273" i="12"/>
  <c r="O274" i="12"/>
  <c r="O275" i="12"/>
  <c r="O276" i="12"/>
  <c r="O277" i="12"/>
  <c r="O278" i="12"/>
  <c r="O279" i="12"/>
  <c r="O280" i="12"/>
  <c r="O281" i="12"/>
  <c r="O282" i="12"/>
  <c r="O283" i="12"/>
  <c r="O284" i="12"/>
  <c r="O285" i="12"/>
  <c r="O286" i="12"/>
  <c r="O287" i="12"/>
  <c r="O288" i="12"/>
  <c r="O289" i="12"/>
  <c r="O290" i="12"/>
  <c r="O291" i="12"/>
  <c r="O292" i="12"/>
  <c r="O293" i="12"/>
  <c r="O294" i="12"/>
  <c r="O295" i="12"/>
  <c r="O296" i="12"/>
  <c r="O297" i="12"/>
  <c r="O298" i="12"/>
  <c r="O299" i="12"/>
  <c r="O300" i="12"/>
  <c r="O301" i="12"/>
  <c r="O302" i="12"/>
  <c r="O303" i="12"/>
  <c r="O304" i="12"/>
  <c r="O305" i="12"/>
  <c r="O306" i="12"/>
  <c r="O307" i="12"/>
  <c r="O308" i="12"/>
  <c r="O309" i="12"/>
  <c r="O310" i="12"/>
  <c r="O311" i="12"/>
  <c r="O312" i="12"/>
  <c r="O313" i="12"/>
  <c r="O314" i="12"/>
  <c r="O315" i="12"/>
  <c r="O316" i="12"/>
  <c r="O317" i="12"/>
  <c r="O318" i="12"/>
  <c r="O319" i="12"/>
  <c r="O320" i="12"/>
  <c r="O321" i="12"/>
  <c r="O322" i="12"/>
  <c r="O323" i="12"/>
  <c r="O324" i="12"/>
  <c r="O325" i="12"/>
  <c r="O326" i="12"/>
  <c r="O327" i="12"/>
  <c r="O328" i="12"/>
  <c r="O329" i="12"/>
  <c r="O330" i="12"/>
  <c r="O331" i="12"/>
  <c r="O332" i="12"/>
  <c r="O333" i="12"/>
  <c r="O334" i="12"/>
  <c r="O335" i="12"/>
  <c r="O336" i="12"/>
  <c r="O337" i="12"/>
  <c r="O338" i="12"/>
  <c r="O339" i="12"/>
  <c r="O340" i="12"/>
  <c r="O341" i="12"/>
  <c r="O342" i="12"/>
  <c r="O343" i="12"/>
  <c r="O344" i="12"/>
  <c r="O345" i="12"/>
  <c r="O346" i="12"/>
  <c r="O347" i="12"/>
  <c r="O348" i="12"/>
  <c r="O349" i="12"/>
  <c r="O350" i="12"/>
  <c r="O351" i="12"/>
  <c r="O352" i="12"/>
  <c r="O353" i="12"/>
  <c r="O354" i="12"/>
  <c r="O355" i="12"/>
  <c r="O356" i="12"/>
  <c r="O357" i="12"/>
  <c r="O358" i="12"/>
  <c r="O359" i="12"/>
  <c r="O360" i="12"/>
  <c r="O361" i="12"/>
  <c r="O362" i="12"/>
  <c r="O363" i="12"/>
  <c r="O364" i="12"/>
  <c r="O365" i="12"/>
  <c r="O366" i="12"/>
  <c r="O367" i="12"/>
  <c r="O368" i="12"/>
  <c r="O369" i="12"/>
  <c r="O370" i="12"/>
  <c r="O371" i="12"/>
  <c r="O372" i="12"/>
  <c r="O373" i="12"/>
  <c r="O374" i="12"/>
  <c r="O375" i="12"/>
  <c r="O376" i="12"/>
  <c r="O377" i="12"/>
  <c r="O378" i="12"/>
  <c r="O379" i="12"/>
  <c r="O380" i="12"/>
  <c r="O381" i="12"/>
  <c r="O382" i="12"/>
  <c r="O383" i="12"/>
  <c r="O384" i="12"/>
  <c r="O385" i="12"/>
  <c r="O386" i="12"/>
  <c r="O387" i="12"/>
  <c r="O388" i="12"/>
  <c r="O389" i="12"/>
  <c r="O390" i="12"/>
  <c r="O391" i="12"/>
  <c r="O392" i="12"/>
  <c r="O393" i="12"/>
  <c r="O394" i="12"/>
  <c r="O395" i="12"/>
  <c r="O396" i="12"/>
  <c r="O397" i="12"/>
  <c r="O398" i="12"/>
  <c r="O399" i="12"/>
  <c r="O400" i="12"/>
  <c r="O401" i="12"/>
  <c r="O402" i="12"/>
  <c r="O403" i="12"/>
  <c r="O404" i="12"/>
  <c r="O405" i="12"/>
  <c r="O406" i="12"/>
  <c r="O407" i="12"/>
  <c r="O408" i="12"/>
  <c r="O409" i="12"/>
  <c r="O410" i="12"/>
  <c r="O411" i="12"/>
  <c r="O412" i="12"/>
  <c r="O413" i="12"/>
  <c r="O414" i="12"/>
  <c r="O415" i="12"/>
  <c r="O416" i="12"/>
  <c r="O417" i="12"/>
  <c r="O418" i="12"/>
  <c r="O419" i="12"/>
  <c r="O420" i="12"/>
  <c r="O421" i="12"/>
  <c r="O422" i="12"/>
  <c r="O423" i="12"/>
  <c r="O424" i="12"/>
  <c r="O425" i="12"/>
  <c r="O426" i="12"/>
  <c r="O427" i="12"/>
  <c r="O428" i="12"/>
  <c r="O429" i="12"/>
  <c r="O430" i="12"/>
  <c r="O431" i="12"/>
  <c r="O432" i="12"/>
  <c r="O433" i="12"/>
  <c r="O434" i="12"/>
  <c r="O435" i="12"/>
  <c r="O436" i="12"/>
  <c r="O437" i="12"/>
  <c r="O438" i="12"/>
  <c r="O439" i="12"/>
  <c r="O440" i="12"/>
  <c r="O441" i="12"/>
  <c r="O442" i="12"/>
  <c r="O443" i="12"/>
  <c r="O444" i="12"/>
  <c r="O445" i="12"/>
  <c r="O446" i="12"/>
  <c r="O447" i="12"/>
  <c r="O448" i="12"/>
  <c r="O449" i="12"/>
  <c r="O450" i="12"/>
  <c r="O451" i="12"/>
  <c r="O452" i="12"/>
  <c r="O453" i="12"/>
  <c r="O454" i="12"/>
  <c r="O455" i="12"/>
  <c r="O456" i="12"/>
  <c r="O457" i="12"/>
  <c r="O458" i="12"/>
  <c r="O459" i="12"/>
  <c r="O460" i="12"/>
  <c r="O461" i="12"/>
  <c r="O462" i="12"/>
  <c r="O463" i="12"/>
  <c r="O464" i="12"/>
  <c r="O465" i="12"/>
  <c r="O466" i="12"/>
  <c r="O467" i="12"/>
  <c r="O468" i="12"/>
  <c r="O469" i="12"/>
  <c r="O470" i="12"/>
  <c r="O471" i="12"/>
  <c r="O472" i="12"/>
  <c r="O473" i="12"/>
  <c r="O474" i="12"/>
  <c r="O475" i="12"/>
  <c r="O476" i="12"/>
  <c r="O477" i="12"/>
  <c r="O478" i="12"/>
  <c r="O479" i="12"/>
  <c r="O480" i="12"/>
  <c r="O481" i="12"/>
  <c r="O482" i="12"/>
  <c r="O483" i="12"/>
  <c r="O484" i="12"/>
  <c r="O485" i="12"/>
  <c r="O486" i="12"/>
  <c r="O487" i="12"/>
  <c r="O488" i="12"/>
  <c r="O489" i="12"/>
  <c r="O490" i="12"/>
  <c r="O491" i="12"/>
  <c r="O492" i="12"/>
  <c r="O493" i="12"/>
  <c r="O494" i="12"/>
  <c r="O495" i="12"/>
  <c r="O496" i="12"/>
  <c r="O497" i="12"/>
  <c r="O498" i="12"/>
  <c r="O499" i="12"/>
  <c r="O500" i="12"/>
  <c r="O501" i="12"/>
  <c r="O502" i="12"/>
  <c r="O503" i="12"/>
  <c r="O504" i="12"/>
  <c r="O505" i="12"/>
  <c r="O506" i="12"/>
  <c r="O507" i="12"/>
  <c r="O508" i="12"/>
  <c r="O509" i="12"/>
  <c r="O510" i="12"/>
  <c r="O511" i="12"/>
  <c r="O512" i="12"/>
  <c r="O513" i="12"/>
  <c r="O514" i="12"/>
  <c r="O515" i="12"/>
  <c r="O516" i="12"/>
  <c r="O517" i="12"/>
  <c r="O518" i="12"/>
  <c r="O519" i="12"/>
  <c r="O520" i="12"/>
  <c r="O521" i="12"/>
  <c r="O522" i="12"/>
  <c r="O523" i="12"/>
  <c r="O524" i="12"/>
  <c r="O525" i="12"/>
  <c r="O526" i="12"/>
  <c r="O527" i="12"/>
  <c r="O528" i="12"/>
  <c r="O529" i="12"/>
  <c r="O530" i="12"/>
  <c r="O531" i="12"/>
  <c r="O532" i="12"/>
  <c r="O533" i="12"/>
  <c r="O534" i="12"/>
  <c r="O535" i="12"/>
  <c r="O536" i="12"/>
  <c r="O537" i="12"/>
  <c r="O538" i="12"/>
  <c r="O539" i="12"/>
  <c r="O540" i="12"/>
  <c r="O541" i="12"/>
  <c r="O542" i="12"/>
  <c r="O543" i="12"/>
  <c r="O544" i="12"/>
  <c r="O545" i="12"/>
  <c r="O546" i="12"/>
  <c r="O547" i="12"/>
  <c r="O548" i="12"/>
  <c r="O549" i="12"/>
  <c r="O550" i="12"/>
  <c r="O551" i="12"/>
  <c r="O552" i="12"/>
  <c r="O553" i="12"/>
  <c r="O554" i="12"/>
  <c r="O555" i="12"/>
  <c r="O556" i="12"/>
  <c r="O557" i="12"/>
  <c r="O558" i="12"/>
  <c r="O559" i="12"/>
  <c r="O560" i="12"/>
  <c r="O561" i="12"/>
  <c r="O562" i="12"/>
  <c r="O563" i="12"/>
  <c r="O564" i="12"/>
  <c r="O565" i="12"/>
  <c r="O566" i="12"/>
  <c r="O567" i="12"/>
  <c r="O568" i="12"/>
  <c r="O569" i="12"/>
  <c r="O570" i="12"/>
  <c r="O571" i="12"/>
  <c r="O572" i="12"/>
  <c r="O573" i="12"/>
  <c r="O574" i="12"/>
  <c r="O575" i="12"/>
  <c r="O576" i="12"/>
  <c r="O577" i="12"/>
  <c r="O578" i="12"/>
  <c r="O579" i="12"/>
  <c r="O580" i="12"/>
  <c r="O581" i="12"/>
  <c r="O582" i="12"/>
  <c r="O583" i="12"/>
  <c r="O584" i="12"/>
  <c r="O585" i="12"/>
  <c r="O586" i="12"/>
  <c r="O587" i="12"/>
  <c r="O588" i="12"/>
  <c r="O589" i="12"/>
  <c r="O590" i="12"/>
  <c r="O591" i="12"/>
  <c r="O592" i="12"/>
  <c r="O593" i="12"/>
  <c r="O594" i="12"/>
  <c r="O595" i="12"/>
  <c r="O596" i="12"/>
  <c r="O597" i="12"/>
  <c r="O598" i="12"/>
  <c r="O599" i="12"/>
  <c r="O600" i="12"/>
  <c r="O601" i="12"/>
  <c r="O602" i="12"/>
  <c r="O603" i="12"/>
  <c r="O604" i="12"/>
  <c r="O605" i="12"/>
  <c r="O606" i="12"/>
  <c r="O607" i="12"/>
  <c r="O608" i="12"/>
  <c r="O609" i="12"/>
  <c r="O610" i="12"/>
  <c r="O611" i="12"/>
  <c r="O612" i="12"/>
  <c r="O613" i="12"/>
  <c r="O614" i="12"/>
  <c r="O615" i="12"/>
  <c r="O616" i="12"/>
  <c r="O617" i="12"/>
  <c r="O618" i="12"/>
  <c r="O619" i="12"/>
  <c r="O620" i="12"/>
  <c r="O621" i="12"/>
  <c r="O622" i="12"/>
  <c r="O623" i="12"/>
  <c r="O624" i="12"/>
  <c r="O625" i="12"/>
  <c r="O626" i="12"/>
  <c r="O627" i="12"/>
  <c r="O628" i="12"/>
  <c r="O629" i="12"/>
  <c r="O630" i="12"/>
  <c r="O631" i="12"/>
  <c r="O632" i="12"/>
  <c r="O633" i="12"/>
  <c r="O634" i="12"/>
  <c r="O635" i="12"/>
  <c r="O636" i="12"/>
  <c r="O637" i="12"/>
  <c r="O638" i="12"/>
  <c r="O639" i="12"/>
  <c r="O640" i="12"/>
  <c r="O641" i="12"/>
  <c r="O642" i="12"/>
  <c r="O643" i="12"/>
  <c r="O644" i="12"/>
  <c r="O645" i="12"/>
  <c r="O646" i="12"/>
  <c r="O647" i="12"/>
  <c r="O648" i="12"/>
  <c r="O649" i="12"/>
  <c r="O650" i="12"/>
  <c r="O651" i="12"/>
  <c r="O652" i="12"/>
  <c r="O653" i="12"/>
  <c r="O654" i="12"/>
  <c r="O655" i="12"/>
  <c r="O656" i="12"/>
  <c r="O657" i="12"/>
  <c r="O658" i="12"/>
  <c r="O659" i="12"/>
  <c r="O660" i="12"/>
  <c r="O661" i="12"/>
  <c r="O662" i="12"/>
  <c r="O663" i="12"/>
  <c r="O664" i="12"/>
  <c r="O665" i="12"/>
  <c r="O666" i="12"/>
  <c r="O667" i="12"/>
  <c r="O668" i="12"/>
  <c r="O669" i="12"/>
  <c r="O670" i="12"/>
  <c r="O671" i="12"/>
  <c r="O672" i="12"/>
  <c r="O673" i="12"/>
  <c r="O674" i="12"/>
  <c r="O675" i="12"/>
  <c r="O676" i="12"/>
  <c r="O677" i="12"/>
  <c r="O678" i="12"/>
  <c r="O679" i="12"/>
  <c r="O680" i="12"/>
  <c r="O681" i="12"/>
  <c r="O682" i="12"/>
  <c r="O683" i="12"/>
  <c r="O684" i="12"/>
  <c r="O685" i="12"/>
  <c r="O686" i="12"/>
  <c r="O687" i="12"/>
  <c r="O688" i="12"/>
  <c r="O689" i="12"/>
  <c r="O690" i="12"/>
  <c r="O691" i="12"/>
  <c r="O692" i="12"/>
  <c r="O693" i="12"/>
  <c r="O694" i="12"/>
  <c r="O695" i="12"/>
  <c r="O696" i="12"/>
  <c r="O697" i="12"/>
  <c r="O698" i="12"/>
  <c r="O699" i="12"/>
  <c r="O700" i="12"/>
  <c r="O701" i="12"/>
  <c r="O702" i="12"/>
  <c r="O703" i="12"/>
  <c r="O704" i="12"/>
  <c r="O705" i="12"/>
  <c r="O706" i="12"/>
  <c r="O707" i="12"/>
  <c r="O708" i="12"/>
  <c r="O709" i="12"/>
  <c r="O710" i="12"/>
  <c r="O711" i="12"/>
  <c r="O712" i="12"/>
  <c r="O713" i="12"/>
  <c r="O714" i="12"/>
  <c r="O715" i="12"/>
  <c r="O716" i="12"/>
  <c r="O717" i="12"/>
  <c r="O718" i="12"/>
  <c r="O719" i="12"/>
  <c r="O720" i="12"/>
  <c r="O721" i="12"/>
  <c r="O722" i="12"/>
  <c r="O723" i="12"/>
  <c r="O724" i="12"/>
  <c r="O725" i="12"/>
  <c r="O726" i="12"/>
  <c r="O727" i="12"/>
  <c r="O728" i="12"/>
  <c r="O729" i="12"/>
  <c r="O730" i="12"/>
  <c r="O731" i="12"/>
  <c r="O732" i="12"/>
  <c r="O733" i="12"/>
  <c r="O734" i="12"/>
  <c r="O735" i="12"/>
  <c r="O736" i="12"/>
  <c r="O737" i="12"/>
  <c r="O738" i="12"/>
  <c r="O739" i="12"/>
  <c r="O740" i="12"/>
  <c r="O741" i="12"/>
  <c r="O742" i="12"/>
  <c r="O743" i="12"/>
  <c r="O744" i="12"/>
  <c r="O745" i="12"/>
  <c r="O746" i="12"/>
  <c r="O747" i="12"/>
  <c r="O748" i="12"/>
  <c r="O749" i="12"/>
  <c r="O750" i="12"/>
  <c r="O751" i="12"/>
  <c r="O752" i="12"/>
  <c r="O753" i="12"/>
  <c r="O754" i="12"/>
  <c r="O755" i="12"/>
  <c r="O756" i="12"/>
  <c r="O757" i="12"/>
  <c r="O758" i="12"/>
  <c r="O759" i="12"/>
  <c r="O760" i="12"/>
  <c r="O761" i="12"/>
  <c r="O762" i="12"/>
  <c r="O763" i="12"/>
  <c r="O764" i="12"/>
  <c r="O765" i="12"/>
  <c r="O766" i="12"/>
  <c r="O767" i="12"/>
  <c r="O768" i="12"/>
  <c r="O769" i="12"/>
  <c r="O770" i="12"/>
  <c r="O771" i="12"/>
  <c r="O772" i="12"/>
  <c r="O773" i="12"/>
  <c r="O774" i="12"/>
  <c r="O775" i="12"/>
  <c r="O776" i="12"/>
  <c r="O777" i="12"/>
  <c r="O778" i="12"/>
  <c r="O779" i="12"/>
  <c r="O780" i="12"/>
  <c r="O781" i="12"/>
  <c r="O782" i="12"/>
  <c r="O783" i="12"/>
  <c r="O784" i="12"/>
  <c r="O785" i="12"/>
  <c r="O786" i="12"/>
  <c r="O787" i="12"/>
  <c r="O788" i="12"/>
  <c r="O789" i="12"/>
  <c r="O790" i="12"/>
  <c r="O791" i="12"/>
  <c r="O792" i="12"/>
  <c r="O793" i="12"/>
  <c r="O794" i="12"/>
  <c r="O795" i="12"/>
  <c r="O796" i="12"/>
  <c r="O797" i="12"/>
  <c r="O798" i="12"/>
  <c r="O799" i="12"/>
  <c r="O800" i="12"/>
  <c r="O801" i="12"/>
  <c r="O802" i="12"/>
  <c r="O803" i="12"/>
  <c r="O804" i="12"/>
  <c r="O805" i="12"/>
  <c r="O806" i="12"/>
  <c r="O807" i="12"/>
  <c r="O808" i="12"/>
  <c r="O809" i="12"/>
  <c r="O810" i="12"/>
  <c r="O811" i="12"/>
  <c r="O812" i="12"/>
  <c r="O813" i="12"/>
  <c r="O814" i="12"/>
  <c r="O815" i="12"/>
  <c r="O816" i="12"/>
  <c r="O817" i="12"/>
  <c r="O818" i="12"/>
  <c r="O819" i="12"/>
  <c r="O820" i="12"/>
  <c r="O821" i="12"/>
  <c r="O822" i="12"/>
  <c r="O823" i="12"/>
  <c r="O824" i="12"/>
  <c r="O825" i="12"/>
  <c r="O826" i="12"/>
  <c r="O827" i="12"/>
  <c r="O828" i="12"/>
  <c r="O829" i="12"/>
  <c r="O830" i="12"/>
  <c r="O831" i="12"/>
  <c r="O832" i="12"/>
  <c r="O833" i="12"/>
  <c r="O834" i="12"/>
  <c r="O835" i="12"/>
  <c r="O836" i="12"/>
  <c r="O837" i="12"/>
  <c r="O838" i="12"/>
  <c r="O839" i="12"/>
  <c r="O840" i="12"/>
  <c r="O841" i="12"/>
  <c r="O842" i="12"/>
  <c r="O843" i="12"/>
  <c r="O844" i="12"/>
  <c r="O845" i="12"/>
  <c r="O846" i="12"/>
  <c r="O847" i="12"/>
  <c r="O848" i="12"/>
  <c r="O849" i="12"/>
  <c r="O850" i="12"/>
  <c r="O851" i="12"/>
  <c r="O852" i="12"/>
  <c r="O853" i="12"/>
  <c r="O854" i="12"/>
  <c r="O855" i="12"/>
  <c r="O856" i="12"/>
  <c r="O857" i="12"/>
  <c r="O858" i="12"/>
  <c r="O859" i="12"/>
  <c r="O860" i="12"/>
  <c r="O861" i="12"/>
  <c r="O862" i="12"/>
  <c r="O863" i="12"/>
  <c r="O864" i="12"/>
  <c r="O865" i="12"/>
  <c r="O866" i="12"/>
  <c r="O867" i="12"/>
  <c r="O868" i="12"/>
  <c r="O869" i="12"/>
  <c r="O870" i="12"/>
  <c r="O871" i="12"/>
  <c r="O872" i="12"/>
  <c r="O873" i="12"/>
  <c r="O874" i="12"/>
  <c r="O875" i="12"/>
  <c r="O876" i="12"/>
  <c r="O877" i="12"/>
  <c r="O878" i="12"/>
  <c r="O879" i="12"/>
  <c r="O880" i="12"/>
  <c r="O881" i="12"/>
  <c r="O882" i="12"/>
  <c r="O883" i="12"/>
  <c r="O884" i="12"/>
  <c r="O885" i="12"/>
  <c r="O886" i="12"/>
  <c r="O887" i="12"/>
  <c r="O888" i="12"/>
  <c r="O889" i="12"/>
  <c r="O890" i="12"/>
  <c r="O891" i="12"/>
  <c r="O892" i="12"/>
  <c r="O893" i="12"/>
  <c r="O894" i="12"/>
  <c r="O895" i="12"/>
  <c r="O896" i="12"/>
  <c r="O897" i="12"/>
  <c r="O898" i="12"/>
  <c r="O899" i="12"/>
  <c r="O900" i="12"/>
  <c r="O901" i="12"/>
  <c r="O902" i="12"/>
  <c r="O903" i="12"/>
  <c r="O904" i="12"/>
  <c r="O905" i="12"/>
  <c r="O906" i="12"/>
  <c r="O907" i="12"/>
  <c r="O908" i="12"/>
  <c r="O909" i="12"/>
  <c r="O910" i="12"/>
  <c r="O911" i="12"/>
  <c r="O912" i="12"/>
  <c r="O913" i="12"/>
  <c r="O914" i="12"/>
  <c r="O915" i="12"/>
  <c r="O916" i="12"/>
  <c r="O917" i="12"/>
  <c r="O918" i="12"/>
  <c r="O919" i="12"/>
  <c r="O920" i="12"/>
  <c r="O921" i="12"/>
  <c r="O922" i="12"/>
  <c r="O923" i="12"/>
  <c r="O924" i="12"/>
  <c r="O925" i="12"/>
  <c r="O926" i="12"/>
  <c r="O927" i="12"/>
  <c r="O928" i="12"/>
  <c r="O929" i="12"/>
  <c r="O930" i="12"/>
  <c r="O931" i="12"/>
  <c r="O932" i="12"/>
  <c r="O933" i="12"/>
  <c r="O934" i="12"/>
  <c r="O935" i="12"/>
  <c r="O936" i="12"/>
  <c r="O937" i="12"/>
  <c r="O938" i="12"/>
  <c r="O939" i="12"/>
  <c r="O940" i="12"/>
  <c r="O941" i="12"/>
  <c r="O942" i="12"/>
  <c r="O943" i="12"/>
  <c r="O944" i="12"/>
  <c r="O945" i="12"/>
  <c r="O946" i="12"/>
  <c r="O947" i="12"/>
  <c r="O948" i="12"/>
  <c r="O949" i="12"/>
  <c r="O950" i="12"/>
  <c r="O951" i="12"/>
  <c r="O952" i="12"/>
  <c r="O953" i="12"/>
  <c r="O954" i="12"/>
  <c r="O955" i="12"/>
  <c r="O956" i="12"/>
  <c r="O957" i="12"/>
  <c r="O958" i="12"/>
  <c r="O959" i="12"/>
  <c r="O960" i="12"/>
  <c r="O961" i="12"/>
  <c r="O962" i="12"/>
  <c r="O963" i="12"/>
  <c r="O964" i="12"/>
  <c r="O965" i="12"/>
  <c r="O966" i="12"/>
  <c r="O967" i="12"/>
  <c r="O968" i="12"/>
  <c r="O969" i="12"/>
  <c r="O970" i="12"/>
  <c r="O971" i="12"/>
  <c r="O972" i="12"/>
  <c r="O973" i="12"/>
  <c r="O974" i="12"/>
  <c r="O975" i="12"/>
  <c r="O976" i="12"/>
  <c r="O977" i="12"/>
  <c r="O978" i="12"/>
  <c r="O979" i="12"/>
  <c r="O980" i="12"/>
  <c r="O981" i="12"/>
  <c r="O982" i="12"/>
  <c r="O983" i="12"/>
  <c r="O984" i="12"/>
  <c r="O985" i="12"/>
  <c r="O986" i="12"/>
  <c r="O987" i="12"/>
  <c r="O988" i="12"/>
  <c r="O989" i="12"/>
  <c r="O990" i="12"/>
  <c r="O991" i="12"/>
  <c r="O992" i="12"/>
  <c r="O993" i="12"/>
  <c r="O994" i="12"/>
  <c r="O995" i="12"/>
  <c r="O996" i="12"/>
  <c r="O997" i="12"/>
  <c r="O998" i="12"/>
  <c r="O999" i="12"/>
  <c r="O1000" i="12"/>
  <c r="O1001" i="12"/>
  <c r="O1002" i="12"/>
  <c r="O1003" i="12"/>
  <c r="O1004" i="12"/>
  <c r="O1005" i="12"/>
  <c r="O1006" i="12"/>
  <c r="O1007" i="12"/>
  <c r="O1008" i="12"/>
  <c r="O1009" i="12"/>
  <c r="O1010" i="12"/>
  <c r="O1011" i="12"/>
  <c r="O1012" i="12"/>
  <c r="O1013" i="12"/>
  <c r="O1014" i="12"/>
  <c r="O1015" i="12"/>
  <c r="O1016" i="12"/>
  <c r="O1017" i="12"/>
  <c r="O1018" i="12"/>
  <c r="O1019" i="12"/>
  <c r="O1020" i="12"/>
  <c r="O1021" i="12"/>
  <c r="O1022" i="12"/>
  <c r="O1023" i="12"/>
  <c r="O1024" i="12"/>
  <c r="O1025" i="12"/>
  <c r="O1026" i="12"/>
  <c r="O1027" i="12"/>
  <c r="O1028" i="12"/>
  <c r="O1029" i="12"/>
  <c r="O1030" i="12"/>
  <c r="O1031" i="12"/>
  <c r="O1032" i="12"/>
  <c r="O1033" i="12"/>
  <c r="O1034" i="12"/>
  <c r="O1035" i="12"/>
  <c r="O1036" i="12"/>
  <c r="O1037" i="12"/>
  <c r="O1038" i="12"/>
  <c r="O1039" i="12"/>
  <c r="O1040" i="12"/>
  <c r="O1041" i="12"/>
  <c r="O1042" i="12"/>
  <c r="O1043" i="12"/>
  <c r="O1044" i="12"/>
  <c r="O1045" i="12"/>
  <c r="O1046" i="12"/>
  <c r="O1047" i="12"/>
  <c r="O1048" i="12"/>
  <c r="O1049" i="12"/>
  <c r="O1050" i="12"/>
  <c r="O1051" i="12"/>
  <c r="O1052" i="12"/>
  <c r="O1053" i="12"/>
  <c r="O1054" i="12"/>
  <c r="O1055" i="12"/>
  <c r="O1056" i="12"/>
  <c r="O1057" i="12"/>
  <c r="O1058" i="12"/>
  <c r="O1059" i="12"/>
  <c r="O1060" i="12"/>
  <c r="O1061" i="12"/>
  <c r="O1062" i="12"/>
  <c r="O1063" i="12"/>
  <c r="O1064" i="12"/>
  <c r="O1065" i="12"/>
  <c r="O1066" i="12"/>
  <c r="O1067" i="12"/>
  <c r="O1068" i="12"/>
  <c r="O1069" i="12"/>
  <c r="O1070" i="12"/>
  <c r="O1071" i="12"/>
  <c r="O1072" i="12"/>
  <c r="O1073" i="12"/>
  <c r="O1074" i="12"/>
  <c r="O1075" i="12"/>
  <c r="O1076" i="12"/>
  <c r="O1077" i="12"/>
  <c r="O1078" i="12"/>
  <c r="O1079" i="12"/>
  <c r="O1080" i="12"/>
  <c r="O1081" i="12"/>
  <c r="O1082" i="12"/>
  <c r="O1083" i="12"/>
  <c r="O1084" i="12"/>
  <c r="O1085" i="12"/>
  <c r="O1086" i="12"/>
  <c r="O1087" i="12"/>
  <c r="O1088" i="12"/>
  <c r="O1089" i="12"/>
  <c r="O1090" i="12"/>
  <c r="O1091" i="12"/>
  <c r="O1092" i="12"/>
  <c r="O1093" i="12"/>
  <c r="O1094" i="12"/>
  <c r="O1095" i="12"/>
  <c r="O1096" i="12"/>
  <c r="O1097" i="12"/>
  <c r="O1098" i="12"/>
  <c r="O1099" i="12"/>
  <c r="O1100" i="12"/>
  <c r="O1101" i="12"/>
  <c r="O1102" i="12"/>
  <c r="O1103" i="12"/>
  <c r="O1104" i="12"/>
  <c r="O1105" i="12"/>
  <c r="O1106" i="12"/>
  <c r="O1107" i="12"/>
  <c r="O1108" i="12"/>
  <c r="O1109" i="12"/>
  <c r="O1110" i="12"/>
  <c r="O1111" i="12"/>
  <c r="O1112" i="12"/>
  <c r="O1113" i="12"/>
  <c r="O1114" i="12"/>
  <c r="O1115" i="12"/>
  <c r="O1116" i="12"/>
  <c r="O1117" i="12"/>
  <c r="O1118" i="12"/>
  <c r="O1119" i="12"/>
  <c r="O1120" i="12"/>
  <c r="O1121" i="12"/>
  <c r="O1122" i="12"/>
  <c r="O1123" i="12"/>
  <c r="O1124" i="12"/>
  <c r="O1125" i="12"/>
  <c r="O1126" i="12"/>
  <c r="O1127" i="12"/>
  <c r="O1128" i="12"/>
  <c r="O1129" i="12"/>
  <c r="O1130" i="12"/>
  <c r="O1131" i="12"/>
  <c r="O1132" i="12"/>
  <c r="O1133" i="12"/>
  <c r="O1134" i="12"/>
  <c r="O1135" i="12"/>
  <c r="O1136" i="12"/>
  <c r="O1137" i="12"/>
  <c r="O1138" i="12"/>
  <c r="O1139" i="12"/>
  <c r="O1140" i="12"/>
  <c r="O1141" i="12"/>
  <c r="O1142" i="12"/>
  <c r="O1143" i="12"/>
  <c r="O1144" i="12"/>
  <c r="O1145" i="12"/>
  <c r="O1146" i="12"/>
  <c r="O1147" i="12"/>
  <c r="O1148" i="12"/>
  <c r="O1149" i="12"/>
  <c r="O1150" i="12"/>
  <c r="O1151" i="12"/>
  <c r="O1152" i="12"/>
  <c r="O1153" i="12"/>
  <c r="O1154" i="12"/>
  <c r="O1155" i="12"/>
  <c r="O1156" i="12"/>
  <c r="O1157" i="12"/>
  <c r="O1158" i="12"/>
  <c r="O1159" i="12"/>
  <c r="O1160" i="12"/>
  <c r="O1161" i="12"/>
  <c r="O1162" i="12"/>
  <c r="O1163" i="12"/>
  <c r="O1164" i="12"/>
  <c r="O1165" i="12"/>
  <c r="O1166" i="12"/>
  <c r="O1167" i="12"/>
  <c r="O1168" i="12"/>
  <c r="O1169" i="12"/>
  <c r="O1170" i="12"/>
  <c r="O1171" i="12"/>
  <c r="O1172" i="12"/>
  <c r="O1173" i="12"/>
  <c r="O1174" i="12"/>
  <c r="O1175" i="12"/>
  <c r="O1176" i="12"/>
  <c r="O1177" i="12"/>
  <c r="O1178" i="12"/>
  <c r="O1179" i="12"/>
  <c r="O1180" i="12"/>
  <c r="O1181" i="12"/>
  <c r="O1182" i="12"/>
  <c r="O1183" i="12"/>
  <c r="O1184" i="12"/>
  <c r="O1185" i="12"/>
  <c r="O1186" i="12"/>
  <c r="O1187" i="12"/>
  <c r="O1188" i="12"/>
  <c r="O1189" i="12"/>
  <c r="O1190" i="12"/>
  <c r="O1191" i="12"/>
  <c r="O1192" i="12"/>
  <c r="O1193" i="12"/>
  <c r="O1194" i="12"/>
  <c r="O1195" i="12"/>
  <c r="O1196" i="12"/>
  <c r="O1197" i="12"/>
  <c r="O1198" i="12"/>
  <c r="O1199" i="12"/>
  <c r="O1200" i="12"/>
  <c r="O1201" i="12"/>
  <c r="O1202" i="12"/>
  <c r="O1203" i="12"/>
  <c r="O1204" i="12"/>
  <c r="O1205" i="12"/>
  <c r="O1206" i="12"/>
  <c r="O1207" i="12"/>
  <c r="O1208" i="12"/>
  <c r="O1209" i="12"/>
  <c r="O1210" i="12"/>
  <c r="O1211" i="12"/>
  <c r="O1212" i="12"/>
  <c r="O1213" i="12"/>
  <c r="O1214" i="12"/>
  <c r="O1215" i="12"/>
  <c r="O1216" i="12"/>
  <c r="O1217" i="12"/>
  <c r="O1218" i="12"/>
  <c r="O1219" i="12"/>
  <c r="O1220" i="12"/>
  <c r="O1221" i="12"/>
  <c r="O1222" i="12"/>
  <c r="O1223" i="12"/>
  <c r="O1224" i="12"/>
  <c r="O1225" i="12"/>
  <c r="O1226" i="12"/>
  <c r="O1227" i="12"/>
  <c r="O1228" i="12"/>
  <c r="O1229" i="12"/>
  <c r="O1230" i="12"/>
  <c r="O1231" i="12"/>
  <c r="O1232" i="12"/>
  <c r="O1233" i="12"/>
  <c r="O1234" i="12"/>
  <c r="O1235" i="12"/>
  <c r="O1236" i="12"/>
  <c r="O1237" i="12"/>
  <c r="O1238" i="12"/>
  <c r="O1239" i="12"/>
  <c r="O1240" i="12"/>
  <c r="O1241" i="12"/>
  <c r="O1242" i="12"/>
  <c r="O1243" i="12"/>
  <c r="O1244" i="12"/>
  <c r="O1245" i="12"/>
  <c r="O1246" i="12"/>
  <c r="O1247" i="12"/>
  <c r="O1248" i="12"/>
  <c r="O1249" i="12"/>
  <c r="O1250" i="12"/>
  <c r="O1251" i="12"/>
  <c r="O1252" i="12"/>
  <c r="O1253" i="12"/>
  <c r="O1254" i="12"/>
  <c r="O1255" i="12"/>
  <c r="O1256" i="12"/>
  <c r="O1257" i="12"/>
  <c r="O1258" i="12"/>
  <c r="O1259" i="12"/>
  <c r="O1260" i="12"/>
  <c r="O1261" i="12"/>
  <c r="O1262" i="12"/>
  <c r="O1263" i="12"/>
  <c r="O1264" i="12"/>
  <c r="O1265" i="12"/>
  <c r="O1266" i="12"/>
  <c r="O1267" i="12"/>
  <c r="O1268" i="12"/>
  <c r="O1269" i="12"/>
  <c r="O1270" i="12"/>
  <c r="O1271" i="12"/>
  <c r="O1272" i="12"/>
  <c r="O1273" i="12"/>
  <c r="O1274" i="12"/>
  <c r="O1275" i="12"/>
  <c r="O1276" i="12"/>
  <c r="O1277" i="12"/>
  <c r="O1278" i="12"/>
  <c r="O1279" i="12"/>
  <c r="O1280" i="12"/>
  <c r="O1281" i="12"/>
  <c r="O1282" i="12"/>
  <c r="O1283" i="12"/>
  <c r="O1284" i="12"/>
  <c r="O1285" i="12"/>
  <c r="O1286" i="12"/>
  <c r="O1287" i="12"/>
  <c r="O1288" i="12"/>
  <c r="O1289" i="12"/>
  <c r="O1290" i="12"/>
  <c r="O1291" i="12"/>
  <c r="O1292" i="12"/>
  <c r="O1293" i="12"/>
  <c r="O1294" i="12"/>
  <c r="O1295" i="12"/>
  <c r="O1296" i="12"/>
  <c r="O1297" i="12"/>
  <c r="O1298" i="12"/>
  <c r="O1299" i="12"/>
  <c r="O1300" i="12"/>
  <c r="O1301" i="12"/>
  <c r="O1302" i="12"/>
  <c r="O1303" i="12"/>
  <c r="O1304" i="12"/>
  <c r="O1305" i="12"/>
  <c r="O1306" i="12"/>
  <c r="O1307" i="12"/>
  <c r="O1308" i="12"/>
  <c r="O1309" i="12"/>
  <c r="O1310" i="12"/>
  <c r="O1311" i="12"/>
  <c r="O1312" i="12"/>
  <c r="O1313" i="12"/>
  <c r="O1314" i="12"/>
  <c r="O1315" i="12"/>
  <c r="O1316" i="12"/>
  <c r="O1317" i="12"/>
  <c r="O1318" i="12"/>
  <c r="O1319" i="12"/>
  <c r="O1320" i="12"/>
  <c r="O1321" i="12"/>
  <c r="O1322" i="12"/>
  <c r="O1323" i="12"/>
  <c r="O1324" i="12"/>
  <c r="O1325" i="12"/>
  <c r="O1326" i="12"/>
  <c r="O1327" i="12"/>
  <c r="O1328" i="12"/>
  <c r="O1329" i="12"/>
  <c r="O1330" i="12"/>
  <c r="O1331" i="12"/>
  <c r="O1332" i="12"/>
  <c r="O1333" i="12"/>
  <c r="O1334" i="12"/>
  <c r="O1335" i="12"/>
  <c r="O1336" i="12"/>
  <c r="O1337" i="12"/>
  <c r="O1338" i="12"/>
  <c r="O1339" i="12"/>
  <c r="O1340" i="12"/>
  <c r="O1341" i="12"/>
  <c r="O1342" i="12"/>
  <c r="O1343" i="12"/>
  <c r="O1344" i="12"/>
  <c r="O1345" i="12"/>
  <c r="O1346" i="12"/>
  <c r="O1347" i="12"/>
  <c r="O1348" i="12"/>
  <c r="O1349" i="12"/>
  <c r="O1350" i="12"/>
  <c r="O1351" i="12"/>
  <c r="O1352" i="12"/>
  <c r="O1353" i="12"/>
  <c r="O1354" i="12"/>
  <c r="O1355" i="12"/>
  <c r="O1356" i="12"/>
  <c r="O1357" i="12"/>
  <c r="O1358" i="12"/>
  <c r="O1359" i="12"/>
  <c r="O1360" i="12"/>
  <c r="O1361" i="12"/>
  <c r="O1362" i="12"/>
  <c r="O1363" i="12"/>
  <c r="O1364" i="12"/>
  <c r="O1365" i="12"/>
  <c r="O1366" i="12"/>
  <c r="O1367" i="12"/>
  <c r="O1368" i="12"/>
  <c r="O1369" i="12"/>
  <c r="O1370" i="12"/>
  <c r="O1371" i="12"/>
  <c r="O1372" i="12"/>
  <c r="O1373" i="12"/>
  <c r="O1374" i="12"/>
  <c r="O1375" i="12"/>
  <c r="O1376" i="12"/>
  <c r="O1377" i="12"/>
  <c r="O1378" i="12"/>
  <c r="O1379" i="12"/>
  <c r="O1380" i="12"/>
  <c r="O1381" i="12"/>
  <c r="O1382" i="12"/>
  <c r="O1383" i="12"/>
  <c r="O1384" i="12"/>
  <c r="O1385" i="12"/>
  <c r="O1386" i="12"/>
  <c r="O1387" i="12"/>
  <c r="O1388" i="12"/>
  <c r="O1389" i="12"/>
  <c r="O1390" i="12"/>
  <c r="O1391" i="12"/>
  <c r="O1392" i="12"/>
  <c r="O1393" i="12"/>
  <c r="O1394" i="12"/>
  <c r="O1395" i="12"/>
  <c r="O1396" i="12"/>
  <c r="O1397" i="12"/>
  <c r="O1398" i="12"/>
  <c r="O1399" i="12"/>
  <c r="O1400" i="12"/>
  <c r="O1401" i="12"/>
  <c r="O1402" i="12"/>
  <c r="O1403" i="12"/>
  <c r="O1404" i="12"/>
  <c r="O1405" i="12"/>
  <c r="O1406" i="12"/>
  <c r="O1407" i="12"/>
  <c r="O1408" i="12"/>
  <c r="O1409" i="12"/>
  <c r="O1410" i="12"/>
  <c r="O1411" i="12"/>
  <c r="O1412" i="12"/>
  <c r="O1413" i="12"/>
  <c r="O1414" i="12"/>
  <c r="O1415" i="12"/>
  <c r="O1416" i="12"/>
  <c r="O1417" i="12"/>
  <c r="O1418" i="12"/>
  <c r="O1419" i="12"/>
  <c r="O1420" i="12"/>
  <c r="O1421" i="12"/>
  <c r="O1422" i="12"/>
  <c r="O1423" i="12"/>
  <c r="O1424" i="12"/>
  <c r="O1425" i="12"/>
  <c r="O1426" i="12"/>
  <c r="O1427" i="12"/>
  <c r="O1428" i="12"/>
  <c r="O1429" i="12"/>
  <c r="O1430" i="12"/>
  <c r="O1431" i="12"/>
  <c r="O1432" i="12"/>
  <c r="O1433" i="12"/>
  <c r="O1434" i="12"/>
  <c r="O1435" i="12"/>
  <c r="O1436" i="12"/>
  <c r="O1437" i="12"/>
  <c r="O1438" i="12"/>
  <c r="O1439" i="12"/>
  <c r="O1440" i="12"/>
  <c r="O1441" i="12"/>
  <c r="O1442" i="12"/>
  <c r="O1443" i="12"/>
  <c r="O1444" i="12"/>
  <c r="O1445" i="12"/>
  <c r="O1446" i="12"/>
  <c r="O1447" i="12"/>
  <c r="O1448" i="12"/>
  <c r="O1449" i="12"/>
  <c r="O1450" i="12"/>
  <c r="O1451" i="12"/>
  <c r="O1452" i="12"/>
  <c r="O1453" i="12"/>
  <c r="O1454" i="12"/>
  <c r="O1455" i="12"/>
  <c r="O1456" i="12"/>
  <c r="O1457" i="12"/>
  <c r="O1458" i="12"/>
  <c r="O1459" i="12"/>
  <c r="O1460" i="12"/>
  <c r="O1461" i="12"/>
  <c r="O1462" i="12"/>
  <c r="O1463" i="12"/>
  <c r="O1464" i="12"/>
  <c r="O1465" i="12"/>
  <c r="O1466" i="12"/>
  <c r="O1467" i="12"/>
  <c r="O1468" i="12"/>
  <c r="O1469" i="12"/>
  <c r="O1470" i="12"/>
  <c r="O1471" i="12"/>
  <c r="O1472" i="12"/>
  <c r="O1473" i="12"/>
  <c r="O1474" i="12"/>
  <c r="O1475" i="12"/>
  <c r="O1476" i="12"/>
  <c r="O1477" i="12"/>
  <c r="O1478" i="12"/>
  <c r="O1479" i="12"/>
  <c r="O1480" i="12"/>
  <c r="O1481" i="12"/>
  <c r="O1482" i="12"/>
  <c r="O1483" i="12"/>
  <c r="O1484" i="12"/>
  <c r="O1485" i="12"/>
  <c r="O1486" i="12"/>
  <c r="O1487" i="12"/>
  <c r="O1488" i="12"/>
  <c r="O1489" i="12"/>
  <c r="O1490" i="12"/>
  <c r="O1491" i="12"/>
  <c r="O1492" i="12"/>
  <c r="O1493" i="12"/>
  <c r="O1494" i="12"/>
  <c r="O1495" i="12"/>
  <c r="O1496" i="12"/>
  <c r="O1497" i="12"/>
  <c r="O1498" i="12"/>
  <c r="O1499" i="12"/>
  <c r="O1500" i="12"/>
  <c r="O1501" i="12"/>
  <c r="O1502" i="12"/>
  <c r="O1503" i="12"/>
  <c r="O1504" i="12"/>
  <c r="O1505" i="12"/>
  <c r="O1506" i="12"/>
  <c r="O1507" i="12"/>
  <c r="O1508" i="12"/>
  <c r="O1509" i="12"/>
  <c r="O1510" i="12"/>
  <c r="O1511" i="12"/>
  <c r="O1512" i="12"/>
  <c r="O1513" i="12"/>
  <c r="O1514" i="12"/>
  <c r="O1515" i="12"/>
  <c r="O1516" i="12"/>
  <c r="O1517" i="12"/>
  <c r="O1518" i="12"/>
  <c r="O1519" i="12"/>
  <c r="O1520" i="12"/>
  <c r="O1521" i="12"/>
  <c r="O1522" i="12"/>
  <c r="O1523" i="12"/>
  <c r="O1524" i="12"/>
  <c r="O1525" i="12"/>
  <c r="O1526" i="12"/>
  <c r="O1527" i="12"/>
  <c r="O1528" i="12"/>
  <c r="O1529" i="12"/>
  <c r="O1530" i="12"/>
  <c r="O1531" i="12"/>
  <c r="O1532" i="12"/>
  <c r="O1533" i="12"/>
  <c r="O1534" i="12"/>
  <c r="O1535" i="12"/>
  <c r="O1536" i="12"/>
  <c r="O1537" i="12"/>
  <c r="O1538" i="12"/>
  <c r="O1539" i="12"/>
  <c r="O1540" i="12"/>
  <c r="O1541" i="12"/>
  <c r="O1542" i="12"/>
  <c r="O1543" i="12"/>
  <c r="O1544" i="12"/>
  <c r="O1545" i="12"/>
  <c r="O1546" i="12"/>
  <c r="O1547" i="12"/>
  <c r="O1548" i="12"/>
  <c r="O1549" i="12"/>
  <c r="O1550" i="12"/>
  <c r="O1551" i="12"/>
  <c r="O1552" i="12"/>
  <c r="O1553" i="12"/>
  <c r="O1554" i="12"/>
  <c r="O1555" i="12"/>
  <c r="O1556" i="12"/>
  <c r="O1557" i="12"/>
  <c r="O1558" i="12"/>
  <c r="O1559" i="12"/>
  <c r="O1560" i="12"/>
  <c r="O1561" i="12"/>
  <c r="O1562" i="12"/>
  <c r="O1563" i="12"/>
  <c r="O1564" i="12"/>
  <c r="O1565" i="12"/>
  <c r="O1566" i="12"/>
  <c r="O1567" i="12"/>
  <c r="O1568" i="12"/>
  <c r="O1569" i="12"/>
  <c r="O1570" i="12"/>
  <c r="O1571" i="12"/>
  <c r="O1572" i="12"/>
  <c r="O1573" i="12"/>
  <c r="O1574" i="12"/>
  <c r="O1575" i="12"/>
  <c r="O1576" i="12"/>
  <c r="O1577" i="12"/>
  <c r="O1578" i="12"/>
  <c r="O1579" i="12"/>
  <c r="O1580" i="12"/>
  <c r="O1581" i="12"/>
  <c r="O1582" i="12"/>
  <c r="O1583" i="12"/>
  <c r="O1584" i="12"/>
  <c r="O1585" i="12"/>
  <c r="O1586" i="12"/>
  <c r="O1587" i="12"/>
  <c r="O1588" i="12"/>
  <c r="O1589" i="12"/>
  <c r="O1590" i="12"/>
  <c r="O1591" i="12"/>
  <c r="O1592" i="12"/>
  <c r="O1593" i="12"/>
  <c r="O1594" i="12"/>
  <c r="O1595" i="12"/>
  <c r="O1596" i="12"/>
  <c r="O1597" i="12"/>
  <c r="O1598" i="12"/>
  <c r="O1599" i="12"/>
  <c r="O1600" i="12"/>
  <c r="O1601" i="12"/>
  <c r="O1602" i="12"/>
  <c r="O1603" i="12"/>
  <c r="O1604" i="12"/>
  <c r="O1605" i="12"/>
  <c r="O1606" i="12"/>
  <c r="O1607" i="12"/>
  <c r="O1608" i="12"/>
  <c r="O1609" i="12"/>
  <c r="O1610" i="12"/>
  <c r="O1611" i="12"/>
  <c r="O1612" i="12"/>
  <c r="O1613" i="12"/>
  <c r="O1614" i="12"/>
  <c r="O1615" i="12"/>
  <c r="O1616" i="12"/>
  <c r="O1617" i="12"/>
  <c r="O1618" i="12"/>
  <c r="O1619" i="12"/>
  <c r="O1620" i="12"/>
  <c r="O1621" i="12"/>
  <c r="O1622" i="12"/>
  <c r="O1623" i="12"/>
  <c r="O1624" i="12"/>
  <c r="O1625" i="12"/>
  <c r="O1626" i="12"/>
  <c r="O1627" i="12"/>
  <c r="O1628" i="12"/>
  <c r="O1629" i="12"/>
  <c r="O1630" i="12"/>
  <c r="O1631" i="12"/>
  <c r="O1632" i="12"/>
  <c r="O1633" i="12"/>
  <c r="O1634" i="12"/>
  <c r="O1635" i="12"/>
  <c r="O1636" i="12"/>
  <c r="O1637" i="12"/>
  <c r="O1638" i="12"/>
  <c r="O1639" i="12"/>
  <c r="O1640" i="12"/>
  <c r="O1641" i="12"/>
  <c r="O1642" i="12"/>
  <c r="O1643" i="12"/>
  <c r="O1644" i="12"/>
  <c r="O1645" i="12"/>
  <c r="O1646" i="12"/>
  <c r="O1647" i="12"/>
  <c r="O1648" i="12"/>
  <c r="O1649" i="12"/>
  <c r="O1650" i="12"/>
  <c r="O1651" i="12"/>
  <c r="O1652" i="12"/>
  <c r="O1653" i="12"/>
  <c r="O1654" i="12"/>
  <c r="O1655" i="12"/>
  <c r="O1656" i="12"/>
  <c r="O1657" i="12"/>
  <c r="O1658" i="12"/>
  <c r="O1659" i="12"/>
  <c r="O1660" i="12"/>
  <c r="O1661" i="12"/>
  <c r="O1662" i="12"/>
  <c r="O1663" i="12"/>
  <c r="O1664" i="12"/>
  <c r="O1665" i="12"/>
  <c r="O1666" i="12"/>
  <c r="O1667" i="12"/>
  <c r="O1668" i="12"/>
  <c r="O1669" i="12"/>
  <c r="O1670" i="12"/>
  <c r="O1671" i="12"/>
  <c r="O1672" i="12"/>
  <c r="O1673" i="12"/>
  <c r="O1674" i="12"/>
  <c r="O1675" i="12"/>
  <c r="O1676" i="12"/>
  <c r="O1677" i="12"/>
  <c r="O1678" i="12"/>
  <c r="O1679" i="12"/>
  <c r="O1680" i="12"/>
  <c r="O1681" i="12"/>
  <c r="O1682" i="12"/>
  <c r="O1683" i="12"/>
  <c r="O1684" i="12"/>
  <c r="O1685" i="12"/>
  <c r="O1686" i="12"/>
  <c r="O1687" i="12"/>
  <c r="O1688" i="12"/>
  <c r="O1689" i="12"/>
  <c r="O1690" i="12"/>
  <c r="O1691" i="12"/>
  <c r="O1692" i="12"/>
  <c r="O1693" i="12"/>
  <c r="O1694" i="12"/>
  <c r="O1695" i="12"/>
  <c r="O1696" i="12"/>
  <c r="O1697" i="12"/>
  <c r="O1698" i="12"/>
  <c r="O1699" i="12"/>
  <c r="O1700" i="12"/>
  <c r="O1701" i="12"/>
  <c r="O1702" i="12"/>
  <c r="O1703" i="12"/>
  <c r="O1704" i="12"/>
  <c r="O1705" i="12"/>
  <c r="O1706" i="12"/>
  <c r="O1707" i="12"/>
  <c r="O1708" i="12"/>
  <c r="O1709" i="12"/>
  <c r="O1710" i="12"/>
  <c r="O1711" i="12"/>
  <c r="O1712" i="12"/>
  <c r="O1713" i="12"/>
  <c r="O1714" i="12"/>
  <c r="O1715" i="12"/>
  <c r="O1716" i="12"/>
  <c r="O1717" i="12"/>
  <c r="O1718" i="12"/>
  <c r="O1719" i="12"/>
  <c r="O1720" i="12"/>
  <c r="O1721" i="12"/>
  <c r="O1722" i="12"/>
  <c r="O1723" i="12"/>
  <c r="O1724" i="12"/>
  <c r="O1725" i="12"/>
  <c r="O1726" i="12"/>
  <c r="O1727" i="12"/>
  <c r="O1728" i="12"/>
  <c r="O1729" i="12"/>
  <c r="O1730" i="12"/>
  <c r="O1731" i="12"/>
  <c r="O1732" i="12"/>
  <c r="O1733" i="12"/>
  <c r="O1734" i="12"/>
  <c r="O1735" i="12"/>
  <c r="O1736" i="12"/>
  <c r="O1737" i="12"/>
  <c r="O1738" i="12"/>
  <c r="O1739" i="12"/>
  <c r="O1740" i="12"/>
  <c r="O1741" i="12"/>
  <c r="O1742" i="12"/>
  <c r="O1743" i="12"/>
  <c r="O1744" i="12"/>
  <c r="O1745" i="12"/>
  <c r="O1746" i="12"/>
  <c r="O1747" i="12"/>
  <c r="O1748" i="12"/>
  <c r="O1749" i="12"/>
  <c r="O1750" i="12"/>
  <c r="O1751" i="12"/>
  <c r="O1752" i="12"/>
  <c r="O1753" i="12"/>
  <c r="O1754" i="12"/>
  <c r="O1755" i="12"/>
  <c r="O1756" i="12"/>
  <c r="O1757" i="12"/>
  <c r="O1758" i="12"/>
  <c r="O1759" i="12"/>
  <c r="O1760" i="12"/>
  <c r="O1761" i="12"/>
  <c r="O1762" i="12"/>
  <c r="O1763" i="12"/>
  <c r="O1764" i="12"/>
  <c r="O1765" i="12"/>
  <c r="O1766" i="12"/>
  <c r="O1767" i="12"/>
  <c r="O1768" i="12"/>
  <c r="O1769" i="12"/>
  <c r="O1770" i="12"/>
  <c r="O1771" i="12"/>
  <c r="O1772" i="12"/>
  <c r="O1773" i="12"/>
  <c r="O1774" i="12"/>
  <c r="O1775" i="12"/>
  <c r="O1776" i="12"/>
  <c r="O1777" i="12"/>
  <c r="O1778" i="12"/>
  <c r="O1779" i="12"/>
  <c r="O1780" i="12"/>
  <c r="O1781" i="12"/>
  <c r="O1782" i="12"/>
  <c r="O1783" i="12"/>
  <c r="O1784" i="12"/>
  <c r="O1785" i="12"/>
  <c r="O1786" i="12"/>
  <c r="O1787" i="12"/>
  <c r="O1788" i="12"/>
  <c r="O1789" i="12"/>
  <c r="O1790" i="12"/>
  <c r="O1791" i="12"/>
  <c r="O1792" i="12"/>
  <c r="O1793" i="12"/>
  <c r="O1794" i="12"/>
  <c r="O1795" i="12"/>
  <c r="O1796" i="12"/>
  <c r="O1797" i="12"/>
  <c r="O1798" i="12"/>
  <c r="O1799" i="12"/>
  <c r="O1800" i="12"/>
  <c r="O1801" i="12"/>
  <c r="O1802" i="12"/>
  <c r="O1803" i="12"/>
  <c r="O1804" i="12"/>
  <c r="O1805" i="12"/>
  <c r="O1806" i="12"/>
  <c r="O1807" i="12"/>
  <c r="O1808" i="12"/>
  <c r="O1809" i="12"/>
  <c r="O1810" i="12"/>
  <c r="O1811" i="12"/>
  <c r="O1812" i="12"/>
  <c r="O1813" i="12"/>
  <c r="O1814" i="12"/>
  <c r="O1815" i="12"/>
  <c r="O1816" i="12"/>
  <c r="O1817" i="12"/>
  <c r="O1818" i="12"/>
  <c r="O1819" i="12"/>
  <c r="O1820" i="12"/>
  <c r="O1821" i="12"/>
  <c r="O1822" i="12"/>
  <c r="O1823" i="12"/>
  <c r="O1824" i="12"/>
  <c r="O1825" i="12"/>
  <c r="O1826" i="12"/>
  <c r="O1827" i="12"/>
  <c r="O1828" i="12"/>
  <c r="O1829" i="12"/>
  <c r="O1830" i="12"/>
  <c r="O1831" i="12"/>
  <c r="O1832" i="12"/>
  <c r="O1833" i="12"/>
  <c r="O1834" i="12"/>
  <c r="O1835" i="12"/>
  <c r="O1836" i="12"/>
  <c r="O1837" i="12"/>
  <c r="O1838" i="12"/>
  <c r="O1839" i="12"/>
  <c r="O1840" i="12"/>
  <c r="O1841" i="12"/>
  <c r="O1842" i="12"/>
  <c r="O1843" i="12"/>
  <c r="O1844" i="12"/>
  <c r="O1845" i="12"/>
  <c r="O1846" i="12"/>
  <c r="O1847" i="12"/>
  <c r="O1848" i="12"/>
  <c r="O1849" i="12"/>
  <c r="O1850" i="12"/>
  <c r="O1851" i="12"/>
  <c r="O1852" i="12"/>
  <c r="O1853" i="12"/>
  <c r="O1854" i="12"/>
  <c r="O1855" i="12"/>
  <c r="O1856" i="12"/>
  <c r="O1857" i="12"/>
  <c r="O1858" i="12"/>
  <c r="O1859" i="12"/>
  <c r="O1860" i="12"/>
  <c r="O1861" i="12"/>
  <c r="O1862" i="12"/>
  <c r="O1863" i="12"/>
  <c r="O1864" i="12"/>
  <c r="O1865" i="12"/>
  <c r="O1866" i="12"/>
  <c r="O1867" i="12"/>
  <c r="O1868" i="12"/>
  <c r="O1869" i="12"/>
  <c r="O1870" i="12"/>
  <c r="O1871" i="12"/>
  <c r="O1872" i="12"/>
  <c r="O1873" i="12"/>
  <c r="O1874" i="12"/>
  <c r="O1875" i="12"/>
  <c r="O1876" i="12"/>
  <c r="O1877" i="12"/>
  <c r="O1878" i="12"/>
  <c r="O1879" i="12"/>
  <c r="O1880" i="12"/>
  <c r="O1881" i="12"/>
  <c r="O1882" i="12"/>
  <c r="O1883" i="12"/>
  <c r="O1884" i="12"/>
  <c r="O1885" i="12"/>
  <c r="O1886" i="12"/>
  <c r="O1887" i="12"/>
  <c r="O1888" i="12"/>
  <c r="O1889" i="12"/>
  <c r="O1890" i="12"/>
  <c r="O1891" i="12"/>
  <c r="O1892" i="12"/>
  <c r="O1893" i="12"/>
  <c r="O1894" i="12"/>
  <c r="O1895" i="12"/>
  <c r="O1896" i="12"/>
  <c r="O1897" i="12"/>
  <c r="O1898" i="12"/>
  <c r="O1899" i="12"/>
  <c r="O1900" i="12"/>
  <c r="O1901" i="12"/>
  <c r="O1902" i="12"/>
  <c r="O1903" i="12"/>
  <c r="O1904" i="12"/>
  <c r="O1905" i="12"/>
  <c r="O1906" i="12"/>
  <c r="O1907" i="12"/>
  <c r="O1908" i="12"/>
  <c r="O1909" i="12"/>
  <c r="O1910" i="12"/>
  <c r="O1911" i="12"/>
  <c r="O1912" i="12"/>
  <c r="O1913" i="12"/>
  <c r="O1914" i="12"/>
  <c r="O1915" i="12"/>
  <c r="O1916" i="12"/>
  <c r="O1917" i="12"/>
  <c r="O1918" i="12"/>
  <c r="O1919" i="12"/>
  <c r="O1920" i="12"/>
  <c r="O1921" i="12"/>
  <c r="O1922" i="12"/>
  <c r="O1923" i="12"/>
  <c r="O1924" i="12"/>
  <c r="O1925" i="12"/>
  <c r="O1926" i="12"/>
  <c r="O1927" i="12"/>
  <c r="O1928" i="12"/>
  <c r="O1929" i="12"/>
  <c r="O1930" i="12"/>
  <c r="O1931" i="12"/>
  <c r="O1932" i="12"/>
  <c r="O1933" i="12"/>
  <c r="O1934" i="12"/>
  <c r="O1935" i="12"/>
  <c r="O1936" i="12"/>
  <c r="O1937" i="12"/>
  <c r="O1938" i="12"/>
  <c r="O1939" i="12"/>
  <c r="O1940" i="12"/>
  <c r="O1941" i="12"/>
  <c r="O1942" i="12"/>
  <c r="O1943" i="12"/>
  <c r="O1944" i="12"/>
  <c r="O1945" i="12"/>
  <c r="O1946" i="12"/>
  <c r="O1947" i="12"/>
  <c r="O1948" i="12"/>
  <c r="O1949" i="12"/>
  <c r="O1950" i="12"/>
  <c r="O1951" i="12"/>
  <c r="O1952" i="12"/>
  <c r="O1953" i="12"/>
  <c r="O1954" i="12"/>
  <c r="O1955" i="12"/>
  <c r="O1956" i="12"/>
  <c r="O1957" i="12"/>
  <c r="O1958" i="12"/>
  <c r="O1959" i="12"/>
  <c r="O1960" i="12"/>
  <c r="O1961" i="12"/>
  <c r="O1962" i="12"/>
  <c r="O1963" i="12"/>
  <c r="O1964" i="12"/>
  <c r="O1965" i="12"/>
  <c r="O1966" i="12"/>
  <c r="O1967" i="12"/>
  <c r="O1968" i="12"/>
  <c r="O1969" i="12"/>
  <c r="O1970" i="12"/>
  <c r="O1971" i="12"/>
  <c r="O1972" i="12"/>
  <c r="O1973" i="12"/>
  <c r="O1974" i="12"/>
  <c r="O1975" i="12"/>
  <c r="O1976" i="12"/>
  <c r="O1977" i="12"/>
  <c r="O1978" i="12"/>
  <c r="O1979" i="12"/>
  <c r="O1980" i="12"/>
  <c r="O1981" i="12"/>
  <c r="O1982" i="12"/>
  <c r="O1983" i="12"/>
  <c r="O1984" i="12"/>
  <c r="O1985" i="12"/>
  <c r="O1986" i="12"/>
  <c r="O1987" i="12"/>
  <c r="O1988" i="12"/>
  <c r="O1989" i="12"/>
  <c r="O1990" i="12"/>
  <c r="O1991" i="12"/>
  <c r="O1992" i="12"/>
  <c r="O1993" i="12"/>
  <c r="O1994" i="12"/>
  <c r="O1995" i="12"/>
  <c r="O1996" i="12"/>
  <c r="O1997" i="12"/>
  <c r="O1998" i="12"/>
  <c r="O1999" i="12"/>
  <c r="O2000" i="12"/>
  <c r="O2001" i="12"/>
  <c r="O2002" i="12"/>
  <c r="O2003" i="12"/>
  <c r="O2004" i="12"/>
  <c r="O2005" i="12"/>
  <c r="O2006" i="12"/>
  <c r="O2007" i="12"/>
  <c r="O2008" i="12"/>
  <c r="O2009" i="12"/>
  <c r="O2010" i="12"/>
  <c r="O2011" i="12"/>
  <c r="O2012" i="12"/>
  <c r="O2013" i="12"/>
  <c r="O2014" i="12"/>
  <c r="O2015" i="12"/>
  <c r="O2016" i="12"/>
  <c r="O2017" i="12"/>
  <c r="O2018" i="12"/>
  <c r="O2019" i="12"/>
  <c r="O2020" i="12"/>
  <c r="O2021" i="12"/>
  <c r="O2022" i="12"/>
  <c r="O2023" i="12"/>
  <c r="O2024" i="12"/>
  <c r="O2025" i="12"/>
  <c r="O2026" i="12"/>
  <c r="O2027" i="12"/>
  <c r="O2028" i="12"/>
  <c r="O2029" i="12"/>
  <c r="O2030" i="12"/>
  <c r="O2031" i="12"/>
  <c r="O2032" i="12"/>
  <c r="O2033" i="12"/>
  <c r="O2034" i="12"/>
  <c r="O2035" i="12"/>
  <c r="O2036" i="12"/>
  <c r="O2037" i="12"/>
  <c r="O2038" i="12"/>
  <c r="O2039" i="12"/>
  <c r="O2040" i="12"/>
  <c r="O2041" i="12"/>
  <c r="O2042" i="12"/>
  <c r="O2043" i="12"/>
  <c r="O2044" i="12"/>
  <c r="O2045" i="12"/>
  <c r="O2046" i="12"/>
  <c r="O2047" i="12"/>
  <c r="O2048" i="12"/>
  <c r="O2049" i="12"/>
  <c r="O2050" i="12"/>
  <c r="O2051" i="12"/>
  <c r="O2052" i="12"/>
  <c r="O2053" i="12"/>
  <c r="O2054" i="12"/>
  <c r="O2055" i="12"/>
  <c r="O2056" i="12"/>
  <c r="O2057" i="12"/>
  <c r="O2058" i="12"/>
  <c r="O2059" i="12"/>
  <c r="O2060" i="12"/>
  <c r="O2061" i="12"/>
  <c r="O2062" i="12"/>
  <c r="O2063" i="12"/>
  <c r="O2064" i="12"/>
  <c r="O2065" i="12"/>
  <c r="O2066" i="12"/>
  <c r="O2067" i="12"/>
  <c r="O2068" i="12"/>
  <c r="O2069" i="12"/>
  <c r="O2070" i="12"/>
  <c r="O2071" i="12"/>
  <c r="O2072" i="12"/>
  <c r="O2073" i="12"/>
  <c r="O2074" i="12"/>
  <c r="O2075" i="12"/>
  <c r="O2076" i="12"/>
  <c r="O2077" i="12"/>
  <c r="O2078" i="12"/>
  <c r="O2079" i="12"/>
  <c r="O2080" i="12"/>
  <c r="O2081" i="12"/>
  <c r="O2082" i="12"/>
  <c r="O2083" i="12"/>
  <c r="O2084" i="12"/>
  <c r="O2085" i="12"/>
  <c r="O2086" i="12"/>
  <c r="O2087" i="12"/>
  <c r="O2088" i="12"/>
  <c r="O2089" i="12"/>
  <c r="O2090" i="12"/>
  <c r="O2091" i="12"/>
  <c r="O2092" i="12"/>
  <c r="O2093" i="12"/>
  <c r="O2094" i="12"/>
  <c r="O2095" i="12"/>
  <c r="O2096" i="12"/>
  <c r="O2097" i="12"/>
  <c r="O2098" i="12"/>
  <c r="O2099" i="12"/>
  <c r="O2100" i="12"/>
  <c r="O2101" i="12"/>
  <c r="O2102" i="12"/>
  <c r="O2103" i="12"/>
  <c r="O2104" i="12"/>
  <c r="O2105" i="12"/>
  <c r="O2106" i="12"/>
  <c r="O2107" i="12"/>
  <c r="O2108" i="12"/>
  <c r="O2109" i="12"/>
  <c r="O2110" i="12"/>
  <c r="O2111" i="12"/>
  <c r="O2112" i="12"/>
  <c r="O2113" i="12"/>
  <c r="O2114" i="12"/>
  <c r="O2115" i="12"/>
  <c r="O2116" i="12"/>
  <c r="O2117" i="12"/>
  <c r="O2118" i="12"/>
  <c r="O2119" i="12"/>
  <c r="O2120" i="12"/>
  <c r="O2121" i="12"/>
  <c r="O2122" i="12"/>
  <c r="O2123" i="12"/>
  <c r="O2124" i="12"/>
  <c r="O2125" i="12"/>
  <c r="O2126" i="12"/>
  <c r="O2127" i="12"/>
  <c r="O2128" i="12"/>
  <c r="O2129" i="12"/>
  <c r="O2130" i="12"/>
  <c r="O2131" i="12"/>
  <c r="O2132" i="12"/>
  <c r="O2133" i="12"/>
  <c r="O2134" i="12"/>
  <c r="O2135" i="12"/>
  <c r="O2136" i="12"/>
  <c r="O2137" i="12"/>
  <c r="O2138" i="12"/>
  <c r="O2139" i="12"/>
  <c r="O2140" i="12"/>
  <c r="O2141" i="12"/>
  <c r="O2142" i="12"/>
  <c r="O2143" i="12"/>
  <c r="O2144" i="12"/>
  <c r="O2145" i="12"/>
  <c r="O2146" i="12"/>
  <c r="O2147" i="12"/>
  <c r="O2148" i="12"/>
  <c r="O2149" i="12"/>
  <c r="O2150" i="12"/>
  <c r="O2151" i="12"/>
  <c r="O2152" i="12"/>
  <c r="O2153" i="12"/>
  <c r="O2154" i="12"/>
  <c r="O2155" i="12"/>
  <c r="O2156" i="12"/>
  <c r="O2157" i="12"/>
  <c r="O2158" i="12"/>
  <c r="O2159" i="12"/>
  <c r="O2160" i="12"/>
  <c r="O2161" i="12"/>
  <c r="O2162" i="12"/>
  <c r="O2163" i="12"/>
  <c r="O2164" i="12"/>
  <c r="O2165" i="12"/>
  <c r="O2166" i="12"/>
  <c r="O2167" i="12"/>
  <c r="O2168" i="12"/>
  <c r="O2169" i="12"/>
  <c r="O2170" i="12"/>
  <c r="O2171" i="12"/>
  <c r="O2172" i="12"/>
  <c r="O2173" i="12"/>
  <c r="O2174" i="12"/>
  <c r="O2175" i="12"/>
  <c r="O2176" i="12"/>
  <c r="O2177" i="12"/>
  <c r="O2178" i="12"/>
  <c r="O2179" i="12"/>
  <c r="O2180" i="12"/>
  <c r="O2181" i="12"/>
  <c r="O2182" i="12"/>
  <c r="O2183" i="12"/>
  <c r="O2184" i="12"/>
  <c r="O2185" i="12"/>
  <c r="O2186" i="12"/>
  <c r="O2187" i="12"/>
  <c r="O2188" i="12"/>
  <c r="O2189" i="12"/>
  <c r="O2190" i="12"/>
  <c r="O2191" i="12"/>
  <c r="O2192" i="12"/>
  <c r="O2193" i="12"/>
  <c r="O2194" i="12"/>
  <c r="O2195" i="12"/>
  <c r="O2196" i="12"/>
  <c r="O2197" i="12"/>
  <c r="O2198" i="12"/>
  <c r="O2199" i="12"/>
  <c r="O2200" i="12"/>
  <c r="O2201" i="12"/>
  <c r="O2202" i="12"/>
  <c r="O2203" i="12"/>
  <c r="O2204" i="12"/>
  <c r="O2205" i="12"/>
  <c r="O2206" i="12"/>
  <c r="O2207" i="12"/>
  <c r="O2208" i="12"/>
  <c r="O2209" i="12"/>
  <c r="O2210" i="12"/>
  <c r="O2211" i="12"/>
  <c r="O2212" i="12"/>
  <c r="O2213" i="12"/>
  <c r="O2214" i="12"/>
  <c r="O2215" i="12"/>
  <c r="O2216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321" i="12"/>
  <c r="N322" i="12"/>
  <c r="N323" i="12"/>
  <c r="N324" i="12"/>
  <c r="N325" i="12"/>
  <c r="N326" i="12"/>
  <c r="N327" i="12"/>
  <c r="N328" i="12"/>
  <c r="N329" i="12"/>
  <c r="N330" i="12"/>
  <c r="N331" i="12"/>
  <c r="N332" i="12"/>
  <c r="N333" i="12"/>
  <c r="N334" i="12"/>
  <c r="N335" i="12"/>
  <c r="N336" i="12"/>
  <c r="N337" i="12"/>
  <c r="N338" i="12"/>
  <c r="N339" i="12"/>
  <c r="N340" i="12"/>
  <c r="N341" i="12"/>
  <c r="N342" i="12"/>
  <c r="N343" i="12"/>
  <c r="N344" i="12"/>
  <c r="N345" i="12"/>
  <c r="N346" i="12"/>
  <c r="N347" i="12"/>
  <c r="N348" i="12"/>
  <c r="N349" i="12"/>
  <c r="N350" i="12"/>
  <c r="N351" i="12"/>
  <c r="N352" i="12"/>
  <c r="N353" i="12"/>
  <c r="N354" i="12"/>
  <c r="N355" i="12"/>
  <c r="N356" i="12"/>
  <c r="N357" i="12"/>
  <c r="N358" i="12"/>
  <c r="N359" i="12"/>
  <c r="N360" i="12"/>
  <c r="N361" i="12"/>
  <c r="N362" i="12"/>
  <c r="N363" i="12"/>
  <c r="N364" i="12"/>
  <c r="N365" i="12"/>
  <c r="N366" i="12"/>
  <c r="N367" i="12"/>
  <c r="N368" i="12"/>
  <c r="N369" i="12"/>
  <c r="N370" i="12"/>
  <c r="N371" i="12"/>
  <c r="N372" i="12"/>
  <c r="N373" i="12"/>
  <c r="N374" i="12"/>
  <c r="N375" i="12"/>
  <c r="N376" i="12"/>
  <c r="N377" i="12"/>
  <c r="N378" i="12"/>
  <c r="N379" i="12"/>
  <c r="N380" i="12"/>
  <c r="N381" i="12"/>
  <c r="N382" i="12"/>
  <c r="N383" i="12"/>
  <c r="N384" i="12"/>
  <c r="N385" i="12"/>
  <c r="N386" i="12"/>
  <c r="N387" i="12"/>
  <c r="N388" i="12"/>
  <c r="N389" i="12"/>
  <c r="N390" i="12"/>
  <c r="N391" i="12"/>
  <c r="N392" i="12"/>
  <c r="N393" i="12"/>
  <c r="N394" i="12"/>
  <c r="N395" i="12"/>
  <c r="N396" i="12"/>
  <c r="N397" i="12"/>
  <c r="N398" i="12"/>
  <c r="N399" i="12"/>
  <c r="N400" i="12"/>
  <c r="N401" i="12"/>
  <c r="N402" i="12"/>
  <c r="N403" i="12"/>
  <c r="N404" i="12"/>
  <c r="N405" i="12"/>
  <c r="N406" i="12"/>
  <c r="N407" i="12"/>
  <c r="N408" i="12"/>
  <c r="N409" i="12"/>
  <c r="N410" i="12"/>
  <c r="N411" i="12"/>
  <c r="N412" i="12"/>
  <c r="N413" i="12"/>
  <c r="N414" i="12"/>
  <c r="N415" i="12"/>
  <c r="N416" i="12"/>
  <c r="N417" i="12"/>
  <c r="N418" i="12"/>
  <c r="N419" i="12"/>
  <c r="N420" i="12"/>
  <c r="N421" i="12"/>
  <c r="N422" i="12"/>
  <c r="N423" i="12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N438" i="12"/>
  <c r="N439" i="12"/>
  <c r="N440" i="12"/>
  <c r="N441" i="12"/>
  <c r="N442" i="12"/>
  <c r="N443" i="12"/>
  <c r="N444" i="12"/>
  <c r="N445" i="12"/>
  <c r="N446" i="12"/>
  <c r="N447" i="12"/>
  <c r="N448" i="12"/>
  <c r="N449" i="12"/>
  <c r="N450" i="12"/>
  <c r="N451" i="12"/>
  <c r="N452" i="12"/>
  <c r="N453" i="12"/>
  <c r="N454" i="12"/>
  <c r="N455" i="12"/>
  <c r="N456" i="12"/>
  <c r="N457" i="12"/>
  <c r="N458" i="12"/>
  <c r="N459" i="12"/>
  <c r="N460" i="12"/>
  <c r="N461" i="12"/>
  <c r="N462" i="12"/>
  <c r="N463" i="12"/>
  <c r="N464" i="12"/>
  <c r="N465" i="12"/>
  <c r="N466" i="12"/>
  <c r="N467" i="12"/>
  <c r="N468" i="12"/>
  <c r="N469" i="12"/>
  <c r="N470" i="12"/>
  <c r="N471" i="12"/>
  <c r="N472" i="12"/>
  <c r="N473" i="12"/>
  <c r="N474" i="12"/>
  <c r="N475" i="12"/>
  <c r="N476" i="12"/>
  <c r="N477" i="12"/>
  <c r="N478" i="12"/>
  <c r="N479" i="12"/>
  <c r="N480" i="12"/>
  <c r="N481" i="12"/>
  <c r="N482" i="12"/>
  <c r="N483" i="12"/>
  <c r="N484" i="12"/>
  <c r="N485" i="12"/>
  <c r="N486" i="12"/>
  <c r="N487" i="12"/>
  <c r="N488" i="12"/>
  <c r="N489" i="12"/>
  <c r="N490" i="12"/>
  <c r="N491" i="12"/>
  <c r="N492" i="12"/>
  <c r="N493" i="12"/>
  <c r="N494" i="12"/>
  <c r="N495" i="12"/>
  <c r="N496" i="12"/>
  <c r="N497" i="12"/>
  <c r="N498" i="12"/>
  <c r="N499" i="12"/>
  <c r="N500" i="12"/>
  <c r="N501" i="12"/>
  <c r="N502" i="12"/>
  <c r="N503" i="12"/>
  <c r="N504" i="12"/>
  <c r="N505" i="12"/>
  <c r="N506" i="12"/>
  <c r="N507" i="12"/>
  <c r="N508" i="12"/>
  <c r="N509" i="12"/>
  <c r="N510" i="12"/>
  <c r="N511" i="12"/>
  <c r="N512" i="12"/>
  <c r="N513" i="12"/>
  <c r="N514" i="12"/>
  <c r="N515" i="12"/>
  <c r="N516" i="12"/>
  <c r="N517" i="12"/>
  <c r="N518" i="12"/>
  <c r="N519" i="12"/>
  <c r="N520" i="12"/>
  <c r="N521" i="12"/>
  <c r="N522" i="12"/>
  <c r="N523" i="12"/>
  <c r="N524" i="12"/>
  <c r="N525" i="12"/>
  <c r="N526" i="12"/>
  <c r="N527" i="12"/>
  <c r="N528" i="12"/>
  <c r="N529" i="12"/>
  <c r="N530" i="12"/>
  <c r="N531" i="12"/>
  <c r="N532" i="12"/>
  <c r="N533" i="12"/>
  <c r="N534" i="12"/>
  <c r="N535" i="12"/>
  <c r="N536" i="12"/>
  <c r="N537" i="12"/>
  <c r="N538" i="12"/>
  <c r="N539" i="12"/>
  <c r="N540" i="12"/>
  <c r="N541" i="12"/>
  <c r="N542" i="12"/>
  <c r="N543" i="12"/>
  <c r="N544" i="12"/>
  <c r="N545" i="12"/>
  <c r="N546" i="12"/>
  <c r="N547" i="12"/>
  <c r="N548" i="12"/>
  <c r="N549" i="12"/>
  <c r="N550" i="12"/>
  <c r="N551" i="12"/>
  <c r="N552" i="12"/>
  <c r="N553" i="12"/>
  <c r="N554" i="12"/>
  <c r="N555" i="12"/>
  <c r="N556" i="12"/>
  <c r="N557" i="12"/>
  <c r="N558" i="12"/>
  <c r="N559" i="12"/>
  <c r="N560" i="12"/>
  <c r="N561" i="12"/>
  <c r="N562" i="12"/>
  <c r="N563" i="12"/>
  <c r="N564" i="12"/>
  <c r="N565" i="12"/>
  <c r="N566" i="12"/>
  <c r="N567" i="12"/>
  <c r="N568" i="12"/>
  <c r="N569" i="12"/>
  <c r="N570" i="12"/>
  <c r="N571" i="12"/>
  <c r="N572" i="12"/>
  <c r="N573" i="12"/>
  <c r="N574" i="12"/>
  <c r="N575" i="12"/>
  <c r="N576" i="12"/>
  <c r="N577" i="12"/>
  <c r="N578" i="12"/>
  <c r="N579" i="12"/>
  <c r="N580" i="12"/>
  <c r="N581" i="12"/>
  <c r="N582" i="12"/>
  <c r="N583" i="12"/>
  <c r="N584" i="12"/>
  <c r="N585" i="12"/>
  <c r="N586" i="12"/>
  <c r="N587" i="12"/>
  <c r="N588" i="12"/>
  <c r="N589" i="12"/>
  <c r="N590" i="12"/>
  <c r="N591" i="12"/>
  <c r="N592" i="12"/>
  <c r="N593" i="12"/>
  <c r="N594" i="12"/>
  <c r="N595" i="12"/>
  <c r="N596" i="12"/>
  <c r="N597" i="12"/>
  <c r="N598" i="12"/>
  <c r="N599" i="12"/>
  <c r="N600" i="12"/>
  <c r="N601" i="12"/>
  <c r="N602" i="12"/>
  <c r="N603" i="12"/>
  <c r="N604" i="12"/>
  <c r="N605" i="12"/>
  <c r="N606" i="12"/>
  <c r="N607" i="12"/>
  <c r="N608" i="12"/>
  <c r="N609" i="12"/>
  <c r="N610" i="12"/>
  <c r="N611" i="12"/>
  <c r="N612" i="12"/>
  <c r="N613" i="12"/>
  <c r="N614" i="12"/>
  <c r="N615" i="12"/>
  <c r="N616" i="12"/>
  <c r="N617" i="12"/>
  <c r="N618" i="12"/>
  <c r="N619" i="12"/>
  <c r="N620" i="12"/>
  <c r="N621" i="12"/>
  <c r="N622" i="12"/>
  <c r="N623" i="12"/>
  <c r="N624" i="12"/>
  <c r="N625" i="12"/>
  <c r="N626" i="12"/>
  <c r="N627" i="12"/>
  <c r="N628" i="12"/>
  <c r="N629" i="12"/>
  <c r="N630" i="12"/>
  <c r="N631" i="12"/>
  <c r="N632" i="12"/>
  <c r="N633" i="12"/>
  <c r="N634" i="12"/>
  <c r="N635" i="12"/>
  <c r="N636" i="12"/>
  <c r="N637" i="12"/>
  <c r="N638" i="12"/>
  <c r="N639" i="12"/>
  <c r="N640" i="12"/>
  <c r="N641" i="12"/>
  <c r="N642" i="12"/>
  <c r="N643" i="12"/>
  <c r="N644" i="12"/>
  <c r="N645" i="12"/>
  <c r="N646" i="12"/>
  <c r="N647" i="12"/>
  <c r="N648" i="12"/>
  <c r="N649" i="12"/>
  <c r="N650" i="12"/>
  <c r="N651" i="12"/>
  <c r="N652" i="12"/>
  <c r="N653" i="12"/>
  <c r="N654" i="12"/>
  <c r="N655" i="12"/>
  <c r="N656" i="12"/>
  <c r="N657" i="12"/>
  <c r="N658" i="12"/>
  <c r="N659" i="12"/>
  <c r="N660" i="12"/>
  <c r="N661" i="12"/>
  <c r="N662" i="12"/>
  <c r="N663" i="12"/>
  <c r="N664" i="12"/>
  <c r="N665" i="12"/>
  <c r="N666" i="12"/>
  <c r="N667" i="12"/>
  <c r="N668" i="12"/>
  <c r="N669" i="12"/>
  <c r="N670" i="12"/>
  <c r="N671" i="12"/>
  <c r="N672" i="12"/>
  <c r="N673" i="12"/>
  <c r="N674" i="12"/>
  <c r="N675" i="12"/>
  <c r="N676" i="12"/>
  <c r="N677" i="12"/>
  <c r="N678" i="12"/>
  <c r="N679" i="12"/>
  <c r="N680" i="12"/>
  <c r="N681" i="12"/>
  <c r="N682" i="12"/>
  <c r="N683" i="12"/>
  <c r="N684" i="12"/>
  <c r="N685" i="12"/>
  <c r="N686" i="12"/>
  <c r="N687" i="12"/>
  <c r="N688" i="12"/>
  <c r="N689" i="12"/>
  <c r="N690" i="12"/>
  <c r="N691" i="12"/>
  <c r="N692" i="12"/>
  <c r="N693" i="12"/>
  <c r="N694" i="12"/>
  <c r="N695" i="12"/>
  <c r="N696" i="12"/>
  <c r="N697" i="12"/>
  <c r="N698" i="12"/>
  <c r="N699" i="12"/>
  <c r="N700" i="12"/>
  <c r="N701" i="12"/>
  <c r="N702" i="12"/>
  <c r="N703" i="12"/>
  <c r="N704" i="12"/>
  <c r="N705" i="12"/>
  <c r="N706" i="12"/>
  <c r="N707" i="12"/>
  <c r="N708" i="12"/>
  <c r="N709" i="12"/>
  <c r="N710" i="12"/>
  <c r="N711" i="12"/>
  <c r="N712" i="12"/>
  <c r="N713" i="12"/>
  <c r="N714" i="12"/>
  <c r="N715" i="12"/>
  <c r="N716" i="12"/>
  <c r="N717" i="12"/>
  <c r="N718" i="12"/>
  <c r="N719" i="12"/>
  <c r="N720" i="12"/>
  <c r="N721" i="12"/>
  <c r="N722" i="12"/>
  <c r="N723" i="12"/>
  <c r="N724" i="12"/>
  <c r="N725" i="12"/>
  <c r="N726" i="12"/>
  <c r="N727" i="12"/>
  <c r="N728" i="12"/>
  <c r="N729" i="12"/>
  <c r="N730" i="12"/>
  <c r="N731" i="12"/>
  <c r="N732" i="12"/>
  <c r="N733" i="12"/>
  <c r="N734" i="12"/>
  <c r="N735" i="12"/>
  <c r="N736" i="12"/>
  <c r="N737" i="12"/>
  <c r="N738" i="12"/>
  <c r="N739" i="12"/>
  <c r="N740" i="12"/>
  <c r="N741" i="12"/>
  <c r="N742" i="12"/>
  <c r="N743" i="12"/>
  <c r="N744" i="12"/>
  <c r="N745" i="12"/>
  <c r="N746" i="12"/>
  <c r="N747" i="12"/>
  <c r="N748" i="12"/>
  <c r="N749" i="12"/>
  <c r="N750" i="12"/>
  <c r="N751" i="12"/>
  <c r="N752" i="12"/>
  <c r="N753" i="12"/>
  <c r="N754" i="12"/>
  <c r="N755" i="12"/>
  <c r="N756" i="12"/>
  <c r="N757" i="12"/>
  <c r="N758" i="12"/>
  <c r="N759" i="12"/>
  <c r="N760" i="12"/>
  <c r="N761" i="12"/>
  <c r="N762" i="12"/>
  <c r="N763" i="12"/>
  <c r="N764" i="12"/>
  <c r="N765" i="12"/>
  <c r="N766" i="12"/>
  <c r="N767" i="12"/>
  <c r="N768" i="12"/>
  <c r="N769" i="12"/>
  <c r="N770" i="12"/>
  <c r="N771" i="12"/>
  <c r="N772" i="12"/>
  <c r="N773" i="12"/>
  <c r="N774" i="12"/>
  <c r="N775" i="12"/>
  <c r="N776" i="12"/>
  <c r="N777" i="12"/>
  <c r="N778" i="12"/>
  <c r="N779" i="12"/>
  <c r="N780" i="12"/>
  <c r="N781" i="12"/>
  <c r="N782" i="12"/>
  <c r="N783" i="12"/>
  <c r="N784" i="12"/>
  <c r="N785" i="12"/>
  <c r="N786" i="12"/>
  <c r="N787" i="12"/>
  <c r="N788" i="12"/>
  <c r="N789" i="12"/>
  <c r="N790" i="12"/>
  <c r="N791" i="12"/>
  <c r="N792" i="12"/>
  <c r="N793" i="12"/>
  <c r="N794" i="12"/>
  <c r="N795" i="12"/>
  <c r="N796" i="12"/>
  <c r="N797" i="12"/>
  <c r="N798" i="12"/>
  <c r="N799" i="12"/>
  <c r="N800" i="12"/>
  <c r="N801" i="12"/>
  <c r="N802" i="12"/>
  <c r="N803" i="12"/>
  <c r="N804" i="12"/>
  <c r="N805" i="12"/>
  <c r="N806" i="12"/>
  <c r="N807" i="12"/>
  <c r="N808" i="12"/>
  <c r="N809" i="12"/>
  <c r="N810" i="12"/>
  <c r="N811" i="12"/>
  <c r="N812" i="12"/>
  <c r="N813" i="12"/>
  <c r="N814" i="12"/>
  <c r="N815" i="12"/>
  <c r="N816" i="12"/>
  <c r="N817" i="12"/>
  <c r="N818" i="12"/>
  <c r="N819" i="12"/>
  <c r="N820" i="12"/>
  <c r="N821" i="12"/>
  <c r="N822" i="12"/>
  <c r="N823" i="12"/>
  <c r="N824" i="12"/>
  <c r="N825" i="12"/>
  <c r="N826" i="12"/>
  <c r="N827" i="12"/>
  <c r="N828" i="12"/>
  <c r="N829" i="12"/>
  <c r="N830" i="12"/>
  <c r="N831" i="12"/>
  <c r="N832" i="12"/>
  <c r="N833" i="12"/>
  <c r="N834" i="12"/>
  <c r="N835" i="12"/>
  <c r="N836" i="12"/>
  <c r="N837" i="12"/>
  <c r="N838" i="12"/>
  <c r="N839" i="12"/>
  <c r="N840" i="12"/>
  <c r="N841" i="12"/>
  <c r="N842" i="12"/>
  <c r="N843" i="12"/>
  <c r="N844" i="12"/>
  <c r="N845" i="12"/>
  <c r="N846" i="12"/>
  <c r="N847" i="12"/>
  <c r="N848" i="12"/>
  <c r="N849" i="12"/>
  <c r="N850" i="12"/>
  <c r="N851" i="12"/>
  <c r="N852" i="12"/>
  <c r="N853" i="12"/>
  <c r="N854" i="12"/>
  <c r="N855" i="12"/>
  <c r="N856" i="12"/>
  <c r="N857" i="12"/>
  <c r="N858" i="12"/>
  <c r="N859" i="12"/>
  <c r="N860" i="12"/>
  <c r="N861" i="12"/>
  <c r="N862" i="12"/>
  <c r="N863" i="12"/>
  <c r="N864" i="12"/>
  <c r="N865" i="12"/>
  <c r="N866" i="12"/>
  <c r="N867" i="12"/>
  <c r="N868" i="12"/>
  <c r="N869" i="12"/>
  <c r="N870" i="12"/>
  <c r="N871" i="12"/>
  <c r="N872" i="12"/>
  <c r="N873" i="12"/>
  <c r="N874" i="12"/>
  <c r="N875" i="12"/>
  <c r="N876" i="12"/>
  <c r="N877" i="12"/>
  <c r="N878" i="12"/>
  <c r="N879" i="12"/>
  <c r="N880" i="12"/>
  <c r="N881" i="12"/>
  <c r="N882" i="12"/>
  <c r="N883" i="12"/>
  <c r="N884" i="12"/>
  <c r="N885" i="12"/>
  <c r="N886" i="12"/>
  <c r="N887" i="12"/>
  <c r="N888" i="12"/>
  <c r="N889" i="12"/>
  <c r="N890" i="12"/>
  <c r="N891" i="12"/>
  <c r="N892" i="12"/>
  <c r="N893" i="12"/>
  <c r="N894" i="12"/>
  <c r="N895" i="12"/>
  <c r="N896" i="12"/>
  <c r="N897" i="12"/>
  <c r="N898" i="12"/>
  <c r="N899" i="12"/>
  <c r="N900" i="12"/>
  <c r="N901" i="12"/>
  <c r="N902" i="12"/>
  <c r="N903" i="12"/>
  <c r="N904" i="12"/>
  <c r="N905" i="12"/>
  <c r="N906" i="12"/>
  <c r="N907" i="12"/>
  <c r="N908" i="12"/>
  <c r="N909" i="12"/>
  <c r="N910" i="12"/>
  <c r="N911" i="12"/>
  <c r="N912" i="12"/>
  <c r="N913" i="12"/>
  <c r="N914" i="12"/>
  <c r="N915" i="12"/>
  <c r="N916" i="12"/>
  <c r="N917" i="12"/>
  <c r="N918" i="12"/>
  <c r="N919" i="12"/>
  <c r="N920" i="12"/>
  <c r="N921" i="12"/>
  <c r="N922" i="12"/>
  <c r="N923" i="12"/>
  <c r="N924" i="12"/>
  <c r="N925" i="12"/>
  <c r="N926" i="12"/>
  <c r="N927" i="12"/>
  <c r="N928" i="12"/>
  <c r="N929" i="12"/>
  <c r="N930" i="12"/>
  <c r="N931" i="12"/>
  <c r="N932" i="12"/>
  <c r="N933" i="12"/>
  <c r="N934" i="12"/>
  <c r="N935" i="12"/>
  <c r="N936" i="12"/>
  <c r="N937" i="12"/>
  <c r="N938" i="12"/>
  <c r="N939" i="12"/>
  <c r="N940" i="12"/>
  <c r="N941" i="12"/>
  <c r="N942" i="12"/>
  <c r="N943" i="12"/>
  <c r="N944" i="12"/>
  <c r="N945" i="12"/>
  <c r="N946" i="12"/>
  <c r="N947" i="12"/>
  <c r="N948" i="12"/>
  <c r="N949" i="12"/>
  <c r="N950" i="12"/>
  <c r="N951" i="12"/>
  <c r="N952" i="12"/>
  <c r="N953" i="12"/>
  <c r="N954" i="12"/>
  <c r="N955" i="12"/>
  <c r="N956" i="12"/>
  <c r="N957" i="12"/>
  <c r="N958" i="12"/>
  <c r="N959" i="12"/>
  <c r="N960" i="12"/>
  <c r="N961" i="12"/>
  <c r="N962" i="12"/>
  <c r="N963" i="12"/>
  <c r="N964" i="12"/>
  <c r="N965" i="12"/>
  <c r="N966" i="12"/>
  <c r="N967" i="12"/>
  <c r="N968" i="12"/>
  <c r="N969" i="12"/>
  <c r="N970" i="12"/>
  <c r="N971" i="12"/>
  <c r="N972" i="12"/>
  <c r="N973" i="12"/>
  <c r="N974" i="12"/>
  <c r="N975" i="12"/>
  <c r="N976" i="12"/>
  <c r="N977" i="12"/>
  <c r="N978" i="12"/>
  <c r="N979" i="12"/>
  <c r="N980" i="12"/>
  <c r="N981" i="12"/>
  <c r="N982" i="12"/>
  <c r="N983" i="12"/>
  <c r="N984" i="12"/>
  <c r="N985" i="12"/>
  <c r="N986" i="12"/>
  <c r="N987" i="12"/>
  <c r="N988" i="12"/>
  <c r="N989" i="12"/>
  <c r="N990" i="12"/>
  <c r="N991" i="12"/>
  <c r="N992" i="12"/>
  <c r="N993" i="12"/>
  <c r="N994" i="12"/>
  <c r="N995" i="12"/>
  <c r="N996" i="12"/>
  <c r="N997" i="12"/>
  <c r="N998" i="12"/>
  <c r="N999" i="12"/>
  <c r="N1000" i="12"/>
  <c r="N1001" i="12"/>
  <c r="N1002" i="12"/>
  <c r="N1003" i="12"/>
  <c r="N1004" i="12"/>
  <c r="N1005" i="12"/>
  <c r="N1006" i="12"/>
  <c r="N1007" i="12"/>
  <c r="N1008" i="12"/>
  <c r="N1009" i="12"/>
  <c r="N1010" i="12"/>
  <c r="N1011" i="12"/>
  <c r="N1012" i="12"/>
  <c r="N1013" i="12"/>
  <c r="N1014" i="12"/>
  <c r="N1015" i="12"/>
  <c r="N1016" i="12"/>
  <c r="N1017" i="12"/>
  <c r="N1018" i="12"/>
  <c r="N1019" i="12"/>
  <c r="N1020" i="12"/>
  <c r="N1021" i="12"/>
  <c r="N1022" i="12"/>
  <c r="N1023" i="12"/>
  <c r="N1024" i="12"/>
  <c r="N1025" i="12"/>
  <c r="N1026" i="12"/>
  <c r="N1027" i="12"/>
  <c r="N1028" i="12"/>
  <c r="N1029" i="12"/>
  <c r="N1030" i="12"/>
  <c r="N1031" i="12"/>
  <c r="N1032" i="12"/>
  <c r="N1033" i="12"/>
  <c r="N1034" i="12"/>
  <c r="N1035" i="12"/>
  <c r="N1036" i="12"/>
  <c r="N1037" i="12"/>
  <c r="N1038" i="12"/>
  <c r="N1039" i="12"/>
  <c r="N1040" i="12"/>
  <c r="N1041" i="12"/>
  <c r="N1042" i="12"/>
  <c r="N1043" i="12"/>
  <c r="N1044" i="12"/>
  <c r="N1045" i="12"/>
  <c r="N1046" i="12"/>
  <c r="N1047" i="12"/>
  <c r="N1048" i="12"/>
  <c r="N1049" i="12"/>
  <c r="N1050" i="12"/>
  <c r="N1051" i="12"/>
  <c r="N1052" i="12"/>
  <c r="N1053" i="12"/>
  <c r="N1054" i="12"/>
  <c r="N1055" i="12"/>
  <c r="N1056" i="12"/>
  <c r="N1057" i="12"/>
  <c r="N1058" i="12"/>
  <c r="N1059" i="12"/>
  <c r="N1060" i="12"/>
  <c r="N1061" i="12"/>
  <c r="N1062" i="12"/>
  <c r="N1063" i="12"/>
  <c r="N1064" i="12"/>
  <c r="N1065" i="12"/>
  <c r="N1066" i="12"/>
  <c r="N1067" i="12"/>
  <c r="N1068" i="12"/>
  <c r="N1069" i="12"/>
  <c r="N1070" i="12"/>
  <c r="N1071" i="12"/>
  <c r="N1072" i="12"/>
  <c r="N1073" i="12"/>
  <c r="N1074" i="12"/>
  <c r="N1075" i="12"/>
  <c r="N1076" i="12"/>
  <c r="N1077" i="12"/>
  <c r="N1078" i="12"/>
  <c r="N1079" i="12"/>
  <c r="N1080" i="12"/>
  <c r="N1081" i="12"/>
  <c r="N1082" i="12"/>
  <c r="N1083" i="12"/>
  <c r="N1084" i="12"/>
  <c r="N1085" i="12"/>
  <c r="N1086" i="12"/>
  <c r="N1087" i="12"/>
  <c r="N1088" i="12"/>
  <c r="N1089" i="12"/>
  <c r="N1090" i="12"/>
  <c r="N1091" i="12"/>
  <c r="N1092" i="12"/>
  <c r="N1093" i="12"/>
  <c r="N1094" i="12"/>
  <c r="N1095" i="12"/>
  <c r="N1096" i="12"/>
  <c r="N1097" i="12"/>
  <c r="N1098" i="12"/>
  <c r="N1099" i="12"/>
  <c r="N1100" i="12"/>
  <c r="N1101" i="12"/>
  <c r="N1102" i="12"/>
  <c r="N1103" i="12"/>
  <c r="N1104" i="12"/>
  <c r="N1105" i="12"/>
  <c r="N1106" i="12"/>
  <c r="N1107" i="12"/>
  <c r="N1108" i="12"/>
  <c r="N1109" i="12"/>
  <c r="N1110" i="12"/>
  <c r="N1111" i="12"/>
  <c r="N1112" i="12"/>
  <c r="N1113" i="12"/>
  <c r="N1114" i="12"/>
  <c r="N1115" i="12"/>
  <c r="N1116" i="12"/>
  <c r="N1117" i="12"/>
  <c r="N1118" i="12"/>
  <c r="N1119" i="12"/>
  <c r="N1120" i="12"/>
  <c r="N1121" i="12"/>
  <c r="N1122" i="12"/>
  <c r="N1123" i="12"/>
  <c r="N1124" i="12"/>
  <c r="N1125" i="12"/>
  <c r="N1126" i="12"/>
  <c r="N1127" i="12"/>
  <c r="N1128" i="12"/>
  <c r="N1129" i="12"/>
  <c r="N1130" i="12"/>
  <c r="N1131" i="12"/>
  <c r="N1132" i="12"/>
  <c r="N1133" i="12"/>
  <c r="N1134" i="12"/>
  <c r="N1135" i="12"/>
  <c r="N1136" i="12"/>
  <c r="N1137" i="12"/>
  <c r="N1138" i="12"/>
  <c r="N1139" i="12"/>
  <c r="N1140" i="12"/>
  <c r="N1141" i="12"/>
  <c r="N1142" i="12"/>
  <c r="N1143" i="12"/>
  <c r="N1144" i="12"/>
  <c r="N1145" i="12"/>
  <c r="N1146" i="12"/>
  <c r="N1147" i="12"/>
  <c r="N1148" i="12"/>
  <c r="N1149" i="12"/>
  <c r="N1150" i="12"/>
  <c r="N1151" i="12"/>
  <c r="N1152" i="12"/>
  <c r="N1153" i="12"/>
  <c r="N1154" i="12"/>
  <c r="N1155" i="12"/>
  <c r="N1156" i="12"/>
  <c r="N1157" i="12"/>
  <c r="N1158" i="12"/>
  <c r="N1159" i="12"/>
  <c r="N1160" i="12"/>
  <c r="N1161" i="12"/>
  <c r="N1162" i="12"/>
  <c r="N1163" i="12"/>
  <c r="N1164" i="12"/>
  <c r="N1165" i="12"/>
  <c r="N1166" i="12"/>
  <c r="N1167" i="12"/>
  <c r="N1168" i="12"/>
  <c r="N1169" i="12"/>
  <c r="N1170" i="12"/>
  <c r="N1171" i="12"/>
  <c r="N1172" i="12"/>
  <c r="N1173" i="12"/>
  <c r="N1174" i="12"/>
  <c r="N1175" i="12"/>
  <c r="N1176" i="12"/>
  <c r="N1177" i="12"/>
  <c r="N1178" i="12"/>
  <c r="N1179" i="12"/>
  <c r="N1180" i="12"/>
  <c r="N1181" i="12"/>
  <c r="N1182" i="12"/>
  <c r="N1183" i="12"/>
  <c r="N1184" i="12"/>
  <c r="N1185" i="12"/>
  <c r="N1186" i="12"/>
  <c r="N1187" i="12"/>
  <c r="N1188" i="12"/>
  <c r="N1189" i="12"/>
  <c r="N1190" i="12"/>
  <c r="N1191" i="12"/>
  <c r="N1192" i="12"/>
  <c r="N1193" i="12"/>
  <c r="N1194" i="12"/>
  <c r="N1195" i="12"/>
  <c r="N1196" i="12"/>
  <c r="N1197" i="12"/>
  <c r="N1198" i="12"/>
  <c r="N1199" i="12"/>
  <c r="N1200" i="12"/>
  <c r="N1201" i="12"/>
  <c r="N1202" i="12"/>
  <c r="N1203" i="12"/>
  <c r="N1204" i="12"/>
  <c r="N1205" i="12"/>
  <c r="N1206" i="12"/>
  <c r="N1207" i="12"/>
  <c r="N1208" i="12"/>
  <c r="N1209" i="12"/>
  <c r="N1210" i="12"/>
  <c r="N1211" i="12"/>
  <c r="N1212" i="12"/>
  <c r="N1213" i="12"/>
  <c r="N1214" i="12"/>
  <c r="N1215" i="12"/>
  <c r="N1216" i="12"/>
  <c r="N1217" i="12"/>
  <c r="N1218" i="12"/>
  <c r="N1219" i="12"/>
  <c r="N1220" i="12"/>
  <c r="N1221" i="12"/>
  <c r="N1222" i="12"/>
  <c r="N1223" i="12"/>
  <c r="N1224" i="12"/>
  <c r="N1225" i="12"/>
  <c r="N1226" i="12"/>
  <c r="N1227" i="12"/>
  <c r="N1228" i="12"/>
  <c r="N1229" i="12"/>
  <c r="N1230" i="12"/>
  <c r="N1231" i="12"/>
  <c r="N1232" i="12"/>
  <c r="N1233" i="12"/>
  <c r="N1234" i="12"/>
  <c r="N1235" i="12"/>
  <c r="N1236" i="12"/>
  <c r="N1237" i="12"/>
  <c r="N1238" i="12"/>
  <c r="N1239" i="12"/>
  <c r="N1240" i="12"/>
  <c r="N1241" i="12"/>
  <c r="N1242" i="12"/>
  <c r="N1243" i="12"/>
  <c r="N1244" i="12"/>
  <c r="N1245" i="12"/>
  <c r="N1246" i="12"/>
  <c r="N1247" i="12"/>
  <c r="N1248" i="12"/>
  <c r="N1249" i="12"/>
  <c r="N1250" i="12"/>
  <c r="N1251" i="12"/>
  <c r="N1252" i="12"/>
  <c r="N1253" i="12"/>
  <c r="N1254" i="12"/>
  <c r="N1255" i="12"/>
  <c r="N1256" i="12"/>
  <c r="N1257" i="12"/>
  <c r="N1258" i="12"/>
  <c r="N1259" i="12"/>
  <c r="N1260" i="12"/>
  <c r="N1261" i="12"/>
  <c r="N1262" i="12"/>
  <c r="N1263" i="12"/>
  <c r="N1264" i="12"/>
  <c r="N1265" i="12"/>
  <c r="N1266" i="12"/>
  <c r="N1267" i="12"/>
  <c r="N1268" i="12"/>
  <c r="N1269" i="12"/>
  <c r="N1270" i="12"/>
  <c r="N1271" i="12"/>
  <c r="N1272" i="12"/>
  <c r="N1273" i="12"/>
  <c r="N1274" i="12"/>
  <c r="N1275" i="12"/>
  <c r="N1276" i="12"/>
  <c r="N1277" i="12"/>
  <c r="N1278" i="12"/>
  <c r="N1279" i="12"/>
  <c r="N1280" i="12"/>
  <c r="N1281" i="12"/>
  <c r="N1282" i="12"/>
  <c r="N1283" i="12"/>
  <c r="N1284" i="12"/>
  <c r="N1285" i="12"/>
  <c r="N1286" i="12"/>
  <c r="N1287" i="12"/>
  <c r="N1288" i="12"/>
  <c r="N1289" i="12"/>
  <c r="N1290" i="12"/>
  <c r="N1291" i="12"/>
  <c r="N1292" i="12"/>
  <c r="N1293" i="12"/>
  <c r="N1294" i="12"/>
  <c r="N1295" i="12"/>
  <c r="N1296" i="12"/>
  <c r="N1297" i="12"/>
  <c r="N1298" i="12"/>
  <c r="N1299" i="12"/>
  <c r="N1300" i="12"/>
  <c r="N1301" i="12"/>
  <c r="N1302" i="12"/>
  <c r="N1303" i="12"/>
  <c r="N1304" i="12"/>
  <c r="N1305" i="12"/>
  <c r="N1306" i="12"/>
  <c r="N1307" i="12"/>
  <c r="N1308" i="12"/>
  <c r="N1309" i="12"/>
  <c r="N1310" i="12"/>
  <c r="N1311" i="12"/>
  <c r="N1312" i="12"/>
  <c r="N1313" i="12"/>
  <c r="N1314" i="12"/>
  <c r="N1315" i="12"/>
  <c r="N1316" i="12"/>
  <c r="N1317" i="12"/>
  <c r="N1318" i="12"/>
  <c r="N1319" i="12"/>
  <c r="N1320" i="12"/>
  <c r="N1321" i="12"/>
  <c r="N1322" i="12"/>
  <c r="N1323" i="12"/>
  <c r="N1324" i="12"/>
  <c r="N1325" i="12"/>
  <c r="N1326" i="12"/>
  <c r="N1327" i="12"/>
  <c r="N1328" i="12"/>
  <c r="N1329" i="12"/>
  <c r="N1330" i="12"/>
  <c r="N1331" i="12"/>
  <c r="N1332" i="12"/>
  <c r="N1333" i="12"/>
  <c r="N1334" i="12"/>
  <c r="N1335" i="12"/>
  <c r="N1336" i="12"/>
  <c r="N1337" i="12"/>
  <c r="N1338" i="12"/>
  <c r="N1339" i="12"/>
  <c r="N1340" i="12"/>
  <c r="N1341" i="12"/>
  <c r="N1342" i="12"/>
  <c r="N1343" i="12"/>
  <c r="N1344" i="12"/>
  <c r="N1345" i="12"/>
  <c r="N1346" i="12"/>
  <c r="N1347" i="12"/>
  <c r="N1348" i="12"/>
  <c r="N1349" i="12"/>
  <c r="N1350" i="12"/>
  <c r="N1351" i="12"/>
  <c r="N1352" i="12"/>
  <c r="N1353" i="12"/>
  <c r="N1354" i="12"/>
  <c r="N1355" i="12"/>
  <c r="N1356" i="12"/>
  <c r="N1357" i="12"/>
  <c r="N1358" i="12"/>
  <c r="N1359" i="12"/>
  <c r="N1360" i="12"/>
  <c r="N1361" i="12"/>
  <c r="N1362" i="12"/>
  <c r="N1363" i="12"/>
  <c r="N1364" i="12"/>
  <c r="N1365" i="12"/>
  <c r="N1366" i="12"/>
  <c r="N1367" i="12"/>
  <c r="N1368" i="12"/>
  <c r="N1369" i="12"/>
  <c r="N1370" i="12"/>
  <c r="N1371" i="12"/>
  <c r="N1372" i="12"/>
  <c r="N1373" i="12"/>
  <c r="N1374" i="12"/>
  <c r="N1375" i="12"/>
  <c r="N1376" i="12"/>
  <c r="N1377" i="12"/>
  <c r="N1378" i="12"/>
  <c r="N1379" i="12"/>
  <c r="N1380" i="12"/>
  <c r="N1381" i="12"/>
  <c r="N1382" i="12"/>
  <c r="N1383" i="12"/>
  <c r="N1384" i="12"/>
  <c r="N1385" i="12"/>
  <c r="N1386" i="12"/>
  <c r="N1387" i="12"/>
  <c r="N1388" i="12"/>
  <c r="N1389" i="12"/>
  <c r="N1390" i="12"/>
  <c r="N1391" i="12"/>
  <c r="N1392" i="12"/>
  <c r="N1393" i="12"/>
  <c r="N1394" i="12"/>
  <c r="N1395" i="12"/>
  <c r="N1396" i="12"/>
  <c r="N1397" i="12"/>
  <c r="N1398" i="12"/>
  <c r="N1399" i="12"/>
  <c r="N1400" i="12"/>
  <c r="N1401" i="12"/>
  <c r="N1402" i="12"/>
  <c r="N1403" i="12"/>
  <c r="N1404" i="12"/>
  <c r="N1405" i="12"/>
  <c r="N1406" i="12"/>
  <c r="N1407" i="12"/>
  <c r="N1408" i="12"/>
  <c r="N1409" i="12"/>
  <c r="N1410" i="12"/>
  <c r="N1411" i="12"/>
  <c r="N1412" i="12"/>
  <c r="N1413" i="12"/>
  <c r="N1414" i="12"/>
  <c r="N1415" i="12"/>
  <c r="N1416" i="12"/>
  <c r="N1417" i="12"/>
  <c r="N1418" i="12"/>
  <c r="N1419" i="12"/>
  <c r="N1420" i="12"/>
  <c r="N1421" i="12"/>
  <c r="N1422" i="12"/>
  <c r="N1423" i="12"/>
  <c r="N1424" i="12"/>
  <c r="N1425" i="12"/>
  <c r="N1426" i="12"/>
  <c r="N1427" i="12"/>
  <c r="N1428" i="12"/>
  <c r="N1429" i="12"/>
  <c r="N1430" i="12"/>
  <c r="N1431" i="12"/>
  <c r="N1432" i="12"/>
  <c r="N1433" i="12"/>
  <c r="N1434" i="12"/>
  <c r="N1435" i="12"/>
  <c r="N1436" i="12"/>
  <c r="N1437" i="12"/>
  <c r="N1438" i="12"/>
  <c r="N1439" i="12"/>
  <c r="N1440" i="12"/>
  <c r="N1441" i="12"/>
  <c r="N1442" i="12"/>
  <c r="N1443" i="12"/>
  <c r="N1444" i="12"/>
  <c r="N1445" i="12"/>
  <c r="N1446" i="12"/>
  <c r="N1447" i="12"/>
  <c r="N1448" i="12"/>
  <c r="N1449" i="12"/>
  <c r="N1450" i="12"/>
  <c r="N1451" i="12"/>
  <c r="N1452" i="12"/>
  <c r="N1453" i="12"/>
  <c r="N1454" i="12"/>
  <c r="N1455" i="12"/>
  <c r="N1456" i="12"/>
  <c r="N1457" i="12"/>
  <c r="N1458" i="12"/>
  <c r="N1459" i="12"/>
  <c r="N1460" i="12"/>
  <c r="N1461" i="12"/>
  <c r="N1462" i="12"/>
  <c r="N1463" i="12"/>
  <c r="N1464" i="12"/>
  <c r="N1465" i="12"/>
  <c r="N1466" i="12"/>
  <c r="N1467" i="12"/>
  <c r="N1468" i="12"/>
  <c r="N1469" i="12"/>
  <c r="N1470" i="12"/>
  <c r="N1471" i="12"/>
  <c r="N1472" i="12"/>
  <c r="N1473" i="12"/>
  <c r="N1474" i="12"/>
  <c r="N1475" i="12"/>
  <c r="N1476" i="12"/>
  <c r="N1477" i="12"/>
  <c r="N1478" i="12"/>
  <c r="N1479" i="12"/>
  <c r="N1480" i="12"/>
  <c r="N1481" i="12"/>
  <c r="N1482" i="12"/>
  <c r="N1483" i="12"/>
  <c r="N1484" i="12"/>
  <c r="N1485" i="12"/>
  <c r="N1486" i="12"/>
  <c r="N1487" i="12"/>
  <c r="N1488" i="12"/>
  <c r="N1489" i="12"/>
  <c r="N1490" i="12"/>
  <c r="N1491" i="12"/>
  <c r="N1492" i="12"/>
  <c r="N1493" i="12"/>
  <c r="N1494" i="12"/>
  <c r="N1495" i="12"/>
  <c r="N1496" i="12"/>
  <c r="N1497" i="12"/>
  <c r="N1498" i="12"/>
  <c r="N1499" i="12"/>
  <c r="N1500" i="12"/>
  <c r="N1501" i="12"/>
  <c r="N1502" i="12"/>
  <c r="N1503" i="12"/>
  <c r="N1504" i="12"/>
  <c r="N1505" i="12"/>
  <c r="N1506" i="12"/>
  <c r="N1507" i="12"/>
  <c r="N1508" i="12"/>
  <c r="N1509" i="12"/>
  <c r="N1510" i="12"/>
  <c r="N1511" i="12"/>
  <c r="N1512" i="12"/>
  <c r="N1513" i="12"/>
  <c r="N1514" i="12"/>
  <c r="N1515" i="12"/>
  <c r="N1516" i="12"/>
  <c r="N1517" i="12"/>
  <c r="N1518" i="12"/>
  <c r="N1519" i="12"/>
  <c r="N1520" i="12"/>
  <c r="N1521" i="12"/>
  <c r="N1522" i="12"/>
  <c r="N1523" i="12"/>
  <c r="N1524" i="12"/>
  <c r="N1525" i="12"/>
  <c r="N1526" i="12"/>
  <c r="N1527" i="12"/>
  <c r="N1528" i="12"/>
  <c r="N1529" i="12"/>
  <c r="N1530" i="12"/>
  <c r="N1531" i="12"/>
  <c r="N1532" i="12"/>
  <c r="N1533" i="12"/>
  <c r="N1534" i="12"/>
  <c r="N1535" i="12"/>
  <c r="N1536" i="12"/>
  <c r="N1537" i="12"/>
  <c r="N1538" i="12"/>
  <c r="N1539" i="12"/>
  <c r="N1540" i="12"/>
  <c r="N1541" i="12"/>
  <c r="N1542" i="12"/>
  <c r="N1543" i="12"/>
  <c r="N1544" i="12"/>
  <c r="N1545" i="12"/>
  <c r="N1546" i="12"/>
  <c r="N1547" i="12"/>
  <c r="N1548" i="12"/>
  <c r="N1549" i="12"/>
  <c r="N1550" i="12"/>
  <c r="N1551" i="12"/>
  <c r="N1552" i="12"/>
  <c r="N1553" i="12"/>
  <c r="N1554" i="12"/>
  <c r="N1555" i="12"/>
  <c r="N1556" i="12"/>
  <c r="N1557" i="12"/>
  <c r="N1558" i="12"/>
  <c r="N1559" i="12"/>
  <c r="N1560" i="12"/>
  <c r="N1561" i="12"/>
  <c r="N1562" i="12"/>
  <c r="N1563" i="12"/>
  <c r="N1564" i="12"/>
  <c r="N1565" i="12"/>
  <c r="N1566" i="12"/>
  <c r="N1567" i="12"/>
  <c r="N1568" i="12"/>
  <c r="N1569" i="12"/>
  <c r="N1570" i="12"/>
  <c r="N1571" i="12"/>
  <c r="N1572" i="12"/>
  <c r="N1573" i="12"/>
  <c r="N1574" i="12"/>
  <c r="N1575" i="12"/>
  <c r="N1576" i="12"/>
  <c r="N1577" i="12"/>
  <c r="N1578" i="12"/>
  <c r="N1579" i="12"/>
  <c r="N1580" i="12"/>
  <c r="N1581" i="12"/>
  <c r="N1582" i="12"/>
  <c r="N1583" i="12"/>
  <c r="N1584" i="12"/>
  <c r="N1585" i="12"/>
  <c r="N1586" i="12"/>
  <c r="N1587" i="12"/>
  <c r="N1588" i="12"/>
  <c r="N1589" i="12"/>
  <c r="N1590" i="12"/>
  <c r="N1591" i="12"/>
  <c r="N1592" i="12"/>
  <c r="N1593" i="12"/>
  <c r="N1594" i="12"/>
  <c r="N1595" i="12"/>
  <c r="N1596" i="12"/>
  <c r="N1597" i="12"/>
  <c r="N1598" i="12"/>
  <c r="N1599" i="12"/>
  <c r="N1600" i="12"/>
  <c r="N1601" i="12"/>
  <c r="N1602" i="12"/>
  <c r="N1603" i="12"/>
  <c r="N1604" i="12"/>
  <c r="N1605" i="12"/>
  <c r="N1606" i="12"/>
  <c r="N1607" i="12"/>
  <c r="N1608" i="12"/>
  <c r="N1609" i="12"/>
  <c r="N1610" i="12"/>
  <c r="N1611" i="12"/>
  <c r="N1612" i="12"/>
  <c r="N1613" i="12"/>
  <c r="N1614" i="12"/>
  <c r="N1615" i="12"/>
  <c r="N1616" i="12"/>
  <c r="N1617" i="12"/>
  <c r="N1618" i="12"/>
  <c r="N1619" i="12"/>
  <c r="N1620" i="12"/>
  <c r="N1621" i="12"/>
  <c r="N1622" i="12"/>
  <c r="N1623" i="12"/>
  <c r="N1624" i="12"/>
  <c r="N1625" i="12"/>
  <c r="N1626" i="12"/>
  <c r="N1627" i="12"/>
  <c r="N1628" i="12"/>
  <c r="N1629" i="12"/>
  <c r="N1630" i="12"/>
  <c r="N1631" i="12"/>
  <c r="N1632" i="12"/>
  <c r="N1633" i="12"/>
  <c r="N1634" i="12"/>
  <c r="N1635" i="12"/>
  <c r="N1636" i="12"/>
  <c r="N1637" i="12"/>
  <c r="N1638" i="12"/>
  <c r="N1639" i="12"/>
  <c r="N1640" i="12"/>
  <c r="N1641" i="12"/>
  <c r="N1642" i="12"/>
  <c r="N1643" i="12"/>
  <c r="N1644" i="12"/>
  <c r="N1645" i="12"/>
  <c r="N1646" i="12"/>
  <c r="N1647" i="12"/>
  <c r="N1648" i="12"/>
  <c r="N1649" i="12"/>
  <c r="N1650" i="12"/>
  <c r="N1651" i="12"/>
  <c r="N1652" i="12"/>
  <c r="N1653" i="12"/>
  <c r="N1654" i="12"/>
  <c r="N1655" i="12"/>
  <c r="N1656" i="12"/>
  <c r="N1657" i="12"/>
  <c r="N1658" i="12"/>
  <c r="N1659" i="12"/>
  <c r="N1660" i="12"/>
  <c r="N1661" i="12"/>
  <c r="N1662" i="12"/>
  <c r="N1663" i="12"/>
  <c r="N1664" i="12"/>
  <c r="N1665" i="12"/>
  <c r="N1666" i="12"/>
  <c r="N1667" i="12"/>
  <c r="N1668" i="12"/>
  <c r="N1669" i="12"/>
  <c r="N1670" i="12"/>
  <c r="N1671" i="12"/>
  <c r="N1672" i="12"/>
  <c r="N1673" i="12"/>
  <c r="N1674" i="12"/>
  <c r="N1675" i="12"/>
  <c r="N1676" i="12"/>
  <c r="N1677" i="12"/>
  <c r="N1678" i="12"/>
  <c r="N1679" i="12"/>
  <c r="N1680" i="12"/>
  <c r="N1681" i="12"/>
  <c r="N1682" i="12"/>
  <c r="N1683" i="12"/>
  <c r="N1684" i="12"/>
  <c r="N1685" i="12"/>
  <c r="N1686" i="12"/>
  <c r="N1687" i="12"/>
  <c r="N1688" i="12"/>
  <c r="N1689" i="12"/>
  <c r="N1690" i="12"/>
  <c r="N1691" i="12"/>
  <c r="N1692" i="12"/>
  <c r="N1693" i="12"/>
  <c r="N1694" i="12"/>
  <c r="N1695" i="12"/>
  <c r="N1696" i="12"/>
  <c r="N1697" i="12"/>
  <c r="N1698" i="12"/>
  <c r="N1699" i="12"/>
  <c r="N1700" i="12"/>
  <c r="N1701" i="12"/>
  <c r="N1702" i="12"/>
  <c r="N1703" i="12"/>
  <c r="N1704" i="12"/>
  <c r="N1705" i="12"/>
  <c r="N1706" i="12"/>
  <c r="N1707" i="12"/>
  <c r="N1708" i="12"/>
  <c r="N1709" i="12"/>
  <c r="N1710" i="12"/>
  <c r="N1711" i="12"/>
  <c r="N1712" i="12"/>
  <c r="N1713" i="12"/>
  <c r="N1714" i="12"/>
  <c r="N1715" i="12"/>
  <c r="N1716" i="12"/>
  <c r="N1717" i="12"/>
  <c r="N1718" i="12"/>
  <c r="N1719" i="12"/>
  <c r="N1720" i="12"/>
  <c r="N1721" i="12"/>
  <c r="N1722" i="12"/>
  <c r="N1723" i="12"/>
  <c r="N1724" i="12"/>
  <c r="N1725" i="12"/>
  <c r="N1726" i="12"/>
  <c r="N1727" i="12"/>
  <c r="N1728" i="12"/>
  <c r="N1729" i="12"/>
  <c r="N1730" i="12"/>
  <c r="N1731" i="12"/>
  <c r="N1732" i="12"/>
  <c r="N1733" i="12"/>
  <c r="N1734" i="12"/>
  <c r="N1735" i="12"/>
  <c r="N1736" i="12"/>
  <c r="N1737" i="12"/>
  <c r="N1738" i="12"/>
  <c r="N1739" i="12"/>
  <c r="N1740" i="12"/>
  <c r="N1741" i="12"/>
  <c r="N1742" i="12"/>
  <c r="N1743" i="12"/>
  <c r="N1744" i="12"/>
  <c r="N1745" i="12"/>
  <c r="N1746" i="12"/>
  <c r="N1747" i="12"/>
  <c r="N1748" i="12"/>
  <c r="N1749" i="12"/>
  <c r="N1750" i="12"/>
  <c r="N1751" i="12"/>
  <c r="N1752" i="12"/>
  <c r="N1753" i="12"/>
  <c r="N1754" i="12"/>
  <c r="N1755" i="12"/>
  <c r="N1756" i="12"/>
  <c r="N1757" i="12"/>
  <c r="N1758" i="12"/>
  <c r="N1759" i="12"/>
  <c r="N1760" i="12"/>
  <c r="N1761" i="12"/>
  <c r="N1762" i="12"/>
  <c r="N1763" i="12"/>
  <c r="N1764" i="12"/>
  <c r="N1765" i="12"/>
  <c r="N1766" i="12"/>
  <c r="N1767" i="12"/>
  <c r="N1768" i="12"/>
  <c r="N1769" i="12"/>
  <c r="N1770" i="12"/>
  <c r="N1771" i="12"/>
  <c r="N1772" i="12"/>
  <c r="N1773" i="12"/>
  <c r="N1774" i="12"/>
  <c r="N1775" i="12"/>
  <c r="N1776" i="12"/>
  <c r="N1777" i="12"/>
  <c r="N1778" i="12"/>
  <c r="N1779" i="12"/>
  <c r="N1780" i="12"/>
  <c r="N1781" i="12"/>
  <c r="N1782" i="12"/>
  <c r="N1783" i="12"/>
  <c r="N1784" i="12"/>
  <c r="N1785" i="12"/>
  <c r="N1786" i="12"/>
  <c r="N1787" i="12"/>
  <c r="N1788" i="12"/>
  <c r="N1789" i="12"/>
  <c r="N1790" i="12"/>
  <c r="N1791" i="12"/>
  <c r="N1792" i="12"/>
  <c r="N1793" i="12"/>
  <c r="N1794" i="12"/>
  <c r="N1795" i="12"/>
  <c r="N1796" i="12"/>
  <c r="N1797" i="12"/>
  <c r="N1798" i="12"/>
  <c r="N1799" i="12"/>
  <c r="N1800" i="12"/>
  <c r="N1801" i="12"/>
  <c r="N1802" i="12"/>
  <c r="N1803" i="12"/>
  <c r="N1804" i="12"/>
  <c r="N1805" i="12"/>
  <c r="N1806" i="12"/>
  <c r="N1807" i="12"/>
  <c r="N1808" i="12"/>
  <c r="N1809" i="12"/>
  <c r="N1810" i="12"/>
  <c r="N1811" i="12"/>
  <c r="N1812" i="12"/>
  <c r="N1813" i="12"/>
  <c r="N1814" i="12"/>
  <c r="N1815" i="12"/>
  <c r="N1816" i="12"/>
  <c r="N1817" i="12"/>
  <c r="N1818" i="12"/>
  <c r="N1819" i="12"/>
  <c r="N1820" i="12"/>
  <c r="N1821" i="12"/>
  <c r="N1822" i="12"/>
  <c r="N1823" i="12"/>
  <c r="N1824" i="12"/>
  <c r="N1825" i="12"/>
  <c r="N1826" i="12"/>
  <c r="N1827" i="12"/>
  <c r="N1828" i="12"/>
  <c r="N1829" i="12"/>
  <c r="N1830" i="12"/>
  <c r="N1831" i="12"/>
  <c r="N1832" i="12"/>
  <c r="N1833" i="12"/>
  <c r="N1834" i="12"/>
  <c r="N1835" i="12"/>
  <c r="N1836" i="12"/>
  <c r="N1837" i="12"/>
  <c r="N1838" i="12"/>
  <c r="N1839" i="12"/>
  <c r="N1840" i="12"/>
  <c r="N1841" i="12"/>
  <c r="N1842" i="12"/>
  <c r="N1843" i="12"/>
  <c r="N1844" i="12"/>
  <c r="N1845" i="12"/>
  <c r="N1846" i="12"/>
  <c r="N1847" i="12"/>
  <c r="N1848" i="12"/>
  <c r="N1849" i="12"/>
  <c r="N1850" i="12"/>
  <c r="N1851" i="12"/>
  <c r="N1852" i="12"/>
  <c r="N1853" i="12"/>
  <c r="N1854" i="12"/>
  <c r="N1855" i="12"/>
  <c r="N1856" i="12"/>
  <c r="N1857" i="12"/>
  <c r="N1858" i="12"/>
  <c r="N1859" i="12"/>
  <c r="N1860" i="12"/>
  <c r="N1861" i="12"/>
  <c r="N1862" i="12"/>
  <c r="N1863" i="12"/>
  <c r="N1864" i="12"/>
  <c r="N1865" i="12"/>
  <c r="N1866" i="12"/>
  <c r="N1867" i="12"/>
  <c r="N1868" i="12"/>
  <c r="N1869" i="12"/>
  <c r="N1870" i="12"/>
  <c r="N1871" i="12"/>
  <c r="N1872" i="12"/>
  <c r="N1873" i="12"/>
  <c r="N1874" i="12"/>
  <c r="N1875" i="12"/>
  <c r="N1876" i="12"/>
  <c r="N1877" i="12"/>
  <c r="N1878" i="12"/>
  <c r="N1879" i="12"/>
  <c r="N1880" i="12"/>
  <c r="N1881" i="12"/>
  <c r="N1882" i="12"/>
  <c r="N1883" i="12"/>
  <c r="N1884" i="12"/>
  <c r="N1885" i="12"/>
  <c r="N1886" i="12"/>
  <c r="N1887" i="12"/>
  <c r="N1888" i="12"/>
  <c r="N1889" i="12"/>
  <c r="N1890" i="12"/>
  <c r="N1891" i="12"/>
  <c r="N1892" i="12"/>
  <c r="N1893" i="12"/>
  <c r="N1894" i="12"/>
  <c r="N1895" i="12"/>
  <c r="N1896" i="12"/>
  <c r="N1897" i="12"/>
  <c r="N1898" i="12"/>
  <c r="N1899" i="12"/>
  <c r="N1900" i="12"/>
  <c r="N1901" i="12"/>
  <c r="N1902" i="12"/>
  <c r="N1903" i="12"/>
  <c r="N1904" i="12"/>
  <c r="N1905" i="12"/>
  <c r="N1906" i="12"/>
  <c r="N1907" i="12"/>
  <c r="N1908" i="12"/>
  <c r="N1909" i="12"/>
  <c r="N1910" i="12"/>
  <c r="N1911" i="12"/>
  <c r="N1912" i="12"/>
  <c r="N1913" i="12"/>
  <c r="N1914" i="12"/>
  <c r="N1915" i="12"/>
  <c r="N1916" i="12"/>
  <c r="N1917" i="12"/>
  <c r="N1918" i="12"/>
  <c r="N1919" i="12"/>
  <c r="N1920" i="12"/>
  <c r="N1921" i="12"/>
  <c r="N1922" i="12"/>
  <c r="N1923" i="12"/>
  <c r="N1924" i="12"/>
  <c r="N1925" i="12"/>
  <c r="N1926" i="12"/>
  <c r="N1927" i="12"/>
  <c r="N1928" i="12"/>
  <c r="N1929" i="12"/>
  <c r="N1930" i="12"/>
  <c r="N1931" i="12"/>
  <c r="N1932" i="12"/>
  <c r="N1933" i="12"/>
  <c r="N1934" i="12"/>
  <c r="N1935" i="12"/>
  <c r="N1936" i="12"/>
  <c r="N1937" i="12"/>
  <c r="N1938" i="12"/>
  <c r="N1939" i="12"/>
  <c r="N1940" i="12"/>
  <c r="N1941" i="12"/>
  <c r="N1942" i="12"/>
  <c r="N1943" i="12"/>
  <c r="N1944" i="12"/>
  <c r="N1945" i="12"/>
  <c r="N1946" i="12"/>
  <c r="N1947" i="12"/>
  <c r="N1948" i="12"/>
  <c r="N1949" i="12"/>
  <c r="N1950" i="12"/>
  <c r="N1951" i="12"/>
  <c r="N1952" i="12"/>
  <c r="N1953" i="12"/>
  <c r="N1954" i="12"/>
  <c r="N1955" i="12"/>
  <c r="N1956" i="12"/>
  <c r="N1957" i="12"/>
  <c r="N1958" i="12"/>
  <c r="N1959" i="12"/>
  <c r="N1960" i="12"/>
  <c r="N1961" i="12"/>
  <c r="N1962" i="12"/>
  <c r="N1963" i="12"/>
  <c r="N1964" i="12"/>
  <c r="N1965" i="12"/>
  <c r="N1966" i="12"/>
  <c r="N1967" i="12"/>
  <c r="N1968" i="12"/>
  <c r="N1969" i="12"/>
  <c r="N1970" i="12"/>
  <c r="N1971" i="12"/>
  <c r="N1972" i="12"/>
  <c r="N1973" i="12"/>
  <c r="N1974" i="12"/>
  <c r="N1975" i="12"/>
  <c r="N1976" i="12"/>
  <c r="N1977" i="12"/>
  <c r="N1978" i="12"/>
  <c r="N1979" i="12"/>
  <c r="N1980" i="12"/>
  <c r="N1981" i="12"/>
  <c r="N1982" i="12"/>
  <c r="N1983" i="12"/>
  <c r="N1984" i="12"/>
  <c r="N1985" i="12"/>
  <c r="N1986" i="12"/>
  <c r="N1987" i="12"/>
  <c r="N1988" i="12"/>
  <c r="N1989" i="12"/>
  <c r="N1990" i="12"/>
  <c r="N1991" i="12"/>
  <c r="N1992" i="12"/>
  <c r="N1993" i="12"/>
  <c r="N1994" i="12"/>
  <c r="N1995" i="12"/>
  <c r="N1996" i="12"/>
  <c r="N1997" i="12"/>
  <c r="N1998" i="12"/>
  <c r="N1999" i="12"/>
  <c r="N2000" i="12"/>
  <c r="N2001" i="12"/>
  <c r="N2002" i="12"/>
  <c r="N2003" i="12"/>
  <c r="N2004" i="12"/>
  <c r="N2005" i="12"/>
  <c r="N2006" i="12"/>
  <c r="N2007" i="12"/>
  <c r="N2008" i="12"/>
  <c r="N2009" i="12"/>
  <c r="N2010" i="12"/>
  <c r="N2011" i="12"/>
  <c r="N2012" i="12"/>
  <c r="N2013" i="12"/>
  <c r="N2014" i="12"/>
  <c r="N2015" i="12"/>
  <c r="N2016" i="12"/>
  <c r="N2017" i="12"/>
  <c r="N2018" i="12"/>
  <c r="N2019" i="12"/>
  <c r="N2020" i="12"/>
  <c r="N2021" i="12"/>
  <c r="N2022" i="12"/>
  <c r="N2023" i="12"/>
  <c r="N2024" i="12"/>
  <c r="N2025" i="12"/>
  <c r="N2026" i="12"/>
  <c r="N2027" i="12"/>
  <c r="N2028" i="12"/>
  <c r="N2029" i="12"/>
  <c r="N2030" i="12"/>
  <c r="N2031" i="12"/>
  <c r="N2032" i="12"/>
  <c r="N2033" i="12"/>
  <c r="N2034" i="12"/>
  <c r="N2035" i="12"/>
  <c r="N2036" i="12"/>
  <c r="N2037" i="12"/>
  <c r="N2038" i="12"/>
  <c r="N2039" i="12"/>
  <c r="N2040" i="12"/>
  <c r="N2041" i="12"/>
  <c r="N2042" i="12"/>
  <c r="N2043" i="12"/>
  <c r="N2044" i="12"/>
  <c r="N2045" i="12"/>
  <c r="N2046" i="12"/>
  <c r="N2047" i="12"/>
  <c r="N2048" i="12"/>
  <c r="N2049" i="12"/>
  <c r="N2050" i="12"/>
  <c r="N2051" i="12"/>
  <c r="N2052" i="12"/>
  <c r="N2053" i="12"/>
  <c r="N2054" i="12"/>
  <c r="N2055" i="12"/>
  <c r="N2056" i="12"/>
  <c r="N2057" i="12"/>
  <c r="N2058" i="12"/>
  <c r="N2059" i="12"/>
  <c r="N2060" i="12"/>
  <c r="N2061" i="12"/>
  <c r="N2062" i="12"/>
  <c r="N2063" i="12"/>
  <c r="N2064" i="12"/>
  <c r="N2065" i="12"/>
  <c r="N2066" i="12"/>
  <c r="N2067" i="12"/>
  <c r="N2068" i="12"/>
  <c r="N2069" i="12"/>
  <c r="N2070" i="12"/>
  <c r="N2071" i="12"/>
  <c r="N2072" i="12"/>
  <c r="N2073" i="12"/>
  <c r="N2074" i="12"/>
  <c r="N2075" i="12"/>
  <c r="N2076" i="12"/>
  <c r="N2077" i="12"/>
  <c r="N2078" i="12"/>
  <c r="N2079" i="12"/>
  <c r="N2080" i="12"/>
  <c r="N2081" i="12"/>
  <c r="N2082" i="12"/>
  <c r="N2083" i="12"/>
  <c r="N2084" i="12"/>
  <c r="N2085" i="12"/>
  <c r="N2086" i="12"/>
  <c r="N2087" i="12"/>
  <c r="N2088" i="12"/>
  <c r="N2089" i="12"/>
  <c r="N2090" i="12"/>
  <c r="N2091" i="12"/>
  <c r="N2092" i="12"/>
  <c r="N2093" i="12"/>
  <c r="N2094" i="12"/>
  <c r="N2095" i="12"/>
  <c r="N2096" i="12"/>
  <c r="N2097" i="12"/>
  <c r="N2098" i="12"/>
  <c r="N2099" i="12"/>
  <c r="N2100" i="12"/>
  <c r="N2101" i="12"/>
  <c r="N2102" i="12"/>
  <c r="N2103" i="12"/>
  <c r="N2104" i="12"/>
  <c r="N2105" i="12"/>
  <c r="N2106" i="12"/>
  <c r="N2107" i="12"/>
  <c r="N2108" i="12"/>
  <c r="N2109" i="12"/>
  <c r="N2110" i="12"/>
  <c r="N2111" i="12"/>
  <c r="N2112" i="12"/>
  <c r="N2113" i="12"/>
  <c r="N2114" i="12"/>
  <c r="N2115" i="12"/>
  <c r="N2116" i="12"/>
  <c r="N2117" i="12"/>
  <c r="N2118" i="12"/>
  <c r="N2119" i="12"/>
  <c r="N2120" i="12"/>
  <c r="N2121" i="12"/>
  <c r="N2122" i="12"/>
  <c r="N2123" i="12"/>
  <c r="N2124" i="12"/>
  <c r="N2125" i="12"/>
  <c r="N2126" i="12"/>
  <c r="N2127" i="12"/>
  <c r="N2128" i="12"/>
  <c r="N2129" i="12"/>
  <c r="N2130" i="12"/>
  <c r="N2131" i="12"/>
  <c r="N2132" i="12"/>
  <c r="N2133" i="12"/>
  <c r="N2134" i="12"/>
  <c r="N2135" i="12"/>
  <c r="N2136" i="12"/>
  <c r="N2137" i="12"/>
  <c r="N2138" i="12"/>
  <c r="N2139" i="12"/>
  <c r="N2140" i="12"/>
  <c r="N2141" i="12"/>
  <c r="N2142" i="12"/>
  <c r="N2143" i="12"/>
  <c r="N2144" i="12"/>
  <c r="N2145" i="12"/>
  <c r="N2146" i="12"/>
  <c r="N2147" i="12"/>
  <c r="N2148" i="12"/>
  <c r="N2149" i="12"/>
  <c r="N2150" i="12"/>
  <c r="N2151" i="12"/>
  <c r="N2152" i="12"/>
  <c r="N2153" i="12"/>
  <c r="N2154" i="12"/>
  <c r="N2155" i="12"/>
  <c r="N2156" i="12"/>
  <c r="N2157" i="12"/>
  <c r="N2158" i="12"/>
  <c r="N2159" i="12"/>
  <c r="N2160" i="12"/>
  <c r="N2161" i="12"/>
  <c r="N2162" i="12"/>
  <c r="N2163" i="12"/>
  <c r="N2164" i="12"/>
  <c r="N2165" i="12"/>
  <c r="N2166" i="12"/>
  <c r="N2167" i="12"/>
  <c r="N2168" i="12"/>
  <c r="N2169" i="12"/>
  <c r="N2170" i="12"/>
  <c r="N2171" i="12"/>
  <c r="N2172" i="12"/>
  <c r="N2173" i="12"/>
  <c r="N2174" i="12"/>
  <c r="N2175" i="12"/>
  <c r="N2176" i="12"/>
  <c r="N2177" i="12"/>
  <c r="N2178" i="12"/>
  <c r="N2179" i="12"/>
  <c r="N2180" i="12"/>
  <c r="N2181" i="12"/>
  <c r="N2182" i="12"/>
  <c r="N2183" i="12"/>
  <c r="N2184" i="12"/>
  <c r="N2185" i="12"/>
  <c r="N2186" i="12"/>
  <c r="N2187" i="12"/>
  <c r="N2188" i="12"/>
  <c r="N2189" i="12"/>
  <c r="N2190" i="12"/>
  <c r="N2191" i="12"/>
  <c r="N2192" i="12"/>
  <c r="N2193" i="12"/>
  <c r="N2194" i="12"/>
  <c r="N2195" i="12"/>
  <c r="N2196" i="12"/>
  <c r="N2197" i="12"/>
  <c r="N2198" i="12"/>
  <c r="N2199" i="12"/>
  <c r="N2200" i="12"/>
  <c r="N2201" i="12"/>
  <c r="N2202" i="12"/>
  <c r="N2203" i="12"/>
  <c r="N2204" i="12"/>
  <c r="N2205" i="12"/>
  <c r="N2206" i="12"/>
  <c r="N2207" i="12"/>
  <c r="N2208" i="12"/>
  <c r="N2209" i="12"/>
  <c r="N2210" i="12"/>
  <c r="N2211" i="12"/>
  <c r="N2212" i="12"/>
  <c r="N2213" i="12"/>
  <c r="N2214" i="12"/>
  <c r="N2215" i="12"/>
  <c r="N2216" i="12"/>
  <c r="O4" i="12"/>
  <c r="N4" i="12"/>
  <c r="AA1" i="11"/>
  <c r="G1" i="11"/>
  <c r="F1" i="11"/>
  <c r="E1" i="11"/>
  <c r="C1" i="11"/>
  <c r="J1" i="11"/>
  <c r="K1" i="11"/>
  <c r="N1" i="11"/>
  <c r="O1" i="11"/>
  <c r="P1" i="11"/>
  <c r="Q1" i="11"/>
  <c r="R1" i="11"/>
  <c r="S1" i="11"/>
  <c r="T1" i="11"/>
  <c r="U1" i="11"/>
  <c r="V1" i="11"/>
  <c r="W1" i="11"/>
  <c r="X1" i="11"/>
  <c r="Y1" i="11"/>
  <c r="Z1" i="11"/>
  <c r="AB1" i="11"/>
  <c r="B1" i="11"/>
  <c r="H5" i="11"/>
  <c r="I5" i="11" s="1"/>
  <c r="H6" i="11"/>
  <c r="I6" i="11" s="1"/>
  <c r="H7" i="11"/>
  <c r="I7" i="11" s="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15" i="11"/>
  <c r="I15" i="11" s="1"/>
  <c r="H16" i="11"/>
  <c r="I16" i="11" s="1"/>
  <c r="H17" i="11"/>
  <c r="I17" i="11" s="1"/>
  <c r="H18" i="11"/>
  <c r="I18" i="11" s="1"/>
  <c r="H19" i="11"/>
  <c r="I19" i="11" s="1"/>
  <c r="H20" i="11"/>
  <c r="I20" i="11" s="1"/>
  <c r="H21" i="11"/>
  <c r="I21" i="11" s="1"/>
  <c r="H22" i="11"/>
  <c r="I22" i="11" s="1"/>
  <c r="H23" i="11"/>
  <c r="I23" i="11" s="1"/>
  <c r="H24" i="11"/>
  <c r="I24" i="11" s="1"/>
  <c r="H25" i="11"/>
  <c r="I25" i="11" s="1"/>
  <c r="H26" i="11"/>
  <c r="I26" i="11" s="1"/>
  <c r="H27" i="11"/>
  <c r="I27" i="11" s="1"/>
  <c r="H28" i="11"/>
  <c r="I28" i="11" s="1"/>
  <c r="H29" i="11"/>
  <c r="I29" i="11" s="1"/>
  <c r="H30" i="11"/>
  <c r="I30" i="11" s="1"/>
  <c r="H31" i="11"/>
  <c r="I31" i="11" s="1"/>
  <c r="H32" i="11"/>
  <c r="I32" i="11" s="1"/>
  <c r="H33" i="11"/>
  <c r="I33" i="11" s="1"/>
  <c r="H34" i="11"/>
  <c r="I34" i="11" s="1"/>
  <c r="H35" i="11"/>
  <c r="I35" i="11" s="1"/>
  <c r="H36" i="11"/>
  <c r="I36" i="11" s="1"/>
  <c r="H37" i="11"/>
  <c r="I37" i="11" s="1"/>
  <c r="H38" i="11"/>
  <c r="I38" i="11" s="1"/>
  <c r="H39" i="11"/>
  <c r="I39" i="11" s="1"/>
  <c r="H40" i="11"/>
  <c r="I40" i="11" s="1"/>
  <c r="H41" i="11"/>
  <c r="I41" i="11" s="1"/>
  <c r="H42" i="11"/>
  <c r="I42" i="11" s="1"/>
  <c r="H43" i="11"/>
  <c r="I43" i="11" s="1"/>
  <c r="H44" i="11"/>
  <c r="I44" i="11" s="1"/>
  <c r="H45" i="11"/>
  <c r="I45" i="11" s="1"/>
  <c r="H46" i="11"/>
  <c r="I46" i="11" s="1"/>
  <c r="H47" i="11"/>
  <c r="I47" i="11" s="1"/>
  <c r="H48" i="11"/>
  <c r="I48" i="11" s="1"/>
  <c r="H49" i="11"/>
  <c r="I49" i="11" s="1"/>
  <c r="H50" i="11"/>
  <c r="I50" i="11" s="1"/>
  <c r="H51" i="11"/>
  <c r="I51" i="11" s="1"/>
  <c r="H52" i="11"/>
  <c r="I52" i="11" s="1"/>
  <c r="H53" i="11"/>
  <c r="I53" i="11" s="1"/>
  <c r="H54" i="11"/>
  <c r="I54" i="11" s="1"/>
  <c r="H55" i="11"/>
  <c r="I55" i="11" s="1"/>
  <c r="H56" i="11"/>
  <c r="I56" i="11" s="1"/>
  <c r="H57" i="11"/>
  <c r="I57" i="11" s="1"/>
  <c r="H58" i="11"/>
  <c r="I58" i="11" s="1"/>
  <c r="H59" i="11"/>
  <c r="I59" i="11" s="1"/>
  <c r="H60" i="11"/>
  <c r="I60" i="11" s="1"/>
  <c r="H61" i="11"/>
  <c r="I61" i="11" s="1"/>
  <c r="H62" i="11"/>
  <c r="I62" i="11" s="1"/>
  <c r="H63" i="11"/>
  <c r="I63" i="11" s="1"/>
  <c r="H64" i="11"/>
  <c r="I64" i="11" s="1"/>
  <c r="H65" i="11"/>
  <c r="I65" i="11" s="1"/>
  <c r="H66" i="11"/>
  <c r="I66" i="11" s="1"/>
  <c r="H67" i="11"/>
  <c r="I67" i="11" s="1"/>
  <c r="H68" i="11"/>
  <c r="I68" i="11" s="1"/>
  <c r="H69" i="11"/>
  <c r="I69" i="11" s="1"/>
  <c r="H70" i="11"/>
  <c r="I70" i="11" s="1"/>
  <c r="H71" i="11"/>
  <c r="I71" i="11" s="1"/>
  <c r="H72" i="11"/>
  <c r="I72" i="11" s="1"/>
  <c r="H73" i="11"/>
  <c r="I73" i="11" s="1"/>
  <c r="H74" i="11"/>
  <c r="I74" i="11" s="1"/>
  <c r="H75" i="11"/>
  <c r="I75" i="11" s="1"/>
  <c r="H76" i="11"/>
  <c r="I76" i="11" s="1"/>
  <c r="H77" i="11"/>
  <c r="I77" i="11" s="1"/>
  <c r="H78" i="11"/>
  <c r="I78" i="11" s="1"/>
  <c r="H79" i="11"/>
  <c r="I79" i="11" s="1"/>
  <c r="H80" i="11"/>
  <c r="I80" i="11" s="1"/>
  <c r="H81" i="11"/>
  <c r="I81" i="11" s="1"/>
  <c r="H82" i="11"/>
  <c r="I82" i="11" s="1"/>
  <c r="H83" i="11"/>
  <c r="I83" i="11" s="1"/>
  <c r="H84" i="11"/>
  <c r="I84" i="11" s="1"/>
  <c r="H85" i="11"/>
  <c r="I85" i="11" s="1"/>
  <c r="H86" i="11"/>
  <c r="I86" i="11" s="1"/>
  <c r="H87" i="11"/>
  <c r="I87" i="11" s="1"/>
  <c r="H88" i="11"/>
  <c r="I88" i="11" s="1"/>
  <c r="H89" i="11"/>
  <c r="I89" i="11" s="1"/>
  <c r="H90" i="11"/>
  <c r="I90" i="11" s="1"/>
  <c r="H91" i="11"/>
  <c r="I91" i="11" s="1"/>
  <c r="H92" i="11"/>
  <c r="I92" i="11" s="1"/>
  <c r="H93" i="11"/>
  <c r="I93" i="11" s="1"/>
  <c r="H94" i="11"/>
  <c r="I94" i="11" s="1"/>
  <c r="H95" i="11"/>
  <c r="I95" i="11" s="1"/>
  <c r="H96" i="11"/>
  <c r="I96" i="11" s="1"/>
  <c r="H97" i="11"/>
  <c r="I97" i="11" s="1"/>
  <c r="H98" i="11"/>
  <c r="I98" i="11" s="1"/>
  <c r="H99" i="11"/>
  <c r="I99" i="11" s="1"/>
  <c r="H100" i="11"/>
  <c r="I100" i="11" s="1"/>
  <c r="H101" i="11"/>
  <c r="I101" i="11" s="1"/>
  <c r="H102" i="11"/>
  <c r="I102" i="11" s="1"/>
  <c r="H103" i="11"/>
  <c r="I103" i="11" s="1"/>
  <c r="H104" i="11"/>
  <c r="I104" i="11" s="1"/>
  <c r="H105" i="11"/>
  <c r="I105" i="11" s="1"/>
  <c r="H106" i="11"/>
  <c r="I106" i="11" s="1"/>
  <c r="H107" i="11"/>
  <c r="I107" i="11" s="1"/>
  <c r="H108" i="11"/>
  <c r="I108" i="11" s="1"/>
  <c r="H109" i="11"/>
  <c r="I109" i="11" s="1"/>
  <c r="H110" i="11"/>
  <c r="I110" i="11" s="1"/>
  <c r="H111" i="11"/>
  <c r="I111" i="11" s="1"/>
  <c r="H112" i="11"/>
  <c r="I112" i="11" s="1"/>
  <c r="H113" i="11"/>
  <c r="I113" i="11" s="1"/>
  <c r="H114" i="11"/>
  <c r="I114" i="11" s="1"/>
  <c r="H115" i="11"/>
  <c r="I115" i="11" s="1"/>
  <c r="H116" i="11"/>
  <c r="I116" i="11" s="1"/>
  <c r="H117" i="11"/>
  <c r="I117" i="11" s="1"/>
  <c r="H118" i="11"/>
  <c r="I118" i="11" s="1"/>
  <c r="H119" i="11"/>
  <c r="I119" i="11" s="1"/>
  <c r="H120" i="11"/>
  <c r="I120" i="11" s="1"/>
  <c r="H121" i="11"/>
  <c r="I121" i="11" s="1"/>
  <c r="H122" i="11"/>
  <c r="I122" i="11" s="1"/>
  <c r="H123" i="11"/>
  <c r="I123" i="11" s="1"/>
  <c r="H124" i="11"/>
  <c r="I124" i="11" s="1"/>
  <c r="H125" i="11"/>
  <c r="I125" i="11" s="1"/>
  <c r="H126" i="11"/>
  <c r="I126" i="11" s="1"/>
  <c r="H127" i="11"/>
  <c r="I127" i="11" s="1"/>
  <c r="H128" i="11"/>
  <c r="I128" i="11" s="1"/>
  <c r="H129" i="11"/>
  <c r="I129" i="11" s="1"/>
  <c r="H130" i="11"/>
  <c r="I130" i="11" s="1"/>
  <c r="H131" i="11"/>
  <c r="I131" i="11" s="1"/>
  <c r="H132" i="11"/>
  <c r="I132" i="11" s="1"/>
  <c r="H133" i="11"/>
  <c r="I133" i="11" s="1"/>
  <c r="H134" i="11"/>
  <c r="I134" i="11" s="1"/>
  <c r="H135" i="11"/>
  <c r="I135" i="11" s="1"/>
  <c r="H136" i="11"/>
  <c r="I136" i="11" s="1"/>
  <c r="H137" i="11"/>
  <c r="I137" i="11" s="1"/>
  <c r="H138" i="11"/>
  <c r="I138" i="11" s="1"/>
  <c r="H139" i="11"/>
  <c r="I139" i="11" s="1"/>
  <c r="H140" i="11"/>
  <c r="I140" i="11" s="1"/>
  <c r="H141" i="11"/>
  <c r="I141" i="11" s="1"/>
  <c r="H142" i="11"/>
  <c r="I142" i="11" s="1"/>
  <c r="H143" i="11"/>
  <c r="I143" i="11" s="1"/>
  <c r="H144" i="11"/>
  <c r="I144" i="11" s="1"/>
  <c r="H145" i="11"/>
  <c r="I145" i="11" s="1"/>
  <c r="H146" i="11"/>
  <c r="I146" i="11" s="1"/>
  <c r="H147" i="11"/>
  <c r="I147" i="11" s="1"/>
  <c r="H148" i="11"/>
  <c r="I148" i="11" s="1"/>
  <c r="H149" i="11"/>
  <c r="I149" i="11" s="1"/>
  <c r="H150" i="11"/>
  <c r="I150" i="11" s="1"/>
  <c r="H151" i="11"/>
  <c r="I151" i="11" s="1"/>
  <c r="H152" i="11"/>
  <c r="I152" i="11" s="1"/>
  <c r="H153" i="11"/>
  <c r="I153" i="11" s="1"/>
  <c r="H154" i="11"/>
  <c r="I154" i="11" s="1"/>
  <c r="H155" i="11"/>
  <c r="I155" i="11" s="1"/>
  <c r="H156" i="11"/>
  <c r="I156" i="11" s="1"/>
  <c r="H157" i="11"/>
  <c r="I157" i="11" s="1"/>
  <c r="H158" i="11"/>
  <c r="I158" i="11" s="1"/>
  <c r="H159" i="11"/>
  <c r="I159" i="11" s="1"/>
  <c r="H160" i="11"/>
  <c r="I160" i="11" s="1"/>
  <c r="H161" i="11"/>
  <c r="I161" i="11" s="1"/>
  <c r="H162" i="11"/>
  <c r="I162" i="11" s="1"/>
  <c r="H163" i="11"/>
  <c r="I163" i="11" s="1"/>
  <c r="H164" i="11"/>
  <c r="I164" i="11" s="1"/>
  <c r="H165" i="11"/>
  <c r="I165" i="11" s="1"/>
  <c r="H166" i="11"/>
  <c r="I166" i="11" s="1"/>
  <c r="H167" i="11"/>
  <c r="I167" i="11" s="1"/>
  <c r="H168" i="11"/>
  <c r="I168" i="11" s="1"/>
  <c r="H169" i="11"/>
  <c r="I169" i="11" s="1"/>
  <c r="H170" i="11"/>
  <c r="I170" i="11" s="1"/>
  <c r="H171" i="11"/>
  <c r="I171" i="11" s="1"/>
  <c r="H172" i="11"/>
  <c r="I172" i="11" s="1"/>
  <c r="H173" i="11"/>
  <c r="I173" i="11" s="1"/>
  <c r="H174" i="11"/>
  <c r="I174" i="11" s="1"/>
  <c r="H175" i="11"/>
  <c r="I175" i="11" s="1"/>
  <c r="H176" i="11"/>
  <c r="I176" i="11" s="1"/>
  <c r="H177" i="11"/>
  <c r="I177" i="11" s="1"/>
  <c r="H178" i="11"/>
  <c r="I178" i="11" s="1"/>
  <c r="H179" i="11"/>
  <c r="I179" i="11" s="1"/>
  <c r="H180" i="11"/>
  <c r="I180" i="11" s="1"/>
  <c r="H181" i="11"/>
  <c r="I181" i="11" s="1"/>
  <c r="H182" i="11"/>
  <c r="I182" i="11" s="1"/>
  <c r="H183" i="11"/>
  <c r="I183" i="11" s="1"/>
  <c r="H184" i="11"/>
  <c r="I184" i="11" s="1"/>
  <c r="H185" i="11"/>
  <c r="I185" i="11" s="1"/>
  <c r="H186" i="11"/>
  <c r="I186" i="11" s="1"/>
  <c r="H187" i="11"/>
  <c r="I187" i="11" s="1"/>
  <c r="H188" i="11"/>
  <c r="I188" i="11" s="1"/>
  <c r="H189" i="11"/>
  <c r="I189" i="11" s="1"/>
  <c r="H190" i="11"/>
  <c r="I190" i="11" s="1"/>
  <c r="H191" i="11"/>
  <c r="I191" i="11" s="1"/>
  <c r="H192" i="11"/>
  <c r="I192" i="11" s="1"/>
  <c r="H193" i="11"/>
  <c r="I193" i="11" s="1"/>
  <c r="H194" i="11"/>
  <c r="I194" i="11" s="1"/>
  <c r="H195" i="11"/>
  <c r="I195" i="11" s="1"/>
  <c r="H196" i="11"/>
  <c r="I196" i="11" s="1"/>
  <c r="H197" i="11"/>
  <c r="I197" i="11" s="1"/>
  <c r="H198" i="11"/>
  <c r="I198" i="11" s="1"/>
  <c r="H199" i="11"/>
  <c r="I199" i="11" s="1"/>
  <c r="H200" i="11"/>
  <c r="I200" i="11" s="1"/>
  <c r="H201" i="11"/>
  <c r="I201" i="11" s="1"/>
  <c r="H202" i="11"/>
  <c r="I202" i="11" s="1"/>
  <c r="H203" i="11"/>
  <c r="I203" i="11" s="1"/>
  <c r="H204" i="11"/>
  <c r="I204" i="11" s="1"/>
  <c r="H205" i="11"/>
  <c r="I205" i="11" s="1"/>
  <c r="H206" i="11"/>
  <c r="I206" i="11" s="1"/>
  <c r="H207" i="11"/>
  <c r="I207" i="11" s="1"/>
  <c r="H208" i="11"/>
  <c r="I208" i="11" s="1"/>
  <c r="H209" i="11"/>
  <c r="I209" i="11" s="1"/>
  <c r="H210" i="11"/>
  <c r="I210" i="11" s="1"/>
  <c r="H211" i="11"/>
  <c r="I211" i="11" s="1"/>
  <c r="H212" i="11"/>
  <c r="I212" i="11" s="1"/>
  <c r="H213" i="11"/>
  <c r="I213" i="11" s="1"/>
  <c r="H214" i="11"/>
  <c r="I214" i="11" s="1"/>
  <c r="H215" i="11"/>
  <c r="I215" i="11" s="1"/>
  <c r="H216" i="11"/>
  <c r="I216" i="11" s="1"/>
  <c r="H217" i="11"/>
  <c r="I217" i="11" s="1"/>
  <c r="H218" i="11"/>
  <c r="I218" i="11" s="1"/>
  <c r="H219" i="11"/>
  <c r="I219" i="11" s="1"/>
  <c r="H220" i="11"/>
  <c r="I220" i="11" s="1"/>
  <c r="H221" i="11"/>
  <c r="I221" i="11" s="1"/>
  <c r="H222" i="11"/>
  <c r="I222" i="11" s="1"/>
  <c r="H223" i="11"/>
  <c r="I223" i="11" s="1"/>
  <c r="H224" i="11"/>
  <c r="I224" i="11" s="1"/>
  <c r="H225" i="11"/>
  <c r="I225" i="11" s="1"/>
  <c r="H226" i="11"/>
  <c r="I226" i="11" s="1"/>
  <c r="H227" i="11"/>
  <c r="I227" i="11" s="1"/>
  <c r="H228" i="11"/>
  <c r="I228" i="11" s="1"/>
  <c r="H229" i="11"/>
  <c r="I229" i="11" s="1"/>
  <c r="H230" i="11"/>
  <c r="I230" i="11" s="1"/>
  <c r="H231" i="11"/>
  <c r="I231" i="11" s="1"/>
  <c r="H232" i="11"/>
  <c r="I232" i="11" s="1"/>
  <c r="H233" i="11"/>
  <c r="I233" i="11" s="1"/>
  <c r="H234" i="11"/>
  <c r="I234" i="11" s="1"/>
  <c r="H235" i="11"/>
  <c r="I235" i="11" s="1"/>
  <c r="H236" i="11"/>
  <c r="I236" i="11" s="1"/>
  <c r="H237" i="11"/>
  <c r="I237" i="11" s="1"/>
  <c r="H238" i="11"/>
  <c r="I238" i="11" s="1"/>
  <c r="H239" i="11"/>
  <c r="I239" i="11" s="1"/>
  <c r="H240" i="11"/>
  <c r="I240" i="11" s="1"/>
  <c r="H241" i="11"/>
  <c r="I241" i="11" s="1"/>
  <c r="H242" i="11"/>
  <c r="I242" i="11" s="1"/>
  <c r="H243" i="11"/>
  <c r="I243" i="11" s="1"/>
  <c r="H244" i="11"/>
  <c r="I244" i="11" s="1"/>
  <c r="H245" i="11"/>
  <c r="I245" i="11" s="1"/>
  <c r="H246" i="11"/>
  <c r="I246" i="11" s="1"/>
  <c r="H247" i="11"/>
  <c r="I247" i="11" s="1"/>
  <c r="H248" i="11"/>
  <c r="I248" i="11" s="1"/>
  <c r="H249" i="11"/>
  <c r="I249" i="11" s="1"/>
  <c r="H250" i="11"/>
  <c r="I250" i="11" s="1"/>
  <c r="H251" i="11"/>
  <c r="I251" i="11" s="1"/>
  <c r="H252" i="11"/>
  <c r="I252" i="11" s="1"/>
  <c r="H253" i="11"/>
  <c r="I253" i="11" s="1"/>
  <c r="H254" i="11"/>
  <c r="I254" i="11" s="1"/>
  <c r="H255" i="11"/>
  <c r="I255" i="11" s="1"/>
  <c r="H256" i="11"/>
  <c r="I256" i="11" s="1"/>
  <c r="H257" i="11"/>
  <c r="I257" i="11" s="1"/>
  <c r="H258" i="11"/>
  <c r="I258" i="11" s="1"/>
  <c r="H259" i="11"/>
  <c r="I259" i="11" s="1"/>
  <c r="H260" i="11"/>
  <c r="I260" i="11" s="1"/>
  <c r="H261" i="11"/>
  <c r="I261" i="11" s="1"/>
  <c r="H262" i="11"/>
  <c r="I262" i="11" s="1"/>
  <c r="H263" i="11"/>
  <c r="I263" i="11" s="1"/>
  <c r="H264" i="11"/>
  <c r="I264" i="11" s="1"/>
  <c r="H265" i="11"/>
  <c r="I265" i="11" s="1"/>
  <c r="H266" i="11"/>
  <c r="I266" i="11" s="1"/>
  <c r="H267" i="11"/>
  <c r="I267" i="11" s="1"/>
  <c r="H268" i="11"/>
  <c r="I268" i="11" s="1"/>
  <c r="H269" i="11"/>
  <c r="I269" i="11" s="1"/>
  <c r="H270" i="11"/>
  <c r="I270" i="11" s="1"/>
  <c r="H271" i="11"/>
  <c r="I271" i="11" s="1"/>
  <c r="H272" i="11"/>
  <c r="I272" i="11" s="1"/>
  <c r="H273" i="11"/>
  <c r="I273" i="11" s="1"/>
  <c r="H274" i="11"/>
  <c r="I274" i="11" s="1"/>
  <c r="H275" i="11"/>
  <c r="I275" i="11" s="1"/>
  <c r="H276" i="11"/>
  <c r="I276" i="11" s="1"/>
  <c r="H277" i="11"/>
  <c r="I277" i="11" s="1"/>
  <c r="H278" i="11"/>
  <c r="I278" i="11" s="1"/>
  <c r="H279" i="11"/>
  <c r="I279" i="11" s="1"/>
  <c r="H280" i="11"/>
  <c r="I280" i="11" s="1"/>
  <c r="H281" i="11"/>
  <c r="I281" i="11" s="1"/>
  <c r="H282" i="11"/>
  <c r="I282" i="11" s="1"/>
  <c r="H283" i="11"/>
  <c r="I283" i="11" s="1"/>
  <c r="H284" i="11"/>
  <c r="I284" i="11" s="1"/>
  <c r="H285" i="11"/>
  <c r="I285" i="11" s="1"/>
  <c r="H286" i="11"/>
  <c r="I286" i="11" s="1"/>
  <c r="H287" i="11"/>
  <c r="I287" i="11" s="1"/>
  <c r="H288" i="11"/>
  <c r="I288" i="11" s="1"/>
  <c r="H289" i="11"/>
  <c r="I289" i="11" s="1"/>
  <c r="H290" i="11"/>
  <c r="I290" i="11" s="1"/>
  <c r="H291" i="11"/>
  <c r="I291" i="11" s="1"/>
  <c r="H292" i="11"/>
  <c r="I292" i="11" s="1"/>
  <c r="H293" i="11"/>
  <c r="I293" i="11" s="1"/>
  <c r="H294" i="11"/>
  <c r="I294" i="11" s="1"/>
  <c r="H295" i="11"/>
  <c r="I295" i="11" s="1"/>
  <c r="H296" i="11"/>
  <c r="I296" i="11" s="1"/>
  <c r="H297" i="11"/>
  <c r="I297" i="11" s="1"/>
  <c r="H298" i="11"/>
  <c r="I298" i="11" s="1"/>
  <c r="H299" i="11"/>
  <c r="I299" i="11" s="1"/>
  <c r="H300" i="11"/>
  <c r="I300" i="11" s="1"/>
  <c r="H301" i="11"/>
  <c r="I301" i="11" s="1"/>
  <c r="H302" i="11"/>
  <c r="I302" i="11" s="1"/>
  <c r="H303" i="11"/>
  <c r="I303" i="11" s="1"/>
  <c r="H304" i="11"/>
  <c r="I304" i="11" s="1"/>
  <c r="H305" i="11"/>
  <c r="I305" i="11" s="1"/>
  <c r="H306" i="11"/>
  <c r="I306" i="11" s="1"/>
  <c r="H307" i="11"/>
  <c r="I307" i="11" s="1"/>
  <c r="H308" i="11"/>
  <c r="I308" i="11" s="1"/>
  <c r="H309" i="11"/>
  <c r="I309" i="11" s="1"/>
  <c r="H310" i="11"/>
  <c r="I310" i="11" s="1"/>
  <c r="H311" i="11"/>
  <c r="I311" i="11" s="1"/>
  <c r="H312" i="11"/>
  <c r="I312" i="11" s="1"/>
  <c r="H313" i="11"/>
  <c r="I313" i="11" s="1"/>
  <c r="H314" i="11"/>
  <c r="I314" i="11" s="1"/>
  <c r="H315" i="11"/>
  <c r="I315" i="11" s="1"/>
  <c r="H316" i="11"/>
  <c r="I316" i="11" s="1"/>
  <c r="H317" i="11"/>
  <c r="I317" i="11" s="1"/>
  <c r="H318" i="11"/>
  <c r="I318" i="11" s="1"/>
  <c r="H319" i="11"/>
  <c r="I319" i="11" s="1"/>
  <c r="H320" i="11"/>
  <c r="I320" i="11" s="1"/>
  <c r="H321" i="11"/>
  <c r="I321" i="11" s="1"/>
  <c r="H322" i="11"/>
  <c r="I322" i="11" s="1"/>
  <c r="H323" i="11"/>
  <c r="I323" i="11" s="1"/>
  <c r="H324" i="11"/>
  <c r="I324" i="11" s="1"/>
  <c r="H325" i="11"/>
  <c r="I325" i="11" s="1"/>
  <c r="H326" i="11"/>
  <c r="I326" i="11" s="1"/>
  <c r="H327" i="11"/>
  <c r="I327" i="11" s="1"/>
  <c r="H328" i="11"/>
  <c r="I328" i="11" s="1"/>
  <c r="H329" i="11"/>
  <c r="I329" i="11" s="1"/>
  <c r="H330" i="11"/>
  <c r="I330" i="11" s="1"/>
  <c r="H331" i="11"/>
  <c r="I331" i="11" s="1"/>
  <c r="H332" i="11"/>
  <c r="I332" i="11" s="1"/>
  <c r="H333" i="11"/>
  <c r="I333" i="11" s="1"/>
  <c r="H334" i="11"/>
  <c r="I334" i="11" s="1"/>
  <c r="H335" i="11"/>
  <c r="I335" i="11" s="1"/>
  <c r="H336" i="11"/>
  <c r="I336" i="11" s="1"/>
  <c r="H337" i="11"/>
  <c r="I337" i="11" s="1"/>
  <c r="H338" i="11"/>
  <c r="I338" i="11" s="1"/>
  <c r="H339" i="11"/>
  <c r="I339" i="11" s="1"/>
  <c r="H340" i="11"/>
  <c r="I340" i="11" s="1"/>
  <c r="H341" i="11"/>
  <c r="I341" i="11" s="1"/>
  <c r="H342" i="11"/>
  <c r="I342" i="11" s="1"/>
  <c r="H343" i="11"/>
  <c r="I343" i="11" s="1"/>
  <c r="H344" i="11"/>
  <c r="I344" i="11" s="1"/>
  <c r="H345" i="11"/>
  <c r="I345" i="11" s="1"/>
  <c r="H346" i="11"/>
  <c r="I346" i="11" s="1"/>
  <c r="H347" i="11"/>
  <c r="I347" i="11" s="1"/>
  <c r="H348" i="11"/>
  <c r="I348" i="11" s="1"/>
  <c r="H349" i="11"/>
  <c r="I349" i="11" s="1"/>
  <c r="H350" i="11"/>
  <c r="I350" i="11" s="1"/>
  <c r="H351" i="11"/>
  <c r="I351" i="11" s="1"/>
  <c r="H352" i="11"/>
  <c r="I352" i="11" s="1"/>
  <c r="H353" i="11"/>
  <c r="I353" i="11" s="1"/>
  <c r="H354" i="11"/>
  <c r="I354" i="11" s="1"/>
  <c r="H355" i="11"/>
  <c r="I355" i="11" s="1"/>
  <c r="H356" i="11"/>
  <c r="I356" i="11" s="1"/>
  <c r="H357" i="11"/>
  <c r="I357" i="11" s="1"/>
  <c r="H358" i="11"/>
  <c r="I358" i="11" s="1"/>
  <c r="H359" i="11"/>
  <c r="I359" i="11" s="1"/>
  <c r="H360" i="11"/>
  <c r="I360" i="11" s="1"/>
  <c r="H361" i="11"/>
  <c r="I361" i="11" s="1"/>
  <c r="H362" i="11"/>
  <c r="I362" i="11" s="1"/>
  <c r="H363" i="11"/>
  <c r="I363" i="11" s="1"/>
  <c r="H364" i="11"/>
  <c r="I364" i="11" s="1"/>
  <c r="H365" i="11"/>
  <c r="I365" i="11" s="1"/>
  <c r="H366" i="11"/>
  <c r="I366" i="11" s="1"/>
  <c r="H367" i="11"/>
  <c r="I367" i="11" s="1"/>
  <c r="H368" i="11"/>
  <c r="I368" i="11" s="1"/>
  <c r="H369" i="11"/>
  <c r="I369" i="11" s="1"/>
  <c r="H370" i="11"/>
  <c r="I370" i="11" s="1"/>
  <c r="H371" i="11"/>
  <c r="I371" i="11" s="1"/>
  <c r="H372" i="11"/>
  <c r="I372" i="11" s="1"/>
  <c r="H373" i="11"/>
  <c r="I373" i="11" s="1"/>
  <c r="H374" i="11"/>
  <c r="I374" i="11" s="1"/>
  <c r="H375" i="11"/>
  <c r="I375" i="11" s="1"/>
  <c r="H376" i="11"/>
  <c r="I376" i="11" s="1"/>
  <c r="H377" i="11"/>
  <c r="I377" i="11" s="1"/>
  <c r="H378" i="11"/>
  <c r="I378" i="11" s="1"/>
  <c r="H379" i="11"/>
  <c r="I379" i="11" s="1"/>
  <c r="H380" i="11"/>
  <c r="I380" i="11" s="1"/>
  <c r="H381" i="11"/>
  <c r="I381" i="11" s="1"/>
  <c r="H382" i="11"/>
  <c r="I382" i="11" s="1"/>
  <c r="H383" i="11"/>
  <c r="I383" i="11" s="1"/>
  <c r="H384" i="11"/>
  <c r="I384" i="11" s="1"/>
  <c r="H385" i="11"/>
  <c r="I385" i="11" s="1"/>
  <c r="H386" i="11"/>
  <c r="I386" i="11" s="1"/>
  <c r="H387" i="11"/>
  <c r="I387" i="11" s="1"/>
  <c r="H388" i="11"/>
  <c r="I388" i="11" s="1"/>
  <c r="H389" i="11"/>
  <c r="I389" i="11" s="1"/>
  <c r="H390" i="11"/>
  <c r="I390" i="11" s="1"/>
  <c r="H391" i="11"/>
  <c r="I391" i="11" s="1"/>
  <c r="H392" i="11"/>
  <c r="I392" i="11" s="1"/>
  <c r="H393" i="11"/>
  <c r="I393" i="11" s="1"/>
  <c r="H394" i="11"/>
  <c r="I394" i="11" s="1"/>
  <c r="H395" i="11"/>
  <c r="I395" i="11" s="1"/>
  <c r="H396" i="11"/>
  <c r="I396" i="11" s="1"/>
  <c r="H397" i="11"/>
  <c r="I397" i="11" s="1"/>
  <c r="H398" i="11"/>
  <c r="I398" i="11" s="1"/>
  <c r="H399" i="11"/>
  <c r="I399" i="11" s="1"/>
  <c r="H400" i="11"/>
  <c r="I400" i="11" s="1"/>
  <c r="H401" i="11"/>
  <c r="I401" i="11" s="1"/>
  <c r="H402" i="11"/>
  <c r="I402" i="11" s="1"/>
  <c r="H403" i="11"/>
  <c r="I403" i="11" s="1"/>
  <c r="H404" i="11"/>
  <c r="I404" i="11" s="1"/>
  <c r="H405" i="11"/>
  <c r="I405" i="11" s="1"/>
  <c r="H406" i="11"/>
  <c r="I406" i="11" s="1"/>
  <c r="H407" i="11"/>
  <c r="I407" i="11" s="1"/>
  <c r="H408" i="11"/>
  <c r="I408" i="11" s="1"/>
  <c r="H409" i="11"/>
  <c r="I409" i="11" s="1"/>
  <c r="H410" i="11"/>
  <c r="I410" i="11" s="1"/>
  <c r="H411" i="11"/>
  <c r="I411" i="11" s="1"/>
  <c r="H412" i="11"/>
  <c r="I412" i="11" s="1"/>
  <c r="H413" i="11"/>
  <c r="I413" i="11" s="1"/>
  <c r="H414" i="11"/>
  <c r="I414" i="11" s="1"/>
  <c r="H415" i="11"/>
  <c r="I415" i="11" s="1"/>
  <c r="H416" i="11"/>
  <c r="I416" i="11" s="1"/>
  <c r="H417" i="11"/>
  <c r="I417" i="11" s="1"/>
  <c r="H418" i="11"/>
  <c r="I418" i="11" s="1"/>
  <c r="H419" i="11"/>
  <c r="I419" i="11" s="1"/>
  <c r="H420" i="11"/>
  <c r="I420" i="11" s="1"/>
  <c r="H421" i="11"/>
  <c r="I421" i="11" s="1"/>
  <c r="H422" i="11"/>
  <c r="I422" i="11" s="1"/>
  <c r="H423" i="11"/>
  <c r="I423" i="11" s="1"/>
  <c r="H424" i="11"/>
  <c r="I424" i="11" s="1"/>
  <c r="H425" i="11"/>
  <c r="I425" i="11" s="1"/>
  <c r="H426" i="11"/>
  <c r="I426" i="11" s="1"/>
  <c r="H427" i="11"/>
  <c r="I427" i="11" s="1"/>
  <c r="H428" i="11"/>
  <c r="I428" i="11" s="1"/>
  <c r="H429" i="11"/>
  <c r="I429" i="11" s="1"/>
  <c r="H430" i="11"/>
  <c r="I430" i="11" s="1"/>
  <c r="H431" i="11"/>
  <c r="I431" i="11" s="1"/>
  <c r="H432" i="11"/>
  <c r="I432" i="11" s="1"/>
  <c r="H433" i="11"/>
  <c r="I433" i="11" s="1"/>
  <c r="H434" i="11"/>
  <c r="I434" i="11" s="1"/>
  <c r="H435" i="11"/>
  <c r="I435" i="11" s="1"/>
  <c r="H436" i="11"/>
  <c r="I436" i="11" s="1"/>
  <c r="H437" i="11"/>
  <c r="I437" i="11" s="1"/>
  <c r="H438" i="11"/>
  <c r="I438" i="11" s="1"/>
  <c r="H439" i="11"/>
  <c r="I439" i="11" s="1"/>
  <c r="H440" i="11"/>
  <c r="I440" i="11" s="1"/>
  <c r="H441" i="11"/>
  <c r="I441" i="11" s="1"/>
  <c r="H442" i="11"/>
  <c r="I442" i="11" s="1"/>
  <c r="H443" i="11"/>
  <c r="I443" i="11" s="1"/>
  <c r="H444" i="11"/>
  <c r="I444" i="11" s="1"/>
  <c r="H445" i="11"/>
  <c r="I445" i="11" s="1"/>
  <c r="H446" i="11"/>
  <c r="I446" i="11" s="1"/>
  <c r="H447" i="11"/>
  <c r="I447" i="11" s="1"/>
  <c r="H448" i="11"/>
  <c r="I448" i="11" s="1"/>
  <c r="H449" i="11"/>
  <c r="I449" i="11" s="1"/>
  <c r="H450" i="11"/>
  <c r="I450" i="11" s="1"/>
  <c r="H451" i="11"/>
  <c r="I451" i="11" s="1"/>
  <c r="H452" i="11"/>
  <c r="I452" i="11" s="1"/>
  <c r="H453" i="11"/>
  <c r="I453" i="11" s="1"/>
  <c r="H454" i="11"/>
  <c r="I454" i="11" s="1"/>
  <c r="H455" i="11"/>
  <c r="I455" i="11" s="1"/>
  <c r="H456" i="11"/>
  <c r="I456" i="11" s="1"/>
  <c r="H457" i="11"/>
  <c r="I457" i="11" s="1"/>
  <c r="H458" i="11"/>
  <c r="I458" i="11" s="1"/>
  <c r="H459" i="11"/>
  <c r="I459" i="11" s="1"/>
  <c r="H460" i="11"/>
  <c r="I460" i="11" s="1"/>
  <c r="H461" i="11"/>
  <c r="I461" i="11" s="1"/>
  <c r="H462" i="11"/>
  <c r="I462" i="11" s="1"/>
  <c r="H463" i="11"/>
  <c r="I463" i="11" s="1"/>
  <c r="H464" i="11"/>
  <c r="I464" i="11" s="1"/>
  <c r="H465" i="11"/>
  <c r="I465" i="11" s="1"/>
  <c r="H466" i="11"/>
  <c r="I466" i="11" s="1"/>
  <c r="H467" i="11"/>
  <c r="I467" i="11" s="1"/>
  <c r="H468" i="11"/>
  <c r="I468" i="11" s="1"/>
  <c r="H469" i="11"/>
  <c r="I469" i="11" s="1"/>
  <c r="H470" i="11"/>
  <c r="I470" i="11" s="1"/>
  <c r="H471" i="11"/>
  <c r="I471" i="11" s="1"/>
  <c r="H472" i="11"/>
  <c r="I472" i="11" s="1"/>
  <c r="H473" i="11"/>
  <c r="I473" i="11" s="1"/>
  <c r="H474" i="11"/>
  <c r="I474" i="11" s="1"/>
  <c r="H475" i="11"/>
  <c r="I475" i="11" s="1"/>
  <c r="H476" i="11"/>
  <c r="I476" i="11" s="1"/>
  <c r="H477" i="11"/>
  <c r="I477" i="11" s="1"/>
  <c r="H478" i="11"/>
  <c r="I478" i="11" s="1"/>
  <c r="H479" i="11"/>
  <c r="I479" i="11" s="1"/>
  <c r="H480" i="11"/>
  <c r="I480" i="11" s="1"/>
  <c r="H481" i="11"/>
  <c r="I481" i="11" s="1"/>
  <c r="H482" i="11"/>
  <c r="I482" i="11" s="1"/>
  <c r="H483" i="11"/>
  <c r="I483" i="11" s="1"/>
  <c r="H484" i="11"/>
  <c r="I484" i="11" s="1"/>
  <c r="H485" i="11"/>
  <c r="I485" i="11" s="1"/>
  <c r="H486" i="11"/>
  <c r="I486" i="11" s="1"/>
  <c r="H487" i="11"/>
  <c r="I487" i="11" s="1"/>
  <c r="H488" i="11"/>
  <c r="I488" i="11" s="1"/>
  <c r="H489" i="11"/>
  <c r="I489" i="11" s="1"/>
  <c r="H490" i="11"/>
  <c r="I490" i="11" s="1"/>
  <c r="H491" i="11"/>
  <c r="I491" i="11" s="1"/>
  <c r="H492" i="11"/>
  <c r="I492" i="11" s="1"/>
  <c r="H493" i="11"/>
  <c r="I493" i="11" s="1"/>
  <c r="H494" i="11"/>
  <c r="I494" i="11" s="1"/>
  <c r="H495" i="11"/>
  <c r="I495" i="11" s="1"/>
  <c r="H496" i="11"/>
  <c r="I496" i="11" s="1"/>
  <c r="H497" i="11"/>
  <c r="I497" i="11" s="1"/>
  <c r="H498" i="11"/>
  <c r="I498" i="11" s="1"/>
  <c r="H499" i="11"/>
  <c r="I499" i="11" s="1"/>
  <c r="H500" i="11"/>
  <c r="I500" i="11" s="1"/>
  <c r="H501" i="11"/>
  <c r="I501" i="11" s="1"/>
  <c r="H502" i="11"/>
  <c r="I502" i="11" s="1"/>
  <c r="H503" i="11"/>
  <c r="I503" i="11" s="1"/>
  <c r="H504" i="11"/>
  <c r="I504" i="11" s="1"/>
  <c r="H505" i="11"/>
  <c r="I505" i="11" s="1"/>
  <c r="H506" i="11"/>
  <c r="I506" i="11" s="1"/>
  <c r="H507" i="11"/>
  <c r="I507" i="11" s="1"/>
  <c r="H508" i="11"/>
  <c r="I508" i="11" s="1"/>
  <c r="H509" i="11"/>
  <c r="I509" i="11" s="1"/>
  <c r="H510" i="11"/>
  <c r="I510" i="11" s="1"/>
  <c r="H511" i="11"/>
  <c r="I511" i="11" s="1"/>
  <c r="H512" i="11"/>
  <c r="I512" i="11" s="1"/>
  <c r="H513" i="11"/>
  <c r="I513" i="11" s="1"/>
  <c r="H514" i="11"/>
  <c r="I514" i="11" s="1"/>
  <c r="H515" i="11"/>
  <c r="I515" i="11" s="1"/>
  <c r="H516" i="11"/>
  <c r="I516" i="11" s="1"/>
  <c r="H517" i="11"/>
  <c r="I517" i="11" s="1"/>
  <c r="H518" i="11"/>
  <c r="I518" i="11" s="1"/>
  <c r="H519" i="11"/>
  <c r="I519" i="11" s="1"/>
  <c r="H520" i="11"/>
  <c r="I520" i="11" s="1"/>
  <c r="H521" i="11"/>
  <c r="I521" i="11" s="1"/>
  <c r="H522" i="11"/>
  <c r="I522" i="11" s="1"/>
  <c r="H523" i="11"/>
  <c r="I523" i="11" s="1"/>
  <c r="H524" i="11"/>
  <c r="I524" i="11" s="1"/>
  <c r="H525" i="11"/>
  <c r="I525" i="11" s="1"/>
  <c r="H526" i="11"/>
  <c r="I526" i="11" s="1"/>
  <c r="H527" i="11"/>
  <c r="I527" i="11" s="1"/>
  <c r="H528" i="11"/>
  <c r="I528" i="11" s="1"/>
  <c r="H529" i="11"/>
  <c r="I529" i="11" s="1"/>
  <c r="H530" i="11"/>
  <c r="I530" i="11" s="1"/>
  <c r="H531" i="11"/>
  <c r="I531" i="11" s="1"/>
  <c r="H532" i="11"/>
  <c r="I532" i="11" s="1"/>
  <c r="H533" i="11"/>
  <c r="I533" i="11" s="1"/>
  <c r="H534" i="11"/>
  <c r="I534" i="11" s="1"/>
  <c r="H535" i="11"/>
  <c r="I535" i="11" s="1"/>
  <c r="H536" i="11"/>
  <c r="I536" i="11" s="1"/>
  <c r="H537" i="11"/>
  <c r="I537" i="11" s="1"/>
  <c r="H538" i="11"/>
  <c r="I538" i="11" s="1"/>
  <c r="H539" i="11"/>
  <c r="I539" i="11" s="1"/>
  <c r="H540" i="11"/>
  <c r="I540" i="11" s="1"/>
  <c r="H541" i="11"/>
  <c r="I541" i="11" s="1"/>
  <c r="H542" i="11"/>
  <c r="I542" i="11" s="1"/>
  <c r="H543" i="11"/>
  <c r="I543" i="11" s="1"/>
  <c r="H544" i="11"/>
  <c r="I544" i="11" s="1"/>
  <c r="H545" i="11"/>
  <c r="I545" i="11" s="1"/>
  <c r="H546" i="11"/>
  <c r="I546" i="11" s="1"/>
  <c r="H547" i="11"/>
  <c r="I547" i="11" s="1"/>
  <c r="H548" i="11"/>
  <c r="I548" i="11" s="1"/>
  <c r="H549" i="11"/>
  <c r="I549" i="11" s="1"/>
  <c r="H550" i="11"/>
  <c r="I550" i="11" s="1"/>
  <c r="H551" i="11"/>
  <c r="I551" i="11" s="1"/>
  <c r="H552" i="11"/>
  <c r="I552" i="11" s="1"/>
  <c r="H553" i="11"/>
  <c r="I553" i="11" s="1"/>
  <c r="H554" i="11"/>
  <c r="I554" i="11" s="1"/>
  <c r="H555" i="11"/>
  <c r="I555" i="11" s="1"/>
  <c r="H556" i="11"/>
  <c r="I556" i="11" s="1"/>
  <c r="H557" i="11"/>
  <c r="I557" i="11" s="1"/>
  <c r="H558" i="11"/>
  <c r="I558" i="11" s="1"/>
  <c r="H559" i="11"/>
  <c r="I559" i="11" s="1"/>
  <c r="H560" i="11"/>
  <c r="I560" i="11" s="1"/>
  <c r="H561" i="11"/>
  <c r="I561" i="11" s="1"/>
  <c r="H562" i="11"/>
  <c r="I562" i="11" s="1"/>
  <c r="H563" i="11"/>
  <c r="I563" i="11" s="1"/>
  <c r="H564" i="11"/>
  <c r="I564" i="11" s="1"/>
  <c r="H565" i="11"/>
  <c r="I565" i="11" s="1"/>
  <c r="H566" i="11"/>
  <c r="I566" i="11" s="1"/>
  <c r="H567" i="11"/>
  <c r="I567" i="11" s="1"/>
  <c r="H568" i="11"/>
  <c r="I568" i="11" s="1"/>
  <c r="H569" i="11"/>
  <c r="I569" i="11" s="1"/>
  <c r="H570" i="11"/>
  <c r="I570" i="11" s="1"/>
  <c r="H571" i="11"/>
  <c r="I571" i="11" s="1"/>
  <c r="H572" i="11"/>
  <c r="I572" i="11" s="1"/>
  <c r="H573" i="11"/>
  <c r="I573" i="11" s="1"/>
  <c r="H574" i="11"/>
  <c r="I574" i="11" s="1"/>
  <c r="H575" i="11"/>
  <c r="I575" i="11" s="1"/>
  <c r="H576" i="11"/>
  <c r="I576" i="11" s="1"/>
  <c r="H577" i="11"/>
  <c r="I577" i="11" s="1"/>
  <c r="H578" i="11"/>
  <c r="I578" i="11" s="1"/>
  <c r="H579" i="11"/>
  <c r="I579" i="11" s="1"/>
  <c r="H580" i="11"/>
  <c r="I580" i="11" s="1"/>
  <c r="H581" i="11"/>
  <c r="I581" i="11" s="1"/>
  <c r="H582" i="11"/>
  <c r="I582" i="11" s="1"/>
  <c r="H583" i="11"/>
  <c r="I583" i="11" s="1"/>
  <c r="H584" i="11"/>
  <c r="I584" i="11" s="1"/>
  <c r="H585" i="11"/>
  <c r="I585" i="11" s="1"/>
  <c r="H586" i="11"/>
  <c r="I586" i="11" s="1"/>
  <c r="H587" i="11"/>
  <c r="I587" i="11" s="1"/>
  <c r="H588" i="11"/>
  <c r="I588" i="11" s="1"/>
  <c r="H589" i="11"/>
  <c r="I589" i="11" s="1"/>
  <c r="H590" i="11"/>
  <c r="I590" i="11" s="1"/>
  <c r="H591" i="11"/>
  <c r="I591" i="11" s="1"/>
  <c r="H592" i="11"/>
  <c r="I592" i="11" s="1"/>
  <c r="H593" i="11"/>
  <c r="I593" i="11" s="1"/>
  <c r="H594" i="11"/>
  <c r="I594" i="11" s="1"/>
  <c r="H595" i="11"/>
  <c r="I595" i="11" s="1"/>
  <c r="H596" i="11"/>
  <c r="I596" i="11" s="1"/>
  <c r="H597" i="11"/>
  <c r="I597" i="11" s="1"/>
  <c r="H598" i="11"/>
  <c r="I598" i="11" s="1"/>
  <c r="H599" i="11"/>
  <c r="I599" i="11" s="1"/>
  <c r="H600" i="11"/>
  <c r="I600" i="11" s="1"/>
  <c r="H601" i="11"/>
  <c r="I601" i="11" s="1"/>
  <c r="H602" i="11"/>
  <c r="I602" i="11" s="1"/>
  <c r="H603" i="11"/>
  <c r="I603" i="11" s="1"/>
  <c r="H604" i="11"/>
  <c r="I604" i="11" s="1"/>
  <c r="H605" i="11"/>
  <c r="I605" i="11" s="1"/>
  <c r="H606" i="11"/>
  <c r="I606" i="11" s="1"/>
  <c r="H607" i="11"/>
  <c r="I607" i="11" s="1"/>
  <c r="H608" i="11"/>
  <c r="I608" i="11" s="1"/>
  <c r="H609" i="11"/>
  <c r="I609" i="11" s="1"/>
  <c r="H610" i="11"/>
  <c r="I610" i="11" s="1"/>
  <c r="H611" i="11"/>
  <c r="I611" i="11" s="1"/>
  <c r="H612" i="11"/>
  <c r="I612" i="11" s="1"/>
  <c r="H613" i="11"/>
  <c r="I613" i="11" s="1"/>
  <c r="H614" i="11"/>
  <c r="I614" i="11" s="1"/>
  <c r="H615" i="11"/>
  <c r="I615" i="11" s="1"/>
  <c r="H616" i="11"/>
  <c r="I616" i="11" s="1"/>
  <c r="H617" i="11"/>
  <c r="I617" i="11" s="1"/>
  <c r="H618" i="11"/>
  <c r="I618" i="11" s="1"/>
  <c r="H619" i="11"/>
  <c r="I619" i="11" s="1"/>
  <c r="H620" i="11"/>
  <c r="I620" i="11" s="1"/>
  <c r="H621" i="11"/>
  <c r="I621" i="11" s="1"/>
  <c r="H622" i="11"/>
  <c r="I622" i="11" s="1"/>
  <c r="H623" i="11"/>
  <c r="I623" i="11" s="1"/>
  <c r="H624" i="11"/>
  <c r="I624" i="11" s="1"/>
  <c r="H625" i="11"/>
  <c r="I625" i="11" s="1"/>
  <c r="H626" i="11"/>
  <c r="I626" i="11" s="1"/>
  <c r="H627" i="11"/>
  <c r="I627" i="11" s="1"/>
  <c r="H628" i="11"/>
  <c r="I628" i="11" s="1"/>
  <c r="H629" i="11"/>
  <c r="I629" i="11" s="1"/>
  <c r="H630" i="11"/>
  <c r="I630" i="11" s="1"/>
  <c r="H631" i="11"/>
  <c r="I631" i="11" s="1"/>
  <c r="H632" i="11"/>
  <c r="I632" i="11" s="1"/>
  <c r="H633" i="11"/>
  <c r="I633" i="11" s="1"/>
  <c r="H634" i="11"/>
  <c r="I634" i="11" s="1"/>
  <c r="H635" i="11"/>
  <c r="I635" i="11" s="1"/>
  <c r="H636" i="11"/>
  <c r="I636" i="11" s="1"/>
  <c r="H637" i="11"/>
  <c r="I637" i="11" s="1"/>
  <c r="H638" i="11"/>
  <c r="I638" i="11" s="1"/>
  <c r="H639" i="11"/>
  <c r="I639" i="11" s="1"/>
  <c r="H640" i="11"/>
  <c r="I640" i="11" s="1"/>
  <c r="H641" i="11"/>
  <c r="I641" i="11" s="1"/>
  <c r="H642" i="11"/>
  <c r="I642" i="11" s="1"/>
  <c r="H643" i="11"/>
  <c r="I643" i="11" s="1"/>
  <c r="H644" i="11"/>
  <c r="I644" i="11" s="1"/>
  <c r="H645" i="11"/>
  <c r="I645" i="11" s="1"/>
  <c r="H646" i="11"/>
  <c r="I646" i="11" s="1"/>
  <c r="H647" i="11"/>
  <c r="I647" i="11" s="1"/>
  <c r="H648" i="11"/>
  <c r="I648" i="11" s="1"/>
  <c r="H649" i="11"/>
  <c r="I649" i="11" s="1"/>
  <c r="H650" i="11"/>
  <c r="I650" i="11" s="1"/>
  <c r="H651" i="11"/>
  <c r="I651" i="11" s="1"/>
  <c r="H652" i="11"/>
  <c r="I652" i="11" s="1"/>
  <c r="H653" i="11"/>
  <c r="I653" i="11" s="1"/>
  <c r="H654" i="11"/>
  <c r="I654" i="11" s="1"/>
  <c r="H655" i="11"/>
  <c r="I655" i="11" s="1"/>
  <c r="H656" i="11"/>
  <c r="I656" i="11" s="1"/>
  <c r="H657" i="11"/>
  <c r="I657" i="11" s="1"/>
  <c r="H658" i="11"/>
  <c r="I658" i="11" s="1"/>
  <c r="H659" i="11"/>
  <c r="I659" i="11" s="1"/>
  <c r="H660" i="11"/>
  <c r="I660" i="11" s="1"/>
  <c r="H661" i="11"/>
  <c r="I661" i="11" s="1"/>
  <c r="H662" i="11"/>
  <c r="I662" i="11" s="1"/>
  <c r="H663" i="11"/>
  <c r="I663" i="11" s="1"/>
  <c r="H664" i="11"/>
  <c r="I664" i="11" s="1"/>
  <c r="H665" i="11"/>
  <c r="I665" i="11" s="1"/>
  <c r="H666" i="11"/>
  <c r="I666" i="11" s="1"/>
  <c r="H667" i="11"/>
  <c r="I667" i="11" s="1"/>
  <c r="H668" i="11"/>
  <c r="I668" i="11" s="1"/>
  <c r="H669" i="11"/>
  <c r="I669" i="11" s="1"/>
  <c r="H670" i="11"/>
  <c r="I670" i="11" s="1"/>
  <c r="H671" i="11"/>
  <c r="I671" i="11" s="1"/>
  <c r="H672" i="11"/>
  <c r="I672" i="11" s="1"/>
  <c r="H673" i="11"/>
  <c r="I673" i="11" s="1"/>
  <c r="H674" i="11"/>
  <c r="I674" i="11" s="1"/>
  <c r="H675" i="11"/>
  <c r="I675" i="11" s="1"/>
  <c r="H676" i="11"/>
  <c r="I676" i="11" s="1"/>
  <c r="H677" i="11"/>
  <c r="I677" i="11" s="1"/>
  <c r="H678" i="11"/>
  <c r="I678" i="11" s="1"/>
  <c r="H679" i="11"/>
  <c r="I679" i="11" s="1"/>
  <c r="H680" i="11"/>
  <c r="I680" i="11" s="1"/>
  <c r="H681" i="11"/>
  <c r="I681" i="11" s="1"/>
  <c r="H682" i="11"/>
  <c r="I682" i="11" s="1"/>
  <c r="H683" i="11"/>
  <c r="I683" i="11" s="1"/>
  <c r="H684" i="11"/>
  <c r="I684" i="11" s="1"/>
  <c r="H685" i="11"/>
  <c r="I685" i="11" s="1"/>
  <c r="H686" i="11"/>
  <c r="I686" i="11" s="1"/>
  <c r="H687" i="11"/>
  <c r="I687" i="11" s="1"/>
  <c r="H688" i="11"/>
  <c r="I688" i="11" s="1"/>
  <c r="H689" i="11"/>
  <c r="I689" i="11" s="1"/>
  <c r="H690" i="11"/>
  <c r="I690" i="11" s="1"/>
  <c r="H691" i="11"/>
  <c r="I691" i="11" s="1"/>
  <c r="H692" i="11"/>
  <c r="I692" i="11" s="1"/>
  <c r="H693" i="11"/>
  <c r="I693" i="11" s="1"/>
  <c r="H694" i="11"/>
  <c r="I694" i="11" s="1"/>
  <c r="H695" i="11"/>
  <c r="I695" i="11" s="1"/>
  <c r="H696" i="11"/>
  <c r="I696" i="11" s="1"/>
  <c r="H697" i="11"/>
  <c r="I697" i="11" s="1"/>
  <c r="H698" i="11"/>
  <c r="I698" i="11" s="1"/>
  <c r="H699" i="11"/>
  <c r="I699" i="11" s="1"/>
  <c r="H700" i="11"/>
  <c r="I700" i="11" s="1"/>
  <c r="H701" i="11"/>
  <c r="I701" i="11" s="1"/>
  <c r="H702" i="11"/>
  <c r="I702" i="11" s="1"/>
  <c r="H703" i="11"/>
  <c r="I703" i="11" s="1"/>
  <c r="H704" i="11"/>
  <c r="I704" i="11" s="1"/>
  <c r="H705" i="11"/>
  <c r="I705" i="11" s="1"/>
  <c r="H706" i="11"/>
  <c r="I706" i="11" s="1"/>
  <c r="H707" i="11"/>
  <c r="I707" i="11" s="1"/>
  <c r="H708" i="11"/>
  <c r="I708" i="11" s="1"/>
  <c r="H709" i="11"/>
  <c r="I709" i="11" s="1"/>
  <c r="H710" i="11"/>
  <c r="I710" i="11" s="1"/>
  <c r="H711" i="11"/>
  <c r="I711" i="11" s="1"/>
  <c r="H712" i="11"/>
  <c r="I712" i="11" s="1"/>
  <c r="H713" i="11"/>
  <c r="I713" i="11" s="1"/>
  <c r="H714" i="11"/>
  <c r="I714" i="11" s="1"/>
  <c r="H715" i="11"/>
  <c r="I715" i="11" s="1"/>
  <c r="H716" i="11"/>
  <c r="I716" i="11" s="1"/>
  <c r="H717" i="11"/>
  <c r="I717" i="11" s="1"/>
  <c r="H718" i="11"/>
  <c r="I718" i="11" s="1"/>
  <c r="H719" i="11"/>
  <c r="I719" i="11" s="1"/>
  <c r="H720" i="11"/>
  <c r="I720" i="11" s="1"/>
  <c r="H721" i="11"/>
  <c r="I721" i="11" s="1"/>
  <c r="H722" i="11"/>
  <c r="I722" i="11" s="1"/>
  <c r="H723" i="11"/>
  <c r="I723" i="11" s="1"/>
  <c r="H724" i="11"/>
  <c r="I724" i="11" s="1"/>
  <c r="H725" i="11"/>
  <c r="I725" i="11" s="1"/>
  <c r="H726" i="11"/>
  <c r="I726" i="11" s="1"/>
  <c r="H727" i="11"/>
  <c r="I727" i="11" s="1"/>
  <c r="H728" i="11"/>
  <c r="I728" i="11" s="1"/>
  <c r="H729" i="11"/>
  <c r="I729" i="11" s="1"/>
  <c r="H730" i="11"/>
  <c r="I730" i="11" s="1"/>
  <c r="H731" i="11"/>
  <c r="I731" i="11" s="1"/>
  <c r="H732" i="11"/>
  <c r="I732" i="11" s="1"/>
  <c r="H733" i="11"/>
  <c r="I733" i="11" s="1"/>
  <c r="H734" i="11"/>
  <c r="I734" i="11" s="1"/>
  <c r="H735" i="11"/>
  <c r="I735" i="11" s="1"/>
  <c r="H736" i="11"/>
  <c r="I736" i="11" s="1"/>
  <c r="H737" i="11"/>
  <c r="I737" i="11" s="1"/>
  <c r="H738" i="11"/>
  <c r="I738" i="11" s="1"/>
  <c r="H739" i="11"/>
  <c r="I739" i="11" s="1"/>
  <c r="H740" i="11"/>
  <c r="I740" i="11" s="1"/>
  <c r="H741" i="11"/>
  <c r="I741" i="11" s="1"/>
  <c r="H742" i="11"/>
  <c r="I742" i="11" s="1"/>
  <c r="H743" i="11"/>
  <c r="I743" i="11" s="1"/>
  <c r="H744" i="11"/>
  <c r="I744" i="11" s="1"/>
  <c r="H745" i="11"/>
  <c r="I745" i="11" s="1"/>
  <c r="H746" i="11"/>
  <c r="I746" i="11" s="1"/>
  <c r="H747" i="11"/>
  <c r="I747" i="11" s="1"/>
  <c r="H748" i="11"/>
  <c r="I748" i="11" s="1"/>
  <c r="H749" i="11"/>
  <c r="I749" i="11" s="1"/>
  <c r="H750" i="11"/>
  <c r="I750" i="11" s="1"/>
  <c r="H751" i="11"/>
  <c r="I751" i="11" s="1"/>
  <c r="H752" i="11"/>
  <c r="I752" i="11" s="1"/>
  <c r="H753" i="11"/>
  <c r="I753" i="11" s="1"/>
  <c r="H754" i="11"/>
  <c r="I754" i="11" s="1"/>
  <c r="H755" i="11"/>
  <c r="I755" i="11" s="1"/>
  <c r="H756" i="11"/>
  <c r="I756" i="11" s="1"/>
  <c r="H757" i="11"/>
  <c r="I757" i="11" s="1"/>
  <c r="H758" i="11"/>
  <c r="I758" i="11" s="1"/>
  <c r="H759" i="11"/>
  <c r="I759" i="11" s="1"/>
  <c r="H760" i="11"/>
  <c r="I760" i="11" s="1"/>
  <c r="H761" i="11"/>
  <c r="I761" i="11" s="1"/>
  <c r="H762" i="11"/>
  <c r="I762" i="11" s="1"/>
  <c r="H763" i="11"/>
  <c r="I763" i="11" s="1"/>
  <c r="H764" i="11"/>
  <c r="I764" i="11" s="1"/>
  <c r="H765" i="11"/>
  <c r="I765" i="11" s="1"/>
  <c r="H766" i="11"/>
  <c r="I766" i="11" s="1"/>
  <c r="H767" i="11"/>
  <c r="I767" i="11" s="1"/>
  <c r="H768" i="11"/>
  <c r="I768" i="11" s="1"/>
  <c r="H769" i="11"/>
  <c r="I769" i="11" s="1"/>
  <c r="H770" i="11"/>
  <c r="I770" i="11" s="1"/>
  <c r="H771" i="11"/>
  <c r="I771" i="11" s="1"/>
  <c r="H772" i="11"/>
  <c r="I772" i="11" s="1"/>
  <c r="H773" i="11"/>
  <c r="I773" i="11" s="1"/>
  <c r="H774" i="11"/>
  <c r="I774" i="11" s="1"/>
  <c r="H775" i="11"/>
  <c r="I775" i="11" s="1"/>
  <c r="H776" i="11"/>
  <c r="I776" i="11" s="1"/>
  <c r="H777" i="11"/>
  <c r="I777" i="11" s="1"/>
  <c r="H778" i="11"/>
  <c r="I778" i="11" s="1"/>
  <c r="H779" i="11"/>
  <c r="I779" i="11" s="1"/>
  <c r="H780" i="11"/>
  <c r="I780" i="11" s="1"/>
  <c r="H781" i="11"/>
  <c r="I781" i="11" s="1"/>
  <c r="H782" i="11"/>
  <c r="I782" i="11" s="1"/>
  <c r="H783" i="11"/>
  <c r="I783" i="11" s="1"/>
  <c r="H784" i="11"/>
  <c r="I784" i="11" s="1"/>
  <c r="H785" i="11"/>
  <c r="I785" i="11" s="1"/>
  <c r="H786" i="11"/>
  <c r="I786" i="11" s="1"/>
  <c r="H787" i="11"/>
  <c r="I787" i="11" s="1"/>
  <c r="H788" i="11"/>
  <c r="I788" i="11" s="1"/>
  <c r="H789" i="11"/>
  <c r="I789" i="11" s="1"/>
  <c r="H790" i="11"/>
  <c r="I790" i="11" s="1"/>
  <c r="H791" i="11"/>
  <c r="I791" i="11" s="1"/>
  <c r="H792" i="11"/>
  <c r="I792" i="11" s="1"/>
  <c r="H793" i="11"/>
  <c r="I793" i="11" s="1"/>
  <c r="H794" i="11"/>
  <c r="I794" i="11" s="1"/>
  <c r="H795" i="11"/>
  <c r="I795" i="11" s="1"/>
  <c r="H796" i="11"/>
  <c r="I796" i="11" s="1"/>
  <c r="H797" i="11"/>
  <c r="I797" i="11" s="1"/>
  <c r="H798" i="11"/>
  <c r="I798" i="11" s="1"/>
  <c r="H799" i="11"/>
  <c r="I799" i="11" s="1"/>
  <c r="H800" i="11"/>
  <c r="I800" i="11" s="1"/>
  <c r="H801" i="11"/>
  <c r="I801" i="11" s="1"/>
  <c r="H802" i="11"/>
  <c r="I802" i="11" s="1"/>
  <c r="H803" i="11"/>
  <c r="I803" i="11" s="1"/>
  <c r="H804" i="11"/>
  <c r="I804" i="11" s="1"/>
  <c r="H805" i="11"/>
  <c r="I805" i="11" s="1"/>
  <c r="H806" i="11"/>
  <c r="I806" i="11" s="1"/>
  <c r="H807" i="11"/>
  <c r="I807" i="11" s="1"/>
  <c r="H808" i="11"/>
  <c r="I808" i="11" s="1"/>
  <c r="H809" i="11"/>
  <c r="I809" i="11" s="1"/>
  <c r="H810" i="11"/>
  <c r="I810" i="11" s="1"/>
  <c r="H811" i="11"/>
  <c r="I811" i="11" s="1"/>
  <c r="H812" i="11"/>
  <c r="I812" i="11" s="1"/>
  <c r="H813" i="11"/>
  <c r="I813" i="11" s="1"/>
  <c r="H814" i="11"/>
  <c r="I814" i="11" s="1"/>
  <c r="H815" i="11"/>
  <c r="I815" i="11" s="1"/>
  <c r="H816" i="11"/>
  <c r="I816" i="11" s="1"/>
  <c r="H817" i="11"/>
  <c r="I817" i="11" s="1"/>
  <c r="H818" i="11"/>
  <c r="I818" i="11" s="1"/>
  <c r="H819" i="11"/>
  <c r="I819" i="11" s="1"/>
  <c r="H820" i="11"/>
  <c r="I820" i="11" s="1"/>
  <c r="H821" i="11"/>
  <c r="I821" i="11" s="1"/>
  <c r="H822" i="11"/>
  <c r="I822" i="11" s="1"/>
  <c r="H823" i="11"/>
  <c r="I823" i="11" s="1"/>
  <c r="H824" i="11"/>
  <c r="I824" i="11" s="1"/>
  <c r="H825" i="11"/>
  <c r="I825" i="11" s="1"/>
  <c r="H826" i="11"/>
  <c r="I826" i="11" s="1"/>
  <c r="H827" i="11"/>
  <c r="I827" i="11" s="1"/>
  <c r="H828" i="11"/>
  <c r="I828" i="11" s="1"/>
  <c r="H829" i="11"/>
  <c r="I829" i="11" s="1"/>
  <c r="H830" i="11"/>
  <c r="I830" i="11" s="1"/>
  <c r="H831" i="11"/>
  <c r="I831" i="11" s="1"/>
  <c r="H832" i="11"/>
  <c r="I832" i="11" s="1"/>
  <c r="H833" i="11"/>
  <c r="I833" i="11" s="1"/>
  <c r="H834" i="11"/>
  <c r="I834" i="11" s="1"/>
  <c r="H835" i="11"/>
  <c r="I835" i="11" s="1"/>
  <c r="H836" i="11"/>
  <c r="I836" i="11" s="1"/>
  <c r="H837" i="11"/>
  <c r="I837" i="11" s="1"/>
  <c r="H838" i="11"/>
  <c r="I838" i="11" s="1"/>
  <c r="H839" i="11"/>
  <c r="I839" i="11" s="1"/>
  <c r="H840" i="11"/>
  <c r="I840" i="11" s="1"/>
  <c r="H841" i="11"/>
  <c r="I841" i="11" s="1"/>
  <c r="H842" i="11"/>
  <c r="I842" i="11" s="1"/>
  <c r="H843" i="11"/>
  <c r="I843" i="11" s="1"/>
  <c r="H844" i="11"/>
  <c r="I844" i="11" s="1"/>
  <c r="H845" i="11"/>
  <c r="I845" i="11" s="1"/>
  <c r="H846" i="11"/>
  <c r="I846" i="11" s="1"/>
  <c r="H847" i="11"/>
  <c r="I847" i="11" s="1"/>
  <c r="H848" i="11"/>
  <c r="I848" i="11" s="1"/>
  <c r="H849" i="11"/>
  <c r="I849" i="11" s="1"/>
  <c r="H850" i="11"/>
  <c r="I850" i="11" s="1"/>
  <c r="H851" i="11"/>
  <c r="I851" i="11" s="1"/>
  <c r="H852" i="11"/>
  <c r="I852" i="11" s="1"/>
  <c r="H853" i="11"/>
  <c r="I853" i="11" s="1"/>
  <c r="H854" i="11"/>
  <c r="I854" i="11" s="1"/>
  <c r="H855" i="11"/>
  <c r="I855" i="11" s="1"/>
  <c r="H856" i="11"/>
  <c r="I856" i="11" s="1"/>
  <c r="H857" i="11"/>
  <c r="I857" i="11" s="1"/>
  <c r="H858" i="11"/>
  <c r="I858" i="11" s="1"/>
  <c r="H859" i="11"/>
  <c r="I859" i="11" s="1"/>
  <c r="H860" i="11"/>
  <c r="I860" i="11" s="1"/>
  <c r="H861" i="11"/>
  <c r="I861" i="11" s="1"/>
  <c r="H862" i="11"/>
  <c r="I862" i="11" s="1"/>
  <c r="H863" i="11"/>
  <c r="I863" i="11" s="1"/>
  <c r="H864" i="11"/>
  <c r="I864" i="11" s="1"/>
  <c r="H865" i="11"/>
  <c r="I865" i="11" s="1"/>
  <c r="H866" i="11"/>
  <c r="I866" i="11" s="1"/>
  <c r="H867" i="11"/>
  <c r="I867" i="11" s="1"/>
  <c r="H868" i="11"/>
  <c r="I868" i="11" s="1"/>
  <c r="H869" i="11"/>
  <c r="I869" i="11" s="1"/>
  <c r="H870" i="11"/>
  <c r="I870" i="11" s="1"/>
  <c r="H871" i="11"/>
  <c r="I871" i="11" s="1"/>
  <c r="H872" i="11"/>
  <c r="I872" i="11" s="1"/>
  <c r="H873" i="11"/>
  <c r="I873" i="11" s="1"/>
  <c r="H874" i="11"/>
  <c r="I874" i="11" s="1"/>
  <c r="H875" i="11"/>
  <c r="I875" i="11" s="1"/>
  <c r="H876" i="11"/>
  <c r="I876" i="11" s="1"/>
  <c r="H877" i="11"/>
  <c r="I877" i="11" s="1"/>
  <c r="H878" i="11"/>
  <c r="I878" i="11" s="1"/>
  <c r="H879" i="11"/>
  <c r="I879" i="11" s="1"/>
  <c r="H880" i="11"/>
  <c r="I880" i="11" s="1"/>
  <c r="H881" i="11"/>
  <c r="I881" i="11" s="1"/>
  <c r="H882" i="11"/>
  <c r="I882" i="11" s="1"/>
  <c r="H883" i="11"/>
  <c r="I883" i="11" s="1"/>
  <c r="H884" i="11"/>
  <c r="I884" i="11" s="1"/>
  <c r="H885" i="11"/>
  <c r="I885" i="11" s="1"/>
  <c r="H886" i="11"/>
  <c r="I886" i="11" s="1"/>
  <c r="H887" i="11"/>
  <c r="I887" i="11" s="1"/>
  <c r="H888" i="11"/>
  <c r="I888" i="11" s="1"/>
  <c r="H889" i="11"/>
  <c r="I889" i="11" s="1"/>
  <c r="H890" i="11"/>
  <c r="I890" i="11" s="1"/>
  <c r="H891" i="11"/>
  <c r="I891" i="11" s="1"/>
  <c r="H892" i="11"/>
  <c r="I892" i="11" s="1"/>
  <c r="H893" i="11"/>
  <c r="I893" i="11" s="1"/>
  <c r="H894" i="11"/>
  <c r="I894" i="11" s="1"/>
  <c r="H895" i="11"/>
  <c r="I895" i="11" s="1"/>
  <c r="H896" i="11"/>
  <c r="I896" i="11" s="1"/>
  <c r="H897" i="11"/>
  <c r="I897" i="11" s="1"/>
  <c r="H898" i="11"/>
  <c r="I898" i="11" s="1"/>
  <c r="H899" i="11"/>
  <c r="I899" i="11" s="1"/>
  <c r="H900" i="11"/>
  <c r="I900" i="11" s="1"/>
  <c r="H901" i="11"/>
  <c r="I901" i="11" s="1"/>
  <c r="H902" i="11"/>
  <c r="I902" i="11" s="1"/>
  <c r="H903" i="11"/>
  <c r="I903" i="11" s="1"/>
  <c r="H904" i="11"/>
  <c r="I904" i="11" s="1"/>
  <c r="H905" i="11"/>
  <c r="I905" i="11" s="1"/>
  <c r="H906" i="11"/>
  <c r="I906" i="11" s="1"/>
  <c r="H907" i="11"/>
  <c r="I907" i="11" s="1"/>
  <c r="H908" i="11"/>
  <c r="I908" i="11" s="1"/>
  <c r="H909" i="11"/>
  <c r="I909" i="11" s="1"/>
  <c r="H910" i="11"/>
  <c r="I910" i="11" s="1"/>
  <c r="H911" i="11"/>
  <c r="I911" i="11" s="1"/>
  <c r="H912" i="11"/>
  <c r="I912" i="11" s="1"/>
  <c r="H913" i="11"/>
  <c r="I913" i="11" s="1"/>
  <c r="H914" i="11"/>
  <c r="I914" i="11" s="1"/>
  <c r="H915" i="11"/>
  <c r="I915" i="11" s="1"/>
  <c r="H916" i="11"/>
  <c r="I916" i="11" s="1"/>
  <c r="H917" i="11"/>
  <c r="I917" i="11" s="1"/>
  <c r="H918" i="11"/>
  <c r="I918" i="11" s="1"/>
  <c r="H919" i="11"/>
  <c r="I919" i="11" s="1"/>
  <c r="H920" i="11"/>
  <c r="I920" i="11" s="1"/>
  <c r="H921" i="11"/>
  <c r="I921" i="11" s="1"/>
  <c r="H922" i="11"/>
  <c r="I922" i="11" s="1"/>
  <c r="H923" i="11"/>
  <c r="I923" i="11" s="1"/>
  <c r="H924" i="11"/>
  <c r="I924" i="11" s="1"/>
  <c r="H925" i="11"/>
  <c r="I925" i="11" s="1"/>
  <c r="H926" i="11"/>
  <c r="I926" i="11" s="1"/>
  <c r="H927" i="11"/>
  <c r="I927" i="11" s="1"/>
  <c r="H928" i="11"/>
  <c r="I928" i="11" s="1"/>
  <c r="H929" i="11"/>
  <c r="I929" i="11" s="1"/>
  <c r="H930" i="11"/>
  <c r="I930" i="11" s="1"/>
  <c r="H931" i="11"/>
  <c r="I931" i="11" s="1"/>
  <c r="H932" i="11"/>
  <c r="I932" i="11" s="1"/>
  <c r="H933" i="11"/>
  <c r="I933" i="11" s="1"/>
  <c r="H934" i="11"/>
  <c r="I934" i="11" s="1"/>
  <c r="H935" i="11"/>
  <c r="I935" i="11" s="1"/>
  <c r="H936" i="11"/>
  <c r="I936" i="11" s="1"/>
  <c r="H937" i="11"/>
  <c r="I937" i="11" s="1"/>
  <c r="H938" i="11"/>
  <c r="I938" i="11" s="1"/>
  <c r="H939" i="11"/>
  <c r="I939" i="11" s="1"/>
  <c r="H940" i="11"/>
  <c r="I940" i="11" s="1"/>
  <c r="H941" i="11"/>
  <c r="I941" i="11" s="1"/>
  <c r="H942" i="11"/>
  <c r="I942" i="11" s="1"/>
  <c r="H943" i="11"/>
  <c r="I943" i="11" s="1"/>
  <c r="H944" i="11"/>
  <c r="I944" i="11" s="1"/>
  <c r="H945" i="11"/>
  <c r="I945" i="11" s="1"/>
  <c r="H946" i="11"/>
  <c r="I946" i="11" s="1"/>
  <c r="H947" i="11"/>
  <c r="I947" i="11" s="1"/>
  <c r="H948" i="11"/>
  <c r="I948" i="11" s="1"/>
  <c r="H949" i="11"/>
  <c r="I949" i="11" s="1"/>
  <c r="H950" i="11"/>
  <c r="I950" i="11" s="1"/>
  <c r="H951" i="11"/>
  <c r="I951" i="11" s="1"/>
  <c r="H952" i="11"/>
  <c r="I952" i="11" s="1"/>
  <c r="H953" i="11"/>
  <c r="I953" i="11" s="1"/>
  <c r="H954" i="11"/>
  <c r="I954" i="11" s="1"/>
  <c r="H955" i="11"/>
  <c r="I955" i="11" s="1"/>
  <c r="H956" i="11"/>
  <c r="I956" i="11" s="1"/>
  <c r="H957" i="11"/>
  <c r="I957" i="11" s="1"/>
  <c r="H958" i="11"/>
  <c r="I958" i="11" s="1"/>
  <c r="H959" i="11"/>
  <c r="I959" i="11" s="1"/>
  <c r="H960" i="11"/>
  <c r="I960" i="11" s="1"/>
  <c r="H961" i="11"/>
  <c r="I961" i="11" s="1"/>
  <c r="H962" i="11"/>
  <c r="I962" i="11" s="1"/>
  <c r="H963" i="11"/>
  <c r="I963" i="11" s="1"/>
  <c r="H964" i="11"/>
  <c r="I964" i="11" s="1"/>
  <c r="H965" i="11"/>
  <c r="I965" i="11" s="1"/>
  <c r="H966" i="11"/>
  <c r="I966" i="11" s="1"/>
  <c r="H967" i="11"/>
  <c r="I967" i="11" s="1"/>
  <c r="H968" i="11"/>
  <c r="I968" i="11" s="1"/>
  <c r="H969" i="11"/>
  <c r="I969" i="11" s="1"/>
  <c r="H970" i="11"/>
  <c r="I970" i="11" s="1"/>
  <c r="H971" i="11"/>
  <c r="I971" i="11" s="1"/>
  <c r="H972" i="11"/>
  <c r="I972" i="11" s="1"/>
  <c r="H973" i="11"/>
  <c r="I973" i="11" s="1"/>
  <c r="H974" i="11"/>
  <c r="I974" i="11" s="1"/>
  <c r="H975" i="11"/>
  <c r="I975" i="11" s="1"/>
  <c r="H976" i="11"/>
  <c r="I976" i="11" s="1"/>
  <c r="H977" i="11"/>
  <c r="I977" i="11" s="1"/>
  <c r="H978" i="11"/>
  <c r="I978" i="11" s="1"/>
  <c r="H979" i="11"/>
  <c r="I979" i="11" s="1"/>
  <c r="H980" i="11"/>
  <c r="I980" i="11" s="1"/>
  <c r="H981" i="11"/>
  <c r="I981" i="11" s="1"/>
  <c r="H982" i="11"/>
  <c r="I982" i="11" s="1"/>
  <c r="H983" i="11"/>
  <c r="I983" i="11" s="1"/>
  <c r="H984" i="11"/>
  <c r="I984" i="11" s="1"/>
  <c r="H985" i="11"/>
  <c r="I985" i="11" s="1"/>
  <c r="H986" i="11"/>
  <c r="I986" i="11" s="1"/>
  <c r="H987" i="11"/>
  <c r="I987" i="11" s="1"/>
  <c r="H988" i="11"/>
  <c r="I988" i="11" s="1"/>
  <c r="H989" i="11"/>
  <c r="I989" i="11" s="1"/>
  <c r="H990" i="11"/>
  <c r="I990" i="11" s="1"/>
  <c r="H991" i="11"/>
  <c r="I991" i="11" s="1"/>
  <c r="H992" i="11"/>
  <c r="I992" i="11" s="1"/>
  <c r="H993" i="11"/>
  <c r="I993" i="11" s="1"/>
  <c r="H994" i="11"/>
  <c r="I994" i="11" s="1"/>
  <c r="H995" i="11"/>
  <c r="I995" i="11" s="1"/>
  <c r="H996" i="11"/>
  <c r="I996" i="11" s="1"/>
  <c r="H997" i="11"/>
  <c r="I997" i="11" s="1"/>
  <c r="H998" i="11"/>
  <c r="I998" i="11" s="1"/>
  <c r="H999" i="11"/>
  <c r="I999" i="11" s="1"/>
  <c r="H1000" i="11"/>
  <c r="I1000" i="11" s="1"/>
  <c r="H1001" i="11"/>
  <c r="I1001" i="11" s="1"/>
  <c r="H1002" i="11"/>
  <c r="I1002" i="11" s="1"/>
  <c r="H1003" i="11"/>
  <c r="I1003" i="11" s="1"/>
  <c r="H1004" i="11"/>
  <c r="I1004" i="11" s="1"/>
  <c r="H1005" i="11"/>
  <c r="I1005" i="11" s="1"/>
  <c r="H1006" i="11"/>
  <c r="I1006" i="11" s="1"/>
  <c r="H1007" i="11"/>
  <c r="I1007" i="11" s="1"/>
  <c r="H1008" i="11"/>
  <c r="I1008" i="11" s="1"/>
  <c r="H1009" i="11"/>
  <c r="I1009" i="11" s="1"/>
  <c r="H1010" i="11"/>
  <c r="I1010" i="11" s="1"/>
  <c r="H1011" i="11"/>
  <c r="I1011" i="11" s="1"/>
  <c r="H1012" i="11"/>
  <c r="I1012" i="11" s="1"/>
  <c r="H1013" i="11"/>
  <c r="I1013" i="11" s="1"/>
  <c r="H1014" i="11"/>
  <c r="I1014" i="11" s="1"/>
  <c r="H1015" i="11"/>
  <c r="I1015" i="11" s="1"/>
  <c r="H1016" i="11"/>
  <c r="I1016" i="11" s="1"/>
  <c r="H1017" i="11"/>
  <c r="I1017" i="11" s="1"/>
  <c r="H1018" i="11"/>
  <c r="I1018" i="11" s="1"/>
  <c r="H1019" i="11"/>
  <c r="I1019" i="11" s="1"/>
  <c r="H1020" i="11"/>
  <c r="I1020" i="11" s="1"/>
  <c r="H1021" i="11"/>
  <c r="I1021" i="11" s="1"/>
  <c r="H1022" i="11"/>
  <c r="I1022" i="11" s="1"/>
  <c r="H1023" i="11"/>
  <c r="I1023" i="11" s="1"/>
  <c r="H1024" i="11"/>
  <c r="I1024" i="11" s="1"/>
  <c r="H1025" i="11"/>
  <c r="I1025" i="11" s="1"/>
  <c r="H1026" i="11"/>
  <c r="I1026" i="11" s="1"/>
  <c r="H1027" i="11"/>
  <c r="I1027" i="11" s="1"/>
  <c r="H1028" i="11"/>
  <c r="I1028" i="11" s="1"/>
  <c r="H1029" i="11"/>
  <c r="I1029" i="11" s="1"/>
  <c r="H1030" i="11"/>
  <c r="I1030" i="11" s="1"/>
  <c r="H1031" i="11"/>
  <c r="I1031" i="11" s="1"/>
  <c r="H1032" i="11"/>
  <c r="I1032" i="11" s="1"/>
  <c r="H1033" i="11"/>
  <c r="I1033" i="11" s="1"/>
  <c r="H1034" i="11"/>
  <c r="I1034" i="11" s="1"/>
  <c r="H1035" i="11"/>
  <c r="I1035" i="11" s="1"/>
  <c r="H1036" i="11"/>
  <c r="I1036" i="11" s="1"/>
  <c r="H1037" i="11"/>
  <c r="I1037" i="11" s="1"/>
  <c r="H1038" i="11"/>
  <c r="I1038" i="11" s="1"/>
  <c r="H1039" i="11"/>
  <c r="I1039" i="11" s="1"/>
  <c r="H1040" i="11"/>
  <c r="I1040" i="11" s="1"/>
  <c r="H1041" i="11"/>
  <c r="I1041" i="11" s="1"/>
  <c r="H1042" i="11"/>
  <c r="I1042" i="11" s="1"/>
  <c r="H1043" i="11"/>
  <c r="I1043" i="11" s="1"/>
  <c r="H1044" i="11"/>
  <c r="I1044" i="11" s="1"/>
  <c r="H1045" i="11"/>
  <c r="I1045" i="11" s="1"/>
  <c r="H1046" i="11"/>
  <c r="I1046" i="11" s="1"/>
  <c r="H1047" i="11"/>
  <c r="I1047" i="11" s="1"/>
  <c r="H1048" i="11"/>
  <c r="I1048" i="11" s="1"/>
  <c r="H1049" i="11"/>
  <c r="I1049" i="11" s="1"/>
  <c r="H1050" i="11"/>
  <c r="I1050" i="11" s="1"/>
  <c r="H1051" i="11"/>
  <c r="I1051" i="11" s="1"/>
  <c r="H1052" i="11"/>
  <c r="I1052" i="11" s="1"/>
  <c r="H1053" i="11"/>
  <c r="I1053" i="11" s="1"/>
  <c r="H1054" i="11"/>
  <c r="I1054" i="11" s="1"/>
  <c r="H1055" i="11"/>
  <c r="I1055" i="11" s="1"/>
  <c r="H1056" i="11"/>
  <c r="I1056" i="11" s="1"/>
  <c r="H1057" i="11"/>
  <c r="I1057" i="11" s="1"/>
  <c r="H1058" i="11"/>
  <c r="I1058" i="11" s="1"/>
  <c r="H1059" i="11"/>
  <c r="I1059" i="11" s="1"/>
  <c r="H1060" i="11"/>
  <c r="I1060" i="11" s="1"/>
  <c r="H1061" i="11"/>
  <c r="I1061" i="11" s="1"/>
  <c r="H1062" i="11"/>
  <c r="I1062" i="11" s="1"/>
  <c r="H1063" i="11"/>
  <c r="I1063" i="11" s="1"/>
  <c r="H1064" i="11"/>
  <c r="I1064" i="11" s="1"/>
  <c r="H1065" i="11"/>
  <c r="I1065" i="11" s="1"/>
  <c r="H1066" i="11"/>
  <c r="I1066" i="11" s="1"/>
  <c r="H1067" i="11"/>
  <c r="I1067" i="11" s="1"/>
  <c r="H1068" i="11"/>
  <c r="I1068" i="11" s="1"/>
  <c r="H1069" i="11"/>
  <c r="I1069" i="11" s="1"/>
  <c r="H1070" i="11"/>
  <c r="I1070" i="11" s="1"/>
  <c r="H1071" i="11"/>
  <c r="I1071" i="11" s="1"/>
  <c r="H1072" i="11"/>
  <c r="I1072" i="11" s="1"/>
  <c r="H1073" i="11"/>
  <c r="I1073" i="11" s="1"/>
  <c r="H1074" i="11"/>
  <c r="I1074" i="11" s="1"/>
  <c r="H1075" i="11"/>
  <c r="I1075" i="11" s="1"/>
  <c r="H1076" i="11"/>
  <c r="I1076" i="11" s="1"/>
  <c r="H1077" i="11"/>
  <c r="I1077" i="11" s="1"/>
  <c r="H1078" i="11"/>
  <c r="I1078" i="11" s="1"/>
  <c r="H1079" i="11"/>
  <c r="I1079" i="11" s="1"/>
  <c r="H1080" i="11"/>
  <c r="I1080" i="11" s="1"/>
  <c r="H1081" i="11"/>
  <c r="I1081" i="11" s="1"/>
  <c r="H1082" i="11"/>
  <c r="I1082" i="11" s="1"/>
  <c r="H1083" i="11"/>
  <c r="I1083" i="11" s="1"/>
  <c r="H1084" i="11"/>
  <c r="I1084" i="11" s="1"/>
  <c r="H1085" i="11"/>
  <c r="I1085" i="11" s="1"/>
  <c r="H1086" i="11"/>
  <c r="I1086" i="11" s="1"/>
  <c r="H1087" i="11"/>
  <c r="I1087" i="11" s="1"/>
  <c r="H1088" i="11"/>
  <c r="I1088" i="11" s="1"/>
  <c r="H1089" i="11"/>
  <c r="I1089" i="11" s="1"/>
  <c r="H1090" i="11"/>
  <c r="I1090" i="11" s="1"/>
  <c r="H1091" i="11"/>
  <c r="I1091" i="11" s="1"/>
  <c r="H1092" i="11"/>
  <c r="I1092" i="11" s="1"/>
  <c r="H1093" i="11"/>
  <c r="I1093" i="11" s="1"/>
  <c r="H1094" i="11"/>
  <c r="I1094" i="11" s="1"/>
  <c r="H1095" i="11"/>
  <c r="I1095" i="11" s="1"/>
  <c r="H1096" i="11"/>
  <c r="I1096" i="11" s="1"/>
  <c r="H1097" i="11"/>
  <c r="I1097" i="11" s="1"/>
  <c r="H1098" i="11"/>
  <c r="I1098" i="11" s="1"/>
  <c r="H1099" i="11"/>
  <c r="I1099" i="11" s="1"/>
  <c r="H1100" i="11"/>
  <c r="I1100" i="11" s="1"/>
  <c r="H1101" i="11"/>
  <c r="I1101" i="11" s="1"/>
  <c r="H1102" i="11"/>
  <c r="I1102" i="11" s="1"/>
  <c r="H1103" i="11"/>
  <c r="I1103" i="11" s="1"/>
  <c r="H1104" i="11"/>
  <c r="I1104" i="11" s="1"/>
  <c r="H1105" i="11"/>
  <c r="I1105" i="11" s="1"/>
  <c r="H1106" i="11"/>
  <c r="I1106" i="11" s="1"/>
  <c r="H1107" i="11"/>
  <c r="I1107" i="11" s="1"/>
  <c r="H1108" i="11"/>
  <c r="I1108" i="11" s="1"/>
  <c r="H1109" i="11"/>
  <c r="I1109" i="11" s="1"/>
  <c r="H1110" i="11"/>
  <c r="I1110" i="11" s="1"/>
  <c r="H1111" i="11"/>
  <c r="I1111" i="11" s="1"/>
  <c r="H1112" i="11"/>
  <c r="I1112" i="11" s="1"/>
  <c r="H1113" i="11"/>
  <c r="I1113" i="11" s="1"/>
  <c r="H1114" i="11"/>
  <c r="I1114" i="11" s="1"/>
  <c r="H1115" i="11"/>
  <c r="I1115" i="11" s="1"/>
  <c r="H1116" i="11"/>
  <c r="I1116" i="11" s="1"/>
  <c r="H1117" i="11"/>
  <c r="I1117" i="11" s="1"/>
  <c r="H1118" i="11"/>
  <c r="I1118" i="11" s="1"/>
  <c r="H1119" i="11"/>
  <c r="I1119" i="11" s="1"/>
  <c r="H1120" i="11"/>
  <c r="I1120" i="11" s="1"/>
  <c r="H1121" i="11"/>
  <c r="I1121" i="11" s="1"/>
  <c r="H1122" i="11"/>
  <c r="I1122" i="11" s="1"/>
  <c r="H1123" i="11"/>
  <c r="I1123" i="11" s="1"/>
  <c r="H1124" i="11"/>
  <c r="I1124" i="11" s="1"/>
  <c r="H1125" i="11"/>
  <c r="I1125" i="11" s="1"/>
  <c r="H1126" i="11"/>
  <c r="I1126" i="11" s="1"/>
  <c r="H1127" i="11"/>
  <c r="I1127" i="11" s="1"/>
  <c r="H1128" i="11"/>
  <c r="I1128" i="11" s="1"/>
  <c r="H1129" i="11"/>
  <c r="I1129" i="11" s="1"/>
  <c r="H1130" i="11"/>
  <c r="I1130" i="11" s="1"/>
  <c r="H1131" i="11"/>
  <c r="I1131" i="11" s="1"/>
  <c r="H1132" i="11"/>
  <c r="I1132" i="11" s="1"/>
  <c r="H1133" i="11"/>
  <c r="I1133" i="11" s="1"/>
  <c r="H1134" i="11"/>
  <c r="I1134" i="11" s="1"/>
  <c r="H1135" i="11"/>
  <c r="I1135" i="11" s="1"/>
  <c r="H1136" i="11"/>
  <c r="I1136" i="11" s="1"/>
  <c r="H1137" i="11"/>
  <c r="I1137" i="11" s="1"/>
  <c r="H1138" i="11"/>
  <c r="I1138" i="11" s="1"/>
  <c r="H1139" i="11"/>
  <c r="I1139" i="11" s="1"/>
  <c r="H1140" i="11"/>
  <c r="I1140" i="11" s="1"/>
  <c r="H1141" i="11"/>
  <c r="I1141" i="11" s="1"/>
  <c r="H1142" i="11"/>
  <c r="I1142" i="11" s="1"/>
  <c r="H1143" i="11"/>
  <c r="I1143" i="11" s="1"/>
  <c r="H1144" i="11"/>
  <c r="I1144" i="11" s="1"/>
  <c r="H1145" i="11"/>
  <c r="I1145" i="11" s="1"/>
  <c r="H1146" i="11"/>
  <c r="I1146" i="11" s="1"/>
  <c r="H1147" i="11"/>
  <c r="I1147" i="11" s="1"/>
  <c r="H1148" i="11"/>
  <c r="I1148" i="11" s="1"/>
  <c r="H1149" i="11"/>
  <c r="I1149" i="11" s="1"/>
  <c r="H1150" i="11"/>
  <c r="I1150" i="11" s="1"/>
  <c r="H1151" i="11"/>
  <c r="I1151" i="11" s="1"/>
  <c r="H1152" i="11"/>
  <c r="I1152" i="11" s="1"/>
  <c r="H1153" i="11"/>
  <c r="I1153" i="11" s="1"/>
  <c r="H1154" i="11"/>
  <c r="I1154" i="11" s="1"/>
  <c r="H1155" i="11"/>
  <c r="I1155" i="11" s="1"/>
  <c r="H1156" i="11"/>
  <c r="I1156" i="11" s="1"/>
  <c r="H1157" i="11"/>
  <c r="I1157" i="11" s="1"/>
  <c r="H1158" i="11"/>
  <c r="I1158" i="11" s="1"/>
  <c r="H1159" i="11"/>
  <c r="I1159" i="11" s="1"/>
  <c r="H1160" i="11"/>
  <c r="I1160" i="11" s="1"/>
  <c r="H1161" i="11"/>
  <c r="I1161" i="11" s="1"/>
  <c r="H1162" i="11"/>
  <c r="I1162" i="11" s="1"/>
  <c r="H1163" i="11"/>
  <c r="I1163" i="11" s="1"/>
  <c r="H1164" i="11"/>
  <c r="I1164" i="11" s="1"/>
  <c r="H1165" i="11"/>
  <c r="I1165" i="11" s="1"/>
  <c r="H1166" i="11"/>
  <c r="I1166" i="11" s="1"/>
  <c r="H1167" i="11"/>
  <c r="I1167" i="11" s="1"/>
  <c r="H1168" i="11"/>
  <c r="I1168" i="11" s="1"/>
  <c r="H1169" i="11"/>
  <c r="I1169" i="11" s="1"/>
  <c r="H1170" i="11"/>
  <c r="I1170" i="11" s="1"/>
  <c r="H1171" i="11"/>
  <c r="I1171" i="11" s="1"/>
  <c r="H1172" i="11"/>
  <c r="I1172" i="11" s="1"/>
  <c r="H1173" i="11"/>
  <c r="I1173" i="11" s="1"/>
  <c r="H1174" i="11"/>
  <c r="I1174" i="11" s="1"/>
  <c r="H1175" i="11"/>
  <c r="I1175" i="11" s="1"/>
  <c r="H1176" i="11"/>
  <c r="I1176" i="11" s="1"/>
  <c r="H1177" i="11"/>
  <c r="I1177" i="11" s="1"/>
  <c r="H1178" i="11"/>
  <c r="I1178" i="11" s="1"/>
  <c r="H1179" i="11"/>
  <c r="I1179" i="11" s="1"/>
  <c r="H1180" i="11"/>
  <c r="I1180" i="11" s="1"/>
  <c r="H1181" i="11"/>
  <c r="I1181" i="11" s="1"/>
  <c r="H1182" i="11"/>
  <c r="I1182" i="11" s="1"/>
  <c r="H1183" i="11"/>
  <c r="I1183" i="11" s="1"/>
  <c r="H1184" i="11"/>
  <c r="I1184" i="11" s="1"/>
  <c r="H1185" i="11"/>
  <c r="I1185" i="11" s="1"/>
  <c r="H1186" i="11"/>
  <c r="I1186" i="11" s="1"/>
  <c r="H1187" i="11"/>
  <c r="I1187" i="11" s="1"/>
  <c r="H1188" i="11"/>
  <c r="I1188" i="11" s="1"/>
  <c r="H1189" i="11"/>
  <c r="I1189" i="11" s="1"/>
  <c r="H1190" i="11"/>
  <c r="I1190" i="11" s="1"/>
  <c r="H1191" i="11"/>
  <c r="I1191" i="11" s="1"/>
  <c r="H1192" i="11"/>
  <c r="I1192" i="11" s="1"/>
  <c r="H1193" i="11"/>
  <c r="I1193" i="11" s="1"/>
  <c r="H1194" i="11"/>
  <c r="I1194" i="11" s="1"/>
  <c r="H1195" i="11"/>
  <c r="I1195" i="11" s="1"/>
  <c r="H1196" i="11"/>
  <c r="I1196" i="11" s="1"/>
  <c r="H1197" i="11"/>
  <c r="I1197" i="11" s="1"/>
  <c r="H1198" i="11"/>
  <c r="I1198" i="11" s="1"/>
  <c r="H1199" i="11"/>
  <c r="I1199" i="11" s="1"/>
  <c r="H1200" i="11"/>
  <c r="I1200" i="11" s="1"/>
  <c r="H1201" i="11"/>
  <c r="I1201" i="11" s="1"/>
  <c r="H1202" i="11"/>
  <c r="I1202" i="11" s="1"/>
  <c r="H1203" i="11"/>
  <c r="I1203" i="11" s="1"/>
  <c r="H1204" i="11"/>
  <c r="I1204" i="11" s="1"/>
  <c r="H1205" i="11"/>
  <c r="I1205" i="11" s="1"/>
  <c r="H1206" i="11"/>
  <c r="I1206" i="11" s="1"/>
  <c r="H1207" i="11"/>
  <c r="I1207" i="11" s="1"/>
  <c r="H1208" i="11"/>
  <c r="I1208" i="11" s="1"/>
  <c r="H1209" i="11"/>
  <c r="I1209" i="11" s="1"/>
  <c r="H1210" i="11"/>
  <c r="I1210" i="11" s="1"/>
  <c r="H1211" i="11"/>
  <c r="I1211" i="11" s="1"/>
  <c r="H1212" i="11"/>
  <c r="I1212" i="11" s="1"/>
  <c r="H1213" i="11"/>
  <c r="I1213" i="11" s="1"/>
  <c r="H1214" i="11"/>
  <c r="I1214" i="11" s="1"/>
  <c r="H1215" i="11"/>
  <c r="I1215" i="11" s="1"/>
  <c r="H1216" i="11"/>
  <c r="I1216" i="11" s="1"/>
  <c r="H1217" i="11"/>
  <c r="I1217" i="11" s="1"/>
  <c r="H1218" i="11"/>
  <c r="I1218" i="11" s="1"/>
  <c r="H1219" i="11"/>
  <c r="I1219" i="11" s="1"/>
  <c r="H1220" i="11"/>
  <c r="I1220" i="11" s="1"/>
  <c r="H1221" i="11"/>
  <c r="I1221" i="11" s="1"/>
  <c r="H1222" i="11"/>
  <c r="I1222" i="11" s="1"/>
  <c r="H1223" i="11"/>
  <c r="I1223" i="11" s="1"/>
  <c r="H1224" i="11"/>
  <c r="I1224" i="11" s="1"/>
  <c r="H1225" i="11"/>
  <c r="I1225" i="11" s="1"/>
  <c r="H1226" i="11"/>
  <c r="I1226" i="11" s="1"/>
  <c r="H1227" i="11"/>
  <c r="I1227" i="11" s="1"/>
  <c r="H1228" i="11"/>
  <c r="I1228" i="11" s="1"/>
  <c r="H1229" i="11"/>
  <c r="I1229" i="11" s="1"/>
  <c r="H1230" i="11"/>
  <c r="I1230" i="11" s="1"/>
  <c r="H1231" i="11"/>
  <c r="I1231" i="11" s="1"/>
  <c r="H1232" i="11"/>
  <c r="I1232" i="11" s="1"/>
  <c r="H1233" i="11"/>
  <c r="I1233" i="11" s="1"/>
  <c r="H1234" i="11"/>
  <c r="I1234" i="11" s="1"/>
  <c r="H1235" i="11"/>
  <c r="I1235" i="11" s="1"/>
  <c r="H1236" i="11"/>
  <c r="I1236" i="11" s="1"/>
  <c r="H1237" i="11"/>
  <c r="I1237" i="11" s="1"/>
  <c r="H1238" i="11"/>
  <c r="I1238" i="11" s="1"/>
  <c r="H1239" i="11"/>
  <c r="I1239" i="11" s="1"/>
  <c r="H1240" i="11"/>
  <c r="I1240" i="11" s="1"/>
  <c r="H1241" i="11"/>
  <c r="I1241" i="11" s="1"/>
  <c r="H1242" i="11"/>
  <c r="I1242" i="11" s="1"/>
  <c r="H1243" i="11"/>
  <c r="I1243" i="11" s="1"/>
  <c r="H1244" i="11"/>
  <c r="I1244" i="11" s="1"/>
  <c r="H1245" i="11"/>
  <c r="I1245" i="11" s="1"/>
  <c r="H1246" i="11"/>
  <c r="I1246" i="11" s="1"/>
  <c r="H1247" i="11"/>
  <c r="I1247" i="11" s="1"/>
  <c r="H1248" i="11"/>
  <c r="I1248" i="11" s="1"/>
  <c r="H1249" i="11"/>
  <c r="I1249" i="11" s="1"/>
  <c r="H1250" i="11"/>
  <c r="I1250" i="11" s="1"/>
  <c r="H1251" i="11"/>
  <c r="I1251" i="11" s="1"/>
  <c r="H1252" i="11"/>
  <c r="I1252" i="11" s="1"/>
  <c r="H1253" i="11"/>
  <c r="I1253" i="11" s="1"/>
  <c r="H1254" i="11"/>
  <c r="I1254" i="11" s="1"/>
  <c r="H1255" i="11"/>
  <c r="I1255" i="11" s="1"/>
  <c r="H1256" i="11"/>
  <c r="I1256" i="11" s="1"/>
  <c r="H1257" i="11"/>
  <c r="I1257" i="11" s="1"/>
  <c r="H1258" i="11"/>
  <c r="I1258" i="11" s="1"/>
  <c r="H1259" i="11"/>
  <c r="I1259" i="11" s="1"/>
  <c r="H1260" i="11"/>
  <c r="I1260" i="11" s="1"/>
  <c r="H1261" i="11"/>
  <c r="I1261" i="11" s="1"/>
  <c r="H1262" i="11"/>
  <c r="I1262" i="11" s="1"/>
  <c r="H1263" i="11"/>
  <c r="I1263" i="11" s="1"/>
  <c r="H1264" i="11"/>
  <c r="I1264" i="11" s="1"/>
  <c r="H1265" i="11"/>
  <c r="I1265" i="11" s="1"/>
  <c r="H1266" i="11"/>
  <c r="I1266" i="11" s="1"/>
  <c r="H1267" i="11"/>
  <c r="I1267" i="11" s="1"/>
  <c r="H1268" i="11"/>
  <c r="I1268" i="11" s="1"/>
  <c r="H1269" i="11"/>
  <c r="I1269" i="11" s="1"/>
  <c r="H1270" i="11"/>
  <c r="I1270" i="11" s="1"/>
  <c r="H1271" i="11"/>
  <c r="I1271" i="11" s="1"/>
  <c r="H1272" i="11"/>
  <c r="I1272" i="11" s="1"/>
  <c r="H1273" i="11"/>
  <c r="I1273" i="11" s="1"/>
  <c r="H1274" i="11"/>
  <c r="I1274" i="11" s="1"/>
  <c r="H1275" i="11"/>
  <c r="I1275" i="11" s="1"/>
  <c r="H1276" i="11"/>
  <c r="I1276" i="11" s="1"/>
  <c r="H1277" i="11"/>
  <c r="I1277" i="11" s="1"/>
  <c r="H1278" i="11"/>
  <c r="I1278" i="11" s="1"/>
  <c r="H1279" i="11"/>
  <c r="I1279" i="11" s="1"/>
  <c r="H1280" i="11"/>
  <c r="I1280" i="11" s="1"/>
  <c r="H1281" i="11"/>
  <c r="I1281" i="11" s="1"/>
  <c r="H1282" i="11"/>
  <c r="I1282" i="11" s="1"/>
  <c r="H1283" i="11"/>
  <c r="I1283" i="11" s="1"/>
  <c r="H1284" i="11"/>
  <c r="I1284" i="11" s="1"/>
  <c r="H1285" i="11"/>
  <c r="I1285" i="11" s="1"/>
  <c r="H1286" i="11"/>
  <c r="I1286" i="11" s="1"/>
  <c r="H1287" i="11"/>
  <c r="I1287" i="11" s="1"/>
  <c r="H1288" i="11"/>
  <c r="I1288" i="11" s="1"/>
  <c r="H1289" i="11"/>
  <c r="I1289" i="11" s="1"/>
  <c r="H1290" i="11"/>
  <c r="I1290" i="11" s="1"/>
  <c r="H1291" i="11"/>
  <c r="I1291" i="11" s="1"/>
  <c r="H1292" i="11"/>
  <c r="I1292" i="11" s="1"/>
  <c r="H1293" i="11"/>
  <c r="I1293" i="11" s="1"/>
  <c r="H1294" i="11"/>
  <c r="I1294" i="11" s="1"/>
  <c r="H1295" i="11"/>
  <c r="I1295" i="11" s="1"/>
  <c r="H1296" i="11"/>
  <c r="I1296" i="11" s="1"/>
  <c r="H1297" i="11"/>
  <c r="I1297" i="11" s="1"/>
  <c r="H1298" i="11"/>
  <c r="I1298" i="11" s="1"/>
  <c r="H1299" i="11"/>
  <c r="I1299" i="11" s="1"/>
  <c r="H1300" i="11"/>
  <c r="I1300" i="11" s="1"/>
  <c r="H1301" i="11"/>
  <c r="I1301" i="11" s="1"/>
  <c r="H1302" i="11"/>
  <c r="I1302" i="11" s="1"/>
  <c r="H1303" i="11"/>
  <c r="I1303" i="11" s="1"/>
  <c r="H1304" i="11"/>
  <c r="I1304" i="11" s="1"/>
  <c r="H1305" i="11"/>
  <c r="I1305" i="11" s="1"/>
  <c r="H1306" i="11"/>
  <c r="I1306" i="11" s="1"/>
  <c r="H1307" i="11"/>
  <c r="I1307" i="11" s="1"/>
  <c r="H1308" i="11"/>
  <c r="I1308" i="11" s="1"/>
  <c r="H1309" i="11"/>
  <c r="I1309" i="11" s="1"/>
  <c r="H1310" i="11"/>
  <c r="I1310" i="11" s="1"/>
  <c r="H1311" i="11"/>
  <c r="I1311" i="11" s="1"/>
  <c r="H1312" i="11"/>
  <c r="I1312" i="11" s="1"/>
  <c r="H1313" i="11"/>
  <c r="I1313" i="11" s="1"/>
  <c r="H1314" i="11"/>
  <c r="I1314" i="11" s="1"/>
  <c r="H1315" i="11"/>
  <c r="I1315" i="11" s="1"/>
  <c r="H1316" i="11"/>
  <c r="I1316" i="11" s="1"/>
  <c r="H1317" i="11"/>
  <c r="I1317" i="11" s="1"/>
  <c r="H1318" i="11"/>
  <c r="I1318" i="11" s="1"/>
  <c r="H1319" i="11"/>
  <c r="I1319" i="11" s="1"/>
  <c r="H1320" i="11"/>
  <c r="I1320" i="11" s="1"/>
  <c r="H1321" i="11"/>
  <c r="I1321" i="11" s="1"/>
  <c r="H1322" i="11"/>
  <c r="I1322" i="11" s="1"/>
  <c r="H1323" i="11"/>
  <c r="I1323" i="11" s="1"/>
  <c r="H1324" i="11"/>
  <c r="I1324" i="11" s="1"/>
  <c r="H1325" i="11"/>
  <c r="I1325" i="11" s="1"/>
  <c r="H1326" i="11"/>
  <c r="I1326" i="11" s="1"/>
  <c r="H1327" i="11"/>
  <c r="I1327" i="11" s="1"/>
  <c r="H1328" i="11"/>
  <c r="I1328" i="11" s="1"/>
  <c r="H1329" i="11"/>
  <c r="I1329" i="11" s="1"/>
  <c r="H1330" i="11"/>
  <c r="I1330" i="11" s="1"/>
  <c r="H1331" i="11"/>
  <c r="I1331" i="11" s="1"/>
  <c r="H1332" i="11"/>
  <c r="I1332" i="11" s="1"/>
  <c r="H1333" i="11"/>
  <c r="I1333" i="11" s="1"/>
  <c r="H1334" i="11"/>
  <c r="I1334" i="11" s="1"/>
  <c r="H1335" i="11"/>
  <c r="I1335" i="11" s="1"/>
  <c r="H1336" i="11"/>
  <c r="I1336" i="11" s="1"/>
  <c r="H1337" i="11"/>
  <c r="I1337" i="11" s="1"/>
  <c r="H1338" i="11"/>
  <c r="I1338" i="11" s="1"/>
  <c r="H1339" i="11"/>
  <c r="I1339" i="11" s="1"/>
  <c r="H1340" i="11"/>
  <c r="I1340" i="11" s="1"/>
  <c r="H1341" i="11"/>
  <c r="I1341" i="11" s="1"/>
  <c r="H1342" i="11"/>
  <c r="I1342" i="11" s="1"/>
  <c r="H1343" i="11"/>
  <c r="I1343" i="11" s="1"/>
  <c r="H1344" i="11"/>
  <c r="I1344" i="11" s="1"/>
  <c r="H1345" i="11"/>
  <c r="I1345" i="11" s="1"/>
  <c r="H1346" i="11"/>
  <c r="I1346" i="11" s="1"/>
  <c r="H1347" i="11"/>
  <c r="I1347" i="11" s="1"/>
  <c r="H1348" i="11"/>
  <c r="I1348" i="11" s="1"/>
  <c r="H1349" i="11"/>
  <c r="I1349" i="11" s="1"/>
  <c r="H1350" i="11"/>
  <c r="I1350" i="11" s="1"/>
  <c r="H1351" i="11"/>
  <c r="I1351" i="11" s="1"/>
  <c r="H1352" i="11"/>
  <c r="I1352" i="11" s="1"/>
  <c r="H1353" i="11"/>
  <c r="I1353" i="11" s="1"/>
  <c r="H1354" i="11"/>
  <c r="I1354" i="11" s="1"/>
  <c r="H1355" i="11"/>
  <c r="I1355" i="11" s="1"/>
  <c r="H1356" i="11"/>
  <c r="I1356" i="11" s="1"/>
  <c r="H1357" i="11"/>
  <c r="I1357" i="11" s="1"/>
  <c r="H1358" i="11"/>
  <c r="I1358" i="11" s="1"/>
  <c r="H1359" i="11"/>
  <c r="I1359" i="11" s="1"/>
  <c r="H1360" i="11"/>
  <c r="I1360" i="11" s="1"/>
  <c r="H1361" i="11"/>
  <c r="I1361" i="11" s="1"/>
  <c r="H1362" i="11"/>
  <c r="I1362" i="11" s="1"/>
  <c r="H1363" i="11"/>
  <c r="I1363" i="11" s="1"/>
  <c r="H1364" i="11"/>
  <c r="I1364" i="11" s="1"/>
  <c r="H1365" i="11"/>
  <c r="I1365" i="11" s="1"/>
  <c r="H1366" i="11"/>
  <c r="I1366" i="11" s="1"/>
  <c r="H1367" i="11"/>
  <c r="I1367" i="11" s="1"/>
  <c r="H1368" i="11"/>
  <c r="I1368" i="11" s="1"/>
  <c r="H1369" i="11"/>
  <c r="I1369" i="11" s="1"/>
  <c r="H1370" i="11"/>
  <c r="I1370" i="11" s="1"/>
  <c r="H1371" i="11"/>
  <c r="I1371" i="11" s="1"/>
  <c r="H1372" i="11"/>
  <c r="I1372" i="11" s="1"/>
  <c r="H1373" i="11"/>
  <c r="I1373" i="11" s="1"/>
  <c r="H1374" i="11"/>
  <c r="I1374" i="11" s="1"/>
  <c r="H1375" i="11"/>
  <c r="I1375" i="11" s="1"/>
  <c r="H1376" i="11"/>
  <c r="I1376" i="11" s="1"/>
  <c r="H1377" i="11"/>
  <c r="I1377" i="11" s="1"/>
  <c r="H1378" i="11"/>
  <c r="I1378" i="11" s="1"/>
  <c r="H1379" i="11"/>
  <c r="I1379" i="11" s="1"/>
  <c r="H1380" i="11"/>
  <c r="I1380" i="11" s="1"/>
  <c r="H1381" i="11"/>
  <c r="I1381" i="11" s="1"/>
  <c r="H1382" i="11"/>
  <c r="I1382" i="11" s="1"/>
  <c r="H1383" i="11"/>
  <c r="I1383" i="11" s="1"/>
  <c r="H1384" i="11"/>
  <c r="I1384" i="11" s="1"/>
  <c r="H1385" i="11"/>
  <c r="I1385" i="11" s="1"/>
  <c r="H1386" i="11"/>
  <c r="I1386" i="11" s="1"/>
  <c r="H1387" i="11"/>
  <c r="I1387" i="11" s="1"/>
  <c r="H1388" i="11"/>
  <c r="I1388" i="11" s="1"/>
  <c r="H1389" i="11"/>
  <c r="I1389" i="11" s="1"/>
  <c r="H1390" i="11"/>
  <c r="I1390" i="11" s="1"/>
  <c r="H1391" i="11"/>
  <c r="I1391" i="11" s="1"/>
  <c r="H1392" i="11"/>
  <c r="I1392" i="11" s="1"/>
  <c r="H1393" i="11"/>
  <c r="I1393" i="11" s="1"/>
  <c r="H1394" i="11"/>
  <c r="I1394" i="11" s="1"/>
  <c r="H1395" i="11"/>
  <c r="I1395" i="11" s="1"/>
  <c r="H1396" i="11"/>
  <c r="I1396" i="11" s="1"/>
  <c r="H1397" i="11"/>
  <c r="I1397" i="11" s="1"/>
  <c r="H1398" i="11"/>
  <c r="I1398" i="11" s="1"/>
  <c r="H1399" i="11"/>
  <c r="I1399" i="11" s="1"/>
  <c r="H1400" i="11"/>
  <c r="I1400" i="11" s="1"/>
  <c r="H1401" i="11"/>
  <c r="I1401" i="11" s="1"/>
  <c r="H1402" i="11"/>
  <c r="I1402" i="11" s="1"/>
  <c r="H1403" i="11"/>
  <c r="I1403" i="11" s="1"/>
  <c r="H1404" i="11"/>
  <c r="I1404" i="11" s="1"/>
  <c r="H1405" i="11"/>
  <c r="I1405" i="11" s="1"/>
  <c r="H1406" i="11"/>
  <c r="I1406" i="11" s="1"/>
  <c r="H1407" i="11"/>
  <c r="I1407" i="11" s="1"/>
  <c r="H1408" i="11"/>
  <c r="I1408" i="11" s="1"/>
  <c r="H1409" i="11"/>
  <c r="I1409" i="11" s="1"/>
  <c r="H1410" i="11"/>
  <c r="I1410" i="11" s="1"/>
  <c r="H1411" i="11"/>
  <c r="I1411" i="11" s="1"/>
  <c r="H1412" i="11"/>
  <c r="I1412" i="11" s="1"/>
  <c r="H1413" i="11"/>
  <c r="I1413" i="11" s="1"/>
  <c r="H1414" i="11"/>
  <c r="I1414" i="11" s="1"/>
  <c r="H1415" i="11"/>
  <c r="I1415" i="11" s="1"/>
  <c r="H1416" i="11"/>
  <c r="I1416" i="11" s="1"/>
  <c r="H1417" i="11"/>
  <c r="I1417" i="11" s="1"/>
  <c r="H1418" i="11"/>
  <c r="I1418" i="11" s="1"/>
  <c r="H1419" i="11"/>
  <c r="I1419" i="11" s="1"/>
  <c r="H1420" i="11"/>
  <c r="I1420" i="11" s="1"/>
  <c r="H1421" i="11"/>
  <c r="I1421" i="11" s="1"/>
  <c r="H1422" i="11"/>
  <c r="I1422" i="11" s="1"/>
  <c r="H1423" i="11"/>
  <c r="I1423" i="11" s="1"/>
  <c r="H1424" i="11"/>
  <c r="I1424" i="11" s="1"/>
  <c r="H1425" i="11"/>
  <c r="I1425" i="11" s="1"/>
  <c r="H1426" i="11"/>
  <c r="I1426" i="11" s="1"/>
  <c r="H1427" i="11"/>
  <c r="I1427" i="11" s="1"/>
  <c r="H1428" i="11"/>
  <c r="I1428" i="11" s="1"/>
  <c r="H1429" i="11"/>
  <c r="I1429" i="11" s="1"/>
  <c r="H1430" i="11"/>
  <c r="I1430" i="11" s="1"/>
  <c r="H1431" i="11"/>
  <c r="I1431" i="11" s="1"/>
  <c r="H1432" i="11"/>
  <c r="I1432" i="11" s="1"/>
  <c r="H1433" i="11"/>
  <c r="I1433" i="11" s="1"/>
  <c r="H1434" i="11"/>
  <c r="I1434" i="11" s="1"/>
  <c r="H1435" i="11"/>
  <c r="I1435" i="11" s="1"/>
  <c r="H1436" i="11"/>
  <c r="I1436" i="11" s="1"/>
  <c r="H1437" i="11"/>
  <c r="I1437" i="11" s="1"/>
  <c r="H1438" i="11"/>
  <c r="I1438" i="11" s="1"/>
  <c r="H1439" i="11"/>
  <c r="I1439" i="11" s="1"/>
  <c r="H1440" i="11"/>
  <c r="I1440" i="11" s="1"/>
  <c r="H1441" i="11"/>
  <c r="I1441" i="11" s="1"/>
  <c r="H1442" i="11"/>
  <c r="I1442" i="11" s="1"/>
  <c r="H1443" i="11"/>
  <c r="I1443" i="11" s="1"/>
  <c r="H1444" i="11"/>
  <c r="I1444" i="11" s="1"/>
  <c r="H1445" i="11"/>
  <c r="I1445" i="11" s="1"/>
  <c r="H1446" i="11"/>
  <c r="I1446" i="11" s="1"/>
  <c r="H1447" i="11"/>
  <c r="I1447" i="11" s="1"/>
  <c r="H1448" i="11"/>
  <c r="I1448" i="11" s="1"/>
  <c r="H1449" i="11"/>
  <c r="I1449" i="11" s="1"/>
  <c r="H1450" i="11"/>
  <c r="I1450" i="11" s="1"/>
  <c r="H1451" i="11"/>
  <c r="I1451" i="11" s="1"/>
  <c r="H1452" i="11"/>
  <c r="I1452" i="11" s="1"/>
  <c r="H1453" i="11"/>
  <c r="I1453" i="11" s="1"/>
  <c r="H1454" i="11"/>
  <c r="I1454" i="11" s="1"/>
  <c r="H1455" i="11"/>
  <c r="I1455" i="11" s="1"/>
  <c r="H1456" i="11"/>
  <c r="I1456" i="11" s="1"/>
  <c r="H1457" i="11"/>
  <c r="I1457" i="11" s="1"/>
  <c r="H1458" i="11"/>
  <c r="I1458" i="11" s="1"/>
  <c r="H1459" i="11"/>
  <c r="I1459" i="11" s="1"/>
  <c r="H1460" i="11"/>
  <c r="I1460" i="11" s="1"/>
  <c r="H1461" i="11"/>
  <c r="I1461" i="11" s="1"/>
  <c r="H1462" i="11"/>
  <c r="I1462" i="11" s="1"/>
  <c r="H1463" i="11"/>
  <c r="I1463" i="11" s="1"/>
  <c r="H1464" i="11"/>
  <c r="I1464" i="11" s="1"/>
  <c r="H1465" i="11"/>
  <c r="I1465" i="11" s="1"/>
  <c r="H1466" i="11"/>
  <c r="I1466" i="11" s="1"/>
  <c r="H1467" i="11"/>
  <c r="I1467" i="11" s="1"/>
  <c r="H1468" i="11"/>
  <c r="I1468" i="11" s="1"/>
  <c r="H1469" i="11"/>
  <c r="I1469" i="11" s="1"/>
  <c r="H1470" i="11"/>
  <c r="I1470" i="11" s="1"/>
  <c r="H1471" i="11"/>
  <c r="I1471" i="11" s="1"/>
  <c r="H1472" i="11"/>
  <c r="I1472" i="11" s="1"/>
  <c r="H1473" i="11"/>
  <c r="I1473" i="11" s="1"/>
  <c r="H1474" i="11"/>
  <c r="I1474" i="11" s="1"/>
  <c r="H1475" i="11"/>
  <c r="I1475" i="11" s="1"/>
  <c r="H1476" i="11"/>
  <c r="I1476" i="11" s="1"/>
  <c r="H1477" i="11"/>
  <c r="I1477" i="11" s="1"/>
  <c r="H1478" i="11"/>
  <c r="I1478" i="11" s="1"/>
  <c r="H1479" i="11"/>
  <c r="I1479" i="11" s="1"/>
  <c r="H1480" i="11"/>
  <c r="I1480" i="11" s="1"/>
  <c r="H1481" i="11"/>
  <c r="I1481" i="11" s="1"/>
  <c r="H1482" i="11"/>
  <c r="I1482" i="11" s="1"/>
  <c r="H1483" i="11"/>
  <c r="I1483" i="11" s="1"/>
  <c r="H1484" i="11"/>
  <c r="I1484" i="11" s="1"/>
  <c r="H1485" i="11"/>
  <c r="I1485" i="11" s="1"/>
  <c r="H1486" i="11"/>
  <c r="I1486" i="11" s="1"/>
  <c r="H1487" i="11"/>
  <c r="I1487" i="11" s="1"/>
  <c r="H1488" i="11"/>
  <c r="I1488" i="11" s="1"/>
  <c r="H1489" i="11"/>
  <c r="I1489" i="11" s="1"/>
  <c r="H1490" i="11"/>
  <c r="I1490" i="11" s="1"/>
  <c r="H1491" i="11"/>
  <c r="I1491" i="11" s="1"/>
  <c r="H1492" i="11"/>
  <c r="I1492" i="11" s="1"/>
  <c r="H1493" i="11"/>
  <c r="I1493" i="11" s="1"/>
  <c r="H1494" i="11"/>
  <c r="I1494" i="11" s="1"/>
  <c r="H1495" i="11"/>
  <c r="I1495" i="11" s="1"/>
  <c r="H1496" i="11"/>
  <c r="I1496" i="11" s="1"/>
  <c r="H1497" i="11"/>
  <c r="I1497" i="11" s="1"/>
  <c r="H1498" i="11"/>
  <c r="I1498" i="11" s="1"/>
  <c r="H1499" i="11"/>
  <c r="I1499" i="11" s="1"/>
  <c r="H1500" i="11"/>
  <c r="I1500" i="11" s="1"/>
  <c r="H1501" i="11"/>
  <c r="I1501" i="11" s="1"/>
  <c r="H1502" i="11"/>
  <c r="I1502" i="11" s="1"/>
  <c r="H1503" i="11"/>
  <c r="I1503" i="11" s="1"/>
  <c r="H1504" i="11"/>
  <c r="I1504" i="11" s="1"/>
  <c r="H1505" i="11"/>
  <c r="I1505" i="11" s="1"/>
  <c r="H1506" i="11"/>
  <c r="I1506" i="11" s="1"/>
  <c r="H1507" i="11"/>
  <c r="I1507" i="11" s="1"/>
  <c r="H1508" i="11"/>
  <c r="I1508" i="11" s="1"/>
  <c r="H1509" i="11"/>
  <c r="I1509" i="11" s="1"/>
  <c r="H1510" i="11"/>
  <c r="I1510" i="11" s="1"/>
  <c r="H1511" i="11"/>
  <c r="I1511" i="11" s="1"/>
  <c r="H1512" i="11"/>
  <c r="I1512" i="11" s="1"/>
  <c r="H1513" i="11"/>
  <c r="I1513" i="11" s="1"/>
  <c r="H1514" i="11"/>
  <c r="I1514" i="11" s="1"/>
  <c r="H1515" i="11"/>
  <c r="I1515" i="11" s="1"/>
  <c r="H1516" i="11"/>
  <c r="I1516" i="11" s="1"/>
  <c r="H1517" i="11"/>
  <c r="I1517" i="11" s="1"/>
  <c r="H1518" i="11"/>
  <c r="I1518" i="11" s="1"/>
  <c r="H1519" i="11"/>
  <c r="I1519" i="11" s="1"/>
  <c r="H1520" i="11"/>
  <c r="I1520" i="11" s="1"/>
  <c r="H1521" i="11"/>
  <c r="I1521" i="11" s="1"/>
  <c r="H1522" i="11"/>
  <c r="I1522" i="11" s="1"/>
  <c r="H1523" i="11"/>
  <c r="I1523" i="11" s="1"/>
  <c r="H1524" i="11"/>
  <c r="I1524" i="11" s="1"/>
  <c r="H1525" i="11"/>
  <c r="I1525" i="11" s="1"/>
  <c r="H1526" i="11"/>
  <c r="I1526" i="11" s="1"/>
  <c r="H1527" i="11"/>
  <c r="I1527" i="11" s="1"/>
  <c r="H1528" i="11"/>
  <c r="I1528" i="11" s="1"/>
  <c r="H1529" i="11"/>
  <c r="I1529" i="11" s="1"/>
  <c r="H1530" i="11"/>
  <c r="I1530" i="11" s="1"/>
  <c r="H1531" i="11"/>
  <c r="I1531" i="11" s="1"/>
  <c r="H1532" i="11"/>
  <c r="I1532" i="11" s="1"/>
  <c r="H1533" i="11"/>
  <c r="I1533" i="11" s="1"/>
  <c r="H1534" i="11"/>
  <c r="I1534" i="11" s="1"/>
  <c r="H1535" i="11"/>
  <c r="I1535" i="11" s="1"/>
  <c r="H1536" i="11"/>
  <c r="I1536" i="11" s="1"/>
  <c r="H1537" i="11"/>
  <c r="I1537" i="11" s="1"/>
  <c r="H1538" i="11"/>
  <c r="I1538" i="11" s="1"/>
  <c r="H1539" i="11"/>
  <c r="I1539" i="11" s="1"/>
  <c r="H1540" i="11"/>
  <c r="I1540" i="11" s="1"/>
  <c r="H1541" i="11"/>
  <c r="I1541" i="11" s="1"/>
  <c r="H1542" i="11"/>
  <c r="I1542" i="11" s="1"/>
  <c r="H1543" i="11"/>
  <c r="I1543" i="11" s="1"/>
  <c r="H1544" i="11"/>
  <c r="I1544" i="11" s="1"/>
  <c r="H1545" i="11"/>
  <c r="I1545" i="11" s="1"/>
  <c r="H1546" i="11"/>
  <c r="I1546" i="11" s="1"/>
  <c r="H1547" i="11"/>
  <c r="I1547" i="11" s="1"/>
  <c r="H1548" i="11"/>
  <c r="I1548" i="11" s="1"/>
  <c r="H1549" i="11"/>
  <c r="I1549" i="11" s="1"/>
  <c r="H1550" i="11"/>
  <c r="I1550" i="11" s="1"/>
  <c r="H1551" i="11"/>
  <c r="I1551" i="11" s="1"/>
  <c r="H1552" i="11"/>
  <c r="I1552" i="11" s="1"/>
  <c r="H1553" i="11"/>
  <c r="I1553" i="11" s="1"/>
  <c r="H1554" i="11"/>
  <c r="I1554" i="11" s="1"/>
  <c r="H1555" i="11"/>
  <c r="I1555" i="11" s="1"/>
  <c r="H1556" i="11"/>
  <c r="I1556" i="11" s="1"/>
  <c r="H1557" i="11"/>
  <c r="I1557" i="11" s="1"/>
  <c r="H1558" i="11"/>
  <c r="I1558" i="11" s="1"/>
  <c r="H1559" i="11"/>
  <c r="I1559" i="11" s="1"/>
  <c r="H1560" i="11"/>
  <c r="I1560" i="11" s="1"/>
  <c r="H1561" i="11"/>
  <c r="I1561" i="11" s="1"/>
  <c r="H1562" i="11"/>
  <c r="I1562" i="11" s="1"/>
  <c r="H1563" i="11"/>
  <c r="I1563" i="11" s="1"/>
  <c r="H1564" i="11"/>
  <c r="I1564" i="11" s="1"/>
  <c r="H1565" i="11"/>
  <c r="I1565" i="11" s="1"/>
  <c r="H1566" i="11"/>
  <c r="I1566" i="11" s="1"/>
  <c r="H1567" i="11"/>
  <c r="I1567" i="11" s="1"/>
  <c r="H1568" i="11"/>
  <c r="I1568" i="11" s="1"/>
  <c r="H1569" i="11"/>
  <c r="I1569" i="11" s="1"/>
  <c r="H1570" i="11"/>
  <c r="I1570" i="11" s="1"/>
  <c r="H1571" i="11"/>
  <c r="I1571" i="11" s="1"/>
  <c r="H1572" i="11"/>
  <c r="I1572" i="11" s="1"/>
  <c r="H1573" i="11"/>
  <c r="I1573" i="11" s="1"/>
  <c r="H1574" i="11"/>
  <c r="I1574" i="11" s="1"/>
  <c r="H1575" i="11"/>
  <c r="I1575" i="11" s="1"/>
  <c r="H1576" i="11"/>
  <c r="I1576" i="11" s="1"/>
  <c r="H1577" i="11"/>
  <c r="I1577" i="11" s="1"/>
  <c r="H1578" i="11"/>
  <c r="I1578" i="11" s="1"/>
  <c r="H1579" i="11"/>
  <c r="I1579" i="11" s="1"/>
  <c r="H1580" i="11"/>
  <c r="I1580" i="11" s="1"/>
  <c r="H1581" i="11"/>
  <c r="I1581" i="11" s="1"/>
  <c r="H1582" i="11"/>
  <c r="I1582" i="11" s="1"/>
  <c r="H1583" i="11"/>
  <c r="I1583" i="11" s="1"/>
  <c r="H1584" i="11"/>
  <c r="I1584" i="11" s="1"/>
  <c r="H1585" i="11"/>
  <c r="I1585" i="11" s="1"/>
  <c r="H1586" i="11"/>
  <c r="I1586" i="11" s="1"/>
  <c r="H1587" i="11"/>
  <c r="I1587" i="11" s="1"/>
  <c r="H1588" i="11"/>
  <c r="I1588" i="11" s="1"/>
  <c r="H1589" i="11"/>
  <c r="I1589" i="11" s="1"/>
  <c r="H1590" i="11"/>
  <c r="I1590" i="11" s="1"/>
  <c r="H1591" i="11"/>
  <c r="I1591" i="11" s="1"/>
  <c r="H1592" i="11"/>
  <c r="I1592" i="11" s="1"/>
  <c r="H1593" i="11"/>
  <c r="I1593" i="11" s="1"/>
  <c r="H1594" i="11"/>
  <c r="I1594" i="11" s="1"/>
  <c r="H1595" i="11"/>
  <c r="I1595" i="11" s="1"/>
  <c r="H1596" i="11"/>
  <c r="I1596" i="11" s="1"/>
  <c r="H1597" i="11"/>
  <c r="I1597" i="11" s="1"/>
  <c r="H1598" i="11"/>
  <c r="I1598" i="11" s="1"/>
  <c r="H1599" i="11"/>
  <c r="I1599" i="11" s="1"/>
  <c r="H1600" i="11"/>
  <c r="I1600" i="11" s="1"/>
  <c r="H1601" i="11"/>
  <c r="I1601" i="11" s="1"/>
  <c r="H1602" i="11"/>
  <c r="I1602" i="11" s="1"/>
  <c r="H1603" i="11"/>
  <c r="I1603" i="11" s="1"/>
  <c r="H1604" i="11"/>
  <c r="I1604" i="11" s="1"/>
  <c r="H1605" i="11"/>
  <c r="I1605" i="11" s="1"/>
  <c r="H1606" i="11"/>
  <c r="I1606" i="11" s="1"/>
  <c r="H1607" i="11"/>
  <c r="I1607" i="11" s="1"/>
  <c r="H1608" i="11"/>
  <c r="I1608" i="11" s="1"/>
  <c r="H1609" i="11"/>
  <c r="I1609" i="11" s="1"/>
  <c r="H1610" i="11"/>
  <c r="I1610" i="11" s="1"/>
  <c r="H1611" i="11"/>
  <c r="I1611" i="11" s="1"/>
  <c r="H1612" i="11"/>
  <c r="I1612" i="11" s="1"/>
  <c r="H1613" i="11"/>
  <c r="I1613" i="11" s="1"/>
  <c r="H1614" i="11"/>
  <c r="I1614" i="11" s="1"/>
  <c r="H1615" i="11"/>
  <c r="I1615" i="11" s="1"/>
  <c r="H1616" i="11"/>
  <c r="I1616" i="11" s="1"/>
  <c r="H1617" i="11"/>
  <c r="I1617" i="11" s="1"/>
  <c r="H1618" i="11"/>
  <c r="I1618" i="11" s="1"/>
  <c r="H1619" i="11"/>
  <c r="I1619" i="11" s="1"/>
  <c r="H1620" i="11"/>
  <c r="I1620" i="11" s="1"/>
  <c r="H1621" i="11"/>
  <c r="I1621" i="11" s="1"/>
  <c r="H1622" i="11"/>
  <c r="I1622" i="11" s="1"/>
  <c r="H1623" i="11"/>
  <c r="I1623" i="11" s="1"/>
  <c r="H1624" i="11"/>
  <c r="I1624" i="11" s="1"/>
  <c r="H1625" i="11"/>
  <c r="I1625" i="11" s="1"/>
  <c r="H1626" i="11"/>
  <c r="I1626" i="11" s="1"/>
  <c r="H1627" i="11"/>
  <c r="I1627" i="11" s="1"/>
  <c r="H1628" i="11"/>
  <c r="I1628" i="11" s="1"/>
  <c r="H1629" i="11"/>
  <c r="I1629" i="11" s="1"/>
  <c r="H1630" i="11"/>
  <c r="I1630" i="11" s="1"/>
  <c r="H1631" i="11"/>
  <c r="I1631" i="11" s="1"/>
  <c r="H1632" i="11"/>
  <c r="I1632" i="11" s="1"/>
  <c r="H1633" i="11"/>
  <c r="I1633" i="11" s="1"/>
  <c r="H1634" i="11"/>
  <c r="I1634" i="11" s="1"/>
  <c r="H1635" i="11"/>
  <c r="I1635" i="11" s="1"/>
  <c r="H1636" i="11"/>
  <c r="I1636" i="11" s="1"/>
  <c r="H1637" i="11"/>
  <c r="I1637" i="11" s="1"/>
  <c r="H1638" i="11"/>
  <c r="I1638" i="11" s="1"/>
  <c r="H1639" i="11"/>
  <c r="I1639" i="11" s="1"/>
  <c r="H1640" i="11"/>
  <c r="I1640" i="11" s="1"/>
  <c r="H1641" i="11"/>
  <c r="I1641" i="11" s="1"/>
  <c r="H1642" i="11"/>
  <c r="I1642" i="11" s="1"/>
  <c r="H1643" i="11"/>
  <c r="I1643" i="11" s="1"/>
  <c r="H1644" i="11"/>
  <c r="I1644" i="11" s="1"/>
  <c r="H1645" i="11"/>
  <c r="I1645" i="11" s="1"/>
  <c r="H1646" i="11"/>
  <c r="I1646" i="11" s="1"/>
  <c r="H1647" i="11"/>
  <c r="I1647" i="11" s="1"/>
  <c r="H1648" i="11"/>
  <c r="I1648" i="11" s="1"/>
  <c r="H1649" i="11"/>
  <c r="I1649" i="11" s="1"/>
  <c r="H1650" i="11"/>
  <c r="I1650" i="11" s="1"/>
  <c r="H1651" i="11"/>
  <c r="I1651" i="11" s="1"/>
  <c r="H1652" i="11"/>
  <c r="I1652" i="11" s="1"/>
  <c r="H1653" i="11"/>
  <c r="I1653" i="11" s="1"/>
  <c r="H1654" i="11"/>
  <c r="I1654" i="11" s="1"/>
  <c r="H1655" i="11"/>
  <c r="I1655" i="11" s="1"/>
  <c r="H1656" i="11"/>
  <c r="I1656" i="11" s="1"/>
  <c r="H1657" i="11"/>
  <c r="I1657" i="11" s="1"/>
  <c r="H1658" i="11"/>
  <c r="I1658" i="11" s="1"/>
  <c r="H1659" i="11"/>
  <c r="I1659" i="11" s="1"/>
  <c r="H1660" i="11"/>
  <c r="I1660" i="11" s="1"/>
  <c r="H1661" i="11"/>
  <c r="I1661" i="11" s="1"/>
  <c r="H1662" i="11"/>
  <c r="I1662" i="11" s="1"/>
  <c r="H1663" i="11"/>
  <c r="I1663" i="11" s="1"/>
  <c r="H1664" i="11"/>
  <c r="I1664" i="11" s="1"/>
  <c r="H1665" i="11"/>
  <c r="I1665" i="11" s="1"/>
  <c r="H1666" i="11"/>
  <c r="I1666" i="11" s="1"/>
  <c r="H1667" i="11"/>
  <c r="I1667" i="11" s="1"/>
  <c r="H1668" i="11"/>
  <c r="I1668" i="11" s="1"/>
  <c r="H1669" i="11"/>
  <c r="I1669" i="11" s="1"/>
  <c r="H1670" i="11"/>
  <c r="I1670" i="11" s="1"/>
  <c r="H1671" i="11"/>
  <c r="I1671" i="11" s="1"/>
  <c r="H1672" i="11"/>
  <c r="I1672" i="11" s="1"/>
  <c r="H1673" i="11"/>
  <c r="I1673" i="11" s="1"/>
  <c r="H1674" i="11"/>
  <c r="I1674" i="11" s="1"/>
  <c r="H1675" i="11"/>
  <c r="I1675" i="11" s="1"/>
  <c r="H1676" i="11"/>
  <c r="I1676" i="11" s="1"/>
  <c r="H1677" i="11"/>
  <c r="I1677" i="11" s="1"/>
  <c r="H1678" i="11"/>
  <c r="I1678" i="11" s="1"/>
  <c r="H1679" i="11"/>
  <c r="I1679" i="11" s="1"/>
  <c r="H1680" i="11"/>
  <c r="I1680" i="11" s="1"/>
  <c r="H1681" i="11"/>
  <c r="I1681" i="11" s="1"/>
  <c r="H1682" i="11"/>
  <c r="I1682" i="11" s="1"/>
  <c r="H1683" i="11"/>
  <c r="I1683" i="11" s="1"/>
  <c r="H1684" i="11"/>
  <c r="I1684" i="11" s="1"/>
  <c r="H1685" i="11"/>
  <c r="I1685" i="11" s="1"/>
  <c r="H1686" i="11"/>
  <c r="I1686" i="11" s="1"/>
  <c r="H1687" i="11"/>
  <c r="I1687" i="11" s="1"/>
  <c r="H1688" i="11"/>
  <c r="I1688" i="11" s="1"/>
  <c r="H1689" i="11"/>
  <c r="I1689" i="11" s="1"/>
  <c r="H1690" i="11"/>
  <c r="I1690" i="11" s="1"/>
  <c r="H1691" i="11"/>
  <c r="I1691" i="11" s="1"/>
  <c r="H1692" i="11"/>
  <c r="I1692" i="11" s="1"/>
  <c r="H1693" i="11"/>
  <c r="I1693" i="11" s="1"/>
  <c r="H1694" i="11"/>
  <c r="I1694" i="11" s="1"/>
  <c r="H1695" i="11"/>
  <c r="I1695" i="11" s="1"/>
  <c r="H1696" i="11"/>
  <c r="I1696" i="11" s="1"/>
  <c r="H1697" i="11"/>
  <c r="I1697" i="11" s="1"/>
  <c r="H1698" i="11"/>
  <c r="I1698" i="11" s="1"/>
  <c r="H1699" i="11"/>
  <c r="I1699" i="11" s="1"/>
  <c r="H1700" i="11"/>
  <c r="I1700" i="11" s="1"/>
  <c r="H1701" i="11"/>
  <c r="I1701" i="11" s="1"/>
  <c r="H1702" i="11"/>
  <c r="I1702" i="11" s="1"/>
  <c r="H1703" i="11"/>
  <c r="I1703" i="11" s="1"/>
  <c r="H1704" i="11"/>
  <c r="I1704" i="11" s="1"/>
  <c r="H1705" i="11"/>
  <c r="I1705" i="11" s="1"/>
  <c r="H1706" i="11"/>
  <c r="I1706" i="11" s="1"/>
  <c r="H1707" i="11"/>
  <c r="I1707" i="11" s="1"/>
  <c r="H1708" i="11"/>
  <c r="I1708" i="11" s="1"/>
  <c r="H1709" i="11"/>
  <c r="I1709" i="11" s="1"/>
  <c r="H1710" i="11"/>
  <c r="I1710" i="11" s="1"/>
  <c r="H1711" i="11"/>
  <c r="I1711" i="11" s="1"/>
  <c r="H1712" i="11"/>
  <c r="I1712" i="11" s="1"/>
  <c r="H1713" i="11"/>
  <c r="I1713" i="11" s="1"/>
  <c r="H1714" i="11"/>
  <c r="I1714" i="11" s="1"/>
  <c r="H1715" i="11"/>
  <c r="I1715" i="11" s="1"/>
  <c r="H1716" i="11"/>
  <c r="I1716" i="11" s="1"/>
  <c r="H1717" i="11"/>
  <c r="I1717" i="11" s="1"/>
  <c r="H1718" i="11"/>
  <c r="I1718" i="11" s="1"/>
  <c r="H1719" i="11"/>
  <c r="I1719" i="11" s="1"/>
  <c r="H1720" i="11"/>
  <c r="I1720" i="11" s="1"/>
  <c r="H1721" i="11"/>
  <c r="I1721" i="11" s="1"/>
  <c r="H1722" i="11"/>
  <c r="I1722" i="11" s="1"/>
  <c r="H1723" i="11"/>
  <c r="I1723" i="11" s="1"/>
  <c r="H1724" i="11"/>
  <c r="I1724" i="11" s="1"/>
  <c r="H1725" i="11"/>
  <c r="I1725" i="11" s="1"/>
  <c r="H1726" i="11"/>
  <c r="I1726" i="11" s="1"/>
  <c r="H1727" i="11"/>
  <c r="I1727" i="11" s="1"/>
  <c r="H1728" i="11"/>
  <c r="I1728" i="11" s="1"/>
  <c r="H1729" i="11"/>
  <c r="I1729" i="11" s="1"/>
  <c r="H1730" i="11"/>
  <c r="I1730" i="11" s="1"/>
  <c r="H1731" i="11"/>
  <c r="I1731" i="11" s="1"/>
  <c r="H1732" i="11"/>
  <c r="I1732" i="11" s="1"/>
  <c r="H1733" i="11"/>
  <c r="I1733" i="11" s="1"/>
  <c r="H1734" i="11"/>
  <c r="I1734" i="11" s="1"/>
  <c r="H1735" i="11"/>
  <c r="I1735" i="11" s="1"/>
  <c r="H1736" i="11"/>
  <c r="I1736" i="11" s="1"/>
  <c r="H1737" i="11"/>
  <c r="I1737" i="11" s="1"/>
  <c r="H1738" i="11"/>
  <c r="I1738" i="11" s="1"/>
  <c r="H1739" i="11"/>
  <c r="I1739" i="11" s="1"/>
  <c r="H1740" i="11"/>
  <c r="I1740" i="11" s="1"/>
  <c r="H1741" i="11"/>
  <c r="I1741" i="11" s="1"/>
  <c r="H1742" i="11"/>
  <c r="I1742" i="11" s="1"/>
  <c r="H1743" i="11"/>
  <c r="I1743" i="11" s="1"/>
  <c r="H1744" i="11"/>
  <c r="I1744" i="11" s="1"/>
  <c r="H1745" i="11"/>
  <c r="I1745" i="11" s="1"/>
  <c r="H1746" i="11"/>
  <c r="I1746" i="11" s="1"/>
  <c r="H1747" i="11"/>
  <c r="I1747" i="11" s="1"/>
  <c r="H1748" i="11"/>
  <c r="I1748" i="11" s="1"/>
  <c r="H1749" i="11"/>
  <c r="I1749" i="11" s="1"/>
  <c r="H1750" i="11"/>
  <c r="I1750" i="11" s="1"/>
  <c r="H1751" i="11"/>
  <c r="I1751" i="11" s="1"/>
  <c r="H1752" i="11"/>
  <c r="I1752" i="11" s="1"/>
  <c r="H1753" i="11"/>
  <c r="I1753" i="11" s="1"/>
  <c r="H1754" i="11"/>
  <c r="I1754" i="11" s="1"/>
  <c r="H1755" i="11"/>
  <c r="I1755" i="11" s="1"/>
  <c r="H1756" i="11"/>
  <c r="I1756" i="11" s="1"/>
  <c r="H1757" i="11"/>
  <c r="I1757" i="11" s="1"/>
  <c r="H1758" i="11"/>
  <c r="I1758" i="11" s="1"/>
  <c r="H1759" i="11"/>
  <c r="I1759" i="11" s="1"/>
  <c r="H1760" i="11"/>
  <c r="I1760" i="11" s="1"/>
  <c r="H1761" i="11"/>
  <c r="I1761" i="11" s="1"/>
  <c r="H1762" i="11"/>
  <c r="I1762" i="11" s="1"/>
  <c r="H1763" i="11"/>
  <c r="I1763" i="11" s="1"/>
  <c r="H1764" i="11"/>
  <c r="I1764" i="11" s="1"/>
  <c r="H1765" i="11"/>
  <c r="I1765" i="11" s="1"/>
  <c r="H1766" i="11"/>
  <c r="I1766" i="11" s="1"/>
  <c r="H1767" i="11"/>
  <c r="I1767" i="11" s="1"/>
  <c r="H1768" i="11"/>
  <c r="I1768" i="11" s="1"/>
  <c r="H1769" i="11"/>
  <c r="I1769" i="11" s="1"/>
  <c r="H1770" i="11"/>
  <c r="I1770" i="11" s="1"/>
  <c r="H1771" i="11"/>
  <c r="I1771" i="11" s="1"/>
  <c r="H1772" i="11"/>
  <c r="I1772" i="11" s="1"/>
  <c r="H1773" i="11"/>
  <c r="I1773" i="11" s="1"/>
  <c r="H1774" i="11"/>
  <c r="I1774" i="11" s="1"/>
  <c r="H1775" i="11"/>
  <c r="I1775" i="11" s="1"/>
  <c r="H1776" i="11"/>
  <c r="I1776" i="11" s="1"/>
  <c r="H1777" i="11"/>
  <c r="I1777" i="11" s="1"/>
  <c r="H1778" i="11"/>
  <c r="I1778" i="11" s="1"/>
  <c r="H1779" i="11"/>
  <c r="I1779" i="11" s="1"/>
  <c r="H1780" i="11"/>
  <c r="I1780" i="11" s="1"/>
  <c r="H1781" i="11"/>
  <c r="I1781" i="11" s="1"/>
  <c r="H1782" i="11"/>
  <c r="I1782" i="11" s="1"/>
  <c r="H1783" i="11"/>
  <c r="I1783" i="11" s="1"/>
  <c r="H1784" i="11"/>
  <c r="I1784" i="11" s="1"/>
  <c r="H1785" i="11"/>
  <c r="I1785" i="11" s="1"/>
  <c r="H1786" i="11"/>
  <c r="I1786" i="11" s="1"/>
  <c r="H1787" i="11"/>
  <c r="I1787" i="11" s="1"/>
  <c r="H1788" i="11"/>
  <c r="I1788" i="11" s="1"/>
  <c r="H1789" i="11"/>
  <c r="I1789" i="11" s="1"/>
  <c r="H1790" i="11"/>
  <c r="I1790" i="11" s="1"/>
  <c r="H1791" i="11"/>
  <c r="I1791" i="11" s="1"/>
  <c r="H1792" i="11"/>
  <c r="I1792" i="11" s="1"/>
  <c r="H1793" i="11"/>
  <c r="I1793" i="11" s="1"/>
  <c r="H1794" i="11"/>
  <c r="I1794" i="11" s="1"/>
  <c r="H1795" i="11"/>
  <c r="I1795" i="11" s="1"/>
  <c r="H1796" i="11"/>
  <c r="I1796" i="11" s="1"/>
  <c r="H1797" i="11"/>
  <c r="I1797" i="11" s="1"/>
  <c r="H1798" i="11"/>
  <c r="I1798" i="11" s="1"/>
  <c r="H1799" i="11"/>
  <c r="I1799" i="11" s="1"/>
  <c r="H1800" i="11"/>
  <c r="I1800" i="11" s="1"/>
  <c r="H1801" i="11"/>
  <c r="I1801" i="11" s="1"/>
  <c r="H1802" i="11"/>
  <c r="I1802" i="11" s="1"/>
  <c r="H1803" i="11"/>
  <c r="I1803" i="11" s="1"/>
  <c r="H1804" i="11"/>
  <c r="I1804" i="11" s="1"/>
  <c r="H1805" i="11"/>
  <c r="I1805" i="11" s="1"/>
  <c r="H1806" i="11"/>
  <c r="I1806" i="11" s="1"/>
  <c r="H1807" i="11"/>
  <c r="I1807" i="11" s="1"/>
  <c r="H1808" i="11"/>
  <c r="I1808" i="11" s="1"/>
  <c r="H1809" i="11"/>
  <c r="I1809" i="11" s="1"/>
  <c r="H1810" i="11"/>
  <c r="I1810" i="11" s="1"/>
  <c r="H1811" i="11"/>
  <c r="I1811" i="11" s="1"/>
  <c r="H1812" i="11"/>
  <c r="I1812" i="11" s="1"/>
  <c r="H1813" i="11"/>
  <c r="I1813" i="11" s="1"/>
  <c r="H1814" i="11"/>
  <c r="I1814" i="11" s="1"/>
  <c r="H1815" i="11"/>
  <c r="I1815" i="11" s="1"/>
  <c r="H1816" i="11"/>
  <c r="I1816" i="11" s="1"/>
  <c r="H1817" i="11"/>
  <c r="I1817" i="11" s="1"/>
  <c r="H1818" i="11"/>
  <c r="I1818" i="11" s="1"/>
  <c r="H1819" i="11"/>
  <c r="I1819" i="11" s="1"/>
  <c r="H1820" i="11"/>
  <c r="I1820" i="11" s="1"/>
  <c r="H1821" i="11"/>
  <c r="I1821" i="11" s="1"/>
  <c r="H1822" i="11"/>
  <c r="I1822" i="11" s="1"/>
  <c r="H1823" i="11"/>
  <c r="I1823" i="11" s="1"/>
  <c r="H1824" i="11"/>
  <c r="I1824" i="11" s="1"/>
  <c r="H1825" i="11"/>
  <c r="I1825" i="11" s="1"/>
  <c r="H1826" i="11"/>
  <c r="I1826" i="11" s="1"/>
  <c r="H1827" i="11"/>
  <c r="I1827" i="11" s="1"/>
  <c r="H1828" i="11"/>
  <c r="I1828" i="11" s="1"/>
  <c r="H1829" i="11"/>
  <c r="I1829" i="11" s="1"/>
  <c r="H1830" i="11"/>
  <c r="I1830" i="11" s="1"/>
  <c r="H1831" i="11"/>
  <c r="I1831" i="11" s="1"/>
  <c r="H1832" i="11"/>
  <c r="I1832" i="11" s="1"/>
  <c r="H1833" i="11"/>
  <c r="I1833" i="11" s="1"/>
  <c r="H1834" i="11"/>
  <c r="I1834" i="11" s="1"/>
  <c r="H1835" i="11"/>
  <c r="I1835" i="11" s="1"/>
  <c r="H1836" i="11"/>
  <c r="I1836" i="11" s="1"/>
  <c r="H1837" i="11"/>
  <c r="I1837" i="11" s="1"/>
  <c r="H1838" i="11"/>
  <c r="I1838" i="11" s="1"/>
  <c r="H1839" i="11"/>
  <c r="I1839" i="11" s="1"/>
  <c r="H1840" i="11"/>
  <c r="I1840" i="11" s="1"/>
  <c r="H1841" i="11"/>
  <c r="I1841" i="11" s="1"/>
  <c r="H1842" i="11"/>
  <c r="I1842" i="11" s="1"/>
  <c r="H1843" i="11"/>
  <c r="I1843" i="11" s="1"/>
  <c r="H1844" i="11"/>
  <c r="I1844" i="11" s="1"/>
  <c r="H1845" i="11"/>
  <c r="I1845" i="11" s="1"/>
  <c r="H1846" i="11"/>
  <c r="I1846" i="11" s="1"/>
  <c r="H1847" i="11"/>
  <c r="I1847" i="11" s="1"/>
  <c r="H1848" i="11"/>
  <c r="I1848" i="11" s="1"/>
  <c r="H1849" i="11"/>
  <c r="I1849" i="11" s="1"/>
  <c r="H1850" i="11"/>
  <c r="I1850" i="11" s="1"/>
  <c r="H1851" i="11"/>
  <c r="I1851" i="11" s="1"/>
  <c r="H1852" i="11"/>
  <c r="I1852" i="11" s="1"/>
  <c r="H1853" i="11"/>
  <c r="I1853" i="11" s="1"/>
  <c r="H1854" i="11"/>
  <c r="I1854" i="11" s="1"/>
  <c r="H1855" i="11"/>
  <c r="I1855" i="11" s="1"/>
  <c r="H1856" i="11"/>
  <c r="I1856" i="11" s="1"/>
  <c r="H1857" i="11"/>
  <c r="I1857" i="11" s="1"/>
  <c r="H1858" i="11"/>
  <c r="I1858" i="11" s="1"/>
  <c r="H1859" i="11"/>
  <c r="I1859" i="11" s="1"/>
  <c r="H1860" i="11"/>
  <c r="I1860" i="11" s="1"/>
  <c r="H1861" i="11"/>
  <c r="I1861" i="11" s="1"/>
  <c r="H1862" i="11"/>
  <c r="I1862" i="11" s="1"/>
  <c r="H1863" i="11"/>
  <c r="I1863" i="11" s="1"/>
  <c r="H1864" i="11"/>
  <c r="I1864" i="11" s="1"/>
  <c r="H1865" i="11"/>
  <c r="I1865" i="11" s="1"/>
  <c r="H1866" i="11"/>
  <c r="I1866" i="11" s="1"/>
  <c r="H1867" i="11"/>
  <c r="I1867" i="11" s="1"/>
  <c r="H1868" i="11"/>
  <c r="I1868" i="11" s="1"/>
  <c r="H1869" i="11"/>
  <c r="I1869" i="11" s="1"/>
  <c r="H1870" i="11"/>
  <c r="I1870" i="11" s="1"/>
  <c r="H1871" i="11"/>
  <c r="I1871" i="11" s="1"/>
  <c r="H1872" i="11"/>
  <c r="I1872" i="11" s="1"/>
  <c r="H1873" i="11"/>
  <c r="I1873" i="11" s="1"/>
  <c r="H1874" i="11"/>
  <c r="I1874" i="11" s="1"/>
  <c r="H1875" i="11"/>
  <c r="I1875" i="11" s="1"/>
  <c r="H1876" i="11"/>
  <c r="I1876" i="11" s="1"/>
  <c r="H1877" i="11"/>
  <c r="I1877" i="11" s="1"/>
  <c r="H1878" i="11"/>
  <c r="I1878" i="11" s="1"/>
  <c r="H1879" i="11"/>
  <c r="I1879" i="11" s="1"/>
  <c r="H1880" i="11"/>
  <c r="I1880" i="11" s="1"/>
  <c r="H1881" i="11"/>
  <c r="I1881" i="11" s="1"/>
  <c r="H1882" i="11"/>
  <c r="I1882" i="11" s="1"/>
  <c r="H1883" i="11"/>
  <c r="I1883" i="11" s="1"/>
  <c r="H1884" i="11"/>
  <c r="I1884" i="11" s="1"/>
  <c r="H1885" i="11"/>
  <c r="I1885" i="11" s="1"/>
  <c r="H1886" i="11"/>
  <c r="I1886" i="11" s="1"/>
  <c r="H1887" i="11"/>
  <c r="I1887" i="11" s="1"/>
  <c r="H1888" i="11"/>
  <c r="I1888" i="11" s="1"/>
  <c r="H1889" i="11"/>
  <c r="I1889" i="11" s="1"/>
  <c r="H1890" i="11"/>
  <c r="I1890" i="11" s="1"/>
  <c r="H1891" i="11"/>
  <c r="I1891" i="11" s="1"/>
  <c r="H1892" i="11"/>
  <c r="I1892" i="11" s="1"/>
  <c r="H1893" i="11"/>
  <c r="I1893" i="11" s="1"/>
  <c r="H1894" i="11"/>
  <c r="I1894" i="11" s="1"/>
  <c r="H1895" i="11"/>
  <c r="I1895" i="11" s="1"/>
  <c r="H1896" i="11"/>
  <c r="I1896" i="11" s="1"/>
  <c r="H1897" i="11"/>
  <c r="I1897" i="11" s="1"/>
  <c r="H1898" i="11"/>
  <c r="I1898" i="11" s="1"/>
  <c r="H1899" i="11"/>
  <c r="I1899" i="11" s="1"/>
  <c r="H1900" i="11"/>
  <c r="I1900" i="11" s="1"/>
  <c r="H1901" i="11"/>
  <c r="I1901" i="11" s="1"/>
  <c r="H1902" i="11"/>
  <c r="I1902" i="11" s="1"/>
  <c r="H1903" i="11"/>
  <c r="I1903" i="11" s="1"/>
  <c r="H1904" i="11"/>
  <c r="I1904" i="11" s="1"/>
  <c r="H1905" i="11"/>
  <c r="I1905" i="11" s="1"/>
  <c r="H1906" i="11"/>
  <c r="I1906" i="11" s="1"/>
  <c r="H1907" i="11"/>
  <c r="I1907" i="11" s="1"/>
  <c r="H1908" i="11"/>
  <c r="I1908" i="11" s="1"/>
  <c r="H1909" i="11"/>
  <c r="I1909" i="11" s="1"/>
  <c r="H1910" i="11"/>
  <c r="I1910" i="11" s="1"/>
  <c r="H1911" i="11"/>
  <c r="I1911" i="11" s="1"/>
  <c r="H1912" i="11"/>
  <c r="I1912" i="11" s="1"/>
  <c r="H1913" i="11"/>
  <c r="I1913" i="11" s="1"/>
  <c r="H1914" i="11"/>
  <c r="I1914" i="11" s="1"/>
  <c r="H1915" i="11"/>
  <c r="I1915" i="11" s="1"/>
  <c r="H1916" i="11"/>
  <c r="I1916" i="11" s="1"/>
  <c r="H1917" i="11"/>
  <c r="I1917" i="11" s="1"/>
  <c r="H1918" i="11"/>
  <c r="I1918" i="11" s="1"/>
  <c r="H1919" i="11"/>
  <c r="I1919" i="11" s="1"/>
  <c r="H1920" i="11"/>
  <c r="I1920" i="11" s="1"/>
  <c r="H1921" i="11"/>
  <c r="I1921" i="11" s="1"/>
  <c r="H1922" i="11"/>
  <c r="I1922" i="11" s="1"/>
  <c r="H1923" i="11"/>
  <c r="I1923" i="11" s="1"/>
  <c r="H1924" i="11"/>
  <c r="I1924" i="11" s="1"/>
  <c r="H1925" i="11"/>
  <c r="I1925" i="11" s="1"/>
  <c r="H1926" i="11"/>
  <c r="I1926" i="11" s="1"/>
  <c r="H1927" i="11"/>
  <c r="I1927" i="11" s="1"/>
  <c r="H1928" i="11"/>
  <c r="I1928" i="11" s="1"/>
  <c r="H1929" i="11"/>
  <c r="I1929" i="11" s="1"/>
  <c r="H1930" i="11"/>
  <c r="I1930" i="11" s="1"/>
  <c r="H1931" i="11"/>
  <c r="I1931" i="11" s="1"/>
  <c r="H1932" i="11"/>
  <c r="I1932" i="11" s="1"/>
  <c r="H1933" i="11"/>
  <c r="I1933" i="11" s="1"/>
  <c r="H1934" i="11"/>
  <c r="I1934" i="11" s="1"/>
  <c r="H1935" i="11"/>
  <c r="I1935" i="11" s="1"/>
  <c r="H1936" i="11"/>
  <c r="I1936" i="11" s="1"/>
  <c r="H1937" i="11"/>
  <c r="I1937" i="11" s="1"/>
  <c r="H1938" i="11"/>
  <c r="I1938" i="11" s="1"/>
  <c r="H1939" i="11"/>
  <c r="I1939" i="11" s="1"/>
  <c r="H1940" i="11"/>
  <c r="I1940" i="11" s="1"/>
  <c r="H1941" i="11"/>
  <c r="I1941" i="11" s="1"/>
  <c r="H1942" i="11"/>
  <c r="I1942" i="11" s="1"/>
  <c r="H1943" i="11"/>
  <c r="I1943" i="11" s="1"/>
  <c r="H1944" i="11"/>
  <c r="I1944" i="11" s="1"/>
  <c r="H1945" i="11"/>
  <c r="I1945" i="11" s="1"/>
  <c r="H1946" i="11"/>
  <c r="I1946" i="11" s="1"/>
  <c r="H1947" i="11"/>
  <c r="I1947" i="11" s="1"/>
  <c r="H1948" i="11"/>
  <c r="I1948" i="11" s="1"/>
  <c r="H1949" i="11"/>
  <c r="I1949" i="11" s="1"/>
  <c r="H1950" i="11"/>
  <c r="I1950" i="11" s="1"/>
  <c r="H1951" i="11"/>
  <c r="I1951" i="11" s="1"/>
  <c r="H1952" i="11"/>
  <c r="I1952" i="11" s="1"/>
  <c r="H1953" i="11"/>
  <c r="I1953" i="11" s="1"/>
  <c r="H1954" i="11"/>
  <c r="I1954" i="11" s="1"/>
  <c r="H1955" i="11"/>
  <c r="I1955" i="11" s="1"/>
  <c r="H1956" i="11"/>
  <c r="I1956" i="11" s="1"/>
  <c r="H1957" i="11"/>
  <c r="I1957" i="11" s="1"/>
  <c r="H1958" i="11"/>
  <c r="I1958" i="11" s="1"/>
  <c r="H1959" i="11"/>
  <c r="I1959" i="11" s="1"/>
  <c r="H1960" i="11"/>
  <c r="I1960" i="11" s="1"/>
  <c r="H1961" i="11"/>
  <c r="I1961" i="11" s="1"/>
  <c r="H1962" i="11"/>
  <c r="I1962" i="11" s="1"/>
  <c r="H1963" i="11"/>
  <c r="I1963" i="11" s="1"/>
  <c r="H1964" i="11"/>
  <c r="I1964" i="11" s="1"/>
  <c r="H1965" i="11"/>
  <c r="I1965" i="11" s="1"/>
  <c r="H1966" i="11"/>
  <c r="I1966" i="11" s="1"/>
  <c r="H1967" i="11"/>
  <c r="I1967" i="11" s="1"/>
  <c r="H1968" i="11"/>
  <c r="I1968" i="11" s="1"/>
  <c r="H1969" i="11"/>
  <c r="I1969" i="11" s="1"/>
  <c r="H1970" i="11"/>
  <c r="I1970" i="11" s="1"/>
  <c r="H1971" i="11"/>
  <c r="I1971" i="11" s="1"/>
  <c r="H1972" i="11"/>
  <c r="I1972" i="11" s="1"/>
  <c r="H1973" i="11"/>
  <c r="I1973" i="11" s="1"/>
  <c r="H1974" i="11"/>
  <c r="I1974" i="11" s="1"/>
  <c r="H1975" i="11"/>
  <c r="I1975" i="11" s="1"/>
  <c r="H1976" i="11"/>
  <c r="I1976" i="11" s="1"/>
  <c r="H1977" i="11"/>
  <c r="I1977" i="11" s="1"/>
  <c r="H1978" i="11"/>
  <c r="I1978" i="11" s="1"/>
  <c r="H1979" i="11"/>
  <c r="I1979" i="11" s="1"/>
  <c r="H1980" i="11"/>
  <c r="I1980" i="11" s="1"/>
  <c r="H1981" i="11"/>
  <c r="I1981" i="11" s="1"/>
  <c r="H1982" i="11"/>
  <c r="I1982" i="11" s="1"/>
  <c r="H1983" i="11"/>
  <c r="I1983" i="11" s="1"/>
  <c r="H1984" i="11"/>
  <c r="I1984" i="11" s="1"/>
  <c r="H1985" i="11"/>
  <c r="I1985" i="11" s="1"/>
  <c r="H1986" i="11"/>
  <c r="I1986" i="11" s="1"/>
  <c r="H1987" i="11"/>
  <c r="I1987" i="11" s="1"/>
  <c r="H1988" i="11"/>
  <c r="I1988" i="11" s="1"/>
  <c r="H1989" i="11"/>
  <c r="I1989" i="11" s="1"/>
  <c r="H1990" i="11"/>
  <c r="I1990" i="11" s="1"/>
  <c r="H1991" i="11"/>
  <c r="I1991" i="11" s="1"/>
  <c r="H1992" i="11"/>
  <c r="I1992" i="11" s="1"/>
  <c r="H1993" i="11"/>
  <c r="I1993" i="11" s="1"/>
  <c r="H1994" i="11"/>
  <c r="I1994" i="11" s="1"/>
  <c r="H1995" i="11"/>
  <c r="I1995" i="11" s="1"/>
  <c r="H1996" i="11"/>
  <c r="I1996" i="11" s="1"/>
  <c r="H1997" i="11"/>
  <c r="I1997" i="11" s="1"/>
  <c r="H1998" i="11"/>
  <c r="I1998" i="11" s="1"/>
  <c r="H1999" i="11"/>
  <c r="I1999" i="11" s="1"/>
  <c r="H2000" i="11"/>
  <c r="I2000" i="11" s="1"/>
  <c r="H2001" i="11"/>
  <c r="I2001" i="11" s="1"/>
  <c r="H2002" i="11"/>
  <c r="I2002" i="11" s="1"/>
  <c r="H2003" i="11"/>
  <c r="I2003" i="11" s="1"/>
  <c r="H2004" i="11"/>
  <c r="I2004" i="11" s="1"/>
  <c r="H2005" i="11"/>
  <c r="I2005" i="11" s="1"/>
  <c r="H2006" i="11"/>
  <c r="I2006" i="11" s="1"/>
  <c r="H2007" i="11"/>
  <c r="I2007" i="11" s="1"/>
  <c r="H2008" i="11"/>
  <c r="I2008" i="11" s="1"/>
  <c r="H2009" i="11"/>
  <c r="I2009" i="11" s="1"/>
  <c r="H2010" i="11"/>
  <c r="I2010" i="11" s="1"/>
  <c r="H2011" i="11"/>
  <c r="I2011" i="11" s="1"/>
  <c r="H2012" i="11"/>
  <c r="I2012" i="11" s="1"/>
  <c r="H2013" i="11"/>
  <c r="I2013" i="11" s="1"/>
  <c r="H2014" i="11"/>
  <c r="I2014" i="11" s="1"/>
  <c r="H2015" i="11"/>
  <c r="I2015" i="11" s="1"/>
  <c r="H2016" i="11"/>
  <c r="I2016" i="11" s="1"/>
  <c r="H2017" i="11"/>
  <c r="I2017" i="11" s="1"/>
  <c r="H2018" i="11"/>
  <c r="I2018" i="11" s="1"/>
  <c r="H2019" i="11"/>
  <c r="I2019" i="11" s="1"/>
  <c r="H2020" i="11"/>
  <c r="I2020" i="11" s="1"/>
  <c r="H2021" i="11"/>
  <c r="I2021" i="11" s="1"/>
  <c r="H2022" i="11"/>
  <c r="I2022" i="11" s="1"/>
  <c r="H2023" i="11"/>
  <c r="I2023" i="11" s="1"/>
  <c r="H2024" i="11"/>
  <c r="I2024" i="11" s="1"/>
  <c r="H2025" i="11"/>
  <c r="I2025" i="11" s="1"/>
  <c r="H2026" i="11"/>
  <c r="I2026" i="11" s="1"/>
  <c r="H2027" i="11"/>
  <c r="I2027" i="11" s="1"/>
  <c r="H2028" i="11"/>
  <c r="I2028" i="11" s="1"/>
  <c r="H2029" i="11"/>
  <c r="I2029" i="11" s="1"/>
  <c r="H2030" i="11"/>
  <c r="I2030" i="11" s="1"/>
  <c r="H2031" i="11"/>
  <c r="I2031" i="11" s="1"/>
  <c r="H2032" i="11"/>
  <c r="I2032" i="11" s="1"/>
  <c r="H2033" i="11"/>
  <c r="I2033" i="11" s="1"/>
  <c r="H2034" i="11"/>
  <c r="I2034" i="11" s="1"/>
  <c r="H2035" i="11"/>
  <c r="I2035" i="11" s="1"/>
  <c r="H2036" i="11"/>
  <c r="I2036" i="11" s="1"/>
  <c r="H2037" i="11"/>
  <c r="I2037" i="11" s="1"/>
  <c r="H2038" i="11"/>
  <c r="I2038" i="11" s="1"/>
  <c r="H2039" i="11"/>
  <c r="I2039" i="11" s="1"/>
  <c r="H2040" i="11"/>
  <c r="I2040" i="11" s="1"/>
  <c r="H2041" i="11"/>
  <c r="I2041" i="11" s="1"/>
  <c r="H2042" i="11"/>
  <c r="I2042" i="11" s="1"/>
  <c r="H2043" i="11"/>
  <c r="I2043" i="11" s="1"/>
  <c r="H2044" i="11"/>
  <c r="I2044" i="11" s="1"/>
  <c r="H2045" i="11"/>
  <c r="I2045" i="11" s="1"/>
  <c r="H2046" i="11"/>
  <c r="I2046" i="11" s="1"/>
  <c r="H2047" i="11"/>
  <c r="I2047" i="11" s="1"/>
  <c r="H2048" i="11"/>
  <c r="I2048" i="11" s="1"/>
  <c r="H2049" i="11"/>
  <c r="I2049" i="11" s="1"/>
  <c r="H2050" i="11"/>
  <c r="I2050" i="11" s="1"/>
  <c r="H2051" i="11"/>
  <c r="I2051" i="11" s="1"/>
  <c r="H2052" i="11"/>
  <c r="I2052" i="11" s="1"/>
  <c r="H2053" i="11"/>
  <c r="I2053" i="11" s="1"/>
  <c r="H2054" i="11"/>
  <c r="I2054" i="11" s="1"/>
  <c r="H2055" i="11"/>
  <c r="I2055" i="11" s="1"/>
  <c r="H2056" i="11"/>
  <c r="I2056" i="11" s="1"/>
  <c r="H2057" i="11"/>
  <c r="I2057" i="11" s="1"/>
  <c r="H2058" i="11"/>
  <c r="I2058" i="11" s="1"/>
  <c r="H2059" i="11"/>
  <c r="I2059" i="11" s="1"/>
  <c r="H2060" i="11"/>
  <c r="I2060" i="11" s="1"/>
  <c r="H2061" i="11"/>
  <c r="I2061" i="11" s="1"/>
  <c r="H2062" i="11"/>
  <c r="I2062" i="11" s="1"/>
  <c r="H2063" i="11"/>
  <c r="I2063" i="11" s="1"/>
  <c r="H2064" i="11"/>
  <c r="I2064" i="11" s="1"/>
  <c r="H2065" i="11"/>
  <c r="I2065" i="11" s="1"/>
  <c r="H2066" i="11"/>
  <c r="I2066" i="11" s="1"/>
  <c r="H2067" i="11"/>
  <c r="I2067" i="11" s="1"/>
  <c r="H2068" i="11"/>
  <c r="I2068" i="11" s="1"/>
  <c r="H2069" i="11"/>
  <c r="I2069" i="11" s="1"/>
  <c r="H2070" i="11"/>
  <c r="I2070" i="11" s="1"/>
  <c r="H2071" i="11"/>
  <c r="I2071" i="11" s="1"/>
  <c r="H2072" i="11"/>
  <c r="I2072" i="11" s="1"/>
  <c r="H2073" i="11"/>
  <c r="I2073" i="11" s="1"/>
  <c r="H2074" i="11"/>
  <c r="I2074" i="11" s="1"/>
  <c r="H2075" i="11"/>
  <c r="I2075" i="11" s="1"/>
  <c r="H2076" i="11"/>
  <c r="I2076" i="11" s="1"/>
  <c r="H2077" i="11"/>
  <c r="I2077" i="11" s="1"/>
  <c r="H2078" i="11"/>
  <c r="I2078" i="11" s="1"/>
  <c r="H2079" i="11"/>
  <c r="I2079" i="11" s="1"/>
  <c r="H2080" i="11"/>
  <c r="I2080" i="11" s="1"/>
  <c r="H2081" i="11"/>
  <c r="I2081" i="11" s="1"/>
  <c r="H2082" i="11"/>
  <c r="I2082" i="11" s="1"/>
  <c r="H2083" i="11"/>
  <c r="I2083" i="11" s="1"/>
  <c r="H2084" i="11"/>
  <c r="I2084" i="11" s="1"/>
  <c r="H2085" i="11"/>
  <c r="I2085" i="11" s="1"/>
  <c r="H2086" i="11"/>
  <c r="I2086" i="11" s="1"/>
  <c r="H2087" i="11"/>
  <c r="I2087" i="11" s="1"/>
  <c r="H2088" i="11"/>
  <c r="I2088" i="11" s="1"/>
  <c r="H2089" i="11"/>
  <c r="I2089" i="11" s="1"/>
  <c r="H2090" i="11"/>
  <c r="I2090" i="11" s="1"/>
  <c r="H2091" i="11"/>
  <c r="I2091" i="11" s="1"/>
  <c r="H2092" i="11"/>
  <c r="I2092" i="11" s="1"/>
  <c r="H2093" i="11"/>
  <c r="I2093" i="11" s="1"/>
  <c r="H2094" i="11"/>
  <c r="I2094" i="11" s="1"/>
  <c r="H2095" i="11"/>
  <c r="I2095" i="11" s="1"/>
  <c r="H2096" i="11"/>
  <c r="I2096" i="11" s="1"/>
  <c r="H2097" i="11"/>
  <c r="I2097" i="11" s="1"/>
  <c r="H2098" i="11"/>
  <c r="I2098" i="11" s="1"/>
  <c r="H2099" i="11"/>
  <c r="I2099" i="11" s="1"/>
  <c r="H2100" i="11"/>
  <c r="I2100" i="11" s="1"/>
  <c r="H2101" i="11"/>
  <c r="I2101" i="11" s="1"/>
  <c r="H2102" i="11"/>
  <c r="I2102" i="11" s="1"/>
  <c r="H2103" i="11"/>
  <c r="I2103" i="11" s="1"/>
  <c r="H2104" i="11"/>
  <c r="I2104" i="11" s="1"/>
  <c r="H2105" i="11"/>
  <c r="I2105" i="11" s="1"/>
  <c r="H2106" i="11"/>
  <c r="I2106" i="11" s="1"/>
  <c r="H2107" i="11"/>
  <c r="I2107" i="11" s="1"/>
  <c r="H2108" i="11"/>
  <c r="I2108" i="11" s="1"/>
  <c r="H2109" i="11"/>
  <c r="I2109" i="11" s="1"/>
  <c r="H2110" i="11"/>
  <c r="I2110" i="11" s="1"/>
  <c r="H2111" i="11"/>
  <c r="I2111" i="11" s="1"/>
  <c r="H2112" i="11"/>
  <c r="I2112" i="11" s="1"/>
  <c r="H2113" i="11"/>
  <c r="I2113" i="11" s="1"/>
  <c r="H2114" i="11"/>
  <c r="I2114" i="11" s="1"/>
  <c r="H2115" i="11"/>
  <c r="I2115" i="11" s="1"/>
  <c r="H2116" i="11"/>
  <c r="I2116" i="11" s="1"/>
  <c r="H2117" i="11"/>
  <c r="I2117" i="11" s="1"/>
  <c r="H2118" i="11"/>
  <c r="I2118" i="11" s="1"/>
  <c r="H2119" i="11"/>
  <c r="I2119" i="11" s="1"/>
  <c r="H2120" i="11"/>
  <c r="I2120" i="11" s="1"/>
  <c r="H2121" i="11"/>
  <c r="I2121" i="11" s="1"/>
  <c r="H2122" i="11"/>
  <c r="I2122" i="11" s="1"/>
  <c r="H2123" i="11"/>
  <c r="I2123" i="11" s="1"/>
  <c r="H2124" i="11"/>
  <c r="I2124" i="11" s="1"/>
  <c r="H2125" i="11"/>
  <c r="I2125" i="11" s="1"/>
  <c r="H2126" i="11"/>
  <c r="I2126" i="11" s="1"/>
  <c r="H2127" i="11"/>
  <c r="I2127" i="11" s="1"/>
  <c r="H2128" i="11"/>
  <c r="I2128" i="11" s="1"/>
  <c r="H2129" i="11"/>
  <c r="I2129" i="11" s="1"/>
  <c r="H2130" i="11"/>
  <c r="I2130" i="11" s="1"/>
  <c r="H2131" i="11"/>
  <c r="I2131" i="11" s="1"/>
  <c r="H2132" i="11"/>
  <c r="I2132" i="11" s="1"/>
  <c r="H2133" i="11"/>
  <c r="I2133" i="11" s="1"/>
  <c r="H2134" i="11"/>
  <c r="I2134" i="11" s="1"/>
  <c r="H2135" i="11"/>
  <c r="I2135" i="11" s="1"/>
  <c r="H2136" i="11"/>
  <c r="I2136" i="11" s="1"/>
  <c r="H2137" i="11"/>
  <c r="I2137" i="11" s="1"/>
  <c r="H2138" i="11"/>
  <c r="I2138" i="11" s="1"/>
  <c r="H2139" i="11"/>
  <c r="I2139" i="11" s="1"/>
  <c r="H2140" i="11"/>
  <c r="I2140" i="11" s="1"/>
  <c r="H2141" i="11"/>
  <c r="I2141" i="11" s="1"/>
  <c r="H2142" i="11"/>
  <c r="I2142" i="11" s="1"/>
  <c r="H2143" i="11"/>
  <c r="I2143" i="11" s="1"/>
  <c r="H2144" i="11"/>
  <c r="I2144" i="11" s="1"/>
  <c r="H2145" i="11"/>
  <c r="I2145" i="11" s="1"/>
  <c r="H2146" i="11"/>
  <c r="I2146" i="11" s="1"/>
  <c r="H2147" i="11"/>
  <c r="I2147" i="11" s="1"/>
  <c r="H2148" i="11"/>
  <c r="I2148" i="11" s="1"/>
  <c r="H2149" i="11"/>
  <c r="I2149" i="11" s="1"/>
  <c r="H2150" i="11"/>
  <c r="I2150" i="11" s="1"/>
  <c r="H2151" i="11"/>
  <c r="I2151" i="11" s="1"/>
  <c r="H2152" i="11"/>
  <c r="I2152" i="11" s="1"/>
  <c r="H2153" i="11"/>
  <c r="I2153" i="11" s="1"/>
  <c r="H2154" i="11"/>
  <c r="I2154" i="11" s="1"/>
  <c r="H2155" i="11"/>
  <c r="I2155" i="11" s="1"/>
  <c r="H2156" i="11"/>
  <c r="I2156" i="11" s="1"/>
  <c r="H2157" i="11"/>
  <c r="I2157" i="11" s="1"/>
  <c r="H2158" i="11"/>
  <c r="I2158" i="11" s="1"/>
  <c r="H2159" i="11"/>
  <c r="I2159" i="11" s="1"/>
  <c r="H2160" i="11"/>
  <c r="I2160" i="11" s="1"/>
  <c r="H2161" i="11"/>
  <c r="I2161" i="11" s="1"/>
  <c r="H2162" i="11"/>
  <c r="I2162" i="11" s="1"/>
  <c r="H2163" i="11"/>
  <c r="I2163" i="11" s="1"/>
  <c r="H2164" i="11"/>
  <c r="I2164" i="11" s="1"/>
  <c r="H2165" i="11"/>
  <c r="I2165" i="11" s="1"/>
  <c r="H2166" i="11"/>
  <c r="I2166" i="11" s="1"/>
  <c r="H2167" i="11"/>
  <c r="I2167" i="11" s="1"/>
  <c r="H2168" i="11"/>
  <c r="I2168" i="11" s="1"/>
  <c r="H2169" i="11"/>
  <c r="I2169" i="11" s="1"/>
  <c r="H2170" i="11"/>
  <c r="I2170" i="11" s="1"/>
  <c r="H2171" i="11"/>
  <c r="I2171" i="11" s="1"/>
  <c r="H2172" i="11"/>
  <c r="I2172" i="11" s="1"/>
  <c r="H2173" i="11"/>
  <c r="I2173" i="11" s="1"/>
  <c r="H2174" i="11"/>
  <c r="I2174" i="11" s="1"/>
  <c r="H2175" i="11"/>
  <c r="I2175" i="11" s="1"/>
  <c r="H2176" i="11"/>
  <c r="I2176" i="11" s="1"/>
  <c r="H2177" i="11"/>
  <c r="I2177" i="11" s="1"/>
  <c r="H2178" i="11"/>
  <c r="I2178" i="11" s="1"/>
  <c r="H2179" i="11"/>
  <c r="I2179" i="11" s="1"/>
  <c r="H2180" i="11"/>
  <c r="I2180" i="11" s="1"/>
  <c r="H2181" i="11"/>
  <c r="I2181" i="11" s="1"/>
  <c r="H2182" i="11"/>
  <c r="I2182" i="11" s="1"/>
  <c r="H2183" i="11"/>
  <c r="I2183" i="11" s="1"/>
  <c r="H2184" i="11"/>
  <c r="I2184" i="11" s="1"/>
  <c r="H2185" i="11"/>
  <c r="I2185" i="11" s="1"/>
  <c r="H2186" i="11"/>
  <c r="I2186" i="11" s="1"/>
  <c r="H2187" i="11"/>
  <c r="I2187" i="11" s="1"/>
  <c r="H2188" i="11"/>
  <c r="I2188" i="11" s="1"/>
  <c r="H2189" i="11"/>
  <c r="I2189" i="11" s="1"/>
  <c r="H2190" i="11"/>
  <c r="I2190" i="11" s="1"/>
  <c r="H2191" i="11"/>
  <c r="I2191" i="11" s="1"/>
  <c r="H2192" i="11"/>
  <c r="I2192" i="11" s="1"/>
  <c r="H2193" i="11"/>
  <c r="I2193" i="11" s="1"/>
  <c r="H2194" i="11"/>
  <c r="I2194" i="11" s="1"/>
  <c r="H2195" i="11"/>
  <c r="I2195" i="11" s="1"/>
  <c r="H2196" i="11"/>
  <c r="I2196" i="11" s="1"/>
  <c r="H2197" i="11"/>
  <c r="I2197" i="11" s="1"/>
  <c r="H2198" i="11"/>
  <c r="I2198" i="11" s="1"/>
  <c r="H2199" i="11"/>
  <c r="I2199" i="11" s="1"/>
  <c r="H2200" i="11"/>
  <c r="I2200" i="11" s="1"/>
  <c r="H2201" i="11"/>
  <c r="I2201" i="11" s="1"/>
  <c r="H2202" i="11"/>
  <c r="I2202" i="11" s="1"/>
  <c r="H2203" i="11"/>
  <c r="I2203" i="11" s="1"/>
  <c r="H2204" i="11"/>
  <c r="I2204" i="11" s="1"/>
  <c r="H2205" i="11"/>
  <c r="I2205" i="11" s="1"/>
  <c r="H2206" i="11"/>
  <c r="I2206" i="11" s="1"/>
  <c r="H2207" i="11"/>
  <c r="I2207" i="11" s="1"/>
  <c r="H2208" i="11"/>
  <c r="I2208" i="11" s="1"/>
  <c r="H2209" i="11"/>
  <c r="I2209" i="11" s="1"/>
  <c r="H2210" i="11"/>
  <c r="I2210" i="11" s="1"/>
  <c r="H2211" i="11"/>
  <c r="I2211" i="11" s="1"/>
  <c r="H2212" i="11"/>
  <c r="I2212" i="11" s="1"/>
  <c r="H2213" i="11"/>
  <c r="I2213" i="11" s="1"/>
  <c r="H2214" i="11"/>
  <c r="I2214" i="11" s="1"/>
  <c r="H2215" i="11"/>
  <c r="I2215" i="11" s="1"/>
  <c r="H2216" i="11"/>
  <c r="I2216" i="11" s="1"/>
  <c r="H4" i="11"/>
  <c r="G3" i="7"/>
  <c r="H3" i="7" s="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1271" i="11"/>
  <c r="D1272" i="11"/>
  <c r="D1273" i="11"/>
  <c r="D1274" i="11"/>
  <c r="D1275" i="11"/>
  <c r="D1276" i="11"/>
  <c r="D1277" i="11"/>
  <c r="D1278" i="11"/>
  <c r="D1279" i="11"/>
  <c r="D1280" i="11"/>
  <c r="D1281" i="11"/>
  <c r="D1282" i="11"/>
  <c r="D1283" i="11"/>
  <c r="D1284" i="11"/>
  <c r="D1285" i="11"/>
  <c r="D1286" i="11"/>
  <c r="D1287" i="11"/>
  <c r="D1288" i="11"/>
  <c r="D1289" i="11"/>
  <c r="D1290" i="11"/>
  <c r="D1291" i="11"/>
  <c r="D1292" i="11"/>
  <c r="D1293" i="11"/>
  <c r="D1294" i="11"/>
  <c r="D1295" i="11"/>
  <c r="D1296" i="11"/>
  <c r="D1297" i="11"/>
  <c r="D1298" i="11"/>
  <c r="D1299" i="11"/>
  <c r="D1300" i="11"/>
  <c r="D1301" i="11"/>
  <c r="D1302" i="11"/>
  <c r="D1303" i="11"/>
  <c r="D1304" i="11"/>
  <c r="D1305" i="11"/>
  <c r="D1306" i="11"/>
  <c r="D1307" i="11"/>
  <c r="D1308" i="11"/>
  <c r="D1309" i="11"/>
  <c r="D1310" i="11"/>
  <c r="D1311" i="11"/>
  <c r="D1312" i="11"/>
  <c r="D1313" i="11"/>
  <c r="D1314" i="11"/>
  <c r="D1315" i="11"/>
  <c r="D1316" i="11"/>
  <c r="D1317" i="11"/>
  <c r="D1318" i="11"/>
  <c r="D1319" i="11"/>
  <c r="D1320" i="11"/>
  <c r="D1321" i="11"/>
  <c r="D1322" i="11"/>
  <c r="D1323" i="11"/>
  <c r="D1324" i="11"/>
  <c r="D1325" i="11"/>
  <c r="D1326" i="11"/>
  <c r="D1327" i="11"/>
  <c r="D1328" i="11"/>
  <c r="D1329" i="11"/>
  <c r="D1330" i="11"/>
  <c r="D1331" i="11"/>
  <c r="D1332" i="11"/>
  <c r="D1333" i="11"/>
  <c r="D1334" i="11"/>
  <c r="D1335" i="11"/>
  <c r="D1336" i="11"/>
  <c r="D1337" i="11"/>
  <c r="D1338" i="11"/>
  <c r="D1339" i="11"/>
  <c r="D1340" i="11"/>
  <c r="D1341" i="11"/>
  <c r="D1342" i="11"/>
  <c r="D1343" i="11"/>
  <c r="D1344" i="11"/>
  <c r="D1345" i="11"/>
  <c r="D1346" i="11"/>
  <c r="D1347" i="11"/>
  <c r="D1348" i="11"/>
  <c r="D1349" i="11"/>
  <c r="D1350" i="11"/>
  <c r="D1351" i="11"/>
  <c r="D1352" i="11"/>
  <c r="D1353" i="11"/>
  <c r="D1354" i="11"/>
  <c r="D1355" i="11"/>
  <c r="D1356" i="11"/>
  <c r="D1357" i="11"/>
  <c r="D1358" i="11"/>
  <c r="D1359" i="11"/>
  <c r="D1360" i="11"/>
  <c r="D1361" i="11"/>
  <c r="D1362" i="11"/>
  <c r="D1363" i="11"/>
  <c r="D1364" i="11"/>
  <c r="D1365" i="11"/>
  <c r="D1366" i="11"/>
  <c r="D1367" i="11"/>
  <c r="D1368" i="11"/>
  <c r="D1369" i="11"/>
  <c r="D1370" i="11"/>
  <c r="D1371" i="11"/>
  <c r="D1372" i="11"/>
  <c r="D1373" i="11"/>
  <c r="D1374" i="11"/>
  <c r="D1375" i="11"/>
  <c r="D1376" i="11"/>
  <c r="D1377" i="11"/>
  <c r="D1378" i="11"/>
  <c r="D1379" i="11"/>
  <c r="D1380" i="11"/>
  <c r="D1381" i="11"/>
  <c r="D1382" i="11"/>
  <c r="D1383" i="11"/>
  <c r="D1384" i="11"/>
  <c r="D1385" i="11"/>
  <c r="D1386" i="11"/>
  <c r="D1387" i="11"/>
  <c r="D1388" i="11"/>
  <c r="D1389" i="11"/>
  <c r="D1390" i="11"/>
  <c r="D1391" i="11"/>
  <c r="D1392" i="11"/>
  <c r="D1393" i="11"/>
  <c r="D1394" i="11"/>
  <c r="D1395" i="11"/>
  <c r="D1396" i="11"/>
  <c r="D1397" i="11"/>
  <c r="D1398" i="11"/>
  <c r="D1399" i="11"/>
  <c r="D1400" i="11"/>
  <c r="D1401" i="11"/>
  <c r="D1402" i="11"/>
  <c r="D1403" i="11"/>
  <c r="D1404" i="11"/>
  <c r="D1405" i="11"/>
  <c r="D1406" i="11"/>
  <c r="D1407" i="11"/>
  <c r="D1408" i="11"/>
  <c r="D1409" i="11"/>
  <c r="D1410" i="11"/>
  <c r="D1411" i="11"/>
  <c r="D1412" i="11"/>
  <c r="D1413" i="11"/>
  <c r="D1414" i="11"/>
  <c r="D1415" i="11"/>
  <c r="D1416" i="11"/>
  <c r="D1417" i="11"/>
  <c r="D1418" i="11"/>
  <c r="D1419" i="11"/>
  <c r="D1420" i="11"/>
  <c r="D1421" i="11"/>
  <c r="D1422" i="11"/>
  <c r="D1423" i="11"/>
  <c r="D1424" i="11"/>
  <c r="D1425" i="11"/>
  <c r="D1426" i="11"/>
  <c r="D1427" i="11"/>
  <c r="D1428" i="11"/>
  <c r="D1429" i="11"/>
  <c r="D1430" i="11"/>
  <c r="D1431" i="11"/>
  <c r="D1432" i="11"/>
  <c r="D1433" i="11"/>
  <c r="D1434" i="11"/>
  <c r="D1435" i="11"/>
  <c r="D1436" i="11"/>
  <c r="D1437" i="11"/>
  <c r="D1438" i="11"/>
  <c r="D1439" i="11"/>
  <c r="D1440" i="11"/>
  <c r="D1441" i="11"/>
  <c r="D1442" i="11"/>
  <c r="D1443" i="11"/>
  <c r="D1444" i="11"/>
  <c r="D1445" i="11"/>
  <c r="D1446" i="11"/>
  <c r="D1447" i="11"/>
  <c r="D1448" i="11"/>
  <c r="D1449" i="11"/>
  <c r="D1450" i="11"/>
  <c r="D1451" i="11"/>
  <c r="D1452" i="11"/>
  <c r="D1453" i="11"/>
  <c r="D1454" i="11"/>
  <c r="D1455" i="11"/>
  <c r="D1456" i="11"/>
  <c r="D1457" i="11"/>
  <c r="D1458" i="11"/>
  <c r="D1459" i="11"/>
  <c r="D1460" i="11"/>
  <c r="D1461" i="11"/>
  <c r="D1462" i="11"/>
  <c r="D1463" i="11"/>
  <c r="D1464" i="11"/>
  <c r="D1465" i="11"/>
  <c r="D1466" i="11"/>
  <c r="D1467" i="11"/>
  <c r="D1468" i="11"/>
  <c r="D1469" i="11"/>
  <c r="D1470" i="11"/>
  <c r="D1471" i="11"/>
  <c r="D1472" i="11"/>
  <c r="D1473" i="11"/>
  <c r="D1474" i="11"/>
  <c r="D1475" i="11"/>
  <c r="D1476" i="11"/>
  <c r="D1477" i="11"/>
  <c r="D1478" i="11"/>
  <c r="D1479" i="11"/>
  <c r="D1480" i="11"/>
  <c r="D1481" i="11"/>
  <c r="D1482" i="11"/>
  <c r="D1483" i="11"/>
  <c r="D1484" i="11"/>
  <c r="D1485" i="11"/>
  <c r="D1486" i="11"/>
  <c r="D1487" i="11"/>
  <c r="D1488" i="11"/>
  <c r="D1489" i="11"/>
  <c r="D1490" i="11"/>
  <c r="D1491" i="11"/>
  <c r="D1492" i="11"/>
  <c r="D1493" i="11"/>
  <c r="D1494" i="11"/>
  <c r="D1495" i="11"/>
  <c r="D1496" i="11"/>
  <c r="D1497" i="11"/>
  <c r="D1498" i="11"/>
  <c r="D1499" i="11"/>
  <c r="D1500" i="11"/>
  <c r="D1501" i="11"/>
  <c r="D1502" i="11"/>
  <c r="D1503" i="11"/>
  <c r="D1504" i="11"/>
  <c r="D1505" i="11"/>
  <c r="D1506" i="11"/>
  <c r="D1507" i="11"/>
  <c r="D1508" i="11"/>
  <c r="D1509" i="11"/>
  <c r="D1510" i="11"/>
  <c r="D1511" i="11"/>
  <c r="D1512" i="11"/>
  <c r="D1513" i="11"/>
  <c r="D1514" i="11"/>
  <c r="D1515" i="11"/>
  <c r="D1516" i="11"/>
  <c r="D1517" i="11"/>
  <c r="D1518" i="11"/>
  <c r="D1519" i="11"/>
  <c r="D1520" i="11"/>
  <c r="D1521" i="11"/>
  <c r="D1522" i="11"/>
  <c r="D1523" i="11"/>
  <c r="D1524" i="11"/>
  <c r="D1525" i="11"/>
  <c r="D1526" i="11"/>
  <c r="D1527" i="11"/>
  <c r="D1528" i="11"/>
  <c r="D1529" i="11"/>
  <c r="D1530" i="11"/>
  <c r="D1531" i="11"/>
  <c r="D1532" i="11"/>
  <c r="D1533" i="11"/>
  <c r="D1534" i="11"/>
  <c r="D1535" i="11"/>
  <c r="D1536" i="11"/>
  <c r="D1537" i="11"/>
  <c r="D1538" i="11"/>
  <c r="D1539" i="11"/>
  <c r="D1540" i="11"/>
  <c r="D1541" i="11"/>
  <c r="D1542" i="11"/>
  <c r="D1543" i="11"/>
  <c r="D1544" i="11"/>
  <c r="D1545" i="11"/>
  <c r="D1546" i="11"/>
  <c r="D1547" i="11"/>
  <c r="D1548" i="11"/>
  <c r="D1549" i="11"/>
  <c r="D1550" i="11"/>
  <c r="D1551" i="11"/>
  <c r="D1552" i="11"/>
  <c r="D1553" i="11"/>
  <c r="D1554" i="11"/>
  <c r="D1555" i="11"/>
  <c r="D1556" i="11"/>
  <c r="D1557" i="11"/>
  <c r="D1558" i="11"/>
  <c r="D1559" i="11"/>
  <c r="D1560" i="11"/>
  <c r="D1561" i="11"/>
  <c r="D1562" i="11"/>
  <c r="D1563" i="11"/>
  <c r="D1564" i="11"/>
  <c r="D1565" i="11"/>
  <c r="D1566" i="11"/>
  <c r="D1567" i="11"/>
  <c r="D1568" i="11"/>
  <c r="D1569" i="11"/>
  <c r="D1570" i="11"/>
  <c r="D1571" i="11"/>
  <c r="D1572" i="11"/>
  <c r="D1573" i="11"/>
  <c r="D1574" i="11"/>
  <c r="D1575" i="11"/>
  <c r="D1576" i="11"/>
  <c r="D1577" i="11"/>
  <c r="D1578" i="11"/>
  <c r="D1579" i="11"/>
  <c r="D1580" i="11"/>
  <c r="D1581" i="11"/>
  <c r="D1582" i="11"/>
  <c r="D1583" i="11"/>
  <c r="D1584" i="11"/>
  <c r="D1585" i="11"/>
  <c r="D1586" i="11"/>
  <c r="D1587" i="11"/>
  <c r="D1588" i="11"/>
  <c r="D1589" i="11"/>
  <c r="D1590" i="11"/>
  <c r="D1591" i="11"/>
  <c r="D1592" i="11"/>
  <c r="D1593" i="11"/>
  <c r="D1594" i="11"/>
  <c r="D1595" i="11"/>
  <c r="D1596" i="11"/>
  <c r="D1597" i="11"/>
  <c r="D1598" i="11"/>
  <c r="D1599" i="11"/>
  <c r="D1600" i="11"/>
  <c r="D1601" i="11"/>
  <c r="D1602" i="11"/>
  <c r="D1603" i="11"/>
  <c r="D1604" i="11"/>
  <c r="D1605" i="11"/>
  <c r="D1606" i="11"/>
  <c r="D1607" i="11"/>
  <c r="D1608" i="11"/>
  <c r="D1609" i="11"/>
  <c r="D1610" i="11"/>
  <c r="D1611" i="11"/>
  <c r="D1612" i="11"/>
  <c r="D1613" i="11"/>
  <c r="D1614" i="11"/>
  <c r="D1615" i="11"/>
  <c r="D1616" i="11"/>
  <c r="D1617" i="11"/>
  <c r="D1618" i="11"/>
  <c r="D1619" i="11"/>
  <c r="D1620" i="11"/>
  <c r="D1621" i="11"/>
  <c r="D1622" i="11"/>
  <c r="D1623" i="11"/>
  <c r="D1624" i="11"/>
  <c r="D1625" i="11"/>
  <c r="D1626" i="11"/>
  <c r="D1627" i="11"/>
  <c r="D1628" i="11"/>
  <c r="D1629" i="11"/>
  <c r="D1630" i="11"/>
  <c r="D1631" i="11"/>
  <c r="D1632" i="11"/>
  <c r="D1633" i="11"/>
  <c r="D1634" i="11"/>
  <c r="D1635" i="11"/>
  <c r="D1636" i="11"/>
  <c r="D1637" i="11"/>
  <c r="D1638" i="11"/>
  <c r="D1639" i="11"/>
  <c r="D1640" i="11"/>
  <c r="D1641" i="11"/>
  <c r="D1642" i="11"/>
  <c r="D1643" i="11"/>
  <c r="D1644" i="11"/>
  <c r="D1645" i="11"/>
  <c r="D1646" i="11"/>
  <c r="D1647" i="11"/>
  <c r="D1648" i="11"/>
  <c r="D1649" i="11"/>
  <c r="D1650" i="11"/>
  <c r="D1651" i="11"/>
  <c r="D1652" i="11"/>
  <c r="D1653" i="11"/>
  <c r="D1654" i="11"/>
  <c r="D1655" i="11"/>
  <c r="D1656" i="11"/>
  <c r="D1657" i="11"/>
  <c r="D1658" i="11"/>
  <c r="D1659" i="11"/>
  <c r="D1660" i="11"/>
  <c r="D1661" i="11"/>
  <c r="D1662" i="11"/>
  <c r="D1663" i="11"/>
  <c r="D1664" i="11"/>
  <c r="D1665" i="11"/>
  <c r="D1666" i="11"/>
  <c r="D1667" i="11"/>
  <c r="D1668" i="11"/>
  <c r="D1669" i="11"/>
  <c r="D1670" i="11"/>
  <c r="D1671" i="11"/>
  <c r="D1672" i="11"/>
  <c r="D1673" i="11"/>
  <c r="D1674" i="11"/>
  <c r="D1675" i="11"/>
  <c r="D1676" i="11"/>
  <c r="D1677" i="11"/>
  <c r="D1678" i="11"/>
  <c r="D1679" i="11"/>
  <c r="D1680" i="11"/>
  <c r="D1681" i="11"/>
  <c r="D1682" i="11"/>
  <c r="D1683" i="11"/>
  <c r="D1684" i="11"/>
  <c r="D1685" i="11"/>
  <c r="D1686" i="11"/>
  <c r="D1687" i="11"/>
  <c r="D1688" i="11"/>
  <c r="D1689" i="11"/>
  <c r="D1690" i="11"/>
  <c r="D1691" i="11"/>
  <c r="D1692" i="11"/>
  <c r="D1693" i="11"/>
  <c r="D1694" i="11"/>
  <c r="D1695" i="11"/>
  <c r="D1696" i="11"/>
  <c r="D1697" i="11"/>
  <c r="D1698" i="11"/>
  <c r="D1699" i="11"/>
  <c r="D1700" i="11"/>
  <c r="D1701" i="11"/>
  <c r="D1702" i="11"/>
  <c r="D1703" i="11"/>
  <c r="D1704" i="11"/>
  <c r="D1705" i="11"/>
  <c r="D1706" i="11"/>
  <c r="D1707" i="11"/>
  <c r="D1708" i="11"/>
  <c r="D1709" i="11"/>
  <c r="D1710" i="11"/>
  <c r="D1711" i="11"/>
  <c r="D1712" i="11"/>
  <c r="D1713" i="11"/>
  <c r="D1714" i="11"/>
  <c r="D1715" i="11"/>
  <c r="D1716" i="11"/>
  <c r="D1717" i="11"/>
  <c r="D1718" i="11"/>
  <c r="D1719" i="11"/>
  <c r="D1720" i="11"/>
  <c r="D1721" i="11"/>
  <c r="D1722" i="11"/>
  <c r="D1723" i="11"/>
  <c r="D1724" i="11"/>
  <c r="D1725" i="11"/>
  <c r="D1726" i="11"/>
  <c r="D1727" i="11"/>
  <c r="D1728" i="11"/>
  <c r="D1729" i="11"/>
  <c r="D1730" i="11"/>
  <c r="D1731" i="11"/>
  <c r="D1732" i="11"/>
  <c r="D1733" i="11"/>
  <c r="D1734" i="11"/>
  <c r="D1735" i="11"/>
  <c r="D1736" i="11"/>
  <c r="D1737" i="11"/>
  <c r="D1738" i="11"/>
  <c r="D1739" i="11"/>
  <c r="D1740" i="11"/>
  <c r="D1741" i="11"/>
  <c r="D1742" i="11"/>
  <c r="D1743" i="11"/>
  <c r="D1744" i="11"/>
  <c r="D1745" i="11"/>
  <c r="D1746" i="11"/>
  <c r="D1747" i="11"/>
  <c r="D1748" i="11"/>
  <c r="D1749" i="11"/>
  <c r="D1750" i="11"/>
  <c r="D1751" i="11"/>
  <c r="D1752" i="11"/>
  <c r="D1753" i="11"/>
  <c r="D1754" i="11"/>
  <c r="D1755" i="11"/>
  <c r="D1756" i="11"/>
  <c r="D1757" i="11"/>
  <c r="D1758" i="11"/>
  <c r="D1759" i="11"/>
  <c r="D1760" i="11"/>
  <c r="D1761" i="11"/>
  <c r="D1762" i="11"/>
  <c r="D1763" i="11"/>
  <c r="D1764" i="11"/>
  <c r="D1765" i="11"/>
  <c r="D1766" i="11"/>
  <c r="D1767" i="11"/>
  <c r="D1768" i="11"/>
  <c r="D1769" i="11"/>
  <c r="D1770" i="11"/>
  <c r="D1771" i="11"/>
  <c r="D1772" i="11"/>
  <c r="D1773" i="11"/>
  <c r="D1774" i="11"/>
  <c r="D1775" i="11"/>
  <c r="D1776" i="11"/>
  <c r="D1777" i="11"/>
  <c r="D1778" i="11"/>
  <c r="D1779" i="11"/>
  <c r="D1780" i="11"/>
  <c r="D1781" i="11"/>
  <c r="D1782" i="11"/>
  <c r="D1783" i="11"/>
  <c r="D1784" i="11"/>
  <c r="D1785" i="11"/>
  <c r="D1786" i="11"/>
  <c r="D1787" i="11"/>
  <c r="D1788" i="11"/>
  <c r="D1789" i="11"/>
  <c r="D1790" i="11"/>
  <c r="D1791" i="11"/>
  <c r="D1792" i="11"/>
  <c r="D1793" i="11"/>
  <c r="D1794" i="11"/>
  <c r="D1795" i="11"/>
  <c r="D1796" i="11"/>
  <c r="D1797" i="11"/>
  <c r="D1798" i="11"/>
  <c r="D1799" i="11"/>
  <c r="D1800" i="11"/>
  <c r="D1801" i="11"/>
  <c r="D1802" i="11"/>
  <c r="D1803" i="11"/>
  <c r="D1804" i="11"/>
  <c r="D1805" i="11"/>
  <c r="D1806" i="11"/>
  <c r="D1807" i="11"/>
  <c r="D1808" i="11"/>
  <c r="D1809" i="11"/>
  <c r="D1810" i="11"/>
  <c r="D1811" i="11"/>
  <c r="D1812" i="11"/>
  <c r="D1813" i="11"/>
  <c r="D1814" i="11"/>
  <c r="D1815" i="11"/>
  <c r="D1816" i="11"/>
  <c r="D1817" i="11"/>
  <c r="D1818" i="11"/>
  <c r="D1819" i="11"/>
  <c r="D1820" i="11"/>
  <c r="D1821" i="11"/>
  <c r="D1822" i="11"/>
  <c r="D1823" i="11"/>
  <c r="D1824" i="11"/>
  <c r="D1825" i="11"/>
  <c r="D1826" i="11"/>
  <c r="D1827" i="11"/>
  <c r="D1828" i="11"/>
  <c r="D1829" i="11"/>
  <c r="D1830" i="11"/>
  <c r="D1831" i="11"/>
  <c r="D1832" i="11"/>
  <c r="D1833" i="11"/>
  <c r="D1834" i="11"/>
  <c r="D1835" i="11"/>
  <c r="D1836" i="11"/>
  <c r="D1837" i="11"/>
  <c r="D1838" i="11"/>
  <c r="D1839" i="11"/>
  <c r="D1840" i="11"/>
  <c r="D1841" i="11"/>
  <c r="D1842" i="11"/>
  <c r="D1843" i="11"/>
  <c r="D1844" i="11"/>
  <c r="D1845" i="11"/>
  <c r="D1846" i="11"/>
  <c r="D1847" i="11"/>
  <c r="D1848" i="11"/>
  <c r="D1849" i="11"/>
  <c r="D1850" i="11"/>
  <c r="D1851" i="11"/>
  <c r="D1852" i="11"/>
  <c r="D1853" i="11"/>
  <c r="D1854" i="11"/>
  <c r="D1855" i="11"/>
  <c r="D1856" i="11"/>
  <c r="D1857" i="11"/>
  <c r="D1858" i="11"/>
  <c r="D1859" i="11"/>
  <c r="D1860" i="11"/>
  <c r="D1861" i="11"/>
  <c r="D1862" i="11"/>
  <c r="D1863" i="11"/>
  <c r="D1864" i="11"/>
  <c r="D1865" i="11"/>
  <c r="D1866" i="11"/>
  <c r="D1867" i="11"/>
  <c r="D1868" i="11"/>
  <c r="D1869" i="11"/>
  <c r="D1870" i="11"/>
  <c r="D1871" i="11"/>
  <c r="D1872" i="11"/>
  <c r="D1873" i="11"/>
  <c r="D1874" i="11"/>
  <c r="D1875" i="11"/>
  <c r="D1876" i="11"/>
  <c r="D1877" i="11"/>
  <c r="D1878" i="11"/>
  <c r="D1879" i="11"/>
  <c r="D1880" i="11"/>
  <c r="D1881" i="11"/>
  <c r="D1882" i="11"/>
  <c r="D1883" i="11"/>
  <c r="D1884" i="11"/>
  <c r="D1885" i="11"/>
  <c r="D1886" i="11"/>
  <c r="D1887" i="11"/>
  <c r="D1888" i="11"/>
  <c r="D1889" i="11"/>
  <c r="D1890" i="11"/>
  <c r="D1891" i="11"/>
  <c r="D1892" i="11"/>
  <c r="D1893" i="11"/>
  <c r="D1894" i="11"/>
  <c r="D1895" i="11"/>
  <c r="D1896" i="11"/>
  <c r="D1897" i="11"/>
  <c r="D1898" i="11"/>
  <c r="D1899" i="11"/>
  <c r="D1900" i="11"/>
  <c r="D1901" i="11"/>
  <c r="D1902" i="11"/>
  <c r="D1903" i="11"/>
  <c r="D1904" i="11"/>
  <c r="D1905" i="11"/>
  <c r="D1906" i="11"/>
  <c r="D1907" i="11"/>
  <c r="D1908" i="11"/>
  <c r="D1909" i="11"/>
  <c r="D1910" i="11"/>
  <c r="D1911" i="11"/>
  <c r="D1912" i="11"/>
  <c r="D1913" i="11"/>
  <c r="D1914" i="11"/>
  <c r="D1915" i="11"/>
  <c r="D1916" i="11"/>
  <c r="D1917" i="11"/>
  <c r="D1918" i="11"/>
  <c r="D1919" i="11"/>
  <c r="D1920" i="11"/>
  <c r="D1921" i="11"/>
  <c r="D1922" i="11"/>
  <c r="D1923" i="11"/>
  <c r="D1924" i="11"/>
  <c r="D1925" i="11"/>
  <c r="D1926" i="11"/>
  <c r="D1927" i="11"/>
  <c r="D1928" i="11"/>
  <c r="D1929" i="11"/>
  <c r="D1930" i="11"/>
  <c r="D1931" i="11"/>
  <c r="D1932" i="11"/>
  <c r="D1933" i="11"/>
  <c r="D1934" i="11"/>
  <c r="D1935" i="11"/>
  <c r="D1936" i="11"/>
  <c r="D1937" i="11"/>
  <c r="D1938" i="11"/>
  <c r="D1939" i="11"/>
  <c r="D1940" i="11"/>
  <c r="D1941" i="11"/>
  <c r="D1942" i="11"/>
  <c r="D1943" i="11"/>
  <c r="D1944" i="11"/>
  <c r="D1945" i="11"/>
  <c r="D1946" i="11"/>
  <c r="D1947" i="11"/>
  <c r="D1948" i="11"/>
  <c r="D1949" i="11"/>
  <c r="D1950" i="11"/>
  <c r="D1951" i="11"/>
  <c r="D1952" i="11"/>
  <c r="D1953" i="11"/>
  <c r="D1954" i="11"/>
  <c r="D1955" i="11"/>
  <c r="D1956" i="11"/>
  <c r="D1957" i="11"/>
  <c r="D1958" i="11"/>
  <c r="D1959" i="11"/>
  <c r="D1960" i="11"/>
  <c r="D1961" i="11"/>
  <c r="D1962" i="11"/>
  <c r="D1963" i="11"/>
  <c r="D1964" i="11"/>
  <c r="D1965" i="11"/>
  <c r="D1966" i="11"/>
  <c r="D1967" i="11"/>
  <c r="D1968" i="11"/>
  <c r="D1969" i="11"/>
  <c r="D1970" i="11"/>
  <c r="D1971" i="11"/>
  <c r="D1972" i="11"/>
  <c r="D1973" i="11"/>
  <c r="D1974" i="11"/>
  <c r="D1975" i="11"/>
  <c r="D1976" i="11"/>
  <c r="D1977" i="11"/>
  <c r="D1978" i="11"/>
  <c r="D1979" i="11"/>
  <c r="D1980" i="11"/>
  <c r="D1981" i="11"/>
  <c r="D1982" i="11"/>
  <c r="D1983" i="11"/>
  <c r="D1984" i="11"/>
  <c r="D1985" i="11"/>
  <c r="D1986" i="11"/>
  <c r="D1987" i="11"/>
  <c r="D1988" i="11"/>
  <c r="D1989" i="11"/>
  <c r="D1990" i="11"/>
  <c r="D1991" i="11"/>
  <c r="D1992" i="11"/>
  <c r="D1993" i="11"/>
  <c r="D1994" i="11"/>
  <c r="D1995" i="11"/>
  <c r="D1996" i="11"/>
  <c r="D1997" i="11"/>
  <c r="D1998" i="11"/>
  <c r="D1999" i="11"/>
  <c r="D2000" i="11"/>
  <c r="D2001" i="11"/>
  <c r="D2002" i="11"/>
  <c r="D2003" i="11"/>
  <c r="D2004" i="11"/>
  <c r="D2005" i="11"/>
  <c r="D2006" i="11"/>
  <c r="D2007" i="11"/>
  <c r="D2008" i="11"/>
  <c r="D2009" i="11"/>
  <c r="D2010" i="11"/>
  <c r="D2011" i="11"/>
  <c r="D2012" i="11"/>
  <c r="D2013" i="11"/>
  <c r="D2014" i="11"/>
  <c r="D2015" i="11"/>
  <c r="D2016" i="11"/>
  <c r="D2017" i="11"/>
  <c r="D2018" i="11"/>
  <c r="D2019" i="11"/>
  <c r="D2020" i="11"/>
  <c r="D2021" i="11"/>
  <c r="D2022" i="11"/>
  <c r="D2023" i="11"/>
  <c r="D2024" i="11"/>
  <c r="D2025" i="11"/>
  <c r="D2026" i="11"/>
  <c r="D2027" i="11"/>
  <c r="D2028" i="11"/>
  <c r="D2029" i="11"/>
  <c r="D2030" i="11"/>
  <c r="D2031" i="11"/>
  <c r="D2032" i="11"/>
  <c r="D2033" i="11"/>
  <c r="D2034" i="11"/>
  <c r="D2035" i="11"/>
  <c r="D2036" i="11"/>
  <c r="D2037" i="11"/>
  <c r="D2038" i="11"/>
  <c r="D2039" i="11"/>
  <c r="D2040" i="11"/>
  <c r="D2041" i="11"/>
  <c r="D2042" i="11"/>
  <c r="D2043" i="11"/>
  <c r="D2044" i="11"/>
  <c r="D2045" i="11"/>
  <c r="D2046" i="11"/>
  <c r="D2047" i="11"/>
  <c r="D2048" i="11"/>
  <c r="D2049" i="11"/>
  <c r="D2050" i="11"/>
  <c r="D2051" i="11"/>
  <c r="D2052" i="11"/>
  <c r="D2053" i="11"/>
  <c r="D2054" i="11"/>
  <c r="D2055" i="11"/>
  <c r="D2056" i="11"/>
  <c r="D2057" i="11"/>
  <c r="D2058" i="11"/>
  <c r="D2059" i="11"/>
  <c r="D2060" i="11"/>
  <c r="D2061" i="11"/>
  <c r="D2062" i="11"/>
  <c r="D2063" i="11"/>
  <c r="D2064" i="11"/>
  <c r="D2065" i="11"/>
  <c r="D2066" i="11"/>
  <c r="D2067" i="11"/>
  <c r="D2068" i="11"/>
  <c r="D2069" i="11"/>
  <c r="D2070" i="11"/>
  <c r="D2071" i="11"/>
  <c r="D2072" i="11"/>
  <c r="D2073" i="11"/>
  <c r="D2074" i="11"/>
  <c r="D2075" i="11"/>
  <c r="D2076" i="11"/>
  <c r="D2077" i="11"/>
  <c r="D2078" i="11"/>
  <c r="D2079" i="11"/>
  <c r="D2080" i="11"/>
  <c r="D2081" i="11"/>
  <c r="D2082" i="11"/>
  <c r="D2083" i="11"/>
  <c r="D2084" i="11"/>
  <c r="D2085" i="11"/>
  <c r="D2086" i="11"/>
  <c r="D2087" i="11"/>
  <c r="D2088" i="11"/>
  <c r="D2089" i="11"/>
  <c r="D2090" i="11"/>
  <c r="D2091" i="11"/>
  <c r="D2092" i="11"/>
  <c r="D2093" i="11"/>
  <c r="D2094" i="11"/>
  <c r="D2095" i="11"/>
  <c r="D2096" i="11"/>
  <c r="D2097" i="11"/>
  <c r="D2098" i="11"/>
  <c r="D2099" i="11"/>
  <c r="D2100" i="11"/>
  <c r="D2101" i="11"/>
  <c r="D2102" i="11"/>
  <c r="D2103" i="11"/>
  <c r="D2104" i="11"/>
  <c r="D2105" i="11"/>
  <c r="D2106" i="11"/>
  <c r="D2107" i="11"/>
  <c r="D2108" i="11"/>
  <c r="D2109" i="11"/>
  <c r="D2110" i="11"/>
  <c r="D2111" i="11"/>
  <c r="D2112" i="11"/>
  <c r="D2113" i="11"/>
  <c r="D2114" i="11"/>
  <c r="D2115" i="11"/>
  <c r="D2116" i="11"/>
  <c r="D2117" i="11"/>
  <c r="D2118" i="11"/>
  <c r="D2119" i="11"/>
  <c r="D2120" i="11"/>
  <c r="D2121" i="11"/>
  <c r="D2122" i="11"/>
  <c r="D2123" i="11"/>
  <c r="D2124" i="11"/>
  <c r="D2125" i="11"/>
  <c r="D2126" i="11"/>
  <c r="D2127" i="11"/>
  <c r="D2128" i="11"/>
  <c r="D2129" i="11"/>
  <c r="D2130" i="11"/>
  <c r="D2131" i="11"/>
  <c r="D2132" i="11"/>
  <c r="D2133" i="11"/>
  <c r="D2134" i="11"/>
  <c r="D2135" i="11"/>
  <c r="D2136" i="11"/>
  <c r="D2137" i="11"/>
  <c r="D2138" i="11"/>
  <c r="D2139" i="11"/>
  <c r="D2140" i="11"/>
  <c r="D2141" i="11"/>
  <c r="D2142" i="11"/>
  <c r="D2143" i="11"/>
  <c r="D2144" i="11"/>
  <c r="D2145" i="11"/>
  <c r="D2146" i="11"/>
  <c r="D2147" i="11"/>
  <c r="D2148" i="11"/>
  <c r="D2149" i="11"/>
  <c r="D2150" i="11"/>
  <c r="D2151" i="11"/>
  <c r="D2152" i="11"/>
  <c r="D2153" i="11"/>
  <c r="D2154" i="11"/>
  <c r="D2155" i="11"/>
  <c r="D2156" i="11"/>
  <c r="D2157" i="11"/>
  <c r="D2158" i="11"/>
  <c r="D2159" i="11"/>
  <c r="D2160" i="11"/>
  <c r="D2161" i="11"/>
  <c r="D2162" i="11"/>
  <c r="D2163" i="11"/>
  <c r="D2164" i="11"/>
  <c r="D2165" i="11"/>
  <c r="D2166" i="11"/>
  <c r="D2167" i="11"/>
  <c r="D2168" i="11"/>
  <c r="D2169" i="11"/>
  <c r="D2170" i="11"/>
  <c r="D2171" i="11"/>
  <c r="D2172" i="11"/>
  <c r="D2173" i="11"/>
  <c r="D2174" i="11"/>
  <c r="D2175" i="11"/>
  <c r="D2176" i="11"/>
  <c r="D2177" i="11"/>
  <c r="D2178" i="11"/>
  <c r="D2179" i="11"/>
  <c r="D2180" i="11"/>
  <c r="D2181" i="11"/>
  <c r="D2182" i="11"/>
  <c r="D2183" i="11"/>
  <c r="D2184" i="11"/>
  <c r="D2185" i="11"/>
  <c r="D2186" i="11"/>
  <c r="D2187" i="11"/>
  <c r="D2188" i="11"/>
  <c r="D2189" i="11"/>
  <c r="D2190" i="11"/>
  <c r="D2191" i="11"/>
  <c r="D2192" i="11"/>
  <c r="D2193" i="11"/>
  <c r="D2194" i="11"/>
  <c r="D2195" i="11"/>
  <c r="D2196" i="11"/>
  <c r="D2197" i="11"/>
  <c r="D2198" i="11"/>
  <c r="D2199" i="11"/>
  <c r="D2200" i="11"/>
  <c r="D2201" i="11"/>
  <c r="D2202" i="11"/>
  <c r="D2203" i="11"/>
  <c r="D2204" i="11"/>
  <c r="D2205" i="11"/>
  <c r="D2206" i="11"/>
  <c r="D2207" i="11"/>
  <c r="D2208" i="11"/>
  <c r="D2209" i="11"/>
  <c r="D2210" i="11"/>
  <c r="D2211" i="11"/>
  <c r="D2212" i="11"/>
  <c r="D2213" i="11"/>
  <c r="D2214" i="11"/>
  <c r="D2215" i="11"/>
  <c r="D2216" i="11"/>
  <c r="D4" i="11"/>
  <c r="C3" i="7"/>
  <c r="F1" i="1"/>
  <c r="E1" i="1"/>
  <c r="D1" i="1"/>
  <c r="I1" i="1"/>
  <c r="W1" i="1"/>
  <c r="C1" i="1"/>
  <c r="G1" i="1"/>
  <c r="H1" i="1"/>
  <c r="J1" i="1"/>
  <c r="K1" i="1"/>
  <c r="L1" i="1"/>
  <c r="M1" i="1"/>
  <c r="N1" i="1"/>
  <c r="O1" i="1"/>
  <c r="P1" i="1"/>
  <c r="Q1" i="1"/>
  <c r="R1" i="1"/>
  <c r="S1" i="1"/>
  <c r="T1" i="1"/>
  <c r="U1" i="1"/>
  <c r="V1" i="1"/>
  <c r="X1" i="1"/>
  <c r="B1" i="1"/>
  <c r="J2216" i="2"/>
  <c r="F2215" i="2"/>
  <c r="E2215" i="2"/>
  <c r="D2215" i="2"/>
  <c r="C2215" i="2"/>
  <c r="H2215" i="2"/>
  <c r="I2215" i="2"/>
  <c r="J2215" i="2"/>
  <c r="K2215" i="2"/>
  <c r="L2215" i="2"/>
  <c r="M2215" i="2"/>
  <c r="N2215" i="2"/>
  <c r="O2215" i="2"/>
  <c r="P2215" i="2"/>
  <c r="Q2215" i="2"/>
  <c r="R2215" i="2"/>
  <c r="S2215" i="2"/>
  <c r="T2215" i="2"/>
  <c r="U2215" i="2"/>
  <c r="V2215" i="2"/>
  <c r="W2215" i="2"/>
  <c r="X2215" i="2"/>
  <c r="Y2215" i="2"/>
  <c r="AA5" i="7"/>
  <c r="U10" i="7"/>
  <c r="U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U9" i="7"/>
  <c r="U8" i="7"/>
  <c r="U7" i="7"/>
  <c r="U5" i="7"/>
  <c r="U4" i="7"/>
  <c r="S3" i="7"/>
  <c r="T3" i="7"/>
  <c r="R3" i="7"/>
  <c r="S10" i="7"/>
  <c r="T10" i="7"/>
  <c r="G33" i="7"/>
  <c r="H33" i="7" s="1"/>
  <c r="J33" i="7" s="1"/>
  <c r="K33" i="7" s="1"/>
  <c r="L33" i="7" s="1"/>
  <c r="M33" i="7" s="1"/>
  <c r="N33" i="7" s="1"/>
  <c r="O33" i="7" s="1"/>
  <c r="G34" i="7"/>
  <c r="H34" i="7" s="1"/>
  <c r="J34" i="7" s="1"/>
  <c r="K34" i="7" s="1"/>
  <c r="L34" i="7" s="1"/>
  <c r="M34" i="7" s="1"/>
  <c r="N34" i="7" s="1"/>
  <c r="O34" i="7" s="1"/>
  <c r="G35" i="7"/>
  <c r="H35" i="7" s="1"/>
  <c r="J35" i="7" s="1"/>
  <c r="K35" i="7" s="1"/>
  <c r="L35" i="7" s="1"/>
  <c r="M35" i="7" s="1"/>
  <c r="N35" i="7" s="1"/>
  <c r="O35" i="7" s="1"/>
  <c r="G36" i="7"/>
  <c r="H36" i="7" s="1"/>
  <c r="J36" i="7" s="1"/>
  <c r="K36" i="7" s="1"/>
  <c r="L36" i="7" s="1"/>
  <c r="M36" i="7" s="1"/>
  <c r="N36" i="7" s="1"/>
  <c r="O36" i="7" s="1"/>
  <c r="G37" i="7"/>
  <c r="H37" i="7" s="1"/>
  <c r="J37" i="7" s="1"/>
  <c r="K37" i="7" s="1"/>
  <c r="L37" i="7" s="1"/>
  <c r="M37" i="7" s="1"/>
  <c r="N37" i="7" s="1"/>
  <c r="O37" i="7" s="1"/>
  <c r="G38" i="7"/>
  <c r="H38" i="7" s="1"/>
  <c r="J38" i="7" s="1"/>
  <c r="K38" i="7" s="1"/>
  <c r="L38" i="7" s="1"/>
  <c r="M38" i="7" s="1"/>
  <c r="N38" i="7" s="1"/>
  <c r="O38" i="7" s="1"/>
  <c r="G39" i="7"/>
  <c r="H39" i="7" s="1"/>
  <c r="J39" i="7" s="1"/>
  <c r="K39" i="7" s="1"/>
  <c r="L39" i="7" s="1"/>
  <c r="M39" i="7" s="1"/>
  <c r="N39" i="7" s="1"/>
  <c r="O39" i="7" s="1"/>
  <c r="G40" i="7"/>
  <c r="H40" i="7" s="1"/>
  <c r="J40" i="7" s="1"/>
  <c r="K40" i="7" s="1"/>
  <c r="L40" i="7" s="1"/>
  <c r="M40" i="7" s="1"/>
  <c r="N40" i="7" s="1"/>
  <c r="O40" i="7" s="1"/>
  <c r="G41" i="7"/>
  <c r="H41" i="7" s="1"/>
  <c r="J41" i="7" s="1"/>
  <c r="K41" i="7" s="1"/>
  <c r="L41" i="7" s="1"/>
  <c r="M41" i="7" s="1"/>
  <c r="N41" i="7" s="1"/>
  <c r="O41" i="7" s="1"/>
  <c r="G42" i="7"/>
  <c r="H42" i="7" s="1"/>
  <c r="J42" i="7" s="1"/>
  <c r="K42" i="7" s="1"/>
  <c r="L42" i="7" s="1"/>
  <c r="M42" i="7" s="1"/>
  <c r="N42" i="7" s="1"/>
  <c r="O42" i="7" s="1"/>
  <c r="G43" i="7"/>
  <c r="H43" i="7" s="1"/>
  <c r="J43" i="7" s="1"/>
  <c r="K43" i="7" s="1"/>
  <c r="L43" i="7" s="1"/>
  <c r="M43" i="7" s="1"/>
  <c r="N43" i="7" s="1"/>
  <c r="O43" i="7" s="1"/>
  <c r="G44" i="7"/>
  <c r="H44" i="7" s="1"/>
  <c r="J44" i="7" s="1"/>
  <c r="K44" i="7" s="1"/>
  <c r="L44" i="7" s="1"/>
  <c r="M44" i="7" s="1"/>
  <c r="N44" i="7" s="1"/>
  <c r="O44" i="7" s="1"/>
  <c r="G45" i="7"/>
  <c r="H45" i="7" s="1"/>
  <c r="J45" i="7" s="1"/>
  <c r="K45" i="7" s="1"/>
  <c r="L45" i="7" s="1"/>
  <c r="M45" i="7" s="1"/>
  <c r="N45" i="7" s="1"/>
  <c r="O45" i="7" s="1"/>
  <c r="G46" i="7"/>
  <c r="H46" i="7" s="1"/>
  <c r="J46" i="7" s="1"/>
  <c r="K46" i="7" s="1"/>
  <c r="L46" i="7" s="1"/>
  <c r="M46" i="7" s="1"/>
  <c r="N46" i="7" s="1"/>
  <c r="O46" i="7" s="1"/>
  <c r="G47" i="7"/>
  <c r="H47" i="7" s="1"/>
  <c r="J47" i="7" s="1"/>
  <c r="K47" i="7" s="1"/>
  <c r="L47" i="7" s="1"/>
  <c r="M47" i="7" s="1"/>
  <c r="N47" i="7" s="1"/>
  <c r="O47" i="7" s="1"/>
  <c r="G48" i="7"/>
  <c r="H48" i="7" s="1"/>
  <c r="J48" i="7" s="1"/>
  <c r="K48" i="7" s="1"/>
  <c r="L48" i="7" s="1"/>
  <c r="M48" i="7" s="1"/>
  <c r="N48" i="7" s="1"/>
  <c r="O48" i="7" s="1"/>
  <c r="G49" i="7"/>
  <c r="H49" i="7" s="1"/>
  <c r="J49" i="7" s="1"/>
  <c r="K49" i="7" s="1"/>
  <c r="L49" i="7" s="1"/>
  <c r="M49" i="7" s="1"/>
  <c r="N49" i="7" s="1"/>
  <c r="O49" i="7" s="1"/>
  <c r="G50" i="7"/>
  <c r="H50" i="7" s="1"/>
  <c r="J50" i="7" s="1"/>
  <c r="K50" i="7" s="1"/>
  <c r="L50" i="7" s="1"/>
  <c r="M50" i="7" s="1"/>
  <c r="N50" i="7" s="1"/>
  <c r="O50" i="7" s="1"/>
  <c r="G51" i="7"/>
  <c r="H51" i="7" s="1"/>
  <c r="J51" i="7" s="1"/>
  <c r="K51" i="7" s="1"/>
  <c r="L51" i="7" s="1"/>
  <c r="M51" i="7" s="1"/>
  <c r="N51" i="7" s="1"/>
  <c r="O51" i="7" s="1"/>
  <c r="G52" i="7"/>
  <c r="H52" i="7" s="1"/>
  <c r="J52" i="7" s="1"/>
  <c r="K52" i="7" s="1"/>
  <c r="L52" i="7" s="1"/>
  <c r="M52" i="7" s="1"/>
  <c r="N52" i="7" s="1"/>
  <c r="O52" i="7" s="1"/>
  <c r="G53" i="7"/>
  <c r="H53" i="7" s="1"/>
  <c r="J53" i="7" s="1"/>
  <c r="K53" i="7" s="1"/>
  <c r="L53" i="7" s="1"/>
  <c r="M53" i="7" s="1"/>
  <c r="N53" i="7" s="1"/>
  <c r="O53" i="7" s="1"/>
  <c r="G54" i="7"/>
  <c r="H54" i="7" s="1"/>
  <c r="J54" i="7" s="1"/>
  <c r="G55" i="7"/>
  <c r="H55" i="7" s="1"/>
  <c r="J55" i="7" s="1"/>
  <c r="K55" i="7" s="1"/>
  <c r="L55" i="7" s="1"/>
  <c r="M55" i="7" s="1"/>
  <c r="N55" i="7" s="1"/>
  <c r="O55" i="7" s="1"/>
  <c r="G56" i="7"/>
  <c r="H56" i="7" s="1"/>
  <c r="J56" i="7" s="1"/>
  <c r="K56" i="7" s="1"/>
  <c r="L56" i="7" s="1"/>
  <c r="M56" i="7" s="1"/>
  <c r="N56" i="7" s="1"/>
  <c r="O56" i="7" s="1"/>
  <c r="G57" i="7"/>
  <c r="H57" i="7" s="1"/>
  <c r="J57" i="7" s="1"/>
  <c r="K57" i="7" s="1"/>
  <c r="L57" i="7" s="1"/>
  <c r="M57" i="7" s="1"/>
  <c r="N57" i="7" s="1"/>
  <c r="O57" i="7" s="1"/>
  <c r="G58" i="7"/>
  <c r="H58" i="7" s="1"/>
  <c r="J58" i="7" s="1"/>
  <c r="K58" i="7" s="1"/>
  <c r="L58" i="7" s="1"/>
  <c r="M58" i="7" s="1"/>
  <c r="N58" i="7" s="1"/>
  <c r="O58" i="7" s="1"/>
  <c r="G59" i="7"/>
  <c r="H59" i="7" s="1"/>
  <c r="J59" i="7" s="1"/>
  <c r="K59" i="7" s="1"/>
  <c r="L59" i="7" s="1"/>
  <c r="M59" i="7" s="1"/>
  <c r="N59" i="7" s="1"/>
  <c r="O59" i="7" s="1"/>
  <c r="G60" i="7"/>
  <c r="H60" i="7" s="1"/>
  <c r="J60" i="7" s="1"/>
  <c r="K60" i="7" s="1"/>
  <c r="L60" i="7" s="1"/>
  <c r="M60" i="7" s="1"/>
  <c r="N60" i="7" s="1"/>
  <c r="O60" i="7" s="1"/>
  <c r="G61" i="7"/>
  <c r="H61" i="7" s="1"/>
  <c r="J61" i="7" s="1"/>
  <c r="K61" i="7" s="1"/>
  <c r="L61" i="7" s="1"/>
  <c r="M61" i="7" s="1"/>
  <c r="N61" i="7" s="1"/>
  <c r="O61" i="7" s="1"/>
  <c r="G62" i="7"/>
  <c r="H62" i="7" s="1"/>
  <c r="J62" i="7" s="1"/>
  <c r="K62" i="7" s="1"/>
  <c r="L62" i="7" s="1"/>
  <c r="M62" i="7" s="1"/>
  <c r="N62" i="7" s="1"/>
  <c r="O62" i="7" s="1"/>
  <c r="G63" i="7"/>
  <c r="H63" i="7" s="1"/>
  <c r="J63" i="7" s="1"/>
  <c r="K63" i="7" s="1"/>
  <c r="L63" i="7" s="1"/>
  <c r="M63" i="7" s="1"/>
  <c r="N63" i="7" s="1"/>
  <c r="O63" i="7" s="1"/>
  <c r="G64" i="7"/>
  <c r="H64" i="7" s="1"/>
  <c r="J64" i="7" s="1"/>
  <c r="K64" i="7" s="1"/>
  <c r="L64" i="7" s="1"/>
  <c r="M64" i="7" s="1"/>
  <c r="N64" i="7" s="1"/>
  <c r="O64" i="7" s="1"/>
  <c r="G65" i="7"/>
  <c r="H65" i="7" s="1"/>
  <c r="J65" i="7" s="1"/>
  <c r="K65" i="7" s="1"/>
  <c r="L65" i="7" s="1"/>
  <c r="M65" i="7" s="1"/>
  <c r="N65" i="7" s="1"/>
  <c r="O65" i="7" s="1"/>
  <c r="G66" i="7"/>
  <c r="H66" i="7" s="1"/>
  <c r="J66" i="7" s="1"/>
  <c r="K66" i="7" s="1"/>
  <c r="L66" i="7" s="1"/>
  <c r="M66" i="7" s="1"/>
  <c r="N66" i="7" s="1"/>
  <c r="O66" i="7" s="1"/>
  <c r="G67" i="7"/>
  <c r="H67" i="7" s="1"/>
  <c r="J67" i="7" s="1"/>
  <c r="K67" i="7" s="1"/>
  <c r="L67" i="7" s="1"/>
  <c r="M67" i="7" s="1"/>
  <c r="N67" i="7" s="1"/>
  <c r="O67" i="7" s="1"/>
  <c r="G68" i="7"/>
  <c r="H68" i="7" s="1"/>
  <c r="J68" i="7" s="1"/>
  <c r="K68" i="7" s="1"/>
  <c r="L68" i="7" s="1"/>
  <c r="M68" i="7" s="1"/>
  <c r="N68" i="7" s="1"/>
  <c r="O68" i="7" s="1"/>
  <c r="G69" i="7"/>
  <c r="H69" i="7" s="1"/>
  <c r="J69" i="7" s="1"/>
  <c r="K69" i="7" s="1"/>
  <c r="L69" i="7" s="1"/>
  <c r="M69" i="7" s="1"/>
  <c r="N69" i="7" s="1"/>
  <c r="O69" i="7" s="1"/>
  <c r="G70" i="7"/>
  <c r="H70" i="7" s="1"/>
  <c r="J70" i="7" s="1"/>
  <c r="K70" i="7" s="1"/>
  <c r="L70" i="7" s="1"/>
  <c r="M70" i="7" s="1"/>
  <c r="N70" i="7" s="1"/>
  <c r="O70" i="7" s="1"/>
  <c r="G71" i="7"/>
  <c r="H71" i="7" s="1"/>
  <c r="J71" i="7" s="1"/>
  <c r="K71" i="7" s="1"/>
  <c r="L71" i="7" s="1"/>
  <c r="M71" i="7" s="1"/>
  <c r="N71" i="7" s="1"/>
  <c r="O71" i="7" s="1"/>
  <c r="G72" i="7"/>
  <c r="H72" i="7" s="1"/>
  <c r="J72" i="7" s="1"/>
  <c r="K72" i="7" s="1"/>
  <c r="L72" i="7" s="1"/>
  <c r="M72" i="7" s="1"/>
  <c r="N72" i="7" s="1"/>
  <c r="O72" i="7" s="1"/>
  <c r="G73" i="7"/>
  <c r="H73" i="7" s="1"/>
  <c r="J73" i="7" s="1"/>
  <c r="K73" i="7" s="1"/>
  <c r="L73" i="7" s="1"/>
  <c r="M73" i="7" s="1"/>
  <c r="N73" i="7" s="1"/>
  <c r="O73" i="7" s="1"/>
  <c r="G74" i="7"/>
  <c r="H74" i="7" s="1"/>
  <c r="J74" i="7" s="1"/>
  <c r="K74" i="7" s="1"/>
  <c r="L74" i="7" s="1"/>
  <c r="M74" i="7" s="1"/>
  <c r="N74" i="7" s="1"/>
  <c r="O74" i="7" s="1"/>
  <c r="G75" i="7"/>
  <c r="H75" i="7" s="1"/>
  <c r="J75" i="7" s="1"/>
  <c r="K75" i="7" s="1"/>
  <c r="L75" i="7" s="1"/>
  <c r="M75" i="7" s="1"/>
  <c r="N75" i="7" s="1"/>
  <c r="O75" i="7" s="1"/>
  <c r="G76" i="7"/>
  <c r="H76" i="7" s="1"/>
  <c r="J76" i="7" s="1"/>
  <c r="K76" i="7" s="1"/>
  <c r="L76" i="7" s="1"/>
  <c r="M76" i="7" s="1"/>
  <c r="N76" i="7" s="1"/>
  <c r="O76" i="7" s="1"/>
  <c r="G77" i="7"/>
  <c r="H77" i="7" s="1"/>
  <c r="J77" i="7" s="1"/>
  <c r="K77" i="7" s="1"/>
  <c r="L77" i="7" s="1"/>
  <c r="M77" i="7" s="1"/>
  <c r="N77" i="7" s="1"/>
  <c r="O77" i="7" s="1"/>
  <c r="G78" i="7"/>
  <c r="H78" i="7" s="1"/>
  <c r="J78" i="7" s="1"/>
  <c r="K78" i="7" s="1"/>
  <c r="L78" i="7" s="1"/>
  <c r="M78" i="7" s="1"/>
  <c r="N78" i="7" s="1"/>
  <c r="O78" i="7" s="1"/>
  <c r="G79" i="7"/>
  <c r="H79" i="7" s="1"/>
  <c r="J79" i="7" s="1"/>
  <c r="K79" i="7" s="1"/>
  <c r="L79" i="7" s="1"/>
  <c r="M79" i="7" s="1"/>
  <c r="N79" i="7" s="1"/>
  <c r="O79" i="7" s="1"/>
  <c r="G80" i="7"/>
  <c r="H80" i="7" s="1"/>
  <c r="J80" i="7" s="1"/>
  <c r="K80" i="7" s="1"/>
  <c r="L80" i="7" s="1"/>
  <c r="M80" i="7" s="1"/>
  <c r="N80" i="7" s="1"/>
  <c r="O80" i="7" s="1"/>
  <c r="G81" i="7"/>
  <c r="H81" i="7" s="1"/>
  <c r="J81" i="7" s="1"/>
  <c r="K81" i="7" s="1"/>
  <c r="L81" i="7" s="1"/>
  <c r="M81" i="7" s="1"/>
  <c r="N81" i="7" s="1"/>
  <c r="O81" i="7" s="1"/>
  <c r="G82" i="7"/>
  <c r="H82" i="7" s="1"/>
  <c r="J82" i="7" s="1"/>
  <c r="K82" i="7" s="1"/>
  <c r="L82" i="7" s="1"/>
  <c r="M82" i="7" s="1"/>
  <c r="N82" i="7" s="1"/>
  <c r="O82" i="7" s="1"/>
  <c r="G83" i="7"/>
  <c r="H83" i="7" s="1"/>
  <c r="J83" i="7" s="1"/>
  <c r="K83" i="7" s="1"/>
  <c r="L83" i="7" s="1"/>
  <c r="M83" i="7" s="1"/>
  <c r="N83" i="7" s="1"/>
  <c r="O83" i="7" s="1"/>
  <c r="G84" i="7"/>
  <c r="H84" i="7" s="1"/>
  <c r="G85" i="7"/>
  <c r="H85" i="7" s="1"/>
  <c r="J85" i="7" s="1"/>
  <c r="K85" i="7" s="1"/>
  <c r="L85" i="7" s="1"/>
  <c r="M85" i="7" s="1"/>
  <c r="N85" i="7" s="1"/>
  <c r="O85" i="7" s="1"/>
  <c r="G86" i="7"/>
  <c r="H86" i="7" s="1"/>
  <c r="J86" i="7" s="1"/>
  <c r="K86" i="7" s="1"/>
  <c r="L86" i="7" s="1"/>
  <c r="M86" i="7" s="1"/>
  <c r="N86" i="7" s="1"/>
  <c r="O86" i="7" s="1"/>
  <c r="G87" i="7"/>
  <c r="H87" i="7" s="1"/>
  <c r="J87" i="7" s="1"/>
  <c r="K87" i="7" s="1"/>
  <c r="L87" i="7" s="1"/>
  <c r="M87" i="7" s="1"/>
  <c r="N87" i="7" s="1"/>
  <c r="O87" i="7" s="1"/>
  <c r="G88" i="7"/>
  <c r="H88" i="7" s="1"/>
  <c r="J88" i="7" s="1"/>
  <c r="K88" i="7" s="1"/>
  <c r="L88" i="7" s="1"/>
  <c r="M88" i="7" s="1"/>
  <c r="N88" i="7" s="1"/>
  <c r="O88" i="7" s="1"/>
  <c r="G89" i="7"/>
  <c r="H89" i="7" s="1"/>
  <c r="J89" i="7" s="1"/>
  <c r="K89" i="7" s="1"/>
  <c r="L89" i="7" s="1"/>
  <c r="M89" i="7" s="1"/>
  <c r="N89" i="7" s="1"/>
  <c r="O89" i="7" s="1"/>
  <c r="G90" i="7"/>
  <c r="H90" i="7" s="1"/>
  <c r="J90" i="7" s="1"/>
  <c r="K90" i="7" s="1"/>
  <c r="L90" i="7" s="1"/>
  <c r="M90" i="7" s="1"/>
  <c r="N90" i="7" s="1"/>
  <c r="O90" i="7" s="1"/>
  <c r="G91" i="7"/>
  <c r="H91" i="7" s="1"/>
  <c r="J91" i="7" s="1"/>
  <c r="K91" i="7" s="1"/>
  <c r="L91" i="7" s="1"/>
  <c r="M91" i="7" s="1"/>
  <c r="N91" i="7" s="1"/>
  <c r="O91" i="7" s="1"/>
  <c r="G92" i="7"/>
  <c r="H92" i="7" s="1"/>
  <c r="J92" i="7" s="1"/>
  <c r="K92" i="7" s="1"/>
  <c r="L92" i="7" s="1"/>
  <c r="M92" i="7" s="1"/>
  <c r="N92" i="7" s="1"/>
  <c r="O92" i="7" s="1"/>
  <c r="G93" i="7"/>
  <c r="H93" i="7" s="1"/>
  <c r="J93" i="7" s="1"/>
  <c r="K93" i="7" s="1"/>
  <c r="L93" i="7" s="1"/>
  <c r="M93" i="7" s="1"/>
  <c r="N93" i="7" s="1"/>
  <c r="O93" i="7" s="1"/>
  <c r="G94" i="7"/>
  <c r="H94" i="7" s="1"/>
  <c r="J94" i="7" s="1"/>
  <c r="K94" i="7" s="1"/>
  <c r="L94" i="7" s="1"/>
  <c r="M94" i="7" s="1"/>
  <c r="N94" i="7" s="1"/>
  <c r="O94" i="7" s="1"/>
  <c r="G95" i="7"/>
  <c r="H95" i="7" s="1"/>
  <c r="J95" i="7" s="1"/>
  <c r="K95" i="7" s="1"/>
  <c r="L95" i="7" s="1"/>
  <c r="M95" i="7" s="1"/>
  <c r="N95" i="7" s="1"/>
  <c r="O95" i="7" s="1"/>
  <c r="G96" i="7"/>
  <c r="H96" i="7" s="1"/>
  <c r="J96" i="7" s="1"/>
  <c r="K96" i="7" s="1"/>
  <c r="L96" i="7" s="1"/>
  <c r="M96" i="7" s="1"/>
  <c r="N96" i="7" s="1"/>
  <c r="O96" i="7" s="1"/>
  <c r="G97" i="7"/>
  <c r="H97" i="7" s="1"/>
  <c r="J97" i="7" s="1"/>
  <c r="K97" i="7" s="1"/>
  <c r="L97" i="7" s="1"/>
  <c r="M97" i="7" s="1"/>
  <c r="N97" i="7" s="1"/>
  <c r="O97" i="7" s="1"/>
  <c r="G98" i="7"/>
  <c r="H98" i="7" s="1"/>
  <c r="J98" i="7" s="1"/>
  <c r="K98" i="7" s="1"/>
  <c r="L98" i="7" s="1"/>
  <c r="M98" i="7" s="1"/>
  <c r="N98" i="7" s="1"/>
  <c r="O98" i="7" s="1"/>
  <c r="G99" i="7"/>
  <c r="H99" i="7" s="1"/>
  <c r="J99" i="7" s="1"/>
  <c r="K99" i="7" s="1"/>
  <c r="L99" i="7" s="1"/>
  <c r="M99" i="7" s="1"/>
  <c r="N99" i="7" s="1"/>
  <c r="O99" i="7" s="1"/>
  <c r="G100" i="7"/>
  <c r="H100" i="7" s="1"/>
  <c r="J100" i="7" s="1"/>
  <c r="K100" i="7" s="1"/>
  <c r="L100" i="7" s="1"/>
  <c r="M100" i="7" s="1"/>
  <c r="N100" i="7" s="1"/>
  <c r="O100" i="7" s="1"/>
  <c r="G101" i="7"/>
  <c r="H101" i="7" s="1"/>
  <c r="J101" i="7" s="1"/>
  <c r="K101" i="7" s="1"/>
  <c r="L101" i="7" s="1"/>
  <c r="M101" i="7" s="1"/>
  <c r="N101" i="7" s="1"/>
  <c r="O101" i="7" s="1"/>
  <c r="G102" i="7"/>
  <c r="H102" i="7" s="1"/>
  <c r="J102" i="7" s="1"/>
  <c r="K102" i="7" s="1"/>
  <c r="L102" i="7" s="1"/>
  <c r="M102" i="7" s="1"/>
  <c r="N102" i="7" s="1"/>
  <c r="O102" i="7" s="1"/>
  <c r="G103" i="7"/>
  <c r="H103" i="7" s="1"/>
  <c r="J103" i="7" s="1"/>
  <c r="K103" i="7" s="1"/>
  <c r="L103" i="7" s="1"/>
  <c r="M103" i="7" s="1"/>
  <c r="N103" i="7" s="1"/>
  <c r="O103" i="7" s="1"/>
  <c r="G104" i="7"/>
  <c r="H104" i="7" s="1"/>
  <c r="J104" i="7" s="1"/>
  <c r="K104" i="7" s="1"/>
  <c r="L104" i="7" s="1"/>
  <c r="M104" i="7" s="1"/>
  <c r="N104" i="7" s="1"/>
  <c r="O104" i="7" s="1"/>
  <c r="G105" i="7"/>
  <c r="H105" i="7" s="1"/>
  <c r="J105" i="7" s="1"/>
  <c r="K105" i="7" s="1"/>
  <c r="L105" i="7" s="1"/>
  <c r="M105" i="7" s="1"/>
  <c r="N105" i="7" s="1"/>
  <c r="O105" i="7" s="1"/>
  <c r="G106" i="7"/>
  <c r="H106" i="7" s="1"/>
  <c r="J106" i="7" s="1"/>
  <c r="K106" i="7" s="1"/>
  <c r="L106" i="7" s="1"/>
  <c r="M106" i="7" s="1"/>
  <c r="N106" i="7" s="1"/>
  <c r="O106" i="7" s="1"/>
  <c r="G107" i="7"/>
  <c r="H107" i="7" s="1"/>
  <c r="J107" i="7" s="1"/>
  <c r="K107" i="7" s="1"/>
  <c r="L107" i="7" s="1"/>
  <c r="M107" i="7" s="1"/>
  <c r="N107" i="7" s="1"/>
  <c r="O107" i="7" s="1"/>
  <c r="G108" i="7"/>
  <c r="H108" i="7" s="1"/>
  <c r="J108" i="7" s="1"/>
  <c r="K108" i="7" s="1"/>
  <c r="L108" i="7" s="1"/>
  <c r="M108" i="7" s="1"/>
  <c r="N108" i="7" s="1"/>
  <c r="O108" i="7" s="1"/>
  <c r="G109" i="7"/>
  <c r="H109" i="7" s="1"/>
  <c r="J109" i="7" s="1"/>
  <c r="K109" i="7" s="1"/>
  <c r="L109" i="7" s="1"/>
  <c r="M109" i="7" s="1"/>
  <c r="N109" i="7" s="1"/>
  <c r="O109" i="7" s="1"/>
  <c r="G110" i="7"/>
  <c r="H110" i="7" s="1"/>
  <c r="J110" i="7" s="1"/>
  <c r="K110" i="7" s="1"/>
  <c r="L110" i="7" s="1"/>
  <c r="M110" i="7" s="1"/>
  <c r="N110" i="7" s="1"/>
  <c r="O110" i="7" s="1"/>
  <c r="G111" i="7"/>
  <c r="H111" i="7" s="1"/>
  <c r="J111" i="7" s="1"/>
  <c r="K111" i="7" s="1"/>
  <c r="L111" i="7" s="1"/>
  <c r="M111" i="7" s="1"/>
  <c r="N111" i="7" s="1"/>
  <c r="O111" i="7" s="1"/>
  <c r="G112" i="7"/>
  <c r="H112" i="7" s="1"/>
  <c r="J112" i="7" s="1"/>
  <c r="K112" i="7" s="1"/>
  <c r="L112" i="7" s="1"/>
  <c r="M112" i="7" s="1"/>
  <c r="N112" i="7" s="1"/>
  <c r="O112" i="7" s="1"/>
  <c r="G113" i="7"/>
  <c r="H113" i="7" s="1"/>
  <c r="J113" i="7" s="1"/>
  <c r="K113" i="7" s="1"/>
  <c r="L113" i="7" s="1"/>
  <c r="M113" i="7" s="1"/>
  <c r="N113" i="7" s="1"/>
  <c r="O113" i="7" s="1"/>
  <c r="G114" i="7"/>
  <c r="H114" i="7" s="1"/>
  <c r="J114" i="7" s="1"/>
  <c r="K114" i="7" s="1"/>
  <c r="L114" i="7" s="1"/>
  <c r="M114" i="7" s="1"/>
  <c r="N114" i="7" s="1"/>
  <c r="O114" i="7" s="1"/>
  <c r="G115" i="7"/>
  <c r="H115" i="7" s="1"/>
  <c r="J115" i="7" s="1"/>
  <c r="K115" i="7" s="1"/>
  <c r="L115" i="7" s="1"/>
  <c r="M115" i="7" s="1"/>
  <c r="N115" i="7" s="1"/>
  <c r="O115" i="7" s="1"/>
  <c r="G116" i="7"/>
  <c r="H116" i="7" s="1"/>
  <c r="J116" i="7" s="1"/>
  <c r="K116" i="7" s="1"/>
  <c r="L116" i="7" s="1"/>
  <c r="M116" i="7" s="1"/>
  <c r="N116" i="7" s="1"/>
  <c r="O116" i="7" s="1"/>
  <c r="G117" i="7"/>
  <c r="H117" i="7" s="1"/>
  <c r="J117" i="7" s="1"/>
  <c r="K117" i="7" s="1"/>
  <c r="L117" i="7" s="1"/>
  <c r="M117" i="7" s="1"/>
  <c r="N117" i="7" s="1"/>
  <c r="O117" i="7" s="1"/>
  <c r="G118" i="7"/>
  <c r="H118" i="7" s="1"/>
  <c r="J118" i="7" s="1"/>
  <c r="K118" i="7" s="1"/>
  <c r="L118" i="7" s="1"/>
  <c r="M118" i="7" s="1"/>
  <c r="N118" i="7" s="1"/>
  <c r="O118" i="7" s="1"/>
  <c r="G119" i="7"/>
  <c r="H119" i="7" s="1"/>
  <c r="J119" i="7" s="1"/>
  <c r="K119" i="7" s="1"/>
  <c r="L119" i="7" s="1"/>
  <c r="M119" i="7" s="1"/>
  <c r="N119" i="7" s="1"/>
  <c r="O119" i="7" s="1"/>
  <c r="G120" i="7"/>
  <c r="H120" i="7" s="1"/>
  <c r="J120" i="7" s="1"/>
  <c r="K120" i="7" s="1"/>
  <c r="L120" i="7" s="1"/>
  <c r="M120" i="7" s="1"/>
  <c r="N120" i="7" s="1"/>
  <c r="O120" i="7" s="1"/>
  <c r="G121" i="7"/>
  <c r="H121" i="7" s="1"/>
  <c r="J121" i="7" s="1"/>
  <c r="K121" i="7" s="1"/>
  <c r="L121" i="7" s="1"/>
  <c r="M121" i="7" s="1"/>
  <c r="N121" i="7" s="1"/>
  <c r="O121" i="7" s="1"/>
  <c r="G122" i="7"/>
  <c r="H122" i="7" s="1"/>
  <c r="J122" i="7" s="1"/>
  <c r="K122" i="7" s="1"/>
  <c r="L122" i="7" s="1"/>
  <c r="M122" i="7" s="1"/>
  <c r="N122" i="7" s="1"/>
  <c r="O122" i="7" s="1"/>
  <c r="G123" i="7"/>
  <c r="H123" i="7" s="1"/>
  <c r="J123" i="7" s="1"/>
  <c r="K123" i="7" s="1"/>
  <c r="L123" i="7" s="1"/>
  <c r="M123" i="7" s="1"/>
  <c r="N123" i="7" s="1"/>
  <c r="O123" i="7" s="1"/>
  <c r="G124" i="7"/>
  <c r="H124" i="7" s="1"/>
  <c r="J124" i="7" s="1"/>
  <c r="K124" i="7" s="1"/>
  <c r="L124" i="7" s="1"/>
  <c r="M124" i="7" s="1"/>
  <c r="N124" i="7" s="1"/>
  <c r="O124" i="7" s="1"/>
  <c r="G125" i="7"/>
  <c r="H125" i="7" s="1"/>
  <c r="J125" i="7" s="1"/>
  <c r="K125" i="7" s="1"/>
  <c r="L125" i="7" s="1"/>
  <c r="M125" i="7" s="1"/>
  <c r="N125" i="7" s="1"/>
  <c r="O125" i="7" s="1"/>
  <c r="G126" i="7"/>
  <c r="H126" i="7" s="1"/>
  <c r="J126" i="7" s="1"/>
  <c r="K126" i="7" s="1"/>
  <c r="L126" i="7" s="1"/>
  <c r="M126" i="7" s="1"/>
  <c r="N126" i="7" s="1"/>
  <c r="O126" i="7" s="1"/>
  <c r="G127" i="7"/>
  <c r="H127" i="7" s="1"/>
  <c r="J127" i="7" s="1"/>
  <c r="K127" i="7" s="1"/>
  <c r="L127" i="7" s="1"/>
  <c r="M127" i="7" s="1"/>
  <c r="N127" i="7" s="1"/>
  <c r="O127" i="7" s="1"/>
  <c r="G128" i="7"/>
  <c r="H128" i="7" s="1"/>
  <c r="J128" i="7" s="1"/>
  <c r="K128" i="7" s="1"/>
  <c r="L128" i="7" s="1"/>
  <c r="M128" i="7" s="1"/>
  <c r="N128" i="7" s="1"/>
  <c r="O128" i="7" s="1"/>
  <c r="G129" i="7"/>
  <c r="H129" i="7" s="1"/>
  <c r="J129" i="7" s="1"/>
  <c r="K129" i="7" s="1"/>
  <c r="L129" i="7" s="1"/>
  <c r="M129" i="7" s="1"/>
  <c r="N129" i="7" s="1"/>
  <c r="O129" i="7" s="1"/>
  <c r="G130" i="7"/>
  <c r="H130" i="7" s="1"/>
  <c r="J130" i="7" s="1"/>
  <c r="K130" i="7" s="1"/>
  <c r="L130" i="7" s="1"/>
  <c r="M130" i="7" s="1"/>
  <c r="N130" i="7" s="1"/>
  <c r="O130" i="7" s="1"/>
  <c r="G131" i="7"/>
  <c r="H131" i="7" s="1"/>
  <c r="J131" i="7" s="1"/>
  <c r="K131" i="7" s="1"/>
  <c r="L131" i="7" s="1"/>
  <c r="M131" i="7" s="1"/>
  <c r="N131" i="7" s="1"/>
  <c r="O131" i="7" s="1"/>
  <c r="G132" i="7"/>
  <c r="H132" i="7" s="1"/>
  <c r="J132" i="7" s="1"/>
  <c r="K132" i="7" s="1"/>
  <c r="L132" i="7" s="1"/>
  <c r="M132" i="7" s="1"/>
  <c r="N132" i="7" s="1"/>
  <c r="O132" i="7" s="1"/>
  <c r="G133" i="7"/>
  <c r="H133" i="7" s="1"/>
  <c r="J133" i="7" s="1"/>
  <c r="K133" i="7" s="1"/>
  <c r="L133" i="7" s="1"/>
  <c r="M133" i="7" s="1"/>
  <c r="N133" i="7" s="1"/>
  <c r="O133" i="7" s="1"/>
  <c r="G134" i="7"/>
  <c r="H134" i="7" s="1"/>
  <c r="J134" i="7" s="1"/>
  <c r="K134" i="7" s="1"/>
  <c r="L134" i="7" s="1"/>
  <c r="M134" i="7" s="1"/>
  <c r="N134" i="7" s="1"/>
  <c r="O134" i="7" s="1"/>
  <c r="G135" i="7"/>
  <c r="H135" i="7" s="1"/>
  <c r="J135" i="7" s="1"/>
  <c r="K135" i="7" s="1"/>
  <c r="L135" i="7" s="1"/>
  <c r="M135" i="7" s="1"/>
  <c r="N135" i="7" s="1"/>
  <c r="O135" i="7" s="1"/>
  <c r="G136" i="7"/>
  <c r="H136" i="7" s="1"/>
  <c r="J136" i="7" s="1"/>
  <c r="K136" i="7" s="1"/>
  <c r="L136" i="7" s="1"/>
  <c r="M136" i="7" s="1"/>
  <c r="N136" i="7" s="1"/>
  <c r="O136" i="7" s="1"/>
  <c r="G137" i="7"/>
  <c r="H137" i="7" s="1"/>
  <c r="J137" i="7" s="1"/>
  <c r="K137" i="7" s="1"/>
  <c r="L137" i="7" s="1"/>
  <c r="M137" i="7" s="1"/>
  <c r="N137" i="7" s="1"/>
  <c r="O137" i="7" s="1"/>
  <c r="G138" i="7"/>
  <c r="H138" i="7" s="1"/>
  <c r="J138" i="7" s="1"/>
  <c r="K138" i="7" s="1"/>
  <c r="L138" i="7" s="1"/>
  <c r="M138" i="7" s="1"/>
  <c r="N138" i="7" s="1"/>
  <c r="O138" i="7" s="1"/>
  <c r="G139" i="7"/>
  <c r="H139" i="7" s="1"/>
  <c r="J139" i="7" s="1"/>
  <c r="K139" i="7" s="1"/>
  <c r="L139" i="7" s="1"/>
  <c r="M139" i="7" s="1"/>
  <c r="N139" i="7" s="1"/>
  <c r="O139" i="7" s="1"/>
  <c r="G140" i="7"/>
  <c r="H140" i="7" s="1"/>
  <c r="J140" i="7" s="1"/>
  <c r="K140" i="7" s="1"/>
  <c r="L140" i="7" s="1"/>
  <c r="M140" i="7" s="1"/>
  <c r="N140" i="7" s="1"/>
  <c r="O140" i="7" s="1"/>
  <c r="G141" i="7"/>
  <c r="H141" i="7" s="1"/>
  <c r="J141" i="7" s="1"/>
  <c r="K141" i="7" s="1"/>
  <c r="L141" i="7" s="1"/>
  <c r="M141" i="7" s="1"/>
  <c r="N141" i="7" s="1"/>
  <c r="O141" i="7" s="1"/>
  <c r="G142" i="7"/>
  <c r="H142" i="7" s="1"/>
  <c r="J142" i="7" s="1"/>
  <c r="K142" i="7" s="1"/>
  <c r="L142" i="7" s="1"/>
  <c r="M142" i="7" s="1"/>
  <c r="N142" i="7" s="1"/>
  <c r="O142" i="7" s="1"/>
  <c r="G143" i="7"/>
  <c r="H143" i="7" s="1"/>
  <c r="J143" i="7" s="1"/>
  <c r="K143" i="7" s="1"/>
  <c r="L143" i="7" s="1"/>
  <c r="M143" i="7" s="1"/>
  <c r="N143" i="7" s="1"/>
  <c r="O143" i="7" s="1"/>
  <c r="G144" i="7"/>
  <c r="H144" i="7" s="1"/>
  <c r="J144" i="7" s="1"/>
  <c r="K144" i="7" s="1"/>
  <c r="L144" i="7" s="1"/>
  <c r="M144" i="7" s="1"/>
  <c r="N144" i="7" s="1"/>
  <c r="O144" i="7" s="1"/>
  <c r="G145" i="7"/>
  <c r="H145" i="7" s="1"/>
  <c r="J145" i="7" s="1"/>
  <c r="K145" i="7" s="1"/>
  <c r="L145" i="7" s="1"/>
  <c r="M145" i="7" s="1"/>
  <c r="N145" i="7" s="1"/>
  <c r="O145" i="7" s="1"/>
  <c r="G146" i="7"/>
  <c r="H146" i="7" s="1"/>
  <c r="J146" i="7" s="1"/>
  <c r="K146" i="7" s="1"/>
  <c r="L146" i="7" s="1"/>
  <c r="M146" i="7" s="1"/>
  <c r="N146" i="7" s="1"/>
  <c r="O146" i="7" s="1"/>
  <c r="G147" i="7"/>
  <c r="H147" i="7" s="1"/>
  <c r="J147" i="7" s="1"/>
  <c r="K147" i="7" s="1"/>
  <c r="L147" i="7" s="1"/>
  <c r="M147" i="7" s="1"/>
  <c r="N147" i="7" s="1"/>
  <c r="O147" i="7" s="1"/>
  <c r="G148" i="7"/>
  <c r="H148" i="7" s="1"/>
  <c r="J148" i="7" s="1"/>
  <c r="K148" i="7" s="1"/>
  <c r="L148" i="7" s="1"/>
  <c r="M148" i="7" s="1"/>
  <c r="N148" i="7" s="1"/>
  <c r="O148" i="7" s="1"/>
  <c r="G149" i="7"/>
  <c r="H149" i="7" s="1"/>
  <c r="J149" i="7" s="1"/>
  <c r="K149" i="7" s="1"/>
  <c r="L149" i="7" s="1"/>
  <c r="M149" i="7" s="1"/>
  <c r="N149" i="7" s="1"/>
  <c r="O149" i="7" s="1"/>
  <c r="G150" i="7"/>
  <c r="H150" i="7" s="1"/>
  <c r="J150" i="7" s="1"/>
  <c r="K150" i="7" s="1"/>
  <c r="L150" i="7" s="1"/>
  <c r="M150" i="7" s="1"/>
  <c r="N150" i="7" s="1"/>
  <c r="O150" i="7" s="1"/>
  <c r="G151" i="7"/>
  <c r="H151" i="7" s="1"/>
  <c r="J151" i="7" s="1"/>
  <c r="K151" i="7" s="1"/>
  <c r="L151" i="7" s="1"/>
  <c r="M151" i="7" s="1"/>
  <c r="N151" i="7" s="1"/>
  <c r="O151" i="7" s="1"/>
  <c r="G152" i="7"/>
  <c r="H152" i="7" s="1"/>
  <c r="J152" i="7" s="1"/>
  <c r="K152" i="7" s="1"/>
  <c r="L152" i="7" s="1"/>
  <c r="M152" i="7" s="1"/>
  <c r="N152" i="7" s="1"/>
  <c r="O152" i="7" s="1"/>
  <c r="G153" i="7"/>
  <c r="H153" i="7" s="1"/>
  <c r="J153" i="7" s="1"/>
  <c r="K153" i="7" s="1"/>
  <c r="L153" i="7" s="1"/>
  <c r="M153" i="7" s="1"/>
  <c r="N153" i="7" s="1"/>
  <c r="O153" i="7" s="1"/>
  <c r="G154" i="7"/>
  <c r="H154" i="7" s="1"/>
  <c r="J154" i="7" s="1"/>
  <c r="K154" i="7" s="1"/>
  <c r="L154" i="7" s="1"/>
  <c r="M154" i="7" s="1"/>
  <c r="N154" i="7" s="1"/>
  <c r="O154" i="7" s="1"/>
  <c r="G155" i="7"/>
  <c r="H155" i="7" s="1"/>
  <c r="J155" i="7" s="1"/>
  <c r="K155" i="7" s="1"/>
  <c r="L155" i="7" s="1"/>
  <c r="M155" i="7" s="1"/>
  <c r="N155" i="7" s="1"/>
  <c r="O155" i="7" s="1"/>
  <c r="G156" i="7"/>
  <c r="H156" i="7" s="1"/>
  <c r="J156" i="7" s="1"/>
  <c r="K156" i="7" s="1"/>
  <c r="L156" i="7" s="1"/>
  <c r="M156" i="7" s="1"/>
  <c r="N156" i="7" s="1"/>
  <c r="O156" i="7" s="1"/>
  <c r="G157" i="7"/>
  <c r="H157" i="7" s="1"/>
  <c r="J157" i="7" s="1"/>
  <c r="K157" i="7" s="1"/>
  <c r="L157" i="7" s="1"/>
  <c r="M157" i="7" s="1"/>
  <c r="N157" i="7" s="1"/>
  <c r="O157" i="7" s="1"/>
  <c r="G158" i="7"/>
  <c r="H158" i="7" s="1"/>
  <c r="J158" i="7" s="1"/>
  <c r="K158" i="7" s="1"/>
  <c r="L158" i="7" s="1"/>
  <c r="M158" i="7" s="1"/>
  <c r="N158" i="7" s="1"/>
  <c r="O158" i="7" s="1"/>
  <c r="G159" i="7"/>
  <c r="H159" i="7" s="1"/>
  <c r="J159" i="7" s="1"/>
  <c r="G160" i="7"/>
  <c r="H160" i="7" s="1"/>
  <c r="J160" i="7" s="1"/>
  <c r="K160" i="7" s="1"/>
  <c r="L160" i="7" s="1"/>
  <c r="M160" i="7" s="1"/>
  <c r="N160" i="7" s="1"/>
  <c r="O160" i="7" s="1"/>
  <c r="G161" i="7"/>
  <c r="H161" i="7" s="1"/>
  <c r="J161" i="7" s="1"/>
  <c r="K161" i="7" s="1"/>
  <c r="L161" i="7" s="1"/>
  <c r="M161" i="7" s="1"/>
  <c r="N161" i="7" s="1"/>
  <c r="O161" i="7" s="1"/>
  <c r="G162" i="7"/>
  <c r="H162" i="7" s="1"/>
  <c r="J162" i="7" s="1"/>
  <c r="K162" i="7" s="1"/>
  <c r="L162" i="7" s="1"/>
  <c r="M162" i="7" s="1"/>
  <c r="N162" i="7" s="1"/>
  <c r="O162" i="7" s="1"/>
  <c r="G163" i="7"/>
  <c r="H163" i="7" s="1"/>
  <c r="J163" i="7" s="1"/>
  <c r="K163" i="7" s="1"/>
  <c r="L163" i="7" s="1"/>
  <c r="M163" i="7" s="1"/>
  <c r="N163" i="7" s="1"/>
  <c r="O163" i="7" s="1"/>
  <c r="G164" i="7"/>
  <c r="H164" i="7" s="1"/>
  <c r="J164" i="7" s="1"/>
  <c r="K164" i="7" s="1"/>
  <c r="L164" i="7" s="1"/>
  <c r="M164" i="7" s="1"/>
  <c r="N164" i="7" s="1"/>
  <c r="O164" i="7" s="1"/>
  <c r="G165" i="7"/>
  <c r="H165" i="7" s="1"/>
  <c r="J165" i="7" s="1"/>
  <c r="K165" i="7" s="1"/>
  <c r="L165" i="7" s="1"/>
  <c r="M165" i="7" s="1"/>
  <c r="N165" i="7" s="1"/>
  <c r="O165" i="7" s="1"/>
  <c r="G166" i="7"/>
  <c r="H166" i="7" s="1"/>
  <c r="J166" i="7" s="1"/>
  <c r="K166" i="7" s="1"/>
  <c r="L166" i="7" s="1"/>
  <c r="M166" i="7" s="1"/>
  <c r="N166" i="7" s="1"/>
  <c r="O166" i="7" s="1"/>
  <c r="G167" i="7"/>
  <c r="H167" i="7" s="1"/>
  <c r="J167" i="7" s="1"/>
  <c r="K167" i="7" s="1"/>
  <c r="L167" i="7" s="1"/>
  <c r="M167" i="7" s="1"/>
  <c r="N167" i="7" s="1"/>
  <c r="O167" i="7" s="1"/>
  <c r="G168" i="7"/>
  <c r="H168" i="7" s="1"/>
  <c r="J168" i="7" s="1"/>
  <c r="K168" i="7" s="1"/>
  <c r="L168" i="7" s="1"/>
  <c r="M168" i="7" s="1"/>
  <c r="N168" i="7" s="1"/>
  <c r="O168" i="7" s="1"/>
  <c r="G169" i="7"/>
  <c r="H169" i="7" s="1"/>
  <c r="J169" i="7" s="1"/>
  <c r="K169" i="7" s="1"/>
  <c r="L169" i="7" s="1"/>
  <c r="M169" i="7" s="1"/>
  <c r="N169" i="7" s="1"/>
  <c r="O169" i="7" s="1"/>
  <c r="G170" i="7"/>
  <c r="H170" i="7" s="1"/>
  <c r="J170" i="7" s="1"/>
  <c r="K170" i="7" s="1"/>
  <c r="L170" i="7" s="1"/>
  <c r="M170" i="7" s="1"/>
  <c r="N170" i="7" s="1"/>
  <c r="O170" i="7" s="1"/>
  <c r="G171" i="7"/>
  <c r="H171" i="7" s="1"/>
  <c r="J171" i="7" s="1"/>
  <c r="K171" i="7" s="1"/>
  <c r="L171" i="7" s="1"/>
  <c r="M171" i="7" s="1"/>
  <c r="N171" i="7" s="1"/>
  <c r="O171" i="7" s="1"/>
  <c r="G172" i="7"/>
  <c r="H172" i="7" s="1"/>
  <c r="J172" i="7" s="1"/>
  <c r="K172" i="7" s="1"/>
  <c r="L172" i="7" s="1"/>
  <c r="M172" i="7" s="1"/>
  <c r="N172" i="7" s="1"/>
  <c r="O172" i="7" s="1"/>
  <c r="G173" i="7"/>
  <c r="H173" i="7" s="1"/>
  <c r="J173" i="7" s="1"/>
  <c r="K173" i="7" s="1"/>
  <c r="L173" i="7" s="1"/>
  <c r="M173" i="7" s="1"/>
  <c r="N173" i="7" s="1"/>
  <c r="O173" i="7" s="1"/>
  <c r="G174" i="7"/>
  <c r="H174" i="7" s="1"/>
  <c r="J174" i="7" s="1"/>
  <c r="K174" i="7" s="1"/>
  <c r="L174" i="7" s="1"/>
  <c r="M174" i="7" s="1"/>
  <c r="N174" i="7" s="1"/>
  <c r="O174" i="7" s="1"/>
  <c r="G175" i="7"/>
  <c r="H175" i="7" s="1"/>
  <c r="J175" i="7" s="1"/>
  <c r="K175" i="7" s="1"/>
  <c r="L175" i="7" s="1"/>
  <c r="M175" i="7" s="1"/>
  <c r="N175" i="7" s="1"/>
  <c r="O175" i="7" s="1"/>
  <c r="G176" i="7"/>
  <c r="H176" i="7" s="1"/>
  <c r="J176" i="7" s="1"/>
  <c r="K176" i="7" s="1"/>
  <c r="L176" i="7" s="1"/>
  <c r="M176" i="7" s="1"/>
  <c r="N176" i="7" s="1"/>
  <c r="O176" i="7" s="1"/>
  <c r="G177" i="7"/>
  <c r="H177" i="7" s="1"/>
  <c r="J177" i="7" s="1"/>
  <c r="K177" i="7" s="1"/>
  <c r="L177" i="7" s="1"/>
  <c r="M177" i="7" s="1"/>
  <c r="N177" i="7" s="1"/>
  <c r="O177" i="7" s="1"/>
  <c r="G178" i="7"/>
  <c r="H178" i="7" s="1"/>
  <c r="J178" i="7" s="1"/>
  <c r="K178" i="7" s="1"/>
  <c r="L178" i="7" s="1"/>
  <c r="M178" i="7" s="1"/>
  <c r="N178" i="7" s="1"/>
  <c r="O178" i="7" s="1"/>
  <c r="G179" i="7"/>
  <c r="H179" i="7" s="1"/>
  <c r="J179" i="7" s="1"/>
  <c r="K179" i="7" s="1"/>
  <c r="L179" i="7" s="1"/>
  <c r="M179" i="7" s="1"/>
  <c r="N179" i="7" s="1"/>
  <c r="O179" i="7" s="1"/>
  <c r="G180" i="7"/>
  <c r="H180" i="7" s="1"/>
  <c r="J180" i="7" s="1"/>
  <c r="K180" i="7" s="1"/>
  <c r="L180" i="7" s="1"/>
  <c r="M180" i="7" s="1"/>
  <c r="N180" i="7" s="1"/>
  <c r="O180" i="7" s="1"/>
  <c r="G181" i="7"/>
  <c r="H181" i="7" s="1"/>
  <c r="J181" i="7" s="1"/>
  <c r="K181" i="7" s="1"/>
  <c r="L181" i="7" s="1"/>
  <c r="M181" i="7" s="1"/>
  <c r="N181" i="7" s="1"/>
  <c r="O181" i="7" s="1"/>
  <c r="G182" i="7"/>
  <c r="H182" i="7" s="1"/>
  <c r="J182" i="7" s="1"/>
  <c r="K182" i="7" s="1"/>
  <c r="L182" i="7" s="1"/>
  <c r="M182" i="7" s="1"/>
  <c r="N182" i="7" s="1"/>
  <c r="O182" i="7" s="1"/>
  <c r="G183" i="7"/>
  <c r="H183" i="7" s="1"/>
  <c r="J183" i="7" s="1"/>
  <c r="K183" i="7" s="1"/>
  <c r="L183" i="7" s="1"/>
  <c r="M183" i="7" s="1"/>
  <c r="N183" i="7" s="1"/>
  <c r="O183" i="7" s="1"/>
  <c r="G184" i="7"/>
  <c r="H184" i="7" s="1"/>
  <c r="J184" i="7" s="1"/>
  <c r="K184" i="7" s="1"/>
  <c r="L184" i="7" s="1"/>
  <c r="M184" i="7" s="1"/>
  <c r="N184" i="7" s="1"/>
  <c r="O184" i="7" s="1"/>
  <c r="G185" i="7"/>
  <c r="H185" i="7" s="1"/>
  <c r="J185" i="7" s="1"/>
  <c r="K185" i="7" s="1"/>
  <c r="L185" i="7" s="1"/>
  <c r="M185" i="7" s="1"/>
  <c r="N185" i="7" s="1"/>
  <c r="O185" i="7" s="1"/>
  <c r="G186" i="7"/>
  <c r="H186" i="7" s="1"/>
  <c r="J186" i="7" s="1"/>
  <c r="K186" i="7" s="1"/>
  <c r="L186" i="7" s="1"/>
  <c r="M186" i="7" s="1"/>
  <c r="N186" i="7" s="1"/>
  <c r="O186" i="7" s="1"/>
  <c r="G187" i="7"/>
  <c r="H187" i="7" s="1"/>
  <c r="J187" i="7" s="1"/>
  <c r="K187" i="7" s="1"/>
  <c r="L187" i="7" s="1"/>
  <c r="M187" i="7" s="1"/>
  <c r="N187" i="7" s="1"/>
  <c r="O187" i="7" s="1"/>
  <c r="G188" i="7"/>
  <c r="H188" i="7" s="1"/>
  <c r="J188" i="7" s="1"/>
  <c r="K188" i="7" s="1"/>
  <c r="L188" i="7" s="1"/>
  <c r="M188" i="7" s="1"/>
  <c r="N188" i="7" s="1"/>
  <c r="O188" i="7" s="1"/>
  <c r="G189" i="7"/>
  <c r="H189" i="7" s="1"/>
  <c r="J189" i="7" s="1"/>
  <c r="K189" i="7" s="1"/>
  <c r="L189" i="7" s="1"/>
  <c r="M189" i="7" s="1"/>
  <c r="N189" i="7" s="1"/>
  <c r="O189" i="7" s="1"/>
  <c r="G190" i="7"/>
  <c r="H190" i="7" s="1"/>
  <c r="J190" i="7" s="1"/>
  <c r="K190" i="7" s="1"/>
  <c r="L190" i="7" s="1"/>
  <c r="M190" i="7" s="1"/>
  <c r="N190" i="7" s="1"/>
  <c r="O190" i="7" s="1"/>
  <c r="G191" i="7"/>
  <c r="H191" i="7" s="1"/>
  <c r="J191" i="7" s="1"/>
  <c r="K191" i="7" s="1"/>
  <c r="L191" i="7" s="1"/>
  <c r="M191" i="7" s="1"/>
  <c r="N191" i="7" s="1"/>
  <c r="O191" i="7" s="1"/>
  <c r="G192" i="7"/>
  <c r="H192" i="7" s="1"/>
  <c r="J192" i="7" s="1"/>
  <c r="K192" i="7" s="1"/>
  <c r="L192" i="7" s="1"/>
  <c r="M192" i="7" s="1"/>
  <c r="N192" i="7" s="1"/>
  <c r="O192" i="7" s="1"/>
  <c r="G193" i="7"/>
  <c r="H193" i="7" s="1"/>
  <c r="J193" i="7" s="1"/>
  <c r="K193" i="7" s="1"/>
  <c r="L193" i="7" s="1"/>
  <c r="M193" i="7" s="1"/>
  <c r="N193" i="7" s="1"/>
  <c r="O193" i="7" s="1"/>
  <c r="G194" i="7"/>
  <c r="H194" i="7" s="1"/>
  <c r="J194" i="7" s="1"/>
  <c r="K194" i="7" s="1"/>
  <c r="L194" i="7" s="1"/>
  <c r="M194" i="7" s="1"/>
  <c r="N194" i="7" s="1"/>
  <c r="O194" i="7" s="1"/>
  <c r="G195" i="7"/>
  <c r="H195" i="7" s="1"/>
  <c r="J195" i="7" s="1"/>
  <c r="K195" i="7" s="1"/>
  <c r="L195" i="7" s="1"/>
  <c r="M195" i="7" s="1"/>
  <c r="N195" i="7" s="1"/>
  <c r="O195" i="7" s="1"/>
  <c r="G196" i="7"/>
  <c r="H196" i="7" s="1"/>
  <c r="J196" i="7" s="1"/>
  <c r="K196" i="7" s="1"/>
  <c r="L196" i="7" s="1"/>
  <c r="M196" i="7" s="1"/>
  <c r="N196" i="7" s="1"/>
  <c r="O196" i="7" s="1"/>
  <c r="G197" i="7"/>
  <c r="H197" i="7" s="1"/>
  <c r="J197" i="7" s="1"/>
  <c r="K197" i="7" s="1"/>
  <c r="L197" i="7" s="1"/>
  <c r="M197" i="7" s="1"/>
  <c r="N197" i="7" s="1"/>
  <c r="O197" i="7" s="1"/>
  <c r="G198" i="7"/>
  <c r="H198" i="7" s="1"/>
  <c r="J198" i="7" s="1"/>
  <c r="K198" i="7" s="1"/>
  <c r="L198" i="7" s="1"/>
  <c r="M198" i="7" s="1"/>
  <c r="N198" i="7" s="1"/>
  <c r="O198" i="7" s="1"/>
  <c r="G199" i="7"/>
  <c r="H199" i="7" s="1"/>
  <c r="J199" i="7" s="1"/>
  <c r="K199" i="7" s="1"/>
  <c r="L199" i="7" s="1"/>
  <c r="M199" i="7" s="1"/>
  <c r="N199" i="7" s="1"/>
  <c r="O199" i="7" s="1"/>
  <c r="G200" i="7"/>
  <c r="H200" i="7" s="1"/>
  <c r="J200" i="7" s="1"/>
  <c r="K200" i="7" s="1"/>
  <c r="L200" i="7" s="1"/>
  <c r="M200" i="7" s="1"/>
  <c r="N200" i="7" s="1"/>
  <c r="O200" i="7" s="1"/>
  <c r="G201" i="7"/>
  <c r="H201" i="7" s="1"/>
  <c r="J201" i="7" s="1"/>
  <c r="K201" i="7" s="1"/>
  <c r="L201" i="7" s="1"/>
  <c r="M201" i="7" s="1"/>
  <c r="N201" i="7" s="1"/>
  <c r="O201" i="7" s="1"/>
  <c r="G202" i="7"/>
  <c r="H202" i="7" s="1"/>
  <c r="J202" i="7" s="1"/>
  <c r="K202" i="7" s="1"/>
  <c r="L202" i="7" s="1"/>
  <c r="M202" i="7" s="1"/>
  <c r="N202" i="7" s="1"/>
  <c r="O202" i="7" s="1"/>
  <c r="G203" i="7"/>
  <c r="H203" i="7" s="1"/>
  <c r="J203" i="7" s="1"/>
  <c r="K203" i="7" s="1"/>
  <c r="L203" i="7" s="1"/>
  <c r="M203" i="7" s="1"/>
  <c r="N203" i="7" s="1"/>
  <c r="O203" i="7" s="1"/>
  <c r="G204" i="7"/>
  <c r="H204" i="7" s="1"/>
  <c r="J204" i="7" s="1"/>
  <c r="K204" i="7" s="1"/>
  <c r="L204" i="7" s="1"/>
  <c r="M204" i="7" s="1"/>
  <c r="N204" i="7" s="1"/>
  <c r="O204" i="7" s="1"/>
  <c r="G205" i="7"/>
  <c r="H205" i="7" s="1"/>
  <c r="J205" i="7" s="1"/>
  <c r="K205" i="7" s="1"/>
  <c r="L205" i="7" s="1"/>
  <c r="M205" i="7" s="1"/>
  <c r="N205" i="7" s="1"/>
  <c r="O205" i="7" s="1"/>
  <c r="G206" i="7"/>
  <c r="H206" i="7" s="1"/>
  <c r="J206" i="7" s="1"/>
  <c r="K206" i="7" s="1"/>
  <c r="L206" i="7" s="1"/>
  <c r="M206" i="7" s="1"/>
  <c r="N206" i="7" s="1"/>
  <c r="O206" i="7" s="1"/>
  <c r="G207" i="7"/>
  <c r="H207" i="7" s="1"/>
  <c r="J207" i="7" s="1"/>
  <c r="K207" i="7" s="1"/>
  <c r="L207" i="7" s="1"/>
  <c r="M207" i="7" s="1"/>
  <c r="N207" i="7" s="1"/>
  <c r="O207" i="7" s="1"/>
  <c r="G208" i="7"/>
  <c r="H208" i="7" s="1"/>
  <c r="J208" i="7" s="1"/>
  <c r="K208" i="7" s="1"/>
  <c r="L208" i="7" s="1"/>
  <c r="M208" i="7" s="1"/>
  <c r="N208" i="7" s="1"/>
  <c r="O208" i="7" s="1"/>
  <c r="G209" i="7"/>
  <c r="H209" i="7" s="1"/>
  <c r="J209" i="7" s="1"/>
  <c r="K209" i="7" s="1"/>
  <c r="L209" i="7" s="1"/>
  <c r="M209" i="7" s="1"/>
  <c r="N209" i="7" s="1"/>
  <c r="O209" i="7" s="1"/>
  <c r="G210" i="7"/>
  <c r="H210" i="7" s="1"/>
  <c r="J210" i="7" s="1"/>
  <c r="K210" i="7" s="1"/>
  <c r="L210" i="7" s="1"/>
  <c r="M210" i="7" s="1"/>
  <c r="N210" i="7" s="1"/>
  <c r="O210" i="7" s="1"/>
  <c r="G211" i="7"/>
  <c r="H211" i="7" s="1"/>
  <c r="J211" i="7" s="1"/>
  <c r="K211" i="7" s="1"/>
  <c r="L211" i="7" s="1"/>
  <c r="M211" i="7" s="1"/>
  <c r="N211" i="7" s="1"/>
  <c r="O211" i="7" s="1"/>
  <c r="G212" i="7"/>
  <c r="H212" i="7" s="1"/>
  <c r="J212" i="7" s="1"/>
  <c r="K212" i="7" s="1"/>
  <c r="L212" i="7" s="1"/>
  <c r="M212" i="7" s="1"/>
  <c r="N212" i="7" s="1"/>
  <c r="O212" i="7" s="1"/>
  <c r="G213" i="7"/>
  <c r="H213" i="7" s="1"/>
  <c r="J213" i="7" s="1"/>
  <c r="K213" i="7" s="1"/>
  <c r="L213" i="7" s="1"/>
  <c r="M213" i="7" s="1"/>
  <c r="N213" i="7" s="1"/>
  <c r="O213" i="7" s="1"/>
  <c r="G214" i="7"/>
  <c r="H214" i="7" s="1"/>
  <c r="J214" i="7" s="1"/>
  <c r="K214" i="7" s="1"/>
  <c r="L214" i="7" s="1"/>
  <c r="M214" i="7" s="1"/>
  <c r="N214" i="7" s="1"/>
  <c r="O214" i="7" s="1"/>
  <c r="G215" i="7"/>
  <c r="H215" i="7" s="1"/>
  <c r="J215" i="7" s="1"/>
  <c r="K215" i="7" s="1"/>
  <c r="L215" i="7" s="1"/>
  <c r="M215" i="7" s="1"/>
  <c r="N215" i="7" s="1"/>
  <c r="O215" i="7" s="1"/>
  <c r="G216" i="7"/>
  <c r="H216" i="7" s="1"/>
  <c r="J216" i="7" s="1"/>
  <c r="K216" i="7" s="1"/>
  <c r="L216" i="7" s="1"/>
  <c r="M216" i="7" s="1"/>
  <c r="N216" i="7" s="1"/>
  <c r="O216" i="7" s="1"/>
  <c r="G217" i="7"/>
  <c r="H217" i="7" s="1"/>
  <c r="J217" i="7" s="1"/>
  <c r="K217" i="7" s="1"/>
  <c r="L217" i="7" s="1"/>
  <c r="M217" i="7" s="1"/>
  <c r="N217" i="7" s="1"/>
  <c r="O217" i="7" s="1"/>
  <c r="G218" i="7"/>
  <c r="H218" i="7" s="1"/>
  <c r="J218" i="7" s="1"/>
  <c r="K218" i="7" s="1"/>
  <c r="L218" i="7" s="1"/>
  <c r="M218" i="7" s="1"/>
  <c r="N218" i="7" s="1"/>
  <c r="O218" i="7" s="1"/>
  <c r="G219" i="7"/>
  <c r="H219" i="7" s="1"/>
  <c r="J219" i="7" s="1"/>
  <c r="K219" i="7" s="1"/>
  <c r="L219" i="7" s="1"/>
  <c r="M219" i="7" s="1"/>
  <c r="N219" i="7" s="1"/>
  <c r="O219" i="7" s="1"/>
  <c r="G220" i="7"/>
  <c r="H220" i="7" s="1"/>
  <c r="J220" i="7" s="1"/>
  <c r="K220" i="7" s="1"/>
  <c r="L220" i="7" s="1"/>
  <c r="M220" i="7" s="1"/>
  <c r="N220" i="7" s="1"/>
  <c r="O220" i="7" s="1"/>
  <c r="G221" i="7"/>
  <c r="H221" i="7" s="1"/>
  <c r="J221" i="7" s="1"/>
  <c r="K221" i="7" s="1"/>
  <c r="L221" i="7" s="1"/>
  <c r="M221" i="7" s="1"/>
  <c r="N221" i="7" s="1"/>
  <c r="O221" i="7" s="1"/>
  <c r="G222" i="7"/>
  <c r="H222" i="7" s="1"/>
  <c r="J222" i="7" s="1"/>
  <c r="K222" i="7" s="1"/>
  <c r="L222" i="7" s="1"/>
  <c r="M222" i="7" s="1"/>
  <c r="N222" i="7" s="1"/>
  <c r="O222" i="7" s="1"/>
  <c r="G223" i="7"/>
  <c r="H223" i="7" s="1"/>
  <c r="J223" i="7" s="1"/>
  <c r="K223" i="7" s="1"/>
  <c r="L223" i="7" s="1"/>
  <c r="M223" i="7" s="1"/>
  <c r="N223" i="7" s="1"/>
  <c r="O223" i="7" s="1"/>
  <c r="G224" i="7"/>
  <c r="H224" i="7" s="1"/>
  <c r="J224" i="7" s="1"/>
  <c r="K224" i="7" s="1"/>
  <c r="L224" i="7" s="1"/>
  <c r="M224" i="7" s="1"/>
  <c r="N224" i="7" s="1"/>
  <c r="O224" i="7" s="1"/>
  <c r="G225" i="7"/>
  <c r="H225" i="7" s="1"/>
  <c r="J225" i="7" s="1"/>
  <c r="K225" i="7" s="1"/>
  <c r="L225" i="7" s="1"/>
  <c r="M225" i="7" s="1"/>
  <c r="N225" i="7" s="1"/>
  <c r="O225" i="7" s="1"/>
  <c r="G226" i="7"/>
  <c r="H226" i="7" s="1"/>
  <c r="J226" i="7" s="1"/>
  <c r="K226" i="7" s="1"/>
  <c r="L226" i="7" s="1"/>
  <c r="M226" i="7" s="1"/>
  <c r="N226" i="7" s="1"/>
  <c r="O226" i="7" s="1"/>
  <c r="G227" i="7"/>
  <c r="H227" i="7" s="1"/>
  <c r="J227" i="7" s="1"/>
  <c r="K227" i="7" s="1"/>
  <c r="L227" i="7" s="1"/>
  <c r="M227" i="7" s="1"/>
  <c r="N227" i="7" s="1"/>
  <c r="O227" i="7" s="1"/>
  <c r="G228" i="7"/>
  <c r="H228" i="7" s="1"/>
  <c r="J228" i="7" s="1"/>
  <c r="K228" i="7" s="1"/>
  <c r="L228" i="7" s="1"/>
  <c r="M228" i="7" s="1"/>
  <c r="N228" i="7" s="1"/>
  <c r="O228" i="7" s="1"/>
  <c r="G229" i="7"/>
  <c r="H229" i="7" s="1"/>
  <c r="J229" i="7" s="1"/>
  <c r="K229" i="7" s="1"/>
  <c r="L229" i="7" s="1"/>
  <c r="M229" i="7" s="1"/>
  <c r="N229" i="7" s="1"/>
  <c r="O229" i="7" s="1"/>
  <c r="G230" i="7"/>
  <c r="H230" i="7" s="1"/>
  <c r="J230" i="7" s="1"/>
  <c r="K230" i="7" s="1"/>
  <c r="L230" i="7" s="1"/>
  <c r="M230" i="7" s="1"/>
  <c r="N230" i="7" s="1"/>
  <c r="O230" i="7" s="1"/>
  <c r="G231" i="7"/>
  <c r="H231" i="7" s="1"/>
  <c r="J231" i="7" s="1"/>
  <c r="K231" i="7" s="1"/>
  <c r="L231" i="7" s="1"/>
  <c r="M231" i="7" s="1"/>
  <c r="N231" i="7" s="1"/>
  <c r="O231" i="7" s="1"/>
  <c r="G232" i="7"/>
  <c r="H232" i="7" s="1"/>
  <c r="J232" i="7" s="1"/>
  <c r="K232" i="7" s="1"/>
  <c r="L232" i="7" s="1"/>
  <c r="M232" i="7" s="1"/>
  <c r="N232" i="7" s="1"/>
  <c r="O232" i="7" s="1"/>
  <c r="G233" i="7"/>
  <c r="H233" i="7" s="1"/>
  <c r="J233" i="7" s="1"/>
  <c r="K233" i="7" s="1"/>
  <c r="L233" i="7" s="1"/>
  <c r="M233" i="7" s="1"/>
  <c r="N233" i="7" s="1"/>
  <c r="O233" i="7" s="1"/>
  <c r="G234" i="7"/>
  <c r="H234" i="7" s="1"/>
  <c r="J234" i="7" s="1"/>
  <c r="K234" i="7" s="1"/>
  <c r="L234" i="7" s="1"/>
  <c r="M234" i="7" s="1"/>
  <c r="N234" i="7" s="1"/>
  <c r="O234" i="7" s="1"/>
  <c r="G235" i="7"/>
  <c r="H235" i="7" s="1"/>
  <c r="J235" i="7" s="1"/>
  <c r="K235" i="7" s="1"/>
  <c r="L235" i="7" s="1"/>
  <c r="M235" i="7" s="1"/>
  <c r="N235" i="7" s="1"/>
  <c r="O235" i="7" s="1"/>
  <c r="G236" i="7"/>
  <c r="H236" i="7" s="1"/>
  <c r="J236" i="7" s="1"/>
  <c r="K236" i="7" s="1"/>
  <c r="L236" i="7" s="1"/>
  <c r="M236" i="7" s="1"/>
  <c r="N236" i="7" s="1"/>
  <c r="O236" i="7" s="1"/>
  <c r="G237" i="7"/>
  <c r="H237" i="7" s="1"/>
  <c r="J237" i="7" s="1"/>
  <c r="K237" i="7" s="1"/>
  <c r="L237" i="7" s="1"/>
  <c r="M237" i="7" s="1"/>
  <c r="N237" i="7" s="1"/>
  <c r="O237" i="7" s="1"/>
  <c r="G238" i="7"/>
  <c r="H238" i="7" s="1"/>
  <c r="J238" i="7" s="1"/>
  <c r="K238" i="7" s="1"/>
  <c r="L238" i="7" s="1"/>
  <c r="M238" i="7" s="1"/>
  <c r="N238" i="7" s="1"/>
  <c r="O238" i="7" s="1"/>
  <c r="G239" i="7"/>
  <c r="H239" i="7" s="1"/>
  <c r="J239" i="7" s="1"/>
  <c r="K239" i="7" s="1"/>
  <c r="L239" i="7" s="1"/>
  <c r="M239" i="7" s="1"/>
  <c r="N239" i="7" s="1"/>
  <c r="O239" i="7" s="1"/>
  <c r="G240" i="7"/>
  <c r="H240" i="7" s="1"/>
  <c r="J240" i="7" s="1"/>
  <c r="K240" i="7" s="1"/>
  <c r="L240" i="7" s="1"/>
  <c r="M240" i="7" s="1"/>
  <c r="N240" i="7" s="1"/>
  <c r="O240" i="7" s="1"/>
  <c r="G241" i="7"/>
  <c r="H241" i="7" s="1"/>
  <c r="J241" i="7" s="1"/>
  <c r="K241" i="7" s="1"/>
  <c r="L241" i="7" s="1"/>
  <c r="M241" i="7" s="1"/>
  <c r="N241" i="7" s="1"/>
  <c r="O241" i="7" s="1"/>
  <c r="G242" i="7"/>
  <c r="H242" i="7" s="1"/>
  <c r="J242" i="7" s="1"/>
  <c r="K242" i="7" s="1"/>
  <c r="L242" i="7" s="1"/>
  <c r="M242" i="7" s="1"/>
  <c r="N242" i="7" s="1"/>
  <c r="O242" i="7" s="1"/>
  <c r="G243" i="7"/>
  <c r="H243" i="7" s="1"/>
  <c r="J243" i="7" s="1"/>
  <c r="K243" i="7" s="1"/>
  <c r="L243" i="7" s="1"/>
  <c r="M243" i="7" s="1"/>
  <c r="N243" i="7" s="1"/>
  <c r="O243" i="7" s="1"/>
  <c r="G244" i="7"/>
  <c r="H244" i="7" s="1"/>
  <c r="J244" i="7" s="1"/>
  <c r="K244" i="7" s="1"/>
  <c r="L244" i="7" s="1"/>
  <c r="M244" i="7" s="1"/>
  <c r="N244" i="7" s="1"/>
  <c r="O244" i="7" s="1"/>
  <c r="G245" i="7"/>
  <c r="H245" i="7" s="1"/>
  <c r="J245" i="7" s="1"/>
  <c r="K245" i="7" s="1"/>
  <c r="L245" i="7" s="1"/>
  <c r="M245" i="7" s="1"/>
  <c r="N245" i="7" s="1"/>
  <c r="O245" i="7" s="1"/>
  <c r="G246" i="7"/>
  <c r="H246" i="7" s="1"/>
  <c r="J246" i="7" s="1"/>
  <c r="G247" i="7"/>
  <c r="H247" i="7" s="1"/>
  <c r="J247" i="7" s="1"/>
  <c r="K247" i="7" s="1"/>
  <c r="L247" i="7" s="1"/>
  <c r="M247" i="7" s="1"/>
  <c r="N247" i="7" s="1"/>
  <c r="O247" i="7" s="1"/>
  <c r="G248" i="7"/>
  <c r="H248" i="7" s="1"/>
  <c r="J248" i="7" s="1"/>
  <c r="K248" i="7" s="1"/>
  <c r="L248" i="7" s="1"/>
  <c r="M248" i="7" s="1"/>
  <c r="N248" i="7" s="1"/>
  <c r="O248" i="7" s="1"/>
  <c r="G249" i="7"/>
  <c r="H249" i="7" s="1"/>
  <c r="J249" i="7" s="1"/>
  <c r="K249" i="7" s="1"/>
  <c r="L249" i="7" s="1"/>
  <c r="M249" i="7" s="1"/>
  <c r="N249" i="7" s="1"/>
  <c r="O249" i="7" s="1"/>
  <c r="G250" i="7"/>
  <c r="H250" i="7" s="1"/>
  <c r="J250" i="7" s="1"/>
  <c r="K250" i="7" s="1"/>
  <c r="L250" i="7" s="1"/>
  <c r="M250" i="7" s="1"/>
  <c r="N250" i="7" s="1"/>
  <c r="O250" i="7" s="1"/>
  <c r="G251" i="7"/>
  <c r="H251" i="7" s="1"/>
  <c r="J251" i="7" s="1"/>
  <c r="K251" i="7" s="1"/>
  <c r="L251" i="7" s="1"/>
  <c r="M251" i="7" s="1"/>
  <c r="N251" i="7" s="1"/>
  <c r="O251" i="7" s="1"/>
  <c r="G252" i="7"/>
  <c r="H252" i="7" s="1"/>
  <c r="J252" i="7" s="1"/>
  <c r="K252" i="7" s="1"/>
  <c r="L252" i="7" s="1"/>
  <c r="M252" i="7" s="1"/>
  <c r="N252" i="7" s="1"/>
  <c r="O252" i="7" s="1"/>
  <c r="G253" i="7"/>
  <c r="H253" i="7" s="1"/>
  <c r="J253" i="7" s="1"/>
  <c r="K253" i="7" s="1"/>
  <c r="L253" i="7" s="1"/>
  <c r="M253" i="7" s="1"/>
  <c r="N253" i="7" s="1"/>
  <c r="O253" i="7" s="1"/>
  <c r="G254" i="7"/>
  <c r="H254" i="7" s="1"/>
  <c r="J254" i="7" s="1"/>
  <c r="K254" i="7" s="1"/>
  <c r="L254" i="7" s="1"/>
  <c r="M254" i="7" s="1"/>
  <c r="N254" i="7" s="1"/>
  <c r="O254" i="7" s="1"/>
  <c r="G255" i="7"/>
  <c r="H255" i="7" s="1"/>
  <c r="J255" i="7" s="1"/>
  <c r="K255" i="7" s="1"/>
  <c r="L255" i="7" s="1"/>
  <c r="M255" i="7" s="1"/>
  <c r="N255" i="7" s="1"/>
  <c r="O255" i="7" s="1"/>
  <c r="G256" i="7"/>
  <c r="H256" i="7" s="1"/>
  <c r="J256" i="7" s="1"/>
  <c r="K256" i="7" s="1"/>
  <c r="L256" i="7" s="1"/>
  <c r="M256" i="7" s="1"/>
  <c r="N256" i="7" s="1"/>
  <c r="O256" i="7" s="1"/>
  <c r="G257" i="7"/>
  <c r="H257" i="7" s="1"/>
  <c r="J257" i="7" s="1"/>
  <c r="K257" i="7" s="1"/>
  <c r="L257" i="7" s="1"/>
  <c r="M257" i="7" s="1"/>
  <c r="N257" i="7" s="1"/>
  <c r="O257" i="7" s="1"/>
  <c r="G258" i="7"/>
  <c r="H258" i="7" s="1"/>
  <c r="J258" i="7" s="1"/>
  <c r="K258" i="7" s="1"/>
  <c r="L258" i="7" s="1"/>
  <c r="M258" i="7" s="1"/>
  <c r="N258" i="7" s="1"/>
  <c r="O258" i="7" s="1"/>
  <c r="G259" i="7"/>
  <c r="H259" i="7" s="1"/>
  <c r="J259" i="7" s="1"/>
  <c r="K259" i="7" s="1"/>
  <c r="L259" i="7" s="1"/>
  <c r="M259" i="7" s="1"/>
  <c r="N259" i="7" s="1"/>
  <c r="O259" i="7" s="1"/>
  <c r="G260" i="7"/>
  <c r="H260" i="7" s="1"/>
  <c r="J260" i="7" s="1"/>
  <c r="K260" i="7" s="1"/>
  <c r="L260" i="7" s="1"/>
  <c r="M260" i="7" s="1"/>
  <c r="N260" i="7" s="1"/>
  <c r="O260" i="7" s="1"/>
  <c r="G261" i="7"/>
  <c r="H261" i="7" s="1"/>
  <c r="J261" i="7" s="1"/>
  <c r="K261" i="7" s="1"/>
  <c r="L261" i="7" s="1"/>
  <c r="M261" i="7" s="1"/>
  <c r="N261" i="7" s="1"/>
  <c r="O261" i="7" s="1"/>
  <c r="G262" i="7"/>
  <c r="H262" i="7" s="1"/>
  <c r="J262" i="7" s="1"/>
  <c r="K262" i="7" s="1"/>
  <c r="L262" i="7" s="1"/>
  <c r="M262" i="7" s="1"/>
  <c r="N262" i="7" s="1"/>
  <c r="O262" i="7" s="1"/>
  <c r="G263" i="7"/>
  <c r="H263" i="7" s="1"/>
  <c r="J263" i="7" s="1"/>
  <c r="K263" i="7" s="1"/>
  <c r="L263" i="7" s="1"/>
  <c r="M263" i="7" s="1"/>
  <c r="N263" i="7" s="1"/>
  <c r="O263" i="7" s="1"/>
  <c r="G264" i="7"/>
  <c r="H264" i="7" s="1"/>
  <c r="J264" i="7" s="1"/>
  <c r="K264" i="7" s="1"/>
  <c r="L264" i="7" s="1"/>
  <c r="M264" i="7" s="1"/>
  <c r="N264" i="7" s="1"/>
  <c r="O264" i="7" s="1"/>
  <c r="G265" i="7"/>
  <c r="H265" i="7" s="1"/>
  <c r="J265" i="7" s="1"/>
  <c r="K265" i="7" s="1"/>
  <c r="L265" i="7" s="1"/>
  <c r="M265" i="7" s="1"/>
  <c r="N265" i="7" s="1"/>
  <c r="O265" i="7" s="1"/>
  <c r="G266" i="7"/>
  <c r="H266" i="7" s="1"/>
  <c r="J266" i="7" s="1"/>
  <c r="K266" i="7" s="1"/>
  <c r="L266" i="7" s="1"/>
  <c r="M266" i="7" s="1"/>
  <c r="N266" i="7" s="1"/>
  <c r="O266" i="7" s="1"/>
  <c r="G267" i="7"/>
  <c r="H267" i="7" s="1"/>
  <c r="J267" i="7" s="1"/>
  <c r="K267" i="7" s="1"/>
  <c r="L267" i="7" s="1"/>
  <c r="M267" i="7" s="1"/>
  <c r="N267" i="7" s="1"/>
  <c r="O267" i="7" s="1"/>
  <c r="G268" i="7"/>
  <c r="H268" i="7" s="1"/>
  <c r="J268" i="7" s="1"/>
  <c r="K268" i="7" s="1"/>
  <c r="L268" i="7" s="1"/>
  <c r="M268" i="7" s="1"/>
  <c r="N268" i="7" s="1"/>
  <c r="O268" i="7" s="1"/>
  <c r="G269" i="7"/>
  <c r="H269" i="7" s="1"/>
  <c r="J269" i="7" s="1"/>
  <c r="K269" i="7" s="1"/>
  <c r="L269" i="7" s="1"/>
  <c r="M269" i="7" s="1"/>
  <c r="N269" i="7" s="1"/>
  <c r="O269" i="7" s="1"/>
  <c r="G270" i="7"/>
  <c r="H270" i="7" s="1"/>
  <c r="J270" i="7" s="1"/>
  <c r="K270" i="7" s="1"/>
  <c r="L270" i="7" s="1"/>
  <c r="M270" i="7" s="1"/>
  <c r="N270" i="7" s="1"/>
  <c r="O270" i="7" s="1"/>
  <c r="G271" i="7"/>
  <c r="H271" i="7" s="1"/>
  <c r="J271" i="7" s="1"/>
  <c r="K271" i="7" s="1"/>
  <c r="L271" i="7" s="1"/>
  <c r="M271" i="7" s="1"/>
  <c r="N271" i="7" s="1"/>
  <c r="O271" i="7" s="1"/>
  <c r="G272" i="7"/>
  <c r="H272" i="7" s="1"/>
  <c r="J272" i="7" s="1"/>
  <c r="K272" i="7" s="1"/>
  <c r="L272" i="7" s="1"/>
  <c r="M272" i="7" s="1"/>
  <c r="N272" i="7" s="1"/>
  <c r="O272" i="7" s="1"/>
  <c r="G273" i="7"/>
  <c r="H273" i="7" s="1"/>
  <c r="J273" i="7" s="1"/>
  <c r="K273" i="7" s="1"/>
  <c r="L273" i="7" s="1"/>
  <c r="M273" i="7" s="1"/>
  <c r="N273" i="7" s="1"/>
  <c r="O273" i="7" s="1"/>
  <c r="G274" i="7"/>
  <c r="H274" i="7" s="1"/>
  <c r="J274" i="7" s="1"/>
  <c r="K274" i="7" s="1"/>
  <c r="L274" i="7" s="1"/>
  <c r="M274" i="7" s="1"/>
  <c r="N274" i="7" s="1"/>
  <c r="O274" i="7" s="1"/>
  <c r="G275" i="7"/>
  <c r="H275" i="7" s="1"/>
  <c r="J275" i="7" s="1"/>
  <c r="K275" i="7" s="1"/>
  <c r="L275" i="7" s="1"/>
  <c r="M275" i="7" s="1"/>
  <c r="N275" i="7" s="1"/>
  <c r="O275" i="7" s="1"/>
  <c r="G276" i="7"/>
  <c r="H276" i="7" s="1"/>
  <c r="J276" i="7" s="1"/>
  <c r="K276" i="7" s="1"/>
  <c r="L276" i="7" s="1"/>
  <c r="M276" i="7" s="1"/>
  <c r="N276" i="7" s="1"/>
  <c r="O276" i="7" s="1"/>
  <c r="G277" i="7"/>
  <c r="H277" i="7" s="1"/>
  <c r="J277" i="7" s="1"/>
  <c r="K277" i="7" s="1"/>
  <c r="L277" i="7" s="1"/>
  <c r="M277" i="7" s="1"/>
  <c r="N277" i="7" s="1"/>
  <c r="O277" i="7" s="1"/>
  <c r="G278" i="7"/>
  <c r="H278" i="7" s="1"/>
  <c r="J278" i="7" s="1"/>
  <c r="K278" i="7" s="1"/>
  <c r="L278" i="7" s="1"/>
  <c r="M278" i="7" s="1"/>
  <c r="N278" i="7" s="1"/>
  <c r="O278" i="7" s="1"/>
  <c r="G279" i="7"/>
  <c r="H279" i="7" s="1"/>
  <c r="J279" i="7" s="1"/>
  <c r="K279" i="7" s="1"/>
  <c r="L279" i="7" s="1"/>
  <c r="M279" i="7" s="1"/>
  <c r="N279" i="7" s="1"/>
  <c r="O279" i="7" s="1"/>
  <c r="G280" i="7"/>
  <c r="H280" i="7" s="1"/>
  <c r="J280" i="7" s="1"/>
  <c r="K280" i="7" s="1"/>
  <c r="L280" i="7" s="1"/>
  <c r="M280" i="7" s="1"/>
  <c r="N280" i="7" s="1"/>
  <c r="O280" i="7" s="1"/>
  <c r="G281" i="7"/>
  <c r="H281" i="7" s="1"/>
  <c r="J281" i="7" s="1"/>
  <c r="K281" i="7" s="1"/>
  <c r="L281" i="7" s="1"/>
  <c r="M281" i="7" s="1"/>
  <c r="N281" i="7" s="1"/>
  <c r="O281" i="7" s="1"/>
  <c r="G282" i="7"/>
  <c r="H282" i="7" s="1"/>
  <c r="J282" i="7" s="1"/>
  <c r="K282" i="7" s="1"/>
  <c r="L282" i="7" s="1"/>
  <c r="M282" i="7" s="1"/>
  <c r="N282" i="7" s="1"/>
  <c r="O282" i="7" s="1"/>
  <c r="G283" i="7"/>
  <c r="H283" i="7" s="1"/>
  <c r="J283" i="7" s="1"/>
  <c r="K283" i="7" s="1"/>
  <c r="L283" i="7" s="1"/>
  <c r="M283" i="7" s="1"/>
  <c r="N283" i="7" s="1"/>
  <c r="O283" i="7" s="1"/>
  <c r="G284" i="7"/>
  <c r="H284" i="7" s="1"/>
  <c r="J284" i="7" s="1"/>
  <c r="K284" i="7" s="1"/>
  <c r="L284" i="7" s="1"/>
  <c r="M284" i="7" s="1"/>
  <c r="N284" i="7" s="1"/>
  <c r="O284" i="7" s="1"/>
  <c r="G285" i="7"/>
  <c r="H285" i="7" s="1"/>
  <c r="J285" i="7" s="1"/>
  <c r="K285" i="7" s="1"/>
  <c r="L285" i="7" s="1"/>
  <c r="M285" i="7" s="1"/>
  <c r="N285" i="7" s="1"/>
  <c r="O285" i="7" s="1"/>
  <c r="G286" i="7"/>
  <c r="H286" i="7" s="1"/>
  <c r="J286" i="7" s="1"/>
  <c r="K286" i="7" s="1"/>
  <c r="L286" i="7" s="1"/>
  <c r="M286" i="7" s="1"/>
  <c r="N286" i="7" s="1"/>
  <c r="O286" i="7" s="1"/>
  <c r="G287" i="7"/>
  <c r="H287" i="7" s="1"/>
  <c r="J287" i="7" s="1"/>
  <c r="K287" i="7" s="1"/>
  <c r="L287" i="7" s="1"/>
  <c r="M287" i="7" s="1"/>
  <c r="N287" i="7" s="1"/>
  <c r="O287" i="7" s="1"/>
  <c r="G288" i="7"/>
  <c r="H288" i="7" s="1"/>
  <c r="J288" i="7" s="1"/>
  <c r="K288" i="7" s="1"/>
  <c r="L288" i="7" s="1"/>
  <c r="M288" i="7" s="1"/>
  <c r="N288" i="7" s="1"/>
  <c r="O288" i="7" s="1"/>
  <c r="G289" i="7"/>
  <c r="H289" i="7" s="1"/>
  <c r="J289" i="7" s="1"/>
  <c r="K289" i="7" s="1"/>
  <c r="L289" i="7" s="1"/>
  <c r="M289" i="7" s="1"/>
  <c r="N289" i="7" s="1"/>
  <c r="O289" i="7" s="1"/>
  <c r="G290" i="7"/>
  <c r="H290" i="7" s="1"/>
  <c r="J290" i="7" s="1"/>
  <c r="K290" i="7" s="1"/>
  <c r="L290" i="7" s="1"/>
  <c r="M290" i="7" s="1"/>
  <c r="N290" i="7" s="1"/>
  <c r="O290" i="7" s="1"/>
  <c r="G291" i="7"/>
  <c r="H291" i="7" s="1"/>
  <c r="J291" i="7" s="1"/>
  <c r="K291" i="7" s="1"/>
  <c r="L291" i="7" s="1"/>
  <c r="M291" i="7" s="1"/>
  <c r="N291" i="7" s="1"/>
  <c r="O291" i="7" s="1"/>
  <c r="G292" i="7"/>
  <c r="H292" i="7" s="1"/>
  <c r="J292" i="7" s="1"/>
  <c r="K292" i="7" s="1"/>
  <c r="L292" i="7" s="1"/>
  <c r="M292" i="7" s="1"/>
  <c r="N292" i="7" s="1"/>
  <c r="O292" i="7" s="1"/>
  <c r="G293" i="7"/>
  <c r="H293" i="7" s="1"/>
  <c r="J293" i="7" s="1"/>
  <c r="K293" i="7" s="1"/>
  <c r="L293" i="7" s="1"/>
  <c r="M293" i="7" s="1"/>
  <c r="N293" i="7" s="1"/>
  <c r="O293" i="7" s="1"/>
  <c r="G294" i="7"/>
  <c r="H294" i="7" s="1"/>
  <c r="J294" i="7" s="1"/>
  <c r="K294" i="7" s="1"/>
  <c r="L294" i="7" s="1"/>
  <c r="M294" i="7" s="1"/>
  <c r="N294" i="7" s="1"/>
  <c r="O294" i="7" s="1"/>
  <c r="G295" i="7"/>
  <c r="H295" i="7" s="1"/>
  <c r="J295" i="7" s="1"/>
  <c r="K295" i="7" s="1"/>
  <c r="L295" i="7" s="1"/>
  <c r="M295" i="7" s="1"/>
  <c r="N295" i="7" s="1"/>
  <c r="O295" i="7" s="1"/>
  <c r="G296" i="7"/>
  <c r="H296" i="7" s="1"/>
  <c r="J296" i="7" s="1"/>
  <c r="K296" i="7" s="1"/>
  <c r="L296" i="7" s="1"/>
  <c r="M296" i="7" s="1"/>
  <c r="N296" i="7" s="1"/>
  <c r="O296" i="7" s="1"/>
  <c r="G297" i="7"/>
  <c r="H297" i="7" s="1"/>
  <c r="J297" i="7" s="1"/>
  <c r="K297" i="7" s="1"/>
  <c r="L297" i="7" s="1"/>
  <c r="M297" i="7" s="1"/>
  <c r="N297" i="7" s="1"/>
  <c r="O297" i="7" s="1"/>
  <c r="G298" i="7"/>
  <c r="H298" i="7" s="1"/>
  <c r="J298" i="7" s="1"/>
  <c r="K298" i="7" s="1"/>
  <c r="L298" i="7" s="1"/>
  <c r="M298" i="7" s="1"/>
  <c r="N298" i="7" s="1"/>
  <c r="O298" i="7" s="1"/>
  <c r="G299" i="7"/>
  <c r="H299" i="7" s="1"/>
  <c r="J299" i="7" s="1"/>
  <c r="K299" i="7" s="1"/>
  <c r="L299" i="7" s="1"/>
  <c r="M299" i="7" s="1"/>
  <c r="N299" i="7" s="1"/>
  <c r="O299" i="7" s="1"/>
  <c r="G300" i="7"/>
  <c r="H300" i="7" s="1"/>
  <c r="J300" i="7" s="1"/>
  <c r="K300" i="7" s="1"/>
  <c r="L300" i="7" s="1"/>
  <c r="M300" i="7" s="1"/>
  <c r="N300" i="7" s="1"/>
  <c r="O300" i="7" s="1"/>
  <c r="G301" i="7"/>
  <c r="H301" i="7" s="1"/>
  <c r="J301" i="7" s="1"/>
  <c r="K301" i="7" s="1"/>
  <c r="L301" i="7" s="1"/>
  <c r="M301" i="7" s="1"/>
  <c r="N301" i="7" s="1"/>
  <c r="O301" i="7" s="1"/>
  <c r="G302" i="7"/>
  <c r="H302" i="7" s="1"/>
  <c r="J302" i="7" s="1"/>
  <c r="K302" i="7" s="1"/>
  <c r="L302" i="7" s="1"/>
  <c r="M302" i="7" s="1"/>
  <c r="N302" i="7" s="1"/>
  <c r="O302" i="7" s="1"/>
  <c r="G303" i="7"/>
  <c r="H303" i="7" s="1"/>
  <c r="J303" i="7" s="1"/>
  <c r="K303" i="7" s="1"/>
  <c r="L303" i="7" s="1"/>
  <c r="M303" i="7" s="1"/>
  <c r="N303" i="7" s="1"/>
  <c r="O303" i="7" s="1"/>
  <c r="G304" i="7"/>
  <c r="H304" i="7" s="1"/>
  <c r="J304" i="7" s="1"/>
  <c r="K304" i="7" s="1"/>
  <c r="L304" i="7" s="1"/>
  <c r="M304" i="7" s="1"/>
  <c r="N304" i="7" s="1"/>
  <c r="O304" i="7" s="1"/>
  <c r="G305" i="7"/>
  <c r="H305" i="7" s="1"/>
  <c r="J305" i="7" s="1"/>
  <c r="K305" i="7" s="1"/>
  <c r="L305" i="7" s="1"/>
  <c r="M305" i="7" s="1"/>
  <c r="N305" i="7" s="1"/>
  <c r="O305" i="7" s="1"/>
  <c r="G306" i="7"/>
  <c r="H306" i="7" s="1"/>
  <c r="J306" i="7" s="1"/>
  <c r="K306" i="7" s="1"/>
  <c r="L306" i="7" s="1"/>
  <c r="M306" i="7" s="1"/>
  <c r="N306" i="7" s="1"/>
  <c r="O306" i="7" s="1"/>
  <c r="G307" i="7"/>
  <c r="H307" i="7" s="1"/>
  <c r="J307" i="7" s="1"/>
  <c r="K307" i="7" s="1"/>
  <c r="L307" i="7" s="1"/>
  <c r="M307" i="7" s="1"/>
  <c r="N307" i="7" s="1"/>
  <c r="O307" i="7" s="1"/>
  <c r="G308" i="7"/>
  <c r="H308" i="7" s="1"/>
  <c r="J308" i="7" s="1"/>
  <c r="K308" i="7" s="1"/>
  <c r="L308" i="7" s="1"/>
  <c r="M308" i="7" s="1"/>
  <c r="N308" i="7" s="1"/>
  <c r="O308" i="7" s="1"/>
  <c r="G309" i="7"/>
  <c r="H309" i="7" s="1"/>
  <c r="J309" i="7" s="1"/>
  <c r="K309" i="7" s="1"/>
  <c r="L309" i="7" s="1"/>
  <c r="M309" i="7" s="1"/>
  <c r="N309" i="7" s="1"/>
  <c r="O309" i="7" s="1"/>
  <c r="G310" i="7"/>
  <c r="H310" i="7" s="1"/>
  <c r="J310" i="7" s="1"/>
  <c r="K310" i="7" s="1"/>
  <c r="L310" i="7" s="1"/>
  <c r="M310" i="7" s="1"/>
  <c r="N310" i="7" s="1"/>
  <c r="O310" i="7" s="1"/>
  <c r="G311" i="7"/>
  <c r="H311" i="7" s="1"/>
  <c r="J311" i="7" s="1"/>
  <c r="K311" i="7" s="1"/>
  <c r="L311" i="7" s="1"/>
  <c r="M311" i="7" s="1"/>
  <c r="N311" i="7" s="1"/>
  <c r="O311" i="7" s="1"/>
  <c r="G312" i="7"/>
  <c r="H312" i="7" s="1"/>
  <c r="J312" i="7" s="1"/>
  <c r="K312" i="7" s="1"/>
  <c r="L312" i="7" s="1"/>
  <c r="M312" i="7" s="1"/>
  <c r="N312" i="7" s="1"/>
  <c r="O312" i="7" s="1"/>
  <c r="G313" i="7"/>
  <c r="H313" i="7" s="1"/>
  <c r="J313" i="7" s="1"/>
  <c r="K313" i="7" s="1"/>
  <c r="L313" i="7" s="1"/>
  <c r="M313" i="7" s="1"/>
  <c r="N313" i="7" s="1"/>
  <c r="O313" i="7" s="1"/>
  <c r="G314" i="7"/>
  <c r="H314" i="7" s="1"/>
  <c r="J314" i="7" s="1"/>
  <c r="K314" i="7" s="1"/>
  <c r="L314" i="7" s="1"/>
  <c r="M314" i="7" s="1"/>
  <c r="N314" i="7" s="1"/>
  <c r="O314" i="7" s="1"/>
  <c r="G315" i="7"/>
  <c r="H315" i="7" s="1"/>
  <c r="J315" i="7" s="1"/>
  <c r="K315" i="7" s="1"/>
  <c r="L315" i="7" s="1"/>
  <c r="M315" i="7" s="1"/>
  <c r="N315" i="7" s="1"/>
  <c r="O315" i="7" s="1"/>
  <c r="G316" i="7"/>
  <c r="H316" i="7" s="1"/>
  <c r="J316" i="7" s="1"/>
  <c r="K316" i="7" s="1"/>
  <c r="L316" i="7" s="1"/>
  <c r="M316" i="7" s="1"/>
  <c r="N316" i="7" s="1"/>
  <c r="O316" i="7" s="1"/>
  <c r="G317" i="7"/>
  <c r="H317" i="7" s="1"/>
  <c r="J317" i="7" s="1"/>
  <c r="K317" i="7" s="1"/>
  <c r="L317" i="7" s="1"/>
  <c r="M317" i="7" s="1"/>
  <c r="N317" i="7" s="1"/>
  <c r="O317" i="7" s="1"/>
  <c r="G318" i="7"/>
  <c r="H318" i="7" s="1"/>
  <c r="J318" i="7" s="1"/>
  <c r="K318" i="7" s="1"/>
  <c r="L318" i="7" s="1"/>
  <c r="M318" i="7" s="1"/>
  <c r="N318" i="7" s="1"/>
  <c r="O318" i="7" s="1"/>
  <c r="G319" i="7"/>
  <c r="H319" i="7" s="1"/>
  <c r="J319" i="7" s="1"/>
  <c r="K319" i="7" s="1"/>
  <c r="L319" i="7" s="1"/>
  <c r="M319" i="7" s="1"/>
  <c r="N319" i="7" s="1"/>
  <c r="O319" i="7" s="1"/>
  <c r="G320" i="7"/>
  <c r="H320" i="7" s="1"/>
  <c r="J320" i="7" s="1"/>
  <c r="K320" i="7" s="1"/>
  <c r="L320" i="7" s="1"/>
  <c r="M320" i="7" s="1"/>
  <c r="N320" i="7" s="1"/>
  <c r="O320" i="7" s="1"/>
  <c r="G321" i="7"/>
  <c r="H321" i="7" s="1"/>
  <c r="J321" i="7" s="1"/>
  <c r="K321" i="7" s="1"/>
  <c r="L321" i="7" s="1"/>
  <c r="M321" i="7" s="1"/>
  <c r="N321" i="7" s="1"/>
  <c r="O321" i="7" s="1"/>
  <c r="G322" i="7"/>
  <c r="H322" i="7" s="1"/>
  <c r="J322" i="7" s="1"/>
  <c r="K322" i="7" s="1"/>
  <c r="L322" i="7" s="1"/>
  <c r="M322" i="7" s="1"/>
  <c r="N322" i="7" s="1"/>
  <c r="O322" i="7" s="1"/>
  <c r="G323" i="7"/>
  <c r="H323" i="7" s="1"/>
  <c r="J323" i="7" s="1"/>
  <c r="K323" i="7" s="1"/>
  <c r="L323" i="7" s="1"/>
  <c r="M323" i="7" s="1"/>
  <c r="N323" i="7" s="1"/>
  <c r="O323" i="7" s="1"/>
  <c r="G324" i="7"/>
  <c r="H324" i="7" s="1"/>
  <c r="J324" i="7" s="1"/>
  <c r="K324" i="7" s="1"/>
  <c r="L324" i="7" s="1"/>
  <c r="M324" i="7" s="1"/>
  <c r="N324" i="7" s="1"/>
  <c r="O324" i="7" s="1"/>
  <c r="G325" i="7"/>
  <c r="H325" i="7" s="1"/>
  <c r="J325" i="7" s="1"/>
  <c r="K325" i="7" s="1"/>
  <c r="L325" i="7" s="1"/>
  <c r="M325" i="7" s="1"/>
  <c r="N325" i="7" s="1"/>
  <c r="O325" i="7" s="1"/>
  <c r="G326" i="7"/>
  <c r="H326" i="7" s="1"/>
  <c r="J326" i="7" s="1"/>
  <c r="K326" i="7" s="1"/>
  <c r="L326" i="7" s="1"/>
  <c r="M326" i="7" s="1"/>
  <c r="N326" i="7" s="1"/>
  <c r="O326" i="7" s="1"/>
  <c r="G327" i="7"/>
  <c r="H327" i="7" s="1"/>
  <c r="J327" i="7" s="1"/>
  <c r="K327" i="7" s="1"/>
  <c r="L327" i="7" s="1"/>
  <c r="M327" i="7" s="1"/>
  <c r="N327" i="7" s="1"/>
  <c r="O327" i="7" s="1"/>
  <c r="G328" i="7"/>
  <c r="H328" i="7" s="1"/>
  <c r="J328" i="7" s="1"/>
  <c r="K328" i="7" s="1"/>
  <c r="L328" i="7" s="1"/>
  <c r="M328" i="7" s="1"/>
  <c r="N328" i="7" s="1"/>
  <c r="O328" i="7" s="1"/>
  <c r="G329" i="7"/>
  <c r="H329" i="7" s="1"/>
  <c r="J329" i="7" s="1"/>
  <c r="K329" i="7" s="1"/>
  <c r="L329" i="7" s="1"/>
  <c r="M329" i="7" s="1"/>
  <c r="N329" i="7" s="1"/>
  <c r="O329" i="7" s="1"/>
  <c r="G330" i="7"/>
  <c r="H330" i="7" s="1"/>
  <c r="J330" i="7" s="1"/>
  <c r="K330" i="7" s="1"/>
  <c r="L330" i="7" s="1"/>
  <c r="M330" i="7" s="1"/>
  <c r="N330" i="7" s="1"/>
  <c r="O330" i="7" s="1"/>
  <c r="G331" i="7"/>
  <c r="H331" i="7" s="1"/>
  <c r="J331" i="7" s="1"/>
  <c r="K331" i="7" s="1"/>
  <c r="L331" i="7" s="1"/>
  <c r="M331" i="7" s="1"/>
  <c r="N331" i="7" s="1"/>
  <c r="O331" i="7" s="1"/>
  <c r="G332" i="7"/>
  <c r="H332" i="7" s="1"/>
  <c r="J332" i="7" s="1"/>
  <c r="K332" i="7" s="1"/>
  <c r="L332" i="7" s="1"/>
  <c r="M332" i="7" s="1"/>
  <c r="N332" i="7" s="1"/>
  <c r="O332" i="7" s="1"/>
  <c r="G333" i="7"/>
  <c r="H333" i="7" s="1"/>
  <c r="J333" i="7" s="1"/>
  <c r="K333" i="7" s="1"/>
  <c r="L333" i="7" s="1"/>
  <c r="M333" i="7" s="1"/>
  <c r="N333" i="7" s="1"/>
  <c r="O333" i="7" s="1"/>
  <c r="G334" i="7"/>
  <c r="H334" i="7" s="1"/>
  <c r="J334" i="7" s="1"/>
  <c r="K334" i="7" s="1"/>
  <c r="L334" i="7" s="1"/>
  <c r="M334" i="7" s="1"/>
  <c r="N334" i="7" s="1"/>
  <c r="O334" i="7" s="1"/>
  <c r="G335" i="7"/>
  <c r="H335" i="7" s="1"/>
  <c r="J335" i="7" s="1"/>
  <c r="K335" i="7" s="1"/>
  <c r="L335" i="7" s="1"/>
  <c r="M335" i="7" s="1"/>
  <c r="N335" i="7" s="1"/>
  <c r="O335" i="7" s="1"/>
  <c r="G336" i="7"/>
  <c r="H336" i="7" s="1"/>
  <c r="J336" i="7" s="1"/>
  <c r="K336" i="7" s="1"/>
  <c r="L336" i="7" s="1"/>
  <c r="M336" i="7" s="1"/>
  <c r="N336" i="7" s="1"/>
  <c r="O336" i="7" s="1"/>
  <c r="G337" i="7"/>
  <c r="H337" i="7" s="1"/>
  <c r="J337" i="7" s="1"/>
  <c r="K337" i="7" s="1"/>
  <c r="L337" i="7" s="1"/>
  <c r="M337" i="7" s="1"/>
  <c r="N337" i="7" s="1"/>
  <c r="O337" i="7" s="1"/>
  <c r="G338" i="7"/>
  <c r="H338" i="7" s="1"/>
  <c r="J338" i="7" s="1"/>
  <c r="K338" i="7" s="1"/>
  <c r="L338" i="7" s="1"/>
  <c r="M338" i="7" s="1"/>
  <c r="N338" i="7" s="1"/>
  <c r="O338" i="7" s="1"/>
  <c r="G339" i="7"/>
  <c r="H339" i="7" s="1"/>
  <c r="J339" i="7" s="1"/>
  <c r="K339" i="7" s="1"/>
  <c r="L339" i="7" s="1"/>
  <c r="M339" i="7" s="1"/>
  <c r="N339" i="7" s="1"/>
  <c r="O339" i="7" s="1"/>
  <c r="G340" i="7"/>
  <c r="H340" i="7" s="1"/>
  <c r="J340" i="7" s="1"/>
  <c r="K340" i="7" s="1"/>
  <c r="L340" i="7" s="1"/>
  <c r="M340" i="7" s="1"/>
  <c r="N340" i="7" s="1"/>
  <c r="O340" i="7" s="1"/>
  <c r="G341" i="7"/>
  <c r="H341" i="7" s="1"/>
  <c r="J341" i="7" s="1"/>
  <c r="K341" i="7" s="1"/>
  <c r="L341" i="7" s="1"/>
  <c r="M341" i="7" s="1"/>
  <c r="N341" i="7" s="1"/>
  <c r="O341" i="7" s="1"/>
  <c r="G342" i="7"/>
  <c r="H342" i="7" s="1"/>
  <c r="J342" i="7" s="1"/>
  <c r="K342" i="7" s="1"/>
  <c r="L342" i="7" s="1"/>
  <c r="M342" i="7" s="1"/>
  <c r="N342" i="7" s="1"/>
  <c r="O342" i="7" s="1"/>
  <c r="G343" i="7"/>
  <c r="H343" i="7" s="1"/>
  <c r="J343" i="7" s="1"/>
  <c r="K343" i="7" s="1"/>
  <c r="L343" i="7" s="1"/>
  <c r="M343" i="7" s="1"/>
  <c r="N343" i="7" s="1"/>
  <c r="O343" i="7" s="1"/>
  <c r="G344" i="7"/>
  <c r="H344" i="7" s="1"/>
  <c r="J344" i="7" s="1"/>
  <c r="K344" i="7" s="1"/>
  <c r="L344" i="7" s="1"/>
  <c r="M344" i="7" s="1"/>
  <c r="N344" i="7" s="1"/>
  <c r="O344" i="7" s="1"/>
  <c r="G345" i="7"/>
  <c r="H345" i="7" s="1"/>
  <c r="J345" i="7" s="1"/>
  <c r="K345" i="7" s="1"/>
  <c r="L345" i="7" s="1"/>
  <c r="M345" i="7" s="1"/>
  <c r="N345" i="7" s="1"/>
  <c r="O345" i="7" s="1"/>
  <c r="G346" i="7"/>
  <c r="H346" i="7" s="1"/>
  <c r="J346" i="7" s="1"/>
  <c r="K346" i="7" s="1"/>
  <c r="L346" i="7" s="1"/>
  <c r="M346" i="7" s="1"/>
  <c r="N346" i="7" s="1"/>
  <c r="O346" i="7" s="1"/>
  <c r="G347" i="7"/>
  <c r="H347" i="7" s="1"/>
  <c r="J347" i="7" s="1"/>
  <c r="K347" i="7" s="1"/>
  <c r="L347" i="7" s="1"/>
  <c r="M347" i="7" s="1"/>
  <c r="N347" i="7" s="1"/>
  <c r="O347" i="7" s="1"/>
  <c r="G348" i="7"/>
  <c r="H348" i="7" s="1"/>
  <c r="J348" i="7" s="1"/>
  <c r="K348" i="7" s="1"/>
  <c r="L348" i="7" s="1"/>
  <c r="M348" i="7" s="1"/>
  <c r="N348" i="7" s="1"/>
  <c r="O348" i="7" s="1"/>
  <c r="G349" i="7"/>
  <c r="H349" i="7" s="1"/>
  <c r="J349" i="7" s="1"/>
  <c r="K349" i="7" s="1"/>
  <c r="L349" i="7" s="1"/>
  <c r="M349" i="7" s="1"/>
  <c r="N349" i="7" s="1"/>
  <c r="O349" i="7" s="1"/>
  <c r="G350" i="7"/>
  <c r="H350" i="7" s="1"/>
  <c r="J350" i="7" s="1"/>
  <c r="K350" i="7" s="1"/>
  <c r="L350" i="7" s="1"/>
  <c r="M350" i="7" s="1"/>
  <c r="N350" i="7" s="1"/>
  <c r="O350" i="7" s="1"/>
  <c r="G351" i="7"/>
  <c r="H351" i="7" s="1"/>
  <c r="J351" i="7" s="1"/>
  <c r="K351" i="7" s="1"/>
  <c r="L351" i="7" s="1"/>
  <c r="M351" i="7" s="1"/>
  <c r="N351" i="7" s="1"/>
  <c r="O351" i="7" s="1"/>
  <c r="G352" i="7"/>
  <c r="H352" i="7" s="1"/>
  <c r="J352" i="7" s="1"/>
  <c r="K352" i="7" s="1"/>
  <c r="L352" i="7" s="1"/>
  <c r="M352" i="7" s="1"/>
  <c r="N352" i="7" s="1"/>
  <c r="O352" i="7" s="1"/>
  <c r="G353" i="7"/>
  <c r="H353" i="7" s="1"/>
  <c r="J353" i="7" s="1"/>
  <c r="K353" i="7" s="1"/>
  <c r="L353" i="7" s="1"/>
  <c r="M353" i="7" s="1"/>
  <c r="N353" i="7" s="1"/>
  <c r="O353" i="7" s="1"/>
  <c r="G354" i="7"/>
  <c r="H354" i="7" s="1"/>
  <c r="J354" i="7" s="1"/>
  <c r="K354" i="7" s="1"/>
  <c r="L354" i="7" s="1"/>
  <c r="M354" i="7" s="1"/>
  <c r="N354" i="7" s="1"/>
  <c r="O354" i="7" s="1"/>
  <c r="G355" i="7"/>
  <c r="H355" i="7" s="1"/>
  <c r="J355" i="7" s="1"/>
  <c r="K355" i="7" s="1"/>
  <c r="L355" i="7" s="1"/>
  <c r="M355" i="7" s="1"/>
  <c r="N355" i="7" s="1"/>
  <c r="O355" i="7" s="1"/>
  <c r="G356" i="7"/>
  <c r="H356" i="7" s="1"/>
  <c r="J356" i="7" s="1"/>
  <c r="K356" i="7" s="1"/>
  <c r="L356" i="7" s="1"/>
  <c r="M356" i="7" s="1"/>
  <c r="N356" i="7" s="1"/>
  <c r="O356" i="7" s="1"/>
  <c r="G357" i="7"/>
  <c r="H357" i="7" s="1"/>
  <c r="J357" i="7" s="1"/>
  <c r="K357" i="7" s="1"/>
  <c r="L357" i="7" s="1"/>
  <c r="M357" i="7" s="1"/>
  <c r="N357" i="7" s="1"/>
  <c r="O357" i="7" s="1"/>
  <c r="G358" i="7"/>
  <c r="H358" i="7" s="1"/>
  <c r="J358" i="7" s="1"/>
  <c r="G359" i="7"/>
  <c r="H359" i="7" s="1"/>
  <c r="J359" i="7" s="1"/>
  <c r="K359" i="7" s="1"/>
  <c r="L359" i="7" s="1"/>
  <c r="M359" i="7" s="1"/>
  <c r="N359" i="7" s="1"/>
  <c r="O359" i="7" s="1"/>
  <c r="G360" i="7"/>
  <c r="H360" i="7" s="1"/>
  <c r="J360" i="7" s="1"/>
  <c r="K360" i="7" s="1"/>
  <c r="L360" i="7" s="1"/>
  <c r="M360" i="7" s="1"/>
  <c r="N360" i="7" s="1"/>
  <c r="O360" i="7" s="1"/>
  <c r="G361" i="7"/>
  <c r="H361" i="7" s="1"/>
  <c r="J361" i="7" s="1"/>
  <c r="K361" i="7" s="1"/>
  <c r="L361" i="7" s="1"/>
  <c r="M361" i="7" s="1"/>
  <c r="N361" i="7" s="1"/>
  <c r="O361" i="7" s="1"/>
  <c r="G362" i="7"/>
  <c r="H362" i="7" s="1"/>
  <c r="J362" i="7" s="1"/>
  <c r="K362" i="7" s="1"/>
  <c r="L362" i="7" s="1"/>
  <c r="M362" i="7" s="1"/>
  <c r="N362" i="7" s="1"/>
  <c r="O362" i="7" s="1"/>
  <c r="G363" i="7"/>
  <c r="H363" i="7" s="1"/>
  <c r="J363" i="7" s="1"/>
  <c r="K363" i="7" s="1"/>
  <c r="L363" i="7" s="1"/>
  <c r="M363" i="7" s="1"/>
  <c r="N363" i="7" s="1"/>
  <c r="O363" i="7" s="1"/>
  <c r="G364" i="7"/>
  <c r="H364" i="7" s="1"/>
  <c r="J364" i="7" s="1"/>
  <c r="K364" i="7" s="1"/>
  <c r="L364" i="7" s="1"/>
  <c r="M364" i="7" s="1"/>
  <c r="N364" i="7" s="1"/>
  <c r="O364" i="7" s="1"/>
  <c r="G365" i="7"/>
  <c r="H365" i="7" s="1"/>
  <c r="J365" i="7" s="1"/>
  <c r="K365" i="7" s="1"/>
  <c r="L365" i="7" s="1"/>
  <c r="M365" i="7" s="1"/>
  <c r="N365" i="7" s="1"/>
  <c r="O365" i="7" s="1"/>
  <c r="G366" i="7"/>
  <c r="H366" i="7" s="1"/>
  <c r="J366" i="7" s="1"/>
  <c r="K366" i="7" s="1"/>
  <c r="L366" i="7" s="1"/>
  <c r="M366" i="7" s="1"/>
  <c r="N366" i="7" s="1"/>
  <c r="O366" i="7" s="1"/>
  <c r="G367" i="7"/>
  <c r="H367" i="7" s="1"/>
  <c r="J367" i="7" s="1"/>
  <c r="K367" i="7" s="1"/>
  <c r="L367" i="7" s="1"/>
  <c r="M367" i="7" s="1"/>
  <c r="N367" i="7" s="1"/>
  <c r="O367" i="7" s="1"/>
  <c r="G368" i="7"/>
  <c r="H368" i="7" s="1"/>
  <c r="J368" i="7" s="1"/>
  <c r="K368" i="7" s="1"/>
  <c r="L368" i="7" s="1"/>
  <c r="M368" i="7" s="1"/>
  <c r="N368" i="7" s="1"/>
  <c r="O368" i="7" s="1"/>
  <c r="G369" i="7"/>
  <c r="H369" i="7" s="1"/>
  <c r="J369" i="7" s="1"/>
  <c r="K369" i="7" s="1"/>
  <c r="L369" i="7" s="1"/>
  <c r="M369" i="7" s="1"/>
  <c r="N369" i="7" s="1"/>
  <c r="O369" i="7" s="1"/>
  <c r="G370" i="7"/>
  <c r="H370" i="7" s="1"/>
  <c r="J370" i="7" s="1"/>
  <c r="K370" i="7" s="1"/>
  <c r="L370" i="7" s="1"/>
  <c r="M370" i="7" s="1"/>
  <c r="N370" i="7" s="1"/>
  <c r="O370" i="7" s="1"/>
  <c r="G371" i="7"/>
  <c r="H371" i="7" s="1"/>
  <c r="J371" i="7" s="1"/>
  <c r="K371" i="7" s="1"/>
  <c r="L371" i="7" s="1"/>
  <c r="M371" i="7" s="1"/>
  <c r="N371" i="7" s="1"/>
  <c r="O371" i="7" s="1"/>
  <c r="G372" i="7"/>
  <c r="H372" i="7" s="1"/>
  <c r="J372" i="7" s="1"/>
  <c r="K372" i="7" s="1"/>
  <c r="L372" i="7" s="1"/>
  <c r="M372" i="7" s="1"/>
  <c r="N372" i="7" s="1"/>
  <c r="O372" i="7" s="1"/>
  <c r="G373" i="7"/>
  <c r="H373" i="7" s="1"/>
  <c r="J373" i="7" s="1"/>
  <c r="K373" i="7" s="1"/>
  <c r="L373" i="7" s="1"/>
  <c r="M373" i="7" s="1"/>
  <c r="N373" i="7" s="1"/>
  <c r="O373" i="7" s="1"/>
  <c r="G374" i="7"/>
  <c r="H374" i="7" s="1"/>
  <c r="J374" i="7" s="1"/>
  <c r="K374" i="7" s="1"/>
  <c r="L374" i="7" s="1"/>
  <c r="M374" i="7" s="1"/>
  <c r="N374" i="7" s="1"/>
  <c r="O374" i="7" s="1"/>
  <c r="G375" i="7"/>
  <c r="H375" i="7" s="1"/>
  <c r="J375" i="7" s="1"/>
  <c r="K375" i="7" s="1"/>
  <c r="L375" i="7" s="1"/>
  <c r="M375" i="7" s="1"/>
  <c r="N375" i="7" s="1"/>
  <c r="O375" i="7" s="1"/>
  <c r="G376" i="7"/>
  <c r="H376" i="7" s="1"/>
  <c r="J376" i="7" s="1"/>
  <c r="K376" i="7" s="1"/>
  <c r="L376" i="7" s="1"/>
  <c r="M376" i="7" s="1"/>
  <c r="N376" i="7" s="1"/>
  <c r="O376" i="7" s="1"/>
  <c r="G377" i="7"/>
  <c r="H377" i="7" s="1"/>
  <c r="J377" i="7" s="1"/>
  <c r="K377" i="7" s="1"/>
  <c r="L377" i="7" s="1"/>
  <c r="M377" i="7" s="1"/>
  <c r="N377" i="7" s="1"/>
  <c r="O377" i="7" s="1"/>
  <c r="G378" i="7"/>
  <c r="H378" i="7" s="1"/>
  <c r="J378" i="7" s="1"/>
  <c r="K378" i="7" s="1"/>
  <c r="L378" i="7" s="1"/>
  <c r="M378" i="7" s="1"/>
  <c r="N378" i="7" s="1"/>
  <c r="O378" i="7" s="1"/>
  <c r="G379" i="7"/>
  <c r="H379" i="7" s="1"/>
  <c r="J379" i="7" s="1"/>
  <c r="K379" i="7" s="1"/>
  <c r="L379" i="7" s="1"/>
  <c r="M379" i="7" s="1"/>
  <c r="N379" i="7" s="1"/>
  <c r="O379" i="7" s="1"/>
  <c r="G380" i="7"/>
  <c r="H380" i="7" s="1"/>
  <c r="J380" i="7" s="1"/>
  <c r="K380" i="7" s="1"/>
  <c r="L380" i="7" s="1"/>
  <c r="M380" i="7" s="1"/>
  <c r="N380" i="7" s="1"/>
  <c r="O380" i="7" s="1"/>
  <c r="G381" i="7"/>
  <c r="H381" i="7" s="1"/>
  <c r="J381" i="7" s="1"/>
  <c r="K381" i="7" s="1"/>
  <c r="L381" i="7" s="1"/>
  <c r="M381" i="7" s="1"/>
  <c r="N381" i="7" s="1"/>
  <c r="O381" i="7" s="1"/>
  <c r="G382" i="7"/>
  <c r="H382" i="7" s="1"/>
  <c r="J382" i="7" s="1"/>
  <c r="K382" i="7" s="1"/>
  <c r="L382" i="7" s="1"/>
  <c r="M382" i="7" s="1"/>
  <c r="N382" i="7" s="1"/>
  <c r="O382" i="7" s="1"/>
  <c r="G383" i="7"/>
  <c r="H383" i="7" s="1"/>
  <c r="J383" i="7" s="1"/>
  <c r="K383" i="7" s="1"/>
  <c r="L383" i="7" s="1"/>
  <c r="M383" i="7" s="1"/>
  <c r="N383" i="7" s="1"/>
  <c r="O383" i="7" s="1"/>
  <c r="G384" i="7"/>
  <c r="H384" i="7" s="1"/>
  <c r="J384" i="7" s="1"/>
  <c r="K384" i="7" s="1"/>
  <c r="L384" i="7" s="1"/>
  <c r="M384" i="7" s="1"/>
  <c r="N384" i="7" s="1"/>
  <c r="O384" i="7" s="1"/>
  <c r="G385" i="7"/>
  <c r="H385" i="7" s="1"/>
  <c r="J385" i="7" s="1"/>
  <c r="K385" i="7" s="1"/>
  <c r="L385" i="7" s="1"/>
  <c r="M385" i="7" s="1"/>
  <c r="N385" i="7" s="1"/>
  <c r="O385" i="7" s="1"/>
  <c r="G386" i="7"/>
  <c r="H386" i="7" s="1"/>
  <c r="J386" i="7" s="1"/>
  <c r="K386" i="7" s="1"/>
  <c r="L386" i="7" s="1"/>
  <c r="M386" i="7" s="1"/>
  <c r="N386" i="7" s="1"/>
  <c r="O386" i="7" s="1"/>
  <c r="G387" i="7"/>
  <c r="H387" i="7" s="1"/>
  <c r="J387" i="7" s="1"/>
  <c r="K387" i="7" s="1"/>
  <c r="L387" i="7" s="1"/>
  <c r="M387" i="7" s="1"/>
  <c r="N387" i="7" s="1"/>
  <c r="O387" i="7" s="1"/>
  <c r="G388" i="7"/>
  <c r="H388" i="7" s="1"/>
  <c r="J388" i="7" s="1"/>
  <c r="K388" i="7" s="1"/>
  <c r="L388" i="7" s="1"/>
  <c r="M388" i="7" s="1"/>
  <c r="N388" i="7" s="1"/>
  <c r="O388" i="7" s="1"/>
  <c r="G389" i="7"/>
  <c r="H389" i="7" s="1"/>
  <c r="J389" i="7" s="1"/>
  <c r="K389" i="7" s="1"/>
  <c r="L389" i="7" s="1"/>
  <c r="M389" i="7" s="1"/>
  <c r="N389" i="7" s="1"/>
  <c r="O389" i="7" s="1"/>
  <c r="G390" i="7"/>
  <c r="H390" i="7" s="1"/>
  <c r="J390" i="7" s="1"/>
  <c r="K390" i="7" s="1"/>
  <c r="L390" i="7" s="1"/>
  <c r="M390" i="7" s="1"/>
  <c r="N390" i="7" s="1"/>
  <c r="O390" i="7" s="1"/>
  <c r="G391" i="7"/>
  <c r="H391" i="7" s="1"/>
  <c r="J391" i="7" s="1"/>
  <c r="K391" i="7" s="1"/>
  <c r="L391" i="7" s="1"/>
  <c r="M391" i="7" s="1"/>
  <c r="N391" i="7" s="1"/>
  <c r="O391" i="7" s="1"/>
  <c r="G392" i="7"/>
  <c r="H392" i="7" s="1"/>
  <c r="J392" i="7" s="1"/>
  <c r="K392" i="7" s="1"/>
  <c r="L392" i="7" s="1"/>
  <c r="M392" i="7" s="1"/>
  <c r="N392" i="7" s="1"/>
  <c r="O392" i="7" s="1"/>
  <c r="G393" i="7"/>
  <c r="H393" i="7" s="1"/>
  <c r="J393" i="7" s="1"/>
  <c r="K393" i="7" s="1"/>
  <c r="L393" i="7" s="1"/>
  <c r="M393" i="7" s="1"/>
  <c r="N393" i="7" s="1"/>
  <c r="O393" i="7" s="1"/>
  <c r="G394" i="7"/>
  <c r="H394" i="7" s="1"/>
  <c r="J394" i="7" s="1"/>
  <c r="K394" i="7" s="1"/>
  <c r="L394" i="7" s="1"/>
  <c r="M394" i="7" s="1"/>
  <c r="N394" i="7" s="1"/>
  <c r="O394" i="7" s="1"/>
  <c r="G395" i="7"/>
  <c r="H395" i="7" s="1"/>
  <c r="J395" i="7" s="1"/>
  <c r="K395" i="7" s="1"/>
  <c r="L395" i="7" s="1"/>
  <c r="M395" i="7" s="1"/>
  <c r="N395" i="7" s="1"/>
  <c r="O395" i="7" s="1"/>
  <c r="G396" i="7"/>
  <c r="H396" i="7" s="1"/>
  <c r="J396" i="7" s="1"/>
  <c r="K396" i="7" s="1"/>
  <c r="L396" i="7" s="1"/>
  <c r="M396" i="7" s="1"/>
  <c r="N396" i="7" s="1"/>
  <c r="O396" i="7" s="1"/>
  <c r="G397" i="7"/>
  <c r="H397" i="7" s="1"/>
  <c r="J397" i="7" s="1"/>
  <c r="K397" i="7" s="1"/>
  <c r="L397" i="7" s="1"/>
  <c r="M397" i="7" s="1"/>
  <c r="N397" i="7" s="1"/>
  <c r="O397" i="7" s="1"/>
  <c r="G398" i="7"/>
  <c r="H398" i="7" s="1"/>
  <c r="J398" i="7" s="1"/>
  <c r="K398" i="7" s="1"/>
  <c r="L398" i="7" s="1"/>
  <c r="M398" i="7" s="1"/>
  <c r="N398" i="7" s="1"/>
  <c r="O398" i="7" s="1"/>
  <c r="G399" i="7"/>
  <c r="H399" i="7" s="1"/>
  <c r="J399" i="7" s="1"/>
  <c r="K399" i="7" s="1"/>
  <c r="L399" i="7" s="1"/>
  <c r="M399" i="7" s="1"/>
  <c r="N399" i="7" s="1"/>
  <c r="O399" i="7" s="1"/>
  <c r="G400" i="7"/>
  <c r="H400" i="7" s="1"/>
  <c r="J400" i="7" s="1"/>
  <c r="K400" i="7" s="1"/>
  <c r="L400" i="7" s="1"/>
  <c r="M400" i="7" s="1"/>
  <c r="N400" i="7" s="1"/>
  <c r="O400" i="7" s="1"/>
  <c r="G401" i="7"/>
  <c r="H401" i="7" s="1"/>
  <c r="J401" i="7" s="1"/>
  <c r="K401" i="7" s="1"/>
  <c r="L401" i="7" s="1"/>
  <c r="M401" i="7" s="1"/>
  <c r="N401" i="7" s="1"/>
  <c r="O401" i="7" s="1"/>
  <c r="G402" i="7"/>
  <c r="H402" i="7" s="1"/>
  <c r="J402" i="7" s="1"/>
  <c r="K402" i="7" s="1"/>
  <c r="L402" i="7" s="1"/>
  <c r="M402" i="7" s="1"/>
  <c r="N402" i="7" s="1"/>
  <c r="O402" i="7" s="1"/>
  <c r="G403" i="7"/>
  <c r="H403" i="7" s="1"/>
  <c r="J403" i="7" s="1"/>
  <c r="K403" i="7" s="1"/>
  <c r="L403" i="7" s="1"/>
  <c r="M403" i="7" s="1"/>
  <c r="N403" i="7" s="1"/>
  <c r="O403" i="7" s="1"/>
  <c r="G404" i="7"/>
  <c r="H404" i="7" s="1"/>
  <c r="J404" i="7" s="1"/>
  <c r="K404" i="7" s="1"/>
  <c r="L404" i="7" s="1"/>
  <c r="M404" i="7" s="1"/>
  <c r="N404" i="7" s="1"/>
  <c r="O404" i="7" s="1"/>
  <c r="G405" i="7"/>
  <c r="H405" i="7" s="1"/>
  <c r="J405" i="7" s="1"/>
  <c r="K405" i="7" s="1"/>
  <c r="L405" i="7" s="1"/>
  <c r="M405" i="7" s="1"/>
  <c r="N405" i="7" s="1"/>
  <c r="O405" i="7" s="1"/>
  <c r="G406" i="7"/>
  <c r="H406" i="7" s="1"/>
  <c r="J406" i="7" s="1"/>
  <c r="K406" i="7" s="1"/>
  <c r="L406" i="7" s="1"/>
  <c r="M406" i="7" s="1"/>
  <c r="N406" i="7" s="1"/>
  <c r="O406" i="7" s="1"/>
  <c r="G407" i="7"/>
  <c r="H407" i="7" s="1"/>
  <c r="J407" i="7" s="1"/>
  <c r="K407" i="7" s="1"/>
  <c r="L407" i="7" s="1"/>
  <c r="M407" i="7" s="1"/>
  <c r="N407" i="7" s="1"/>
  <c r="O407" i="7" s="1"/>
  <c r="G408" i="7"/>
  <c r="H408" i="7" s="1"/>
  <c r="J408" i="7" s="1"/>
  <c r="K408" i="7" s="1"/>
  <c r="L408" i="7" s="1"/>
  <c r="M408" i="7" s="1"/>
  <c r="N408" i="7" s="1"/>
  <c r="O408" i="7" s="1"/>
  <c r="G409" i="7"/>
  <c r="H409" i="7" s="1"/>
  <c r="J409" i="7" s="1"/>
  <c r="K409" i="7" s="1"/>
  <c r="L409" i="7" s="1"/>
  <c r="M409" i="7" s="1"/>
  <c r="N409" i="7" s="1"/>
  <c r="O409" i="7" s="1"/>
  <c r="G410" i="7"/>
  <c r="H410" i="7" s="1"/>
  <c r="J410" i="7" s="1"/>
  <c r="K410" i="7" s="1"/>
  <c r="L410" i="7" s="1"/>
  <c r="M410" i="7" s="1"/>
  <c r="N410" i="7" s="1"/>
  <c r="O410" i="7" s="1"/>
  <c r="G411" i="7"/>
  <c r="H411" i="7" s="1"/>
  <c r="J411" i="7" s="1"/>
  <c r="K411" i="7" s="1"/>
  <c r="L411" i="7" s="1"/>
  <c r="M411" i="7" s="1"/>
  <c r="N411" i="7" s="1"/>
  <c r="O411" i="7" s="1"/>
  <c r="G412" i="7"/>
  <c r="H412" i="7" s="1"/>
  <c r="J412" i="7" s="1"/>
  <c r="K412" i="7" s="1"/>
  <c r="L412" i="7" s="1"/>
  <c r="M412" i="7" s="1"/>
  <c r="N412" i="7" s="1"/>
  <c r="O412" i="7" s="1"/>
  <c r="G413" i="7"/>
  <c r="H413" i="7" s="1"/>
  <c r="J413" i="7" s="1"/>
  <c r="K413" i="7" s="1"/>
  <c r="L413" i="7" s="1"/>
  <c r="M413" i="7" s="1"/>
  <c r="N413" i="7" s="1"/>
  <c r="O413" i="7" s="1"/>
  <c r="G414" i="7"/>
  <c r="H414" i="7" s="1"/>
  <c r="J414" i="7" s="1"/>
  <c r="K414" i="7" s="1"/>
  <c r="L414" i="7" s="1"/>
  <c r="M414" i="7" s="1"/>
  <c r="N414" i="7" s="1"/>
  <c r="O414" i="7" s="1"/>
  <c r="G415" i="7"/>
  <c r="H415" i="7" s="1"/>
  <c r="J415" i="7" s="1"/>
  <c r="K415" i="7" s="1"/>
  <c r="L415" i="7" s="1"/>
  <c r="M415" i="7" s="1"/>
  <c r="N415" i="7" s="1"/>
  <c r="O415" i="7" s="1"/>
  <c r="G416" i="7"/>
  <c r="H416" i="7" s="1"/>
  <c r="J416" i="7" s="1"/>
  <c r="K416" i="7" s="1"/>
  <c r="L416" i="7" s="1"/>
  <c r="M416" i="7" s="1"/>
  <c r="N416" i="7" s="1"/>
  <c r="O416" i="7" s="1"/>
  <c r="G417" i="7"/>
  <c r="H417" i="7" s="1"/>
  <c r="J417" i="7" s="1"/>
  <c r="K417" i="7" s="1"/>
  <c r="L417" i="7" s="1"/>
  <c r="M417" i="7" s="1"/>
  <c r="N417" i="7" s="1"/>
  <c r="O417" i="7" s="1"/>
  <c r="G418" i="7"/>
  <c r="H418" i="7" s="1"/>
  <c r="J418" i="7" s="1"/>
  <c r="K418" i="7" s="1"/>
  <c r="L418" i="7" s="1"/>
  <c r="M418" i="7" s="1"/>
  <c r="N418" i="7" s="1"/>
  <c r="O418" i="7" s="1"/>
  <c r="G419" i="7"/>
  <c r="H419" i="7" s="1"/>
  <c r="J419" i="7" s="1"/>
  <c r="K419" i="7" s="1"/>
  <c r="L419" i="7" s="1"/>
  <c r="M419" i="7" s="1"/>
  <c r="N419" i="7" s="1"/>
  <c r="O419" i="7" s="1"/>
  <c r="G420" i="7"/>
  <c r="H420" i="7" s="1"/>
  <c r="J420" i="7" s="1"/>
  <c r="K420" i="7" s="1"/>
  <c r="L420" i="7" s="1"/>
  <c r="M420" i="7" s="1"/>
  <c r="N420" i="7" s="1"/>
  <c r="O420" i="7" s="1"/>
  <c r="G421" i="7"/>
  <c r="H421" i="7" s="1"/>
  <c r="J421" i="7" s="1"/>
  <c r="K421" i="7" s="1"/>
  <c r="L421" i="7" s="1"/>
  <c r="M421" i="7" s="1"/>
  <c r="N421" i="7" s="1"/>
  <c r="O421" i="7" s="1"/>
  <c r="G422" i="7"/>
  <c r="H422" i="7" s="1"/>
  <c r="J422" i="7" s="1"/>
  <c r="K422" i="7" s="1"/>
  <c r="L422" i="7" s="1"/>
  <c r="G423" i="7"/>
  <c r="H423" i="7" s="1"/>
  <c r="J423" i="7" s="1"/>
  <c r="K423" i="7" s="1"/>
  <c r="L423" i="7" s="1"/>
  <c r="M423" i="7" s="1"/>
  <c r="N423" i="7" s="1"/>
  <c r="O423" i="7" s="1"/>
  <c r="G424" i="7"/>
  <c r="H424" i="7" s="1"/>
  <c r="J424" i="7" s="1"/>
  <c r="K424" i="7" s="1"/>
  <c r="L424" i="7" s="1"/>
  <c r="M424" i="7" s="1"/>
  <c r="N424" i="7" s="1"/>
  <c r="O424" i="7" s="1"/>
  <c r="G425" i="7"/>
  <c r="H425" i="7" s="1"/>
  <c r="J425" i="7" s="1"/>
  <c r="K425" i="7" s="1"/>
  <c r="L425" i="7" s="1"/>
  <c r="M425" i="7" s="1"/>
  <c r="N425" i="7" s="1"/>
  <c r="O425" i="7" s="1"/>
  <c r="G426" i="7"/>
  <c r="H426" i="7" s="1"/>
  <c r="J426" i="7" s="1"/>
  <c r="K426" i="7" s="1"/>
  <c r="L426" i="7" s="1"/>
  <c r="M426" i="7" s="1"/>
  <c r="N426" i="7" s="1"/>
  <c r="O426" i="7" s="1"/>
  <c r="G427" i="7"/>
  <c r="H427" i="7" s="1"/>
  <c r="J427" i="7" s="1"/>
  <c r="G428" i="7"/>
  <c r="H428" i="7" s="1"/>
  <c r="J428" i="7" s="1"/>
  <c r="K428" i="7" s="1"/>
  <c r="L428" i="7" s="1"/>
  <c r="M428" i="7" s="1"/>
  <c r="N428" i="7" s="1"/>
  <c r="O428" i="7" s="1"/>
  <c r="G429" i="7"/>
  <c r="H429" i="7" s="1"/>
  <c r="J429" i="7" s="1"/>
  <c r="K429" i="7" s="1"/>
  <c r="L429" i="7" s="1"/>
  <c r="M429" i="7" s="1"/>
  <c r="N429" i="7" s="1"/>
  <c r="O429" i="7" s="1"/>
  <c r="G430" i="7"/>
  <c r="H430" i="7" s="1"/>
  <c r="J430" i="7" s="1"/>
  <c r="K430" i="7" s="1"/>
  <c r="L430" i="7" s="1"/>
  <c r="M430" i="7" s="1"/>
  <c r="N430" i="7" s="1"/>
  <c r="O430" i="7" s="1"/>
  <c r="G431" i="7"/>
  <c r="H431" i="7" s="1"/>
  <c r="J431" i="7" s="1"/>
  <c r="K431" i="7" s="1"/>
  <c r="L431" i="7" s="1"/>
  <c r="M431" i="7" s="1"/>
  <c r="N431" i="7" s="1"/>
  <c r="O431" i="7" s="1"/>
  <c r="G432" i="7"/>
  <c r="H432" i="7" s="1"/>
  <c r="J432" i="7" s="1"/>
  <c r="K432" i="7" s="1"/>
  <c r="L432" i="7" s="1"/>
  <c r="M432" i="7" s="1"/>
  <c r="N432" i="7" s="1"/>
  <c r="O432" i="7" s="1"/>
  <c r="G433" i="7"/>
  <c r="H433" i="7" s="1"/>
  <c r="J433" i="7" s="1"/>
  <c r="K433" i="7" s="1"/>
  <c r="L433" i="7" s="1"/>
  <c r="M433" i="7" s="1"/>
  <c r="N433" i="7" s="1"/>
  <c r="O433" i="7" s="1"/>
  <c r="G434" i="7"/>
  <c r="H434" i="7" s="1"/>
  <c r="J434" i="7" s="1"/>
  <c r="K434" i="7" s="1"/>
  <c r="L434" i="7" s="1"/>
  <c r="M434" i="7" s="1"/>
  <c r="N434" i="7" s="1"/>
  <c r="O434" i="7" s="1"/>
  <c r="G435" i="7"/>
  <c r="H435" i="7" s="1"/>
  <c r="J435" i="7" s="1"/>
  <c r="K435" i="7" s="1"/>
  <c r="L435" i="7" s="1"/>
  <c r="M435" i="7" s="1"/>
  <c r="N435" i="7" s="1"/>
  <c r="O435" i="7" s="1"/>
  <c r="G436" i="7"/>
  <c r="H436" i="7" s="1"/>
  <c r="J436" i="7" s="1"/>
  <c r="K436" i="7" s="1"/>
  <c r="L436" i="7" s="1"/>
  <c r="M436" i="7" s="1"/>
  <c r="N436" i="7" s="1"/>
  <c r="O436" i="7" s="1"/>
  <c r="G437" i="7"/>
  <c r="H437" i="7" s="1"/>
  <c r="J437" i="7" s="1"/>
  <c r="K437" i="7" s="1"/>
  <c r="L437" i="7" s="1"/>
  <c r="M437" i="7" s="1"/>
  <c r="N437" i="7" s="1"/>
  <c r="O437" i="7" s="1"/>
  <c r="G438" i="7"/>
  <c r="H438" i="7" s="1"/>
  <c r="J438" i="7" s="1"/>
  <c r="K438" i="7" s="1"/>
  <c r="L438" i="7" s="1"/>
  <c r="M438" i="7" s="1"/>
  <c r="N438" i="7" s="1"/>
  <c r="O438" i="7" s="1"/>
  <c r="G439" i="7"/>
  <c r="H439" i="7" s="1"/>
  <c r="J439" i="7" s="1"/>
  <c r="K439" i="7" s="1"/>
  <c r="L439" i="7" s="1"/>
  <c r="M439" i="7" s="1"/>
  <c r="N439" i="7" s="1"/>
  <c r="O439" i="7" s="1"/>
  <c r="G440" i="7"/>
  <c r="H440" i="7" s="1"/>
  <c r="J440" i="7" s="1"/>
  <c r="K440" i="7" s="1"/>
  <c r="L440" i="7" s="1"/>
  <c r="M440" i="7" s="1"/>
  <c r="N440" i="7" s="1"/>
  <c r="O440" i="7" s="1"/>
  <c r="G441" i="7"/>
  <c r="H441" i="7" s="1"/>
  <c r="J441" i="7" s="1"/>
  <c r="K441" i="7" s="1"/>
  <c r="L441" i="7" s="1"/>
  <c r="M441" i="7" s="1"/>
  <c r="N441" i="7" s="1"/>
  <c r="O441" i="7" s="1"/>
  <c r="G442" i="7"/>
  <c r="H442" i="7" s="1"/>
  <c r="J442" i="7" s="1"/>
  <c r="K442" i="7" s="1"/>
  <c r="L442" i="7" s="1"/>
  <c r="M442" i="7" s="1"/>
  <c r="N442" i="7" s="1"/>
  <c r="O442" i="7" s="1"/>
  <c r="G443" i="7"/>
  <c r="H443" i="7" s="1"/>
  <c r="J443" i="7" s="1"/>
  <c r="K443" i="7" s="1"/>
  <c r="L443" i="7" s="1"/>
  <c r="M443" i="7" s="1"/>
  <c r="N443" i="7" s="1"/>
  <c r="O443" i="7" s="1"/>
  <c r="G444" i="7"/>
  <c r="H444" i="7" s="1"/>
  <c r="J444" i="7" s="1"/>
  <c r="K444" i="7" s="1"/>
  <c r="L444" i="7" s="1"/>
  <c r="M444" i="7" s="1"/>
  <c r="N444" i="7" s="1"/>
  <c r="O444" i="7" s="1"/>
  <c r="G445" i="7"/>
  <c r="H445" i="7" s="1"/>
  <c r="J445" i="7" s="1"/>
  <c r="K445" i="7" s="1"/>
  <c r="L445" i="7" s="1"/>
  <c r="M445" i="7" s="1"/>
  <c r="N445" i="7" s="1"/>
  <c r="O445" i="7" s="1"/>
  <c r="G446" i="7"/>
  <c r="H446" i="7" s="1"/>
  <c r="J446" i="7" s="1"/>
  <c r="K446" i="7" s="1"/>
  <c r="L446" i="7" s="1"/>
  <c r="M446" i="7" s="1"/>
  <c r="N446" i="7" s="1"/>
  <c r="O446" i="7" s="1"/>
  <c r="G447" i="7"/>
  <c r="H447" i="7" s="1"/>
  <c r="J447" i="7" s="1"/>
  <c r="K447" i="7" s="1"/>
  <c r="L447" i="7" s="1"/>
  <c r="M447" i="7" s="1"/>
  <c r="N447" i="7" s="1"/>
  <c r="O447" i="7" s="1"/>
  <c r="G448" i="7"/>
  <c r="H448" i="7" s="1"/>
  <c r="J448" i="7" s="1"/>
  <c r="K448" i="7" s="1"/>
  <c r="L448" i="7" s="1"/>
  <c r="M448" i="7" s="1"/>
  <c r="N448" i="7" s="1"/>
  <c r="O448" i="7" s="1"/>
  <c r="G449" i="7"/>
  <c r="H449" i="7" s="1"/>
  <c r="J449" i="7" s="1"/>
  <c r="K449" i="7" s="1"/>
  <c r="L449" i="7" s="1"/>
  <c r="M449" i="7" s="1"/>
  <c r="N449" i="7" s="1"/>
  <c r="O449" i="7" s="1"/>
  <c r="G450" i="7"/>
  <c r="H450" i="7" s="1"/>
  <c r="J450" i="7" s="1"/>
  <c r="K450" i="7" s="1"/>
  <c r="L450" i="7" s="1"/>
  <c r="M450" i="7" s="1"/>
  <c r="N450" i="7" s="1"/>
  <c r="O450" i="7" s="1"/>
  <c r="G451" i="7"/>
  <c r="H451" i="7" s="1"/>
  <c r="J451" i="7" s="1"/>
  <c r="K451" i="7" s="1"/>
  <c r="L451" i="7" s="1"/>
  <c r="M451" i="7" s="1"/>
  <c r="N451" i="7" s="1"/>
  <c r="O451" i="7" s="1"/>
  <c r="G452" i="7"/>
  <c r="H452" i="7" s="1"/>
  <c r="J452" i="7" s="1"/>
  <c r="K452" i="7" s="1"/>
  <c r="L452" i="7" s="1"/>
  <c r="M452" i="7" s="1"/>
  <c r="N452" i="7" s="1"/>
  <c r="O452" i="7" s="1"/>
  <c r="G453" i="7"/>
  <c r="H453" i="7" s="1"/>
  <c r="J453" i="7" s="1"/>
  <c r="K453" i="7" s="1"/>
  <c r="L453" i="7" s="1"/>
  <c r="M453" i="7" s="1"/>
  <c r="N453" i="7" s="1"/>
  <c r="O453" i="7" s="1"/>
  <c r="G454" i="7"/>
  <c r="H454" i="7" s="1"/>
  <c r="J454" i="7" s="1"/>
  <c r="K454" i="7" s="1"/>
  <c r="L454" i="7" s="1"/>
  <c r="M454" i="7" s="1"/>
  <c r="N454" i="7" s="1"/>
  <c r="O454" i="7" s="1"/>
  <c r="G455" i="7"/>
  <c r="H455" i="7" s="1"/>
  <c r="J455" i="7" s="1"/>
  <c r="K455" i="7" s="1"/>
  <c r="L455" i="7" s="1"/>
  <c r="M455" i="7" s="1"/>
  <c r="N455" i="7" s="1"/>
  <c r="O455" i="7" s="1"/>
  <c r="G456" i="7"/>
  <c r="H456" i="7" s="1"/>
  <c r="J456" i="7" s="1"/>
  <c r="K456" i="7" s="1"/>
  <c r="L456" i="7" s="1"/>
  <c r="M456" i="7" s="1"/>
  <c r="N456" i="7" s="1"/>
  <c r="O456" i="7" s="1"/>
  <c r="G457" i="7"/>
  <c r="H457" i="7" s="1"/>
  <c r="J457" i="7" s="1"/>
  <c r="K457" i="7" s="1"/>
  <c r="L457" i="7" s="1"/>
  <c r="M457" i="7" s="1"/>
  <c r="N457" i="7" s="1"/>
  <c r="O457" i="7" s="1"/>
  <c r="G458" i="7"/>
  <c r="H458" i="7" s="1"/>
  <c r="J458" i="7" s="1"/>
  <c r="K458" i="7" s="1"/>
  <c r="L458" i="7" s="1"/>
  <c r="M458" i="7" s="1"/>
  <c r="N458" i="7" s="1"/>
  <c r="O458" i="7" s="1"/>
  <c r="G459" i="7"/>
  <c r="H459" i="7" s="1"/>
  <c r="J459" i="7" s="1"/>
  <c r="K459" i="7" s="1"/>
  <c r="L459" i="7" s="1"/>
  <c r="M459" i="7" s="1"/>
  <c r="N459" i="7" s="1"/>
  <c r="O459" i="7" s="1"/>
  <c r="G460" i="7"/>
  <c r="H460" i="7" s="1"/>
  <c r="J460" i="7" s="1"/>
  <c r="K460" i="7" s="1"/>
  <c r="L460" i="7" s="1"/>
  <c r="M460" i="7" s="1"/>
  <c r="N460" i="7" s="1"/>
  <c r="O460" i="7" s="1"/>
  <c r="G461" i="7"/>
  <c r="H461" i="7" s="1"/>
  <c r="J461" i="7" s="1"/>
  <c r="K461" i="7" s="1"/>
  <c r="L461" i="7" s="1"/>
  <c r="M461" i="7" s="1"/>
  <c r="N461" i="7" s="1"/>
  <c r="O461" i="7" s="1"/>
  <c r="G462" i="7"/>
  <c r="H462" i="7" s="1"/>
  <c r="J462" i="7" s="1"/>
  <c r="K462" i="7" s="1"/>
  <c r="L462" i="7" s="1"/>
  <c r="M462" i="7" s="1"/>
  <c r="N462" i="7" s="1"/>
  <c r="O462" i="7" s="1"/>
  <c r="G463" i="7"/>
  <c r="H463" i="7" s="1"/>
  <c r="J463" i="7" s="1"/>
  <c r="K463" i="7" s="1"/>
  <c r="L463" i="7" s="1"/>
  <c r="M463" i="7" s="1"/>
  <c r="N463" i="7" s="1"/>
  <c r="O463" i="7" s="1"/>
  <c r="G464" i="7"/>
  <c r="H464" i="7" s="1"/>
  <c r="J464" i="7" s="1"/>
  <c r="K464" i="7" s="1"/>
  <c r="L464" i="7" s="1"/>
  <c r="M464" i="7" s="1"/>
  <c r="N464" i="7" s="1"/>
  <c r="O464" i="7" s="1"/>
  <c r="G465" i="7"/>
  <c r="H465" i="7" s="1"/>
  <c r="J465" i="7" s="1"/>
  <c r="K465" i="7" s="1"/>
  <c r="L465" i="7" s="1"/>
  <c r="M465" i="7" s="1"/>
  <c r="N465" i="7" s="1"/>
  <c r="O465" i="7" s="1"/>
  <c r="G466" i="7"/>
  <c r="H466" i="7" s="1"/>
  <c r="J466" i="7" s="1"/>
  <c r="K466" i="7" s="1"/>
  <c r="L466" i="7" s="1"/>
  <c r="M466" i="7" s="1"/>
  <c r="N466" i="7" s="1"/>
  <c r="O466" i="7" s="1"/>
  <c r="G467" i="7"/>
  <c r="H467" i="7" s="1"/>
  <c r="J467" i="7" s="1"/>
  <c r="K467" i="7" s="1"/>
  <c r="L467" i="7" s="1"/>
  <c r="M467" i="7" s="1"/>
  <c r="N467" i="7" s="1"/>
  <c r="O467" i="7" s="1"/>
  <c r="G468" i="7"/>
  <c r="H468" i="7" s="1"/>
  <c r="J468" i="7" s="1"/>
  <c r="K468" i="7" s="1"/>
  <c r="L468" i="7" s="1"/>
  <c r="M468" i="7" s="1"/>
  <c r="N468" i="7" s="1"/>
  <c r="O468" i="7" s="1"/>
  <c r="G469" i="7"/>
  <c r="H469" i="7" s="1"/>
  <c r="J469" i="7" s="1"/>
  <c r="K469" i="7" s="1"/>
  <c r="L469" i="7" s="1"/>
  <c r="M469" i="7" s="1"/>
  <c r="N469" i="7" s="1"/>
  <c r="O469" i="7" s="1"/>
  <c r="G470" i="7"/>
  <c r="H470" i="7" s="1"/>
  <c r="J470" i="7" s="1"/>
  <c r="K470" i="7" s="1"/>
  <c r="L470" i="7" s="1"/>
  <c r="M470" i="7" s="1"/>
  <c r="N470" i="7" s="1"/>
  <c r="O470" i="7" s="1"/>
  <c r="G471" i="7"/>
  <c r="H471" i="7" s="1"/>
  <c r="J471" i="7" s="1"/>
  <c r="K471" i="7" s="1"/>
  <c r="L471" i="7" s="1"/>
  <c r="M471" i="7" s="1"/>
  <c r="N471" i="7" s="1"/>
  <c r="O471" i="7" s="1"/>
  <c r="G472" i="7"/>
  <c r="H472" i="7" s="1"/>
  <c r="J472" i="7" s="1"/>
  <c r="K472" i="7" s="1"/>
  <c r="L472" i="7" s="1"/>
  <c r="M472" i="7" s="1"/>
  <c r="N472" i="7" s="1"/>
  <c r="O472" i="7" s="1"/>
  <c r="G473" i="7"/>
  <c r="H473" i="7" s="1"/>
  <c r="J473" i="7" s="1"/>
  <c r="K473" i="7" s="1"/>
  <c r="G474" i="7"/>
  <c r="H474" i="7" s="1"/>
  <c r="J474" i="7" s="1"/>
  <c r="K474" i="7" s="1"/>
  <c r="L474" i="7" s="1"/>
  <c r="M474" i="7" s="1"/>
  <c r="N474" i="7" s="1"/>
  <c r="O474" i="7" s="1"/>
  <c r="G475" i="7"/>
  <c r="H475" i="7" s="1"/>
  <c r="J475" i="7" s="1"/>
  <c r="K475" i="7" s="1"/>
  <c r="L475" i="7" s="1"/>
  <c r="M475" i="7" s="1"/>
  <c r="N475" i="7" s="1"/>
  <c r="O475" i="7" s="1"/>
  <c r="G476" i="7"/>
  <c r="H476" i="7" s="1"/>
  <c r="J476" i="7" s="1"/>
  <c r="K476" i="7" s="1"/>
  <c r="L476" i="7" s="1"/>
  <c r="M476" i="7" s="1"/>
  <c r="N476" i="7" s="1"/>
  <c r="O476" i="7" s="1"/>
  <c r="G477" i="7"/>
  <c r="H477" i="7" s="1"/>
  <c r="J477" i="7" s="1"/>
  <c r="K477" i="7" s="1"/>
  <c r="L477" i="7" s="1"/>
  <c r="M477" i="7" s="1"/>
  <c r="N477" i="7" s="1"/>
  <c r="O477" i="7" s="1"/>
  <c r="G478" i="7"/>
  <c r="H478" i="7" s="1"/>
  <c r="J478" i="7" s="1"/>
  <c r="K478" i="7" s="1"/>
  <c r="L478" i="7" s="1"/>
  <c r="M478" i="7" s="1"/>
  <c r="N478" i="7" s="1"/>
  <c r="O478" i="7" s="1"/>
  <c r="G479" i="7"/>
  <c r="H479" i="7" s="1"/>
  <c r="J479" i="7" s="1"/>
  <c r="K479" i="7" s="1"/>
  <c r="L479" i="7" s="1"/>
  <c r="M479" i="7" s="1"/>
  <c r="N479" i="7" s="1"/>
  <c r="O479" i="7" s="1"/>
  <c r="G480" i="7"/>
  <c r="H480" i="7" s="1"/>
  <c r="J480" i="7" s="1"/>
  <c r="K480" i="7" s="1"/>
  <c r="L480" i="7" s="1"/>
  <c r="M480" i="7" s="1"/>
  <c r="N480" i="7" s="1"/>
  <c r="O480" i="7" s="1"/>
  <c r="G481" i="7"/>
  <c r="H481" i="7" s="1"/>
  <c r="J481" i="7" s="1"/>
  <c r="K481" i="7" s="1"/>
  <c r="L481" i="7" s="1"/>
  <c r="M481" i="7" s="1"/>
  <c r="N481" i="7" s="1"/>
  <c r="O481" i="7" s="1"/>
  <c r="G482" i="7"/>
  <c r="H482" i="7" s="1"/>
  <c r="J482" i="7" s="1"/>
  <c r="K482" i="7" s="1"/>
  <c r="L482" i="7" s="1"/>
  <c r="M482" i="7" s="1"/>
  <c r="N482" i="7" s="1"/>
  <c r="O482" i="7" s="1"/>
  <c r="G483" i="7"/>
  <c r="H483" i="7" s="1"/>
  <c r="J483" i="7" s="1"/>
  <c r="K483" i="7" s="1"/>
  <c r="L483" i="7" s="1"/>
  <c r="M483" i="7" s="1"/>
  <c r="N483" i="7" s="1"/>
  <c r="O483" i="7" s="1"/>
  <c r="G484" i="7"/>
  <c r="H484" i="7" s="1"/>
  <c r="J484" i="7" s="1"/>
  <c r="K484" i="7" s="1"/>
  <c r="L484" i="7" s="1"/>
  <c r="M484" i="7" s="1"/>
  <c r="N484" i="7" s="1"/>
  <c r="O484" i="7" s="1"/>
  <c r="G485" i="7"/>
  <c r="H485" i="7" s="1"/>
  <c r="J485" i="7" s="1"/>
  <c r="K485" i="7" s="1"/>
  <c r="L485" i="7" s="1"/>
  <c r="M485" i="7" s="1"/>
  <c r="N485" i="7" s="1"/>
  <c r="O485" i="7" s="1"/>
  <c r="G486" i="7"/>
  <c r="H486" i="7" s="1"/>
  <c r="J486" i="7" s="1"/>
  <c r="K486" i="7" s="1"/>
  <c r="L486" i="7" s="1"/>
  <c r="M486" i="7" s="1"/>
  <c r="N486" i="7" s="1"/>
  <c r="O486" i="7" s="1"/>
  <c r="G487" i="7"/>
  <c r="H487" i="7" s="1"/>
  <c r="J487" i="7" s="1"/>
  <c r="K487" i="7" s="1"/>
  <c r="L487" i="7" s="1"/>
  <c r="M487" i="7" s="1"/>
  <c r="N487" i="7" s="1"/>
  <c r="O487" i="7" s="1"/>
  <c r="G488" i="7"/>
  <c r="H488" i="7" s="1"/>
  <c r="J488" i="7" s="1"/>
  <c r="K488" i="7" s="1"/>
  <c r="L488" i="7" s="1"/>
  <c r="M488" i="7" s="1"/>
  <c r="N488" i="7" s="1"/>
  <c r="O488" i="7" s="1"/>
  <c r="G489" i="7"/>
  <c r="H489" i="7" s="1"/>
  <c r="J489" i="7" s="1"/>
  <c r="K489" i="7" s="1"/>
  <c r="L489" i="7" s="1"/>
  <c r="M489" i="7" s="1"/>
  <c r="N489" i="7" s="1"/>
  <c r="O489" i="7" s="1"/>
  <c r="G490" i="7"/>
  <c r="H490" i="7" s="1"/>
  <c r="J490" i="7" s="1"/>
  <c r="K490" i="7" s="1"/>
  <c r="L490" i="7" s="1"/>
  <c r="M490" i="7" s="1"/>
  <c r="N490" i="7" s="1"/>
  <c r="O490" i="7" s="1"/>
  <c r="G491" i="7"/>
  <c r="H491" i="7" s="1"/>
  <c r="J491" i="7" s="1"/>
  <c r="K491" i="7" s="1"/>
  <c r="L491" i="7" s="1"/>
  <c r="M491" i="7" s="1"/>
  <c r="N491" i="7" s="1"/>
  <c r="O491" i="7" s="1"/>
  <c r="G492" i="7"/>
  <c r="H492" i="7" s="1"/>
  <c r="J492" i="7" s="1"/>
  <c r="K492" i="7" s="1"/>
  <c r="L492" i="7" s="1"/>
  <c r="M492" i="7" s="1"/>
  <c r="N492" i="7" s="1"/>
  <c r="O492" i="7" s="1"/>
  <c r="G493" i="7"/>
  <c r="H493" i="7" s="1"/>
  <c r="J493" i="7" s="1"/>
  <c r="K493" i="7" s="1"/>
  <c r="L493" i="7" s="1"/>
  <c r="M493" i="7" s="1"/>
  <c r="N493" i="7" s="1"/>
  <c r="O493" i="7" s="1"/>
  <c r="G494" i="7"/>
  <c r="H494" i="7" s="1"/>
  <c r="J494" i="7" s="1"/>
  <c r="K494" i="7" s="1"/>
  <c r="L494" i="7" s="1"/>
  <c r="M494" i="7" s="1"/>
  <c r="N494" i="7" s="1"/>
  <c r="O494" i="7" s="1"/>
  <c r="G495" i="7"/>
  <c r="H495" i="7" s="1"/>
  <c r="J495" i="7" s="1"/>
  <c r="K495" i="7" s="1"/>
  <c r="L495" i="7" s="1"/>
  <c r="M495" i="7" s="1"/>
  <c r="N495" i="7" s="1"/>
  <c r="O495" i="7" s="1"/>
  <c r="G496" i="7"/>
  <c r="H496" i="7" s="1"/>
  <c r="J496" i="7" s="1"/>
  <c r="K496" i="7" s="1"/>
  <c r="L496" i="7" s="1"/>
  <c r="M496" i="7" s="1"/>
  <c r="N496" i="7" s="1"/>
  <c r="O496" i="7" s="1"/>
  <c r="G497" i="7"/>
  <c r="H497" i="7" s="1"/>
  <c r="J497" i="7" s="1"/>
  <c r="K497" i="7" s="1"/>
  <c r="L497" i="7" s="1"/>
  <c r="M497" i="7" s="1"/>
  <c r="N497" i="7" s="1"/>
  <c r="O497" i="7" s="1"/>
  <c r="G498" i="7"/>
  <c r="H498" i="7" s="1"/>
  <c r="J498" i="7" s="1"/>
  <c r="K498" i="7" s="1"/>
  <c r="L498" i="7" s="1"/>
  <c r="M498" i="7" s="1"/>
  <c r="N498" i="7" s="1"/>
  <c r="O498" i="7" s="1"/>
  <c r="G499" i="7"/>
  <c r="H499" i="7" s="1"/>
  <c r="J499" i="7" s="1"/>
  <c r="K499" i="7" s="1"/>
  <c r="L499" i="7" s="1"/>
  <c r="M499" i="7" s="1"/>
  <c r="N499" i="7" s="1"/>
  <c r="O499" i="7" s="1"/>
  <c r="G500" i="7"/>
  <c r="H500" i="7" s="1"/>
  <c r="J500" i="7" s="1"/>
  <c r="K500" i="7" s="1"/>
  <c r="L500" i="7" s="1"/>
  <c r="M500" i="7" s="1"/>
  <c r="N500" i="7" s="1"/>
  <c r="O500" i="7" s="1"/>
  <c r="G501" i="7"/>
  <c r="H501" i="7" s="1"/>
  <c r="J501" i="7" s="1"/>
  <c r="K501" i="7" s="1"/>
  <c r="L501" i="7" s="1"/>
  <c r="M501" i="7" s="1"/>
  <c r="N501" i="7" s="1"/>
  <c r="O501" i="7" s="1"/>
  <c r="G502" i="7"/>
  <c r="H502" i="7" s="1"/>
  <c r="J502" i="7" s="1"/>
  <c r="K502" i="7" s="1"/>
  <c r="L502" i="7" s="1"/>
  <c r="M502" i="7" s="1"/>
  <c r="N502" i="7" s="1"/>
  <c r="O502" i="7" s="1"/>
  <c r="G503" i="7"/>
  <c r="H503" i="7" s="1"/>
  <c r="J503" i="7" s="1"/>
  <c r="K503" i="7" s="1"/>
  <c r="L503" i="7" s="1"/>
  <c r="M503" i="7" s="1"/>
  <c r="N503" i="7" s="1"/>
  <c r="O503" i="7" s="1"/>
  <c r="G504" i="7"/>
  <c r="H504" i="7" s="1"/>
  <c r="J504" i="7" s="1"/>
  <c r="K504" i="7" s="1"/>
  <c r="L504" i="7" s="1"/>
  <c r="M504" i="7" s="1"/>
  <c r="N504" i="7" s="1"/>
  <c r="O504" i="7" s="1"/>
  <c r="G505" i="7"/>
  <c r="H505" i="7" s="1"/>
  <c r="J505" i="7" s="1"/>
  <c r="K505" i="7" s="1"/>
  <c r="L505" i="7" s="1"/>
  <c r="M505" i="7" s="1"/>
  <c r="N505" i="7" s="1"/>
  <c r="O505" i="7" s="1"/>
  <c r="G506" i="7"/>
  <c r="H506" i="7" s="1"/>
  <c r="J506" i="7" s="1"/>
  <c r="K506" i="7" s="1"/>
  <c r="L506" i="7" s="1"/>
  <c r="M506" i="7" s="1"/>
  <c r="N506" i="7" s="1"/>
  <c r="O506" i="7" s="1"/>
  <c r="G507" i="7"/>
  <c r="H507" i="7" s="1"/>
  <c r="J507" i="7" s="1"/>
  <c r="K507" i="7" s="1"/>
  <c r="L507" i="7" s="1"/>
  <c r="M507" i="7" s="1"/>
  <c r="N507" i="7" s="1"/>
  <c r="O507" i="7" s="1"/>
  <c r="G508" i="7"/>
  <c r="H508" i="7" s="1"/>
  <c r="J508" i="7" s="1"/>
  <c r="K508" i="7" s="1"/>
  <c r="L508" i="7" s="1"/>
  <c r="M508" i="7" s="1"/>
  <c r="N508" i="7" s="1"/>
  <c r="O508" i="7" s="1"/>
  <c r="G509" i="7"/>
  <c r="H509" i="7" s="1"/>
  <c r="J509" i="7" s="1"/>
  <c r="K509" i="7" s="1"/>
  <c r="L509" i="7" s="1"/>
  <c r="M509" i="7" s="1"/>
  <c r="N509" i="7" s="1"/>
  <c r="O509" i="7" s="1"/>
  <c r="G510" i="7"/>
  <c r="H510" i="7" s="1"/>
  <c r="J510" i="7" s="1"/>
  <c r="K510" i="7" s="1"/>
  <c r="L510" i="7" s="1"/>
  <c r="M510" i="7" s="1"/>
  <c r="N510" i="7" s="1"/>
  <c r="O510" i="7" s="1"/>
  <c r="G511" i="7"/>
  <c r="H511" i="7" s="1"/>
  <c r="J511" i="7" s="1"/>
  <c r="K511" i="7" s="1"/>
  <c r="L511" i="7" s="1"/>
  <c r="M511" i="7" s="1"/>
  <c r="N511" i="7" s="1"/>
  <c r="O511" i="7" s="1"/>
  <c r="G512" i="7"/>
  <c r="H512" i="7" s="1"/>
  <c r="J512" i="7" s="1"/>
  <c r="K512" i="7" s="1"/>
  <c r="L512" i="7" s="1"/>
  <c r="M512" i="7" s="1"/>
  <c r="N512" i="7" s="1"/>
  <c r="O512" i="7" s="1"/>
  <c r="G513" i="7"/>
  <c r="H513" i="7" s="1"/>
  <c r="J513" i="7" s="1"/>
  <c r="K513" i="7" s="1"/>
  <c r="L513" i="7" s="1"/>
  <c r="M513" i="7" s="1"/>
  <c r="N513" i="7" s="1"/>
  <c r="O513" i="7" s="1"/>
  <c r="G514" i="7"/>
  <c r="H514" i="7" s="1"/>
  <c r="J514" i="7" s="1"/>
  <c r="K514" i="7" s="1"/>
  <c r="L514" i="7" s="1"/>
  <c r="M514" i="7" s="1"/>
  <c r="G515" i="7"/>
  <c r="H515" i="7" s="1"/>
  <c r="J515" i="7" s="1"/>
  <c r="K515" i="7" s="1"/>
  <c r="L515" i="7" s="1"/>
  <c r="M515" i="7" s="1"/>
  <c r="N515" i="7" s="1"/>
  <c r="O515" i="7" s="1"/>
  <c r="G516" i="7"/>
  <c r="H516" i="7" s="1"/>
  <c r="J516" i="7" s="1"/>
  <c r="K516" i="7" s="1"/>
  <c r="L516" i="7" s="1"/>
  <c r="M516" i="7" s="1"/>
  <c r="N516" i="7" s="1"/>
  <c r="O516" i="7" s="1"/>
  <c r="G517" i="7"/>
  <c r="H517" i="7" s="1"/>
  <c r="J517" i="7" s="1"/>
  <c r="K517" i="7" s="1"/>
  <c r="L517" i="7" s="1"/>
  <c r="M517" i="7" s="1"/>
  <c r="N517" i="7" s="1"/>
  <c r="O517" i="7" s="1"/>
  <c r="G518" i="7"/>
  <c r="H518" i="7" s="1"/>
  <c r="J518" i="7" s="1"/>
  <c r="K518" i="7" s="1"/>
  <c r="L518" i="7" s="1"/>
  <c r="M518" i="7" s="1"/>
  <c r="N518" i="7" s="1"/>
  <c r="O518" i="7" s="1"/>
  <c r="G519" i="7"/>
  <c r="H519" i="7" s="1"/>
  <c r="J519" i="7" s="1"/>
  <c r="K519" i="7" s="1"/>
  <c r="L519" i="7" s="1"/>
  <c r="M519" i="7" s="1"/>
  <c r="N519" i="7" s="1"/>
  <c r="O519" i="7" s="1"/>
  <c r="G520" i="7"/>
  <c r="H520" i="7" s="1"/>
  <c r="J520" i="7" s="1"/>
  <c r="K520" i="7" s="1"/>
  <c r="L520" i="7" s="1"/>
  <c r="M520" i="7" s="1"/>
  <c r="N520" i="7" s="1"/>
  <c r="O520" i="7" s="1"/>
  <c r="G521" i="7"/>
  <c r="H521" i="7" s="1"/>
  <c r="J521" i="7" s="1"/>
  <c r="K521" i="7" s="1"/>
  <c r="L521" i="7" s="1"/>
  <c r="M521" i="7" s="1"/>
  <c r="N521" i="7" s="1"/>
  <c r="O521" i="7" s="1"/>
  <c r="G522" i="7"/>
  <c r="H522" i="7" s="1"/>
  <c r="J522" i="7" s="1"/>
  <c r="K522" i="7" s="1"/>
  <c r="L522" i="7" s="1"/>
  <c r="M522" i="7" s="1"/>
  <c r="N522" i="7" s="1"/>
  <c r="O522" i="7" s="1"/>
  <c r="G523" i="7"/>
  <c r="H523" i="7" s="1"/>
  <c r="J523" i="7" s="1"/>
  <c r="K523" i="7" s="1"/>
  <c r="L523" i="7" s="1"/>
  <c r="M523" i="7" s="1"/>
  <c r="N523" i="7" s="1"/>
  <c r="O523" i="7" s="1"/>
  <c r="G524" i="7"/>
  <c r="H524" i="7" s="1"/>
  <c r="J524" i="7" s="1"/>
  <c r="K524" i="7" s="1"/>
  <c r="L524" i="7" s="1"/>
  <c r="M524" i="7" s="1"/>
  <c r="N524" i="7" s="1"/>
  <c r="O524" i="7" s="1"/>
  <c r="G525" i="7"/>
  <c r="H525" i="7" s="1"/>
  <c r="J525" i="7" s="1"/>
  <c r="K525" i="7" s="1"/>
  <c r="L525" i="7" s="1"/>
  <c r="M525" i="7" s="1"/>
  <c r="N525" i="7" s="1"/>
  <c r="O525" i="7" s="1"/>
  <c r="G526" i="7"/>
  <c r="H526" i="7" s="1"/>
  <c r="J526" i="7" s="1"/>
  <c r="K526" i="7" s="1"/>
  <c r="L526" i="7" s="1"/>
  <c r="M526" i="7" s="1"/>
  <c r="N526" i="7" s="1"/>
  <c r="O526" i="7" s="1"/>
  <c r="G527" i="7"/>
  <c r="H527" i="7" s="1"/>
  <c r="J527" i="7" s="1"/>
  <c r="K527" i="7" s="1"/>
  <c r="L527" i="7" s="1"/>
  <c r="M527" i="7" s="1"/>
  <c r="N527" i="7" s="1"/>
  <c r="O527" i="7" s="1"/>
  <c r="G528" i="7"/>
  <c r="H528" i="7" s="1"/>
  <c r="J528" i="7" s="1"/>
  <c r="K528" i="7" s="1"/>
  <c r="L528" i="7" s="1"/>
  <c r="M528" i="7" s="1"/>
  <c r="N528" i="7" s="1"/>
  <c r="O528" i="7" s="1"/>
  <c r="G529" i="7"/>
  <c r="H529" i="7" s="1"/>
  <c r="J529" i="7" s="1"/>
  <c r="K529" i="7" s="1"/>
  <c r="L529" i="7" s="1"/>
  <c r="M529" i="7" s="1"/>
  <c r="N529" i="7" s="1"/>
  <c r="O529" i="7" s="1"/>
  <c r="G530" i="7"/>
  <c r="H530" i="7" s="1"/>
  <c r="J530" i="7" s="1"/>
  <c r="K530" i="7" s="1"/>
  <c r="L530" i="7" s="1"/>
  <c r="M530" i="7" s="1"/>
  <c r="N530" i="7" s="1"/>
  <c r="O530" i="7" s="1"/>
  <c r="G531" i="7"/>
  <c r="H531" i="7" s="1"/>
  <c r="J531" i="7" s="1"/>
  <c r="K531" i="7" s="1"/>
  <c r="L531" i="7" s="1"/>
  <c r="M531" i="7" s="1"/>
  <c r="N531" i="7" s="1"/>
  <c r="O531" i="7" s="1"/>
  <c r="G532" i="7"/>
  <c r="H532" i="7" s="1"/>
  <c r="J532" i="7" s="1"/>
  <c r="K532" i="7" s="1"/>
  <c r="L532" i="7" s="1"/>
  <c r="M532" i="7" s="1"/>
  <c r="N532" i="7" s="1"/>
  <c r="O532" i="7" s="1"/>
  <c r="G533" i="7"/>
  <c r="H533" i="7" s="1"/>
  <c r="J533" i="7" s="1"/>
  <c r="K533" i="7" s="1"/>
  <c r="L533" i="7" s="1"/>
  <c r="M533" i="7" s="1"/>
  <c r="N533" i="7" s="1"/>
  <c r="O533" i="7" s="1"/>
  <c r="G534" i="7"/>
  <c r="H534" i="7" s="1"/>
  <c r="J534" i="7" s="1"/>
  <c r="K534" i="7" s="1"/>
  <c r="L534" i="7" s="1"/>
  <c r="M534" i="7" s="1"/>
  <c r="N534" i="7" s="1"/>
  <c r="O534" i="7" s="1"/>
  <c r="G535" i="7"/>
  <c r="H535" i="7" s="1"/>
  <c r="J535" i="7" s="1"/>
  <c r="K535" i="7" s="1"/>
  <c r="L535" i="7" s="1"/>
  <c r="M535" i="7" s="1"/>
  <c r="N535" i="7" s="1"/>
  <c r="O535" i="7" s="1"/>
  <c r="G536" i="7"/>
  <c r="H536" i="7" s="1"/>
  <c r="J536" i="7" s="1"/>
  <c r="K536" i="7" s="1"/>
  <c r="L536" i="7" s="1"/>
  <c r="M536" i="7" s="1"/>
  <c r="N536" i="7" s="1"/>
  <c r="O536" i="7" s="1"/>
  <c r="G537" i="7"/>
  <c r="H537" i="7" s="1"/>
  <c r="J537" i="7" s="1"/>
  <c r="K537" i="7" s="1"/>
  <c r="L537" i="7" s="1"/>
  <c r="M537" i="7" s="1"/>
  <c r="N537" i="7" s="1"/>
  <c r="O537" i="7" s="1"/>
  <c r="G538" i="7"/>
  <c r="H538" i="7" s="1"/>
  <c r="J538" i="7" s="1"/>
  <c r="K538" i="7" s="1"/>
  <c r="L538" i="7" s="1"/>
  <c r="M538" i="7" s="1"/>
  <c r="N538" i="7" s="1"/>
  <c r="O538" i="7" s="1"/>
  <c r="G539" i="7"/>
  <c r="H539" i="7" s="1"/>
  <c r="J539" i="7" s="1"/>
  <c r="K539" i="7" s="1"/>
  <c r="L539" i="7" s="1"/>
  <c r="M539" i="7" s="1"/>
  <c r="N539" i="7" s="1"/>
  <c r="O539" i="7" s="1"/>
  <c r="G540" i="7"/>
  <c r="H540" i="7" s="1"/>
  <c r="J540" i="7" s="1"/>
  <c r="K540" i="7" s="1"/>
  <c r="L540" i="7" s="1"/>
  <c r="M540" i="7" s="1"/>
  <c r="N540" i="7" s="1"/>
  <c r="O540" i="7" s="1"/>
  <c r="G541" i="7"/>
  <c r="H541" i="7" s="1"/>
  <c r="J541" i="7" s="1"/>
  <c r="K541" i="7" s="1"/>
  <c r="L541" i="7" s="1"/>
  <c r="M541" i="7" s="1"/>
  <c r="N541" i="7" s="1"/>
  <c r="O541" i="7" s="1"/>
  <c r="G542" i="7"/>
  <c r="H542" i="7" s="1"/>
  <c r="J542" i="7" s="1"/>
  <c r="K542" i="7" s="1"/>
  <c r="L542" i="7" s="1"/>
  <c r="M542" i="7" s="1"/>
  <c r="N542" i="7" s="1"/>
  <c r="O542" i="7" s="1"/>
  <c r="G543" i="7"/>
  <c r="H543" i="7" s="1"/>
  <c r="J543" i="7" s="1"/>
  <c r="K543" i="7" s="1"/>
  <c r="L543" i="7" s="1"/>
  <c r="M543" i="7" s="1"/>
  <c r="N543" i="7" s="1"/>
  <c r="O543" i="7" s="1"/>
  <c r="G544" i="7"/>
  <c r="H544" i="7" s="1"/>
  <c r="J544" i="7" s="1"/>
  <c r="K544" i="7" s="1"/>
  <c r="L544" i="7" s="1"/>
  <c r="M544" i="7" s="1"/>
  <c r="N544" i="7" s="1"/>
  <c r="O544" i="7" s="1"/>
  <c r="G545" i="7"/>
  <c r="H545" i="7" s="1"/>
  <c r="J545" i="7" s="1"/>
  <c r="K545" i="7" s="1"/>
  <c r="L545" i="7" s="1"/>
  <c r="M545" i="7" s="1"/>
  <c r="N545" i="7" s="1"/>
  <c r="O545" i="7" s="1"/>
  <c r="G546" i="7"/>
  <c r="H546" i="7" s="1"/>
  <c r="J546" i="7" s="1"/>
  <c r="K546" i="7" s="1"/>
  <c r="L546" i="7" s="1"/>
  <c r="M546" i="7" s="1"/>
  <c r="N546" i="7" s="1"/>
  <c r="O546" i="7" s="1"/>
  <c r="G547" i="7"/>
  <c r="H547" i="7" s="1"/>
  <c r="J547" i="7" s="1"/>
  <c r="K547" i="7" s="1"/>
  <c r="L547" i="7" s="1"/>
  <c r="M547" i="7" s="1"/>
  <c r="N547" i="7" s="1"/>
  <c r="O547" i="7" s="1"/>
  <c r="G548" i="7"/>
  <c r="H548" i="7" s="1"/>
  <c r="J548" i="7" s="1"/>
  <c r="K548" i="7" s="1"/>
  <c r="L548" i="7" s="1"/>
  <c r="M548" i="7" s="1"/>
  <c r="N548" i="7" s="1"/>
  <c r="O548" i="7" s="1"/>
  <c r="G549" i="7"/>
  <c r="H549" i="7" s="1"/>
  <c r="J549" i="7" s="1"/>
  <c r="K549" i="7" s="1"/>
  <c r="L549" i="7" s="1"/>
  <c r="M549" i="7" s="1"/>
  <c r="N549" i="7" s="1"/>
  <c r="O549" i="7" s="1"/>
  <c r="G550" i="7"/>
  <c r="H550" i="7" s="1"/>
  <c r="J550" i="7" s="1"/>
  <c r="K550" i="7" s="1"/>
  <c r="L550" i="7" s="1"/>
  <c r="M550" i="7" s="1"/>
  <c r="N550" i="7" s="1"/>
  <c r="O550" i="7" s="1"/>
  <c r="G551" i="7"/>
  <c r="H551" i="7" s="1"/>
  <c r="J551" i="7" s="1"/>
  <c r="K551" i="7" s="1"/>
  <c r="L551" i="7" s="1"/>
  <c r="M551" i="7" s="1"/>
  <c r="N551" i="7" s="1"/>
  <c r="O551" i="7" s="1"/>
  <c r="G552" i="7"/>
  <c r="H552" i="7" s="1"/>
  <c r="J552" i="7" s="1"/>
  <c r="K552" i="7" s="1"/>
  <c r="L552" i="7" s="1"/>
  <c r="M552" i="7" s="1"/>
  <c r="N552" i="7" s="1"/>
  <c r="O552" i="7" s="1"/>
  <c r="G553" i="7"/>
  <c r="H553" i="7" s="1"/>
  <c r="J553" i="7" s="1"/>
  <c r="K553" i="7" s="1"/>
  <c r="L553" i="7" s="1"/>
  <c r="M553" i="7" s="1"/>
  <c r="N553" i="7" s="1"/>
  <c r="O553" i="7" s="1"/>
  <c r="G554" i="7"/>
  <c r="H554" i="7" s="1"/>
  <c r="J554" i="7" s="1"/>
  <c r="K554" i="7" s="1"/>
  <c r="L554" i="7" s="1"/>
  <c r="M554" i="7" s="1"/>
  <c r="N554" i="7" s="1"/>
  <c r="O554" i="7" s="1"/>
  <c r="G555" i="7"/>
  <c r="H555" i="7" s="1"/>
  <c r="J555" i="7" s="1"/>
  <c r="K555" i="7" s="1"/>
  <c r="L555" i="7" s="1"/>
  <c r="M555" i="7" s="1"/>
  <c r="N555" i="7" s="1"/>
  <c r="O555" i="7" s="1"/>
  <c r="G556" i="7"/>
  <c r="H556" i="7" s="1"/>
  <c r="J556" i="7" s="1"/>
  <c r="K556" i="7" s="1"/>
  <c r="L556" i="7" s="1"/>
  <c r="M556" i="7" s="1"/>
  <c r="N556" i="7" s="1"/>
  <c r="O556" i="7" s="1"/>
  <c r="G557" i="7"/>
  <c r="H557" i="7" s="1"/>
  <c r="J557" i="7" s="1"/>
  <c r="K557" i="7" s="1"/>
  <c r="L557" i="7" s="1"/>
  <c r="M557" i="7" s="1"/>
  <c r="N557" i="7" s="1"/>
  <c r="O557" i="7" s="1"/>
  <c r="G558" i="7"/>
  <c r="H558" i="7" s="1"/>
  <c r="J558" i="7" s="1"/>
  <c r="K558" i="7" s="1"/>
  <c r="L558" i="7" s="1"/>
  <c r="M558" i="7" s="1"/>
  <c r="N558" i="7" s="1"/>
  <c r="O558" i="7" s="1"/>
  <c r="G559" i="7"/>
  <c r="H559" i="7" s="1"/>
  <c r="J559" i="7" s="1"/>
  <c r="K559" i="7" s="1"/>
  <c r="L559" i="7" s="1"/>
  <c r="M559" i="7" s="1"/>
  <c r="N559" i="7" s="1"/>
  <c r="O559" i="7" s="1"/>
  <c r="G560" i="7"/>
  <c r="H560" i="7" s="1"/>
  <c r="J560" i="7" s="1"/>
  <c r="K560" i="7" s="1"/>
  <c r="L560" i="7" s="1"/>
  <c r="M560" i="7" s="1"/>
  <c r="N560" i="7" s="1"/>
  <c r="O560" i="7" s="1"/>
  <c r="G561" i="7"/>
  <c r="H561" i="7" s="1"/>
  <c r="J561" i="7" s="1"/>
  <c r="K561" i="7" s="1"/>
  <c r="L561" i="7" s="1"/>
  <c r="M561" i="7" s="1"/>
  <c r="N561" i="7" s="1"/>
  <c r="O561" i="7" s="1"/>
  <c r="G562" i="7"/>
  <c r="H562" i="7" s="1"/>
  <c r="J562" i="7" s="1"/>
  <c r="K562" i="7" s="1"/>
  <c r="L562" i="7" s="1"/>
  <c r="M562" i="7" s="1"/>
  <c r="N562" i="7" s="1"/>
  <c r="O562" i="7" s="1"/>
  <c r="G563" i="7"/>
  <c r="H563" i="7" s="1"/>
  <c r="J563" i="7" s="1"/>
  <c r="K563" i="7" s="1"/>
  <c r="L563" i="7" s="1"/>
  <c r="M563" i="7" s="1"/>
  <c r="N563" i="7" s="1"/>
  <c r="O563" i="7" s="1"/>
  <c r="G564" i="7"/>
  <c r="H564" i="7" s="1"/>
  <c r="J564" i="7" s="1"/>
  <c r="K564" i="7" s="1"/>
  <c r="L564" i="7" s="1"/>
  <c r="M564" i="7" s="1"/>
  <c r="N564" i="7" s="1"/>
  <c r="O564" i="7" s="1"/>
  <c r="G565" i="7"/>
  <c r="H565" i="7" s="1"/>
  <c r="J565" i="7" s="1"/>
  <c r="K565" i="7" s="1"/>
  <c r="L565" i="7" s="1"/>
  <c r="M565" i="7" s="1"/>
  <c r="N565" i="7" s="1"/>
  <c r="O565" i="7" s="1"/>
  <c r="G566" i="7"/>
  <c r="H566" i="7" s="1"/>
  <c r="J566" i="7" s="1"/>
  <c r="K566" i="7" s="1"/>
  <c r="L566" i="7" s="1"/>
  <c r="M566" i="7" s="1"/>
  <c r="N566" i="7" s="1"/>
  <c r="O566" i="7" s="1"/>
  <c r="G567" i="7"/>
  <c r="H567" i="7" s="1"/>
  <c r="J567" i="7" s="1"/>
  <c r="K567" i="7" s="1"/>
  <c r="L567" i="7" s="1"/>
  <c r="M567" i="7" s="1"/>
  <c r="N567" i="7" s="1"/>
  <c r="O567" i="7" s="1"/>
  <c r="G568" i="7"/>
  <c r="H568" i="7" s="1"/>
  <c r="J568" i="7" s="1"/>
  <c r="K568" i="7" s="1"/>
  <c r="L568" i="7" s="1"/>
  <c r="M568" i="7" s="1"/>
  <c r="N568" i="7" s="1"/>
  <c r="O568" i="7" s="1"/>
  <c r="G569" i="7"/>
  <c r="H569" i="7" s="1"/>
  <c r="J569" i="7" s="1"/>
  <c r="K569" i="7" s="1"/>
  <c r="L569" i="7" s="1"/>
  <c r="M569" i="7" s="1"/>
  <c r="N569" i="7" s="1"/>
  <c r="O569" i="7" s="1"/>
  <c r="G570" i="7"/>
  <c r="H570" i="7" s="1"/>
  <c r="J570" i="7" s="1"/>
  <c r="K570" i="7" s="1"/>
  <c r="L570" i="7" s="1"/>
  <c r="M570" i="7" s="1"/>
  <c r="N570" i="7" s="1"/>
  <c r="O570" i="7" s="1"/>
  <c r="G571" i="7"/>
  <c r="H571" i="7" s="1"/>
  <c r="J571" i="7" s="1"/>
  <c r="K571" i="7" s="1"/>
  <c r="L571" i="7" s="1"/>
  <c r="M571" i="7" s="1"/>
  <c r="N571" i="7" s="1"/>
  <c r="O571" i="7" s="1"/>
  <c r="G572" i="7"/>
  <c r="H572" i="7" s="1"/>
  <c r="J572" i="7" s="1"/>
  <c r="K572" i="7" s="1"/>
  <c r="L572" i="7" s="1"/>
  <c r="M572" i="7" s="1"/>
  <c r="N572" i="7" s="1"/>
  <c r="O572" i="7" s="1"/>
  <c r="G573" i="7"/>
  <c r="H573" i="7" s="1"/>
  <c r="J573" i="7" s="1"/>
  <c r="K573" i="7" s="1"/>
  <c r="L573" i="7" s="1"/>
  <c r="M573" i="7" s="1"/>
  <c r="N573" i="7" s="1"/>
  <c r="O573" i="7" s="1"/>
  <c r="G574" i="7"/>
  <c r="H574" i="7" s="1"/>
  <c r="J574" i="7" s="1"/>
  <c r="K574" i="7" s="1"/>
  <c r="L574" i="7" s="1"/>
  <c r="M574" i="7" s="1"/>
  <c r="N574" i="7" s="1"/>
  <c r="O574" i="7" s="1"/>
  <c r="G575" i="7"/>
  <c r="H575" i="7" s="1"/>
  <c r="J575" i="7" s="1"/>
  <c r="K575" i="7" s="1"/>
  <c r="L575" i="7" s="1"/>
  <c r="M575" i="7" s="1"/>
  <c r="N575" i="7" s="1"/>
  <c r="O575" i="7" s="1"/>
  <c r="G576" i="7"/>
  <c r="H576" i="7" s="1"/>
  <c r="J576" i="7" s="1"/>
  <c r="K576" i="7" s="1"/>
  <c r="L576" i="7" s="1"/>
  <c r="M576" i="7" s="1"/>
  <c r="N576" i="7" s="1"/>
  <c r="O576" i="7" s="1"/>
  <c r="G577" i="7"/>
  <c r="H577" i="7" s="1"/>
  <c r="J577" i="7" s="1"/>
  <c r="K577" i="7" s="1"/>
  <c r="L577" i="7" s="1"/>
  <c r="M577" i="7" s="1"/>
  <c r="N577" i="7" s="1"/>
  <c r="O577" i="7" s="1"/>
  <c r="G578" i="7"/>
  <c r="H578" i="7" s="1"/>
  <c r="J578" i="7" s="1"/>
  <c r="K578" i="7" s="1"/>
  <c r="L578" i="7" s="1"/>
  <c r="M578" i="7" s="1"/>
  <c r="N578" i="7" s="1"/>
  <c r="O578" i="7" s="1"/>
  <c r="G579" i="7"/>
  <c r="H579" i="7" s="1"/>
  <c r="J579" i="7" s="1"/>
  <c r="K579" i="7" s="1"/>
  <c r="L579" i="7" s="1"/>
  <c r="M579" i="7" s="1"/>
  <c r="N579" i="7" s="1"/>
  <c r="O579" i="7" s="1"/>
  <c r="G580" i="7"/>
  <c r="H580" i="7" s="1"/>
  <c r="J580" i="7" s="1"/>
  <c r="K580" i="7" s="1"/>
  <c r="L580" i="7" s="1"/>
  <c r="M580" i="7" s="1"/>
  <c r="N580" i="7" s="1"/>
  <c r="O580" i="7" s="1"/>
  <c r="G581" i="7"/>
  <c r="H581" i="7" s="1"/>
  <c r="J581" i="7" s="1"/>
  <c r="K581" i="7" s="1"/>
  <c r="L581" i="7" s="1"/>
  <c r="M581" i="7" s="1"/>
  <c r="N581" i="7" s="1"/>
  <c r="O581" i="7" s="1"/>
  <c r="G582" i="7"/>
  <c r="H582" i="7" s="1"/>
  <c r="J582" i="7" s="1"/>
  <c r="K582" i="7" s="1"/>
  <c r="L582" i="7" s="1"/>
  <c r="M582" i="7" s="1"/>
  <c r="N582" i="7" s="1"/>
  <c r="O582" i="7" s="1"/>
  <c r="G583" i="7"/>
  <c r="H583" i="7" s="1"/>
  <c r="J583" i="7" s="1"/>
  <c r="K583" i="7" s="1"/>
  <c r="L583" i="7" s="1"/>
  <c r="M583" i="7" s="1"/>
  <c r="N583" i="7" s="1"/>
  <c r="O583" i="7" s="1"/>
  <c r="G584" i="7"/>
  <c r="H584" i="7" s="1"/>
  <c r="J584" i="7" s="1"/>
  <c r="K584" i="7" s="1"/>
  <c r="L584" i="7" s="1"/>
  <c r="M584" i="7" s="1"/>
  <c r="N584" i="7" s="1"/>
  <c r="O584" i="7" s="1"/>
  <c r="G585" i="7"/>
  <c r="H585" i="7" s="1"/>
  <c r="J585" i="7" s="1"/>
  <c r="K585" i="7" s="1"/>
  <c r="L585" i="7" s="1"/>
  <c r="M585" i="7" s="1"/>
  <c r="N585" i="7" s="1"/>
  <c r="O585" i="7" s="1"/>
  <c r="G586" i="7"/>
  <c r="H586" i="7" s="1"/>
  <c r="J586" i="7" s="1"/>
  <c r="K586" i="7" s="1"/>
  <c r="L586" i="7" s="1"/>
  <c r="M586" i="7" s="1"/>
  <c r="N586" i="7" s="1"/>
  <c r="O586" i="7" s="1"/>
  <c r="G587" i="7"/>
  <c r="H587" i="7" s="1"/>
  <c r="J587" i="7" s="1"/>
  <c r="K587" i="7" s="1"/>
  <c r="L587" i="7" s="1"/>
  <c r="M587" i="7" s="1"/>
  <c r="N587" i="7" s="1"/>
  <c r="O587" i="7" s="1"/>
  <c r="G588" i="7"/>
  <c r="H588" i="7" s="1"/>
  <c r="J588" i="7" s="1"/>
  <c r="K588" i="7" s="1"/>
  <c r="L588" i="7" s="1"/>
  <c r="M588" i="7" s="1"/>
  <c r="N588" i="7" s="1"/>
  <c r="O588" i="7" s="1"/>
  <c r="G589" i="7"/>
  <c r="H589" i="7" s="1"/>
  <c r="J589" i="7" s="1"/>
  <c r="K589" i="7" s="1"/>
  <c r="L589" i="7" s="1"/>
  <c r="M589" i="7" s="1"/>
  <c r="N589" i="7" s="1"/>
  <c r="O589" i="7" s="1"/>
  <c r="G590" i="7"/>
  <c r="H590" i="7" s="1"/>
  <c r="J590" i="7" s="1"/>
  <c r="K590" i="7" s="1"/>
  <c r="L590" i="7" s="1"/>
  <c r="M590" i="7" s="1"/>
  <c r="N590" i="7" s="1"/>
  <c r="O590" i="7" s="1"/>
  <c r="G591" i="7"/>
  <c r="H591" i="7" s="1"/>
  <c r="J591" i="7" s="1"/>
  <c r="K591" i="7" s="1"/>
  <c r="L591" i="7" s="1"/>
  <c r="M591" i="7" s="1"/>
  <c r="N591" i="7" s="1"/>
  <c r="O591" i="7" s="1"/>
  <c r="G592" i="7"/>
  <c r="H592" i="7" s="1"/>
  <c r="J592" i="7" s="1"/>
  <c r="K592" i="7" s="1"/>
  <c r="L592" i="7" s="1"/>
  <c r="M592" i="7" s="1"/>
  <c r="N592" i="7" s="1"/>
  <c r="O592" i="7" s="1"/>
  <c r="G593" i="7"/>
  <c r="H593" i="7" s="1"/>
  <c r="J593" i="7" s="1"/>
  <c r="K593" i="7" s="1"/>
  <c r="L593" i="7" s="1"/>
  <c r="M593" i="7" s="1"/>
  <c r="N593" i="7" s="1"/>
  <c r="O593" i="7" s="1"/>
  <c r="G594" i="7"/>
  <c r="H594" i="7" s="1"/>
  <c r="J594" i="7" s="1"/>
  <c r="K594" i="7" s="1"/>
  <c r="L594" i="7" s="1"/>
  <c r="M594" i="7" s="1"/>
  <c r="N594" i="7" s="1"/>
  <c r="O594" i="7" s="1"/>
  <c r="G595" i="7"/>
  <c r="H595" i="7" s="1"/>
  <c r="J595" i="7" s="1"/>
  <c r="K595" i="7" s="1"/>
  <c r="L595" i="7" s="1"/>
  <c r="M595" i="7" s="1"/>
  <c r="N595" i="7" s="1"/>
  <c r="O595" i="7" s="1"/>
  <c r="G596" i="7"/>
  <c r="H596" i="7" s="1"/>
  <c r="J596" i="7" s="1"/>
  <c r="K596" i="7" s="1"/>
  <c r="L596" i="7" s="1"/>
  <c r="M596" i="7" s="1"/>
  <c r="N596" i="7" s="1"/>
  <c r="O596" i="7" s="1"/>
  <c r="G597" i="7"/>
  <c r="H597" i="7" s="1"/>
  <c r="J597" i="7" s="1"/>
  <c r="K597" i="7" s="1"/>
  <c r="L597" i="7" s="1"/>
  <c r="M597" i="7" s="1"/>
  <c r="N597" i="7" s="1"/>
  <c r="O597" i="7" s="1"/>
  <c r="G598" i="7"/>
  <c r="H598" i="7" s="1"/>
  <c r="J598" i="7" s="1"/>
  <c r="K598" i="7" s="1"/>
  <c r="L598" i="7" s="1"/>
  <c r="M598" i="7" s="1"/>
  <c r="N598" i="7" s="1"/>
  <c r="O598" i="7" s="1"/>
  <c r="G599" i="7"/>
  <c r="H599" i="7" s="1"/>
  <c r="J599" i="7" s="1"/>
  <c r="K599" i="7" s="1"/>
  <c r="L599" i="7" s="1"/>
  <c r="M599" i="7" s="1"/>
  <c r="N599" i="7" s="1"/>
  <c r="O599" i="7" s="1"/>
  <c r="G600" i="7"/>
  <c r="H600" i="7" s="1"/>
  <c r="J600" i="7" s="1"/>
  <c r="K600" i="7" s="1"/>
  <c r="L600" i="7" s="1"/>
  <c r="M600" i="7" s="1"/>
  <c r="N600" i="7" s="1"/>
  <c r="O600" i="7" s="1"/>
  <c r="G601" i="7"/>
  <c r="H601" i="7" s="1"/>
  <c r="J601" i="7" s="1"/>
  <c r="K601" i="7" s="1"/>
  <c r="L601" i="7" s="1"/>
  <c r="M601" i="7" s="1"/>
  <c r="N601" i="7" s="1"/>
  <c r="O601" i="7" s="1"/>
  <c r="G602" i="7"/>
  <c r="H602" i="7" s="1"/>
  <c r="J602" i="7" s="1"/>
  <c r="K602" i="7" s="1"/>
  <c r="L602" i="7" s="1"/>
  <c r="M602" i="7" s="1"/>
  <c r="N602" i="7" s="1"/>
  <c r="O602" i="7" s="1"/>
  <c r="G603" i="7"/>
  <c r="H603" i="7" s="1"/>
  <c r="J603" i="7" s="1"/>
  <c r="K603" i="7" s="1"/>
  <c r="L603" i="7" s="1"/>
  <c r="M603" i="7" s="1"/>
  <c r="N603" i="7" s="1"/>
  <c r="O603" i="7" s="1"/>
  <c r="G604" i="7"/>
  <c r="H604" i="7" s="1"/>
  <c r="J604" i="7" s="1"/>
  <c r="K604" i="7" s="1"/>
  <c r="L604" i="7" s="1"/>
  <c r="M604" i="7" s="1"/>
  <c r="N604" i="7" s="1"/>
  <c r="O604" i="7" s="1"/>
  <c r="G605" i="7"/>
  <c r="H605" i="7" s="1"/>
  <c r="J605" i="7" s="1"/>
  <c r="K605" i="7" s="1"/>
  <c r="L605" i="7" s="1"/>
  <c r="M605" i="7" s="1"/>
  <c r="N605" i="7" s="1"/>
  <c r="O605" i="7" s="1"/>
  <c r="G606" i="7"/>
  <c r="H606" i="7" s="1"/>
  <c r="J606" i="7" s="1"/>
  <c r="K606" i="7" s="1"/>
  <c r="L606" i="7" s="1"/>
  <c r="M606" i="7" s="1"/>
  <c r="N606" i="7" s="1"/>
  <c r="O606" i="7" s="1"/>
  <c r="G607" i="7"/>
  <c r="H607" i="7" s="1"/>
  <c r="J607" i="7" s="1"/>
  <c r="K607" i="7" s="1"/>
  <c r="L607" i="7" s="1"/>
  <c r="M607" i="7" s="1"/>
  <c r="N607" i="7" s="1"/>
  <c r="O607" i="7" s="1"/>
  <c r="G608" i="7"/>
  <c r="H608" i="7" s="1"/>
  <c r="J608" i="7" s="1"/>
  <c r="K608" i="7" s="1"/>
  <c r="L608" i="7" s="1"/>
  <c r="M608" i="7" s="1"/>
  <c r="N608" i="7" s="1"/>
  <c r="O608" i="7" s="1"/>
  <c r="G609" i="7"/>
  <c r="H609" i="7" s="1"/>
  <c r="J609" i="7" s="1"/>
  <c r="K609" i="7" s="1"/>
  <c r="L609" i="7" s="1"/>
  <c r="M609" i="7" s="1"/>
  <c r="N609" i="7" s="1"/>
  <c r="O609" i="7" s="1"/>
  <c r="G610" i="7"/>
  <c r="H610" i="7" s="1"/>
  <c r="J610" i="7" s="1"/>
  <c r="K610" i="7" s="1"/>
  <c r="L610" i="7" s="1"/>
  <c r="M610" i="7" s="1"/>
  <c r="N610" i="7" s="1"/>
  <c r="O610" i="7" s="1"/>
  <c r="G611" i="7"/>
  <c r="H611" i="7" s="1"/>
  <c r="J611" i="7" s="1"/>
  <c r="K611" i="7" s="1"/>
  <c r="L611" i="7" s="1"/>
  <c r="M611" i="7" s="1"/>
  <c r="N611" i="7" s="1"/>
  <c r="O611" i="7" s="1"/>
  <c r="G612" i="7"/>
  <c r="H612" i="7" s="1"/>
  <c r="J612" i="7" s="1"/>
  <c r="K612" i="7" s="1"/>
  <c r="L612" i="7" s="1"/>
  <c r="M612" i="7" s="1"/>
  <c r="N612" i="7" s="1"/>
  <c r="O612" i="7" s="1"/>
  <c r="G613" i="7"/>
  <c r="H613" i="7" s="1"/>
  <c r="J613" i="7" s="1"/>
  <c r="K613" i="7" s="1"/>
  <c r="L613" i="7" s="1"/>
  <c r="M613" i="7" s="1"/>
  <c r="N613" i="7" s="1"/>
  <c r="O613" i="7" s="1"/>
  <c r="G614" i="7"/>
  <c r="H614" i="7" s="1"/>
  <c r="J614" i="7" s="1"/>
  <c r="K614" i="7" s="1"/>
  <c r="L614" i="7" s="1"/>
  <c r="M614" i="7" s="1"/>
  <c r="N614" i="7" s="1"/>
  <c r="O614" i="7" s="1"/>
  <c r="G615" i="7"/>
  <c r="H615" i="7" s="1"/>
  <c r="J615" i="7" s="1"/>
  <c r="K615" i="7" s="1"/>
  <c r="L615" i="7" s="1"/>
  <c r="M615" i="7" s="1"/>
  <c r="N615" i="7" s="1"/>
  <c r="O615" i="7" s="1"/>
  <c r="G616" i="7"/>
  <c r="H616" i="7" s="1"/>
  <c r="J616" i="7" s="1"/>
  <c r="K616" i="7" s="1"/>
  <c r="L616" i="7" s="1"/>
  <c r="M616" i="7" s="1"/>
  <c r="N616" i="7" s="1"/>
  <c r="O616" i="7" s="1"/>
  <c r="G617" i="7"/>
  <c r="H617" i="7" s="1"/>
  <c r="J617" i="7" s="1"/>
  <c r="K617" i="7" s="1"/>
  <c r="L617" i="7" s="1"/>
  <c r="M617" i="7" s="1"/>
  <c r="N617" i="7" s="1"/>
  <c r="O617" i="7" s="1"/>
  <c r="G618" i="7"/>
  <c r="H618" i="7" s="1"/>
  <c r="J618" i="7" s="1"/>
  <c r="K618" i="7" s="1"/>
  <c r="L618" i="7" s="1"/>
  <c r="M618" i="7" s="1"/>
  <c r="N618" i="7" s="1"/>
  <c r="O618" i="7" s="1"/>
  <c r="G619" i="7"/>
  <c r="H619" i="7" s="1"/>
  <c r="J619" i="7" s="1"/>
  <c r="K619" i="7" s="1"/>
  <c r="L619" i="7" s="1"/>
  <c r="M619" i="7" s="1"/>
  <c r="N619" i="7" s="1"/>
  <c r="O619" i="7" s="1"/>
  <c r="G620" i="7"/>
  <c r="H620" i="7" s="1"/>
  <c r="J620" i="7" s="1"/>
  <c r="K620" i="7" s="1"/>
  <c r="L620" i="7" s="1"/>
  <c r="M620" i="7" s="1"/>
  <c r="N620" i="7" s="1"/>
  <c r="O620" i="7" s="1"/>
  <c r="G621" i="7"/>
  <c r="H621" i="7" s="1"/>
  <c r="J621" i="7" s="1"/>
  <c r="K621" i="7" s="1"/>
  <c r="L621" i="7" s="1"/>
  <c r="M621" i="7" s="1"/>
  <c r="N621" i="7" s="1"/>
  <c r="O621" i="7" s="1"/>
  <c r="G622" i="7"/>
  <c r="H622" i="7" s="1"/>
  <c r="J622" i="7" s="1"/>
  <c r="K622" i="7" s="1"/>
  <c r="L622" i="7" s="1"/>
  <c r="M622" i="7" s="1"/>
  <c r="N622" i="7" s="1"/>
  <c r="O622" i="7" s="1"/>
  <c r="G623" i="7"/>
  <c r="H623" i="7" s="1"/>
  <c r="J623" i="7" s="1"/>
  <c r="G624" i="7"/>
  <c r="H624" i="7" s="1"/>
  <c r="J624" i="7" s="1"/>
  <c r="K624" i="7" s="1"/>
  <c r="L624" i="7" s="1"/>
  <c r="M624" i="7" s="1"/>
  <c r="N624" i="7" s="1"/>
  <c r="O624" i="7" s="1"/>
  <c r="G625" i="7"/>
  <c r="H625" i="7" s="1"/>
  <c r="J625" i="7" s="1"/>
  <c r="K625" i="7" s="1"/>
  <c r="L625" i="7" s="1"/>
  <c r="M625" i="7" s="1"/>
  <c r="N625" i="7" s="1"/>
  <c r="O625" i="7" s="1"/>
  <c r="G626" i="7"/>
  <c r="H626" i="7" s="1"/>
  <c r="J626" i="7" s="1"/>
  <c r="K626" i="7" s="1"/>
  <c r="L626" i="7" s="1"/>
  <c r="M626" i="7" s="1"/>
  <c r="N626" i="7" s="1"/>
  <c r="O626" i="7" s="1"/>
  <c r="G627" i="7"/>
  <c r="H627" i="7" s="1"/>
  <c r="J627" i="7" s="1"/>
  <c r="K627" i="7" s="1"/>
  <c r="L627" i="7" s="1"/>
  <c r="M627" i="7" s="1"/>
  <c r="N627" i="7" s="1"/>
  <c r="O627" i="7" s="1"/>
  <c r="G628" i="7"/>
  <c r="H628" i="7" s="1"/>
  <c r="J628" i="7" s="1"/>
  <c r="K628" i="7" s="1"/>
  <c r="L628" i="7" s="1"/>
  <c r="M628" i="7" s="1"/>
  <c r="N628" i="7" s="1"/>
  <c r="O628" i="7" s="1"/>
  <c r="G629" i="7"/>
  <c r="H629" i="7" s="1"/>
  <c r="J629" i="7" s="1"/>
  <c r="K629" i="7" s="1"/>
  <c r="L629" i="7" s="1"/>
  <c r="M629" i="7" s="1"/>
  <c r="N629" i="7" s="1"/>
  <c r="O629" i="7" s="1"/>
  <c r="G630" i="7"/>
  <c r="H630" i="7" s="1"/>
  <c r="J630" i="7" s="1"/>
  <c r="K630" i="7" s="1"/>
  <c r="L630" i="7" s="1"/>
  <c r="M630" i="7" s="1"/>
  <c r="N630" i="7" s="1"/>
  <c r="O630" i="7" s="1"/>
  <c r="G631" i="7"/>
  <c r="H631" i="7" s="1"/>
  <c r="J631" i="7" s="1"/>
  <c r="K631" i="7" s="1"/>
  <c r="L631" i="7" s="1"/>
  <c r="M631" i="7" s="1"/>
  <c r="N631" i="7" s="1"/>
  <c r="O631" i="7" s="1"/>
  <c r="G632" i="7"/>
  <c r="H632" i="7" s="1"/>
  <c r="J632" i="7" s="1"/>
  <c r="K632" i="7" s="1"/>
  <c r="L632" i="7" s="1"/>
  <c r="M632" i="7" s="1"/>
  <c r="N632" i="7" s="1"/>
  <c r="O632" i="7" s="1"/>
  <c r="G633" i="7"/>
  <c r="H633" i="7" s="1"/>
  <c r="J633" i="7" s="1"/>
  <c r="K633" i="7" s="1"/>
  <c r="L633" i="7" s="1"/>
  <c r="M633" i="7" s="1"/>
  <c r="N633" i="7" s="1"/>
  <c r="O633" i="7" s="1"/>
  <c r="G634" i="7"/>
  <c r="H634" i="7" s="1"/>
  <c r="J634" i="7" s="1"/>
  <c r="K634" i="7" s="1"/>
  <c r="L634" i="7" s="1"/>
  <c r="M634" i="7" s="1"/>
  <c r="N634" i="7" s="1"/>
  <c r="O634" i="7" s="1"/>
  <c r="G635" i="7"/>
  <c r="H635" i="7" s="1"/>
  <c r="J635" i="7" s="1"/>
  <c r="K635" i="7" s="1"/>
  <c r="L635" i="7" s="1"/>
  <c r="M635" i="7" s="1"/>
  <c r="N635" i="7" s="1"/>
  <c r="O635" i="7" s="1"/>
  <c r="G636" i="7"/>
  <c r="H636" i="7" s="1"/>
  <c r="J636" i="7" s="1"/>
  <c r="K636" i="7" s="1"/>
  <c r="L636" i="7" s="1"/>
  <c r="M636" i="7" s="1"/>
  <c r="N636" i="7" s="1"/>
  <c r="O636" i="7" s="1"/>
  <c r="G637" i="7"/>
  <c r="H637" i="7" s="1"/>
  <c r="J637" i="7" s="1"/>
  <c r="K637" i="7" s="1"/>
  <c r="L637" i="7" s="1"/>
  <c r="M637" i="7" s="1"/>
  <c r="N637" i="7" s="1"/>
  <c r="O637" i="7" s="1"/>
  <c r="G638" i="7"/>
  <c r="H638" i="7" s="1"/>
  <c r="J638" i="7" s="1"/>
  <c r="K638" i="7" s="1"/>
  <c r="L638" i="7" s="1"/>
  <c r="M638" i="7" s="1"/>
  <c r="N638" i="7" s="1"/>
  <c r="O638" i="7" s="1"/>
  <c r="G639" i="7"/>
  <c r="H639" i="7" s="1"/>
  <c r="J639" i="7" s="1"/>
  <c r="K639" i="7" s="1"/>
  <c r="L639" i="7" s="1"/>
  <c r="M639" i="7" s="1"/>
  <c r="N639" i="7" s="1"/>
  <c r="O639" i="7" s="1"/>
  <c r="G640" i="7"/>
  <c r="H640" i="7" s="1"/>
  <c r="J640" i="7" s="1"/>
  <c r="K640" i="7" s="1"/>
  <c r="L640" i="7" s="1"/>
  <c r="M640" i="7" s="1"/>
  <c r="N640" i="7" s="1"/>
  <c r="O640" i="7" s="1"/>
  <c r="G641" i="7"/>
  <c r="H641" i="7" s="1"/>
  <c r="J641" i="7" s="1"/>
  <c r="K641" i="7" s="1"/>
  <c r="L641" i="7" s="1"/>
  <c r="M641" i="7" s="1"/>
  <c r="N641" i="7" s="1"/>
  <c r="O641" i="7" s="1"/>
  <c r="G642" i="7"/>
  <c r="H642" i="7" s="1"/>
  <c r="J642" i="7" s="1"/>
  <c r="K642" i="7" s="1"/>
  <c r="L642" i="7" s="1"/>
  <c r="M642" i="7" s="1"/>
  <c r="N642" i="7" s="1"/>
  <c r="O642" i="7" s="1"/>
  <c r="G643" i="7"/>
  <c r="H643" i="7" s="1"/>
  <c r="J643" i="7" s="1"/>
  <c r="K643" i="7" s="1"/>
  <c r="L643" i="7" s="1"/>
  <c r="M643" i="7" s="1"/>
  <c r="N643" i="7" s="1"/>
  <c r="O643" i="7" s="1"/>
  <c r="G644" i="7"/>
  <c r="H644" i="7" s="1"/>
  <c r="J644" i="7" s="1"/>
  <c r="K644" i="7" s="1"/>
  <c r="L644" i="7" s="1"/>
  <c r="M644" i="7" s="1"/>
  <c r="N644" i="7" s="1"/>
  <c r="O644" i="7" s="1"/>
  <c r="G645" i="7"/>
  <c r="H645" i="7" s="1"/>
  <c r="J645" i="7" s="1"/>
  <c r="K645" i="7" s="1"/>
  <c r="L645" i="7" s="1"/>
  <c r="M645" i="7" s="1"/>
  <c r="N645" i="7" s="1"/>
  <c r="O645" i="7" s="1"/>
  <c r="G646" i="7"/>
  <c r="H646" i="7" s="1"/>
  <c r="J646" i="7" s="1"/>
  <c r="K646" i="7" s="1"/>
  <c r="L646" i="7" s="1"/>
  <c r="M646" i="7" s="1"/>
  <c r="N646" i="7" s="1"/>
  <c r="O646" i="7" s="1"/>
  <c r="G647" i="7"/>
  <c r="H647" i="7" s="1"/>
  <c r="J647" i="7" s="1"/>
  <c r="K647" i="7" s="1"/>
  <c r="L647" i="7" s="1"/>
  <c r="M647" i="7" s="1"/>
  <c r="N647" i="7" s="1"/>
  <c r="O647" i="7" s="1"/>
  <c r="G648" i="7"/>
  <c r="H648" i="7" s="1"/>
  <c r="J648" i="7" s="1"/>
  <c r="K648" i="7" s="1"/>
  <c r="L648" i="7" s="1"/>
  <c r="M648" i="7" s="1"/>
  <c r="N648" i="7" s="1"/>
  <c r="O648" i="7" s="1"/>
  <c r="G649" i="7"/>
  <c r="H649" i="7" s="1"/>
  <c r="J649" i="7" s="1"/>
  <c r="K649" i="7" s="1"/>
  <c r="L649" i="7" s="1"/>
  <c r="M649" i="7" s="1"/>
  <c r="N649" i="7" s="1"/>
  <c r="O649" i="7" s="1"/>
  <c r="G650" i="7"/>
  <c r="H650" i="7" s="1"/>
  <c r="J650" i="7" s="1"/>
  <c r="K650" i="7" s="1"/>
  <c r="L650" i="7" s="1"/>
  <c r="M650" i="7" s="1"/>
  <c r="N650" i="7" s="1"/>
  <c r="O650" i="7" s="1"/>
  <c r="G651" i="7"/>
  <c r="H651" i="7" s="1"/>
  <c r="J651" i="7" s="1"/>
  <c r="K651" i="7" s="1"/>
  <c r="L651" i="7" s="1"/>
  <c r="M651" i="7" s="1"/>
  <c r="N651" i="7" s="1"/>
  <c r="O651" i="7" s="1"/>
  <c r="G652" i="7"/>
  <c r="H652" i="7" s="1"/>
  <c r="J652" i="7" s="1"/>
  <c r="K652" i="7" s="1"/>
  <c r="L652" i="7" s="1"/>
  <c r="M652" i="7" s="1"/>
  <c r="N652" i="7" s="1"/>
  <c r="O652" i="7" s="1"/>
  <c r="G653" i="7"/>
  <c r="H653" i="7" s="1"/>
  <c r="J653" i="7" s="1"/>
  <c r="K653" i="7" s="1"/>
  <c r="L653" i="7" s="1"/>
  <c r="M653" i="7" s="1"/>
  <c r="N653" i="7" s="1"/>
  <c r="O653" i="7" s="1"/>
  <c r="G654" i="7"/>
  <c r="H654" i="7" s="1"/>
  <c r="J654" i="7" s="1"/>
  <c r="K654" i="7" s="1"/>
  <c r="L654" i="7" s="1"/>
  <c r="M654" i="7" s="1"/>
  <c r="N654" i="7" s="1"/>
  <c r="O654" i="7" s="1"/>
  <c r="G655" i="7"/>
  <c r="H655" i="7" s="1"/>
  <c r="J655" i="7" s="1"/>
  <c r="K655" i="7" s="1"/>
  <c r="L655" i="7" s="1"/>
  <c r="M655" i="7" s="1"/>
  <c r="N655" i="7" s="1"/>
  <c r="O655" i="7" s="1"/>
  <c r="G656" i="7"/>
  <c r="H656" i="7" s="1"/>
  <c r="J656" i="7" s="1"/>
  <c r="K656" i="7" s="1"/>
  <c r="L656" i="7" s="1"/>
  <c r="M656" i="7" s="1"/>
  <c r="N656" i="7" s="1"/>
  <c r="O656" i="7" s="1"/>
  <c r="G657" i="7"/>
  <c r="H657" i="7" s="1"/>
  <c r="J657" i="7" s="1"/>
  <c r="K657" i="7" s="1"/>
  <c r="L657" i="7" s="1"/>
  <c r="M657" i="7" s="1"/>
  <c r="N657" i="7" s="1"/>
  <c r="O657" i="7" s="1"/>
  <c r="G658" i="7"/>
  <c r="H658" i="7" s="1"/>
  <c r="J658" i="7" s="1"/>
  <c r="K658" i="7" s="1"/>
  <c r="L658" i="7" s="1"/>
  <c r="M658" i="7" s="1"/>
  <c r="N658" i="7" s="1"/>
  <c r="O658" i="7" s="1"/>
  <c r="G659" i="7"/>
  <c r="H659" i="7" s="1"/>
  <c r="J659" i="7" s="1"/>
  <c r="K659" i="7" s="1"/>
  <c r="L659" i="7" s="1"/>
  <c r="M659" i="7" s="1"/>
  <c r="N659" i="7" s="1"/>
  <c r="O659" i="7" s="1"/>
  <c r="G660" i="7"/>
  <c r="H660" i="7" s="1"/>
  <c r="J660" i="7" s="1"/>
  <c r="K660" i="7" s="1"/>
  <c r="L660" i="7" s="1"/>
  <c r="M660" i="7" s="1"/>
  <c r="N660" i="7" s="1"/>
  <c r="O660" i="7" s="1"/>
  <c r="G661" i="7"/>
  <c r="H661" i="7" s="1"/>
  <c r="J661" i="7" s="1"/>
  <c r="K661" i="7" s="1"/>
  <c r="L661" i="7" s="1"/>
  <c r="M661" i="7" s="1"/>
  <c r="N661" i="7" s="1"/>
  <c r="O661" i="7" s="1"/>
  <c r="G662" i="7"/>
  <c r="H662" i="7" s="1"/>
  <c r="J662" i="7" s="1"/>
  <c r="K662" i="7" s="1"/>
  <c r="L662" i="7" s="1"/>
  <c r="M662" i="7" s="1"/>
  <c r="N662" i="7" s="1"/>
  <c r="O662" i="7" s="1"/>
  <c r="G663" i="7"/>
  <c r="H663" i="7" s="1"/>
  <c r="J663" i="7" s="1"/>
  <c r="K663" i="7" s="1"/>
  <c r="L663" i="7" s="1"/>
  <c r="M663" i="7" s="1"/>
  <c r="N663" i="7" s="1"/>
  <c r="O663" i="7" s="1"/>
  <c r="G664" i="7"/>
  <c r="H664" i="7" s="1"/>
  <c r="J664" i="7" s="1"/>
  <c r="K664" i="7" s="1"/>
  <c r="L664" i="7" s="1"/>
  <c r="M664" i="7" s="1"/>
  <c r="N664" i="7" s="1"/>
  <c r="O664" i="7" s="1"/>
  <c r="G665" i="7"/>
  <c r="H665" i="7" s="1"/>
  <c r="J665" i="7" s="1"/>
  <c r="K665" i="7" s="1"/>
  <c r="L665" i="7" s="1"/>
  <c r="M665" i="7" s="1"/>
  <c r="N665" i="7" s="1"/>
  <c r="O665" i="7" s="1"/>
  <c r="G666" i="7"/>
  <c r="H666" i="7" s="1"/>
  <c r="J666" i="7" s="1"/>
  <c r="K666" i="7" s="1"/>
  <c r="L666" i="7" s="1"/>
  <c r="M666" i="7" s="1"/>
  <c r="N666" i="7" s="1"/>
  <c r="O666" i="7" s="1"/>
  <c r="G667" i="7"/>
  <c r="H667" i="7" s="1"/>
  <c r="J667" i="7" s="1"/>
  <c r="K667" i="7" s="1"/>
  <c r="L667" i="7" s="1"/>
  <c r="M667" i="7" s="1"/>
  <c r="N667" i="7" s="1"/>
  <c r="O667" i="7" s="1"/>
  <c r="G668" i="7"/>
  <c r="H668" i="7" s="1"/>
  <c r="J668" i="7" s="1"/>
  <c r="K668" i="7" s="1"/>
  <c r="L668" i="7" s="1"/>
  <c r="M668" i="7" s="1"/>
  <c r="N668" i="7" s="1"/>
  <c r="O668" i="7" s="1"/>
  <c r="G669" i="7"/>
  <c r="H669" i="7" s="1"/>
  <c r="J669" i="7" s="1"/>
  <c r="K669" i="7" s="1"/>
  <c r="L669" i="7" s="1"/>
  <c r="M669" i="7" s="1"/>
  <c r="N669" i="7" s="1"/>
  <c r="O669" i="7" s="1"/>
  <c r="G670" i="7"/>
  <c r="H670" i="7" s="1"/>
  <c r="J670" i="7" s="1"/>
  <c r="K670" i="7" s="1"/>
  <c r="L670" i="7" s="1"/>
  <c r="M670" i="7" s="1"/>
  <c r="N670" i="7" s="1"/>
  <c r="O670" i="7" s="1"/>
  <c r="G671" i="7"/>
  <c r="H671" i="7" s="1"/>
  <c r="J671" i="7" s="1"/>
  <c r="K671" i="7" s="1"/>
  <c r="L671" i="7" s="1"/>
  <c r="M671" i="7" s="1"/>
  <c r="N671" i="7" s="1"/>
  <c r="O671" i="7" s="1"/>
  <c r="G672" i="7"/>
  <c r="H672" i="7" s="1"/>
  <c r="J672" i="7" s="1"/>
  <c r="K672" i="7" s="1"/>
  <c r="L672" i="7" s="1"/>
  <c r="M672" i="7" s="1"/>
  <c r="N672" i="7" s="1"/>
  <c r="O672" i="7" s="1"/>
  <c r="G673" i="7"/>
  <c r="H673" i="7" s="1"/>
  <c r="J673" i="7" s="1"/>
  <c r="K673" i="7" s="1"/>
  <c r="L673" i="7" s="1"/>
  <c r="M673" i="7" s="1"/>
  <c r="N673" i="7" s="1"/>
  <c r="O673" i="7" s="1"/>
  <c r="G674" i="7"/>
  <c r="H674" i="7" s="1"/>
  <c r="J674" i="7" s="1"/>
  <c r="K674" i="7" s="1"/>
  <c r="L674" i="7" s="1"/>
  <c r="M674" i="7" s="1"/>
  <c r="N674" i="7" s="1"/>
  <c r="O674" i="7" s="1"/>
  <c r="G675" i="7"/>
  <c r="H675" i="7" s="1"/>
  <c r="J675" i="7" s="1"/>
  <c r="K675" i="7" s="1"/>
  <c r="L675" i="7" s="1"/>
  <c r="M675" i="7" s="1"/>
  <c r="N675" i="7" s="1"/>
  <c r="O675" i="7" s="1"/>
  <c r="G676" i="7"/>
  <c r="H676" i="7" s="1"/>
  <c r="J676" i="7" s="1"/>
  <c r="K676" i="7" s="1"/>
  <c r="L676" i="7" s="1"/>
  <c r="M676" i="7" s="1"/>
  <c r="N676" i="7" s="1"/>
  <c r="O676" i="7" s="1"/>
  <c r="G677" i="7"/>
  <c r="H677" i="7" s="1"/>
  <c r="J677" i="7" s="1"/>
  <c r="K677" i="7" s="1"/>
  <c r="L677" i="7" s="1"/>
  <c r="M677" i="7" s="1"/>
  <c r="N677" i="7" s="1"/>
  <c r="O677" i="7" s="1"/>
  <c r="G678" i="7"/>
  <c r="H678" i="7" s="1"/>
  <c r="J678" i="7" s="1"/>
  <c r="K678" i="7" s="1"/>
  <c r="L678" i="7" s="1"/>
  <c r="M678" i="7" s="1"/>
  <c r="N678" i="7" s="1"/>
  <c r="O678" i="7" s="1"/>
  <c r="G679" i="7"/>
  <c r="H679" i="7" s="1"/>
  <c r="J679" i="7" s="1"/>
  <c r="K679" i="7" s="1"/>
  <c r="L679" i="7" s="1"/>
  <c r="M679" i="7" s="1"/>
  <c r="N679" i="7" s="1"/>
  <c r="O679" i="7" s="1"/>
  <c r="G680" i="7"/>
  <c r="H680" i="7" s="1"/>
  <c r="J680" i="7" s="1"/>
  <c r="K680" i="7" s="1"/>
  <c r="L680" i="7" s="1"/>
  <c r="M680" i="7" s="1"/>
  <c r="N680" i="7" s="1"/>
  <c r="O680" i="7" s="1"/>
  <c r="G681" i="7"/>
  <c r="H681" i="7" s="1"/>
  <c r="J681" i="7" s="1"/>
  <c r="K681" i="7" s="1"/>
  <c r="L681" i="7" s="1"/>
  <c r="M681" i="7" s="1"/>
  <c r="N681" i="7" s="1"/>
  <c r="O681" i="7" s="1"/>
  <c r="G682" i="7"/>
  <c r="H682" i="7" s="1"/>
  <c r="J682" i="7" s="1"/>
  <c r="K682" i="7" s="1"/>
  <c r="L682" i="7" s="1"/>
  <c r="M682" i="7" s="1"/>
  <c r="N682" i="7" s="1"/>
  <c r="O682" i="7" s="1"/>
  <c r="G683" i="7"/>
  <c r="H683" i="7" s="1"/>
  <c r="J683" i="7" s="1"/>
  <c r="K683" i="7" s="1"/>
  <c r="L683" i="7" s="1"/>
  <c r="M683" i="7" s="1"/>
  <c r="N683" i="7" s="1"/>
  <c r="O683" i="7" s="1"/>
  <c r="G684" i="7"/>
  <c r="H684" i="7" s="1"/>
  <c r="J684" i="7" s="1"/>
  <c r="K684" i="7" s="1"/>
  <c r="L684" i="7" s="1"/>
  <c r="M684" i="7" s="1"/>
  <c r="N684" i="7" s="1"/>
  <c r="O684" i="7" s="1"/>
  <c r="G685" i="7"/>
  <c r="H685" i="7" s="1"/>
  <c r="J685" i="7" s="1"/>
  <c r="K685" i="7" s="1"/>
  <c r="L685" i="7" s="1"/>
  <c r="M685" i="7" s="1"/>
  <c r="N685" i="7" s="1"/>
  <c r="O685" i="7" s="1"/>
  <c r="G686" i="7"/>
  <c r="H686" i="7" s="1"/>
  <c r="J686" i="7" s="1"/>
  <c r="K686" i="7" s="1"/>
  <c r="L686" i="7" s="1"/>
  <c r="M686" i="7" s="1"/>
  <c r="N686" i="7" s="1"/>
  <c r="O686" i="7" s="1"/>
  <c r="G687" i="7"/>
  <c r="H687" i="7" s="1"/>
  <c r="J687" i="7" s="1"/>
  <c r="K687" i="7" s="1"/>
  <c r="L687" i="7" s="1"/>
  <c r="M687" i="7" s="1"/>
  <c r="N687" i="7" s="1"/>
  <c r="O687" i="7" s="1"/>
  <c r="G688" i="7"/>
  <c r="H688" i="7" s="1"/>
  <c r="J688" i="7" s="1"/>
  <c r="K688" i="7" s="1"/>
  <c r="L688" i="7" s="1"/>
  <c r="M688" i="7" s="1"/>
  <c r="N688" i="7" s="1"/>
  <c r="O688" i="7" s="1"/>
  <c r="G689" i="7"/>
  <c r="H689" i="7" s="1"/>
  <c r="J689" i="7" s="1"/>
  <c r="K689" i="7" s="1"/>
  <c r="L689" i="7" s="1"/>
  <c r="M689" i="7" s="1"/>
  <c r="N689" i="7" s="1"/>
  <c r="O689" i="7" s="1"/>
  <c r="G690" i="7"/>
  <c r="H690" i="7" s="1"/>
  <c r="J690" i="7" s="1"/>
  <c r="K690" i="7" s="1"/>
  <c r="L690" i="7" s="1"/>
  <c r="M690" i="7" s="1"/>
  <c r="N690" i="7" s="1"/>
  <c r="O690" i="7" s="1"/>
  <c r="G691" i="7"/>
  <c r="H691" i="7" s="1"/>
  <c r="J691" i="7" s="1"/>
  <c r="K691" i="7" s="1"/>
  <c r="L691" i="7" s="1"/>
  <c r="M691" i="7" s="1"/>
  <c r="N691" i="7" s="1"/>
  <c r="O691" i="7" s="1"/>
  <c r="G692" i="7"/>
  <c r="H692" i="7" s="1"/>
  <c r="J692" i="7" s="1"/>
  <c r="K692" i="7" s="1"/>
  <c r="L692" i="7" s="1"/>
  <c r="M692" i="7" s="1"/>
  <c r="N692" i="7" s="1"/>
  <c r="O692" i="7" s="1"/>
  <c r="G693" i="7"/>
  <c r="H693" i="7" s="1"/>
  <c r="J693" i="7" s="1"/>
  <c r="K693" i="7" s="1"/>
  <c r="L693" i="7" s="1"/>
  <c r="M693" i="7" s="1"/>
  <c r="N693" i="7" s="1"/>
  <c r="O693" i="7" s="1"/>
  <c r="G694" i="7"/>
  <c r="H694" i="7" s="1"/>
  <c r="J694" i="7" s="1"/>
  <c r="K694" i="7" s="1"/>
  <c r="L694" i="7" s="1"/>
  <c r="M694" i="7" s="1"/>
  <c r="N694" i="7" s="1"/>
  <c r="O694" i="7" s="1"/>
  <c r="G695" i="7"/>
  <c r="H695" i="7" s="1"/>
  <c r="J695" i="7" s="1"/>
  <c r="K695" i="7" s="1"/>
  <c r="L695" i="7" s="1"/>
  <c r="M695" i="7" s="1"/>
  <c r="N695" i="7" s="1"/>
  <c r="O695" i="7" s="1"/>
  <c r="G696" i="7"/>
  <c r="H696" i="7" s="1"/>
  <c r="J696" i="7" s="1"/>
  <c r="K696" i="7" s="1"/>
  <c r="L696" i="7" s="1"/>
  <c r="M696" i="7" s="1"/>
  <c r="N696" i="7" s="1"/>
  <c r="O696" i="7" s="1"/>
  <c r="G697" i="7"/>
  <c r="H697" i="7" s="1"/>
  <c r="J697" i="7" s="1"/>
  <c r="K697" i="7" s="1"/>
  <c r="L697" i="7" s="1"/>
  <c r="M697" i="7" s="1"/>
  <c r="N697" i="7" s="1"/>
  <c r="O697" i="7" s="1"/>
  <c r="G698" i="7"/>
  <c r="H698" i="7" s="1"/>
  <c r="J698" i="7" s="1"/>
  <c r="K698" i="7" s="1"/>
  <c r="L698" i="7" s="1"/>
  <c r="M698" i="7" s="1"/>
  <c r="N698" i="7" s="1"/>
  <c r="O698" i="7" s="1"/>
  <c r="G699" i="7"/>
  <c r="H699" i="7" s="1"/>
  <c r="J699" i="7" s="1"/>
  <c r="K699" i="7" s="1"/>
  <c r="L699" i="7" s="1"/>
  <c r="M699" i="7" s="1"/>
  <c r="N699" i="7" s="1"/>
  <c r="O699" i="7" s="1"/>
  <c r="G700" i="7"/>
  <c r="H700" i="7" s="1"/>
  <c r="J700" i="7" s="1"/>
  <c r="K700" i="7" s="1"/>
  <c r="L700" i="7" s="1"/>
  <c r="M700" i="7" s="1"/>
  <c r="N700" i="7" s="1"/>
  <c r="O700" i="7" s="1"/>
  <c r="G701" i="7"/>
  <c r="H701" i="7" s="1"/>
  <c r="J701" i="7" s="1"/>
  <c r="K701" i="7" s="1"/>
  <c r="L701" i="7" s="1"/>
  <c r="M701" i="7" s="1"/>
  <c r="N701" i="7" s="1"/>
  <c r="O701" i="7" s="1"/>
  <c r="G702" i="7"/>
  <c r="H702" i="7" s="1"/>
  <c r="J702" i="7" s="1"/>
  <c r="K702" i="7" s="1"/>
  <c r="L702" i="7" s="1"/>
  <c r="M702" i="7" s="1"/>
  <c r="N702" i="7" s="1"/>
  <c r="O702" i="7" s="1"/>
  <c r="G703" i="7"/>
  <c r="H703" i="7" s="1"/>
  <c r="J703" i="7" s="1"/>
  <c r="K703" i="7" s="1"/>
  <c r="L703" i="7" s="1"/>
  <c r="M703" i="7" s="1"/>
  <c r="N703" i="7" s="1"/>
  <c r="O703" i="7" s="1"/>
  <c r="G704" i="7"/>
  <c r="H704" i="7" s="1"/>
  <c r="J704" i="7" s="1"/>
  <c r="K704" i="7" s="1"/>
  <c r="L704" i="7" s="1"/>
  <c r="M704" i="7" s="1"/>
  <c r="N704" i="7" s="1"/>
  <c r="O704" i="7" s="1"/>
  <c r="G705" i="7"/>
  <c r="H705" i="7" s="1"/>
  <c r="J705" i="7" s="1"/>
  <c r="K705" i="7" s="1"/>
  <c r="L705" i="7" s="1"/>
  <c r="M705" i="7" s="1"/>
  <c r="N705" i="7" s="1"/>
  <c r="O705" i="7" s="1"/>
  <c r="G706" i="7"/>
  <c r="H706" i="7" s="1"/>
  <c r="J706" i="7" s="1"/>
  <c r="K706" i="7" s="1"/>
  <c r="L706" i="7" s="1"/>
  <c r="M706" i="7" s="1"/>
  <c r="N706" i="7" s="1"/>
  <c r="O706" i="7" s="1"/>
  <c r="G707" i="7"/>
  <c r="H707" i="7" s="1"/>
  <c r="J707" i="7" s="1"/>
  <c r="K707" i="7" s="1"/>
  <c r="L707" i="7" s="1"/>
  <c r="M707" i="7" s="1"/>
  <c r="N707" i="7" s="1"/>
  <c r="O707" i="7" s="1"/>
  <c r="G708" i="7"/>
  <c r="H708" i="7" s="1"/>
  <c r="J708" i="7" s="1"/>
  <c r="K708" i="7" s="1"/>
  <c r="L708" i="7" s="1"/>
  <c r="M708" i="7" s="1"/>
  <c r="N708" i="7" s="1"/>
  <c r="O708" i="7" s="1"/>
  <c r="G709" i="7"/>
  <c r="H709" i="7" s="1"/>
  <c r="J709" i="7" s="1"/>
  <c r="K709" i="7" s="1"/>
  <c r="L709" i="7" s="1"/>
  <c r="M709" i="7" s="1"/>
  <c r="N709" i="7" s="1"/>
  <c r="O709" i="7" s="1"/>
  <c r="G710" i="7"/>
  <c r="H710" i="7" s="1"/>
  <c r="J710" i="7" s="1"/>
  <c r="K710" i="7" s="1"/>
  <c r="L710" i="7" s="1"/>
  <c r="M710" i="7" s="1"/>
  <c r="N710" i="7" s="1"/>
  <c r="O710" i="7" s="1"/>
  <c r="G711" i="7"/>
  <c r="H711" i="7" s="1"/>
  <c r="J711" i="7" s="1"/>
  <c r="K711" i="7" s="1"/>
  <c r="L711" i="7" s="1"/>
  <c r="M711" i="7" s="1"/>
  <c r="N711" i="7" s="1"/>
  <c r="O711" i="7" s="1"/>
  <c r="G712" i="7"/>
  <c r="H712" i="7" s="1"/>
  <c r="J712" i="7" s="1"/>
  <c r="K712" i="7" s="1"/>
  <c r="L712" i="7" s="1"/>
  <c r="M712" i="7" s="1"/>
  <c r="N712" i="7" s="1"/>
  <c r="O712" i="7" s="1"/>
  <c r="G713" i="7"/>
  <c r="H713" i="7" s="1"/>
  <c r="J713" i="7" s="1"/>
  <c r="K713" i="7" s="1"/>
  <c r="L713" i="7" s="1"/>
  <c r="M713" i="7" s="1"/>
  <c r="N713" i="7" s="1"/>
  <c r="O713" i="7" s="1"/>
  <c r="G714" i="7"/>
  <c r="H714" i="7" s="1"/>
  <c r="J714" i="7" s="1"/>
  <c r="K714" i="7" s="1"/>
  <c r="L714" i="7" s="1"/>
  <c r="M714" i="7" s="1"/>
  <c r="N714" i="7" s="1"/>
  <c r="O714" i="7" s="1"/>
  <c r="G715" i="7"/>
  <c r="H715" i="7" s="1"/>
  <c r="J715" i="7" s="1"/>
  <c r="K715" i="7" s="1"/>
  <c r="L715" i="7" s="1"/>
  <c r="M715" i="7" s="1"/>
  <c r="N715" i="7" s="1"/>
  <c r="O715" i="7" s="1"/>
  <c r="G716" i="7"/>
  <c r="H716" i="7" s="1"/>
  <c r="J716" i="7" s="1"/>
  <c r="K716" i="7" s="1"/>
  <c r="L716" i="7" s="1"/>
  <c r="M716" i="7" s="1"/>
  <c r="N716" i="7" s="1"/>
  <c r="O716" i="7" s="1"/>
  <c r="G717" i="7"/>
  <c r="H717" i="7" s="1"/>
  <c r="J717" i="7" s="1"/>
  <c r="K717" i="7" s="1"/>
  <c r="L717" i="7" s="1"/>
  <c r="M717" i="7" s="1"/>
  <c r="N717" i="7" s="1"/>
  <c r="O717" i="7" s="1"/>
  <c r="G718" i="7"/>
  <c r="H718" i="7" s="1"/>
  <c r="J718" i="7" s="1"/>
  <c r="K718" i="7" s="1"/>
  <c r="L718" i="7" s="1"/>
  <c r="M718" i="7" s="1"/>
  <c r="N718" i="7" s="1"/>
  <c r="O718" i="7" s="1"/>
  <c r="G719" i="7"/>
  <c r="H719" i="7" s="1"/>
  <c r="J719" i="7" s="1"/>
  <c r="K719" i="7" s="1"/>
  <c r="L719" i="7" s="1"/>
  <c r="M719" i="7" s="1"/>
  <c r="N719" i="7" s="1"/>
  <c r="O719" i="7" s="1"/>
  <c r="G720" i="7"/>
  <c r="H720" i="7" s="1"/>
  <c r="J720" i="7" s="1"/>
  <c r="K720" i="7" s="1"/>
  <c r="L720" i="7" s="1"/>
  <c r="M720" i="7" s="1"/>
  <c r="N720" i="7" s="1"/>
  <c r="O720" i="7" s="1"/>
  <c r="G721" i="7"/>
  <c r="H721" i="7" s="1"/>
  <c r="J721" i="7" s="1"/>
  <c r="K721" i="7" s="1"/>
  <c r="L721" i="7" s="1"/>
  <c r="M721" i="7" s="1"/>
  <c r="N721" i="7" s="1"/>
  <c r="O721" i="7" s="1"/>
  <c r="G722" i="7"/>
  <c r="H722" i="7" s="1"/>
  <c r="J722" i="7" s="1"/>
  <c r="K722" i="7" s="1"/>
  <c r="L722" i="7" s="1"/>
  <c r="M722" i="7" s="1"/>
  <c r="N722" i="7" s="1"/>
  <c r="O722" i="7" s="1"/>
  <c r="G723" i="7"/>
  <c r="H723" i="7" s="1"/>
  <c r="J723" i="7" s="1"/>
  <c r="K723" i="7" s="1"/>
  <c r="L723" i="7" s="1"/>
  <c r="M723" i="7" s="1"/>
  <c r="N723" i="7" s="1"/>
  <c r="O723" i="7" s="1"/>
  <c r="G724" i="7"/>
  <c r="H724" i="7" s="1"/>
  <c r="J724" i="7" s="1"/>
  <c r="K724" i="7" s="1"/>
  <c r="L724" i="7" s="1"/>
  <c r="M724" i="7" s="1"/>
  <c r="N724" i="7" s="1"/>
  <c r="O724" i="7" s="1"/>
  <c r="G725" i="7"/>
  <c r="H725" i="7" s="1"/>
  <c r="J725" i="7" s="1"/>
  <c r="K725" i="7" s="1"/>
  <c r="L725" i="7" s="1"/>
  <c r="M725" i="7" s="1"/>
  <c r="N725" i="7" s="1"/>
  <c r="O725" i="7" s="1"/>
  <c r="G726" i="7"/>
  <c r="H726" i="7" s="1"/>
  <c r="J726" i="7" s="1"/>
  <c r="K726" i="7" s="1"/>
  <c r="L726" i="7" s="1"/>
  <c r="M726" i="7" s="1"/>
  <c r="N726" i="7" s="1"/>
  <c r="O726" i="7" s="1"/>
  <c r="G727" i="7"/>
  <c r="H727" i="7" s="1"/>
  <c r="J727" i="7" s="1"/>
  <c r="K727" i="7" s="1"/>
  <c r="L727" i="7" s="1"/>
  <c r="M727" i="7" s="1"/>
  <c r="N727" i="7" s="1"/>
  <c r="O727" i="7" s="1"/>
  <c r="G728" i="7"/>
  <c r="H728" i="7" s="1"/>
  <c r="J728" i="7" s="1"/>
  <c r="K728" i="7" s="1"/>
  <c r="L728" i="7" s="1"/>
  <c r="M728" i="7" s="1"/>
  <c r="N728" i="7" s="1"/>
  <c r="O728" i="7" s="1"/>
  <c r="G729" i="7"/>
  <c r="H729" i="7" s="1"/>
  <c r="J729" i="7" s="1"/>
  <c r="K729" i="7" s="1"/>
  <c r="L729" i="7" s="1"/>
  <c r="M729" i="7" s="1"/>
  <c r="N729" i="7" s="1"/>
  <c r="O729" i="7" s="1"/>
  <c r="G730" i="7"/>
  <c r="H730" i="7" s="1"/>
  <c r="J730" i="7" s="1"/>
  <c r="K730" i="7" s="1"/>
  <c r="L730" i="7" s="1"/>
  <c r="M730" i="7" s="1"/>
  <c r="N730" i="7" s="1"/>
  <c r="O730" i="7" s="1"/>
  <c r="G731" i="7"/>
  <c r="H731" i="7" s="1"/>
  <c r="J731" i="7" s="1"/>
  <c r="K731" i="7" s="1"/>
  <c r="L731" i="7" s="1"/>
  <c r="M731" i="7" s="1"/>
  <c r="N731" i="7" s="1"/>
  <c r="O731" i="7" s="1"/>
  <c r="G732" i="7"/>
  <c r="H732" i="7" s="1"/>
  <c r="J732" i="7" s="1"/>
  <c r="K732" i="7" s="1"/>
  <c r="L732" i="7" s="1"/>
  <c r="M732" i="7" s="1"/>
  <c r="N732" i="7" s="1"/>
  <c r="O732" i="7" s="1"/>
  <c r="G733" i="7"/>
  <c r="H733" i="7" s="1"/>
  <c r="J733" i="7" s="1"/>
  <c r="K733" i="7" s="1"/>
  <c r="L733" i="7" s="1"/>
  <c r="M733" i="7" s="1"/>
  <c r="N733" i="7" s="1"/>
  <c r="O733" i="7" s="1"/>
  <c r="G734" i="7"/>
  <c r="H734" i="7" s="1"/>
  <c r="J734" i="7" s="1"/>
  <c r="K734" i="7" s="1"/>
  <c r="L734" i="7" s="1"/>
  <c r="M734" i="7" s="1"/>
  <c r="N734" i="7" s="1"/>
  <c r="O734" i="7" s="1"/>
  <c r="G735" i="7"/>
  <c r="H735" i="7" s="1"/>
  <c r="J735" i="7" s="1"/>
  <c r="K735" i="7" s="1"/>
  <c r="L735" i="7" s="1"/>
  <c r="M735" i="7" s="1"/>
  <c r="N735" i="7" s="1"/>
  <c r="O735" i="7" s="1"/>
  <c r="G736" i="7"/>
  <c r="H736" i="7" s="1"/>
  <c r="J736" i="7" s="1"/>
  <c r="K736" i="7" s="1"/>
  <c r="L736" i="7" s="1"/>
  <c r="M736" i="7" s="1"/>
  <c r="N736" i="7" s="1"/>
  <c r="O736" i="7" s="1"/>
  <c r="G737" i="7"/>
  <c r="H737" i="7" s="1"/>
  <c r="J737" i="7" s="1"/>
  <c r="K737" i="7" s="1"/>
  <c r="L737" i="7" s="1"/>
  <c r="M737" i="7" s="1"/>
  <c r="N737" i="7" s="1"/>
  <c r="O737" i="7" s="1"/>
  <c r="G738" i="7"/>
  <c r="H738" i="7" s="1"/>
  <c r="J738" i="7" s="1"/>
  <c r="K738" i="7" s="1"/>
  <c r="L738" i="7" s="1"/>
  <c r="M738" i="7" s="1"/>
  <c r="N738" i="7" s="1"/>
  <c r="O738" i="7" s="1"/>
  <c r="G739" i="7"/>
  <c r="H739" i="7" s="1"/>
  <c r="J739" i="7" s="1"/>
  <c r="K739" i="7" s="1"/>
  <c r="L739" i="7" s="1"/>
  <c r="M739" i="7" s="1"/>
  <c r="N739" i="7" s="1"/>
  <c r="O739" i="7" s="1"/>
  <c r="G740" i="7"/>
  <c r="H740" i="7" s="1"/>
  <c r="J740" i="7" s="1"/>
  <c r="K740" i="7" s="1"/>
  <c r="L740" i="7" s="1"/>
  <c r="M740" i="7" s="1"/>
  <c r="N740" i="7" s="1"/>
  <c r="O740" i="7" s="1"/>
  <c r="G741" i="7"/>
  <c r="H741" i="7" s="1"/>
  <c r="J741" i="7" s="1"/>
  <c r="K741" i="7" s="1"/>
  <c r="L741" i="7" s="1"/>
  <c r="M741" i="7" s="1"/>
  <c r="N741" i="7" s="1"/>
  <c r="O741" i="7" s="1"/>
  <c r="G742" i="7"/>
  <c r="H742" i="7" s="1"/>
  <c r="J742" i="7" s="1"/>
  <c r="K742" i="7" s="1"/>
  <c r="L742" i="7" s="1"/>
  <c r="M742" i="7" s="1"/>
  <c r="N742" i="7" s="1"/>
  <c r="O742" i="7" s="1"/>
  <c r="G743" i="7"/>
  <c r="H743" i="7" s="1"/>
  <c r="J743" i="7" s="1"/>
  <c r="K743" i="7" s="1"/>
  <c r="L743" i="7" s="1"/>
  <c r="M743" i="7" s="1"/>
  <c r="N743" i="7" s="1"/>
  <c r="O743" i="7" s="1"/>
  <c r="G744" i="7"/>
  <c r="H744" i="7" s="1"/>
  <c r="J744" i="7" s="1"/>
  <c r="K744" i="7" s="1"/>
  <c r="L744" i="7" s="1"/>
  <c r="M744" i="7" s="1"/>
  <c r="N744" i="7" s="1"/>
  <c r="O744" i="7" s="1"/>
  <c r="G745" i="7"/>
  <c r="H745" i="7" s="1"/>
  <c r="J745" i="7" s="1"/>
  <c r="K745" i="7" s="1"/>
  <c r="L745" i="7" s="1"/>
  <c r="M745" i="7" s="1"/>
  <c r="N745" i="7" s="1"/>
  <c r="O745" i="7" s="1"/>
  <c r="G746" i="7"/>
  <c r="H746" i="7" s="1"/>
  <c r="J746" i="7" s="1"/>
  <c r="K746" i="7" s="1"/>
  <c r="L746" i="7" s="1"/>
  <c r="M746" i="7" s="1"/>
  <c r="N746" i="7" s="1"/>
  <c r="O746" i="7" s="1"/>
  <c r="G747" i="7"/>
  <c r="H747" i="7" s="1"/>
  <c r="J747" i="7" s="1"/>
  <c r="K747" i="7" s="1"/>
  <c r="L747" i="7" s="1"/>
  <c r="M747" i="7" s="1"/>
  <c r="N747" i="7" s="1"/>
  <c r="O747" i="7" s="1"/>
  <c r="G748" i="7"/>
  <c r="H748" i="7" s="1"/>
  <c r="J748" i="7" s="1"/>
  <c r="K748" i="7" s="1"/>
  <c r="L748" i="7" s="1"/>
  <c r="M748" i="7" s="1"/>
  <c r="N748" i="7" s="1"/>
  <c r="O748" i="7" s="1"/>
  <c r="G749" i="7"/>
  <c r="H749" i="7" s="1"/>
  <c r="J749" i="7" s="1"/>
  <c r="K749" i="7" s="1"/>
  <c r="L749" i="7" s="1"/>
  <c r="M749" i="7" s="1"/>
  <c r="N749" i="7" s="1"/>
  <c r="O749" i="7" s="1"/>
  <c r="G750" i="7"/>
  <c r="H750" i="7" s="1"/>
  <c r="J750" i="7" s="1"/>
  <c r="K750" i="7" s="1"/>
  <c r="L750" i="7" s="1"/>
  <c r="M750" i="7" s="1"/>
  <c r="N750" i="7" s="1"/>
  <c r="O750" i="7" s="1"/>
  <c r="G751" i="7"/>
  <c r="H751" i="7" s="1"/>
  <c r="J751" i="7" s="1"/>
  <c r="K751" i="7" s="1"/>
  <c r="L751" i="7" s="1"/>
  <c r="M751" i="7" s="1"/>
  <c r="N751" i="7" s="1"/>
  <c r="O751" i="7" s="1"/>
  <c r="G752" i="7"/>
  <c r="H752" i="7" s="1"/>
  <c r="J752" i="7" s="1"/>
  <c r="K752" i="7" s="1"/>
  <c r="L752" i="7" s="1"/>
  <c r="M752" i="7" s="1"/>
  <c r="N752" i="7" s="1"/>
  <c r="O752" i="7" s="1"/>
  <c r="G753" i="7"/>
  <c r="H753" i="7" s="1"/>
  <c r="J753" i="7" s="1"/>
  <c r="K753" i="7" s="1"/>
  <c r="L753" i="7" s="1"/>
  <c r="M753" i="7" s="1"/>
  <c r="N753" i="7" s="1"/>
  <c r="O753" i="7" s="1"/>
  <c r="G754" i="7"/>
  <c r="H754" i="7" s="1"/>
  <c r="J754" i="7" s="1"/>
  <c r="K754" i="7" s="1"/>
  <c r="L754" i="7" s="1"/>
  <c r="M754" i="7" s="1"/>
  <c r="N754" i="7" s="1"/>
  <c r="O754" i="7" s="1"/>
  <c r="G755" i="7"/>
  <c r="H755" i="7" s="1"/>
  <c r="J755" i="7" s="1"/>
  <c r="K755" i="7" s="1"/>
  <c r="L755" i="7" s="1"/>
  <c r="M755" i="7" s="1"/>
  <c r="N755" i="7" s="1"/>
  <c r="O755" i="7" s="1"/>
  <c r="G756" i="7"/>
  <c r="H756" i="7" s="1"/>
  <c r="J756" i="7" s="1"/>
  <c r="K756" i="7" s="1"/>
  <c r="L756" i="7" s="1"/>
  <c r="M756" i="7" s="1"/>
  <c r="N756" i="7" s="1"/>
  <c r="O756" i="7" s="1"/>
  <c r="G757" i="7"/>
  <c r="H757" i="7" s="1"/>
  <c r="J757" i="7" s="1"/>
  <c r="K757" i="7" s="1"/>
  <c r="L757" i="7" s="1"/>
  <c r="M757" i="7" s="1"/>
  <c r="N757" i="7" s="1"/>
  <c r="O757" i="7" s="1"/>
  <c r="G758" i="7"/>
  <c r="H758" i="7" s="1"/>
  <c r="J758" i="7" s="1"/>
  <c r="K758" i="7" s="1"/>
  <c r="L758" i="7" s="1"/>
  <c r="M758" i="7" s="1"/>
  <c r="N758" i="7" s="1"/>
  <c r="O758" i="7" s="1"/>
  <c r="G759" i="7"/>
  <c r="H759" i="7" s="1"/>
  <c r="J759" i="7" s="1"/>
  <c r="K759" i="7" s="1"/>
  <c r="L759" i="7" s="1"/>
  <c r="M759" i="7" s="1"/>
  <c r="N759" i="7" s="1"/>
  <c r="O759" i="7" s="1"/>
  <c r="G760" i="7"/>
  <c r="H760" i="7" s="1"/>
  <c r="J760" i="7" s="1"/>
  <c r="K760" i="7" s="1"/>
  <c r="L760" i="7" s="1"/>
  <c r="M760" i="7" s="1"/>
  <c r="N760" i="7" s="1"/>
  <c r="O760" i="7" s="1"/>
  <c r="G761" i="7"/>
  <c r="H761" i="7" s="1"/>
  <c r="G762" i="7"/>
  <c r="H762" i="7" s="1"/>
  <c r="J762" i="7" s="1"/>
  <c r="K762" i="7" s="1"/>
  <c r="L762" i="7" s="1"/>
  <c r="M762" i="7" s="1"/>
  <c r="N762" i="7" s="1"/>
  <c r="O762" i="7" s="1"/>
  <c r="G763" i="7"/>
  <c r="H763" i="7" s="1"/>
  <c r="J763" i="7" s="1"/>
  <c r="K763" i="7" s="1"/>
  <c r="L763" i="7" s="1"/>
  <c r="M763" i="7" s="1"/>
  <c r="N763" i="7" s="1"/>
  <c r="O763" i="7" s="1"/>
  <c r="G764" i="7"/>
  <c r="H764" i="7" s="1"/>
  <c r="J764" i="7" s="1"/>
  <c r="K764" i="7" s="1"/>
  <c r="L764" i="7" s="1"/>
  <c r="M764" i="7" s="1"/>
  <c r="N764" i="7" s="1"/>
  <c r="O764" i="7" s="1"/>
  <c r="G765" i="7"/>
  <c r="H765" i="7" s="1"/>
  <c r="J765" i="7" s="1"/>
  <c r="K765" i="7" s="1"/>
  <c r="L765" i="7" s="1"/>
  <c r="M765" i="7" s="1"/>
  <c r="N765" i="7" s="1"/>
  <c r="O765" i="7" s="1"/>
  <c r="G766" i="7"/>
  <c r="H766" i="7" s="1"/>
  <c r="J766" i="7" s="1"/>
  <c r="K766" i="7" s="1"/>
  <c r="L766" i="7" s="1"/>
  <c r="M766" i="7" s="1"/>
  <c r="N766" i="7" s="1"/>
  <c r="O766" i="7" s="1"/>
  <c r="G767" i="7"/>
  <c r="H767" i="7" s="1"/>
  <c r="J767" i="7" s="1"/>
  <c r="K767" i="7" s="1"/>
  <c r="L767" i="7" s="1"/>
  <c r="M767" i="7" s="1"/>
  <c r="N767" i="7" s="1"/>
  <c r="O767" i="7" s="1"/>
  <c r="G768" i="7"/>
  <c r="H768" i="7" s="1"/>
  <c r="J768" i="7" s="1"/>
  <c r="K768" i="7" s="1"/>
  <c r="L768" i="7" s="1"/>
  <c r="M768" i="7" s="1"/>
  <c r="N768" i="7" s="1"/>
  <c r="O768" i="7" s="1"/>
  <c r="G769" i="7"/>
  <c r="H769" i="7" s="1"/>
  <c r="J769" i="7" s="1"/>
  <c r="K769" i="7" s="1"/>
  <c r="L769" i="7" s="1"/>
  <c r="M769" i="7" s="1"/>
  <c r="N769" i="7" s="1"/>
  <c r="O769" i="7" s="1"/>
  <c r="G770" i="7"/>
  <c r="H770" i="7" s="1"/>
  <c r="J770" i="7" s="1"/>
  <c r="K770" i="7" s="1"/>
  <c r="L770" i="7" s="1"/>
  <c r="M770" i="7" s="1"/>
  <c r="N770" i="7" s="1"/>
  <c r="O770" i="7" s="1"/>
  <c r="G771" i="7"/>
  <c r="H771" i="7" s="1"/>
  <c r="J771" i="7" s="1"/>
  <c r="K771" i="7" s="1"/>
  <c r="L771" i="7" s="1"/>
  <c r="M771" i="7" s="1"/>
  <c r="N771" i="7" s="1"/>
  <c r="O771" i="7" s="1"/>
  <c r="G772" i="7"/>
  <c r="H772" i="7" s="1"/>
  <c r="J772" i="7" s="1"/>
  <c r="K772" i="7" s="1"/>
  <c r="L772" i="7" s="1"/>
  <c r="M772" i="7" s="1"/>
  <c r="N772" i="7" s="1"/>
  <c r="O772" i="7" s="1"/>
  <c r="G773" i="7"/>
  <c r="H773" i="7" s="1"/>
  <c r="J773" i="7" s="1"/>
  <c r="K773" i="7" s="1"/>
  <c r="L773" i="7" s="1"/>
  <c r="M773" i="7" s="1"/>
  <c r="N773" i="7" s="1"/>
  <c r="O773" i="7" s="1"/>
  <c r="G774" i="7"/>
  <c r="H774" i="7" s="1"/>
  <c r="J774" i="7" s="1"/>
  <c r="K774" i="7" s="1"/>
  <c r="L774" i="7" s="1"/>
  <c r="M774" i="7" s="1"/>
  <c r="N774" i="7" s="1"/>
  <c r="O774" i="7" s="1"/>
  <c r="G775" i="7"/>
  <c r="H775" i="7" s="1"/>
  <c r="J775" i="7" s="1"/>
  <c r="K775" i="7" s="1"/>
  <c r="L775" i="7" s="1"/>
  <c r="M775" i="7" s="1"/>
  <c r="N775" i="7" s="1"/>
  <c r="O775" i="7" s="1"/>
  <c r="G776" i="7"/>
  <c r="H776" i="7" s="1"/>
  <c r="J776" i="7" s="1"/>
  <c r="K776" i="7" s="1"/>
  <c r="L776" i="7" s="1"/>
  <c r="M776" i="7" s="1"/>
  <c r="N776" i="7" s="1"/>
  <c r="O776" i="7" s="1"/>
  <c r="G777" i="7"/>
  <c r="H777" i="7" s="1"/>
  <c r="J777" i="7" s="1"/>
  <c r="K777" i="7" s="1"/>
  <c r="L777" i="7" s="1"/>
  <c r="M777" i="7" s="1"/>
  <c r="N777" i="7" s="1"/>
  <c r="O777" i="7" s="1"/>
  <c r="G778" i="7"/>
  <c r="H778" i="7" s="1"/>
  <c r="J778" i="7" s="1"/>
  <c r="K778" i="7" s="1"/>
  <c r="L778" i="7" s="1"/>
  <c r="M778" i="7" s="1"/>
  <c r="N778" i="7" s="1"/>
  <c r="O778" i="7" s="1"/>
  <c r="G779" i="7"/>
  <c r="H779" i="7" s="1"/>
  <c r="J779" i="7" s="1"/>
  <c r="K779" i="7" s="1"/>
  <c r="L779" i="7" s="1"/>
  <c r="M779" i="7" s="1"/>
  <c r="N779" i="7" s="1"/>
  <c r="O779" i="7" s="1"/>
  <c r="G780" i="7"/>
  <c r="H780" i="7" s="1"/>
  <c r="J780" i="7" s="1"/>
  <c r="K780" i="7" s="1"/>
  <c r="L780" i="7" s="1"/>
  <c r="M780" i="7" s="1"/>
  <c r="N780" i="7" s="1"/>
  <c r="O780" i="7" s="1"/>
  <c r="G781" i="7"/>
  <c r="H781" i="7" s="1"/>
  <c r="J781" i="7" s="1"/>
  <c r="K781" i="7" s="1"/>
  <c r="L781" i="7" s="1"/>
  <c r="M781" i="7" s="1"/>
  <c r="N781" i="7" s="1"/>
  <c r="O781" i="7" s="1"/>
  <c r="G782" i="7"/>
  <c r="H782" i="7" s="1"/>
  <c r="J782" i="7" s="1"/>
  <c r="K782" i="7" s="1"/>
  <c r="L782" i="7" s="1"/>
  <c r="M782" i="7" s="1"/>
  <c r="N782" i="7" s="1"/>
  <c r="O782" i="7" s="1"/>
  <c r="G783" i="7"/>
  <c r="H783" i="7" s="1"/>
  <c r="J783" i="7" s="1"/>
  <c r="K783" i="7" s="1"/>
  <c r="L783" i="7" s="1"/>
  <c r="M783" i="7" s="1"/>
  <c r="N783" i="7" s="1"/>
  <c r="O783" i="7" s="1"/>
  <c r="G784" i="7"/>
  <c r="H784" i="7" s="1"/>
  <c r="J784" i="7" s="1"/>
  <c r="K784" i="7" s="1"/>
  <c r="L784" i="7" s="1"/>
  <c r="M784" i="7" s="1"/>
  <c r="N784" i="7" s="1"/>
  <c r="O784" i="7" s="1"/>
  <c r="G785" i="7"/>
  <c r="H785" i="7" s="1"/>
  <c r="J785" i="7" s="1"/>
  <c r="G786" i="7"/>
  <c r="H786" i="7" s="1"/>
  <c r="J786" i="7" s="1"/>
  <c r="K786" i="7" s="1"/>
  <c r="L786" i="7" s="1"/>
  <c r="M786" i="7" s="1"/>
  <c r="N786" i="7" s="1"/>
  <c r="O786" i="7" s="1"/>
  <c r="G787" i="7"/>
  <c r="H787" i="7" s="1"/>
  <c r="J787" i="7" s="1"/>
  <c r="K787" i="7" s="1"/>
  <c r="L787" i="7" s="1"/>
  <c r="M787" i="7" s="1"/>
  <c r="N787" i="7" s="1"/>
  <c r="O787" i="7" s="1"/>
  <c r="G788" i="7"/>
  <c r="H788" i="7" s="1"/>
  <c r="J788" i="7" s="1"/>
  <c r="K788" i="7" s="1"/>
  <c r="L788" i="7" s="1"/>
  <c r="M788" i="7" s="1"/>
  <c r="N788" i="7" s="1"/>
  <c r="O788" i="7" s="1"/>
  <c r="G789" i="7"/>
  <c r="H789" i="7" s="1"/>
  <c r="J789" i="7" s="1"/>
  <c r="K789" i="7" s="1"/>
  <c r="L789" i="7" s="1"/>
  <c r="M789" i="7" s="1"/>
  <c r="N789" i="7" s="1"/>
  <c r="O789" i="7" s="1"/>
  <c r="G790" i="7"/>
  <c r="H790" i="7" s="1"/>
  <c r="J790" i="7" s="1"/>
  <c r="K790" i="7" s="1"/>
  <c r="L790" i="7" s="1"/>
  <c r="M790" i="7" s="1"/>
  <c r="N790" i="7" s="1"/>
  <c r="O790" i="7" s="1"/>
  <c r="G791" i="7"/>
  <c r="H791" i="7" s="1"/>
  <c r="J791" i="7" s="1"/>
  <c r="K791" i="7" s="1"/>
  <c r="L791" i="7" s="1"/>
  <c r="M791" i="7" s="1"/>
  <c r="N791" i="7" s="1"/>
  <c r="O791" i="7" s="1"/>
  <c r="G792" i="7"/>
  <c r="H792" i="7" s="1"/>
  <c r="J792" i="7" s="1"/>
  <c r="K792" i="7" s="1"/>
  <c r="L792" i="7" s="1"/>
  <c r="M792" i="7" s="1"/>
  <c r="N792" i="7" s="1"/>
  <c r="O792" i="7" s="1"/>
  <c r="G793" i="7"/>
  <c r="H793" i="7" s="1"/>
  <c r="J793" i="7" s="1"/>
  <c r="K793" i="7" s="1"/>
  <c r="L793" i="7" s="1"/>
  <c r="M793" i="7" s="1"/>
  <c r="N793" i="7" s="1"/>
  <c r="O793" i="7" s="1"/>
  <c r="G794" i="7"/>
  <c r="H794" i="7" s="1"/>
  <c r="J794" i="7" s="1"/>
  <c r="K794" i="7" s="1"/>
  <c r="L794" i="7" s="1"/>
  <c r="M794" i="7" s="1"/>
  <c r="N794" i="7" s="1"/>
  <c r="O794" i="7" s="1"/>
  <c r="G795" i="7"/>
  <c r="H795" i="7" s="1"/>
  <c r="J795" i="7" s="1"/>
  <c r="K795" i="7" s="1"/>
  <c r="L795" i="7" s="1"/>
  <c r="M795" i="7" s="1"/>
  <c r="N795" i="7" s="1"/>
  <c r="O795" i="7" s="1"/>
  <c r="G796" i="7"/>
  <c r="H796" i="7" s="1"/>
  <c r="J796" i="7" s="1"/>
  <c r="K796" i="7" s="1"/>
  <c r="L796" i="7" s="1"/>
  <c r="M796" i="7" s="1"/>
  <c r="N796" i="7" s="1"/>
  <c r="O796" i="7" s="1"/>
  <c r="G797" i="7"/>
  <c r="H797" i="7" s="1"/>
  <c r="J797" i="7" s="1"/>
  <c r="K797" i="7" s="1"/>
  <c r="L797" i="7" s="1"/>
  <c r="M797" i="7" s="1"/>
  <c r="N797" i="7" s="1"/>
  <c r="O797" i="7" s="1"/>
  <c r="G798" i="7"/>
  <c r="H798" i="7" s="1"/>
  <c r="J798" i="7" s="1"/>
  <c r="K798" i="7" s="1"/>
  <c r="L798" i="7" s="1"/>
  <c r="M798" i="7" s="1"/>
  <c r="N798" i="7" s="1"/>
  <c r="O798" i="7" s="1"/>
  <c r="G799" i="7"/>
  <c r="H799" i="7" s="1"/>
  <c r="J799" i="7" s="1"/>
  <c r="K799" i="7" s="1"/>
  <c r="L799" i="7" s="1"/>
  <c r="M799" i="7" s="1"/>
  <c r="N799" i="7" s="1"/>
  <c r="O799" i="7" s="1"/>
  <c r="G800" i="7"/>
  <c r="H800" i="7" s="1"/>
  <c r="J800" i="7" s="1"/>
  <c r="K800" i="7" s="1"/>
  <c r="L800" i="7" s="1"/>
  <c r="M800" i="7" s="1"/>
  <c r="N800" i="7" s="1"/>
  <c r="O800" i="7" s="1"/>
  <c r="G801" i="7"/>
  <c r="H801" i="7" s="1"/>
  <c r="J801" i="7" s="1"/>
  <c r="K801" i="7" s="1"/>
  <c r="L801" i="7" s="1"/>
  <c r="M801" i="7" s="1"/>
  <c r="N801" i="7" s="1"/>
  <c r="O801" i="7" s="1"/>
  <c r="G802" i="7"/>
  <c r="H802" i="7" s="1"/>
  <c r="J802" i="7" s="1"/>
  <c r="K802" i="7" s="1"/>
  <c r="L802" i="7" s="1"/>
  <c r="M802" i="7" s="1"/>
  <c r="N802" i="7" s="1"/>
  <c r="O802" i="7" s="1"/>
  <c r="G803" i="7"/>
  <c r="H803" i="7" s="1"/>
  <c r="J803" i="7" s="1"/>
  <c r="K803" i="7" s="1"/>
  <c r="L803" i="7" s="1"/>
  <c r="M803" i="7" s="1"/>
  <c r="N803" i="7" s="1"/>
  <c r="O803" i="7" s="1"/>
  <c r="G804" i="7"/>
  <c r="H804" i="7" s="1"/>
  <c r="J804" i="7" s="1"/>
  <c r="K804" i="7" s="1"/>
  <c r="L804" i="7" s="1"/>
  <c r="M804" i="7" s="1"/>
  <c r="N804" i="7" s="1"/>
  <c r="O804" i="7" s="1"/>
  <c r="G805" i="7"/>
  <c r="H805" i="7" s="1"/>
  <c r="J805" i="7" s="1"/>
  <c r="K805" i="7" s="1"/>
  <c r="L805" i="7" s="1"/>
  <c r="M805" i="7" s="1"/>
  <c r="N805" i="7" s="1"/>
  <c r="O805" i="7" s="1"/>
  <c r="G806" i="7"/>
  <c r="H806" i="7" s="1"/>
  <c r="J806" i="7" s="1"/>
  <c r="K806" i="7" s="1"/>
  <c r="L806" i="7" s="1"/>
  <c r="M806" i="7" s="1"/>
  <c r="N806" i="7" s="1"/>
  <c r="O806" i="7" s="1"/>
  <c r="G807" i="7"/>
  <c r="H807" i="7" s="1"/>
  <c r="J807" i="7" s="1"/>
  <c r="K807" i="7" s="1"/>
  <c r="L807" i="7" s="1"/>
  <c r="M807" i="7" s="1"/>
  <c r="N807" i="7" s="1"/>
  <c r="O807" i="7" s="1"/>
  <c r="G808" i="7"/>
  <c r="H808" i="7" s="1"/>
  <c r="J808" i="7" s="1"/>
  <c r="K808" i="7" s="1"/>
  <c r="L808" i="7" s="1"/>
  <c r="M808" i="7" s="1"/>
  <c r="N808" i="7" s="1"/>
  <c r="O808" i="7" s="1"/>
  <c r="G809" i="7"/>
  <c r="H809" i="7" s="1"/>
  <c r="J809" i="7" s="1"/>
  <c r="K809" i="7" s="1"/>
  <c r="L809" i="7" s="1"/>
  <c r="M809" i="7" s="1"/>
  <c r="N809" i="7" s="1"/>
  <c r="O809" i="7" s="1"/>
  <c r="G810" i="7"/>
  <c r="H810" i="7" s="1"/>
  <c r="J810" i="7" s="1"/>
  <c r="K810" i="7" s="1"/>
  <c r="L810" i="7" s="1"/>
  <c r="M810" i="7" s="1"/>
  <c r="N810" i="7" s="1"/>
  <c r="O810" i="7" s="1"/>
  <c r="G811" i="7"/>
  <c r="H811" i="7" s="1"/>
  <c r="J811" i="7" s="1"/>
  <c r="K811" i="7" s="1"/>
  <c r="L811" i="7" s="1"/>
  <c r="M811" i="7" s="1"/>
  <c r="N811" i="7" s="1"/>
  <c r="O811" i="7" s="1"/>
  <c r="G812" i="7"/>
  <c r="H812" i="7" s="1"/>
  <c r="J812" i="7" s="1"/>
  <c r="K812" i="7" s="1"/>
  <c r="L812" i="7" s="1"/>
  <c r="M812" i="7" s="1"/>
  <c r="N812" i="7" s="1"/>
  <c r="O812" i="7" s="1"/>
  <c r="G813" i="7"/>
  <c r="H813" i="7" s="1"/>
  <c r="J813" i="7" s="1"/>
  <c r="K813" i="7" s="1"/>
  <c r="L813" i="7" s="1"/>
  <c r="M813" i="7" s="1"/>
  <c r="N813" i="7" s="1"/>
  <c r="O813" i="7" s="1"/>
  <c r="G814" i="7"/>
  <c r="H814" i="7" s="1"/>
  <c r="J814" i="7" s="1"/>
  <c r="K814" i="7" s="1"/>
  <c r="L814" i="7" s="1"/>
  <c r="M814" i="7" s="1"/>
  <c r="N814" i="7" s="1"/>
  <c r="O814" i="7" s="1"/>
  <c r="G815" i="7"/>
  <c r="H815" i="7" s="1"/>
  <c r="J815" i="7" s="1"/>
  <c r="K815" i="7" s="1"/>
  <c r="L815" i="7" s="1"/>
  <c r="M815" i="7" s="1"/>
  <c r="N815" i="7" s="1"/>
  <c r="O815" i="7" s="1"/>
  <c r="G816" i="7"/>
  <c r="H816" i="7" s="1"/>
  <c r="J816" i="7" s="1"/>
  <c r="K816" i="7" s="1"/>
  <c r="L816" i="7" s="1"/>
  <c r="M816" i="7" s="1"/>
  <c r="N816" i="7" s="1"/>
  <c r="O816" i="7" s="1"/>
  <c r="G817" i="7"/>
  <c r="H817" i="7" s="1"/>
  <c r="J817" i="7" s="1"/>
  <c r="K817" i="7" s="1"/>
  <c r="L817" i="7" s="1"/>
  <c r="M817" i="7" s="1"/>
  <c r="N817" i="7" s="1"/>
  <c r="O817" i="7" s="1"/>
  <c r="G818" i="7"/>
  <c r="H818" i="7" s="1"/>
  <c r="J818" i="7" s="1"/>
  <c r="K818" i="7" s="1"/>
  <c r="L818" i="7" s="1"/>
  <c r="M818" i="7" s="1"/>
  <c r="N818" i="7" s="1"/>
  <c r="O818" i="7" s="1"/>
  <c r="G819" i="7"/>
  <c r="H819" i="7" s="1"/>
  <c r="J819" i="7" s="1"/>
  <c r="K819" i="7" s="1"/>
  <c r="L819" i="7" s="1"/>
  <c r="M819" i="7" s="1"/>
  <c r="N819" i="7" s="1"/>
  <c r="O819" i="7" s="1"/>
  <c r="G820" i="7"/>
  <c r="H820" i="7" s="1"/>
  <c r="J820" i="7" s="1"/>
  <c r="K820" i="7" s="1"/>
  <c r="L820" i="7" s="1"/>
  <c r="M820" i="7" s="1"/>
  <c r="N820" i="7" s="1"/>
  <c r="O820" i="7" s="1"/>
  <c r="G821" i="7"/>
  <c r="H821" i="7" s="1"/>
  <c r="J821" i="7" s="1"/>
  <c r="K821" i="7" s="1"/>
  <c r="L821" i="7" s="1"/>
  <c r="M821" i="7" s="1"/>
  <c r="N821" i="7" s="1"/>
  <c r="O821" i="7" s="1"/>
  <c r="G822" i="7"/>
  <c r="H822" i="7" s="1"/>
  <c r="J822" i="7" s="1"/>
  <c r="K822" i="7" s="1"/>
  <c r="L822" i="7" s="1"/>
  <c r="M822" i="7" s="1"/>
  <c r="N822" i="7" s="1"/>
  <c r="O822" i="7" s="1"/>
  <c r="G823" i="7"/>
  <c r="H823" i="7" s="1"/>
  <c r="J823" i="7" s="1"/>
  <c r="K823" i="7" s="1"/>
  <c r="L823" i="7" s="1"/>
  <c r="M823" i="7" s="1"/>
  <c r="N823" i="7" s="1"/>
  <c r="O823" i="7" s="1"/>
  <c r="G824" i="7"/>
  <c r="H824" i="7" s="1"/>
  <c r="J824" i="7" s="1"/>
  <c r="K824" i="7" s="1"/>
  <c r="L824" i="7" s="1"/>
  <c r="M824" i="7" s="1"/>
  <c r="N824" i="7" s="1"/>
  <c r="O824" i="7" s="1"/>
  <c r="G825" i="7"/>
  <c r="H825" i="7" s="1"/>
  <c r="J825" i="7" s="1"/>
  <c r="K825" i="7" s="1"/>
  <c r="L825" i="7" s="1"/>
  <c r="M825" i="7" s="1"/>
  <c r="N825" i="7" s="1"/>
  <c r="O825" i="7" s="1"/>
  <c r="G826" i="7"/>
  <c r="H826" i="7" s="1"/>
  <c r="J826" i="7" s="1"/>
  <c r="K826" i="7" s="1"/>
  <c r="L826" i="7" s="1"/>
  <c r="M826" i="7" s="1"/>
  <c r="N826" i="7" s="1"/>
  <c r="O826" i="7" s="1"/>
  <c r="G827" i="7"/>
  <c r="H827" i="7" s="1"/>
  <c r="J827" i="7" s="1"/>
  <c r="K827" i="7" s="1"/>
  <c r="L827" i="7" s="1"/>
  <c r="M827" i="7" s="1"/>
  <c r="N827" i="7" s="1"/>
  <c r="O827" i="7" s="1"/>
  <c r="G828" i="7"/>
  <c r="H828" i="7" s="1"/>
  <c r="J828" i="7" s="1"/>
  <c r="K828" i="7" s="1"/>
  <c r="L828" i="7" s="1"/>
  <c r="M828" i="7" s="1"/>
  <c r="N828" i="7" s="1"/>
  <c r="O828" i="7" s="1"/>
  <c r="G829" i="7"/>
  <c r="H829" i="7" s="1"/>
  <c r="J829" i="7" s="1"/>
  <c r="K829" i="7" s="1"/>
  <c r="L829" i="7" s="1"/>
  <c r="M829" i="7" s="1"/>
  <c r="N829" i="7" s="1"/>
  <c r="O829" i="7" s="1"/>
  <c r="G830" i="7"/>
  <c r="H830" i="7" s="1"/>
  <c r="J830" i="7" s="1"/>
  <c r="K830" i="7" s="1"/>
  <c r="L830" i="7" s="1"/>
  <c r="M830" i="7" s="1"/>
  <c r="N830" i="7" s="1"/>
  <c r="O830" i="7" s="1"/>
  <c r="G831" i="7"/>
  <c r="H831" i="7" s="1"/>
  <c r="J831" i="7" s="1"/>
  <c r="K831" i="7" s="1"/>
  <c r="L831" i="7" s="1"/>
  <c r="M831" i="7" s="1"/>
  <c r="N831" i="7" s="1"/>
  <c r="O831" i="7" s="1"/>
  <c r="G832" i="7"/>
  <c r="H832" i="7" s="1"/>
  <c r="J832" i="7" s="1"/>
  <c r="K832" i="7" s="1"/>
  <c r="L832" i="7" s="1"/>
  <c r="M832" i="7" s="1"/>
  <c r="N832" i="7" s="1"/>
  <c r="O832" i="7" s="1"/>
  <c r="G833" i="7"/>
  <c r="H833" i="7" s="1"/>
  <c r="J833" i="7" s="1"/>
  <c r="K833" i="7" s="1"/>
  <c r="L833" i="7" s="1"/>
  <c r="M833" i="7" s="1"/>
  <c r="N833" i="7" s="1"/>
  <c r="O833" i="7" s="1"/>
  <c r="G834" i="7"/>
  <c r="H834" i="7" s="1"/>
  <c r="J834" i="7" s="1"/>
  <c r="K834" i="7" s="1"/>
  <c r="L834" i="7" s="1"/>
  <c r="M834" i="7" s="1"/>
  <c r="N834" i="7" s="1"/>
  <c r="O834" i="7" s="1"/>
  <c r="G835" i="7"/>
  <c r="H835" i="7" s="1"/>
  <c r="J835" i="7" s="1"/>
  <c r="K835" i="7" s="1"/>
  <c r="L835" i="7" s="1"/>
  <c r="M835" i="7" s="1"/>
  <c r="N835" i="7" s="1"/>
  <c r="O835" i="7" s="1"/>
  <c r="G836" i="7"/>
  <c r="H836" i="7" s="1"/>
  <c r="J836" i="7" s="1"/>
  <c r="K836" i="7" s="1"/>
  <c r="L836" i="7" s="1"/>
  <c r="M836" i="7" s="1"/>
  <c r="N836" i="7" s="1"/>
  <c r="O836" i="7" s="1"/>
  <c r="G837" i="7"/>
  <c r="H837" i="7" s="1"/>
  <c r="J837" i="7" s="1"/>
  <c r="K837" i="7" s="1"/>
  <c r="L837" i="7" s="1"/>
  <c r="M837" i="7" s="1"/>
  <c r="N837" i="7" s="1"/>
  <c r="O837" i="7" s="1"/>
  <c r="G838" i="7"/>
  <c r="H838" i="7" s="1"/>
  <c r="J838" i="7" s="1"/>
  <c r="K838" i="7" s="1"/>
  <c r="L838" i="7" s="1"/>
  <c r="M838" i="7" s="1"/>
  <c r="N838" i="7" s="1"/>
  <c r="O838" i="7" s="1"/>
  <c r="G839" i="7"/>
  <c r="H839" i="7" s="1"/>
  <c r="J839" i="7" s="1"/>
  <c r="K839" i="7" s="1"/>
  <c r="L839" i="7" s="1"/>
  <c r="M839" i="7" s="1"/>
  <c r="N839" i="7" s="1"/>
  <c r="O839" i="7" s="1"/>
  <c r="G840" i="7"/>
  <c r="H840" i="7" s="1"/>
  <c r="J840" i="7" s="1"/>
  <c r="K840" i="7" s="1"/>
  <c r="L840" i="7" s="1"/>
  <c r="M840" i="7" s="1"/>
  <c r="N840" i="7" s="1"/>
  <c r="O840" i="7" s="1"/>
  <c r="G841" i="7"/>
  <c r="H841" i="7" s="1"/>
  <c r="J841" i="7" s="1"/>
  <c r="K841" i="7" s="1"/>
  <c r="L841" i="7" s="1"/>
  <c r="M841" i="7" s="1"/>
  <c r="N841" i="7" s="1"/>
  <c r="O841" i="7" s="1"/>
  <c r="G842" i="7"/>
  <c r="H842" i="7" s="1"/>
  <c r="J842" i="7" s="1"/>
  <c r="K842" i="7" s="1"/>
  <c r="L842" i="7" s="1"/>
  <c r="M842" i="7" s="1"/>
  <c r="N842" i="7" s="1"/>
  <c r="O842" i="7" s="1"/>
  <c r="G843" i="7"/>
  <c r="H843" i="7" s="1"/>
  <c r="J843" i="7" s="1"/>
  <c r="K843" i="7" s="1"/>
  <c r="L843" i="7" s="1"/>
  <c r="M843" i="7" s="1"/>
  <c r="N843" i="7" s="1"/>
  <c r="O843" i="7" s="1"/>
  <c r="G844" i="7"/>
  <c r="H844" i="7" s="1"/>
  <c r="J844" i="7" s="1"/>
  <c r="K844" i="7" s="1"/>
  <c r="L844" i="7" s="1"/>
  <c r="M844" i="7" s="1"/>
  <c r="N844" i="7" s="1"/>
  <c r="O844" i="7" s="1"/>
  <c r="G845" i="7"/>
  <c r="H845" i="7" s="1"/>
  <c r="J845" i="7" s="1"/>
  <c r="K845" i="7" s="1"/>
  <c r="L845" i="7" s="1"/>
  <c r="M845" i="7" s="1"/>
  <c r="N845" i="7" s="1"/>
  <c r="O845" i="7" s="1"/>
  <c r="G846" i="7"/>
  <c r="H846" i="7" s="1"/>
  <c r="J846" i="7" s="1"/>
  <c r="K846" i="7" s="1"/>
  <c r="L846" i="7" s="1"/>
  <c r="M846" i="7" s="1"/>
  <c r="N846" i="7" s="1"/>
  <c r="O846" i="7" s="1"/>
  <c r="G847" i="7"/>
  <c r="H847" i="7" s="1"/>
  <c r="J847" i="7" s="1"/>
  <c r="K847" i="7" s="1"/>
  <c r="L847" i="7" s="1"/>
  <c r="M847" i="7" s="1"/>
  <c r="N847" i="7" s="1"/>
  <c r="O847" i="7" s="1"/>
  <c r="G848" i="7"/>
  <c r="H848" i="7" s="1"/>
  <c r="J848" i="7" s="1"/>
  <c r="K848" i="7" s="1"/>
  <c r="L848" i="7" s="1"/>
  <c r="M848" i="7" s="1"/>
  <c r="N848" i="7" s="1"/>
  <c r="O848" i="7" s="1"/>
  <c r="G849" i="7"/>
  <c r="H849" i="7" s="1"/>
  <c r="J849" i="7" s="1"/>
  <c r="K849" i="7" s="1"/>
  <c r="L849" i="7" s="1"/>
  <c r="M849" i="7" s="1"/>
  <c r="N849" i="7" s="1"/>
  <c r="O849" i="7" s="1"/>
  <c r="G850" i="7"/>
  <c r="H850" i="7" s="1"/>
  <c r="J850" i="7" s="1"/>
  <c r="K850" i="7" s="1"/>
  <c r="L850" i="7" s="1"/>
  <c r="M850" i="7" s="1"/>
  <c r="N850" i="7" s="1"/>
  <c r="O850" i="7" s="1"/>
  <c r="G851" i="7"/>
  <c r="H851" i="7" s="1"/>
  <c r="J851" i="7" s="1"/>
  <c r="K851" i="7" s="1"/>
  <c r="L851" i="7" s="1"/>
  <c r="M851" i="7" s="1"/>
  <c r="N851" i="7" s="1"/>
  <c r="O851" i="7" s="1"/>
  <c r="G852" i="7"/>
  <c r="H852" i="7" s="1"/>
  <c r="J852" i="7" s="1"/>
  <c r="K852" i="7" s="1"/>
  <c r="L852" i="7" s="1"/>
  <c r="M852" i="7" s="1"/>
  <c r="N852" i="7" s="1"/>
  <c r="O852" i="7" s="1"/>
  <c r="G853" i="7"/>
  <c r="H853" i="7" s="1"/>
  <c r="J853" i="7" s="1"/>
  <c r="K853" i="7" s="1"/>
  <c r="L853" i="7" s="1"/>
  <c r="M853" i="7" s="1"/>
  <c r="N853" i="7" s="1"/>
  <c r="O853" i="7" s="1"/>
  <c r="G854" i="7"/>
  <c r="H854" i="7" s="1"/>
  <c r="J854" i="7" s="1"/>
  <c r="K854" i="7" s="1"/>
  <c r="L854" i="7" s="1"/>
  <c r="M854" i="7" s="1"/>
  <c r="N854" i="7" s="1"/>
  <c r="O854" i="7" s="1"/>
  <c r="G855" i="7"/>
  <c r="H855" i="7" s="1"/>
  <c r="J855" i="7" s="1"/>
  <c r="K855" i="7" s="1"/>
  <c r="L855" i="7" s="1"/>
  <c r="M855" i="7" s="1"/>
  <c r="N855" i="7" s="1"/>
  <c r="O855" i="7" s="1"/>
  <c r="G856" i="7"/>
  <c r="H856" i="7" s="1"/>
  <c r="J856" i="7" s="1"/>
  <c r="K856" i="7" s="1"/>
  <c r="L856" i="7" s="1"/>
  <c r="M856" i="7" s="1"/>
  <c r="N856" i="7" s="1"/>
  <c r="O856" i="7" s="1"/>
  <c r="G857" i="7"/>
  <c r="H857" i="7" s="1"/>
  <c r="J857" i="7" s="1"/>
  <c r="K857" i="7" s="1"/>
  <c r="L857" i="7" s="1"/>
  <c r="M857" i="7" s="1"/>
  <c r="N857" i="7" s="1"/>
  <c r="O857" i="7" s="1"/>
  <c r="G858" i="7"/>
  <c r="H858" i="7" s="1"/>
  <c r="J858" i="7" s="1"/>
  <c r="K858" i="7" s="1"/>
  <c r="L858" i="7" s="1"/>
  <c r="M858" i="7" s="1"/>
  <c r="N858" i="7" s="1"/>
  <c r="O858" i="7" s="1"/>
  <c r="G859" i="7"/>
  <c r="H859" i="7" s="1"/>
  <c r="J859" i="7" s="1"/>
  <c r="K859" i="7" s="1"/>
  <c r="L859" i="7" s="1"/>
  <c r="M859" i="7" s="1"/>
  <c r="N859" i="7" s="1"/>
  <c r="O859" i="7" s="1"/>
  <c r="G860" i="7"/>
  <c r="H860" i="7" s="1"/>
  <c r="J860" i="7" s="1"/>
  <c r="K860" i="7" s="1"/>
  <c r="L860" i="7" s="1"/>
  <c r="M860" i="7" s="1"/>
  <c r="N860" i="7" s="1"/>
  <c r="O860" i="7" s="1"/>
  <c r="G861" i="7"/>
  <c r="H861" i="7" s="1"/>
  <c r="J861" i="7" s="1"/>
  <c r="K861" i="7" s="1"/>
  <c r="L861" i="7" s="1"/>
  <c r="M861" i="7" s="1"/>
  <c r="N861" i="7" s="1"/>
  <c r="O861" i="7" s="1"/>
  <c r="G862" i="7"/>
  <c r="H862" i="7" s="1"/>
  <c r="J862" i="7" s="1"/>
  <c r="K862" i="7" s="1"/>
  <c r="L862" i="7" s="1"/>
  <c r="M862" i="7" s="1"/>
  <c r="N862" i="7" s="1"/>
  <c r="O862" i="7" s="1"/>
  <c r="G863" i="7"/>
  <c r="H863" i="7" s="1"/>
  <c r="J863" i="7" s="1"/>
  <c r="K863" i="7" s="1"/>
  <c r="L863" i="7" s="1"/>
  <c r="M863" i="7" s="1"/>
  <c r="N863" i="7" s="1"/>
  <c r="O863" i="7" s="1"/>
  <c r="G864" i="7"/>
  <c r="H864" i="7" s="1"/>
  <c r="J864" i="7" s="1"/>
  <c r="K864" i="7" s="1"/>
  <c r="L864" i="7" s="1"/>
  <c r="M864" i="7" s="1"/>
  <c r="N864" i="7" s="1"/>
  <c r="O864" i="7" s="1"/>
  <c r="G865" i="7"/>
  <c r="H865" i="7" s="1"/>
  <c r="J865" i="7" s="1"/>
  <c r="K865" i="7" s="1"/>
  <c r="L865" i="7" s="1"/>
  <c r="M865" i="7" s="1"/>
  <c r="N865" i="7" s="1"/>
  <c r="O865" i="7" s="1"/>
  <c r="G866" i="7"/>
  <c r="H866" i="7" s="1"/>
  <c r="J866" i="7" s="1"/>
  <c r="K866" i="7" s="1"/>
  <c r="L866" i="7" s="1"/>
  <c r="M866" i="7" s="1"/>
  <c r="N866" i="7" s="1"/>
  <c r="O866" i="7" s="1"/>
  <c r="G867" i="7"/>
  <c r="H867" i="7" s="1"/>
  <c r="J867" i="7" s="1"/>
  <c r="K867" i="7" s="1"/>
  <c r="L867" i="7" s="1"/>
  <c r="M867" i="7" s="1"/>
  <c r="N867" i="7" s="1"/>
  <c r="O867" i="7" s="1"/>
  <c r="G868" i="7"/>
  <c r="H868" i="7" s="1"/>
  <c r="J868" i="7" s="1"/>
  <c r="K868" i="7" s="1"/>
  <c r="L868" i="7" s="1"/>
  <c r="M868" i="7" s="1"/>
  <c r="N868" i="7" s="1"/>
  <c r="O868" i="7" s="1"/>
  <c r="G869" i="7"/>
  <c r="H869" i="7" s="1"/>
  <c r="J869" i="7" s="1"/>
  <c r="K869" i="7" s="1"/>
  <c r="L869" i="7" s="1"/>
  <c r="M869" i="7" s="1"/>
  <c r="N869" i="7" s="1"/>
  <c r="O869" i="7" s="1"/>
  <c r="G870" i="7"/>
  <c r="H870" i="7" s="1"/>
  <c r="J870" i="7" s="1"/>
  <c r="K870" i="7" s="1"/>
  <c r="L870" i="7" s="1"/>
  <c r="M870" i="7" s="1"/>
  <c r="N870" i="7" s="1"/>
  <c r="O870" i="7" s="1"/>
  <c r="G871" i="7"/>
  <c r="H871" i="7" s="1"/>
  <c r="J871" i="7" s="1"/>
  <c r="K871" i="7" s="1"/>
  <c r="L871" i="7" s="1"/>
  <c r="M871" i="7" s="1"/>
  <c r="N871" i="7" s="1"/>
  <c r="O871" i="7" s="1"/>
  <c r="G872" i="7"/>
  <c r="H872" i="7" s="1"/>
  <c r="J872" i="7" s="1"/>
  <c r="K872" i="7" s="1"/>
  <c r="L872" i="7" s="1"/>
  <c r="M872" i="7" s="1"/>
  <c r="N872" i="7" s="1"/>
  <c r="O872" i="7" s="1"/>
  <c r="G873" i="7"/>
  <c r="H873" i="7" s="1"/>
  <c r="J873" i="7" s="1"/>
  <c r="K873" i="7" s="1"/>
  <c r="L873" i="7" s="1"/>
  <c r="M873" i="7" s="1"/>
  <c r="N873" i="7" s="1"/>
  <c r="O873" i="7" s="1"/>
  <c r="G874" i="7"/>
  <c r="H874" i="7" s="1"/>
  <c r="J874" i="7" s="1"/>
  <c r="K874" i="7" s="1"/>
  <c r="L874" i="7" s="1"/>
  <c r="M874" i="7" s="1"/>
  <c r="N874" i="7" s="1"/>
  <c r="O874" i="7" s="1"/>
  <c r="G875" i="7"/>
  <c r="H875" i="7" s="1"/>
  <c r="J875" i="7" s="1"/>
  <c r="K875" i="7" s="1"/>
  <c r="L875" i="7" s="1"/>
  <c r="M875" i="7" s="1"/>
  <c r="N875" i="7" s="1"/>
  <c r="O875" i="7" s="1"/>
  <c r="G876" i="7"/>
  <c r="H876" i="7" s="1"/>
  <c r="J876" i="7" s="1"/>
  <c r="K876" i="7" s="1"/>
  <c r="L876" i="7" s="1"/>
  <c r="M876" i="7" s="1"/>
  <c r="N876" i="7" s="1"/>
  <c r="O876" i="7" s="1"/>
  <c r="G877" i="7"/>
  <c r="H877" i="7" s="1"/>
  <c r="J877" i="7" s="1"/>
  <c r="K877" i="7" s="1"/>
  <c r="L877" i="7" s="1"/>
  <c r="M877" i="7" s="1"/>
  <c r="N877" i="7" s="1"/>
  <c r="O877" i="7" s="1"/>
  <c r="G878" i="7"/>
  <c r="H878" i="7" s="1"/>
  <c r="J878" i="7" s="1"/>
  <c r="K878" i="7" s="1"/>
  <c r="L878" i="7" s="1"/>
  <c r="M878" i="7" s="1"/>
  <c r="N878" i="7" s="1"/>
  <c r="O878" i="7" s="1"/>
  <c r="G879" i="7"/>
  <c r="H879" i="7" s="1"/>
  <c r="J879" i="7" s="1"/>
  <c r="K879" i="7" s="1"/>
  <c r="L879" i="7" s="1"/>
  <c r="M879" i="7" s="1"/>
  <c r="N879" i="7" s="1"/>
  <c r="O879" i="7" s="1"/>
  <c r="G880" i="7"/>
  <c r="H880" i="7" s="1"/>
  <c r="J880" i="7" s="1"/>
  <c r="K880" i="7" s="1"/>
  <c r="L880" i="7" s="1"/>
  <c r="M880" i="7" s="1"/>
  <c r="N880" i="7" s="1"/>
  <c r="O880" i="7" s="1"/>
  <c r="G881" i="7"/>
  <c r="H881" i="7" s="1"/>
  <c r="J881" i="7" s="1"/>
  <c r="K881" i="7" s="1"/>
  <c r="L881" i="7" s="1"/>
  <c r="M881" i="7" s="1"/>
  <c r="N881" i="7" s="1"/>
  <c r="O881" i="7" s="1"/>
  <c r="G882" i="7"/>
  <c r="H882" i="7" s="1"/>
  <c r="J882" i="7" s="1"/>
  <c r="K882" i="7" s="1"/>
  <c r="L882" i="7" s="1"/>
  <c r="M882" i="7" s="1"/>
  <c r="N882" i="7" s="1"/>
  <c r="O882" i="7" s="1"/>
  <c r="G883" i="7"/>
  <c r="H883" i="7" s="1"/>
  <c r="J883" i="7" s="1"/>
  <c r="K883" i="7" s="1"/>
  <c r="L883" i="7" s="1"/>
  <c r="M883" i="7" s="1"/>
  <c r="N883" i="7" s="1"/>
  <c r="O883" i="7" s="1"/>
  <c r="G884" i="7"/>
  <c r="H884" i="7" s="1"/>
  <c r="J884" i="7" s="1"/>
  <c r="K884" i="7" s="1"/>
  <c r="L884" i="7" s="1"/>
  <c r="M884" i="7" s="1"/>
  <c r="N884" i="7" s="1"/>
  <c r="O884" i="7" s="1"/>
  <c r="G885" i="7"/>
  <c r="H885" i="7" s="1"/>
  <c r="J885" i="7" s="1"/>
  <c r="K885" i="7" s="1"/>
  <c r="L885" i="7" s="1"/>
  <c r="M885" i="7" s="1"/>
  <c r="N885" i="7" s="1"/>
  <c r="O885" i="7" s="1"/>
  <c r="G886" i="7"/>
  <c r="H886" i="7" s="1"/>
  <c r="J886" i="7" s="1"/>
  <c r="K886" i="7" s="1"/>
  <c r="L886" i="7" s="1"/>
  <c r="M886" i="7" s="1"/>
  <c r="N886" i="7" s="1"/>
  <c r="O886" i="7" s="1"/>
  <c r="G887" i="7"/>
  <c r="H887" i="7" s="1"/>
  <c r="J887" i="7" s="1"/>
  <c r="K887" i="7" s="1"/>
  <c r="L887" i="7" s="1"/>
  <c r="M887" i="7" s="1"/>
  <c r="N887" i="7" s="1"/>
  <c r="O887" i="7" s="1"/>
  <c r="G888" i="7"/>
  <c r="H888" i="7" s="1"/>
  <c r="J888" i="7" s="1"/>
  <c r="K888" i="7" s="1"/>
  <c r="L888" i="7" s="1"/>
  <c r="M888" i="7" s="1"/>
  <c r="N888" i="7" s="1"/>
  <c r="O888" i="7" s="1"/>
  <c r="G889" i="7"/>
  <c r="H889" i="7" s="1"/>
  <c r="J889" i="7" s="1"/>
  <c r="K889" i="7" s="1"/>
  <c r="L889" i="7" s="1"/>
  <c r="M889" i="7" s="1"/>
  <c r="N889" i="7" s="1"/>
  <c r="O889" i="7" s="1"/>
  <c r="G890" i="7"/>
  <c r="H890" i="7" s="1"/>
  <c r="J890" i="7" s="1"/>
  <c r="K890" i="7" s="1"/>
  <c r="L890" i="7" s="1"/>
  <c r="M890" i="7" s="1"/>
  <c r="N890" i="7" s="1"/>
  <c r="O890" i="7" s="1"/>
  <c r="G891" i="7"/>
  <c r="H891" i="7" s="1"/>
  <c r="J891" i="7" s="1"/>
  <c r="K891" i="7" s="1"/>
  <c r="L891" i="7" s="1"/>
  <c r="M891" i="7" s="1"/>
  <c r="N891" i="7" s="1"/>
  <c r="O891" i="7" s="1"/>
  <c r="G892" i="7"/>
  <c r="H892" i="7" s="1"/>
  <c r="J892" i="7" s="1"/>
  <c r="K892" i="7" s="1"/>
  <c r="L892" i="7" s="1"/>
  <c r="M892" i="7" s="1"/>
  <c r="N892" i="7" s="1"/>
  <c r="O892" i="7" s="1"/>
  <c r="G893" i="7"/>
  <c r="H893" i="7" s="1"/>
  <c r="J893" i="7" s="1"/>
  <c r="K893" i="7" s="1"/>
  <c r="L893" i="7" s="1"/>
  <c r="M893" i="7" s="1"/>
  <c r="N893" i="7" s="1"/>
  <c r="O893" i="7" s="1"/>
  <c r="G894" i="7"/>
  <c r="H894" i="7" s="1"/>
  <c r="J894" i="7" s="1"/>
  <c r="K894" i="7" s="1"/>
  <c r="L894" i="7" s="1"/>
  <c r="M894" i="7" s="1"/>
  <c r="N894" i="7" s="1"/>
  <c r="O894" i="7" s="1"/>
  <c r="G895" i="7"/>
  <c r="H895" i="7" s="1"/>
  <c r="J895" i="7" s="1"/>
  <c r="K895" i="7" s="1"/>
  <c r="L895" i="7" s="1"/>
  <c r="M895" i="7" s="1"/>
  <c r="N895" i="7" s="1"/>
  <c r="O895" i="7" s="1"/>
  <c r="G896" i="7"/>
  <c r="H896" i="7" s="1"/>
  <c r="J896" i="7" s="1"/>
  <c r="K896" i="7" s="1"/>
  <c r="L896" i="7" s="1"/>
  <c r="M896" i="7" s="1"/>
  <c r="N896" i="7" s="1"/>
  <c r="O896" i="7" s="1"/>
  <c r="G897" i="7"/>
  <c r="H897" i="7" s="1"/>
  <c r="J897" i="7" s="1"/>
  <c r="K897" i="7" s="1"/>
  <c r="L897" i="7" s="1"/>
  <c r="M897" i="7" s="1"/>
  <c r="N897" i="7" s="1"/>
  <c r="O897" i="7" s="1"/>
  <c r="G898" i="7"/>
  <c r="H898" i="7" s="1"/>
  <c r="J898" i="7" s="1"/>
  <c r="K898" i="7" s="1"/>
  <c r="L898" i="7" s="1"/>
  <c r="M898" i="7" s="1"/>
  <c r="N898" i="7" s="1"/>
  <c r="O898" i="7" s="1"/>
  <c r="G899" i="7"/>
  <c r="H899" i="7" s="1"/>
  <c r="J899" i="7" s="1"/>
  <c r="K899" i="7" s="1"/>
  <c r="L899" i="7" s="1"/>
  <c r="M899" i="7" s="1"/>
  <c r="N899" i="7" s="1"/>
  <c r="O899" i="7" s="1"/>
  <c r="G900" i="7"/>
  <c r="H900" i="7" s="1"/>
  <c r="J900" i="7" s="1"/>
  <c r="K900" i="7" s="1"/>
  <c r="L900" i="7" s="1"/>
  <c r="M900" i="7" s="1"/>
  <c r="N900" i="7" s="1"/>
  <c r="O900" i="7" s="1"/>
  <c r="G901" i="7"/>
  <c r="H901" i="7" s="1"/>
  <c r="J901" i="7" s="1"/>
  <c r="K901" i="7" s="1"/>
  <c r="L901" i="7" s="1"/>
  <c r="M901" i="7" s="1"/>
  <c r="N901" i="7" s="1"/>
  <c r="O901" i="7" s="1"/>
  <c r="G902" i="7"/>
  <c r="H902" i="7" s="1"/>
  <c r="J902" i="7" s="1"/>
  <c r="K902" i="7" s="1"/>
  <c r="L902" i="7" s="1"/>
  <c r="M902" i="7" s="1"/>
  <c r="N902" i="7" s="1"/>
  <c r="O902" i="7" s="1"/>
  <c r="G903" i="7"/>
  <c r="H903" i="7" s="1"/>
  <c r="J903" i="7" s="1"/>
  <c r="K903" i="7" s="1"/>
  <c r="L903" i="7" s="1"/>
  <c r="M903" i="7" s="1"/>
  <c r="N903" i="7" s="1"/>
  <c r="O903" i="7" s="1"/>
  <c r="G904" i="7"/>
  <c r="H904" i="7" s="1"/>
  <c r="J904" i="7" s="1"/>
  <c r="K904" i="7" s="1"/>
  <c r="L904" i="7" s="1"/>
  <c r="M904" i="7" s="1"/>
  <c r="N904" i="7" s="1"/>
  <c r="O904" i="7" s="1"/>
  <c r="G905" i="7"/>
  <c r="H905" i="7" s="1"/>
  <c r="J905" i="7" s="1"/>
  <c r="K905" i="7" s="1"/>
  <c r="L905" i="7" s="1"/>
  <c r="M905" i="7" s="1"/>
  <c r="N905" i="7" s="1"/>
  <c r="O905" i="7" s="1"/>
  <c r="G906" i="7"/>
  <c r="H906" i="7" s="1"/>
  <c r="J906" i="7" s="1"/>
  <c r="K906" i="7" s="1"/>
  <c r="L906" i="7" s="1"/>
  <c r="M906" i="7" s="1"/>
  <c r="N906" i="7" s="1"/>
  <c r="O906" i="7" s="1"/>
  <c r="G907" i="7"/>
  <c r="H907" i="7" s="1"/>
  <c r="J907" i="7" s="1"/>
  <c r="K907" i="7" s="1"/>
  <c r="L907" i="7" s="1"/>
  <c r="M907" i="7" s="1"/>
  <c r="N907" i="7" s="1"/>
  <c r="O907" i="7" s="1"/>
  <c r="G908" i="7"/>
  <c r="H908" i="7" s="1"/>
  <c r="J908" i="7" s="1"/>
  <c r="K908" i="7" s="1"/>
  <c r="L908" i="7" s="1"/>
  <c r="M908" i="7" s="1"/>
  <c r="N908" i="7" s="1"/>
  <c r="O908" i="7" s="1"/>
  <c r="G909" i="7"/>
  <c r="H909" i="7" s="1"/>
  <c r="J909" i="7" s="1"/>
  <c r="K909" i="7" s="1"/>
  <c r="L909" i="7" s="1"/>
  <c r="M909" i="7" s="1"/>
  <c r="N909" i="7" s="1"/>
  <c r="O909" i="7" s="1"/>
  <c r="G910" i="7"/>
  <c r="H910" i="7" s="1"/>
  <c r="J910" i="7" s="1"/>
  <c r="K910" i="7" s="1"/>
  <c r="L910" i="7" s="1"/>
  <c r="M910" i="7" s="1"/>
  <c r="N910" i="7" s="1"/>
  <c r="O910" i="7" s="1"/>
  <c r="G911" i="7"/>
  <c r="H911" i="7" s="1"/>
  <c r="J911" i="7" s="1"/>
  <c r="K911" i="7" s="1"/>
  <c r="L911" i="7" s="1"/>
  <c r="M911" i="7" s="1"/>
  <c r="N911" i="7" s="1"/>
  <c r="O911" i="7" s="1"/>
  <c r="G912" i="7"/>
  <c r="H912" i="7" s="1"/>
  <c r="J912" i="7" s="1"/>
  <c r="K912" i="7" s="1"/>
  <c r="L912" i="7" s="1"/>
  <c r="M912" i="7" s="1"/>
  <c r="N912" i="7" s="1"/>
  <c r="O912" i="7" s="1"/>
  <c r="G913" i="7"/>
  <c r="H913" i="7" s="1"/>
  <c r="J913" i="7" s="1"/>
  <c r="K913" i="7" s="1"/>
  <c r="L913" i="7" s="1"/>
  <c r="M913" i="7" s="1"/>
  <c r="N913" i="7" s="1"/>
  <c r="O913" i="7" s="1"/>
  <c r="G914" i="7"/>
  <c r="H914" i="7" s="1"/>
  <c r="J914" i="7" s="1"/>
  <c r="K914" i="7" s="1"/>
  <c r="L914" i="7" s="1"/>
  <c r="M914" i="7" s="1"/>
  <c r="N914" i="7" s="1"/>
  <c r="O914" i="7" s="1"/>
  <c r="G915" i="7"/>
  <c r="H915" i="7" s="1"/>
  <c r="J915" i="7" s="1"/>
  <c r="K915" i="7" s="1"/>
  <c r="L915" i="7" s="1"/>
  <c r="M915" i="7" s="1"/>
  <c r="N915" i="7" s="1"/>
  <c r="O915" i="7" s="1"/>
  <c r="G916" i="7"/>
  <c r="H916" i="7" s="1"/>
  <c r="J916" i="7" s="1"/>
  <c r="K916" i="7" s="1"/>
  <c r="L916" i="7" s="1"/>
  <c r="M916" i="7" s="1"/>
  <c r="N916" i="7" s="1"/>
  <c r="O916" i="7" s="1"/>
  <c r="G917" i="7"/>
  <c r="H917" i="7" s="1"/>
  <c r="J917" i="7" s="1"/>
  <c r="K917" i="7" s="1"/>
  <c r="L917" i="7" s="1"/>
  <c r="M917" i="7" s="1"/>
  <c r="N917" i="7" s="1"/>
  <c r="O917" i="7" s="1"/>
  <c r="G918" i="7"/>
  <c r="H918" i="7" s="1"/>
  <c r="J918" i="7" s="1"/>
  <c r="K918" i="7" s="1"/>
  <c r="L918" i="7" s="1"/>
  <c r="M918" i="7" s="1"/>
  <c r="N918" i="7" s="1"/>
  <c r="O918" i="7" s="1"/>
  <c r="G919" i="7"/>
  <c r="H919" i="7" s="1"/>
  <c r="J919" i="7" s="1"/>
  <c r="K919" i="7" s="1"/>
  <c r="L919" i="7" s="1"/>
  <c r="M919" i="7" s="1"/>
  <c r="N919" i="7" s="1"/>
  <c r="O919" i="7" s="1"/>
  <c r="G920" i="7"/>
  <c r="H920" i="7" s="1"/>
  <c r="J920" i="7" s="1"/>
  <c r="K920" i="7" s="1"/>
  <c r="L920" i="7" s="1"/>
  <c r="M920" i="7" s="1"/>
  <c r="N920" i="7" s="1"/>
  <c r="O920" i="7" s="1"/>
  <c r="G921" i="7"/>
  <c r="H921" i="7" s="1"/>
  <c r="J921" i="7" s="1"/>
  <c r="K921" i="7" s="1"/>
  <c r="L921" i="7" s="1"/>
  <c r="M921" i="7" s="1"/>
  <c r="N921" i="7" s="1"/>
  <c r="O921" i="7" s="1"/>
  <c r="G922" i="7"/>
  <c r="H922" i="7" s="1"/>
  <c r="J922" i="7" s="1"/>
  <c r="K922" i="7" s="1"/>
  <c r="L922" i="7" s="1"/>
  <c r="M922" i="7" s="1"/>
  <c r="N922" i="7" s="1"/>
  <c r="O922" i="7" s="1"/>
  <c r="G923" i="7"/>
  <c r="H923" i="7" s="1"/>
  <c r="J923" i="7" s="1"/>
  <c r="K923" i="7" s="1"/>
  <c r="L923" i="7" s="1"/>
  <c r="M923" i="7" s="1"/>
  <c r="N923" i="7" s="1"/>
  <c r="O923" i="7" s="1"/>
  <c r="G924" i="7"/>
  <c r="H924" i="7" s="1"/>
  <c r="J924" i="7" s="1"/>
  <c r="K924" i="7" s="1"/>
  <c r="L924" i="7" s="1"/>
  <c r="M924" i="7" s="1"/>
  <c r="N924" i="7" s="1"/>
  <c r="O924" i="7" s="1"/>
  <c r="G925" i="7"/>
  <c r="H925" i="7" s="1"/>
  <c r="J925" i="7" s="1"/>
  <c r="K925" i="7" s="1"/>
  <c r="L925" i="7" s="1"/>
  <c r="M925" i="7" s="1"/>
  <c r="N925" i="7" s="1"/>
  <c r="O925" i="7" s="1"/>
  <c r="G926" i="7"/>
  <c r="H926" i="7" s="1"/>
  <c r="J926" i="7" s="1"/>
  <c r="K926" i="7" s="1"/>
  <c r="L926" i="7" s="1"/>
  <c r="M926" i="7" s="1"/>
  <c r="N926" i="7" s="1"/>
  <c r="O926" i="7" s="1"/>
  <c r="G927" i="7"/>
  <c r="H927" i="7" s="1"/>
  <c r="J927" i="7" s="1"/>
  <c r="K927" i="7" s="1"/>
  <c r="L927" i="7" s="1"/>
  <c r="M927" i="7" s="1"/>
  <c r="N927" i="7" s="1"/>
  <c r="O927" i="7" s="1"/>
  <c r="G928" i="7"/>
  <c r="H928" i="7" s="1"/>
  <c r="J928" i="7" s="1"/>
  <c r="K928" i="7" s="1"/>
  <c r="L928" i="7" s="1"/>
  <c r="M928" i="7" s="1"/>
  <c r="N928" i="7" s="1"/>
  <c r="O928" i="7" s="1"/>
  <c r="G929" i="7"/>
  <c r="H929" i="7" s="1"/>
  <c r="J929" i="7" s="1"/>
  <c r="K929" i="7" s="1"/>
  <c r="L929" i="7" s="1"/>
  <c r="M929" i="7" s="1"/>
  <c r="N929" i="7" s="1"/>
  <c r="O929" i="7" s="1"/>
  <c r="G930" i="7"/>
  <c r="H930" i="7" s="1"/>
  <c r="J930" i="7" s="1"/>
  <c r="K930" i="7" s="1"/>
  <c r="L930" i="7" s="1"/>
  <c r="M930" i="7" s="1"/>
  <c r="N930" i="7" s="1"/>
  <c r="O930" i="7" s="1"/>
  <c r="G931" i="7"/>
  <c r="H931" i="7" s="1"/>
  <c r="J931" i="7" s="1"/>
  <c r="K931" i="7" s="1"/>
  <c r="L931" i="7" s="1"/>
  <c r="M931" i="7" s="1"/>
  <c r="N931" i="7" s="1"/>
  <c r="O931" i="7" s="1"/>
  <c r="G932" i="7"/>
  <c r="H932" i="7" s="1"/>
  <c r="J932" i="7" s="1"/>
  <c r="K932" i="7" s="1"/>
  <c r="L932" i="7" s="1"/>
  <c r="M932" i="7" s="1"/>
  <c r="N932" i="7" s="1"/>
  <c r="O932" i="7" s="1"/>
  <c r="G933" i="7"/>
  <c r="H933" i="7" s="1"/>
  <c r="J933" i="7" s="1"/>
  <c r="K933" i="7" s="1"/>
  <c r="L933" i="7" s="1"/>
  <c r="M933" i="7" s="1"/>
  <c r="N933" i="7" s="1"/>
  <c r="O933" i="7" s="1"/>
  <c r="G934" i="7"/>
  <c r="H934" i="7" s="1"/>
  <c r="J934" i="7" s="1"/>
  <c r="K934" i="7" s="1"/>
  <c r="L934" i="7" s="1"/>
  <c r="M934" i="7" s="1"/>
  <c r="N934" i="7" s="1"/>
  <c r="O934" i="7" s="1"/>
  <c r="G935" i="7"/>
  <c r="H935" i="7" s="1"/>
  <c r="J935" i="7" s="1"/>
  <c r="K935" i="7" s="1"/>
  <c r="L935" i="7" s="1"/>
  <c r="M935" i="7" s="1"/>
  <c r="N935" i="7" s="1"/>
  <c r="O935" i="7" s="1"/>
  <c r="G936" i="7"/>
  <c r="H936" i="7" s="1"/>
  <c r="J936" i="7" s="1"/>
  <c r="K936" i="7" s="1"/>
  <c r="L936" i="7" s="1"/>
  <c r="M936" i="7" s="1"/>
  <c r="N936" i="7" s="1"/>
  <c r="O936" i="7" s="1"/>
  <c r="G937" i="7"/>
  <c r="H937" i="7" s="1"/>
  <c r="J937" i="7" s="1"/>
  <c r="K937" i="7" s="1"/>
  <c r="L937" i="7" s="1"/>
  <c r="M937" i="7" s="1"/>
  <c r="N937" i="7" s="1"/>
  <c r="O937" i="7" s="1"/>
  <c r="G938" i="7"/>
  <c r="H938" i="7" s="1"/>
  <c r="J938" i="7" s="1"/>
  <c r="K938" i="7" s="1"/>
  <c r="L938" i="7" s="1"/>
  <c r="M938" i="7" s="1"/>
  <c r="N938" i="7" s="1"/>
  <c r="O938" i="7" s="1"/>
  <c r="G939" i="7"/>
  <c r="H939" i="7" s="1"/>
  <c r="J939" i="7" s="1"/>
  <c r="K939" i="7" s="1"/>
  <c r="L939" i="7" s="1"/>
  <c r="M939" i="7" s="1"/>
  <c r="N939" i="7" s="1"/>
  <c r="O939" i="7" s="1"/>
  <c r="G940" i="7"/>
  <c r="H940" i="7" s="1"/>
  <c r="J940" i="7" s="1"/>
  <c r="K940" i="7" s="1"/>
  <c r="L940" i="7" s="1"/>
  <c r="M940" i="7" s="1"/>
  <c r="N940" i="7" s="1"/>
  <c r="O940" i="7" s="1"/>
  <c r="G941" i="7"/>
  <c r="H941" i="7" s="1"/>
  <c r="J941" i="7" s="1"/>
  <c r="K941" i="7" s="1"/>
  <c r="L941" i="7" s="1"/>
  <c r="M941" i="7" s="1"/>
  <c r="N941" i="7" s="1"/>
  <c r="O941" i="7" s="1"/>
  <c r="G942" i="7"/>
  <c r="H942" i="7" s="1"/>
  <c r="J942" i="7" s="1"/>
  <c r="K942" i="7" s="1"/>
  <c r="L942" i="7" s="1"/>
  <c r="M942" i="7" s="1"/>
  <c r="N942" i="7" s="1"/>
  <c r="O942" i="7" s="1"/>
  <c r="G943" i="7"/>
  <c r="H943" i="7" s="1"/>
  <c r="J943" i="7" s="1"/>
  <c r="K943" i="7" s="1"/>
  <c r="L943" i="7" s="1"/>
  <c r="M943" i="7" s="1"/>
  <c r="N943" i="7" s="1"/>
  <c r="O943" i="7" s="1"/>
  <c r="G944" i="7"/>
  <c r="H944" i="7" s="1"/>
  <c r="J944" i="7" s="1"/>
  <c r="K944" i="7" s="1"/>
  <c r="L944" i="7" s="1"/>
  <c r="M944" i="7" s="1"/>
  <c r="N944" i="7" s="1"/>
  <c r="O944" i="7" s="1"/>
  <c r="G945" i="7"/>
  <c r="H945" i="7" s="1"/>
  <c r="J945" i="7" s="1"/>
  <c r="K945" i="7" s="1"/>
  <c r="L945" i="7" s="1"/>
  <c r="M945" i="7" s="1"/>
  <c r="N945" i="7" s="1"/>
  <c r="O945" i="7" s="1"/>
  <c r="G946" i="7"/>
  <c r="H946" i="7" s="1"/>
  <c r="J946" i="7" s="1"/>
  <c r="K946" i="7" s="1"/>
  <c r="L946" i="7" s="1"/>
  <c r="M946" i="7" s="1"/>
  <c r="N946" i="7" s="1"/>
  <c r="O946" i="7" s="1"/>
  <c r="G947" i="7"/>
  <c r="H947" i="7" s="1"/>
  <c r="J947" i="7" s="1"/>
  <c r="K947" i="7" s="1"/>
  <c r="L947" i="7" s="1"/>
  <c r="M947" i="7" s="1"/>
  <c r="N947" i="7" s="1"/>
  <c r="O947" i="7" s="1"/>
  <c r="G948" i="7"/>
  <c r="H948" i="7" s="1"/>
  <c r="J948" i="7" s="1"/>
  <c r="K948" i="7" s="1"/>
  <c r="L948" i="7" s="1"/>
  <c r="M948" i="7" s="1"/>
  <c r="N948" i="7" s="1"/>
  <c r="O948" i="7" s="1"/>
  <c r="G949" i="7"/>
  <c r="H949" i="7" s="1"/>
  <c r="J949" i="7" s="1"/>
  <c r="K949" i="7" s="1"/>
  <c r="L949" i="7" s="1"/>
  <c r="M949" i="7" s="1"/>
  <c r="N949" i="7" s="1"/>
  <c r="O949" i="7" s="1"/>
  <c r="G950" i="7"/>
  <c r="H950" i="7" s="1"/>
  <c r="J950" i="7" s="1"/>
  <c r="K950" i="7" s="1"/>
  <c r="L950" i="7" s="1"/>
  <c r="M950" i="7" s="1"/>
  <c r="N950" i="7" s="1"/>
  <c r="O950" i="7" s="1"/>
  <c r="G951" i="7"/>
  <c r="H951" i="7" s="1"/>
  <c r="J951" i="7" s="1"/>
  <c r="K951" i="7" s="1"/>
  <c r="L951" i="7" s="1"/>
  <c r="M951" i="7" s="1"/>
  <c r="N951" i="7" s="1"/>
  <c r="O951" i="7" s="1"/>
  <c r="G952" i="7"/>
  <c r="H952" i="7" s="1"/>
  <c r="J952" i="7" s="1"/>
  <c r="K952" i="7" s="1"/>
  <c r="L952" i="7" s="1"/>
  <c r="M952" i="7" s="1"/>
  <c r="N952" i="7" s="1"/>
  <c r="O952" i="7" s="1"/>
  <c r="G953" i="7"/>
  <c r="H953" i="7" s="1"/>
  <c r="J953" i="7" s="1"/>
  <c r="K953" i="7" s="1"/>
  <c r="L953" i="7" s="1"/>
  <c r="M953" i="7" s="1"/>
  <c r="N953" i="7" s="1"/>
  <c r="O953" i="7" s="1"/>
  <c r="G954" i="7"/>
  <c r="H954" i="7" s="1"/>
  <c r="J954" i="7" s="1"/>
  <c r="K954" i="7" s="1"/>
  <c r="L954" i="7" s="1"/>
  <c r="M954" i="7" s="1"/>
  <c r="N954" i="7" s="1"/>
  <c r="O954" i="7" s="1"/>
  <c r="G955" i="7"/>
  <c r="H955" i="7" s="1"/>
  <c r="J955" i="7" s="1"/>
  <c r="K955" i="7" s="1"/>
  <c r="L955" i="7" s="1"/>
  <c r="M955" i="7" s="1"/>
  <c r="N955" i="7" s="1"/>
  <c r="O955" i="7" s="1"/>
  <c r="G956" i="7"/>
  <c r="H956" i="7" s="1"/>
  <c r="J956" i="7" s="1"/>
  <c r="K956" i="7" s="1"/>
  <c r="L956" i="7" s="1"/>
  <c r="M956" i="7" s="1"/>
  <c r="N956" i="7" s="1"/>
  <c r="O956" i="7" s="1"/>
  <c r="G957" i="7"/>
  <c r="H957" i="7" s="1"/>
  <c r="J957" i="7" s="1"/>
  <c r="K957" i="7" s="1"/>
  <c r="L957" i="7" s="1"/>
  <c r="M957" i="7" s="1"/>
  <c r="N957" i="7" s="1"/>
  <c r="O957" i="7" s="1"/>
  <c r="G958" i="7"/>
  <c r="H958" i="7" s="1"/>
  <c r="J958" i="7" s="1"/>
  <c r="K958" i="7" s="1"/>
  <c r="L958" i="7" s="1"/>
  <c r="M958" i="7" s="1"/>
  <c r="N958" i="7" s="1"/>
  <c r="O958" i="7" s="1"/>
  <c r="G959" i="7"/>
  <c r="H959" i="7" s="1"/>
  <c r="J959" i="7" s="1"/>
  <c r="K959" i="7" s="1"/>
  <c r="L959" i="7" s="1"/>
  <c r="M959" i="7" s="1"/>
  <c r="N959" i="7" s="1"/>
  <c r="O959" i="7" s="1"/>
  <c r="G960" i="7"/>
  <c r="H960" i="7" s="1"/>
  <c r="J960" i="7" s="1"/>
  <c r="K960" i="7" s="1"/>
  <c r="L960" i="7" s="1"/>
  <c r="M960" i="7" s="1"/>
  <c r="N960" i="7" s="1"/>
  <c r="O960" i="7" s="1"/>
  <c r="G961" i="7"/>
  <c r="H961" i="7" s="1"/>
  <c r="J961" i="7" s="1"/>
  <c r="K961" i="7" s="1"/>
  <c r="L961" i="7" s="1"/>
  <c r="M961" i="7" s="1"/>
  <c r="N961" i="7" s="1"/>
  <c r="O961" i="7" s="1"/>
  <c r="G962" i="7"/>
  <c r="H962" i="7" s="1"/>
  <c r="J962" i="7" s="1"/>
  <c r="K962" i="7" s="1"/>
  <c r="L962" i="7" s="1"/>
  <c r="M962" i="7" s="1"/>
  <c r="N962" i="7" s="1"/>
  <c r="O962" i="7" s="1"/>
  <c r="G963" i="7"/>
  <c r="H963" i="7" s="1"/>
  <c r="J963" i="7" s="1"/>
  <c r="K963" i="7" s="1"/>
  <c r="L963" i="7" s="1"/>
  <c r="M963" i="7" s="1"/>
  <c r="N963" i="7" s="1"/>
  <c r="O963" i="7" s="1"/>
  <c r="G964" i="7"/>
  <c r="H964" i="7" s="1"/>
  <c r="J964" i="7" s="1"/>
  <c r="K964" i="7" s="1"/>
  <c r="L964" i="7" s="1"/>
  <c r="M964" i="7" s="1"/>
  <c r="N964" i="7" s="1"/>
  <c r="O964" i="7" s="1"/>
  <c r="G965" i="7"/>
  <c r="H965" i="7" s="1"/>
  <c r="J965" i="7" s="1"/>
  <c r="K965" i="7" s="1"/>
  <c r="L965" i="7" s="1"/>
  <c r="M965" i="7" s="1"/>
  <c r="N965" i="7" s="1"/>
  <c r="O965" i="7" s="1"/>
  <c r="G966" i="7"/>
  <c r="H966" i="7" s="1"/>
  <c r="J966" i="7" s="1"/>
  <c r="K966" i="7" s="1"/>
  <c r="L966" i="7" s="1"/>
  <c r="M966" i="7" s="1"/>
  <c r="N966" i="7" s="1"/>
  <c r="O966" i="7" s="1"/>
  <c r="G967" i="7"/>
  <c r="H967" i="7" s="1"/>
  <c r="J967" i="7" s="1"/>
  <c r="K967" i="7" s="1"/>
  <c r="L967" i="7" s="1"/>
  <c r="M967" i="7" s="1"/>
  <c r="N967" i="7" s="1"/>
  <c r="O967" i="7" s="1"/>
  <c r="G968" i="7"/>
  <c r="H968" i="7" s="1"/>
  <c r="J968" i="7" s="1"/>
  <c r="K968" i="7" s="1"/>
  <c r="L968" i="7" s="1"/>
  <c r="M968" i="7" s="1"/>
  <c r="N968" i="7" s="1"/>
  <c r="O968" i="7" s="1"/>
  <c r="G969" i="7"/>
  <c r="H969" i="7" s="1"/>
  <c r="J969" i="7" s="1"/>
  <c r="K969" i="7" s="1"/>
  <c r="L969" i="7" s="1"/>
  <c r="M969" i="7" s="1"/>
  <c r="N969" i="7" s="1"/>
  <c r="O969" i="7" s="1"/>
  <c r="G970" i="7"/>
  <c r="H970" i="7" s="1"/>
  <c r="J970" i="7" s="1"/>
  <c r="K970" i="7" s="1"/>
  <c r="L970" i="7" s="1"/>
  <c r="M970" i="7" s="1"/>
  <c r="N970" i="7" s="1"/>
  <c r="O970" i="7" s="1"/>
  <c r="G971" i="7"/>
  <c r="H971" i="7" s="1"/>
  <c r="J971" i="7" s="1"/>
  <c r="K971" i="7" s="1"/>
  <c r="L971" i="7" s="1"/>
  <c r="M971" i="7" s="1"/>
  <c r="N971" i="7" s="1"/>
  <c r="O971" i="7" s="1"/>
  <c r="G972" i="7"/>
  <c r="H972" i="7" s="1"/>
  <c r="J972" i="7" s="1"/>
  <c r="K972" i="7" s="1"/>
  <c r="L972" i="7" s="1"/>
  <c r="M972" i="7" s="1"/>
  <c r="N972" i="7" s="1"/>
  <c r="O972" i="7" s="1"/>
  <c r="G973" i="7"/>
  <c r="H973" i="7" s="1"/>
  <c r="J973" i="7" s="1"/>
  <c r="K973" i="7" s="1"/>
  <c r="L973" i="7" s="1"/>
  <c r="M973" i="7" s="1"/>
  <c r="N973" i="7" s="1"/>
  <c r="O973" i="7" s="1"/>
  <c r="G974" i="7"/>
  <c r="H974" i="7" s="1"/>
  <c r="J974" i="7" s="1"/>
  <c r="K974" i="7" s="1"/>
  <c r="L974" i="7" s="1"/>
  <c r="M974" i="7" s="1"/>
  <c r="N974" i="7" s="1"/>
  <c r="O974" i="7" s="1"/>
  <c r="G975" i="7"/>
  <c r="H975" i="7" s="1"/>
  <c r="J975" i="7" s="1"/>
  <c r="K975" i="7" s="1"/>
  <c r="L975" i="7" s="1"/>
  <c r="M975" i="7" s="1"/>
  <c r="N975" i="7" s="1"/>
  <c r="O975" i="7" s="1"/>
  <c r="G976" i="7"/>
  <c r="H976" i="7" s="1"/>
  <c r="J976" i="7" s="1"/>
  <c r="K976" i="7" s="1"/>
  <c r="L976" i="7" s="1"/>
  <c r="M976" i="7" s="1"/>
  <c r="N976" i="7" s="1"/>
  <c r="O976" i="7" s="1"/>
  <c r="G977" i="7"/>
  <c r="H977" i="7" s="1"/>
  <c r="J977" i="7" s="1"/>
  <c r="K977" i="7" s="1"/>
  <c r="L977" i="7" s="1"/>
  <c r="M977" i="7" s="1"/>
  <c r="N977" i="7" s="1"/>
  <c r="O977" i="7" s="1"/>
  <c r="G978" i="7"/>
  <c r="H978" i="7" s="1"/>
  <c r="J978" i="7" s="1"/>
  <c r="K978" i="7" s="1"/>
  <c r="L978" i="7" s="1"/>
  <c r="M978" i="7" s="1"/>
  <c r="N978" i="7" s="1"/>
  <c r="O978" i="7" s="1"/>
  <c r="G979" i="7"/>
  <c r="H979" i="7" s="1"/>
  <c r="J979" i="7" s="1"/>
  <c r="K979" i="7" s="1"/>
  <c r="L979" i="7" s="1"/>
  <c r="M979" i="7" s="1"/>
  <c r="N979" i="7" s="1"/>
  <c r="O979" i="7" s="1"/>
  <c r="G980" i="7"/>
  <c r="H980" i="7" s="1"/>
  <c r="J980" i="7" s="1"/>
  <c r="K980" i="7" s="1"/>
  <c r="L980" i="7" s="1"/>
  <c r="M980" i="7" s="1"/>
  <c r="N980" i="7" s="1"/>
  <c r="O980" i="7" s="1"/>
  <c r="G981" i="7"/>
  <c r="H981" i="7" s="1"/>
  <c r="J981" i="7" s="1"/>
  <c r="K981" i="7" s="1"/>
  <c r="L981" i="7" s="1"/>
  <c r="M981" i="7" s="1"/>
  <c r="N981" i="7" s="1"/>
  <c r="O981" i="7" s="1"/>
  <c r="G982" i="7"/>
  <c r="H982" i="7" s="1"/>
  <c r="J982" i="7" s="1"/>
  <c r="K982" i="7" s="1"/>
  <c r="L982" i="7" s="1"/>
  <c r="M982" i="7" s="1"/>
  <c r="N982" i="7" s="1"/>
  <c r="O982" i="7" s="1"/>
  <c r="G983" i="7"/>
  <c r="H983" i="7" s="1"/>
  <c r="J983" i="7" s="1"/>
  <c r="K983" i="7" s="1"/>
  <c r="L983" i="7" s="1"/>
  <c r="M983" i="7" s="1"/>
  <c r="N983" i="7" s="1"/>
  <c r="O983" i="7" s="1"/>
  <c r="G984" i="7"/>
  <c r="H984" i="7" s="1"/>
  <c r="J984" i="7" s="1"/>
  <c r="K984" i="7" s="1"/>
  <c r="L984" i="7" s="1"/>
  <c r="M984" i="7" s="1"/>
  <c r="N984" i="7" s="1"/>
  <c r="O984" i="7" s="1"/>
  <c r="G985" i="7"/>
  <c r="H985" i="7" s="1"/>
  <c r="J985" i="7" s="1"/>
  <c r="K985" i="7" s="1"/>
  <c r="L985" i="7" s="1"/>
  <c r="M985" i="7" s="1"/>
  <c r="N985" i="7" s="1"/>
  <c r="O985" i="7" s="1"/>
  <c r="G986" i="7"/>
  <c r="H986" i="7" s="1"/>
  <c r="J986" i="7" s="1"/>
  <c r="K986" i="7" s="1"/>
  <c r="L986" i="7" s="1"/>
  <c r="M986" i="7" s="1"/>
  <c r="N986" i="7" s="1"/>
  <c r="O986" i="7" s="1"/>
  <c r="G987" i="7"/>
  <c r="H987" i="7" s="1"/>
  <c r="J987" i="7" s="1"/>
  <c r="K987" i="7" s="1"/>
  <c r="L987" i="7" s="1"/>
  <c r="M987" i="7" s="1"/>
  <c r="N987" i="7" s="1"/>
  <c r="O987" i="7" s="1"/>
  <c r="G988" i="7"/>
  <c r="H988" i="7" s="1"/>
  <c r="J988" i="7" s="1"/>
  <c r="K988" i="7" s="1"/>
  <c r="L988" i="7" s="1"/>
  <c r="M988" i="7" s="1"/>
  <c r="N988" i="7" s="1"/>
  <c r="O988" i="7" s="1"/>
  <c r="G989" i="7"/>
  <c r="H989" i="7" s="1"/>
  <c r="J989" i="7" s="1"/>
  <c r="K989" i="7" s="1"/>
  <c r="L989" i="7" s="1"/>
  <c r="M989" i="7" s="1"/>
  <c r="N989" i="7" s="1"/>
  <c r="O989" i="7" s="1"/>
  <c r="G990" i="7"/>
  <c r="H990" i="7" s="1"/>
  <c r="J990" i="7" s="1"/>
  <c r="K990" i="7" s="1"/>
  <c r="L990" i="7" s="1"/>
  <c r="M990" i="7" s="1"/>
  <c r="N990" i="7" s="1"/>
  <c r="O990" i="7" s="1"/>
  <c r="G991" i="7"/>
  <c r="H991" i="7" s="1"/>
  <c r="J991" i="7" s="1"/>
  <c r="K991" i="7" s="1"/>
  <c r="L991" i="7" s="1"/>
  <c r="M991" i="7" s="1"/>
  <c r="N991" i="7" s="1"/>
  <c r="O991" i="7" s="1"/>
  <c r="G992" i="7"/>
  <c r="H992" i="7" s="1"/>
  <c r="J992" i="7" s="1"/>
  <c r="K992" i="7" s="1"/>
  <c r="L992" i="7" s="1"/>
  <c r="M992" i="7" s="1"/>
  <c r="N992" i="7" s="1"/>
  <c r="O992" i="7" s="1"/>
  <c r="G993" i="7"/>
  <c r="H993" i="7" s="1"/>
  <c r="J993" i="7" s="1"/>
  <c r="K993" i="7" s="1"/>
  <c r="L993" i="7" s="1"/>
  <c r="M993" i="7" s="1"/>
  <c r="N993" i="7" s="1"/>
  <c r="O993" i="7" s="1"/>
  <c r="G994" i="7"/>
  <c r="H994" i="7" s="1"/>
  <c r="J994" i="7" s="1"/>
  <c r="K994" i="7" s="1"/>
  <c r="L994" i="7" s="1"/>
  <c r="M994" i="7" s="1"/>
  <c r="N994" i="7" s="1"/>
  <c r="O994" i="7" s="1"/>
  <c r="G995" i="7"/>
  <c r="H995" i="7" s="1"/>
  <c r="J995" i="7" s="1"/>
  <c r="K995" i="7" s="1"/>
  <c r="L995" i="7" s="1"/>
  <c r="M995" i="7" s="1"/>
  <c r="N995" i="7" s="1"/>
  <c r="O995" i="7" s="1"/>
  <c r="G996" i="7"/>
  <c r="H996" i="7" s="1"/>
  <c r="J996" i="7" s="1"/>
  <c r="K996" i="7" s="1"/>
  <c r="L996" i="7" s="1"/>
  <c r="M996" i="7" s="1"/>
  <c r="N996" i="7" s="1"/>
  <c r="O996" i="7" s="1"/>
  <c r="G997" i="7"/>
  <c r="H997" i="7" s="1"/>
  <c r="J997" i="7" s="1"/>
  <c r="K997" i="7" s="1"/>
  <c r="L997" i="7" s="1"/>
  <c r="M997" i="7" s="1"/>
  <c r="N997" i="7" s="1"/>
  <c r="O997" i="7" s="1"/>
  <c r="G998" i="7"/>
  <c r="H998" i="7" s="1"/>
  <c r="J998" i="7" s="1"/>
  <c r="K998" i="7" s="1"/>
  <c r="L998" i="7" s="1"/>
  <c r="M998" i="7" s="1"/>
  <c r="N998" i="7" s="1"/>
  <c r="O998" i="7" s="1"/>
  <c r="G999" i="7"/>
  <c r="H999" i="7" s="1"/>
  <c r="J999" i="7" s="1"/>
  <c r="K999" i="7" s="1"/>
  <c r="L999" i="7" s="1"/>
  <c r="M999" i="7" s="1"/>
  <c r="N999" i="7" s="1"/>
  <c r="O999" i="7" s="1"/>
  <c r="G1000" i="7"/>
  <c r="H1000" i="7" s="1"/>
  <c r="J1000" i="7" s="1"/>
  <c r="K1000" i="7" s="1"/>
  <c r="L1000" i="7" s="1"/>
  <c r="M1000" i="7" s="1"/>
  <c r="N1000" i="7" s="1"/>
  <c r="O1000" i="7" s="1"/>
  <c r="G1001" i="7"/>
  <c r="H1001" i="7" s="1"/>
  <c r="J1001" i="7" s="1"/>
  <c r="K1001" i="7" s="1"/>
  <c r="L1001" i="7" s="1"/>
  <c r="M1001" i="7" s="1"/>
  <c r="N1001" i="7" s="1"/>
  <c r="O1001" i="7" s="1"/>
  <c r="G1002" i="7"/>
  <c r="H1002" i="7" s="1"/>
  <c r="J1002" i="7" s="1"/>
  <c r="K1002" i="7" s="1"/>
  <c r="L1002" i="7" s="1"/>
  <c r="M1002" i="7" s="1"/>
  <c r="N1002" i="7" s="1"/>
  <c r="O1002" i="7" s="1"/>
  <c r="G1003" i="7"/>
  <c r="H1003" i="7" s="1"/>
  <c r="J1003" i="7" s="1"/>
  <c r="K1003" i="7" s="1"/>
  <c r="L1003" i="7" s="1"/>
  <c r="M1003" i="7" s="1"/>
  <c r="N1003" i="7" s="1"/>
  <c r="O1003" i="7" s="1"/>
  <c r="G1004" i="7"/>
  <c r="H1004" i="7" s="1"/>
  <c r="J1004" i="7" s="1"/>
  <c r="K1004" i="7" s="1"/>
  <c r="L1004" i="7" s="1"/>
  <c r="M1004" i="7" s="1"/>
  <c r="N1004" i="7" s="1"/>
  <c r="O1004" i="7" s="1"/>
  <c r="G1005" i="7"/>
  <c r="H1005" i="7" s="1"/>
  <c r="J1005" i="7" s="1"/>
  <c r="K1005" i="7" s="1"/>
  <c r="L1005" i="7" s="1"/>
  <c r="M1005" i="7" s="1"/>
  <c r="N1005" i="7" s="1"/>
  <c r="O1005" i="7" s="1"/>
  <c r="G1006" i="7"/>
  <c r="H1006" i="7" s="1"/>
  <c r="J1006" i="7" s="1"/>
  <c r="K1006" i="7" s="1"/>
  <c r="L1006" i="7" s="1"/>
  <c r="M1006" i="7" s="1"/>
  <c r="N1006" i="7" s="1"/>
  <c r="O1006" i="7" s="1"/>
  <c r="G1007" i="7"/>
  <c r="H1007" i="7" s="1"/>
  <c r="J1007" i="7" s="1"/>
  <c r="K1007" i="7" s="1"/>
  <c r="L1007" i="7" s="1"/>
  <c r="M1007" i="7" s="1"/>
  <c r="N1007" i="7" s="1"/>
  <c r="O1007" i="7" s="1"/>
  <c r="G1008" i="7"/>
  <c r="H1008" i="7" s="1"/>
  <c r="J1008" i="7" s="1"/>
  <c r="K1008" i="7" s="1"/>
  <c r="L1008" i="7" s="1"/>
  <c r="M1008" i="7" s="1"/>
  <c r="N1008" i="7" s="1"/>
  <c r="O1008" i="7" s="1"/>
  <c r="G1009" i="7"/>
  <c r="H1009" i="7" s="1"/>
  <c r="J1009" i="7" s="1"/>
  <c r="K1009" i="7" s="1"/>
  <c r="L1009" i="7" s="1"/>
  <c r="M1009" i="7" s="1"/>
  <c r="N1009" i="7" s="1"/>
  <c r="O1009" i="7" s="1"/>
  <c r="G1010" i="7"/>
  <c r="H1010" i="7" s="1"/>
  <c r="J1010" i="7" s="1"/>
  <c r="K1010" i="7" s="1"/>
  <c r="L1010" i="7" s="1"/>
  <c r="M1010" i="7" s="1"/>
  <c r="N1010" i="7" s="1"/>
  <c r="O1010" i="7" s="1"/>
  <c r="G1011" i="7"/>
  <c r="H1011" i="7" s="1"/>
  <c r="J1011" i="7" s="1"/>
  <c r="K1011" i="7" s="1"/>
  <c r="L1011" i="7" s="1"/>
  <c r="M1011" i="7" s="1"/>
  <c r="N1011" i="7" s="1"/>
  <c r="O1011" i="7" s="1"/>
  <c r="G1012" i="7"/>
  <c r="H1012" i="7" s="1"/>
  <c r="J1012" i="7" s="1"/>
  <c r="K1012" i="7" s="1"/>
  <c r="L1012" i="7" s="1"/>
  <c r="M1012" i="7" s="1"/>
  <c r="N1012" i="7" s="1"/>
  <c r="O1012" i="7" s="1"/>
  <c r="G1013" i="7"/>
  <c r="H1013" i="7" s="1"/>
  <c r="J1013" i="7" s="1"/>
  <c r="K1013" i="7" s="1"/>
  <c r="L1013" i="7" s="1"/>
  <c r="M1013" i="7" s="1"/>
  <c r="N1013" i="7" s="1"/>
  <c r="O1013" i="7" s="1"/>
  <c r="G1014" i="7"/>
  <c r="H1014" i="7" s="1"/>
  <c r="J1014" i="7" s="1"/>
  <c r="K1014" i="7" s="1"/>
  <c r="L1014" i="7" s="1"/>
  <c r="M1014" i="7" s="1"/>
  <c r="N1014" i="7" s="1"/>
  <c r="O1014" i="7" s="1"/>
  <c r="G1015" i="7"/>
  <c r="H1015" i="7" s="1"/>
  <c r="J1015" i="7" s="1"/>
  <c r="K1015" i="7" s="1"/>
  <c r="L1015" i="7" s="1"/>
  <c r="M1015" i="7" s="1"/>
  <c r="N1015" i="7" s="1"/>
  <c r="O1015" i="7" s="1"/>
  <c r="G1016" i="7"/>
  <c r="H1016" i="7" s="1"/>
  <c r="J1016" i="7" s="1"/>
  <c r="K1016" i="7" s="1"/>
  <c r="L1016" i="7" s="1"/>
  <c r="M1016" i="7" s="1"/>
  <c r="N1016" i="7" s="1"/>
  <c r="O1016" i="7" s="1"/>
  <c r="G1017" i="7"/>
  <c r="H1017" i="7" s="1"/>
  <c r="J1017" i="7" s="1"/>
  <c r="K1017" i="7" s="1"/>
  <c r="L1017" i="7" s="1"/>
  <c r="M1017" i="7" s="1"/>
  <c r="N1017" i="7" s="1"/>
  <c r="O1017" i="7" s="1"/>
  <c r="G1018" i="7"/>
  <c r="H1018" i="7" s="1"/>
  <c r="J1018" i="7" s="1"/>
  <c r="K1018" i="7" s="1"/>
  <c r="L1018" i="7" s="1"/>
  <c r="M1018" i="7" s="1"/>
  <c r="N1018" i="7" s="1"/>
  <c r="O1018" i="7" s="1"/>
  <c r="G1019" i="7"/>
  <c r="H1019" i="7" s="1"/>
  <c r="J1019" i="7" s="1"/>
  <c r="K1019" i="7" s="1"/>
  <c r="L1019" i="7" s="1"/>
  <c r="M1019" i="7" s="1"/>
  <c r="N1019" i="7" s="1"/>
  <c r="O1019" i="7" s="1"/>
  <c r="G1020" i="7"/>
  <c r="H1020" i="7" s="1"/>
  <c r="J1020" i="7" s="1"/>
  <c r="K1020" i="7" s="1"/>
  <c r="L1020" i="7" s="1"/>
  <c r="M1020" i="7" s="1"/>
  <c r="N1020" i="7" s="1"/>
  <c r="O1020" i="7" s="1"/>
  <c r="G1021" i="7"/>
  <c r="H1021" i="7" s="1"/>
  <c r="J1021" i="7" s="1"/>
  <c r="K1021" i="7" s="1"/>
  <c r="L1021" i="7" s="1"/>
  <c r="M1021" i="7" s="1"/>
  <c r="N1021" i="7" s="1"/>
  <c r="O1021" i="7" s="1"/>
  <c r="G1022" i="7"/>
  <c r="H1022" i="7" s="1"/>
  <c r="J1022" i="7" s="1"/>
  <c r="K1022" i="7" s="1"/>
  <c r="L1022" i="7" s="1"/>
  <c r="M1022" i="7" s="1"/>
  <c r="N1022" i="7" s="1"/>
  <c r="O1022" i="7" s="1"/>
  <c r="G1023" i="7"/>
  <c r="H1023" i="7" s="1"/>
  <c r="J1023" i="7" s="1"/>
  <c r="K1023" i="7" s="1"/>
  <c r="L1023" i="7" s="1"/>
  <c r="M1023" i="7" s="1"/>
  <c r="N1023" i="7" s="1"/>
  <c r="O1023" i="7" s="1"/>
  <c r="G1024" i="7"/>
  <c r="H1024" i="7" s="1"/>
  <c r="J1024" i="7" s="1"/>
  <c r="K1024" i="7" s="1"/>
  <c r="L1024" i="7" s="1"/>
  <c r="M1024" i="7" s="1"/>
  <c r="N1024" i="7" s="1"/>
  <c r="O1024" i="7" s="1"/>
  <c r="G1025" i="7"/>
  <c r="H1025" i="7" s="1"/>
  <c r="J1025" i="7" s="1"/>
  <c r="K1025" i="7" s="1"/>
  <c r="L1025" i="7" s="1"/>
  <c r="M1025" i="7" s="1"/>
  <c r="N1025" i="7" s="1"/>
  <c r="O1025" i="7" s="1"/>
  <c r="G1026" i="7"/>
  <c r="H1026" i="7" s="1"/>
  <c r="J1026" i="7" s="1"/>
  <c r="K1026" i="7" s="1"/>
  <c r="L1026" i="7" s="1"/>
  <c r="M1026" i="7" s="1"/>
  <c r="N1026" i="7" s="1"/>
  <c r="O1026" i="7" s="1"/>
  <c r="G1027" i="7"/>
  <c r="H1027" i="7" s="1"/>
  <c r="J1027" i="7" s="1"/>
  <c r="K1027" i="7" s="1"/>
  <c r="L1027" i="7" s="1"/>
  <c r="M1027" i="7" s="1"/>
  <c r="N1027" i="7" s="1"/>
  <c r="O1027" i="7" s="1"/>
  <c r="G1028" i="7"/>
  <c r="H1028" i="7" s="1"/>
  <c r="J1028" i="7" s="1"/>
  <c r="K1028" i="7" s="1"/>
  <c r="L1028" i="7" s="1"/>
  <c r="M1028" i="7" s="1"/>
  <c r="N1028" i="7" s="1"/>
  <c r="O1028" i="7" s="1"/>
  <c r="G1029" i="7"/>
  <c r="H1029" i="7" s="1"/>
  <c r="J1029" i="7" s="1"/>
  <c r="K1029" i="7" s="1"/>
  <c r="L1029" i="7" s="1"/>
  <c r="M1029" i="7" s="1"/>
  <c r="N1029" i="7" s="1"/>
  <c r="O1029" i="7" s="1"/>
  <c r="G1030" i="7"/>
  <c r="H1030" i="7" s="1"/>
  <c r="J1030" i="7" s="1"/>
  <c r="K1030" i="7" s="1"/>
  <c r="L1030" i="7" s="1"/>
  <c r="M1030" i="7" s="1"/>
  <c r="N1030" i="7" s="1"/>
  <c r="O1030" i="7" s="1"/>
  <c r="G1031" i="7"/>
  <c r="H1031" i="7" s="1"/>
  <c r="J1031" i="7" s="1"/>
  <c r="K1031" i="7" s="1"/>
  <c r="L1031" i="7" s="1"/>
  <c r="M1031" i="7" s="1"/>
  <c r="N1031" i="7" s="1"/>
  <c r="O1031" i="7" s="1"/>
  <c r="G1032" i="7"/>
  <c r="H1032" i="7" s="1"/>
  <c r="J1032" i="7" s="1"/>
  <c r="K1032" i="7" s="1"/>
  <c r="L1032" i="7" s="1"/>
  <c r="M1032" i="7" s="1"/>
  <c r="N1032" i="7" s="1"/>
  <c r="O1032" i="7" s="1"/>
  <c r="G1033" i="7"/>
  <c r="H1033" i="7" s="1"/>
  <c r="J1033" i="7" s="1"/>
  <c r="K1033" i="7" s="1"/>
  <c r="L1033" i="7" s="1"/>
  <c r="M1033" i="7" s="1"/>
  <c r="N1033" i="7" s="1"/>
  <c r="O1033" i="7" s="1"/>
  <c r="G1034" i="7"/>
  <c r="H1034" i="7" s="1"/>
  <c r="J1034" i="7" s="1"/>
  <c r="K1034" i="7" s="1"/>
  <c r="L1034" i="7" s="1"/>
  <c r="M1034" i="7" s="1"/>
  <c r="N1034" i="7" s="1"/>
  <c r="O1034" i="7" s="1"/>
  <c r="G1035" i="7"/>
  <c r="H1035" i="7" s="1"/>
  <c r="J1035" i="7" s="1"/>
  <c r="K1035" i="7" s="1"/>
  <c r="L1035" i="7" s="1"/>
  <c r="M1035" i="7" s="1"/>
  <c r="N1035" i="7" s="1"/>
  <c r="O1035" i="7" s="1"/>
  <c r="G1036" i="7"/>
  <c r="H1036" i="7" s="1"/>
  <c r="J1036" i="7" s="1"/>
  <c r="K1036" i="7" s="1"/>
  <c r="L1036" i="7" s="1"/>
  <c r="M1036" i="7" s="1"/>
  <c r="N1036" i="7" s="1"/>
  <c r="O1036" i="7" s="1"/>
  <c r="G1037" i="7"/>
  <c r="H1037" i="7" s="1"/>
  <c r="J1037" i="7" s="1"/>
  <c r="K1037" i="7" s="1"/>
  <c r="L1037" i="7" s="1"/>
  <c r="M1037" i="7" s="1"/>
  <c r="N1037" i="7" s="1"/>
  <c r="O1037" i="7" s="1"/>
  <c r="G1038" i="7"/>
  <c r="H1038" i="7" s="1"/>
  <c r="J1038" i="7" s="1"/>
  <c r="K1038" i="7" s="1"/>
  <c r="L1038" i="7" s="1"/>
  <c r="M1038" i="7" s="1"/>
  <c r="N1038" i="7" s="1"/>
  <c r="O1038" i="7" s="1"/>
  <c r="G1039" i="7"/>
  <c r="H1039" i="7" s="1"/>
  <c r="J1039" i="7" s="1"/>
  <c r="K1039" i="7" s="1"/>
  <c r="L1039" i="7" s="1"/>
  <c r="M1039" i="7" s="1"/>
  <c r="N1039" i="7" s="1"/>
  <c r="O1039" i="7" s="1"/>
  <c r="G1040" i="7"/>
  <c r="H1040" i="7" s="1"/>
  <c r="J1040" i="7" s="1"/>
  <c r="K1040" i="7" s="1"/>
  <c r="L1040" i="7" s="1"/>
  <c r="M1040" i="7" s="1"/>
  <c r="N1040" i="7" s="1"/>
  <c r="O1040" i="7" s="1"/>
  <c r="G1041" i="7"/>
  <c r="H1041" i="7" s="1"/>
  <c r="J1041" i="7" s="1"/>
  <c r="K1041" i="7" s="1"/>
  <c r="L1041" i="7" s="1"/>
  <c r="M1041" i="7" s="1"/>
  <c r="N1041" i="7" s="1"/>
  <c r="O1041" i="7" s="1"/>
  <c r="G1042" i="7"/>
  <c r="H1042" i="7" s="1"/>
  <c r="J1042" i="7" s="1"/>
  <c r="K1042" i="7" s="1"/>
  <c r="L1042" i="7" s="1"/>
  <c r="M1042" i="7" s="1"/>
  <c r="N1042" i="7" s="1"/>
  <c r="O1042" i="7" s="1"/>
  <c r="G1043" i="7"/>
  <c r="H1043" i="7" s="1"/>
  <c r="J1043" i="7" s="1"/>
  <c r="K1043" i="7" s="1"/>
  <c r="L1043" i="7" s="1"/>
  <c r="M1043" i="7" s="1"/>
  <c r="N1043" i="7" s="1"/>
  <c r="O1043" i="7" s="1"/>
  <c r="G1044" i="7"/>
  <c r="H1044" i="7" s="1"/>
  <c r="J1044" i="7" s="1"/>
  <c r="K1044" i="7" s="1"/>
  <c r="L1044" i="7" s="1"/>
  <c r="M1044" i="7" s="1"/>
  <c r="N1044" i="7" s="1"/>
  <c r="O1044" i="7" s="1"/>
  <c r="G1045" i="7"/>
  <c r="H1045" i="7" s="1"/>
  <c r="J1045" i="7" s="1"/>
  <c r="K1045" i="7" s="1"/>
  <c r="L1045" i="7" s="1"/>
  <c r="M1045" i="7" s="1"/>
  <c r="N1045" i="7" s="1"/>
  <c r="O1045" i="7" s="1"/>
  <c r="G1046" i="7"/>
  <c r="H1046" i="7" s="1"/>
  <c r="J1046" i="7" s="1"/>
  <c r="K1046" i="7" s="1"/>
  <c r="L1046" i="7" s="1"/>
  <c r="M1046" i="7" s="1"/>
  <c r="N1046" i="7" s="1"/>
  <c r="O1046" i="7" s="1"/>
  <c r="G1047" i="7"/>
  <c r="H1047" i="7" s="1"/>
  <c r="J1047" i="7" s="1"/>
  <c r="K1047" i="7" s="1"/>
  <c r="L1047" i="7" s="1"/>
  <c r="M1047" i="7" s="1"/>
  <c r="N1047" i="7" s="1"/>
  <c r="O1047" i="7" s="1"/>
  <c r="G1048" i="7"/>
  <c r="H1048" i="7" s="1"/>
  <c r="J1048" i="7" s="1"/>
  <c r="K1048" i="7" s="1"/>
  <c r="L1048" i="7" s="1"/>
  <c r="M1048" i="7" s="1"/>
  <c r="N1048" i="7" s="1"/>
  <c r="O1048" i="7" s="1"/>
  <c r="G1049" i="7"/>
  <c r="H1049" i="7" s="1"/>
  <c r="J1049" i="7" s="1"/>
  <c r="K1049" i="7" s="1"/>
  <c r="L1049" i="7" s="1"/>
  <c r="M1049" i="7" s="1"/>
  <c r="N1049" i="7" s="1"/>
  <c r="O1049" i="7" s="1"/>
  <c r="G1050" i="7"/>
  <c r="H1050" i="7" s="1"/>
  <c r="J1050" i="7" s="1"/>
  <c r="K1050" i="7" s="1"/>
  <c r="L1050" i="7" s="1"/>
  <c r="M1050" i="7" s="1"/>
  <c r="N1050" i="7" s="1"/>
  <c r="O1050" i="7" s="1"/>
  <c r="G1051" i="7"/>
  <c r="H1051" i="7" s="1"/>
  <c r="J1051" i="7" s="1"/>
  <c r="K1051" i="7" s="1"/>
  <c r="L1051" i="7" s="1"/>
  <c r="M1051" i="7" s="1"/>
  <c r="N1051" i="7" s="1"/>
  <c r="O1051" i="7" s="1"/>
  <c r="G1052" i="7"/>
  <c r="H1052" i="7" s="1"/>
  <c r="J1052" i="7" s="1"/>
  <c r="G1053" i="7"/>
  <c r="H1053" i="7" s="1"/>
  <c r="J1053" i="7" s="1"/>
  <c r="K1053" i="7" s="1"/>
  <c r="L1053" i="7" s="1"/>
  <c r="M1053" i="7" s="1"/>
  <c r="N1053" i="7" s="1"/>
  <c r="O1053" i="7" s="1"/>
  <c r="G1054" i="7"/>
  <c r="H1054" i="7" s="1"/>
  <c r="J1054" i="7" s="1"/>
  <c r="K1054" i="7" s="1"/>
  <c r="L1054" i="7" s="1"/>
  <c r="M1054" i="7" s="1"/>
  <c r="N1054" i="7" s="1"/>
  <c r="O1054" i="7" s="1"/>
  <c r="G1055" i="7"/>
  <c r="H1055" i="7" s="1"/>
  <c r="J1055" i="7" s="1"/>
  <c r="K1055" i="7" s="1"/>
  <c r="L1055" i="7" s="1"/>
  <c r="M1055" i="7" s="1"/>
  <c r="N1055" i="7" s="1"/>
  <c r="O1055" i="7" s="1"/>
  <c r="G1056" i="7"/>
  <c r="H1056" i="7" s="1"/>
  <c r="J1056" i="7" s="1"/>
  <c r="K1056" i="7" s="1"/>
  <c r="L1056" i="7" s="1"/>
  <c r="M1056" i="7" s="1"/>
  <c r="N1056" i="7" s="1"/>
  <c r="O1056" i="7" s="1"/>
  <c r="G1057" i="7"/>
  <c r="H1057" i="7" s="1"/>
  <c r="J1057" i="7" s="1"/>
  <c r="K1057" i="7" s="1"/>
  <c r="L1057" i="7" s="1"/>
  <c r="M1057" i="7" s="1"/>
  <c r="N1057" i="7" s="1"/>
  <c r="O1057" i="7" s="1"/>
  <c r="G1058" i="7"/>
  <c r="H1058" i="7" s="1"/>
  <c r="J1058" i="7" s="1"/>
  <c r="K1058" i="7" s="1"/>
  <c r="L1058" i="7" s="1"/>
  <c r="M1058" i="7" s="1"/>
  <c r="N1058" i="7" s="1"/>
  <c r="O1058" i="7" s="1"/>
  <c r="G1059" i="7"/>
  <c r="H1059" i="7" s="1"/>
  <c r="J1059" i="7" s="1"/>
  <c r="K1059" i="7" s="1"/>
  <c r="L1059" i="7" s="1"/>
  <c r="M1059" i="7" s="1"/>
  <c r="N1059" i="7" s="1"/>
  <c r="O1059" i="7" s="1"/>
  <c r="G1060" i="7"/>
  <c r="H1060" i="7" s="1"/>
  <c r="J1060" i="7" s="1"/>
  <c r="K1060" i="7" s="1"/>
  <c r="L1060" i="7" s="1"/>
  <c r="M1060" i="7" s="1"/>
  <c r="N1060" i="7" s="1"/>
  <c r="O1060" i="7" s="1"/>
  <c r="G1061" i="7"/>
  <c r="H1061" i="7" s="1"/>
  <c r="J1061" i="7" s="1"/>
  <c r="K1061" i="7" s="1"/>
  <c r="L1061" i="7" s="1"/>
  <c r="M1061" i="7" s="1"/>
  <c r="N1061" i="7" s="1"/>
  <c r="O1061" i="7" s="1"/>
  <c r="G1062" i="7"/>
  <c r="H1062" i="7" s="1"/>
  <c r="J1062" i="7" s="1"/>
  <c r="K1062" i="7" s="1"/>
  <c r="L1062" i="7" s="1"/>
  <c r="M1062" i="7" s="1"/>
  <c r="N1062" i="7" s="1"/>
  <c r="O1062" i="7" s="1"/>
  <c r="G1063" i="7"/>
  <c r="H1063" i="7" s="1"/>
  <c r="J1063" i="7" s="1"/>
  <c r="K1063" i="7" s="1"/>
  <c r="L1063" i="7" s="1"/>
  <c r="M1063" i="7" s="1"/>
  <c r="N1063" i="7" s="1"/>
  <c r="O1063" i="7" s="1"/>
  <c r="G1064" i="7"/>
  <c r="H1064" i="7" s="1"/>
  <c r="J1064" i="7" s="1"/>
  <c r="K1064" i="7" s="1"/>
  <c r="L1064" i="7" s="1"/>
  <c r="M1064" i="7" s="1"/>
  <c r="N1064" i="7" s="1"/>
  <c r="O1064" i="7" s="1"/>
  <c r="G1065" i="7"/>
  <c r="H1065" i="7" s="1"/>
  <c r="J1065" i="7" s="1"/>
  <c r="K1065" i="7" s="1"/>
  <c r="L1065" i="7" s="1"/>
  <c r="M1065" i="7" s="1"/>
  <c r="N1065" i="7" s="1"/>
  <c r="O1065" i="7" s="1"/>
  <c r="G1066" i="7"/>
  <c r="H1066" i="7" s="1"/>
  <c r="J1066" i="7" s="1"/>
  <c r="K1066" i="7" s="1"/>
  <c r="L1066" i="7" s="1"/>
  <c r="M1066" i="7" s="1"/>
  <c r="N1066" i="7" s="1"/>
  <c r="O1066" i="7" s="1"/>
  <c r="G1067" i="7"/>
  <c r="H1067" i="7" s="1"/>
  <c r="J1067" i="7" s="1"/>
  <c r="K1067" i="7" s="1"/>
  <c r="L1067" i="7" s="1"/>
  <c r="M1067" i="7" s="1"/>
  <c r="N1067" i="7" s="1"/>
  <c r="O1067" i="7" s="1"/>
  <c r="G1068" i="7"/>
  <c r="H1068" i="7" s="1"/>
  <c r="J1068" i="7" s="1"/>
  <c r="K1068" i="7" s="1"/>
  <c r="L1068" i="7" s="1"/>
  <c r="M1068" i="7" s="1"/>
  <c r="N1068" i="7" s="1"/>
  <c r="O1068" i="7" s="1"/>
  <c r="G1069" i="7"/>
  <c r="H1069" i="7" s="1"/>
  <c r="J1069" i="7" s="1"/>
  <c r="K1069" i="7" s="1"/>
  <c r="L1069" i="7" s="1"/>
  <c r="M1069" i="7" s="1"/>
  <c r="N1069" i="7" s="1"/>
  <c r="O1069" i="7" s="1"/>
  <c r="G1070" i="7"/>
  <c r="H1070" i="7" s="1"/>
  <c r="J1070" i="7" s="1"/>
  <c r="K1070" i="7" s="1"/>
  <c r="L1070" i="7" s="1"/>
  <c r="M1070" i="7" s="1"/>
  <c r="N1070" i="7" s="1"/>
  <c r="O1070" i="7" s="1"/>
  <c r="G1071" i="7"/>
  <c r="H1071" i="7" s="1"/>
  <c r="J1071" i="7" s="1"/>
  <c r="K1071" i="7" s="1"/>
  <c r="G1072" i="7"/>
  <c r="H1072" i="7" s="1"/>
  <c r="J1072" i="7" s="1"/>
  <c r="K1072" i="7" s="1"/>
  <c r="L1072" i="7" s="1"/>
  <c r="M1072" i="7" s="1"/>
  <c r="N1072" i="7" s="1"/>
  <c r="O1072" i="7" s="1"/>
  <c r="G1073" i="7"/>
  <c r="H1073" i="7" s="1"/>
  <c r="J1073" i="7" s="1"/>
  <c r="K1073" i="7" s="1"/>
  <c r="L1073" i="7" s="1"/>
  <c r="M1073" i="7" s="1"/>
  <c r="N1073" i="7" s="1"/>
  <c r="O1073" i="7" s="1"/>
  <c r="G1074" i="7"/>
  <c r="H1074" i="7" s="1"/>
  <c r="J1074" i="7" s="1"/>
  <c r="K1074" i="7" s="1"/>
  <c r="L1074" i="7" s="1"/>
  <c r="M1074" i="7" s="1"/>
  <c r="N1074" i="7" s="1"/>
  <c r="O1074" i="7" s="1"/>
  <c r="G1075" i="7"/>
  <c r="H1075" i="7" s="1"/>
  <c r="J1075" i="7" s="1"/>
  <c r="K1075" i="7" s="1"/>
  <c r="L1075" i="7" s="1"/>
  <c r="M1075" i="7" s="1"/>
  <c r="N1075" i="7" s="1"/>
  <c r="O1075" i="7" s="1"/>
  <c r="G1076" i="7"/>
  <c r="H1076" i="7" s="1"/>
  <c r="J1076" i="7" s="1"/>
  <c r="K1076" i="7" s="1"/>
  <c r="L1076" i="7" s="1"/>
  <c r="M1076" i="7" s="1"/>
  <c r="N1076" i="7" s="1"/>
  <c r="O1076" i="7" s="1"/>
  <c r="G1077" i="7"/>
  <c r="H1077" i="7" s="1"/>
  <c r="J1077" i="7" s="1"/>
  <c r="K1077" i="7" s="1"/>
  <c r="L1077" i="7" s="1"/>
  <c r="M1077" i="7" s="1"/>
  <c r="N1077" i="7" s="1"/>
  <c r="O1077" i="7" s="1"/>
  <c r="G1078" i="7"/>
  <c r="H1078" i="7" s="1"/>
  <c r="J1078" i="7" s="1"/>
  <c r="K1078" i="7" s="1"/>
  <c r="L1078" i="7" s="1"/>
  <c r="M1078" i="7" s="1"/>
  <c r="N1078" i="7" s="1"/>
  <c r="O1078" i="7" s="1"/>
  <c r="G1079" i="7"/>
  <c r="H1079" i="7" s="1"/>
  <c r="J1079" i="7" s="1"/>
  <c r="K1079" i="7" s="1"/>
  <c r="L1079" i="7" s="1"/>
  <c r="M1079" i="7" s="1"/>
  <c r="N1079" i="7" s="1"/>
  <c r="O1079" i="7" s="1"/>
  <c r="G1080" i="7"/>
  <c r="H1080" i="7" s="1"/>
  <c r="J1080" i="7" s="1"/>
  <c r="K1080" i="7" s="1"/>
  <c r="L1080" i="7" s="1"/>
  <c r="M1080" i="7" s="1"/>
  <c r="N1080" i="7" s="1"/>
  <c r="O1080" i="7" s="1"/>
  <c r="G1081" i="7"/>
  <c r="H1081" i="7" s="1"/>
  <c r="J1081" i="7" s="1"/>
  <c r="K1081" i="7" s="1"/>
  <c r="L1081" i="7" s="1"/>
  <c r="M1081" i="7" s="1"/>
  <c r="N1081" i="7" s="1"/>
  <c r="O1081" i="7" s="1"/>
  <c r="G1082" i="7"/>
  <c r="H1082" i="7" s="1"/>
  <c r="J1082" i="7" s="1"/>
  <c r="K1082" i="7" s="1"/>
  <c r="L1082" i="7" s="1"/>
  <c r="M1082" i="7" s="1"/>
  <c r="N1082" i="7" s="1"/>
  <c r="O1082" i="7" s="1"/>
  <c r="G1083" i="7"/>
  <c r="H1083" i="7" s="1"/>
  <c r="J1083" i="7" s="1"/>
  <c r="K1083" i="7" s="1"/>
  <c r="L1083" i="7" s="1"/>
  <c r="M1083" i="7" s="1"/>
  <c r="N1083" i="7" s="1"/>
  <c r="O1083" i="7" s="1"/>
  <c r="G1084" i="7"/>
  <c r="H1084" i="7" s="1"/>
  <c r="J1084" i="7" s="1"/>
  <c r="K1084" i="7" s="1"/>
  <c r="L1084" i="7" s="1"/>
  <c r="M1084" i="7" s="1"/>
  <c r="N1084" i="7" s="1"/>
  <c r="O1084" i="7" s="1"/>
  <c r="G1085" i="7"/>
  <c r="H1085" i="7" s="1"/>
  <c r="J1085" i="7" s="1"/>
  <c r="K1085" i="7" s="1"/>
  <c r="L1085" i="7" s="1"/>
  <c r="M1085" i="7" s="1"/>
  <c r="N1085" i="7" s="1"/>
  <c r="O1085" i="7" s="1"/>
  <c r="G1086" i="7"/>
  <c r="H1086" i="7" s="1"/>
  <c r="J1086" i="7" s="1"/>
  <c r="K1086" i="7" s="1"/>
  <c r="L1086" i="7" s="1"/>
  <c r="M1086" i="7" s="1"/>
  <c r="N1086" i="7" s="1"/>
  <c r="O1086" i="7" s="1"/>
  <c r="G1087" i="7"/>
  <c r="H1087" i="7" s="1"/>
  <c r="J1087" i="7" s="1"/>
  <c r="K1087" i="7" s="1"/>
  <c r="L1087" i="7" s="1"/>
  <c r="M1087" i="7" s="1"/>
  <c r="N1087" i="7" s="1"/>
  <c r="O1087" i="7" s="1"/>
  <c r="G1088" i="7"/>
  <c r="H1088" i="7" s="1"/>
  <c r="J1088" i="7" s="1"/>
  <c r="K1088" i="7" s="1"/>
  <c r="L1088" i="7" s="1"/>
  <c r="M1088" i="7" s="1"/>
  <c r="N1088" i="7" s="1"/>
  <c r="O1088" i="7" s="1"/>
  <c r="G1089" i="7"/>
  <c r="H1089" i="7" s="1"/>
  <c r="J1089" i="7" s="1"/>
  <c r="K1089" i="7" s="1"/>
  <c r="L1089" i="7" s="1"/>
  <c r="M1089" i="7" s="1"/>
  <c r="N1089" i="7" s="1"/>
  <c r="O1089" i="7" s="1"/>
  <c r="G1090" i="7"/>
  <c r="H1090" i="7" s="1"/>
  <c r="J1090" i="7" s="1"/>
  <c r="K1090" i="7" s="1"/>
  <c r="L1090" i="7" s="1"/>
  <c r="M1090" i="7" s="1"/>
  <c r="N1090" i="7" s="1"/>
  <c r="O1090" i="7" s="1"/>
  <c r="G1091" i="7"/>
  <c r="H1091" i="7" s="1"/>
  <c r="J1091" i="7" s="1"/>
  <c r="K1091" i="7" s="1"/>
  <c r="L1091" i="7" s="1"/>
  <c r="M1091" i="7" s="1"/>
  <c r="N1091" i="7" s="1"/>
  <c r="O1091" i="7" s="1"/>
  <c r="G1092" i="7"/>
  <c r="H1092" i="7" s="1"/>
  <c r="J1092" i="7" s="1"/>
  <c r="K1092" i="7" s="1"/>
  <c r="L1092" i="7" s="1"/>
  <c r="M1092" i="7" s="1"/>
  <c r="N1092" i="7" s="1"/>
  <c r="O1092" i="7" s="1"/>
  <c r="G1093" i="7"/>
  <c r="H1093" i="7" s="1"/>
  <c r="J1093" i="7" s="1"/>
  <c r="K1093" i="7" s="1"/>
  <c r="L1093" i="7" s="1"/>
  <c r="M1093" i="7" s="1"/>
  <c r="N1093" i="7" s="1"/>
  <c r="O1093" i="7" s="1"/>
  <c r="G1094" i="7"/>
  <c r="H1094" i="7" s="1"/>
  <c r="J1094" i="7" s="1"/>
  <c r="K1094" i="7" s="1"/>
  <c r="L1094" i="7" s="1"/>
  <c r="M1094" i="7" s="1"/>
  <c r="N1094" i="7" s="1"/>
  <c r="O1094" i="7" s="1"/>
  <c r="G1095" i="7"/>
  <c r="H1095" i="7" s="1"/>
  <c r="J1095" i="7" s="1"/>
  <c r="K1095" i="7" s="1"/>
  <c r="L1095" i="7" s="1"/>
  <c r="M1095" i="7" s="1"/>
  <c r="N1095" i="7" s="1"/>
  <c r="O1095" i="7" s="1"/>
  <c r="G1096" i="7"/>
  <c r="H1096" i="7" s="1"/>
  <c r="J1096" i="7" s="1"/>
  <c r="K1096" i="7" s="1"/>
  <c r="L1096" i="7" s="1"/>
  <c r="M1096" i="7" s="1"/>
  <c r="N1096" i="7" s="1"/>
  <c r="O1096" i="7" s="1"/>
  <c r="G1097" i="7"/>
  <c r="H1097" i="7" s="1"/>
  <c r="J1097" i="7" s="1"/>
  <c r="K1097" i="7" s="1"/>
  <c r="L1097" i="7" s="1"/>
  <c r="M1097" i="7" s="1"/>
  <c r="N1097" i="7" s="1"/>
  <c r="O1097" i="7" s="1"/>
  <c r="G1098" i="7"/>
  <c r="H1098" i="7" s="1"/>
  <c r="J1098" i="7" s="1"/>
  <c r="K1098" i="7" s="1"/>
  <c r="L1098" i="7" s="1"/>
  <c r="M1098" i="7" s="1"/>
  <c r="N1098" i="7" s="1"/>
  <c r="O1098" i="7" s="1"/>
  <c r="G1099" i="7"/>
  <c r="H1099" i="7" s="1"/>
  <c r="J1099" i="7" s="1"/>
  <c r="K1099" i="7" s="1"/>
  <c r="L1099" i="7" s="1"/>
  <c r="M1099" i="7" s="1"/>
  <c r="N1099" i="7" s="1"/>
  <c r="O1099" i="7" s="1"/>
  <c r="G1100" i="7"/>
  <c r="H1100" i="7" s="1"/>
  <c r="J1100" i="7" s="1"/>
  <c r="K1100" i="7" s="1"/>
  <c r="L1100" i="7" s="1"/>
  <c r="M1100" i="7" s="1"/>
  <c r="N1100" i="7" s="1"/>
  <c r="O1100" i="7" s="1"/>
  <c r="G1101" i="7"/>
  <c r="H1101" i="7" s="1"/>
  <c r="J1101" i="7" s="1"/>
  <c r="K1101" i="7" s="1"/>
  <c r="L1101" i="7" s="1"/>
  <c r="M1101" i="7" s="1"/>
  <c r="N1101" i="7" s="1"/>
  <c r="O1101" i="7" s="1"/>
  <c r="G1102" i="7"/>
  <c r="H1102" i="7" s="1"/>
  <c r="J1102" i="7" s="1"/>
  <c r="K1102" i="7" s="1"/>
  <c r="L1102" i="7" s="1"/>
  <c r="M1102" i="7" s="1"/>
  <c r="N1102" i="7" s="1"/>
  <c r="O1102" i="7" s="1"/>
  <c r="G1103" i="7"/>
  <c r="H1103" i="7" s="1"/>
  <c r="J1103" i="7" s="1"/>
  <c r="K1103" i="7" s="1"/>
  <c r="L1103" i="7" s="1"/>
  <c r="M1103" i="7" s="1"/>
  <c r="N1103" i="7" s="1"/>
  <c r="O1103" i="7" s="1"/>
  <c r="G1104" i="7"/>
  <c r="H1104" i="7" s="1"/>
  <c r="J1104" i="7" s="1"/>
  <c r="K1104" i="7" s="1"/>
  <c r="L1104" i="7" s="1"/>
  <c r="M1104" i="7" s="1"/>
  <c r="N1104" i="7" s="1"/>
  <c r="O1104" i="7" s="1"/>
  <c r="G1105" i="7"/>
  <c r="H1105" i="7" s="1"/>
  <c r="J1105" i="7" s="1"/>
  <c r="K1105" i="7" s="1"/>
  <c r="L1105" i="7" s="1"/>
  <c r="M1105" i="7" s="1"/>
  <c r="N1105" i="7" s="1"/>
  <c r="O1105" i="7" s="1"/>
  <c r="G1106" i="7"/>
  <c r="H1106" i="7" s="1"/>
  <c r="J1106" i="7" s="1"/>
  <c r="K1106" i="7" s="1"/>
  <c r="L1106" i="7" s="1"/>
  <c r="M1106" i="7" s="1"/>
  <c r="N1106" i="7" s="1"/>
  <c r="O1106" i="7" s="1"/>
  <c r="G1107" i="7"/>
  <c r="H1107" i="7" s="1"/>
  <c r="J1107" i="7" s="1"/>
  <c r="K1107" i="7" s="1"/>
  <c r="L1107" i="7" s="1"/>
  <c r="M1107" i="7" s="1"/>
  <c r="N1107" i="7" s="1"/>
  <c r="O1107" i="7" s="1"/>
  <c r="G1108" i="7"/>
  <c r="H1108" i="7" s="1"/>
  <c r="J1108" i="7" s="1"/>
  <c r="K1108" i="7" s="1"/>
  <c r="L1108" i="7" s="1"/>
  <c r="M1108" i="7" s="1"/>
  <c r="N1108" i="7" s="1"/>
  <c r="O1108" i="7" s="1"/>
  <c r="G1109" i="7"/>
  <c r="H1109" i="7" s="1"/>
  <c r="J1109" i="7" s="1"/>
  <c r="K1109" i="7" s="1"/>
  <c r="L1109" i="7" s="1"/>
  <c r="M1109" i="7" s="1"/>
  <c r="N1109" i="7" s="1"/>
  <c r="O1109" i="7" s="1"/>
  <c r="G1110" i="7"/>
  <c r="H1110" i="7" s="1"/>
  <c r="J1110" i="7" s="1"/>
  <c r="K1110" i="7" s="1"/>
  <c r="L1110" i="7" s="1"/>
  <c r="M1110" i="7" s="1"/>
  <c r="N1110" i="7" s="1"/>
  <c r="O1110" i="7" s="1"/>
  <c r="G1111" i="7"/>
  <c r="H1111" i="7" s="1"/>
  <c r="J1111" i="7" s="1"/>
  <c r="K1111" i="7" s="1"/>
  <c r="L1111" i="7" s="1"/>
  <c r="M1111" i="7" s="1"/>
  <c r="N1111" i="7" s="1"/>
  <c r="O1111" i="7" s="1"/>
  <c r="G1112" i="7"/>
  <c r="H1112" i="7" s="1"/>
  <c r="J1112" i="7" s="1"/>
  <c r="K1112" i="7" s="1"/>
  <c r="L1112" i="7" s="1"/>
  <c r="M1112" i="7" s="1"/>
  <c r="N1112" i="7" s="1"/>
  <c r="O1112" i="7" s="1"/>
  <c r="G1113" i="7"/>
  <c r="H1113" i="7" s="1"/>
  <c r="J1113" i="7" s="1"/>
  <c r="K1113" i="7" s="1"/>
  <c r="L1113" i="7" s="1"/>
  <c r="M1113" i="7" s="1"/>
  <c r="N1113" i="7" s="1"/>
  <c r="O1113" i="7" s="1"/>
  <c r="G1114" i="7"/>
  <c r="H1114" i="7" s="1"/>
  <c r="J1114" i="7" s="1"/>
  <c r="K1114" i="7" s="1"/>
  <c r="L1114" i="7" s="1"/>
  <c r="G1115" i="7"/>
  <c r="H1115" i="7" s="1"/>
  <c r="J1115" i="7" s="1"/>
  <c r="K1115" i="7" s="1"/>
  <c r="L1115" i="7" s="1"/>
  <c r="M1115" i="7" s="1"/>
  <c r="N1115" i="7" s="1"/>
  <c r="O1115" i="7" s="1"/>
  <c r="G1116" i="7"/>
  <c r="H1116" i="7" s="1"/>
  <c r="J1116" i="7" s="1"/>
  <c r="K1116" i="7" s="1"/>
  <c r="L1116" i="7" s="1"/>
  <c r="M1116" i="7" s="1"/>
  <c r="N1116" i="7" s="1"/>
  <c r="O1116" i="7" s="1"/>
  <c r="G1117" i="7"/>
  <c r="H1117" i="7" s="1"/>
  <c r="J1117" i="7" s="1"/>
  <c r="K1117" i="7" s="1"/>
  <c r="L1117" i="7" s="1"/>
  <c r="M1117" i="7" s="1"/>
  <c r="N1117" i="7" s="1"/>
  <c r="O1117" i="7" s="1"/>
  <c r="G1118" i="7"/>
  <c r="H1118" i="7" s="1"/>
  <c r="J1118" i="7" s="1"/>
  <c r="K1118" i="7" s="1"/>
  <c r="L1118" i="7" s="1"/>
  <c r="M1118" i="7" s="1"/>
  <c r="N1118" i="7" s="1"/>
  <c r="O1118" i="7" s="1"/>
  <c r="G1119" i="7"/>
  <c r="H1119" i="7" s="1"/>
  <c r="J1119" i="7" s="1"/>
  <c r="K1119" i="7" s="1"/>
  <c r="L1119" i="7" s="1"/>
  <c r="M1119" i="7" s="1"/>
  <c r="N1119" i="7" s="1"/>
  <c r="O1119" i="7" s="1"/>
  <c r="G1120" i="7"/>
  <c r="H1120" i="7" s="1"/>
  <c r="J1120" i="7" s="1"/>
  <c r="K1120" i="7" s="1"/>
  <c r="L1120" i="7" s="1"/>
  <c r="M1120" i="7" s="1"/>
  <c r="N1120" i="7" s="1"/>
  <c r="O1120" i="7" s="1"/>
  <c r="G1121" i="7"/>
  <c r="H1121" i="7" s="1"/>
  <c r="J1121" i="7" s="1"/>
  <c r="K1121" i="7" s="1"/>
  <c r="L1121" i="7" s="1"/>
  <c r="M1121" i="7" s="1"/>
  <c r="N1121" i="7" s="1"/>
  <c r="O1121" i="7" s="1"/>
  <c r="G1122" i="7"/>
  <c r="H1122" i="7" s="1"/>
  <c r="J1122" i="7" s="1"/>
  <c r="K1122" i="7" s="1"/>
  <c r="L1122" i="7" s="1"/>
  <c r="M1122" i="7" s="1"/>
  <c r="N1122" i="7" s="1"/>
  <c r="O1122" i="7" s="1"/>
  <c r="G1123" i="7"/>
  <c r="H1123" i="7" s="1"/>
  <c r="J1123" i="7" s="1"/>
  <c r="K1123" i="7" s="1"/>
  <c r="L1123" i="7" s="1"/>
  <c r="M1123" i="7" s="1"/>
  <c r="N1123" i="7" s="1"/>
  <c r="O1123" i="7" s="1"/>
  <c r="G1124" i="7"/>
  <c r="H1124" i="7" s="1"/>
  <c r="J1124" i="7" s="1"/>
  <c r="K1124" i="7" s="1"/>
  <c r="L1124" i="7" s="1"/>
  <c r="M1124" i="7" s="1"/>
  <c r="N1124" i="7" s="1"/>
  <c r="O1124" i="7" s="1"/>
  <c r="G1125" i="7"/>
  <c r="H1125" i="7" s="1"/>
  <c r="J1125" i="7" s="1"/>
  <c r="K1125" i="7" s="1"/>
  <c r="L1125" i="7" s="1"/>
  <c r="M1125" i="7" s="1"/>
  <c r="N1125" i="7" s="1"/>
  <c r="O1125" i="7" s="1"/>
  <c r="G1126" i="7"/>
  <c r="H1126" i="7" s="1"/>
  <c r="J1126" i="7" s="1"/>
  <c r="K1126" i="7" s="1"/>
  <c r="L1126" i="7" s="1"/>
  <c r="M1126" i="7" s="1"/>
  <c r="N1126" i="7" s="1"/>
  <c r="O1126" i="7" s="1"/>
  <c r="G1127" i="7"/>
  <c r="H1127" i="7" s="1"/>
  <c r="J1127" i="7" s="1"/>
  <c r="K1127" i="7" s="1"/>
  <c r="L1127" i="7" s="1"/>
  <c r="M1127" i="7" s="1"/>
  <c r="N1127" i="7" s="1"/>
  <c r="O1127" i="7" s="1"/>
  <c r="G1128" i="7"/>
  <c r="H1128" i="7" s="1"/>
  <c r="J1128" i="7" s="1"/>
  <c r="K1128" i="7" s="1"/>
  <c r="L1128" i="7" s="1"/>
  <c r="M1128" i="7" s="1"/>
  <c r="N1128" i="7" s="1"/>
  <c r="O1128" i="7" s="1"/>
  <c r="G1129" i="7"/>
  <c r="H1129" i="7" s="1"/>
  <c r="J1129" i="7" s="1"/>
  <c r="K1129" i="7" s="1"/>
  <c r="L1129" i="7" s="1"/>
  <c r="M1129" i="7" s="1"/>
  <c r="N1129" i="7" s="1"/>
  <c r="O1129" i="7" s="1"/>
  <c r="G1130" i="7"/>
  <c r="H1130" i="7" s="1"/>
  <c r="J1130" i="7" s="1"/>
  <c r="K1130" i="7" s="1"/>
  <c r="L1130" i="7" s="1"/>
  <c r="M1130" i="7" s="1"/>
  <c r="N1130" i="7" s="1"/>
  <c r="O1130" i="7" s="1"/>
  <c r="G1131" i="7"/>
  <c r="H1131" i="7" s="1"/>
  <c r="J1131" i="7" s="1"/>
  <c r="G1132" i="7"/>
  <c r="H1132" i="7" s="1"/>
  <c r="J1132" i="7" s="1"/>
  <c r="K1132" i="7" s="1"/>
  <c r="L1132" i="7" s="1"/>
  <c r="M1132" i="7" s="1"/>
  <c r="N1132" i="7" s="1"/>
  <c r="O1132" i="7" s="1"/>
  <c r="G1133" i="7"/>
  <c r="H1133" i="7" s="1"/>
  <c r="J1133" i="7" s="1"/>
  <c r="K1133" i="7" s="1"/>
  <c r="L1133" i="7" s="1"/>
  <c r="M1133" i="7" s="1"/>
  <c r="N1133" i="7" s="1"/>
  <c r="O1133" i="7" s="1"/>
  <c r="G1134" i="7"/>
  <c r="H1134" i="7" s="1"/>
  <c r="J1134" i="7" s="1"/>
  <c r="K1134" i="7" s="1"/>
  <c r="L1134" i="7" s="1"/>
  <c r="M1134" i="7" s="1"/>
  <c r="N1134" i="7" s="1"/>
  <c r="O1134" i="7" s="1"/>
  <c r="G1135" i="7"/>
  <c r="H1135" i="7" s="1"/>
  <c r="J1135" i="7" s="1"/>
  <c r="K1135" i="7" s="1"/>
  <c r="L1135" i="7" s="1"/>
  <c r="M1135" i="7" s="1"/>
  <c r="N1135" i="7" s="1"/>
  <c r="O1135" i="7" s="1"/>
  <c r="G1136" i="7"/>
  <c r="H1136" i="7" s="1"/>
  <c r="J1136" i="7" s="1"/>
  <c r="K1136" i="7" s="1"/>
  <c r="L1136" i="7" s="1"/>
  <c r="M1136" i="7" s="1"/>
  <c r="N1136" i="7" s="1"/>
  <c r="O1136" i="7" s="1"/>
  <c r="G1137" i="7"/>
  <c r="H1137" i="7" s="1"/>
  <c r="J1137" i="7" s="1"/>
  <c r="K1137" i="7" s="1"/>
  <c r="L1137" i="7" s="1"/>
  <c r="M1137" i="7" s="1"/>
  <c r="N1137" i="7" s="1"/>
  <c r="O1137" i="7" s="1"/>
  <c r="G1138" i="7"/>
  <c r="H1138" i="7" s="1"/>
  <c r="J1138" i="7" s="1"/>
  <c r="K1138" i="7" s="1"/>
  <c r="L1138" i="7" s="1"/>
  <c r="M1138" i="7" s="1"/>
  <c r="N1138" i="7" s="1"/>
  <c r="O1138" i="7" s="1"/>
  <c r="G1139" i="7"/>
  <c r="H1139" i="7" s="1"/>
  <c r="J1139" i="7" s="1"/>
  <c r="K1139" i="7" s="1"/>
  <c r="L1139" i="7" s="1"/>
  <c r="M1139" i="7" s="1"/>
  <c r="N1139" i="7" s="1"/>
  <c r="O1139" i="7" s="1"/>
  <c r="G1140" i="7"/>
  <c r="H1140" i="7" s="1"/>
  <c r="J1140" i="7" s="1"/>
  <c r="K1140" i="7" s="1"/>
  <c r="L1140" i="7" s="1"/>
  <c r="M1140" i="7" s="1"/>
  <c r="N1140" i="7" s="1"/>
  <c r="O1140" i="7" s="1"/>
  <c r="G1141" i="7"/>
  <c r="H1141" i="7" s="1"/>
  <c r="J1141" i="7" s="1"/>
  <c r="K1141" i="7" s="1"/>
  <c r="L1141" i="7" s="1"/>
  <c r="M1141" i="7" s="1"/>
  <c r="N1141" i="7" s="1"/>
  <c r="O1141" i="7" s="1"/>
  <c r="G1142" i="7"/>
  <c r="H1142" i="7" s="1"/>
  <c r="J1142" i="7" s="1"/>
  <c r="K1142" i="7" s="1"/>
  <c r="L1142" i="7" s="1"/>
  <c r="M1142" i="7" s="1"/>
  <c r="N1142" i="7" s="1"/>
  <c r="O1142" i="7" s="1"/>
  <c r="G1143" i="7"/>
  <c r="H1143" i="7" s="1"/>
  <c r="J1143" i="7" s="1"/>
  <c r="K1143" i="7" s="1"/>
  <c r="L1143" i="7" s="1"/>
  <c r="M1143" i="7" s="1"/>
  <c r="N1143" i="7" s="1"/>
  <c r="O1143" i="7" s="1"/>
  <c r="G1144" i="7"/>
  <c r="H1144" i="7" s="1"/>
  <c r="J1144" i="7" s="1"/>
  <c r="K1144" i="7" s="1"/>
  <c r="L1144" i="7" s="1"/>
  <c r="M1144" i="7" s="1"/>
  <c r="N1144" i="7" s="1"/>
  <c r="O1144" i="7" s="1"/>
  <c r="G1145" i="7"/>
  <c r="H1145" i="7" s="1"/>
  <c r="J1145" i="7" s="1"/>
  <c r="K1145" i="7" s="1"/>
  <c r="L1145" i="7" s="1"/>
  <c r="M1145" i="7" s="1"/>
  <c r="N1145" i="7" s="1"/>
  <c r="O1145" i="7" s="1"/>
  <c r="G1146" i="7"/>
  <c r="H1146" i="7" s="1"/>
  <c r="J1146" i="7" s="1"/>
  <c r="K1146" i="7" s="1"/>
  <c r="L1146" i="7" s="1"/>
  <c r="M1146" i="7" s="1"/>
  <c r="N1146" i="7" s="1"/>
  <c r="O1146" i="7" s="1"/>
  <c r="G1147" i="7"/>
  <c r="H1147" i="7" s="1"/>
  <c r="J1147" i="7" s="1"/>
  <c r="K1147" i="7" s="1"/>
  <c r="L1147" i="7" s="1"/>
  <c r="M1147" i="7" s="1"/>
  <c r="N1147" i="7" s="1"/>
  <c r="O1147" i="7" s="1"/>
  <c r="G1148" i="7"/>
  <c r="H1148" i="7" s="1"/>
  <c r="J1148" i="7" s="1"/>
  <c r="K1148" i="7" s="1"/>
  <c r="L1148" i="7" s="1"/>
  <c r="M1148" i="7" s="1"/>
  <c r="N1148" i="7" s="1"/>
  <c r="O1148" i="7" s="1"/>
  <c r="G1149" i="7"/>
  <c r="H1149" i="7" s="1"/>
  <c r="J1149" i="7" s="1"/>
  <c r="K1149" i="7" s="1"/>
  <c r="L1149" i="7" s="1"/>
  <c r="M1149" i="7" s="1"/>
  <c r="N1149" i="7" s="1"/>
  <c r="O1149" i="7" s="1"/>
  <c r="G1150" i="7"/>
  <c r="H1150" i="7" s="1"/>
  <c r="J1150" i="7" s="1"/>
  <c r="K1150" i="7" s="1"/>
  <c r="L1150" i="7" s="1"/>
  <c r="M1150" i="7" s="1"/>
  <c r="N1150" i="7" s="1"/>
  <c r="O1150" i="7" s="1"/>
  <c r="G1151" i="7"/>
  <c r="H1151" i="7" s="1"/>
  <c r="J1151" i="7" s="1"/>
  <c r="K1151" i="7" s="1"/>
  <c r="L1151" i="7" s="1"/>
  <c r="M1151" i="7" s="1"/>
  <c r="N1151" i="7" s="1"/>
  <c r="O1151" i="7" s="1"/>
  <c r="G1152" i="7"/>
  <c r="H1152" i="7" s="1"/>
  <c r="J1152" i="7" s="1"/>
  <c r="K1152" i="7" s="1"/>
  <c r="L1152" i="7" s="1"/>
  <c r="M1152" i="7" s="1"/>
  <c r="N1152" i="7" s="1"/>
  <c r="O1152" i="7" s="1"/>
  <c r="G1153" i="7"/>
  <c r="H1153" i="7" s="1"/>
  <c r="J1153" i="7" s="1"/>
  <c r="K1153" i="7" s="1"/>
  <c r="L1153" i="7" s="1"/>
  <c r="M1153" i="7" s="1"/>
  <c r="N1153" i="7" s="1"/>
  <c r="O1153" i="7" s="1"/>
  <c r="G1154" i="7"/>
  <c r="H1154" i="7" s="1"/>
  <c r="J1154" i="7" s="1"/>
  <c r="K1154" i="7" s="1"/>
  <c r="L1154" i="7" s="1"/>
  <c r="M1154" i="7" s="1"/>
  <c r="N1154" i="7" s="1"/>
  <c r="O1154" i="7" s="1"/>
  <c r="G1155" i="7"/>
  <c r="H1155" i="7" s="1"/>
  <c r="J1155" i="7" s="1"/>
  <c r="K1155" i="7" s="1"/>
  <c r="L1155" i="7" s="1"/>
  <c r="M1155" i="7" s="1"/>
  <c r="N1155" i="7" s="1"/>
  <c r="O1155" i="7" s="1"/>
  <c r="G1156" i="7"/>
  <c r="H1156" i="7" s="1"/>
  <c r="J1156" i="7" s="1"/>
  <c r="K1156" i="7" s="1"/>
  <c r="L1156" i="7" s="1"/>
  <c r="M1156" i="7" s="1"/>
  <c r="N1156" i="7" s="1"/>
  <c r="O1156" i="7" s="1"/>
  <c r="G1157" i="7"/>
  <c r="H1157" i="7" s="1"/>
  <c r="J1157" i="7" s="1"/>
  <c r="K1157" i="7" s="1"/>
  <c r="L1157" i="7" s="1"/>
  <c r="M1157" i="7" s="1"/>
  <c r="N1157" i="7" s="1"/>
  <c r="O1157" i="7" s="1"/>
  <c r="G1158" i="7"/>
  <c r="H1158" i="7" s="1"/>
  <c r="J1158" i="7" s="1"/>
  <c r="K1158" i="7" s="1"/>
  <c r="L1158" i="7" s="1"/>
  <c r="M1158" i="7" s="1"/>
  <c r="N1158" i="7" s="1"/>
  <c r="O1158" i="7" s="1"/>
  <c r="G1159" i="7"/>
  <c r="H1159" i="7" s="1"/>
  <c r="J1159" i="7" s="1"/>
  <c r="K1159" i="7" s="1"/>
  <c r="L1159" i="7" s="1"/>
  <c r="M1159" i="7" s="1"/>
  <c r="N1159" i="7" s="1"/>
  <c r="O1159" i="7" s="1"/>
  <c r="G1160" i="7"/>
  <c r="H1160" i="7" s="1"/>
  <c r="J1160" i="7" s="1"/>
  <c r="K1160" i="7" s="1"/>
  <c r="L1160" i="7" s="1"/>
  <c r="M1160" i="7" s="1"/>
  <c r="N1160" i="7" s="1"/>
  <c r="O1160" i="7" s="1"/>
  <c r="G1161" i="7"/>
  <c r="H1161" i="7" s="1"/>
  <c r="J1161" i="7" s="1"/>
  <c r="K1161" i="7" s="1"/>
  <c r="L1161" i="7" s="1"/>
  <c r="M1161" i="7" s="1"/>
  <c r="N1161" i="7" s="1"/>
  <c r="O1161" i="7" s="1"/>
  <c r="G1162" i="7"/>
  <c r="H1162" i="7" s="1"/>
  <c r="J1162" i="7" s="1"/>
  <c r="K1162" i="7" s="1"/>
  <c r="L1162" i="7" s="1"/>
  <c r="M1162" i="7" s="1"/>
  <c r="N1162" i="7" s="1"/>
  <c r="O1162" i="7" s="1"/>
  <c r="G1163" i="7"/>
  <c r="H1163" i="7" s="1"/>
  <c r="J1163" i="7" s="1"/>
  <c r="K1163" i="7" s="1"/>
  <c r="L1163" i="7" s="1"/>
  <c r="M1163" i="7" s="1"/>
  <c r="N1163" i="7" s="1"/>
  <c r="O1163" i="7" s="1"/>
  <c r="G1164" i="7"/>
  <c r="H1164" i="7" s="1"/>
  <c r="J1164" i="7" s="1"/>
  <c r="K1164" i="7" s="1"/>
  <c r="L1164" i="7" s="1"/>
  <c r="M1164" i="7" s="1"/>
  <c r="N1164" i="7" s="1"/>
  <c r="O1164" i="7" s="1"/>
  <c r="G1165" i="7"/>
  <c r="H1165" i="7" s="1"/>
  <c r="J1165" i="7" s="1"/>
  <c r="K1165" i="7" s="1"/>
  <c r="L1165" i="7" s="1"/>
  <c r="M1165" i="7" s="1"/>
  <c r="N1165" i="7" s="1"/>
  <c r="O1165" i="7" s="1"/>
  <c r="G1166" i="7"/>
  <c r="H1166" i="7" s="1"/>
  <c r="J1166" i="7" s="1"/>
  <c r="K1166" i="7" s="1"/>
  <c r="L1166" i="7" s="1"/>
  <c r="M1166" i="7" s="1"/>
  <c r="N1166" i="7" s="1"/>
  <c r="O1166" i="7" s="1"/>
  <c r="G1167" i="7"/>
  <c r="H1167" i="7" s="1"/>
  <c r="J1167" i="7" s="1"/>
  <c r="K1167" i="7" s="1"/>
  <c r="L1167" i="7" s="1"/>
  <c r="M1167" i="7" s="1"/>
  <c r="N1167" i="7" s="1"/>
  <c r="O1167" i="7" s="1"/>
  <c r="G1168" i="7"/>
  <c r="H1168" i="7" s="1"/>
  <c r="J1168" i="7" s="1"/>
  <c r="K1168" i="7" s="1"/>
  <c r="L1168" i="7" s="1"/>
  <c r="M1168" i="7" s="1"/>
  <c r="N1168" i="7" s="1"/>
  <c r="O1168" i="7" s="1"/>
  <c r="G1169" i="7"/>
  <c r="H1169" i="7" s="1"/>
  <c r="J1169" i="7" s="1"/>
  <c r="K1169" i="7" s="1"/>
  <c r="L1169" i="7" s="1"/>
  <c r="M1169" i="7" s="1"/>
  <c r="N1169" i="7" s="1"/>
  <c r="O1169" i="7" s="1"/>
  <c r="G1170" i="7"/>
  <c r="H1170" i="7" s="1"/>
  <c r="J1170" i="7" s="1"/>
  <c r="K1170" i="7" s="1"/>
  <c r="L1170" i="7" s="1"/>
  <c r="M1170" i="7" s="1"/>
  <c r="N1170" i="7" s="1"/>
  <c r="O1170" i="7" s="1"/>
  <c r="G1171" i="7"/>
  <c r="H1171" i="7" s="1"/>
  <c r="J1171" i="7" s="1"/>
  <c r="K1171" i="7" s="1"/>
  <c r="L1171" i="7" s="1"/>
  <c r="M1171" i="7" s="1"/>
  <c r="N1171" i="7" s="1"/>
  <c r="O1171" i="7" s="1"/>
  <c r="G1172" i="7"/>
  <c r="H1172" i="7" s="1"/>
  <c r="J1172" i="7" s="1"/>
  <c r="K1172" i="7" s="1"/>
  <c r="L1172" i="7" s="1"/>
  <c r="M1172" i="7" s="1"/>
  <c r="N1172" i="7" s="1"/>
  <c r="O1172" i="7" s="1"/>
  <c r="G1173" i="7"/>
  <c r="H1173" i="7" s="1"/>
  <c r="J1173" i="7" s="1"/>
  <c r="K1173" i="7" s="1"/>
  <c r="L1173" i="7" s="1"/>
  <c r="M1173" i="7" s="1"/>
  <c r="N1173" i="7" s="1"/>
  <c r="O1173" i="7" s="1"/>
  <c r="G1174" i="7"/>
  <c r="H1174" i="7" s="1"/>
  <c r="J1174" i="7" s="1"/>
  <c r="K1174" i="7" s="1"/>
  <c r="L1174" i="7" s="1"/>
  <c r="M1174" i="7" s="1"/>
  <c r="N1174" i="7" s="1"/>
  <c r="O1174" i="7" s="1"/>
  <c r="G1175" i="7"/>
  <c r="H1175" i="7" s="1"/>
  <c r="J1175" i="7" s="1"/>
  <c r="K1175" i="7" s="1"/>
  <c r="L1175" i="7" s="1"/>
  <c r="M1175" i="7" s="1"/>
  <c r="N1175" i="7" s="1"/>
  <c r="O1175" i="7" s="1"/>
  <c r="G1176" i="7"/>
  <c r="H1176" i="7" s="1"/>
  <c r="J1176" i="7" s="1"/>
  <c r="K1176" i="7" s="1"/>
  <c r="L1176" i="7" s="1"/>
  <c r="M1176" i="7" s="1"/>
  <c r="N1176" i="7" s="1"/>
  <c r="O1176" i="7" s="1"/>
  <c r="G1177" i="7"/>
  <c r="H1177" i="7" s="1"/>
  <c r="J1177" i="7" s="1"/>
  <c r="K1177" i="7" s="1"/>
  <c r="L1177" i="7" s="1"/>
  <c r="M1177" i="7" s="1"/>
  <c r="N1177" i="7" s="1"/>
  <c r="O1177" i="7" s="1"/>
  <c r="G1178" i="7"/>
  <c r="H1178" i="7" s="1"/>
  <c r="J1178" i="7" s="1"/>
  <c r="K1178" i="7" s="1"/>
  <c r="L1178" i="7" s="1"/>
  <c r="M1178" i="7" s="1"/>
  <c r="N1178" i="7" s="1"/>
  <c r="O1178" i="7" s="1"/>
  <c r="G1179" i="7"/>
  <c r="H1179" i="7" s="1"/>
  <c r="J1179" i="7" s="1"/>
  <c r="K1179" i="7" s="1"/>
  <c r="L1179" i="7" s="1"/>
  <c r="M1179" i="7" s="1"/>
  <c r="N1179" i="7" s="1"/>
  <c r="O1179" i="7" s="1"/>
  <c r="G1180" i="7"/>
  <c r="H1180" i="7" s="1"/>
  <c r="J1180" i="7" s="1"/>
  <c r="K1180" i="7" s="1"/>
  <c r="L1180" i="7" s="1"/>
  <c r="M1180" i="7" s="1"/>
  <c r="N1180" i="7" s="1"/>
  <c r="O1180" i="7" s="1"/>
  <c r="G1181" i="7"/>
  <c r="H1181" i="7" s="1"/>
  <c r="J1181" i="7" s="1"/>
  <c r="K1181" i="7" s="1"/>
  <c r="L1181" i="7" s="1"/>
  <c r="M1181" i="7" s="1"/>
  <c r="N1181" i="7" s="1"/>
  <c r="O1181" i="7" s="1"/>
  <c r="G1182" i="7"/>
  <c r="H1182" i="7" s="1"/>
  <c r="J1182" i="7" s="1"/>
  <c r="K1182" i="7" s="1"/>
  <c r="L1182" i="7" s="1"/>
  <c r="M1182" i="7" s="1"/>
  <c r="N1182" i="7" s="1"/>
  <c r="O1182" i="7" s="1"/>
  <c r="G1183" i="7"/>
  <c r="H1183" i="7" s="1"/>
  <c r="J1183" i="7" s="1"/>
  <c r="K1183" i="7" s="1"/>
  <c r="L1183" i="7" s="1"/>
  <c r="M1183" i="7" s="1"/>
  <c r="N1183" i="7" s="1"/>
  <c r="O1183" i="7" s="1"/>
  <c r="G1184" i="7"/>
  <c r="H1184" i="7" s="1"/>
  <c r="J1184" i="7" s="1"/>
  <c r="K1184" i="7" s="1"/>
  <c r="L1184" i="7" s="1"/>
  <c r="M1184" i="7" s="1"/>
  <c r="N1184" i="7" s="1"/>
  <c r="O1184" i="7" s="1"/>
  <c r="G1185" i="7"/>
  <c r="H1185" i="7" s="1"/>
  <c r="J1185" i="7" s="1"/>
  <c r="K1185" i="7" s="1"/>
  <c r="L1185" i="7" s="1"/>
  <c r="M1185" i="7" s="1"/>
  <c r="N1185" i="7" s="1"/>
  <c r="O1185" i="7" s="1"/>
  <c r="G1186" i="7"/>
  <c r="H1186" i="7" s="1"/>
  <c r="J1186" i="7" s="1"/>
  <c r="K1186" i="7" s="1"/>
  <c r="L1186" i="7" s="1"/>
  <c r="M1186" i="7" s="1"/>
  <c r="N1186" i="7" s="1"/>
  <c r="O1186" i="7" s="1"/>
  <c r="G1187" i="7"/>
  <c r="H1187" i="7" s="1"/>
  <c r="J1187" i="7" s="1"/>
  <c r="K1187" i="7" s="1"/>
  <c r="L1187" i="7" s="1"/>
  <c r="M1187" i="7" s="1"/>
  <c r="N1187" i="7" s="1"/>
  <c r="O1187" i="7" s="1"/>
  <c r="G1188" i="7"/>
  <c r="H1188" i="7" s="1"/>
  <c r="J1188" i="7" s="1"/>
  <c r="K1188" i="7" s="1"/>
  <c r="L1188" i="7" s="1"/>
  <c r="M1188" i="7" s="1"/>
  <c r="N1188" i="7" s="1"/>
  <c r="O1188" i="7" s="1"/>
  <c r="G1189" i="7"/>
  <c r="H1189" i="7" s="1"/>
  <c r="J1189" i="7" s="1"/>
  <c r="K1189" i="7" s="1"/>
  <c r="L1189" i="7" s="1"/>
  <c r="M1189" i="7" s="1"/>
  <c r="N1189" i="7" s="1"/>
  <c r="O1189" i="7" s="1"/>
  <c r="G1190" i="7"/>
  <c r="H1190" i="7" s="1"/>
  <c r="J1190" i="7" s="1"/>
  <c r="K1190" i="7" s="1"/>
  <c r="L1190" i="7" s="1"/>
  <c r="M1190" i="7" s="1"/>
  <c r="N1190" i="7" s="1"/>
  <c r="O1190" i="7" s="1"/>
  <c r="G1191" i="7"/>
  <c r="H1191" i="7" s="1"/>
  <c r="J1191" i="7" s="1"/>
  <c r="K1191" i="7" s="1"/>
  <c r="L1191" i="7" s="1"/>
  <c r="M1191" i="7" s="1"/>
  <c r="N1191" i="7" s="1"/>
  <c r="O1191" i="7" s="1"/>
  <c r="G1192" i="7"/>
  <c r="H1192" i="7" s="1"/>
  <c r="J1192" i="7" s="1"/>
  <c r="K1192" i="7" s="1"/>
  <c r="L1192" i="7" s="1"/>
  <c r="M1192" i="7" s="1"/>
  <c r="N1192" i="7" s="1"/>
  <c r="O1192" i="7" s="1"/>
  <c r="G1193" i="7"/>
  <c r="H1193" i="7" s="1"/>
  <c r="J1193" i="7" s="1"/>
  <c r="K1193" i="7" s="1"/>
  <c r="L1193" i="7" s="1"/>
  <c r="M1193" i="7" s="1"/>
  <c r="N1193" i="7" s="1"/>
  <c r="O1193" i="7" s="1"/>
  <c r="G1194" i="7"/>
  <c r="H1194" i="7" s="1"/>
  <c r="J1194" i="7" s="1"/>
  <c r="K1194" i="7" s="1"/>
  <c r="L1194" i="7" s="1"/>
  <c r="M1194" i="7" s="1"/>
  <c r="N1194" i="7" s="1"/>
  <c r="O1194" i="7" s="1"/>
  <c r="G1195" i="7"/>
  <c r="H1195" i="7" s="1"/>
  <c r="J1195" i="7" s="1"/>
  <c r="K1195" i="7" s="1"/>
  <c r="L1195" i="7" s="1"/>
  <c r="M1195" i="7" s="1"/>
  <c r="N1195" i="7" s="1"/>
  <c r="O1195" i="7" s="1"/>
  <c r="G1196" i="7"/>
  <c r="H1196" i="7" s="1"/>
  <c r="J1196" i="7" s="1"/>
  <c r="K1196" i="7" s="1"/>
  <c r="L1196" i="7" s="1"/>
  <c r="M1196" i="7" s="1"/>
  <c r="N1196" i="7" s="1"/>
  <c r="O1196" i="7" s="1"/>
  <c r="G1197" i="7"/>
  <c r="H1197" i="7" s="1"/>
  <c r="J1197" i="7" s="1"/>
  <c r="K1197" i="7" s="1"/>
  <c r="L1197" i="7" s="1"/>
  <c r="M1197" i="7" s="1"/>
  <c r="N1197" i="7" s="1"/>
  <c r="O1197" i="7" s="1"/>
  <c r="G1198" i="7"/>
  <c r="H1198" i="7" s="1"/>
  <c r="J1198" i="7" s="1"/>
  <c r="K1198" i="7" s="1"/>
  <c r="L1198" i="7" s="1"/>
  <c r="M1198" i="7" s="1"/>
  <c r="N1198" i="7" s="1"/>
  <c r="O1198" i="7" s="1"/>
  <c r="G1199" i="7"/>
  <c r="H1199" i="7" s="1"/>
  <c r="J1199" i="7" s="1"/>
  <c r="K1199" i="7" s="1"/>
  <c r="L1199" i="7" s="1"/>
  <c r="M1199" i="7" s="1"/>
  <c r="N1199" i="7" s="1"/>
  <c r="O1199" i="7" s="1"/>
  <c r="G1200" i="7"/>
  <c r="H1200" i="7" s="1"/>
  <c r="J1200" i="7" s="1"/>
  <c r="K1200" i="7" s="1"/>
  <c r="L1200" i="7" s="1"/>
  <c r="M1200" i="7" s="1"/>
  <c r="N1200" i="7" s="1"/>
  <c r="O1200" i="7" s="1"/>
  <c r="G1201" i="7"/>
  <c r="H1201" i="7" s="1"/>
  <c r="J1201" i="7" s="1"/>
  <c r="K1201" i="7" s="1"/>
  <c r="L1201" i="7" s="1"/>
  <c r="M1201" i="7" s="1"/>
  <c r="N1201" i="7" s="1"/>
  <c r="O1201" i="7" s="1"/>
  <c r="G1202" i="7"/>
  <c r="H1202" i="7" s="1"/>
  <c r="J1202" i="7" s="1"/>
  <c r="K1202" i="7" s="1"/>
  <c r="L1202" i="7" s="1"/>
  <c r="M1202" i="7" s="1"/>
  <c r="N1202" i="7" s="1"/>
  <c r="O1202" i="7" s="1"/>
  <c r="G1203" i="7"/>
  <c r="H1203" i="7" s="1"/>
  <c r="J1203" i="7" s="1"/>
  <c r="K1203" i="7" s="1"/>
  <c r="L1203" i="7" s="1"/>
  <c r="M1203" i="7" s="1"/>
  <c r="N1203" i="7" s="1"/>
  <c r="O1203" i="7" s="1"/>
  <c r="G1204" i="7"/>
  <c r="H1204" i="7" s="1"/>
  <c r="J1204" i="7" s="1"/>
  <c r="K1204" i="7" s="1"/>
  <c r="L1204" i="7" s="1"/>
  <c r="M1204" i="7" s="1"/>
  <c r="N1204" i="7" s="1"/>
  <c r="O1204" i="7" s="1"/>
  <c r="G1205" i="7"/>
  <c r="H1205" i="7" s="1"/>
  <c r="J1205" i="7" s="1"/>
  <c r="K1205" i="7" s="1"/>
  <c r="L1205" i="7" s="1"/>
  <c r="M1205" i="7" s="1"/>
  <c r="N1205" i="7" s="1"/>
  <c r="O1205" i="7" s="1"/>
  <c r="G1206" i="7"/>
  <c r="H1206" i="7" s="1"/>
  <c r="J1206" i="7" s="1"/>
  <c r="K1206" i="7" s="1"/>
  <c r="L1206" i="7" s="1"/>
  <c r="M1206" i="7" s="1"/>
  <c r="N1206" i="7" s="1"/>
  <c r="O1206" i="7" s="1"/>
  <c r="G1207" i="7"/>
  <c r="H1207" i="7" s="1"/>
  <c r="J1207" i="7" s="1"/>
  <c r="K1207" i="7" s="1"/>
  <c r="L1207" i="7" s="1"/>
  <c r="M1207" i="7" s="1"/>
  <c r="N1207" i="7" s="1"/>
  <c r="O1207" i="7" s="1"/>
  <c r="G1208" i="7"/>
  <c r="H1208" i="7" s="1"/>
  <c r="J1208" i="7" s="1"/>
  <c r="K1208" i="7" s="1"/>
  <c r="L1208" i="7" s="1"/>
  <c r="M1208" i="7" s="1"/>
  <c r="N1208" i="7" s="1"/>
  <c r="O1208" i="7" s="1"/>
  <c r="G1209" i="7"/>
  <c r="H1209" i="7" s="1"/>
  <c r="J1209" i="7" s="1"/>
  <c r="K1209" i="7" s="1"/>
  <c r="L1209" i="7" s="1"/>
  <c r="M1209" i="7" s="1"/>
  <c r="N1209" i="7" s="1"/>
  <c r="O1209" i="7" s="1"/>
  <c r="G1210" i="7"/>
  <c r="H1210" i="7" s="1"/>
  <c r="J1210" i="7" s="1"/>
  <c r="K1210" i="7" s="1"/>
  <c r="L1210" i="7" s="1"/>
  <c r="M1210" i="7" s="1"/>
  <c r="N1210" i="7" s="1"/>
  <c r="O1210" i="7" s="1"/>
  <c r="G1211" i="7"/>
  <c r="H1211" i="7" s="1"/>
  <c r="J1211" i="7" s="1"/>
  <c r="K1211" i="7" s="1"/>
  <c r="L1211" i="7" s="1"/>
  <c r="M1211" i="7" s="1"/>
  <c r="N1211" i="7" s="1"/>
  <c r="O1211" i="7" s="1"/>
  <c r="G1212" i="7"/>
  <c r="H1212" i="7" s="1"/>
  <c r="J1212" i="7" s="1"/>
  <c r="K1212" i="7" s="1"/>
  <c r="L1212" i="7" s="1"/>
  <c r="M1212" i="7" s="1"/>
  <c r="N1212" i="7" s="1"/>
  <c r="O1212" i="7" s="1"/>
  <c r="G1213" i="7"/>
  <c r="H1213" i="7" s="1"/>
  <c r="J1213" i="7" s="1"/>
  <c r="K1213" i="7" s="1"/>
  <c r="L1213" i="7" s="1"/>
  <c r="M1213" i="7" s="1"/>
  <c r="N1213" i="7" s="1"/>
  <c r="O1213" i="7" s="1"/>
  <c r="G1214" i="7"/>
  <c r="H1214" i="7" s="1"/>
  <c r="G1215" i="7"/>
  <c r="H1215" i="7" s="1"/>
  <c r="J1215" i="7" s="1"/>
  <c r="K1215" i="7" s="1"/>
  <c r="L1215" i="7" s="1"/>
  <c r="M1215" i="7" s="1"/>
  <c r="N1215" i="7" s="1"/>
  <c r="O1215" i="7" s="1"/>
  <c r="G1216" i="7"/>
  <c r="H1216" i="7" s="1"/>
  <c r="J1216" i="7" s="1"/>
  <c r="K1216" i="7" s="1"/>
  <c r="L1216" i="7" s="1"/>
  <c r="M1216" i="7" s="1"/>
  <c r="N1216" i="7" s="1"/>
  <c r="O1216" i="7" s="1"/>
  <c r="G1217" i="7"/>
  <c r="H1217" i="7" s="1"/>
  <c r="J1217" i="7" s="1"/>
  <c r="K1217" i="7" s="1"/>
  <c r="L1217" i="7" s="1"/>
  <c r="M1217" i="7" s="1"/>
  <c r="N1217" i="7" s="1"/>
  <c r="O1217" i="7" s="1"/>
  <c r="G1218" i="7"/>
  <c r="H1218" i="7" s="1"/>
  <c r="J1218" i="7" s="1"/>
  <c r="K1218" i="7" s="1"/>
  <c r="L1218" i="7" s="1"/>
  <c r="M1218" i="7" s="1"/>
  <c r="N1218" i="7" s="1"/>
  <c r="O1218" i="7" s="1"/>
  <c r="G1219" i="7"/>
  <c r="H1219" i="7" s="1"/>
  <c r="J1219" i="7" s="1"/>
  <c r="K1219" i="7" s="1"/>
  <c r="L1219" i="7" s="1"/>
  <c r="M1219" i="7" s="1"/>
  <c r="N1219" i="7" s="1"/>
  <c r="O1219" i="7" s="1"/>
  <c r="G1220" i="7"/>
  <c r="H1220" i="7" s="1"/>
  <c r="J1220" i="7" s="1"/>
  <c r="K1220" i="7" s="1"/>
  <c r="L1220" i="7" s="1"/>
  <c r="M1220" i="7" s="1"/>
  <c r="N1220" i="7" s="1"/>
  <c r="O1220" i="7" s="1"/>
  <c r="G1221" i="7"/>
  <c r="H1221" i="7" s="1"/>
  <c r="J1221" i="7" s="1"/>
  <c r="K1221" i="7" s="1"/>
  <c r="L1221" i="7" s="1"/>
  <c r="M1221" i="7" s="1"/>
  <c r="N1221" i="7" s="1"/>
  <c r="O1221" i="7" s="1"/>
  <c r="G1222" i="7"/>
  <c r="H1222" i="7" s="1"/>
  <c r="J1222" i="7" s="1"/>
  <c r="K1222" i="7" s="1"/>
  <c r="L1222" i="7" s="1"/>
  <c r="M1222" i="7" s="1"/>
  <c r="N1222" i="7" s="1"/>
  <c r="O1222" i="7" s="1"/>
  <c r="G1223" i="7"/>
  <c r="H1223" i="7" s="1"/>
  <c r="J1223" i="7" s="1"/>
  <c r="K1223" i="7" s="1"/>
  <c r="L1223" i="7" s="1"/>
  <c r="M1223" i="7" s="1"/>
  <c r="N1223" i="7" s="1"/>
  <c r="O1223" i="7" s="1"/>
  <c r="G1224" i="7"/>
  <c r="H1224" i="7" s="1"/>
  <c r="J1224" i="7" s="1"/>
  <c r="K1224" i="7" s="1"/>
  <c r="L1224" i="7" s="1"/>
  <c r="M1224" i="7" s="1"/>
  <c r="N1224" i="7" s="1"/>
  <c r="O1224" i="7" s="1"/>
  <c r="G1225" i="7"/>
  <c r="H1225" i="7" s="1"/>
  <c r="J1225" i="7" s="1"/>
  <c r="K1225" i="7" s="1"/>
  <c r="L1225" i="7" s="1"/>
  <c r="M1225" i="7" s="1"/>
  <c r="N1225" i="7" s="1"/>
  <c r="O1225" i="7" s="1"/>
  <c r="G1226" i="7"/>
  <c r="H1226" i="7" s="1"/>
  <c r="J1226" i="7" s="1"/>
  <c r="K1226" i="7" s="1"/>
  <c r="L1226" i="7" s="1"/>
  <c r="M1226" i="7" s="1"/>
  <c r="N1226" i="7" s="1"/>
  <c r="O1226" i="7" s="1"/>
  <c r="G1227" i="7"/>
  <c r="H1227" i="7" s="1"/>
  <c r="J1227" i="7" s="1"/>
  <c r="K1227" i="7" s="1"/>
  <c r="L1227" i="7" s="1"/>
  <c r="M1227" i="7" s="1"/>
  <c r="N1227" i="7" s="1"/>
  <c r="O1227" i="7" s="1"/>
  <c r="G1228" i="7"/>
  <c r="H1228" i="7" s="1"/>
  <c r="J1228" i="7" s="1"/>
  <c r="K1228" i="7" s="1"/>
  <c r="L1228" i="7" s="1"/>
  <c r="M1228" i="7" s="1"/>
  <c r="N1228" i="7" s="1"/>
  <c r="O1228" i="7" s="1"/>
  <c r="G1229" i="7"/>
  <c r="H1229" i="7" s="1"/>
  <c r="J1229" i="7" s="1"/>
  <c r="K1229" i="7" s="1"/>
  <c r="L1229" i="7" s="1"/>
  <c r="M1229" i="7" s="1"/>
  <c r="N1229" i="7" s="1"/>
  <c r="O1229" i="7" s="1"/>
  <c r="G1230" i="7"/>
  <c r="H1230" i="7" s="1"/>
  <c r="J1230" i="7" s="1"/>
  <c r="K1230" i="7" s="1"/>
  <c r="L1230" i="7" s="1"/>
  <c r="M1230" i="7" s="1"/>
  <c r="N1230" i="7" s="1"/>
  <c r="O1230" i="7" s="1"/>
  <c r="G1231" i="7"/>
  <c r="H1231" i="7" s="1"/>
  <c r="J1231" i="7" s="1"/>
  <c r="K1231" i="7" s="1"/>
  <c r="L1231" i="7" s="1"/>
  <c r="M1231" i="7" s="1"/>
  <c r="N1231" i="7" s="1"/>
  <c r="O1231" i="7" s="1"/>
  <c r="G1232" i="7"/>
  <c r="H1232" i="7" s="1"/>
  <c r="J1232" i="7" s="1"/>
  <c r="K1232" i="7" s="1"/>
  <c r="L1232" i="7" s="1"/>
  <c r="M1232" i="7" s="1"/>
  <c r="N1232" i="7" s="1"/>
  <c r="O1232" i="7" s="1"/>
  <c r="G1233" i="7"/>
  <c r="H1233" i="7" s="1"/>
  <c r="J1233" i="7" s="1"/>
  <c r="K1233" i="7" s="1"/>
  <c r="L1233" i="7" s="1"/>
  <c r="M1233" i="7" s="1"/>
  <c r="N1233" i="7" s="1"/>
  <c r="O1233" i="7" s="1"/>
  <c r="G1234" i="7"/>
  <c r="H1234" i="7" s="1"/>
  <c r="J1234" i="7" s="1"/>
  <c r="K1234" i="7" s="1"/>
  <c r="L1234" i="7" s="1"/>
  <c r="M1234" i="7" s="1"/>
  <c r="N1234" i="7" s="1"/>
  <c r="O1234" i="7" s="1"/>
  <c r="G1235" i="7"/>
  <c r="H1235" i="7" s="1"/>
  <c r="J1235" i="7" s="1"/>
  <c r="K1235" i="7" s="1"/>
  <c r="L1235" i="7" s="1"/>
  <c r="M1235" i="7" s="1"/>
  <c r="N1235" i="7" s="1"/>
  <c r="O1235" i="7" s="1"/>
  <c r="G1236" i="7"/>
  <c r="H1236" i="7" s="1"/>
  <c r="J1236" i="7" s="1"/>
  <c r="K1236" i="7" s="1"/>
  <c r="L1236" i="7" s="1"/>
  <c r="M1236" i="7" s="1"/>
  <c r="N1236" i="7" s="1"/>
  <c r="O1236" i="7" s="1"/>
  <c r="G1237" i="7"/>
  <c r="H1237" i="7" s="1"/>
  <c r="J1237" i="7" s="1"/>
  <c r="K1237" i="7" s="1"/>
  <c r="L1237" i="7" s="1"/>
  <c r="M1237" i="7" s="1"/>
  <c r="N1237" i="7" s="1"/>
  <c r="O1237" i="7" s="1"/>
  <c r="G1238" i="7"/>
  <c r="H1238" i="7" s="1"/>
  <c r="J1238" i="7" s="1"/>
  <c r="K1238" i="7" s="1"/>
  <c r="L1238" i="7" s="1"/>
  <c r="M1238" i="7" s="1"/>
  <c r="N1238" i="7" s="1"/>
  <c r="O1238" i="7" s="1"/>
  <c r="G1239" i="7"/>
  <c r="H1239" i="7" s="1"/>
  <c r="J1239" i="7" s="1"/>
  <c r="K1239" i="7" s="1"/>
  <c r="L1239" i="7" s="1"/>
  <c r="M1239" i="7" s="1"/>
  <c r="N1239" i="7" s="1"/>
  <c r="O1239" i="7" s="1"/>
  <c r="G1240" i="7"/>
  <c r="H1240" i="7" s="1"/>
  <c r="J1240" i="7" s="1"/>
  <c r="K1240" i="7" s="1"/>
  <c r="L1240" i="7" s="1"/>
  <c r="M1240" i="7" s="1"/>
  <c r="N1240" i="7" s="1"/>
  <c r="O1240" i="7" s="1"/>
  <c r="G1241" i="7"/>
  <c r="H1241" i="7" s="1"/>
  <c r="J1241" i="7" s="1"/>
  <c r="K1241" i="7" s="1"/>
  <c r="L1241" i="7" s="1"/>
  <c r="M1241" i="7" s="1"/>
  <c r="N1241" i="7" s="1"/>
  <c r="O1241" i="7" s="1"/>
  <c r="G1242" i="7"/>
  <c r="H1242" i="7" s="1"/>
  <c r="J1242" i="7" s="1"/>
  <c r="K1242" i="7" s="1"/>
  <c r="L1242" i="7" s="1"/>
  <c r="M1242" i="7" s="1"/>
  <c r="N1242" i="7" s="1"/>
  <c r="O1242" i="7" s="1"/>
  <c r="G1243" i="7"/>
  <c r="H1243" i="7" s="1"/>
  <c r="J1243" i="7" s="1"/>
  <c r="K1243" i="7" s="1"/>
  <c r="L1243" i="7" s="1"/>
  <c r="M1243" i="7" s="1"/>
  <c r="N1243" i="7" s="1"/>
  <c r="O1243" i="7" s="1"/>
  <c r="G1244" i="7"/>
  <c r="H1244" i="7" s="1"/>
  <c r="J1244" i="7" s="1"/>
  <c r="K1244" i="7" s="1"/>
  <c r="L1244" i="7" s="1"/>
  <c r="M1244" i="7" s="1"/>
  <c r="N1244" i="7" s="1"/>
  <c r="O1244" i="7" s="1"/>
  <c r="G1245" i="7"/>
  <c r="H1245" i="7" s="1"/>
  <c r="J1245" i="7" s="1"/>
  <c r="K1245" i="7" s="1"/>
  <c r="L1245" i="7" s="1"/>
  <c r="M1245" i="7" s="1"/>
  <c r="N1245" i="7" s="1"/>
  <c r="O1245" i="7" s="1"/>
  <c r="G1246" i="7"/>
  <c r="H1246" i="7" s="1"/>
  <c r="J1246" i="7" s="1"/>
  <c r="K1246" i="7" s="1"/>
  <c r="L1246" i="7" s="1"/>
  <c r="M1246" i="7" s="1"/>
  <c r="N1246" i="7" s="1"/>
  <c r="O1246" i="7" s="1"/>
  <c r="G1247" i="7"/>
  <c r="H1247" i="7" s="1"/>
  <c r="J1247" i="7" s="1"/>
  <c r="K1247" i="7" s="1"/>
  <c r="L1247" i="7" s="1"/>
  <c r="M1247" i="7" s="1"/>
  <c r="N1247" i="7" s="1"/>
  <c r="O1247" i="7" s="1"/>
  <c r="G1248" i="7"/>
  <c r="H1248" i="7" s="1"/>
  <c r="J1248" i="7" s="1"/>
  <c r="K1248" i="7" s="1"/>
  <c r="L1248" i="7" s="1"/>
  <c r="M1248" i="7" s="1"/>
  <c r="N1248" i="7" s="1"/>
  <c r="O1248" i="7" s="1"/>
  <c r="G1249" i="7"/>
  <c r="H1249" i="7" s="1"/>
  <c r="J1249" i="7" s="1"/>
  <c r="K1249" i="7" s="1"/>
  <c r="L1249" i="7" s="1"/>
  <c r="M1249" i="7" s="1"/>
  <c r="N1249" i="7" s="1"/>
  <c r="O1249" i="7" s="1"/>
  <c r="G1250" i="7"/>
  <c r="H1250" i="7" s="1"/>
  <c r="J1250" i="7" s="1"/>
  <c r="K1250" i="7" s="1"/>
  <c r="L1250" i="7" s="1"/>
  <c r="M1250" i="7" s="1"/>
  <c r="N1250" i="7" s="1"/>
  <c r="O1250" i="7" s="1"/>
  <c r="G1251" i="7"/>
  <c r="H1251" i="7" s="1"/>
  <c r="J1251" i="7" s="1"/>
  <c r="K1251" i="7" s="1"/>
  <c r="L1251" i="7" s="1"/>
  <c r="M1251" i="7" s="1"/>
  <c r="N1251" i="7" s="1"/>
  <c r="O1251" i="7" s="1"/>
  <c r="G1252" i="7"/>
  <c r="H1252" i="7" s="1"/>
  <c r="J1252" i="7" s="1"/>
  <c r="K1252" i="7" s="1"/>
  <c r="L1252" i="7" s="1"/>
  <c r="M1252" i="7" s="1"/>
  <c r="N1252" i="7" s="1"/>
  <c r="O1252" i="7" s="1"/>
  <c r="G1253" i="7"/>
  <c r="H1253" i="7" s="1"/>
  <c r="J1253" i="7" s="1"/>
  <c r="K1253" i="7" s="1"/>
  <c r="L1253" i="7" s="1"/>
  <c r="M1253" i="7" s="1"/>
  <c r="N1253" i="7" s="1"/>
  <c r="O1253" i="7" s="1"/>
  <c r="G1254" i="7"/>
  <c r="H1254" i="7" s="1"/>
  <c r="J1254" i="7" s="1"/>
  <c r="K1254" i="7" s="1"/>
  <c r="L1254" i="7" s="1"/>
  <c r="M1254" i="7" s="1"/>
  <c r="N1254" i="7" s="1"/>
  <c r="O1254" i="7" s="1"/>
  <c r="G1255" i="7"/>
  <c r="H1255" i="7" s="1"/>
  <c r="J1255" i="7" s="1"/>
  <c r="K1255" i="7" s="1"/>
  <c r="L1255" i="7" s="1"/>
  <c r="M1255" i="7" s="1"/>
  <c r="N1255" i="7" s="1"/>
  <c r="O1255" i="7" s="1"/>
  <c r="G1256" i="7"/>
  <c r="H1256" i="7" s="1"/>
  <c r="J1256" i="7" s="1"/>
  <c r="K1256" i="7" s="1"/>
  <c r="L1256" i="7" s="1"/>
  <c r="M1256" i="7" s="1"/>
  <c r="N1256" i="7" s="1"/>
  <c r="O1256" i="7" s="1"/>
  <c r="G1257" i="7"/>
  <c r="H1257" i="7" s="1"/>
  <c r="J1257" i="7" s="1"/>
  <c r="K1257" i="7" s="1"/>
  <c r="L1257" i="7" s="1"/>
  <c r="M1257" i="7" s="1"/>
  <c r="N1257" i="7" s="1"/>
  <c r="O1257" i="7" s="1"/>
  <c r="G1258" i="7"/>
  <c r="H1258" i="7" s="1"/>
  <c r="J1258" i="7" s="1"/>
  <c r="K1258" i="7" s="1"/>
  <c r="L1258" i="7" s="1"/>
  <c r="M1258" i="7" s="1"/>
  <c r="N1258" i="7" s="1"/>
  <c r="O1258" i="7" s="1"/>
  <c r="G1259" i="7"/>
  <c r="H1259" i="7" s="1"/>
  <c r="J1259" i="7" s="1"/>
  <c r="K1259" i="7" s="1"/>
  <c r="L1259" i="7" s="1"/>
  <c r="M1259" i="7" s="1"/>
  <c r="N1259" i="7" s="1"/>
  <c r="O1259" i="7" s="1"/>
  <c r="G1260" i="7"/>
  <c r="H1260" i="7" s="1"/>
  <c r="J1260" i="7" s="1"/>
  <c r="K1260" i="7" s="1"/>
  <c r="L1260" i="7" s="1"/>
  <c r="M1260" i="7" s="1"/>
  <c r="N1260" i="7" s="1"/>
  <c r="O1260" i="7" s="1"/>
  <c r="G1261" i="7"/>
  <c r="H1261" i="7" s="1"/>
  <c r="J1261" i="7" s="1"/>
  <c r="K1261" i="7" s="1"/>
  <c r="L1261" i="7" s="1"/>
  <c r="M1261" i="7" s="1"/>
  <c r="N1261" i="7" s="1"/>
  <c r="O1261" i="7" s="1"/>
  <c r="G1262" i="7"/>
  <c r="H1262" i="7" s="1"/>
  <c r="J1262" i="7" s="1"/>
  <c r="K1262" i="7" s="1"/>
  <c r="L1262" i="7" s="1"/>
  <c r="M1262" i="7" s="1"/>
  <c r="N1262" i="7" s="1"/>
  <c r="O1262" i="7" s="1"/>
  <c r="G1263" i="7"/>
  <c r="H1263" i="7" s="1"/>
  <c r="J1263" i="7" s="1"/>
  <c r="K1263" i="7" s="1"/>
  <c r="L1263" i="7" s="1"/>
  <c r="M1263" i="7" s="1"/>
  <c r="N1263" i="7" s="1"/>
  <c r="O1263" i="7" s="1"/>
  <c r="G1264" i="7"/>
  <c r="H1264" i="7" s="1"/>
  <c r="J1264" i="7" s="1"/>
  <c r="K1264" i="7" s="1"/>
  <c r="L1264" i="7" s="1"/>
  <c r="M1264" i="7" s="1"/>
  <c r="N1264" i="7" s="1"/>
  <c r="O1264" i="7" s="1"/>
  <c r="G1265" i="7"/>
  <c r="H1265" i="7" s="1"/>
  <c r="J1265" i="7" s="1"/>
  <c r="K1265" i="7" s="1"/>
  <c r="L1265" i="7" s="1"/>
  <c r="M1265" i="7" s="1"/>
  <c r="N1265" i="7" s="1"/>
  <c r="O1265" i="7" s="1"/>
  <c r="G1266" i="7"/>
  <c r="H1266" i="7" s="1"/>
  <c r="J1266" i="7" s="1"/>
  <c r="K1266" i="7" s="1"/>
  <c r="L1266" i="7" s="1"/>
  <c r="M1266" i="7" s="1"/>
  <c r="N1266" i="7" s="1"/>
  <c r="O1266" i="7" s="1"/>
  <c r="G1267" i="7"/>
  <c r="H1267" i="7" s="1"/>
  <c r="J1267" i="7" s="1"/>
  <c r="K1267" i="7" s="1"/>
  <c r="L1267" i="7" s="1"/>
  <c r="M1267" i="7" s="1"/>
  <c r="N1267" i="7" s="1"/>
  <c r="O1267" i="7" s="1"/>
  <c r="G1268" i="7"/>
  <c r="H1268" i="7" s="1"/>
  <c r="J1268" i="7" s="1"/>
  <c r="K1268" i="7" s="1"/>
  <c r="L1268" i="7" s="1"/>
  <c r="M1268" i="7" s="1"/>
  <c r="N1268" i="7" s="1"/>
  <c r="O1268" i="7" s="1"/>
  <c r="G1269" i="7"/>
  <c r="H1269" i="7" s="1"/>
  <c r="J1269" i="7" s="1"/>
  <c r="K1269" i="7" s="1"/>
  <c r="L1269" i="7" s="1"/>
  <c r="M1269" i="7" s="1"/>
  <c r="N1269" i="7" s="1"/>
  <c r="O1269" i="7" s="1"/>
  <c r="G1270" i="7"/>
  <c r="H1270" i="7" s="1"/>
  <c r="J1270" i="7" s="1"/>
  <c r="K1270" i="7" s="1"/>
  <c r="L1270" i="7" s="1"/>
  <c r="M1270" i="7" s="1"/>
  <c r="N1270" i="7" s="1"/>
  <c r="O1270" i="7" s="1"/>
  <c r="G1271" i="7"/>
  <c r="H1271" i="7" s="1"/>
  <c r="J1271" i="7" s="1"/>
  <c r="K1271" i="7" s="1"/>
  <c r="L1271" i="7" s="1"/>
  <c r="M1271" i="7" s="1"/>
  <c r="N1271" i="7" s="1"/>
  <c r="O1271" i="7" s="1"/>
  <c r="G1272" i="7"/>
  <c r="H1272" i="7" s="1"/>
  <c r="J1272" i="7" s="1"/>
  <c r="K1272" i="7" s="1"/>
  <c r="L1272" i="7" s="1"/>
  <c r="M1272" i="7" s="1"/>
  <c r="N1272" i="7" s="1"/>
  <c r="O1272" i="7" s="1"/>
  <c r="G1273" i="7"/>
  <c r="H1273" i="7" s="1"/>
  <c r="J1273" i="7" s="1"/>
  <c r="K1273" i="7" s="1"/>
  <c r="L1273" i="7" s="1"/>
  <c r="M1273" i="7" s="1"/>
  <c r="N1273" i="7" s="1"/>
  <c r="O1273" i="7" s="1"/>
  <c r="G1274" i="7"/>
  <c r="H1274" i="7" s="1"/>
  <c r="J1274" i="7" s="1"/>
  <c r="K1274" i="7" s="1"/>
  <c r="L1274" i="7" s="1"/>
  <c r="M1274" i="7" s="1"/>
  <c r="N1274" i="7" s="1"/>
  <c r="O1274" i="7" s="1"/>
  <c r="G1275" i="7"/>
  <c r="H1275" i="7" s="1"/>
  <c r="J1275" i="7" s="1"/>
  <c r="K1275" i="7" s="1"/>
  <c r="L1275" i="7" s="1"/>
  <c r="M1275" i="7" s="1"/>
  <c r="N1275" i="7" s="1"/>
  <c r="O1275" i="7" s="1"/>
  <c r="G1276" i="7"/>
  <c r="H1276" i="7" s="1"/>
  <c r="J1276" i="7" s="1"/>
  <c r="K1276" i="7" s="1"/>
  <c r="L1276" i="7" s="1"/>
  <c r="M1276" i="7" s="1"/>
  <c r="N1276" i="7" s="1"/>
  <c r="O1276" i="7" s="1"/>
  <c r="G1277" i="7"/>
  <c r="H1277" i="7" s="1"/>
  <c r="J1277" i="7" s="1"/>
  <c r="K1277" i="7" s="1"/>
  <c r="L1277" i="7" s="1"/>
  <c r="M1277" i="7" s="1"/>
  <c r="N1277" i="7" s="1"/>
  <c r="O1277" i="7" s="1"/>
  <c r="G1278" i="7"/>
  <c r="H1278" i="7" s="1"/>
  <c r="J1278" i="7" s="1"/>
  <c r="K1278" i="7" s="1"/>
  <c r="L1278" i="7" s="1"/>
  <c r="M1278" i="7" s="1"/>
  <c r="N1278" i="7" s="1"/>
  <c r="O1278" i="7" s="1"/>
  <c r="G1279" i="7"/>
  <c r="H1279" i="7" s="1"/>
  <c r="J1279" i="7" s="1"/>
  <c r="K1279" i="7" s="1"/>
  <c r="L1279" i="7" s="1"/>
  <c r="M1279" i="7" s="1"/>
  <c r="N1279" i="7" s="1"/>
  <c r="O1279" i="7" s="1"/>
  <c r="G1280" i="7"/>
  <c r="H1280" i="7" s="1"/>
  <c r="J1280" i="7" s="1"/>
  <c r="K1280" i="7" s="1"/>
  <c r="L1280" i="7" s="1"/>
  <c r="M1280" i="7" s="1"/>
  <c r="N1280" i="7" s="1"/>
  <c r="O1280" i="7" s="1"/>
  <c r="G1281" i="7"/>
  <c r="H1281" i="7" s="1"/>
  <c r="J1281" i="7" s="1"/>
  <c r="K1281" i="7" s="1"/>
  <c r="L1281" i="7" s="1"/>
  <c r="M1281" i="7" s="1"/>
  <c r="N1281" i="7" s="1"/>
  <c r="O1281" i="7" s="1"/>
  <c r="G1282" i="7"/>
  <c r="H1282" i="7" s="1"/>
  <c r="J1282" i="7" s="1"/>
  <c r="K1282" i="7" s="1"/>
  <c r="L1282" i="7" s="1"/>
  <c r="M1282" i="7" s="1"/>
  <c r="N1282" i="7" s="1"/>
  <c r="O1282" i="7" s="1"/>
  <c r="G1283" i="7"/>
  <c r="H1283" i="7" s="1"/>
  <c r="J1283" i="7" s="1"/>
  <c r="K1283" i="7" s="1"/>
  <c r="L1283" i="7" s="1"/>
  <c r="M1283" i="7" s="1"/>
  <c r="N1283" i="7" s="1"/>
  <c r="O1283" i="7" s="1"/>
  <c r="G1284" i="7"/>
  <c r="H1284" i="7" s="1"/>
  <c r="J1284" i="7" s="1"/>
  <c r="K1284" i="7" s="1"/>
  <c r="L1284" i="7" s="1"/>
  <c r="M1284" i="7" s="1"/>
  <c r="N1284" i="7" s="1"/>
  <c r="O1284" i="7" s="1"/>
  <c r="G1285" i="7"/>
  <c r="H1285" i="7" s="1"/>
  <c r="J1285" i="7" s="1"/>
  <c r="K1285" i="7" s="1"/>
  <c r="L1285" i="7" s="1"/>
  <c r="M1285" i="7" s="1"/>
  <c r="N1285" i="7" s="1"/>
  <c r="O1285" i="7" s="1"/>
  <c r="G1286" i="7"/>
  <c r="H1286" i="7" s="1"/>
  <c r="J1286" i="7" s="1"/>
  <c r="K1286" i="7" s="1"/>
  <c r="L1286" i="7" s="1"/>
  <c r="M1286" i="7" s="1"/>
  <c r="N1286" i="7" s="1"/>
  <c r="O1286" i="7" s="1"/>
  <c r="G1287" i="7"/>
  <c r="H1287" i="7" s="1"/>
  <c r="J1287" i="7" s="1"/>
  <c r="K1287" i="7" s="1"/>
  <c r="L1287" i="7" s="1"/>
  <c r="M1287" i="7" s="1"/>
  <c r="N1287" i="7" s="1"/>
  <c r="O1287" i="7" s="1"/>
  <c r="G1288" i="7"/>
  <c r="H1288" i="7" s="1"/>
  <c r="J1288" i="7" s="1"/>
  <c r="K1288" i="7" s="1"/>
  <c r="L1288" i="7" s="1"/>
  <c r="M1288" i="7" s="1"/>
  <c r="N1288" i="7" s="1"/>
  <c r="O1288" i="7" s="1"/>
  <c r="G1289" i="7"/>
  <c r="H1289" i="7" s="1"/>
  <c r="J1289" i="7" s="1"/>
  <c r="K1289" i="7" s="1"/>
  <c r="L1289" i="7" s="1"/>
  <c r="M1289" i="7" s="1"/>
  <c r="N1289" i="7" s="1"/>
  <c r="O1289" i="7" s="1"/>
  <c r="G1290" i="7"/>
  <c r="H1290" i="7" s="1"/>
  <c r="J1290" i="7" s="1"/>
  <c r="K1290" i="7" s="1"/>
  <c r="L1290" i="7" s="1"/>
  <c r="M1290" i="7" s="1"/>
  <c r="N1290" i="7" s="1"/>
  <c r="O1290" i="7" s="1"/>
  <c r="G1291" i="7"/>
  <c r="H1291" i="7" s="1"/>
  <c r="J1291" i="7" s="1"/>
  <c r="K1291" i="7" s="1"/>
  <c r="L1291" i="7" s="1"/>
  <c r="M1291" i="7" s="1"/>
  <c r="N1291" i="7" s="1"/>
  <c r="O1291" i="7" s="1"/>
  <c r="G1292" i="7"/>
  <c r="H1292" i="7" s="1"/>
  <c r="J1292" i="7" s="1"/>
  <c r="K1292" i="7" s="1"/>
  <c r="L1292" i="7" s="1"/>
  <c r="M1292" i="7" s="1"/>
  <c r="N1292" i="7" s="1"/>
  <c r="O1292" i="7" s="1"/>
  <c r="G1293" i="7"/>
  <c r="H1293" i="7" s="1"/>
  <c r="J1293" i="7" s="1"/>
  <c r="K1293" i="7" s="1"/>
  <c r="L1293" i="7" s="1"/>
  <c r="M1293" i="7" s="1"/>
  <c r="N1293" i="7" s="1"/>
  <c r="O1293" i="7" s="1"/>
  <c r="G1294" i="7"/>
  <c r="H1294" i="7" s="1"/>
  <c r="J1294" i="7" s="1"/>
  <c r="K1294" i="7" s="1"/>
  <c r="L1294" i="7" s="1"/>
  <c r="M1294" i="7" s="1"/>
  <c r="N1294" i="7" s="1"/>
  <c r="O1294" i="7" s="1"/>
  <c r="G1295" i="7"/>
  <c r="H1295" i="7" s="1"/>
  <c r="J1295" i="7" s="1"/>
  <c r="K1295" i="7" s="1"/>
  <c r="L1295" i="7" s="1"/>
  <c r="M1295" i="7" s="1"/>
  <c r="N1295" i="7" s="1"/>
  <c r="O1295" i="7" s="1"/>
  <c r="G1296" i="7"/>
  <c r="H1296" i="7" s="1"/>
  <c r="J1296" i="7" s="1"/>
  <c r="K1296" i="7" s="1"/>
  <c r="L1296" i="7" s="1"/>
  <c r="M1296" i="7" s="1"/>
  <c r="N1296" i="7" s="1"/>
  <c r="O1296" i="7" s="1"/>
  <c r="G1297" i="7"/>
  <c r="H1297" i="7" s="1"/>
  <c r="J1297" i="7" s="1"/>
  <c r="K1297" i="7" s="1"/>
  <c r="L1297" i="7" s="1"/>
  <c r="M1297" i="7" s="1"/>
  <c r="N1297" i="7" s="1"/>
  <c r="O1297" i="7" s="1"/>
  <c r="G1298" i="7"/>
  <c r="H1298" i="7" s="1"/>
  <c r="J1298" i="7" s="1"/>
  <c r="K1298" i="7" s="1"/>
  <c r="L1298" i="7" s="1"/>
  <c r="M1298" i="7" s="1"/>
  <c r="N1298" i="7" s="1"/>
  <c r="O1298" i="7" s="1"/>
  <c r="G1299" i="7"/>
  <c r="H1299" i="7" s="1"/>
  <c r="J1299" i="7" s="1"/>
  <c r="K1299" i="7" s="1"/>
  <c r="L1299" i="7" s="1"/>
  <c r="M1299" i="7" s="1"/>
  <c r="N1299" i="7" s="1"/>
  <c r="O1299" i="7" s="1"/>
  <c r="G1300" i="7"/>
  <c r="H1300" i="7" s="1"/>
  <c r="J1300" i="7" s="1"/>
  <c r="K1300" i="7" s="1"/>
  <c r="L1300" i="7" s="1"/>
  <c r="M1300" i="7" s="1"/>
  <c r="N1300" i="7" s="1"/>
  <c r="O1300" i="7" s="1"/>
  <c r="G1301" i="7"/>
  <c r="H1301" i="7" s="1"/>
  <c r="J1301" i="7" s="1"/>
  <c r="K1301" i="7" s="1"/>
  <c r="L1301" i="7" s="1"/>
  <c r="M1301" i="7" s="1"/>
  <c r="N1301" i="7" s="1"/>
  <c r="O1301" i="7" s="1"/>
  <c r="G1302" i="7"/>
  <c r="H1302" i="7" s="1"/>
  <c r="J1302" i="7" s="1"/>
  <c r="K1302" i="7" s="1"/>
  <c r="L1302" i="7" s="1"/>
  <c r="M1302" i="7" s="1"/>
  <c r="N1302" i="7" s="1"/>
  <c r="O1302" i="7" s="1"/>
  <c r="G1303" i="7"/>
  <c r="H1303" i="7" s="1"/>
  <c r="J1303" i="7" s="1"/>
  <c r="K1303" i="7" s="1"/>
  <c r="L1303" i="7" s="1"/>
  <c r="M1303" i="7" s="1"/>
  <c r="N1303" i="7" s="1"/>
  <c r="O1303" i="7" s="1"/>
  <c r="G1304" i="7"/>
  <c r="H1304" i="7" s="1"/>
  <c r="J1304" i="7" s="1"/>
  <c r="K1304" i="7" s="1"/>
  <c r="L1304" i="7" s="1"/>
  <c r="M1304" i="7" s="1"/>
  <c r="N1304" i="7" s="1"/>
  <c r="O1304" i="7" s="1"/>
  <c r="G1305" i="7"/>
  <c r="H1305" i="7" s="1"/>
  <c r="J1305" i="7" s="1"/>
  <c r="K1305" i="7" s="1"/>
  <c r="L1305" i="7" s="1"/>
  <c r="M1305" i="7" s="1"/>
  <c r="N1305" i="7" s="1"/>
  <c r="O1305" i="7" s="1"/>
  <c r="G1306" i="7"/>
  <c r="H1306" i="7" s="1"/>
  <c r="J1306" i="7" s="1"/>
  <c r="K1306" i="7" s="1"/>
  <c r="L1306" i="7" s="1"/>
  <c r="M1306" i="7" s="1"/>
  <c r="N1306" i="7" s="1"/>
  <c r="O1306" i="7" s="1"/>
  <c r="G1307" i="7"/>
  <c r="H1307" i="7" s="1"/>
  <c r="J1307" i="7" s="1"/>
  <c r="K1307" i="7" s="1"/>
  <c r="L1307" i="7" s="1"/>
  <c r="M1307" i="7" s="1"/>
  <c r="N1307" i="7" s="1"/>
  <c r="O1307" i="7" s="1"/>
  <c r="G1308" i="7"/>
  <c r="H1308" i="7" s="1"/>
  <c r="J1308" i="7" s="1"/>
  <c r="K1308" i="7" s="1"/>
  <c r="L1308" i="7" s="1"/>
  <c r="M1308" i="7" s="1"/>
  <c r="N1308" i="7" s="1"/>
  <c r="O1308" i="7" s="1"/>
  <c r="G1309" i="7"/>
  <c r="H1309" i="7" s="1"/>
  <c r="J1309" i="7" s="1"/>
  <c r="K1309" i="7" s="1"/>
  <c r="L1309" i="7" s="1"/>
  <c r="M1309" i="7" s="1"/>
  <c r="N1309" i="7" s="1"/>
  <c r="O1309" i="7" s="1"/>
  <c r="G1310" i="7"/>
  <c r="H1310" i="7" s="1"/>
  <c r="J1310" i="7" s="1"/>
  <c r="K1310" i="7" s="1"/>
  <c r="L1310" i="7" s="1"/>
  <c r="M1310" i="7" s="1"/>
  <c r="N1310" i="7" s="1"/>
  <c r="O1310" i="7" s="1"/>
  <c r="G1311" i="7"/>
  <c r="H1311" i="7" s="1"/>
  <c r="J1311" i="7" s="1"/>
  <c r="K1311" i="7" s="1"/>
  <c r="L1311" i="7" s="1"/>
  <c r="M1311" i="7" s="1"/>
  <c r="N1311" i="7" s="1"/>
  <c r="O1311" i="7" s="1"/>
  <c r="G1312" i="7"/>
  <c r="H1312" i="7" s="1"/>
  <c r="J1312" i="7" s="1"/>
  <c r="K1312" i="7" s="1"/>
  <c r="L1312" i="7" s="1"/>
  <c r="M1312" i="7" s="1"/>
  <c r="N1312" i="7" s="1"/>
  <c r="O1312" i="7" s="1"/>
  <c r="G1313" i="7"/>
  <c r="H1313" i="7" s="1"/>
  <c r="J1313" i="7" s="1"/>
  <c r="K1313" i="7" s="1"/>
  <c r="L1313" i="7" s="1"/>
  <c r="M1313" i="7" s="1"/>
  <c r="N1313" i="7" s="1"/>
  <c r="O1313" i="7" s="1"/>
  <c r="G1314" i="7"/>
  <c r="H1314" i="7" s="1"/>
  <c r="J1314" i="7" s="1"/>
  <c r="K1314" i="7" s="1"/>
  <c r="L1314" i="7" s="1"/>
  <c r="M1314" i="7" s="1"/>
  <c r="N1314" i="7" s="1"/>
  <c r="O1314" i="7" s="1"/>
  <c r="G1315" i="7"/>
  <c r="H1315" i="7" s="1"/>
  <c r="J1315" i="7" s="1"/>
  <c r="K1315" i="7" s="1"/>
  <c r="L1315" i="7" s="1"/>
  <c r="M1315" i="7" s="1"/>
  <c r="N1315" i="7" s="1"/>
  <c r="O1315" i="7" s="1"/>
  <c r="G1316" i="7"/>
  <c r="H1316" i="7" s="1"/>
  <c r="J1316" i="7" s="1"/>
  <c r="K1316" i="7" s="1"/>
  <c r="L1316" i="7" s="1"/>
  <c r="M1316" i="7" s="1"/>
  <c r="N1316" i="7" s="1"/>
  <c r="O1316" i="7" s="1"/>
  <c r="G1317" i="7"/>
  <c r="H1317" i="7" s="1"/>
  <c r="J1317" i="7" s="1"/>
  <c r="K1317" i="7" s="1"/>
  <c r="L1317" i="7" s="1"/>
  <c r="M1317" i="7" s="1"/>
  <c r="N1317" i="7" s="1"/>
  <c r="O1317" i="7" s="1"/>
  <c r="G1318" i="7"/>
  <c r="H1318" i="7" s="1"/>
  <c r="J1318" i="7" s="1"/>
  <c r="K1318" i="7" s="1"/>
  <c r="L1318" i="7" s="1"/>
  <c r="M1318" i="7" s="1"/>
  <c r="N1318" i="7" s="1"/>
  <c r="O1318" i="7" s="1"/>
  <c r="G1319" i="7"/>
  <c r="H1319" i="7" s="1"/>
  <c r="J1319" i="7" s="1"/>
  <c r="K1319" i="7" s="1"/>
  <c r="L1319" i="7" s="1"/>
  <c r="M1319" i="7" s="1"/>
  <c r="N1319" i="7" s="1"/>
  <c r="O1319" i="7" s="1"/>
  <c r="G1320" i="7"/>
  <c r="H1320" i="7" s="1"/>
  <c r="J1320" i="7" s="1"/>
  <c r="K1320" i="7" s="1"/>
  <c r="L1320" i="7" s="1"/>
  <c r="M1320" i="7" s="1"/>
  <c r="N1320" i="7" s="1"/>
  <c r="O1320" i="7" s="1"/>
  <c r="G1321" i="7"/>
  <c r="H1321" i="7" s="1"/>
  <c r="J1321" i="7" s="1"/>
  <c r="K1321" i="7" s="1"/>
  <c r="L1321" i="7" s="1"/>
  <c r="M1321" i="7" s="1"/>
  <c r="N1321" i="7" s="1"/>
  <c r="O1321" i="7" s="1"/>
  <c r="G1322" i="7"/>
  <c r="H1322" i="7" s="1"/>
  <c r="J1322" i="7" s="1"/>
  <c r="K1322" i="7" s="1"/>
  <c r="L1322" i="7" s="1"/>
  <c r="M1322" i="7" s="1"/>
  <c r="N1322" i="7" s="1"/>
  <c r="O1322" i="7" s="1"/>
  <c r="G1323" i="7"/>
  <c r="H1323" i="7" s="1"/>
  <c r="J1323" i="7" s="1"/>
  <c r="K1323" i="7" s="1"/>
  <c r="L1323" i="7" s="1"/>
  <c r="M1323" i="7" s="1"/>
  <c r="N1323" i="7" s="1"/>
  <c r="O1323" i="7" s="1"/>
  <c r="G1324" i="7"/>
  <c r="H1324" i="7" s="1"/>
  <c r="J1324" i="7" s="1"/>
  <c r="K1324" i="7" s="1"/>
  <c r="L1324" i="7" s="1"/>
  <c r="M1324" i="7" s="1"/>
  <c r="N1324" i="7" s="1"/>
  <c r="O1324" i="7" s="1"/>
  <c r="G1325" i="7"/>
  <c r="H1325" i="7" s="1"/>
  <c r="J1325" i="7" s="1"/>
  <c r="K1325" i="7" s="1"/>
  <c r="L1325" i="7" s="1"/>
  <c r="M1325" i="7" s="1"/>
  <c r="N1325" i="7" s="1"/>
  <c r="O1325" i="7" s="1"/>
  <c r="G1326" i="7"/>
  <c r="H1326" i="7" s="1"/>
  <c r="J1326" i="7" s="1"/>
  <c r="K1326" i="7" s="1"/>
  <c r="L1326" i="7" s="1"/>
  <c r="M1326" i="7" s="1"/>
  <c r="N1326" i="7" s="1"/>
  <c r="O1326" i="7" s="1"/>
  <c r="G1327" i="7"/>
  <c r="H1327" i="7" s="1"/>
  <c r="J1327" i="7" s="1"/>
  <c r="K1327" i="7" s="1"/>
  <c r="L1327" i="7" s="1"/>
  <c r="M1327" i="7" s="1"/>
  <c r="N1327" i="7" s="1"/>
  <c r="O1327" i="7" s="1"/>
  <c r="G1328" i="7"/>
  <c r="H1328" i="7" s="1"/>
  <c r="J1328" i="7" s="1"/>
  <c r="K1328" i="7" s="1"/>
  <c r="L1328" i="7" s="1"/>
  <c r="M1328" i="7" s="1"/>
  <c r="N1328" i="7" s="1"/>
  <c r="O1328" i="7" s="1"/>
  <c r="G1329" i="7"/>
  <c r="H1329" i="7" s="1"/>
  <c r="J1329" i="7" s="1"/>
  <c r="K1329" i="7" s="1"/>
  <c r="L1329" i="7" s="1"/>
  <c r="M1329" i="7" s="1"/>
  <c r="N1329" i="7" s="1"/>
  <c r="O1329" i="7" s="1"/>
  <c r="G1330" i="7"/>
  <c r="H1330" i="7" s="1"/>
  <c r="J1330" i="7" s="1"/>
  <c r="K1330" i="7" s="1"/>
  <c r="L1330" i="7" s="1"/>
  <c r="M1330" i="7" s="1"/>
  <c r="N1330" i="7" s="1"/>
  <c r="O1330" i="7" s="1"/>
  <c r="G1331" i="7"/>
  <c r="H1331" i="7" s="1"/>
  <c r="J1331" i="7" s="1"/>
  <c r="K1331" i="7" s="1"/>
  <c r="L1331" i="7" s="1"/>
  <c r="M1331" i="7" s="1"/>
  <c r="N1331" i="7" s="1"/>
  <c r="O1331" i="7" s="1"/>
  <c r="G1332" i="7"/>
  <c r="H1332" i="7" s="1"/>
  <c r="J1332" i="7" s="1"/>
  <c r="K1332" i="7" s="1"/>
  <c r="L1332" i="7" s="1"/>
  <c r="M1332" i="7" s="1"/>
  <c r="N1332" i="7" s="1"/>
  <c r="O1332" i="7" s="1"/>
  <c r="G1333" i="7"/>
  <c r="H1333" i="7" s="1"/>
  <c r="J1333" i="7" s="1"/>
  <c r="K1333" i="7" s="1"/>
  <c r="L1333" i="7" s="1"/>
  <c r="M1333" i="7" s="1"/>
  <c r="N1333" i="7" s="1"/>
  <c r="O1333" i="7" s="1"/>
  <c r="G1334" i="7"/>
  <c r="H1334" i="7" s="1"/>
  <c r="J1334" i="7" s="1"/>
  <c r="K1334" i="7" s="1"/>
  <c r="L1334" i="7" s="1"/>
  <c r="M1334" i="7" s="1"/>
  <c r="N1334" i="7" s="1"/>
  <c r="O1334" i="7" s="1"/>
  <c r="G1335" i="7"/>
  <c r="H1335" i="7" s="1"/>
  <c r="J1335" i="7" s="1"/>
  <c r="K1335" i="7" s="1"/>
  <c r="L1335" i="7" s="1"/>
  <c r="M1335" i="7" s="1"/>
  <c r="N1335" i="7" s="1"/>
  <c r="O1335" i="7" s="1"/>
  <c r="G1336" i="7"/>
  <c r="H1336" i="7" s="1"/>
  <c r="J1336" i="7" s="1"/>
  <c r="K1336" i="7" s="1"/>
  <c r="L1336" i="7" s="1"/>
  <c r="M1336" i="7" s="1"/>
  <c r="N1336" i="7" s="1"/>
  <c r="O1336" i="7" s="1"/>
  <c r="G1337" i="7"/>
  <c r="H1337" i="7" s="1"/>
  <c r="J1337" i="7" s="1"/>
  <c r="K1337" i="7" s="1"/>
  <c r="L1337" i="7" s="1"/>
  <c r="M1337" i="7" s="1"/>
  <c r="N1337" i="7" s="1"/>
  <c r="O1337" i="7" s="1"/>
  <c r="G1338" i="7"/>
  <c r="H1338" i="7" s="1"/>
  <c r="J1338" i="7" s="1"/>
  <c r="K1338" i="7" s="1"/>
  <c r="L1338" i="7" s="1"/>
  <c r="M1338" i="7" s="1"/>
  <c r="N1338" i="7" s="1"/>
  <c r="O1338" i="7" s="1"/>
  <c r="G1339" i="7"/>
  <c r="H1339" i="7" s="1"/>
  <c r="J1339" i="7" s="1"/>
  <c r="K1339" i="7" s="1"/>
  <c r="L1339" i="7" s="1"/>
  <c r="M1339" i="7" s="1"/>
  <c r="N1339" i="7" s="1"/>
  <c r="O1339" i="7" s="1"/>
  <c r="G1340" i="7"/>
  <c r="H1340" i="7" s="1"/>
  <c r="J1340" i="7" s="1"/>
  <c r="K1340" i="7" s="1"/>
  <c r="L1340" i="7" s="1"/>
  <c r="M1340" i="7" s="1"/>
  <c r="N1340" i="7" s="1"/>
  <c r="O1340" i="7" s="1"/>
  <c r="G1341" i="7"/>
  <c r="H1341" i="7" s="1"/>
  <c r="J1341" i="7" s="1"/>
  <c r="K1341" i="7" s="1"/>
  <c r="L1341" i="7" s="1"/>
  <c r="M1341" i="7" s="1"/>
  <c r="N1341" i="7" s="1"/>
  <c r="O1341" i="7" s="1"/>
  <c r="G1342" i="7"/>
  <c r="H1342" i="7" s="1"/>
  <c r="J1342" i="7" s="1"/>
  <c r="K1342" i="7" s="1"/>
  <c r="L1342" i="7" s="1"/>
  <c r="M1342" i="7" s="1"/>
  <c r="N1342" i="7" s="1"/>
  <c r="O1342" i="7" s="1"/>
  <c r="G1343" i="7"/>
  <c r="H1343" i="7" s="1"/>
  <c r="J1343" i="7" s="1"/>
  <c r="K1343" i="7" s="1"/>
  <c r="L1343" i="7" s="1"/>
  <c r="G1344" i="7"/>
  <c r="H1344" i="7" s="1"/>
  <c r="J1344" i="7" s="1"/>
  <c r="K1344" i="7" s="1"/>
  <c r="L1344" i="7" s="1"/>
  <c r="M1344" i="7" s="1"/>
  <c r="N1344" i="7" s="1"/>
  <c r="O1344" i="7" s="1"/>
  <c r="G1345" i="7"/>
  <c r="H1345" i="7" s="1"/>
  <c r="J1345" i="7" s="1"/>
  <c r="K1345" i="7" s="1"/>
  <c r="L1345" i="7" s="1"/>
  <c r="M1345" i="7" s="1"/>
  <c r="N1345" i="7" s="1"/>
  <c r="O1345" i="7" s="1"/>
  <c r="G1346" i="7"/>
  <c r="H1346" i="7" s="1"/>
  <c r="J1346" i="7" s="1"/>
  <c r="K1346" i="7" s="1"/>
  <c r="L1346" i="7" s="1"/>
  <c r="M1346" i="7" s="1"/>
  <c r="N1346" i="7" s="1"/>
  <c r="O1346" i="7" s="1"/>
  <c r="G1347" i="7"/>
  <c r="H1347" i="7" s="1"/>
  <c r="J1347" i="7" s="1"/>
  <c r="K1347" i="7" s="1"/>
  <c r="L1347" i="7" s="1"/>
  <c r="M1347" i="7" s="1"/>
  <c r="N1347" i="7" s="1"/>
  <c r="O1347" i="7" s="1"/>
  <c r="G1348" i="7"/>
  <c r="H1348" i="7" s="1"/>
  <c r="J1348" i="7" s="1"/>
  <c r="K1348" i="7" s="1"/>
  <c r="L1348" i="7" s="1"/>
  <c r="M1348" i="7" s="1"/>
  <c r="N1348" i="7" s="1"/>
  <c r="O1348" i="7" s="1"/>
  <c r="G1349" i="7"/>
  <c r="H1349" i="7" s="1"/>
  <c r="J1349" i="7" s="1"/>
  <c r="G1350" i="7"/>
  <c r="H1350" i="7" s="1"/>
  <c r="J1350" i="7" s="1"/>
  <c r="K1350" i="7" s="1"/>
  <c r="L1350" i="7" s="1"/>
  <c r="M1350" i="7" s="1"/>
  <c r="N1350" i="7" s="1"/>
  <c r="O1350" i="7" s="1"/>
  <c r="G1351" i="7"/>
  <c r="H1351" i="7" s="1"/>
  <c r="J1351" i="7" s="1"/>
  <c r="K1351" i="7" s="1"/>
  <c r="L1351" i="7" s="1"/>
  <c r="M1351" i="7" s="1"/>
  <c r="N1351" i="7" s="1"/>
  <c r="O1351" i="7" s="1"/>
  <c r="G1352" i="7"/>
  <c r="H1352" i="7" s="1"/>
  <c r="J1352" i="7" s="1"/>
  <c r="K1352" i="7" s="1"/>
  <c r="L1352" i="7" s="1"/>
  <c r="M1352" i="7" s="1"/>
  <c r="N1352" i="7" s="1"/>
  <c r="O1352" i="7" s="1"/>
  <c r="G1353" i="7"/>
  <c r="H1353" i="7" s="1"/>
  <c r="J1353" i="7" s="1"/>
  <c r="K1353" i="7" s="1"/>
  <c r="L1353" i="7" s="1"/>
  <c r="M1353" i="7" s="1"/>
  <c r="N1353" i="7" s="1"/>
  <c r="O1353" i="7" s="1"/>
  <c r="G1354" i="7"/>
  <c r="H1354" i="7" s="1"/>
  <c r="J1354" i="7" s="1"/>
  <c r="K1354" i="7" s="1"/>
  <c r="L1354" i="7" s="1"/>
  <c r="M1354" i="7" s="1"/>
  <c r="N1354" i="7" s="1"/>
  <c r="O1354" i="7" s="1"/>
  <c r="G1355" i="7"/>
  <c r="H1355" i="7" s="1"/>
  <c r="J1355" i="7" s="1"/>
  <c r="K1355" i="7" s="1"/>
  <c r="L1355" i="7" s="1"/>
  <c r="M1355" i="7" s="1"/>
  <c r="N1355" i="7" s="1"/>
  <c r="O1355" i="7" s="1"/>
  <c r="G1356" i="7"/>
  <c r="H1356" i="7" s="1"/>
  <c r="J1356" i="7" s="1"/>
  <c r="K1356" i="7" s="1"/>
  <c r="L1356" i="7" s="1"/>
  <c r="M1356" i="7" s="1"/>
  <c r="N1356" i="7" s="1"/>
  <c r="O1356" i="7" s="1"/>
  <c r="G1357" i="7"/>
  <c r="H1357" i="7" s="1"/>
  <c r="J1357" i="7" s="1"/>
  <c r="K1357" i="7" s="1"/>
  <c r="L1357" i="7" s="1"/>
  <c r="M1357" i="7" s="1"/>
  <c r="N1357" i="7" s="1"/>
  <c r="O1357" i="7" s="1"/>
  <c r="G1358" i="7"/>
  <c r="H1358" i="7" s="1"/>
  <c r="J1358" i="7" s="1"/>
  <c r="K1358" i="7" s="1"/>
  <c r="L1358" i="7" s="1"/>
  <c r="M1358" i="7" s="1"/>
  <c r="N1358" i="7" s="1"/>
  <c r="O1358" i="7" s="1"/>
  <c r="G1359" i="7"/>
  <c r="H1359" i="7" s="1"/>
  <c r="J1359" i="7" s="1"/>
  <c r="K1359" i="7" s="1"/>
  <c r="L1359" i="7" s="1"/>
  <c r="M1359" i="7" s="1"/>
  <c r="N1359" i="7" s="1"/>
  <c r="O1359" i="7" s="1"/>
  <c r="G1360" i="7"/>
  <c r="H1360" i="7" s="1"/>
  <c r="J1360" i="7" s="1"/>
  <c r="G1361" i="7"/>
  <c r="H1361" i="7" s="1"/>
  <c r="J1361" i="7" s="1"/>
  <c r="K1361" i="7" s="1"/>
  <c r="L1361" i="7" s="1"/>
  <c r="M1361" i="7" s="1"/>
  <c r="N1361" i="7" s="1"/>
  <c r="O1361" i="7" s="1"/>
  <c r="G1362" i="7"/>
  <c r="H1362" i="7" s="1"/>
  <c r="J1362" i="7" s="1"/>
  <c r="K1362" i="7" s="1"/>
  <c r="L1362" i="7" s="1"/>
  <c r="M1362" i="7" s="1"/>
  <c r="N1362" i="7" s="1"/>
  <c r="O1362" i="7" s="1"/>
  <c r="G1363" i="7"/>
  <c r="H1363" i="7" s="1"/>
  <c r="J1363" i="7" s="1"/>
  <c r="K1363" i="7" s="1"/>
  <c r="L1363" i="7" s="1"/>
  <c r="M1363" i="7" s="1"/>
  <c r="N1363" i="7" s="1"/>
  <c r="O1363" i="7" s="1"/>
  <c r="G1364" i="7"/>
  <c r="H1364" i="7" s="1"/>
  <c r="J1364" i="7" s="1"/>
  <c r="K1364" i="7" s="1"/>
  <c r="L1364" i="7" s="1"/>
  <c r="M1364" i="7" s="1"/>
  <c r="N1364" i="7" s="1"/>
  <c r="O1364" i="7" s="1"/>
  <c r="G1365" i="7"/>
  <c r="H1365" i="7" s="1"/>
  <c r="J1365" i="7" s="1"/>
  <c r="K1365" i="7" s="1"/>
  <c r="L1365" i="7" s="1"/>
  <c r="M1365" i="7" s="1"/>
  <c r="N1365" i="7" s="1"/>
  <c r="O1365" i="7" s="1"/>
  <c r="G1366" i="7"/>
  <c r="H1366" i="7" s="1"/>
  <c r="J1366" i="7" s="1"/>
  <c r="K1366" i="7" s="1"/>
  <c r="L1366" i="7" s="1"/>
  <c r="M1366" i="7" s="1"/>
  <c r="N1366" i="7" s="1"/>
  <c r="O1366" i="7" s="1"/>
  <c r="G1367" i="7"/>
  <c r="H1367" i="7" s="1"/>
  <c r="J1367" i="7" s="1"/>
  <c r="K1367" i="7" s="1"/>
  <c r="L1367" i="7" s="1"/>
  <c r="M1367" i="7" s="1"/>
  <c r="N1367" i="7" s="1"/>
  <c r="O1367" i="7" s="1"/>
  <c r="G1368" i="7"/>
  <c r="H1368" i="7" s="1"/>
  <c r="J1368" i="7" s="1"/>
  <c r="K1368" i="7" s="1"/>
  <c r="L1368" i="7" s="1"/>
  <c r="M1368" i="7" s="1"/>
  <c r="N1368" i="7" s="1"/>
  <c r="O1368" i="7" s="1"/>
  <c r="G1369" i="7"/>
  <c r="H1369" i="7" s="1"/>
  <c r="J1369" i="7" s="1"/>
  <c r="K1369" i="7" s="1"/>
  <c r="L1369" i="7" s="1"/>
  <c r="M1369" i="7" s="1"/>
  <c r="N1369" i="7" s="1"/>
  <c r="O1369" i="7" s="1"/>
  <c r="G1370" i="7"/>
  <c r="H1370" i="7" s="1"/>
  <c r="J1370" i="7" s="1"/>
  <c r="K1370" i="7" s="1"/>
  <c r="L1370" i="7" s="1"/>
  <c r="M1370" i="7" s="1"/>
  <c r="N1370" i="7" s="1"/>
  <c r="O1370" i="7" s="1"/>
  <c r="G1371" i="7"/>
  <c r="H1371" i="7" s="1"/>
  <c r="J1371" i="7" s="1"/>
  <c r="K1371" i="7" s="1"/>
  <c r="L1371" i="7" s="1"/>
  <c r="M1371" i="7" s="1"/>
  <c r="N1371" i="7" s="1"/>
  <c r="O1371" i="7" s="1"/>
  <c r="G1372" i="7"/>
  <c r="H1372" i="7" s="1"/>
  <c r="J1372" i="7" s="1"/>
  <c r="K1372" i="7" s="1"/>
  <c r="L1372" i="7" s="1"/>
  <c r="M1372" i="7" s="1"/>
  <c r="N1372" i="7" s="1"/>
  <c r="O1372" i="7" s="1"/>
  <c r="G1373" i="7"/>
  <c r="H1373" i="7" s="1"/>
  <c r="J1373" i="7" s="1"/>
  <c r="K1373" i="7" s="1"/>
  <c r="L1373" i="7" s="1"/>
  <c r="M1373" i="7" s="1"/>
  <c r="N1373" i="7" s="1"/>
  <c r="O1373" i="7" s="1"/>
  <c r="G1374" i="7"/>
  <c r="H1374" i="7" s="1"/>
  <c r="J1374" i="7" s="1"/>
  <c r="K1374" i="7" s="1"/>
  <c r="L1374" i="7" s="1"/>
  <c r="M1374" i="7" s="1"/>
  <c r="N1374" i="7" s="1"/>
  <c r="O1374" i="7" s="1"/>
  <c r="G1375" i="7"/>
  <c r="H1375" i="7" s="1"/>
  <c r="J1375" i="7" s="1"/>
  <c r="K1375" i="7" s="1"/>
  <c r="L1375" i="7" s="1"/>
  <c r="M1375" i="7" s="1"/>
  <c r="N1375" i="7" s="1"/>
  <c r="O1375" i="7" s="1"/>
  <c r="G1376" i="7"/>
  <c r="H1376" i="7" s="1"/>
  <c r="J1376" i="7" s="1"/>
  <c r="K1376" i="7" s="1"/>
  <c r="L1376" i="7" s="1"/>
  <c r="M1376" i="7" s="1"/>
  <c r="N1376" i="7" s="1"/>
  <c r="O1376" i="7" s="1"/>
  <c r="G1377" i="7"/>
  <c r="H1377" i="7" s="1"/>
  <c r="J1377" i="7" s="1"/>
  <c r="K1377" i="7" s="1"/>
  <c r="L1377" i="7" s="1"/>
  <c r="M1377" i="7" s="1"/>
  <c r="N1377" i="7" s="1"/>
  <c r="O1377" i="7" s="1"/>
  <c r="G1378" i="7"/>
  <c r="H1378" i="7" s="1"/>
  <c r="J1378" i="7" s="1"/>
  <c r="K1378" i="7" s="1"/>
  <c r="L1378" i="7" s="1"/>
  <c r="M1378" i="7" s="1"/>
  <c r="N1378" i="7" s="1"/>
  <c r="O1378" i="7" s="1"/>
  <c r="G1379" i="7"/>
  <c r="H1379" i="7" s="1"/>
  <c r="J1379" i="7" s="1"/>
  <c r="K1379" i="7" s="1"/>
  <c r="L1379" i="7" s="1"/>
  <c r="M1379" i="7" s="1"/>
  <c r="N1379" i="7" s="1"/>
  <c r="O1379" i="7" s="1"/>
  <c r="G1380" i="7"/>
  <c r="H1380" i="7" s="1"/>
  <c r="J1380" i="7" s="1"/>
  <c r="K1380" i="7" s="1"/>
  <c r="L1380" i="7" s="1"/>
  <c r="M1380" i="7" s="1"/>
  <c r="N1380" i="7" s="1"/>
  <c r="O1380" i="7" s="1"/>
  <c r="G1381" i="7"/>
  <c r="H1381" i="7" s="1"/>
  <c r="J1381" i="7" s="1"/>
  <c r="K1381" i="7" s="1"/>
  <c r="L1381" i="7" s="1"/>
  <c r="M1381" i="7" s="1"/>
  <c r="N1381" i="7" s="1"/>
  <c r="O1381" i="7" s="1"/>
  <c r="G1382" i="7"/>
  <c r="H1382" i="7" s="1"/>
  <c r="J1382" i="7" s="1"/>
  <c r="K1382" i="7" s="1"/>
  <c r="L1382" i="7" s="1"/>
  <c r="M1382" i="7" s="1"/>
  <c r="N1382" i="7" s="1"/>
  <c r="O1382" i="7" s="1"/>
  <c r="G1383" i="7"/>
  <c r="H1383" i="7" s="1"/>
  <c r="J1383" i="7" s="1"/>
  <c r="K1383" i="7" s="1"/>
  <c r="L1383" i="7" s="1"/>
  <c r="M1383" i="7" s="1"/>
  <c r="N1383" i="7" s="1"/>
  <c r="O1383" i="7" s="1"/>
  <c r="G1384" i="7"/>
  <c r="H1384" i="7" s="1"/>
  <c r="J1384" i="7" s="1"/>
  <c r="G1385" i="7"/>
  <c r="H1385" i="7" s="1"/>
  <c r="J1385" i="7" s="1"/>
  <c r="K1385" i="7" s="1"/>
  <c r="L1385" i="7" s="1"/>
  <c r="M1385" i="7" s="1"/>
  <c r="N1385" i="7" s="1"/>
  <c r="O1385" i="7" s="1"/>
  <c r="G1386" i="7"/>
  <c r="H1386" i="7" s="1"/>
  <c r="G1387" i="7"/>
  <c r="H1387" i="7" s="1"/>
  <c r="J1387" i="7" s="1"/>
  <c r="K1387" i="7" s="1"/>
  <c r="L1387" i="7" s="1"/>
  <c r="M1387" i="7" s="1"/>
  <c r="N1387" i="7" s="1"/>
  <c r="O1387" i="7" s="1"/>
  <c r="G1388" i="7"/>
  <c r="H1388" i="7" s="1"/>
  <c r="J1388" i="7" s="1"/>
  <c r="K1388" i="7" s="1"/>
  <c r="L1388" i="7" s="1"/>
  <c r="M1388" i="7" s="1"/>
  <c r="N1388" i="7" s="1"/>
  <c r="O1388" i="7" s="1"/>
  <c r="G1389" i="7"/>
  <c r="H1389" i="7" s="1"/>
  <c r="J1389" i="7" s="1"/>
  <c r="K1389" i="7" s="1"/>
  <c r="L1389" i="7" s="1"/>
  <c r="M1389" i="7" s="1"/>
  <c r="N1389" i="7" s="1"/>
  <c r="O1389" i="7" s="1"/>
  <c r="G1390" i="7"/>
  <c r="H1390" i="7" s="1"/>
  <c r="J1390" i="7" s="1"/>
  <c r="K1390" i="7" s="1"/>
  <c r="L1390" i="7" s="1"/>
  <c r="M1390" i="7" s="1"/>
  <c r="N1390" i="7" s="1"/>
  <c r="O1390" i="7" s="1"/>
  <c r="G1391" i="7"/>
  <c r="H1391" i="7" s="1"/>
  <c r="J1391" i="7" s="1"/>
  <c r="K1391" i="7" s="1"/>
  <c r="L1391" i="7" s="1"/>
  <c r="M1391" i="7" s="1"/>
  <c r="N1391" i="7" s="1"/>
  <c r="O1391" i="7" s="1"/>
  <c r="G1392" i="7"/>
  <c r="H1392" i="7" s="1"/>
  <c r="J1392" i="7" s="1"/>
  <c r="K1392" i="7" s="1"/>
  <c r="L1392" i="7" s="1"/>
  <c r="M1392" i="7" s="1"/>
  <c r="N1392" i="7" s="1"/>
  <c r="O1392" i="7" s="1"/>
  <c r="G1393" i="7"/>
  <c r="H1393" i="7" s="1"/>
  <c r="J1393" i="7" s="1"/>
  <c r="K1393" i="7" s="1"/>
  <c r="L1393" i="7" s="1"/>
  <c r="M1393" i="7" s="1"/>
  <c r="N1393" i="7" s="1"/>
  <c r="O1393" i="7" s="1"/>
  <c r="G1394" i="7"/>
  <c r="H1394" i="7" s="1"/>
  <c r="J1394" i="7" s="1"/>
  <c r="K1394" i="7" s="1"/>
  <c r="L1394" i="7" s="1"/>
  <c r="M1394" i="7" s="1"/>
  <c r="N1394" i="7" s="1"/>
  <c r="O1394" i="7" s="1"/>
  <c r="G1395" i="7"/>
  <c r="H1395" i="7" s="1"/>
  <c r="J1395" i="7" s="1"/>
  <c r="K1395" i="7" s="1"/>
  <c r="L1395" i="7" s="1"/>
  <c r="M1395" i="7" s="1"/>
  <c r="N1395" i="7" s="1"/>
  <c r="O1395" i="7" s="1"/>
  <c r="G1396" i="7"/>
  <c r="H1396" i="7" s="1"/>
  <c r="J1396" i="7" s="1"/>
  <c r="K1396" i="7" s="1"/>
  <c r="L1396" i="7" s="1"/>
  <c r="M1396" i="7" s="1"/>
  <c r="N1396" i="7" s="1"/>
  <c r="O1396" i="7" s="1"/>
  <c r="G1397" i="7"/>
  <c r="H1397" i="7" s="1"/>
  <c r="J1397" i="7" s="1"/>
  <c r="K1397" i="7" s="1"/>
  <c r="L1397" i="7" s="1"/>
  <c r="M1397" i="7" s="1"/>
  <c r="N1397" i="7" s="1"/>
  <c r="O1397" i="7" s="1"/>
  <c r="G1398" i="7"/>
  <c r="H1398" i="7" s="1"/>
  <c r="J1398" i="7" s="1"/>
  <c r="K1398" i="7" s="1"/>
  <c r="L1398" i="7" s="1"/>
  <c r="M1398" i="7" s="1"/>
  <c r="N1398" i="7" s="1"/>
  <c r="O1398" i="7" s="1"/>
  <c r="G1399" i="7"/>
  <c r="H1399" i="7" s="1"/>
  <c r="J1399" i="7" s="1"/>
  <c r="K1399" i="7" s="1"/>
  <c r="L1399" i="7" s="1"/>
  <c r="M1399" i="7" s="1"/>
  <c r="N1399" i="7" s="1"/>
  <c r="O1399" i="7" s="1"/>
  <c r="G1400" i="7"/>
  <c r="H1400" i="7" s="1"/>
  <c r="J1400" i="7" s="1"/>
  <c r="K1400" i="7" s="1"/>
  <c r="L1400" i="7" s="1"/>
  <c r="M1400" i="7" s="1"/>
  <c r="N1400" i="7" s="1"/>
  <c r="O1400" i="7" s="1"/>
  <c r="G1401" i="7"/>
  <c r="H1401" i="7" s="1"/>
  <c r="J1401" i="7" s="1"/>
  <c r="K1401" i="7" s="1"/>
  <c r="L1401" i="7" s="1"/>
  <c r="M1401" i="7" s="1"/>
  <c r="N1401" i="7" s="1"/>
  <c r="O1401" i="7" s="1"/>
  <c r="G1402" i="7"/>
  <c r="H1402" i="7" s="1"/>
  <c r="J1402" i="7" s="1"/>
  <c r="K1402" i="7" s="1"/>
  <c r="L1402" i="7" s="1"/>
  <c r="M1402" i="7" s="1"/>
  <c r="N1402" i="7" s="1"/>
  <c r="O1402" i="7" s="1"/>
  <c r="G1403" i="7"/>
  <c r="H1403" i="7" s="1"/>
  <c r="J1403" i="7" s="1"/>
  <c r="K1403" i="7" s="1"/>
  <c r="L1403" i="7" s="1"/>
  <c r="M1403" i="7" s="1"/>
  <c r="N1403" i="7" s="1"/>
  <c r="O1403" i="7" s="1"/>
  <c r="G1404" i="7"/>
  <c r="H1404" i="7" s="1"/>
  <c r="J1404" i="7" s="1"/>
  <c r="K1404" i="7" s="1"/>
  <c r="L1404" i="7" s="1"/>
  <c r="M1404" i="7" s="1"/>
  <c r="N1404" i="7" s="1"/>
  <c r="O1404" i="7" s="1"/>
  <c r="G1405" i="7"/>
  <c r="H1405" i="7" s="1"/>
  <c r="J1405" i="7" s="1"/>
  <c r="K1405" i="7" s="1"/>
  <c r="L1405" i="7" s="1"/>
  <c r="M1405" i="7" s="1"/>
  <c r="N1405" i="7" s="1"/>
  <c r="O1405" i="7" s="1"/>
  <c r="G1406" i="7"/>
  <c r="H1406" i="7" s="1"/>
  <c r="J1406" i="7" s="1"/>
  <c r="K1406" i="7" s="1"/>
  <c r="L1406" i="7" s="1"/>
  <c r="M1406" i="7" s="1"/>
  <c r="N1406" i="7" s="1"/>
  <c r="O1406" i="7" s="1"/>
  <c r="G1407" i="7"/>
  <c r="H1407" i="7" s="1"/>
  <c r="J1407" i="7" s="1"/>
  <c r="K1407" i="7" s="1"/>
  <c r="L1407" i="7" s="1"/>
  <c r="M1407" i="7" s="1"/>
  <c r="N1407" i="7" s="1"/>
  <c r="O1407" i="7" s="1"/>
  <c r="G1408" i="7"/>
  <c r="H1408" i="7" s="1"/>
  <c r="J1408" i="7" s="1"/>
  <c r="K1408" i="7" s="1"/>
  <c r="L1408" i="7" s="1"/>
  <c r="M1408" i="7" s="1"/>
  <c r="N1408" i="7" s="1"/>
  <c r="O1408" i="7" s="1"/>
  <c r="G1409" i="7"/>
  <c r="H1409" i="7" s="1"/>
  <c r="J1409" i="7" s="1"/>
  <c r="K1409" i="7" s="1"/>
  <c r="L1409" i="7" s="1"/>
  <c r="M1409" i="7" s="1"/>
  <c r="N1409" i="7" s="1"/>
  <c r="O1409" i="7" s="1"/>
  <c r="G1410" i="7"/>
  <c r="H1410" i="7" s="1"/>
  <c r="J1410" i="7" s="1"/>
  <c r="K1410" i="7" s="1"/>
  <c r="L1410" i="7" s="1"/>
  <c r="M1410" i="7" s="1"/>
  <c r="N1410" i="7" s="1"/>
  <c r="O1410" i="7" s="1"/>
  <c r="G1411" i="7"/>
  <c r="H1411" i="7" s="1"/>
  <c r="J1411" i="7" s="1"/>
  <c r="K1411" i="7" s="1"/>
  <c r="L1411" i="7" s="1"/>
  <c r="M1411" i="7" s="1"/>
  <c r="N1411" i="7" s="1"/>
  <c r="O1411" i="7" s="1"/>
  <c r="G1412" i="7"/>
  <c r="H1412" i="7" s="1"/>
  <c r="J1412" i="7" s="1"/>
  <c r="K1412" i="7" s="1"/>
  <c r="L1412" i="7" s="1"/>
  <c r="M1412" i="7" s="1"/>
  <c r="N1412" i="7" s="1"/>
  <c r="O1412" i="7" s="1"/>
  <c r="G1413" i="7"/>
  <c r="H1413" i="7" s="1"/>
  <c r="J1413" i="7" s="1"/>
  <c r="K1413" i="7" s="1"/>
  <c r="L1413" i="7" s="1"/>
  <c r="M1413" i="7" s="1"/>
  <c r="N1413" i="7" s="1"/>
  <c r="O1413" i="7" s="1"/>
  <c r="G1414" i="7"/>
  <c r="H1414" i="7" s="1"/>
  <c r="J1414" i="7" s="1"/>
  <c r="K1414" i="7" s="1"/>
  <c r="L1414" i="7" s="1"/>
  <c r="M1414" i="7" s="1"/>
  <c r="N1414" i="7" s="1"/>
  <c r="O1414" i="7" s="1"/>
  <c r="G1415" i="7"/>
  <c r="H1415" i="7" s="1"/>
  <c r="J1415" i="7" s="1"/>
  <c r="K1415" i="7" s="1"/>
  <c r="L1415" i="7" s="1"/>
  <c r="M1415" i="7" s="1"/>
  <c r="N1415" i="7" s="1"/>
  <c r="O1415" i="7" s="1"/>
  <c r="G1416" i="7"/>
  <c r="H1416" i="7" s="1"/>
  <c r="J1416" i="7" s="1"/>
  <c r="K1416" i="7" s="1"/>
  <c r="L1416" i="7" s="1"/>
  <c r="M1416" i="7" s="1"/>
  <c r="N1416" i="7" s="1"/>
  <c r="O1416" i="7" s="1"/>
  <c r="G1417" i="7"/>
  <c r="H1417" i="7" s="1"/>
  <c r="J1417" i="7" s="1"/>
  <c r="K1417" i="7" s="1"/>
  <c r="L1417" i="7" s="1"/>
  <c r="M1417" i="7" s="1"/>
  <c r="N1417" i="7" s="1"/>
  <c r="O1417" i="7" s="1"/>
  <c r="G1418" i="7"/>
  <c r="H1418" i="7" s="1"/>
  <c r="J1418" i="7" s="1"/>
  <c r="K1418" i="7" s="1"/>
  <c r="L1418" i="7" s="1"/>
  <c r="M1418" i="7" s="1"/>
  <c r="N1418" i="7" s="1"/>
  <c r="O1418" i="7" s="1"/>
  <c r="G1419" i="7"/>
  <c r="H1419" i="7" s="1"/>
  <c r="J1419" i="7" s="1"/>
  <c r="K1419" i="7" s="1"/>
  <c r="L1419" i="7" s="1"/>
  <c r="M1419" i="7" s="1"/>
  <c r="N1419" i="7" s="1"/>
  <c r="O1419" i="7" s="1"/>
  <c r="G1420" i="7"/>
  <c r="H1420" i="7" s="1"/>
  <c r="J1420" i="7" s="1"/>
  <c r="K1420" i="7" s="1"/>
  <c r="L1420" i="7" s="1"/>
  <c r="M1420" i="7" s="1"/>
  <c r="N1420" i="7" s="1"/>
  <c r="O1420" i="7" s="1"/>
  <c r="G1421" i="7"/>
  <c r="H1421" i="7" s="1"/>
  <c r="J1421" i="7" s="1"/>
  <c r="K1421" i="7" s="1"/>
  <c r="L1421" i="7" s="1"/>
  <c r="M1421" i="7" s="1"/>
  <c r="N1421" i="7" s="1"/>
  <c r="O1421" i="7" s="1"/>
  <c r="G1422" i="7"/>
  <c r="H1422" i="7" s="1"/>
  <c r="J1422" i="7" s="1"/>
  <c r="K1422" i="7" s="1"/>
  <c r="L1422" i="7" s="1"/>
  <c r="M1422" i="7" s="1"/>
  <c r="N1422" i="7" s="1"/>
  <c r="O1422" i="7" s="1"/>
  <c r="G1423" i="7"/>
  <c r="H1423" i="7" s="1"/>
  <c r="J1423" i="7" s="1"/>
  <c r="K1423" i="7" s="1"/>
  <c r="L1423" i="7" s="1"/>
  <c r="M1423" i="7" s="1"/>
  <c r="N1423" i="7" s="1"/>
  <c r="O1423" i="7" s="1"/>
  <c r="G1424" i="7"/>
  <c r="H1424" i="7" s="1"/>
  <c r="J1424" i="7" s="1"/>
  <c r="K1424" i="7" s="1"/>
  <c r="L1424" i="7" s="1"/>
  <c r="M1424" i="7" s="1"/>
  <c r="N1424" i="7" s="1"/>
  <c r="O1424" i="7" s="1"/>
  <c r="G1425" i="7"/>
  <c r="H1425" i="7" s="1"/>
  <c r="J1425" i="7" s="1"/>
  <c r="K1425" i="7" s="1"/>
  <c r="L1425" i="7" s="1"/>
  <c r="M1425" i="7" s="1"/>
  <c r="N1425" i="7" s="1"/>
  <c r="O1425" i="7" s="1"/>
  <c r="G1426" i="7"/>
  <c r="H1426" i="7" s="1"/>
  <c r="J1426" i="7" s="1"/>
  <c r="K1426" i="7" s="1"/>
  <c r="L1426" i="7" s="1"/>
  <c r="M1426" i="7" s="1"/>
  <c r="N1426" i="7" s="1"/>
  <c r="O1426" i="7" s="1"/>
  <c r="G1427" i="7"/>
  <c r="H1427" i="7" s="1"/>
  <c r="J1427" i="7" s="1"/>
  <c r="K1427" i="7" s="1"/>
  <c r="L1427" i="7" s="1"/>
  <c r="M1427" i="7" s="1"/>
  <c r="N1427" i="7" s="1"/>
  <c r="O1427" i="7" s="1"/>
  <c r="G1428" i="7"/>
  <c r="H1428" i="7" s="1"/>
  <c r="J1428" i="7" s="1"/>
  <c r="K1428" i="7" s="1"/>
  <c r="L1428" i="7" s="1"/>
  <c r="M1428" i="7" s="1"/>
  <c r="N1428" i="7" s="1"/>
  <c r="O1428" i="7" s="1"/>
  <c r="G1429" i="7"/>
  <c r="H1429" i="7" s="1"/>
  <c r="J1429" i="7" s="1"/>
  <c r="K1429" i="7" s="1"/>
  <c r="L1429" i="7" s="1"/>
  <c r="M1429" i="7" s="1"/>
  <c r="N1429" i="7" s="1"/>
  <c r="O1429" i="7" s="1"/>
  <c r="G1430" i="7"/>
  <c r="H1430" i="7" s="1"/>
  <c r="J1430" i="7" s="1"/>
  <c r="K1430" i="7" s="1"/>
  <c r="L1430" i="7" s="1"/>
  <c r="M1430" i="7" s="1"/>
  <c r="N1430" i="7" s="1"/>
  <c r="O1430" i="7" s="1"/>
  <c r="G1431" i="7"/>
  <c r="H1431" i="7" s="1"/>
  <c r="J1431" i="7" s="1"/>
  <c r="K1431" i="7" s="1"/>
  <c r="L1431" i="7" s="1"/>
  <c r="M1431" i="7" s="1"/>
  <c r="N1431" i="7" s="1"/>
  <c r="O1431" i="7" s="1"/>
  <c r="G1432" i="7"/>
  <c r="H1432" i="7" s="1"/>
  <c r="J1432" i="7" s="1"/>
  <c r="K1432" i="7" s="1"/>
  <c r="L1432" i="7" s="1"/>
  <c r="M1432" i="7" s="1"/>
  <c r="N1432" i="7" s="1"/>
  <c r="O1432" i="7" s="1"/>
  <c r="G1433" i="7"/>
  <c r="H1433" i="7" s="1"/>
  <c r="J1433" i="7" s="1"/>
  <c r="K1433" i="7" s="1"/>
  <c r="L1433" i="7" s="1"/>
  <c r="M1433" i="7" s="1"/>
  <c r="N1433" i="7" s="1"/>
  <c r="O1433" i="7" s="1"/>
  <c r="G1434" i="7"/>
  <c r="H1434" i="7" s="1"/>
  <c r="J1434" i="7" s="1"/>
  <c r="K1434" i="7" s="1"/>
  <c r="L1434" i="7" s="1"/>
  <c r="M1434" i="7" s="1"/>
  <c r="N1434" i="7" s="1"/>
  <c r="O1434" i="7" s="1"/>
  <c r="G1435" i="7"/>
  <c r="H1435" i="7" s="1"/>
  <c r="J1435" i="7" s="1"/>
  <c r="K1435" i="7" s="1"/>
  <c r="L1435" i="7" s="1"/>
  <c r="M1435" i="7" s="1"/>
  <c r="N1435" i="7" s="1"/>
  <c r="O1435" i="7" s="1"/>
  <c r="G1436" i="7"/>
  <c r="H1436" i="7" s="1"/>
  <c r="J1436" i="7" s="1"/>
  <c r="K1436" i="7" s="1"/>
  <c r="L1436" i="7" s="1"/>
  <c r="M1436" i="7" s="1"/>
  <c r="N1436" i="7" s="1"/>
  <c r="O1436" i="7" s="1"/>
  <c r="G1437" i="7"/>
  <c r="H1437" i="7" s="1"/>
  <c r="J1437" i="7" s="1"/>
  <c r="K1437" i="7" s="1"/>
  <c r="L1437" i="7" s="1"/>
  <c r="M1437" i="7" s="1"/>
  <c r="N1437" i="7" s="1"/>
  <c r="O1437" i="7" s="1"/>
  <c r="G1438" i="7"/>
  <c r="H1438" i="7" s="1"/>
  <c r="J1438" i="7" s="1"/>
  <c r="K1438" i="7" s="1"/>
  <c r="L1438" i="7" s="1"/>
  <c r="M1438" i="7" s="1"/>
  <c r="N1438" i="7" s="1"/>
  <c r="O1438" i="7" s="1"/>
  <c r="G1439" i="7"/>
  <c r="H1439" i="7" s="1"/>
  <c r="J1439" i="7" s="1"/>
  <c r="K1439" i="7" s="1"/>
  <c r="L1439" i="7" s="1"/>
  <c r="M1439" i="7" s="1"/>
  <c r="N1439" i="7" s="1"/>
  <c r="O1439" i="7" s="1"/>
  <c r="G1440" i="7"/>
  <c r="H1440" i="7" s="1"/>
  <c r="J1440" i="7" s="1"/>
  <c r="K1440" i="7" s="1"/>
  <c r="L1440" i="7" s="1"/>
  <c r="M1440" i="7" s="1"/>
  <c r="N1440" i="7" s="1"/>
  <c r="O1440" i="7" s="1"/>
  <c r="G1441" i="7"/>
  <c r="H1441" i="7" s="1"/>
  <c r="J1441" i="7" s="1"/>
  <c r="K1441" i="7" s="1"/>
  <c r="L1441" i="7" s="1"/>
  <c r="M1441" i="7" s="1"/>
  <c r="N1441" i="7" s="1"/>
  <c r="O1441" i="7" s="1"/>
  <c r="G1442" i="7"/>
  <c r="H1442" i="7" s="1"/>
  <c r="J1442" i="7" s="1"/>
  <c r="K1442" i="7" s="1"/>
  <c r="L1442" i="7" s="1"/>
  <c r="M1442" i="7" s="1"/>
  <c r="N1442" i="7" s="1"/>
  <c r="O1442" i="7" s="1"/>
  <c r="G1443" i="7"/>
  <c r="H1443" i="7" s="1"/>
  <c r="J1443" i="7" s="1"/>
  <c r="K1443" i="7" s="1"/>
  <c r="L1443" i="7" s="1"/>
  <c r="M1443" i="7" s="1"/>
  <c r="N1443" i="7" s="1"/>
  <c r="O1443" i="7" s="1"/>
  <c r="G1444" i="7"/>
  <c r="H1444" i="7" s="1"/>
  <c r="J1444" i="7" s="1"/>
  <c r="K1444" i="7" s="1"/>
  <c r="L1444" i="7" s="1"/>
  <c r="M1444" i="7" s="1"/>
  <c r="N1444" i="7" s="1"/>
  <c r="O1444" i="7" s="1"/>
  <c r="G1445" i="7"/>
  <c r="H1445" i="7" s="1"/>
  <c r="J1445" i="7" s="1"/>
  <c r="K1445" i="7" s="1"/>
  <c r="L1445" i="7" s="1"/>
  <c r="M1445" i="7" s="1"/>
  <c r="N1445" i="7" s="1"/>
  <c r="O1445" i="7" s="1"/>
  <c r="G1446" i="7"/>
  <c r="H1446" i="7" s="1"/>
  <c r="J1446" i="7" s="1"/>
  <c r="K1446" i="7" s="1"/>
  <c r="L1446" i="7" s="1"/>
  <c r="M1446" i="7" s="1"/>
  <c r="N1446" i="7" s="1"/>
  <c r="O1446" i="7" s="1"/>
  <c r="G1447" i="7"/>
  <c r="H1447" i="7" s="1"/>
  <c r="J1447" i="7" s="1"/>
  <c r="K1447" i="7" s="1"/>
  <c r="L1447" i="7" s="1"/>
  <c r="M1447" i="7" s="1"/>
  <c r="N1447" i="7" s="1"/>
  <c r="O1447" i="7" s="1"/>
  <c r="G1448" i="7"/>
  <c r="H1448" i="7" s="1"/>
  <c r="J1448" i="7" s="1"/>
  <c r="K1448" i="7" s="1"/>
  <c r="L1448" i="7" s="1"/>
  <c r="M1448" i="7" s="1"/>
  <c r="N1448" i="7" s="1"/>
  <c r="O1448" i="7" s="1"/>
  <c r="G1449" i="7"/>
  <c r="H1449" i="7" s="1"/>
  <c r="J1449" i="7" s="1"/>
  <c r="K1449" i="7" s="1"/>
  <c r="L1449" i="7" s="1"/>
  <c r="M1449" i="7" s="1"/>
  <c r="N1449" i="7" s="1"/>
  <c r="O1449" i="7" s="1"/>
  <c r="G1450" i="7"/>
  <c r="H1450" i="7" s="1"/>
  <c r="J1450" i="7" s="1"/>
  <c r="K1450" i="7" s="1"/>
  <c r="L1450" i="7" s="1"/>
  <c r="M1450" i="7" s="1"/>
  <c r="N1450" i="7" s="1"/>
  <c r="O1450" i="7" s="1"/>
  <c r="G1451" i="7"/>
  <c r="H1451" i="7" s="1"/>
  <c r="J1451" i="7" s="1"/>
  <c r="K1451" i="7" s="1"/>
  <c r="L1451" i="7" s="1"/>
  <c r="M1451" i="7" s="1"/>
  <c r="N1451" i="7" s="1"/>
  <c r="O1451" i="7" s="1"/>
  <c r="G1452" i="7"/>
  <c r="H1452" i="7" s="1"/>
  <c r="J1452" i="7" s="1"/>
  <c r="K1452" i="7" s="1"/>
  <c r="L1452" i="7" s="1"/>
  <c r="M1452" i="7" s="1"/>
  <c r="N1452" i="7" s="1"/>
  <c r="O1452" i="7" s="1"/>
  <c r="G1453" i="7"/>
  <c r="H1453" i="7" s="1"/>
  <c r="J1453" i="7" s="1"/>
  <c r="K1453" i="7" s="1"/>
  <c r="L1453" i="7" s="1"/>
  <c r="M1453" i="7" s="1"/>
  <c r="N1453" i="7" s="1"/>
  <c r="O1453" i="7" s="1"/>
  <c r="G1454" i="7"/>
  <c r="H1454" i="7" s="1"/>
  <c r="J1454" i="7" s="1"/>
  <c r="K1454" i="7" s="1"/>
  <c r="L1454" i="7" s="1"/>
  <c r="M1454" i="7" s="1"/>
  <c r="N1454" i="7" s="1"/>
  <c r="O1454" i="7" s="1"/>
  <c r="G1455" i="7"/>
  <c r="H1455" i="7" s="1"/>
  <c r="J1455" i="7" s="1"/>
  <c r="K1455" i="7" s="1"/>
  <c r="L1455" i="7" s="1"/>
  <c r="M1455" i="7" s="1"/>
  <c r="N1455" i="7" s="1"/>
  <c r="O1455" i="7" s="1"/>
  <c r="G1456" i="7"/>
  <c r="H1456" i="7" s="1"/>
  <c r="J1456" i="7" s="1"/>
  <c r="K1456" i="7" s="1"/>
  <c r="L1456" i="7" s="1"/>
  <c r="M1456" i="7" s="1"/>
  <c r="N1456" i="7" s="1"/>
  <c r="O1456" i="7" s="1"/>
  <c r="G1457" i="7"/>
  <c r="H1457" i="7" s="1"/>
  <c r="J1457" i="7" s="1"/>
  <c r="K1457" i="7" s="1"/>
  <c r="L1457" i="7" s="1"/>
  <c r="M1457" i="7" s="1"/>
  <c r="N1457" i="7" s="1"/>
  <c r="O1457" i="7" s="1"/>
  <c r="G1458" i="7"/>
  <c r="H1458" i="7" s="1"/>
  <c r="J1458" i="7" s="1"/>
  <c r="K1458" i="7" s="1"/>
  <c r="L1458" i="7" s="1"/>
  <c r="M1458" i="7" s="1"/>
  <c r="N1458" i="7" s="1"/>
  <c r="O1458" i="7" s="1"/>
  <c r="G1459" i="7"/>
  <c r="H1459" i="7" s="1"/>
  <c r="J1459" i="7" s="1"/>
  <c r="K1459" i="7" s="1"/>
  <c r="L1459" i="7" s="1"/>
  <c r="M1459" i="7" s="1"/>
  <c r="N1459" i="7" s="1"/>
  <c r="O1459" i="7" s="1"/>
  <c r="G1460" i="7"/>
  <c r="H1460" i="7" s="1"/>
  <c r="J1460" i="7" s="1"/>
  <c r="K1460" i="7" s="1"/>
  <c r="L1460" i="7" s="1"/>
  <c r="M1460" i="7" s="1"/>
  <c r="N1460" i="7" s="1"/>
  <c r="O1460" i="7" s="1"/>
  <c r="G1461" i="7"/>
  <c r="H1461" i="7" s="1"/>
  <c r="J1461" i="7" s="1"/>
  <c r="K1461" i="7" s="1"/>
  <c r="L1461" i="7" s="1"/>
  <c r="M1461" i="7" s="1"/>
  <c r="N1461" i="7" s="1"/>
  <c r="O1461" i="7" s="1"/>
  <c r="G1462" i="7"/>
  <c r="H1462" i="7" s="1"/>
  <c r="J1462" i="7" s="1"/>
  <c r="K1462" i="7" s="1"/>
  <c r="L1462" i="7" s="1"/>
  <c r="M1462" i="7" s="1"/>
  <c r="N1462" i="7" s="1"/>
  <c r="O1462" i="7" s="1"/>
  <c r="G1463" i="7"/>
  <c r="H1463" i="7" s="1"/>
  <c r="J1463" i="7" s="1"/>
  <c r="K1463" i="7" s="1"/>
  <c r="L1463" i="7" s="1"/>
  <c r="M1463" i="7" s="1"/>
  <c r="N1463" i="7" s="1"/>
  <c r="O1463" i="7" s="1"/>
  <c r="G1464" i="7"/>
  <c r="H1464" i="7" s="1"/>
  <c r="J1464" i="7" s="1"/>
  <c r="K1464" i="7" s="1"/>
  <c r="L1464" i="7" s="1"/>
  <c r="M1464" i="7" s="1"/>
  <c r="N1464" i="7" s="1"/>
  <c r="O1464" i="7" s="1"/>
  <c r="G1465" i="7"/>
  <c r="H1465" i="7" s="1"/>
  <c r="J1465" i="7" s="1"/>
  <c r="K1465" i="7" s="1"/>
  <c r="L1465" i="7" s="1"/>
  <c r="M1465" i="7" s="1"/>
  <c r="N1465" i="7" s="1"/>
  <c r="O1465" i="7" s="1"/>
  <c r="G1466" i="7"/>
  <c r="H1466" i="7" s="1"/>
  <c r="J1466" i="7" s="1"/>
  <c r="K1466" i="7" s="1"/>
  <c r="L1466" i="7" s="1"/>
  <c r="M1466" i="7" s="1"/>
  <c r="N1466" i="7" s="1"/>
  <c r="O1466" i="7" s="1"/>
  <c r="G1467" i="7"/>
  <c r="H1467" i="7" s="1"/>
  <c r="J1467" i="7" s="1"/>
  <c r="K1467" i="7" s="1"/>
  <c r="L1467" i="7" s="1"/>
  <c r="M1467" i="7" s="1"/>
  <c r="N1467" i="7" s="1"/>
  <c r="O1467" i="7" s="1"/>
  <c r="G1468" i="7"/>
  <c r="H1468" i="7" s="1"/>
  <c r="J1468" i="7" s="1"/>
  <c r="K1468" i="7" s="1"/>
  <c r="L1468" i="7" s="1"/>
  <c r="M1468" i="7" s="1"/>
  <c r="N1468" i="7" s="1"/>
  <c r="O1468" i="7" s="1"/>
  <c r="G1469" i="7"/>
  <c r="H1469" i="7" s="1"/>
  <c r="J1469" i="7" s="1"/>
  <c r="K1469" i="7" s="1"/>
  <c r="L1469" i="7" s="1"/>
  <c r="M1469" i="7" s="1"/>
  <c r="N1469" i="7" s="1"/>
  <c r="O1469" i="7" s="1"/>
  <c r="G1470" i="7"/>
  <c r="H1470" i="7" s="1"/>
  <c r="J1470" i="7" s="1"/>
  <c r="K1470" i="7" s="1"/>
  <c r="L1470" i="7" s="1"/>
  <c r="M1470" i="7" s="1"/>
  <c r="N1470" i="7" s="1"/>
  <c r="O1470" i="7" s="1"/>
  <c r="G1471" i="7"/>
  <c r="H1471" i="7" s="1"/>
  <c r="J1471" i="7" s="1"/>
  <c r="K1471" i="7" s="1"/>
  <c r="L1471" i="7" s="1"/>
  <c r="M1471" i="7" s="1"/>
  <c r="N1471" i="7" s="1"/>
  <c r="O1471" i="7" s="1"/>
  <c r="G1472" i="7"/>
  <c r="H1472" i="7" s="1"/>
  <c r="J1472" i="7" s="1"/>
  <c r="K1472" i="7" s="1"/>
  <c r="L1472" i="7" s="1"/>
  <c r="M1472" i="7" s="1"/>
  <c r="N1472" i="7" s="1"/>
  <c r="O1472" i="7" s="1"/>
  <c r="G1473" i="7"/>
  <c r="H1473" i="7" s="1"/>
  <c r="J1473" i="7" s="1"/>
  <c r="K1473" i="7" s="1"/>
  <c r="L1473" i="7" s="1"/>
  <c r="M1473" i="7" s="1"/>
  <c r="N1473" i="7" s="1"/>
  <c r="O1473" i="7" s="1"/>
  <c r="G1474" i="7"/>
  <c r="H1474" i="7" s="1"/>
  <c r="J1474" i="7" s="1"/>
  <c r="K1474" i="7" s="1"/>
  <c r="L1474" i="7" s="1"/>
  <c r="M1474" i="7" s="1"/>
  <c r="N1474" i="7" s="1"/>
  <c r="O1474" i="7" s="1"/>
  <c r="G1475" i="7"/>
  <c r="H1475" i="7" s="1"/>
  <c r="J1475" i="7" s="1"/>
  <c r="K1475" i="7" s="1"/>
  <c r="L1475" i="7" s="1"/>
  <c r="M1475" i="7" s="1"/>
  <c r="N1475" i="7" s="1"/>
  <c r="O1475" i="7" s="1"/>
  <c r="G1476" i="7"/>
  <c r="H1476" i="7" s="1"/>
  <c r="J1476" i="7" s="1"/>
  <c r="K1476" i="7" s="1"/>
  <c r="L1476" i="7" s="1"/>
  <c r="M1476" i="7" s="1"/>
  <c r="N1476" i="7" s="1"/>
  <c r="O1476" i="7" s="1"/>
  <c r="G1477" i="7"/>
  <c r="H1477" i="7" s="1"/>
  <c r="J1477" i="7" s="1"/>
  <c r="K1477" i="7" s="1"/>
  <c r="L1477" i="7" s="1"/>
  <c r="M1477" i="7" s="1"/>
  <c r="N1477" i="7" s="1"/>
  <c r="O1477" i="7" s="1"/>
  <c r="G1478" i="7"/>
  <c r="H1478" i="7" s="1"/>
  <c r="J1478" i="7" s="1"/>
  <c r="K1478" i="7" s="1"/>
  <c r="L1478" i="7" s="1"/>
  <c r="M1478" i="7" s="1"/>
  <c r="N1478" i="7" s="1"/>
  <c r="O1478" i="7" s="1"/>
  <c r="G1479" i="7"/>
  <c r="H1479" i="7" s="1"/>
  <c r="J1479" i="7" s="1"/>
  <c r="K1479" i="7" s="1"/>
  <c r="L1479" i="7" s="1"/>
  <c r="M1479" i="7" s="1"/>
  <c r="N1479" i="7" s="1"/>
  <c r="O1479" i="7" s="1"/>
  <c r="G1480" i="7"/>
  <c r="H1480" i="7" s="1"/>
  <c r="J1480" i="7" s="1"/>
  <c r="K1480" i="7" s="1"/>
  <c r="L1480" i="7" s="1"/>
  <c r="M1480" i="7" s="1"/>
  <c r="N1480" i="7" s="1"/>
  <c r="O1480" i="7" s="1"/>
  <c r="G1481" i="7"/>
  <c r="H1481" i="7" s="1"/>
  <c r="J1481" i="7" s="1"/>
  <c r="K1481" i="7" s="1"/>
  <c r="L1481" i="7" s="1"/>
  <c r="M1481" i="7" s="1"/>
  <c r="N1481" i="7" s="1"/>
  <c r="O1481" i="7" s="1"/>
  <c r="G1482" i="7"/>
  <c r="H1482" i="7" s="1"/>
  <c r="J1482" i="7" s="1"/>
  <c r="K1482" i="7" s="1"/>
  <c r="L1482" i="7" s="1"/>
  <c r="M1482" i="7" s="1"/>
  <c r="N1482" i="7" s="1"/>
  <c r="O1482" i="7" s="1"/>
  <c r="G1483" i="7"/>
  <c r="H1483" i="7" s="1"/>
  <c r="J1483" i="7" s="1"/>
  <c r="K1483" i="7" s="1"/>
  <c r="L1483" i="7" s="1"/>
  <c r="M1483" i="7" s="1"/>
  <c r="N1483" i="7" s="1"/>
  <c r="O1483" i="7" s="1"/>
  <c r="G1484" i="7"/>
  <c r="H1484" i="7" s="1"/>
  <c r="J1484" i="7" s="1"/>
  <c r="K1484" i="7" s="1"/>
  <c r="L1484" i="7" s="1"/>
  <c r="M1484" i="7" s="1"/>
  <c r="N1484" i="7" s="1"/>
  <c r="O1484" i="7" s="1"/>
  <c r="G1485" i="7"/>
  <c r="H1485" i="7" s="1"/>
  <c r="J1485" i="7" s="1"/>
  <c r="K1485" i="7" s="1"/>
  <c r="L1485" i="7" s="1"/>
  <c r="M1485" i="7" s="1"/>
  <c r="N1485" i="7" s="1"/>
  <c r="O1485" i="7" s="1"/>
  <c r="G1486" i="7"/>
  <c r="H1486" i="7" s="1"/>
  <c r="J1486" i="7" s="1"/>
  <c r="K1486" i="7" s="1"/>
  <c r="L1486" i="7" s="1"/>
  <c r="M1486" i="7" s="1"/>
  <c r="N1486" i="7" s="1"/>
  <c r="O1486" i="7" s="1"/>
  <c r="G1487" i="7"/>
  <c r="H1487" i="7" s="1"/>
  <c r="J1487" i="7" s="1"/>
  <c r="K1487" i="7" s="1"/>
  <c r="L1487" i="7" s="1"/>
  <c r="M1487" i="7" s="1"/>
  <c r="N1487" i="7" s="1"/>
  <c r="O1487" i="7" s="1"/>
  <c r="G1488" i="7"/>
  <c r="H1488" i="7" s="1"/>
  <c r="J1488" i="7" s="1"/>
  <c r="K1488" i="7" s="1"/>
  <c r="L1488" i="7" s="1"/>
  <c r="M1488" i="7" s="1"/>
  <c r="N1488" i="7" s="1"/>
  <c r="O1488" i="7" s="1"/>
  <c r="G1489" i="7"/>
  <c r="H1489" i="7" s="1"/>
  <c r="J1489" i="7" s="1"/>
  <c r="K1489" i="7" s="1"/>
  <c r="L1489" i="7" s="1"/>
  <c r="M1489" i="7" s="1"/>
  <c r="N1489" i="7" s="1"/>
  <c r="O1489" i="7" s="1"/>
  <c r="G1490" i="7"/>
  <c r="H1490" i="7" s="1"/>
  <c r="J1490" i="7" s="1"/>
  <c r="K1490" i="7" s="1"/>
  <c r="L1490" i="7" s="1"/>
  <c r="M1490" i="7" s="1"/>
  <c r="N1490" i="7" s="1"/>
  <c r="O1490" i="7" s="1"/>
  <c r="G1491" i="7"/>
  <c r="H1491" i="7" s="1"/>
  <c r="J1491" i="7" s="1"/>
  <c r="K1491" i="7" s="1"/>
  <c r="L1491" i="7" s="1"/>
  <c r="M1491" i="7" s="1"/>
  <c r="N1491" i="7" s="1"/>
  <c r="O1491" i="7" s="1"/>
  <c r="G1492" i="7"/>
  <c r="H1492" i="7" s="1"/>
  <c r="J1492" i="7" s="1"/>
  <c r="K1492" i="7" s="1"/>
  <c r="L1492" i="7" s="1"/>
  <c r="M1492" i="7" s="1"/>
  <c r="N1492" i="7" s="1"/>
  <c r="O1492" i="7" s="1"/>
  <c r="G1493" i="7"/>
  <c r="H1493" i="7" s="1"/>
  <c r="J1493" i="7" s="1"/>
  <c r="K1493" i="7" s="1"/>
  <c r="L1493" i="7" s="1"/>
  <c r="M1493" i="7" s="1"/>
  <c r="N1493" i="7" s="1"/>
  <c r="O1493" i="7" s="1"/>
  <c r="G1494" i="7"/>
  <c r="H1494" i="7" s="1"/>
  <c r="J1494" i="7" s="1"/>
  <c r="K1494" i="7" s="1"/>
  <c r="L1494" i="7" s="1"/>
  <c r="M1494" i="7" s="1"/>
  <c r="N1494" i="7" s="1"/>
  <c r="O1494" i="7" s="1"/>
  <c r="G1495" i="7"/>
  <c r="H1495" i="7" s="1"/>
  <c r="J1495" i="7" s="1"/>
  <c r="K1495" i="7" s="1"/>
  <c r="L1495" i="7" s="1"/>
  <c r="M1495" i="7" s="1"/>
  <c r="N1495" i="7" s="1"/>
  <c r="O1495" i="7" s="1"/>
  <c r="G1496" i="7"/>
  <c r="H1496" i="7" s="1"/>
  <c r="J1496" i="7" s="1"/>
  <c r="K1496" i="7" s="1"/>
  <c r="L1496" i="7" s="1"/>
  <c r="M1496" i="7" s="1"/>
  <c r="N1496" i="7" s="1"/>
  <c r="O1496" i="7" s="1"/>
  <c r="G1497" i="7"/>
  <c r="H1497" i="7" s="1"/>
  <c r="J1497" i="7" s="1"/>
  <c r="K1497" i="7" s="1"/>
  <c r="L1497" i="7" s="1"/>
  <c r="M1497" i="7" s="1"/>
  <c r="N1497" i="7" s="1"/>
  <c r="O1497" i="7" s="1"/>
  <c r="G1498" i="7"/>
  <c r="H1498" i="7" s="1"/>
  <c r="J1498" i="7" s="1"/>
  <c r="K1498" i="7" s="1"/>
  <c r="L1498" i="7" s="1"/>
  <c r="M1498" i="7" s="1"/>
  <c r="N1498" i="7" s="1"/>
  <c r="O1498" i="7" s="1"/>
  <c r="G1499" i="7"/>
  <c r="H1499" i="7" s="1"/>
  <c r="J1499" i="7" s="1"/>
  <c r="K1499" i="7" s="1"/>
  <c r="L1499" i="7" s="1"/>
  <c r="M1499" i="7" s="1"/>
  <c r="N1499" i="7" s="1"/>
  <c r="O1499" i="7" s="1"/>
  <c r="G1500" i="7"/>
  <c r="H1500" i="7" s="1"/>
  <c r="J1500" i="7" s="1"/>
  <c r="K1500" i="7" s="1"/>
  <c r="L1500" i="7" s="1"/>
  <c r="M1500" i="7" s="1"/>
  <c r="N1500" i="7" s="1"/>
  <c r="O1500" i="7" s="1"/>
  <c r="G1501" i="7"/>
  <c r="H1501" i="7" s="1"/>
  <c r="J1501" i="7" s="1"/>
  <c r="K1501" i="7" s="1"/>
  <c r="L1501" i="7" s="1"/>
  <c r="M1501" i="7" s="1"/>
  <c r="N1501" i="7" s="1"/>
  <c r="O1501" i="7" s="1"/>
  <c r="G1502" i="7"/>
  <c r="H1502" i="7" s="1"/>
  <c r="J1502" i="7" s="1"/>
  <c r="K1502" i="7" s="1"/>
  <c r="L1502" i="7" s="1"/>
  <c r="M1502" i="7" s="1"/>
  <c r="N1502" i="7" s="1"/>
  <c r="O1502" i="7" s="1"/>
  <c r="G1503" i="7"/>
  <c r="H1503" i="7" s="1"/>
  <c r="J1503" i="7" s="1"/>
  <c r="K1503" i="7" s="1"/>
  <c r="L1503" i="7" s="1"/>
  <c r="M1503" i="7" s="1"/>
  <c r="N1503" i="7" s="1"/>
  <c r="O1503" i="7" s="1"/>
  <c r="G1504" i="7"/>
  <c r="H1504" i="7" s="1"/>
  <c r="J1504" i="7" s="1"/>
  <c r="K1504" i="7" s="1"/>
  <c r="L1504" i="7" s="1"/>
  <c r="M1504" i="7" s="1"/>
  <c r="N1504" i="7" s="1"/>
  <c r="O1504" i="7" s="1"/>
  <c r="G1505" i="7"/>
  <c r="H1505" i="7" s="1"/>
  <c r="J1505" i="7" s="1"/>
  <c r="K1505" i="7" s="1"/>
  <c r="L1505" i="7" s="1"/>
  <c r="M1505" i="7" s="1"/>
  <c r="N1505" i="7" s="1"/>
  <c r="O1505" i="7" s="1"/>
  <c r="G1506" i="7"/>
  <c r="H1506" i="7" s="1"/>
  <c r="J1506" i="7" s="1"/>
  <c r="K1506" i="7" s="1"/>
  <c r="L1506" i="7" s="1"/>
  <c r="M1506" i="7" s="1"/>
  <c r="N1506" i="7" s="1"/>
  <c r="O1506" i="7" s="1"/>
  <c r="G1507" i="7"/>
  <c r="H1507" i="7" s="1"/>
  <c r="J1507" i="7" s="1"/>
  <c r="K1507" i="7" s="1"/>
  <c r="L1507" i="7" s="1"/>
  <c r="M1507" i="7" s="1"/>
  <c r="N1507" i="7" s="1"/>
  <c r="O1507" i="7" s="1"/>
  <c r="G1508" i="7"/>
  <c r="H1508" i="7" s="1"/>
  <c r="J1508" i="7" s="1"/>
  <c r="K1508" i="7" s="1"/>
  <c r="L1508" i="7" s="1"/>
  <c r="M1508" i="7" s="1"/>
  <c r="N1508" i="7" s="1"/>
  <c r="O1508" i="7" s="1"/>
  <c r="G1509" i="7"/>
  <c r="H1509" i="7" s="1"/>
  <c r="J1509" i="7" s="1"/>
  <c r="K1509" i="7" s="1"/>
  <c r="L1509" i="7" s="1"/>
  <c r="M1509" i="7" s="1"/>
  <c r="N1509" i="7" s="1"/>
  <c r="O1509" i="7" s="1"/>
  <c r="G1510" i="7"/>
  <c r="H1510" i="7" s="1"/>
  <c r="J1510" i="7" s="1"/>
  <c r="K1510" i="7" s="1"/>
  <c r="L1510" i="7" s="1"/>
  <c r="M1510" i="7" s="1"/>
  <c r="N1510" i="7" s="1"/>
  <c r="O1510" i="7" s="1"/>
  <c r="G1511" i="7"/>
  <c r="H1511" i="7" s="1"/>
  <c r="J1511" i="7" s="1"/>
  <c r="K1511" i="7" s="1"/>
  <c r="L1511" i="7" s="1"/>
  <c r="M1511" i="7" s="1"/>
  <c r="N1511" i="7" s="1"/>
  <c r="O1511" i="7" s="1"/>
  <c r="G1512" i="7"/>
  <c r="H1512" i="7" s="1"/>
  <c r="J1512" i="7" s="1"/>
  <c r="K1512" i="7" s="1"/>
  <c r="L1512" i="7" s="1"/>
  <c r="M1512" i="7" s="1"/>
  <c r="N1512" i="7" s="1"/>
  <c r="O1512" i="7" s="1"/>
  <c r="G1513" i="7"/>
  <c r="H1513" i="7" s="1"/>
  <c r="J1513" i="7" s="1"/>
  <c r="K1513" i="7" s="1"/>
  <c r="L1513" i="7" s="1"/>
  <c r="M1513" i="7" s="1"/>
  <c r="N1513" i="7" s="1"/>
  <c r="O1513" i="7" s="1"/>
  <c r="G1514" i="7"/>
  <c r="H1514" i="7" s="1"/>
  <c r="J1514" i="7" s="1"/>
  <c r="K1514" i="7" s="1"/>
  <c r="L1514" i="7" s="1"/>
  <c r="M1514" i="7" s="1"/>
  <c r="N1514" i="7" s="1"/>
  <c r="O1514" i="7" s="1"/>
  <c r="G1515" i="7"/>
  <c r="H1515" i="7" s="1"/>
  <c r="J1515" i="7" s="1"/>
  <c r="K1515" i="7" s="1"/>
  <c r="L1515" i="7" s="1"/>
  <c r="M1515" i="7" s="1"/>
  <c r="N1515" i="7" s="1"/>
  <c r="O1515" i="7" s="1"/>
  <c r="G1516" i="7"/>
  <c r="H1516" i="7" s="1"/>
  <c r="J1516" i="7" s="1"/>
  <c r="K1516" i="7" s="1"/>
  <c r="L1516" i="7" s="1"/>
  <c r="M1516" i="7" s="1"/>
  <c r="N1516" i="7" s="1"/>
  <c r="O1516" i="7" s="1"/>
  <c r="G1517" i="7"/>
  <c r="H1517" i="7" s="1"/>
  <c r="J1517" i="7" s="1"/>
  <c r="K1517" i="7" s="1"/>
  <c r="L1517" i="7" s="1"/>
  <c r="M1517" i="7" s="1"/>
  <c r="N1517" i="7" s="1"/>
  <c r="O1517" i="7" s="1"/>
  <c r="G1518" i="7"/>
  <c r="H1518" i="7" s="1"/>
  <c r="J1518" i="7" s="1"/>
  <c r="K1518" i="7" s="1"/>
  <c r="L1518" i="7" s="1"/>
  <c r="M1518" i="7" s="1"/>
  <c r="N1518" i="7" s="1"/>
  <c r="O1518" i="7" s="1"/>
  <c r="G1519" i="7"/>
  <c r="H1519" i="7" s="1"/>
  <c r="J1519" i="7" s="1"/>
  <c r="K1519" i="7" s="1"/>
  <c r="L1519" i="7" s="1"/>
  <c r="M1519" i="7" s="1"/>
  <c r="N1519" i="7" s="1"/>
  <c r="O1519" i="7" s="1"/>
  <c r="G1520" i="7"/>
  <c r="H1520" i="7" s="1"/>
  <c r="J1520" i="7" s="1"/>
  <c r="K1520" i="7" s="1"/>
  <c r="L1520" i="7" s="1"/>
  <c r="M1520" i="7" s="1"/>
  <c r="N1520" i="7" s="1"/>
  <c r="O1520" i="7" s="1"/>
  <c r="G1521" i="7"/>
  <c r="H1521" i="7" s="1"/>
  <c r="J1521" i="7" s="1"/>
  <c r="K1521" i="7" s="1"/>
  <c r="L1521" i="7" s="1"/>
  <c r="M1521" i="7" s="1"/>
  <c r="N1521" i="7" s="1"/>
  <c r="O1521" i="7" s="1"/>
  <c r="G1522" i="7"/>
  <c r="H1522" i="7" s="1"/>
  <c r="J1522" i="7" s="1"/>
  <c r="K1522" i="7" s="1"/>
  <c r="L1522" i="7" s="1"/>
  <c r="M1522" i="7" s="1"/>
  <c r="N1522" i="7" s="1"/>
  <c r="O1522" i="7" s="1"/>
  <c r="G1523" i="7"/>
  <c r="H1523" i="7" s="1"/>
  <c r="J1523" i="7" s="1"/>
  <c r="K1523" i="7" s="1"/>
  <c r="L1523" i="7" s="1"/>
  <c r="M1523" i="7" s="1"/>
  <c r="N1523" i="7" s="1"/>
  <c r="O1523" i="7" s="1"/>
  <c r="G1524" i="7"/>
  <c r="H1524" i="7" s="1"/>
  <c r="J1524" i="7" s="1"/>
  <c r="K1524" i="7" s="1"/>
  <c r="L1524" i="7" s="1"/>
  <c r="M1524" i="7" s="1"/>
  <c r="N1524" i="7" s="1"/>
  <c r="O1524" i="7" s="1"/>
  <c r="G1525" i="7"/>
  <c r="H1525" i="7" s="1"/>
  <c r="J1525" i="7" s="1"/>
  <c r="K1525" i="7" s="1"/>
  <c r="L1525" i="7" s="1"/>
  <c r="M1525" i="7" s="1"/>
  <c r="N1525" i="7" s="1"/>
  <c r="O1525" i="7" s="1"/>
  <c r="G1526" i="7"/>
  <c r="H1526" i="7" s="1"/>
  <c r="J1526" i="7" s="1"/>
  <c r="K1526" i="7" s="1"/>
  <c r="L1526" i="7" s="1"/>
  <c r="M1526" i="7" s="1"/>
  <c r="N1526" i="7" s="1"/>
  <c r="O1526" i="7" s="1"/>
  <c r="G1527" i="7"/>
  <c r="H1527" i="7" s="1"/>
  <c r="J1527" i="7" s="1"/>
  <c r="K1527" i="7" s="1"/>
  <c r="L1527" i="7" s="1"/>
  <c r="M1527" i="7" s="1"/>
  <c r="N1527" i="7" s="1"/>
  <c r="O1527" i="7" s="1"/>
  <c r="G1528" i="7"/>
  <c r="H1528" i="7" s="1"/>
  <c r="J1528" i="7" s="1"/>
  <c r="K1528" i="7" s="1"/>
  <c r="L1528" i="7" s="1"/>
  <c r="M1528" i="7" s="1"/>
  <c r="N1528" i="7" s="1"/>
  <c r="O1528" i="7" s="1"/>
  <c r="G1529" i="7"/>
  <c r="H1529" i="7" s="1"/>
  <c r="J1529" i="7" s="1"/>
  <c r="K1529" i="7" s="1"/>
  <c r="L1529" i="7" s="1"/>
  <c r="M1529" i="7" s="1"/>
  <c r="N1529" i="7" s="1"/>
  <c r="O1529" i="7" s="1"/>
  <c r="G1530" i="7"/>
  <c r="H1530" i="7" s="1"/>
  <c r="J1530" i="7" s="1"/>
  <c r="K1530" i="7" s="1"/>
  <c r="L1530" i="7" s="1"/>
  <c r="M1530" i="7" s="1"/>
  <c r="N1530" i="7" s="1"/>
  <c r="O1530" i="7" s="1"/>
  <c r="G1531" i="7"/>
  <c r="H1531" i="7" s="1"/>
  <c r="J1531" i="7" s="1"/>
  <c r="G1532" i="7"/>
  <c r="H1532" i="7" s="1"/>
  <c r="J1532" i="7" s="1"/>
  <c r="K1532" i="7" s="1"/>
  <c r="L1532" i="7" s="1"/>
  <c r="M1532" i="7" s="1"/>
  <c r="N1532" i="7" s="1"/>
  <c r="O1532" i="7" s="1"/>
  <c r="G1533" i="7"/>
  <c r="H1533" i="7" s="1"/>
  <c r="J1533" i="7" s="1"/>
  <c r="K1533" i="7" s="1"/>
  <c r="L1533" i="7" s="1"/>
  <c r="M1533" i="7" s="1"/>
  <c r="N1533" i="7" s="1"/>
  <c r="O1533" i="7" s="1"/>
  <c r="G1534" i="7"/>
  <c r="H1534" i="7" s="1"/>
  <c r="J1534" i="7" s="1"/>
  <c r="K1534" i="7" s="1"/>
  <c r="L1534" i="7" s="1"/>
  <c r="M1534" i="7" s="1"/>
  <c r="N1534" i="7" s="1"/>
  <c r="O1534" i="7" s="1"/>
  <c r="G1535" i="7"/>
  <c r="H1535" i="7" s="1"/>
  <c r="J1535" i="7" s="1"/>
  <c r="K1535" i="7" s="1"/>
  <c r="L1535" i="7" s="1"/>
  <c r="M1535" i="7" s="1"/>
  <c r="G1536" i="7"/>
  <c r="H1536" i="7" s="1"/>
  <c r="J1536" i="7" s="1"/>
  <c r="K1536" i="7" s="1"/>
  <c r="L1536" i="7" s="1"/>
  <c r="M1536" i="7" s="1"/>
  <c r="N1536" i="7" s="1"/>
  <c r="O1536" i="7" s="1"/>
  <c r="G1537" i="7"/>
  <c r="H1537" i="7" s="1"/>
  <c r="J1537" i="7" s="1"/>
  <c r="K1537" i="7" s="1"/>
  <c r="L1537" i="7" s="1"/>
  <c r="M1537" i="7" s="1"/>
  <c r="N1537" i="7" s="1"/>
  <c r="O1537" i="7" s="1"/>
  <c r="G1538" i="7"/>
  <c r="H1538" i="7" s="1"/>
  <c r="J1538" i="7" s="1"/>
  <c r="K1538" i="7" s="1"/>
  <c r="L1538" i="7" s="1"/>
  <c r="M1538" i="7" s="1"/>
  <c r="N1538" i="7" s="1"/>
  <c r="O1538" i="7" s="1"/>
  <c r="G1539" i="7"/>
  <c r="H1539" i="7" s="1"/>
  <c r="J1539" i="7" s="1"/>
  <c r="K1539" i="7" s="1"/>
  <c r="L1539" i="7" s="1"/>
  <c r="M1539" i="7" s="1"/>
  <c r="N1539" i="7" s="1"/>
  <c r="O1539" i="7" s="1"/>
  <c r="G1540" i="7"/>
  <c r="H1540" i="7" s="1"/>
  <c r="J1540" i="7" s="1"/>
  <c r="K1540" i="7" s="1"/>
  <c r="L1540" i="7" s="1"/>
  <c r="M1540" i="7" s="1"/>
  <c r="N1540" i="7" s="1"/>
  <c r="O1540" i="7" s="1"/>
  <c r="G1541" i="7"/>
  <c r="H1541" i="7" s="1"/>
  <c r="J1541" i="7" s="1"/>
  <c r="K1541" i="7" s="1"/>
  <c r="L1541" i="7" s="1"/>
  <c r="M1541" i="7" s="1"/>
  <c r="N1541" i="7" s="1"/>
  <c r="O1541" i="7" s="1"/>
  <c r="G1542" i="7"/>
  <c r="H1542" i="7" s="1"/>
  <c r="J1542" i="7" s="1"/>
  <c r="K1542" i="7" s="1"/>
  <c r="L1542" i="7" s="1"/>
  <c r="M1542" i="7" s="1"/>
  <c r="N1542" i="7" s="1"/>
  <c r="O1542" i="7" s="1"/>
  <c r="G1543" i="7"/>
  <c r="H1543" i="7" s="1"/>
  <c r="J1543" i="7" s="1"/>
  <c r="K1543" i="7" s="1"/>
  <c r="L1543" i="7" s="1"/>
  <c r="M1543" i="7" s="1"/>
  <c r="N1543" i="7" s="1"/>
  <c r="O1543" i="7" s="1"/>
  <c r="G1544" i="7"/>
  <c r="H1544" i="7" s="1"/>
  <c r="J1544" i="7" s="1"/>
  <c r="K1544" i="7" s="1"/>
  <c r="L1544" i="7" s="1"/>
  <c r="M1544" i="7" s="1"/>
  <c r="N1544" i="7" s="1"/>
  <c r="O1544" i="7" s="1"/>
  <c r="G1545" i="7"/>
  <c r="H1545" i="7" s="1"/>
  <c r="J1545" i="7" s="1"/>
  <c r="K1545" i="7" s="1"/>
  <c r="L1545" i="7" s="1"/>
  <c r="M1545" i="7" s="1"/>
  <c r="N1545" i="7" s="1"/>
  <c r="O1545" i="7" s="1"/>
  <c r="G1546" i="7"/>
  <c r="H1546" i="7" s="1"/>
  <c r="J1546" i="7" s="1"/>
  <c r="K1546" i="7" s="1"/>
  <c r="L1546" i="7" s="1"/>
  <c r="M1546" i="7" s="1"/>
  <c r="N1546" i="7" s="1"/>
  <c r="O1546" i="7" s="1"/>
  <c r="G1547" i="7"/>
  <c r="H1547" i="7" s="1"/>
  <c r="J1547" i="7" s="1"/>
  <c r="K1547" i="7" s="1"/>
  <c r="L1547" i="7" s="1"/>
  <c r="M1547" i="7" s="1"/>
  <c r="N1547" i="7" s="1"/>
  <c r="O1547" i="7" s="1"/>
  <c r="G1548" i="7"/>
  <c r="H1548" i="7" s="1"/>
  <c r="J1548" i="7" s="1"/>
  <c r="K1548" i="7" s="1"/>
  <c r="L1548" i="7" s="1"/>
  <c r="M1548" i="7" s="1"/>
  <c r="N1548" i="7" s="1"/>
  <c r="O1548" i="7" s="1"/>
  <c r="G1549" i="7"/>
  <c r="H1549" i="7" s="1"/>
  <c r="J1549" i="7" s="1"/>
  <c r="K1549" i="7" s="1"/>
  <c r="L1549" i="7" s="1"/>
  <c r="M1549" i="7" s="1"/>
  <c r="N1549" i="7" s="1"/>
  <c r="O1549" i="7" s="1"/>
  <c r="G1550" i="7"/>
  <c r="H1550" i="7" s="1"/>
  <c r="J1550" i="7" s="1"/>
  <c r="K1550" i="7" s="1"/>
  <c r="L1550" i="7" s="1"/>
  <c r="M1550" i="7" s="1"/>
  <c r="N1550" i="7" s="1"/>
  <c r="O1550" i="7" s="1"/>
  <c r="G1551" i="7"/>
  <c r="H1551" i="7" s="1"/>
  <c r="J1551" i="7" s="1"/>
  <c r="K1551" i="7" s="1"/>
  <c r="L1551" i="7" s="1"/>
  <c r="M1551" i="7" s="1"/>
  <c r="N1551" i="7" s="1"/>
  <c r="O1551" i="7" s="1"/>
  <c r="G1552" i="7"/>
  <c r="H1552" i="7" s="1"/>
  <c r="J1552" i="7" s="1"/>
  <c r="K1552" i="7" s="1"/>
  <c r="L1552" i="7" s="1"/>
  <c r="M1552" i="7" s="1"/>
  <c r="N1552" i="7" s="1"/>
  <c r="O1552" i="7" s="1"/>
  <c r="G1553" i="7"/>
  <c r="H1553" i="7" s="1"/>
  <c r="J1553" i="7" s="1"/>
  <c r="K1553" i="7" s="1"/>
  <c r="L1553" i="7" s="1"/>
  <c r="M1553" i="7" s="1"/>
  <c r="N1553" i="7" s="1"/>
  <c r="O1553" i="7" s="1"/>
  <c r="G1554" i="7"/>
  <c r="H1554" i="7" s="1"/>
  <c r="J1554" i="7" s="1"/>
  <c r="K1554" i="7" s="1"/>
  <c r="L1554" i="7" s="1"/>
  <c r="M1554" i="7" s="1"/>
  <c r="N1554" i="7" s="1"/>
  <c r="O1554" i="7" s="1"/>
  <c r="G1555" i="7"/>
  <c r="H1555" i="7" s="1"/>
  <c r="J1555" i="7" s="1"/>
  <c r="K1555" i="7" s="1"/>
  <c r="L1555" i="7" s="1"/>
  <c r="M1555" i="7" s="1"/>
  <c r="N1555" i="7" s="1"/>
  <c r="O1555" i="7" s="1"/>
  <c r="G1556" i="7"/>
  <c r="H1556" i="7" s="1"/>
  <c r="J1556" i="7" s="1"/>
  <c r="K1556" i="7" s="1"/>
  <c r="L1556" i="7" s="1"/>
  <c r="M1556" i="7" s="1"/>
  <c r="N1556" i="7" s="1"/>
  <c r="O1556" i="7" s="1"/>
  <c r="G1557" i="7"/>
  <c r="H1557" i="7" s="1"/>
  <c r="J1557" i="7" s="1"/>
  <c r="K1557" i="7" s="1"/>
  <c r="L1557" i="7" s="1"/>
  <c r="M1557" i="7" s="1"/>
  <c r="N1557" i="7" s="1"/>
  <c r="O1557" i="7" s="1"/>
  <c r="G1558" i="7"/>
  <c r="H1558" i="7" s="1"/>
  <c r="J1558" i="7" s="1"/>
  <c r="K1558" i="7" s="1"/>
  <c r="L1558" i="7" s="1"/>
  <c r="M1558" i="7" s="1"/>
  <c r="N1558" i="7" s="1"/>
  <c r="O1558" i="7" s="1"/>
  <c r="G1559" i="7"/>
  <c r="H1559" i="7" s="1"/>
  <c r="J1559" i="7" s="1"/>
  <c r="K1559" i="7" s="1"/>
  <c r="L1559" i="7" s="1"/>
  <c r="M1559" i="7" s="1"/>
  <c r="N1559" i="7" s="1"/>
  <c r="O1559" i="7" s="1"/>
  <c r="G1560" i="7"/>
  <c r="H1560" i="7" s="1"/>
  <c r="J1560" i="7" s="1"/>
  <c r="K1560" i="7" s="1"/>
  <c r="L1560" i="7" s="1"/>
  <c r="M1560" i="7" s="1"/>
  <c r="N1560" i="7" s="1"/>
  <c r="O1560" i="7" s="1"/>
  <c r="G1561" i="7"/>
  <c r="H1561" i="7" s="1"/>
  <c r="J1561" i="7" s="1"/>
  <c r="K1561" i="7" s="1"/>
  <c r="L1561" i="7" s="1"/>
  <c r="M1561" i="7" s="1"/>
  <c r="N1561" i="7" s="1"/>
  <c r="O1561" i="7" s="1"/>
  <c r="G1562" i="7"/>
  <c r="H1562" i="7" s="1"/>
  <c r="J1562" i="7" s="1"/>
  <c r="K1562" i="7" s="1"/>
  <c r="L1562" i="7" s="1"/>
  <c r="M1562" i="7" s="1"/>
  <c r="N1562" i="7" s="1"/>
  <c r="O1562" i="7" s="1"/>
  <c r="G1563" i="7"/>
  <c r="H1563" i="7" s="1"/>
  <c r="J1563" i="7" s="1"/>
  <c r="K1563" i="7" s="1"/>
  <c r="L1563" i="7" s="1"/>
  <c r="M1563" i="7" s="1"/>
  <c r="N1563" i="7" s="1"/>
  <c r="O1563" i="7" s="1"/>
  <c r="G1564" i="7"/>
  <c r="H1564" i="7" s="1"/>
  <c r="J1564" i="7" s="1"/>
  <c r="K1564" i="7" s="1"/>
  <c r="L1564" i="7" s="1"/>
  <c r="M1564" i="7" s="1"/>
  <c r="N1564" i="7" s="1"/>
  <c r="O1564" i="7" s="1"/>
  <c r="G1565" i="7"/>
  <c r="H1565" i="7" s="1"/>
  <c r="J1565" i="7" s="1"/>
  <c r="K1565" i="7" s="1"/>
  <c r="L1565" i="7" s="1"/>
  <c r="M1565" i="7" s="1"/>
  <c r="N1565" i="7" s="1"/>
  <c r="O1565" i="7" s="1"/>
  <c r="G1566" i="7"/>
  <c r="H1566" i="7" s="1"/>
  <c r="J1566" i="7" s="1"/>
  <c r="K1566" i="7" s="1"/>
  <c r="L1566" i="7" s="1"/>
  <c r="M1566" i="7" s="1"/>
  <c r="N1566" i="7" s="1"/>
  <c r="O1566" i="7" s="1"/>
  <c r="G1567" i="7"/>
  <c r="H1567" i="7" s="1"/>
  <c r="J1567" i="7" s="1"/>
  <c r="K1567" i="7" s="1"/>
  <c r="L1567" i="7" s="1"/>
  <c r="M1567" i="7" s="1"/>
  <c r="N1567" i="7" s="1"/>
  <c r="O1567" i="7" s="1"/>
  <c r="G1568" i="7"/>
  <c r="H1568" i="7" s="1"/>
  <c r="J1568" i="7" s="1"/>
  <c r="K1568" i="7" s="1"/>
  <c r="L1568" i="7" s="1"/>
  <c r="M1568" i="7" s="1"/>
  <c r="N1568" i="7" s="1"/>
  <c r="O1568" i="7" s="1"/>
  <c r="G1569" i="7"/>
  <c r="H1569" i="7" s="1"/>
  <c r="J1569" i="7" s="1"/>
  <c r="K1569" i="7" s="1"/>
  <c r="L1569" i="7" s="1"/>
  <c r="M1569" i="7" s="1"/>
  <c r="N1569" i="7" s="1"/>
  <c r="O1569" i="7" s="1"/>
  <c r="G1570" i="7"/>
  <c r="H1570" i="7" s="1"/>
  <c r="J1570" i="7" s="1"/>
  <c r="K1570" i="7" s="1"/>
  <c r="L1570" i="7" s="1"/>
  <c r="M1570" i="7" s="1"/>
  <c r="N1570" i="7" s="1"/>
  <c r="O1570" i="7" s="1"/>
  <c r="G1571" i="7"/>
  <c r="H1571" i="7" s="1"/>
  <c r="J1571" i="7" s="1"/>
  <c r="K1571" i="7" s="1"/>
  <c r="L1571" i="7" s="1"/>
  <c r="M1571" i="7" s="1"/>
  <c r="N1571" i="7" s="1"/>
  <c r="O1571" i="7" s="1"/>
  <c r="G1572" i="7"/>
  <c r="H1572" i="7" s="1"/>
  <c r="J1572" i="7" s="1"/>
  <c r="K1572" i="7" s="1"/>
  <c r="L1572" i="7" s="1"/>
  <c r="M1572" i="7" s="1"/>
  <c r="N1572" i="7" s="1"/>
  <c r="O1572" i="7" s="1"/>
  <c r="G1573" i="7"/>
  <c r="H1573" i="7" s="1"/>
  <c r="J1573" i="7" s="1"/>
  <c r="K1573" i="7" s="1"/>
  <c r="L1573" i="7" s="1"/>
  <c r="M1573" i="7" s="1"/>
  <c r="N1573" i="7" s="1"/>
  <c r="O1573" i="7" s="1"/>
  <c r="G1574" i="7"/>
  <c r="H1574" i="7" s="1"/>
  <c r="J1574" i="7" s="1"/>
  <c r="K1574" i="7" s="1"/>
  <c r="L1574" i="7" s="1"/>
  <c r="M1574" i="7" s="1"/>
  <c r="N1574" i="7" s="1"/>
  <c r="O1574" i="7" s="1"/>
  <c r="G1575" i="7"/>
  <c r="H1575" i="7" s="1"/>
  <c r="J1575" i="7" s="1"/>
  <c r="K1575" i="7" s="1"/>
  <c r="L1575" i="7" s="1"/>
  <c r="M1575" i="7" s="1"/>
  <c r="N1575" i="7" s="1"/>
  <c r="O1575" i="7" s="1"/>
  <c r="G1576" i="7"/>
  <c r="H1576" i="7" s="1"/>
  <c r="J1576" i="7" s="1"/>
  <c r="K1576" i="7" s="1"/>
  <c r="L1576" i="7" s="1"/>
  <c r="M1576" i="7" s="1"/>
  <c r="N1576" i="7" s="1"/>
  <c r="O1576" i="7" s="1"/>
  <c r="G1577" i="7"/>
  <c r="H1577" i="7" s="1"/>
  <c r="J1577" i="7" s="1"/>
  <c r="K1577" i="7" s="1"/>
  <c r="L1577" i="7" s="1"/>
  <c r="M1577" i="7" s="1"/>
  <c r="N1577" i="7" s="1"/>
  <c r="O1577" i="7" s="1"/>
  <c r="G1578" i="7"/>
  <c r="H1578" i="7" s="1"/>
  <c r="J1578" i="7" s="1"/>
  <c r="K1578" i="7" s="1"/>
  <c r="L1578" i="7" s="1"/>
  <c r="M1578" i="7" s="1"/>
  <c r="N1578" i="7" s="1"/>
  <c r="O1578" i="7" s="1"/>
  <c r="G1579" i="7"/>
  <c r="H1579" i="7" s="1"/>
  <c r="J1579" i="7" s="1"/>
  <c r="K1579" i="7" s="1"/>
  <c r="L1579" i="7" s="1"/>
  <c r="M1579" i="7" s="1"/>
  <c r="N1579" i="7" s="1"/>
  <c r="O1579" i="7" s="1"/>
  <c r="G1580" i="7"/>
  <c r="H1580" i="7" s="1"/>
  <c r="J1580" i="7" s="1"/>
  <c r="K1580" i="7" s="1"/>
  <c r="L1580" i="7" s="1"/>
  <c r="M1580" i="7" s="1"/>
  <c r="N1580" i="7" s="1"/>
  <c r="O1580" i="7" s="1"/>
  <c r="G1581" i="7"/>
  <c r="H1581" i="7" s="1"/>
  <c r="J1581" i="7" s="1"/>
  <c r="K1581" i="7" s="1"/>
  <c r="L1581" i="7" s="1"/>
  <c r="M1581" i="7" s="1"/>
  <c r="N1581" i="7" s="1"/>
  <c r="O1581" i="7" s="1"/>
  <c r="G1582" i="7"/>
  <c r="H1582" i="7" s="1"/>
  <c r="J1582" i="7" s="1"/>
  <c r="K1582" i="7" s="1"/>
  <c r="L1582" i="7" s="1"/>
  <c r="M1582" i="7" s="1"/>
  <c r="N1582" i="7" s="1"/>
  <c r="O1582" i="7" s="1"/>
  <c r="G1583" i="7"/>
  <c r="H1583" i="7" s="1"/>
  <c r="J1583" i="7" s="1"/>
  <c r="K1583" i="7" s="1"/>
  <c r="L1583" i="7" s="1"/>
  <c r="M1583" i="7" s="1"/>
  <c r="N1583" i="7" s="1"/>
  <c r="O1583" i="7" s="1"/>
  <c r="G1584" i="7"/>
  <c r="H1584" i="7" s="1"/>
  <c r="J1584" i="7" s="1"/>
  <c r="K1584" i="7" s="1"/>
  <c r="L1584" i="7" s="1"/>
  <c r="M1584" i="7" s="1"/>
  <c r="N1584" i="7" s="1"/>
  <c r="O1584" i="7" s="1"/>
  <c r="G1585" i="7"/>
  <c r="H1585" i="7" s="1"/>
  <c r="J1585" i="7" s="1"/>
  <c r="K1585" i="7" s="1"/>
  <c r="L1585" i="7" s="1"/>
  <c r="M1585" i="7" s="1"/>
  <c r="N1585" i="7" s="1"/>
  <c r="O1585" i="7" s="1"/>
  <c r="G1586" i="7"/>
  <c r="H1586" i="7" s="1"/>
  <c r="J1586" i="7" s="1"/>
  <c r="K1586" i="7" s="1"/>
  <c r="L1586" i="7" s="1"/>
  <c r="M1586" i="7" s="1"/>
  <c r="N1586" i="7" s="1"/>
  <c r="O1586" i="7" s="1"/>
  <c r="G1587" i="7"/>
  <c r="H1587" i="7" s="1"/>
  <c r="J1587" i="7" s="1"/>
  <c r="K1587" i="7" s="1"/>
  <c r="L1587" i="7" s="1"/>
  <c r="M1587" i="7" s="1"/>
  <c r="N1587" i="7" s="1"/>
  <c r="O1587" i="7" s="1"/>
  <c r="G1588" i="7"/>
  <c r="H1588" i="7" s="1"/>
  <c r="J1588" i="7" s="1"/>
  <c r="K1588" i="7" s="1"/>
  <c r="L1588" i="7" s="1"/>
  <c r="M1588" i="7" s="1"/>
  <c r="N1588" i="7" s="1"/>
  <c r="O1588" i="7" s="1"/>
  <c r="G1589" i="7"/>
  <c r="H1589" i="7" s="1"/>
  <c r="J1589" i="7" s="1"/>
  <c r="K1589" i="7" s="1"/>
  <c r="L1589" i="7" s="1"/>
  <c r="M1589" i="7" s="1"/>
  <c r="N1589" i="7" s="1"/>
  <c r="O1589" i="7" s="1"/>
  <c r="G1590" i="7"/>
  <c r="H1590" i="7" s="1"/>
  <c r="J1590" i="7" s="1"/>
  <c r="K1590" i="7" s="1"/>
  <c r="L1590" i="7" s="1"/>
  <c r="M1590" i="7" s="1"/>
  <c r="N1590" i="7" s="1"/>
  <c r="O1590" i="7" s="1"/>
  <c r="G1591" i="7"/>
  <c r="H1591" i="7" s="1"/>
  <c r="J1591" i="7" s="1"/>
  <c r="K1591" i="7" s="1"/>
  <c r="L1591" i="7" s="1"/>
  <c r="M1591" i="7" s="1"/>
  <c r="N1591" i="7" s="1"/>
  <c r="O1591" i="7" s="1"/>
  <c r="G1592" i="7"/>
  <c r="H1592" i="7" s="1"/>
  <c r="J1592" i="7" s="1"/>
  <c r="K1592" i="7" s="1"/>
  <c r="L1592" i="7" s="1"/>
  <c r="M1592" i="7" s="1"/>
  <c r="N1592" i="7" s="1"/>
  <c r="O1592" i="7" s="1"/>
  <c r="G1593" i="7"/>
  <c r="H1593" i="7" s="1"/>
  <c r="J1593" i="7" s="1"/>
  <c r="K1593" i="7" s="1"/>
  <c r="L1593" i="7" s="1"/>
  <c r="M1593" i="7" s="1"/>
  <c r="N1593" i="7" s="1"/>
  <c r="O1593" i="7" s="1"/>
  <c r="G1594" i="7"/>
  <c r="H1594" i="7" s="1"/>
  <c r="J1594" i="7" s="1"/>
  <c r="K1594" i="7" s="1"/>
  <c r="L1594" i="7" s="1"/>
  <c r="M1594" i="7" s="1"/>
  <c r="N1594" i="7" s="1"/>
  <c r="O1594" i="7" s="1"/>
  <c r="G1595" i="7"/>
  <c r="H1595" i="7" s="1"/>
  <c r="J1595" i="7" s="1"/>
  <c r="K1595" i="7" s="1"/>
  <c r="L1595" i="7" s="1"/>
  <c r="M1595" i="7" s="1"/>
  <c r="N1595" i="7" s="1"/>
  <c r="O1595" i="7" s="1"/>
  <c r="G1596" i="7"/>
  <c r="H1596" i="7" s="1"/>
  <c r="J1596" i="7" s="1"/>
  <c r="K1596" i="7" s="1"/>
  <c r="L1596" i="7" s="1"/>
  <c r="M1596" i="7" s="1"/>
  <c r="N1596" i="7" s="1"/>
  <c r="O1596" i="7" s="1"/>
  <c r="G1597" i="7"/>
  <c r="H1597" i="7" s="1"/>
  <c r="J1597" i="7" s="1"/>
  <c r="K1597" i="7" s="1"/>
  <c r="L1597" i="7" s="1"/>
  <c r="M1597" i="7" s="1"/>
  <c r="N1597" i="7" s="1"/>
  <c r="O1597" i="7" s="1"/>
  <c r="G1598" i="7"/>
  <c r="H1598" i="7" s="1"/>
  <c r="J1598" i="7" s="1"/>
  <c r="K1598" i="7" s="1"/>
  <c r="L1598" i="7" s="1"/>
  <c r="M1598" i="7" s="1"/>
  <c r="N1598" i="7" s="1"/>
  <c r="O1598" i="7" s="1"/>
  <c r="G1599" i="7"/>
  <c r="H1599" i="7" s="1"/>
  <c r="J1599" i="7" s="1"/>
  <c r="K1599" i="7" s="1"/>
  <c r="L1599" i="7" s="1"/>
  <c r="M1599" i="7" s="1"/>
  <c r="N1599" i="7" s="1"/>
  <c r="O1599" i="7" s="1"/>
  <c r="G1600" i="7"/>
  <c r="H1600" i="7" s="1"/>
  <c r="J1600" i="7" s="1"/>
  <c r="K1600" i="7" s="1"/>
  <c r="L1600" i="7" s="1"/>
  <c r="M1600" i="7" s="1"/>
  <c r="N1600" i="7" s="1"/>
  <c r="O1600" i="7" s="1"/>
  <c r="G1601" i="7"/>
  <c r="H1601" i="7" s="1"/>
  <c r="J1601" i="7" s="1"/>
  <c r="K1601" i="7" s="1"/>
  <c r="L1601" i="7" s="1"/>
  <c r="M1601" i="7" s="1"/>
  <c r="N1601" i="7" s="1"/>
  <c r="O1601" i="7" s="1"/>
  <c r="G1602" i="7"/>
  <c r="H1602" i="7" s="1"/>
  <c r="J1602" i="7" s="1"/>
  <c r="K1602" i="7" s="1"/>
  <c r="L1602" i="7" s="1"/>
  <c r="M1602" i="7" s="1"/>
  <c r="N1602" i="7" s="1"/>
  <c r="O1602" i="7" s="1"/>
  <c r="G1603" i="7"/>
  <c r="H1603" i="7" s="1"/>
  <c r="J1603" i="7" s="1"/>
  <c r="K1603" i="7" s="1"/>
  <c r="L1603" i="7" s="1"/>
  <c r="M1603" i="7" s="1"/>
  <c r="N1603" i="7" s="1"/>
  <c r="O1603" i="7" s="1"/>
  <c r="G1604" i="7"/>
  <c r="H1604" i="7" s="1"/>
  <c r="J1604" i="7" s="1"/>
  <c r="K1604" i="7" s="1"/>
  <c r="L1604" i="7" s="1"/>
  <c r="M1604" i="7" s="1"/>
  <c r="N1604" i="7" s="1"/>
  <c r="O1604" i="7" s="1"/>
  <c r="G1605" i="7"/>
  <c r="H1605" i="7" s="1"/>
  <c r="J1605" i="7" s="1"/>
  <c r="K1605" i="7" s="1"/>
  <c r="L1605" i="7" s="1"/>
  <c r="M1605" i="7" s="1"/>
  <c r="N1605" i="7" s="1"/>
  <c r="O1605" i="7" s="1"/>
  <c r="G1606" i="7"/>
  <c r="H1606" i="7" s="1"/>
  <c r="J1606" i="7" s="1"/>
  <c r="K1606" i="7" s="1"/>
  <c r="G1607" i="7"/>
  <c r="H1607" i="7" s="1"/>
  <c r="J1607" i="7" s="1"/>
  <c r="K1607" i="7" s="1"/>
  <c r="L1607" i="7" s="1"/>
  <c r="M1607" i="7" s="1"/>
  <c r="N1607" i="7" s="1"/>
  <c r="O1607" i="7" s="1"/>
  <c r="G1608" i="7"/>
  <c r="H1608" i="7" s="1"/>
  <c r="J1608" i="7" s="1"/>
  <c r="K1608" i="7" s="1"/>
  <c r="L1608" i="7" s="1"/>
  <c r="M1608" i="7" s="1"/>
  <c r="N1608" i="7" s="1"/>
  <c r="O1608" i="7" s="1"/>
  <c r="G1609" i="7"/>
  <c r="H1609" i="7" s="1"/>
  <c r="G1610" i="7"/>
  <c r="H1610" i="7" s="1"/>
  <c r="J1610" i="7" s="1"/>
  <c r="K1610" i="7" s="1"/>
  <c r="L1610" i="7" s="1"/>
  <c r="M1610" i="7" s="1"/>
  <c r="N1610" i="7" s="1"/>
  <c r="O1610" i="7" s="1"/>
  <c r="G1611" i="7"/>
  <c r="H1611" i="7" s="1"/>
  <c r="J1611" i="7" s="1"/>
  <c r="K1611" i="7" s="1"/>
  <c r="L1611" i="7" s="1"/>
  <c r="M1611" i="7" s="1"/>
  <c r="N1611" i="7" s="1"/>
  <c r="O1611" i="7" s="1"/>
  <c r="G1612" i="7"/>
  <c r="H1612" i="7" s="1"/>
  <c r="J1612" i="7" s="1"/>
  <c r="K1612" i="7" s="1"/>
  <c r="L1612" i="7" s="1"/>
  <c r="M1612" i="7" s="1"/>
  <c r="N1612" i="7" s="1"/>
  <c r="O1612" i="7" s="1"/>
  <c r="G1613" i="7"/>
  <c r="H1613" i="7" s="1"/>
  <c r="J1613" i="7" s="1"/>
  <c r="K1613" i="7" s="1"/>
  <c r="L1613" i="7" s="1"/>
  <c r="M1613" i="7" s="1"/>
  <c r="N1613" i="7" s="1"/>
  <c r="O1613" i="7" s="1"/>
  <c r="G1614" i="7"/>
  <c r="H1614" i="7" s="1"/>
  <c r="J1614" i="7" s="1"/>
  <c r="K1614" i="7" s="1"/>
  <c r="L1614" i="7" s="1"/>
  <c r="M1614" i="7" s="1"/>
  <c r="N1614" i="7" s="1"/>
  <c r="O1614" i="7" s="1"/>
  <c r="G1615" i="7"/>
  <c r="H1615" i="7" s="1"/>
  <c r="J1615" i="7" s="1"/>
  <c r="K1615" i="7" s="1"/>
  <c r="L1615" i="7" s="1"/>
  <c r="M1615" i="7" s="1"/>
  <c r="N1615" i="7" s="1"/>
  <c r="O1615" i="7" s="1"/>
  <c r="G1616" i="7"/>
  <c r="H1616" i="7" s="1"/>
  <c r="J1616" i="7" s="1"/>
  <c r="K1616" i="7" s="1"/>
  <c r="L1616" i="7" s="1"/>
  <c r="M1616" i="7" s="1"/>
  <c r="N1616" i="7" s="1"/>
  <c r="O1616" i="7" s="1"/>
  <c r="G1617" i="7"/>
  <c r="H1617" i="7" s="1"/>
  <c r="J1617" i="7" s="1"/>
  <c r="K1617" i="7" s="1"/>
  <c r="L1617" i="7" s="1"/>
  <c r="M1617" i="7" s="1"/>
  <c r="N1617" i="7" s="1"/>
  <c r="O1617" i="7" s="1"/>
  <c r="G1618" i="7"/>
  <c r="H1618" i="7" s="1"/>
  <c r="J1618" i="7" s="1"/>
  <c r="K1618" i="7" s="1"/>
  <c r="L1618" i="7" s="1"/>
  <c r="M1618" i="7" s="1"/>
  <c r="N1618" i="7" s="1"/>
  <c r="O1618" i="7" s="1"/>
  <c r="G1619" i="7"/>
  <c r="H1619" i="7" s="1"/>
  <c r="J1619" i="7" s="1"/>
  <c r="K1619" i="7" s="1"/>
  <c r="L1619" i="7" s="1"/>
  <c r="M1619" i="7" s="1"/>
  <c r="N1619" i="7" s="1"/>
  <c r="O1619" i="7" s="1"/>
  <c r="G1620" i="7"/>
  <c r="H1620" i="7" s="1"/>
  <c r="J1620" i="7" s="1"/>
  <c r="K1620" i="7" s="1"/>
  <c r="L1620" i="7" s="1"/>
  <c r="M1620" i="7" s="1"/>
  <c r="N1620" i="7" s="1"/>
  <c r="O1620" i="7" s="1"/>
  <c r="G1621" i="7"/>
  <c r="H1621" i="7" s="1"/>
  <c r="J1621" i="7" s="1"/>
  <c r="K1621" i="7" s="1"/>
  <c r="L1621" i="7" s="1"/>
  <c r="M1621" i="7" s="1"/>
  <c r="N1621" i="7" s="1"/>
  <c r="O1621" i="7" s="1"/>
  <c r="G1622" i="7"/>
  <c r="H1622" i="7" s="1"/>
  <c r="J1622" i="7" s="1"/>
  <c r="K1622" i="7" s="1"/>
  <c r="L1622" i="7" s="1"/>
  <c r="M1622" i="7" s="1"/>
  <c r="N1622" i="7" s="1"/>
  <c r="O1622" i="7" s="1"/>
  <c r="G1623" i="7"/>
  <c r="H1623" i="7" s="1"/>
  <c r="J1623" i="7" s="1"/>
  <c r="K1623" i="7" s="1"/>
  <c r="L1623" i="7" s="1"/>
  <c r="M1623" i="7" s="1"/>
  <c r="N1623" i="7" s="1"/>
  <c r="O1623" i="7" s="1"/>
  <c r="G1624" i="7"/>
  <c r="H1624" i="7" s="1"/>
  <c r="J1624" i="7" s="1"/>
  <c r="K1624" i="7" s="1"/>
  <c r="L1624" i="7" s="1"/>
  <c r="M1624" i="7" s="1"/>
  <c r="N1624" i="7" s="1"/>
  <c r="O1624" i="7" s="1"/>
  <c r="G1625" i="7"/>
  <c r="H1625" i="7" s="1"/>
  <c r="J1625" i="7" s="1"/>
  <c r="K1625" i="7" s="1"/>
  <c r="L1625" i="7" s="1"/>
  <c r="M1625" i="7" s="1"/>
  <c r="N1625" i="7" s="1"/>
  <c r="O1625" i="7" s="1"/>
  <c r="G1626" i="7"/>
  <c r="H1626" i="7" s="1"/>
  <c r="J1626" i="7" s="1"/>
  <c r="K1626" i="7" s="1"/>
  <c r="L1626" i="7" s="1"/>
  <c r="M1626" i="7" s="1"/>
  <c r="N1626" i="7" s="1"/>
  <c r="O1626" i="7" s="1"/>
  <c r="G1627" i="7"/>
  <c r="H1627" i="7" s="1"/>
  <c r="J1627" i="7" s="1"/>
  <c r="K1627" i="7" s="1"/>
  <c r="L1627" i="7" s="1"/>
  <c r="M1627" i="7" s="1"/>
  <c r="N1627" i="7" s="1"/>
  <c r="O1627" i="7" s="1"/>
  <c r="G1628" i="7"/>
  <c r="H1628" i="7" s="1"/>
  <c r="J1628" i="7" s="1"/>
  <c r="K1628" i="7" s="1"/>
  <c r="L1628" i="7" s="1"/>
  <c r="M1628" i="7" s="1"/>
  <c r="N1628" i="7" s="1"/>
  <c r="O1628" i="7" s="1"/>
  <c r="G1629" i="7"/>
  <c r="H1629" i="7" s="1"/>
  <c r="J1629" i="7" s="1"/>
  <c r="K1629" i="7" s="1"/>
  <c r="L1629" i="7" s="1"/>
  <c r="M1629" i="7" s="1"/>
  <c r="N1629" i="7" s="1"/>
  <c r="O1629" i="7" s="1"/>
  <c r="G1630" i="7"/>
  <c r="H1630" i="7" s="1"/>
  <c r="J1630" i="7" s="1"/>
  <c r="K1630" i="7" s="1"/>
  <c r="L1630" i="7" s="1"/>
  <c r="M1630" i="7" s="1"/>
  <c r="N1630" i="7" s="1"/>
  <c r="O1630" i="7" s="1"/>
  <c r="G1631" i="7"/>
  <c r="H1631" i="7" s="1"/>
  <c r="J1631" i="7" s="1"/>
  <c r="K1631" i="7" s="1"/>
  <c r="L1631" i="7" s="1"/>
  <c r="M1631" i="7" s="1"/>
  <c r="N1631" i="7" s="1"/>
  <c r="O1631" i="7" s="1"/>
  <c r="G1632" i="7"/>
  <c r="H1632" i="7" s="1"/>
  <c r="J1632" i="7" s="1"/>
  <c r="K1632" i="7" s="1"/>
  <c r="L1632" i="7" s="1"/>
  <c r="M1632" i="7" s="1"/>
  <c r="N1632" i="7" s="1"/>
  <c r="O1632" i="7" s="1"/>
  <c r="G1633" i="7"/>
  <c r="H1633" i="7" s="1"/>
  <c r="J1633" i="7" s="1"/>
  <c r="K1633" i="7" s="1"/>
  <c r="L1633" i="7" s="1"/>
  <c r="M1633" i="7" s="1"/>
  <c r="N1633" i="7" s="1"/>
  <c r="O1633" i="7" s="1"/>
  <c r="G1634" i="7"/>
  <c r="H1634" i="7" s="1"/>
  <c r="J1634" i="7" s="1"/>
  <c r="K1634" i="7" s="1"/>
  <c r="L1634" i="7" s="1"/>
  <c r="M1634" i="7" s="1"/>
  <c r="N1634" i="7" s="1"/>
  <c r="O1634" i="7" s="1"/>
  <c r="G1635" i="7"/>
  <c r="H1635" i="7" s="1"/>
  <c r="J1635" i="7" s="1"/>
  <c r="K1635" i="7" s="1"/>
  <c r="L1635" i="7" s="1"/>
  <c r="M1635" i="7" s="1"/>
  <c r="N1635" i="7" s="1"/>
  <c r="O1635" i="7" s="1"/>
  <c r="G1636" i="7"/>
  <c r="H1636" i="7" s="1"/>
  <c r="J1636" i="7" s="1"/>
  <c r="K1636" i="7" s="1"/>
  <c r="L1636" i="7" s="1"/>
  <c r="M1636" i="7" s="1"/>
  <c r="N1636" i="7" s="1"/>
  <c r="O1636" i="7" s="1"/>
  <c r="G1637" i="7"/>
  <c r="H1637" i="7" s="1"/>
  <c r="J1637" i="7" s="1"/>
  <c r="K1637" i="7" s="1"/>
  <c r="L1637" i="7" s="1"/>
  <c r="M1637" i="7" s="1"/>
  <c r="N1637" i="7" s="1"/>
  <c r="O1637" i="7" s="1"/>
  <c r="G1638" i="7"/>
  <c r="H1638" i="7" s="1"/>
  <c r="J1638" i="7" s="1"/>
  <c r="K1638" i="7" s="1"/>
  <c r="L1638" i="7" s="1"/>
  <c r="M1638" i="7" s="1"/>
  <c r="N1638" i="7" s="1"/>
  <c r="O1638" i="7" s="1"/>
  <c r="G1639" i="7"/>
  <c r="H1639" i="7" s="1"/>
  <c r="J1639" i="7" s="1"/>
  <c r="K1639" i="7" s="1"/>
  <c r="L1639" i="7" s="1"/>
  <c r="M1639" i="7" s="1"/>
  <c r="N1639" i="7" s="1"/>
  <c r="O1639" i="7" s="1"/>
  <c r="G1640" i="7"/>
  <c r="H1640" i="7" s="1"/>
  <c r="J1640" i="7" s="1"/>
  <c r="K1640" i="7" s="1"/>
  <c r="L1640" i="7" s="1"/>
  <c r="M1640" i="7" s="1"/>
  <c r="N1640" i="7" s="1"/>
  <c r="O1640" i="7" s="1"/>
  <c r="G1641" i="7"/>
  <c r="H1641" i="7" s="1"/>
  <c r="J1641" i="7" s="1"/>
  <c r="K1641" i="7" s="1"/>
  <c r="L1641" i="7" s="1"/>
  <c r="M1641" i="7" s="1"/>
  <c r="N1641" i="7" s="1"/>
  <c r="O1641" i="7" s="1"/>
  <c r="G1642" i="7"/>
  <c r="H1642" i="7" s="1"/>
  <c r="J1642" i="7" s="1"/>
  <c r="K1642" i="7" s="1"/>
  <c r="L1642" i="7" s="1"/>
  <c r="M1642" i="7" s="1"/>
  <c r="N1642" i="7" s="1"/>
  <c r="O1642" i="7" s="1"/>
  <c r="G1643" i="7"/>
  <c r="H1643" i="7" s="1"/>
  <c r="J1643" i="7" s="1"/>
  <c r="K1643" i="7" s="1"/>
  <c r="L1643" i="7" s="1"/>
  <c r="M1643" i="7" s="1"/>
  <c r="N1643" i="7" s="1"/>
  <c r="O1643" i="7" s="1"/>
  <c r="G1644" i="7"/>
  <c r="H1644" i="7" s="1"/>
  <c r="J1644" i="7" s="1"/>
  <c r="K1644" i="7" s="1"/>
  <c r="L1644" i="7" s="1"/>
  <c r="M1644" i="7" s="1"/>
  <c r="N1644" i="7" s="1"/>
  <c r="O1644" i="7" s="1"/>
  <c r="G1645" i="7"/>
  <c r="H1645" i="7" s="1"/>
  <c r="J1645" i="7" s="1"/>
  <c r="K1645" i="7" s="1"/>
  <c r="L1645" i="7" s="1"/>
  <c r="M1645" i="7" s="1"/>
  <c r="N1645" i="7" s="1"/>
  <c r="O1645" i="7" s="1"/>
  <c r="G1646" i="7"/>
  <c r="H1646" i="7" s="1"/>
  <c r="J1646" i="7" s="1"/>
  <c r="K1646" i="7" s="1"/>
  <c r="L1646" i="7" s="1"/>
  <c r="M1646" i="7" s="1"/>
  <c r="N1646" i="7" s="1"/>
  <c r="O1646" i="7" s="1"/>
  <c r="G1647" i="7"/>
  <c r="H1647" i="7" s="1"/>
  <c r="J1647" i="7" s="1"/>
  <c r="K1647" i="7" s="1"/>
  <c r="L1647" i="7" s="1"/>
  <c r="M1647" i="7" s="1"/>
  <c r="N1647" i="7" s="1"/>
  <c r="O1647" i="7" s="1"/>
  <c r="G1648" i="7"/>
  <c r="H1648" i="7" s="1"/>
  <c r="J1648" i="7" s="1"/>
  <c r="K1648" i="7" s="1"/>
  <c r="L1648" i="7" s="1"/>
  <c r="M1648" i="7" s="1"/>
  <c r="N1648" i="7" s="1"/>
  <c r="O1648" i="7" s="1"/>
  <c r="G1649" i="7"/>
  <c r="H1649" i="7" s="1"/>
  <c r="J1649" i="7" s="1"/>
  <c r="K1649" i="7" s="1"/>
  <c r="L1649" i="7" s="1"/>
  <c r="M1649" i="7" s="1"/>
  <c r="N1649" i="7" s="1"/>
  <c r="O1649" i="7" s="1"/>
  <c r="G1650" i="7"/>
  <c r="H1650" i="7" s="1"/>
  <c r="J1650" i="7" s="1"/>
  <c r="K1650" i="7" s="1"/>
  <c r="L1650" i="7" s="1"/>
  <c r="M1650" i="7" s="1"/>
  <c r="N1650" i="7" s="1"/>
  <c r="O1650" i="7" s="1"/>
  <c r="G1651" i="7"/>
  <c r="H1651" i="7" s="1"/>
  <c r="J1651" i="7" s="1"/>
  <c r="K1651" i="7" s="1"/>
  <c r="L1651" i="7" s="1"/>
  <c r="M1651" i="7" s="1"/>
  <c r="N1651" i="7" s="1"/>
  <c r="O1651" i="7" s="1"/>
  <c r="G1652" i="7"/>
  <c r="H1652" i="7" s="1"/>
  <c r="J1652" i="7" s="1"/>
  <c r="K1652" i="7" s="1"/>
  <c r="L1652" i="7" s="1"/>
  <c r="M1652" i="7" s="1"/>
  <c r="N1652" i="7" s="1"/>
  <c r="O1652" i="7" s="1"/>
  <c r="G1653" i="7"/>
  <c r="H1653" i="7" s="1"/>
  <c r="J1653" i="7" s="1"/>
  <c r="K1653" i="7" s="1"/>
  <c r="L1653" i="7" s="1"/>
  <c r="M1653" i="7" s="1"/>
  <c r="N1653" i="7" s="1"/>
  <c r="O1653" i="7" s="1"/>
  <c r="G1654" i="7"/>
  <c r="H1654" i="7" s="1"/>
  <c r="J1654" i="7" s="1"/>
  <c r="K1654" i="7" s="1"/>
  <c r="L1654" i="7" s="1"/>
  <c r="M1654" i="7" s="1"/>
  <c r="N1654" i="7" s="1"/>
  <c r="O1654" i="7" s="1"/>
  <c r="G1655" i="7"/>
  <c r="H1655" i="7" s="1"/>
  <c r="J1655" i="7" s="1"/>
  <c r="K1655" i="7" s="1"/>
  <c r="L1655" i="7" s="1"/>
  <c r="M1655" i="7" s="1"/>
  <c r="N1655" i="7" s="1"/>
  <c r="O1655" i="7" s="1"/>
  <c r="G1656" i="7"/>
  <c r="H1656" i="7" s="1"/>
  <c r="J1656" i="7" s="1"/>
  <c r="K1656" i="7" s="1"/>
  <c r="L1656" i="7" s="1"/>
  <c r="M1656" i="7" s="1"/>
  <c r="N1656" i="7" s="1"/>
  <c r="O1656" i="7" s="1"/>
  <c r="G1657" i="7"/>
  <c r="H1657" i="7" s="1"/>
  <c r="J1657" i="7" s="1"/>
  <c r="K1657" i="7" s="1"/>
  <c r="L1657" i="7" s="1"/>
  <c r="M1657" i="7" s="1"/>
  <c r="N1657" i="7" s="1"/>
  <c r="O1657" i="7" s="1"/>
  <c r="G1658" i="7"/>
  <c r="H1658" i="7" s="1"/>
  <c r="J1658" i="7" s="1"/>
  <c r="K1658" i="7" s="1"/>
  <c r="L1658" i="7" s="1"/>
  <c r="M1658" i="7" s="1"/>
  <c r="N1658" i="7" s="1"/>
  <c r="O1658" i="7" s="1"/>
  <c r="G1659" i="7"/>
  <c r="H1659" i="7" s="1"/>
  <c r="J1659" i="7" s="1"/>
  <c r="K1659" i="7" s="1"/>
  <c r="L1659" i="7" s="1"/>
  <c r="M1659" i="7" s="1"/>
  <c r="N1659" i="7" s="1"/>
  <c r="O1659" i="7" s="1"/>
  <c r="G1660" i="7"/>
  <c r="H1660" i="7" s="1"/>
  <c r="J1660" i="7" s="1"/>
  <c r="K1660" i="7" s="1"/>
  <c r="L1660" i="7" s="1"/>
  <c r="M1660" i="7" s="1"/>
  <c r="N1660" i="7" s="1"/>
  <c r="O1660" i="7" s="1"/>
  <c r="G1661" i="7"/>
  <c r="H1661" i="7" s="1"/>
  <c r="J1661" i="7" s="1"/>
  <c r="K1661" i="7" s="1"/>
  <c r="L1661" i="7" s="1"/>
  <c r="M1661" i="7" s="1"/>
  <c r="N1661" i="7" s="1"/>
  <c r="O1661" i="7" s="1"/>
  <c r="G1662" i="7"/>
  <c r="H1662" i="7" s="1"/>
  <c r="J1662" i="7" s="1"/>
  <c r="K1662" i="7" s="1"/>
  <c r="L1662" i="7" s="1"/>
  <c r="M1662" i="7" s="1"/>
  <c r="N1662" i="7" s="1"/>
  <c r="O1662" i="7" s="1"/>
  <c r="G1663" i="7"/>
  <c r="H1663" i="7" s="1"/>
  <c r="J1663" i="7" s="1"/>
  <c r="K1663" i="7" s="1"/>
  <c r="L1663" i="7" s="1"/>
  <c r="M1663" i="7" s="1"/>
  <c r="N1663" i="7" s="1"/>
  <c r="O1663" i="7" s="1"/>
  <c r="G1664" i="7"/>
  <c r="H1664" i="7" s="1"/>
  <c r="J1664" i="7" s="1"/>
  <c r="K1664" i="7" s="1"/>
  <c r="L1664" i="7" s="1"/>
  <c r="M1664" i="7" s="1"/>
  <c r="N1664" i="7" s="1"/>
  <c r="O1664" i="7" s="1"/>
  <c r="G1665" i="7"/>
  <c r="H1665" i="7" s="1"/>
  <c r="J1665" i="7" s="1"/>
  <c r="K1665" i="7" s="1"/>
  <c r="L1665" i="7" s="1"/>
  <c r="M1665" i="7" s="1"/>
  <c r="N1665" i="7" s="1"/>
  <c r="O1665" i="7" s="1"/>
  <c r="G1666" i="7"/>
  <c r="H1666" i="7" s="1"/>
  <c r="J1666" i="7" s="1"/>
  <c r="K1666" i="7" s="1"/>
  <c r="L1666" i="7" s="1"/>
  <c r="M1666" i="7" s="1"/>
  <c r="N1666" i="7" s="1"/>
  <c r="O1666" i="7" s="1"/>
  <c r="G1667" i="7"/>
  <c r="H1667" i="7" s="1"/>
  <c r="J1667" i="7" s="1"/>
  <c r="K1667" i="7" s="1"/>
  <c r="L1667" i="7" s="1"/>
  <c r="M1667" i="7" s="1"/>
  <c r="N1667" i="7" s="1"/>
  <c r="O1667" i="7" s="1"/>
  <c r="G1668" i="7"/>
  <c r="H1668" i="7" s="1"/>
  <c r="J1668" i="7" s="1"/>
  <c r="K1668" i="7" s="1"/>
  <c r="L1668" i="7" s="1"/>
  <c r="M1668" i="7" s="1"/>
  <c r="N1668" i="7" s="1"/>
  <c r="O1668" i="7" s="1"/>
  <c r="G1669" i="7"/>
  <c r="H1669" i="7" s="1"/>
  <c r="J1669" i="7" s="1"/>
  <c r="K1669" i="7" s="1"/>
  <c r="L1669" i="7" s="1"/>
  <c r="M1669" i="7" s="1"/>
  <c r="N1669" i="7" s="1"/>
  <c r="O1669" i="7" s="1"/>
  <c r="G1670" i="7"/>
  <c r="H1670" i="7" s="1"/>
  <c r="J1670" i="7" s="1"/>
  <c r="K1670" i="7" s="1"/>
  <c r="L1670" i="7" s="1"/>
  <c r="M1670" i="7" s="1"/>
  <c r="N1670" i="7" s="1"/>
  <c r="O1670" i="7" s="1"/>
  <c r="G1671" i="7"/>
  <c r="H1671" i="7" s="1"/>
  <c r="J1671" i="7" s="1"/>
  <c r="K1671" i="7" s="1"/>
  <c r="L1671" i="7" s="1"/>
  <c r="M1671" i="7" s="1"/>
  <c r="N1671" i="7" s="1"/>
  <c r="O1671" i="7" s="1"/>
  <c r="G1672" i="7"/>
  <c r="H1672" i="7" s="1"/>
  <c r="J1672" i="7" s="1"/>
  <c r="K1672" i="7" s="1"/>
  <c r="L1672" i="7" s="1"/>
  <c r="M1672" i="7" s="1"/>
  <c r="N1672" i="7" s="1"/>
  <c r="O1672" i="7" s="1"/>
  <c r="G1673" i="7"/>
  <c r="H1673" i="7" s="1"/>
  <c r="J1673" i="7" s="1"/>
  <c r="K1673" i="7" s="1"/>
  <c r="L1673" i="7" s="1"/>
  <c r="M1673" i="7" s="1"/>
  <c r="N1673" i="7" s="1"/>
  <c r="O1673" i="7" s="1"/>
  <c r="G1674" i="7"/>
  <c r="H1674" i="7" s="1"/>
  <c r="J1674" i="7" s="1"/>
  <c r="K1674" i="7" s="1"/>
  <c r="L1674" i="7" s="1"/>
  <c r="M1674" i="7" s="1"/>
  <c r="N1674" i="7" s="1"/>
  <c r="O1674" i="7" s="1"/>
  <c r="G1675" i="7"/>
  <c r="H1675" i="7" s="1"/>
  <c r="J1675" i="7" s="1"/>
  <c r="K1675" i="7" s="1"/>
  <c r="L1675" i="7" s="1"/>
  <c r="M1675" i="7" s="1"/>
  <c r="N1675" i="7" s="1"/>
  <c r="O1675" i="7" s="1"/>
  <c r="G1676" i="7"/>
  <c r="H1676" i="7" s="1"/>
  <c r="J1676" i="7" s="1"/>
  <c r="K1676" i="7" s="1"/>
  <c r="L1676" i="7" s="1"/>
  <c r="M1676" i="7" s="1"/>
  <c r="N1676" i="7" s="1"/>
  <c r="O1676" i="7" s="1"/>
  <c r="G1677" i="7"/>
  <c r="H1677" i="7" s="1"/>
  <c r="J1677" i="7" s="1"/>
  <c r="K1677" i="7" s="1"/>
  <c r="L1677" i="7" s="1"/>
  <c r="M1677" i="7" s="1"/>
  <c r="N1677" i="7" s="1"/>
  <c r="O1677" i="7" s="1"/>
  <c r="G1678" i="7"/>
  <c r="H1678" i="7" s="1"/>
  <c r="J1678" i="7" s="1"/>
  <c r="K1678" i="7" s="1"/>
  <c r="L1678" i="7" s="1"/>
  <c r="M1678" i="7" s="1"/>
  <c r="N1678" i="7" s="1"/>
  <c r="O1678" i="7" s="1"/>
  <c r="G1679" i="7"/>
  <c r="H1679" i="7" s="1"/>
  <c r="J1679" i="7" s="1"/>
  <c r="K1679" i="7" s="1"/>
  <c r="L1679" i="7" s="1"/>
  <c r="M1679" i="7" s="1"/>
  <c r="N1679" i="7" s="1"/>
  <c r="O1679" i="7" s="1"/>
  <c r="G1680" i="7"/>
  <c r="H1680" i="7" s="1"/>
  <c r="J1680" i="7" s="1"/>
  <c r="K1680" i="7" s="1"/>
  <c r="L1680" i="7" s="1"/>
  <c r="M1680" i="7" s="1"/>
  <c r="N1680" i="7" s="1"/>
  <c r="O1680" i="7" s="1"/>
  <c r="G1681" i="7"/>
  <c r="H1681" i="7" s="1"/>
  <c r="J1681" i="7" s="1"/>
  <c r="K1681" i="7" s="1"/>
  <c r="L1681" i="7" s="1"/>
  <c r="M1681" i="7" s="1"/>
  <c r="N1681" i="7" s="1"/>
  <c r="O1681" i="7" s="1"/>
  <c r="G1682" i="7"/>
  <c r="H1682" i="7" s="1"/>
  <c r="J1682" i="7" s="1"/>
  <c r="K1682" i="7" s="1"/>
  <c r="L1682" i="7" s="1"/>
  <c r="M1682" i="7" s="1"/>
  <c r="N1682" i="7" s="1"/>
  <c r="O1682" i="7" s="1"/>
  <c r="G1683" i="7"/>
  <c r="H1683" i="7" s="1"/>
  <c r="J1683" i="7" s="1"/>
  <c r="K1683" i="7" s="1"/>
  <c r="L1683" i="7" s="1"/>
  <c r="M1683" i="7" s="1"/>
  <c r="N1683" i="7" s="1"/>
  <c r="O1683" i="7" s="1"/>
  <c r="G1684" i="7"/>
  <c r="H1684" i="7" s="1"/>
  <c r="J1684" i="7" s="1"/>
  <c r="K1684" i="7" s="1"/>
  <c r="L1684" i="7" s="1"/>
  <c r="M1684" i="7" s="1"/>
  <c r="N1684" i="7" s="1"/>
  <c r="O1684" i="7" s="1"/>
  <c r="G1685" i="7"/>
  <c r="H1685" i="7" s="1"/>
  <c r="J1685" i="7" s="1"/>
  <c r="K1685" i="7" s="1"/>
  <c r="L1685" i="7" s="1"/>
  <c r="M1685" i="7" s="1"/>
  <c r="N1685" i="7" s="1"/>
  <c r="O1685" i="7" s="1"/>
  <c r="G1686" i="7"/>
  <c r="H1686" i="7" s="1"/>
  <c r="J1686" i="7" s="1"/>
  <c r="K1686" i="7" s="1"/>
  <c r="L1686" i="7" s="1"/>
  <c r="M1686" i="7" s="1"/>
  <c r="N1686" i="7" s="1"/>
  <c r="O1686" i="7" s="1"/>
  <c r="G1687" i="7"/>
  <c r="H1687" i="7" s="1"/>
  <c r="J1687" i="7" s="1"/>
  <c r="K1687" i="7" s="1"/>
  <c r="L1687" i="7" s="1"/>
  <c r="M1687" i="7" s="1"/>
  <c r="N1687" i="7" s="1"/>
  <c r="O1687" i="7" s="1"/>
  <c r="G1688" i="7"/>
  <c r="H1688" i="7" s="1"/>
  <c r="J1688" i="7" s="1"/>
  <c r="K1688" i="7" s="1"/>
  <c r="L1688" i="7" s="1"/>
  <c r="M1688" i="7" s="1"/>
  <c r="N1688" i="7" s="1"/>
  <c r="O1688" i="7" s="1"/>
  <c r="G1689" i="7"/>
  <c r="H1689" i="7" s="1"/>
  <c r="J1689" i="7" s="1"/>
  <c r="K1689" i="7" s="1"/>
  <c r="L1689" i="7" s="1"/>
  <c r="M1689" i="7" s="1"/>
  <c r="N1689" i="7" s="1"/>
  <c r="O1689" i="7" s="1"/>
  <c r="G1690" i="7"/>
  <c r="H1690" i="7" s="1"/>
  <c r="J1690" i="7" s="1"/>
  <c r="K1690" i="7" s="1"/>
  <c r="L1690" i="7" s="1"/>
  <c r="M1690" i="7" s="1"/>
  <c r="N1690" i="7" s="1"/>
  <c r="O1690" i="7" s="1"/>
  <c r="G1691" i="7"/>
  <c r="H1691" i="7" s="1"/>
  <c r="J1691" i="7" s="1"/>
  <c r="K1691" i="7" s="1"/>
  <c r="L1691" i="7" s="1"/>
  <c r="M1691" i="7" s="1"/>
  <c r="N1691" i="7" s="1"/>
  <c r="O1691" i="7" s="1"/>
  <c r="G1692" i="7"/>
  <c r="H1692" i="7" s="1"/>
  <c r="J1692" i="7" s="1"/>
  <c r="K1692" i="7" s="1"/>
  <c r="L1692" i="7" s="1"/>
  <c r="M1692" i="7" s="1"/>
  <c r="N1692" i="7" s="1"/>
  <c r="O1692" i="7" s="1"/>
  <c r="G1693" i="7"/>
  <c r="H1693" i="7" s="1"/>
  <c r="J1693" i="7" s="1"/>
  <c r="K1693" i="7" s="1"/>
  <c r="L1693" i="7" s="1"/>
  <c r="M1693" i="7" s="1"/>
  <c r="N1693" i="7" s="1"/>
  <c r="O1693" i="7" s="1"/>
  <c r="G1694" i="7"/>
  <c r="H1694" i="7" s="1"/>
  <c r="J1694" i="7" s="1"/>
  <c r="K1694" i="7" s="1"/>
  <c r="L1694" i="7" s="1"/>
  <c r="M1694" i="7" s="1"/>
  <c r="N1694" i="7" s="1"/>
  <c r="O1694" i="7" s="1"/>
  <c r="G1695" i="7"/>
  <c r="H1695" i="7" s="1"/>
  <c r="J1695" i="7" s="1"/>
  <c r="K1695" i="7" s="1"/>
  <c r="L1695" i="7" s="1"/>
  <c r="M1695" i="7" s="1"/>
  <c r="N1695" i="7" s="1"/>
  <c r="O1695" i="7" s="1"/>
  <c r="G1696" i="7"/>
  <c r="H1696" i="7" s="1"/>
  <c r="J1696" i="7" s="1"/>
  <c r="K1696" i="7" s="1"/>
  <c r="L1696" i="7" s="1"/>
  <c r="M1696" i="7" s="1"/>
  <c r="N1696" i="7" s="1"/>
  <c r="O1696" i="7" s="1"/>
  <c r="G1697" i="7"/>
  <c r="H1697" i="7" s="1"/>
  <c r="J1697" i="7" s="1"/>
  <c r="K1697" i="7" s="1"/>
  <c r="L1697" i="7" s="1"/>
  <c r="M1697" i="7" s="1"/>
  <c r="N1697" i="7" s="1"/>
  <c r="O1697" i="7" s="1"/>
  <c r="G1698" i="7"/>
  <c r="H1698" i="7" s="1"/>
  <c r="J1698" i="7" s="1"/>
  <c r="K1698" i="7" s="1"/>
  <c r="L1698" i="7" s="1"/>
  <c r="M1698" i="7" s="1"/>
  <c r="N1698" i="7" s="1"/>
  <c r="O1698" i="7" s="1"/>
  <c r="G1699" i="7"/>
  <c r="H1699" i="7" s="1"/>
  <c r="J1699" i="7" s="1"/>
  <c r="K1699" i="7" s="1"/>
  <c r="L1699" i="7" s="1"/>
  <c r="M1699" i="7" s="1"/>
  <c r="N1699" i="7" s="1"/>
  <c r="O1699" i="7" s="1"/>
  <c r="G1700" i="7"/>
  <c r="H1700" i="7" s="1"/>
  <c r="J1700" i="7" s="1"/>
  <c r="K1700" i="7" s="1"/>
  <c r="L1700" i="7" s="1"/>
  <c r="M1700" i="7" s="1"/>
  <c r="N1700" i="7" s="1"/>
  <c r="O1700" i="7" s="1"/>
  <c r="G1701" i="7"/>
  <c r="H1701" i="7" s="1"/>
  <c r="J1701" i="7" s="1"/>
  <c r="K1701" i="7" s="1"/>
  <c r="L1701" i="7" s="1"/>
  <c r="M1701" i="7" s="1"/>
  <c r="N1701" i="7" s="1"/>
  <c r="O1701" i="7" s="1"/>
  <c r="G1702" i="7"/>
  <c r="H1702" i="7" s="1"/>
  <c r="J1702" i="7" s="1"/>
  <c r="K1702" i="7" s="1"/>
  <c r="L1702" i="7" s="1"/>
  <c r="M1702" i="7" s="1"/>
  <c r="N1702" i="7" s="1"/>
  <c r="O1702" i="7" s="1"/>
  <c r="G1703" i="7"/>
  <c r="H1703" i="7" s="1"/>
  <c r="J1703" i="7" s="1"/>
  <c r="K1703" i="7" s="1"/>
  <c r="L1703" i="7" s="1"/>
  <c r="M1703" i="7" s="1"/>
  <c r="N1703" i="7" s="1"/>
  <c r="O1703" i="7" s="1"/>
  <c r="G1704" i="7"/>
  <c r="H1704" i="7" s="1"/>
  <c r="J1704" i="7" s="1"/>
  <c r="K1704" i="7" s="1"/>
  <c r="L1704" i="7" s="1"/>
  <c r="M1704" i="7" s="1"/>
  <c r="N1704" i="7" s="1"/>
  <c r="O1704" i="7" s="1"/>
  <c r="G1705" i="7"/>
  <c r="H1705" i="7" s="1"/>
  <c r="J1705" i="7" s="1"/>
  <c r="K1705" i="7" s="1"/>
  <c r="L1705" i="7" s="1"/>
  <c r="M1705" i="7" s="1"/>
  <c r="N1705" i="7" s="1"/>
  <c r="O1705" i="7" s="1"/>
  <c r="G1706" i="7"/>
  <c r="H1706" i="7" s="1"/>
  <c r="J1706" i="7" s="1"/>
  <c r="K1706" i="7" s="1"/>
  <c r="L1706" i="7" s="1"/>
  <c r="M1706" i="7" s="1"/>
  <c r="N1706" i="7" s="1"/>
  <c r="O1706" i="7" s="1"/>
  <c r="G1707" i="7"/>
  <c r="H1707" i="7" s="1"/>
  <c r="J1707" i="7" s="1"/>
  <c r="K1707" i="7" s="1"/>
  <c r="L1707" i="7" s="1"/>
  <c r="M1707" i="7" s="1"/>
  <c r="N1707" i="7" s="1"/>
  <c r="O1707" i="7" s="1"/>
  <c r="G1708" i="7"/>
  <c r="H1708" i="7" s="1"/>
  <c r="J1708" i="7" s="1"/>
  <c r="K1708" i="7" s="1"/>
  <c r="L1708" i="7" s="1"/>
  <c r="M1708" i="7" s="1"/>
  <c r="N1708" i="7" s="1"/>
  <c r="O1708" i="7" s="1"/>
  <c r="G1709" i="7"/>
  <c r="H1709" i="7" s="1"/>
  <c r="J1709" i="7" s="1"/>
  <c r="K1709" i="7" s="1"/>
  <c r="L1709" i="7" s="1"/>
  <c r="M1709" i="7" s="1"/>
  <c r="N1709" i="7" s="1"/>
  <c r="O1709" i="7" s="1"/>
  <c r="G1710" i="7"/>
  <c r="H1710" i="7" s="1"/>
  <c r="J1710" i="7" s="1"/>
  <c r="K1710" i="7" s="1"/>
  <c r="L1710" i="7" s="1"/>
  <c r="M1710" i="7" s="1"/>
  <c r="N1710" i="7" s="1"/>
  <c r="O1710" i="7" s="1"/>
  <c r="G1711" i="7"/>
  <c r="H1711" i="7" s="1"/>
  <c r="J1711" i="7" s="1"/>
  <c r="K1711" i="7" s="1"/>
  <c r="L1711" i="7" s="1"/>
  <c r="M1711" i="7" s="1"/>
  <c r="N1711" i="7" s="1"/>
  <c r="O1711" i="7" s="1"/>
  <c r="G1712" i="7"/>
  <c r="H1712" i="7" s="1"/>
  <c r="J1712" i="7" s="1"/>
  <c r="K1712" i="7" s="1"/>
  <c r="L1712" i="7" s="1"/>
  <c r="M1712" i="7" s="1"/>
  <c r="N1712" i="7" s="1"/>
  <c r="O1712" i="7" s="1"/>
  <c r="G1713" i="7"/>
  <c r="H1713" i="7" s="1"/>
  <c r="J1713" i="7" s="1"/>
  <c r="K1713" i="7" s="1"/>
  <c r="L1713" i="7" s="1"/>
  <c r="M1713" i="7" s="1"/>
  <c r="N1713" i="7" s="1"/>
  <c r="O1713" i="7" s="1"/>
  <c r="G1714" i="7"/>
  <c r="H1714" i="7" s="1"/>
  <c r="J1714" i="7" s="1"/>
  <c r="K1714" i="7" s="1"/>
  <c r="L1714" i="7" s="1"/>
  <c r="M1714" i="7" s="1"/>
  <c r="N1714" i="7" s="1"/>
  <c r="O1714" i="7" s="1"/>
  <c r="G1715" i="7"/>
  <c r="H1715" i="7" s="1"/>
  <c r="J1715" i="7" s="1"/>
  <c r="K1715" i="7" s="1"/>
  <c r="L1715" i="7" s="1"/>
  <c r="M1715" i="7" s="1"/>
  <c r="N1715" i="7" s="1"/>
  <c r="O1715" i="7" s="1"/>
  <c r="G1716" i="7"/>
  <c r="H1716" i="7" s="1"/>
  <c r="J1716" i="7" s="1"/>
  <c r="K1716" i="7" s="1"/>
  <c r="L1716" i="7" s="1"/>
  <c r="M1716" i="7" s="1"/>
  <c r="N1716" i="7" s="1"/>
  <c r="O1716" i="7" s="1"/>
  <c r="G1717" i="7"/>
  <c r="H1717" i="7" s="1"/>
  <c r="J1717" i="7" s="1"/>
  <c r="K1717" i="7" s="1"/>
  <c r="L1717" i="7" s="1"/>
  <c r="M1717" i="7" s="1"/>
  <c r="N1717" i="7" s="1"/>
  <c r="O1717" i="7" s="1"/>
  <c r="G1718" i="7"/>
  <c r="H1718" i="7" s="1"/>
  <c r="J1718" i="7" s="1"/>
  <c r="K1718" i="7" s="1"/>
  <c r="L1718" i="7" s="1"/>
  <c r="M1718" i="7" s="1"/>
  <c r="N1718" i="7" s="1"/>
  <c r="O1718" i="7" s="1"/>
  <c r="G1719" i="7"/>
  <c r="H1719" i="7" s="1"/>
  <c r="J1719" i="7" s="1"/>
  <c r="K1719" i="7" s="1"/>
  <c r="L1719" i="7" s="1"/>
  <c r="M1719" i="7" s="1"/>
  <c r="N1719" i="7" s="1"/>
  <c r="O1719" i="7" s="1"/>
  <c r="G1720" i="7"/>
  <c r="H1720" i="7" s="1"/>
  <c r="J1720" i="7" s="1"/>
  <c r="K1720" i="7" s="1"/>
  <c r="L1720" i="7" s="1"/>
  <c r="M1720" i="7" s="1"/>
  <c r="N1720" i="7" s="1"/>
  <c r="O1720" i="7" s="1"/>
  <c r="G1721" i="7"/>
  <c r="H1721" i="7" s="1"/>
  <c r="J1721" i="7" s="1"/>
  <c r="K1721" i="7" s="1"/>
  <c r="L1721" i="7" s="1"/>
  <c r="M1721" i="7" s="1"/>
  <c r="N1721" i="7" s="1"/>
  <c r="O1721" i="7" s="1"/>
  <c r="G1722" i="7"/>
  <c r="H1722" i="7" s="1"/>
  <c r="J1722" i="7" s="1"/>
  <c r="K1722" i="7" s="1"/>
  <c r="L1722" i="7" s="1"/>
  <c r="M1722" i="7" s="1"/>
  <c r="N1722" i="7" s="1"/>
  <c r="O1722" i="7" s="1"/>
  <c r="G1723" i="7"/>
  <c r="H1723" i="7" s="1"/>
  <c r="J1723" i="7" s="1"/>
  <c r="K1723" i="7" s="1"/>
  <c r="L1723" i="7" s="1"/>
  <c r="M1723" i="7" s="1"/>
  <c r="N1723" i="7" s="1"/>
  <c r="O1723" i="7" s="1"/>
  <c r="G1724" i="7"/>
  <c r="H1724" i="7" s="1"/>
  <c r="J1724" i="7" s="1"/>
  <c r="K1724" i="7" s="1"/>
  <c r="L1724" i="7" s="1"/>
  <c r="M1724" i="7" s="1"/>
  <c r="N1724" i="7" s="1"/>
  <c r="O1724" i="7" s="1"/>
  <c r="G1725" i="7"/>
  <c r="H1725" i="7" s="1"/>
  <c r="J1725" i="7" s="1"/>
  <c r="K1725" i="7" s="1"/>
  <c r="L1725" i="7" s="1"/>
  <c r="M1725" i="7" s="1"/>
  <c r="N1725" i="7" s="1"/>
  <c r="O1725" i="7" s="1"/>
  <c r="G1726" i="7"/>
  <c r="H1726" i="7" s="1"/>
  <c r="J1726" i="7" s="1"/>
  <c r="K1726" i="7" s="1"/>
  <c r="L1726" i="7" s="1"/>
  <c r="M1726" i="7" s="1"/>
  <c r="N1726" i="7" s="1"/>
  <c r="O1726" i="7" s="1"/>
  <c r="G1727" i="7"/>
  <c r="H1727" i="7" s="1"/>
  <c r="J1727" i="7" s="1"/>
  <c r="K1727" i="7" s="1"/>
  <c r="L1727" i="7" s="1"/>
  <c r="M1727" i="7" s="1"/>
  <c r="N1727" i="7" s="1"/>
  <c r="O1727" i="7" s="1"/>
  <c r="G1728" i="7"/>
  <c r="H1728" i="7" s="1"/>
  <c r="J1728" i="7" s="1"/>
  <c r="K1728" i="7" s="1"/>
  <c r="L1728" i="7" s="1"/>
  <c r="M1728" i="7" s="1"/>
  <c r="N1728" i="7" s="1"/>
  <c r="O1728" i="7" s="1"/>
  <c r="G1729" i="7"/>
  <c r="H1729" i="7" s="1"/>
  <c r="J1729" i="7" s="1"/>
  <c r="K1729" i="7" s="1"/>
  <c r="L1729" i="7" s="1"/>
  <c r="M1729" i="7" s="1"/>
  <c r="N1729" i="7" s="1"/>
  <c r="O1729" i="7" s="1"/>
  <c r="G1730" i="7"/>
  <c r="H1730" i="7" s="1"/>
  <c r="J1730" i="7" s="1"/>
  <c r="K1730" i="7" s="1"/>
  <c r="L1730" i="7" s="1"/>
  <c r="M1730" i="7" s="1"/>
  <c r="N1730" i="7" s="1"/>
  <c r="O1730" i="7" s="1"/>
  <c r="G1731" i="7"/>
  <c r="H1731" i="7" s="1"/>
  <c r="J1731" i="7" s="1"/>
  <c r="K1731" i="7" s="1"/>
  <c r="L1731" i="7" s="1"/>
  <c r="M1731" i="7" s="1"/>
  <c r="N1731" i="7" s="1"/>
  <c r="O1731" i="7" s="1"/>
  <c r="G1732" i="7"/>
  <c r="H1732" i="7" s="1"/>
  <c r="J1732" i="7" s="1"/>
  <c r="K1732" i="7" s="1"/>
  <c r="L1732" i="7" s="1"/>
  <c r="M1732" i="7" s="1"/>
  <c r="N1732" i="7" s="1"/>
  <c r="O1732" i="7" s="1"/>
  <c r="G1733" i="7"/>
  <c r="H1733" i="7" s="1"/>
  <c r="J1733" i="7" s="1"/>
  <c r="K1733" i="7" s="1"/>
  <c r="L1733" i="7" s="1"/>
  <c r="M1733" i="7" s="1"/>
  <c r="N1733" i="7" s="1"/>
  <c r="O1733" i="7" s="1"/>
  <c r="G1734" i="7"/>
  <c r="H1734" i="7" s="1"/>
  <c r="J1734" i="7" s="1"/>
  <c r="K1734" i="7" s="1"/>
  <c r="L1734" i="7" s="1"/>
  <c r="M1734" i="7" s="1"/>
  <c r="N1734" i="7" s="1"/>
  <c r="O1734" i="7" s="1"/>
  <c r="G1735" i="7"/>
  <c r="H1735" i="7" s="1"/>
  <c r="J1735" i="7" s="1"/>
  <c r="K1735" i="7" s="1"/>
  <c r="L1735" i="7" s="1"/>
  <c r="M1735" i="7" s="1"/>
  <c r="N1735" i="7" s="1"/>
  <c r="O1735" i="7" s="1"/>
  <c r="G1736" i="7"/>
  <c r="H1736" i="7" s="1"/>
  <c r="J1736" i="7" s="1"/>
  <c r="K1736" i="7" s="1"/>
  <c r="L1736" i="7" s="1"/>
  <c r="M1736" i="7" s="1"/>
  <c r="N1736" i="7" s="1"/>
  <c r="O1736" i="7" s="1"/>
  <c r="G1737" i="7"/>
  <c r="H1737" i="7" s="1"/>
  <c r="J1737" i="7" s="1"/>
  <c r="K1737" i="7" s="1"/>
  <c r="L1737" i="7" s="1"/>
  <c r="M1737" i="7" s="1"/>
  <c r="N1737" i="7" s="1"/>
  <c r="O1737" i="7" s="1"/>
  <c r="G1738" i="7"/>
  <c r="H1738" i="7" s="1"/>
  <c r="J1738" i="7" s="1"/>
  <c r="K1738" i="7" s="1"/>
  <c r="L1738" i="7" s="1"/>
  <c r="M1738" i="7" s="1"/>
  <c r="N1738" i="7" s="1"/>
  <c r="O1738" i="7" s="1"/>
  <c r="G1739" i="7"/>
  <c r="H1739" i="7" s="1"/>
  <c r="J1739" i="7" s="1"/>
  <c r="K1739" i="7" s="1"/>
  <c r="L1739" i="7" s="1"/>
  <c r="M1739" i="7" s="1"/>
  <c r="N1739" i="7" s="1"/>
  <c r="O1739" i="7" s="1"/>
  <c r="G1740" i="7"/>
  <c r="H1740" i="7" s="1"/>
  <c r="J1740" i="7" s="1"/>
  <c r="K1740" i="7" s="1"/>
  <c r="L1740" i="7" s="1"/>
  <c r="M1740" i="7" s="1"/>
  <c r="N1740" i="7" s="1"/>
  <c r="O1740" i="7" s="1"/>
  <c r="G1741" i="7"/>
  <c r="H1741" i="7" s="1"/>
  <c r="J1741" i="7" s="1"/>
  <c r="K1741" i="7" s="1"/>
  <c r="L1741" i="7" s="1"/>
  <c r="M1741" i="7" s="1"/>
  <c r="N1741" i="7" s="1"/>
  <c r="O1741" i="7" s="1"/>
  <c r="G1742" i="7"/>
  <c r="H1742" i="7" s="1"/>
  <c r="J1742" i="7" s="1"/>
  <c r="K1742" i="7" s="1"/>
  <c r="L1742" i="7" s="1"/>
  <c r="M1742" i="7" s="1"/>
  <c r="N1742" i="7" s="1"/>
  <c r="O1742" i="7" s="1"/>
  <c r="G1743" i="7"/>
  <c r="H1743" i="7" s="1"/>
  <c r="J1743" i="7" s="1"/>
  <c r="K1743" i="7" s="1"/>
  <c r="L1743" i="7" s="1"/>
  <c r="M1743" i="7" s="1"/>
  <c r="N1743" i="7" s="1"/>
  <c r="O1743" i="7" s="1"/>
  <c r="G1744" i="7"/>
  <c r="H1744" i="7" s="1"/>
  <c r="J1744" i="7" s="1"/>
  <c r="K1744" i="7" s="1"/>
  <c r="L1744" i="7" s="1"/>
  <c r="M1744" i="7" s="1"/>
  <c r="N1744" i="7" s="1"/>
  <c r="O1744" i="7" s="1"/>
  <c r="G1745" i="7"/>
  <c r="H1745" i="7" s="1"/>
  <c r="J1745" i="7" s="1"/>
  <c r="K1745" i="7" s="1"/>
  <c r="L1745" i="7" s="1"/>
  <c r="M1745" i="7" s="1"/>
  <c r="N1745" i="7" s="1"/>
  <c r="O1745" i="7" s="1"/>
  <c r="G1746" i="7"/>
  <c r="H1746" i="7" s="1"/>
  <c r="J1746" i="7" s="1"/>
  <c r="K1746" i="7" s="1"/>
  <c r="L1746" i="7" s="1"/>
  <c r="M1746" i="7" s="1"/>
  <c r="N1746" i="7" s="1"/>
  <c r="O1746" i="7" s="1"/>
  <c r="G1747" i="7"/>
  <c r="H1747" i="7" s="1"/>
  <c r="J1747" i="7" s="1"/>
  <c r="K1747" i="7" s="1"/>
  <c r="L1747" i="7" s="1"/>
  <c r="M1747" i="7" s="1"/>
  <c r="N1747" i="7" s="1"/>
  <c r="O1747" i="7" s="1"/>
  <c r="G1748" i="7"/>
  <c r="H1748" i="7" s="1"/>
  <c r="J1748" i="7" s="1"/>
  <c r="K1748" i="7" s="1"/>
  <c r="L1748" i="7" s="1"/>
  <c r="M1748" i="7" s="1"/>
  <c r="N1748" i="7" s="1"/>
  <c r="O1748" i="7" s="1"/>
  <c r="G1749" i="7"/>
  <c r="H1749" i="7" s="1"/>
  <c r="J1749" i="7" s="1"/>
  <c r="K1749" i="7" s="1"/>
  <c r="L1749" i="7" s="1"/>
  <c r="M1749" i="7" s="1"/>
  <c r="N1749" i="7" s="1"/>
  <c r="O1749" i="7" s="1"/>
  <c r="G1750" i="7"/>
  <c r="H1750" i="7" s="1"/>
  <c r="J1750" i="7" s="1"/>
  <c r="K1750" i="7" s="1"/>
  <c r="L1750" i="7" s="1"/>
  <c r="M1750" i="7" s="1"/>
  <c r="N1750" i="7" s="1"/>
  <c r="O1750" i="7" s="1"/>
  <c r="G1751" i="7"/>
  <c r="H1751" i="7" s="1"/>
  <c r="J1751" i="7" s="1"/>
  <c r="K1751" i="7" s="1"/>
  <c r="L1751" i="7" s="1"/>
  <c r="M1751" i="7" s="1"/>
  <c r="N1751" i="7" s="1"/>
  <c r="O1751" i="7" s="1"/>
  <c r="G1752" i="7"/>
  <c r="H1752" i="7" s="1"/>
  <c r="J1752" i="7" s="1"/>
  <c r="K1752" i="7" s="1"/>
  <c r="L1752" i="7" s="1"/>
  <c r="M1752" i="7" s="1"/>
  <c r="N1752" i="7" s="1"/>
  <c r="O1752" i="7" s="1"/>
  <c r="G1753" i="7"/>
  <c r="H1753" i="7" s="1"/>
  <c r="J1753" i="7" s="1"/>
  <c r="K1753" i="7" s="1"/>
  <c r="L1753" i="7" s="1"/>
  <c r="M1753" i="7" s="1"/>
  <c r="N1753" i="7" s="1"/>
  <c r="O1753" i="7" s="1"/>
  <c r="G1754" i="7"/>
  <c r="H1754" i="7" s="1"/>
  <c r="J1754" i="7" s="1"/>
  <c r="K1754" i="7" s="1"/>
  <c r="L1754" i="7" s="1"/>
  <c r="M1754" i="7" s="1"/>
  <c r="N1754" i="7" s="1"/>
  <c r="O1754" i="7" s="1"/>
  <c r="G1755" i="7"/>
  <c r="H1755" i="7" s="1"/>
  <c r="J1755" i="7" s="1"/>
  <c r="K1755" i="7" s="1"/>
  <c r="L1755" i="7" s="1"/>
  <c r="M1755" i="7" s="1"/>
  <c r="N1755" i="7" s="1"/>
  <c r="O1755" i="7" s="1"/>
  <c r="G1756" i="7"/>
  <c r="H1756" i="7" s="1"/>
  <c r="J1756" i="7" s="1"/>
  <c r="K1756" i="7" s="1"/>
  <c r="L1756" i="7" s="1"/>
  <c r="M1756" i="7" s="1"/>
  <c r="N1756" i="7" s="1"/>
  <c r="O1756" i="7" s="1"/>
  <c r="G1757" i="7"/>
  <c r="H1757" i="7" s="1"/>
  <c r="J1757" i="7" s="1"/>
  <c r="K1757" i="7" s="1"/>
  <c r="L1757" i="7" s="1"/>
  <c r="M1757" i="7" s="1"/>
  <c r="N1757" i="7" s="1"/>
  <c r="O1757" i="7" s="1"/>
  <c r="G1758" i="7"/>
  <c r="H1758" i="7" s="1"/>
  <c r="J1758" i="7" s="1"/>
  <c r="K1758" i="7" s="1"/>
  <c r="L1758" i="7" s="1"/>
  <c r="M1758" i="7" s="1"/>
  <c r="N1758" i="7" s="1"/>
  <c r="O1758" i="7" s="1"/>
  <c r="G1759" i="7"/>
  <c r="H1759" i="7" s="1"/>
  <c r="J1759" i="7" s="1"/>
  <c r="K1759" i="7" s="1"/>
  <c r="L1759" i="7" s="1"/>
  <c r="M1759" i="7" s="1"/>
  <c r="N1759" i="7" s="1"/>
  <c r="O1759" i="7" s="1"/>
  <c r="G1760" i="7"/>
  <c r="H1760" i="7" s="1"/>
  <c r="J1760" i="7" s="1"/>
  <c r="K1760" i="7" s="1"/>
  <c r="L1760" i="7" s="1"/>
  <c r="M1760" i="7" s="1"/>
  <c r="N1760" i="7" s="1"/>
  <c r="O1760" i="7" s="1"/>
  <c r="G1761" i="7"/>
  <c r="H1761" i="7" s="1"/>
  <c r="J1761" i="7" s="1"/>
  <c r="K1761" i="7" s="1"/>
  <c r="L1761" i="7" s="1"/>
  <c r="M1761" i="7" s="1"/>
  <c r="N1761" i="7" s="1"/>
  <c r="O1761" i="7" s="1"/>
  <c r="G1762" i="7"/>
  <c r="H1762" i="7" s="1"/>
  <c r="J1762" i="7" s="1"/>
  <c r="K1762" i="7" s="1"/>
  <c r="L1762" i="7" s="1"/>
  <c r="M1762" i="7" s="1"/>
  <c r="N1762" i="7" s="1"/>
  <c r="O1762" i="7" s="1"/>
  <c r="G1763" i="7"/>
  <c r="H1763" i="7" s="1"/>
  <c r="J1763" i="7" s="1"/>
  <c r="K1763" i="7" s="1"/>
  <c r="L1763" i="7" s="1"/>
  <c r="M1763" i="7" s="1"/>
  <c r="N1763" i="7" s="1"/>
  <c r="O1763" i="7" s="1"/>
  <c r="G1764" i="7"/>
  <c r="H1764" i="7" s="1"/>
  <c r="J1764" i="7" s="1"/>
  <c r="K1764" i="7" s="1"/>
  <c r="L1764" i="7" s="1"/>
  <c r="M1764" i="7" s="1"/>
  <c r="N1764" i="7" s="1"/>
  <c r="O1764" i="7" s="1"/>
  <c r="G1765" i="7"/>
  <c r="H1765" i="7" s="1"/>
  <c r="J1765" i="7" s="1"/>
  <c r="K1765" i="7" s="1"/>
  <c r="L1765" i="7" s="1"/>
  <c r="M1765" i="7" s="1"/>
  <c r="N1765" i="7" s="1"/>
  <c r="O1765" i="7" s="1"/>
  <c r="G1766" i="7"/>
  <c r="H1766" i="7" s="1"/>
  <c r="J1766" i="7" s="1"/>
  <c r="K1766" i="7" s="1"/>
  <c r="L1766" i="7" s="1"/>
  <c r="M1766" i="7" s="1"/>
  <c r="N1766" i="7" s="1"/>
  <c r="O1766" i="7" s="1"/>
  <c r="G1767" i="7"/>
  <c r="H1767" i="7" s="1"/>
  <c r="J1767" i="7" s="1"/>
  <c r="K1767" i="7" s="1"/>
  <c r="L1767" i="7" s="1"/>
  <c r="M1767" i="7" s="1"/>
  <c r="N1767" i="7" s="1"/>
  <c r="O1767" i="7" s="1"/>
  <c r="G1768" i="7"/>
  <c r="H1768" i="7" s="1"/>
  <c r="J1768" i="7" s="1"/>
  <c r="K1768" i="7" s="1"/>
  <c r="L1768" i="7" s="1"/>
  <c r="M1768" i="7" s="1"/>
  <c r="N1768" i="7" s="1"/>
  <c r="O1768" i="7" s="1"/>
  <c r="G1769" i="7"/>
  <c r="H1769" i="7" s="1"/>
  <c r="J1769" i="7" s="1"/>
  <c r="K1769" i="7" s="1"/>
  <c r="L1769" i="7" s="1"/>
  <c r="M1769" i="7" s="1"/>
  <c r="N1769" i="7" s="1"/>
  <c r="O1769" i="7" s="1"/>
  <c r="G1770" i="7"/>
  <c r="H1770" i="7" s="1"/>
  <c r="J1770" i="7" s="1"/>
  <c r="K1770" i="7" s="1"/>
  <c r="L1770" i="7" s="1"/>
  <c r="M1770" i="7" s="1"/>
  <c r="N1770" i="7" s="1"/>
  <c r="O1770" i="7" s="1"/>
  <c r="G1771" i="7"/>
  <c r="H1771" i="7" s="1"/>
  <c r="J1771" i="7" s="1"/>
  <c r="K1771" i="7" s="1"/>
  <c r="L1771" i="7" s="1"/>
  <c r="M1771" i="7" s="1"/>
  <c r="N1771" i="7" s="1"/>
  <c r="O1771" i="7" s="1"/>
  <c r="G1772" i="7"/>
  <c r="H1772" i="7" s="1"/>
  <c r="J1772" i="7" s="1"/>
  <c r="K1772" i="7" s="1"/>
  <c r="L1772" i="7" s="1"/>
  <c r="M1772" i="7" s="1"/>
  <c r="N1772" i="7" s="1"/>
  <c r="O1772" i="7" s="1"/>
  <c r="G1773" i="7"/>
  <c r="H1773" i="7" s="1"/>
  <c r="J1773" i="7" s="1"/>
  <c r="K1773" i="7" s="1"/>
  <c r="L1773" i="7" s="1"/>
  <c r="M1773" i="7" s="1"/>
  <c r="N1773" i="7" s="1"/>
  <c r="O1773" i="7" s="1"/>
  <c r="G1774" i="7"/>
  <c r="H1774" i="7" s="1"/>
  <c r="J1774" i="7" s="1"/>
  <c r="K1774" i="7" s="1"/>
  <c r="L1774" i="7" s="1"/>
  <c r="M1774" i="7" s="1"/>
  <c r="N1774" i="7" s="1"/>
  <c r="O1774" i="7" s="1"/>
  <c r="G1775" i="7"/>
  <c r="H1775" i="7" s="1"/>
  <c r="J1775" i="7" s="1"/>
  <c r="K1775" i="7" s="1"/>
  <c r="L1775" i="7" s="1"/>
  <c r="M1775" i="7" s="1"/>
  <c r="N1775" i="7" s="1"/>
  <c r="O1775" i="7" s="1"/>
  <c r="G1776" i="7"/>
  <c r="H1776" i="7" s="1"/>
  <c r="J1776" i="7" s="1"/>
  <c r="K1776" i="7" s="1"/>
  <c r="L1776" i="7" s="1"/>
  <c r="M1776" i="7" s="1"/>
  <c r="N1776" i="7" s="1"/>
  <c r="O1776" i="7" s="1"/>
  <c r="G1777" i="7"/>
  <c r="H1777" i="7" s="1"/>
  <c r="J1777" i="7" s="1"/>
  <c r="K1777" i="7" s="1"/>
  <c r="L1777" i="7" s="1"/>
  <c r="M1777" i="7" s="1"/>
  <c r="N1777" i="7" s="1"/>
  <c r="O1777" i="7" s="1"/>
  <c r="G1778" i="7"/>
  <c r="H1778" i="7" s="1"/>
  <c r="J1778" i="7" s="1"/>
  <c r="K1778" i="7" s="1"/>
  <c r="L1778" i="7" s="1"/>
  <c r="M1778" i="7" s="1"/>
  <c r="N1778" i="7" s="1"/>
  <c r="O1778" i="7" s="1"/>
  <c r="G1779" i="7"/>
  <c r="H1779" i="7" s="1"/>
  <c r="J1779" i="7" s="1"/>
  <c r="K1779" i="7" s="1"/>
  <c r="L1779" i="7" s="1"/>
  <c r="M1779" i="7" s="1"/>
  <c r="N1779" i="7" s="1"/>
  <c r="O1779" i="7" s="1"/>
  <c r="G1780" i="7"/>
  <c r="H1780" i="7" s="1"/>
  <c r="J1780" i="7" s="1"/>
  <c r="K1780" i="7" s="1"/>
  <c r="L1780" i="7" s="1"/>
  <c r="M1780" i="7" s="1"/>
  <c r="N1780" i="7" s="1"/>
  <c r="O1780" i="7" s="1"/>
  <c r="G1781" i="7"/>
  <c r="H1781" i="7" s="1"/>
  <c r="J1781" i="7" s="1"/>
  <c r="K1781" i="7" s="1"/>
  <c r="L1781" i="7" s="1"/>
  <c r="M1781" i="7" s="1"/>
  <c r="N1781" i="7" s="1"/>
  <c r="O1781" i="7" s="1"/>
  <c r="G1782" i="7"/>
  <c r="H1782" i="7" s="1"/>
  <c r="J1782" i="7" s="1"/>
  <c r="K1782" i="7" s="1"/>
  <c r="L1782" i="7" s="1"/>
  <c r="M1782" i="7" s="1"/>
  <c r="N1782" i="7" s="1"/>
  <c r="O1782" i="7" s="1"/>
  <c r="G1783" i="7"/>
  <c r="H1783" i="7" s="1"/>
  <c r="J1783" i="7" s="1"/>
  <c r="K1783" i="7" s="1"/>
  <c r="L1783" i="7" s="1"/>
  <c r="M1783" i="7" s="1"/>
  <c r="N1783" i="7" s="1"/>
  <c r="O1783" i="7" s="1"/>
  <c r="G1784" i="7"/>
  <c r="H1784" i="7" s="1"/>
  <c r="J1784" i="7" s="1"/>
  <c r="K1784" i="7" s="1"/>
  <c r="L1784" i="7" s="1"/>
  <c r="M1784" i="7" s="1"/>
  <c r="N1784" i="7" s="1"/>
  <c r="O1784" i="7" s="1"/>
  <c r="G1785" i="7"/>
  <c r="H1785" i="7" s="1"/>
  <c r="J1785" i="7" s="1"/>
  <c r="K1785" i="7" s="1"/>
  <c r="L1785" i="7" s="1"/>
  <c r="M1785" i="7" s="1"/>
  <c r="N1785" i="7" s="1"/>
  <c r="O1785" i="7" s="1"/>
  <c r="G1786" i="7"/>
  <c r="H1786" i="7" s="1"/>
  <c r="J1786" i="7" s="1"/>
  <c r="K1786" i="7" s="1"/>
  <c r="L1786" i="7" s="1"/>
  <c r="M1786" i="7" s="1"/>
  <c r="N1786" i="7" s="1"/>
  <c r="O1786" i="7" s="1"/>
  <c r="G1787" i="7"/>
  <c r="H1787" i="7" s="1"/>
  <c r="J1787" i="7" s="1"/>
  <c r="K1787" i="7" s="1"/>
  <c r="L1787" i="7" s="1"/>
  <c r="M1787" i="7" s="1"/>
  <c r="N1787" i="7" s="1"/>
  <c r="O1787" i="7" s="1"/>
  <c r="G1788" i="7"/>
  <c r="H1788" i="7" s="1"/>
  <c r="J1788" i="7" s="1"/>
  <c r="K1788" i="7" s="1"/>
  <c r="L1788" i="7" s="1"/>
  <c r="M1788" i="7" s="1"/>
  <c r="N1788" i="7" s="1"/>
  <c r="O1788" i="7" s="1"/>
  <c r="G1789" i="7"/>
  <c r="H1789" i="7" s="1"/>
  <c r="J1789" i="7" s="1"/>
  <c r="K1789" i="7" s="1"/>
  <c r="L1789" i="7" s="1"/>
  <c r="M1789" i="7" s="1"/>
  <c r="N1789" i="7" s="1"/>
  <c r="O1789" i="7" s="1"/>
  <c r="G1790" i="7"/>
  <c r="H1790" i="7" s="1"/>
  <c r="J1790" i="7" s="1"/>
  <c r="K1790" i="7" s="1"/>
  <c r="L1790" i="7" s="1"/>
  <c r="M1790" i="7" s="1"/>
  <c r="N1790" i="7" s="1"/>
  <c r="O1790" i="7" s="1"/>
  <c r="G1791" i="7"/>
  <c r="H1791" i="7" s="1"/>
  <c r="J1791" i="7" s="1"/>
  <c r="K1791" i="7" s="1"/>
  <c r="L1791" i="7" s="1"/>
  <c r="M1791" i="7" s="1"/>
  <c r="N1791" i="7" s="1"/>
  <c r="O1791" i="7" s="1"/>
  <c r="G1792" i="7"/>
  <c r="H1792" i="7" s="1"/>
  <c r="J1792" i="7" s="1"/>
  <c r="K1792" i="7" s="1"/>
  <c r="L1792" i="7" s="1"/>
  <c r="M1792" i="7" s="1"/>
  <c r="N1792" i="7" s="1"/>
  <c r="O1792" i="7" s="1"/>
  <c r="G1793" i="7"/>
  <c r="H1793" i="7" s="1"/>
  <c r="J1793" i="7" s="1"/>
  <c r="K1793" i="7" s="1"/>
  <c r="L1793" i="7" s="1"/>
  <c r="M1793" i="7" s="1"/>
  <c r="N1793" i="7" s="1"/>
  <c r="O1793" i="7" s="1"/>
  <c r="G1794" i="7"/>
  <c r="H1794" i="7" s="1"/>
  <c r="J1794" i="7" s="1"/>
  <c r="K1794" i="7" s="1"/>
  <c r="L1794" i="7" s="1"/>
  <c r="M1794" i="7" s="1"/>
  <c r="N1794" i="7" s="1"/>
  <c r="O1794" i="7" s="1"/>
  <c r="G1795" i="7"/>
  <c r="H1795" i="7" s="1"/>
  <c r="J1795" i="7" s="1"/>
  <c r="K1795" i="7" s="1"/>
  <c r="L1795" i="7" s="1"/>
  <c r="M1795" i="7" s="1"/>
  <c r="N1795" i="7" s="1"/>
  <c r="O1795" i="7" s="1"/>
  <c r="G1796" i="7"/>
  <c r="H1796" i="7" s="1"/>
  <c r="J1796" i="7" s="1"/>
  <c r="K1796" i="7" s="1"/>
  <c r="L1796" i="7" s="1"/>
  <c r="M1796" i="7" s="1"/>
  <c r="N1796" i="7" s="1"/>
  <c r="O1796" i="7" s="1"/>
  <c r="G1797" i="7"/>
  <c r="H1797" i="7" s="1"/>
  <c r="J1797" i="7" s="1"/>
  <c r="K1797" i="7" s="1"/>
  <c r="L1797" i="7" s="1"/>
  <c r="M1797" i="7" s="1"/>
  <c r="N1797" i="7" s="1"/>
  <c r="O1797" i="7" s="1"/>
  <c r="G1798" i="7"/>
  <c r="H1798" i="7" s="1"/>
  <c r="J1798" i="7" s="1"/>
  <c r="K1798" i="7" s="1"/>
  <c r="L1798" i="7" s="1"/>
  <c r="M1798" i="7" s="1"/>
  <c r="N1798" i="7" s="1"/>
  <c r="O1798" i="7" s="1"/>
  <c r="G1799" i="7"/>
  <c r="H1799" i="7" s="1"/>
  <c r="J1799" i="7" s="1"/>
  <c r="K1799" i="7" s="1"/>
  <c r="L1799" i="7" s="1"/>
  <c r="M1799" i="7" s="1"/>
  <c r="N1799" i="7" s="1"/>
  <c r="O1799" i="7" s="1"/>
  <c r="G1800" i="7"/>
  <c r="H1800" i="7" s="1"/>
  <c r="J1800" i="7" s="1"/>
  <c r="K1800" i="7" s="1"/>
  <c r="L1800" i="7" s="1"/>
  <c r="M1800" i="7" s="1"/>
  <c r="N1800" i="7" s="1"/>
  <c r="O1800" i="7" s="1"/>
  <c r="G1801" i="7"/>
  <c r="H1801" i="7" s="1"/>
  <c r="J1801" i="7" s="1"/>
  <c r="K1801" i="7" s="1"/>
  <c r="L1801" i="7" s="1"/>
  <c r="M1801" i="7" s="1"/>
  <c r="N1801" i="7" s="1"/>
  <c r="O1801" i="7" s="1"/>
  <c r="G1802" i="7"/>
  <c r="H1802" i="7" s="1"/>
  <c r="J1802" i="7" s="1"/>
  <c r="K1802" i="7" s="1"/>
  <c r="L1802" i="7" s="1"/>
  <c r="M1802" i="7" s="1"/>
  <c r="N1802" i="7" s="1"/>
  <c r="O1802" i="7" s="1"/>
  <c r="G1803" i="7"/>
  <c r="H1803" i="7" s="1"/>
  <c r="J1803" i="7" s="1"/>
  <c r="K1803" i="7" s="1"/>
  <c r="L1803" i="7" s="1"/>
  <c r="M1803" i="7" s="1"/>
  <c r="N1803" i="7" s="1"/>
  <c r="O1803" i="7" s="1"/>
  <c r="G1804" i="7"/>
  <c r="H1804" i="7" s="1"/>
  <c r="J1804" i="7" s="1"/>
  <c r="K1804" i="7" s="1"/>
  <c r="L1804" i="7" s="1"/>
  <c r="M1804" i="7" s="1"/>
  <c r="N1804" i="7" s="1"/>
  <c r="O1804" i="7" s="1"/>
  <c r="G1805" i="7"/>
  <c r="H1805" i="7" s="1"/>
  <c r="J1805" i="7" s="1"/>
  <c r="K1805" i="7" s="1"/>
  <c r="L1805" i="7" s="1"/>
  <c r="M1805" i="7" s="1"/>
  <c r="N1805" i="7" s="1"/>
  <c r="O1805" i="7" s="1"/>
  <c r="G1806" i="7"/>
  <c r="H1806" i="7" s="1"/>
  <c r="J1806" i="7" s="1"/>
  <c r="K1806" i="7" s="1"/>
  <c r="L1806" i="7" s="1"/>
  <c r="M1806" i="7" s="1"/>
  <c r="N1806" i="7" s="1"/>
  <c r="O1806" i="7" s="1"/>
  <c r="G1807" i="7"/>
  <c r="H1807" i="7" s="1"/>
  <c r="J1807" i="7" s="1"/>
  <c r="K1807" i="7" s="1"/>
  <c r="L1807" i="7" s="1"/>
  <c r="M1807" i="7" s="1"/>
  <c r="N1807" i="7" s="1"/>
  <c r="O1807" i="7" s="1"/>
  <c r="G1808" i="7"/>
  <c r="H1808" i="7" s="1"/>
  <c r="J1808" i="7" s="1"/>
  <c r="K1808" i="7" s="1"/>
  <c r="L1808" i="7" s="1"/>
  <c r="M1808" i="7" s="1"/>
  <c r="N1808" i="7" s="1"/>
  <c r="O1808" i="7" s="1"/>
  <c r="G1809" i="7"/>
  <c r="H1809" i="7" s="1"/>
  <c r="J1809" i="7" s="1"/>
  <c r="K1809" i="7" s="1"/>
  <c r="L1809" i="7" s="1"/>
  <c r="M1809" i="7" s="1"/>
  <c r="N1809" i="7" s="1"/>
  <c r="O1809" i="7" s="1"/>
  <c r="G1810" i="7"/>
  <c r="H1810" i="7" s="1"/>
  <c r="J1810" i="7" s="1"/>
  <c r="K1810" i="7" s="1"/>
  <c r="L1810" i="7" s="1"/>
  <c r="M1810" i="7" s="1"/>
  <c r="N1810" i="7" s="1"/>
  <c r="O1810" i="7" s="1"/>
  <c r="G1811" i="7"/>
  <c r="H1811" i="7" s="1"/>
  <c r="J1811" i="7" s="1"/>
  <c r="K1811" i="7" s="1"/>
  <c r="L1811" i="7" s="1"/>
  <c r="M1811" i="7" s="1"/>
  <c r="N1811" i="7" s="1"/>
  <c r="O1811" i="7" s="1"/>
  <c r="G1812" i="7"/>
  <c r="H1812" i="7" s="1"/>
  <c r="J1812" i="7" s="1"/>
  <c r="K1812" i="7" s="1"/>
  <c r="L1812" i="7" s="1"/>
  <c r="M1812" i="7" s="1"/>
  <c r="N1812" i="7" s="1"/>
  <c r="O1812" i="7" s="1"/>
  <c r="G1813" i="7"/>
  <c r="H1813" i="7" s="1"/>
  <c r="J1813" i="7" s="1"/>
  <c r="K1813" i="7" s="1"/>
  <c r="L1813" i="7" s="1"/>
  <c r="M1813" i="7" s="1"/>
  <c r="N1813" i="7" s="1"/>
  <c r="O1813" i="7" s="1"/>
  <c r="G1814" i="7"/>
  <c r="H1814" i="7" s="1"/>
  <c r="J1814" i="7" s="1"/>
  <c r="K1814" i="7" s="1"/>
  <c r="L1814" i="7" s="1"/>
  <c r="M1814" i="7" s="1"/>
  <c r="N1814" i="7" s="1"/>
  <c r="O1814" i="7" s="1"/>
  <c r="G1815" i="7"/>
  <c r="H1815" i="7" s="1"/>
  <c r="J1815" i="7" s="1"/>
  <c r="K1815" i="7" s="1"/>
  <c r="L1815" i="7" s="1"/>
  <c r="M1815" i="7" s="1"/>
  <c r="N1815" i="7" s="1"/>
  <c r="O1815" i="7" s="1"/>
  <c r="G1816" i="7"/>
  <c r="H1816" i="7" s="1"/>
  <c r="J1816" i="7" s="1"/>
  <c r="K1816" i="7" s="1"/>
  <c r="L1816" i="7" s="1"/>
  <c r="M1816" i="7" s="1"/>
  <c r="N1816" i="7" s="1"/>
  <c r="O1816" i="7" s="1"/>
  <c r="G1817" i="7"/>
  <c r="H1817" i="7" s="1"/>
  <c r="J1817" i="7" s="1"/>
  <c r="K1817" i="7" s="1"/>
  <c r="L1817" i="7" s="1"/>
  <c r="M1817" i="7" s="1"/>
  <c r="N1817" i="7" s="1"/>
  <c r="O1817" i="7" s="1"/>
  <c r="G1818" i="7"/>
  <c r="H1818" i="7" s="1"/>
  <c r="J1818" i="7" s="1"/>
  <c r="K1818" i="7" s="1"/>
  <c r="L1818" i="7" s="1"/>
  <c r="M1818" i="7" s="1"/>
  <c r="N1818" i="7" s="1"/>
  <c r="O1818" i="7" s="1"/>
  <c r="G1819" i="7"/>
  <c r="H1819" i="7" s="1"/>
  <c r="J1819" i="7" s="1"/>
  <c r="K1819" i="7" s="1"/>
  <c r="L1819" i="7" s="1"/>
  <c r="M1819" i="7" s="1"/>
  <c r="N1819" i="7" s="1"/>
  <c r="O1819" i="7" s="1"/>
  <c r="G1820" i="7"/>
  <c r="H1820" i="7" s="1"/>
  <c r="J1820" i="7" s="1"/>
  <c r="K1820" i="7" s="1"/>
  <c r="L1820" i="7" s="1"/>
  <c r="M1820" i="7" s="1"/>
  <c r="N1820" i="7" s="1"/>
  <c r="O1820" i="7" s="1"/>
  <c r="G1821" i="7"/>
  <c r="H1821" i="7" s="1"/>
  <c r="J1821" i="7" s="1"/>
  <c r="K1821" i="7" s="1"/>
  <c r="L1821" i="7" s="1"/>
  <c r="M1821" i="7" s="1"/>
  <c r="N1821" i="7" s="1"/>
  <c r="O1821" i="7" s="1"/>
  <c r="G1822" i="7"/>
  <c r="H1822" i="7" s="1"/>
  <c r="J1822" i="7" s="1"/>
  <c r="K1822" i="7" s="1"/>
  <c r="L1822" i="7" s="1"/>
  <c r="M1822" i="7" s="1"/>
  <c r="N1822" i="7" s="1"/>
  <c r="O1822" i="7" s="1"/>
  <c r="G1823" i="7"/>
  <c r="H1823" i="7" s="1"/>
  <c r="J1823" i="7" s="1"/>
  <c r="K1823" i="7" s="1"/>
  <c r="L1823" i="7" s="1"/>
  <c r="M1823" i="7" s="1"/>
  <c r="N1823" i="7" s="1"/>
  <c r="O1823" i="7" s="1"/>
  <c r="G1824" i="7"/>
  <c r="H1824" i="7" s="1"/>
  <c r="J1824" i="7" s="1"/>
  <c r="K1824" i="7" s="1"/>
  <c r="L1824" i="7" s="1"/>
  <c r="M1824" i="7" s="1"/>
  <c r="N1824" i="7" s="1"/>
  <c r="O1824" i="7" s="1"/>
  <c r="G1825" i="7"/>
  <c r="H1825" i="7" s="1"/>
  <c r="J1825" i="7" s="1"/>
  <c r="K1825" i="7" s="1"/>
  <c r="L1825" i="7" s="1"/>
  <c r="M1825" i="7" s="1"/>
  <c r="N1825" i="7" s="1"/>
  <c r="O1825" i="7" s="1"/>
  <c r="G1826" i="7"/>
  <c r="H1826" i="7" s="1"/>
  <c r="J1826" i="7" s="1"/>
  <c r="K1826" i="7" s="1"/>
  <c r="L1826" i="7" s="1"/>
  <c r="M1826" i="7" s="1"/>
  <c r="N1826" i="7" s="1"/>
  <c r="O1826" i="7" s="1"/>
  <c r="G1827" i="7"/>
  <c r="H1827" i="7" s="1"/>
  <c r="J1827" i="7" s="1"/>
  <c r="K1827" i="7" s="1"/>
  <c r="L1827" i="7" s="1"/>
  <c r="M1827" i="7" s="1"/>
  <c r="N1827" i="7" s="1"/>
  <c r="O1827" i="7" s="1"/>
  <c r="G1828" i="7"/>
  <c r="H1828" i="7" s="1"/>
  <c r="J1828" i="7" s="1"/>
  <c r="K1828" i="7" s="1"/>
  <c r="L1828" i="7" s="1"/>
  <c r="M1828" i="7" s="1"/>
  <c r="N1828" i="7" s="1"/>
  <c r="O1828" i="7" s="1"/>
  <c r="G1829" i="7"/>
  <c r="H1829" i="7" s="1"/>
  <c r="J1829" i="7" s="1"/>
  <c r="K1829" i="7" s="1"/>
  <c r="L1829" i="7" s="1"/>
  <c r="M1829" i="7" s="1"/>
  <c r="N1829" i="7" s="1"/>
  <c r="O1829" i="7" s="1"/>
  <c r="G1830" i="7"/>
  <c r="H1830" i="7" s="1"/>
  <c r="J1830" i="7" s="1"/>
  <c r="K1830" i="7" s="1"/>
  <c r="L1830" i="7" s="1"/>
  <c r="M1830" i="7" s="1"/>
  <c r="N1830" i="7" s="1"/>
  <c r="O1830" i="7" s="1"/>
  <c r="G1831" i="7"/>
  <c r="H1831" i="7" s="1"/>
  <c r="J1831" i="7" s="1"/>
  <c r="K1831" i="7" s="1"/>
  <c r="L1831" i="7" s="1"/>
  <c r="M1831" i="7" s="1"/>
  <c r="N1831" i="7" s="1"/>
  <c r="O1831" i="7" s="1"/>
  <c r="G1832" i="7"/>
  <c r="H1832" i="7" s="1"/>
  <c r="J1832" i="7" s="1"/>
  <c r="K1832" i="7" s="1"/>
  <c r="L1832" i="7" s="1"/>
  <c r="M1832" i="7" s="1"/>
  <c r="N1832" i="7" s="1"/>
  <c r="O1832" i="7" s="1"/>
  <c r="G1833" i="7"/>
  <c r="H1833" i="7" s="1"/>
  <c r="J1833" i="7" s="1"/>
  <c r="K1833" i="7" s="1"/>
  <c r="L1833" i="7" s="1"/>
  <c r="M1833" i="7" s="1"/>
  <c r="N1833" i="7" s="1"/>
  <c r="O1833" i="7" s="1"/>
  <c r="G1834" i="7"/>
  <c r="H1834" i="7" s="1"/>
  <c r="J1834" i="7" s="1"/>
  <c r="K1834" i="7" s="1"/>
  <c r="L1834" i="7" s="1"/>
  <c r="M1834" i="7" s="1"/>
  <c r="N1834" i="7" s="1"/>
  <c r="O1834" i="7" s="1"/>
  <c r="G1835" i="7"/>
  <c r="H1835" i="7" s="1"/>
  <c r="J1835" i="7" s="1"/>
  <c r="K1835" i="7" s="1"/>
  <c r="L1835" i="7" s="1"/>
  <c r="M1835" i="7" s="1"/>
  <c r="N1835" i="7" s="1"/>
  <c r="O1835" i="7" s="1"/>
  <c r="G1836" i="7"/>
  <c r="H1836" i="7" s="1"/>
  <c r="J1836" i="7" s="1"/>
  <c r="K1836" i="7" s="1"/>
  <c r="L1836" i="7" s="1"/>
  <c r="M1836" i="7" s="1"/>
  <c r="N1836" i="7" s="1"/>
  <c r="O1836" i="7" s="1"/>
  <c r="G1837" i="7"/>
  <c r="H1837" i="7" s="1"/>
  <c r="J1837" i="7" s="1"/>
  <c r="K1837" i="7" s="1"/>
  <c r="L1837" i="7" s="1"/>
  <c r="M1837" i="7" s="1"/>
  <c r="N1837" i="7" s="1"/>
  <c r="O1837" i="7" s="1"/>
  <c r="G1838" i="7"/>
  <c r="H1838" i="7" s="1"/>
  <c r="J1838" i="7" s="1"/>
  <c r="K1838" i="7" s="1"/>
  <c r="L1838" i="7" s="1"/>
  <c r="M1838" i="7" s="1"/>
  <c r="N1838" i="7" s="1"/>
  <c r="O1838" i="7" s="1"/>
  <c r="G1839" i="7"/>
  <c r="H1839" i="7" s="1"/>
  <c r="J1839" i="7" s="1"/>
  <c r="K1839" i="7" s="1"/>
  <c r="L1839" i="7" s="1"/>
  <c r="M1839" i="7" s="1"/>
  <c r="N1839" i="7" s="1"/>
  <c r="O1839" i="7" s="1"/>
  <c r="G1840" i="7"/>
  <c r="H1840" i="7" s="1"/>
  <c r="J1840" i="7" s="1"/>
  <c r="K1840" i="7" s="1"/>
  <c r="L1840" i="7" s="1"/>
  <c r="M1840" i="7" s="1"/>
  <c r="N1840" i="7" s="1"/>
  <c r="O1840" i="7" s="1"/>
  <c r="G1841" i="7"/>
  <c r="H1841" i="7" s="1"/>
  <c r="J1841" i="7" s="1"/>
  <c r="K1841" i="7" s="1"/>
  <c r="L1841" i="7" s="1"/>
  <c r="M1841" i="7" s="1"/>
  <c r="N1841" i="7" s="1"/>
  <c r="O1841" i="7" s="1"/>
  <c r="G1842" i="7"/>
  <c r="H1842" i="7" s="1"/>
  <c r="J1842" i="7" s="1"/>
  <c r="K1842" i="7" s="1"/>
  <c r="L1842" i="7" s="1"/>
  <c r="M1842" i="7" s="1"/>
  <c r="N1842" i="7" s="1"/>
  <c r="O1842" i="7" s="1"/>
  <c r="G1843" i="7"/>
  <c r="H1843" i="7" s="1"/>
  <c r="J1843" i="7" s="1"/>
  <c r="K1843" i="7" s="1"/>
  <c r="L1843" i="7" s="1"/>
  <c r="M1843" i="7" s="1"/>
  <c r="N1843" i="7" s="1"/>
  <c r="O1843" i="7" s="1"/>
  <c r="G1844" i="7"/>
  <c r="H1844" i="7" s="1"/>
  <c r="J1844" i="7" s="1"/>
  <c r="K1844" i="7" s="1"/>
  <c r="L1844" i="7" s="1"/>
  <c r="M1844" i="7" s="1"/>
  <c r="N1844" i="7" s="1"/>
  <c r="O1844" i="7" s="1"/>
  <c r="G1845" i="7"/>
  <c r="H1845" i="7" s="1"/>
  <c r="J1845" i="7" s="1"/>
  <c r="K1845" i="7" s="1"/>
  <c r="L1845" i="7" s="1"/>
  <c r="M1845" i="7" s="1"/>
  <c r="N1845" i="7" s="1"/>
  <c r="O1845" i="7" s="1"/>
  <c r="G1846" i="7"/>
  <c r="H1846" i="7" s="1"/>
  <c r="J1846" i="7" s="1"/>
  <c r="K1846" i="7" s="1"/>
  <c r="L1846" i="7" s="1"/>
  <c r="M1846" i="7" s="1"/>
  <c r="N1846" i="7" s="1"/>
  <c r="O1846" i="7" s="1"/>
  <c r="G1847" i="7"/>
  <c r="H1847" i="7" s="1"/>
  <c r="J1847" i="7" s="1"/>
  <c r="K1847" i="7" s="1"/>
  <c r="L1847" i="7" s="1"/>
  <c r="M1847" i="7" s="1"/>
  <c r="N1847" i="7" s="1"/>
  <c r="O1847" i="7" s="1"/>
  <c r="G1848" i="7"/>
  <c r="H1848" i="7" s="1"/>
  <c r="J1848" i="7" s="1"/>
  <c r="K1848" i="7" s="1"/>
  <c r="L1848" i="7" s="1"/>
  <c r="M1848" i="7" s="1"/>
  <c r="N1848" i="7" s="1"/>
  <c r="O1848" i="7" s="1"/>
  <c r="G1849" i="7"/>
  <c r="H1849" i="7" s="1"/>
  <c r="J1849" i="7" s="1"/>
  <c r="K1849" i="7" s="1"/>
  <c r="L1849" i="7" s="1"/>
  <c r="M1849" i="7" s="1"/>
  <c r="N1849" i="7" s="1"/>
  <c r="O1849" i="7" s="1"/>
  <c r="G1850" i="7"/>
  <c r="H1850" i="7" s="1"/>
  <c r="J1850" i="7" s="1"/>
  <c r="K1850" i="7" s="1"/>
  <c r="L1850" i="7" s="1"/>
  <c r="M1850" i="7" s="1"/>
  <c r="N1850" i="7" s="1"/>
  <c r="O1850" i="7" s="1"/>
  <c r="G1851" i="7"/>
  <c r="H1851" i="7" s="1"/>
  <c r="J1851" i="7" s="1"/>
  <c r="K1851" i="7" s="1"/>
  <c r="L1851" i="7" s="1"/>
  <c r="M1851" i="7" s="1"/>
  <c r="N1851" i="7" s="1"/>
  <c r="O1851" i="7" s="1"/>
  <c r="G1852" i="7"/>
  <c r="H1852" i="7" s="1"/>
  <c r="J1852" i="7" s="1"/>
  <c r="K1852" i="7" s="1"/>
  <c r="L1852" i="7" s="1"/>
  <c r="M1852" i="7" s="1"/>
  <c r="N1852" i="7" s="1"/>
  <c r="O1852" i="7" s="1"/>
  <c r="G1853" i="7"/>
  <c r="H1853" i="7" s="1"/>
  <c r="J1853" i="7" s="1"/>
  <c r="K1853" i="7" s="1"/>
  <c r="L1853" i="7" s="1"/>
  <c r="M1853" i="7" s="1"/>
  <c r="N1853" i="7" s="1"/>
  <c r="O1853" i="7" s="1"/>
  <c r="G1854" i="7"/>
  <c r="H1854" i="7" s="1"/>
  <c r="J1854" i="7" s="1"/>
  <c r="K1854" i="7" s="1"/>
  <c r="L1854" i="7" s="1"/>
  <c r="M1854" i="7" s="1"/>
  <c r="N1854" i="7" s="1"/>
  <c r="O1854" i="7" s="1"/>
  <c r="G1855" i="7"/>
  <c r="H1855" i="7" s="1"/>
  <c r="J1855" i="7" s="1"/>
  <c r="K1855" i="7" s="1"/>
  <c r="L1855" i="7" s="1"/>
  <c r="M1855" i="7" s="1"/>
  <c r="N1855" i="7" s="1"/>
  <c r="O1855" i="7" s="1"/>
  <c r="G1856" i="7"/>
  <c r="H1856" i="7" s="1"/>
  <c r="J1856" i="7" s="1"/>
  <c r="K1856" i="7" s="1"/>
  <c r="L1856" i="7" s="1"/>
  <c r="M1856" i="7" s="1"/>
  <c r="N1856" i="7" s="1"/>
  <c r="O1856" i="7" s="1"/>
  <c r="G1857" i="7"/>
  <c r="H1857" i="7" s="1"/>
  <c r="J1857" i="7" s="1"/>
  <c r="K1857" i="7" s="1"/>
  <c r="L1857" i="7" s="1"/>
  <c r="M1857" i="7" s="1"/>
  <c r="N1857" i="7" s="1"/>
  <c r="O1857" i="7" s="1"/>
  <c r="G1858" i="7"/>
  <c r="H1858" i="7" s="1"/>
  <c r="J1858" i="7" s="1"/>
  <c r="K1858" i="7" s="1"/>
  <c r="L1858" i="7" s="1"/>
  <c r="M1858" i="7" s="1"/>
  <c r="N1858" i="7" s="1"/>
  <c r="O1858" i="7" s="1"/>
  <c r="G1859" i="7"/>
  <c r="H1859" i="7" s="1"/>
  <c r="J1859" i="7" s="1"/>
  <c r="K1859" i="7" s="1"/>
  <c r="L1859" i="7" s="1"/>
  <c r="M1859" i="7" s="1"/>
  <c r="N1859" i="7" s="1"/>
  <c r="O1859" i="7" s="1"/>
  <c r="G1860" i="7"/>
  <c r="H1860" i="7" s="1"/>
  <c r="J1860" i="7" s="1"/>
  <c r="K1860" i="7" s="1"/>
  <c r="L1860" i="7" s="1"/>
  <c r="M1860" i="7" s="1"/>
  <c r="N1860" i="7" s="1"/>
  <c r="O1860" i="7" s="1"/>
  <c r="G1861" i="7"/>
  <c r="H1861" i="7" s="1"/>
  <c r="J1861" i="7" s="1"/>
  <c r="K1861" i="7" s="1"/>
  <c r="L1861" i="7" s="1"/>
  <c r="M1861" i="7" s="1"/>
  <c r="N1861" i="7" s="1"/>
  <c r="O1861" i="7" s="1"/>
  <c r="G1862" i="7"/>
  <c r="H1862" i="7" s="1"/>
  <c r="J1862" i="7" s="1"/>
  <c r="K1862" i="7" s="1"/>
  <c r="L1862" i="7" s="1"/>
  <c r="M1862" i="7" s="1"/>
  <c r="N1862" i="7" s="1"/>
  <c r="O1862" i="7" s="1"/>
  <c r="G1863" i="7"/>
  <c r="H1863" i="7" s="1"/>
  <c r="J1863" i="7" s="1"/>
  <c r="K1863" i="7" s="1"/>
  <c r="L1863" i="7" s="1"/>
  <c r="M1863" i="7" s="1"/>
  <c r="N1863" i="7" s="1"/>
  <c r="O1863" i="7" s="1"/>
  <c r="G1864" i="7"/>
  <c r="H1864" i="7" s="1"/>
  <c r="J1864" i="7" s="1"/>
  <c r="K1864" i="7" s="1"/>
  <c r="L1864" i="7" s="1"/>
  <c r="M1864" i="7" s="1"/>
  <c r="N1864" i="7" s="1"/>
  <c r="O1864" i="7" s="1"/>
  <c r="G1865" i="7"/>
  <c r="H1865" i="7" s="1"/>
  <c r="J1865" i="7" s="1"/>
  <c r="K1865" i="7" s="1"/>
  <c r="L1865" i="7" s="1"/>
  <c r="M1865" i="7" s="1"/>
  <c r="N1865" i="7" s="1"/>
  <c r="O1865" i="7" s="1"/>
  <c r="G1866" i="7"/>
  <c r="H1866" i="7" s="1"/>
  <c r="J1866" i="7" s="1"/>
  <c r="K1866" i="7" s="1"/>
  <c r="L1866" i="7" s="1"/>
  <c r="M1866" i="7" s="1"/>
  <c r="N1866" i="7" s="1"/>
  <c r="O1866" i="7" s="1"/>
  <c r="G1867" i="7"/>
  <c r="H1867" i="7" s="1"/>
  <c r="J1867" i="7" s="1"/>
  <c r="K1867" i="7" s="1"/>
  <c r="L1867" i="7" s="1"/>
  <c r="M1867" i="7" s="1"/>
  <c r="N1867" i="7" s="1"/>
  <c r="O1867" i="7" s="1"/>
  <c r="G1868" i="7"/>
  <c r="H1868" i="7" s="1"/>
  <c r="J1868" i="7" s="1"/>
  <c r="K1868" i="7" s="1"/>
  <c r="L1868" i="7" s="1"/>
  <c r="M1868" i="7" s="1"/>
  <c r="N1868" i="7" s="1"/>
  <c r="O1868" i="7" s="1"/>
  <c r="G1869" i="7"/>
  <c r="H1869" i="7" s="1"/>
  <c r="J1869" i="7" s="1"/>
  <c r="K1869" i="7" s="1"/>
  <c r="L1869" i="7" s="1"/>
  <c r="M1869" i="7" s="1"/>
  <c r="N1869" i="7" s="1"/>
  <c r="O1869" i="7" s="1"/>
  <c r="G1870" i="7"/>
  <c r="H1870" i="7" s="1"/>
  <c r="J1870" i="7" s="1"/>
  <c r="K1870" i="7" s="1"/>
  <c r="L1870" i="7" s="1"/>
  <c r="M1870" i="7" s="1"/>
  <c r="N1870" i="7" s="1"/>
  <c r="O1870" i="7" s="1"/>
  <c r="G1871" i="7"/>
  <c r="H1871" i="7" s="1"/>
  <c r="J1871" i="7" s="1"/>
  <c r="K1871" i="7" s="1"/>
  <c r="L1871" i="7" s="1"/>
  <c r="M1871" i="7" s="1"/>
  <c r="N1871" i="7" s="1"/>
  <c r="O1871" i="7" s="1"/>
  <c r="G1872" i="7"/>
  <c r="H1872" i="7" s="1"/>
  <c r="J1872" i="7" s="1"/>
  <c r="K1872" i="7" s="1"/>
  <c r="L1872" i="7" s="1"/>
  <c r="M1872" i="7" s="1"/>
  <c r="N1872" i="7" s="1"/>
  <c r="O1872" i="7" s="1"/>
  <c r="G1873" i="7"/>
  <c r="H1873" i="7" s="1"/>
  <c r="J1873" i="7" s="1"/>
  <c r="K1873" i="7" s="1"/>
  <c r="L1873" i="7" s="1"/>
  <c r="M1873" i="7" s="1"/>
  <c r="N1873" i="7" s="1"/>
  <c r="O1873" i="7" s="1"/>
  <c r="G1874" i="7"/>
  <c r="H1874" i="7" s="1"/>
  <c r="J1874" i="7" s="1"/>
  <c r="K1874" i="7" s="1"/>
  <c r="L1874" i="7" s="1"/>
  <c r="M1874" i="7" s="1"/>
  <c r="N1874" i="7" s="1"/>
  <c r="O1874" i="7" s="1"/>
  <c r="G1875" i="7"/>
  <c r="H1875" i="7" s="1"/>
  <c r="J1875" i="7" s="1"/>
  <c r="K1875" i="7" s="1"/>
  <c r="L1875" i="7" s="1"/>
  <c r="M1875" i="7" s="1"/>
  <c r="N1875" i="7" s="1"/>
  <c r="O1875" i="7" s="1"/>
  <c r="G1876" i="7"/>
  <c r="H1876" i="7" s="1"/>
  <c r="J1876" i="7" s="1"/>
  <c r="K1876" i="7" s="1"/>
  <c r="L1876" i="7" s="1"/>
  <c r="M1876" i="7" s="1"/>
  <c r="N1876" i="7" s="1"/>
  <c r="O1876" i="7" s="1"/>
  <c r="G1877" i="7"/>
  <c r="H1877" i="7" s="1"/>
  <c r="J1877" i="7" s="1"/>
  <c r="K1877" i="7" s="1"/>
  <c r="L1877" i="7" s="1"/>
  <c r="M1877" i="7" s="1"/>
  <c r="N1877" i="7" s="1"/>
  <c r="O1877" i="7" s="1"/>
  <c r="G1878" i="7"/>
  <c r="H1878" i="7" s="1"/>
  <c r="J1878" i="7" s="1"/>
  <c r="K1878" i="7" s="1"/>
  <c r="L1878" i="7" s="1"/>
  <c r="M1878" i="7" s="1"/>
  <c r="N1878" i="7" s="1"/>
  <c r="O1878" i="7" s="1"/>
  <c r="G1879" i="7"/>
  <c r="H1879" i="7" s="1"/>
  <c r="J1879" i="7" s="1"/>
  <c r="K1879" i="7" s="1"/>
  <c r="L1879" i="7" s="1"/>
  <c r="M1879" i="7" s="1"/>
  <c r="N1879" i="7" s="1"/>
  <c r="O1879" i="7" s="1"/>
  <c r="G1880" i="7"/>
  <c r="H1880" i="7" s="1"/>
  <c r="J1880" i="7" s="1"/>
  <c r="K1880" i="7" s="1"/>
  <c r="L1880" i="7" s="1"/>
  <c r="M1880" i="7" s="1"/>
  <c r="N1880" i="7" s="1"/>
  <c r="O1880" i="7" s="1"/>
  <c r="G1881" i="7"/>
  <c r="H1881" i="7" s="1"/>
  <c r="J1881" i="7" s="1"/>
  <c r="K1881" i="7" s="1"/>
  <c r="L1881" i="7" s="1"/>
  <c r="M1881" i="7" s="1"/>
  <c r="N1881" i="7" s="1"/>
  <c r="O1881" i="7" s="1"/>
  <c r="G1882" i="7"/>
  <c r="H1882" i="7" s="1"/>
  <c r="J1882" i="7" s="1"/>
  <c r="K1882" i="7" s="1"/>
  <c r="L1882" i="7" s="1"/>
  <c r="M1882" i="7" s="1"/>
  <c r="N1882" i="7" s="1"/>
  <c r="O1882" i="7" s="1"/>
  <c r="G1883" i="7"/>
  <c r="H1883" i="7" s="1"/>
  <c r="J1883" i="7" s="1"/>
  <c r="K1883" i="7" s="1"/>
  <c r="L1883" i="7" s="1"/>
  <c r="M1883" i="7" s="1"/>
  <c r="N1883" i="7" s="1"/>
  <c r="O1883" i="7" s="1"/>
  <c r="G1884" i="7"/>
  <c r="H1884" i="7" s="1"/>
  <c r="J1884" i="7" s="1"/>
  <c r="K1884" i="7" s="1"/>
  <c r="L1884" i="7" s="1"/>
  <c r="M1884" i="7" s="1"/>
  <c r="N1884" i="7" s="1"/>
  <c r="O1884" i="7" s="1"/>
  <c r="G1885" i="7"/>
  <c r="H1885" i="7" s="1"/>
  <c r="J1885" i="7" s="1"/>
  <c r="K1885" i="7" s="1"/>
  <c r="L1885" i="7" s="1"/>
  <c r="M1885" i="7" s="1"/>
  <c r="N1885" i="7" s="1"/>
  <c r="O1885" i="7" s="1"/>
  <c r="G1886" i="7"/>
  <c r="H1886" i="7" s="1"/>
  <c r="J1886" i="7" s="1"/>
  <c r="K1886" i="7" s="1"/>
  <c r="L1886" i="7" s="1"/>
  <c r="M1886" i="7" s="1"/>
  <c r="N1886" i="7" s="1"/>
  <c r="O1886" i="7" s="1"/>
  <c r="G1887" i="7"/>
  <c r="H1887" i="7" s="1"/>
  <c r="J1887" i="7" s="1"/>
  <c r="K1887" i="7" s="1"/>
  <c r="L1887" i="7" s="1"/>
  <c r="M1887" i="7" s="1"/>
  <c r="N1887" i="7" s="1"/>
  <c r="O1887" i="7" s="1"/>
  <c r="G1888" i="7"/>
  <c r="H1888" i="7" s="1"/>
  <c r="J1888" i="7" s="1"/>
  <c r="K1888" i="7" s="1"/>
  <c r="L1888" i="7" s="1"/>
  <c r="M1888" i="7" s="1"/>
  <c r="N1888" i="7" s="1"/>
  <c r="O1888" i="7" s="1"/>
  <c r="G1889" i="7"/>
  <c r="H1889" i="7" s="1"/>
  <c r="J1889" i="7" s="1"/>
  <c r="K1889" i="7" s="1"/>
  <c r="L1889" i="7" s="1"/>
  <c r="M1889" i="7" s="1"/>
  <c r="N1889" i="7" s="1"/>
  <c r="O1889" i="7" s="1"/>
  <c r="G1890" i="7"/>
  <c r="H1890" i="7" s="1"/>
  <c r="J1890" i="7" s="1"/>
  <c r="K1890" i="7" s="1"/>
  <c r="L1890" i="7" s="1"/>
  <c r="M1890" i="7" s="1"/>
  <c r="N1890" i="7" s="1"/>
  <c r="O1890" i="7" s="1"/>
  <c r="G1891" i="7"/>
  <c r="H1891" i="7" s="1"/>
  <c r="J1891" i="7" s="1"/>
  <c r="K1891" i="7" s="1"/>
  <c r="L1891" i="7" s="1"/>
  <c r="M1891" i="7" s="1"/>
  <c r="N1891" i="7" s="1"/>
  <c r="O1891" i="7" s="1"/>
  <c r="G1892" i="7"/>
  <c r="H1892" i="7" s="1"/>
  <c r="J1892" i="7" s="1"/>
  <c r="K1892" i="7" s="1"/>
  <c r="L1892" i="7" s="1"/>
  <c r="M1892" i="7" s="1"/>
  <c r="N1892" i="7" s="1"/>
  <c r="O1892" i="7" s="1"/>
  <c r="G1893" i="7"/>
  <c r="H1893" i="7" s="1"/>
  <c r="J1893" i="7" s="1"/>
  <c r="K1893" i="7" s="1"/>
  <c r="L1893" i="7" s="1"/>
  <c r="M1893" i="7" s="1"/>
  <c r="N1893" i="7" s="1"/>
  <c r="O1893" i="7" s="1"/>
  <c r="G1894" i="7"/>
  <c r="H1894" i="7" s="1"/>
  <c r="J1894" i="7" s="1"/>
  <c r="K1894" i="7" s="1"/>
  <c r="L1894" i="7" s="1"/>
  <c r="M1894" i="7" s="1"/>
  <c r="N1894" i="7" s="1"/>
  <c r="O1894" i="7" s="1"/>
  <c r="G1895" i="7"/>
  <c r="H1895" i="7" s="1"/>
  <c r="J1895" i="7" s="1"/>
  <c r="K1895" i="7" s="1"/>
  <c r="L1895" i="7" s="1"/>
  <c r="M1895" i="7" s="1"/>
  <c r="N1895" i="7" s="1"/>
  <c r="O1895" i="7" s="1"/>
  <c r="G1896" i="7"/>
  <c r="H1896" i="7" s="1"/>
  <c r="J1896" i="7" s="1"/>
  <c r="K1896" i="7" s="1"/>
  <c r="L1896" i="7" s="1"/>
  <c r="M1896" i="7" s="1"/>
  <c r="N1896" i="7" s="1"/>
  <c r="O1896" i="7" s="1"/>
  <c r="G1897" i="7"/>
  <c r="H1897" i="7" s="1"/>
  <c r="J1897" i="7" s="1"/>
  <c r="K1897" i="7" s="1"/>
  <c r="L1897" i="7" s="1"/>
  <c r="M1897" i="7" s="1"/>
  <c r="N1897" i="7" s="1"/>
  <c r="O1897" i="7" s="1"/>
  <c r="G1898" i="7"/>
  <c r="H1898" i="7" s="1"/>
  <c r="J1898" i="7" s="1"/>
  <c r="K1898" i="7" s="1"/>
  <c r="L1898" i="7" s="1"/>
  <c r="M1898" i="7" s="1"/>
  <c r="N1898" i="7" s="1"/>
  <c r="O1898" i="7" s="1"/>
  <c r="G1899" i="7"/>
  <c r="H1899" i="7" s="1"/>
  <c r="J1899" i="7" s="1"/>
  <c r="K1899" i="7" s="1"/>
  <c r="L1899" i="7" s="1"/>
  <c r="M1899" i="7" s="1"/>
  <c r="N1899" i="7" s="1"/>
  <c r="O1899" i="7" s="1"/>
  <c r="G1900" i="7"/>
  <c r="H1900" i="7" s="1"/>
  <c r="J1900" i="7" s="1"/>
  <c r="K1900" i="7" s="1"/>
  <c r="L1900" i="7" s="1"/>
  <c r="M1900" i="7" s="1"/>
  <c r="N1900" i="7" s="1"/>
  <c r="O1900" i="7" s="1"/>
  <c r="G1901" i="7"/>
  <c r="H1901" i="7" s="1"/>
  <c r="J1901" i="7" s="1"/>
  <c r="K1901" i="7" s="1"/>
  <c r="L1901" i="7" s="1"/>
  <c r="M1901" i="7" s="1"/>
  <c r="N1901" i="7" s="1"/>
  <c r="O1901" i="7" s="1"/>
  <c r="G1902" i="7"/>
  <c r="H1902" i="7" s="1"/>
  <c r="J1902" i="7" s="1"/>
  <c r="K1902" i="7" s="1"/>
  <c r="L1902" i="7" s="1"/>
  <c r="M1902" i="7" s="1"/>
  <c r="N1902" i="7" s="1"/>
  <c r="O1902" i="7" s="1"/>
  <c r="G1903" i="7"/>
  <c r="H1903" i="7" s="1"/>
  <c r="J1903" i="7" s="1"/>
  <c r="K1903" i="7" s="1"/>
  <c r="L1903" i="7" s="1"/>
  <c r="M1903" i="7" s="1"/>
  <c r="N1903" i="7" s="1"/>
  <c r="O1903" i="7" s="1"/>
  <c r="G1904" i="7"/>
  <c r="H1904" i="7" s="1"/>
  <c r="J1904" i="7" s="1"/>
  <c r="K1904" i="7" s="1"/>
  <c r="L1904" i="7" s="1"/>
  <c r="M1904" i="7" s="1"/>
  <c r="N1904" i="7" s="1"/>
  <c r="O1904" i="7" s="1"/>
  <c r="G1905" i="7"/>
  <c r="H1905" i="7" s="1"/>
  <c r="J1905" i="7" s="1"/>
  <c r="K1905" i="7" s="1"/>
  <c r="L1905" i="7" s="1"/>
  <c r="M1905" i="7" s="1"/>
  <c r="N1905" i="7" s="1"/>
  <c r="O1905" i="7" s="1"/>
  <c r="G1906" i="7"/>
  <c r="H1906" i="7" s="1"/>
  <c r="J1906" i="7" s="1"/>
  <c r="K1906" i="7" s="1"/>
  <c r="L1906" i="7" s="1"/>
  <c r="M1906" i="7" s="1"/>
  <c r="N1906" i="7" s="1"/>
  <c r="O1906" i="7" s="1"/>
  <c r="G1907" i="7"/>
  <c r="H1907" i="7" s="1"/>
  <c r="J1907" i="7" s="1"/>
  <c r="K1907" i="7" s="1"/>
  <c r="L1907" i="7" s="1"/>
  <c r="M1907" i="7" s="1"/>
  <c r="N1907" i="7" s="1"/>
  <c r="O1907" i="7" s="1"/>
  <c r="G1908" i="7"/>
  <c r="H1908" i="7" s="1"/>
  <c r="J1908" i="7" s="1"/>
  <c r="K1908" i="7" s="1"/>
  <c r="L1908" i="7" s="1"/>
  <c r="M1908" i="7" s="1"/>
  <c r="N1908" i="7" s="1"/>
  <c r="O1908" i="7" s="1"/>
  <c r="G1909" i="7"/>
  <c r="H1909" i="7" s="1"/>
  <c r="J1909" i="7" s="1"/>
  <c r="K1909" i="7" s="1"/>
  <c r="L1909" i="7" s="1"/>
  <c r="M1909" i="7" s="1"/>
  <c r="N1909" i="7" s="1"/>
  <c r="O1909" i="7" s="1"/>
  <c r="G1910" i="7"/>
  <c r="H1910" i="7" s="1"/>
  <c r="J1910" i="7" s="1"/>
  <c r="K1910" i="7" s="1"/>
  <c r="L1910" i="7" s="1"/>
  <c r="M1910" i="7" s="1"/>
  <c r="N1910" i="7" s="1"/>
  <c r="O1910" i="7" s="1"/>
  <c r="G1911" i="7"/>
  <c r="H1911" i="7" s="1"/>
  <c r="J1911" i="7" s="1"/>
  <c r="K1911" i="7" s="1"/>
  <c r="L1911" i="7" s="1"/>
  <c r="M1911" i="7" s="1"/>
  <c r="N1911" i="7" s="1"/>
  <c r="O1911" i="7" s="1"/>
  <c r="G1912" i="7"/>
  <c r="H1912" i="7" s="1"/>
  <c r="J1912" i="7" s="1"/>
  <c r="K1912" i="7" s="1"/>
  <c r="L1912" i="7" s="1"/>
  <c r="M1912" i="7" s="1"/>
  <c r="N1912" i="7" s="1"/>
  <c r="O1912" i="7" s="1"/>
  <c r="G1913" i="7"/>
  <c r="H1913" i="7" s="1"/>
  <c r="J1913" i="7" s="1"/>
  <c r="K1913" i="7" s="1"/>
  <c r="L1913" i="7" s="1"/>
  <c r="M1913" i="7" s="1"/>
  <c r="N1913" i="7" s="1"/>
  <c r="O1913" i="7" s="1"/>
  <c r="G1914" i="7"/>
  <c r="H1914" i="7" s="1"/>
  <c r="J1914" i="7" s="1"/>
  <c r="K1914" i="7" s="1"/>
  <c r="L1914" i="7" s="1"/>
  <c r="M1914" i="7" s="1"/>
  <c r="N1914" i="7" s="1"/>
  <c r="O1914" i="7" s="1"/>
  <c r="G1915" i="7"/>
  <c r="H1915" i="7" s="1"/>
  <c r="J1915" i="7" s="1"/>
  <c r="K1915" i="7" s="1"/>
  <c r="L1915" i="7" s="1"/>
  <c r="M1915" i="7" s="1"/>
  <c r="N1915" i="7" s="1"/>
  <c r="O1915" i="7" s="1"/>
  <c r="G1916" i="7"/>
  <c r="H1916" i="7" s="1"/>
  <c r="J1916" i="7" s="1"/>
  <c r="K1916" i="7" s="1"/>
  <c r="L1916" i="7" s="1"/>
  <c r="M1916" i="7" s="1"/>
  <c r="N1916" i="7" s="1"/>
  <c r="O1916" i="7" s="1"/>
  <c r="G1917" i="7"/>
  <c r="H1917" i="7" s="1"/>
  <c r="J1917" i="7" s="1"/>
  <c r="K1917" i="7" s="1"/>
  <c r="L1917" i="7" s="1"/>
  <c r="M1917" i="7" s="1"/>
  <c r="N1917" i="7" s="1"/>
  <c r="O1917" i="7" s="1"/>
  <c r="G1918" i="7"/>
  <c r="H1918" i="7" s="1"/>
  <c r="J1918" i="7" s="1"/>
  <c r="K1918" i="7" s="1"/>
  <c r="L1918" i="7" s="1"/>
  <c r="M1918" i="7" s="1"/>
  <c r="N1918" i="7" s="1"/>
  <c r="O1918" i="7" s="1"/>
  <c r="G1919" i="7"/>
  <c r="H1919" i="7" s="1"/>
  <c r="J1919" i="7" s="1"/>
  <c r="K1919" i="7" s="1"/>
  <c r="L1919" i="7" s="1"/>
  <c r="M1919" i="7" s="1"/>
  <c r="N1919" i="7" s="1"/>
  <c r="O1919" i="7" s="1"/>
  <c r="G1920" i="7"/>
  <c r="H1920" i="7" s="1"/>
  <c r="J1920" i="7" s="1"/>
  <c r="K1920" i="7" s="1"/>
  <c r="L1920" i="7" s="1"/>
  <c r="M1920" i="7" s="1"/>
  <c r="N1920" i="7" s="1"/>
  <c r="O1920" i="7" s="1"/>
  <c r="G1921" i="7"/>
  <c r="H1921" i="7" s="1"/>
  <c r="J1921" i="7" s="1"/>
  <c r="K1921" i="7" s="1"/>
  <c r="L1921" i="7" s="1"/>
  <c r="M1921" i="7" s="1"/>
  <c r="N1921" i="7" s="1"/>
  <c r="O1921" i="7" s="1"/>
  <c r="G1922" i="7"/>
  <c r="H1922" i="7" s="1"/>
  <c r="J1922" i="7" s="1"/>
  <c r="K1922" i="7" s="1"/>
  <c r="L1922" i="7" s="1"/>
  <c r="M1922" i="7" s="1"/>
  <c r="N1922" i="7" s="1"/>
  <c r="O1922" i="7" s="1"/>
  <c r="G1923" i="7"/>
  <c r="H1923" i="7" s="1"/>
  <c r="J1923" i="7" s="1"/>
  <c r="K1923" i="7" s="1"/>
  <c r="L1923" i="7" s="1"/>
  <c r="M1923" i="7" s="1"/>
  <c r="N1923" i="7" s="1"/>
  <c r="O1923" i="7" s="1"/>
  <c r="G1924" i="7"/>
  <c r="H1924" i="7" s="1"/>
  <c r="J1924" i="7" s="1"/>
  <c r="K1924" i="7" s="1"/>
  <c r="L1924" i="7" s="1"/>
  <c r="M1924" i="7" s="1"/>
  <c r="N1924" i="7" s="1"/>
  <c r="O1924" i="7" s="1"/>
  <c r="G1925" i="7"/>
  <c r="H1925" i="7" s="1"/>
  <c r="J1925" i="7" s="1"/>
  <c r="K1925" i="7" s="1"/>
  <c r="L1925" i="7" s="1"/>
  <c r="M1925" i="7" s="1"/>
  <c r="N1925" i="7" s="1"/>
  <c r="O1925" i="7" s="1"/>
  <c r="G1926" i="7"/>
  <c r="H1926" i="7" s="1"/>
  <c r="J1926" i="7" s="1"/>
  <c r="K1926" i="7" s="1"/>
  <c r="L1926" i="7" s="1"/>
  <c r="M1926" i="7" s="1"/>
  <c r="N1926" i="7" s="1"/>
  <c r="O1926" i="7" s="1"/>
  <c r="G1927" i="7"/>
  <c r="H1927" i="7" s="1"/>
  <c r="J1927" i="7" s="1"/>
  <c r="K1927" i="7" s="1"/>
  <c r="L1927" i="7" s="1"/>
  <c r="M1927" i="7" s="1"/>
  <c r="N1927" i="7" s="1"/>
  <c r="O1927" i="7" s="1"/>
  <c r="G1928" i="7"/>
  <c r="H1928" i="7" s="1"/>
  <c r="J1928" i="7" s="1"/>
  <c r="K1928" i="7" s="1"/>
  <c r="L1928" i="7" s="1"/>
  <c r="M1928" i="7" s="1"/>
  <c r="N1928" i="7" s="1"/>
  <c r="O1928" i="7" s="1"/>
  <c r="G1929" i="7"/>
  <c r="H1929" i="7" s="1"/>
  <c r="J1929" i="7" s="1"/>
  <c r="K1929" i="7" s="1"/>
  <c r="L1929" i="7" s="1"/>
  <c r="M1929" i="7" s="1"/>
  <c r="N1929" i="7" s="1"/>
  <c r="O1929" i="7" s="1"/>
  <c r="G1930" i="7"/>
  <c r="H1930" i="7" s="1"/>
  <c r="J1930" i="7" s="1"/>
  <c r="K1930" i="7" s="1"/>
  <c r="L1930" i="7" s="1"/>
  <c r="M1930" i="7" s="1"/>
  <c r="N1930" i="7" s="1"/>
  <c r="O1930" i="7" s="1"/>
  <c r="G1931" i="7"/>
  <c r="H1931" i="7" s="1"/>
  <c r="J1931" i="7" s="1"/>
  <c r="K1931" i="7" s="1"/>
  <c r="L1931" i="7" s="1"/>
  <c r="M1931" i="7" s="1"/>
  <c r="N1931" i="7" s="1"/>
  <c r="O1931" i="7" s="1"/>
  <c r="G1932" i="7"/>
  <c r="H1932" i="7" s="1"/>
  <c r="J1932" i="7" s="1"/>
  <c r="K1932" i="7" s="1"/>
  <c r="L1932" i="7" s="1"/>
  <c r="M1932" i="7" s="1"/>
  <c r="N1932" i="7" s="1"/>
  <c r="O1932" i="7" s="1"/>
  <c r="G1933" i="7"/>
  <c r="H1933" i="7" s="1"/>
  <c r="J1933" i="7" s="1"/>
  <c r="K1933" i="7" s="1"/>
  <c r="L1933" i="7" s="1"/>
  <c r="M1933" i="7" s="1"/>
  <c r="N1933" i="7" s="1"/>
  <c r="O1933" i="7" s="1"/>
  <c r="G1934" i="7"/>
  <c r="H1934" i="7" s="1"/>
  <c r="J1934" i="7" s="1"/>
  <c r="K1934" i="7" s="1"/>
  <c r="L1934" i="7" s="1"/>
  <c r="M1934" i="7" s="1"/>
  <c r="N1934" i="7" s="1"/>
  <c r="O1934" i="7" s="1"/>
  <c r="G1935" i="7"/>
  <c r="H1935" i="7" s="1"/>
  <c r="J1935" i="7" s="1"/>
  <c r="K1935" i="7" s="1"/>
  <c r="L1935" i="7" s="1"/>
  <c r="M1935" i="7" s="1"/>
  <c r="N1935" i="7" s="1"/>
  <c r="O1935" i="7" s="1"/>
  <c r="G1936" i="7"/>
  <c r="H1936" i="7" s="1"/>
  <c r="J1936" i="7" s="1"/>
  <c r="K1936" i="7" s="1"/>
  <c r="L1936" i="7" s="1"/>
  <c r="M1936" i="7" s="1"/>
  <c r="N1936" i="7" s="1"/>
  <c r="O1936" i="7" s="1"/>
  <c r="G1937" i="7"/>
  <c r="H1937" i="7" s="1"/>
  <c r="J1937" i="7" s="1"/>
  <c r="K1937" i="7" s="1"/>
  <c r="L1937" i="7" s="1"/>
  <c r="M1937" i="7" s="1"/>
  <c r="N1937" i="7" s="1"/>
  <c r="O1937" i="7" s="1"/>
  <c r="G1938" i="7"/>
  <c r="H1938" i="7" s="1"/>
  <c r="J1938" i="7" s="1"/>
  <c r="K1938" i="7" s="1"/>
  <c r="L1938" i="7" s="1"/>
  <c r="M1938" i="7" s="1"/>
  <c r="N1938" i="7" s="1"/>
  <c r="O1938" i="7" s="1"/>
  <c r="G1939" i="7"/>
  <c r="H1939" i="7" s="1"/>
  <c r="J1939" i="7" s="1"/>
  <c r="K1939" i="7" s="1"/>
  <c r="L1939" i="7" s="1"/>
  <c r="M1939" i="7" s="1"/>
  <c r="N1939" i="7" s="1"/>
  <c r="O1939" i="7" s="1"/>
  <c r="G1940" i="7"/>
  <c r="H1940" i="7" s="1"/>
  <c r="J1940" i="7" s="1"/>
  <c r="K1940" i="7" s="1"/>
  <c r="L1940" i="7" s="1"/>
  <c r="M1940" i="7" s="1"/>
  <c r="N1940" i="7" s="1"/>
  <c r="O1940" i="7" s="1"/>
  <c r="G1941" i="7"/>
  <c r="H1941" i="7" s="1"/>
  <c r="J1941" i="7" s="1"/>
  <c r="K1941" i="7" s="1"/>
  <c r="L1941" i="7" s="1"/>
  <c r="M1941" i="7" s="1"/>
  <c r="N1941" i="7" s="1"/>
  <c r="O1941" i="7" s="1"/>
  <c r="G1942" i="7"/>
  <c r="H1942" i="7" s="1"/>
  <c r="J1942" i="7" s="1"/>
  <c r="K1942" i="7" s="1"/>
  <c r="L1942" i="7" s="1"/>
  <c r="M1942" i="7" s="1"/>
  <c r="N1942" i="7" s="1"/>
  <c r="O1942" i="7" s="1"/>
  <c r="G1943" i="7"/>
  <c r="H1943" i="7" s="1"/>
  <c r="J1943" i="7" s="1"/>
  <c r="K1943" i="7" s="1"/>
  <c r="L1943" i="7" s="1"/>
  <c r="M1943" i="7" s="1"/>
  <c r="N1943" i="7" s="1"/>
  <c r="O1943" i="7" s="1"/>
  <c r="G1944" i="7"/>
  <c r="H1944" i="7" s="1"/>
  <c r="J1944" i="7" s="1"/>
  <c r="K1944" i="7" s="1"/>
  <c r="L1944" i="7" s="1"/>
  <c r="M1944" i="7" s="1"/>
  <c r="N1944" i="7" s="1"/>
  <c r="O1944" i="7" s="1"/>
  <c r="G1945" i="7"/>
  <c r="H1945" i="7" s="1"/>
  <c r="J1945" i="7" s="1"/>
  <c r="K1945" i="7" s="1"/>
  <c r="L1945" i="7" s="1"/>
  <c r="M1945" i="7" s="1"/>
  <c r="N1945" i="7" s="1"/>
  <c r="O1945" i="7" s="1"/>
  <c r="G1946" i="7"/>
  <c r="H1946" i="7" s="1"/>
  <c r="J1946" i="7" s="1"/>
  <c r="K1946" i="7" s="1"/>
  <c r="L1946" i="7" s="1"/>
  <c r="M1946" i="7" s="1"/>
  <c r="N1946" i="7" s="1"/>
  <c r="O1946" i="7" s="1"/>
  <c r="G1947" i="7"/>
  <c r="H1947" i="7" s="1"/>
  <c r="J1947" i="7" s="1"/>
  <c r="K1947" i="7" s="1"/>
  <c r="L1947" i="7" s="1"/>
  <c r="M1947" i="7" s="1"/>
  <c r="N1947" i="7" s="1"/>
  <c r="O1947" i="7" s="1"/>
  <c r="G1948" i="7"/>
  <c r="H1948" i="7" s="1"/>
  <c r="J1948" i="7" s="1"/>
  <c r="K1948" i="7" s="1"/>
  <c r="L1948" i="7" s="1"/>
  <c r="M1948" i="7" s="1"/>
  <c r="N1948" i="7" s="1"/>
  <c r="O1948" i="7" s="1"/>
  <c r="G1949" i="7"/>
  <c r="H1949" i="7" s="1"/>
  <c r="J1949" i="7" s="1"/>
  <c r="K1949" i="7" s="1"/>
  <c r="L1949" i="7" s="1"/>
  <c r="M1949" i="7" s="1"/>
  <c r="N1949" i="7" s="1"/>
  <c r="O1949" i="7" s="1"/>
  <c r="G1950" i="7"/>
  <c r="H1950" i="7" s="1"/>
  <c r="J1950" i="7" s="1"/>
  <c r="K1950" i="7" s="1"/>
  <c r="L1950" i="7" s="1"/>
  <c r="M1950" i="7" s="1"/>
  <c r="N1950" i="7" s="1"/>
  <c r="O1950" i="7" s="1"/>
  <c r="G1951" i="7"/>
  <c r="H1951" i="7" s="1"/>
  <c r="J1951" i="7" s="1"/>
  <c r="K1951" i="7" s="1"/>
  <c r="L1951" i="7" s="1"/>
  <c r="M1951" i="7" s="1"/>
  <c r="N1951" i="7" s="1"/>
  <c r="O1951" i="7" s="1"/>
  <c r="G1952" i="7"/>
  <c r="H1952" i="7" s="1"/>
  <c r="J1952" i="7" s="1"/>
  <c r="K1952" i="7" s="1"/>
  <c r="L1952" i="7" s="1"/>
  <c r="M1952" i="7" s="1"/>
  <c r="N1952" i="7" s="1"/>
  <c r="O1952" i="7" s="1"/>
  <c r="G1953" i="7"/>
  <c r="H1953" i="7" s="1"/>
  <c r="J1953" i="7" s="1"/>
  <c r="K1953" i="7" s="1"/>
  <c r="L1953" i="7" s="1"/>
  <c r="M1953" i="7" s="1"/>
  <c r="N1953" i="7" s="1"/>
  <c r="O1953" i="7" s="1"/>
  <c r="G1954" i="7"/>
  <c r="H1954" i="7" s="1"/>
  <c r="J1954" i="7" s="1"/>
  <c r="K1954" i="7" s="1"/>
  <c r="L1954" i="7" s="1"/>
  <c r="M1954" i="7" s="1"/>
  <c r="N1954" i="7" s="1"/>
  <c r="O1954" i="7" s="1"/>
  <c r="G1955" i="7"/>
  <c r="H1955" i="7" s="1"/>
  <c r="J1955" i="7" s="1"/>
  <c r="K1955" i="7" s="1"/>
  <c r="L1955" i="7" s="1"/>
  <c r="M1955" i="7" s="1"/>
  <c r="N1955" i="7" s="1"/>
  <c r="O1955" i="7" s="1"/>
  <c r="G1956" i="7"/>
  <c r="H1956" i="7" s="1"/>
  <c r="J1956" i="7" s="1"/>
  <c r="K1956" i="7" s="1"/>
  <c r="L1956" i="7" s="1"/>
  <c r="M1956" i="7" s="1"/>
  <c r="G1957" i="7"/>
  <c r="H1957" i="7" s="1"/>
  <c r="J1957" i="7" s="1"/>
  <c r="K1957" i="7" s="1"/>
  <c r="L1957" i="7" s="1"/>
  <c r="M1957" i="7" s="1"/>
  <c r="N1957" i="7" s="1"/>
  <c r="O1957" i="7" s="1"/>
  <c r="G1958" i="7"/>
  <c r="H1958" i="7" s="1"/>
  <c r="J1958" i="7" s="1"/>
  <c r="K1958" i="7" s="1"/>
  <c r="L1958" i="7" s="1"/>
  <c r="M1958" i="7" s="1"/>
  <c r="N1958" i="7" s="1"/>
  <c r="O1958" i="7" s="1"/>
  <c r="G1959" i="7"/>
  <c r="H1959" i="7" s="1"/>
  <c r="J1959" i="7" s="1"/>
  <c r="K1959" i="7" s="1"/>
  <c r="L1959" i="7" s="1"/>
  <c r="M1959" i="7" s="1"/>
  <c r="N1959" i="7" s="1"/>
  <c r="O1959" i="7" s="1"/>
  <c r="G1960" i="7"/>
  <c r="H1960" i="7" s="1"/>
  <c r="J1960" i="7" s="1"/>
  <c r="K1960" i="7" s="1"/>
  <c r="L1960" i="7" s="1"/>
  <c r="M1960" i="7" s="1"/>
  <c r="N1960" i="7" s="1"/>
  <c r="O1960" i="7" s="1"/>
  <c r="G1961" i="7"/>
  <c r="H1961" i="7" s="1"/>
  <c r="J1961" i="7" s="1"/>
  <c r="K1961" i="7" s="1"/>
  <c r="L1961" i="7" s="1"/>
  <c r="M1961" i="7" s="1"/>
  <c r="N1961" i="7" s="1"/>
  <c r="O1961" i="7" s="1"/>
  <c r="G1962" i="7"/>
  <c r="H1962" i="7" s="1"/>
  <c r="J1962" i="7" s="1"/>
  <c r="K1962" i="7" s="1"/>
  <c r="L1962" i="7" s="1"/>
  <c r="M1962" i="7" s="1"/>
  <c r="N1962" i="7" s="1"/>
  <c r="O1962" i="7" s="1"/>
  <c r="G1963" i="7"/>
  <c r="H1963" i="7" s="1"/>
  <c r="J1963" i="7" s="1"/>
  <c r="K1963" i="7" s="1"/>
  <c r="L1963" i="7" s="1"/>
  <c r="M1963" i="7" s="1"/>
  <c r="N1963" i="7" s="1"/>
  <c r="O1963" i="7" s="1"/>
  <c r="G1964" i="7"/>
  <c r="H1964" i="7" s="1"/>
  <c r="J1964" i="7" s="1"/>
  <c r="K1964" i="7" s="1"/>
  <c r="L1964" i="7" s="1"/>
  <c r="M1964" i="7" s="1"/>
  <c r="N1964" i="7" s="1"/>
  <c r="O1964" i="7" s="1"/>
  <c r="G1965" i="7"/>
  <c r="H1965" i="7" s="1"/>
  <c r="J1965" i="7" s="1"/>
  <c r="K1965" i="7" s="1"/>
  <c r="L1965" i="7" s="1"/>
  <c r="M1965" i="7" s="1"/>
  <c r="N1965" i="7" s="1"/>
  <c r="O1965" i="7" s="1"/>
  <c r="G1966" i="7"/>
  <c r="H1966" i="7" s="1"/>
  <c r="J1966" i="7" s="1"/>
  <c r="K1966" i="7" s="1"/>
  <c r="L1966" i="7" s="1"/>
  <c r="M1966" i="7" s="1"/>
  <c r="N1966" i="7" s="1"/>
  <c r="O1966" i="7" s="1"/>
  <c r="G1967" i="7"/>
  <c r="H1967" i="7" s="1"/>
  <c r="J1967" i="7" s="1"/>
  <c r="K1967" i="7" s="1"/>
  <c r="L1967" i="7" s="1"/>
  <c r="M1967" i="7" s="1"/>
  <c r="N1967" i="7" s="1"/>
  <c r="O1967" i="7" s="1"/>
  <c r="G1968" i="7"/>
  <c r="H1968" i="7" s="1"/>
  <c r="J1968" i="7" s="1"/>
  <c r="K1968" i="7" s="1"/>
  <c r="L1968" i="7" s="1"/>
  <c r="M1968" i="7" s="1"/>
  <c r="N1968" i="7" s="1"/>
  <c r="O1968" i="7" s="1"/>
  <c r="G1969" i="7"/>
  <c r="H1969" i="7" s="1"/>
  <c r="J1969" i="7" s="1"/>
  <c r="K1969" i="7" s="1"/>
  <c r="L1969" i="7" s="1"/>
  <c r="M1969" i="7" s="1"/>
  <c r="N1969" i="7" s="1"/>
  <c r="O1969" i="7" s="1"/>
  <c r="G1970" i="7"/>
  <c r="H1970" i="7" s="1"/>
  <c r="J1970" i="7" s="1"/>
  <c r="K1970" i="7" s="1"/>
  <c r="L1970" i="7" s="1"/>
  <c r="M1970" i="7" s="1"/>
  <c r="N1970" i="7" s="1"/>
  <c r="O1970" i="7" s="1"/>
  <c r="G1971" i="7"/>
  <c r="H1971" i="7" s="1"/>
  <c r="J1971" i="7" s="1"/>
  <c r="K1971" i="7" s="1"/>
  <c r="L1971" i="7" s="1"/>
  <c r="M1971" i="7" s="1"/>
  <c r="N1971" i="7" s="1"/>
  <c r="O1971" i="7" s="1"/>
  <c r="G1972" i="7"/>
  <c r="H1972" i="7" s="1"/>
  <c r="J1972" i="7" s="1"/>
  <c r="K1972" i="7" s="1"/>
  <c r="L1972" i="7" s="1"/>
  <c r="M1972" i="7" s="1"/>
  <c r="N1972" i="7" s="1"/>
  <c r="O1972" i="7" s="1"/>
  <c r="G1973" i="7"/>
  <c r="H1973" i="7" s="1"/>
  <c r="J1973" i="7" s="1"/>
  <c r="K1973" i="7" s="1"/>
  <c r="L1973" i="7" s="1"/>
  <c r="M1973" i="7" s="1"/>
  <c r="N1973" i="7" s="1"/>
  <c r="O1973" i="7" s="1"/>
  <c r="G1974" i="7"/>
  <c r="H1974" i="7" s="1"/>
  <c r="J1974" i="7" s="1"/>
  <c r="K1974" i="7" s="1"/>
  <c r="L1974" i="7" s="1"/>
  <c r="M1974" i="7" s="1"/>
  <c r="N1974" i="7" s="1"/>
  <c r="O1974" i="7" s="1"/>
  <c r="G1975" i="7"/>
  <c r="H1975" i="7" s="1"/>
  <c r="J1975" i="7" s="1"/>
  <c r="K1975" i="7" s="1"/>
  <c r="L1975" i="7" s="1"/>
  <c r="M1975" i="7" s="1"/>
  <c r="N1975" i="7" s="1"/>
  <c r="O1975" i="7" s="1"/>
  <c r="G1976" i="7"/>
  <c r="H1976" i="7" s="1"/>
  <c r="J1976" i="7" s="1"/>
  <c r="K1976" i="7" s="1"/>
  <c r="L1976" i="7" s="1"/>
  <c r="M1976" i="7" s="1"/>
  <c r="N1976" i="7" s="1"/>
  <c r="O1976" i="7" s="1"/>
  <c r="G1977" i="7"/>
  <c r="H1977" i="7" s="1"/>
  <c r="J1977" i="7" s="1"/>
  <c r="K1977" i="7" s="1"/>
  <c r="L1977" i="7" s="1"/>
  <c r="M1977" i="7" s="1"/>
  <c r="N1977" i="7" s="1"/>
  <c r="O1977" i="7" s="1"/>
  <c r="G1978" i="7"/>
  <c r="H1978" i="7" s="1"/>
  <c r="J1978" i="7" s="1"/>
  <c r="K1978" i="7" s="1"/>
  <c r="L1978" i="7" s="1"/>
  <c r="M1978" i="7" s="1"/>
  <c r="N1978" i="7" s="1"/>
  <c r="O1978" i="7" s="1"/>
  <c r="G1979" i="7"/>
  <c r="H1979" i="7" s="1"/>
  <c r="J1979" i="7" s="1"/>
  <c r="K1979" i="7" s="1"/>
  <c r="L1979" i="7" s="1"/>
  <c r="M1979" i="7" s="1"/>
  <c r="N1979" i="7" s="1"/>
  <c r="O1979" i="7" s="1"/>
  <c r="G1980" i="7"/>
  <c r="H1980" i="7" s="1"/>
  <c r="J1980" i="7" s="1"/>
  <c r="K1980" i="7" s="1"/>
  <c r="L1980" i="7" s="1"/>
  <c r="M1980" i="7" s="1"/>
  <c r="N1980" i="7" s="1"/>
  <c r="O1980" i="7" s="1"/>
  <c r="G1981" i="7"/>
  <c r="H1981" i="7" s="1"/>
  <c r="J1981" i="7" s="1"/>
  <c r="K1981" i="7" s="1"/>
  <c r="L1981" i="7" s="1"/>
  <c r="M1981" i="7" s="1"/>
  <c r="N1981" i="7" s="1"/>
  <c r="O1981" i="7" s="1"/>
  <c r="G1982" i="7"/>
  <c r="H1982" i="7" s="1"/>
  <c r="J1982" i="7" s="1"/>
  <c r="K1982" i="7" s="1"/>
  <c r="L1982" i="7" s="1"/>
  <c r="M1982" i="7" s="1"/>
  <c r="N1982" i="7" s="1"/>
  <c r="O1982" i="7" s="1"/>
  <c r="G1983" i="7"/>
  <c r="H1983" i="7" s="1"/>
  <c r="J1983" i="7" s="1"/>
  <c r="K1983" i="7" s="1"/>
  <c r="L1983" i="7" s="1"/>
  <c r="M1983" i="7" s="1"/>
  <c r="N1983" i="7" s="1"/>
  <c r="O1983" i="7" s="1"/>
  <c r="G1984" i="7"/>
  <c r="H1984" i="7" s="1"/>
  <c r="J1984" i="7" s="1"/>
  <c r="K1984" i="7" s="1"/>
  <c r="L1984" i="7" s="1"/>
  <c r="M1984" i="7" s="1"/>
  <c r="N1984" i="7" s="1"/>
  <c r="O1984" i="7" s="1"/>
  <c r="G1985" i="7"/>
  <c r="H1985" i="7" s="1"/>
  <c r="J1985" i="7" s="1"/>
  <c r="K1985" i="7" s="1"/>
  <c r="L1985" i="7" s="1"/>
  <c r="M1985" i="7" s="1"/>
  <c r="N1985" i="7" s="1"/>
  <c r="O1985" i="7" s="1"/>
  <c r="G1986" i="7"/>
  <c r="H1986" i="7" s="1"/>
  <c r="J1986" i="7" s="1"/>
  <c r="K1986" i="7" s="1"/>
  <c r="L1986" i="7" s="1"/>
  <c r="M1986" i="7" s="1"/>
  <c r="N1986" i="7" s="1"/>
  <c r="O1986" i="7" s="1"/>
  <c r="G1987" i="7"/>
  <c r="H1987" i="7" s="1"/>
  <c r="J1987" i="7" s="1"/>
  <c r="K1987" i="7" s="1"/>
  <c r="L1987" i="7" s="1"/>
  <c r="M1987" i="7" s="1"/>
  <c r="N1987" i="7" s="1"/>
  <c r="O1987" i="7" s="1"/>
  <c r="G1988" i="7"/>
  <c r="H1988" i="7" s="1"/>
  <c r="J1988" i="7" s="1"/>
  <c r="K1988" i="7" s="1"/>
  <c r="L1988" i="7" s="1"/>
  <c r="M1988" i="7" s="1"/>
  <c r="N1988" i="7" s="1"/>
  <c r="O1988" i="7" s="1"/>
  <c r="G1989" i="7"/>
  <c r="H1989" i="7" s="1"/>
  <c r="J1989" i="7" s="1"/>
  <c r="K1989" i="7" s="1"/>
  <c r="L1989" i="7" s="1"/>
  <c r="M1989" i="7" s="1"/>
  <c r="N1989" i="7" s="1"/>
  <c r="O1989" i="7" s="1"/>
  <c r="G1990" i="7"/>
  <c r="H1990" i="7" s="1"/>
  <c r="J1990" i="7" s="1"/>
  <c r="K1990" i="7" s="1"/>
  <c r="L1990" i="7" s="1"/>
  <c r="M1990" i="7" s="1"/>
  <c r="N1990" i="7" s="1"/>
  <c r="O1990" i="7" s="1"/>
  <c r="G1991" i="7"/>
  <c r="H1991" i="7" s="1"/>
  <c r="J1991" i="7" s="1"/>
  <c r="K1991" i="7" s="1"/>
  <c r="L1991" i="7" s="1"/>
  <c r="M1991" i="7" s="1"/>
  <c r="N1991" i="7" s="1"/>
  <c r="O1991" i="7" s="1"/>
  <c r="G1992" i="7"/>
  <c r="H1992" i="7" s="1"/>
  <c r="J1992" i="7" s="1"/>
  <c r="K1992" i="7" s="1"/>
  <c r="L1992" i="7" s="1"/>
  <c r="M1992" i="7" s="1"/>
  <c r="N1992" i="7" s="1"/>
  <c r="O1992" i="7" s="1"/>
  <c r="G1993" i="7"/>
  <c r="H1993" i="7" s="1"/>
  <c r="J1993" i="7" s="1"/>
  <c r="K1993" i="7" s="1"/>
  <c r="L1993" i="7" s="1"/>
  <c r="M1993" i="7" s="1"/>
  <c r="N1993" i="7" s="1"/>
  <c r="O1993" i="7" s="1"/>
  <c r="G1994" i="7"/>
  <c r="H1994" i="7" s="1"/>
  <c r="J1994" i="7" s="1"/>
  <c r="K1994" i="7" s="1"/>
  <c r="L1994" i="7" s="1"/>
  <c r="M1994" i="7" s="1"/>
  <c r="N1994" i="7" s="1"/>
  <c r="O1994" i="7" s="1"/>
  <c r="G1995" i="7"/>
  <c r="H1995" i="7" s="1"/>
  <c r="J1995" i="7" s="1"/>
  <c r="K1995" i="7" s="1"/>
  <c r="L1995" i="7" s="1"/>
  <c r="M1995" i="7" s="1"/>
  <c r="N1995" i="7" s="1"/>
  <c r="O1995" i="7" s="1"/>
  <c r="G1996" i="7"/>
  <c r="H1996" i="7" s="1"/>
  <c r="J1996" i="7" s="1"/>
  <c r="K1996" i="7" s="1"/>
  <c r="L1996" i="7" s="1"/>
  <c r="M1996" i="7" s="1"/>
  <c r="N1996" i="7" s="1"/>
  <c r="O1996" i="7" s="1"/>
  <c r="G1997" i="7"/>
  <c r="H1997" i="7" s="1"/>
  <c r="J1997" i="7" s="1"/>
  <c r="K1997" i="7" s="1"/>
  <c r="L1997" i="7" s="1"/>
  <c r="M1997" i="7" s="1"/>
  <c r="N1997" i="7" s="1"/>
  <c r="O1997" i="7" s="1"/>
  <c r="G1998" i="7"/>
  <c r="H1998" i="7" s="1"/>
  <c r="J1998" i="7" s="1"/>
  <c r="K1998" i="7" s="1"/>
  <c r="L1998" i="7" s="1"/>
  <c r="M1998" i="7" s="1"/>
  <c r="N1998" i="7" s="1"/>
  <c r="O1998" i="7" s="1"/>
  <c r="G1999" i="7"/>
  <c r="H1999" i="7" s="1"/>
  <c r="J1999" i="7" s="1"/>
  <c r="K1999" i="7" s="1"/>
  <c r="L1999" i="7" s="1"/>
  <c r="M1999" i="7" s="1"/>
  <c r="N1999" i="7" s="1"/>
  <c r="O1999" i="7" s="1"/>
  <c r="G2000" i="7"/>
  <c r="H2000" i="7" s="1"/>
  <c r="J2000" i="7" s="1"/>
  <c r="K2000" i="7" s="1"/>
  <c r="L2000" i="7" s="1"/>
  <c r="M2000" i="7" s="1"/>
  <c r="N2000" i="7" s="1"/>
  <c r="O2000" i="7" s="1"/>
  <c r="G2001" i="7"/>
  <c r="H2001" i="7" s="1"/>
  <c r="J2001" i="7" s="1"/>
  <c r="K2001" i="7" s="1"/>
  <c r="L2001" i="7" s="1"/>
  <c r="M2001" i="7" s="1"/>
  <c r="N2001" i="7" s="1"/>
  <c r="O2001" i="7" s="1"/>
  <c r="G2002" i="7"/>
  <c r="H2002" i="7" s="1"/>
  <c r="J2002" i="7" s="1"/>
  <c r="K2002" i="7" s="1"/>
  <c r="L2002" i="7" s="1"/>
  <c r="M2002" i="7" s="1"/>
  <c r="N2002" i="7" s="1"/>
  <c r="O2002" i="7" s="1"/>
  <c r="G2003" i="7"/>
  <c r="H2003" i="7" s="1"/>
  <c r="J2003" i="7" s="1"/>
  <c r="K2003" i="7" s="1"/>
  <c r="L2003" i="7" s="1"/>
  <c r="M2003" i="7" s="1"/>
  <c r="N2003" i="7" s="1"/>
  <c r="O2003" i="7" s="1"/>
  <c r="G2004" i="7"/>
  <c r="H2004" i="7" s="1"/>
  <c r="J2004" i="7" s="1"/>
  <c r="K2004" i="7" s="1"/>
  <c r="L2004" i="7" s="1"/>
  <c r="M2004" i="7" s="1"/>
  <c r="G2005" i="7"/>
  <c r="H2005" i="7" s="1"/>
  <c r="J2005" i="7" s="1"/>
  <c r="K2005" i="7" s="1"/>
  <c r="L2005" i="7" s="1"/>
  <c r="M2005" i="7" s="1"/>
  <c r="N2005" i="7" s="1"/>
  <c r="O2005" i="7" s="1"/>
  <c r="G2006" i="7"/>
  <c r="H2006" i="7" s="1"/>
  <c r="J2006" i="7" s="1"/>
  <c r="K2006" i="7" s="1"/>
  <c r="L2006" i="7" s="1"/>
  <c r="M2006" i="7" s="1"/>
  <c r="N2006" i="7" s="1"/>
  <c r="O2006" i="7" s="1"/>
  <c r="G2007" i="7"/>
  <c r="H2007" i="7" s="1"/>
  <c r="J2007" i="7" s="1"/>
  <c r="K2007" i="7" s="1"/>
  <c r="L2007" i="7" s="1"/>
  <c r="M2007" i="7" s="1"/>
  <c r="N2007" i="7" s="1"/>
  <c r="O2007" i="7" s="1"/>
  <c r="G2008" i="7"/>
  <c r="H2008" i="7" s="1"/>
  <c r="J2008" i="7" s="1"/>
  <c r="K2008" i="7" s="1"/>
  <c r="L2008" i="7" s="1"/>
  <c r="M2008" i="7" s="1"/>
  <c r="N2008" i="7" s="1"/>
  <c r="O2008" i="7" s="1"/>
  <c r="G2009" i="7"/>
  <c r="H2009" i="7" s="1"/>
  <c r="J2009" i="7" s="1"/>
  <c r="K2009" i="7" s="1"/>
  <c r="L2009" i="7" s="1"/>
  <c r="M2009" i="7" s="1"/>
  <c r="N2009" i="7" s="1"/>
  <c r="O2009" i="7" s="1"/>
  <c r="G2010" i="7"/>
  <c r="H2010" i="7" s="1"/>
  <c r="J2010" i="7" s="1"/>
  <c r="K2010" i="7" s="1"/>
  <c r="L2010" i="7" s="1"/>
  <c r="M2010" i="7" s="1"/>
  <c r="N2010" i="7" s="1"/>
  <c r="O2010" i="7" s="1"/>
  <c r="G2011" i="7"/>
  <c r="H2011" i="7" s="1"/>
  <c r="J2011" i="7" s="1"/>
  <c r="K2011" i="7" s="1"/>
  <c r="L2011" i="7" s="1"/>
  <c r="M2011" i="7" s="1"/>
  <c r="N2011" i="7" s="1"/>
  <c r="O2011" i="7" s="1"/>
  <c r="G2012" i="7"/>
  <c r="H2012" i="7" s="1"/>
  <c r="J2012" i="7" s="1"/>
  <c r="K2012" i="7" s="1"/>
  <c r="L2012" i="7" s="1"/>
  <c r="M2012" i="7" s="1"/>
  <c r="N2012" i="7" s="1"/>
  <c r="O2012" i="7" s="1"/>
  <c r="G2013" i="7"/>
  <c r="H2013" i="7" s="1"/>
  <c r="J2013" i="7" s="1"/>
  <c r="K2013" i="7" s="1"/>
  <c r="L2013" i="7" s="1"/>
  <c r="M2013" i="7" s="1"/>
  <c r="N2013" i="7" s="1"/>
  <c r="O2013" i="7" s="1"/>
  <c r="G2014" i="7"/>
  <c r="H2014" i="7" s="1"/>
  <c r="J2014" i="7" s="1"/>
  <c r="K2014" i="7" s="1"/>
  <c r="L2014" i="7" s="1"/>
  <c r="M2014" i="7" s="1"/>
  <c r="N2014" i="7" s="1"/>
  <c r="O2014" i="7" s="1"/>
  <c r="G2015" i="7"/>
  <c r="H2015" i="7" s="1"/>
  <c r="J2015" i="7" s="1"/>
  <c r="K2015" i="7" s="1"/>
  <c r="L2015" i="7" s="1"/>
  <c r="M2015" i="7" s="1"/>
  <c r="N2015" i="7" s="1"/>
  <c r="O2015" i="7" s="1"/>
  <c r="G2016" i="7"/>
  <c r="H2016" i="7" s="1"/>
  <c r="J2016" i="7" s="1"/>
  <c r="K2016" i="7" s="1"/>
  <c r="L2016" i="7" s="1"/>
  <c r="M2016" i="7" s="1"/>
  <c r="N2016" i="7" s="1"/>
  <c r="O2016" i="7" s="1"/>
  <c r="G2017" i="7"/>
  <c r="H2017" i="7" s="1"/>
  <c r="J2017" i="7" s="1"/>
  <c r="K2017" i="7" s="1"/>
  <c r="L2017" i="7" s="1"/>
  <c r="M2017" i="7" s="1"/>
  <c r="N2017" i="7" s="1"/>
  <c r="O2017" i="7" s="1"/>
  <c r="G2018" i="7"/>
  <c r="H2018" i="7" s="1"/>
  <c r="J2018" i="7" s="1"/>
  <c r="K2018" i="7" s="1"/>
  <c r="L2018" i="7" s="1"/>
  <c r="M2018" i="7" s="1"/>
  <c r="N2018" i="7" s="1"/>
  <c r="O2018" i="7" s="1"/>
  <c r="G2019" i="7"/>
  <c r="H2019" i="7" s="1"/>
  <c r="J2019" i="7" s="1"/>
  <c r="K2019" i="7" s="1"/>
  <c r="L2019" i="7" s="1"/>
  <c r="M2019" i="7" s="1"/>
  <c r="N2019" i="7" s="1"/>
  <c r="O2019" i="7" s="1"/>
  <c r="G2020" i="7"/>
  <c r="H2020" i="7" s="1"/>
  <c r="J2020" i="7" s="1"/>
  <c r="K2020" i="7" s="1"/>
  <c r="L2020" i="7" s="1"/>
  <c r="M2020" i="7" s="1"/>
  <c r="N2020" i="7" s="1"/>
  <c r="O2020" i="7" s="1"/>
  <c r="G2021" i="7"/>
  <c r="H2021" i="7" s="1"/>
  <c r="J2021" i="7" s="1"/>
  <c r="K2021" i="7" s="1"/>
  <c r="L2021" i="7" s="1"/>
  <c r="M2021" i="7" s="1"/>
  <c r="N2021" i="7" s="1"/>
  <c r="O2021" i="7" s="1"/>
  <c r="G2022" i="7"/>
  <c r="H2022" i="7" s="1"/>
  <c r="J2022" i="7" s="1"/>
  <c r="K2022" i="7" s="1"/>
  <c r="L2022" i="7" s="1"/>
  <c r="M2022" i="7" s="1"/>
  <c r="N2022" i="7" s="1"/>
  <c r="O2022" i="7" s="1"/>
  <c r="G2023" i="7"/>
  <c r="H2023" i="7" s="1"/>
  <c r="J2023" i="7" s="1"/>
  <c r="K2023" i="7" s="1"/>
  <c r="L2023" i="7" s="1"/>
  <c r="M2023" i="7" s="1"/>
  <c r="N2023" i="7" s="1"/>
  <c r="O2023" i="7" s="1"/>
  <c r="G2024" i="7"/>
  <c r="H2024" i="7" s="1"/>
  <c r="J2024" i="7" s="1"/>
  <c r="K2024" i="7" s="1"/>
  <c r="L2024" i="7" s="1"/>
  <c r="M2024" i="7" s="1"/>
  <c r="N2024" i="7" s="1"/>
  <c r="O2024" i="7" s="1"/>
  <c r="G2025" i="7"/>
  <c r="H2025" i="7" s="1"/>
  <c r="J2025" i="7" s="1"/>
  <c r="K2025" i="7" s="1"/>
  <c r="L2025" i="7" s="1"/>
  <c r="M2025" i="7" s="1"/>
  <c r="N2025" i="7" s="1"/>
  <c r="O2025" i="7" s="1"/>
  <c r="G2026" i="7"/>
  <c r="H2026" i="7" s="1"/>
  <c r="J2026" i="7" s="1"/>
  <c r="K2026" i="7" s="1"/>
  <c r="L2026" i="7" s="1"/>
  <c r="M2026" i="7" s="1"/>
  <c r="N2026" i="7" s="1"/>
  <c r="O2026" i="7" s="1"/>
  <c r="G2027" i="7"/>
  <c r="H2027" i="7" s="1"/>
  <c r="J2027" i="7" s="1"/>
  <c r="K2027" i="7" s="1"/>
  <c r="L2027" i="7" s="1"/>
  <c r="M2027" i="7" s="1"/>
  <c r="N2027" i="7" s="1"/>
  <c r="O2027" i="7" s="1"/>
  <c r="G2028" i="7"/>
  <c r="H2028" i="7" s="1"/>
  <c r="J2028" i="7" s="1"/>
  <c r="K2028" i="7" s="1"/>
  <c r="L2028" i="7" s="1"/>
  <c r="M2028" i="7" s="1"/>
  <c r="N2028" i="7" s="1"/>
  <c r="O2028" i="7" s="1"/>
  <c r="G2029" i="7"/>
  <c r="H2029" i="7" s="1"/>
  <c r="J2029" i="7" s="1"/>
  <c r="K2029" i="7" s="1"/>
  <c r="L2029" i="7" s="1"/>
  <c r="M2029" i="7" s="1"/>
  <c r="N2029" i="7" s="1"/>
  <c r="O2029" i="7" s="1"/>
  <c r="G2030" i="7"/>
  <c r="H2030" i="7" s="1"/>
  <c r="J2030" i="7" s="1"/>
  <c r="K2030" i="7" s="1"/>
  <c r="L2030" i="7" s="1"/>
  <c r="M2030" i="7" s="1"/>
  <c r="N2030" i="7" s="1"/>
  <c r="O2030" i="7" s="1"/>
  <c r="G2031" i="7"/>
  <c r="H2031" i="7" s="1"/>
  <c r="J2031" i="7" s="1"/>
  <c r="K2031" i="7" s="1"/>
  <c r="L2031" i="7" s="1"/>
  <c r="M2031" i="7" s="1"/>
  <c r="N2031" i="7" s="1"/>
  <c r="O2031" i="7" s="1"/>
  <c r="G2032" i="7"/>
  <c r="H2032" i="7" s="1"/>
  <c r="J2032" i="7" s="1"/>
  <c r="K2032" i="7" s="1"/>
  <c r="L2032" i="7" s="1"/>
  <c r="M2032" i="7" s="1"/>
  <c r="N2032" i="7" s="1"/>
  <c r="O2032" i="7" s="1"/>
  <c r="G2033" i="7"/>
  <c r="H2033" i="7" s="1"/>
  <c r="J2033" i="7" s="1"/>
  <c r="K2033" i="7" s="1"/>
  <c r="L2033" i="7" s="1"/>
  <c r="M2033" i="7" s="1"/>
  <c r="N2033" i="7" s="1"/>
  <c r="O2033" i="7" s="1"/>
  <c r="G2034" i="7"/>
  <c r="H2034" i="7" s="1"/>
  <c r="J2034" i="7" s="1"/>
  <c r="K2034" i="7" s="1"/>
  <c r="L2034" i="7" s="1"/>
  <c r="M2034" i="7" s="1"/>
  <c r="N2034" i="7" s="1"/>
  <c r="O2034" i="7" s="1"/>
  <c r="G2035" i="7"/>
  <c r="H2035" i="7" s="1"/>
  <c r="J2035" i="7" s="1"/>
  <c r="K2035" i="7" s="1"/>
  <c r="L2035" i="7" s="1"/>
  <c r="M2035" i="7" s="1"/>
  <c r="N2035" i="7" s="1"/>
  <c r="O2035" i="7" s="1"/>
  <c r="G2036" i="7"/>
  <c r="H2036" i="7" s="1"/>
  <c r="J2036" i="7" s="1"/>
  <c r="K2036" i="7" s="1"/>
  <c r="L2036" i="7" s="1"/>
  <c r="M2036" i="7" s="1"/>
  <c r="N2036" i="7" s="1"/>
  <c r="O2036" i="7" s="1"/>
  <c r="G2037" i="7"/>
  <c r="H2037" i="7" s="1"/>
  <c r="J2037" i="7" s="1"/>
  <c r="K2037" i="7" s="1"/>
  <c r="L2037" i="7" s="1"/>
  <c r="M2037" i="7" s="1"/>
  <c r="N2037" i="7" s="1"/>
  <c r="O2037" i="7" s="1"/>
  <c r="G2038" i="7"/>
  <c r="H2038" i="7" s="1"/>
  <c r="J2038" i="7" s="1"/>
  <c r="K2038" i="7" s="1"/>
  <c r="L2038" i="7" s="1"/>
  <c r="M2038" i="7" s="1"/>
  <c r="N2038" i="7" s="1"/>
  <c r="O2038" i="7" s="1"/>
  <c r="G2039" i="7"/>
  <c r="H2039" i="7" s="1"/>
  <c r="J2039" i="7" s="1"/>
  <c r="K2039" i="7" s="1"/>
  <c r="L2039" i="7" s="1"/>
  <c r="M2039" i="7" s="1"/>
  <c r="N2039" i="7" s="1"/>
  <c r="O2039" i="7" s="1"/>
  <c r="G2040" i="7"/>
  <c r="H2040" i="7" s="1"/>
  <c r="J2040" i="7" s="1"/>
  <c r="K2040" i="7" s="1"/>
  <c r="L2040" i="7" s="1"/>
  <c r="M2040" i="7" s="1"/>
  <c r="N2040" i="7" s="1"/>
  <c r="O2040" i="7" s="1"/>
  <c r="G2041" i="7"/>
  <c r="H2041" i="7" s="1"/>
  <c r="J2041" i="7" s="1"/>
  <c r="K2041" i="7" s="1"/>
  <c r="L2041" i="7" s="1"/>
  <c r="M2041" i="7" s="1"/>
  <c r="N2041" i="7" s="1"/>
  <c r="O2041" i="7" s="1"/>
  <c r="G2042" i="7"/>
  <c r="H2042" i="7" s="1"/>
  <c r="J2042" i="7" s="1"/>
  <c r="K2042" i="7" s="1"/>
  <c r="L2042" i="7" s="1"/>
  <c r="M2042" i="7" s="1"/>
  <c r="N2042" i="7" s="1"/>
  <c r="O2042" i="7" s="1"/>
  <c r="G2043" i="7"/>
  <c r="H2043" i="7" s="1"/>
  <c r="J2043" i="7" s="1"/>
  <c r="K2043" i="7" s="1"/>
  <c r="L2043" i="7" s="1"/>
  <c r="M2043" i="7" s="1"/>
  <c r="N2043" i="7" s="1"/>
  <c r="O2043" i="7" s="1"/>
  <c r="G2044" i="7"/>
  <c r="H2044" i="7" s="1"/>
  <c r="J2044" i="7" s="1"/>
  <c r="K2044" i="7" s="1"/>
  <c r="L2044" i="7" s="1"/>
  <c r="M2044" i="7" s="1"/>
  <c r="N2044" i="7" s="1"/>
  <c r="O2044" i="7" s="1"/>
  <c r="G2045" i="7"/>
  <c r="H2045" i="7" s="1"/>
  <c r="J2045" i="7" s="1"/>
  <c r="K2045" i="7" s="1"/>
  <c r="L2045" i="7" s="1"/>
  <c r="M2045" i="7" s="1"/>
  <c r="N2045" i="7" s="1"/>
  <c r="O2045" i="7" s="1"/>
  <c r="G2046" i="7"/>
  <c r="H2046" i="7" s="1"/>
  <c r="J2046" i="7" s="1"/>
  <c r="K2046" i="7" s="1"/>
  <c r="L2046" i="7" s="1"/>
  <c r="M2046" i="7" s="1"/>
  <c r="N2046" i="7" s="1"/>
  <c r="O2046" i="7" s="1"/>
  <c r="G2047" i="7"/>
  <c r="H2047" i="7" s="1"/>
  <c r="J2047" i="7" s="1"/>
  <c r="K2047" i="7" s="1"/>
  <c r="L2047" i="7" s="1"/>
  <c r="M2047" i="7" s="1"/>
  <c r="N2047" i="7" s="1"/>
  <c r="O2047" i="7" s="1"/>
  <c r="G2048" i="7"/>
  <c r="H2048" i="7" s="1"/>
  <c r="J2048" i="7" s="1"/>
  <c r="K2048" i="7" s="1"/>
  <c r="L2048" i="7" s="1"/>
  <c r="M2048" i="7" s="1"/>
  <c r="N2048" i="7" s="1"/>
  <c r="O2048" i="7" s="1"/>
  <c r="G2049" i="7"/>
  <c r="H2049" i="7" s="1"/>
  <c r="J2049" i="7" s="1"/>
  <c r="K2049" i="7" s="1"/>
  <c r="L2049" i="7" s="1"/>
  <c r="M2049" i="7" s="1"/>
  <c r="N2049" i="7" s="1"/>
  <c r="O2049" i="7" s="1"/>
  <c r="G2050" i="7"/>
  <c r="H2050" i="7" s="1"/>
  <c r="J2050" i="7" s="1"/>
  <c r="K2050" i="7" s="1"/>
  <c r="L2050" i="7" s="1"/>
  <c r="M2050" i="7" s="1"/>
  <c r="N2050" i="7" s="1"/>
  <c r="O2050" i="7" s="1"/>
  <c r="G2051" i="7"/>
  <c r="H2051" i="7" s="1"/>
  <c r="J2051" i="7" s="1"/>
  <c r="K2051" i="7" s="1"/>
  <c r="L2051" i="7" s="1"/>
  <c r="M2051" i="7" s="1"/>
  <c r="N2051" i="7" s="1"/>
  <c r="O2051" i="7" s="1"/>
  <c r="G2052" i="7"/>
  <c r="H2052" i="7" s="1"/>
  <c r="J2052" i="7" s="1"/>
  <c r="K2052" i="7" s="1"/>
  <c r="L2052" i="7" s="1"/>
  <c r="M2052" i="7" s="1"/>
  <c r="N2052" i="7" s="1"/>
  <c r="O2052" i="7" s="1"/>
  <c r="G2053" i="7"/>
  <c r="H2053" i="7" s="1"/>
  <c r="J2053" i="7" s="1"/>
  <c r="K2053" i="7" s="1"/>
  <c r="L2053" i="7" s="1"/>
  <c r="M2053" i="7" s="1"/>
  <c r="N2053" i="7" s="1"/>
  <c r="O2053" i="7" s="1"/>
  <c r="G2054" i="7"/>
  <c r="H2054" i="7" s="1"/>
  <c r="J2054" i="7" s="1"/>
  <c r="K2054" i="7" s="1"/>
  <c r="L2054" i="7" s="1"/>
  <c r="M2054" i="7" s="1"/>
  <c r="N2054" i="7" s="1"/>
  <c r="O2054" i="7" s="1"/>
  <c r="G2055" i="7"/>
  <c r="H2055" i="7" s="1"/>
  <c r="J2055" i="7" s="1"/>
  <c r="K2055" i="7" s="1"/>
  <c r="L2055" i="7" s="1"/>
  <c r="M2055" i="7" s="1"/>
  <c r="N2055" i="7" s="1"/>
  <c r="O2055" i="7" s="1"/>
  <c r="G2056" i="7"/>
  <c r="H2056" i="7" s="1"/>
  <c r="J2056" i="7" s="1"/>
  <c r="K2056" i="7" s="1"/>
  <c r="L2056" i="7" s="1"/>
  <c r="M2056" i="7" s="1"/>
  <c r="N2056" i="7" s="1"/>
  <c r="O2056" i="7" s="1"/>
  <c r="G2057" i="7"/>
  <c r="H2057" i="7" s="1"/>
  <c r="J2057" i="7" s="1"/>
  <c r="K2057" i="7" s="1"/>
  <c r="L2057" i="7" s="1"/>
  <c r="M2057" i="7" s="1"/>
  <c r="N2057" i="7" s="1"/>
  <c r="O2057" i="7" s="1"/>
  <c r="G2058" i="7"/>
  <c r="H2058" i="7" s="1"/>
  <c r="J2058" i="7" s="1"/>
  <c r="K2058" i="7" s="1"/>
  <c r="L2058" i="7" s="1"/>
  <c r="M2058" i="7" s="1"/>
  <c r="N2058" i="7" s="1"/>
  <c r="O2058" i="7" s="1"/>
  <c r="G2059" i="7"/>
  <c r="H2059" i="7" s="1"/>
  <c r="J2059" i="7" s="1"/>
  <c r="K2059" i="7" s="1"/>
  <c r="L2059" i="7" s="1"/>
  <c r="M2059" i="7" s="1"/>
  <c r="N2059" i="7" s="1"/>
  <c r="O2059" i="7" s="1"/>
  <c r="G2060" i="7"/>
  <c r="H2060" i="7" s="1"/>
  <c r="J2060" i="7" s="1"/>
  <c r="K2060" i="7" s="1"/>
  <c r="L2060" i="7" s="1"/>
  <c r="M2060" i="7" s="1"/>
  <c r="N2060" i="7" s="1"/>
  <c r="O2060" i="7" s="1"/>
  <c r="G2061" i="7"/>
  <c r="H2061" i="7" s="1"/>
  <c r="J2061" i="7" s="1"/>
  <c r="K2061" i="7" s="1"/>
  <c r="L2061" i="7" s="1"/>
  <c r="M2061" i="7" s="1"/>
  <c r="N2061" i="7" s="1"/>
  <c r="O2061" i="7" s="1"/>
  <c r="G2062" i="7"/>
  <c r="H2062" i="7" s="1"/>
  <c r="J2062" i="7" s="1"/>
  <c r="K2062" i="7" s="1"/>
  <c r="L2062" i="7" s="1"/>
  <c r="M2062" i="7" s="1"/>
  <c r="N2062" i="7" s="1"/>
  <c r="O2062" i="7" s="1"/>
  <c r="G2063" i="7"/>
  <c r="H2063" i="7" s="1"/>
  <c r="J2063" i="7" s="1"/>
  <c r="K2063" i="7" s="1"/>
  <c r="L2063" i="7" s="1"/>
  <c r="M2063" i="7" s="1"/>
  <c r="N2063" i="7" s="1"/>
  <c r="O2063" i="7" s="1"/>
  <c r="G2064" i="7"/>
  <c r="H2064" i="7" s="1"/>
  <c r="J2064" i="7" s="1"/>
  <c r="K2064" i="7" s="1"/>
  <c r="L2064" i="7" s="1"/>
  <c r="M2064" i="7" s="1"/>
  <c r="N2064" i="7" s="1"/>
  <c r="O2064" i="7" s="1"/>
  <c r="G2065" i="7"/>
  <c r="H2065" i="7" s="1"/>
  <c r="J2065" i="7" s="1"/>
  <c r="K2065" i="7" s="1"/>
  <c r="L2065" i="7" s="1"/>
  <c r="M2065" i="7" s="1"/>
  <c r="N2065" i="7" s="1"/>
  <c r="O2065" i="7" s="1"/>
  <c r="G2066" i="7"/>
  <c r="H2066" i="7" s="1"/>
  <c r="J2066" i="7" s="1"/>
  <c r="K2066" i="7" s="1"/>
  <c r="L2066" i="7" s="1"/>
  <c r="M2066" i="7" s="1"/>
  <c r="N2066" i="7" s="1"/>
  <c r="O2066" i="7" s="1"/>
  <c r="G2067" i="7"/>
  <c r="H2067" i="7" s="1"/>
  <c r="J2067" i="7" s="1"/>
  <c r="K2067" i="7" s="1"/>
  <c r="L2067" i="7" s="1"/>
  <c r="M2067" i="7" s="1"/>
  <c r="N2067" i="7" s="1"/>
  <c r="O2067" i="7" s="1"/>
  <c r="G2068" i="7"/>
  <c r="H2068" i="7" s="1"/>
  <c r="J2068" i="7" s="1"/>
  <c r="K2068" i="7" s="1"/>
  <c r="L2068" i="7" s="1"/>
  <c r="M2068" i="7" s="1"/>
  <c r="N2068" i="7" s="1"/>
  <c r="O2068" i="7" s="1"/>
  <c r="G2069" i="7"/>
  <c r="H2069" i="7" s="1"/>
  <c r="J2069" i="7" s="1"/>
  <c r="K2069" i="7" s="1"/>
  <c r="L2069" i="7" s="1"/>
  <c r="M2069" i="7" s="1"/>
  <c r="N2069" i="7" s="1"/>
  <c r="O2069" i="7" s="1"/>
  <c r="G2070" i="7"/>
  <c r="H2070" i="7" s="1"/>
  <c r="J2070" i="7" s="1"/>
  <c r="K2070" i="7" s="1"/>
  <c r="L2070" i="7" s="1"/>
  <c r="M2070" i="7" s="1"/>
  <c r="N2070" i="7" s="1"/>
  <c r="O2070" i="7" s="1"/>
  <c r="G2071" i="7"/>
  <c r="H2071" i="7" s="1"/>
  <c r="J2071" i="7" s="1"/>
  <c r="K2071" i="7" s="1"/>
  <c r="L2071" i="7" s="1"/>
  <c r="M2071" i="7" s="1"/>
  <c r="N2071" i="7" s="1"/>
  <c r="O2071" i="7" s="1"/>
  <c r="G2072" i="7"/>
  <c r="H2072" i="7" s="1"/>
  <c r="J2072" i="7" s="1"/>
  <c r="K2072" i="7" s="1"/>
  <c r="L2072" i="7" s="1"/>
  <c r="M2072" i="7" s="1"/>
  <c r="N2072" i="7" s="1"/>
  <c r="O2072" i="7" s="1"/>
  <c r="G2073" i="7"/>
  <c r="H2073" i="7" s="1"/>
  <c r="J2073" i="7" s="1"/>
  <c r="K2073" i="7" s="1"/>
  <c r="L2073" i="7" s="1"/>
  <c r="M2073" i="7" s="1"/>
  <c r="N2073" i="7" s="1"/>
  <c r="O2073" i="7" s="1"/>
  <c r="G2074" i="7"/>
  <c r="H2074" i="7" s="1"/>
  <c r="J2074" i="7" s="1"/>
  <c r="K2074" i="7" s="1"/>
  <c r="L2074" i="7" s="1"/>
  <c r="M2074" i="7" s="1"/>
  <c r="N2074" i="7" s="1"/>
  <c r="O2074" i="7" s="1"/>
  <c r="G2075" i="7"/>
  <c r="H2075" i="7" s="1"/>
  <c r="J2075" i="7" s="1"/>
  <c r="K2075" i="7" s="1"/>
  <c r="L2075" i="7" s="1"/>
  <c r="M2075" i="7" s="1"/>
  <c r="N2075" i="7" s="1"/>
  <c r="O2075" i="7" s="1"/>
  <c r="G2076" i="7"/>
  <c r="H2076" i="7" s="1"/>
  <c r="J2076" i="7" s="1"/>
  <c r="K2076" i="7" s="1"/>
  <c r="L2076" i="7" s="1"/>
  <c r="M2076" i="7" s="1"/>
  <c r="N2076" i="7" s="1"/>
  <c r="O2076" i="7" s="1"/>
  <c r="G2077" i="7"/>
  <c r="H2077" i="7" s="1"/>
  <c r="J2077" i="7" s="1"/>
  <c r="K2077" i="7" s="1"/>
  <c r="L2077" i="7" s="1"/>
  <c r="M2077" i="7" s="1"/>
  <c r="N2077" i="7" s="1"/>
  <c r="O2077" i="7" s="1"/>
  <c r="G2078" i="7"/>
  <c r="H2078" i="7" s="1"/>
  <c r="J2078" i="7" s="1"/>
  <c r="K2078" i="7" s="1"/>
  <c r="L2078" i="7" s="1"/>
  <c r="M2078" i="7" s="1"/>
  <c r="N2078" i="7" s="1"/>
  <c r="O2078" i="7" s="1"/>
  <c r="G2079" i="7"/>
  <c r="H2079" i="7" s="1"/>
  <c r="J2079" i="7" s="1"/>
  <c r="K2079" i="7" s="1"/>
  <c r="L2079" i="7" s="1"/>
  <c r="M2079" i="7" s="1"/>
  <c r="N2079" i="7" s="1"/>
  <c r="O2079" i="7" s="1"/>
  <c r="G2080" i="7"/>
  <c r="H2080" i="7" s="1"/>
  <c r="J2080" i="7" s="1"/>
  <c r="K2080" i="7" s="1"/>
  <c r="L2080" i="7" s="1"/>
  <c r="M2080" i="7" s="1"/>
  <c r="N2080" i="7" s="1"/>
  <c r="O2080" i="7" s="1"/>
  <c r="G2081" i="7"/>
  <c r="H2081" i="7" s="1"/>
  <c r="J2081" i="7" s="1"/>
  <c r="K2081" i="7" s="1"/>
  <c r="L2081" i="7" s="1"/>
  <c r="M2081" i="7" s="1"/>
  <c r="N2081" i="7" s="1"/>
  <c r="O2081" i="7" s="1"/>
  <c r="G2082" i="7"/>
  <c r="H2082" i="7" s="1"/>
  <c r="J2082" i="7" s="1"/>
  <c r="K2082" i="7" s="1"/>
  <c r="L2082" i="7" s="1"/>
  <c r="M2082" i="7" s="1"/>
  <c r="N2082" i="7" s="1"/>
  <c r="O2082" i="7" s="1"/>
  <c r="G2083" i="7"/>
  <c r="H2083" i="7" s="1"/>
  <c r="J2083" i="7" s="1"/>
  <c r="K2083" i="7" s="1"/>
  <c r="L2083" i="7" s="1"/>
  <c r="M2083" i="7" s="1"/>
  <c r="N2083" i="7" s="1"/>
  <c r="O2083" i="7" s="1"/>
  <c r="G2084" i="7"/>
  <c r="H2084" i="7" s="1"/>
  <c r="J2084" i="7" s="1"/>
  <c r="K2084" i="7" s="1"/>
  <c r="L2084" i="7" s="1"/>
  <c r="M2084" i="7" s="1"/>
  <c r="N2084" i="7" s="1"/>
  <c r="O2084" i="7" s="1"/>
  <c r="G2085" i="7"/>
  <c r="H2085" i="7" s="1"/>
  <c r="J2085" i="7" s="1"/>
  <c r="K2085" i="7" s="1"/>
  <c r="L2085" i="7" s="1"/>
  <c r="M2085" i="7" s="1"/>
  <c r="N2085" i="7" s="1"/>
  <c r="O2085" i="7" s="1"/>
  <c r="G2086" i="7"/>
  <c r="H2086" i="7" s="1"/>
  <c r="J2086" i="7" s="1"/>
  <c r="K2086" i="7" s="1"/>
  <c r="L2086" i="7" s="1"/>
  <c r="M2086" i="7" s="1"/>
  <c r="N2086" i="7" s="1"/>
  <c r="O2086" i="7" s="1"/>
  <c r="G2087" i="7"/>
  <c r="H2087" i="7" s="1"/>
  <c r="J2087" i="7" s="1"/>
  <c r="K2087" i="7" s="1"/>
  <c r="L2087" i="7" s="1"/>
  <c r="M2087" i="7" s="1"/>
  <c r="N2087" i="7" s="1"/>
  <c r="O2087" i="7" s="1"/>
  <c r="G2088" i="7"/>
  <c r="H2088" i="7" s="1"/>
  <c r="J2088" i="7" s="1"/>
  <c r="K2088" i="7" s="1"/>
  <c r="L2088" i="7" s="1"/>
  <c r="M2088" i="7" s="1"/>
  <c r="N2088" i="7" s="1"/>
  <c r="O2088" i="7" s="1"/>
  <c r="G2089" i="7"/>
  <c r="H2089" i="7" s="1"/>
  <c r="J2089" i="7" s="1"/>
  <c r="K2089" i="7" s="1"/>
  <c r="L2089" i="7" s="1"/>
  <c r="M2089" i="7" s="1"/>
  <c r="N2089" i="7" s="1"/>
  <c r="O2089" i="7" s="1"/>
  <c r="G2090" i="7"/>
  <c r="H2090" i="7" s="1"/>
  <c r="J2090" i="7" s="1"/>
  <c r="K2090" i="7" s="1"/>
  <c r="L2090" i="7" s="1"/>
  <c r="M2090" i="7" s="1"/>
  <c r="N2090" i="7" s="1"/>
  <c r="O2090" i="7" s="1"/>
  <c r="G2091" i="7"/>
  <c r="H2091" i="7" s="1"/>
  <c r="J2091" i="7" s="1"/>
  <c r="K2091" i="7" s="1"/>
  <c r="L2091" i="7" s="1"/>
  <c r="M2091" i="7" s="1"/>
  <c r="N2091" i="7" s="1"/>
  <c r="O2091" i="7" s="1"/>
  <c r="G2092" i="7"/>
  <c r="H2092" i="7" s="1"/>
  <c r="J2092" i="7" s="1"/>
  <c r="K2092" i="7" s="1"/>
  <c r="L2092" i="7" s="1"/>
  <c r="M2092" i="7" s="1"/>
  <c r="N2092" i="7" s="1"/>
  <c r="O2092" i="7" s="1"/>
  <c r="G2093" i="7"/>
  <c r="H2093" i="7" s="1"/>
  <c r="J2093" i="7" s="1"/>
  <c r="K2093" i="7" s="1"/>
  <c r="L2093" i="7" s="1"/>
  <c r="M2093" i="7" s="1"/>
  <c r="N2093" i="7" s="1"/>
  <c r="O2093" i="7" s="1"/>
  <c r="G2094" i="7"/>
  <c r="H2094" i="7" s="1"/>
  <c r="J2094" i="7" s="1"/>
  <c r="K2094" i="7" s="1"/>
  <c r="L2094" i="7" s="1"/>
  <c r="M2094" i="7" s="1"/>
  <c r="N2094" i="7" s="1"/>
  <c r="O2094" i="7" s="1"/>
  <c r="G2095" i="7"/>
  <c r="H2095" i="7" s="1"/>
  <c r="J2095" i="7" s="1"/>
  <c r="K2095" i="7" s="1"/>
  <c r="L2095" i="7" s="1"/>
  <c r="M2095" i="7" s="1"/>
  <c r="N2095" i="7" s="1"/>
  <c r="O2095" i="7" s="1"/>
  <c r="G2096" i="7"/>
  <c r="H2096" i="7" s="1"/>
  <c r="J2096" i="7" s="1"/>
  <c r="K2096" i="7" s="1"/>
  <c r="L2096" i="7" s="1"/>
  <c r="M2096" i="7" s="1"/>
  <c r="N2096" i="7" s="1"/>
  <c r="O2096" i="7" s="1"/>
  <c r="G2097" i="7"/>
  <c r="H2097" i="7" s="1"/>
  <c r="J2097" i="7" s="1"/>
  <c r="K2097" i="7" s="1"/>
  <c r="L2097" i="7" s="1"/>
  <c r="M2097" i="7" s="1"/>
  <c r="N2097" i="7" s="1"/>
  <c r="O2097" i="7" s="1"/>
  <c r="G2098" i="7"/>
  <c r="H2098" i="7" s="1"/>
  <c r="J2098" i="7" s="1"/>
  <c r="K2098" i="7" s="1"/>
  <c r="L2098" i="7" s="1"/>
  <c r="M2098" i="7" s="1"/>
  <c r="N2098" i="7" s="1"/>
  <c r="O2098" i="7" s="1"/>
  <c r="G2099" i="7"/>
  <c r="H2099" i="7" s="1"/>
  <c r="J2099" i="7" s="1"/>
  <c r="K2099" i="7" s="1"/>
  <c r="L2099" i="7" s="1"/>
  <c r="M2099" i="7" s="1"/>
  <c r="N2099" i="7" s="1"/>
  <c r="O2099" i="7" s="1"/>
  <c r="G2100" i="7"/>
  <c r="H2100" i="7" s="1"/>
  <c r="J2100" i="7" s="1"/>
  <c r="K2100" i="7" s="1"/>
  <c r="L2100" i="7" s="1"/>
  <c r="M2100" i="7" s="1"/>
  <c r="N2100" i="7" s="1"/>
  <c r="O2100" i="7" s="1"/>
  <c r="G2101" i="7"/>
  <c r="H2101" i="7" s="1"/>
  <c r="J2101" i="7" s="1"/>
  <c r="K2101" i="7" s="1"/>
  <c r="L2101" i="7" s="1"/>
  <c r="M2101" i="7" s="1"/>
  <c r="N2101" i="7" s="1"/>
  <c r="O2101" i="7" s="1"/>
  <c r="G2102" i="7"/>
  <c r="H2102" i="7" s="1"/>
  <c r="J2102" i="7" s="1"/>
  <c r="K2102" i="7" s="1"/>
  <c r="L2102" i="7" s="1"/>
  <c r="M2102" i="7" s="1"/>
  <c r="N2102" i="7" s="1"/>
  <c r="O2102" i="7" s="1"/>
  <c r="G2103" i="7"/>
  <c r="H2103" i="7" s="1"/>
  <c r="J2103" i="7" s="1"/>
  <c r="K2103" i="7" s="1"/>
  <c r="L2103" i="7" s="1"/>
  <c r="M2103" i="7" s="1"/>
  <c r="N2103" i="7" s="1"/>
  <c r="O2103" i="7" s="1"/>
  <c r="G2104" i="7"/>
  <c r="H2104" i="7" s="1"/>
  <c r="J2104" i="7" s="1"/>
  <c r="K2104" i="7" s="1"/>
  <c r="L2104" i="7" s="1"/>
  <c r="M2104" i="7" s="1"/>
  <c r="N2104" i="7" s="1"/>
  <c r="O2104" i="7" s="1"/>
  <c r="G2105" i="7"/>
  <c r="H2105" i="7" s="1"/>
  <c r="J2105" i="7" s="1"/>
  <c r="K2105" i="7" s="1"/>
  <c r="L2105" i="7" s="1"/>
  <c r="M2105" i="7" s="1"/>
  <c r="N2105" i="7" s="1"/>
  <c r="O2105" i="7" s="1"/>
  <c r="G2106" i="7"/>
  <c r="H2106" i="7" s="1"/>
  <c r="J2106" i="7" s="1"/>
  <c r="K2106" i="7" s="1"/>
  <c r="L2106" i="7" s="1"/>
  <c r="M2106" i="7" s="1"/>
  <c r="N2106" i="7" s="1"/>
  <c r="O2106" i="7" s="1"/>
  <c r="G2107" i="7"/>
  <c r="H2107" i="7" s="1"/>
  <c r="J2107" i="7" s="1"/>
  <c r="K2107" i="7" s="1"/>
  <c r="L2107" i="7" s="1"/>
  <c r="M2107" i="7" s="1"/>
  <c r="N2107" i="7" s="1"/>
  <c r="O2107" i="7" s="1"/>
  <c r="G2108" i="7"/>
  <c r="H2108" i="7" s="1"/>
  <c r="J2108" i="7" s="1"/>
  <c r="K2108" i="7" s="1"/>
  <c r="L2108" i="7" s="1"/>
  <c r="M2108" i="7" s="1"/>
  <c r="N2108" i="7" s="1"/>
  <c r="O2108" i="7" s="1"/>
  <c r="G2109" i="7"/>
  <c r="H2109" i="7" s="1"/>
  <c r="J2109" i="7" s="1"/>
  <c r="K2109" i="7" s="1"/>
  <c r="L2109" i="7" s="1"/>
  <c r="M2109" i="7" s="1"/>
  <c r="N2109" i="7" s="1"/>
  <c r="O2109" i="7" s="1"/>
  <c r="G2110" i="7"/>
  <c r="H2110" i="7" s="1"/>
  <c r="J2110" i="7" s="1"/>
  <c r="K2110" i="7" s="1"/>
  <c r="L2110" i="7" s="1"/>
  <c r="M2110" i="7" s="1"/>
  <c r="N2110" i="7" s="1"/>
  <c r="O2110" i="7" s="1"/>
  <c r="G2111" i="7"/>
  <c r="H2111" i="7" s="1"/>
  <c r="J2111" i="7" s="1"/>
  <c r="K2111" i="7" s="1"/>
  <c r="L2111" i="7" s="1"/>
  <c r="M2111" i="7" s="1"/>
  <c r="N2111" i="7" s="1"/>
  <c r="O2111" i="7" s="1"/>
  <c r="G2112" i="7"/>
  <c r="H2112" i="7" s="1"/>
  <c r="J2112" i="7" s="1"/>
  <c r="K2112" i="7" s="1"/>
  <c r="L2112" i="7" s="1"/>
  <c r="M2112" i="7" s="1"/>
  <c r="N2112" i="7" s="1"/>
  <c r="O2112" i="7" s="1"/>
  <c r="G2113" i="7"/>
  <c r="H2113" i="7" s="1"/>
  <c r="J2113" i="7" s="1"/>
  <c r="K2113" i="7" s="1"/>
  <c r="L2113" i="7" s="1"/>
  <c r="M2113" i="7" s="1"/>
  <c r="N2113" i="7" s="1"/>
  <c r="O2113" i="7" s="1"/>
  <c r="G2114" i="7"/>
  <c r="H2114" i="7" s="1"/>
  <c r="J2114" i="7" s="1"/>
  <c r="K2114" i="7" s="1"/>
  <c r="L2114" i="7" s="1"/>
  <c r="M2114" i="7" s="1"/>
  <c r="N2114" i="7" s="1"/>
  <c r="O2114" i="7" s="1"/>
  <c r="G2115" i="7"/>
  <c r="H2115" i="7" s="1"/>
  <c r="J2115" i="7" s="1"/>
  <c r="K2115" i="7" s="1"/>
  <c r="L2115" i="7" s="1"/>
  <c r="M2115" i="7" s="1"/>
  <c r="N2115" i="7" s="1"/>
  <c r="O2115" i="7" s="1"/>
  <c r="G2116" i="7"/>
  <c r="H2116" i="7" s="1"/>
  <c r="J2116" i="7" s="1"/>
  <c r="K2116" i="7" s="1"/>
  <c r="L2116" i="7" s="1"/>
  <c r="M2116" i="7" s="1"/>
  <c r="N2116" i="7" s="1"/>
  <c r="O2116" i="7" s="1"/>
  <c r="G2117" i="7"/>
  <c r="H2117" i="7" s="1"/>
  <c r="J2117" i="7" s="1"/>
  <c r="K2117" i="7" s="1"/>
  <c r="L2117" i="7" s="1"/>
  <c r="M2117" i="7" s="1"/>
  <c r="N2117" i="7" s="1"/>
  <c r="O2117" i="7" s="1"/>
  <c r="G2118" i="7"/>
  <c r="H2118" i="7" s="1"/>
  <c r="J2118" i="7" s="1"/>
  <c r="K2118" i="7" s="1"/>
  <c r="L2118" i="7" s="1"/>
  <c r="M2118" i="7" s="1"/>
  <c r="N2118" i="7" s="1"/>
  <c r="O2118" i="7" s="1"/>
  <c r="G2119" i="7"/>
  <c r="H2119" i="7" s="1"/>
  <c r="J2119" i="7" s="1"/>
  <c r="K2119" i="7" s="1"/>
  <c r="L2119" i="7" s="1"/>
  <c r="M2119" i="7" s="1"/>
  <c r="N2119" i="7" s="1"/>
  <c r="O2119" i="7" s="1"/>
  <c r="G2120" i="7"/>
  <c r="H2120" i="7" s="1"/>
  <c r="J2120" i="7" s="1"/>
  <c r="K2120" i="7" s="1"/>
  <c r="L2120" i="7" s="1"/>
  <c r="M2120" i="7" s="1"/>
  <c r="N2120" i="7" s="1"/>
  <c r="O2120" i="7" s="1"/>
  <c r="G2121" i="7"/>
  <c r="H2121" i="7" s="1"/>
  <c r="J2121" i="7" s="1"/>
  <c r="K2121" i="7" s="1"/>
  <c r="L2121" i="7" s="1"/>
  <c r="M2121" i="7" s="1"/>
  <c r="N2121" i="7" s="1"/>
  <c r="O2121" i="7" s="1"/>
  <c r="G2122" i="7"/>
  <c r="H2122" i="7" s="1"/>
  <c r="J2122" i="7" s="1"/>
  <c r="K2122" i="7" s="1"/>
  <c r="L2122" i="7" s="1"/>
  <c r="M2122" i="7" s="1"/>
  <c r="N2122" i="7" s="1"/>
  <c r="O2122" i="7" s="1"/>
  <c r="G2123" i="7"/>
  <c r="H2123" i="7" s="1"/>
  <c r="J2123" i="7" s="1"/>
  <c r="K2123" i="7" s="1"/>
  <c r="L2123" i="7" s="1"/>
  <c r="M2123" i="7" s="1"/>
  <c r="N2123" i="7" s="1"/>
  <c r="O2123" i="7" s="1"/>
  <c r="G2124" i="7"/>
  <c r="H2124" i="7" s="1"/>
  <c r="J2124" i="7" s="1"/>
  <c r="K2124" i="7" s="1"/>
  <c r="L2124" i="7" s="1"/>
  <c r="M2124" i="7" s="1"/>
  <c r="N2124" i="7" s="1"/>
  <c r="O2124" i="7" s="1"/>
  <c r="G2125" i="7"/>
  <c r="H2125" i="7" s="1"/>
  <c r="J2125" i="7" s="1"/>
  <c r="K2125" i="7" s="1"/>
  <c r="L2125" i="7" s="1"/>
  <c r="M2125" i="7" s="1"/>
  <c r="N2125" i="7" s="1"/>
  <c r="O2125" i="7" s="1"/>
  <c r="G2126" i="7"/>
  <c r="H2126" i="7" s="1"/>
  <c r="J2126" i="7" s="1"/>
  <c r="K2126" i="7" s="1"/>
  <c r="L2126" i="7" s="1"/>
  <c r="M2126" i="7" s="1"/>
  <c r="N2126" i="7" s="1"/>
  <c r="O2126" i="7" s="1"/>
  <c r="G2127" i="7"/>
  <c r="H2127" i="7" s="1"/>
  <c r="J2127" i="7" s="1"/>
  <c r="K2127" i="7" s="1"/>
  <c r="L2127" i="7" s="1"/>
  <c r="M2127" i="7" s="1"/>
  <c r="N2127" i="7" s="1"/>
  <c r="O2127" i="7" s="1"/>
  <c r="G2128" i="7"/>
  <c r="H2128" i="7" s="1"/>
  <c r="J2128" i="7" s="1"/>
  <c r="K2128" i="7" s="1"/>
  <c r="L2128" i="7" s="1"/>
  <c r="M2128" i="7" s="1"/>
  <c r="N2128" i="7" s="1"/>
  <c r="O2128" i="7" s="1"/>
  <c r="G2129" i="7"/>
  <c r="H2129" i="7" s="1"/>
  <c r="J2129" i="7" s="1"/>
  <c r="K2129" i="7" s="1"/>
  <c r="L2129" i="7" s="1"/>
  <c r="M2129" i="7" s="1"/>
  <c r="N2129" i="7" s="1"/>
  <c r="O2129" i="7" s="1"/>
  <c r="G2130" i="7"/>
  <c r="H2130" i="7" s="1"/>
  <c r="J2130" i="7" s="1"/>
  <c r="K2130" i="7" s="1"/>
  <c r="L2130" i="7" s="1"/>
  <c r="M2130" i="7" s="1"/>
  <c r="N2130" i="7" s="1"/>
  <c r="O2130" i="7" s="1"/>
  <c r="G2131" i="7"/>
  <c r="H2131" i="7" s="1"/>
  <c r="J2131" i="7" s="1"/>
  <c r="K2131" i="7" s="1"/>
  <c r="L2131" i="7" s="1"/>
  <c r="M2131" i="7" s="1"/>
  <c r="N2131" i="7" s="1"/>
  <c r="O2131" i="7" s="1"/>
  <c r="G2132" i="7"/>
  <c r="H2132" i="7" s="1"/>
  <c r="J2132" i="7" s="1"/>
  <c r="K2132" i="7" s="1"/>
  <c r="L2132" i="7" s="1"/>
  <c r="M2132" i="7" s="1"/>
  <c r="N2132" i="7" s="1"/>
  <c r="O2132" i="7" s="1"/>
  <c r="G2133" i="7"/>
  <c r="H2133" i="7" s="1"/>
  <c r="J2133" i="7" s="1"/>
  <c r="K2133" i="7" s="1"/>
  <c r="L2133" i="7" s="1"/>
  <c r="M2133" i="7" s="1"/>
  <c r="N2133" i="7" s="1"/>
  <c r="O2133" i="7" s="1"/>
  <c r="G2134" i="7"/>
  <c r="H2134" i="7" s="1"/>
  <c r="J2134" i="7" s="1"/>
  <c r="K2134" i="7" s="1"/>
  <c r="L2134" i="7" s="1"/>
  <c r="M2134" i="7" s="1"/>
  <c r="N2134" i="7" s="1"/>
  <c r="O2134" i="7" s="1"/>
  <c r="G2135" i="7"/>
  <c r="H2135" i="7" s="1"/>
  <c r="J2135" i="7" s="1"/>
  <c r="K2135" i="7" s="1"/>
  <c r="L2135" i="7" s="1"/>
  <c r="M2135" i="7" s="1"/>
  <c r="N2135" i="7" s="1"/>
  <c r="O2135" i="7" s="1"/>
  <c r="G2136" i="7"/>
  <c r="H2136" i="7" s="1"/>
  <c r="J2136" i="7" s="1"/>
  <c r="K2136" i="7" s="1"/>
  <c r="L2136" i="7" s="1"/>
  <c r="M2136" i="7" s="1"/>
  <c r="N2136" i="7" s="1"/>
  <c r="O2136" i="7" s="1"/>
  <c r="G2137" i="7"/>
  <c r="H2137" i="7" s="1"/>
  <c r="J2137" i="7" s="1"/>
  <c r="K2137" i="7" s="1"/>
  <c r="L2137" i="7" s="1"/>
  <c r="M2137" i="7" s="1"/>
  <c r="N2137" i="7" s="1"/>
  <c r="O2137" i="7" s="1"/>
  <c r="G2138" i="7"/>
  <c r="H2138" i="7" s="1"/>
  <c r="J2138" i="7" s="1"/>
  <c r="K2138" i="7" s="1"/>
  <c r="G2139" i="7"/>
  <c r="H2139" i="7" s="1"/>
  <c r="J2139" i="7" s="1"/>
  <c r="K2139" i="7" s="1"/>
  <c r="L2139" i="7" s="1"/>
  <c r="M2139" i="7" s="1"/>
  <c r="N2139" i="7" s="1"/>
  <c r="O2139" i="7" s="1"/>
  <c r="G2140" i="7"/>
  <c r="H2140" i="7" s="1"/>
  <c r="J2140" i="7" s="1"/>
  <c r="K2140" i="7" s="1"/>
  <c r="L2140" i="7" s="1"/>
  <c r="M2140" i="7" s="1"/>
  <c r="N2140" i="7" s="1"/>
  <c r="O2140" i="7" s="1"/>
  <c r="G2141" i="7"/>
  <c r="H2141" i="7" s="1"/>
  <c r="J2141" i="7" s="1"/>
  <c r="K2141" i="7" s="1"/>
  <c r="L2141" i="7" s="1"/>
  <c r="M2141" i="7" s="1"/>
  <c r="N2141" i="7" s="1"/>
  <c r="O2141" i="7" s="1"/>
  <c r="G2142" i="7"/>
  <c r="H2142" i="7" s="1"/>
  <c r="J2142" i="7" s="1"/>
  <c r="K2142" i="7" s="1"/>
  <c r="L2142" i="7" s="1"/>
  <c r="M2142" i="7" s="1"/>
  <c r="N2142" i="7" s="1"/>
  <c r="O2142" i="7" s="1"/>
  <c r="G2143" i="7"/>
  <c r="H2143" i="7" s="1"/>
  <c r="J2143" i="7" s="1"/>
  <c r="K2143" i="7" s="1"/>
  <c r="L2143" i="7" s="1"/>
  <c r="M2143" i="7" s="1"/>
  <c r="N2143" i="7" s="1"/>
  <c r="O2143" i="7" s="1"/>
  <c r="G2144" i="7"/>
  <c r="H2144" i="7" s="1"/>
  <c r="J2144" i="7" s="1"/>
  <c r="K2144" i="7" s="1"/>
  <c r="L2144" i="7" s="1"/>
  <c r="M2144" i="7" s="1"/>
  <c r="N2144" i="7" s="1"/>
  <c r="O2144" i="7" s="1"/>
  <c r="G2145" i="7"/>
  <c r="H2145" i="7" s="1"/>
  <c r="J2145" i="7" s="1"/>
  <c r="K2145" i="7" s="1"/>
  <c r="L2145" i="7" s="1"/>
  <c r="M2145" i="7" s="1"/>
  <c r="N2145" i="7" s="1"/>
  <c r="O2145" i="7" s="1"/>
  <c r="G2146" i="7"/>
  <c r="H2146" i="7" s="1"/>
  <c r="J2146" i="7" s="1"/>
  <c r="K2146" i="7" s="1"/>
  <c r="L2146" i="7" s="1"/>
  <c r="M2146" i="7" s="1"/>
  <c r="N2146" i="7" s="1"/>
  <c r="O2146" i="7" s="1"/>
  <c r="G2147" i="7"/>
  <c r="H2147" i="7" s="1"/>
  <c r="J2147" i="7" s="1"/>
  <c r="K2147" i="7" s="1"/>
  <c r="L2147" i="7" s="1"/>
  <c r="M2147" i="7" s="1"/>
  <c r="N2147" i="7" s="1"/>
  <c r="O2147" i="7" s="1"/>
  <c r="G2148" i="7"/>
  <c r="H2148" i="7" s="1"/>
  <c r="J2148" i="7" s="1"/>
  <c r="K2148" i="7" s="1"/>
  <c r="L2148" i="7" s="1"/>
  <c r="M2148" i="7" s="1"/>
  <c r="N2148" i="7" s="1"/>
  <c r="O2148" i="7" s="1"/>
  <c r="G2149" i="7"/>
  <c r="H2149" i="7" s="1"/>
  <c r="J2149" i="7" s="1"/>
  <c r="K2149" i="7" s="1"/>
  <c r="L2149" i="7" s="1"/>
  <c r="M2149" i="7" s="1"/>
  <c r="N2149" i="7" s="1"/>
  <c r="O2149" i="7" s="1"/>
  <c r="G2150" i="7"/>
  <c r="H2150" i="7" s="1"/>
  <c r="J2150" i="7" s="1"/>
  <c r="K2150" i="7" s="1"/>
  <c r="L2150" i="7" s="1"/>
  <c r="M2150" i="7" s="1"/>
  <c r="N2150" i="7" s="1"/>
  <c r="O2150" i="7" s="1"/>
  <c r="G2151" i="7"/>
  <c r="H2151" i="7" s="1"/>
  <c r="J2151" i="7" s="1"/>
  <c r="K2151" i="7" s="1"/>
  <c r="L2151" i="7" s="1"/>
  <c r="M2151" i="7" s="1"/>
  <c r="N2151" i="7" s="1"/>
  <c r="O2151" i="7" s="1"/>
  <c r="G2152" i="7"/>
  <c r="H2152" i="7" s="1"/>
  <c r="J2152" i="7" s="1"/>
  <c r="K2152" i="7" s="1"/>
  <c r="L2152" i="7" s="1"/>
  <c r="M2152" i="7" s="1"/>
  <c r="N2152" i="7" s="1"/>
  <c r="O2152" i="7" s="1"/>
  <c r="G2153" i="7"/>
  <c r="H2153" i="7" s="1"/>
  <c r="J2153" i="7" s="1"/>
  <c r="K2153" i="7" s="1"/>
  <c r="L2153" i="7" s="1"/>
  <c r="M2153" i="7" s="1"/>
  <c r="N2153" i="7" s="1"/>
  <c r="O2153" i="7" s="1"/>
  <c r="G2154" i="7"/>
  <c r="H2154" i="7" s="1"/>
  <c r="J2154" i="7" s="1"/>
  <c r="K2154" i="7" s="1"/>
  <c r="L2154" i="7" s="1"/>
  <c r="M2154" i="7" s="1"/>
  <c r="N2154" i="7" s="1"/>
  <c r="O2154" i="7" s="1"/>
  <c r="G2155" i="7"/>
  <c r="H2155" i="7" s="1"/>
  <c r="J2155" i="7" s="1"/>
  <c r="K2155" i="7" s="1"/>
  <c r="L2155" i="7" s="1"/>
  <c r="M2155" i="7" s="1"/>
  <c r="N2155" i="7" s="1"/>
  <c r="O2155" i="7" s="1"/>
  <c r="G2156" i="7"/>
  <c r="H2156" i="7" s="1"/>
  <c r="J2156" i="7" s="1"/>
  <c r="K2156" i="7" s="1"/>
  <c r="L2156" i="7" s="1"/>
  <c r="M2156" i="7" s="1"/>
  <c r="N2156" i="7" s="1"/>
  <c r="O2156" i="7" s="1"/>
  <c r="G2157" i="7"/>
  <c r="H2157" i="7" s="1"/>
  <c r="J2157" i="7" s="1"/>
  <c r="K2157" i="7" s="1"/>
  <c r="L2157" i="7" s="1"/>
  <c r="M2157" i="7" s="1"/>
  <c r="N2157" i="7" s="1"/>
  <c r="O2157" i="7" s="1"/>
  <c r="G2158" i="7"/>
  <c r="H2158" i="7" s="1"/>
  <c r="J2158" i="7" s="1"/>
  <c r="K2158" i="7" s="1"/>
  <c r="L2158" i="7" s="1"/>
  <c r="M2158" i="7" s="1"/>
  <c r="N2158" i="7" s="1"/>
  <c r="O2158" i="7" s="1"/>
  <c r="G2159" i="7"/>
  <c r="H2159" i="7" s="1"/>
  <c r="J2159" i="7" s="1"/>
  <c r="K2159" i="7" s="1"/>
  <c r="L2159" i="7" s="1"/>
  <c r="M2159" i="7" s="1"/>
  <c r="N2159" i="7" s="1"/>
  <c r="O2159" i="7" s="1"/>
  <c r="G2160" i="7"/>
  <c r="H2160" i="7" s="1"/>
  <c r="J2160" i="7" s="1"/>
  <c r="K2160" i="7" s="1"/>
  <c r="L2160" i="7" s="1"/>
  <c r="M2160" i="7" s="1"/>
  <c r="N2160" i="7" s="1"/>
  <c r="O2160" i="7" s="1"/>
  <c r="G2161" i="7"/>
  <c r="H2161" i="7" s="1"/>
  <c r="J2161" i="7" s="1"/>
  <c r="K2161" i="7" s="1"/>
  <c r="L2161" i="7" s="1"/>
  <c r="M2161" i="7" s="1"/>
  <c r="N2161" i="7" s="1"/>
  <c r="O2161" i="7" s="1"/>
  <c r="G2162" i="7"/>
  <c r="H2162" i="7" s="1"/>
  <c r="J2162" i="7" s="1"/>
  <c r="K2162" i="7" s="1"/>
  <c r="L2162" i="7" s="1"/>
  <c r="M2162" i="7" s="1"/>
  <c r="N2162" i="7" s="1"/>
  <c r="O2162" i="7" s="1"/>
  <c r="G2163" i="7"/>
  <c r="H2163" i="7" s="1"/>
  <c r="J2163" i="7" s="1"/>
  <c r="K2163" i="7" s="1"/>
  <c r="L2163" i="7" s="1"/>
  <c r="M2163" i="7" s="1"/>
  <c r="N2163" i="7" s="1"/>
  <c r="O2163" i="7" s="1"/>
  <c r="G2164" i="7"/>
  <c r="H2164" i="7" s="1"/>
  <c r="J2164" i="7" s="1"/>
  <c r="K2164" i="7" s="1"/>
  <c r="L2164" i="7" s="1"/>
  <c r="M2164" i="7" s="1"/>
  <c r="N2164" i="7" s="1"/>
  <c r="O2164" i="7" s="1"/>
  <c r="G2165" i="7"/>
  <c r="H2165" i="7" s="1"/>
  <c r="J2165" i="7" s="1"/>
  <c r="K2165" i="7" s="1"/>
  <c r="L2165" i="7" s="1"/>
  <c r="M2165" i="7" s="1"/>
  <c r="N2165" i="7" s="1"/>
  <c r="O2165" i="7" s="1"/>
  <c r="G2166" i="7"/>
  <c r="H2166" i="7" s="1"/>
  <c r="J2166" i="7" s="1"/>
  <c r="K2166" i="7" s="1"/>
  <c r="L2166" i="7" s="1"/>
  <c r="M2166" i="7" s="1"/>
  <c r="N2166" i="7" s="1"/>
  <c r="O2166" i="7" s="1"/>
  <c r="G2167" i="7"/>
  <c r="H2167" i="7" s="1"/>
  <c r="J2167" i="7" s="1"/>
  <c r="K2167" i="7" s="1"/>
  <c r="L2167" i="7" s="1"/>
  <c r="M2167" i="7" s="1"/>
  <c r="N2167" i="7" s="1"/>
  <c r="O2167" i="7" s="1"/>
  <c r="G2168" i="7"/>
  <c r="H2168" i="7" s="1"/>
  <c r="J2168" i="7" s="1"/>
  <c r="K2168" i="7" s="1"/>
  <c r="L2168" i="7" s="1"/>
  <c r="M2168" i="7" s="1"/>
  <c r="N2168" i="7" s="1"/>
  <c r="O2168" i="7" s="1"/>
  <c r="G2169" i="7"/>
  <c r="H2169" i="7" s="1"/>
  <c r="J2169" i="7" s="1"/>
  <c r="K2169" i="7" s="1"/>
  <c r="L2169" i="7" s="1"/>
  <c r="M2169" i="7" s="1"/>
  <c r="N2169" i="7" s="1"/>
  <c r="O2169" i="7" s="1"/>
  <c r="G2170" i="7"/>
  <c r="H2170" i="7" s="1"/>
  <c r="J2170" i="7" s="1"/>
  <c r="K2170" i="7" s="1"/>
  <c r="L2170" i="7" s="1"/>
  <c r="M2170" i="7" s="1"/>
  <c r="N2170" i="7" s="1"/>
  <c r="O2170" i="7" s="1"/>
  <c r="G2171" i="7"/>
  <c r="H2171" i="7" s="1"/>
  <c r="J2171" i="7" s="1"/>
  <c r="K2171" i="7" s="1"/>
  <c r="L2171" i="7" s="1"/>
  <c r="M2171" i="7" s="1"/>
  <c r="N2171" i="7" s="1"/>
  <c r="O2171" i="7" s="1"/>
  <c r="G2172" i="7"/>
  <c r="H2172" i="7" s="1"/>
  <c r="J2172" i="7" s="1"/>
  <c r="K2172" i="7" s="1"/>
  <c r="L2172" i="7" s="1"/>
  <c r="M2172" i="7" s="1"/>
  <c r="N2172" i="7" s="1"/>
  <c r="O2172" i="7" s="1"/>
  <c r="G2173" i="7"/>
  <c r="H2173" i="7" s="1"/>
  <c r="J2173" i="7" s="1"/>
  <c r="K2173" i="7" s="1"/>
  <c r="L2173" i="7" s="1"/>
  <c r="M2173" i="7" s="1"/>
  <c r="N2173" i="7" s="1"/>
  <c r="O2173" i="7" s="1"/>
  <c r="G2174" i="7"/>
  <c r="H2174" i="7" s="1"/>
  <c r="J2174" i="7" s="1"/>
  <c r="K2174" i="7" s="1"/>
  <c r="L2174" i="7" s="1"/>
  <c r="M2174" i="7" s="1"/>
  <c r="N2174" i="7" s="1"/>
  <c r="O2174" i="7" s="1"/>
  <c r="G2175" i="7"/>
  <c r="H2175" i="7" s="1"/>
  <c r="J2175" i="7" s="1"/>
  <c r="K2175" i="7" s="1"/>
  <c r="L2175" i="7" s="1"/>
  <c r="M2175" i="7" s="1"/>
  <c r="N2175" i="7" s="1"/>
  <c r="O2175" i="7" s="1"/>
  <c r="G2176" i="7"/>
  <c r="H2176" i="7" s="1"/>
  <c r="J2176" i="7" s="1"/>
  <c r="K2176" i="7" s="1"/>
  <c r="L2176" i="7" s="1"/>
  <c r="M2176" i="7" s="1"/>
  <c r="N2176" i="7" s="1"/>
  <c r="O2176" i="7" s="1"/>
  <c r="G2177" i="7"/>
  <c r="H2177" i="7" s="1"/>
  <c r="J2177" i="7" s="1"/>
  <c r="K2177" i="7" s="1"/>
  <c r="L2177" i="7" s="1"/>
  <c r="M2177" i="7" s="1"/>
  <c r="N2177" i="7" s="1"/>
  <c r="O2177" i="7" s="1"/>
  <c r="G2178" i="7"/>
  <c r="H2178" i="7" s="1"/>
  <c r="J2178" i="7" s="1"/>
  <c r="K2178" i="7" s="1"/>
  <c r="L2178" i="7" s="1"/>
  <c r="M2178" i="7" s="1"/>
  <c r="N2178" i="7" s="1"/>
  <c r="O2178" i="7" s="1"/>
  <c r="G2179" i="7"/>
  <c r="H2179" i="7" s="1"/>
  <c r="J2179" i="7" s="1"/>
  <c r="K2179" i="7" s="1"/>
  <c r="L2179" i="7" s="1"/>
  <c r="M2179" i="7" s="1"/>
  <c r="N2179" i="7" s="1"/>
  <c r="O2179" i="7" s="1"/>
  <c r="G2180" i="7"/>
  <c r="H2180" i="7" s="1"/>
  <c r="J2180" i="7" s="1"/>
  <c r="K2180" i="7" s="1"/>
  <c r="L2180" i="7" s="1"/>
  <c r="M2180" i="7" s="1"/>
  <c r="N2180" i="7" s="1"/>
  <c r="O2180" i="7" s="1"/>
  <c r="G2181" i="7"/>
  <c r="H2181" i="7" s="1"/>
  <c r="J2181" i="7" s="1"/>
  <c r="K2181" i="7" s="1"/>
  <c r="L2181" i="7" s="1"/>
  <c r="M2181" i="7" s="1"/>
  <c r="N2181" i="7" s="1"/>
  <c r="O2181" i="7" s="1"/>
  <c r="G2182" i="7"/>
  <c r="H2182" i="7" s="1"/>
  <c r="J2182" i="7" s="1"/>
  <c r="K2182" i="7" s="1"/>
  <c r="L2182" i="7" s="1"/>
  <c r="M2182" i="7" s="1"/>
  <c r="N2182" i="7" s="1"/>
  <c r="O2182" i="7" s="1"/>
  <c r="G2183" i="7"/>
  <c r="H2183" i="7" s="1"/>
  <c r="J2183" i="7" s="1"/>
  <c r="K2183" i="7" s="1"/>
  <c r="L2183" i="7" s="1"/>
  <c r="M2183" i="7" s="1"/>
  <c r="N2183" i="7" s="1"/>
  <c r="O2183" i="7" s="1"/>
  <c r="G2184" i="7"/>
  <c r="H2184" i="7" s="1"/>
  <c r="J2184" i="7" s="1"/>
  <c r="K2184" i="7" s="1"/>
  <c r="L2184" i="7" s="1"/>
  <c r="M2184" i="7" s="1"/>
  <c r="N2184" i="7" s="1"/>
  <c r="O2184" i="7" s="1"/>
  <c r="G2185" i="7"/>
  <c r="H2185" i="7" s="1"/>
  <c r="J2185" i="7" s="1"/>
  <c r="K2185" i="7" s="1"/>
  <c r="L2185" i="7" s="1"/>
  <c r="M2185" i="7" s="1"/>
  <c r="N2185" i="7" s="1"/>
  <c r="O2185" i="7" s="1"/>
  <c r="G2186" i="7"/>
  <c r="H2186" i="7" s="1"/>
  <c r="J2186" i="7" s="1"/>
  <c r="K2186" i="7" s="1"/>
  <c r="L2186" i="7" s="1"/>
  <c r="M2186" i="7" s="1"/>
  <c r="N2186" i="7" s="1"/>
  <c r="O2186" i="7" s="1"/>
  <c r="G2187" i="7"/>
  <c r="H2187" i="7" s="1"/>
  <c r="J2187" i="7" s="1"/>
  <c r="K2187" i="7" s="1"/>
  <c r="L2187" i="7" s="1"/>
  <c r="M2187" i="7" s="1"/>
  <c r="N2187" i="7" s="1"/>
  <c r="O2187" i="7" s="1"/>
  <c r="G2188" i="7"/>
  <c r="H2188" i="7" s="1"/>
  <c r="J2188" i="7" s="1"/>
  <c r="K2188" i="7" s="1"/>
  <c r="L2188" i="7" s="1"/>
  <c r="M2188" i="7" s="1"/>
  <c r="N2188" i="7" s="1"/>
  <c r="O2188" i="7" s="1"/>
  <c r="G2189" i="7"/>
  <c r="H2189" i="7" s="1"/>
  <c r="J2189" i="7" s="1"/>
  <c r="K2189" i="7" s="1"/>
  <c r="L2189" i="7" s="1"/>
  <c r="M2189" i="7" s="1"/>
  <c r="N2189" i="7" s="1"/>
  <c r="O2189" i="7" s="1"/>
  <c r="G2190" i="7"/>
  <c r="H2190" i="7" s="1"/>
  <c r="J2190" i="7" s="1"/>
  <c r="K2190" i="7" s="1"/>
  <c r="L2190" i="7" s="1"/>
  <c r="M2190" i="7" s="1"/>
  <c r="N2190" i="7" s="1"/>
  <c r="O2190" i="7" s="1"/>
  <c r="G2191" i="7"/>
  <c r="H2191" i="7" s="1"/>
  <c r="J2191" i="7" s="1"/>
  <c r="K2191" i="7" s="1"/>
  <c r="L2191" i="7" s="1"/>
  <c r="M2191" i="7" s="1"/>
  <c r="N2191" i="7" s="1"/>
  <c r="O2191" i="7" s="1"/>
  <c r="G2192" i="7"/>
  <c r="H2192" i="7" s="1"/>
  <c r="J2192" i="7" s="1"/>
  <c r="K2192" i="7" s="1"/>
  <c r="L2192" i="7" s="1"/>
  <c r="M2192" i="7" s="1"/>
  <c r="N2192" i="7" s="1"/>
  <c r="O2192" i="7" s="1"/>
  <c r="G2193" i="7"/>
  <c r="H2193" i="7" s="1"/>
  <c r="J2193" i="7" s="1"/>
  <c r="K2193" i="7" s="1"/>
  <c r="L2193" i="7" s="1"/>
  <c r="M2193" i="7" s="1"/>
  <c r="N2193" i="7" s="1"/>
  <c r="O2193" i="7" s="1"/>
  <c r="G2194" i="7"/>
  <c r="H2194" i="7" s="1"/>
  <c r="J2194" i="7" s="1"/>
  <c r="K2194" i="7" s="1"/>
  <c r="L2194" i="7" s="1"/>
  <c r="M2194" i="7" s="1"/>
  <c r="N2194" i="7" s="1"/>
  <c r="O2194" i="7" s="1"/>
  <c r="G2195" i="7"/>
  <c r="H2195" i="7" s="1"/>
  <c r="J2195" i="7" s="1"/>
  <c r="K2195" i="7" s="1"/>
  <c r="L2195" i="7" s="1"/>
  <c r="M2195" i="7" s="1"/>
  <c r="N2195" i="7" s="1"/>
  <c r="O2195" i="7" s="1"/>
  <c r="G2196" i="7"/>
  <c r="H2196" i="7" s="1"/>
  <c r="J2196" i="7" s="1"/>
  <c r="K2196" i="7" s="1"/>
  <c r="L2196" i="7" s="1"/>
  <c r="M2196" i="7" s="1"/>
  <c r="N2196" i="7" s="1"/>
  <c r="O2196" i="7" s="1"/>
  <c r="G2197" i="7"/>
  <c r="H2197" i="7" s="1"/>
  <c r="J2197" i="7" s="1"/>
  <c r="K2197" i="7" s="1"/>
  <c r="L2197" i="7" s="1"/>
  <c r="M2197" i="7" s="1"/>
  <c r="N2197" i="7" s="1"/>
  <c r="O2197" i="7" s="1"/>
  <c r="G2198" i="7"/>
  <c r="H2198" i="7" s="1"/>
  <c r="J2198" i="7" s="1"/>
  <c r="K2198" i="7" s="1"/>
  <c r="L2198" i="7" s="1"/>
  <c r="M2198" i="7" s="1"/>
  <c r="N2198" i="7" s="1"/>
  <c r="O2198" i="7" s="1"/>
  <c r="G2199" i="7"/>
  <c r="H2199" i="7" s="1"/>
  <c r="J2199" i="7" s="1"/>
  <c r="K2199" i="7" s="1"/>
  <c r="L2199" i="7" s="1"/>
  <c r="M2199" i="7" s="1"/>
  <c r="N2199" i="7" s="1"/>
  <c r="O2199" i="7" s="1"/>
  <c r="G2200" i="7"/>
  <c r="H2200" i="7" s="1"/>
  <c r="J2200" i="7" s="1"/>
  <c r="K2200" i="7" s="1"/>
  <c r="L2200" i="7" s="1"/>
  <c r="M2200" i="7" s="1"/>
  <c r="N2200" i="7" s="1"/>
  <c r="O2200" i="7" s="1"/>
  <c r="G2201" i="7"/>
  <c r="H2201" i="7" s="1"/>
  <c r="J2201" i="7" s="1"/>
  <c r="K2201" i="7" s="1"/>
  <c r="L2201" i="7" s="1"/>
  <c r="M2201" i="7" s="1"/>
  <c r="N2201" i="7" s="1"/>
  <c r="O2201" i="7" s="1"/>
  <c r="G2202" i="7"/>
  <c r="H2202" i="7" s="1"/>
  <c r="J2202" i="7" s="1"/>
  <c r="K2202" i="7" s="1"/>
  <c r="L2202" i="7" s="1"/>
  <c r="M2202" i="7" s="1"/>
  <c r="N2202" i="7" s="1"/>
  <c r="O2202" i="7" s="1"/>
  <c r="G2203" i="7"/>
  <c r="H2203" i="7" s="1"/>
  <c r="J2203" i="7" s="1"/>
  <c r="K2203" i="7" s="1"/>
  <c r="L2203" i="7" s="1"/>
  <c r="M2203" i="7" s="1"/>
  <c r="N2203" i="7" s="1"/>
  <c r="O2203" i="7" s="1"/>
  <c r="G2204" i="7"/>
  <c r="H2204" i="7" s="1"/>
  <c r="J2204" i="7" s="1"/>
  <c r="K2204" i="7" s="1"/>
  <c r="L2204" i="7" s="1"/>
  <c r="M2204" i="7" s="1"/>
  <c r="N2204" i="7" s="1"/>
  <c r="O2204" i="7" s="1"/>
  <c r="G2205" i="7"/>
  <c r="H2205" i="7" s="1"/>
  <c r="J2205" i="7" s="1"/>
  <c r="K2205" i="7" s="1"/>
  <c r="L2205" i="7" s="1"/>
  <c r="M2205" i="7" s="1"/>
  <c r="N2205" i="7" s="1"/>
  <c r="O2205" i="7" s="1"/>
  <c r="G2206" i="7"/>
  <c r="H2206" i="7" s="1"/>
  <c r="J2206" i="7" s="1"/>
  <c r="K2206" i="7" s="1"/>
  <c r="L2206" i="7" s="1"/>
  <c r="M2206" i="7" s="1"/>
  <c r="N2206" i="7" s="1"/>
  <c r="O2206" i="7" s="1"/>
  <c r="G2207" i="7"/>
  <c r="H2207" i="7" s="1"/>
  <c r="J2207" i="7" s="1"/>
  <c r="K2207" i="7" s="1"/>
  <c r="L2207" i="7" s="1"/>
  <c r="M2207" i="7" s="1"/>
  <c r="N2207" i="7" s="1"/>
  <c r="O2207" i="7" s="1"/>
  <c r="G2208" i="7"/>
  <c r="H2208" i="7" s="1"/>
  <c r="J2208" i="7" s="1"/>
  <c r="K2208" i="7" s="1"/>
  <c r="L2208" i="7" s="1"/>
  <c r="M2208" i="7" s="1"/>
  <c r="N2208" i="7" s="1"/>
  <c r="O2208" i="7" s="1"/>
  <c r="G2209" i="7"/>
  <c r="H2209" i="7" s="1"/>
  <c r="J2209" i="7" s="1"/>
  <c r="K2209" i="7" s="1"/>
  <c r="L2209" i="7" s="1"/>
  <c r="M2209" i="7" s="1"/>
  <c r="N2209" i="7" s="1"/>
  <c r="O2209" i="7" s="1"/>
  <c r="G2210" i="7"/>
  <c r="H2210" i="7" s="1"/>
  <c r="J2210" i="7" s="1"/>
  <c r="K2210" i="7" s="1"/>
  <c r="L2210" i="7" s="1"/>
  <c r="M2210" i="7" s="1"/>
  <c r="N2210" i="7" s="1"/>
  <c r="O2210" i="7" s="1"/>
  <c r="G2211" i="7"/>
  <c r="H2211" i="7" s="1"/>
  <c r="J2211" i="7" s="1"/>
  <c r="K2211" i="7" s="1"/>
  <c r="L2211" i="7" s="1"/>
  <c r="M2211" i="7" s="1"/>
  <c r="N2211" i="7" s="1"/>
  <c r="O2211" i="7" s="1"/>
  <c r="G2212" i="7"/>
  <c r="H2212" i="7" s="1"/>
  <c r="J2212" i="7" s="1"/>
  <c r="K2212" i="7" s="1"/>
  <c r="L2212" i="7" s="1"/>
  <c r="M2212" i="7" s="1"/>
  <c r="N2212" i="7" s="1"/>
  <c r="O2212" i="7" s="1"/>
  <c r="G2213" i="7"/>
  <c r="H2213" i="7" s="1"/>
  <c r="J2213" i="7" s="1"/>
  <c r="K2213" i="7" s="1"/>
  <c r="L2213" i="7" s="1"/>
  <c r="M2213" i="7" s="1"/>
  <c r="N2213" i="7" s="1"/>
  <c r="O2213" i="7" s="1"/>
  <c r="G2214" i="7"/>
  <c r="H2214" i="7" s="1"/>
  <c r="J2214" i="7" s="1"/>
  <c r="K2214" i="7" s="1"/>
  <c r="L2214" i="7" s="1"/>
  <c r="M2214" i="7" s="1"/>
  <c r="N2214" i="7" s="1"/>
  <c r="O2214" i="7" s="1"/>
  <c r="G2215" i="7"/>
  <c r="H2215" i="7" s="1"/>
  <c r="J2215" i="7" s="1"/>
  <c r="K2215" i="7" s="1"/>
  <c r="L2215" i="7" s="1"/>
  <c r="M2215" i="7" s="1"/>
  <c r="N2215" i="7" s="1"/>
  <c r="O2215" i="7" s="1"/>
  <c r="G2216" i="7"/>
  <c r="H2216" i="7" s="1"/>
  <c r="J2216" i="7" s="1"/>
  <c r="K2216" i="7" s="1"/>
  <c r="L2216" i="7" s="1"/>
  <c r="M2216" i="7" s="1"/>
  <c r="N2216" i="7" s="1"/>
  <c r="O2216" i="7" s="1"/>
  <c r="G2217" i="7"/>
  <c r="H2217" i="7" s="1"/>
  <c r="J2217" i="7" s="1"/>
  <c r="K2217" i="7" s="1"/>
  <c r="L2217" i="7" s="1"/>
  <c r="M2217" i="7" s="1"/>
  <c r="N2217" i="7" s="1"/>
  <c r="O2217" i="7" s="1"/>
  <c r="G2218" i="7"/>
  <c r="H2218" i="7" s="1"/>
  <c r="J2218" i="7" s="1"/>
  <c r="K2218" i="7" s="1"/>
  <c r="L2218" i="7" s="1"/>
  <c r="M2218" i="7" s="1"/>
  <c r="N2218" i="7" s="1"/>
  <c r="O2218" i="7" s="1"/>
  <c r="G5" i="7"/>
  <c r="H5" i="7" s="1"/>
  <c r="J5" i="7" s="1"/>
  <c r="G6" i="7"/>
  <c r="H6" i="7" s="1"/>
  <c r="J6" i="7" s="1"/>
  <c r="K6" i="7" s="1"/>
  <c r="L6" i="7" s="1"/>
  <c r="M6" i="7" s="1"/>
  <c r="N6" i="7" s="1"/>
  <c r="O6" i="7" s="1"/>
  <c r="G7" i="7"/>
  <c r="H7" i="7" s="1"/>
  <c r="J7" i="7" s="1"/>
  <c r="K7" i="7" s="1"/>
  <c r="L7" i="7" s="1"/>
  <c r="M7" i="7" s="1"/>
  <c r="N7" i="7" s="1"/>
  <c r="O7" i="7" s="1"/>
  <c r="G8" i="7"/>
  <c r="H8" i="7" s="1"/>
  <c r="J8" i="7" s="1"/>
  <c r="K8" i="7" s="1"/>
  <c r="L8" i="7" s="1"/>
  <c r="M8" i="7" s="1"/>
  <c r="N8" i="7" s="1"/>
  <c r="O8" i="7" s="1"/>
  <c r="G9" i="7"/>
  <c r="H9" i="7" s="1"/>
  <c r="J9" i="7" s="1"/>
  <c r="K9" i="7" s="1"/>
  <c r="L9" i="7" s="1"/>
  <c r="M9" i="7" s="1"/>
  <c r="N9" i="7" s="1"/>
  <c r="O9" i="7" s="1"/>
  <c r="G10" i="7"/>
  <c r="H10" i="7" s="1"/>
  <c r="J10" i="7" s="1"/>
  <c r="K10" i="7" s="1"/>
  <c r="L10" i="7" s="1"/>
  <c r="M10" i="7" s="1"/>
  <c r="N10" i="7" s="1"/>
  <c r="O10" i="7" s="1"/>
  <c r="G11" i="7"/>
  <c r="H11" i="7" s="1"/>
  <c r="J11" i="7" s="1"/>
  <c r="K11" i="7" s="1"/>
  <c r="L11" i="7" s="1"/>
  <c r="M11" i="7" s="1"/>
  <c r="N11" i="7" s="1"/>
  <c r="O11" i="7" s="1"/>
  <c r="G12" i="7"/>
  <c r="H12" i="7" s="1"/>
  <c r="J12" i="7" s="1"/>
  <c r="K12" i="7" s="1"/>
  <c r="L12" i="7" s="1"/>
  <c r="M12" i="7" s="1"/>
  <c r="N12" i="7" s="1"/>
  <c r="O12" i="7" s="1"/>
  <c r="G13" i="7"/>
  <c r="H13" i="7" s="1"/>
  <c r="J13" i="7" s="1"/>
  <c r="K13" i="7" s="1"/>
  <c r="L13" i="7" s="1"/>
  <c r="M13" i="7" s="1"/>
  <c r="N13" i="7" s="1"/>
  <c r="O13" i="7" s="1"/>
  <c r="G14" i="7"/>
  <c r="H14" i="7" s="1"/>
  <c r="J14" i="7" s="1"/>
  <c r="K14" i="7" s="1"/>
  <c r="L14" i="7" s="1"/>
  <c r="M14" i="7" s="1"/>
  <c r="N14" i="7" s="1"/>
  <c r="O14" i="7" s="1"/>
  <c r="G15" i="7"/>
  <c r="H15" i="7" s="1"/>
  <c r="J15" i="7" s="1"/>
  <c r="K15" i="7" s="1"/>
  <c r="L15" i="7" s="1"/>
  <c r="M15" i="7" s="1"/>
  <c r="N15" i="7" s="1"/>
  <c r="O15" i="7" s="1"/>
  <c r="G16" i="7"/>
  <c r="H16" i="7" s="1"/>
  <c r="J16" i="7" s="1"/>
  <c r="K16" i="7" s="1"/>
  <c r="L16" i="7" s="1"/>
  <c r="M16" i="7" s="1"/>
  <c r="N16" i="7" s="1"/>
  <c r="O16" i="7" s="1"/>
  <c r="G17" i="7"/>
  <c r="H17" i="7" s="1"/>
  <c r="J17" i="7" s="1"/>
  <c r="K17" i="7" s="1"/>
  <c r="L17" i="7" s="1"/>
  <c r="M17" i="7" s="1"/>
  <c r="N17" i="7" s="1"/>
  <c r="O17" i="7" s="1"/>
  <c r="G18" i="7"/>
  <c r="H18" i="7" s="1"/>
  <c r="J18" i="7" s="1"/>
  <c r="K18" i="7" s="1"/>
  <c r="L18" i="7" s="1"/>
  <c r="M18" i="7" s="1"/>
  <c r="N18" i="7" s="1"/>
  <c r="O18" i="7" s="1"/>
  <c r="G19" i="7"/>
  <c r="H19" i="7" s="1"/>
  <c r="J19" i="7" s="1"/>
  <c r="K19" i="7" s="1"/>
  <c r="L19" i="7" s="1"/>
  <c r="M19" i="7" s="1"/>
  <c r="N19" i="7" s="1"/>
  <c r="O19" i="7" s="1"/>
  <c r="G20" i="7"/>
  <c r="H20" i="7" s="1"/>
  <c r="J20" i="7" s="1"/>
  <c r="K20" i="7" s="1"/>
  <c r="L20" i="7" s="1"/>
  <c r="M20" i="7" s="1"/>
  <c r="N20" i="7" s="1"/>
  <c r="O20" i="7" s="1"/>
  <c r="G21" i="7"/>
  <c r="H21" i="7" s="1"/>
  <c r="J21" i="7" s="1"/>
  <c r="K21" i="7" s="1"/>
  <c r="L21" i="7" s="1"/>
  <c r="M21" i="7" s="1"/>
  <c r="N21" i="7" s="1"/>
  <c r="O21" i="7" s="1"/>
  <c r="G22" i="7"/>
  <c r="H22" i="7" s="1"/>
  <c r="J22" i="7" s="1"/>
  <c r="K22" i="7" s="1"/>
  <c r="L22" i="7" s="1"/>
  <c r="M22" i="7" s="1"/>
  <c r="N22" i="7" s="1"/>
  <c r="O22" i="7" s="1"/>
  <c r="G23" i="7"/>
  <c r="H23" i="7" s="1"/>
  <c r="J23" i="7" s="1"/>
  <c r="K23" i="7" s="1"/>
  <c r="L23" i="7" s="1"/>
  <c r="M23" i="7" s="1"/>
  <c r="N23" i="7" s="1"/>
  <c r="O23" i="7" s="1"/>
  <c r="G24" i="7"/>
  <c r="H24" i="7" s="1"/>
  <c r="J24" i="7" s="1"/>
  <c r="K24" i="7" s="1"/>
  <c r="L24" i="7" s="1"/>
  <c r="M24" i="7" s="1"/>
  <c r="N24" i="7" s="1"/>
  <c r="O24" i="7" s="1"/>
  <c r="G25" i="7"/>
  <c r="H25" i="7" s="1"/>
  <c r="J25" i="7" s="1"/>
  <c r="K25" i="7" s="1"/>
  <c r="L25" i="7" s="1"/>
  <c r="M25" i="7" s="1"/>
  <c r="N25" i="7" s="1"/>
  <c r="O25" i="7" s="1"/>
  <c r="G26" i="7"/>
  <c r="H26" i="7" s="1"/>
  <c r="J26" i="7" s="1"/>
  <c r="K26" i="7" s="1"/>
  <c r="L26" i="7" s="1"/>
  <c r="M26" i="7" s="1"/>
  <c r="N26" i="7" s="1"/>
  <c r="O26" i="7" s="1"/>
  <c r="G27" i="7"/>
  <c r="H27" i="7" s="1"/>
  <c r="J27" i="7" s="1"/>
  <c r="K27" i="7" s="1"/>
  <c r="L27" i="7" s="1"/>
  <c r="M27" i="7" s="1"/>
  <c r="N27" i="7" s="1"/>
  <c r="O27" i="7" s="1"/>
  <c r="G28" i="7"/>
  <c r="H28" i="7" s="1"/>
  <c r="J28" i="7" s="1"/>
  <c r="K28" i="7" s="1"/>
  <c r="L28" i="7" s="1"/>
  <c r="M28" i="7" s="1"/>
  <c r="N28" i="7" s="1"/>
  <c r="O28" i="7" s="1"/>
  <c r="G29" i="7"/>
  <c r="H29" i="7" s="1"/>
  <c r="J29" i="7" s="1"/>
  <c r="K29" i="7" s="1"/>
  <c r="L29" i="7" s="1"/>
  <c r="M29" i="7" s="1"/>
  <c r="N29" i="7" s="1"/>
  <c r="O29" i="7" s="1"/>
  <c r="G30" i="7"/>
  <c r="H30" i="7" s="1"/>
  <c r="J30" i="7" s="1"/>
  <c r="K30" i="7" s="1"/>
  <c r="L30" i="7" s="1"/>
  <c r="M30" i="7" s="1"/>
  <c r="N30" i="7" s="1"/>
  <c r="O30" i="7" s="1"/>
  <c r="G31" i="7"/>
  <c r="H31" i="7" s="1"/>
  <c r="J31" i="7" s="1"/>
  <c r="K31" i="7" s="1"/>
  <c r="L31" i="7" s="1"/>
  <c r="M31" i="7" s="1"/>
  <c r="N31" i="7" s="1"/>
  <c r="O31" i="7" s="1"/>
  <c r="G32" i="7"/>
  <c r="H32" i="7" s="1"/>
  <c r="J32" i="7" s="1"/>
  <c r="K32" i="7" s="1"/>
  <c r="L32" i="7" s="1"/>
  <c r="M32" i="7" s="1"/>
  <c r="N32" i="7" s="1"/>
  <c r="O32" i="7" s="1"/>
  <c r="G4" i="7"/>
  <c r="AG11" i="7"/>
  <c r="AH11" i="7"/>
  <c r="AF11" i="7"/>
  <c r="AB11" i="7"/>
  <c r="AC11" i="7"/>
  <c r="AD11" i="7"/>
  <c r="AE11" i="7"/>
  <c r="AA11" i="7"/>
  <c r="AB5" i="7"/>
  <c r="AC5" i="7"/>
  <c r="AD5" i="7"/>
  <c r="AE5" i="7"/>
  <c r="R10" i="7"/>
  <c r="G1" i="7" l="1"/>
  <c r="K5" i="7"/>
  <c r="L5" i="7" s="1"/>
  <c r="M5" i="7" s="1"/>
  <c r="N5" i="7" s="1"/>
  <c r="O5" i="7" s="1"/>
  <c r="C1" i="7"/>
  <c r="AB43" i="7"/>
  <c r="J3" i="7"/>
  <c r="K3" i="7" s="1"/>
  <c r="L3" i="7" s="1"/>
  <c r="M3" i="7" s="1"/>
  <c r="N3" i="7" s="1"/>
  <c r="O3" i="7" s="1"/>
  <c r="AB1851" i="12"/>
  <c r="AA1851" i="12"/>
  <c r="AB1847" i="12"/>
  <c r="AA1847" i="12"/>
  <c r="AB1843" i="12"/>
  <c r="AA1843" i="12"/>
  <c r="AB1839" i="12"/>
  <c r="AA1839" i="12"/>
  <c r="AB1835" i="12"/>
  <c r="AA1835" i="12"/>
  <c r="AB1831" i="12"/>
  <c r="AA1831" i="12"/>
  <c r="AB1827" i="12"/>
  <c r="AA1827" i="12"/>
  <c r="AB1823" i="12"/>
  <c r="AA1823" i="12"/>
  <c r="AB1819" i="12"/>
  <c r="AA1819" i="12"/>
  <c r="AB1815" i="12"/>
  <c r="AA1815" i="12"/>
  <c r="AB1811" i="12"/>
  <c r="AA1811" i="12"/>
  <c r="AB1807" i="12"/>
  <c r="AA1807" i="12"/>
  <c r="AB1803" i="12"/>
  <c r="AA1803" i="12"/>
  <c r="AB1799" i="12"/>
  <c r="AA1799" i="12"/>
  <c r="AB1795" i="12"/>
  <c r="AA1795" i="12"/>
  <c r="AB1791" i="12"/>
  <c r="AA1791" i="12"/>
  <c r="AB1787" i="12"/>
  <c r="AA1787" i="12"/>
  <c r="AB1783" i="12"/>
  <c r="AA1783" i="12"/>
  <c r="AB1779" i="12"/>
  <c r="AA1779" i="12"/>
  <c r="AB1775" i="12"/>
  <c r="AA1775" i="12"/>
  <c r="AB1771" i="12"/>
  <c r="AA1771" i="12"/>
  <c r="AB1767" i="12"/>
  <c r="AA1767" i="12"/>
  <c r="AB1763" i="12"/>
  <c r="AA1763" i="12"/>
  <c r="AB1759" i="12"/>
  <c r="AA1759" i="12"/>
  <c r="AB1755" i="12"/>
  <c r="AA1755" i="12"/>
  <c r="AB1751" i="12"/>
  <c r="AA1751" i="12"/>
  <c r="AB1747" i="12"/>
  <c r="AA1747" i="12"/>
  <c r="AB1743" i="12"/>
  <c r="AA1743" i="12"/>
  <c r="AB1739" i="12"/>
  <c r="AA1739" i="12"/>
  <c r="AB1735" i="12"/>
  <c r="AA1735" i="12"/>
  <c r="AB1731" i="12"/>
  <c r="AA1731" i="12"/>
  <c r="AB1727" i="12"/>
  <c r="AA1727" i="12"/>
  <c r="AB1723" i="12"/>
  <c r="AA1723" i="12"/>
  <c r="AB1719" i="12"/>
  <c r="AA1719" i="12"/>
  <c r="AB1715" i="12"/>
  <c r="AA1715" i="12"/>
  <c r="AB1711" i="12"/>
  <c r="AA1711" i="12"/>
  <c r="AB1707" i="12"/>
  <c r="AA1707" i="12"/>
  <c r="AB1703" i="12"/>
  <c r="AA1703" i="12"/>
  <c r="AB1699" i="12"/>
  <c r="AA1699" i="12"/>
  <c r="AB1695" i="12"/>
  <c r="AA1695" i="12"/>
  <c r="AB1691" i="12"/>
  <c r="AA1691" i="12"/>
  <c r="AB1687" i="12"/>
  <c r="AA1687" i="12"/>
  <c r="AB1683" i="12"/>
  <c r="AA1683" i="12"/>
  <c r="AB1679" i="12"/>
  <c r="AA1679" i="12"/>
  <c r="AB1675" i="12"/>
  <c r="AA1675" i="12"/>
  <c r="AB1671" i="12"/>
  <c r="AA1671" i="12"/>
  <c r="AB1667" i="12"/>
  <c r="AA1667" i="12"/>
  <c r="AB1663" i="12"/>
  <c r="AA1663" i="12"/>
  <c r="AB1659" i="12"/>
  <c r="AA1659" i="12"/>
  <c r="AB1655" i="12"/>
  <c r="AA1655" i="12"/>
  <c r="AB1651" i="12"/>
  <c r="AA1651" i="12"/>
  <c r="AB1647" i="12"/>
  <c r="AA1647" i="12"/>
  <c r="AB1643" i="12"/>
  <c r="AA1643" i="12"/>
  <c r="AB1639" i="12"/>
  <c r="AA1639" i="12"/>
  <c r="AB1635" i="12"/>
  <c r="AA1635" i="12"/>
  <c r="AB1631" i="12"/>
  <c r="AA1631" i="12"/>
  <c r="AB1627" i="12"/>
  <c r="AA1627" i="12"/>
  <c r="AB1623" i="12"/>
  <c r="AA1623" i="12"/>
  <c r="AB1619" i="12"/>
  <c r="AA1619" i="12"/>
  <c r="AB1615" i="12"/>
  <c r="AA1615" i="12"/>
  <c r="AB1611" i="12"/>
  <c r="AA1611" i="12"/>
  <c r="AB1607" i="12"/>
  <c r="AA1607" i="12"/>
  <c r="AB1603" i="12"/>
  <c r="AA1603" i="12"/>
  <c r="AB1599" i="12"/>
  <c r="AA1599" i="12"/>
  <c r="AB1595" i="12"/>
  <c r="AA1595" i="12"/>
  <c r="AB1591" i="12"/>
  <c r="AA1591" i="12"/>
  <c r="AB1587" i="12"/>
  <c r="AA1587" i="12"/>
  <c r="AB1583" i="12"/>
  <c r="AA1583" i="12"/>
  <c r="AB1579" i="12"/>
  <c r="AA1579" i="12"/>
  <c r="AB1575" i="12"/>
  <c r="AA1575" i="12"/>
  <c r="AB1571" i="12"/>
  <c r="AA1571" i="12"/>
  <c r="AB1567" i="12"/>
  <c r="AA1567" i="12"/>
  <c r="AB1563" i="12"/>
  <c r="AA1563" i="12"/>
  <c r="AB1559" i="12"/>
  <c r="AA1559" i="12"/>
  <c r="AB1555" i="12"/>
  <c r="AA1555" i="12"/>
  <c r="AB1551" i="12"/>
  <c r="AA1551" i="12"/>
  <c r="AB1547" i="12"/>
  <c r="AA1547" i="12"/>
  <c r="AB1543" i="12"/>
  <c r="AA1543" i="12"/>
  <c r="AB1539" i="12"/>
  <c r="AA1539" i="12"/>
  <c r="AB1535" i="12"/>
  <c r="AA1535" i="12"/>
  <c r="AB1531" i="12"/>
  <c r="AA1531" i="12"/>
  <c r="AB1527" i="12"/>
  <c r="AA1527" i="12"/>
  <c r="AB1523" i="12"/>
  <c r="AA1523" i="12"/>
  <c r="AB1519" i="12"/>
  <c r="AA1519" i="12"/>
  <c r="AB1515" i="12"/>
  <c r="AA1515" i="12"/>
  <c r="AB1511" i="12"/>
  <c r="AA1511" i="12"/>
  <c r="AB1507" i="12"/>
  <c r="AA1507" i="12"/>
  <c r="AB1503" i="12"/>
  <c r="AA1503" i="12"/>
  <c r="AB1499" i="12"/>
  <c r="AA1499" i="12"/>
  <c r="AB1495" i="12"/>
  <c r="AA1495" i="12"/>
  <c r="AB1491" i="12"/>
  <c r="AA1491" i="12"/>
  <c r="AB1487" i="12"/>
  <c r="AA1487" i="12"/>
  <c r="AB1483" i="12"/>
  <c r="AA1483" i="12"/>
  <c r="AB1479" i="12"/>
  <c r="AA1479" i="12"/>
  <c r="AB1475" i="12"/>
  <c r="AA1475" i="12"/>
  <c r="AB1471" i="12"/>
  <c r="AA1471" i="12"/>
  <c r="AB1467" i="12"/>
  <c r="AA1467" i="12"/>
  <c r="AB1463" i="12"/>
  <c r="AA1463" i="12"/>
  <c r="AB1459" i="12"/>
  <c r="AA1459" i="12"/>
  <c r="AB1455" i="12"/>
  <c r="AA1455" i="12"/>
  <c r="AB1451" i="12"/>
  <c r="AA1451" i="12"/>
  <c r="AB1447" i="12"/>
  <c r="AA1447" i="12"/>
  <c r="AB1443" i="12"/>
  <c r="AA1443" i="12"/>
  <c r="AB1439" i="12"/>
  <c r="AA1439" i="12"/>
  <c r="AB1435" i="12"/>
  <c r="AA1435" i="12"/>
  <c r="AB1431" i="12"/>
  <c r="AA1431" i="12"/>
  <c r="AB1427" i="12"/>
  <c r="AA1427" i="12"/>
  <c r="AB1423" i="12"/>
  <c r="AA1423" i="12"/>
  <c r="AB1419" i="12"/>
  <c r="AA1419" i="12"/>
  <c r="AB1415" i="12"/>
  <c r="AA1415" i="12"/>
  <c r="AB1411" i="12"/>
  <c r="AA1411" i="12"/>
  <c r="AB1407" i="12"/>
  <c r="AA1407" i="12"/>
  <c r="AB1403" i="12"/>
  <c r="AA1403" i="12"/>
  <c r="AB1399" i="12"/>
  <c r="AA1399" i="12"/>
  <c r="AB1395" i="12"/>
  <c r="AA1395" i="12"/>
  <c r="AB1391" i="12"/>
  <c r="AA1391" i="12"/>
  <c r="AB1387" i="12"/>
  <c r="AA1387" i="12"/>
  <c r="AB1383" i="12"/>
  <c r="AA1383" i="12"/>
  <c r="AB1379" i="12"/>
  <c r="AA1379" i="12"/>
  <c r="AB1375" i="12"/>
  <c r="AA1375" i="12"/>
  <c r="AB1371" i="12"/>
  <c r="AA1371" i="12"/>
  <c r="AB1367" i="12"/>
  <c r="AA1367" i="12"/>
  <c r="AB1363" i="12"/>
  <c r="AA1363" i="12"/>
  <c r="AB1359" i="12"/>
  <c r="AA1359" i="12"/>
  <c r="AB1355" i="12"/>
  <c r="AA1355" i="12"/>
  <c r="AB1351" i="12"/>
  <c r="AA1351" i="12"/>
  <c r="AB1347" i="12"/>
  <c r="AA1347" i="12"/>
  <c r="AB1343" i="12"/>
  <c r="AA1343" i="12"/>
  <c r="AB1339" i="12"/>
  <c r="AA1339" i="12"/>
  <c r="AB1335" i="12"/>
  <c r="AA1335" i="12"/>
  <c r="AB1331" i="12"/>
  <c r="AA1331" i="12"/>
  <c r="AB1327" i="12"/>
  <c r="AA1327" i="12"/>
  <c r="AB1323" i="12"/>
  <c r="AA1323" i="12"/>
  <c r="AB1319" i="12"/>
  <c r="AA1319" i="12"/>
  <c r="AB1315" i="12"/>
  <c r="AA1315" i="12"/>
  <c r="AB1311" i="12"/>
  <c r="AA1311" i="12"/>
  <c r="AB1307" i="12"/>
  <c r="AA1307" i="12"/>
  <c r="AB1303" i="12"/>
  <c r="AA1303" i="12"/>
  <c r="AB1299" i="12"/>
  <c r="AA1299" i="12"/>
  <c r="AB1295" i="12"/>
  <c r="AA1295" i="12"/>
  <c r="AB1291" i="12"/>
  <c r="AA1291" i="12"/>
  <c r="AB1287" i="12"/>
  <c r="AA1287" i="12"/>
  <c r="AB1283" i="12"/>
  <c r="AA1283" i="12"/>
  <c r="AB1279" i="12"/>
  <c r="AA1279" i="12"/>
  <c r="AB1275" i="12"/>
  <c r="AA1275" i="12"/>
  <c r="AB1271" i="12"/>
  <c r="AA1271" i="12"/>
  <c r="AB1267" i="12"/>
  <c r="AA1267" i="12"/>
  <c r="AB1263" i="12"/>
  <c r="AA1263" i="12"/>
  <c r="AB1259" i="12"/>
  <c r="AA1259" i="12"/>
  <c r="AB1255" i="12"/>
  <c r="AA1255" i="12"/>
  <c r="AB1251" i="12"/>
  <c r="AA1251" i="12"/>
  <c r="AB1247" i="12"/>
  <c r="AA1247" i="12"/>
  <c r="AB1243" i="12"/>
  <c r="AA1243" i="12"/>
  <c r="AB1239" i="12"/>
  <c r="AA1239" i="12"/>
  <c r="AB1235" i="12"/>
  <c r="AA1235" i="12"/>
  <c r="AB1231" i="12"/>
  <c r="AA1231" i="12"/>
  <c r="AB1227" i="12"/>
  <c r="AA1227" i="12"/>
  <c r="AB1223" i="12"/>
  <c r="AA1223" i="12"/>
  <c r="AB1219" i="12"/>
  <c r="AA1219" i="12"/>
  <c r="AB1215" i="12"/>
  <c r="AA1215" i="12"/>
  <c r="AB1211" i="12"/>
  <c r="AA1211" i="12"/>
  <c r="AB1207" i="12"/>
  <c r="AA1207" i="12"/>
  <c r="AB1203" i="12"/>
  <c r="AA1203" i="12"/>
  <c r="AB1199" i="12"/>
  <c r="AA1199" i="12"/>
  <c r="AB1195" i="12"/>
  <c r="AA1195" i="12"/>
  <c r="AB1191" i="12"/>
  <c r="AA1191" i="12"/>
  <c r="AB1187" i="12"/>
  <c r="AA1187" i="12"/>
  <c r="AB1183" i="12"/>
  <c r="AA1183" i="12"/>
  <c r="AB1179" i="12"/>
  <c r="AA1179" i="12"/>
  <c r="AB1175" i="12"/>
  <c r="AA1175" i="12"/>
  <c r="AB1171" i="12"/>
  <c r="AA1171" i="12"/>
  <c r="AB1167" i="12"/>
  <c r="AA1167" i="12"/>
  <c r="AB1163" i="12"/>
  <c r="AA1163" i="12"/>
  <c r="AB1159" i="12"/>
  <c r="AA1159" i="12"/>
  <c r="AB1155" i="12"/>
  <c r="AA1155" i="12"/>
  <c r="AB1151" i="12"/>
  <c r="AA1151" i="12"/>
  <c r="AB1147" i="12"/>
  <c r="AA1147" i="12"/>
  <c r="AB1143" i="12"/>
  <c r="AA1143" i="12"/>
  <c r="AB1139" i="12"/>
  <c r="AA1139" i="12"/>
  <c r="AB1135" i="12"/>
  <c r="AA1135" i="12"/>
  <c r="AB1131" i="12"/>
  <c r="AA1131" i="12"/>
  <c r="AB1127" i="12"/>
  <c r="AA1127" i="12"/>
  <c r="AB1123" i="12"/>
  <c r="AA1123" i="12"/>
  <c r="AB1119" i="12"/>
  <c r="AA1119" i="12"/>
  <c r="AB1115" i="12"/>
  <c r="AA1115" i="12"/>
  <c r="AB1111" i="12"/>
  <c r="AA1111" i="12"/>
  <c r="AB1107" i="12"/>
  <c r="AA1107" i="12"/>
  <c r="AB1103" i="12"/>
  <c r="AA1103" i="12"/>
  <c r="AB1099" i="12"/>
  <c r="AA1099" i="12"/>
  <c r="AB1095" i="12"/>
  <c r="AA1095" i="12"/>
  <c r="AB1091" i="12"/>
  <c r="AA1091" i="12"/>
  <c r="AB1087" i="12"/>
  <c r="AA1087" i="12"/>
  <c r="AB1083" i="12"/>
  <c r="AA1083" i="12"/>
  <c r="AB1079" i="12"/>
  <c r="AA1079" i="12"/>
  <c r="AB1075" i="12"/>
  <c r="AA1075" i="12"/>
  <c r="AB1071" i="12"/>
  <c r="AA1071" i="12"/>
  <c r="AB1067" i="12"/>
  <c r="AA1067" i="12"/>
  <c r="AB1063" i="12"/>
  <c r="AA1063" i="12"/>
  <c r="AB1059" i="12"/>
  <c r="AA1059" i="12"/>
  <c r="AB1055" i="12"/>
  <c r="AA1055" i="12"/>
  <c r="AB1051" i="12"/>
  <c r="AA1051" i="12"/>
  <c r="AB1047" i="12"/>
  <c r="AA1047" i="12"/>
  <c r="AB1043" i="12"/>
  <c r="AA1043" i="12"/>
  <c r="AB1039" i="12"/>
  <c r="AA1039" i="12"/>
  <c r="AB1035" i="12"/>
  <c r="AA1035" i="12"/>
  <c r="AB1031" i="12"/>
  <c r="AA1031" i="12"/>
  <c r="AB1027" i="12"/>
  <c r="AA1027" i="12"/>
  <c r="AB1023" i="12"/>
  <c r="AA1023" i="12"/>
  <c r="AB1019" i="12"/>
  <c r="AA1019" i="12"/>
  <c r="AB1015" i="12"/>
  <c r="AA1015" i="12"/>
  <c r="AB1011" i="12"/>
  <c r="AA1011" i="12"/>
  <c r="AB1007" i="12"/>
  <c r="AA1007" i="12"/>
  <c r="AB1003" i="12"/>
  <c r="AA1003" i="12"/>
  <c r="AB999" i="12"/>
  <c r="AA999" i="12"/>
  <c r="AB995" i="12"/>
  <c r="AA995" i="12"/>
  <c r="AB991" i="12"/>
  <c r="AA991" i="12"/>
  <c r="AB987" i="12"/>
  <c r="AA987" i="12"/>
  <c r="AB983" i="12"/>
  <c r="AA983" i="12"/>
  <c r="AB979" i="12"/>
  <c r="AA979" i="12"/>
  <c r="AB975" i="12"/>
  <c r="AA975" i="12"/>
  <c r="AB971" i="12"/>
  <c r="AA971" i="12"/>
  <c r="AB967" i="12"/>
  <c r="AA967" i="12"/>
  <c r="AB963" i="12"/>
  <c r="AA963" i="12"/>
  <c r="AB959" i="12"/>
  <c r="AA959" i="12"/>
  <c r="AB955" i="12"/>
  <c r="AA955" i="12"/>
  <c r="AB951" i="12"/>
  <c r="AA951" i="12"/>
  <c r="AB947" i="12"/>
  <c r="AA947" i="12"/>
  <c r="AB943" i="12"/>
  <c r="AA943" i="12"/>
  <c r="AB939" i="12"/>
  <c r="AA939" i="12"/>
  <c r="AB935" i="12"/>
  <c r="AA935" i="12"/>
  <c r="AB931" i="12"/>
  <c r="AA931" i="12"/>
  <c r="AB927" i="12"/>
  <c r="AA927" i="12"/>
  <c r="AB923" i="12"/>
  <c r="AA923" i="12"/>
  <c r="AB919" i="12"/>
  <c r="AA919" i="12"/>
  <c r="AB915" i="12"/>
  <c r="AA915" i="12"/>
  <c r="AB911" i="12"/>
  <c r="AA911" i="12"/>
  <c r="AB907" i="12"/>
  <c r="AA907" i="12"/>
  <c r="AB903" i="12"/>
  <c r="AA903" i="12"/>
  <c r="AB899" i="12"/>
  <c r="AA899" i="12"/>
  <c r="AB895" i="12"/>
  <c r="AA895" i="12"/>
  <c r="AB891" i="12"/>
  <c r="AA891" i="12"/>
  <c r="AB887" i="12"/>
  <c r="AA887" i="12"/>
  <c r="AB883" i="12"/>
  <c r="AA883" i="12"/>
  <c r="AB879" i="12"/>
  <c r="AA879" i="12"/>
  <c r="AB875" i="12"/>
  <c r="AA875" i="12"/>
  <c r="AB871" i="12"/>
  <c r="AA871" i="12"/>
  <c r="AB867" i="12"/>
  <c r="AA867" i="12"/>
  <c r="AB863" i="12"/>
  <c r="AA863" i="12"/>
  <c r="AB859" i="12"/>
  <c r="AA859" i="12"/>
  <c r="AB855" i="12"/>
  <c r="AA855" i="12"/>
  <c r="AB851" i="12"/>
  <c r="AA851" i="12"/>
  <c r="AB847" i="12"/>
  <c r="AA847" i="12"/>
  <c r="AB843" i="12"/>
  <c r="AA843" i="12"/>
  <c r="AB839" i="12"/>
  <c r="AA839" i="12"/>
  <c r="AB835" i="12"/>
  <c r="AA835" i="12"/>
  <c r="AB831" i="12"/>
  <c r="AA831" i="12"/>
  <c r="AB827" i="12"/>
  <c r="AA827" i="12"/>
  <c r="AB823" i="12"/>
  <c r="AA823" i="12"/>
  <c r="AB819" i="12"/>
  <c r="AA819" i="12"/>
  <c r="AB815" i="12"/>
  <c r="AA815" i="12"/>
  <c r="AB811" i="12"/>
  <c r="AA811" i="12"/>
  <c r="AB807" i="12"/>
  <c r="AA807" i="12"/>
  <c r="AB803" i="12"/>
  <c r="AA803" i="12"/>
  <c r="AB799" i="12"/>
  <c r="AA799" i="12"/>
  <c r="AB795" i="12"/>
  <c r="AA795" i="12"/>
  <c r="AB791" i="12"/>
  <c r="AA791" i="12"/>
  <c r="AB787" i="12"/>
  <c r="AA787" i="12"/>
  <c r="AB783" i="12"/>
  <c r="AA783" i="12"/>
  <c r="AB779" i="12"/>
  <c r="AA779" i="12"/>
  <c r="AB775" i="12"/>
  <c r="AA775" i="12"/>
  <c r="AB771" i="12"/>
  <c r="AA771" i="12"/>
  <c r="AB767" i="12"/>
  <c r="AA767" i="12"/>
  <c r="AB763" i="12"/>
  <c r="AA763" i="12"/>
  <c r="AB759" i="12"/>
  <c r="AA759" i="12"/>
  <c r="AB755" i="12"/>
  <c r="AA755" i="12"/>
  <c r="AB751" i="12"/>
  <c r="AA751" i="12"/>
  <c r="AB747" i="12"/>
  <c r="AA747" i="12"/>
  <c r="AB743" i="12"/>
  <c r="AA743" i="12"/>
  <c r="AB739" i="12"/>
  <c r="AA739" i="12"/>
  <c r="AB735" i="12"/>
  <c r="AA735" i="12"/>
  <c r="AB731" i="12"/>
  <c r="AA731" i="12"/>
  <c r="AB727" i="12"/>
  <c r="AA727" i="12"/>
  <c r="AB723" i="12"/>
  <c r="AA723" i="12"/>
  <c r="AB719" i="12"/>
  <c r="AA719" i="12"/>
  <c r="AB715" i="12"/>
  <c r="AA715" i="12"/>
  <c r="AB711" i="12"/>
  <c r="AA711" i="12"/>
  <c r="AB707" i="12"/>
  <c r="AA707" i="12"/>
  <c r="AB703" i="12"/>
  <c r="AA703" i="12"/>
  <c r="AB699" i="12"/>
  <c r="AA699" i="12"/>
  <c r="AB695" i="12"/>
  <c r="AA695" i="12"/>
  <c r="AB691" i="12"/>
  <c r="AA691" i="12"/>
  <c r="AB687" i="12"/>
  <c r="AA687" i="12"/>
  <c r="AB683" i="12"/>
  <c r="AA683" i="12"/>
  <c r="AB679" i="12"/>
  <c r="AA679" i="12"/>
  <c r="AB675" i="12"/>
  <c r="AA675" i="12"/>
  <c r="AB671" i="12"/>
  <c r="AA671" i="12"/>
  <c r="AB667" i="12"/>
  <c r="AA667" i="12"/>
  <c r="AB663" i="12"/>
  <c r="AA663" i="12"/>
  <c r="AB659" i="12"/>
  <c r="AA659" i="12"/>
  <c r="AB655" i="12"/>
  <c r="AA655" i="12"/>
  <c r="AB651" i="12"/>
  <c r="AA651" i="12"/>
  <c r="AB647" i="12"/>
  <c r="AA647" i="12"/>
  <c r="AB643" i="12"/>
  <c r="AA643" i="12"/>
  <c r="AB639" i="12"/>
  <c r="AA639" i="12"/>
  <c r="AB635" i="12"/>
  <c r="AA635" i="12"/>
  <c r="AB631" i="12"/>
  <c r="AA631" i="12"/>
  <c r="AB627" i="12"/>
  <c r="AA627" i="12"/>
  <c r="AB623" i="12"/>
  <c r="AA623" i="12"/>
  <c r="AB619" i="12"/>
  <c r="AA619" i="12"/>
  <c r="AB615" i="12"/>
  <c r="AA615" i="12"/>
  <c r="AB611" i="12"/>
  <c r="AA611" i="12"/>
  <c r="AB607" i="12"/>
  <c r="AA607" i="12"/>
  <c r="AB603" i="12"/>
  <c r="AA603" i="12"/>
  <c r="AB599" i="12"/>
  <c r="AA599" i="12"/>
  <c r="AB595" i="12"/>
  <c r="AA595" i="12"/>
  <c r="AB591" i="12"/>
  <c r="AA591" i="12"/>
  <c r="AB587" i="12"/>
  <c r="AA587" i="12"/>
  <c r="AB583" i="12"/>
  <c r="AA583" i="12"/>
  <c r="AB579" i="12"/>
  <c r="AA579" i="12"/>
  <c r="AB575" i="12"/>
  <c r="AA575" i="12"/>
  <c r="AB571" i="12"/>
  <c r="AA571" i="12"/>
  <c r="AB567" i="12"/>
  <c r="AA567" i="12"/>
  <c r="AB563" i="12"/>
  <c r="AA563" i="12"/>
  <c r="AB559" i="12"/>
  <c r="AA559" i="12"/>
  <c r="AB555" i="12"/>
  <c r="AA555" i="12"/>
  <c r="AB551" i="12"/>
  <c r="AA551" i="12"/>
  <c r="AB547" i="12"/>
  <c r="AA547" i="12"/>
  <c r="AB543" i="12"/>
  <c r="AA543" i="12"/>
  <c r="AB539" i="12"/>
  <c r="AA539" i="12"/>
  <c r="AB535" i="12"/>
  <c r="AA535" i="12"/>
  <c r="AB531" i="12"/>
  <c r="AA531" i="12"/>
  <c r="AB527" i="12"/>
  <c r="AA527" i="12"/>
  <c r="AB523" i="12"/>
  <c r="AA523" i="12"/>
  <c r="AB519" i="12"/>
  <c r="AA519" i="12"/>
  <c r="AB515" i="12"/>
  <c r="AA515" i="12"/>
  <c r="AB511" i="12"/>
  <c r="AA511" i="12"/>
  <c r="AB507" i="12"/>
  <c r="AA507" i="12"/>
  <c r="AB503" i="12"/>
  <c r="AA503" i="12"/>
  <c r="AB499" i="12"/>
  <c r="AA499" i="12"/>
  <c r="AB495" i="12"/>
  <c r="AA495" i="12"/>
  <c r="AB491" i="12"/>
  <c r="AA491" i="12"/>
  <c r="AB487" i="12"/>
  <c r="AA487" i="12"/>
  <c r="AB483" i="12"/>
  <c r="AA483" i="12"/>
  <c r="AB479" i="12"/>
  <c r="AA479" i="12"/>
  <c r="AB475" i="12"/>
  <c r="AA475" i="12"/>
  <c r="AB471" i="12"/>
  <c r="AA471" i="12"/>
  <c r="AB467" i="12"/>
  <c r="AA467" i="12"/>
  <c r="AB463" i="12"/>
  <c r="AA463" i="12"/>
  <c r="AB459" i="12"/>
  <c r="AA459" i="12"/>
  <c r="AB455" i="12"/>
  <c r="AA455" i="12"/>
  <c r="AB451" i="12"/>
  <c r="AA451" i="12"/>
  <c r="AB447" i="12"/>
  <c r="AA447" i="12"/>
  <c r="AB443" i="12"/>
  <c r="AA443" i="12"/>
  <c r="AB439" i="12"/>
  <c r="AA439" i="12"/>
  <c r="AB435" i="12"/>
  <c r="AA435" i="12"/>
  <c r="AB431" i="12"/>
  <c r="AA431" i="12"/>
  <c r="AB427" i="12"/>
  <c r="AA427" i="12"/>
  <c r="AB423" i="12"/>
  <c r="AA423" i="12"/>
  <c r="AB419" i="12"/>
  <c r="AA419" i="12"/>
  <c r="AB415" i="12"/>
  <c r="AA415" i="12"/>
  <c r="AB411" i="12"/>
  <c r="AA411" i="12"/>
  <c r="AB407" i="12"/>
  <c r="AA407" i="12"/>
  <c r="AB403" i="12"/>
  <c r="AA403" i="12"/>
  <c r="AB399" i="12"/>
  <c r="AA399" i="12"/>
  <c r="AB395" i="12"/>
  <c r="AA395" i="12"/>
  <c r="AB391" i="12"/>
  <c r="AA391" i="12"/>
  <c r="AB387" i="12"/>
  <c r="AA387" i="12"/>
  <c r="AB383" i="12"/>
  <c r="AA383" i="12"/>
  <c r="AB379" i="12"/>
  <c r="AA379" i="12"/>
  <c r="AB375" i="12"/>
  <c r="AA375" i="12"/>
  <c r="AB371" i="12"/>
  <c r="AA371" i="12"/>
  <c r="AB367" i="12"/>
  <c r="AA367" i="12"/>
  <c r="AB363" i="12"/>
  <c r="AA363" i="12"/>
  <c r="AB359" i="12"/>
  <c r="AA359" i="12"/>
  <c r="AB355" i="12"/>
  <c r="AA355" i="12"/>
  <c r="AB351" i="12"/>
  <c r="AA351" i="12"/>
  <c r="AB347" i="12"/>
  <c r="AA347" i="12"/>
  <c r="AB343" i="12"/>
  <c r="AA343" i="12"/>
  <c r="AB339" i="12"/>
  <c r="AA339" i="12"/>
  <c r="AB335" i="12"/>
  <c r="AA335" i="12"/>
  <c r="AB331" i="12"/>
  <c r="AA331" i="12"/>
  <c r="AB327" i="12"/>
  <c r="AA327" i="12"/>
  <c r="AB323" i="12"/>
  <c r="AA323" i="12"/>
  <c r="AB319" i="12"/>
  <c r="AA319" i="12"/>
  <c r="AB315" i="12"/>
  <c r="AA315" i="12"/>
  <c r="AB311" i="12"/>
  <c r="AA311" i="12"/>
  <c r="AB307" i="12"/>
  <c r="AA307" i="12"/>
  <c r="AB303" i="12"/>
  <c r="AA303" i="12"/>
  <c r="AB299" i="12"/>
  <c r="AA299" i="12"/>
  <c r="AB295" i="12"/>
  <c r="AA295" i="12"/>
  <c r="AB291" i="12"/>
  <c r="AA291" i="12"/>
  <c r="AB287" i="12"/>
  <c r="AA287" i="12"/>
  <c r="AB283" i="12"/>
  <c r="AA283" i="12"/>
  <c r="AB279" i="12"/>
  <c r="AA279" i="12"/>
  <c r="AB275" i="12"/>
  <c r="AA275" i="12"/>
  <c r="AB271" i="12"/>
  <c r="AA271" i="12"/>
  <c r="AB267" i="12"/>
  <c r="AA267" i="12"/>
  <c r="AB263" i="12"/>
  <c r="AA263" i="12"/>
  <c r="AB259" i="12"/>
  <c r="AA259" i="12"/>
  <c r="AB255" i="12"/>
  <c r="AA255" i="12"/>
  <c r="AB251" i="12"/>
  <c r="AA251" i="12"/>
  <c r="AB247" i="12"/>
  <c r="AA247" i="12"/>
  <c r="AB243" i="12"/>
  <c r="AA243" i="12"/>
  <c r="AB239" i="12"/>
  <c r="AA239" i="12"/>
  <c r="AB235" i="12"/>
  <c r="AA235" i="12"/>
  <c r="AB231" i="12"/>
  <c r="AA231" i="12"/>
  <c r="AB227" i="12"/>
  <c r="AA227" i="12"/>
  <c r="AB223" i="12"/>
  <c r="AA223" i="12"/>
  <c r="AB219" i="12"/>
  <c r="AA219" i="12"/>
  <c r="AB215" i="12"/>
  <c r="AA215" i="12"/>
  <c r="AB211" i="12"/>
  <c r="AA211" i="12"/>
  <c r="AB207" i="12"/>
  <c r="AA207" i="12"/>
  <c r="AB203" i="12"/>
  <c r="AA203" i="12"/>
  <c r="AB199" i="12"/>
  <c r="AA199" i="12"/>
  <c r="AB195" i="12"/>
  <c r="AA195" i="12"/>
  <c r="AB191" i="12"/>
  <c r="AA191" i="12"/>
  <c r="AB187" i="12"/>
  <c r="AA187" i="12"/>
  <c r="AB183" i="12"/>
  <c r="AA183" i="12"/>
  <c r="AB179" i="12"/>
  <c r="AA179" i="12"/>
  <c r="AB175" i="12"/>
  <c r="AA175" i="12"/>
  <c r="AB171" i="12"/>
  <c r="AA171" i="12"/>
  <c r="AB167" i="12"/>
  <c r="AA167" i="12"/>
  <c r="AB163" i="12"/>
  <c r="AA163" i="12"/>
  <c r="AB159" i="12"/>
  <c r="AA159" i="12"/>
  <c r="AB155" i="12"/>
  <c r="AA155" i="12"/>
  <c r="AB151" i="12"/>
  <c r="AA151" i="12"/>
  <c r="AB147" i="12"/>
  <c r="AA147" i="12"/>
  <c r="AB143" i="12"/>
  <c r="AA143" i="12"/>
  <c r="AB139" i="12"/>
  <c r="AA139" i="12"/>
  <c r="AB135" i="12"/>
  <c r="AA135" i="12"/>
  <c r="AB131" i="12"/>
  <c r="AA131" i="12"/>
  <c r="AB127" i="12"/>
  <c r="AA127" i="12"/>
  <c r="AB123" i="12"/>
  <c r="AA123" i="12"/>
  <c r="AB119" i="12"/>
  <c r="AA119" i="12"/>
  <c r="AB115" i="12"/>
  <c r="AA115" i="12"/>
  <c r="AB111" i="12"/>
  <c r="AA111" i="12"/>
  <c r="AB107" i="12"/>
  <c r="AA107" i="12"/>
  <c r="AB103" i="12"/>
  <c r="AA103" i="12"/>
  <c r="AB99" i="12"/>
  <c r="AA99" i="12"/>
  <c r="AB95" i="12"/>
  <c r="AA95" i="12"/>
  <c r="AB91" i="12"/>
  <c r="AA91" i="12"/>
  <c r="AB87" i="12"/>
  <c r="AA87" i="12"/>
  <c r="AB83" i="12"/>
  <c r="AA83" i="12"/>
  <c r="AB79" i="12"/>
  <c r="AA79" i="12"/>
  <c r="AB75" i="12"/>
  <c r="AA75" i="12"/>
  <c r="AB71" i="12"/>
  <c r="AA71" i="12"/>
  <c r="AB67" i="12"/>
  <c r="AA67" i="12"/>
  <c r="AB63" i="12"/>
  <c r="AA63" i="12"/>
  <c r="AB59" i="12"/>
  <c r="AA59" i="12"/>
  <c r="AB55" i="12"/>
  <c r="AA55" i="12"/>
  <c r="AB51" i="12"/>
  <c r="AA51" i="12"/>
  <c r="AB47" i="12"/>
  <c r="AA47" i="12"/>
  <c r="AB43" i="12"/>
  <c r="AA43" i="12"/>
  <c r="AB39" i="12"/>
  <c r="AA39" i="12"/>
  <c r="AB35" i="12"/>
  <c r="AA35" i="12"/>
  <c r="AB31" i="12"/>
  <c r="AA31" i="12"/>
  <c r="AB27" i="12"/>
  <c r="AA27" i="12"/>
  <c r="AB23" i="12"/>
  <c r="AA23" i="12"/>
  <c r="AB19" i="12"/>
  <c r="AA19" i="12"/>
  <c r="AB15" i="12"/>
  <c r="AA15" i="12"/>
  <c r="AB11" i="12"/>
  <c r="AA11" i="12"/>
  <c r="AB7" i="12"/>
  <c r="AA7" i="12"/>
  <c r="AB4" i="12"/>
  <c r="AA2213" i="12"/>
  <c r="AA2209" i="12"/>
  <c r="AA2205" i="12"/>
  <c r="AA2201" i="12"/>
  <c r="AA2197" i="12"/>
  <c r="AA2193" i="12"/>
  <c r="AA2189" i="12"/>
  <c r="AA2185" i="12"/>
  <c r="AA2181" i="12"/>
  <c r="AA2177" i="12"/>
  <c r="AA2173" i="12"/>
  <c r="AA2169" i="12"/>
  <c r="AA2165" i="12"/>
  <c r="AA2161" i="12"/>
  <c r="AA2157" i="12"/>
  <c r="AA2153" i="12"/>
  <c r="AA2149" i="12"/>
  <c r="AA2145" i="12"/>
  <c r="AA2141" i="12"/>
  <c r="AA2137" i="12"/>
  <c r="AA2133" i="12"/>
  <c r="AA2129" i="12"/>
  <c r="AA2125" i="12"/>
  <c r="AA2121" i="12"/>
  <c r="AA2117" i="12"/>
  <c r="AA2113" i="12"/>
  <c r="AA2109" i="12"/>
  <c r="AA2105" i="12"/>
  <c r="AA2101" i="12"/>
  <c r="AA2097" i="12"/>
  <c r="AA2093" i="12"/>
  <c r="AA2089" i="12"/>
  <c r="AA2085" i="12"/>
  <c r="AA2081" i="12"/>
  <c r="AA2077" i="12"/>
  <c r="AA2073" i="12"/>
  <c r="AA2069" i="12"/>
  <c r="AA2065" i="12"/>
  <c r="AA2061" i="12"/>
  <c r="AA2057" i="12"/>
  <c r="AA2053" i="12"/>
  <c r="AA2049" i="12"/>
  <c r="AA2045" i="12"/>
  <c r="AA2041" i="12"/>
  <c r="AA2037" i="12"/>
  <c r="AA2033" i="12"/>
  <c r="AA2029" i="12"/>
  <c r="AA2025" i="12"/>
  <c r="AA2021" i="12"/>
  <c r="AA2017" i="12"/>
  <c r="AA2013" i="12"/>
  <c r="AA2009" i="12"/>
  <c r="AA2005" i="12"/>
  <c r="AA2001" i="12"/>
  <c r="AA1997" i="12"/>
  <c r="AA1993" i="12"/>
  <c r="AA1989" i="12"/>
  <c r="AA1985" i="12"/>
  <c r="AA1981" i="12"/>
  <c r="AA1977" i="12"/>
  <c r="AA1973" i="12"/>
  <c r="AA1969" i="12"/>
  <c r="AA1965" i="12"/>
  <c r="AA1961" i="12"/>
  <c r="AA1957" i="12"/>
  <c r="AA1953" i="12"/>
  <c r="AA1949" i="12"/>
  <c r="AA1945" i="12"/>
  <c r="AA1941" i="12"/>
  <c r="AA1937" i="12"/>
  <c r="AA1933" i="12"/>
  <c r="AA1929" i="12"/>
  <c r="AA1925" i="12"/>
  <c r="AA1921" i="12"/>
  <c r="AA1917" i="12"/>
  <c r="AA1913" i="12"/>
  <c r="AA1909" i="12"/>
  <c r="AA1905" i="12"/>
  <c r="AA1901" i="12"/>
  <c r="AA1896" i="12"/>
  <c r="AA1891" i="12"/>
  <c r="AA1885" i="12"/>
  <c r="AA1880" i="12"/>
  <c r="AA1867" i="12"/>
  <c r="AB1898" i="12"/>
  <c r="AA1898" i="12"/>
  <c r="AB1894" i="12"/>
  <c r="AA1894" i="12"/>
  <c r="AB1890" i="12"/>
  <c r="AA1890" i="12"/>
  <c r="AB1886" i="12"/>
  <c r="AA1886" i="12"/>
  <c r="AB1882" i="12"/>
  <c r="AA1882" i="12"/>
  <c r="AB1878" i="12"/>
  <c r="AA1878" i="12"/>
  <c r="AB1874" i="12"/>
  <c r="AA1874" i="12"/>
  <c r="AB1870" i="12"/>
  <c r="AA1870" i="12"/>
  <c r="AB1866" i="12"/>
  <c r="AA1866" i="12"/>
  <c r="AB1862" i="12"/>
  <c r="AA1862" i="12"/>
  <c r="AB1858" i="12"/>
  <c r="AA1858" i="12"/>
  <c r="AB1854" i="12"/>
  <c r="AA1854" i="12"/>
  <c r="AB1850" i="12"/>
  <c r="AA1850" i="12"/>
  <c r="AB1846" i="12"/>
  <c r="AA1846" i="12"/>
  <c r="AB1842" i="12"/>
  <c r="AA1842" i="12"/>
  <c r="AB1838" i="12"/>
  <c r="AA1838" i="12"/>
  <c r="AB1834" i="12"/>
  <c r="AA1834" i="12"/>
  <c r="AB1830" i="12"/>
  <c r="AA1830" i="12"/>
  <c r="AB1826" i="12"/>
  <c r="AA1826" i="12"/>
  <c r="AB1822" i="12"/>
  <c r="AA1822" i="12"/>
  <c r="AB1818" i="12"/>
  <c r="AA1818" i="12"/>
  <c r="AB1814" i="12"/>
  <c r="AA1814" i="12"/>
  <c r="AB1810" i="12"/>
  <c r="AA1810" i="12"/>
  <c r="AB1806" i="12"/>
  <c r="AA1806" i="12"/>
  <c r="AB1802" i="12"/>
  <c r="AA1802" i="12"/>
  <c r="AB1798" i="12"/>
  <c r="AA1798" i="12"/>
  <c r="AB1794" i="12"/>
  <c r="AA1794" i="12"/>
  <c r="AB1790" i="12"/>
  <c r="AA1790" i="12"/>
  <c r="AB1786" i="12"/>
  <c r="AA1786" i="12"/>
  <c r="AB1782" i="12"/>
  <c r="AA1782" i="12"/>
  <c r="AB1778" i="12"/>
  <c r="AA1778" i="12"/>
  <c r="AB1774" i="12"/>
  <c r="AA1774" i="12"/>
  <c r="AB1770" i="12"/>
  <c r="AA1770" i="12"/>
  <c r="AB1766" i="12"/>
  <c r="AA1766" i="12"/>
  <c r="AB1762" i="12"/>
  <c r="AA1762" i="12"/>
  <c r="AB1758" i="12"/>
  <c r="AA1758" i="12"/>
  <c r="AB1754" i="12"/>
  <c r="AA1754" i="12"/>
  <c r="AB1750" i="12"/>
  <c r="AA1750" i="12"/>
  <c r="AB1746" i="12"/>
  <c r="AA1746" i="12"/>
  <c r="AB1742" i="12"/>
  <c r="AA1742" i="12"/>
  <c r="AB1738" i="12"/>
  <c r="AA1738" i="12"/>
  <c r="AB1734" i="12"/>
  <c r="AA1734" i="12"/>
  <c r="AB1730" i="12"/>
  <c r="AA1730" i="12"/>
  <c r="AB1726" i="12"/>
  <c r="AA1726" i="12"/>
  <c r="AB1722" i="12"/>
  <c r="AA1722" i="12"/>
  <c r="AB1718" i="12"/>
  <c r="AA1718" i="12"/>
  <c r="AB1714" i="12"/>
  <c r="AA1714" i="12"/>
  <c r="AB1710" i="12"/>
  <c r="AA1710" i="12"/>
  <c r="AB1706" i="12"/>
  <c r="AA1706" i="12"/>
  <c r="AB1702" i="12"/>
  <c r="AA1702" i="12"/>
  <c r="AB1698" i="12"/>
  <c r="AA1698" i="12"/>
  <c r="AB1694" i="12"/>
  <c r="AA1694" i="12"/>
  <c r="AB1690" i="12"/>
  <c r="AA1690" i="12"/>
  <c r="AB1686" i="12"/>
  <c r="AA1686" i="12"/>
  <c r="AB1682" i="12"/>
  <c r="AA1682" i="12"/>
  <c r="AB1678" i="12"/>
  <c r="AA1678" i="12"/>
  <c r="AB1674" i="12"/>
  <c r="AA1674" i="12"/>
  <c r="AB1670" i="12"/>
  <c r="AA1670" i="12"/>
  <c r="AB1666" i="12"/>
  <c r="AA1666" i="12"/>
  <c r="AB1662" i="12"/>
  <c r="AA1662" i="12"/>
  <c r="AB1658" i="12"/>
  <c r="AA1658" i="12"/>
  <c r="AB1654" i="12"/>
  <c r="AA1654" i="12"/>
  <c r="AB1650" i="12"/>
  <c r="AA1650" i="12"/>
  <c r="AB1646" i="12"/>
  <c r="AA1646" i="12"/>
  <c r="AB1642" i="12"/>
  <c r="AA1642" i="12"/>
  <c r="AB1638" i="12"/>
  <c r="AA1638" i="12"/>
  <c r="AB1634" i="12"/>
  <c r="AA1634" i="12"/>
  <c r="AB1630" i="12"/>
  <c r="AA1630" i="12"/>
  <c r="AB1626" i="12"/>
  <c r="AA1626" i="12"/>
  <c r="AB1622" i="12"/>
  <c r="AA1622" i="12"/>
  <c r="AB1618" i="12"/>
  <c r="AA1618" i="12"/>
  <c r="AB1614" i="12"/>
  <c r="AA1614" i="12"/>
  <c r="AB1610" i="12"/>
  <c r="AA1610" i="12"/>
  <c r="AB1606" i="12"/>
  <c r="AA1606" i="12"/>
  <c r="AB1602" i="12"/>
  <c r="AA1602" i="12"/>
  <c r="AB1598" i="12"/>
  <c r="AA1598" i="12"/>
  <c r="AB1594" i="12"/>
  <c r="AA1594" i="12"/>
  <c r="AB1590" i="12"/>
  <c r="AA1590" i="12"/>
  <c r="AB1586" i="12"/>
  <c r="AA1586" i="12"/>
  <c r="AB1582" i="12"/>
  <c r="AA1582" i="12"/>
  <c r="AB1578" i="12"/>
  <c r="AA1578" i="12"/>
  <c r="AB1574" i="12"/>
  <c r="AA1574" i="12"/>
  <c r="AB1570" i="12"/>
  <c r="AA1570" i="12"/>
  <c r="AB1566" i="12"/>
  <c r="AA1566" i="12"/>
  <c r="AB1562" i="12"/>
  <c r="AA1562" i="12"/>
  <c r="AB1558" i="12"/>
  <c r="AA1558" i="12"/>
  <c r="AB1554" i="12"/>
  <c r="AA1554" i="12"/>
  <c r="AB1550" i="12"/>
  <c r="AA1550" i="12"/>
  <c r="AB1546" i="12"/>
  <c r="AA1546" i="12"/>
  <c r="AB1542" i="12"/>
  <c r="AA1542" i="12"/>
  <c r="AB1538" i="12"/>
  <c r="AA1538" i="12"/>
  <c r="AB1534" i="12"/>
  <c r="AA1534" i="12"/>
  <c r="AB1530" i="12"/>
  <c r="AA1530" i="12"/>
  <c r="AB1526" i="12"/>
  <c r="AA1526" i="12"/>
  <c r="AB1522" i="12"/>
  <c r="AA1522" i="12"/>
  <c r="AB1518" i="12"/>
  <c r="AA1518" i="12"/>
  <c r="AB1514" i="12"/>
  <c r="AA1514" i="12"/>
  <c r="AB1510" i="12"/>
  <c r="AA1510" i="12"/>
  <c r="AB1506" i="12"/>
  <c r="AA1506" i="12"/>
  <c r="AB1502" i="12"/>
  <c r="AA1502" i="12"/>
  <c r="AB1498" i="12"/>
  <c r="AA1498" i="12"/>
  <c r="AB1494" i="12"/>
  <c r="AA1494" i="12"/>
  <c r="AB1490" i="12"/>
  <c r="AA1490" i="12"/>
  <c r="AB1486" i="12"/>
  <c r="AA1486" i="12"/>
  <c r="AB1482" i="12"/>
  <c r="AA1482" i="12"/>
  <c r="AB1478" i="12"/>
  <c r="AA1478" i="12"/>
  <c r="AB1474" i="12"/>
  <c r="AA1474" i="12"/>
  <c r="AB1470" i="12"/>
  <c r="AA1470" i="12"/>
  <c r="AB1466" i="12"/>
  <c r="AA1466" i="12"/>
  <c r="AB1462" i="12"/>
  <c r="AA1462" i="12"/>
  <c r="AB1458" i="12"/>
  <c r="AA1458" i="12"/>
  <c r="AB1454" i="12"/>
  <c r="AA1454" i="12"/>
  <c r="AB1450" i="12"/>
  <c r="AA1450" i="12"/>
  <c r="AB1446" i="12"/>
  <c r="AA1446" i="12"/>
  <c r="AB1442" i="12"/>
  <c r="AA1442" i="12"/>
  <c r="AB1438" i="12"/>
  <c r="AA1438" i="12"/>
  <c r="AB1434" i="12"/>
  <c r="AA1434" i="12"/>
  <c r="AB1430" i="12"/>
  <c r="AA1430" i="12"/>
  <c r="AB1426" i="12"/>
  <c r="AA1426" i="12"/>
  <c r="AB1422" i="12"/>
  <c r="AA1422" i="12"/>
  <c r="AB1418" i="12"/>
  <c r="AA1418" i="12"/>
  <c r="AB1414" i="12"/>
  <c r="AA1414" i="12"/>
  <c r="AB1410" i="12"/>
  <c r="AA1410" i="12"/>
  <c r="AB1406" i="12"/>
  <c r="AA1406" i="12"/>
  <c r="AB1402" i="12"/>
  <c r="AA1402" i="12"/>
  <c r="AB1398" i="12"/>
  <c r="AA1398" i="12"/>
  <c r="AB1394" i="12"/>
  <c r="AA1394" i="12"/>
  <c r="AB1390" i="12"/>
  <c r="AA1390" i="12"/>
  <c r="AB1386" i="12"/>
  <c r="AA1386" i="12"/>
  <c r="AB1382" i="12"/>
  <c r="AA1382" i="12"/>
  <c r="AB1378" i="12"/>
  <c r="AA1378" i="12"/>
  <c r="AB1374" i="12"/>
  <c r="AA1374" i="12"/>
  <c r="AB1370" i="12"/>
  <c r="AA1370" i="12"/>
  <c r="AB1366" i="12"/>
  <c r="AA1366" i="12"/>
  <c r="AB1362" i="12"/>
  <c r="AA1362" i="12"/>
  <c r="AB1358" i="12"/>
  <c r="AA1358" i="12"/>
  <c r="AB1354" i="12"/>
  <c r="AA1354" i="12"/>
  <c r="AB1350" i="12"/>
  <c r="AA1350" i="12"/>
  <c r="AB1346" i="12"/>
  <c r="AA1346" i="12"/>
  <c r="AB1342" i="12"/>
  <c r="AA1342" i="12"/>
  <c r="AB1338" i="12"/>
  <c r="AA1338" i="12"/>
  <c r="AB1334" i="12"/>
  <c r="AA1334" i="12"/>
  <c r="AB1330" i="12"/>
  <c r="AA1330" i="12"/>
  <c r="AB1326" i="12"/>
  <c r="AA1326" i="12"/>
  <c r="AB1322" i="12"/>
  <c r="AA1322" i="12"/>
  <c r="AB1318" i="12"/>
  <c r="AA1318" i="12"/>
  <c r="AB1314" i="12"/>
  <c r="AA1314" i="12"/>
  <c r="AB1310" i="12"/>
  <c r="AA1310" i="12"/>
  <c r="AB1306" i="12"/>
  <c r="AA1306" i="12"/>
  <c r="AB1302" i="12"/>
  <c r="AA1302" i="12"/>
  <c r="AB1298" i="12"/>
  <c r="AA1298" i="12"/>
  <c r="AB1294" i="12"/>
  <c r="AA1294" i="12"/>
  <c r="AB1290" i="12"/>
  <c r="AA1290" i="12"/>
  <c r="AB1286" i="12"/>
  <c r="AA1286" i="12"/>
  <c r="AB1282" i="12"/>
  <c r="AA1282" i="12"/>
  <c r="AB1278" i="12"/>
  <c r="AA1278" i="12"/>
  <c r="AB1274" i="12"/>
  <c r="AA1274" i="12"/>
  <c r="AB1270" i="12"/>
  <c r="AA1270" i="12"/>
  <c r="AB1266" i="12"/>
  <c r="AA1266" i="12"/>
  <c r="AB1262" i="12"/>
  <c r="AA1262" i="12"/>
  <c r="AB1258" i="12"/>
  <c r="AA1258" i="12"/>
  <c r="AB1254" i="12"/>
  <c r="AA1254" i="12"/>
  <c r="AB1250" i="12"/>
  <c r="AA1250" i="12"/>
  <c r="AB1246" i="12"/>
  <c r="AA1246" i="12"/>
  <c r="AB1242" i="12"/>
  <c r="AA1242" i="12"/>
  <c r="AB1238" i="12"/>
  <c r="AA1238" i="12"/>
  <c r="AB1234" i="12"/>
  <c r="AA1234" i="12"/>
  <c r="AB1230" i="12"/>
  <c r="AA1230" i="12"/>
  <c r="AB1226" i="12"/>
  <c r="AA1226" i="12"/>
  <c r="AB1222" i="12"/>
  <c r="AA1222" i="12"/>
  <c r="AB1218" i="12"/>
  <c r="AA1218" i="12"/>
  <c r="AB1214" i="12"/>
  <c r="AA1214" i="12"/>
  <c r="AB1210" i="12"/>
  <c r="AA1210" i="12"/>
  <c r="AB1206" i="12"/>
  <c r="AA1206" i="12"/>
  <c r="AB1202" i="12"/>
  <c r="AA1202" i="12"/>
  <c r="AB1198" i="12"/>
  <c r="AA1198" i="12"/>
  <c r="AB1194" i="12"/>
  <c r="AA1194" i="12"/>
  <c r="AB1190" i="12"/>
  <c r="AA1190" i="12"/>
  <c r="AB1186" i="12"/>
  <c r="AA1186" i="12"/>
  <c r="AB1182" i="12"/>
  <c r="AA1182" i="12"/>
  <c r="AB1178" i="12"/>
  <c r="AA1178" i="12"/>
  <c r="AB1174" i="12"/>
  <c r="AA1174" i="12"/>
  <c r="AB1170" i="12"/>
  <c r="AA1170" i="12"/>
  <c r="AB1166" i="12"/>
  <c r="AA1166" i="12"/>
  <c r="AB1162" i="12"/>
  <c r="AA1162" i="12"/>
  <c r="AB1158" i="12"/>
  <c r="AA1158" i="12"/>
  <c r="AB1154" i="12"/>
  <c r="AA1154" i="12"/>
  <c r="AB1150" i="12"/>
  <c r="AA1150" i="12"/>
  <c r="AB1146" i="12"/>
  <c r="AA1146" i="12"/>
  <c r="AB1142" i="12"/>
  <c r="AA1142" i="12"/>
  <c r="AB1138" i="12"/>
  <c r="AA1138" i="12"/>
  <c r="AB1134" i="12"/>
  <c r="AA1134" i="12"/>
  <c r="AB1130" i="12"/>
  <c r="AA1130" i="12"/>
  <c r="AB1126" i="12"/>
  <c r="AA1126" i="12"/>
  <c r="AB1122" i="12"/>
  <c r="AA1122" i="12"/>
  <c r="AB1118" i="12"/>
  <c r="AA1118" i="12"/>
  <c r="AB1114" i="12"/>
  <c r="AA1114" i="12"/>
  <c r="AB1110" i="12"/>
  <c r="AA1110" i="12"/>
  <c r="AB1106" i="12"/>
  <c r="AA1106" i="12"/>
  <c r="AB1102" i="12"/>
  <c r="AA1102" i="12"/>
  <c r="AB1098" i="12"/>
  <c r="AA1098" i="12"/>
  <c r="AB1094" i="12"/>
  <c r="AA1094" i="12"/>
  <c r="AB1090" i="12"/>
  <c r="AA1090" i="12"/>
  <c r="AB1086" i="12"/>
  <c r="AA1086" i="12"/>
  <c r="AB1082" i="12"/>
  <c r="AA1082" i="12"/>
  <c r="AB1078" i="12"/>
  <c r="AA1078" i="12"/>
  <c r="AB1074" i="12"/>
  <c r="AA1074" i="12"/>
  <c r="AB1070" i="12"/>
  <c r="AA1070" i="12"/>
  <c r="AB1066" i="12"/>
  <c r="AA1066" i="12"/>
  <c r="AB1062" i="12"/>
  <c r="AA1062" i="12"/>
  <c r="AB1058" i="12"/>
  <c r="AA1058" i="12"/>
  <c r="AB1054" i="12"/>
  <c r="AA1054" i="12"/>
  <c r="AB1050" i="12"/>
  <c r="AA1050" i="12"/>
  <c r="AB1046" i="12"/>
  <c r="AA1046" i="12"/>
  <c r="AB1042" i="12"/>
  <c r="AA1042" i="12"/>
  <c r="AB1038" i="12"/>
  <c r="AA1038" i="12"/>
  <c r="AB1034" i="12"/>
  <c r="AA1034" i="12"/>
  <c r="AB1030" i="12"/>
  <c r="AA1030" i="12"/>
  <c r="AB1026" i="12"/>
  <c r="AA1026" i="12"/>
  <c r="AB1022" i="12"/>
  <c r="AA1022" i="12"/>
  <c r="AB1018" i="12"/>
  <c r="AA1018" i="12"/>
  <c r="AB1014" i="12"/>
  <c r="AA1014" i="12"/>
  <c r="AB1010" i="12"/>
  <c r="AA1010" i="12"/>
  <c r="AB1006" i="12"/>
  <c r="AA1006" i="12"/>
  <c r="AB1002" i="12"/>
  <c r="AA1002" i="12"/>
  <c r="AB998" i="12"/>
  <c r="AA998" i="12"/>
  <c r="AB994" i="12"/>
  <c r="AA994" i="12"/>
  <c r="AB990" i="12"/>
  <c r="AA990" i="12"/>
  <c r="AB986" i="12"/>
  <c r="AA986" i="12"/>
  <c r="AB982" i="12"/>
  <c r="AA982" i="12"/>
  <c r="AB978" i="12"/>
  <c r="AA978" i="12"/>
  <c r="AB974" i="12"/>
  <c r="AA974" i="12"/>
  <c r="AB970" i="12"/>
  <c r="AA970" i="12"/>
  <c r="AB966" i="12"/>
  <c r="AA966" i="12"/>
  <c r="AB962" i="12"/>
  <c r="AA962" i="12"/>
  <c r="AB958" i="12"/>
  <c r="AA958" i="12"/>
  <c r="AB954" i="12"/>
  <c r="AA954" i="12"/>
  <c r="AB950" i="12"/>
  <c r="AA950" i="12"/>
  <c r="AB946" i="12"/>
  <c r="AA946" i="12"/>
  <c r="AB942" i="12"/>
  <c r="AA942" i="12"/>
  <c r="AB938" i="12"/>
  <c r="AA938" i="12"/>
  <c r="AB934" i="12"/>
  <c r="AA934" i="12"/>
  <c r="AB930" i="12"/>
  <c r="AA930" i="12"/>
  <c r="AB926" i="12"/>
  <c r="AA926" i="12"/>
  <c r="AB922" i="12"/>
  <c r="AA922" i="12"/>
  <c r="AB918" i="12"/>
  <c r="AA918" i="12"/>
  <c r="AB914" i="12"/>
  <c r="AA914" i="12"/>
  <c r="AB910" i="12"/>
  <c r="AA910" i="12"/>
  <c r="AB906" i="12"/>
  <c r="AA906" i="12"/>
  <c r="AB902" i="12"/>
  <c r="AA902" i="12"/>
  <c r="AB898" i="12"/>
  <c r="AA898" i="12"/>
  <c r="AB894" i="12"/>
  <c r="AA894" i="12"/>
  <c r="AB890" i="12"/>
  <c r="AA890" i="12"/>
  <c r="AB886" i="12"/>
  <c r="AA886" i="12"/>
  <c r="AB882" i="12"/>
  <c r="AA882" i="12"/>
  <c r="AB878" i="12"/>
  <c r="AA878" i="12"/>
  <c r="AB874" i="12"/>
  <c r="AA874" i="12"/>
  <c r="AB870" i="12"/>
  <c r="AA870" i="12"/>
  <c r="AB866" i="12"/>
  <c r="AA866" i="12"/>
  <c r="AB862" i="12"/>
  <c r="AA862" i="12"/>
  <c r="AB858" i="12"/>
  <c r="AA858" i="12"/>
  <c r="AB854" i="12"/>
  <c r="AA854" i="12"/>
  <c r="AB850" i="12"/>
  <c r="AA850" i="12"/>
  <c r="AB846" i="12"/>
  <c r="AA846" i="12"/>
  <c r="AB842" i="12"/>
  <c r="AA842" i="12"/>
  <c r="AB838" i="12"/>
  <c r="AA838" i="12"/>
  <c r="AB834" i="12"/>
  <c r="AA834" i="12"/>
  <c r="AB830" i="12"/>
  <c r="AA830" i="12"/>
  <c r="AB826" i="12"/>
  <c r="AA826" i="12"/>
  <c r="AB822" i="12"/>
  <c r="AA822" i="12"/>
  <c r="AB818" i="12"/>
  <c r="AA818" i="12"/>
  <c r="AB814" i="12"/>
  <c r="AA814" i="12"/>
  <c r="AB810" i="12"/>
  <c r="AA810" i="12"/>
  <c r="AB806" i="12"/>
  <c r="AA806" i="12"/>
  <c r="AB802" i="12"/>
  <c r="AA802" i="12"/>
  <c r="AB798" i="12"/>
  <c r="AA798" i="12"/>
  <c r="AB794" i="12"/>
  <c r="AA794" i="12"/>
  <c r="AB790" i="12"/>
  <c r="AA790" i="12"/>
  <c r="AB786" i="12"/>
  <c r="AA786" i="12"/>
  <c r="AB782" i="12"/>
  <c r="AA782" i="12"/>
  <c r="AB778" i="12"/>
  <c r="AA778" i="12"/>
  <c r="AB774" i="12"/>
  <c r="AA774" i="12"/>
  <c r="AB770" i="12"/>
  <c r="AA770" i="12"/>
  <c r="AB766" i="12"/>
  <c r="AA766" i="12"/>
  <c r="AB762" i="12"/>
  <c r="AA762" i="12"/>
  <c r="AB758" i="12"/>
  <c r="AA758" i="12"/>
  <c r="AB754" i="12"/>
  <c r="AA754" i="12"/>
  <c r="AB750" i="12"/>
  <c r="AA750" i="12"/>
  <c r="AB746" i="12"/>
  <c r="AA746" i="12"/>
  <c r="AB742" i="12"/>
  <c r="AA742" i="12"/>
  <c r="AB738" i="12"/>
  <c r="AA738" i="12"/>
  <c r="AB734" i="12"/>
  <c r="AA734" i="12"/>
  <c r="AB730" i="12"/>
  <c r="AA730" i="12"/>
  <c r="AB726" i="12"/>
  <c r="AA726" i="12"/>
  <c r="AB722" i="12"/>
  <c r="AA722" i="12"/>
  <c r="AB718" i="12"/>
  <c r="AA718" i="12"/>
  <c r="AB714" i="12"/>
  <c r="AA714" i="12"/>
  <c r="AB710" i="12"/>
  <c r="AA710" i="12"/>
  <c r="AB706" i="12"/>
  <c r="AA706" i="12"/>
  <c r="AB702" i="12"/>
  <c r="AA702" i="12"/>
  <c r="AB698" i="12"/>
  <c r="AA698" i="12"/>
  <c r="AB694" i="12"/>
  <c r="AA694" i="12"/>
  <c r="AB690" i="12"/>
  <c r="AA690" i="12"/>
  <c r="AB686" i="12"/>
  <c r="AA686" i="12"/>
  <c r="AB682" i="12"/>
  <c r="AA682" i="12"/>
  <c r="AB678" i="12"/>
  <c r="AA678" i="12"/>
  <c r="AB674" i="12"/>
  <c r="AA674" i="12"/>
  <c r="AB670" i="12"/>
  <c r="AA670" i="12"/>
  <c r="AB666" i="12"/>
  <c r="AA666" i="12"/>
  <c r="AB662" i="12"/>
  <c r="AA662" i="12"/>
  <c r="AB658" i="12"/>
  <c r="AA658" i="12"/>
  <c r="AB654" i="12"/>
  <c r="AA654" i="12"/>
  <c r="AB650" i="12"/>
  <c r="AA650" i="12"/>
  <c r="AB646" i="12"/>
  <c r="AA646" i="12"/>
  <c r="AB642" i="12"/>
  <c r="AA642" i="12"/>
  <c r="AB638" i="12"/>
  <c r="AA638" i="12"/>
  <c r="AB634" i="12"/>
  <c r="AA634" i="12"/>
  <c r="AB630" i="12"/>
  <c r="AA630" i="12"/>
  <c r="AB626" i="12"/>
  <c r="AA626" i="12"/>
  <c r="AB622" i="12"/>
  <c r="AA622" i="12"/>
  <c r="AB618" i="12"/>
  <c r="AA618" i="12"/>
  <c r="AB614" i="12"/>
  <c r="AA614" i="12"/>
  <c r="AB610" i="12"/>
  <c r="AA610" i="12"/>
  <c r="AB606" i="12"/>
  <c r="AA606" i="12"/>
  <c r="AB602" i="12"/>
  <c r="AA602" i="12"/>
  <c r="AB598" i="12"/>
  <c r="AA598" i="12"/>
  <c r="AB594" i="12"/>
  <c r="AA594" i="12"/>
  <c r="AB590" i="12"/>
  <c r="AA590" i="12"/>
  <c r="AB586" i="12"/>
  <c r="AA586" i="12"/>
  <c r="AB582" i="12"/>
  <c r="AA582" i="12"/>
  <c r="AB578" i="12"/>
  <c r="AA578" i="12"/>
  <c r="AB574" i="12"/>
  <c r="AA574" i="12"/>
  <c r="AB570" i="12"/>
  <c r="AA570" i="12"/>
  <c r="AB566" i="12"/>
  <c r="AA566" i="12"/>
  <c r="AB562" i="12"/>
  <c r="AA562" i="12"/>
  <c r="AB558" i="12"/>
  <c r="AA558" i="12"/>
  <c r="AB554" i="12"/>
  <c r="AA554" i="12"/>
  <c r="AB550" i="12"/>
  <c r="AA550" i="12"/>
  <c r="AB546" i="12"/>
  <c r="AA546" i="12"/>
  <c r="AB542" i="12"/>
  <c r="AA542" i="12"/>
  <c r="AB538" i="12"/>
  <c r="AA538" i="12"/>
  <c r="AB534" i="12"/>
  <c r="AA534" i="12"/>
  <c r="AB530" i="12"/>
  <c r="AA530" i="12"/>
  <c r="AB526" i="12"/>
  <c r="AA526" i="12"/>
  <c r="AB522" i="12"/>
  <c r="AA522" i="12"/>
  <c r="AB518" i="12"/>
  <c r="AA518" i="12"/>
  <c r="AB514" i="12"/>
  <c r="AA514" i="12"/>
  <c r="AB510" i="12"/>
  <c r="AA510" i="12"/>
  <c r="AB506" i="12"/>
  <c r="AA506" i="12"/>
  <c r="AB502" i="12"/>
  <c r="AA502" i="12"/>
  <c r="AB498" i="12"/>
  <c r="AA498" i="12"/>
  <c r="AB494" i="12"/>
  <c r="AA494" i="12"/>
  <c r="AB490" i="12"/>
  <c r="AA490" i="12"/>
  <c r="AB486" i="12"/>
  <c r="AA486" i="12"/>
  <c r="AB482" i="12"/>
  <c r="AA482" i="12"/>
  <c r="AB478" i="12"/>
  <c r="AA478" i="12"/>
  <c r="AB474" i="12"/>
  <c r="AA474" i="12"/>
  <c r="AB470" i="12"/>
  <c r="AA470" i="12"/>
  <c r="AB466" i="12"/>
  <c r="AA466" i="12"/>
  <c r="AB462" i="12"/>
  <c r="AA462" i="12"/>
  <c r="AB458" i="12"/>
  <c r="AA458" i="12"/>
  <c r="AB454" i="12"/>
  <c r="AA454" i="12"/>
  <c r="AB450" i="12"/>
  <c r="AA450" i="12"/>
  <c r="AB446" i="12"/>
  <c r="AA446" i="12"/>
  <c r="AB442" i="12"/>
  <c r="AA442" i="12"/>
  <c r="AB438" i="12"/>
  <c r="AA438" i="12"/>
  <c r="AB434" i="12"/>
  <c r="AA434" i="12"/>
  <c r="AB430" i="12"/>
  <c r="AA430" i="12"/>
  <c r="AB426" i="12"/>
  <c r="AA426" i="12"/>
  <c r="AB422" i="12"/>
  <c r="AA422" i="12"/>
  <c r="AB418" i="12"/>
  <c r="AA418" i="12"/>
  <c r="AB414" i="12"/>
  <c r="AA414" i="12"/>
  <c r="AB410" i="12"/>
  <c r="AA410" i="12"/>
  <c r="AB406" i="12"/>
  <c r="AA406" i="12"/>
  <c r="AB402" i="12"/>
  <c r="AA402" i="12"/>
  <c r="AB398" i="12"/>
  <c r="AA398" i="12"/>
  <c r="AB394" i="12"/>
  <c r="AA394" i="12"/>
  <c r="AB390" i="12"/>
  <c r="AA390" i="12"/>
  <c r="AB386" i="12"/>
  <c r="AA386" i="12"/>
  <c r="AB382" i="12"/>
  <c r="AA382" i="12"/>
  <c r="AB378" i="12"/>
  <c r="AA378" i="12"/>
  <c r="AB374" i="12"/>
  <c r="AA374" i="12"/>
  <c r="AB370" i="12"/>
  <c r="AA370" i="12"/>
  <c r="AB366" i="12"/>
  <c r="AA366" i="12"/>
  <c r="AB362" i="12"/>
  <c r="AA362" i="12"/>
  <c r="AB358" i="12"/>
  <c r="AA358" i="12"/>
  <c r="AB354" i="12"/>
  <c r="AA354" i="12"/>
  <c r="AB350" i="12"/>
  <c r="AA350" i="12"/>
  <c r="AB346" i="12"/>
  <c r="AA346" i="12"/>
  <c r="AB342" i="12"/>
  <c r="AA342" i="12"/>
  <c r="AB338" i="12"/>
  <c r="AA338" i="12"/>
  <c r="AB334" i="12"/>
  <c r="AA334" i="12"/>
  <c r="AB330" i="12"/>
  <c r="AA330" i="12"/>
  <c r="AB326" i="12"/>
  <c r="AA326" i="12"/>
  <c r="AB322" i="12"/>
  <c r="AA322" i="12"/>
  <c r="AB318" i="12"/>
  <c r="AA318" i="12"/>
  <c r="AB314" i="12"/>
  <c r="AA314" i="12"/>
  <c r="AB310" i="12"/>
  <c r="AA310" i="12"/>
  <c r="AB306" i="12"/>
  <c r="AA306" i="12"/>
  <c r="AB302" i="12"/>
  <c r="AA302" i="12"/>
  <c r="AB298" i="12"/>
  <c r="AA298" i="12"/>
  <c r="AB294" i="12"/>
  <c r="AA294" i="12"/>
  <c r="AB290" i="12"/>
  <c r="AA290" i="12"/>
  <c r="AB286" i="12"/>
  <c r="AA286" i="12"/>
  <c r="AB282" i="12"/>
  <c r="AA282" i="12"/>
  <c r="AB278" i="12"/>
  <c r="AA278" i="12"/>
  <c r="AB274" i="12"/>
  <c r="AA274" i="12"/>
  <c r="AB270" i="12"/>
  <c r="AA270" i="12"/>
  <c r="AB266" i="12"/>
  <c r="AA266" i="12"/>
  <c r="AB262" i="12"/>
  <c r="AA262" i="12"/>
  <c r="AB258" i="12"/>
  <c r="AA258" i="12"/>
  <c r="AB254" i="12"/>
  <c r="AA254" i="12"/>
  <c r="AB250" i="12"/>
  <c r="AA250" i="12"/>
  <c r="AB246" i="12"/>
  <c r="AA246" i="12"/>
  <c r="AB242" i="12"/>
  <c r="AA242" i="12"/>
  <c r="AB238" i="12"/>
  <c r="AA238" i="12"/>
  <c r="AB234" i="12"/>
  <c r="AA234" i="12"/>
  <c r="AB230" i="12"/>
  <c r="AA230" i="12"/>
  <c r="AB226" i="12"/>
  <c r="AA226" i="12"/>
  <c r="AB222" i="12"/>
  <c r="AA222" i="12"/>
  <c r="AB218" i="12"/>
  <c r="AA218" i="12"/>
  <c r="AB214" i="12"/>
  <c r="AA214" i="12"/>
  <c r="AB210" i="12"/>
  <c r="AA210" i="12"/>
  <c r="AB206" i="12"/>
  <c r="AA206" i="12"/>
  <c r="AB202" i="12"/>
  <c r="AA202" i="12"/>
  <c r="AB198" i="12"/>
  <c r="AA198" i="12"/>
  <c r="AB194" i="12"/>
  <c r="AA194" i="12"/>
  <c r="AB190" i="12"/>
  <c r="AA190" i="12"/>
  <c r="AB186" i="12"/>
  <c r="AA186" i="12"/>
  <c r="AB182" i="12"/>
  <c r="AA182" i="12"/>
  <c r="AB178" i="12"/>
  <c r="AA178" i="12"/>
  <c r="AB174" i="12"/>
  <c r="AA174" i="12"/>
  <c r="AB170" i="12"/>
  <c r="AA170" i="12"/>
  <c r="AB166" i="12"/>
  <c r="AA166" i="12"/>
  <c r="AB162" i="12"/>
  <c r="AA162" i="12"/>
  <c r="AB158" i="12"/>
  <c r="AA158" i="12"/>
  <c r="AB154" i="12"/>
  <c r="AA154" i="12"/>
  <c r="AB150" i="12"/>
  <c r="AA150" i="12"/>
  <c r="AB146" i="12"/>
  <c r="AA146" i="12"/>
  <c r="AB142" i="12"/>
  <c r="AA142" i="12"/>
  <c r="AB138" i="12"/>
  <c r="AA138" i="12"/>
  <c r="AB134" i="12"/>
  <c r="AA134" i="12"/>
  <c r="AB130" i="12"/>
  <c r="AA130" i="12"/>
  <c r="AB126" i="12"/>
  <c r="AA126" i="12"/>
  <c r="AB122" i="12"/>
  <c r="AA122" i="12"/>
  <c r="AB118" i="12"/>
  <c r="AA118" i="12"/>
  <c r="AB114" i="12"/>
  <c r="AA114" i="12"/>
  <c r="AB110" i="12"/>
  <c r="AA110" i="12"/>
  <c r="AB106" i="12"/>
  <c r="AA106" i="12"/>
  <c r="AB102" i="12"/>
  <c r="AA102" i="12"/>
  <c r="AB98" i="12"/>
  <c r="AA98" i="12"/>
  <c r="AB94" i="12"/>
  <c r="AA94" i="12"/>
  <c r="AB90" i="12"/>
  <c r="AA90" i="12"/>
  <c r="AB86" i="12"/>
  <c r="AA86" i="12"/>
  <c r="AB82" i="12"/>
  <c r="AA82" i="12"/>
  <c r="AB78" i="12"/>
  <c r="AA78" i="12"/>
  <c r="AB74" i="12"/>
  <c r="AA74" i="12"/>
  <c r="AB70" i="12"/>
  <c r="AA70" i="12"/>
  <c r="AB66" i="12"/>
  <c r="AA66" i="12"/>
  <c r="AB62" i="12"/>
  <c r="AA62" i="12"/>
  <c r="AB58" i="12"/>
  <c r="AA58" i="12"/>
  <c r="AB54" i="12"/>
  <c r="AA54" i="12"/>
  <c r="AB50" i="12"/>
  <c r="AA50" i="12"/>
  <c r="AB46" i="12"/>
  <c r="AA46" i="12"/>
  <c r="AB42" i="12"/>
  <c r="AA42" i="12"/>
  <c r="AB38" i="12"/>
  <c r="AA38" i="12"/>
  <c r="AB34" i="12"/>
  <c r="AA34" i="12"/>
  <c r="AB30" i="12"/>
  <c r="AA30" i="12"/>
  <c r="AB26" i="12"/>
  <c r="AA26" i="12"/>
  <c r="AB22" i="12"/>
  <c r="AA22" i="12"/>
  <c r="AB18" i="12"/>
  <c r="AA18" i="12"/>
  <c r="AB14" i="12"/>
  <c r="AA14" i="12"/>
  <c r="AB10" i="12"/>
  <c r="AA10" i="12"/>
  <c r="AB6" i="12"/>
  <c r="AA6" i="12"/>
  <c r="AA2216" i="12"/>
  <c r="AA2212" i="12"/>
  <c r="AA2208" i="12"/>
  <c r="AA2204" i="12"/>
  <c r="AA2200" i="12"/>
  <c r="AA2196" i="12"/>
  <c r="AA2192" i="12"/>
  <c r="AA2188" i="12"/>
  <c r="AA2184" i="12"/>
  <c r="AA2180" i="12"/>
  <c r="AA2176" i="12"/>
  <c r="AA2172" i="12"/>
  <c r="AA2168" i="12"/>
  <c r="AA2164" i="12"/>
  <c r="AA2160" i="12"/>
  <c r="AA2156" i="12"/>
  <c r="AA2152" i="12"/>
  <c r="AA2148" i="12"/>
  <c r="AA2144" i="12"/>
  <c r="AA2140" i="12"/>
  <c r="AA2136" i="12"/>
  <c r="AA2132" i="12"/>
  <c r="AA2128" i="12"/>
  <c r="AA2124" i="12"/>
  <c r="AA2120" i="12"/>
  <c r="AA2116" i="12"/>
  <c r="AA2112" i="12"/>
  <c r="AA2108" i="12"/>
  <c r="AA2104" i="12"/>
  <c r="AA2100" i="12"/>
  <c r="AA2096" i="12"/>
  <c r="AA2092" i="12"/>
  <c r="AA2088" i="12"/>
  <c r="AA2084" i="12"/>
  <c r="AA2080" i="12"/>
  <c r="AA2076" i="12"/>
  <c r="AA2072" i="12"/>
  <c r="AA2068" i="12"/>
  <c r="AA2064" i="12"/>
  <c r="AA2060" i="12"/>
  <c r="AA2056" i="12"/>
  <c r="AA2052" i="12"/>
  <c r="AA2048" i="12"/>
  <c r="AA2044" i="12"/>
  <c r="AA2040" i="12"/>
  <c r="AA2036" i="12"/>
  <c r="AA2032" i="12"/>
  <c r="AA2028" i="12"/>
  <c r="AA2024" i="12"/>
  <c r="AA2020" i="12"/>
  <c r="AA2016" i="12"/>
  <c r="AA2012" i="12"/>
  <c r="AA2008" i="12"/>
  <c r="AA2004" i="12"/>
  <c r="AA2000" i="12"/>
  <c r="AA1996" i="12"/>
  <c r="AA1992" i="12"/>
  <c r="AA1988" i="12"/>
  <c r="AA1984" i="12"/>
  <c r="AA1980" i="12"/>
  <c r="AA1976" i="12"/>
  <c r="AA1972" i="12"/>
  <c r="AA1968" i="12"/>
  <c r="AA1964" i="12"/>
  <c r="AA1960" i="12"/>
  <c r="AA1956" i="12"/>
  <c r="AA1952" i="12"/>
  <c r="AA1948" i="12"/>
  <c r="AA1944" i="12"/>
  <c r="AA1940" i="12"/>
  <c r="AA1936" i="12"/>
  <c r="AA1932" i="12"/>
  <c r="AA1928" i="12"/>
  <c r="AA1924" i="12"/>
  <c r="AA1920" i="12"/>
  <c r="AA1916" i="12"/>
  <c r="AA1912" i="12"/>
  <c r="AA1908" i="12"/>
  <c r="AA1904" i="12"/>
  <c r="AA1900" i="12"/>
  <c r="AA1895" i="12"/>
  <c r="AA1889" i="12"/>
  <c r="AA1884" i="12"/>
  <c r="AA1879" i="12"/>
  <c r="AA1863" i="12"/>
  <c r="AB1877" i="12"/>
  <c r="AA1877" i="12"/>
  <c r="AB1873" i="12"/>
  <c r="AA1873" i="12"/>
  <c r="AB1869" i="12"/>
  <c r="AA1869" i="12"/>
  <c r="AB1865" i="12"/>
  <c r="AA1865" i="12"/>
  <c r="AB1861" i="12"/>
  <c r="AA1861" i="12"/>
  <c r="AB1857" i="12"/>
  <c r="AA1857" i="12"/>
  <c r="AB1853" i="12"/>
  <c r="AA1853" i="12"/>
  <c r="AB1849" i="12"/>
  <c r="AA1849" i="12"/>
  <c r="AB1845" i="12"/>
  <c r="AA1845" i="12"/>
  <c r="AB1841" i="12"/>
  <c r="AA1841" i="12"/>
  <c r="AB1837" i="12"/>
  <c r="AA1837" i="12"/>
  <c r="AB1833" i="12"/>
  <c r="AA1833" i="12"/>
  <c r="AB1829" i="12"/>
  <c r="AA1829" i="12"/>
  <c r="AB1825" i="12"/>
  <c r="AA1825" i="12"/>
  <c r="AB1821" i="12"/>
  <c r="AA1821" i="12"/>
  <c r="AB1817" i="12"/>
  <c r="AA1817" i="12"/>
  <c r="AB1813" i="12"/>
  <c r="AA1813" i="12"/>
  <c r="AB1809" i="12"/>
  <c r="AA1809" i="12"/>
  <c r="AB1805" i="12"/>
  <c r="AA1805" i="12"/>
  <c r="AB1801" i="12"/>
  <c r="AA1801" i="12"/>
  <c r="AB1797" i="12"/>
  <c r="AA1797" i="12"/>
  <c r="AB1793" i="12"/>
  <c r="AA1793" i="12"/>
  <c r="AB1789" i="12"/>
  <c r="AA1789" i="12"/>
  <c r="AB1785" i="12"/>
  <c r="AA1785" i="12"/>
  <c r="AB1781" i="12"/>
  <c r="AA1781" i="12"/>
  <c r="AB1777" i="12"/>
  <c r="AA1777" i="12"/>
  <c r="AB1773" i="12"/>
  <c r="AA1773" i="12"/>
  <c r="AB1769" i="12"/>
  <c r="AA1769" i="12"/>
  <c r="AB1765" i="12"/>
  <c r="AA1765" i="12"/>
  <c r="AB1761" i="12"/>
  <c r="AA1761" i="12"/>
  <c r="AB1757" i="12"/>
  <c r="AA1757" i="12"/>
  <c r="AB1753" i="12"/>
  <c r="AA1753" i="12"/>
  <c r="AB1749" i="12"/>
  <c r="AA1749" i="12"/>
  <c r="AB1745" i="12"/>
  <c r="AA1745" i="12"/>
  <c r="AB1741" i="12"/>
  <c r="AA1741" i="12"/>
  <c r="AB1737" i="12"/>
  <c r="AA1737" i="12"/>
  <c r="AB1733" i="12"/>
  <c r="AA1733" i="12"/>
  <c r="AB1729" i="12"/>
  <c r="AA1729" i="12"/>
  <c r="AB1725" i="12"/>
  <c r="AA1725" i="12"/>
  <c r="AB1721" i="12"/>
  <c r="AA1721" i="12"/>
  <c r="AB1717" i="12"/>
  <c r="AA1717" i="12"/>
  <c r="AB1713" i="12"/>
  <c r="AA1713" i="12"/>
  <c r="AB1709" i="12"/>
  <c r="AA1709" i="12"/>
  <c r="AB1705" i="12"/>
  <c r="AA1705" i="12"/>
  <c r="AB1701" i="12"/>
  <c r="AA1701" i="12"/>
  <c r="AB1697" i="12"/>
  <c r="AA1697" i="12"/>
  <c r="AB1693" i="12"/>
  <c r="AA1693" i="12"/>
  <c r="AB1689" i="12"/>
  <c r="AA1689" i="12"/>
  <c r="AB1685" i="12"/>
  <c r="AA1685" i="12"/>
  <c r="AB1681" i="12"/>
  <c r="AA1681" i="12"/>
  <c r="AB1677" i="12"/>
  <c r="AA1677" i="12"/>
  <c r="AB1673" i="12"/>
  <c r="AA1673" i="12"/>
  <c r="AB1669" i="12"/>
  <c r="AA1669" i="12"/>
  <c r="AB1665" i="12"/>
  <c r="AA1665" i="12"/>
  <c r="AB1661" i="12"/>
  <c r="AA1661" i="12"/>
  <c r="AB1657" i="12"/>
  <c r="AA1657" i="12"/>
  <c r="AB1653" i="12"/>
  <c r="AA1653" i="12"/>
  <c r="AB1649" i="12"/>
  <c r="AA1649" i="12"/>
  <c r="AB1645" i="12"/>
  <c r="AA1645" i="12"/>
  <c r="AB1641" i="12"/>
  <c r="AA1641" i="12"/>
  <c r="AB1637" i="12"/>
  <c r="AA1637" i="12"/>
  <c r="AB1633" i="12"/>
  <c r="AA1633" i="12"/>
  <c r="AB1629" i="12"/>
  <c r="AA1629" i="12"/>
  <c r="AB1625" i="12"/>
  <c r="AA1625" i="12"/>
  <c r="AB1621" i="12"/>
  <c r="AA1621" i="12"/>
  <c r="AB1617" i="12"/>
  <c r="AA1617" i="12"/>
  <c r="AB1613" i="12"/>
  <c r="AA1613" i="12"/>
  <c r="AB1609" i="12"/>
  <c r="AA1609" i="12"/>
  <c r="AB1605" i="12"/>
  <c r="AA1605" i="12"/>
  <c r="AB1601" i="12"/>
  <c r="AA1601" i="12"/>
  <c r="AB1597" i="12"/>
  <c r="AA1597" i="12"/>
  <c r="AB1593" i="12"/>
  <c r="AA1593" i="12"/>
  <c r="AB1589" i="12"/>
  <c r="AA1589" i="12"/>
  <c r="AB1585" i="12"/>
  <c r="AA1585" i="12"/>
  <c r="AB1581" i="12"/>
  <c r="AA1581" i="12"/>
  <c r="AB1577" i="12"/>
  <c r="AA1577" i="12"/>
  <c r="AB1573" i="12"/>
  <c r="AA1573" i="12"/>
  <c r="AB1569" i="12"/>
  <c r="AA1569" i="12"/>
  <c r="AB1565" i="12"/>
  <c r="AA1565" i="12"/>
  <c r="AB1561" i="12"/>
  <c r="AA1561" i="12"/>
  <c r="AB1557" i="12"/>
  <c r="AA1557" i="12"/>
  <c r="AB1553" i="12"/>
  <c r="AA1553" i="12"/>
  <c r="AB1549" i="12"/>
  <c r="AA1549" i="12"/>
  <c r="AB1545" i="12"/>
  <c r="AA1545" i="12"/>
  <c r="AB1541" i="12"/>
  <c r="AA1541" i="12"/>
  <c r="AB1537" i="12"/>
  <c r="AA1537" i="12"/>
  <c r="AB1533" i="12"/>
  <c r="AA1533" i="12"/>
  <c r="AB1529" i="12"/>
  <c r="AA1529" i="12"/>
  <c r="AB1525" i="12"/>
  <c r="AA1525" i="12"/>
  <c r="AB1521" i="12"/>
  <c r="AA1521" i="12"/>
  <c r="AB1517" i="12"/>
  <c r="AA1517" i="12"/>
  <c r="AB1513" i="12"/>
  <c r="AA1513" i="12"/>
  <c r="AB1509" i="12"/>
  <c r="AA1509" i="12"/>
  <c r="AB1505" i="12"/>
  <c r="AA1505" i="12"/>
  <c r="AB1501" i="12"/>
  <c r="AA1501" i="12"/>
  <c r="AB1497" i="12"/>
  <c r="AA1497" i="12"/>
  <c r="AB1493" i="12"/>
  <c r="AA1493" i="12"/>
  <c r="AB1489" i="12"/>
  <c r="AA1489" i="12"/>
  <c r="AB1485" i="12"/>
  <c r="AA1485" i="12"/>
  <c r="AB1481" i="12"/>
  <c r="AA1481" i="12"/>
  <c r="AB1477" i="12"/>
  <c r="AA1477" i="12"/>
  <c r="AB1473" i="12"/>
  <c r="AA1473" i="12"/>
  <c r="AB1469" i="12"/>
  <c r="AA1469" i="12"/>
  <c r="AB1465" i="12"/>
  <c r="AA1465" i="12"/>
  <c r="AB1461" i="12"/>
  <c r="AA1461" i="12"/>
  <c r="AB1457" i="12"/>
  <c r="AA1457" i="12"/>
  <c r="AB1453" i="12"/>
  <c r="AA1453" i="12"/>
  <c r="AB1449" i="12"/>
  <c r="AA1449" i="12"/>
  <c r="AB1445" i="12"/>
  <c r="AA1445" i="12"/>
  <c r="AB1441" i="12"/>
  <c r="AA1441" i="12"/>
  <c r="AB1437" i="12"/>
  <c r="AA1437" i="12"/>
  <c r="AB1433" i="12"/>
  <c r="AA1433" i="12"/>
  <c r="AB1429" i="12"/>
  <c r="AA1429" i="12"/>
  <c r="AB1425" i="12"/>
  <c r="AA1425" i="12"/>
  <c r="AB1421" i="12"/>
  <c r="AA1421" i="12"/>
  <c r="AB1417" i="12"/>
  <c r="AA1417" i="12"/>
  <c r="AB1413" i="12"/>
  <c r="AA1413" i="12"/>
  <c r="AB1409" i="12"/>
  <c r="AA1409" i="12"/>
  <c r="AB1405" i="12"/>
  <c r="AA1405" i="12"/>
  <c r="AB1401" i="12"/>
  <c r="AA1401" i="12"/>
  <c r="AB1397" i="12"/>
  <c r="AA1397" i="12"/>
  <c r="AB1393" i="12"/>
  <c r="AA1393" i="12"/>
  <c r="AB1389" i="12"/>
  <c r="AA1389" i="12"/>
  <c r="AB1385" i="12"/>
  <c r="AA1385" i="12"/>
  <c r="AB1381" i="12"/>
  <c r="AA1381" i="12"/>
  <c r="AB1377" i="12"/>
  <c r="AA1377" i="12"/>
  <c r="AB1373" i="12"/>
  <c r="AA1373" i="12"/>
  <c r="AB1369" i="12"/>
  <c r="AA1369" i="12"/>
  <c r="AB1365" i="12"/>
  <c r="AA1365" i="12"/>
  <c r="AB1361" i="12"/>
  <c r="AA1361" i="12"/>
  <c r="AB1357" i="12"/>
  <c r="AA1357" i="12"/>
  <c r="AB1353" i="12"/>
  <c r="AA1353" i="12"/>
  <c r="AB1349" i="12"/>
  <c r="AA1349" i="12"/>
  <c r="AB1345" i="12"/>
  <c r="AA1345" i="12"/>
  <c r="AB1341" i="12"/>
  <c r="AA1341" i="12"/>
  <c r="AB1337" i="12"/>
  <c r="AA1337" i="12"/>
  <c r="AB1333" i="12"/>
  <c r="AA1333" i="12"/>
  <c r="AB1329" i="12"/>
  <c r="AA1329" i="12"/>
  <c r="AB1325" i="12"/>
  <c r="AA1325" i="12"/>
  <c r="AB1321" i="12"/>
  <c r="AA1321" i="12"/>
  <c r="AB1317" i="12"/>
  <c r="AA1317" i="12"/>
  <c r="AB1313" i="12"/>
  <c r="AA1313" i="12"/>
  <c r="AB1309" i="12"/>
  <c r="AA1309" i="12"/>
  <c r="AB1305" i="12"/>
  <c r="AA1305" i="12"/>
  <c r="AB1301" i="12"/>
  <c r="AA1301" i="12"/>
  <c r="AB1297" i="12"/>
  <c r="AA1297" i="12"/>
  <c r="AB1293" i="12"/>
  <c r="AA1293" i="12"/>
  <c r="AB1289" i="12"/>
  <c r="AA1289" i="12"/>
  <c r="AB1285" i="12"/>
  <c r="AA1285" i="12"/>
  <c r="AB1281" i="12"/>
  <c r="AA1281" i="12"/>
  <c r="AB1277" i="12"/>
  <c r="AA1277" i="12"/>
  <c r="AB1273" i="12"/>
  <c r="AA1273" i="12"/>
  <c r="AB1269" i="12"/>
  <c r="AA1269" i="12"/>
  <c r="AB1265" i="12"/>
  <c r="AA1265" i="12"/>
  <c r="AB1261" i="12"/>
  <c r="AA1261" i="12"/>
  <c r="AB1257" i="12"/>
  <c r="AA1257" i="12"/>
  <c r="AB1253" i="12"/>
  <c r="AA1253" i="12"/>
  <c r="AB1249" i="12"/>
  <c r="AA1249" i="12"/>
  <c r="AB1245" i="12"/>
  <c r="AA1245" i="12"/>
  <c r="AB1241" i="12"/>
  <c r="AA1241" i="12"/>
  <c r="AB1237" i="12"/>
  <c r="AA1237" i="12"/>
  <c r="AB1233" i="12"/>
  <c r="AA1233" i="12"/>
  <c r="AB1229" i="12"/>
  <c r="AA1229" i="12"/>
  <c r="AB1225" i="12"/>
  <c r="AA1225" i="12"/>
  <c r="AB1221" i="12"/>
  <c r="AA1221" i="12"/>
  <c r="AB1217" i="12"/>
  <c r="AA1217" i="12"/>
  <c r="AB1213" i="12"/>
  <c r="AA1213" i="12"/>
  <c r="AB1209" i="12"/>
  <c r="AA1209" i="12"/>
  <c r="AB1205" i="12"/>
  <c r="AA1205" i="12"/>
  <c r="AB1201" i="12"/>
  <c r="AA1201" i="12"/>
  <c r="AB1197" i="12"/>
  <c r="AA1197" i="12"/>
  <c r="AB1193" i="12"/>
  <c r="AA1193" i="12"/>
  <c r="AB1189" i="12"/>
  <c r="AA1189" i="12"/>
  <c r="AB1185" i="12"/>
  <c r="AA1185" i="12"/>
  <c r="AB1181" i="12"/>
  <c r="AA1181" i="12"/>
  <c r="AB1177" i="12"/>
  <c r="AA1177" i="12"/>
  <c r="AB1173" i="12"/>
  <c r="AA1173" i="12"/>
  <c r="AB1169" i="12"/>
  <c r="AA1169" i="12"/>
  <c r="AB1165" i="12"/>
  <c r="AA1165" i="12"/>
  <c r="AB1161" i="12"/>
  <c r="AA1161" i="12"/>
  <c r="AB1157" i="12"/>
  <c r="AA1157" i="12"/>
  <c r="AB1153" i="12"/>
  <c r="AA1153" i="12"/>
  <c r="AB1149" i="12"/>
  <c r="AA1149" i="12"/>
  <c r="AB1145" i="12"/>
  <c r="AA1145" i="12"/>
  <c r="AB1141" i="12"/>
  <c r="AA1141" i="12"/>
  <c r="AB1137" i="12"/>
  <c r="AA1137" i="12"/>
  <c r="AB1133" i="12"/>
  <c r="AA1133" i="12"/>
  <c r="AB1129" i="12"/>
  <c r="AA1129" i="12"/>
  <c r="AB1125" i="12"/>
  <c r="AA1125" i="12"/>
  <c r="AB1121" i="12"/>
  <c r="AA1121" i="12"/>
  <c r="AB1117" i="12"/>
  <c r="AA1117" i="12"/>
  <c r="AB1113" i="12"/>
  <c r="AA1113" i="12"/>
  <c r="AB1109" i="12"/>
  <c r="AA1109" i="12"/>
  <c r="AB1105" i="12"/>
  <c r="AA1105" i="12"/>
  <c r="AB1101" i="12"/>
  <c r="AA1101" i="12"/>
  <c r="AB1097" i="12"/>
  <c r="AA1097" i="12"/>
  <c r="AB1093" i="12"/>
  <c r="AA1093" i="12"/>
  <c r="AB1089" i="12"/>
  <c r="AA1089" i="12"/>
  <c r="AB1085" i="12"/>
  <c r="AA1085" i="12"/>
  <c r="AB1081" i="12"/>
  <c r="AA1081" i="12"/>
  <c r="AB1077" i="12"/>
  <c r="AA1077" i="12"/>
  <c r="AB1073" i="12"/>
  <c r="AA1073" i="12"/>
  <c r="AB1069" i="12"/>
  <c r="AA1069" i="12"/>
  <c r="AB1065" i="12"/>
  <c r="AA1065" i="12"/>
  <c r="AB1061" i="12"/>
  <c r="AA1061" i="12"/>
  <c r="AB1057" i="12"/>
  <c r="AA1057" i="12"/>
  <c r="AB1053" i="12"/>
  <c r="AA1053" i="12"/>
  <c r="AB1049" i="12"/>
  <c r="AA1049" i="12"/>
  <c r="AB1045" i="12"/>
  <c r="AA1045" i="12"/>
  <c r="AB1041" i="12"/>
  <c r="AA1041" i="12"/>
  <c r="AB1037" i="12"/>
  <c r="AA1037" i="12"/>
  <c r="AB1033" i="12"/>
  <c r="AA1033" i="12"/>
  <c r="AB1029" i="12"/>
  <c r="AA1029" i="12"/>
  <c r="AB1025" i="12"/>
  <c r="AA1025" i="12"/>
  <c r="AB1021" i="12"/>
  <c r="AA1021" i="12"/>
  <c r="AB1017" i="12"/>
  <c r="AA1017" i="12"/>
  <c r="AB1013" i="12"/>
  <c r="AA1013" i="12"/>
  <c r="AB1009" i="12"/>
  <c r="AA1009" i="12"/>
  <c r="AB1005" i="12"/>
  <c r="AA1005" i="12"/>
  <c r="AB1001" i="12"/>
  <c r="AA1001" i="12"/>
  <c r="AB997" i="12"/>
  <c r="AA997" i="12"/>
  <c r="AB993" i="12"/>
  <c r="AA993" i="12"/>
  <c r="AB989" i="12"/>
  <c r="AA989" i="12"/>
  <c r="AB985" i="12"/>
  <c r="AA985" i="12"/>
  <c r="AB981" i="12"/>
  <c r="AA981" i="12"/>
  <c r="AB977" i="12"/>
  <c r="AA977" i="12"/>
  <c r="AB973" i="12"/>
  <c r="AA973" i="12"/>
  <c r="AB969" i="12"/>
  <c r="AA969" i="12"/>
  <c r="AB965" i="12"/>
  <c r="AA965" i="12"/>
  <c r="AB961" i="12"/>
  <c r="AA961" i="12"/>
  <c r="AB957" i="12"/>
  <c r="AA957" i="12"/>
  <c r="AB953" i="12"/>
  <c r="AA953" i="12"/>
  <c r="AB949" i="12"/>
  <c r="AA949" i="12"/>
  <c r="AB945" i="12"/>
  <c r="AA945" i="12"/>
  <c r="AB941" i="12"/>
  <c r="AA941" i="12"/>
  <c r="AB937" i="12"/>
  <c r="AA937" i="12"/>
  <c r="AB933" i="12"/>
  <c r="AA933" i="12"/>
  <c r="AB929" i="12"/>
  <c r="AA929" i="12"/>
  <c r="AB925" i="12"/>
  <c r="AA925" i="12"/>
  <c r="AB921" i="12"/>
  <c r="AA921" i="12"/>
  <c r="AB917" i="12"/>
  <c r="AA917" i="12"/>
  <c r="AB913" i="12"/>
  <c r="AA913" i="12"/>
  <c r="AB909" i="12"/>
  <c r="AA909" i="12"/>
  <c r="AB905" i="12"/>
  <c r="AA905" i="12"/>
  <c r="AB901" i="12"/>
  <c r="AA901" i="12"/>
  <c r="AB897" i="12"/>
  <c r="AA897" i="12"/>
  <c r="AB893" i="12"/>
  <c r="AA893" i="12"/>
  <c r="AB889" i="12"/>
  <c r="AA889" i="12"/>
  <c r="AB885" i="12"/>
  <c r="AA885" i="12"/>
  <c r="AB881" i="12"/>
  <c r="AA881" i="12"/>
  <c r="AB877" i="12"/>
  <c r="AA877" i="12"/>
  <c r="AB873" i="12"/>
  <c r="AA873" i="12"/>
  <c r="AB869" i="12"/>
  <c r="AA869" i="12"/>
  <c r="AB865" i="12"/>
  <c r="AA865" i="12"/>
  <c r="AB861" i="12"/>
  <c r="AA861" i="12"/>
  <c r="AB857" i="12"/>
  <c r="AA857" i="12"/>
  <c r="AB853" i="12"/>
  <c r="AA853" i="12"/>
  <c r="AB849" i="12"/>
  <c r="AA849" i="12"/>
  <c r="AB845" i="12"/>
  <c r="AA845" i="12"/>
  <c r="AB841" i="12"/>
  <c r="AA841" i="12"/>
  <c r="AB837" i="12"/>
  <c r="AA837" i="12"/>
  <c r="AB833" i="12"/>
  <c r="AA833" i="12"/>
  <c r="AB829" i="12"/>
  <c r="AA829" i="12"/>
  <c r="AB825" i="12"/>
  <c r="AA825" i="12"/>
  <c r="AB821" i="12"/>
  <c r="AA821" i="12"/>
  <c r="AB817" i="12"/>
  <c r="AA817" i="12"/>
  <c r="AB813" i="12"/>
  <c r="AA813" i="12"/>
  <c r="AB809" i="12"/>
  <c r="AA809" i="12"/>
  <c r="AB805" i="12"/>
  <c r="AA805" i="12"/>
  <c r="AB801" i="12"/>
  <c r="AA801" i="12"/>
  <c r="AB797" i="12"/>
  <c r="AA797" i="12"/>
  <c r="AB793" i="12"/>
  <c r="AA793" i="12"/>
  <c r="AB789" i="12"/>
  <c r="AA789" i="12"/>
  <c r="AB785" i="12"/>
  <c r="AA785" i="12"/>
  <c r="AB781" i="12"/>
  <c r="AA781" i="12"/>
  <c r="AB777" i="12"/>
  <c r="AA777" i="12"/>
  <c r="AB773" i="12"/>
  <c r="AA773" i="12"/>
  <c r="AB769" i="12"/>
  <c r="AA769" i="12"/>
  <c r="AB765" i="12"/>
  <c r="AA765" i="12"/>
  <c r="AB761" i="12"/>
  <c r="AA761" i="12"/>
  <c r="AB757" i="12"/>
  <c r="AA757" i="12"/>
  <c r="AB753" i="12"/>
  <c r="AA753" i="12"/>
  <c r="AB749" i="12"/>
  <c r="AA749" i="12"/>
  <c r="AB745" i="12"/>
  <c r="AA745" i="12"/>
  <c r="AB741" i="12"/>
  <c r="AA741" i="12"/>
  <c r="AB737" i="12"/>
  <c r="AA737" i="12"/>
  <c r="AB733" i="12"/>
  <c r="AA733" i="12"/>
  <c r="AB729" i="12"/>
  <c r="AA729" i="12"/>
  <c r="AB725" i="12"/>
  <c r="AA725" i="12"/>
  <c r="AB721" i="12"/>
  <c r="AA721" i="12"/>
  <c r="AB717" i="12"/>
  <c r="AA717" i="12"/>
  <c r="AB713" i="12"/>
  <c r="AA713" i="12"/>
  <c r="AB709" i="12"/>
  <c r="AA709" i="12"/>
  <c r="AB705" i="12"/>
  <c r="AA705" i="12"/>
  <c r="AB701" i="12"/>
  <c r="AA701" i="12"/>
  <c r="AB697" i="12"/>
  <c r="AA697" i="12"/>
  <c r="AB693" i="12"/>
  <c r="AA693" i="12"/>
  <c r="AB689" i="12"/>
  <c r="AA689" i="12"/>
  <c r="AB685" i="12"/>
  <c r="AA685" i="12"/>
  <c r="AB681" i="12"/>
  <c r="AA681" i="12"/>
  <c r="AB677" i="12"/>
  <c r="AA677" i="12"/>
  <c r="AB673" i="12"/>
  <c r="AA673" i="12"/>
  <c r="AB669" i="12"/>
  <c r="AA669" i="12"/>
  <c r="AB665" i="12"/>
  <c r="AA665" i="12"/>
  <c r="AB661" i="12"/>
  <c r="AA661" i="12"/>
  <c r="AB657" i="12"/>
  <c r="AA657" i="12"/>
  <c r="AB653" i="12"/>
  <c r="AA653" i="12"/>
  <c r="AB649" i="12"/>
  <c r="AA649" i="12"/>
  <c r="AB645" i="12"/>
  <c r="AA645" i="12"/>
  <c r="AB641" i="12"/>
  <c r="AA641" i="12"/>
  <c r="AB637" i="12"/>
  <c r="AA637" i="12"/>
  <c r="AB633" i="12"/>
  <c r="AA633" i="12"/>
  <c r="AB629" i="12"/>
  <c r="AA629" i="12"/>
  <c r="AB625" i="12"/>
  <c r="AA625" i="12"/>
  <c r="AB621" i="12"/>
  <c r="AA621" i="12"/>
  <c r="AB617" i="12"/>
  <c r="AA617" i="12"/>
  <c r="AB613" i="12"/>
  <c r="AA613" i="12"/>
  <c r="AB609" i="12"/>
  <c r="AA609" i="12"/>
  <c r="AB605" i="12"/>
  <c r="AA605" i="12"/>
  <c r="AB601" i="12"/>
  <c r="AA601" i="12"/>
  <c r="AB597" i="12"/>
  <c r="AA597" i="12"/>
  <c r="AB593" i="12"/>
  <c r="AA593" i="12"/>
  <c r="AB589" i="12"/>
  <c r="AA589" i="12"/>
  <c r="AB585" i="12"/>
  <c r="AA585" i="12"/>
  <c r="AB581" i="12"/>
  <c r="AA581" i="12"/>
  <c r="AB577" i="12"/>
  <c r="AA577" i="12"/>
  <c r="AB573" i="12"/>
  <c r="AA573" i="12"/>
  <c r="AB569" i="12"/>
  <c r="AA569" i="12"/>
  <c r="AB565" i="12"/>
  <c r="AA565" i="12"/>
  <c r="AB561" i="12"/>
  <c r="AA561" i="12"/>
  <c r="AB557" i="12"/>
  <c r="AA557" i="12"/>
  <c r="AB553" i="12"/>
  <c r="AA553" i="12"/>
  <c r="AB549" i="12"/>
  <c r="AA549" i="12"/>
  <c r="AB545" i="12"/>
  <c r="AA545" i="12"/>
  <c r="AB541" i="12"/>
  <c r="AA541" i="12"/>
  <c r="AB537" i="12"/>
  <c r="AA537" i="12"/>
  <c r="AB533" i="12"/>
  <c r="AA533" i="12"/>
  <c r="AB529" i="12"/>
  <c r="AA529" i="12"/>
  <c r="AB525" i="12"/>
  <c r="AA525" i="12"/>
  <c r="AB521" i="12"/>
  <c r="AA521" i="12"/>
  <c r="AB517" i="12"/>
  <c r="AA517" i="12"/>
  <c r="AB513" i="12"/>
  <c r="AA513" i="12"/>
  <c r="AB509" i="12"/>
  <c r="AA509" i="12"/>
  <c r="AB505" i="12"/>
  <c r="AA505" i="12"/>
  <c r="AB501" i="12"/>
  <c r="AA501" i="12"/>
  <c r="AB497" i="12"/>
  <c r="AA497" i="12"/>
  <c r="AB493" i="12"/>
  <c r="AA493" i="12"/>
  <c r="AB489" i="12"/>
  <c r="AA489" i="12"/>
  <c r="AB485" i="12"/>
  <c r="AA485" i="12"/>
  <c r="AB481" i="12"/>
  <c r="AA481" i="12"/>
  <c r="AB477" i="12"/>
  <c r="AA477" i="12"/>
  <c r="AB473" i="12"/>
  <c r="AA473" i="12"/>
  <c r="AB469" i="12"/>
  <c r="AA469" i="12"/>
  <c r="AB465" i="12"/>
  <c r="AA465" i="12"/>
  <c r="AB461" i="12"/>
  <c r="AA461" i="12"/>
  <c r="AB457" i="12"/>
  <c r="AA457" i="12"/>
  <c r="AB453" i="12"/>
  <c r="AA453" i="12"/>
  <c r="AB449" i="12"/>
  <c r="AA449" i="12"/>
  <c r="AB445" i="12"/>
  <c r="AA445" i="12"/>
  <c r="AB441" i="12"/>
  <c r="AA441" i="12"/>
  <c r="AB437" i="12"/>
  <c r="AA437" i="12"/>
  <c r="AB433" i="12"/>
  <c r="AA433" i="12"/>
  <c r="AB429" i="12"/>
  <c r="AA429" i="12"/>
  <c r="AB425" i="12"/>
  <c r="AA425" i="12"/>
  <c r="AB421" i="12"/>
  <c r="AA421" i="12"/>
  <c r="AB417" i="12"/>
  <c r="AA417" i="12"/>
  <c r="AB413" i="12"/>
  <c r="AA413" i="12"/>
  <c r="AB409" i="12"/>
  <c r="AA409" i="12"/>
  <c r="AB405" i="12"/>
  <c r="AA405" i="12"/>
  <c r="AB401" i="12"/>
  <c r="AA401" i="12"/>
  <c r="AB397" i="12"/>
  <c r="AA397" i="12"/>
  <c r="AB393" i="12"/>
  <c r="AA393" i="12"/>
  <c r="AB389" i="12"/>
  <c r="AA389" i="12"/>
  <c r="AB385" i="12"/>
  <c r="AA385" i="12"/>
  <c r="AB381" i="12"/>
  <c r="AA381" i="12"/>
  <c r="AB377" i="12"/>
  <c r="AA377" i="12"/>
  <c r="AB373" i="12"/>
  <c r="AA373" i="12"/>
  <c r="AB369" i="12"/>
  <c r="AA369" i="12"/>
  <c r="AB365" i="12"/>
  <c r="AA365" i="12"/>
  <c r="AB361" i="12"/>
  <c r="AA361" i="12"/>
  <c r="AB357" i="12"/>
  <c r="AA357" i="12"/>
  <c r="AB353" i="12"/>
  <c r="AA353" i="12"/>
  <c r="AB349" i="12"/>
  <c r="AA349" i="12"/>
  <c r="AB345" i="12"/>
  <c r="AA345" i="12"/>
  <c r="AB341" i="12"/>
  <c r="AA341" i="12"/>
  <c r="AB337" i="12"/>
  <c r="AA337" i="12"/>
  <c r="AB333" i="12"/>
  <c r="AA333" i="12"/>
  <c r="AB329" i="12"/>
  <c r="AA329" i="12"/>
  <c r="AB325" i="12"/>
  <c r="AA325" i="12"/>
  <c r="AB321" i="12"/>
  <c r="AA321" i="12"/>
  <c r="AB317" i="12"/>
  <c r="AA317" i="12"/>
  <c r="AB313" i="12"/>
  <c r="AA313" i="12"/>
  <c r="AB309" i="12"/>
  <c r="AA309" i="12"/>
  <c r="AB305" i="12"/>
  <c r="AA305" i="12"/>
  <c r="AB301" i="12"/>
  <c r="AA301" i="12"/>
  <c r="AB297" i="12"/>
  <c r="AA297" i="12"/>
  <c r="AB293" i="12"/>
  <c r="AA293" i="12"/>
  <c r="AB289" i="12"/>
  <c r="AA289" i="12"/>
  <c r="AB285" i="12"/>
  <c r="AA285" i="12"/>
  <c r="AB281" i="12"/>
  <c r="AA281" i="12"/>
  <c r="AB277" i="12"/>
  <c r="AA277" i="12"/>
  <c r="AB273" i="12"/>
  <c r="AA273" i="12"/>
  <c r="AB269" i="12"/>
  <c r="AA269" i="12"/>
  <c r="AB265" i="12"/>
  <c r="AA265" i="12"/>
  <c r="AB261" i="12"/>
  <c r="AA261" i="12"/>
  <c r="AB257" i="12"/>
  <c r="AA257" i="12"/>
  <c r="AB253" i="12"/>
  <c r="AA253" i="12"/>
  <c r="AB249" i="12"/>
  <c r="AA249" i="12"/>
  <c r="AB245" i="12"/>
  <c r="AA245" i="12"/>
  <c r="AB241" i="12"/>
  <c r="AA241" i="12"/>
  <c r="AB237" i="12"/>
  <c r="AA237" i="12"/>
  <c r="AB233" i="12"/>
  <c r="AA233" i="12"/>
  <c r="AB229" i="12"/>
  <c r="AA229" i="12"/>
  <c r="AB225" i="12"/>
  <c r="AA225" i="12"/>
  <c r="AB221" i="12"/>
  <c r="AA221" i="12"/>
  <c r="AB217" i="12"/>
  <c r="AA217" i="12"/>
  <c r="AB213" i="12"/>
  <c r="AA213" i="12"/>
  <c r="AB209" i="12"/>
  <c r="AA209" i="12"/>
  <c r="AB205" i="12"/>
  <c r="AA205" i="12"/>
  <c r="AB201" i="12"/>
  <c r="AA201" i="12"/>
  <c r="AB197" i="12"/>
  <c r="AA197" i="12"/>
  <c r="AB193" i="12"/>
  <c r="AA193" i="12"/>
  <c r="AB189" i="12"/>
  <c r="AA189" i="12"/>
  <c r="AB185" i="12"/>
  <c r="AA185" i="12"/>
  <c r="AB181" i="12"/>
  <c r="AA181" i="12"/>
  <c r="AB177" i="12"/>
  <c r="AA177" i="12"/>
  <c r="AB173" i="12"/>
  <c r="AA173" i="12"/>
  <c r="AB169" i="12"/>
  <c r="AA169" i="12"/>
  <c r="AB165" i="12"/>
  <c r="AA165" i="12"/>
  <c r="AB161" i="12"/>
  <c r="AA161" i="12"/>
  <c r="AB157" i="12"/>
  <c r="AA157" i="12"/>
  <c r="AB153" i="12"/>
  <c r="AA153" i="12"/>
  <c r="AB149" i="12"/>
  <c r="AA149" i="12"/>
  <c r="AB145" i="12"/>
  <c r="AA145" i="12"/>
  <c r="AB141" i="12"/>
  <c r="AA141" i="12"/>
  <c r="AB137" i="12"/>
  <c r="AA137" i="12"/>
  <c r="AB133" i="12"/>
  <c r="AA133" i="12"/>
  <c r="AB129" i="12"/>
  <c r="AA129" i="12"/>
  <c r="AB125" i="12"/>
  <c r="AA125" i="12"/>
  <c r="AB121" i="12"/>
  <c r="AA121" i="12"/>
  <c r="AB117" i="12"/>
  <c r="AA117" i="12"/>
  <c r="AB113" i="12"/>
  <c r="AA113" i="12"/>
  <c r="AB109" i="12"/>
  <c r="AA109" i="12"/>
  <c r="AB105" i="12"/>
  <c r="AA105" i="12"/>
  <c r="AB101" i="12"/>
  <c r="AA101" i="12"/>
  <c r="AB97" i="12"/>
  <c r="AA97" i="12"/>
  <c r="AB93" i="12"/>
  <c r="AA93" i="12"/>
  <c r="AB89" i="12"/>
  <c r="AA89" i="12"/>
  <c r="AB85" i="12"/>
  <c r="AA85" i="12"/>
  <c r="AB81" i="12"/>
  <c r="AA81" i="12"/>
  <c r="AB77" i="12"/>
  <c r="AA77" i="12"/>
  <c r="AB73" i="12"/>
  <c r="AA73" i="12"/>
  <c r="AB69" i="12"/>
  <c r="AA69" i="12"/>
  <c r="AB65" i="12"/>
  <c r="AA65" i="12"/>
  <c r="AB61" i="12"/>
  <c r="AA61" i="12"/>
  <c r="AB57" i="12"/>
  <c r="AA57" i="12"/>
  <c r="AB53" i="12"/>
  <c r="AA53" i="12"/>
  <c r="AB49" i="12"/>
  <c r="AA49" i="12"/>
  <c r="AB45" i="12"/>
  <c r="AA45" i="12"/>
  <c r="AB41" i="12"/>
  <c r="AA41" i="12"/>
  <c r="AB37" i="12"/>
  <c r="AA37" i="12"/>
  <c r="AB33" i="12"/>
  <c r="AA33" i="12"/>
  <c r="AB29" i="12"/>
  <c r="AA29" i="12"/>
  <c r="AB25" i="12"/>
  <c r="AA25" i="12"/>
  <c r="AB21" i="12"/>
  <c r="AA21" i="12"/>
  <c r="AB17" i="12"/>
  <c r="AA17" i="12"/>
  <c r="AB13" i="12"/>
  <c r="AA13" i="12"/>
  <c r="AB9" i="12"/>
  <c r="AA9" i="12"/>
  <c r="AB5" i="12"/>
  <c r="AA5" i="12"/>
  <c r="AA2215" i="12"/>
  <c r="AA2211" i="12"/>
  <c r="AA2207" i="12"/>
  <c r="AA2203" i="12"/>
  <c r="AA2199" i="12"/>
  <c r="AA2195" i="12"/>
  <c r="AA2191" i="12"/>
  <c r="AA2187" i="12"/>
  <c r="AA2183" i="12"/>
  <c r="AA2179" i="12"/>
  <c r="AA2175" i="12"/>
  <c r="AA2171" i="12"/>
  <c r="AA2167" i="12"/>
  <c r="AA2163" i="12"/>
  <c r="AA2159" i="12"/>
  <c r="AA2155" i="12"/>
  <c r="AA2151" i="12"/>
  <c r="AA2147" i="12"/>
  <c r="AA2143" i="12"/>
  <c r="AA2139" i="12"/>
  <c r="AA2135" i="12"/>
  <c r="AA2131" i="12"/>
  <c r="AA2127" i="12"/>
  <c r="AA2123" i="12"/>
  <c r="AA2119" i="12"/>
  <c r="AA2115" i="12"/>
  <c r="AA2111" i="12"/>
  <c r="AA2107" i="12"/>
  <c r="AA2103" i="12"/>
  <c r="AA2099" i="12"/>
  <c r="AA2095" i="12"/>
  <c r="AA2091" i="12"/>
  <c r="AA2087" i="12"/>
  <c r="AA2083" i="12"/>
  <c r="AA2079" i="12"/>
  <c r="AA2075" i="12"/>
  <c r="AA2071" i="12"/>
  <c r="AA2067" i="12"/>
  <c r="AA2063" i="12"/>
  <c r="AA2059" i="12"/>
  <c r="AA2055" i="12"/>
  <c r="AA2051" i="12"/>
  <c r="AA2047" i="12"/>
  <c r="AA2043" i="12"/>
  <c r="AA2039" i="12"/>
  <c r="AA2035" i="12"/>
  <c r="AA2031" i="12"/>
  <c r="AA2027" i="12"/>
  <c r="AA2023" i="12"/>
  <c r="AA2019" i="12"/>
  <c r="AA2015" i="12"/>
  <c r="AA2011" i="12"/>
  <c r="AA2007" i="12"/>
  <c r="AA2003" i="12"/>
  <c r="AA1999" i="12"/>
  <c r="AA1995" i="12"/>
  <c r="AA1991" i="12"/>
  <c r="AA1987" i="12"/>
  <c r="AA1983" i="12"/>
  <c r="AA1979" i="12"/>
  <c r="AA1975" i="12"/>
  <c r="AA1971" i="12"/>
  <c r="AA1967" i="12"/>
  <c r="AA1963" i="12"/>
  <c r="AA1959" i="12"/>
  <c r="AA1955" i="12"/>
  <c r="AA1951" i="12"/>
  <c r="AA1947" i="12"/>
  <c r="AA1943" i="12"/>
  <c r="AA1939" i="12"/>
  <c r="AA1935" i="12"/>
  <c r="AA1931" i="12"/>
  <c r="AA1927" i="12"/>
  <c r="AA1923" i="12"/>
  <c r="AA1919" i="12"/>
  <c r="AA1915" i="12"/>
  <c r="AA1911" i="12"/>
  <c r="AA1907" i="12"/>
  <c r="AA1903" i="12"/>
  <c r="AA1899" i="12"/>
  <c r="AA1893" i="12"/>
  <c r="AA1888" i="12"/>
  <c r="AA1883" i="12"/>
  <c r="AA1875" i="12"/>
  <c r="AA1859" i="12"/>
  <c r="AB1876" i="12"/>
  <c r="AA1876" i="12"/>
  <c r="AB1872" i="12"/>
  <c r="AA1872" i="12"/>
  <c r="AB1868" i="12"/>
  <c r="AA1868" i="12"/>
  <c r="AB1864" i="12"/>
  <c r="AA1864" i="12"/>
  <c r="AB1860" i="12"/>
  <c r="AA1860" i="12"/>
  <c r="AB1856" i="12"/>
  <c r="AA1856" i="12"/>
  <c r="AB1852" i="12"/>
  <c r="AA1852" i="12"/>
  <c r="AB1848" i="12"/>
  <c r="AA1848" i="12"/>
  <c r="AB1844" i="12"/>
  <c r="AA1844" i="12"/>
  <c r="AB1840" i="12"/>
  <c r="AA1840" i="12"/>
  <c r="AB1836" i="12"/>
  <c r="AA1836" i="12"/>
  <c r="AB1832" i="12"/>
  <c r="AA1832" i="12"/>
  <c r="AB1828" i="12"/>
  <c r="AA1828" i="12"/>
  <c r="AB1824" i="12"/>
  <c r="AA1824" i="12"/>
  <c r="AB1820" i="12"/>
  <c r="AA1820" i="12"/>
  <c r="AB1816" i="12"/>
  <c r="AA1816" i="12"/>
  <c r="AB1812" i="12"/>
  <c r="AA1812" i="12"/>
  <c r="AB1808" i="12"/>
  <c r="AA1808" i="12"/>
  <c r="AB1804" i="12"/>
  <c r="AA1804" i="12"/>
  <c r="AB1800" i="12"/>
  <c r="AA1800" i="12"/>
  <c r="AB1796" i="12"/>
  <c r="AA1796" i="12"/>
  <c r="AB1792" i="12"/>
  <c r="AA1792" i="12"/>
  <c r="AB1788" i="12"/>
  <c r="AA1788" i="12"/>
  <c r="AB1784" i="12"/>
  <c r="AA1784" i="12"/>
  <c r="AB1780" i="12"/>
  <c r="AA1780" i="12"/>
  <c r="AB1776" i="12"/>
  <c r="AA1776" i="12"/>
  <c r="AB1772" i="12"/>
  <c r="AA1772" i="12"/>
  <c r="AB1768" i="12"/>
  <c r="AA1768" i="12"/>
  <c r="AB1764" i="12"/>
  <c r="AA1764" i="12"/>
  <c r="AB1760" i="12"/>
  <c r="AA1760" i="12"/>
  <c r="AB1756" i="12"/>
  <c r="AA1756" i="12"/>
  <c r="AB1752" i="12"/>
  <c r="AA1752" i="12"/>
  <c r="AB1748" i="12"/>
  <c r="AA1748" i="12"/>
  <c r="AB1744" i="12"/>
  <c r="AA1744" i="12"/>
  <c r="AB1740" i="12"/>
  <c r="AA1740" i="12"/>
  <c r="AB1736" i="12"/>
  <c r="AA1736" i="12"/>
  <c r="AB1732" i="12"/>
  <c r="AA1732" i="12"/>
  <c r="AB1728" i="12"/>
  <c r="AA1728" i="12"/>
  <c r="AB1724" i="12"/>
  <c r="AA1724" i="12"/>
  <c r="AB1720" i="12"/>
  <c r="AA1720" i="12"/>
  <c r="AB1716" i="12"/>
  <c r="AA1716" i="12"/>
  <c r="AB1712" i="12"/>
  <c r="AA1712" i="12"/>
  <c r="AB1708" i="12"/>
  <c r="AA1708" i="12"/>
  <c r="AB1704" i="12"/>
  <c r="AA1704" i="12"/>
  <c r="AB1700" i="12"/>
  <c r="AA1700" i="12"/>
  <c r="AB1696" i="12"/>
  <c r="AA1696" i="12"/>
  <c r="AB1692" i="12"/>
  <c r="AA1692" i="12"/>
  <c r="AB1688" i="12"/>
  <c r="AA1688" i="12"/>
  <c r="AB1684" i="12"/>
  <c r="AA1684" i="12"/>
  <c r="AB1680" i="12"/>
  <c r="AA1680" i="12"/>
  <c r="AB1676" i="12"/>
  <c r="AA1676" i="12"/>
  <c r="AB1672" i="12"/>
  <c r="AA1672" i="12"/>
  <c r="AB1668" i="12"/>
  <c r="AA1668" i="12"/>
  <c r="AB1664" i="12"/>
  <c r="AA1664" i="12"/>
  <c r="AB1660" i="12"/>
  <c r="AA1660" i="12"/>
  <c r="AB1656" i="12"/>
  <c r="AA1656" i="12"/>
  <c r="AB1652" i="12"/>
  <c r="AA1652" i="12"/>
  <c r="AB1648" i="12"/>
  <c r="AA1648" i="12"/>
  <c r="AB1644" i="12"/>
  <c r="AA1644" i="12"/>
  <c r="AB1640" i="12"/>
  <c r="AA1640" i="12"/>
  <c r="AB1636" i="12"/>
  <c r="AA1636" i="12"/>
  <c r="AB1632" i="12"/>
  <c r="AA1632" i="12"/>
  <c r="AB1628" i="12"/>
  <c r="AA1628" i="12"/>
  <c r="AB1624" i="12"/>
  <c r="AA1624" i="12"/>
  <c r="AB1620" i="12"/>
  <c r="AA1620" i="12"/>
  <c r="AB1616" i="12"/>
  <c r="AA1616" i="12"/>
  <c r="AB1612" i="12"/>
  <c r="AA1612" i="12"/>
  <c r="AB1608" i="12"/>
  <c r="AA1608" i="12"/>
  <c r="AB1604" i="12"/>
  <c r="AA1604" i="12"/>
  <c r="AB1600" i="12"/>
  <c r="AA1600" i="12"/>
  <c r="AB1596" i="12"/>
  <c r="AA1596" i="12"/>
  <c r="AB1592" i="12"/>
  <c r="AA1592" i="12"/>
  <c r="AB1588" i="12"/>
  <c r="AA1588" i="12"/>
  <c r="AB1584" i="12"/>
  <c r="AA1584" i="12"/>
  <c r="AB1580" i="12"/>
  <c r="AA1580" i="12"/>
  <c r="AB1576" i="12"/>
  <c r="AA1576" i="12"/>
  <c r="AB1572" i="12"/>
  <c r="AA1572" i="12"/>
  <c r="AB1568" i="12"/>
  <c r="AA1568" i="12"/>
  <c r="AB1564" i="12"/>
  <c r="AA1564" i="12"/>
  <c r="AB1560" i="12"/>
  <c r="AA1560" i="12"/>
  <c r="AB1556" i="12"/>
  <c r="AA1556" i="12"/>
  <c r="AB1552" i="12"/>
  <c r="AA1552" i="12"/>
  <c r="AB1548" i="12"/>
  <c r="AA1548" i="12"/>
  <c r="AB1544" i="12"/>
  <c r="AA1544" i="12"/>
  <c r="AB1540" i="12"/>
  <c r="AA1540" i="12"/>
  <c r="AB1536" i="12"/>
  <c r="AA1536" i="12"/>
  <c r="AB1532" i="12"/>
  <c r="AA1532" i="12"/>
  <c r="AB1528" i="12"/>
  <c r="AA1528" i="12"/>
  <c r="AB1524" i="12"/>
  <c r="AA1524" i="12"/>
  <c r="AB1520" i="12"/>
  <c r="AA1520" i="12"/>
  <c r="AB1516" i="12"/>
  <c r="AA1516" i="12"/>
  <c r="AB1512" i="12"/>
  <c r="AA1512" i="12"/>
  <c r="AB1508" i="12"/>
  <c r="AA1508" i="12"/>
  <c r="AB1504" i="12"/>
  <c r="AA1504" i="12"/>
  <c r="AB1500" i="12"/>
  <c r="AA1500" i="12"/>
  <c r="AB1496" i="12"/>
  <c r="AA1496" i="12"/>
  <c r="AB1492" i="12"/>
  <c r="AA1492" i="12"/>
  <c r="AB1488" i="12"/>
  <c r="AA1488" i="12"/>
  <c r="AB1484" i="12"/>
  <c r="AA1484" i="12"/>
  <c r="AB1480" i="12"/>
  <c r="AA1480" i="12"/>
  <c r="AB1476" i="12"/>
  <c r="AA1476" i="12"/>
  <c r="AB1472" i="12"/>
  <c r="AA1472" i="12"/>
  <c r="AB1468" i="12"/>
  <c r="AA1468" i="12"/>
  <c r="AB1464" i="12"/>
  <c r="AA1464" i="12"/>
  <c r="AB1460" i="12"/>
  <c r="AA1460" i="12"/>
  <c r="AB1456" i="12"/>
  <c r="AA1456" i="12"/>
  <c r="AB1452" i="12"/>
  <c r="AA1452" i="12"/>
  <c r="AB1448" i="12"/>
  <c r="AA1448" i="12"/>
  <c r="AB1444" i="12"/>
  <c r="AA1444" i="12"/>
  <c r="AB1440" i="12"/>
  <c r="AA1440" i="12"/>
  <c r="AB1436" i="12"/>
  <c r="AA1436" i="12"/>
  <c r="AB1432" i="12"/>
  <c r="AA1432" i="12"/>
  <c r="AB1428" i="12"/>
  <c r="AA1428" i="12"/>
  <c r="AB1424" i="12"/>
  <c r="AA1424" i="12"/>
  <c r="AB1420" i="12"/>
  <c r="AA1420" i="12"/>
  <c r="AB1416" i="12"/>
  <c r="AA1416" i="12"/>
  <c r="AB1412" i="12"/>
  <c r="AA1412" i="12"/>
  <c r="AB1408" i="12"/>
  <c r="AA1408" i="12"/>
  <c r="AB1404" i="12"/>
  <c r="AA1404" i="12"/>
  <c r="AB1400" i="12"/>
  <c r="AA1400" i="12"/>
  <c r="AB1396" i="12"/>
  <c r="AA1396" i="12"/>
  <c r="AB1392" i="12"/>
  <c r="AA1392" i="12"/>
  <c r="AB1388" i="12"/>
  <c r="AA1388" i="12"/>
  <c r="AB1384" i="12"/>
  <c r="AA1384" i="12"/>
  <c r="AB1380" i="12"/>
  <c r="AA1380" i="12"/>
  <c r="AB1376" i="12"/>
  <c r="AA1376" i="12"/>
  <c r="AB1372" i="12"/>
  <c r="AA1372" i="12"/>
  <c r="AB1368" i="12"/>
  <c r="AA1368" i="12"/>
  <c r="AB1364" i="12"/>
  <c r="AA1364" i="12"/>
  <c r="AB1360" i="12"/>
  <c r="AA1360" i="12"/>
  <c r="AB1356" i="12"/>
  <c r="AA1356" i="12"/>
  <c r="AB1352" i="12"/>
  <c r="AA1352" i="12"/>
  <c r="AB1348" i="12"/>
  <c r="AA1348" i="12"/>
  <c r="AB1344" i="12"/>
  <c r="AA1344" i="12"/>
  <c r="AB1340" i="12"/>
  <c r="AA1340" i="12"/>
  <c r="AB1336" i="12"/>
  <c r="AA1336" i="12"/>
  <c r="AB1332" i="12"/>
  <c r="AA1332" i="12"/>
  <c r="AB1328" i="12"/>
  <c r="AA1328" i="12"/>
  <c r="AB1324" i="12"/>
  <c r="AA1324" i="12"/>
  <c r="AB1320" i="12"/>
  <c r="AA1320" i="12"/>
  <c r="AB1316" i="12"/>
  <c r="AA1316" i="12"/>
  <c r="AB1312" i="12"/>
  <c r="AA1312" i="12"/>
  <c r="AB1308" i="12"/>
  <c r="AA1308" i="12"/>
  <c r="AB1304" i="12"/>
  <c r="AA1304" i="12"/>
  <c r="AB1300" i="12"/>
  <c r="AA1300" i="12"/>
  <c r="AB1296" i="12"/>
  <c r="AA1296" i="12"/>
  <c r="AB1292" i="12"/>
  <c r="AA1292" i="12"/>
  <c r="AB1288" i="12"/>
  <c r="AA1288" i="12"/>
  <c r="AB1284" i="12"/>
  <c r="AA1284" i="12"/>
  <c r="AB1280" i="12"/>
  <c r="AA1280" i="12"/>
  <c r="AB1276" i="12"/>
  <c r="AA1276" i="12"/>
  <c r="AB1272" i="12"/>
  <c r="AA1272" i="12"/>
  <c r="AB1268" i="12"/>
  <c r="AA1268" i="12"/>
  <c r="AB1264" i="12"/>
  <c r="AA1264" i="12"/>
  <c r="AB1260" i="12"/>
  <c r="AA1260" i="12"/>
  <c r="AB1256" i="12"/>
  <c r="AA1256" i="12"/>
  <c r="AB1252" i="12"/>
  <c r="AA1252" i="12"/>
  <c r="AB1248" i="12"/>
  <c r="AA1248" i="12"/>
  <c r="AB1244" i="12"/>
  <c r="AA1244" i="12"/>
  <c r="AB1240" i="12"/>
  <c r="AA1240" i="12"/>
  <c r="AB1236" i="12"/>
  <c r="AA1236" i="12"/>
  <c r="AB1232" i="12"/>
  <c r="AA1232" i="12"/>
  <c r="AB1228" i="12"/>
  <c r="AA1228" i="12"/>
  <c r="AB1224" i="12"/>
  <c r="AA1224" i="12"/>
  <c r="AB1220" i="12"/>
  <c r="AA1220" i="12"/>
  <c r="AB1216" i="12"/>
  <c r="AA1216" i="12"/>
  <c r="AB1212" i="12"/>
  <c r="AA1212" i="12"/>
  <c r="AB1208" i="12"/>
  <c r="AA1208" i="12"/>
  <c r="AB1204" i="12"/>
  <c r="AA1204" i="12"/>
  <c r="AB1200" i="12"/>
  <c r="AA1200" i="12"/>
  <c r="AB1196" i="12"/>
  <c r="AA1196" i="12"/>
  <c r="AB1192" i="12"/>
  <c r="AA1192" i="12"/>
  <c r="AB1188" i="12"/>
  <c r="AA1188" i="12"/>
  <c r="AB1184" i="12"/>
  <c r="AA1184" i="12"/>
  <c r="AB1180" i="12"/>
  <c r="AA1180" i="12"/>
  <c r="AB1176" i="12"/>
  <c r="AA1176" i="12"/>
  <c r="AB1172" i="12"/>
  <c r="AA1172" i="12"/>
  <c r="AB1168" i="12"/>
  <c r="AA1168" i="12"/>
  <c r="AB1164" i="12"/>
  <c r="AA1164" i="12"/>
  <c r="AB1160" i="12"/>
  <c r="AA1160" i="12"/>
  <c r="AB1156" i="12"/>
  <c r="AA1156" i="12"/>
  <c r="AB1152" i="12"/>
  <c r="AA1152" i="12"/>
  <c r="AB1148" i="12"/>
  <c r="AA1148" i="12"/>
  <c r="AB1144" i="12"/>
  <c r="AA1144" i="12"/>
  <c r="AB1140" i="12"/>
  <c r="AA1140" i="12"/>
  <c r="AB1136" i="12"/>
  <c r="AA1136" i="12"/>
  <c r="AB1132" i="12"/>
  <c r="AA1132" i="12"/>
  <c r="AB1128" i="12"/>
  <c r="AA1128" i="12"/>
  <c r="AB1124" i="12"/>
  <c r="AA1124" i="12"/>
  <c r="AB1120" i="12"/>
  <c r="AA1120" i="12"/>
  <c r="AB1116" i="12"/>
  <c r="AA1116" i="12"/>
  <c r="AB1112" i="12"/>
  <c r="AA1112" i="12"/>
  <c r="AB1108" i="12"/>
  <c r="AA1108" i="12"/>
  <c r="AB1104" i="12"/>
  <c r="AA1104" i="12"/>
  <c r="AB1100" i="12"/>
  <c r="AA1100" i="12"/>
  <c r="AB1096" i="12"/>
  <c r="AA1096" i="12"/>
  <c r="AB1092" i="12"/>
  <c r="AA1092" i="12"/>
  <c r="AB1088" i="12"/>
  <c r="AA1088" i="12"/>
  <c r="AB1084" i="12"/>
  <c r="AA1084" i="12"/>
  <c r="AB1080" i="12"/>
  <c r="AA1080" i="12"/>
  <c r="AB1076" i="12"/>
  <c r="AA1076" i="12"/>
  <c r="AB1072" i="12"/>
  <c r="AA1072" i="12"/>
  <c r="AB1068" i="12"/>
  <c r="AA1068" i="12"/>
  <c r="AB1064" i="12"/>
  <c r="AA1064" i="12"/>
  <c r="AB1060" i="12"/>
  <c r="AA1060" i="12"/>
  <c r="AB1056" i="12"/>
  <c r="AA1056" i="12"/>
  <c r="AB1052" i="12"/>
  <c r="AA1052" i="12"/>
  <c r="AB1048" i="12"/>
  <c r="AA1048" i="12"/>
  <c r="AB1044" i="12"/>
  <c r="AA1044" i="12"/>
  <c r="AB1040" i="12"/>
  <c r="AA1040" i="12"/>
  <c r="AB1036" i="12"/>
  <c r="AA1036" i="12"/>
  <c r="AB1032" i="12"/>
  <c r="AA1032" i="12"/>
  <c r="AB1028" i="12"/>
  <c r="AA1028" i="12"/>
  <c r="AB1024" i="12"/>
  <c r="AA1024" i="12"/>
  <c r="AB1020" i="12"/>
  <c r="AA1020" i="12"/>
  <c r="AB1016" i="12"/>
  <c r="AA1016" i="12"/>
  <c r="AB1012" i="12"/>
  <c r="AA1012" i="12"/>
  <c r="AB1008" i="12"/>
  <c r="AA1008" i="12"/>
  <c r="AB1004" i="12"/>
  <c r="AA1004" i="12"/>
  <c r="AB1000" i="12"/>
  <c r="AA1000" i="12"/>
  <c r="AB996" i="12"/>
  <c r="AA996" i="12"/>
  <c r="AB992" i="12"/>
  <c r="AA992" i="12"/>
  <c r="AB988" i="12"/>
  <c r="AA988" i="12"/>
  <c r="AB984" i="12"/>
  <c r="AA984" i="12"/>
  <c r="AB980" i="12"/>
  <c r="AA980" i="12"/>
  <c r="AB976" i="12"/>
  <c r="AA976" i="12"/>
  <c r="AB972" i="12"/>
  <c r="AA972" i="12"/>
  <c r="AB968" i="12"/>
  <c r="AA968" i="12"/>
  <c r="AB964" i="12"/>
  <c r="AA964" i="12"/>
  <c r="AB960" i="12"/>
  <c r="AA960" i="12"/>
  <c r="AB956" i="12"/>
  <c r="AA956" i="12"/>
  <c r="AB952" i="12"/>
  <c r="AA952" i="12"/>
  <c r="AB948" i="12"/>
  <c r="AA948" i="12"/>
  <c r="AB944" i="12"/>
  <c r="AA944" i="12"/>
  <c r="AB940" i="12"/>
  <c r="AA940" i="12"/>
  <c r="AB936" i="12"/>
  <c r="AA936" i="12"/>
  <c r="AB932" i="12"/>
  <c r="AA932" i="12"/>
  <c r="AB928" i="12"/>
  <c r="AA928" i="12"/>
  <c r="AB924" i="12"/>
  <c r="AA924" i="12"/>
  <c r="AB920" i="12"/>
  <c r="AA920" i="12"/>
  <c r="AB916" i="12"/>
  <c r="AA916" i="12"/>
  <c r="AB912" i="12"/>
  <c r="AA912" i="12"/>
  <c r="AB908" i="12"/>
  <c r="AA908" i="12"/>
  <c r="AB904" i="12"/>
  <c r="AA904" i="12"/>
  <c r="AB900" i="12"/>
  <c r="AA900" i="12"/>
  <c r="AB896" i="12"/>
  <c r="AA896" i="12"/>
  <c r="AB892" i="12"/>
  <c r="AA892" i="12"/>
  <c r="AB888" i="12"/>
  <c r="AA888" i="12"/>
  <c r="AB884" i="12"/>
  <c r="AA884" i="12"/>
  <c r="AB880" i="12"/>
  <c r="AA880" i="12"/>
  <c r="AB876" i="12"/>
  <c r="AA876" i="12"/>
  <c r="AB872" i="12"/>
  <c r="AA872" i="12"/>
  <c r="AB868" i="12"/>
  <c r="AA868" i="12"/>
  <c r="AB864" i="12"/>
  <c r="AA864" i="12"/>
  <c r="AB860" i="12"/>
  <c r="AA860" i="12"/>
  <c r="AB856" i="12"/>
  <c r="AA856" i="12"/>
  <c r="AB852" i="12"/>
  <c r="AA852" i="12"/>
  <c r="AB848" i="12"/>
  <c r="AA848" i="12"/>
  <c r="AB844" i="12"/>
  <c r="AA844" i="12"/>
  <c r="AB840" i="12"/>
  <c r="AA840" i="12"/>
  <c r="AB836" i="12"/>
  <c r="AA836" i="12"/>
  <c r="AB832" i="12"/>
  <c r="AA832" i="12"/>
  <c r="AB828" i="12"/>
  <c r="AA828" i="12"/>
  <c r="AB824" i="12"/>
  <c r="AA824" i="12"/>
  <c r="AB820" i="12"/>
  <c r="AA820" i="12"/>
  <c r="AB816" i="12"/>
  <c r="AA816" i="12"/>
  <c r="AB812" i="12"/>
  <c r="AA812" i="12"/>
  <c r="AB808" i="12"/>
  <c r="AA808" i="12"/>
  <c r="AB804" i="12"/>
  <c r="AA804" i="12"/>
  <c r="AB800" i="12"/>
  <c r="AA800" i="12"/>
  <c r="AB796" i="12"/>
  <c r="AA796" i="12"/>
  <c r="AB792" i="12"/>
  <c r="AA792" i="12"/>
  <c r="AB788" i="12"/>
  <c r="AA788" i="12"/>
  <c r="AB784" i="12"/>
  <c r="AA784" i="12"/>
  <c r="AB780" i="12"/>
  <c r="AA780" i="12"/>
  <c r="AB776" i="12"/>
  <c r="AA776" i="12"/>
  <c r="AB772" i="12"/>
  <c r="AA772" i="12"/>
  <c r="AB768" i="12"/>
  <c r="AA768" i="12"/>
  <c r="AB764" i="12"/>
  <c r="AA764" i="12"/>
  <c r="AB760" i="12"/>
  <c r="AA760" i="12"/>
  <c r="AB756" i="12"/>
  <c r="AA756" i="12"/>
  <c r="AB752" i="12"/>
  <c r="AA752" i="12"/>
  <c r="AB748" i="12"/>
  <c r="AA748" i="12"/>
  <c r="AB744" i="12"/>
  <c r="AA744" i="12"/>
  <c r="AB740" i="12"/>
  <c r="AA740" i="12"/>
  <c r="AB736" i="12"/>
  <c r="AA736" i="12"/>
  <c r="AB732" i="12"/>
  <c r="AA732" i="12"/>
  <c r="AB728" i="12"/>
  <c r="AA728" i="12"/>
  <c r="AB724" i="12"/>
  <c r="AA724" i="12"/>
  <c r="AB720" i="12"/>
  <c r="AA720" i="12"/>
  <c r="AB716" i="12"/>
  <c r="AA716" i="12"/>
  <c r="AB712" i="12"/>
  <c r="AA712" i="12"/>
  <c r="AB708" i="12"/>
  <c r="AA708" i="12"/>
  <c r="AB704" i="12"/>
  <c r="AA704" i="12"/>
  <c r="AB700" i="12"/>
  <c r="AA700" i="12"/>
  <c r="AB696" i="12"/>
  <c r="AA696" i="12"/>
  <c r="AB692" i="12"/>
  <c r="AA692" i="12"/>
  <c r="AB688" i="12"/>
  <c r="AA688" i="12"/>
  <c r="AB684" i="12"/>
  <c r="AA684" i="12"/>
  <c r="AB680" i="12"/>
  <c r="AA680" i="12"/>
  <c r="AB676" i="12"/>
  <c r="AA676" i="12"/>
  <c r="AB672" i="12"/>
  <c r="AA672" i="12"/>
  <c r="AB668" i="12"/>
  <c r="AA668" i="12"/>
  <c r="AB664" i="12"/>
  <c r="AA664" i="12"/>
  <c r="AB660" i="12"/>
  <c r="AA660" i="12"/>
  <c r="AB656" i="12"/>
  <c r="AA656" i="12"/>
  <c r="AB652" i="12"/>
  <c r="AA652" i="12"/>
  <c r="AB648" i="12"/>
  <c r="AA648" i="12"/>
  <c r="AB644" i="12"/>
  <c r="AA644" i="12"/>
  <c r="AB640" i="12"/>
  <c r="AA640" i="12"/>
  <c r="AB636" i="12"/>
  <c r="AA636" i="12"/>
  <c r="AB632" i="12"/>
  <c r="AA632" i="12"/>
  <c r="AB628" i="12"/>
  <c r="AA628" i="12"/>
  <c r="AB624" i="12"/>
  <c r="AA624" i="12"/>
  <c r="AB620" i="12"/>
  <c r="AA620" i="12"/>
  <c r="AB616" i="12"/>
  <c r="AA616" i="12"/>
  <c r="AB612" i="12"/>
  <c r="AA612" i="12"/>
  <c r="AB608" i="12"/>
  <c r="AA608" i="12"/>
  <c r="AB604" i="12"/>
  <c r="AA604" i="12"/>
  <c r="AB600" i="12"/>
  <c r="AA600" i="12"/>
  <c r="AB596" i="12"/>
  <c r="AA596" i="12"/>
  <c r="AB592" i="12"/>
  <c r="AA592" i="12"/>
  <c r="AB588" i="12"/>
  <c r="AA588" i="12"/>
  <c r="AB584" i="12"/>
  <c r="AA584" i="12"/>
  <c r="AB580" i="12"/>
  <c r="AA580" i="12"/>
  <c r="AB576" i="12"/>
  <c r="AA576" i="12"/>
  <c r="AB572" i="12"/>
  <c r="AA572" i="12"/>
  <c r="AB568" i="12"/>
  <c r="AA568" i="12"/>
  <c r="AB564" i="12"/>
  <c r="AA564" i="12"/>
  <c r="AB560" i="12"/>
  <c r="AA560" i="12"/>
  <c r="AB556" i="12"/>
  <c r="AA556" i="12"/>
  <c r="AB552" i="12"/>
  <c r="AA552" i="12"/>
  <c r="AB548" i="12"/>
  <c r="AA548" i="12"/>
  <c r="AB544" i="12"/>
  <c r="AA544" i="12"/>
  <c r="AB540" i="12"/>
  <c r="AA540" i="12"/>
  <c r="AB536" i="12"/>
  <c r="AA536" i="12"/>
  <c r="AB532" i="12"/>
  <c r="AA532" i="12"/>
  <c r="AB528" i="12"/>
  <c r="AA528" i="12"/>
  <c r="AB524" i="12"/>
  <c r="AA524" i="12"/>
  <c r="AB520" i="12"/>
  <c r="AA520" i="12"/>
  <c r="AB516" i="12"/>
  <c r="AA516" i="12"/>
  <c r="AB512" i="12"/>
  <c r="AA512" i="12"/>
  <c r="AB508" i="12"/>
  <c r="AA508" i="12"/>
  <c r="AB504" i="12"/>
  <c r="AA504" i="12"/>
  <c r="AB500" i="12"/>
  <c r="AA500" i="12"/>
  <c r="AB496" i="12"/>
  <c r="AA496" i="12"/>
  <c r="AB492" i="12"/>
  <c r="AA492" i="12"/>
  <c r="AB488" i="12"/>
  <c r="AA488" i="12"/>
  <c r="AB484" i="12"/>
  <c r="AA484" i="12"/>
  <c r="AB480" i="12"/>
  <c r="AA480" i="12"/>
  <c r="AB476" i="12"/>
  <c r="AA476" i="12"/>
  <c r="AB472" i="12"/>
  <c r="AA472" i="12"/>
  <c r="AB468" i="12"/>
  <c r="AA468" i="12"/>
  <c r="AB464" i="12"/>
  <c r="AA464" i="12"/>
  <c r="AB460" i="12"/>
  <c r="AA460" i="12"/>
  <c r="AB456" i="12"/>
  <c r="AA456" i="12"/>
  <c r="AB452" i="12"/>
  <c r="AA452" i="12"/>
  <c r="AB448" i="12"/>
  <c r="AA448" i="12"/>
  <c r="AB444" i="12"/>
  <c r="AA444" i="12"/>
  <c r="AB440" i="12"/>
  <c r="AA440" i="12"/>
  <c r="AB436" i="12"/>
  <c r="AA436" i="12"/>
  <c r="AB432" i="12"/>
  <c r="AA432" i="12"/>
  <c r="AB428" i="12"/>
  <c r="AA428" i="12"/>
  <c r="AB424" i="12"/>
  <c r="AA424" i="12"/>
  <c r="AB420" i="12"/>
  <c r="AA420" i="12"/>
  <c r="AB416" i="12"/>
  <c r="AA416" i="12"/>
  <c r="AB412" i="12"/>
  <c r="AA412" i="12"/>
  <c r="AB408" i="12"/>
  <c r="AA408" i="12"/>
  <c r="AB404" i="12"/>
  <c r="AA404" i="12"/>
  <c r="AB400" i="12"/>
  <c r="AA400" i="12"/>
  <c r="AB396" i="12"/>
  <c r="AA396" i="12"/>
  <c r="AB392" i="12"/>
  <c r="AA392" i="12"/>
  <c r="AB388" i="12"/>
  <c r="AA388" i="12"/>
  <c r="AB384" i="12"/>
  <c r="AA384" i="12"/>
  <c r="AB380" i="12"/>
  <c r="AA380" i="12"/>
  <c r="AB376" i="12"/>
  <c r="AA376" i="12"/>
  <c r="AB372" i="12"/>
  <c r="AA372" i="12"/>
  <c r="AB368" i="12"/>
  <c r="AA368" i="12"/>
  <c r="AB364" i="12"/>
  <c r="AA364" i="12"/>
  <c r="AB360" i="12"/>
  <c r="AA360" i="12"/>
  <c r="AB356" i="12"/>
  <c r="AA356" i="12"/>
  <c r="AB352" i="12"/>
  <c r="AA352" i="12"/>
  <c r="AB348" i="12"/>
  <c r="AA348" i="12"/>
  <c r="AB344" i="12"/>
  <c r="AA344" i="12"/>
  <c r="AB340" i="12"/>
  <c r="AA340" i="12"/>
  <c r="AB336" i="12"/>
  <c r="AA336" i="12"/>
  <c r="AB332" i="12"/>
  <c r="AA332" i="12"/>
  <c r="AB328" i="12"/>
  <c r="AA328" i="12"/>
  <c r="AB324" i="12"/>
  <c r="AA324" i="12"/>
  <c r="AB320" i="12"/>
  <c r="AA320" i="12"/>
  <c r="AB316" i="12"/>
  <c r="AA316" i="12"/>
  <c r="AB312" i="12"/>
  <c r="AA312" i="12"/>
  <c r="AB308" i="12"/>
  <c r="AA308" i="12"/>
  <c r="AB304" i="12"/>
  <c r="AA304" i="12"/>
  <c r="AB300" i="12"/>
  <c r="AA300" i="12"/>
  <c r="AB296" i="12"/>
  <c r="AA296" i="12"/>
  <c r="AB292" i="12"/>
  <c r="AA292" i="12"/>
  <c r="AB288" i="12"/>
  <c r="AA288" i="12"/>
  <c r="AB284" i="12"/>
  <c r="AA284" i="12"/>
  <c r="AB280" i="12"/>
  <c r="AA280" i="12"/>
  <c r="AB276" i="12"/>
  <c r="AA276" i="12"/>
  <c r="AB272" i="12"/>
  <c r="AA272" i="12"/>
  <c r="AB268" i="12"/>
  <c r="AA268" i="12"/>
  <c r="AB264" i="12"/>
  <c r="AA264" i="12"/>
  <c r="AB260" i="12"/>
  <c r="AA260" i="12"/>
  <c r="AB256" i="12"/>
  <c r="AA256" i="12"/>
  <c r="AB252" i="12"/>
  <c r="AA252" i="12"/>
  <c r="AB248" i="12"/>
  <c r="AA248" i="12"/>
  <c r="AB244" i="12"/>
  <c r="AA244" i="12"/>
  <c r="AB240" i="12"/>
  <c r="AA240" i="12"/>
  <c r="AB236" i="12"/>
  <c r="AA236" i="12"/>
  <c r="AB232" i="12"/>
  <c r="AA232" i="12"/>
  <c r="AB228" i="12"/>
  <c r="AA228" i="12"/>
  <c r="AB224" i="12"/>
  <c r="AA224" i="12"/>
  <c r="AB220" i="12"/>
  <c r="AA220" i="12"/>
  <c r="AB216" i="12"/>
  <c r="AA216" i="12"/>
  <c r="AB212" i="12"/>
  <c r="AA212" i="12"/>
  <c r="AB208" i="12"/>
  <c r="AA208" i="12"/>
  <c r="AB204" i="12"/>
  <c r="AA204" i="12"/>
  <c r="AB200" i="12"/>
  <c r="AA200" i="12"/>
  <c r="AB196" i="12"/>
  <c r="AA196" i="12"/>
  <c r="AB192" i="12"/>
  <c r="AA192" i="12"/>
  <c r="AB188" i="12"/>
  <c r="AA188" i="12"/>
  <c r="AB184" i="12"/>
  <c r="AA184" i="12"/>
  <c r="AB180" i="12"/>
  <c r="AA180" i="12"/>
  <c r="AB176" i="12"/>
  <c r="AA176" i="12"/>
  <c r="AB172" i="12"/>
  <c r="AA172" i="12"/>
  <c r="AB168" i="12"/>
  <c r="AA168" i="12"/>
  <c r="AB164" i="12"/>
  <c r="AA164" i="12"/>
  <c r="AB160" i="12"/>
  <c r="AA160" i="12"/>
  <c r="AB156" i="12"/>
  <c r="AA156" i="12"/>
  <c r="AB152" i="12"/>
  <c r="AA152" i="12"/>
  <c r="AB148" i="12"/>
  <c r="AA148" i="12"/>
  <c r="AB144" i="12"/>
  <c r="AA144" i="12"/>
  <c r="AB140" i="12"/>
  <c r="AA140" i="12"/>
  <c r="AB136" i="12"/>
  <c r="AA136" i="12"/>
  <c r="AB132" i="12"/>
  <c r="AA132" i="12"/>
  <c r="AB128" i="12"/>
  <c r="AA128" i="12"/>
  <c r="AB124" i="12"/>
  <c r="AA124" i="12"/>
  <c r="AB120" i="12"/>
  <c r="AA120" i="12"/>
  <c r="AB116" i="12"/>
  <c r="AA116" i="12"/>
  <c r="AB112" i="12"/>
  <c r="AA112" i="12"/>
  <c r="AB108" i="12"/>
  <c r="AA108" i="12"/>
  <c r="AB104" i="12"/>
  <c r="AA104" i="12"/>
  <c r="AB100" i="12"/>
  <c r="AA100" i="12"/>
  <c r="AB96" i="12"/>
  <c r="AA96" i="12"/>
  <c r="AB92" i="12"/>
  <c r="AA92" i="12"/>
  <c r="AB88" i="12"/>
  <c r="AA88" i="12"/>
  <c r="AB84" i="12"/>
  <c r="AA84" i="12"/>
  <c r="AB80" i="12"/>
  <c r="AA80" i="12"/>
  <c r="AB76" i="12"/>
  <c r="AA76" i="12"/>
  <c r="AB72" i="12"/>
  <c r="AA72" i="12"/>
  <c r="AB68" i="12"/>
  <c r="AA68" i="12"/>
  <c r="AB64" i="12"/>
  <c r="AA64" i="12"/>
  <c r="AB60" i="12"/>
  <c r="AA60" i="12"/>
  <c r="AB56" i="12"/>
  <c r="AA56" i="12"/>
  <c r="AB52" i="12"/>
  <c r="AA52" i="12"/>
  <c r="AB48" i="12"/>
  <c r="AA48" i="12"/>
  <c r="AB44" i="12"/>
  <c r="AA44" i="12"/>
  <c r="AB40" i="12"/>
  <c r="AA40" i="12"/>
  <c r="AB36" i="12"/>
  <c r="AA36" i="12"/>
  <c r="AB32" i="12"/>
  <c r="AA32" i="12"/>
  <c r="AB28" i="12"/>
  <c r="AA28" i="12"/>
  <c r="AB24" i="12"/>
  <c r="AA24" i="12"/>
  <c r="AB20" i="12"/>
  <c r="AA20" i="12"/>
  <c r="AB16" i="12"/>
  <c r="AA16" i="12"/>
  <c r="AB12" i="12"/>
  <c r="AA12" i="12"/>
  <c r="AB8" i="12"/>
  <c r="AA8" i="12"/>
  <c r="AA2214" i="12"/>
  <c r="AA2210" i="12"/>
  <c r="AA2206" i="12"/>
  <c r="AA2202" i="12"/>
  <c r="AA2198" i="12"/>
  <c r="AA2194" i="12"/>
  <c r="AA2190" i="12"/>
  <c r="AA2186" i="12"/>
  <c r="AA2182" i="12"/>
  <c r="AA2178" i="12"/>
  <c r="AA2174" i="12"/>
  <c r="AA2170" i="12"/>
  <c r="AA2166" i="12"/>
  <c r="AA2162" i="12"/>
  <c r="AA2158" i="12"/>
  <c r="AA2154" i="12"/>
  <c r="AA2150" i="12"/>
  <c r="AA2146" i="12"/>
  <c r="AA2142" i="12"/>
  <c r="AA2138" i="12"/>
  <c r="AA2134" i="12"/>
  <c r="AA2130" i="12"/>
  <c r="AA2126" i="12"/>
  <c r="AA2122" i="12"/>
  <c r="AA2118" i="12"/>
  <c r="AA2114" i="12"/>
  <c r="AA2110" i="12"/>
  <c r="AA2106" i="12"/>
  <c r="AA2102" i="12"/>
  <c r="AA2098" i="12"/>
  <c r="AA2094" i="12"/>
  <c r="AA2090" i="12"/>
  <c r="AA2086" i="12"/>
  <c r="AA2082" i="12"/>
  <c r="AA2078" i="12"/>
  <c r="AA2074" i="12"/>
  <c r="AA2070" i="12"/>
  <c r="AA2066" i="12"/>
  <c r="AA2062" i="12"/>
  <c r="AA2058" i="12"/>
  <c r="AA2054" i="12"/>
  <c r="AA2050" i="12"/>
  <c r="AA2046" i="12"/>
  <c r="AA2042" i="12"/>
  <c r="AA2038" i="12"/>
  <c r="AA2034" i="12"/>
  <c r="AA2030" i="12"/>
  <c r="AA2026" i="12"/>
  <c r="AA2022" i="12"/>
  <c r="AA2018" i="12"/>
  <c r="AA2014" i="12"/>
  <c r="AA2010" i="12"/>
  <c r="AA2006" i="12"/>
  <c r="AA2002" i="12"/>
  <c r="AA1998" i="12"/>
  <c r="AA1994" i="12"/>
  <c r="AA1990" i="12"/>
  <c r="AA1986" i="12"/>
  <c r="AA1982" i="12"/>
  <c r="AA1978" i="12"/>
  <c r="AA1974" i="12"/>
  <c r="AA1970" i="12"/>
  <c r="AA1966" i="12"/>
  <c r="AA1962" i="12"/>
  <c r="AA1958" i="12"/>
  <c r="AA1954" i="12"/>
  <c r="AA1950" i="12"/>
  <c r="AA1946" i="12"/>
  <c r="AA1942" i="12"/>
  <c r="AA1938" i="12"/>
  <c r="AA1934" i="12"/>
  <c r="AA1930" i="12"/>
  <c r="AA1926" i="12"/>
  <c r="AA1922" i="12"/>
  <c r="AA1918" i="12"/>
  <c r="AA1914" i="12"/>
  <c r="AA1910" i="12"/>
  <c r="AA1906" i="12"/>
  <c r="AA1902" i="12"/>
  <c r="AA1897" i="12"/>
  <c r="AA1892" i="12"/>
  <c r="AA1887" i="12"/>
  <c r="AA1881" i="12"/>
  <c r="AA1871" i="12"/>
  <c r="AA1855" i="12"/>
  <c r="Y83" i="7"/>
  <c r="Y81" i="7"/>
  <c r="Y82" i="7"/>
  <c r="Y80" i="7"/>
  <c r="X80" i="7"/>
  <c r="X81" i="7" s="1"/>
  <c r="AB80" i="7"/>
  <c r="AB83" i="7"/>
  <c r="AB81" i="7"/>
  <c r="AA84" i="7"/>
  <c r="AA81" i="7"/>
  <c r="AA82" i="7"/>
  <c r="AA83" i="7"/>
  <c r="AA80" i="7"/>
  <c r="AB60" i="7"/>
  <c r="AE12" i="7"/>
  <c r="AF12" i="7"/>
  <c r="AB59" i="7"/>
  <c r="AB58" i="7"/>
  <c r="AB57" i="7"/>
  <c r="AB56" i="7"/>
  <c r="AB54" i="7"/>
  <c r="AB55" i="7"/>
  <c r="AB53" i="7"/>
  <c r="H1" i="11"/>
  <c r="I4" i="11"/>
  <c r="I1" i="11" s="1"/>
  <c r="D1" i="11"/>
  <c r="AB50" i="7"/>
  <c r="AI11" i="7"/>
  <c r="AB47" i="7"/>
  <c r="R23" i="7"/>
  <c r="AB48" i="7"/>
  <c r="AB46" i="7"/>
  <c r="AB45" i="7"/>
  <c r="AB49" i="7"/>
  <c r="V29" i="7"/>
  <c r="J761" i="7" s="1"/>
  <c r="K761" i="7" s="1"/>
  <c r="L761" i="7" s="1"/>
  <c r="M761" i="7" s="1"/>
  <c r="N761" i="7" s="1"/>
  <c r="O761" i="7" s="1"/>
  <c r="AF5" i="7"/>
  <c r="J2217" i="2"/>
  <c r="S23" i="7"/>
  <c r="S21" i="7"/>
  <c r="S22" i="7"/>
  <c r="S20" i="7"/>
  <c r="S19" i="7"/>
  <c r="V31" i="7"/>
  <c r="L473" i="7" s="1"/>
  <c r="M473" i="7" s="1"/>
  <c r="N473" i="7" s="1"/>
  <c r="O473" i="7" s="1"/>
  <c r="V32" i="7"/>
  <c r="M1114" i="7" s="1"/>
  <c r="N1114" i="7" s="1"/>
  <c r="O1114" i="7" s="1"/>
  <c r="V33" i="7"/>
  <c r="N2004" i="7" s="1"/>
  <c r="O2004" i="7" s="1"/>
  <c r="AA32" i="7"/>
  <c r="AF33" i="7"/>
  <c r="AA31" i="7"/>
  <c r="AF32" i="7"/>
  <c r="AA34" i="7"/>
  <c r="AF30" i="7"/>
  <c r="AF31" i="7"/>
  <c r="AA33" i="7"/>
  <c r="AF37" i="7"/>
  <c r="AA30" i="7"/>
  <c r="AF36" i="7"/>
  <c r="AF34" i="7"/>
  <c r="AF35" i="7"/>
  <c r="AA12" i="7"/>
  <c r="AB12" i="7"/>
  <c r="U26" i="7"/>
  <c r="AD12" i="7"/>
  <c r="AH12" i="7"/>
  <c r="AC12" i="7"/>
  <c r="AG12" i="7"/>
  <c r="AD6" i="7"/>
  <c r="AE6" i="7"/>
  <c r="AC6" i="7"/>
  <c r="AA6" i="7"/>
  <c r="AB6" i="7"/>
  <c r="U6" i="7"/>
  <c r="V6" i="7"/>
  <c r="V10" i="7"/>
  <c r="V9" i="7"/>
  <c r="V8" i="7"/>
  <c r="V7" i="7"/>
  <c r="V3" i="7"/>
  <c r="V5" i="7"/>
  <c r="V4" i="7"/>
  <c r="H4" i="7"/>
  <c r="H1" i="7" s="1"/>
  <c r="N514" i="7" l="1"/>
  <c r="O514" i="7" s="1"/>
  <c r="N1535" i="7"/>
  <c r="O1535" i="7" s="1"/>
  <c r="N1956" i="7"/>
  <c r="O1956" i="7" s="1"/>
  <c r="J1214" i="7"/>
  <c r="K1214" i="7" s="1"/>
  <c r="L1214" i="7" s="1"/>
  <c r="M1214" i="7" s="1"/>
  <c r="N1214" i="7" s="1"/>
  <c r="O1214" i="7" s="1"/>
  <c r="J1386" i="7"/>
  <c r="K1386" i="7" s="1"/>
  <c r="L1386" i="7" s="1"/>
  <c r="M1386" i="7" s="1"/>
  <c r="N1386" i="7" s="1"/>
  <c r="O1386" i="7" s="1"/>
  <c r="L1071" i="7"/>
  <c r="M1071" i="7" s="1"/>
  <c r="N1071" i="7" s="1"/>
  <c r="O1071" i="7" s="1"/>
  <c r="L1606" i="7"/>
  <c r="M1606" i="7" s="1"/>
  <c r="N1606" i="7" s="1"/>
  <c r="O1606" i="7" s="1"/>
  <c r="AK44" i="7"/>
  <c r="J4" i="7"/>
  <c r="K4" i="7" s="1"/>
  <c r="L4" i="7" s="1"/>
  <c r="M4" i="7" s="1"/>
  <c r="N4" i="7" s="1"/>
  <c r="O4" i="7" s="1"/>
  <c r="J1609" i="7"/>
  <c r="K1609" i="7" s="1"/>
  <c r="L1609" i="7" s="1"/>
  <c r="M1609" i="7" s="1"/>
  <c r="N1609" i="7" s="1"/>
  <c r="O1609" i="7" s="1"/>
  <c r="M1343" i="7"/>
  <c r="N1343" i="7" s="1"/>
  <c r="O1343" i="7" s="1"/>
  <c r="L2138" i="7"/>
  <c r="M2138" i="7" s="1"/>
  <c r="N2138" i="7" s="1"/>
  <c r="O2138" i="7" s="1"/>
  <c r="J84" i="7"/>
  <c r="K84" i="7" s="1"/>
  <c r="L84" i="7" s="1"/>
  <c r="M84" i="7" s="1"/>
  <c r="N84" i="7" s="1"/>
  <c r="O84" i="7" s="1"/>
  <c r="M422" i="7"/>
  <c r="N422" i="7" s="1"/>
  <c r="O422" i="7" s="1"/>
  <c r="AB82" i="7"/>
  <c r="AB61" i="7"/>
  <c r="AB62" i="7" s="1"/>
  <c r="R20" i="7"/>
  <c r="V30" i="7"/>
  <c r="AB44" i="7"/>
  <c r="R22" i="7"/>
  <c r="R21" i="7"/>
  <c r="R19" i="7"/>
  <c r="T5" i="7"/>
  <c r="V28" i="7"/>
  <c r="V27" i="7"/>
  <c r="T8" i="7"/>
  <c r="T4" i="7"/>
  <c r="T7" i="7"/>
  <c r="T9" i="7"/>
  <c r="T6" i="7" l="1"/>
  <c r="K427" i="7"/>
  <c r="L427" i="7" s="1"/>
  <c r="M427" i="7" s="1"/>
  <c r="N427" i="7" s="1"/>
  <c r="O427" i="7" s="1"/>
  <c r="K54" i="7"/>
  <c r="L54" i="7" s="1"/>
  <c r="M54" i="7" s="1"/>
  <c r="N54" i="7" s="1"/>
  <c r="O54" i="7" s="1"/>
  <c r="K1531" i="7"/>
  <c r="L1531" i="7" s="1"/>
  <c r="M1531" i="7" s="1"/>
  <c r="N1531" i="7" s="1"/>
  <c r="O1531" i="7" s="1"/>
  <c r="K358" i="7"/>
  <c r="L358" i="7" s="1"/>
  <c r="M358" i="7" s="1"/>
  <c r="N358" i="7" s="1"/>
  <c r="O358" i="7" s="1"/>
  <c r="K1384" i="7"/>
  <c r="L1384" i="7" s="1"/>
  <c r="M1384" i="7" s="1"/>
  <c r="N1384" i="7" s="1"/>
  <c r="O1384" i="7" s="1"/>
  <c r="K159" i="7"/>
  <c r="L159" i="7" s="1"/>
  <c r="M159" i="7" s="1"/>
  <c r="N159" i="7" s="1"/>
  <c r="O159" i="7" s="1"/>
  <c r="K1131" i="7"/>
  <c r="L1131" i="7" s="1"/>
  <c r="M1131" i="7" s="1"/>
  <c r="N1131" i="7" s="1"/>
  <c r="O1131" i="7" s="1"/>
  <c r="K246" i="7"/>
  <c r="L246" i="7" s="1"/>
  <c r="M246" i="7" s="1"/>
  <c r="N246" i="7" s="1"/>
  <c r="O246" i="7" s="1"/>
  <c r="K1360" i="7"/>
  <c r="L1360" i="7" s="1"/>
  <c r="M1360" i="7" s="1"/>
  <c r="N1360" i="7" s="1"/>
  <c r="O1360" i="7" s="1"/>
  <c r="K785" i="7"/>
  <c r="L785" i="7" s="1"/>
  <c r="M785" i="7" s="1"/>
  <c r="N785" i="7" s="1"/>
  <c r="O785" i="7" s="1"/>
  <c r="K1349" i="7"/>
  <c r="L1349" i="7" s="1"/>
  <c r="M1349" i="7" s="1"/>
  <c r="N1349" i="7" s="1"/>
  <c r="O1349" i="7" s="1"/>
  <c r="K1052" i="7"/>
  <c r="L1052" i="7" s="1"/>
  <c r="M1052" i="7" s="1"/>
  <c r="N1052" i="7" s="1"/>
  <c r="O1052" i="7" s="1"/>
  <c r="K623" i="7"/>
  <c r="L623" i="7" s="1"/>
  <c r="M623" i="7" s="1"/>
  <c r="N623" i="7" s="1"/>
  <c r="O623" i="7" s="1"/>
  <c r="O1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tc={F73EB3A2-49A1-744D-9201-342D12B4745C}</author>
    <author>tc={80137990-DD27-7049-BB9D-9B825C1C9283}</author>
    <author>tc={394310DF-1457-014F-893E-DDE8B6D5AF84}</author>
    <author>tc={4F9B177C-73EA-D64C-A859-5D5FE528E941}</author>
    <author>tc={2E7E373E-83D7-6943-8EEA-F9AF8A105ADD}</author>
    <author>tc={C31DF31E-91F9-3447-B5AD-03DF25A30D66}</author>
    <author>tc={CD1B7967-24C9-3042-ABA1-92E81CB88A20}</author>
  </authors>
  <commentList>
    <comment ref="C1" authorId="0" shapeId="0" xr:uid="{F73EB3A2-49A1-744D-9201-342D12B4745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Using =YEAR() converted years into age for visualisation and comprehension - outlier exist 129 age </t>
      </text>
    </comment>
    <comment ref="G1" authorId="1" shapeId="0" xr:uid="{80137990-DD27-7049-BB9D-9B825C1C928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=REPLACE() function to remove symbol $ which raises error when using =VALUE</t>
      </text>
    </comment>
    <comment ref="H1" authorId="2" shapeId="0" xr:uid="{394310DF-1457-014F-893E-DDE8B6D5AF8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=VALUE() to convert Text into Numeric for calculation purposes</t>
      </text>
    </comment>
    <comment ref="U4" authorId="3" shapeId="0" xr:uid="{4F9B177C-73EA-D64C-A859-5D5FE528E941}">
      <text>
        <t>[Threaded comment]
Your version of Excel allows you to read this threaded comment; however, any edits to it will get removed if the file is opened in a newer version of Excel. Learn more: https://go.microsoft.com/fwlink/?linkid=870924
Comment:
    Using MAX() returns the youngest customer</t>
      </text>
    </comment>
    <comment ref="U5" authorId="4" shapeId="0" xr:uid="{2E7E373E-83D7-6943-8EEA-F9AF8A105ADD}">
      <text>
        <t>[Threaded comment]
Your version of Excel allows you to read this threaded comment; however, any edits to it will get removed if the file is opened in a newer version of Excel. Learn more: https://go.microsoft.com/fwlink/?linkid=870924
Comment:
    Using MIN() function returns the oldest customer</t>
      </text>
    </comment>
    <comment ref="Q17" authorId="5" shapeId="0" xr:uid="{C31DF31E-91F9-3447-B5AD-03DF25A3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grouping purposes using quartile you can get bin ranges that split equally in number of variable per numeric grouping - age &amp; income</t>
      </text>
    </comment>
    <comment ref="T27" authorId="6" shapeId="0" xr:uid="{CD1B7967-24C9-3042-ABA1-92E81CB88A20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average income per education level to resolve error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<sst xmlns="http://schemas.openxmlformats.org/spreadsheetml/2006/main" count="55556" uniqueCount="2553">
  <si>
    <t>ID</t>
  </si>
  <si>
    <t>Year_Birth</t>
  </si>
  <si>
    <t>Education</t>
  </si>
  <si>
    <t>Marital_Status</t>
  </si>
  <si>
    <t>Income</t>
  </si>
  <si>
    <t>Kidhome</t>
  </si>
  <si>
    <t>Teenhome</t>
  </si>
  <si>
    <t>Dt_Customer</t>
  </si>
  <si>
    <t>Recency</t>
  </si>
  <si>
    <t>AmtLiq</t>
  </si>
  <si>
    <t>AmtVege</t>
  </si>
  <si>
    <t>AmtNonVeg</t>
  </si>
  <si>
    <t>AmtPes</t>
  </si>
  <si>
    <t>AmtChocolates</t>
  </si>
  <si>
    <t>AmtComm</t>
  </si>
  <si>
    <t>NumDeals</t>
  </si>
  <si>
    <t>NumWebBuy</t>
  </si>
  <si>
    <t>NumWalkinPur</t>
  </si>
  <si>
    <t>NumVisits</t>
  </si>
  <si>
    <t>Response</t>
  </si>
  <si>
    <t>Complain</t>
  </si>
  <si>
    <t>Country</t>
  </si>
  <si>
    <t>Count_success</t>
  </si>
  <si>
    <t>Graduation</t>
  </si>
  <si>
    <t>Divorced</t>
  </si>
  <si>
    <t>$84,835.00</t>
  </si>
  <si>
    <t>6/16/14</t>
  </si>
  <si>
    <t>SP</t>
  </si>
  <si>
    <t>Single</t>
  </si>
  <si>
    <t>$57,091.00</t>
  </si>
  <si>
    <t>6/15/14</t>
  </si>
  <si>
    <t>CA</t>
  </si>
  <si>
    <t>Married</t>
  </si>
  <si>
    <t>$67,267.00</t>
  </si>
  <si>
    <t>5/13/14</t>
  </si>
  <si>
    <t>US</t>
  </si>
  <si>
    <t>Together</t>
  </si>
  <si>
    <t>$32,474.00</t>
  </si>
  <si>
    <t>AUS</t>
  </si>
  <si>
    <t>$21,474.00</t>
  </si>
  <si>
    <t>PhD</t>
  </si>
  <si>
    <t>$71,691.00</t>
  </si>
  <si>
    <t>3/17/14</t>
  </si>
  <si>
    <t>2n Cycle</t>
  </si>
  <si>
    <t>$63,564.00</t>
  </si>
  <si>
    <t>1/29/14</t>
  </si>
  <si>
    <t>GER</t>
  </si>
  <si>
    <t>$44,931.00</t>
  </si>
  <si>
    <t>1/18/14</t>
  </si>
  <si>
    <t>$65,324.00</t>
  </si>
  <si>
    <t>IND</t>
  </si>
  <si>
    <t>$81,044.00</t>
  </si>
  <si>
    <t>12/27/13</t>
  </si>
  <si>
    <t>Master</t>
  </si>
  <si>
    <t>$62,499.00</t>
  </si>
  <si>
    <t>Widow</t>
  </si>
  <si>
    <t>$67,786.00</t>
  </si>
  <si>
    <t>$26,872.00</t>
  </si>
  <si>
    <t>10/16/13</t>
  </si>
  <si>
    <t>$4,428.00</t>
  </si>
  <si>
    <t>$54,809.00</t>
  </si>
  <si>
    <t>$32,173.00</t>
  </si>
  <si>
    <t>$47,823.00</t>
  </si>
  <si>
    <t>7/23/13</t>
  </si>
  <si>
    <t>$30,523.00</t>
  </si>
  <si>
    <t>$36,634.00</t>
  </si>
  <si>
    <t>5/28/13</t>
  </si>
  <si>
    <t>SA</t>
  </si>
  <si>
    <t>$43,456.00</t>
  </si>
  <si>
    <t>3/26/13</t>
  </si>
  <si>
    <t>$40,662.00</t>
  </si>
  <si>
    <t>3/15/13</t>
  </si>
  <si>
    <t>$49,544.00</t>
  </si>
  <si>
    <t>$57,731.00</t>
  </si>
  <si>
    <t>11/23/12</t>
  </si>
  <si>
    <t>$33,168.00</t>
  </si>
  <si>
    <t>10/13/12</t>
  </si>
  <si>
    <t>$54,450.00</t>
  </si>
  <si>
    <t>9/14/12</t>
  </si>
  <si>
    <t>$35,340.00</t>
  </si>
  <si>
    <t>6/29/14</t>
  </si>
  <si>
    <t>$73,170.00</t>
  </si>
  <si>
    <t>5/31/14</t>
  </si>
  <si>
    <t>$65,808.00</t>
  </si>
  <si>
    <t>5/30/14</t>
  </si>
  <si>
    <t>$79,529.00</t>
  </si>
  <si>
    <t>4/27/14</t>
  </si>
  <si>
    <t>$34,578.00</t>
  </si>
  <si>
    <t>$46,374.00</t>
  </si>
  <si>
    <t>$18,351.00</t>
  </si>
  <si>
    <t>10/29/13</t>
  </si>
  <si>
    <t>$95,169.00</t>
  </si>
  <si>
    <t>$65,370.00</t>
  </si>
  <si>
    <t>$39,228.00</t>
  </si>
  <si>
    <t>$84,865.00</t>
  </si>
  <si>
    <t>$61,314.00</t>
  </si>
  <si>
    <t>4/25/13</t>
  </si>
  <si>
    <t>$21,359.00</t>
  </si>
  <si>
    <t>4/20/13</t>
  </si>
  <si>
    <t>$66,465.00</t>
  </si>
  <si>
    <t>3/30/13</t>
  </si>
  <si>
    <t>$81,698.00</t>
  </si>
  <si>
    <t>$39,146.00</t>
  </si>
  <si>
    <t>2/14/13</t>
  </si>
  <si>
    <t>$25,959.00</t>
  </si>
  <si>
    <t>$64,260.00</t>
  </si>
  <si>
    <t>$32,300.00</t>
  </si>
  <si>
    <t>$74,806.00</t>
  </si>
  <si>
    <t>12/19/12</t>
  </si>
  <si>
    <t>$72,967.00</t>
  </si>
  <si>
    <t>12/15/12</t>
  </si>
  <si>
    <t>$48,904.00</t>
  </si>
  <si>
    <t>$14,796.00</t>
  </si>
  <si>
    <t>9/17/12</t>
  </si>
  <si>
    <t>$66,991.00</t>
  </si>
  <si>
    <t>$52,195.00</t>
  </si>
  <si>
    <t>$90,369.00</t>
  </si>
  <si>
    <t>4/28/14</t>
  </si>
  <si>
    <t>Basic</t>
  </si>
  <si>
    <t>$18,393.00</t>
  </si>
  <si>
    <t>3/29/14</t>
  </si>
  <si>
    <t>$47,139.00</t>
  </si>
  <si>
    <t>$38,576.00</t>
  </si>
  <si>
    <t>$61,905.00</t>
  </si>
  <si>
    <t>$83,715.00</t>
  </si>
  <si>
    <t>$60,597.00</t>
  </si>
  <si>
    <t>$6,560.00</t>
  </si>
  <si>
    <t>$48,330.00</t>
  </si>
  <si>
    <t>11/15/13</t>
  </si>
  <si>
    <t>$38,236.00</t>
  </si>
  <si>
    <t>9/20/13</t>
  </si>
  <si>
    <t>$22,701.00</t>
  </si>
  <si>
    <t>$53,367.00</t>
  </si>
  <si>
    <t>8/31/13</t>
  </si>
  <si>
    <t>$34,728.00</t>
  </si>
  <si>
    <t>7/30/13</t>
  </si>
  <si>
    <t>$63,915.00</t>
  </si>
  <si>
    <t>$82,504.00</t>
  </si>
  <si>
    <t>7/27/13</t>
  </si>
  <si>
    <t>$38,578.00</t>
  </si>
  <si>
    <t>6/22/13</t>
  </si>
  <si>
    <t>$79,174.00</t>
  </si>
  <si>
    <t>$81,975.00</t>
  </si>
  <si>
    <t>$43,263.00</t>
  </si>
  <si>
    <t>11/21/12</t>
  </si>
  <si>
    <t>$27,242.00</t>
  </si>
  <si>
    <t>$76,445.00</t>
  </si>
  <si>
    <t>9/28/12</t>
  </si>
  <si>
    <t>$75,276.00</t>
  </si>
  <si>
    <t>9/27/12</t>
  </si>
  <si>
    <t>$34,213.00</t>
  </si>
  <si>
    <t>$72,335.00</t>
  </si>
  <si>
    <t>8/13/12</t>
  </si>
  <si>
    <t>$79,143.00</t>
  </si>
  <si>
    <t>$27,469.00</t>
  </si>
  <si>
    <t>$68,695.00</t>
  </si>
  <si>
    <t>6/25/14</t>
  </si>
  <si>
    <t>$50,388.00</t>
  </si>
  <si>
    <t>5/28/14</t>
  </si>
  <si>
    <t>$77,622.00</t>
  </si>
  <si>
    <t>4/14/14</t>
  </si>
  <si>
    <t>$46,102.00</t>
  </si>
  <si>
    <t>$31,859.00</t>
  </si>
  <si>
    <t>2/27/14</t>
  </si>
  <si>
    <t>$23,830.00</t>
  </si>
  <si>
    <t>$24,639.00</t>
  </si>
  <si>
    <t>1/28/14</t>
  </si>
  <si>
    <t>$71,604.00</t>
  </si>
  <si>
    <t>11/17/13</t>
  </si>
  <si>
    <t>$27,255.00</t>
  </si>
  <si>
    <t>$55,375.00</t>
  </si>
  <si>
    <t>10/17/13</t>
  </si>
  <si>
    <t>$77,037.00</t>
  </si>
  <si>
    <t>10/13/13</t>
  </si>
  <si>
    <t>$24,163.00</t>
  </si>
  <si>
    <t>$69,476.00</t>
  </si>
  <si>
    <t>9/30/13</t>
  </si>
  <si>
    <t>$72,063.00</t>
  </si>
  <si>
    <t>$58,646.00</t>
  </si>
  <si>
    <t>$47,570.00</t>
  </si>
  <si>
    <t>5/29/13</t>
  </si>
  <si>
    <t>$80,011.00</t>
  </si>
  <si>
    <t>4/29/13</t>
  </si>
  <si>
    <t>$54,998.00</t>
  </si>
  <si>
    <t>$60,200.00</t>
  </si>
  <si>
    <t>$63,211.00</t>
  </si>
  <si>
    <t>$48,432.00</t>
  </si>
  <si>
    <t>10/18/12</t>
  </si>
  <si>
    <t>YOLO</t>
  </si>
  <si>
    <t>$62,845.00</t>
  </si>
  <si>
    <t>$65,220.00</t>
  </si>
  <si>
    <t>$74,214.00</t>
  </si>
  <si>
    <t>8/26/12</t>
  </si>
  <si>
    <t>$96,547.00</t>
  </si>
  <si>
    <t>5/23/14</t>
  </si>
  <si>
    <t>$53,863.00</t>
  </si>
  <si>
    <t>5/17/14</t>
  </si>
  <si>
    <t>$50,447.00</t>
  </si>
  <si>
    <t>4/21/14</t>
  </si>
  <si>
    <t>$37,716.00</t>
  </si>
  <si>
    <t>$45,203.00</t>
  </si>
  <si>
    <t>3/23/14</t>
  </si>
  <si>
    <t>$37,368.00</t>
  </si>
  <si>
    <t>12/16/13</t>
  </si>
  <si>
    <t>$67,225.00</t>
  </si>
  <si>
    <t>11/26/13</t>
  </si>
  <si>
    <t>$65,104.00</t>
  </si>
  <si>
    <t>11/14/13</t>
  </si>
  <si>
    <t>$70,566.00</t>
  </si>
  <si>
    <t>$69,096.00</t>
  </si>
  <si>
    <t>9/27/13</t>
  </si>
  <si>
    <t>$71,434.00</t>
  </si>
  <si>
    <t>9/18/13</t>
  </si>
  <si>
    <t>$33,039.00</t>
  </si>
  <si>
    <t>$46,610.00</t>
  </si>
  <si>
    <t>7/18/13</t>
  </si>
  <si>
    <t>$49,967.00</t>
  </si>
  <si>
    <t>$53,359.00</t>
  </si>
  <si>
    <t>5/27/13</t>
  </si>
  <si>
    <t>$49,505.00</t>
  </si>
  <si>
    <t>$68,657.00</t>
  </si>
  <si>
    <t>2/20/13</t>
  </si>
  <si>
    <t>$72,071.00</t>
  </si>
  <si>
    <t>$59,235.00</t>
  </si>
  <si>
    <t>$21,994.00</t>
  </si>
  <si>
    <t>12/24/12</t>
  </si>
  <si>
    <t>$69,209.00</t>
  </si>
  <si>
    <t>$31,928.00</t>
  </si>
  <si>
    <t>3/28/14</t>
  </si>
  <si>
    <t>$74,004.00</t>
  </si>
  <si>
    <t>2/24/14</t>
  </si>
  <si>
    <t>$30,390.00</t>
  </si>
  <si>
    <t>$21,355.00</t>
  </si>
  <si>
    <t>8/20/13</t>
  </si>
  <si>
    <t>$26,304.00</t>
  </si>
  <si>
    <t>6/23/13</t>
  </si>
  <si>
    <t>$85,710.00</t>
  </si>
  <si>
    <t>$102,692.00</t>
  </si>
  <si>
    <t>$58,350.00</t>
  </si>
  <si>
    <t>$7,500.00</t>
  </si>
  <si>
    <t>12/27/12</t>
  </si>
  <si>
    <t>$18,890.00</t>
  </si>
  <si>
    <t>$20,425.00</t>
  </si>
  <si>
    <t>10/29/12</t>
  </si>
  <si>
    <t>$41,437.00</t>
  </si>
  <si>
    <t>9/22/12</t>
  </si>
  <si>
    <t>$49,912.00</t>
  </si>
  <si>
    <t>ME</t>
  </si>
  <si>
    <t>$79,823.00</t>
  </si>
  <si>
    <t>3/31/14</t>
  </si>
  <si>
    <t>$85,683.00</t>
  </si>
  <si>
    <t>3/21/14</t>
  </si>
  <si>
    <t>$47,025.00</t>
  </si>
  <si>
    <t>$68,397.00</t>
  </si>
  <si>
    <t>$38,175.00</t>
  </si>
  <si>
    <t>9/23/13</t>
  </si>
  <si>
    <t>$46,423.00</t>
  </si>
  <si>
    <t>$30,560.00</t>
  </si>
  <si>
    <t>6/27/13</t>
  </si>
  <si>
    <t>$60,152.00</t>
  </si>
  <si>
    <t>3/28/13</t>
  </si>
  <si>
    <t>$29,672.00</t>
  </si>
  <si>
    <t>$70,321.00</t>
  </si>
  <si>
    <t>1/16/13</t>
  </si>
  <si>
    <t>$56,181.00</t>
  </si>
  <si>
    <t>$24,279.00</t>
  </si>
  <si>
    <t>12/29/12</t>
  </si>
  <si>
    <t>$68,462.00</t>
  </si>
  <si>
    <t>$55,424.00</t>
  </si>
  <si>
    <t>11/25/12</t>
  </si>
  <si>
    <t>$49,094.00</t>
  </si>
  <si>
    <t>9/21/12</t>
  </si>
  <si>
    <t>$59,184.00</t>
  </si>
  <si>
    <t>$67,430.00</t>
  </si>
  <si>
    <t>$30,522.00</t>
  </si>
  <si>
    <t>8/17/12</t>
  </si>
  <si>
    <t>$31,878.00</t>
  </si>
  <si>
    <t>6/22/14</t>
  </si>
  <si>
    <t>$83,528.00</t>
  </si>
  <si>
    <t>$90,300.00</t>
  </si>
  <si>
    <t>$68,092.00</t>
  </si>
  <si>
    <t>$53,761.00</t>
  </si>
  <si>
    <t>$52,845.00</t>
  </si>
  <si>
    <t>8/13/13</t>
  </si>
  <si>
    <t>$24,027.00</t>
  </si>
  <si>
    <t>$42,586.00</t>
  </si>
  <si>
    <t>$9,722.00</t>
  </si>
  <si>
    <t>$86,836.00</t>
  </si>
  <si>
    <t>$30,467.00</t>
  </si>
  <si>
    <t>3/19/14</t>
  </si>
  <si>
    <t>$54,549.00</t>
  </si>
  <si>
    <t>$19,444.00</t>
  </si>
  <si>
    <t>2/22/14</t>
  </si>
  <si>
    <t>$69,245.00</t>
  </si>
  <si>
    <t>1/24/14</t>
  </si>
  <si>
    <t>$72,968.00</t>
  </si>
  <si>
    <t>$48,686.00</t>
  </si>
  <si>
    <t>$73,687.00</t>
  </si>
  <si>
    <t>11/28/13</t>
  </si>
  <si>
    <t>$82,716.00</t>
  </si>
  <si>
    <t>$35,523.00</t>
  </si>
  <si>
    <t>$60,554.00</t>
  </si>
  <si>
    <t>$64,090.00</t>
  </si>
  <si>
    <t>$61,559.00</t>
  </si>
  <si>
    <t>7/17/13</t>
  </si>
  <si>
    <t>$71,670.00</t>
  </si>
  <si>
    <t>$67,680.00</t>
  </si>
  <si>
    <t>$54,386.00</t>
  </si>
  <si>
    <t>5/17/13</t>
  </si>
  <si>
    <t>$64,108.00</t>
  </si>
  <si>
    <t>3/23/13</t>
  </si>
  <si>
    <t>$69,702.00</t>
  </si>
  <si>
    <t>2/19/13</t>
  </si>
  <si>
    <t>$47,958.00</t>
  </si>
  <si>
    <t>1/19/13</t>
  </si>
  <si>
    <t>$67,716.00</t>
  </si>
  <si>
    <t>$34,600.00</t>
  </si>
  <si>
    <t>$48,752.00</t>
  </si>
  <si>
    <t>$15,716.00</t>
  </si>
  <si>
    <t>$74,985.00</t>
  </si>
  <si>
    <t>$45,576.00</t>
  </si>
  <si>
    <t>$113,734.00</t>
  </si>
  <si>
    <t>$57,100.00</t>
  </si>
  <si>
    <t>5/18/14</t>
  </si>
  <si>
    <t>$24,434.00</t>
  </si>
  <si>
    <t>$37,126.00</t>
  </si>
  <si>
    <t>3/30/14</t>
  </si>
  <si>
    <t>$45,160.00</t>
  </si>
  <si>
    <t>$33,178.00</t>
  </si>
  <si>
    <t>1/30/14</t>
  </si>
  <si>
    <t>$64,866.00</t>
  </si>
  <si>
    <t>1/26/14</t>
  </si>
  <si>
    <t>$34,176.00</t>
  </si>
  <si>
    <t>1/22/14</t>
  </si>
  <si>
    <t>$50,014.00</t>
  </si>
  <si>
    <t>$92,344.00</t>
  </si>
  <si>
    <t>1/15/14</t>
  </si>
  <si>
    <t>$55,282.00</t>
  </si>
  <si>
    <t>12/13/13</t>
  </si>
  <si>
    <t>$48,799.00</t>
  </si>
  <si>
    <t>$84,169.00</t>
  </si>
  <si>
    <t>$39,763.00</t>
  </si>
  <si>
    <t>$74,165.00</t>
  </si>
  <si>
    <t>$42,720.00</t>
  </si>
  <si>
    <t>4/24/13</t>
  </si>
  <si>
    <t>$65,275.00</t>
  </si>
  <si>
    <t>$36,443.00</t>
  </si>
  <si>
    <t>$43,776.00</t>
  </si>
  <si>
    <t>$56,046.00</t>
  </si>
  <si>
    <t>$65,148.00</t>
  </si>
  <si>
    <t>11/16/12</t>
  </si>
  <si>
    <t>$49,431.00</t>
  </si>
  <si>
    <t>$32,583.00</t>
  </si>
  <si>
    <t>$16,653.00</t>
  </si>
  <si>
    <t>4/18/14</t>
  </si>
  <si>
    <t>$26,850.00</t>
  </si>
  <si>
    <t>$51,287.00</t>
  </si>
  <si>
    <t>$43,050.00</t>
  </si>
  <si>
    <t>3/18/14</t>
  </si>
  <si>
    <t>$73,448.00</t>
  </si>
  <si>
    <t>$17,256.00</t>
  </si>
  <si>
    <t>11/23/13</t>
  </si>
  <si>
    <t>$86,429.00</t>
  </si>
  <si>
    <t>11/21/13</t>
  </si>
  <si>
    <t>$33,569.00</t>
  </si>
  <si>
    <t>$25,130.00</t>
  </si>
  <si>
    <t>$62,998.00</t>
  </si>
  <si>
    <t>$26,907.00</t>
  </si>
  <si>
    <t>$45,579.00</t>
  </si>
  <si>
    <t>$47,320.00</t>
  </si>
  <si>
    <t>$70,179.00</t>
  </si>
  <si>
    <t>7/21/13</t>
  </si>
  <si>
    <t>$28,072.00</t>
  </si>
  <si>
    <t>$50,501.00</t>
  </si>
  <si>
    <t>6/18/13</t>
  </si>
  <si>
    <t>$58,917.00</t>
  </si>
  <si>
    <t>3/24/13</t>
  </si>
  <si>
    <t>$69,372.00</t>
  </si>
  <si>
    <t>$35,178.00</t>
  </si>
  <si>
    <t>$75,693.00</t>
  </si>
  <si>
    <t>$69,109.00</t>
  </si>
  <si>
    <t>$80,134.00</t>
  </si>
  <si>
    <t>2/14/14</t>
  </si>
  <si>
    <t>$64,713.00</t>
  </si>
  <si>
    <t>$41,411.00</t>
  </si>
  <si>
    <t>$55,521.00</t>
  </si>
  <si>
    <t>10/22/13</t>
  </si>
  <si>
    <t>$43,795.00</t>
  </si>
  <si>
    <t>$22,070.00</t>
  </si>
  <si>
    <t>$36,408.00</t>
  </si>
  <si>
    <t>9/21/13</t>
  </si>
  <si>
    <t>$34,026.00</t>
  </si>
  <si>
    <t>$46,049.00</t>
  </si>
  <si>
    <t>$35,641.00</t>
  </si>
  <si>
    <t>7/14/13</t>
  </si>
  <si>
    <t>$32,414.00</t>
  </si>
  <si>
    <t>$59,821.00</t>
  </si>
  <si>
    <t>$34,968.00</t>
  </si>
  <si>
    <t>$56,320.00</t>
  </si>
  <si>
    <t>$70,091.00</t>
  </si>
  <si>
    <t>3/31/13</t>
  </si>
  <si>
    <t>$46,097.00</t>
  </si>
  <si>
    <t>$41,003.00</t>
  </si>
  <si>
    <t>3/17/13</t>
  </si>
  <si>
    <t>$44,911.00</t>
  </si>
  <si>
    <t>$33,249.00</t>
  </si>
  <si>
    <t>$42,873.00</t>
  </si>
  <si>
    <t>1/21/13</t>
  </si>
  <si>
    <t>$51,039.00</t>
  </si>
  <si>
    <t>$78,952.00</t>
  </si>
  <si>
    <t>9/24/12</t>
  </si>
  <si>
    <t>$29,435.00</t>
  </si>
  <si>
    <t>$79,865.00</t>
  </si>
  <si>
    <t>6/18/14</t>
  </si>
  <si>
    <t>Alone</t>
  </si>
  <si>
    <t>$65,968.00</t>
  </si>
  <si>
    <t>$86,424.00</t>
  </si>
  <si>
    <t>$67,272.00</t>
  </si>
  <si>
    <t>12/21/13</t>
  </si>
  <si>
    <t>$78,499.00</t>
  </si>
  <si>
    <t>$77,044.00</t>
  </si>
  <si>
    <t>10/27/13</t>
  </si>
  <si>
    <t>$70,515.00</t>
  </si>
  <si>
    <t>10/21/13</t>
  </si>
  <si>
    <t>$17,459.00</t>
  </si>
  <si>
    <t>9/19/13</t>
  </si>
  <si>
    <t>$80,336.00</t>
  </si>
  <si>
    <t>$15,759.00</t>
  </si>
  <si>
    <t>$26,326.00</t>
  </si>
  <si>
    <t>$62,061.00</t>
  </si>
  <si>
    <t>$5,305.00</t>
  </si>
  <si>
    <t>$75,777.00</t>
  </si>
  <si>
    <t>$71,499.00</t>
  </si>
  <si>
    <t>6/25/13</t>
  </si>
  <si>
    <t>$31,626.00</t>
  </si>
  <si>
    <t>$42,670.00</t>
  </si>
  <si>
    <t>4/27/13</t>
  </si>
  <si>
    <t>$83,917.00</t>
  </si>
  <si>
    <t>4/18/13</t>
  </si>
  <si>
    <t>$41,021.00</t>
  </si>
  <si>
    <t>12/30/12</t>
  </si>
  <si>
    <t>$79,456.00</t>
  </si>
  <si>
    <t>8/22/12</t>
  </si>
  <si>
    <t>$78,789.00</t>
  </si>
  <si>
    <t>$50,870.00</t>
  </si>
  <si>
    <t>6/19/14</t>
  </si>
  <si>
    <t>$35,876.00</t>
  </si>
  <si>
    <t>4/20/14</t>
  </si>
  <si>
    <t>$23,539.00</t>
  </si>
  <si>
    <t>2/28/14</t>
  </si>
  <si>
    <t>$32,557.00</t>
  </si>
  <si>
    <t>$62,466.00</t>
  </si>
  <si>
    <t>$54,198.00</t>
  </si>
  <si>
    <t>12/17/13</t>
  </si>
  <si>
    <t>$82,170.00</t>
  </si>
  <si>
    <t>11/25/13</t>
  </si>
  <si>
    <t>$61,798.00</t>
  </si>
  <si>
    <t>$15,253.00</t>
  </si>
  <si>
    <t>10/28/13</t>
  </si>
  <si>
    <t>$78,285.00</t>
  </si>
  <si>
    <t>$62,535.00</t>
  </si>
  <si>
    <t>$27,190.00</t>
  </si>
  <si>
    <t>8/15/13</t>
  </si>
  <si>
    <t>$48,985.00</t>
  </si>
  <si>
    <t>$72,940.00</t>
  </si>
  <si>
    <t>6/19/13</t>
  </si>
  <si>
    <t>$36,145.00</t>
  </si>
  <si>
    <t>6/16/13</t>
  </si>
  <si>
    <t>$157,146.00</t>
  </si>
  <si>
    <t>$81,843.00</t>
  </si>
  <si>
    <t>4/22/13</t>
  </si>
  <si>
    <t>$41,883.00</t>
  </si>
  <si>
    <t>3/19/13</t>
  </si>
  <si>
    <t>$45,759.00</t>
  </si>
  <si>
    <t>2/23/13</t>
  </si>
  <si>
    <t>$78,394.00</t>
  </si>
  <si>
    <t>2/15/13</t>
  </si>
  <si>
    <t>$30,279.00</t>
  </si>
  <si>
    <t>$31,880.00</t>
  </si>
  <si>
    <t>10/31/12</t>
  </si>
  <si>
    <t>$60,208.00</t>
  </si>
  <si>
    <t>$78,687.00</t>
  </si>
  <si>
    <t>$37,401.00</t>
  </si>
  <si>
    <t>$75,315.00</t>
  </si>
  <si>
    <t>4/15/14</t>
  </si>
  <si>
    <t>$69,263.00</t>
  </si>
  <si>
    <t>$78,569.00</t>
  </si>
  <si>
    <t>2/19/14</t>
  </si>
  <si>
    <t>$57,705.00</t>
  </si>
  <si>
    <t>$74,805.00</t>
  </si>
  <si>
    <t>$66,426.00</t>
  </si>
  <si>
    <t>$51,529.00</t>
  </si>
  <si>
    <t>$18,100.00</t>
  </si>
  <si>
    <t>$59,601.00</t>
  </si>
  <si>
    <t>7/25/13</t>
  </si>
  <si>
    <t>$20,981.00</t>
  </si>
  <si>
    <t>4/30/13</t>
  </si>
  <si>
    <t>$74,068.00</t>
  </si>
  <si>
    <t>$36,790.00</t>
  </si>
  <si>
    <t>$18,793.00</t>
  </si>
  <si>
    <t>$27,421.00</t>
  </si>
  <si>
    <t>$30,675.00</t>
  </si>
  <si>
    <t>$83,145.00</t>
  </si>
  <si>
    <t>$34,053.00</t>
  </si>
  <si>
    <t>$31,788.00</t>
  </si>
  <si>
    <t>3/20/14</t>
  </si>
  <si>
    <t>$45,894.00</t>
  </si>
  <si>
    <t>$41,986.00</t>
  </si>
  <si>
    <t>$42,769.00</t>
  </si>
  <si>
    <t>$58,582.00</t>
  </si>
  <si>
    <t>9/28/13</t>
  </si>
  <si>
    <t>$49,096.00</t>
  </si>
  <si>
    <t>9/24/13</t>
  </si>
  <si>
    <t>$76,412.00</t>
  </si>
  <si>
    <t>$18,929.00</t>
  </si>
  <si>
    <t>2/16/13</t>
  </si>
  <si>
    <t>$21,888.00</t>
  </si>
  <si>
    <t>$41,580.00</t>
  </si>
  <si>
    <t>$31,605.00</t>
  </si>
  <si>
    <t>11/22/12</t>
  </si>
  <si>
    <t>$25,509.00</t>
  </si>
  <si>
    <t>9/18/12</t>
  </si>
  <si>
    <t>$33,051.00</t>
  </si>
  <si>
    <t>8/16/12</t>
  </si>
  <si>
    <t>$28,764.00</t>
  </si>
  <si>
    <t>$32,146.00</t>
  </si>
  <si>
    <t>$22,148.00</t>
  </si>
  <si>
    <t>4/13/14</t>
  </si>
  <si>
    <t>$36,781.00</t>
  </si>
  <si>
    <t>$54,197.00</t>
  </si>
  <si>
    <t>$93,790.00</t>
  </si>
  <si>
    <t>$24,762.00</t>
  </si>
  <si>
    <t>$30,477.00</t>
  </si>
  <si>
    <t>$11,448.00</t>
  </si>
  <si>
    <t>12/15/13</t>
  </si>
  <si>
    <t>$70,844.00</t>
  </si>
  <si>
    <t>10/30/13</t>
  </si>
  <si>
    <t>$30,828.00</t>
  </si>
  <si>
    <t>$62,513.00</t>
  </si>
  <si>
    <t>$27,733.00</t>
  </si>
  <si>
    <t>8/26/13</t>
  </si>
  <si>
    <t>$39,435.00</t>
  </si>
  <si>
    <t>$75,345.00</t>
  </si>
  <si>
    <t>$20,491.00</t>
  </si>
  <si>
    <t>1/25/13</t>
  </si>
  <si>
    <t>$36,715.00</t>
  </si>
  <si>
    <t>11/17/12</t>
  </si>
  <si>
    <t>$71,706.00</t>
  </si>
  <si>
    <t>11/13/12</t>
  </si>
  <si>
    <t>$69,063.00</t>
  </si>
  <si>
    <t>$24,645.00</t>
  </si>
  <si>
    <t>$35,797.00</t>
  </si>
  <si>
    <t>10/16/12</t>
  </si>
  <si>
    <t>$44,078.00</t>
  </si>
  <si>
    <t>$26,954.00</t>
  </si>
  <si>
    <t>$38,887.00</t>
  </si>
  <si>
    <t>$65,463.00</t>
  </si>
  <si>
    <t>$53,537.00</t>
  </si>
  <si>
    <t>$36,230.00</t>
  </si>
  <si>
    <t>$80,763.00</t>
  </si>
  <si>
    <t>$60,585.00</t>
  </si>
  <si>
    <t>6/24/13</t>
  </si>
  <si>
    <t>$49,166.00</t>
  </si>
  <si>
    <t>6/13/13</t>
  </si>
  <si>
    <t>$75,261.00</t>
  </si>
  <si>
    <t>4/23/13</t>
  </si>
  <si>
    <t>$89,891.00</t>
  </si>
  <si>
    <t>4/15/13</t>
  </si>
  <si>
    <t>$72,828.00</t>
  </si>
  <si>
    <t>$75,278.00</t>
  </si>
  <si>
    <t>1/29/13</t>
  </si>
  <si>
    <t>$38,557.00</t>
  </si>
  <si>
    <t>$81,300.00</t>
  </si>
  <si>
    <t>10/30/12</t>
  </si>
  <si>
    <t>$60,161.00</t>
  </si>
  <si>
    <t>10/23/12</t>
  </si>
  <si>
    <t>$69,389.00</t>
  </si>
  <si>
    <t>$64,497.00</t>
  </si>
  <si>
    <t>$61,014.00</t>
  </si>
  <si>
    <t>$44,319.00</t>
  </si>
  <si>
    <t>4/17/14</t>
  </si>
  <si>
    <t>$53,233.00</t>
  </si>
  <si>
    <t>$77,972.00</t>
  </si>
  <si>
    <t>$81,361.00</t>
  </si>
  <si>
    <t>2/25/14</t>
  </si>
  <si>
    <t>$25,707.00</t>
  </si>
  <si>
    <t>$42,403.00</t>
  </si>
  <si>
    <t>$65,704.00</t>
  </si>
  <si>
    <t>$37,406.00</t>
  </si>
  <si>
    <t>$39,767.00</t>
  </si>
  <si>
    <t>$54,210.00</t>
  </si>
  <si>
    <t>5/20/13</t>
  </si>
  <si>
    <t>$57,136.00</t>
  </si>
  <si>
    <t>5/18/13</t>
  </si>
  <si>
    <t>$40,794.00</t>
  </si>
  <si>
    <t>$83,003.00</t>
  </si>
  <si>
    <t>$89,058.00</t>
  </si>
  <si>
    <t>$20,193.00</t>
  </si>
  <si>
    <t>11/28/12</t>
  </si>
  <si>
    <t>$72,099.00</t>
  </si>
  <si>
    <t>10/27/12</t>
  </si>
  <si>
    <t>$43,824.00</t>
  </si>
  <si>
    <t>9/15/12</t>
  </si>
  <si>
    <t>$66,653.00</t>
  </si>
  <si>
    <t>$44,359.00</t>
  </si>
  <si>
    <t>6/17/14</t>
  </si>
  <si>
    <t>$79,410.00</t>
  </si>
  <si>
    <t>5/29/14</t>
  </si>
  <si>
    <t>$55,842.00</t>
  </si>
  <si>
    <t>$79,946.00</t>
  </si>
  <si>
    <t>$88,194.00</t>
  </si>
  <si>
    <t>$80,184.00</t>
  </si>
  <si>
    <t>$76,982.00</t>
  </si>
  <si>
    <t>2/15/14</t>
  </si>
  <si>
    <t>$65,295.00</t>
  </si>
  <si>
    <t>12/23/13</t>
  </si>
  <si>
    <t>$29,009.00</t>
  </si>
  <si>
    <t>11/29/13</t>
  </si>
  <si>
    <t>$78,931.00</t>
  </si>
  <si>
    <t>10/25/13</t>
  </si>
  <si>
    <t>$56,939.00</t>
  </si>
  <si>
    <t>$64,509.00</t>
  </si>
  <si>
    <t>8/17/13</t>
  </si>
  <si>
    <t>$30,093.00</t>
  </si>
  <si>
    <t>$30,351.00</t>
  </si>
  <si>
    <t>$38,201.00</t>
  </si>
  <si>
    <t>3/29/13</t>
  </si>
  <si>
    <t>$43,974.00</t>
  </si>
  <si>
    <t>$38,200.00</t>
  </si>
  <si>
    <t>$87,305.00</t>
  </si>
  <si>
    <t>9/23/12</t>
  </si>
  <si>
    <t>$16,860.00</t>
  </si>
  <si>
    <t>$27,213.00</t>
  </si>
  <si>
    <t>8/30/12</t>
  </si>
  <si>
    <t>$4,861.00</t>
  </si>
  <si>
    <t>$38,196.00</t>
  </si>
  <si>
    <t>$41,145.00</t>
  </si>
  <si>
    <t>$38,513.00</t>
  </si>
  <si>
    <t>$45,688.00</t>
  </si>
  <si>
    <t>1/25/14</t>
  </si>
  <si>
    <t>$77,863.00</t>
  </si>
  <si>
    <t>11/27/13</t>
  </si>
  <si>
    <t>$42,169.00</t>
  </si>
  <si>
    <t>10/19/13</t>
  </si>
  <si>
    <t>$45,906.00</t>
  </si>
  <si>
    <t>$35,388.00</t>
  </si>
  <si>
    <t>$80,952.00</t>
  </si>
  <si>
    <t>2/28/13</t>
  </si>
  <si>
    <t>$39,898.00</t>
  </si>
  <si>
    <t>$44,051.00</t>
  </si>
  <si>
    <t>$86,718.00</t>
  </si>
  <si>
    <t>1/17/13</t>
  </si>
  <si>
    <t>$80,141.00</t>
  </si>
  <si>
    <t>$58,597.00</t>
  </si>
  <si>
    <t>11/20/12</t>
  </si>
  <si>
    <t>$70,356.00</t>
  </si>
  <si>
    <t>$46,904.00</t>
  </si>
  <si>
    <t>$37,760.00</t>
  </si>
  <si>
    <t>8/31/12</t>
  </si>
  <si>
    <t>$61,839.00</t>
  </si>
  <si>
    <t>$29,791.00</t>
  </si>
  <si>
    <t>5/15/14</t>
  </si>
  <si>
    <t>$48,918.00</t>
  </si>
  <si>
    <t>$58,692.00</t>
  </si>
  <si>
    <t>$39,356.00</t>
  </si>
  <si>
    <t>$76,234.00</t>
  </si>
  <si>
    <t>$55,434.00</t>
  </si>
  <si>
    <t>$66,835.00</t>
  </si>
  <si>
    <t>$71,965.00</t>
  </si>
  <si>
    <t>7/29/13</t>
  </si>
  <si>
    <t>$74,538.00</t>
  </si>
  <si>
    <t>6/29/13</t>
  </si>
  <si>
    <t>$50,002.00</t>
  </si>
  <si>
    <t>6/17/13</t>
  </si>
  <si>
    <t>$53,977.00</t>
  </si>
  <si>
    <t>$69,930.00</t>
  </si>
  <si>
    <t>5/26/13</t>
  </si>
  <si>
    <t>$62,981.00</t>
  </si>
  <si>
    <t>$46,014.00</t>
  </si>
  <si>
    <t>$18,227.00</t>
  </si>
  <si>
    <t>$65,991.00</t>
  </si>
  <si>
    <t>$38,808.00</t>
  </si>
  <si>
    <t>$160,803.00</t>
  </si>
  <si>
    <t>$43,783.00</t>
  </si>
  <si>
    <t>$30,396.00</t>
  </si>
  <si>
    <t>4/30/14</t>
  </si>
  <si>
    <t>$65,526.00</t>
  </si>
  <si>
    <t>$55,956.00</t>
  </si>
  <si>
    <t>$55,563.00</t>
  </si>
  <si>
    <t>$57,236.00</t>
  </si>
  <si>
    <t>$89,694.00</t>
  </si>
  <si>
    <t>$57,420.00</t>
  </si>
  <si>
    <t>$33,622.00</t>
  </si>
  <si>
    <t>4/13/13</t>
  </si>
  <si>
    <t>$29,999.00</t>
  </si>
  <si>
    <t>2/13/13</t>
  </si>
  <si>
    <t>$31,497.00</t>
  </si>
  <si>
    <t>$36,802.00</t>
  </si>
  <si>
    <t>$61,671.00</t>
  </si>
  <si>
    <t>$60,182.00</t>
  </si>
  <si>
    <t>$29,732.00</t>
  </si>
  <si>
    <t>3/25/14</t>
  </si>
  <si>
    <t>$45,921.00</t>
  </si>
  <si>
    <t>$16,529.00</t>
  </si>
  <si>
    <t>$98,777.00</t>
  </si>
  <si>
    <t>2/17/14</t>
  </si>
  <si>
    <t>$77,027.00</t>
  </si>
  <si>
    <t>$69,139.00</t>
  </si>
  <si>
    <t>1/27/14</t>
  </si>
  <si>
    <t>$65,169.00</t>
  </si>
  <si>
    <t>1/14/14</t>
  </si>
  <si>
    <t>$40,049.00</t>
  </si>
  <si>
    <t>$69,755.00</t>
  </si>
  <si>
    <t>$54,456.00</t>
  </si>
  <si>
    <t>$666,666.00</t>
  </si>
  <si>
    <t>$60,689.00</t>
  </si>
  <si>
    <t>$26,487.00</t>
  </si>
  <si>
    <t>$28,164.00</t>
  </si>
  <si>
    <t>$22,585.00</t>
  </si>
  <si>
    <t>3/18/13</t>
  </si>
  <si>
    <t>$64,795.00</t>
  </si>
  <si>
    <t>$42,000.00</t>
  </si>
  <si>
    <t>$70,713.00</t>
  </si>
  <si>
    <t>$82,800.00</t>
  </si>
  <si>
    <t>11/24/12</t>
  </si>
  <si>
    <t>$30,801.00</t>
  </si>
  <si>
    <t>10/26/12</t>
  </si>
  <si>
    <t>$83,891.00</t>
  </si>
  <si>
    <t>6/20/14</t>
  </si>
  <si>
    <t>$38,054.00</t>
  </si>
  <si>
    <t>$14,045.00</t>
  </si>
  <si>
    <t>$44,155.00</t>
  </si>
  <si>
    <t>1/19/14</t>
  </si>
  <si>
    <t>$57,642.00</t>
  </si>
  <si>
    <t>$31,353.00</t>
  </si>
  <si>
    <t>12/29/13</t>
  </si>
  <si>
    <t>$41,335.00</t>
  </si>
  <si>
    <t>12/26/13</t>
  </si>
  <si>
    <t>$40,737.00</t>
  </si>
  <si>
    <t>$19,789.00</t>
  </si>
  <si>
    <t>11/20/13</t>
  </si>
  <si>
    <t>$35,946.00</t>
  </si>
  <si>
    <t>$36,262.00</t>
  </si>
  <si>
    <t>$44,551.00</t>
  </si>
  <si>
    <t>$71,367.00</t>
  </si>
  <si>
    <t>8/23/13</t>
  </si>
  <si>
    <t>$57,957.00</t>
  </si>
  <si>
    <t>8/19/13</t>
  </si>
  <si>
    <t>$50,334.00</t>
  </si>
  <si>
    <t>7/24/13</t>
  </si>
  <si>
    <t>$48,150.00</t>
  </si>
  <si>
    <t>$56,796.00</t>
  </si>
  <si>
    <t>$52,278.00</t>
  </si>
  <si>
    <t>$33,444.00</t>
  </si>
  <si>
    <t>$20,895.00</t>
  </si>
  <si>
    <t>$37,509.00</t>
  </si>
  <si>
    <t>$88,097.00</t>
  </si>
  <si>
    <t>8/18/12</t>
  </si>
  <si>
    <t>$59,041.00</t>
  </si>
  <si>
    <t>$43,322.00</t>
  </si>
  <si>
    <t>$46,015.00</t>
  </si>
  <si>
    <t>$34,242.00</t>
  </si>
  <si>
    <t>$65,210.00</t>
  </si>
  <si>
    <t>$50,520.00</t>
  </si>
  <si>
    <t>$90,765.00</t>
  </si>
  <si>
    <t>$80,589.00</t>
  </si>
  <si>
    <t>$49,572.00</t>
  </si>
  <si>
    <t>$75,437.00</t>
  </si>
  <si>
    <t>$44,635.00</t>
  </si>
  <si>
    <t>$58,512.00</t>
  </si>
  <si>
    <t>$62,000.00</t>
  </si>
  <si>
    <t>8/25/13</t>
  </si>
  <si>
    <t>$54,252.00</t>
  </si>
  <si>
    <t>$45,068.00</t>
  </si>
  <si>
    <t>5/16/13</t>
  </si>
  <si>
    <t>$60,474.00</t>
  </si>
  <si>
    <t>$56,337.00</t>
  </si>
  <si>
    <t>3/27/13</t>
  </si>
  <si>
    <t>$22,434.00</t>
  </si>
  <si>
    <t>$61,416.00</t>
  </si>
  <si>
    <t>$92,163.00</t>
  </si>
  <si>
    <t>$58,656.00</t>
  </si>
  <si>
    <t>9/20/12</t>
  </si>
  <si>
    <t>$8,940.00</t>
  </si>
  <si>
    <t>$26,751.00</t>
  </si>
  <si>
    <t>5/22/14</t>
  </si>
  <si>
    <t>$71,427.00</t>
  </si>
  <si>
    <t>$26,646.00</t>
  </si>
  <si>
    <t>$19,346.00</t>
  </si>
  <si>
    <t>$56,243.00</t>
  </si>
  <si>
    <t>12/30/13</t>
  </si>
  <si>
    <t>$59,892.00</t>
  </si>
  <si>
    <t>$71,613.00</t>
  </si>
  <si>
    <t>8/21/13</t>
  </si>
  <si>
    <t>$25,252.00</t>
  </si>
  <si>
    <t>$42,160.00</t>
  </si>
  <si>
    <t>6/28/13</t>
  </si>
  <si>
    <t>$15,862.00</t>
  </si>
  <si>
    <t>$82,584.00</t>
  </si>
  <si>
    <t>$38,360.00</t>
  </si>
  <si>
    <t>5/31/13</t>
  </si>
  <si>
    <t>$75,283.00</t>
  </si>
  <si>
    <t>$34,941.00</t>
  </si>
  <si>
    <t>$61,823.00</t>
  </si>
  <si>
    <t>2/18/13</t>
  </si>
  <si>
    <t>$90,226.00</t>
  </si>
  <si>
    <t>9/26/12</t>
  </si>
  <si>
    <t>$44,989.00</t>
  </si>
  <si>
    <t>$43,586.00</t>
  </si>
  <si>
    <t>$32,233.00</t>
  </si>
  <si>
    <t>8/19/12</t>
  </si>
  <si>
    <t>$62,882.00</t>
  </si>
  <si>
    <t>$57,288.00</t>
  </si>
  <si>
    <t>$75,774.00</t>
  </si>
  <si>
    <t>$90,247.00</t>
  </si>
  <si>
    <t>4/29/14</t>
  </si>
  <si>
    <t>$32,218.00</t>
  </si>
  <si>
    <t>$84,219.00</t>
  </si>
  <si>
    <t>$48,877.00</t>
  </si>
  <si>
    <t>$60,905.00</t>
  </si>
  <si>
    <t>$75,236.00</t>
  </si>
  <si>
    <t>$62,551.00</t>
  </si>
  <si>
    <t>11/18/13</t>
  </si>
  <si>
    <t>$70,123.00</t>
  </si>
  <si>
    <t>$50,785.00</t>
  </si>
  <si>
    <t>$15,315.00</t>
  </si>
  <si>
    <t>$64,413.00</t>
  </si>
  <si>
    <t>$87,171.00</t>
  </si>
  <si>
    <t>$30,081.00</t>
  </si>
  <si>
    <t>2/21/13</t>
  </si>
  <si>
    <t>$20,180.00</t>
  </si>
  <si>
    <t>$55,686.00</t>
  </si>
  <si>
    <t>$26,887.00</t>
  </si>
  <si>
    <t>$61,996.00</t>
  </si>
  <si>
    <t>1/31/13</t>
  </si>
  <si>
    <t>$51,537.00</t>
  </si>
  <si>
    <t>$72,025.00</t>
  </si>
  <si>
    <t>$30,538.00</t>
  </si>
  <si>
    <t>$61,618.00</t>
  </si>
  <si>
    <t>9/29/12</t>
  </si>
  <si>
    <t>$77,343.00</t>
  </si>
  <si>
    <t>$75,433.00</t>
  </si>
  <si>
    <t>$82,571.00</t>
  </si>
  <si>
    <t>$60,033.00</t>
  </si>
  <si>
    <t>$39,062.00</t>
  </si>
  <si>
    <t>$30,023.00</t>
  </si>
  <si>
    <t>3/24/14</t>
  </si>
  <si>
    <t>$30,015.00</t>
  </si>
  <si>
    <t>$33,228.00</t>
  </si>
  <si>
    <t>1/23/14</t>
  </si>
  <si>
    <t>$22,574.00</t>
  </si>
  <si>
    <t>$55,267.00</t>
  </si>
  <si>
    <t>$66,886.00</t>
  </si>
  <si>
    <t>9/16/13</t>
  </si>
  <si>
    <t>$72,258.00</t>
  </si>
  <si>
    <t>$82,733.00</t>
  </si>
  <si>
    <t>$45,146.00</t>
  </si>
  <si>
    <t>7/15/13</t>
  </si>
  <si>
    <t>$51,250.00</t>
  </si>
  <si>
    <t>$32,871.00</t>
  </si>
  <si>
    <t>$63,855.00</t>
  </si>
  <si>
    <t>$42,564.00</t>
  </si>
  <si>
    <t>$46,344.00</t>
  </si>
  <si>
    <t>12/14/12</t>
  </si>
  <si>
    <t>$50,437.00</t>
  </si>
  <si>
    <t>10/17/12</t>
  </si>
  <si>
    <t>$70,971.00</t>
  </si>
  <si>
    <t>$37,774.00</t>
  </si>
  <si>
    <t>$4,023.00</t>
  </si>
  <si>
    <t>6/23/14</t>
  </si>
  <si>
    <t>$33,279.00</t>
  </si>
  <si>
    <t>$42,693.00</t>
  </si>
  <si>
    <t>$70,545.00</t>
  </si>
  <si>
    <t>$65,486.00</t>
  </si>
  <si>
    <t>$77,882.00</t>
  </si>
  <si>
    <t>$78,468.00</t>
  </si>
  <si>
    <t>$77,226.00</t>
  </si>
  <si>
    <t>$90,638.00</t>
  </si>
  <si>
    <t>2/13/14</t>
  </si>
  <si>
    <t>$70,666.00</t>
  </si>
  <si>
    <t>$59,052.00</t>
  </si>
  <si>
    <t>$13,084.00</t>
  </si>
  <si>
    <t>$49,160.00</t>
  </si>
  <si>
    <t>10/20/13</t>
  </si>
  <si>
    <t>$23,272.00</t>
  </si>
  <si>
    <t>$49,476.00</t>
  </si>
  <si>
    <t>6/20/13</t>
  </si>
  <si>
    <t>$62,694.00</t>
  </si>
  <si>
    <t>$57,906.00</t>
  </si>
  <si>
    <t>$71,853.00</t>
  </si>
  <si>
    <t>$65,031.00</t>
  </si>
  <si>
    <t>$30,507.00</t>
  </si>
  <si>
    <t>$67,419.00</t>
  </si>
  <si>
    <t>$59,462.00</t>
  </si>
  <si>
    <t>$95,529.00</t>
  </si>
  <si>
    <t>$53,653.00</t>
  </si>
  <si>
    <t>$25,965.00</t>
  </si>
  <si>
    <t>$22,979.00</t>
  </si>
  <si>
    <t>$64,950.00</t>
  </si>
  <si>
    <t>$44,322.00</t>
  </si>
  <si>
    <t>$30,096.00</t>
  </si>
  <si>
    <t>$56,628.00</t>
  </si>
  <si>
    <t>$82,326.00</t>
  </si>
  <si>
    <t>$71,163.00</t>
  </si>
  <si>
    <t>$71,022.00</t>
  </si>
  <si>
    <t>$42,607.00</t>
  </si>
  <si>
    <t>$43,057.00</t>
  </si>
  <si>
    <t>$47,808.00</t>
  </si>
  <si>
    <t>$29,236.00</t>
  </si>
  <si>
    <t>$40,590.00</t>
  </si>
  <si>
    <t>$77,520.00</t>
  </si>
  <si>
    <t>8/28/13</t>
  </si>
  <si>
    <t>$40,211.00</t>
  </si>
  <si>
    <t>$63,516.00</t>
  </si>
  <si>
    <t>$53,034.00</t>
  </si>
  <si>
    <t>5/30/13</t>
  </si>
  <si>
    <t>$22,669.00</t>
  </si>
  <si>
    <t>5/22/13</t>
  </si>
  <si>
    <t>$79,908.00</t>
  </si>
  <si>
    <t>$69,867.00</t>
  </si>
  <si>
    <t>$70,287.00</t>
  </si>
  <si>
    <t>$37,070.00</t>
  </si>
  <si>
    <t>3/20/13</t>
  </si>
  <si>
    <t>$38,179.00</t>
  </si>
  <si>
    <t>3/14/13</t>
  </si>
  <si>
    <t>$39,922.00</t>
  </si>
  <si>
    <t>$64,191.00</t>
  </si>
  <si>
    <t>1/22/13</t>
  </si>
  <si>
    <t>$41,658.00</t>
  </si>
  <si>
    <t>$40,780.00</t>
  </si>
  <si>
    <t>$77,568.00</t>
  </si>
  <si>
    <t>8/25/12</t>
  </si>
  <si>
    <t>$66,503.00</t>
  </si>
  <si>
    <t>8/14/12</t>
  </si>
  <si>
    <t>$83,512.00</t>
  </si>
  <si>
    <t>$31,686.00</t>
  </si>
  <si>
    <t>$71,322.00</t>
  </si>
  <si>
    <t>$27,938.00</t>
  </si>
  <si>
    <t>$22,263.00</t>
  </si>
  <si>
    <t>$34,633.00</t>
  </si>
  <si>
    <t>$42,162.00</t>
  </si>
  <si>
    <t>11/19/13</t>
  </si>
  <si>
    <t>$162,397.00</t>
  </si>
  <si>
    <t>$54,162.00</t>
  </si>
  <si>
    <t>$41,769.00</t>
  </si>
  <si>
    <t>$44,953.00</t>
  </si>
  <si>
    <t>12/21/12</t>
  </si>
  <si>
    <t>$37,717.00</t>
  </si>
  <si>
    <t>$40,548.00</t>
  </si>
  <si>
    <t>$67,893.00</t>
  </si>
  <si>
    <t>$69,267.00</t>
  </si>
  <si>
    <t>$9,548.00</t>
  </si>
  <si>
    <t>$68,281.00</t>
  </si>
  <si>
    <t>$92,556.00</t>
  </si>
  <si>
    <t>$48,526.00</t>
  </si>
  <si>
    <t>12/24/13</t>
  </si>
  <si>
    <t>$90,273.00</t>
  </si>
  <si>
    <t>12/14/13</t>
  </si>
  <si>
    <t>$19,414.00</t>
  </si>
  <si>
    <t>$79,761.00</t>
  </si>
  <si>
    <t>$53,312.00</t>
  </si>
  <si>
    <t>$41,039.00</t>
  </si>
  <si>
    <t>$88,347.00</t>
  </si>
  <si>
    <t>$50,150.00</t>
  </si>
  <si>
    <t>$10,245.00</t>
  </si>
  <si>
    <t>5/15/13</t>
  </si>
  <si>
    <t>$33,454.00</t>
  </si>
  <si>
    <t>$40,887.00</t>
  </si>
  <si>
    <t>$55,914.00</t>
  </si>
  <si>
    <t>$37,292.00</t>
  </si>
  <si>
    <t>$52,914.00</t>
  </si>
  <si>
    <t>$24,884.00</t>
  </si>
  <si>
    <t>11/29/12</t>
  </si>
  <si>
    <t>$67,384.00</t>
  </si>
  <si>
    <t>$51,651.00</t>
  </si>
  <si>
    <t>$82,497.00</t>
  </si>
  <si>
    <t>$32,632.00</t>
  </si>
  <si>
    <t>$33,562.00</t>
  </si>
  <si>
    <t>$79,146.00</t>
  </si>
  <si>
    <t>4/24/14</t>
  </si>
  <si>
    <t>$36,143.00</t>
  </si>
  <si>
    <t>$27,159.00</t>
  </si>
  <si>
    <t>$41,275.00</t>
  </si>
  <si>
    <t>$76,800.00</t>
  </si>
  <si>
    <t>$75,794.00</t>
  </si>
  <si>
    <t>$30,833.00</t>
  </si>
  <si>
    <t>7/16/13</t>
  </si>
  <si>
    <t>$26,518.00</t>
  </si>
  <si>
    <t>$91,065.00</t>
  </si>
  <si>
    <t>2/22/13</t>
  </si>
  <si>
    <t>$45,183.00</t>
  </si>
  <si>
    <t>1/20/13</t>
  </si>
  <si>
    <t>$48,070.00</t>
  </si>
  <si>
    <t>1/13/13</t>
  </si>
  <si>
    <t>$30,372.00</t>
  </si>
  <si>
    <t>12/25/12</t>
  </si>
  <si>
    <t>$57,036.00</t>
  </si>
  <si>
    <t>$66,731.00</t>
  </si>
  <si>
    <t>$35,682.00</t>
  </si>
  <si>
    <t>6/27/14</t>
  </si>
  <si>
    <t>$10,979.00</t>
  </si>
  <si>
    <t>$57,912.00</t>
  </si>
  <si>
    <t>$36,026.00</t>
  </si>
  <si>
    <t>3/16/14</t>
  </si>
  <si>
    <t>$35,788.00</t>
  </si>
  <si>
    <t>$42,243.00</t>
  </si>
  <si>
    <t>$46,086.00</t>
  </si>
  <si>
    <t>$61,346.00</t>
  </si>
  <si>
    <t>$33,316.00</t>
  </si>
  <si>
    <t>$21,063.00</t>
  </si>
  <si>
    <t>9/25/13</t>
  </si>
  <si>
    <t>$33,697.00</t>
  </si>
  <si>
    <t>9/15/13</t>
  </si>
  <si>
    <t>$25,804.00</t>
  </si>
  <si>
    <t>$72,117.00</t>
  </si>
  <si>
    <t>$61,286.00</t>
  </si>
  <si>
    <t>$65,196.00</t>
  </si>
  <si>
    <t>$55,635.00</t>
  </si>
  <si>
    <t>$42,021.00</t>
  </si>
  <si>
    <t>$75,251.00</t>
  </si>
  <si>
    <t>8/27/12</t>
  </si>
  <si>
    <t>$35,322.00</t>
  </si>
  <si>
    <t>$53,374.00</t>
  </si>
  <si>
    <t>$87,195.00</t>
  </si>
  <si>
    <t>$42,395.00</t>
  </si>
  <si>
    <t>$82,427.00</t>
  </si>
  <si>
    <t>$44,602.00</t>
  </si>
  <si>
    <t>$94,642.00</t>
  </si>
  <si>
    <t>$28,359.00</t>
  </si>
  <si>
    <t>$55,801.00</t>
  </si>
  <si>
    <t>9/22/13</t>
  </si>
  <si>
    <t>$92,955.00</t>
  </si>
  <si>
    <t>$56,534.00</t>
  </si>
  <si>
    <t>$69,627.00</t>
  </si>
  <si>
    <t>$78,579.00</t>
  </si>
  <si>
    <t>12/22/12</t>
  </si>
  <si>
    <t>$44,964.00</t>
  </si>
  <si>
    <t>12/16/12</t>
  </si>
  <si>
    <t>$30,899.00</t>
  </si>
  <si>
    <t>$78,825.00</t>
  </si>
  <si>
    <t>$25,545.00</t>
  </si>
  <si>
    <t>$47,111.00</t>
  </si>
  <si>
    <t>$49,667.00</t>
  </si>
  <si>
    <t>8/20/12</t>
  </si>
  <si>
    <t>$66,000.00</t>
  </si>
  <si>
    <t>$46,910.00</t>
  </si>
  <si>
    <t>$25,224.00</t>
  </si>
  <si>
    <t>$77,382.00</t>
  </si>
  <si>
    <t>$28,420.00</t>
  </si>
  <si>
    <t>$32,952.00</t>
  </si>
  <si>
    <t>$46,149.00</t>
  </si>
  <si>
    <t>$83,532.00</t>
  </si>
  <si>
    <t>9/26/13</t>
  </si>
  <si>
    <t>$73,059.00</t>
  </si>
  <si>
    <t>$35,701.00</t>
  </si>
  <si>
    <t>$89,616.00</t>
  </si>
  <si>
    <t>2/25/13</t>
  </si>
  <si>
    <t>$105,471.00</t>
  </si>
  <si>
    <t>$78,427.00</t>
  </si>
  <si>
    <t>10/24/12</t>
  </si>
  <si>
    <t>$22,518.00</t>
  </si>
  <si>
    <t>10/22/12</t>
  </si>
  <si>
    <t>$59,809.00</t>
  </si>
  <si>
    <t>$39,660.00</t>
  </si>
  <si>
    <t>$52,203.00</t>
  </si>
  <si>
    <t>7/31/12</t>
  </si>
  <si>
    <t>$35,860.00</t>
  </si>
  <si>
    <t>5/19/14</t>
  </si>
  <si>
    <t>$76,842.00</t>
  </si>
  <si>
    <t>$15,033.00</t>
  </si>
  <si>
    <t>4/16/14</t>
  </si>
  <si>
    <t>$67,353.00</t>
  </si>
  <si>
    <t>12/31/13</t>
  </si>
  <si>
    <t>$17,003.00</t>
  </si>
  <si>
    <t>$65,735.00</t>
  </si>
  <si>
    <t>$45,684.00</t>
  </si>
  <si>
    <t>$21,918.00</t>
  </si>
  <si>
    <t>$51,267.00</t>
  </si>
  <si>
    <t>$59,868.00</t>
  </si>
  <si>
    <t>7/22/13</t>
  </si>
  <si>
    <t>$51,373.00</t>
  </si>
  <si>
    <t>$46,692.00</t>
  </si>
  <si>
    <t>$157,733.00</t>
  </si>
  <si>
    <t>$54,432.00</t>
  </si>
  <si>
    <t>$79,607.00</t>
  </si>
  <si>
    <t>4/21/13</t>
  </si>
  <si>
    <t>$51,813.00</t>
  </si>
  <si>
    <t>$17,487.00</t>
  </si>
  <si>
    <t>$40,706.00</t>
  </si>
  <si>
    <t>$62,859.00</t>
  </si>
  <si>
    <t>$61,074.00</t>
  </si>
  <si>
    <t>$43,638.00</t>
  </si>
  <si>
    <t>$58,116.00</t>
  </si>
  <si>
    <t>$62,187.00</t>
  </si>
  <si>
    <t>3/22/14</t>
  </si>
  <si>
    <t>$77,353.00</t>
  </si>
  <si>
    <t>$69,759.00</t>
  </si>
  <si>
    <t>$21,846.00</t>
  </si>
  <si>
    <t>$76,532.00</t>
  </si>
  <si>
    <t>$70,053.00</t>
  </si>
  <si>
    <t>$75,342.00</t>
  </si>
  <si>
    <t>$27,590.00</t>
  </si>
  <si>
    <t>$51,148.00</t>
  </si>
  <si>
    <t>$33,378.00</t>
  </si>
  <si>
    <t>$32,644.00</t>
  </si>
  <si>
    <t>$33,581.00</t>
  </si>
  <si>
    <t>$12,393.00</t>
  </si>
  <si>
    <t>$42,710.00</t>
  </si>
  <si>
    <t>$82,347.00</t>
  </si>
  <si>
    <t>$22,554.00</t>
  </si>
  <si>
    <t>$17,323.00</t>
  </si>
  <si>
    <t>$62,204.00</t>
  </si>
  <si>
    <t>$78,028.00</t>
  </si>
  <si>
    <t>$63,887.00</t>
  </si>
  <si>
    <t>$32,727.00</t>
  </si>
  <si>
    <t>8/28/12</t>
  </si>
  <si>
    <t>$29,103.00</t>
  </si>
  <si>
    <t>$61,482.00</t>
  </si>
  <si>
    <t>$20,587.00</t>
  </si>
  <si>
    <t>$52,190.00</t>
  </si>
  <si>
    <t>$48,186.00</t>
  </si>
  <si>
    <t>$19,329.00</t>
  </si>
  <si>
    <t>$34,109.00</t>
  </si>
  <si>
    <t>$23,477.00</t>
  </si>
  <si>
    <t>$47,472.00</t>
  </si>
  <si>
    <t>$14,849.00</t>
  </si>
  <si>
    <t>$26,224.00</t>
  </si>
  <si>
    <t>$27,238.00</t>
  </si>
  <si>
    <t>$57,967.00</t>
  </si>
  <si>
    <t>$51,569.00</t>
  </si>
  <si>
    <t>$72,550.00</t>
  </si>
  <si>
    <t>$44,511.00</t>
  </si>
  <si>
    <t>$62,972.00</t>
  </si>
  <si>
    <t>$77,845.00</t>
  </si>
  <si>
    <t>5/16/14</t>
  </si>
  <si>
    <t>$36,663.00</t>
  </si>
  <si>
    <t>4/25/14</t>
  </si>
  <si>
    <t>$53,204.00</t>
  </si>
  <si>
    <t>$21,059.00</t>
  </si>
  <si>
    <t>$67,087.00</t>
  </si>
  <si>
    <t>$73,892.00</t>
  </si>
  <si>
    <t>11/13/13</t>
  </si>
  <si>
    <t>$75,114.00</t>
  </si>
  <si>
    <t>$42,192.00</t>
  </si>
  <si>
    <t>$31,454.00</t>
  </si>
  <si>
    <t>$22,775.00</t>
  </si>
  <si>
    <t>$31,590.00</t>
  </si>
  <si>
    <t>$14,188.00</t>
  </si>
  <si>
    <t>$18,169.00</t>
  </si>
  <si>
    <t>$62,503.00</t>
  </si>
  <si>
    <t>$46,734.00</t>
  </si>
  <si>
    <t>11/18/12</t>
  </si>
  <si>
    <t>$68,126.00</t>
  </si>
  <si>
    <t>$52,869.00</t>
  </si>
  <si>
    <t>10/15/12</t>
  </si>
  <si>
    <t>$26,576.00</t>
  </si>
  <si>
    <t>$75,825.00</t>
  </si>
  <si>
    <t>$57,045.00</t>
  </si>
  <si>
    <t>$34,984.00</t>
  </si>
  <si>
    <t>$27,803.00</t>
  </si>
  <si>
    <t>$69,283.00</t>
  </si>
  <si>
    <t>6/14/14</t>
  </si>
  <si>
    <t>$18,746.00</t>
  </si>
  <si>
    <t>$70,924.00</t>
  </si>
  <si>
    <t>$69,401.00</t>
  </si>
  <si>
    <t>$75,012.00</t>
  </si>
  <si>
    <t>$85,738.00</t>
  </si>
  <si>
    <t>$60,934.00</t>
  </si>
  <si>
    <t>1/17/14</t>
  </si>
  <si>
    <t>$27,161.00</t>
  </si>
  <si>
    <t>$64,325.00</t>
  </si>
  <si>
    <t>$18,978.00</t>
  </si>
  <si>
    <t>$41,124.00</t>
  </si>
  <si>
    <t>$39,684.00</t>
  </si>
  <si>
    <t>$53,378.00</t>
  </si>
  <si>
    <t>$37,040.00</t>
  </si>
  <si>
    <t>$78,710.00</t>
  </si>
  <si>
    <t>$92,910.00</t>
  </si>
  <si>
    <t>$36,283.00</t>
  </si>
  <si>
    <t>$79,632.00</t>
  </si>
  <si>
    <t>$28,587.00</t>
  </si>
  <si>
    <t>$88,325.00</t>
  </si>
  <si>
    <t>$51,412.00</t>
  </si>
  <si>
    <t>$63,998.00</t>
  </si>
  <si>
    <t>12/20/13</t>
  </si>
  <si>
    <t>$38,593.00</t>
  </si>
  <si>
    <t>9/13/13</t>
  </si>
  <si>
    <t>$27,889.00</t>
  </si>
  <si>
    <t>$45,889.00</t>
  </si>
  <si>
    <t>$56,575.00</t>
  </si>
  <si>
    <t>$16,014.00</t>
  </si>
  <si>
    <t>$61,331.00</t>
  </si>
  <si>
    <t>$70,893.00</t>
  </si>
  <si>
    <t>$2,447.00</t>
  </si>
  <si>
    <t>$64,849.00</t>
  </si>
  <si>
    <t>$42,387.00</t>
  </si>
  <si>
    <t>$80,617.00</t>
  </si>
  <si>
    <t>$54,006.00</t>
  </si>
  <si>
    <t>$16,531.00</t>
  </si>
  <si>
    <t>$30,843.00</t>
  </si>
  <si>
    <t>5/26/14</t>
  </si>
  <si>
    <t>$18,988.00</t>
  </si>
  <si>
    <t>$81,051.00</t>
  </si>
  <si>
    <t>$39,747.00</t>
  </si>
  <si>
    <t>$34,554.00</t>
  </si>
  <si>
    <t>$52,854.00</t>
  </si>
  <si>
    <t>$81,205.00</t>
  </si>
  <si>
    <t>1/13/14</t>
  </si>
  <si>
    <t>$69,084.00</t>
  </si>
  <si>
    <t>$65,352.00</t>
  </si>
  <si>
    <t>$22,063.00</t>
  </si>
  <si>
    <t>$47,691.00</t>
  </si>
  <si>
    <t>$29,187.00</t>
  </si>
  <si>
    <t>$72,504.00</t>
  </si>
  <si>
    <t>$33,986.00</t>
  </si>
  <si>
    <t>$42,386.00</t>
  </si>
  <si>
    <t>$36,957.00</t>
  </si>
  <si>
    <t>$13,724.00</t>
  </si>
  <si>
    <t>$42,664.00</t>
  </si>
  <si>
    <t>$37,334.00</t>
  </si>
  <si>
    <t>2/26/14</t>
  </si>
  <si>
    <t>$78,497.00</t>
  </si>
  <si>
    <t>$58,821.00</t>
  </si>
  <si>
    <t>$58,398.00</t>
  </si>
  <si>
    <t>5/14/13</t>
  </si>
  <si>
    <t>$80,950.00</t>
  </si>
  <si>
    <t>$30,732.00</t>
  </si>
  <si>
    <t>$89,572.00</t>
  </si>
  <si>
    <t>$57,107.00</t>
  </si>
  <si>
    <t>8/24/12</t>
  </si>
  <si>
    <t>$76,467.00</t>
  </si>
  <si>
    <t>$51,315.00</t>
  </si>
  <si>
    <t>2/23/14</t>
  </si>
  <si>
    <t>$43,602.00</t>
  </si>
  <si>
    <t>$38,643.00</t>
  </si>
  <si>
    <t>$49,090.00</t>
  </si>
  <si>
    <t>7/19/13</t>
  </si>
  <si>
    <t>$70,617.00</t>
  </si>
  <si>
    <t>$67,536.00</t>
  </si>
  <si>
    <t>$27,573.00</t>
  </si>
  <si>
    <t>3/25/13</t>
  </si>
  <si>
    <t>$13,533.00</t>
  </si>
  <si>
    <t>$50,725.00</t>
  </si>
  <si>
    <t>$25,851.00</t>
  </si>
  <si>
    <t>$57,113.00</t>
  </si>
  <si>
    <t>$62,847.00</t>
  </si>
  <si>
    <t>1/15/13</t>
  </si>
  <si>
    <t>$68,627.00</t>
  </si>
  <si>
    <t>$25,271.00</t>
  </si>
  <si>
    <t>$63,810.00</t>
  </si>
  <si>
    <t>$65,488.00</t>
  </si>
  <si>
    <t>6/13/14</t>
  </si>
  <si>
    <t>$36,927.00</t>
  </si>
  <si>
    <t>$22,108.00</t>
  </si>
  <si>
    <t>$33,183.00</t>
  </si>
  <si>
    <t>$23,661.00</t>
  </si>
  <si>
    <t>$25,315.00</t>
  </si>
  <si>
    <t>$45,938.00</t>
  </si>
  <si>
    <t>$66,951.00</t>
  </si>
  <si>
    <t>$77,298.00</t>
  </si>
  <si>
    <t>$43,018.00</t>
  </si>
  <si>
    <t>$75,759.00</t>
  </si>
  <si>
    <t>$33,996.00</t>
  </si>
  <si>
    <t>$54,137.00</t>
  </si>
  <si>
    <t>8/16/13</t>
  </si>
  <si>
    <t>$61,223.00</t>
  </si>
  <si>
    <t>$69,674.00</t>
  </si>
  <si>
    <t>$49,494.00</t>
  </si>
  <si>
    <t>$51,195.00</t>
  </si>
  <si>
    <t>$37,284.00</t>
  </si>
  <si>
    <t>$42,011.00</t>
  </si>
  <si>
    <t>$70,044.00</t>
  </si>
  <si>
    <t>$46,053.00</t>
  </si>
  <si>
    <t>2/17/13</t>
  </si>
  <si>
    <t>$24,480.00</t>
  </si>
  <si>
    <t>$54,233.00</t>
  </si>
  <si>
    <t>$36,130.00</t>
  </si>
  <si>
    <t>$56,559.00</t>
  </si>
  <si>
    <t>$92,859.00</t>
  </si>
  <si>
    <t>10/19/12</t>
  </si>
  <si>
    <t>$44,010.00</t>
  </si>
  <si>
    <t>$80,124.00</t>
  </si>
  <si>
    <t>6/26/14</t>
  </si>
  <si>
    <t>$50,183.00</t>
  </si>
  <si>
    <t>$64,722.00</t>
  </si>
  <si>
    <t>$37,395.00</t>
  </si>
  <si>
    <t>$29,543.00</t>
  </si>
  <si>
    <t>$19,514.00</t>
  </si>
  <si>
    <t>$59,481.00</t>
  </si>
  <si>
    <t>10/23/13</t>
  </si>
  <si>
    <t>$91,712.00</t>
  </si>
  <si>
    <t>$80,144.00</t>
  </si>
  <si>
    <t>$59,973.00</t>
  </si>
  <si>
    <t>$68,352.00</t>
  </si>
  <si>
    <t>$81,169.00</t>
  </si>
  <si>
    <t>4/14/13</t>
  </si>
  <si>
    <t>$61,456.00</t>
  </si>
  <si>
    <t>$22,634.00</t>
  </si>
  <si>
    <t>$23,957.00</t>
  </si>
  <si>
    <t>10/28/12</t>
  </si>
  <si>
    <t>$33,471.00</t>
  </si>
  <si>
    <t>$52,157.00</t>
  </si>
  <si>
    <t>$30,298.00</t>
  </si>
  <si>
    <t>$56,551.00</t>
  </si>
  <si>
    <t>Absurd</t>
  </si>
  <si>
    <t>$65,487.00</t>
  </si>
  <si>
    <t>$44,213.00</t>
  </si>
  <si>
    <t>$40,344.00</t>
  </si>
  <si>
    <t>$57,867.00</t>
  </si>
  <si>
    <t>$25,410.00</t>
  </si>
  <si>
    <t>$13,260.00</t>
  </si>
  <si>
    <t>$42,691.00</t>
  </si>
  <si>
    <t>$36,138.00</t>
  </si>
  <si>
    <t>$58,275.00</t>
  </si>
  <si>
    <t>$54,237.00</t>
  </si>
  <si>
    <t>$34,596.00</t>
  </si>
  <si>
    <t>$74,881.00</t>
  </si>
  <si>
    <t>$44,267.00</t>
  </si>
  <si>
    <t>$68,487.00</t>
  </si>
  <si>
    <t>$80,982.00</t>
  </si>
  <si>
    <t>$69,508.00</t>
  </si>
  <si>
    <t>11/14/12</t>
  </si>
  <si>
    <t>$63,342.00</t>
  </si>
  <si>
    <t>$82,014.00</t>
  </si>
  <si>
    <t>$76,320.00</t>
  </si>
  <si>
    <t>$64,587.00</t>
  </si>
  <si>
    <t>$74,190.00</t>
  </si>
  <si>
    <t>$32,765.00</t>
  </si>
  <si>
    <t>$22,212.00</t>
  </si>
  <si>
    <t>$18,358.00</t>
  </si>
  <si>
    <t>$26,067.00</t>
  </si>
  <si>
    <t>$22,390.00</t>
  </si>
  <si>
    <t>$70,440.00</t>
  </si>
  <si>
    <t>$60,199.00</t>
  </si>
  <si>
    <t>$38,547.00</t>
  </si>
  <si>
    <t>$19,107.00</t>
  </si>
  <si>
    <t>8/22/13</t>
  </si>
  <si>
    <t>$37,929.00</t>
  </si>
  <si>
    <t>$16,813.00</t>
  </si>
  <si>
    <t>$57,811.00</t>
  </si>
  <si>
    <t>$50,943.00</t>
  </si>
  <si>
    <t>6/21/13</t>
  </si>
  <si>
    <t>$53,201.00</t>
  </si>
  <si>
    <t>$54,414.00</t>
  </si>
  <si>
    <t>1/23/13</t>
  </si>
  <si>
    <t>$26,290.00</t>
  </si>
  <si>
    <t>$61,250.00</t>
  </si>
  <si>
    <t>$28,389.00</t>
  </si>
  <si>
    <t>$55,250.00</t>
  </si>
  <si>
    <t>10/21/12</t>
  </si>
  <si>
    <t>$37,758.00</t>
  </si>
  <si>
    <t>$37,633.00</t>
  </si>
  <si>
    <t>$33,629.00</t>
  </si>
  <si>
    <t>$36,947.00</t>
  </si>
  <si>
    <t>$69,142.00</t>
  </si>
  <si>
    <t>$53,154.00</t>
  </si>
  <si>
    <t>$65,695.00</t>
  </si>
  <si>
    <t>1/31/14</t>
  </si>
  <si>
    <t>$69,805.00</t>
  </si>
  <si>
    <t>1/21/14</t>
  </si>
  <si>
    <t>$36,975.00</t>
  </si>
  <si>
    <t>12/28/13</t>
  </si>
  <si>
    <t>$26,228.00</t>
  </si>
  <si>
    <t>$37,787.00</t>
  </si>
  <si>
    <t>$37,087.00</t>
  </si>
  <si>
    <t>$57,247.00</t>
  </si>
  <si>
    <t>$36,930.00</t>
  </si>
  <si>
    <t>$48,721.00</t>
  </si>
  <si>
    <t>5/13/13</t>
  </si>
  <si>
    <t>$43,641.00</t>
  </si>
  <si>
    <t>$75,903.00</t>
  </si>
  <si>
    <t>$71,391.00</t>
  </si>
  <si>
    <t>$16,927.00</t>
  </si>
  <si>
    <t>$27,215.00</t>
  </si>
  <si>
    <t>$53,858.00</t>
  </si>
  <si>
    <t>$30,983.00</t>
  </si>
  <si>
    <t>$43,462.00</t>
  </si>
  <si>
    <t>$63,943.00</t>
  </si>
  <si>
    <t>$26,816.00</t>
  </si>
  <si>
    <t>$75,484.00</t>
  </si>
  <si>
    <t>$33,564.00</t>
  </si>
  <si>
    <t>6/24/14</t>
  </si>
  <si>
    <t>$54,348.00</t>
  </si>
  <si>
    <t>$54,984.00</t>
  </si>
  <si>
    <t>5/24/14</t>
  </si>
  <si>
    <t>$34,738.00</t>
  </si>
  <si>
    <t>$68,118.00</t>
  </si>
  <si>
    <t>10/18/13</t>
  </si>
  <si>
    <t>$22,682.00</t>
  </si>
  <si>
    <t>$51,948.00</t>
  </si>
  <si>
    <t>9/17/13</t>
  </si>
  <si>
    <t>$25,293.00</t>
  </si>
  <si>
    <t>$41,551.00</t>
  </si>
  <si>
    <t>8/14/13</t>
  </si>
  <si>
    <t>$56,067.00</t>
  </si>
  <si>
    <t>7/20/13</t>
  </si>
  <si>
    <t>$67,433.00</t>
  </si>
  <si>
    <t>$22,010.00</t>
  </si>
  <si>
    <t>6/30/13</t>
  </si>
  <si>
    <t>$64,831.00</t>
  </si>
  <si>
    <t>$62,820.00</t>
  </si>
  <si>
    <t>$78,353.00</t>
  </si>
  <si>
    <t>4/16/13</t>
  </si>
  <si>
    <t>$57,183.00</t>
  </si>
  <si>
    <t>$23,478.00</t>
  </si>
  <si>
    <t>$30,168.00</t>
  </si>
  <si>
    <t>$37,155.00</t>
  </si>
  <si>
    <t>$16,581.00</t>
  </si>
  <si>
    <t>$41,850.00</t>
  </si>
  <si>
    <t>$81,380.00</t>
  </si>
  <si>
    <t>$56,386.00</t>
  </si>
  <si>
    <t>$25,818.00</t>
  </si>
  <si>
    <t>$15,345.00</t>
  </si>
  <si>
    <t>$57,954.00</t>
  </si>
  <si>
    <t>$50,300.00</t>
  </si>
  <si>
    <t>5/25/14</t>
  </si>
  <si>
    <t>$38,725.00</t>
  </si>
  <si>
    <t>$10,404.00</t>
  </si>
  <si>
    <t>$26,868.00</t>
  </si>
  <si>
    <t>$72,298.00</t>
  </si>
  <si>
    <t>$72,905.00</t>
  </si>
  <si>
    <t>$29,938.00</t>
  </si>
  <si>
    <t>$46,681.00</t>
  </si>
  <si>
    <t>$29,548.00</t>
  </si>
  <si>
    <t>8/29/13</t>
  </si>
  <si>
    <t>$62,058.00</t>
  </si>
  <si>
    <t>$36,736.00</t>
  </si>
  <si>
    <t>$8,820.00</t>
  </si>
  <si>
    <t>3/22/13</t>
  </si>
  <si>
    <t>$14,918.00</t>
  </si>
  <si>
    <t>$56,715.00</t>
  </si>
  <si>
    <t>$24,882.00</t>
  </si>
  <si>
    <t>$40,442.00</t>
  </si>
  <si>
    <t>$64,176.00</t>
  </si>
  <si>
    <t>$23,536.00</t>
  </si>
  <si>
    <t>$35,246.00</t>
  </si>
  <si>
    <t>$28,442.00</t>
  </si>
  <si>
    <t>$48,195.00</t>
  </si>
  <si>
    <t>$74,116.00</t>
  </si>
  <si>
    <t>$78,093.00</t>
  </si>
  <si>
    <t>$59,354.00</t>
  </si>
  <si>
    <t>$36,301.00</t>
  </si>
  <si>
    <t>$77,598.00</t>
  </si>
  <si>
    <t>$62,710.00</t>
  </si>
  <si>
    <t>5/23/13</t>
  </si>
  <si>
    <t>$36,317.00</t>
  </si>
  <si>
    <t>$42,767.00</t>
  </si>
  <si>
    <t>$43,815.00</t>
  </si>
  <si>
    <t>$44,421.00</t>
  </si>
  <si>
    <t>$48,948.00</t>
  </si>
  <si>
    <t>$63,120.00</t>
  </si>
  <si>
    <t>$55,517.00</t>
  </si>
  <si>
    <t>$36,864.00</t>
  </si>
  <si>
    <t>$82,582.00</t>
  </si>
  <si>
    <t>$79,803.00</t>
  </si>
  <si>
    <t>$52,569.00</t>
  </si>
  <si>
    <t>$82,032.00</t>
  </si>
  <si>
    <t>$65,685.00</t>
  </si>
  <si>
    <t>$40,451.00</t>
  </si>
  <si>
    <t>2/16/14</t>
  </si>
  <si>
    <t>$31,163.00</t>
  </si>
  <si>
    <t>$35,704.00</t>
  </si>
  <si>
    <t>$36,075.00</t>
  </si>
  <si>
    <t>$70,038.00</t>
  </si>
  <si>
    <t>$71,796.00</t>
  </si>
  <si>
    <t>10/24/13</t>
  </si>
  <si>
    <t>$47,821.00</t>
  </si>
  <si>
    <t>$45,503.00</t>
  </si>
  <si>
    <t>$28,647.00</t>
  </si>
  <si>
    <t>$85,431.00</t>
  </si>
  <si>
    <t>$72,635.00</t>
  </si>
  <si>
    <t>$77,142.00</t>
  </si>
  <si>
    <t>$53,172.00</t>
  </si>
  <si>
    <t>$36,065.00</t>
  </si>
  <si>
    <t>$73,926.00</t>
  </si>
  <si>
    <t>$35,790.00</t>
  </si>
  <si>
    <t>$39,552.00</t>
  </si>
  <si>
    <t>12/18/12</t>
  </si>
  <si>
    <t>$68,316.00</t>
  </si>
  <si>
    <t>$102,160.00</t>
  </si>
  <si>
    <t>$51,390.00</t>
  </si>
  <si>
    <t>$72,066.00</t>
  </si>
  <si>
    <t>$21,675.00</t>
  </si>
  <si>
    <t>$48,006.00</t>
  </si>
  <si>
    <t>$65,106.00</t>
  </si>
  <si>
    <t>$58,401.00</t>
  </si>
  <si>
    <t>$29,315.00</t>
  </si>
  <si>
    <t>$49,389.00</t>
  </si>
  <si>
    <t>$51,717.00</t>
  </si>
  <si>
    <t>$46,779.00</t>
  </si>
  <si>
    <t>$28,520.00</t>
  </si>
  <si>
    <t>6/14/13</t>
  </si>
  <si>
    <t>$34,377.00</t>
  </si>
  <si>
    <t>$54,959.00</t>
  </si>
  <si>
    <t>$82,384.00</t>
  </si>
  <si>
    <t>11/19/12</t>
  </si>
  <si>
    <t>$46,998.00</t>
  </si>
  <si>
    <t>$58,554.00</t>
  </si>
  <si>
    <t>$57,333.00</t>
  </si>
  <si>
    <t>$80,685.00</t>
  </si>
  <si>
    <t>$52,117.00</t>
  </si>
  <si>
    <t>$62,220.00</t>
  </si>
  <si>
    <t>$64,014.00</t>
  </si>
  <si>
    <t>$46,390.00</t>
  </si>
  <si>
    <t>$75,507.00</t>
  </si>
  <si>
    <t>$59,412.00</t>
  </si>
  <si>
    <t>4/19/14</t>
  </si>
  <si>
    <t>$50,616.00</t>
  </si>
  <si>
    <t>$35,924.00</t>
  </si>
  <si>
    <t>$57,937.00</t>
  </si>
  <si>
    <t>$73,356.00</t>
  </si>
  <si>
    <t>$21,255.00</t>
  </si>
  <si>
    <t>$58,494.00</t>
  </si>
  <si>
    <t>$72,460.00</t>
  </si>
  <si>
    <t>$68,682.00</t>
  </si>
  <si>
    <t>$36,959.00</t>
  </si>
  <si>
    <t>$46,463.00</t>
  </si>
  <si>
    <t>8/18/13</t>
  </si>
  <si>
    <t>$61,825.00</t>
  </si>
  <si>
    <t>$28,691.00</t>
  </si>
  <si>
    <t>$54,058.00</t>
  </si>
  <si>
    <t>$84,196.00</t>
  </si>
  <si>
    <t>$38,620.00</t>
  </si>
  <si>
    <t>$3,502.00</t>
  </si>
  <si>
    <t>$47,743.00</t>
  </si>
  <si>
    <t>$80,360.00</t>
  </si>
  <si>
    <t>$66,303.00</t>
  </si>
  <si>
    <t>2/26/13</t>
  </si>
  <si>
    <t>$52,413.00</t>
  </si>
  <si>
    <t>$60,714.00</t>
  </si>
  <si>
    <t>$31,385.00</t>
  </si>
  <si>
    <t>$83,257.00</t>
  </si>
  <si>
    <t>$80,427.00</t>
  </si>
  <si>
    <t>$38,823.00</t>
  </si>
  <si>
    <t>$42,014.00</t>
  </si>
  <si>
    <t>$76,140.00</t>
  </si>
  <si>
    <t>$41,713.00</t>
  </si>
  <si>
    <t>$62,670.00</t>
  </si>
  <si>
    <t>$70,932.00</t>
  </si>
  <si>
    <t>$78,939.00</t>
  </si>
  <si>
    <t>$44,512.00</t>
  </si>
  <si>
    <t>8/30/13</t>
  </si>
  <si>
    <t>$63,967.00</t>
  </si>
  <si>
    <t>$90,842.00</t>
  </si>
  <si>
    <t>$25,358.00</t>
  </si>
  <si>
    <t>$28,567.00</t>
  </si>
  <si>
    <t>$66,373.00</t>
  </si>
  <si>
    <t>$83,844.00</t>
  </si>
  <si>
    <t>$83,664.00</t>
  </si>
  <si>
    <t>$27,450.00</t>
  </si>
  <si>
    <t>$54,880.00</t>
  </si>
  <si>
    <t>$60,000.00</t>
  </si>
  <si>
    <t>$65,176.00</t>
  </si>
  <si>
    <t>$61,010.00</t>
  </si>
  <si>
    <t>$31,089.00</t>
  </si>
  <si>
    <t>$20,518.00</t>
  </si>
  <si>
    <t>$34,469.00</t>
  </si>
  <si>
    <t>$28,332.00</t>
  </si>
  <si>
    <t>$33,456.00</t>
  </si>
  <si>
    <t>$38,443.00</t>
  </si>
  <si>
    <t>$65,333.00</t>
  </si>
  <si>
    <t>$82,623.00</t>
  </si>
  <si>
    <t>$73,691.00</t>
  </si>
  <si>
    <t>$74,485.00</t>
  </si>
  <si>
    <t>8/24/13</t>
  </si>
  <si>
    <t>$65,748.00</t>
  </si>
  <si>
    <t>$24,367.00</t>
  </si>
  <si>
    <t>$91,700.00</t>
  </si>
  <si>
    <t>$79,244.00</t>
  </si>
  <si>
    <t>$82,017.00</t>
  </si>
  <si>
    <t>$58,138.00</t>
  </si>
  <si>
    <t>$58,482.00</t>
  </si>
  <si>
    <t>$29,478.00</t>
  </si>
  <si>
    <t>$64,474.00</t>
  </si>
  <si>
    <t>$31,160.00</t>
  </si>
  <si>
    <t>$40,321.00</t>
  </si>
  <si>
    <t>$55,239.00</t>
  </si>
  <si>
    <t>$57,513.00</t>
  </si>
  <si>
    <t>$85,693.00</t>
  </si>
  <si>
    <t>$71,855.00</t>
  </si>
  <si>
    <t>$71,969.00</t>
  </si>
  <si>
    <t>$28,973.00</t>
  </si>
  <si>
    <t>$80,872.00</t>
  </si>
  <si>
    <t>$84,117.00</t>
  </si>
  <si>
    <t>$38,741.00</t>
  </si>
  <si>
    <t>$38,961.00</t>
  </si>
  <si>
    <t>$75,922.00</t>
  </si>
  <si>
    <t>$56,962.00</t>
  </si>
  <si>
    <t>$70,165.00</t>
  </si>
  <si>
    <t>$65,308.00</t>
  </si>
  <si>
    <t>$29,298.00</t>
  </si>
  <si>
    <t>$63,246.00</t>
  </si>
  <si>
    <t>$33,402.00</t>
  </si>
  <si>
    <t>$96,843.00</t>
  </si>
  <si>
    <t>$82,333.00</t>
  </si>
  <si>
    <t>$72,643.00</t>
  </si>
  <si>
    <t>2/27/13</t>
  </si>
  <si>
    <t>$32,313.00</t>
  </si>
  <si>
    <t>$55,284.00</t>
  </si>
  <si>
    <t>$15,287.00</t>
  </si>
  <si>
    <t>$51,563.00</t>
  </si>
  <si>
    <t>$81,929.00</t>
  </si>
  <si>
    <t>$53,593.00</t>
  </si>
  <si>
    <t>$60,432.00</t>
  </si>
  <si>
    <t>$66,726.00</t>
  </si>
  <si>
    <t>$62,450.00</t>
  </si>
  <si>
    <t>$49,514.00</t>
  </si>
  <si>
    <t>$43,269.00</t>
  </si>
  <si>
    <t>$33,762.00</t>
  </si>
  <si>
    <t>$60,894.00</t>
  </si>
  <si>
    <t>$87,771.00</t>
  </si>
  <si>
    <t>$50,737.00</t>
  </si>
  <si>
    <t>$26,150.00</t>
  </si>
  <si>
    <t>$57,304.00</t>
  </si>
  <si>
    <t>$71,107.00</t>
  </si>
  <si>
    <t>$53,253.00</t>
  </si>
  <si>
    <t>$81,320.00</t>
  </si>
  <si>
    <t>$87,000.00</t>
  </si>
  <si>
    <t>$63,684.00</t>
  </si>
  <si>
    <t>11/26/12</t>
  </si>
  <si>
    <t>$69,016.00</t>
  </si>
  <si>
    <t>8/29/12</t>
  </si>
  <si>
    <t>$73,803.00</t>
  </si>
  <si>
    <t>$46,094.00</t>
  </si>
  <si>
    <t>$85,844.00</t>
  </si>
  <si>
    <t>$38,452.00</t>
  </si>
  <si>
    <t>$80,395.00</t>
  </si>
  <si>
    <t>$87,679.00</t>
  </si>
  <si>
    <t>$35,416.00</t>
  </si>
  <si>
    <t>$44,124.00</t>
  </si>
  <si>
    <t>$50,729.00</t>
  </si>
  <si>
    <t>$94,384.00</t>
  </si>
  <si>
    <t>$34,412.00</t>
  </si>
  <si>
    <t>$31,158.00</t>
  </si>
  <si>
    <t>1/27/13</t>
  </si>
  <si>
    <t>$34,838.00</t>
  </si>
  <si>
    <t>$56,775.00</t>
  </si>
  <si>
    <t>$54,356.00</t>
  </si>
  <si>
    <t>$72,159.00</t>
  </si>
  <si>
    <t>$8,028.00</t>
  </si>
  <si>
    <t>$55,951.00</t>
  </si>
  <si>
    <t>8/23/12</t>
  </si>
  <si>
    <t>$67,911.00</t>
  </si>
  <si>
    <t>$20,427.00</t>
  </si>
  <si>
    <t>$32,303.00</t>
  </si>
  <si>
    <t>$55,954.00</t>
  </si>
  <si>
    <t>$49,187.00</t>
  </si>
  <si>
    <t>$49,854.00</t>
  </si>
  <si>
    <t>$63,693.00</t>
  </si>
  <si>
    <t>10/14/13</t>
  </si>
  <si>
    <t>$19,510.00</t>
  </si>
  <si>
    <t>$52,332.00</t>
  </si>
  <si>
    <t>$55,593.00</t>
  </si>
  <si>
    <t>$54,591.00</t>
  </si>
  <si>
    <t>$74,859.00</t>
  </si>
  <si>
    <t>$40,851.00</t>
  </si>
  <si>
    <t>$58,607.00</t>
  </si>
  <si>
    <t>12/23/12</t>
  </si>
  <si>
    <t>$52,614.00</t>
  </si>
  <si>
    <t>$67,445.00</t>
  </si>
  <si>
    <t>$36,778.00</t>
  </si>
  <si>
    <t>$39,453.00</t>
  </si>
  <si>
    <t>$42,731.00</t>
  </si>
  <si>
    <t>$40,760.00</t>
  </si>
  <si>
    <t>$69,969.00</t>
  </si>
  <si>
    <t>8/27/13</t>
  </si>
  <si>
    <t>$80,317.00</t>
  </si>
  <si>
    <t>$66,636.00</t>
  </si>
  <si>
    <t>$54,730.00</t>
  </si>
  <si>
    <t>$42,835.00</t>
  </si>
  <si>
    <t>$53,843.00</t>
  </si>
  <si>
    <t>$79,530.00</t>
  </si>
  <si>
    <t>$63,841.00</t>
  </si>
  <si>
    <t>$27,100.00</t>
  </si>
  <si>
    <t>$72,309.00</t>
  </si>
  <si>
    <t>$50,664.00</t>
  </si>
  <si>
    <t>$20,194.00</t>
  </si>
  <si>
    <t>12/17/12</t>
  </si>
  <si>
    <t>$76,618.00</t>
  </si>
  <si>
    <t>$45,207.00</t>
  </si>
  <si>
    <t>$56,721.00</t>
  </si>
  <si>
    <t>$27,038.00</t>
  </si>
  <si>
    <t>$23,763.00</t>
  </si>
  <si>
    <t>$37,085.00</t>
  </si>
  <si>
    <t>$49,605.00</t>
  </si>
  <si>
    <t>6/21/14</t>
  </si>
  <si>
    <t>$1,730.00</t>
  </si>
  <si>
    <t>$34,824.00</t>
  </si>
  <si>
    <t>3/26/14</t>
  </si>
  <si>
    <t>$63,206.00</t>
  </si>
  <si>
    <t>$26,759.00</t>
  </si>
  <si>
    <t>$55,412.00</t>
  </si>
  <si>
    <t>11/22/13</t>
  </si>
  <si>
    <t>$33,590.00</t>
  </si>
  <si>
    <t>$70,886.00</t>
  </si>
  <si>
    <t>$72,679.00</t>
  </si>
  <si>
    <t>$65,073.00</t>
  </si>
  <si>
    <t>$44,300.00</t>
  </si>
  <si>
    <t>$56,129.00</t>
  </si>
  <si>
    <t>$38,590.00</t>
  </si>
  <si>
    <t>$53,083.00</t>
  </si>
  <si>
    <t>$79,689.00</t>
  </si>
  <si>
    <t>$34,704.00</t>
  </si>
  <si>
    <t>$65,316.00</t>
  </si>
  <si>
    <t>$41,014.00</t>
  </si>
  <si>
    <t>$19,740.00</t>
  </si>
  <si>
    <t>$23,724.00</t>
  </si>
  <si>
    <t>$55,212.00</t>
  </si>
  <si>
    <t>$79,800.00</t>
  </si>
  <si>
    <t>$70,647.00</t>
  </si>
  <si>
    <t>$38,410.00</t>
  </si>
  <si>
    <t>$28,071.00</t>
  </si>
  <si>
    <t>$54,803.00</t>
  </si>
  <si>
    <t>8/21/12</t>
  </si>
  <si>
    <t>$74,293.00</t>
  </si>
  <si>
    <t>$35,684.00</t>
  </si>
  <si>
    <t>4/22/14</t>
  </si>
  <si>
    <t>$34,320.00</t>
  </si>
  <si>
    <t>$41,967.00</t>
  </si>
  <si>
    <t>$49,681.00</t>
  </si>
  <si>
    <t>$53,187.00</t>
  </si>
  <si>
    <t>10/26/13</t>
  </si>
  <si>
    <t>$86,610.00</t>
  </si>
  <si>
    <t>$70,951.00</t>
  </si>
  <si>
    <t>$24,206.00</t>
  </si>
  <si>
    <t>$55,357.00</t>
  </si>
  <si>
    <t>$58,113.00</t>
  </si>
  <si>
    <t>$70,643.00</t>
  </si>
  <si>
    <t>$64,355.00</t>
  </si>
  <si>
    <t>$82,576.00</t>
  </si>
  <si>
    <t>$41,644.00</t>
  </si>
  <si>
    <t>$72,570.00</t>
  </si>
  <si>
    <t>$30,630.00</t>
  </si>
  <si>
    <t>$22,944.00</t>
  </si>
  <si>
    <t>$86,979.00</t>
  </si>
  <si>
    <t>$82,072.00</t>
  </si>
  <si>
    <t>$52,034.00</t>
  </si>
  <si>
    <t>$72,354.00</t>
  </si>
  <si>
    <t>4/17/13</t>
  </si>
  <si>
    <t>$28,427.00</t>
  </si>
  <si>
    <t>3/21/13</t>
  </si>
  <si>
    <t>$39,858.00</t>
  </si>
  <si>
    <t>1/24/13</t>
  </si>
  <si>
    <t>$67,381.00</t>
  </si>
  <si>
    <t>$23,529.00</t>
  </si>
  <si>
    <t>$51,479.00</t>
  </si>
  <si>
    <t>12/28/12</t>
  </si>
  <si>
    <t>$76,068.00</t>
  </si>
  <si>
    <t>$22,507.00</t>
  </si>
  <si>
    <t>$50,116.00</t>
  </si>
  <si>
    <t>$76,624.00</t>
  </si>
  <si>
    <t>$34,587.00</t>
  </si>
  <si>
    <t>$62,159.00</t>
  </si>
  <si>
    <t>$66,294.00</t>
  </si>
  <si>
    <t>$5,648.00</t>
  </si>
  <si>
    <t>3/13/14</t>
  </si>
  <si>
    <t>$37,235.00</t>
  </si>
  <si>
    <t>$85,620.00</t>
  </si>
  <si>
    <t>$23,976.00</t>
  </si>
  <si>
    <t>$41,020.00</t>
  </si>
  <si>
    <t>$36,108.00</t>
  </si>
  <si>
    <t>10/15/13</t>
  </si>
  <si>
    <t>$57,530.00</t>
  </si>
  <si>
    <t>$62,905.00</t>
  </si>
  <si>
    <t>$65,846.00</t>
  </si>
  <si>
    <t>$34,380.00</t>
  </si>
  <si>
    <t>$41,638.00</t>
  </si>
  <si>
    <t>$63,207.00</t>
  </si>
  <si>
    <t>$28,320.00</t>
  </si>
  <si>
    <t>1/14/13</t>
  </si>
  <si>
    <t>$43,140.00</t>
  </si>
  <si>
    <t>$52,531.00</t>
  </si>
  <si>
    <t>$40,246.00</t>
  </si>
  <si>
    <t>$35,196.00</t>
  </si>
  <si>
    <t>$70,596.00</t>
  </si>
  <si>
    <t>$52,597.00</t>
  </si>
  <si>
    <t>$42,394.00</t>
  </si>
  <si>
    <t>$81,657.00</t>
  </si>
  <si>
    <t>$49,154.00</t>
  </si>
  <si>
    <t>$34,074.00</t>
  </si>
  <si>
    <t>7/13/13</t>
  </si>
  <si>
    <t>$70,638.00</t>
  </si>
  <si>
    <t>$38,136.00</t>
  </si>
  <si>
    <t>$67,432.00</t>
  </si>
  <si>
    <t>$40,689.00</t>
  </si>
  <si>
    <t>$101,970.00</t>
  </si>
  <si>
    <t>$44,325.00</t>
  </si>
  <si>
    <t>$61,467.00</t>
  </si>
  <si>
    <t>$48,178.00</t>
  </si>
  <si>
    <t>$16,005.00</t>
  </si>
  <si>
    <t>$79,593.00</t>
  </si>
  <si>
    <t>$61,180.00</t>
  </si>
  <si>
    <t>4/23/14</t>
  </si>
  <si>
    <t>$64,449.00</t>
  </si>
  <si>
    <t>2/18/14</t>
  </si>
  <si>
    <t>$77,437.00</t>
  </si>
  <si>
    <t>$17,649.00</t>
  </si>
  <si>
    <t>$53,103.00</t>
  </si>
  <si>
    <t>$71,819.00</t>
  </si>
  <si>
    <t>$74,290.00</t>
  </si>
  <si>
    <t>$72,282.00</t>
  </si>
  <si>
    <t>$47,352.00</t>
  </si>
  <si>
    <t>$46,524.00</t>
  </si>
  <si>
    <t>$50,200.00</t>
  </si>
  <si>
    <t>$18,222.00</t>
  </si>
  <si>
    <t>12/31/12</t>
  </si>
  <si>
    <t>$77,610.00</t>
  </si>
  <si>
    <t>$38,097.00</t>
  </si>
  <si>
    <t>$44,377.00</t>
  </si>
  <si>
    <t>$58,684.00</t>
  </si>
  <si>
    <t>$66,480.00</t>
  </si>
  <si>
    <t>$49,638.00</t>
  </si>
  <si>
    <t>$26,642.00</t>
  </si>
  <si>
    <t>$33,235.00</t>
  </si>
  <si>
    <t>$23,228.00</t>
  </si>
  <si>
    <t>$36,732.00</t>
  </si>
  <si>
    <t>$82,657.00</t>
  </si>
  <si>
    <t>$64,140.00</t>
  </si>
  <si>
    <t>$44,392.00</t>
  </si>
  <si>
    <t>$16,185.00</t>
  </si>
  <si>
    <t>$38,702.00</t>
  </si>
  <si>
    <t>$54,072.00</t>
  </si>
  <si>
    <t>$61,787.00</t>
  </si>
  <si>
    <t>$34,935.00</t>
  </si>
  <si>
    <t>$59,292.00</t>
  </si>
  <si>
    <t>$57,959.00</t>
  </si>
  <si>
    <t>$92,491.00</t>
  </si>
  <si>
    <t>$42,207.00</t>
  </si>
  <si>
    <t>$46,984.00</t>
  </si>
  <si>
    <t>$23,442.00</t>
  </si>
  <si>
    <t>$46,757.00</t>
  </si>
  <si>
    <t>$14,515.00</t>
  </si>
  <si>
    <t>$80,910.00</t>
  </si>
  <si>
    <t>$30,545.00</t>
  </si>
  <si>
    <t>$44,802.00</t>
  </si>
  <si>
    <t>$79,941.00</t>
  </si>
  <si>
    <t>6/28/14</t>
  </si>
  <si>
    <t>$79,734.00</t>
  </si>
  <si>
    <t>$50,353.00</t>
  </si>
  <si>
    <t>$77,376.00</t>
  </si>
  <si>
    <t>$78,075.00</t>
  </si>
  <si>
    <t>$42,473.00</t>
  </si>
  <si>
    <t>$25,008.00</t>
  </si>
  <si>
    <t>$56,223.00</t>
  </si>
  <si>
    <t>$47,850.00</t>
  </si>
  <si>
    <t>$91,820.00</t>
  </si>
  <si>
    <t>$40,637.00</t>
  </si>
  <si>
    <t>$23,295.00</t>
  </si>
  <si>
    <t>$84,574.00</t>
  </si>
  <si>
    <t>$54,165.00</t>
  </si>
  <si>
    <t>$28,510.00</t>
  </si>
  <si>
    <t>$67,131.00</t>
  </si>
  <si>
    <t>$56,242.00</t>
  </si>
  <si>
    <t>$86,580.00</t>
  </si>
  <si>
    <t>$76,005.00</t>
  </si>
  <si>
    <t>$54,693.00</t>
  </si>
  <si>
    <t>$52,750.00</t>
  </si>
  <si>
    <t>$36,997.00</t>
  </si>
  <si>
    <t>$34,230.00</t>
  </si>
  <si>
    <t>12/26/12</t>
  </si>
  <si>
    <t>$47,916.00</t>
  </si>
  <si>
    <t>$60,839.00</t>
  </si>
  <si>
    <t>$79,930.00</t>
  </si>
  <si>
    <t>$55,158.00</t>
  </si>
  <si>
    <t>7/30/12</t>
  </si>
  <si>
    <t>$85,485.00</t>
  </si>
  <si>
    <t>$75,865.00</t>
  </si>
  <si>
    <t>$44,375.00</t>
  </si>
  <si>
    <t>$60,504.00</t>
  </si>
  <si>
    <t>$65,492.00</t>
  </si>
  <si>
    <t>$67,506.00</t>
  </si>
  <si>
    <t>$68,805.00</t>
  </si>
  <si>
    <t>$61,209.00</t>
  </si>
  <si>
    <t>$66,825.00</t>
  </si>
  <si>
    <t>$87,188.00</t>
  </si>
  <si>
    <t>$84,953.00</t>
  </si>
  <si>
    <t>$74,637.00</t>
  </si>
  <si>
    <t>$86,111.00</t>
  </si>
  <si>
    <t>4/19/13</t>
  </si>
  <si>
    <t>$77,632.00</t>
  </si>
  <si>
    <t>$31,814.00</t>
  </si>
  <si>
    <t>$70,116.00</t>
  </si>
  <si>
    <t>1/26/13</t>
  </si>
  <si>
    <t>$48,240.00</t>
  </si>
  <si>
    <t>$40,101.00</t>
  </si>
  <si>
    <t>10/14/12</t>
  </si>
  <si>
    <t>$70,503.00</t>
  </si>
  <si>
    <t>9/30/12</t>
  </si>
  <si>
    <t>$79,205.00</t>
  </si>
  <si>
    <t>$51,766.00</t>
  </si>
  <si>
    <t>$62,994.00</t>
  </si>
  <si>
    <t>$65,640.00</t>
  </si>
  <si>
    <t>$38,361.00</t>
  </si>
  <si>
    <t>$19,986.00</t>
  </si>
  <si>
    <t>$72,903.00</t>
  </si>
  <si>
    <t>$45,072.00</t>
  </si>
  <si>
    <t>$59,062.00</t>
  </si>
  <si>
    <t>$61,794.00</t>
  </si>
  <si>
    <t>9/14/13</t>
  </si>
  <si>
    <t>$45,143.00</t>
  </si>
  <si>
    <t>$26,877.00</t>
  </si>
  <si>
    <t>$36,921.00</t>
  </si>
  <si>
    <t>7/28/13</t>
  </si>
  <si>
    <t>$54,342.00</t>
  </si>
  <si>
    <t>$62,772.00</t>
  </si>
  <si>
    <t>5/19/13</t>
  </si>
  <si>
    <t>$75,032.00</t>
  </si>
  <si>
    <t>4/28/13</t>
  </si>
  <si>
    <t>$22,419.00</t>
  </si>
  <si>
    <t>$36,550.00</t>
  </si>
  <si>
    <t>$75,027.00</t>
  </si>
  <si>
    <t>$63,159.00</t>
  </si>
  <si>
    <t>$54,108.00</t>
  </si>
  <si>
    <t>$81,795.00</t>
  </si>
  <si>
    <t>$59,594.00</t>
  </si>
  <si>
    <t>10/20/12</t>
  </si>
  <si>
    <t>$18,492.00</t>
  </si>
  <si>
    <t>$94,472.00</t>
  </si>
  <si>
    <t>$70,337.00</t>
  </si>
  <si>
    <t>$34,853.00</t>
  </si>
  <si>
    <t>$16,269.00</t>
  </si>
  <si>
    <t>$50,272.00</t>
  </si>
  <si>
    <t>$22,804.00</t>
  </si>
  <si>
    <t>7/31/13</t>
  </si>
  <si>
    <t>$30,631.00</t>
  </si>
  <si>
    <t>$78,420.00</t>
  </si>
  <si>
    <t>$81,741.00</t>
  </si>
  <si>
    <t>$25,721.00</t>
  </si>
  <si>
    <t>5/21/13</t>
  </si>
  <si>
    <t>$31,907.00</t>
  </si>
  <si>
    <t>$37,859.00</t>
  </si>
  <si>
    <t>$30,261.00</t>
  </si>
  <si>
    <t>9/25/12</t>
  </si>
  <si>
    <t>$21,645.00</t>
  </si>
  <si>
    <t>$21,282.00</t>
  </si>
  <si>
    <t>$32,144.00</t>
  </si>
  <si>
    <t>$62,637.00</t>
  </si>
  <si>
    <t>$16,626.00</t>
  </si>
  <si>
    <t>$54,690.00</t>
  </si>
  <si>
    <t>$61,284.00</t>
  </si>
  <si>
    <t>$23,718.00</t>
  </si>
  <si>
    <t>$33,419.00</t>
  </si>
  <si>
    <t>$82,025.00</t>
  </si>
  <si>
    <t>$15,056.00</t>
  </si>
  <si>
    <t>$48,192.00</t>
  </si>
  <si>
    <t>$67,309.00</t>
  </si>
  <si>
    <t>$66,033.00</t>
  </si>
  <si>
    <t>$28,769.00</t>
  </si>
  <si>
    <t>$6,835.00</t>
  </si>
  <si>
    <t>$32,880.00</t>
  </si>
  <si>
    <t>$23,616.00</t>
  </si>
  <si>
    <t>$19,419.00</t>
  </si>
  <si>
    <t>$34,961.00</t>
  </si>
  <si>
    <t>$64,892.00</t>
  </si>
  <si>
    <t>$16,248.00</t>
  </si>
  <si>
    <t>$52,074.00</t>
  </si>
  <si>
    <t>$22,123.00</t>
  </si>
  <si>
    <t>3/27/14</t>
  </si>
  <si>
    <t>$35,544.00</t>
  </si>
  <si>
    <t>$59,060.00</t>
  </si>
  <si>
    <t>$65,665.00</t>
  </si>
  <si>
    <t>$29,819.00</t>
  </si>
  <si>
    <t>$81,217.00</t>
  </si>
  <si>
    <t>$26,095.00</t>
  </si>
  <si>
    <t>$65,706.00</t>
  </si>
  <si>
    <t>$93,027.00</t>
  </si>
  <si>
    <t>$58,710.00</t>
  </si>
  <si>
    <t>$49,618.00</t>
  </si>
  <si>
    <t>$58,308.00</t>
  </si>
  <si>
    <t>$40,800.00</t>
  </si>
  <si>
    <t>$18,690.00</t>
  </si>
  <si>
    <t>$28,087.00</t>
  </si>
  <si>
    <t>$75,702.00</t>
  </si>
  <si>
    <t>$32,892.00</t>
  </si>
  <si>
    <t>$89,120.00</t>
  </si>
  <si>
    <t>$27,116.00</t>
  </si>
  <si>
    <t>$46,107.00</t>
  </si>
  <si>
    <t>$54,466.00</t>
  </si>
  <si>
    <t>$59,686.00</t>
  </si>
  <si>
    <t>$82,460.00</t>
  </si>
  <si>
    <t>$76,045.00</t>
  </si>
  <si>
    <t>$83,829.00</t>
  </si>
  <si>
    <t>$32,889.00</t>
  </si>
  <si>
    <t>$33,462.00</t>
  </si>
  <si>
    <t>$36,627.00</t>
  </si>
  <si>
    <t>$28,718.00</t>
  </si>
  <si>
    <t>$77,981.00</t>
  </si>
  <si>
    <t>$60,230.00</t>
  </si>
  <si>
    <t>$74,918.00</t>
  </si>
  <si>
    <t>$40,464.00</t>
  </si>
  <si>
    <t>$64,857.00</t>
  </si>
  <si>
    <t>$63,381.00</t>
  </si>
  <si>
    <t>$66,664.00</t>
  </si>
  <si>
    <t>$86,358.00</t>
  </si>
  <si>
    <t>$41,443.00</t>
  </si>
  <si>
    <t>$57,072.00</t>
  </si>
  <si>
    <t>$54,178.00</t>
  </si>
  <si>
    <t>$48,767.00</t>
  </si>
  <si>
    <t>$51,124.00</t>
  </si>
  <si>
    <t>12/18/13</t>
  </si>
  <si>
    <t>$43,020.00</t>
  </si>
  <si>
    <t>11/30/13</t>
  </si>
  <si>
    <t>$49,980.00</t>
  </si>
  <si>
    <t>$72,906.00</t>
  </si>
  <si>
    <t>$25,176.00</t>
  </si>
  <si>
    <t>$96,876.00</t>
  </si>
  <si>
    <t>$31,086.00</t>
  </si>
  <si>
    <t>$24,072.00</t>
  </si>
  <si>
    <t>$76,773.00</t>
  </si>
  <si>
    <t>$72,190.00</t>
  </si>
  <si>
    <t>$83,837.00</t>
  </si>
  <si>
    <t>$17,345.00</t>
  </si>
  <si>
    <t>$75,154.00</t>
  </si>
  <si>
    <t>$28,249.00</t>
  </si>
  <si>
    <t>$69,661.00</t>
  </si>
  <si>
    <t>$27,922.00</t>
  </si>
  <si>
    <t>$45,903.00</t>
  </si>
  <si>
    <t>$36,273.00</t>
  </si>
  <si>
    <t>$70,777.00</t>
  </si>
  <si>
    <t>$17,148.00</t>
  </si>
  <si>
    <t>$66,476.00</t>
  </si>
  <si>
    <t>$45,057.00</t>
  </si>
  <si>
    <t>$41,120.00</t>
  </si>
  <si>
    <t>$19,485.00</t>
  </si>
  <si>
    <t>$21,840.00</t>
  </si>
  <si>
    <t>$41,473.00</t>
  </si>
  <si>
    <t>$31,395.00</t>
  </si>
  <si>
    <t>$68,117.00</t>
  </si>
  <si>
    <t>$47,682.00</t>
  </si>
  <si>
    <t>$83,151.00</t>
  </si>
  <si>
    <t>$58,086.00</t>
  </si>
  <si>
    <t>$84,460.00</t>
  </si>
  <si>
    <t>$66,565.00</t>
  </si>
  <si>
    <t>$23,910.00</t>
  </si>
  <si>
    <t>$35,893.00</t>
  </si>
  <si>
    <t>$71,128.00</t>
  </si>
  <si>
    <t>$38,683.00</t>
  </si>
  <si>
    <t>$37,150.00</t>
  </si>
  <si>
    <t>$61,064.00</t>
  </si>
  <si>
    <t>$51,650.00</t>
  </si>
  <si>
    <t>$55,249.00</t>
  </si>
  <si>
    <t>$46,854.00</t>
  </si>
  <si>
    <t>$14,421.00</t>
  </si>
  <si>
    <t>$54,132.00</t>
  </si>
  <si>
    <t>$153,924.00</t>
  </si>
  <si>
    <t>$64,813.00</t>
  </si>
  <si>
    <t>$61,872.00</t>
  </si>
  <si>
    <t>$58,025.00</t>
  </si>
  <si>
    <t>$83,790.00</t>
  </si>
  <si>
    <t>$34,350.00</t>
  </si>
  <si>
    <t>$33,438.00</t>
  </si>
  <si>
    <t>$21,955.00</t>
  </si>
  <si>
    <t>$60,491.00</t>
  </si>
  <si>
    <t>$59,304.00</t>
  </si>
  <si>
    <t>$34,421.00</t>
  </si>
  <si>
    <t>$51,411.00</t>
  </si>
  <si>
    <t>$71,964.00</t>
  </si>
  <si>
    <t>$64,504.00</t>
  </si>
  <si>
    <t>$49,678.00</t>
  </si>
  <si>
    <t>$60,482.00</t>
  </si>
  <si>
    <t>$55,260.00</t>
  </si>
  <si>
    <t>$67,369.00</t>
  </si>
  <si>
    <t>$47,175.00</t>
  </si>
  <si>
    <t>$68,743.00</t>
  </si>
  <si>
    <t>$56,937.00</t>
  </si>
  <si>
    <t>$83,033.00</t>
  </si>
  <si>
    <t>$37,697.00</t>
  </si>
  <si>
    <t>$44,689.00</t>
  </si>
  <si>
    <t>$23,162.00</t>
  </si>
  <si>
    <t>$63,033.00</t>
  </si>
  <si>
    <t>$40,304.00</t>
  </si>
  <si>
    <t>$40,059.00</t>
  </si>
  <si>
    <t>$80,067.00</t>
  </si>
  <si>
    <t>$36,038.00</t>
  </si>
  <si>
    <t>$40,521.00</t>
  </si>
  <si>
    <t>$66,334.00</t>
  </si>
  <si>
    <t>$11,012.00</t>
  </si>
  <si>
    <t>3/16/13</t>
  </si>
  <si>
    <t>$31,615.00</t>
  </si>
  <si>
    <t>$69,098.00</t>
  </si>
  <si>
    <t>$70,792.00</t>
  </si>
  <si>
    <t>$17,688.00</t>
  </si>
  <si>
    <t>$25,443.00</t>
  </si>
  <si>
    <t>$24,336.00</t>
  </si>
  <si>
    <t>$51,111.00</t>
  </si>
  <si>
    <t>$44,503.00</t>
  </si>
  <si>
    <t>$56,850.00</t>
  </si>
  <si>
    <t>$66,582.00</t>
  </si>
  <si>
    <t>$23,148.00</t>
  </si>
  <si>
    <t>$82,224.00</t>
  </si>
  <si>
    <t>$61,917.00</t>
  </si>
  <si>
    <t>$43,482.00</t>
  </si>
  <si>
    <t>$68,274.00</t>
  </si>
  <si>
    <t>$42,373.00</t>
  </si>
  <si>
    <t>$57,537.00</t>
  </si>
  <si>
    <t>$80,995.00</t>
  </si>
  <si>
    <t>$30,992.00</t>
  </si>
  <si>
    <t>$78,642.00</t>
  </si>
  <si>
    <t>$74,268.00</t>
  </si>
  <si>
    <t>$75,072.00</t>
  </si>
  <si>
    <t>$56,253.00</t>
  </si>
  <si>
    <t>$59,925.00</t>
  </si>
  <si>
    <t>11/30/12</t>
  </si>
  <si>
    <t>$62,807.00</t>
  </si>
  <si>
    <t>$23,626.00</t>
  </si>
  <si>
    <t>$46,106.00</t>
  </si>
  <si>
    <t>$81,168.00</t>
  </si>
  <si>
    <t>$27,244.00</t>
  </si>
  <si>
    <t>$26,091.00</t>
  </si>
  <si>
    <t>$43,142.00</t>
  </si>
  <si>
    <t>$38,232.00</t>
  </si>
  <si>
    <t>$92,533.00</t>
  </si>
  <si>
    <t>12/19/13</t>
  </si>
  <si>
    <t>$63,285.00</t>
  </si>
  <si>
    <t>$38,946.00</t>
  </si>
  <si>
    <t>$40,233.00</t>
  </si>
  <si>
    <t>$46,831.00</t>
  </si>
  <si>
    <t>$67,605.00</t>
  </si>
  <si>
    <t>$70,379.00</t>
  </si>
  <si>
    <t>$77,297.00</t>
  </si>
  <si>
    <t>$55,759.00</t>
  </si>
  <si>
    <t>$58,217.00</t>
  </si>
  <si>
    <t>$51,369.00</t>
  </si>
  <si>
    <t>10/25/12</t>
  </si>
  <si>
    <t>$91,249.00</t>
  </si>
  <si>
    <t>$52,513.00</t>
  </si>
  <si>
    <t>$44,159.00</t>
  </si>
  <si>
    <t>$76,081.00</t>
  </si>
  <si>
    <t>$39,996.00</t>
  </si>
  <si>
    <t>$55,012.00</t>
  </si>
  <si>
    <t>$77,457.00</t>
  </si>
  <si>
    <t>$80,695.00</t>
  </si>
  <si>
    <t>$71,866.00</t>
  </si>
  <si>
    <t>12/25/13</t>
  </si>
  <si>
    <t>$73,450.00</t>
  </si>
  <si>
    <t>$55,614.00</t>
  </si>
  <si>
    <t>$156,924.00</t>
  </si>
  <si>
    <t>$30,753.00</t>
  </si>
  <si>
    <t>$54,603.00</t>
  </si>
  <si>
    <t>$22,280.00</t>
  </si>
  <si>
    <t>$59,385.00</t>
  </si>
  <si>
    <t>$76,998.00</t>
  </si>
  <si>
    <t>$80,573.00</t>
  </si>
  <si>
    <t>$24,711.00</t>
  </si>
  <si>
    <t>$38,829.00</t>
  </si>
  <si>
    <t>$71,466.00</t>
  </si>
  <si>
    <t>$28,839.00</t>
  </si>
  <si>
    <t>$53,790.00</t>
  </si>
  <si>
    <t>$73,705.00</t>
  </si>
  <si>
    <t>$22,448.00</t>
  </si>
  <si>
    <t>$12,571.00</t>
  </si>
  <si>
    <t>$73,113.00</t>
  </si>
  <si>
    <t>$35,765.00</t>
  </si>
  <si>
    <t>$66,313.00</t>
  </si>
  <si>
    <t>$68,148.00</t>
  </si>
  <si>
    <t>$44,393.00</t>
  </si>
  <si>
    <t>$38,197.00</t>
  </si>
  <si>
    <t>$51,012.00</t>
  </si>
  <si>
    <t>$13,672.00</t>
  </si>
  <si>
    <t>$41,452.00</t>
  </si>
  <si>
    <t>$42,081.00</t>
  </si>
  <si>
    <t>$14,906.00</t>
  </si>
  <si>
    <t>$33,812.00</t>
  </si>
  <si>
    <t>$46,098.00</t>
  </si>
  <si>
    <t>$53,230.00</t>
  </si>
  <si>
    <t>$88,420.00</t>
  </si>
  <si>
    <t>$39,548.00</t>
  </si>
  <si>
    <t>$61,278.00</t>
  </si>
  <si>
    <t>$81,246.00</t>
  </si>
  <si>
    <t>$58,330.00</t>
  </si>
  <si>
    <t>$65,777.00</t>
  </si>
  <si>
    <t>$70,829.00</t>
  </si>
  <si>
    <t>$59,247.00</t>
  </si>
  <si>
    <t>$25,930.00</t>
  </si>
  <si>
    <t>$54,753.00</t>
  </si>
  <si>
    <t>$28,440.00</t>
  </si>
  <si>
    <t>$23,559.00</t>
  </si>
  <si>
    <t>$62,335.00</t>
  </si>
  <si>
    <t>$63,777.00</t>
  </si>
  <si>
    <t>$59,666.00</t>
  </si>
  <si>
    <t>$50,965.00</t>
  </si>
  <si>
    <t>$71,488.00</t>
  </si>
  <si>
    <t>$72,228.00</t>
  </si>
  <si>
    <t>11/27/12</t>
  </si>
  <si>
    <t>$46,231.00</t>
  </si>
  <si>
    <t>$43,300.00</t>
  </si>
  <si>
    <t>$78,618.00</t>
  </si>
  <si>
    <t>$29,760.00</t>
  </si>
  <si>
    <t>$50,127.00</t>
  </si>
  <si>
    <t>$29,604.00</t>
  </si>
  <si>
    <t>$49,413.00</t>
  </si>
  <si>
    <t>$51,876.00</t>
  </si>
  <si>
    <t>$45,837.00</t>
  </si>
  <si>
    <t>7/26/13</t>
  </si>
  <si>
    <t>$85,696.00</t>
  </si>
  <si>
    <t>$59,432.00</t>
  </si>
  <si>
    <t>$43,185.00</t>
  </si>
  <si>
    <t>$60,631.00</t>
  </si>
  <si>
    <t>$20,559.00</t>
  </si>
  <si>
    <t>$50,898.00</t>
  </si>
  <si>
    <t>$73,807.00</t>
  </si>
  <si>
    <t>$14,661.00</t>
  </si>
  <si>
    <t>$36,807.00</t>
  </si>
  <si>
    <t>12/20/12</t>
  </si>
  <si>
    <t>$46,772.00</t>
  </si>
  <si>
    <t>$81,574.00</t>
  </si>
  <si>
    <t>$30,772.00</t>
  </si>
  <si>
    <t>$46,377.00</t>
  </si>
  <si>
    <t>$78,128.00</t>
  </si>
  <si>
    <t>$83,443.00</t>
  </si>
  <si>
    <t>$50,523.00</t>
  </si>
  <si>
    <t>$47,009.00</t>
  </si>
  <si>
    <t>$37,054.00</t>
  </si>
  <si>
    <t>$32,011.00</t>
  </si>
  <si>
    <t>$82,122.00</t>
  </si>
  <si>
    <t>$70,300.00</t>
  </si>
  <si>
    <t>$21,024.00</t>
  </si>
  <si>
    <t>$34,916.00</t>
  </si>
  <si>
    <t>$27,943.00</t>
  </si>
  <si>
    <t>$39,791.00</t>
  </si>
  <si>
    <t>$62,745.00</t>
  </si>
  <si>
    <t>$18,589.00</t>
  </si>
  <si>
    <t>$85,606.00</t>
  </si>
  <si>
    <t>$26,997.00</t>
  </si>
  <si>
    <t>$82,332.00</t>
  </si>
  <si>
    <t>$38,853.00</t>
  </si>
  <si>
    <t>$27,071.00</t>
  </si>
  <si>
    <t>$90,933.00</t>
  </si>
  <si>
    <t>$65,814.00</t>
  </si>
  <si>
    <t>$74,250.00</t>
  </si>
  <si>
    <t>$33,181.00</t>
  </si>
  <si>
    <t>$45,006.00</t>
  </si>
  <si>
    <t>$42,315.00</t>
  </si>
  <si>
    <t>$48,699.00</t>
  </si>
  <si>
    <t>$59,111.00</t>
  </si>
  <si>
    <t>$48,726.00</t>
  </si>
  <si>
    <t>$37,244.00</t>
  </si>
  <si>
    <t>$74,854.00</t>
  </si>
  <si>
    <t>$60,896.00</t>
  </si>
  <si>
    <t>$67,546.00</t>
  </si>
  <si>
    <t>$46,923.00</t>
  </si>
  <si>
    <t>$38,988.00</t>
  </si>
  <si>
    <t>$49,118.00</t>
  </si>
  <si>
    <t>$27,683.00</t>
  </si>
  <si>
    <t>$39,190.00</t>
  </si>
  <si>
    <t>4/26/14</t>
  </si>
  <si>
    <t>$56,981.00</t>
  </si>
  <si>
    <t>$90,000.00</t>
  </si>
  <si>
    <t>$55,707.00</t>
  </si>
  <si>
    <t>12/22/13</t>
  </si>
  <si>
    <t>$9,255.00</t>
  </si>
  <si>
    <t>$42,997.00</t>
  </si>
  <si>
    <t>$71,232.00</t>
  </si>
  <si>
    <t>$57,744.00</t>
  </si>
  <si>
    <t>$33,585.00</t>
  </si>
  <si>
    <t>$46,891.00</t>
  </si>
  <si>
    <t>$50,387.00</t>
  </si>
  <si>
    <t>$76,653.00</t>
  </si>
  <si>
    <t>$76,542.00</t>
  </si>
  <si>
    <t>$76,995.00</t>
  </si>
  <si>
    <t>$38,415.00</t>
  </si>
  <si>
    <t>$22,304.00</t>
  </si>
  <si>
    <t>$75,127.00</t>
  </si>
  <si>
    <t>$39,722.00</t>
  </si>
  <si>
    <t>$7,144.00</t>
  </si>
  <si>
    <t>$39,771.00</t>
  </si>
  <si>
    <t>$42,618.00</t>
  </si>
  <si>
    <t>$51,518.00</t>
  </si>
  <si>
    <t>$74,716.00</t>
  </si>
  <si>
    <t>$33,955.00</t>
  </si>
  <si>
    <t>$45,736.00</t>
  </si>
  <si>
    <t>$31,632.00</t>
  </si>
  <si>
    <t>$60,093.00</t>
  </si>
  <si>
    <t>6/26/13</t>
  </si>
  <si>
    <t>$30,822.00</t>
  </si>
  <si>
    <t>$41,728.00</t>
  </si>
  <si>
    <t>5/24/13</t>
  </si>
  <si>
    <t>$80,739.00</t>
  </si>
  <si>
    <t>$49,767.00</t>
  </si>
  <si>
    <t>$34,445.00</t>
  </si>
  <si>
    <t>$67,046.00</t>
  </si>
  <si>
    <t>$73,538.00</t>
  </si>
  <si>
    <t>$80,398.00</t>
  </si>
  <si>
    <t>$52,973.00</t>
  </si>
  <si>
    <t>$38,998.00</t>
  </si>
  <si>
    <t>$26,490.00</t>
  </si>
  <si>
    <t>$23,331.00</t>
  </si>
  <si>
    <t>$60,544.00</t>
  </si>
  <si>
    <t>$49,269.00</t>
  </si>
  <si>
    <t>8/15/12</t>
  </si>
  <si>
    <t>$27,203.00</t>
  </si>
  <si>
    <t>$45,204.00</t>
  </si>
  <si>
    <t>$67,023.00</t>
  </si>
  <si>
    <t>$77,583.00</t>
  </si>
  <si>
    <t>$76,630.00</t>
  </si>
  <si>
    <t>$47,353.00</t>
  </si>
  <si>
    <t>$48,920.00</t>
  </si>
  <si>
    <t>$67,472.00</t>
  </si>
  <si>
    <t>$64,100.00</t>
  </si>
  <si>
    <t>$38,872.00</t>
  </si>
  <si>
    <t>$72,217.00</t>
  </si>
  <si>
    <t>$15,038.00</t>
  </si>
  <si>
    <t>$13,624.00</t>
  </si>
  <si>
    <t>$42,554.00</t>
  </si>
  <si>
    <t>$71,952.00</t>
  </si>
  <si>
    <t>$78,041.00</t>
  </si>
  <si>
    <t>$63,972.00</t>
  </si>
  <si>
    <t>$52,852.00</t>
  </si>
  <si>
    <t>$62,010.00</t>
  </si>
  <si>
    <t>$77,870.00</t>
  </si>
  <si>
    <t>$46,931.00</t>
  </si>
  <si>
    <t>$85,072.00</t>
  </si>
  <si>
    <t>$73,395.00</t>
  </si>
  <si>
    <t>$62,307.00</t>
  </si>
  <si>
    <t>$58,293.00</t>
  </si>
  <si>
    <t>$47,889.00</t>
  </si>
  <si>
    <t>$24,594.00</t>
  </si>
  <si>
    <t>$69,882.00</t>
  </si>
  <si>
    <t>$24,221.00</t>
  </si>
  <si>
    <t>$22,327.00</t>
  </si>
  <si>
    <t>$61,923.00</t>
  </si>
  <si>
    <t>$35,791.00</t>
  </si>
  <si>
    <t>$91,172.00</t>
  </si>
  <si>
    <t>$35,441.00</t>
  </si>
  <si>
    <t>$19,656.00</t>
  </si>
  <si>
    <t>$71,626.00</t>
  </si>
  <si>
    <t>$75,330.00</t>
  </si>
  <si>
    <t>$34,529.00</t>
  </si>
  <si>
    <t>$48,789.00</t>
  </si>
  <si>
    <t>$34,487.00</t>
  </si>
  <si>
    <t>$35,688.00</t>
  </si>
  <si>
    <t>$53,700.00</t>
  </si>
  <si>
    <t>$73,454.00</t>
  </si>
  <si>
    <t>$71,113.00</t>
  </si>
  <si>
    <t>$31,535.00</t>
  </si>
  <si>
    <t>$80,812.00</t>
  </si>
  <si>
    <t>$40,479.00</t>
  </si>
  <si>
    <t>$29,440.00</t>
  </si>
  <si>
    <t>$38,508.00</t>
  </si>
  <si>
    <t>$69,520.00</t>
  </si>
  <si>
    <t>$18,701.00</t>
  </si>
  <si>
    <t>$69,901.00</t>
  </si>
  <si>
    <t>$47,703.00</t>
  </si>
  <si>
    <t>$86,037.00</t>
  </si>
  <si>
    <t>$71,847.00</t>
  </si>
  <si>
    <t>$42,033.00</t>
  </si>
  <si>
    <t>9/19/12</t>
  </si>
  <si>
    <t>$51,983.00</t>
  </si>
  <si>
    <t>$68,655.00</t>
  </si>
  <si>
    <t>$38,285.00</t>
  </si>
  <si>
    <t>$79,419.00</t>
  </si>
  <si>
    <t>$57,338.00</t>
  </si>
  <si>
    <t>$42,523.00</t>
  </si>
  <si>
    <t>$31,761.00</t>
  </si>
  <si>
    <t>$65,747.00</t>
  </si>
  <si>
    <t>$17,144.00</t>
  </si>
  <si>
    <t>$84,618.00</t>
  </si>
  <si>
    <t>$66,375.00</t>
  </si>
  <si>
    <t>$42,213.00</t>
  </si>
  <si>
    <t>$51,141.00</t>
  </si>
  <si>
    <t>$15,072.00</t>
  </si>
  <si>
    <t>$17,117.00</t>
  </si>
  <si>
    <t>$59,754.00</t>
  </si>
  <si>
    <t>$65,569.00</t>
  </si>
  <si>
    <t>$28,457.00</t>
  </si>
  <si>
    <t>$86,857.00</t>
  </si>
  <si>
    <t>$68,142.00</t>
  </si>
  <si>
    <t>$48,794.00</t>
  </si>
  <si>
    <t>$63,404.00</t>
  </si>
  <si>
    <t>$49,669.00</t>
  </si>
  <si>
    <t>$55,761.00</t>
  </si>
  <si>
    <t>$78,331.00</t>
  </si>
  <si>
    <t>$37,971.00</t>
  </si>
  <si>
    <t>$30,368.00</t>
  </si>
  <si>
    <t>$34,043.00</t>
  </si>
  <si>
    <t>$54,111.00</t>
  </si>
  <si>
    <t>$69,932.00</t>
  </si>
  <si>
    <t>$39,665.00</t>
  </si>
  <si>
    <t>5/25/13</t>
  </si>
  <si>
    <t>$93,404.00</t>
  </si>
  <si>
    <t>$38,680.00</t>
  </si>
  <si>
    <t>$24,570.00</t>
  </si>
  <si>
    <t>$77,766.00</t>
  </si>
  <si>
    <t>$64,961.00</t>
  </si>
  <si>
    <t>$23,748.00</t>
  </si>
  <si>
    <t>$45,989.00</t>
  </si>
  <si>
    <t>$70,421.00</t>
  </si>
  <si>
    <t>$23,091.00</t>
  </si>
  <si>
    <t>$24,683.00</t>
  </si>
  <si>
    <t>$157,243.00</t>
  </si>
  <si>
    <t>$54,222.00</t>
  </si>
  <si>
    <t>$73,455.00</t>
  </si>
  <si>
    <t>$84,906.00</t>
  </si>
  <si>
    <t>$44,529.00</t>
  </si>
  <si>
    <t>$31,560.00</t>
  </si>
  <si>
    <t>$90,687.00</t>
  </si>
  <si>
    <t>$66,973.00</t>
  </si>
  <si>
    <t>$41,154.00</t>
  </si>
  <si>
    <t>$64,590.00</t>
  </si>
  <si>
    <t>$50,611.00</t>
  </si>
  <si>
    <t>$83,273.00</t>
  </si>
  <si>
    <t>$81,702.00</t>
  </si>
  <si>
    <t>$24,401.00</t>
  </si>
  <si>
    <t>$42,557.00</t>
  </si>
  <si>
    <t>$78,416.00</t>
  </si>
  <si>
    <t>$44,794.00</t>
  </si>
  <si>
    <t>$69,719.00</t>
  </si>
  <si>
    <t>$62,568.00</t>
  </si>
  <si>
    <t>$42,231.00</t>
  </si>
  <si>
    <t>$20,130.00</t>
  </si>
  <si>
    <t>$42,429.00</t>
  </si>
  <si>
    <t>$36,640.00</t>
  </si>
  <si>
    <t>$78,901.00</t>
  </si>
  <si>
    <t>$31,056.00</t>
  </si>
  <si>
    <t>$46,310.00</t>
  </si>
  <si>
    <t>$65,819.00</t>
  </si>
  <si>
    <t>$94,871.00</t>
  </si>
  <si>
    <t>Marital Status</t>
  </si>
  <si>
    <t>Numeric exploration</t>
  </si>
  <si>
    <t>Max</t>
  </si>
  <si>
    <t>Min</t>
  </si>
  <si>
    <t>Range</t>
  </si>
  <si>
    <t>Avg</t>
  </si>
  <si>
    <t>Median</t>
  </si>
  <si>
    <t>Sum</t>
  </si>
  <si>
    <t>Categorical exploration</t>
  </si>
  <si>
    <t>Count (events occuring) - how many records are not blank (rows # confirm Blank count)</t>
  </si>
  <si>
    <t>Age</t>
  </si>
  <si>
    <t>Year</t>
  </si>
  <si>
    <t>Count (frequency)</t>
  </si>
  <si>
    <t>Percentage</t>
  </si>
  <si>
    <t>Percentage (proportion)</t>
  </si>
  <si>
    <t>Blank - Missing values</t>
  </si>
  <si>
    <t xml:space="preserve">Quartile intervals for income and age &gt; look up 25% and 75% </t>
  </si>
  <si>
    <t>Above 100 years old</t>
  </si>
  <si>
    <t>122400 AND 129200</t>
  </si>
  <si>
    <t>Less than $20,000</t>
  </si>
  <si>
    <t>Less than $10,000</t>
  </si>
  <si>
    <t>2nd Cycle</t>
  </si>
  <si>
    <t>Education: ranking - 1 = largest</t>
  </si>
  <si>
    <t>Marital Status -1 = largest</t>
  </si>
  <si>
    <t>Average income for Basic Education</t>
  </si>
  <si>
    <t>Average Income for Graduation</t>
  </si>
  <si>
    <t>Mode age = 45.2 , 48.4</t>
  </si>
  <si>
    <t>upper range = 82</t>
  </si>
  <si>
    <t>lower range = 26</t>
  </si>
  <si>
    <t>Average Income for 2n Cycle</t>
  </si>
  <si>
    <t>Average Income for Master</t>
  </si>
  <si>
    <t>Average Income for PhD</t>
  </si>
  <si>
    <t xml:space="preserve">Approach to resolve error - Assumption in reason </t>
  </si>
  <si>
    <t>Total</t>
  </si>
  <si>
    <t>Cleaning visualization : Boxplots and Distribution of age and income &amp; Tabular summary of approaches to transform errors (assumptions)</t>
  </si>
  <si>
    <t>Mode = 102,000 to 108,800</t>
  </si>
  <si>
    <t>upper range = 113,734.00</t>
  </si>
  <si>
    <t>lower range = 1,730.00</t>
  </si>
  <si>
    <t>Relationships: age and marital status + age and income</t>
  </si>
  <si>
    <t>Possible outliers: Overview</t>
  </si>
  <si>
    <t>Observations for Age Distribution and Box plot</t>
  </si>
  <si>
    <t xml:space="preserve">Observations for Income: Distribution and Box plot </t>
  </si>
  <si>
    <t>Average age for income range 90K to 100k</t>
  </si>
  <si>
    <t>Average income per Marital Status</t>
  </si>
  <si>
    <t>Average age per Marital Status</t>
  </si>
  <si>
    <t>Duplicate check</t>
  </si>
  <si>
    <t>Max avg age</t>
  </si>
  <si>
    <t>Assumptions</t>
  </si>
  <si>
    <t>Approach/Transformation</t>
  </si>
  <si>
    <t>Other</t>
  </si>
  <si>
    <t>above 110 unlikely, maybe outdated data</t>
  </si>
  <si>
    <t>Basic Edu &amp; Less than 10k annually</t>
  </si>
  <si>
    <t>Graduation Edu &amp; Less than 10k annually</t>
  </si>
  <si>
    <t>2n Cycle Edu &amp; Less than 10k annually</t>
  </si>
  <si>
    <t>Master Edu &amp; Less than 10k annually</t>
  </si>
  <si>
    <t>PhD &amp; Less thank 10k Annually</t>
  </si>
  <si>
    <t>Total count of transformed values</t>
  </si>
  <si>
    <t xml:space="preserve">replace values under 10k with averages per education - using nested function IF(OR(AND))) </t>
  </si>
  <si>
    <t>below 10k year for annual income</t>
  </si>
  <si>
    <t>remove rows with age above 100 - using filter and hightlight manually</t>
  </si>
  <si>
    <t>Count</t>
  </si>
  <si>
    <t>TEXT</t>
  </si>
  <si>
    <t>Currency</t>
  </si>
  <si>
    <t>52720.37</t>
  </si>
  <si>
    <t>52917.53</t>
  </si>
  <si>
    <t>56145.31</t>
  </si>
  <si>
    <t>$20,306.26</t>
  </si>
  <si>
    <t>20306.26</t>
  </si>
  <si>
    <t>$52,720.37</t>
  </si>
  <si>
    <t>$47,633.19</t>
  </si>
  <si>
    <t>47633.19</t>
  </si>
  <si>
    <t>$52,917.53</t>
  </si>
  <si>
    <t>$56,145.31</t>
  </si>
  <si>
    <t xml:space="preserve">"- alone means single"
"-Together means married (common wealth partnership - same tax benefits)"
"-YOLO and Absurd means other"
</t>
  </si>
  <si>
    <t>TRACK CHANGE OF INCOME IMPLEMENTED</t>
  </si>
  <si>
    <t>Income - Replace</t>
  </si>
  <si>
    <t>Income - Formatted</t>
  </si>
  <si>
    <t>Min avg age</t>
  </si>
  <si>
    <t>Numeric visualizations for Averages per Marital Status</t>
  </si>
  <si>
    <t>Trend for age based on average income</t>
  </si>
  <si>
    <t>Age binned by quartiles</t>
  </si>
  <si>
    <t>Average Income</t>
  </si>
  <si>
    <t>45, 51</t>
  </si>
  <si>
    <t>52, 63</t>
  </si>
  <si>
    <t>63, 129</t>
  </si>
  <si>
    <t>26, 44</t>
  </si>
  <si>
    <t>original - general data type</t>
  </si>
  <si>
    <t>Convert data type to text</t>
  </si>
  <si>
    <t>Converted to Date from general - first option *</t>
  </si>
  <si>
    <t>Converted to Date from general - first option DD/MM/YYYY</t>
  </si>
  <si>
    <t>Change happen on numeric</t>
  </si>
  <si>
    <t>Text column conversion under Data tab - with original</t>
  </si>
  <si>
    <t>Change data type to date - resolved numeric cells</t>
  </si>
  <si>
    <t>FILTER()</t>
  </si>
  <si>
    <t>IFERR()</t>
  </si>
  <si>
    <t/>
  </si>
  <si>
    <t>IFERROR()</t>
  </si>
  <si>
    <t>Special Paste only values</t>
  </si>
  <si>
    <t>Date</t>
  </si>
  <si>
    <t>Numeric</t>
  </si>
  <si>
    <t xml:space="preserve">Numeric </t>
  </si>
  <si>
    <t>Special Paste only values + Text to Columns in Data &gt; MDY</t>
  </si>
  <si>
    <t>COMPLETED</t>
  </si>
  <si>
    <t>Income - Basic &lt; 1000</t>
  </si>
  <si>
    <t>Income - Graduation &lt; 1000</t>
  </si>
  <si>
    <t>Income - 2n Clycle &lt; 1000</t>
  </si>
  <si>
    <t>Income - Master &lt; 1000</t>
  </si>
  <si>
    <t>Income - PhD &lt; 1000</t>
  </si>
  <si>
    <t>Income - complete</t>
  </si>
  <si>
    <t>FROM</t>
  </si>
  <si>
    <t xml:space="preserve">Original </t>
  </si>
  <si>
    <t>id</t>
  </si>
  <si>
    <t>age</t>
  </si>
  <si>
    <t>education</t>
  </si>
  <si>
    <t>marital_status</t>
  </si>
  <si>
    <t>kidhome</t>
  </si>
  <si>
    <t>teenhome</t>
  </si>
  <si>
    <t>dt_customer</t>
  </si>
  <si>
    <t>recency</t>
  </si>
  <si>
    <t>amtliq</t>
  </si>
  <si>
    <t>amtvege</t>
  </si>
  <si>
    <t>amtnonveg</t>
  </si>
  <si>
    <t>amtpes</t>
  </si>
  <si>
    <t>amtchocolates</t>
  </si>
  <si>
    <t>amtcomm</t>
  </si>
  <si>
    <t>numdeals</t>
  </si>
  <si>
    <t>numwebbuy</t>
  </si>
  <si>
    <t>numwalkinpur</t>
  </si>
  <si>
    <t>numvisits</t>
  </si>
  <si>
    <t>response</t>
  </si>
  <si>
    <t>complain</t>
  </si>
  <si>
    <t>country</t>
  </si>
  <si>
    <t>count_success</t>
  </si>
  <si>
    <t>income</t>
  </si>
  <si>
    <t>use find &amp; replace: together count 573 while alone 4, absurd = 3 &amp; YOLO = 4</t>
  </si>
  <si>
    <t>year_birth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</si>
</sst>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$-409]#,##0.00"/>
    <numFmt numFmtId="165" formatCode="[$]dd/mm/yyyy;@" x16r2:formatCode16="[$-en-NL,1]dd/mm/yyyy;@"/>
    <numFmt numFmtId="166" formatCode="&quot;€&quot;\ #,##0.00"/>
    <numFmt numFmtId="170" formatCode="yyyy\-mm\-dd;@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 (Body)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6">
    <xf numFmtId="0" fontId="0" fillId="0" borderId="0" xfId="0"/>
    <xf numFmtId="14" fontId="0" fillId="0" borderId="0" xfId="0" applyNumberFormat="1"/>
    <xf numFmtId="0" fontId="18" fillId="0" borderId="0" xfId="0" applyFont="1"/>
    <xf numFmtId="0" fontId="18" fillId="33" borderId="0" xfId="0" applyFont="1" applyFill="1"/>
    <xf numFmtId="4" fontId="18" fillId="33" borderId="0" xfId="0" applyNumberFormat="1" applyFont="1" applyFill="1"/>
    <xf numFmtId="0" fontId="18" fillId="34" borderId="0" xfId="0" applyFont="1" applyFill="1"/>
    <xf numFmtId="0" fontId="0" fillId="34" borderId="0" xfId="0" applyFill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18" fillId="0" borderId="10" xfId="0" applyFont="1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0" borderId="20" xfId="0" applyFont="1" applyBorder="1"/>
    <xf numFmtId="0" fontId="18" fillId="0" borderId="16" xfId="0" applyFont="1" applyBorder="1"/>
    <xf numFmtId="0" fontId="0" fillId="0" borderId="0" xfId="0" applyAlignment="1">
      <alignment horizontal="center"/>
    </xf>
    <xf numFmtId="0" fontId="0" fillId="0" borderId="26" xfId="0" applyBorder="1"/>
    <xf numFmtId="10" fontId="0" fillId="0" borderId="19" xfId="0" applyNumberFormat="1" applyBorder="1"/>
    <xf numFmtId="0" fontId="0" fillId="0" borderId="10" xfId="0" applyBorder="1"/>
    <xf numFmtId="0" fontId="0" fillId="0" borderId="11" xfId="0" applyBorder="1"/>
    <xf numFmtId="0" fontId="0" fillId="33" borderId="14" xfId="0" applyFill="1" applyBorder="1"/>
    <xf numFmtId="0" fontId="18" fillId="33" borderId="24" xfId="0" applyFont="1" applyFill="1" applyBorder="1"/>
    <xf numFmtId="164" fontId="18" fillId="33" borderId="19" xfId="0" applyNumberFormat="1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4" fontId="0" fillId="0" borderId="30" xfId="0" applyNumberFormat="1" applyBorder="1"/>
    <xf numFmtId="164" fontId="0" fillId="0" borderId="30" xfId="0" applyNumberFormat="1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12" xfId="0" applyBorder="1"/>
    <xf numFmtId="0" fontId="0" fillId="35" borderId="20" xfId="0" applyFill="1" applyBorder="1"/>
    <xf numFmtId="0" fontId="0" fillId="35" borderId="19" xfId="0" applyFill="1" applyBorder="1"/>
    <xf numFmtId="0" fontId="0" fillId="35" borderId="16" xfId="0" applyFill="1" applyBorder="1"/>
    <xf numFmtId="4" fontId="18" fillId="34" borderId="0" xfId="0" applyNumberFormat="1" applyFont="1" applyFill="1"/>
    <xf numFmtId="164" fontId="18" fillId="34" borderId="19" xfId="0" applyNumberFormat="1" applyFont="1" applyFill="1" applyBorder="1"/>
    <xf numFmtId="1" fontId="0" fillId="33" borderId="19" xfId="0" applyNumberFormat="1" applyFill="1" applyBorder="1"/>
    <xf numFmtId="1" fontId="0" fillId="34" borderId="19" xfId="0" applyNumberFormat="1" applyFill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20" xfId="0" applyBorder="1"/>
    <xf numFmtId="9" fontId="0" fillId="0" borderId="20" xfId="0" applyNumberFormat="1" applyBorder="1"/>
    <xf numFmtId="0" fontId="0" fillId="35" borderId="13" xfId="0" applyFill="1" applyBorder="1"/>
    <xf numFmtId="164" fontId="0" fillId="0" borderId="19" xfId="0" applyNumberFormat="1" applyBorder="1"/>
    <xf numFmtId="4" fontId="0" fillId="0" borderId="0" xfId="0" applyNumberFormat="1"/>
    <xf numFmtId="4" fontId="0" fillId="0" borderId="19" xfId="0" applyNumberFormat="1" applyBorder="1"/>
    <xf numFmtId="164" fontId="0" fillId="0" borderId="0" xfId="0" applyNumberFormat="1"/>
    <xf numFmtId="0" fontId="0" fillId="36" borderId="19" xfId="0" applyFill="1" applyBorder="1"/>
    <xf numFmtId="0" fontId="0" fillId="35" borderId="0" xfId="0" applyFill="1"/>
    <xf numFmtId="0" fontId="0" fillId="33" borderId="0" xfId="0" applyFill="1"/>
    <xf numFmtId="0" fontId="18" fillId="37" borderId="19" xfId="0" applyFont="1" applyFill="1" applyBorder="1"/>
    <xf numFmtId="0" fontId="18" fillId="0" borderId="36" xfId="0" applyFont="1" applyBorder="1"/>
    <xf numFmtId="0" fontId="18" fillId="0" borderId="15" xfId="0" applyFont="1" applyBorder="1"/>
    <xf numFmtId="0" fontId="18" fillId="0" borderId="19" xfId="0" applyFont="1" applyBorder="1"/>
    <xf numFmtId="0" fontId="18" fillId="37" borderId="19" xfId="0" applyFont="1" applyFill="1" applyBorder="1" applyAlignment="1">
      <alignment wrapText="1"/>
    </xf>
    <xf numFmtId="0" fontId="18" fillId="36" borderId="19" xfId="0" applyFont="1" applyFill="1" applyBorder="1"/>
    <xf numFmtId="0" fontId="18" fillId="0" borderId="41" xfId="0" applyFont="1" applyBorder="1"/>
    <xf numFmtId="1" fontId="18" fillId="0" borderId="11" xfId="0" applyNumberFormat="1" applyFont="1" applyBorder="1"/>
    <xf numFmtId="1" fontId="18" fillId="0" borderId="19" xfId="0" applyNumberFormat="1" applyFont="1" applyBorder="1"/>
    <xf numFmtId="164" fontId="18" fillId="0" borderId="19" xfId="0" applyNumberFormat="1" applyFont="1" applyBorder="1"/>
    <xf numFmtId="49" fontId="18" fillId="0" borderId="19" xfId="0" applyNumberFormat="1" applyFont="1" applyBorder="1"/>
    <xf numFmtId="164" fontId="18" fillId="0" borderId="40" xfId="0" applyNumberFormat="1" applyFont="1" applyBorder="1"/>
    <xf numFmtId="0" fontId="18" fillId="0" borderId="23" xfId="0" applyFont="1" applyBorder="1"/>
    <xf numFmtId="1" fontId="18" fillId="0" borderId="23" xfId="0" applyNumberFormat="1" applyFont="1" applyBorder="1"/>
    <xf numFmtId="164" fontId="18" fillId="0" borderId="23" xfId="0" applyNumberFormat="1" applyFont="1" applyBorder="1"/>
    <xf numFmtId="0" fontId="0" fillId="36" borderId="24" xfId="0" applyFill="1" applyBorder="1"/>
    <xf numFmtId="164" fontId="0" fillId="36" borderId="19" xfId="0" applyNumberFormat="1" applyFill="1" applyBorder="1"/>
    <xf numFmtId="3" fontId="0" fillId="0" borderId="23" xfId="0" applyNumberFormat="1" applyBorder="1"/>
    <xf numFmtId="3" fontId="0" fillId="0" borderId="19" xfId="0" applyNumberFormat="1" applyBorder="1"/>
    <xf numFmtId="3" fontId="0" fillId="0" borderId="40" xfId="0" applyNumberFormat="1" applyBorder="1"/>
    <xf numFmtId="3" fontId="0" fillId="0" borderId="12" xfId="0" applyNumberFormat="1" applyBorder="1"/>
    <xf numFmtId="3" fontId="0" fillId="0" borderId="0" xfId="0" applyNumberFormat="1"/>
    <xf numFmtId="49" fontId="0" fillId="33" borderId="0" xfId="0" applyNumberFormat="1" applyFill="1"/>
    <xf numFmtId="14" fontId="0" fillId="33" borderId="0" xfId="0" applyNumberFormat="1" applyFill="1"/>
    <xf numFmtId="165" fontId="0" fillId="33" borderId="0" xfId="0" applyNumberFormat="1" applyFill="1"/>
    <xf numFmtId="0" fontId="0" fillId="38" borderId="0" xfId="0" applyFill="1"/>
    <xf numFmtId="14" fontId="0" fillId="38" borderId="0" xfId="0" applyNumberFormat="1" applyFill="1"/>
    <xf numFmtId="0" fontId="0" fillId="38" borderId="10" xfId="0" applyFill="1" applyBorder="1"/>
    <xf numFmtId="14" fontId="0" fillId="38" borderId="12" xfId="0" applyNumberFormat="1" applyFill="1" applyBorder="1"/>
    <xf numFmtId="0" fontId="0" fillId="39" borderId="0" xfId="0" applyFill="1"/>
    <xf numFmtId="0" fontId="0" fillId="39" borderId="36" xfId="0" applyFill="1" applyBorder="1"/>
    <xf numFmtId="14" fontId="0" fillId="40" borderId="0" xfId="0" applyNumberFormat="1" applyFill="1"/>
    <xf numFmtId="14" fontId="14" fillId="40" borderId="0" xfId="0" applyNumberFormat="1" applyFont="1" applyFill="1"/>
    <xf numFmtId="0" fontId="18" fillId="36" borderId="0" xfId="0" applyFont="1" applyFill="1"/>
    <xf numFmtId="164" fontId="18" fillId="36" borderId="19" xfId="0" applyNumberFormat="1" applyFont="1" applyFill="1" applyBorder="1"/>
    <xf numFmtId="166" fontId="0" fillId="0" borderId="0" xfId="0" applyNumberFormat="1"/>
    <xf numFmtId="170" fontId="0" fillId="0" borderId="0" xfId="0" applyNumberFormat="1"/>
    <xf numFmtId="0" fontId="20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7" xfId="0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Education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'Assignment1 - observation reduc'!$AA$5:$AE$5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'Assignment1 - observation reduc'!$AA$3:$AE$4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E5-8D4F-B9C9-B1605D44E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4883296"/>
        <c:axId val="244885024"/>
      </c:barChart>
      <c:catAx>
        <c:axId val="244883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44885024"/>
        <c:crosses val="autoZero"/>
        <c:auto val="1"/>
        <c:lblAlgn val="ctr"/>
        <c:lblOffset val="100"/>
        <c:noMultiLvlLbl val="0"/>
      </c:catAx>
      <c:valAx>
        <c:axId val="24488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4488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Marital</a:t>
            </a:r>
            <a:r>
              <a:rPr lang="en-GB" baseline="0"/>
              <a:t> Status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'Assignment1 - observation reduc'!$AA$11:$AH$11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'Assignment1 - observation reduc'!$AA$9:$AH$10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170-F148-B10F-8B3BBAAC1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39394848"/>
        <c:axId val="239473424"/>
      </c:barChart>
      <c:catAx>
        <c:axId val="239394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39473424"/>
        <c:crosses val="autoZero"/>
        <c:auto val="1"/>
        <c:lblAlgn val="ctr"/>
        <c:lblOffset val="100"/>
        <c:noMultiLvlLbl val="0"/>
      </c:catAx>
      <c:valAx>
        <c:axId val="23947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3939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'Assignment1 - observation reduc'!$H$2</c:f>
              <c:strCache>
                <c:ptCount val="1"/>
                <c:pt idx="0">
                  <c:v>Income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'Assignment1 - observation reduc'!$C$3:$C$2218</c:f>
              <c:numCache>
                <c:formatCode>0</c:formatCode>
                <c:ptCount val="3"/>
                <c:pt idx="0">
                  <c:v>130</c:v>
                </c:pt>
                <c:pt idx="1">
                  <c:v>124</c:v>
                </c:pt>
                <c:pt idx="2">
                  <c:v>123</c:v>
                </c:pt>
              </c:numCache>
            </c:numRef>
          </c:xVal>
          <c:yVal>
            <c:numRef>
              <c:f>'Assignment1 - observation reduc'!$H$3:$H$2218</c:f>
              <c:numCache>
                <c:formatCode>[$$-409]#,##0.00</c:formatCode>
                <c:ptCount val="3"/>
                <c:pt idx="0">
                  <c:v>32871</c:v>
                </c:pt>
                <c:pt idx="1">
                  <c:v>49681</c:v>
                </c:pt>
                <c:pt idx="2">
                  <c:v>28457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F-554A-B7ED-DB7F4859B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152751"/>
        <c:axId val="2113553327"/>
      </c:scatterChart>
      <c:valAx>
        <c:axId val="2111152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13553327"/>
        <c:crosses val="autoZero"/>
        <c:crossBetween val="midCat"/>
      </c:valAx>
      <c:valAx>
        <c:axId val="2113553327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1115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vs. Marital</a:t>
            </a:r>
            <a:r>
              <a:rPr lang="en-US" baseline="0"/>
              <a:t> Status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'Assignment1 - observation reduc'!$H$2</c:f>
              <c:strCache>
                <c:ptCount val="1"/>
                <c:pt idx="0">
                  <c:v>Income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'Assignment1 - observation reduc'!$D$3:$D$2218</c:f>
              <c:strCache>
                <c:ptCount val="3"/>
                <c:pt idx="0">
                  <c:v>Graduation</c:v>
                </c:pt>
                <c:pt idx="1">
                  <c:v>Master</c:v>
                </c:pt>
                <c:pt idx="2">
                  <c:v>2n Cycle</c:v>
                </c:pt>
              </c:strCache>
            </c:strRef>
          </c:xVal>
          <c:yVal>
            <c:numRef>
              <c:f>'Assignment1 - observation reduc'!$H$3:$H$2218</c:f>
              <c:numCache>
                <c:formatCode>[$$-409]#,##0.00</c:formatCode>
                <c:ptCount val="3"/>
                <c:pt idx="0">
                  <c:v>32871</c:v>
                </c:pt>
                <c:pt idx="1">
                  <c:v>49681</c:v>
                </c:pt>
                <c:pt idx="2">
                  <c:v>28457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1-6146-B879-F6C8C30D6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023759"/>
        <c:axId val="2114025487"/>
      </c:scatterChart>
      <c:valAx>
        <c:axId val="2114023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14025487"/>
        <c:crosses val="autoZero"/>
        <c:crossBetween val="midCat"/>
      </c:valAx>
      <c:valAx>
        <c:axId val="211402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14023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</a:t>
            </a:r>
            <a:r>
              <a:rPr lang="en-GB" baseline="0"/>
              <a:t> income per Marital Status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'Assignment1 - observation reduc'!$AA$42:$AA$50</c:f>
            </c:multiLvlStrRef>
          </c:cat>
          <c:val>
            <c:numRef>
              <c:f>'Assignment1 - observation reduc'!$AB$42:$AB$50</c:f>
            </c:numRef>
          </c:val>
          <c:extLst>
            <c:ext xmlns:c16="http://schemas.microsoft.com/office/drawing/2014/chart" uri="{C3380CC4-5D6E-409C-BE32-E72D297353CC}">
              <c16:uniqueId val="{00000000-ED83-9C48-8A20-D445A8987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09937743"/>
        <c:axId val="710027231"/>
      </c:barChart>
      <c:catAx>
        <c:axId val="7099377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10027231"/>
        <c:crosses val="autoZero"/>
        <c:auto val="1"/>
        <c:lblAlgn val="ctr"/>
        <c:lblOffset val="100"/>
        <c:noMultiLvlLbl val="0"/>
      </c:catAx>
      <c:valAx>
        <c:axId val="71002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09937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</a:t>
            </a:r>
            <a:r>
              <a:rPr lang="en-GB" baseline="0"/>
              <a:t> Age per Marital Status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'Assignment1 - observation reduc'!$AA$53:$AA$60</c:f>
            </c:multiLvlStrRef>
          </c:cat>
          <c:val>
            <c:numRef>
              <c:f>'Assignment1 - observation reduc'!$AB$53:$AB$60</c:f>
            </c:numRef>
          </c:val>
          <c:extLst>
            <c:ext xmlns:c16="http://schemas.microsoft.com/office/drawing/2014/chart" uri="{C3380CC4-5D6E-409C-BE32-E72D297353CC}">
              <c16:uniqueId val="{00000000-A609-E64C-A222-9B45B3B03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10976095"/>
        <c:axId val="1911209535"/>
      </c:barChart>
      <c:catAx>
        <c:axId val="1910976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911209535"/>
        <c:crosses val="autoZero"/>
        <c:auto val="1"/>
        <c:lblAlgn val="ctr"/>
        <c:lblOffset val="100"/>
        <c:noMultiLvlLbl val="0"/>
      </c:catAx>
      <c:valAx>
        <c:axId val="1911209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91097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 Age between 100k and 90k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'Assignment1 - observation reduc'!$H$2</c:f>
              <c:strCache>
                <c:ptCount val="1"/>
                <c:pt idx="0">
                  <c:v>Income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'Assignment1 - observation reduc'!$C$3:$C$2020</c:f>
              <c:numCache>
                <c:formatCode>0</c:formatCode>
                <c:ptCount val="2"/>
                <c:pt idx="0">
                  <c:v>130</c:v>
                </c:pt>
                <c:pt idx="1">
                  <c:v>124</c:v>
                </c:pt>
              </c:numCache>
            </c:numRef>
          </c:xVal>
          <c:yVal>
            <c:numRef>
              <c:f>'Assignment1 - observation reduc'!$H$3:$H$2020</c:f>
              <c:numCache>
                <c:formatCode>[$$-409]#,##0.00</c:formatCode>
                <c:ptCount val="2"/>
                <c:pt idx="0">
                  <c:v>32871</c:v>
                </c:pt>
                <c:pt idx="1">
                  <c:v>49681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CA-5E4F-A9EA-C45B28F7D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349647"/>
        <c:axId val="1467307567"/>
      </c:scatterChart>
      <c:valAx>
        <c:axId val="1467349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67307567"/>
        <c:crosses val="autoZero"/>
        <c:crossBetween val="midCat"/>
      </c:valAx>
      <c:valAx>
        <c:axId val="1467307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6734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 Age between 100k and 90k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'Assignment1 - observation reduc'!$H$2</c:f>
              <c:strCache>
                <c:ptCount val="1"/>
                <c:pt idx="0">
                  <c:v>Income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'Assignment1 - observation reduc'!$C$3:$C$2020</c:f>
              <c:numCache>
                <c:formatCode>0</c:formatCode>
                <c:ptCount val="2"/>
                <c:pt idx="0">
                  <c:v>130</c:v>
                </c:pt>
                <c:pt idx="1">
                  <c:v>124</c:v>
                </c:pt>
              </c:numCache>
            </c:numRef>
          </c:xVal>
          <c:yVal>
            <c:numRef>
              <c:f>'Assignment1 - observation reduc'!$H$3:$H$2020</c:f>
              <c:numCache>
                <c:formatCode>[$$-409]#,##0.00</c:formatCode>
                <c:ptCount val="2"/>
                <c:pt idx="0">
                  <c:v>32871</c:v>
                </c:pt>
                <c:pt idx="1">
                  <c:v>49681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B2-084A-ACF8-A6EB5C5B6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349647"/>
        <c:axId val="1467307567"/>
      </c:scatterChart>
      <c:valAx>
        <c:axId val="1467349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67307567"/>
        <c:crosses val="autoZero"/>
        <c:crossBetween val="midCat"/>
      </c:valAx>
      <c:valAx>
        <c:axId val="1467307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6734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'Assignment1 - observation reduc'!$AA$80:$AA$83</c:f>
            </c:numRef>
          </c:xVal>
          <c:yVal>
            <c:numRef>
              <c:f>'Assignment1 - observation reduc'!$AB$80:$AB$83</c:f>
            </c:numRef>
          </c:yVal>
          <c:smooth val="0"/>
          <c:extLst>
            <c:ext xmlns:c16="http://schemas.microsoft.com/office/drawing/2014/chart" uri="{C3380CC4-5D6E-409C-BE32-E72D297353CC}">
              <c16:uniqueId val="{00000000-8753-EB48-8132-99F475500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167871"/>
        <c:axId val="1489085839"/>
      </c:scatterChart>
      <c:valAx>
        <c:axId val="148916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89085839"/>
        <c:crosses val="autoZero"/>
        <c:crossBetween val="midCat"/>
      </c:valAx>
      <c:valAx>
        <c:axId val="148908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89167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Distribution of age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age</a:t>
          </a:r>
        </a:p>
      </cx:txPr>
    </cx:title>
    <cx:plotArea>
      <cx:plotAreaRegion>
        <cx:series layoutId="clusteredColumn" uniqueId="{5FE1074B-7BB3-2941-9752-8F2A6924ABDC}" formatIdx="0"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Box plot of age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Box plot of age</a:t>
          </a:r>
        </a:p>
      </cx:txPr>
    </cx:title>
    <cx:plotArea>
      <cx:plotAreaRegion>
        <cx:series layoutId="boxWhisker" uniqueId="{638763E6-E634-564E-A618-A75FE95E5ED1}" formatIdx="0">
          <cx:dataId val="0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Boxplot of Income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Boxplot of Income</a:t>
          </a:r>
        </a:p>
      </cx:txPr>
    </cx:title>
    <cx:plotArea>
      <cx:plotAreaRegion>
        <cx:series layoutId="boxWhisker" uniqueId="{29C96670-6BA7-9B42-9F73-5B8A07FFD983}" formatIdx="0">
          <cx:dataId val="0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Distribution of Income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Income</a:t>
          </a:r>
        </a:p>
      </cx:txPr>
    </cx:title>
    <cx:plotArea>
      <cx:plotAreaRegion>
        <cx:series layoutId="clusteredColumn" uniqueId="{6B86D823-17DC-9342-8431-24CC8FA488B8}">
          <cx:tx>
            <cx:txData>
              <cx:f>_xlchart.v1.3</cx:f>
              <cx:v>2216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9.xml"/><Relationship Id="rId3" Type="http://schemas.microsoft.com/office/2014/relationships/chartEx" Target="../charts/chartEx3.xml"/><Relationship Id="rId7" Type="http://schemas.openxmlformats.org/officeDocument/2006/relationships/chart" Target="../charts/chart3.xml"/><Relationship Id="rId12" Type="http://schemas.openxmlformats.org/officeDocument/2006/relationships/chart" Target="../charts/chart8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2.xml"/><Relationship Id="rId11" Type="http://schemas.openxmlformats.org/officeDocument/2006/relationships/chart" Target="../charts/chart7.xml"/><Relationship Id="rId5" Type="http://schemas.openxmlformats.org/officeDocument/2006/relationships/chart" Target="../charts/chart1.xml"/><Relationship Id="rId10" Type="http://schemas.openxmlformats.org/officeDocument/2006/relationships/chart" Target="../charts/chart6.xml"/><Relationship Id="rId4" Type="http://schemas.microsoft.com/office/2014/relationships/chartEx" Target="../charts/chartEx4.xml"/><Relationship Id="rId9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34</xdr:row>
      <xdr:rowOff>57150</xdr:rowOff>
    </xdr:from>
    <xdr:to>
      <xdr:col>16</xdr:col>
      <xdr:colOff>4572000</xdr:colOff>
      <xdr:row>52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AC34FBE-46D3-4710-1B30-AAD9FE7B7D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36600" y="431800"/>
              <a:ext cx="457200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127000</xdr:colOff>
      <xdr:row>34</xdr:row>
      <xdr:rowOff>76200</xdr:rowOff>
    </xdr:from>
    <xdr:to>
      <xdr:col>19</xdr:col>
      <xdr:colOff>355600</xdr:colOff>
      <xdr:row>52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9BE24BF7-05CD-CA94-2051-E010BAACD7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61000" y="431800"/>
              <a:ext cx="482600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2140019</xdr:colOff>
      <xdr:row>57</xdr:row>
      <xdr:rowOff>42497</xdr:rowOff>
    </xdr:from>
    <xdr:to>
      <xdr:col>20</xdr:col>
      <xdr:colOff>1078662</xdr:colOff>
      <xdr:row>77</xdr:row>
      <xdr:rowOff>48846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E2294DAC-B883-B7D3-92C6-78F1C30F68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74019" y="431800"/>
              <a:ext cx="5936343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314710</xdr:colOff>
      <xdr:row>57</xdr:row>
      <xdr:rowOff>140608</xdr:rowOff>
    </xdr:from>
    <xdr:to>
      <xdr:col>17</xdr:col>
      <xdr:colOff>1355273</xdr:colOff>
      <xdr:row>79</xdr:row>
      <xdr:rowOff>48986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573D903-81A4-D834-CD13-5890753E94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00410" y="431800"/>
              <a:ext cx="6488863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24</xdr:col>
      <xdr:colOff>1003300</xdr:colOff>
      <xdr:row>13</xdr:row>
      <xdr:rowOff>31750</xdr:rowOff>
    </xdr:from>
    <xdr:to>
      <xdr:col>30</xdr:col>
      <xdr:colOff>330200</xdr:colOff>
      <xdr:row>26</xdr:row>
      <xdr:rowOff>146050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D54E722-4EF8-6F99-671D-23051C7F4D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393700</xdr:colOff>
      <xdr:row>12</xdr:row>
      <xdr:rowOff>196850</xdr:rowOff>
    </xdr:from>
    <xdr:to>
      <xdr:col>36</xdr:col>
      <xdr:colOff>12700</xdr:colOff>
      <xdr:row>26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BBFD412-00C2-946C-49EC-336629E16C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114044</xdr:colOff>
      <xdr:row>89</xdr:row>
      <xdr:rowOff>137822</xdr:rowOff>
    </xdr:from>
    <xdr:to>
      <xdr:col>17</xdr:col>
      <xdr:colOff>1310269</xdr:colOff>
      <xdr:row>103</xdr:row>
      <xdr:rowOff>32035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916614-E34A-8E53-CE3C-D24E49C07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126513</xdr:colOff>
      <xdr:row>108</xdr:row>
      <xdr:rowOff>63988</xdr:rowOff>
    </xdr:from>
    <xdr:to>
      <xdr:col>17</xdr:col>
      <xdr:colOff>1497008</xdr:colOff>
      <xdr:row>121</xdr:row>
      <xdr:rowOff>169776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2584CB0-EC2A-5995-D1D5-A60F15DF4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269333</xdr:colOff>
      <xdr:row>41</xdr:row>
      <xdr:rowOff>19050</xdr:rowOff>
    </xdr:from>
    <xdr:to>
      <xdr:col>34</xdr:col>
      <xdr:colOff>709186</xdr:colOff>
      <xdr:row>54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24A302-FAF9-7D4B-DD14-E7AC8641FC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439854</xdr:colOff>
      <xdr:row>56</xdr:row>
      <xdr:rowOff>91998</xdr:rowOff>
    </xdr:from>
    <xdr:to>
      <xdr:col>35</xdr:col>
      <xdr:colOff>86732</xdr:colOff>
      <xdr:row>69</xdr:row>
      <xdr:rowOff>186783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CFA8D3F-EFE2-B4ED-DD3B-E32D73B93B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1600333</xdr:colOff>
      <xdr:row>87</xdr:row>
      <xdr:rowOff>36284</xdr:rowOff>
    </xdr:from>
    <xdr:to>
      <xdr:col>20</xdr:col>
      <xdr:colOff>449147</xdr:colOff>
      <xdr:row>104</xdr:row>
      <xdr:rowOff>195035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3FA7B6D-1826-7DE5-F9B5-7B751FCB7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2381250</xdr:colOff>
      <xdr:row>105</xdr:row>
      <xdr:rowOff>190502</xdr:rowOff>
    </xdr:from>
    <xdr:to>
      <xdr:col>20</xdr:col>
      <xdr:colOff>376022</xdr:colOff>
      <xdr:row>125</xdr:row>
      <xdr:rowOff>158750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70017C7B-F7B3-5343-9414-047F17193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426357</xdr:colOff>
      <xdr:row>84</xdr:row>
      <xdr:rowOff>79828</xdr:rowOff>
    </xdr:from>
    <xdr:to>
      <xdr:col>28</xdr:col>
      <xdr:colOff>390071</xdr:colOff>
      <xdr:row>97</xdr:row>
      <xdr:rowOff>192314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F4B37C6-A788-CBD3-F603-5DD47F79A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hieu Brusa" id="{739E5551-E44F-A040-878E-F7C570DD98A0}" userId="2cb07088833e1935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0</v>
    <v>8</v>
    <v>2215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12-12T13:25:48.52" personId="{739E5551-E44F-A040-878E-F7C570DD98A0}" id="{F73EB3A2-49A1-744D-9201-342D12B4745C}">
    <text xml:space="preserve">Using =YEAR() converted years into age for visualisation and comprehension - outlier exist 129 age </text>
  </threadedComment>
  <threadedComment ref="G1" dT="2023-12-12T11:23:20.55" personId="{739E5551-E44F-A040-878E-F7C570DD98A0}" id="{80137990-DD27-7049-BB9D-9B825C1C9283}">
    <text>Used =REPLACE() function to remove symbol $ which raises error when using =VALUE</text>
  </threadedComment>
  <threadedComment ref="H1" dT="2023-12-12T11:22:27.51" personId="{739E5551-E44F-A040-878E-F7C570DD98A0}" id="{394310DF-1457-014F-893E-DDE8B6D5AF84}">
    <text>Used =VALUE() to convert Text into Numeric for calculation purposes</text>
  </threadedComment>
  <threadedComment ref="U4" dT="2023-12-12T11:46:44.06" personId="{739E5551-E44F-A040-878E-F7C570DD98A0}" id="{4F9B177C-73EA-D64C-A859-5D5FE528E941}">
    <text>Using MAX() returns the youngest customer</text>
  </threadedComment>
  <threadedComment ref="U5" dT="2023-12-12T11:45:49.04" personId="{739E5551-E44F-A040-878E-F7C570DD98A0}" id="{2E7E373E-83D7-6943-8EEA-F9AF8A105ADD}">
    <text>Using MIN() function returns the oldest customer</text>
  </threadedComment>
  <threadedComment ref="Q17" dT="2023-12-13T09:58:23.84" personId="{739E5551-E44F-A040-878E-F7C570DD98A0}" id="{C31DF31E-91F9-3447-B5AD-03DF25A30D66}">
    <text>For grouping purposes using quartile you can get bin ranges that split equally in number of variable per numeric grouping - age &amp; income</text>
  </threadedComment>
  <threadedComment ref="T27" dT="2023-12-12T16:48:48.08" personId="{739E5551-E44F-A040-878E-F7C570DD98A0}" id="{CD1B7967-24C9-3042-ABA1-92E81CB88A20}">
    <text>Use average income per education level to resolve error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X2220"/>
  <sheetViews>
    <sheetView zoomScale="75" zoomScaleNormal="75" workbookViewId="0">
      <selection activeCell="E42" sqref="E42"/>
    </sheetView>
  </sheetViews>
  <sheetFormatPr baseColWidth="10" defaultRowHeight="16" x14ac:dyDescent="0.2"/>
  <cols>
    <col min="2" max="2" width="6.1640625" bestFit="1" customWidth="1"/>
    <col min="3" max="3" width="9.83203125" bestFit="1" customWidth="1"/>
    <col min="4" max="4" width="10.33203125" bestFit="1" customWidth="1"/>
    <col min="5" max="5" width="13.33203125" bestFit="1" customWidth="1"/>
    <col min="6" max="6" width="11.1640625" bestFit="1" customWidth="1"/>
    <col min="7" max="7" width="8.33203125" bestFit="1" customWidth="1"/>
    <col min="8" max="8" width="9.83203125" bestFit="1" customWidth="1"/>
    <col min="9" max="9" width="11.83203125" bestFit="1" customWidth="1"/>
    <col min="10" max="10" width="7.83203125" bestFit="1" customWidth="1"/>
    <col min="11" max="11" width="7" bestFit="1" customWidth="1"/>
    <col min="12" max="12" width="8.83203125" bestFit="1" customWidth="1"/>
    <col min="13" max="13" width="11.1640625" bestFit="1" customWidth="1"/>
    <col min="14" max="14" width="7.5" bestFit="1" customWidth="1"/>
    <col min="15" max="15" width="13.5" bestFit="1" customWidth="1"/>
    <col min="16" max="16" width="10" bestFit="1" customWidth="1"/>
    <col min="17" max="17" width="9.6640625" bestFit="1" customWidth="1"/>
    <col min="18" max="18" width="12" bestFit="1" customWidth="1"/>
    <col min="19" max="19" width="13.5" bestFit="1" customWidth="1"/>
    <col min="20" max="20" width="9.6640625" bestFit="1" customWidth="1"/>
    <col min="21" max="21" width="9" bestFit="1" customWidth="1"/>
    <col min="22" max="22" width="8.83203125" bestFit="1" customWidth="1"/>
    <col min="23" max="23" width="7.33203125" bestFit="1" customWidth="1"/>
    <col min="24" max="24" width="13" bestFit="1" customWidth="1"/>
  </cols>
  <sheetData>
    <row r="1" spans="2:24" x14ac:dyDescent="0.2">
      <c r="B1">
        <f>COUNT(B2:B2218)</f>
        <v>2216</v>
      </c>
      <c r="C1">
        <f t="shared" ref="C1:X1" si="0">COUNT(C2:C2218)</f>
        <v>2216</v>
      </c>
      <c r="D1">
        <f>COUNTA(D3:D2218)</f>
        <v>2216</v>
      </c>
      <c r="E1">
        <f>COUNTA(E3:E2218)</f>
        <v>2216</v>
      </c>
      <c r="F1">
        <f>COUNTA(F3:F2218)</f>
        <v>2216</v>
      </c>
      <c r="G1">
        <f t="shared" si="0"/>
        <v>2216</v>
      </c>
      <c r="H1">
        <f t="shared" si="0"/>
        <v>2216</v>
      </c>
      <c r="I1">
        <f>COUNTA(I3:I2218)</f>
        <v>2216</v>
      </c>
      <c r="J1">
        <f t="shared" si="0"/>
        <v>2216</v>
      </c>
      <c r="K1">
        <f t="shared" si="0"/>
        <v>2216</v>
      </c>
      <c r="L1">
        <f t="shared" si="0"/>
        <v>2216</v>
      </c>
      <c r="M1">
        <f t="shared" si="0"/>
        <v>2216</v>
      </c>
      <c r="N1">
        <f t="shared" si="0"/>
        <v>2216</v>
      </c>
      <c r="O1">
        <f t="shared" si="0"/>
        <v>2216</v>
      </c>
      <c r="P1">
        <f t="shared" si="0"/>
        <v>2216</v>
      </c>
      <c r="Q1">
        <f t="shared" si="0"/>
        <v>2216</v>
      </c>
      <c r="R1">
        <f t="shared" si="0"/>
        <v>2216</v>
      </c>
      <c r="S1">
        <f t="shared" si="0"/>
        <v>2216</v>
      </c>
      <c r="T1">
        <f t="shared" si="0"/>
        <v>2216</v>
      </c>
      <c r="U1">
        <f t="shared" si="0"/>
        <v>2216</v>
      </c>
      <c r="V1">
        <f t="shared" si="0"/>
        <v>2216</v>
      </c>
      <c r="W1">
        <f>COUNTA(W3:W2218)</f>
        <v>2216</v>
      </c>
      <c r="X1">
        <f t="shared" si="0"/>
        <v>2216</v>
      </c>
    </row>
    <row r="2" spans="2:24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</row>
    <row r="3" spans="2:24" x14ac:dyDescent="0.2">
      <c r="B3">
        <v>1826</v>
      </c>
      <c r="C3">
        <v>1971</v>
      </c>
      <c r="D3" t="s">
        <v>23</v>
      </c>
      <c r="E3" t="s">
        <v>24</v>
      </c>
      <c r="F3" t="s">
        <v>25</v>
      </c>
      <c r="G3">
        <v>0</v>
      </c>
      <c r="H3">
        <v>0</v>
      </c>
      <c r="I3" t="s">
        <v>26</v>
      </c>
      <c r="J3">
        <v>0</v>
      </c>
      <c r="K3">
        <v>189</v>
      </c>
      <c r="L3">
        <v>104</v>
      </c>
      <c r="M3">
        <v>379</v>
      </c>
      <c r="N3">
        <v>111</v>
      </c>
      <c r="O3">
        <v>189</v>
      </c>
      <c r="P3">
        <v>218</v>
      </c>
      <c r="Q3">
        <v>1</v>
      </c>
      <c r="R3">
        <v>4</v>
      </c>
      <c r="S3">
        <v>6</v>
      </c>
      <c r="T3">
        <v>1</v>
      </c>
      <c r="U3">
        <v>1</v>
      </c>
      <c r="V3">
        <v>0</v>
      </c>
      <c r="W3" t="s">
        <v>27</v>
      </c>
      <c r="X3">
        <v>0</v>
      </c>
    </row>
    <row r="4" spans="2:24" x14ac:dyDescent="0.2">
      <c r="B4">
        <v>1</v>
      </c>
      <c r="C4">
        <v>1962</v>
      </c>
      <c r="D4" t="s">
        <v>23</v>
      </c>
      <c r="E4" t="s">
        <v>28</v>
      </c>
      <c r="F4" t="s">
        <v>29</v>
      </c>
      <c r="G4">
        <v>0</v>
      </c>
      <c r="H4">
        <v>0</v>
      </c>
      <c r="I4" t="s">
        <v>30</v>
      </c>
      <c r="J4">
        <v>0</v>
      </c>
      <c r="K4">
        <v>464</v>
      </c>
      <c r="L4">
        <v>5</v>
      </c>
      <c r="M4">
        <v>64</v>
      </c>
      <c r="N4">
        <v>7</v>
      </c>
      <c r="O4">
        <v>0</v>
      </c>
      <c r="P4">
        <v>37</v>
      </c>
      <c r="Q4">
        <v>1</v>
      </c>
      <c r="R4">
        <v>7</v>
      </c>
      <c r="S4">
        <v>7</v>
      </c>
      <c r="T4">
        <v>5</v>
      </c>
      <c r="U4">
        <v>1</v>
      </c>
      <c r="V4">
        <v>0</v>
      </c>
      <c r="W4" t="s">
        <v>31</v>
      </c>
      <c r="X4">
        <v>1</v>
      </c>
    </row>
    <row r="5" spans="2:24" x14ac:dyDescent="0.2">
      <c r="B5">
        <v>10476</v>
      </c>
      <c r="C5">
        <v>1959</v>
      </c>
      <c r="D5" t="s">
        <v>23</v>
      </c>
      <c r="E5" t="s">
        <v>32</v>
      </c>
      <c r="F5" t="s">
        <v>33</v>
      </c>
      <c r="G5">
        <v>0</v>
      </c>
      <c r="H5">
        <v>1</v>
      </c>
      <c r="I5" t="s">
        <v>34</v>
      </c>
      <c r="J5">
        <v>0</v>
      </c>
      <c r="K5">
        <v>134</v>
      </c>
      <c r="L5">
        <v>11</v>
      </c>
      <c r="M5">
        <v>59</v>
      </c>
      <c r="N5">
        <v>15</v>
      </c>
      <c r="O5">
        <v>2</v>
      </c>
      <c r="P5">
        <v>30</v>
      </c>
      <c r="Q5">
        <v>1</v>
      </c>
      <c r="R5">
        <v>3</v>
      </c>
      <c r="S5">
        <v>5</v>
      </c>
      <c r="T5">
        <v>2</v>
      </c>
      <c r="U5">
        <v>0</v>
      </c>
      <c r="V5">
        <v>0</v>
      </c>
      <c r="W5" t="s">
        <v>35</v>
      </c>
      <c r="X5">
        <v>0</v>
      </c>
    </row>
    <row r="6" spans="2:24" x14ac:dyDescent="0.2">
      <c r="B6">
        <v>1386</v>
      </c>
      <c r="C6">
        <v>1968</v>
      </c>
      <c r="D6" t="s">
        <v>23</v>
      </c>
      <c r="E6" t="s">
        <v>36</v>
      </c>
      <c r="F6" t="s">
        <v>37</v>
      </c>
      <c r="G6">
        <v>1</v>
      </c>
      <c r="H6">
        <v>1</v>
      </c>
      <c r="I6" s="1">
        <v>41948</v>
      </c>
      <c r="J6">
        <v>0</v>
      </c>
      <c r="K6">
        <v>10</v>
      </c>
      <c r="L6">
        <v>0</v>
      </c>
      <c r="M6">
        <v>1</v>
      </c>
      <c r="N6">
        <v>0</v>
      </c>
      <c r="O6">
        <v>0</v>
      </c>
      <c r="P6">
        <v>0</v>
      </c>
      <c r="Q6">
        <v>1</v>
      </c>
      <c r="R6">
        <v>1</v>
      </c>
      <c r="S6">
        <v>2</v>
      </c>
      <c r="T6">
        <v>7</v>
      </c>
      <c r="U6">
        <v>0</v>
      </c>
      <c r="V6">
        <v>0</v>
      </c>
      <c r="W6" t="s">
        <v>38</v>
      </c>
      <c r="X6">
        <v>0</v>
      </c>
    </row>
    <row r="7" spans="2:24" x14ac:dyDescent="0.2">
      <c r="B7">
        <v>5371</v>
      </c>
      <c r="C7">
        <v>1990</v>
      </c>
      <c r="D7" t="s">
        <v>23</v>
      </c>
      <c r="E7" t="s">
        <v>28</v>
      </c>
      <c r="F7" t="s">
        <v>39</v>
      </c>
      <c r="G7">
        <v>1</v>
      </c>
      <c r="H7">
        <v>0</v>
      </c>
      <c r="I7" s="1">
        <v>41855</v>
      </c>
      <c r="J7">
        <v>0</v>
      </c>
      <c r="K7">
        <v>6</v>
      </c>
      <c r="L7">
        <v>16</v>
      </c>
      <c r="M7">
        <v>24</v>
      </c>
      <c r="N7">
        <v>11</v>
      </c>
      <c r="O7">
        <v>0</v>
      </c>
      <c r="P7">
        <v>34</v>
      </c>
      <c r="Q7">
        <v>2</v>
      </c>
      <c r="R7">
        <v>3</v>
      </c>
      <c r="S7">
        <v>2</v>
      </c>
      <c r="T7">
        <v>7</v>
      </c>
      <c r="U7">
        <v>1</v>
      </c>
      <c r="V7">
        <v>0</v>
      </c>
      <c r="W7" t="s">
        <v>27</v>
      </c>
      <c r="X7">
        <v>1</v>
      </c>
    </row>
    <row r="8" spans="2:24" x14ac:dyDescent="0.2">
      <c r="B8">
        <v>7348</v>
      </c>
      <c r="C8">
        <v>1959</v>
      </c>
      <c r="D8" t="s">
        <v>40</v>
      </c>
      <c r="E8" t="s">
        <v>28</v>
      </c>
      <c r="F8" t="s">
        <v>41</v>
      </c>
      <c r="G8">
        <v>0</v>
      </c>
      <c r="H8">
        <v>0</v>
      </c>
      <c r="I8" t="s">
        <v>42</v>
      </c>
      <c r="J8">
        <v>0</v>
      </c>
      <c r="K8">
        <v>336</v>
      </c>
      <c r="L8">
        <v>130</v>
      </c>
      <c r="M8">
        <v>411</v>
      </c>
      <c r="N8">
        <v>240</v>
      </c>
      <c r="O8">
        <v>32</v>
      </c>
      <c r="P8">
        <v>43</v>
      </c>
      <c r="Q8">
        <v>1</v>
      </c>
      <c r="R8">
        <v>4</v>
      </c>
      <c r="S8">
        <v>5</v>
      </c>
      <c r="T8">
        <v>2</v>
      </c>
      <c r="U8">
        <v>1</v>
      </c>
      <c r="V8">
        <v>0</v>
      </c>
      <c r="W8" t="s">
        <v>27</v>
      </c>
      <c r="X8">
        <v>0</v>
      </c>
    </row>
    <row r="9" spans="2:24" x14ac:dyDescent="0.2">
      <c r="B9">
        <v>4073</v>
      </c>
      <c r="C9">
        <v>1955</v>
      </c>
      <c r="D9" t="s">
        <v>43</v>
      </c>
      <c r="E9" t="s">
        <v>32</v>
      </c>
      <c r="F9" t="s">
        <v>44</v>
      </c>
      <c r="G9">
        <v>0</v>
      </c>
      <c r="H9">
        <v>0</v>
      </c>
      <c r="I9" t="s">
        <v>45</v>
      </c>
      <c r="J9">
        <v>0</v>
      </c>
      <c r="K9">
        <v>769</v>
      </c>
      <c r="L9">
        <v>80</v>
      </c>
      <c r="M9">
        <v>252</v>
      </c>
      <c r="N9">
        <v>15</v>
      </c>
      <c r="O9">
        <v>34</v>
      </c>
      <c r="P9">
        <v>65</v>
      </c>
      <c r="Q9">
        <v>1</v>
      </c>
      <c r="R9">
        <v>10</v>
      </c>
      <c r="S9">
        <v>7</v>
      </c>
      <c r="T9">
        <v>6</v>
      </c>
      <c r="U9">
        <v>1</v>
      </c>
      <c r="V9">
        <v>0</v>
      </c>
      <c r="W9" t="s">
        <v>46</v>
      </c>
      <c r="X9">
        <v>1</v>
      </c>
    </row>
    <row r="10" spans="2:24" x14ac:dyDescent="0.2">
      <c r="B10">
        <v>1991</v>
      </c>
      <c r="C10">
        <v>1968</v>
      </c>
      <c r="D10" t="s">
        <v>23</v>
      </c>
      <c r="E10" t="s">
        <v>36</v>
      </c>
      <c r="F10" t="s">
        <v>47</v>
      </c>
      <c r="G10">
        <v>0</v>
      </c>
      <c r="H10">
        <v>1</v>
      </c>
      <c r="I10" t="s">
        <v>48</v>
      </c>
      <c r="J10">
        <v>0</v>
      </c>
      <c r="K10">
        <v>78</v>
      </c>
      <c r="L10">
        <v>0</v>
      </c>
      <c r="M10">
        <v>11</v>
      </c>
      <c r="N10">
        <v>0</v>
      </c>
      <c r="O10">
        <v>0</v>
      </c>
      <c r="P10">
        <v>7</v>
      </c>
      <c r="Q10">
        <v>1</v>
      </c>
      <c r="R10">
        <v>2</v>
      </c>
      <c r="S10">
        <v>3</v>
      </c>
      <c r="T10">
        <v>5</v>
      </c>
      <c r="U10">
        <v>0</v>
      </c>
      <c r="V10">
        <v>0</v>
      </c>
      <c r="W10" t="s">
        <v>27</v>
      </c>
      <c r="X10">
        <v>0</v>
      </c>
    </row>
    <row r="11" spans="2:24" x14ac:dyDescent="0.2">
      <c r="B11">
        <v>4047</v>
      </c>
      <c r="C11">
        <v>1955</v>
      </c>
      <c r="D11" t="s">
        <v>40</v>
      </c>
      <c r="E11" t="s">
        <v>32</v>
      </c>
      <c r="F11" t="s">
        <v>49</v>
      </c>
      <c r="G11">
        <v>0</v>
      </c>
      <c r="H11">
        <v>1</v>
      </c>
      <c r="I11" s="1">
        <v>41944</v>
      </c>
      <c r="J11">
        <v>0</v>
      </c>
      <c r="K11">
        <v>384</v>
      </c>
      <c r="L11">
        <v>0</v>
      </c>
      <c r="M11">
        <v>102</v>
      </c>
      <c r="N11">
        <v>21</v>
      </c>
      <c r="O11">
        <v>32</v>
      </c>
      <c r="P11">
        <v>5</v>
      </c>
      <c r="Q11">
        <v>3</v>
      </c>
      <c r="R11">
        <v>6</v>
      </c>
      <c r="S11">
        <v>9</v>
      </c>
      <c r="T11">
        <v>4</v>
      </c>
      <c r="U11">
        <v>0</v>
      </c>
      <c r="V11">
        <v>0</v>
      </c>
      <c r="W11" t="s">
        <v>35</v>
      </c>
      <c r="X11">
        <v>0</v>
      </c>
    </row>
    <row r="12" spans="2:24" x14ac:dyDescent="0.2">
      <c r="B12">
        <v>9477</v>
      </c>
      <c r="C12">
        <v>1955</v>
      </c>
      <c r="D12" t="s">
        <v>40</v>
      </c>
      <c r="E12" t="s">
        <v>32</v>
      </c>
      <c r="F12" t="s">
        <v>49</v>
      </c>
      <c r="G12">
        <v>0</v>
      </c>
      <c r="H12">
        <v>1</v>
      </c>
      <c r="I12" s="1">
        <v>41944</v>
      </c>
      <c r="J12">
        <v>0</v>
      </c>
      <c r="K12">
        <v>384</v>
      </c>
      <c r="L12">
        <v>0</v>
      </c>
      <c r="M12">
        <v>102</v>
      </c>
      <c r="N12">
        <v>21</v>
      </c>
      <c r="O12">
        <v>32</v>
      </c>
      <c r="P12">
        <v>5</v>
      </c>
      <c r="Q12">
        <v>3</v>
      </c>
      <c r="R12">
        <v>6</v>
      </c>
      <c r="S12">
        <v>9</v>
      </c>
      <c r="T12">
        <v>4</v>
      </c>
      <c r="U12">
        <v>0</v>
      </c>
      <c r="V12">
        <v>0</v>
      </c>
      <c r="W12" t="s">
        <v>50</v>
      </c>
      <c r="X12">
        <v>0</v>
      </c>
    </row>
    <row r="13" spans="2:24" x14ac:dyDescent="0.2">
      <c r="B13">
        <v>2079</v>
      </c>
      <c r="C13">
        <v>1948</v>
      </c>
      <c r="D13" t="s">
        <v>43</v>
      </c>
      <c r="E13" t="s">
        <v>32</v>
      </c>
      <c r="F13" t="s">
        <v>51</v>
      </c>
      <c r="G13">
        <v>0</v>
      </c>
      <c r="H13">
        <v>0</v>
      </c>
      <c r="I13" t="s">
        <v>52</v>
      </c>
      <c r="J13">
        <v>0</v>
      </c>
      <c r="K13">
        <v>450</v>
      </c>
      <c r="L13">
        <v>26</v>
      </c>
      <c r="M13">
        <v>535</v>
      </c>
      <c r="N13">
        <v>73</v>
      </c>
      <c r="O13">
        <v>98</v>
      </c>
      <c r="P13">
        <v>26</v>
      </c>
      <c r="Q13">
        <v>1</v>
      </c>
      <c r="R13">
        <v>5</v>
      </c>
      <c r="S13">
        <v>10</v>
      </c>
      <c r="T13">
        <v>1</v>
      </c>
      <c r="U13">
        <v>0</v>
      </c>
      <c r="V13">
        <v>0</v>
      </c>
      <c r="W13" t="s">
        <v>35</v>
      </c>
      <c r="X13">
        <v>0</v>
      </c>
    </row>
    <row r="14" spans="2:24" x14ac:dyDescent="0.2">
      <c r="B14">
        <v>5642</v>
      </c>
      <c r="C14">
        <v>1980</v>
      </c>
      <c r="D14" t="s">
        <v>53</v>
      </c>
      <c r="E14" t="s">
        <v>36</v>
      </c>
      <c r="F14" t="s">
        <v>54</v>
      </c>
      <c r="G14">
        <v>1</v>
      </c>
      <c r="H14">
        <v>0</v>
      </c>
      <c r="I14" s="1">
        <v>41529</v>
      </c>
      <c r="J14">
        <v>0</v>
      </c>
      <c r="K14">
        <v>140</v>
      </c>
      <c r="L14">
        <v>4</v>
      </c>
      <c r="M14">
        <v>61</v>
      </c>
      <c r="N14">
        <v>0</v>
      </c>
      <c r="O14">
        <v>13</v>
      </c>
      <c r="P14">
        <v>4</v>
      </c>
      <c r="Q14">
        <v>2</v>
      </c>
      <c r="R14">
        <v>3</v>
      </c>
      <c r="S14">
        <v>6</v>
      </c>
      <c r="T14">
        <v>4</v>
      </c>
      <c r="U14">
        <v>0</v>
      </c>
      <c r="V14">
        <v>0</v>
      </c>
      <c r="W14" t="s">
        <v>27</v>
      </c>
      <c r="X14">
        <v>0</v>
      </c>
    </row>
    <row r="15" spans="2:24" x14ac:dyDescent="0.2">
      <c r="B15">
        <v>10530</v>
      </c>
      <c r="C15">
        <v>1960</v>
      </c>
      <c r="D15" t="s">
        <v>40</v>
      </c>
      <c r="E15" t="s">
        <v>55</v>
      </c>
      <c r="F15" t="s">
        <v>56</v>
      </c>
      <c r="G15">
        <v>0</v>
      </c>
      <c r="H15">
        <v>0</v>
      </c>
      <c r="I15" s="1">
        <v>41467</v>
      </c>
      <c r="J15">
        <v>0</v>
      </c>
      <c r="K15">
        <v>431</v>
      </c>
      <c r="L15">
        <v>82</v>
      </c>
      <c r="M15">
        <v>441</v>
      </c>
      <c r="N15">
        <v>80</v>
      </c>
      <c r="O15">
        <v>20</v>
      </c>
      <c r="P15">
        <v>102</v>
      </c>
      <c r="Q15">
        <v>1</v>
      </c>
      <c r="R15">
        <v>3</v>
      </c>
      <c r="S15">
        <v>6</v>
      </c>
      <c r="T15">
        <v>1</v>
      </c>
      <c r="U15">
        <v>1</v>
      </c>
      <c r="V15">
        <v>0</v>
      </c>
      <c r="W15" t="s">
        <v>50</v>
      </c>
      <c r="X15">
        <v>0</v>
      </c>
    </row>
    <row r="16" spans="2:24" x14ac:dyDescent="0.2">
      <c r="B16">
        <v>2964</v>
      </c>
      <c r="C16">
        <v>1982</v>
      </c>
      <c r="D16" t="s">
        <v>23</v>
      </c>
      <c r="E16" t="s">
        <v>32</v>
      </c>
      <c r="F16" t="s">
        <v>57</v>
      </c>
      <c r="G16">
        <v>0</v>
      </c>
      <c r="H16">
        <v>0</v>
      </c>
      <c r="I16" t="s">
        <v>58</v>
      </c>
      <c r="J16">
        <v>0</v>
      </c>
      <c r="K16">
        <v>3</v>
      </c>
      <c r="L16">
        <v>10</v>
      </c>
      <c r="M16">
        <v>8</v>
      </c>
      <c r="N16">
        <v>3</v>
      </c>
      <c r="O16">
        <v>16</v>
      </c>
      <c r="P16">
        <v>32</v>
      </c>
      <c r="Q16">
        <v>1</v>
      </c>
      <c r="R16">
        <v>1</v>
      </c>
      <c r="S16">
        <v>2</v>
      </c>
      <c r="T16">
        <v>6</v>
      </c>
      <c r="U16">
        <v>0</v>
      </c>
      <c r="V16">
        <v>0</v>
      </c>
      <c r="W16" t="s">
        <v>31</v>
      </c>
      <c r="X16">
        <v>0</v>
      </c>
    </row>
    <row r="17" spans="2:24" x14ac:dyDescent="0.2">
      <c r="B17">
        <v>10311</v>
      </c>
      <c r="C17">
        <v>1970</v>
      </c>
      <c r="D17" t="s">
        <v>23</v>
      </c>
      <c r="E17" t="s">
        <v>32</v>
      </c>
      <c r="F17" t="s">
        <v>59</v>
      </c>
      <c r="G17">
        <v>0</v>
      </c>
      <c r="H17">
        <v>1</v>
      </c>
      <c r="I17" s="1">
        <v>41404</v>
      </c>
      <c r="J17">
        <v>0</v>
      </c>
      <c r="K17">
        <v>16</v>
      </c>
      <c r="L17">
        <v>4</v>
      </c>
      <c r="M17">
        <v>12</v>
      </c>
      <c r="N17">
        <v>2</v>
      </c>
      <c r="O17">
        <v>4</v>
      </c>
      <c r="P17">
        <v>321</v>
      </c>
      <c r="Q17">
        <v>0</v>
      </c>
      <c r="R17">
        <v>25</v>
      </c>
      <c r="S17">
        <v>0</v>
      </c>
      <c r="T17">
        <v>1</v>
      </c>
      <c r="U17">
        <v>0</v>
      </c>
      <c r="V17">
        <v>0</v>
      </c>
      <c r="W17" t="s">
        <v>27</v>
      </c>
      <c r="X17">
        <v>0</v>
      </c>
    </row>
    <row r="18" spans="2:24" x14ac:dyDescent="0.2">
      <c r="B18">
        <v>837</v>
      </c>
      <c r="C18">
        <v>1978</v>
      </c>
      <c r="D18" t="s">
        <v>23</v>
      </c>
      <c r="E18" t="s">
        <v>32</v>
      </c>
      <c r="F18" t="s">
        <v>60</v>
      </c>
      <c r="G18">
        <v>1</v>
      </c>
      <c r="H18">
        <v>1</v>
      </c>
      <c r="I18" s="1">
        <v>41587</v>
      </c>
      <c r="J18">
        <v>0</v>
      </c>
      <c r="K18">
        <v>63</v>
      </c>
      <c r="L18">
        <v>6</v>
      </c>
      <c r="M18">
        <v>57</v>
      </c>
      <c r="N18">
        <v>13</v>
      </c>
      <c r="O18">
        <v>13</v>
      </c>
      <c r="P18">
        <v>22</v>
      </c>
      <c r="Q18">
        <v>4</v>
      </c>
      <c r="R18">
        <v>2</v>
      </c>
      <c r="S18">
        <v>5</v>
      </c>
      <c r="T18">
        <v>4</v>
      </c>
      <c r="U18">
        <v>0</v>
      </c>
      <c r="V18">
        <v>0</v>
      </c>
      <c r="W18" t="s">
        <v>27</v>
      </c>
      <c r="X18">
        <v>0</v>
      </c>
    </row>
    <row r="19" spans="2:24" x14ac:dyDescent="0.2">
      <c r="B19">
        <v>10521</v>
      </c>
      <c r="C19">
        <v>1978</v>
      </c>
      <c r="D19" t="s">
        <v>23</v>
      </c>
      <c r="E19" t="s">
        <v>32</v>
      </c>
      <c r="F19" t="s">
        <v>60</v>
      </c>
      <c r="G19">
        <v>1</v>
      </c>
      <c r="H19">
        <v>1</v>
      </c>
      <c r="I19" s="1">
        <v>41587</v>
      </c>
      <c r="J19">
        <v>0</v>
      </c>
      <c r="K19">
        <v>63</v>
      </c>
      <c r="L19">
        <v>6</v>
      </c>
      <c r="M19">
        <v>57</v>
      </c>
      <c r="N19">
        <v>13</v>
      </c>
      <c r="O19">
        <v>13</v>
      </c>
      <c r="P19">
        <v>22</v>
      </c>
      <c r="Q19">
        <v>4</v>
      </c>
      <c r="R19">
        <v>2</v>
      </c>
      <c r="S19">
        <v>5</v>
      </c>
      <c r="T19">
        <v>4</v>
      </c>
      <c r="U19">
        <v>1</v>
      </c>
      <c r="V19">
        <v>0</v>
      </c>
      <c r="W19" t="s">
        <v>27</v>
      </c>
      <c r="X19">
        <v>0</v>
      </c>
    </row>
    <row r="20" spans="2:24" x14ac:dyDescent="0.2">
      <c r="B20">
        <v>10175</v>
      </c>
      <c r="C20">
        <v>1959</v>
      </c>
      <c r="D20" t="s">
        <v>40</v>
      </c>
      <c r="E20" t="s">
        <v>24</v>
      </c>
      <c r="F20" t="s">
        <v>61</v>
      </c>
      <c r="G20">
        <v>0</v>
      </c>
      <c r="H20">
        <v>1</v>
      </c>
      <c r="I20" s="1">
        <v>41282</v>
      </c>
      <c r="J20">
        <v>0</v>
      </c>
      <c r="K20">
        <v>18</v>
      </c>
      <c r="L20">
        <v>0</v>
      </c>
      <c r="M20">
        <v>2</v>
      </c>
      <c r="N20">
        <v>0</v>
      </c>
      <c r="O20">
        <v>0</v>
      </c>
      <c r="P20">
        <v>2</v>
      </c>
      <c r="Q20">
        <v>1</v>
      </c>
      <c r="R20">
        <v>1</v>
      </c>
      <c r="S20">
        <v>3</v>
      </c>
      <c r="T20">
        <v>4</v>
      </c>
      <c r="U20">
        <v>0</v>
      </c>
      <c r="V20">
        <v>0</v>
      </c>
      <c r="W20" t="s">
        <v>27</v>
      </c>
      <c r="X20">
        <v>0</v>
      </c>
    </row>
    <row r="21" spans="2:24" x14ac:dyDescent="0.2">
      <c r="B21">
        <v>1473</v>
      </c>
      <c r="C21">
        <v>1961</v>
      </c>
      <c r="D21" t="s">
        <v>43</v>
      </c>
      <c r="E21" t="s">
        <v>28</v>
      </c>
      <c r="F21" t="s">
        <v>62</v>
      </c>
      <c r="G21">
        <v>0</v>
      </c>
      <c r="H21">
        <v>1</v>
      </c>
      <c r="I21" t="s">
        <v>63</v>
      </c>
      <c r="J21">
        <v>0</v>
      </c>
      <c r="K21">
        <v>53</v>
      </c>
      <c r="L21">
        <v>1</v>
      </c>
      <c r="M21">
        <v>5</v>
      </c>
      <c r="N21">
        <v>2</v>
      </c>
      <c r="O21">
        <v>1</v>
      </c>
      <c r="P21">
        <v>10</v>
      </c>
      <c r="Q21">
        <v>2</v>
      </c>
      <c r="R21">
        <v>2</v>
      </c>
      <c r="S21">
        <v>3</v>
      </c>
      <c r="T21">
        <v>8</v>
      </c>
      <c r="U21">
        <v>0</v>
      </c>
      <c r="V21">
        <v>0</v>
      </c>
      <c r="W21" t="s">
        <v>31</v>
      </c>
      <c r="X21">
        <v>0</v>
      </c>
    </row>
    <row r="22" spans="2:24" x14ac:dyDescent="0.2">
      <c r="B22">
        <v>2795</v>
      </c>
      <c r="C22">
        <v>1959</v>
      </c>
      <c r="D22" t="s">
        <v>53</v>
      </c>
      <c r="E22" t="s">
        <v>28</v>
      </c>
      <c r="F22" t="s">
        <v>64</v>
      </c>
      <c r="G22">
        <v>2</v>
      </c>
      <c r="H22">
        <v>1</v>
      </c>
      <c r="I22" s="1">
        <v>41281</v>
      </c>
      <c r="J22">
        <v>0</v>
      </c>
      <c r="K22">
        <v>5</v>
      </c>
      <c r="L22">
        <v>0</v>
      </c>
      <c r="M22">
        <v>3</v>
      </c>
      <c r="N22">
        <v>0</v>
      </c>
      <c r="O22">
        <v>0</v>
      </c>
      <c r="P22">
        <v>5</v>
      </c>
      <c r="Q22">
        <v>1</v>
      </c>
      <c r="R22">
        <v>1</v>
      </c>
      <c r="S22">
        <v>2</v>
      </c>
      <c r="T22">
        <v>7</v>
      </c>
      <c r="U22">
        <v>0</v>
      </c>
      <c r="V22">
        <v>0</v>
      </c>
      <c r="W22" t="s">
        <v>31</v>
      </c>
      <c r="X22">
        <v>0</v>
      </c>
    </row>
    <row r="23" spans="2:24" x14ac:dyDescent="0.2">
      <c r="B23">
        <v>2285</v>
      </c>
      <c r="C23">
        <v>1955</v>
      </c>
      <c r="D23" t="s">
        <v>53</v>
      </c>
      <c r="E23" t="s">
        <v>36</v>
      </c>
      <c r="F23" t="s">
        <v>65</v>
      </c>
      <c r="G23">
        <v>0</v>
      </c>
      <c r="H23">
        <v>1</v>
      </c>
      <c r="I23" t="s">
        <v>66</v>
      </c>
      <c r="J23">
        <v>0</v>
      </c>
      <c r="K23">
        <v>213</v>
      </c>
      <c r="L23">
        <v>9</v>
      </c>
      <c r="M23">
        <v>76</v>
      </c>
      <c r="N23">
        <v>4</v>
      </c>
      <c r="O23">
        <v>3</v>
      </c>
      <c r="P23">
        <v>30</v>
      </c>
      <c r="Q23">
        <v>3</v>
      </c>
      <c r="R23">
        <v>5</v>
      </c>
      <c r="S23">
        <v>5</v>
      </c>
      <c r="T23">
        <v>7</v>
      </c>
      <c r="U23">
        <v>0</v>
      </c>
      <c r="V23">
        <v>0</v>
      </c>
      <c r="W23" t="s">
        <v>67</v>
      </c>
      <c r="X23">
        <v>0</v>
      </c>
    </row>
    <row r="24" spans="2:24" x14ac:dyDescent="0.2">
      <c r="B24">
        <v>115</v>
      </c>
      <c r="C24">
        <v>1967</v>
      </c>
      <c r="D24" t="s">
        <v>53</v>
      </c>
      <c r="E24" t="s">
        <v>28</v>
      </c>
      <c r="F24" t="s">
        <v>68</v>
      </c>
      <c r="G24">
        <v>0</v>
      </c>
      <c r="H24">
        <v>1</v>
      </c>
      <c r="I24" t="s">
        <v>69</v>
      </c>
      <c r="J24">
        <v>0</v>
      </c>
      <c r="K24">
        <v>275</v>
      </c>
      <c r="L24">
        <v>11</v>
      </c>
      <c r="M24">
        <v>68</v>
      </c>
      <c r="N24">
        <v>25</v>
      </c>
      <c r="O24">
        <v>7</v>
      </c>
      <c r="P24">
        <v>7</v>
      </c>
      <c r="Q24">
        <v>3</v>
      </c>
      <c r="R24">
        <v>5</v>
      </c>
      <c r="S24">
        <v>8</v>
      </c>
      <c r="T24">
        <v>5</v>
      </c>
      <c r="U24">
        <v>0</v>
      </c>
      <c r="V24">
        <v>0</v>
      </c>
      <c r="W24" t="s">
        <v>50</v>
      </c>
      <c r="X24">
        <v>0</v>
      </c>
    </row>
    <row r="25" spans="2:24" x14ac:dyDescent="0.2">
      <c r="B25">
        <v>10470</v>
      </c>
      <c r="C25">
        <v>1980</v>
      </c>
      <c r="D25" t="s">
        <v>53</v>
      </c>
      <c r="E25" t="s">
        <v>32</v>
      </c>
      <c r="F25" t="s">
        <v>70</v>
      </c>
      <c r="G25">
        <v>1</v>
      </c>
      <c r="H25">
        <v>0</v>
      </c>
      <c r="I25" t="s">
        <v>71</v>
      </c>
      <c r="J25">
        <v>0</v>
      </c>
      <c r="K25">
        <v>40</v>
      </c>
      <c r="L25">
        <v>2</v>
      </c>
      <c r="M25">
        <v>23</v>
      </c>
      <c r="N25">
        <v>0</v>
      </c>
      <c r="O25">
        <v>4</v>
      </c>
      <c r="P25">
        <v>23</v>
      </c>
      <c r="Q25">
        <v>2</v>
      </c>
      <c r="R25">
        <v>2</v>
      </c>
      <c r="S25">
        <v>3</v>
      </c>
      <c r="T25">
        <v>4</v>
      </c>
      <c r="U25">
        <v>0</v>
      </c>
      <c r="V25">
        <v>0</v>
      </c>
      <c r="W25" t="s">
        <v>46</v>
      </c>
      <c r="X25">
        <v>0</v>
      </c>
    </row>
    <row r="26" spans="2:24" x14ac:dyDescent="0.2">
      <c r="B26">
        <v>4065</v>
      </c>
      <c r="C26">
        <v>1977</v>
      </c>
      <c r="D26" t="s">
        <v>40</v>
      </c>
      <c r="E26" t="s">
        <v>32</v>
      </c>
      <c r="F26" t="s">
        <v>72</v>
      </c>
      <c r="G26">
        <v>1</v>
      </c>
      <c r="H26">
        <v>0</v>
      </c>
      <c r="I26" s="1">
        <v>41610</v>
      </c>
      <c r="J26">
        <v>0</v>
      </c>
      <c r="K26">
        <v>308</v>
      </c>
      <c r="L26">
        <v>0</v>
      </c>
      <c r="M26">
        <v>73</v>
      </c>
      <c r="N26">
        <v>0</v>
      </c>
      <c r="O26">
        <v>0</v>
      </c>
      <c r="P26">
        <v>23</v>
      </c>
      <c r="Q26">
        <v>2</v>
      </c>
      <c r="R26">
        <v>5</v>
      </c>
      <c r="S26">
        <v>8</v>
      </c>
      <c r="T26">
        <v>7</v>
      </c>
      <c r="U26">
        <v>0</v>
      </c>
      <c r="V26">
        <v>0</v>
      </c>
      <c r="W26" t="s">
        <v>27</v>
      </c>
      <c r="X26">
        <v>0</v>
      </c>
    </row>
    <row r="27" spans="2:24" x14ac:dyDescent="0.2">
      <c r="B27">
        <v>10968</v>
      </c>
      <c r="C27">
        <v>1970</v>
      </c>
      <c r="D27" t="s">
        <v>23</v>
      </c>
      <c r="E27" t="s">
        <v>28</v>
      </c>
      <c r="F27" t="s">
        <v>73</v>
      </c>
      <c r="G27">
        <v>0</v>
      </c>
      <c r="H27">
        <v>1</v>
      </c>
      <c r="I27" t="s">
        <v>74</v>
      </c>
      <c r="J27">
        <v>0</v>
      </c>
      <c r="K27">
        <v>266</v>
      </c>
      <c r="L27">
        <v>21</v>
      </c>
      <c r="M27">
        <v>300</v>
      </c>
      <c r="N27">
        <v>65</v>
      </c>
      <c r="O27">
        <v>8</v>
      </c>
      <c r="P27">
        <v>44</v>
      </c>
      <c r="Q27">
        <v>4</v>
      </c>
      <c r="R27">
        <v>8</v>
      </c>
      <c r="S27">
        <v>6</v>
      </c>
      <c r="T27">
        <v>6</v>
      </c>
      <c r="U27">
        <v>0</v>
      </c>
      <c r="V27">
        <v>0</v>
      </c>
      <c r="W27" t="s">
        <v>50</v>
      </c>
      <c r="X27">
        <v>0</v>
      </c>
    </row>
    <row r="28" spans="2:24" x14ac:dyDescent="0.2">
      <c r="B28">
        <v>5985</v>
      </c>
      <c r="C28">
        <v>1966</v>
      </c>
      <c r="D28" t="s">
        <v>53</v>
      </c>
      <c r="E28" t="s">
        <v>28</v>
      </c>
      <c r="F28" t="s">
        <v>75</v>
      </c>
      <c r="G28">
        <v>0</v>
      </c>
      <c r="H28">
        <v>1</v>
      </c>
      <c r="I28" t="s">
        <v>76</v>
      </c>
      <c r="J28">
        <v>0</v>
      </c>
      <c r="K28">
        <v>80</v>
      </c>
      <c r="L28">
        <v>1</v>
      </c>
      <c r="M28">
        <v>37</v>
      </c>
      <c r="N28">
        <v>0</v>
      </c>
      <c r="O28">
        <v>1</v>
      </c>
      <c r="P28">
        <v>3</v>
      </c>
      <c r="Q28">
        <v>3</v>
      </c>
      <c r="R28">
        <v>2</v>
      </c>
      <c r="S28">
        <v>4</v>
      </c>
      <c r="T28">
        <v>7</v>
      </c>
      <c r="U28">
        <v>0</v>
      </c>
      <c r="V28">
        <v>0</v>
      </c>
      <c r="W28" t="s">
        <v>27</v>
      </c>
      <c r="X28">
        <v>0</v>
      </c>
    </row>
    <row r="29" spans="2:24" x14ac:dyDescent="0.2">
      <c r="B29">
        <v>5430</v>
      </c>
      <c r="C29">
        <v>1957</v>
      </c>
      <c r="D29" t="s">
        <v>23</v>
      </c>
      <c r="E29" t="s">
        <v>36</v>
      </c>
      <c r="F29" t="s">
        <v>77</v>
      </c>
      <c r="G29">
        <v>1</v>
      </c>
      <c r="H29">
        <v>1</v>
      </c>
      <c r="I29" t="s">
        <v>78</v>
      </c>
      <c r="J29">
        <v>0</v>
      </c>
      <c r="K29">
        <v>454</v>
      </c>
      <c r="L29">
        <v>0</v>
      </c>
      <c r="M29">
        <v>171</v>
      </c>
      <c r="N29">
        <v>8</v>
      </c>
      <c r="O29">
        <v>19</v>
      </c>
      <c r="P29">
        <v>32</v>
      </c>
      <c r="Q29">
        <v>12</v>
      </c>
      <c r="R29">
        <v>9</v>
      </c>
      <c r="S29">
        <v>8</v>
      </c>
      <c r="T29">
        <v>8</v>
      </c>
      <c r="U29">
        <v>0</v>
      </c>
      <c r="V29">
        <v>0</v>
      </c>
      <c r="W29" t="s">
        <v>27</v>
      </c>
      <c r="X29">
        <v>0</v>
      </c>
    </row>
    <row r="30" spans="2:24" x14ac:dyDescent="0.2">
      <c r="B30">
        <v>8432</v>
      </c>
      <c r="C30">
        <v>1957</v>
      </c>
      <c r="D30" t="s">
        <v>23</v>
      </c>
      <c r="E30" t="s">
        <v>36</v>
      </c>
      <c r="F30" t="s">
        <v>77</v>
      </c>
      <c r="G30">
        <v>1</v>
      </c>
      <c r="H30">
        <v>1</v>
      </c>
      <c r="I30" t="s">
        <v>78</v>
      </c>
      <c r="J30">
        <v>0</v>
      </c>
      <c r="K30">
        <v>454</v>
      </c>
      <c r="L30">
        <v>0</v>
      </c>
      <c r="M30">
        <v>171</v>
      </c>
      <c r="N30">
        <v>8</v>
      </c>
      <c r="O30">
        <v>19</v>
      </c>
      <c r="P30">
        <v>32</v>
      </c>
      <c r="Q30">
        <v>12</v>
      </c>
      <c r="R30">
        <v>9</v>
      </c>
      <c r="S30">
        <v>8</v>
      </c>
      <c r="T30">
        <v>8</v>
      </c>
      <c r="U30">
        <v>0</v>
      </c>
      <c r="V30">
        <v>0</v>
      </c>
      <c r="W30" t="s">
        <v>27</v>
      </c>
      <c r="X30">
        <v>0</v>
      </c>
    </row>
    <row r="31" spans="2:24" x14ac:dyDescent="0.2">
      <c r="B31">
        <v>453</v>
      </c>
      <c r="C31">
        <v>1957</v>
      </c>
      <c r="D31" t="s">
        <v>40</v>
      </c>
      <c r="E31" t="s">
        <v>55</v>
      </c>
      <c r="F31" t="s">
        <v>79</v>
      </c>
      <c r="G31">
        <v>1</v>
      </c>
      <c r="H31">
        <v>1</v>
      </c>
      <c r="I31" t="s">
        <v>80</v>
      </c>
      <c r="J31">
        <v>1</v>
      </c>
      <c r="K31">
        <v>27</v>
      </c>
      <c r="L31">
        <v>0</v>
      </c>
      <c r="M31">
        <v>12</v>
      </c>
      <c r="N31">
        <v>0</v>
      </c>
      <c r="O31">
        <v>1</v>
      </c>
      <c r="P31">
        <v>5</v>
      </c>
      <c r="Q31">
        <v>2</v>
      </c>
      <c r="R31">
        <v>2</v>
      </c>
      <c r="S31">
        <v>3</v>
      </c>
      <c r="T31">
        <v>5</v>
      </c>
      <c r="U31">
        <v>0</v>
      </c>
      <c r="V31">
        <v>0</v>
      </c>
      <c r="W31" t="s">
        <v>27</v>
      </c>
      <c r="X31">
        <v>0</v>
      </c>
    </row>
    <row r="32" spans="2:24" x14ac:dyDescent="0.2">
      <c r="B32">
        <v>9687</v>
      </c>
      <c r="C32">
        <v>1976</v>
      </c>
      <c r="D32" t="s">
        <v>23</v>
      </c>
      <c r="E32" t="s">
        <v>28</v>
      </c>
      <c r="F32" t="s">
        <v>81</v>
      </c>
      <c r="G32">
        <v>0</v>
      </c>
      <c r="H32">
        <v>0</v>
      </c>
      <c r="I32" t="s">
        <v>82</v>
      </c>
      <c r="J32">
        <v>1</v>
      </c>
      <c r="K32">
        <v>184</v>
      </c>
      <c r="L32">
        <v>174</v>
      </c>
      <c r="M32">
        <v>256</v>
      </c>
      <c r="N32">
        <v>50</v>
      </c>
      <c r="O32">
        <v>30</v>
      </c>
      <c r="P32">
        <v>32</v>
      </c>
      <c r="Q32">
        <v>1</v>
      </c>
      <c r="R32">
        <v>5</v>
      </c>
      <c r="S32">
        <v>6</v>
      </c>
      <c r="T32">
        <v>2</v>
      </c>
      <c r="U32">
        <v>0</v>
      </c>
      <c r="V32">
        <v>0</v>
      </c>
      <c r="W32" t="s">
        <v>31</v>
      </c>
      <c r="X32">
        <v>0</v>
      </c>
    </row>
    <row r="33" spans="2:24" x14ac:dyDescent="0.2">
      <c r="B33">
        <v>8890</v>
      </c>
      <c r="C33">
        <v>1972</v>
      </c>
      <c r="D33" t="s">
        <v>40</v>
      </c>
      <c r="E33" t="s">
        <v>24</v>
      </c>
      <c r="F33" t="s">
        <v>83</v>
      </c>
      <c r="G33">
        <v>1</v>
      </c>
      <c r="H33">
        <v>1</v>
      </c>
      <c r="I33" t="s">
        <v>84</v>
      </c>
      <c r="J33">
        <v>1</v>
      </c>
      <c r="K33">
        <v>155</v>
      </c>
      <c r="L33">
        <v>7</v>
      </c>
      <c r="M33">
        <v>80</v>
      </c>
      <c r="N33">
        <v>13</v>
      </c>
      <c r="O33">
        <v>7</v>
      </c>
      <c r="P33">
        <v>10</v>
      </c>
      <c r="Q33">
        <v>3</v>
      </c>
      <c r="R33">
        <v>5</v>
      </c>
      <c r="S33">
        <v>5</v>
      </c>
      <c r="T33">
        <v>6</v>
      </c>
      <c r="U33">
        <v>0</v>
      </c>
      <c r="V33">
        <v>0</v>
      </c>
      <c r="W33" t="s">
        <v>27</v>
      </c>
      <c r="X33">
        <v>0</v>
      </c>
    </row>
    <row r="34" spans="2:24" x14ac:dyDescent="0.2">
      <c r="B34">
        <v>9264</v>
      </c>
      <c r="C34">
        <v>1987</v>
      </c>
      <c r="D34" t="s">
        <v>23</v>
      </c>
      <c r="E34" t="s">
        <v>32</v>
      </c>
      <c r="F34" t="s">
        <v>85</v>
      </c>
      <c r="G34">
        <v>0</v>
      </c>
      <c r="H34">
        <v>0</v>
      </c>
      <c r="I34" t="s">
        <v>86</v>
      </c>
      <c r="J34">
        <v>1</v>
      </c>
      <c r="K34">
        <v>423</v>
      </c>
      <c r="L34">
        <v>42</v>
      </c>
      <c r="M34">
        <v>706</v>
      </c>
      <c r="N34">
        <v>73</v>
      </c>
      <c r="O34">
        <v>197</v>
      </c>
      <c r="P34">
        <v>197</v>
      </c>
      <c r="Q34">
        <v>1</v>
      </c>
      <c r="R34">
        <v>4</v>
      </c>
      <c r="S34">
        <v>9</v>
      </c>
      <c r="T34">
        <v>2</v>
      </c>
      <c r="U34">
        <v>0</v>
      </c>
      <c r="V34">
        <v>0</v>
      </c>
      <c r="W34" t="s">
        <v>31</v>
      </c>
      <c r="X34">
        <v>0</v>
      </c>
    </row>
    <row r="35" spans="2:24" x14ac:dyDescent="0.2">
      <c r="B35">
        <v>5824</v>
      </c>
      <c r="C35">
        <v>1973</v>
      </c>
      <c r="D35" t="s">
        <v>40</v>
      </c>
      <c r="E35" t="s">
        <v>36</v>
      </c>
      <c r="F35" t="s">
        <v>87</v>
      </c>
      <c r="G35">
        <v>2</v>
      </c>
      <c r="H35">
        <v>1</v>
      </c>
      <c r="I35" s="1">
        <v>41947</v>
      </c>
      <c r="J35">
        <v>1</v>
      </c>
      <c r="K35">
        <v>7</v>
      </c>
      <c r="L35">
        <v>0</v>
      </c>
      <c r="M35">
        <v>1</v>
      </c>
      <c r="N35">
        <v>0</v>
      </c>
      <c r="O35">
        <v>0</v>
      </c>
      <c r="P35">
        <v>0</v>
      </c>
      <c r="Q35">
        <v>1</v>
      </c>
      <c r="R35">
        <v>1</v>
      </c>
      <c r="S35">
        <v>2</v>
      </c>
      <c r="T35">
        <v>6</v>
      </c>
      <c r="U35">
        <v>0</v>
      </c>
      <c r="V35">
        <v>0</v>
      </c>
      <c r="W35" t="s">
        <v>38</v>
      </c>
      <c r="X35">
        <v>0</v>
      </c>
    </row>
    <row r="36" spans="2:24" x14ac:dyDescent="0.2">
      <c r="B36">
        <v>5794</v>
      </c>
      <c r="C36">
        <v>1975</v>
      </c>
      <c r="D36" t="s">
        <v>40</v>
      </c>
      <c r="E36" t="s">
        <v>32</v>
      </c>
      <c r="F36" t="s">
        <v>88</v>
      </c>
      <c r="G36">
        <v>0</v>
      </c>
      <c r="H36">
        <v>1</v>
      </c>
      <c r="I36" t="s">
        <v>42</v>
      </c>
      <c r="J36">
        <v>1</v>
      </c>
      <c r="K36">
        <v>408</v>
      </c>
      <c r="L36">
        <v>0</v>
      </c>
      <c r="M36">
        <v>21</v>
      </c>
      <c r="N36">
        <v>0</v>
      </c>
      <c r="O36">
        <v>0</v>
      </c>
      <c r="P36">
        <v>17</v>
      </c>
      <c r="Q36">
        <v>3</v>
      </c>
      <c r="R36">
        <v>7</v>
      </c>
      <c r="S36">
        <v>7</v>
      </c>
      <c r="T36">
        <v>8</v>
      </c>
      <c r="U36">
        <v>1</v>
      </c>
      <c r="V36">
        <v>0</v>
      </c>
      <c r="W36" t="s">
        <v>50</v>
      </c>
      <c r="X36">
        <v>2</v>
      </c>
    </row>
    <row r="37" spans="2:24" x14ac:dyDescent="0.2">
      <c r="B37">
        <v>3068</v>
      </c>
      <c r="C37">
        <v>1991</v>
      </c>
      <c r="D37" t="s">
        <v>23</v>
      </c>
      <c r="E37" t="s">
        <v>32</v>
      </c>
      <c r="F37" t="s">
        <v>89</v>
      </c>
      <c r="G37">
        <v>0</v>
      </c>
      <c r="H37">
        <v>0</v>
      </c>
      <c r="I37" t="s">
        <v>90</v>
      </c>
      <c r="J37">
        <v>1</v>
      </c>
      <c r="K37">
        <v>1</v>
      </c>
      <c r="L37">
        <v>12</v>
      </c>
      <c r="M37">
        <v>9</v>
      </c>
      <c r="N37">
        <v>0</v>
      </c>
      <c r="O37">
        <v>14</v>
      </c>
      <c r="P37">
        <v>7</v>
      </c>
      <c r="Q37">
        <v>1</v>
      </c>
      <c r="R37">
        <v>2</v>
      </c>
      <c r="S37">
        <v>3</v>
      </c>
      <c r="T37">
        <v>7</v>
      </c>
      <c r="U37">
        <v>0</v>
      </c>
      <c r="V37">
        <v>0</v>
      </c>
      <c r="W37" t="s">
        <v>27</v>
      </c>
      <c r="X37">
        <v>0</v>
      </c>
    </row>
    <row r="38" spans="2:24" x14ac:dyDescent="0.2">
      <c r="B38">
        <v>7962</v>
      </c>
      <c r="C38">
        <v>1988</v>
      </c>
      <c r="D38" t="s">
        <v>40</v>
      </c>
      <c r="E38" t="s">
        <v>28</v>
      </c>
      <c r="F38" t="s">
        <v>91</v>
      </c>
      <c r="G38">
        <v>0</v>
      </c>
      <c r="H38">
        <v>0</v>
      </c>
      <c r="I38" s="1">
        <v>41527</v>
      </c>
      <c r="J38">
        <v>1</v>
      </c>
      <c r="K38">
        <v>1285</v>
      </c>
      <c r="L38">
        <v>21</v>
      </c>
      <c r="M38">
        <v>449</v>
      </c>
      <c r="N38">
        <v>106</v>
      </c>
      <c r="O38">
        <v>20</v>
      </c>
      <c r="P38">
        <v>20</v>
      </c>
      <c r="Q38">
        <v>1</v>
      </c>
      <c r="R38">
        <v>4</v>
      </c>
      <c r="S38">
        <v>4</v>
      </c>
      <c r="T38">
        <v>1</v>
      </c>
      <c r="U38">
        <v>1</v>
      </c>
      <c r="V38">
        <v>0</v>
      </c>
      <c r="W38" t="s">
        <v>27</v>
      </c>
      <c r="X38">
        <v>2</v>
      </c>
    </row>
    <row r="39" spans="2:24" x14ac:dyDescent="0.2">
      <c r="B39">
        <v>2681</v>
      </c>
      <c r="C39">
        <v>1985</v>
      </c>
      <c r="D39" t="s">
        <v>43</v>
      </c>
      <c r="E39" t="s">
        <v>32</v>
      </c>
      <c r="F39" t="s">
        <v>92</v>
      </c>
      <c r="G39">
        <v>0</v>
      </c>
      <c r="H39">
        <v>0</v>
      </c>
      <c r="I39" s="1">
        <v>41282</v>
      </c>
      <c r="J39">
        <v>1</v>
      </c>
      <c r="K39">
        <v>71</v>
      </c>
      <c r="L39">
        <v>22</v>
      </c>
      <c r="M39">
        <v>112</v>
      </c>
      <c r="N39">
        <v>138</v>
      </c>
      <c r="O39">
        <v>89</v>
      </c>
      <c r="P39">
        <v>29</v>
      </c>
      <c r="Q39">
        <v>1</v>
      </c>
      <c r="R39">
        <v>2</v>
      </c>
      <c r="S39">
        <v>13</v>
      </c>
      <c r="T39">
        <v>1</v>
      </c>
      <c r="U39">
        <v>0</v>
      </c>
      <c r="V39">
        <v>0</v>
      </c>
      <c r="W39" t="s">
        <v>27</v>
      </c>
      <c r="X39">
        <v>0</v>
      </c>
    </row>
    <row r="40" spans="2:24" x14ac:dyDescent="0.2">
      <c r="B40">
        <v>10141</v>
      </c>
      <c r="C40">
        <v>1961</v>
      </c>
      <c r="D40" t="s">
        <v>53</v>
      </c>
      <c r="E40" t="s">
        <v>24</v>
      </c>
      <c r="F40" t="s">
        <v>93</v>
      </c>
      <c r="G40">
        <v>0</v>
      </c>
      <c r="H40">
        <v>0</v>
      </c>
      <c r="I40" s="1">
        <v>41552</v>
      </c>
      <c r="J40">
        <v>1</v>
      </c>
      <c r="K40">
        <v>7</v>
      </c>
      <c r="L40">
        <v>1</v>
      </c>
      <c r="M40">
        <v>6</v>
      </c>
      <c r="N40">
        <v>0</v>
      </c>
      <c r="O40">
        <v>3</v>
      </c>
      <c r="P40">
        <v>3</v>
      </c>
      <c r="Q40">
        <v>1</v>
      </c>
      <c r="R40">
        <v>0</v>
      </c>
      <c r="S40">
        <v>3</v>
      </c>
      <c r="T40">
        <v>4</v>
      </c>
      <c r="U40">
        <v>0</v>
      </c>
      <c r="V40">
        <v>0</v>
      </c>
      <c r="W40" t="s">
        <v>67</v>
      </c>
      <c r="X40">
        <v>0</v>
      </c>
    </row>
    <row r="41" spans="2:24" x14ac:dyDescent="0.2">
      <c r="B41">
        <v>3725</v>
      </c>
      <c r="C41">
        <v>1962</v>
      </c>
      <c r="D41" t="s">
        <v>40</v>
      </c>
      <c r="E41" t="s">
        <v>28</v>
      </c>
      <c r="F41" t="s">
        <v>94</v>
      </c>
      <c r="G41">
        <v>0</v>
      </c>
      <c r="H41">
        <v>0</v>
      </c>
      <c r="I41" s="1">
        <v>41522</v>
      </c>
      <c r="J41">
        <v>1</v>
      </c>
      <c r="K41">
        <v>1248</v>
      </c>
      <c r="L41">
        <v>16</v>
      </c>
      <c r="M41">
        <v>349</v>
      </c>
      <c r="N41">
        <v>43</v>
      </c>
      <c r="O41">
        <v>16</v>
      </c>
      <c r="P41">
        <v>16</v>
      </c>
      <c r="Q41">
        <v>1</v>
      </c>
      <c r="R41">
        <v>2</v>
      </c>
      <c r="S41">
        <v>9</v>
      </c>
      <c r="T41">
        <v>4</v>
      </c>
      <c r="U41">
        <v>1</v>
      </c>
      <c r="V41">
        <v>0</v>
      </c>
      <c r="W41" t="s">
        <v>27</v>
      </c>
      <c r="X41">
        <v>4</v>
      </c>
    </row>
    <row r="42" spans="2:24" x14ac:dyDescent="0.2">
      <c r="B42">
        <v>3767</v>
      </c>
      <c r="C42">
        <v>1969</v>
      </c>
      <c r="D42" t="s">
        <v>23</v>
      </c>
      <c r="E42" t="s">
        <v>32</v>
      </c>
      <c r="F42" t="s">
        <v>95</v>
      </c>
      <c r="G42">
        <v>0</v>
      </c>
      <c r="H42">
        <v>1</v>
      </c>
      <c r="I42" t="s">
        <v>96</v>
      </c>
      <c r="J42">
        <v>1</v>
      </c>
      <c r="K42">
        <v>378</v>
      </c>
      <c r="L42">
        <v>0</v>
      </c>
      <c r="M42">
        <v>189</v>
      </c>
      <c r="N42">
        <v>97</v>
      </c>
      <c r="O42">
        <v>172</v>
      </c>
      <c r="P42">
        <v>172</v>
      </c>
      <c r="Q42">
        <v>2</v>
      </c>
      <c r="R42">
        <v>5</v>
      </c>
      <c r="S42">
        <v>12</v>
      </c>
      <c r="T42">
        <v>3</v>
      </c>
      <c r="U42">
        <v>0</v>
      </c>
      <c r="V42">
        <v>0</v>
      </c>
      <c r="W42" t="s">
        <v>27</v>
      </c>
      <c r="X42">
        <v>0</v>
      </c>
    </row>
    <row r="43" spans="2:24" x14ac:dyDescent="0.2">
      <c r="B43">
        <v>5585</v>
      </c>
      <c r="C43">
        <v>1973</v>
      </c>
      <c r="D43" t="s">
        <v>23</v>
      </c>
      <c r="E43" t="s">
        <v>28</v>
      </c>
      <c r="F43" t="s">
        <v>97</v>
      </c>
      <c r="G43">
        <v>1</v>
      </c>
      <c r="H43">
        <v>0</v>
      </c>
      <c r="I43" t="s">
        <v>98</v>
      </c>
      <c r="J43">
        <v>1</v>
      </c>
      <c r="K43">
        <v>12</v>
      </c>
      <c r="L43">
        <v>2</v>
      </c>
      <c r="M43">
        <v>17</v>
      </c>
      <c r="N43">
        <v>6</v>
      </c>
      <c r="O43">
        <v>1</v>
      </c>
      <c r="P43">
        <v>10</v>
      </c>
      <c r="Q43">
        <v>2</v>
      </c>
      <c r="R43">
        <v>2</v>
      </c>
      <c r="S43">
        <v>3</v>
      </c>
      <c r="T43">
        <v>8</v>
      </c>
      <c r="U43">
        <v>1</v>
      </c>
      <c r="V43">
        <v>0</v>
      </c>
      <c r="W43" t="s">
        <v>31</v>
      </c>
      <c r="X43">
        <v>0</v>
      </c>
    </row>
    <row r="44" spans="2:24" x14ac:dyDescent="0.2">
      <c r="B44">
        <v>7030</v>
      </c>
      <c r="C44">
        <v>1956</v>
      </c>
      <c r="D44" t="s">
        <v>40</v>
      </c>
      <c r="E44" t="s">
        <v>32</v>
      </c>
      <c r="F44" t="s">
        <v>99</v>
      </c>
      <c r="G44">
        <v>0</v>
      </c>
      <c r="H44">
        <v>1</v>
      </c>
      <c r="I44" t="s">
        <v>100</v>
      </c>
      <c r="J44">
        <v>1</v>
      </c>
      <c r="K44">
        <v>1200</v>
      </c>
      <c r="L44">
        <v>0</v>
      </c>
      <c r="M44">
        <v>204</v>
      </c>
      <c r="N44">
        <v>38</v>
      </c>
      <c r="O44">
        <v>29</v>
      </c>
      <c r="P44">
        <v>14</v>
      </c>
      <c r="Q44">
        <v>3</v>
      </c>
      <c r="R44">
        <v>11</v>
      </c>
      <c r="S44">
        <v>12</v>
      </c>
      <c r="T44">
        <v>6</v>
      </c>
      <c r="U44">
        <v>0</v>
      </c>
      <c r="V44">
        <v>0</v>
      </c>
      <c r="W44" t="s">
        <v>27</v>
      </c>
      <c r="X44">
        <v>1</v>
      </c>
    </row>
    <row r="45" spans="2:24" x14ac:dyDescent="0.2">
      <c r="B45">
        <v>1524</v>
      </c>
      <c r="C45">
        <v>1984</v>
      </c>
      <c r="D45" t="s">
        <v>43</v>
      </c>
      <c r="E45" t="s">
        <v>28</v>
      </c>
      <c r="F45" t="s">
        <v>101</v>
      </c>
      <c r="G45">
        <v>0</v>
      </c>
      <c r="H45">
        <v>0</v>
      </c>
      <c r="I45" s="1">
        <v>41277</v>
      </c>
      <c r="J45">
        <v>1</v>
      </c>
      <c r="K45">
        <v>709</v>
      </c>
      <c r="L45">
        <v>45</v>
      </c>
      <c r="M45">
        <v>115</v>
      </c>
      <c r="N45">
        <v>30</v>
      </c>
      <c r="O45">
        <v>160</v>
      </c>
      <c r="P45">
        <v>45</v>
      </c>
      <c r="Q45">
        <v>1</v>
      </c>
      <c r="R45">
        <v>8</v>
      </c>
      <c r="S45">
        <v>5</v>
      </c>
      <c r="T45">
        <v>5</v>
      </c>
      <c r="U45">
        <v>1</v>
      </c>
      <c r="V45">
        <v>0</v>
      </c>
      <c r="W45" t="s">
        <v>27</v>
      </c>
      <c r="X45">
        <v>1</v>
      </c>
    </row>
    <row r="46" spans="2:24" x14ac:dyDescent="0.2">
      <c r="B46">
        <v>3657</v>
      </c>
      <c r="C46">
        <v>1987</v>
      </c>
      <c r="D46" t="s">
        <v>23</v>
      </c>
      <c r="E46" t="s">
        <v>28</v>
      </c>
      <c r="F46" t="s">
        <v>102</v>
      </c>
      <c r="G46">
        <v>1</v>
      </c>
      <c r="H46">
        <v>0</v>
      </c>
      <c r="I46" t="s">
        <v>103</v>
      </c>
      <c r="J46">
        <v>1</v>
      </c>
      <c r="K46">
        <v>94</v>
      </c>
      <c r="L46">
        <v>1</v>
      </c>
      <c r="M46">
        <v>33</v>
      </c>
      <c r="N46">
        <v>13</v>
      </c>
      <c r="O46">
        <v>12</v>
      </c>
      <c r="P46">
        <v>12</v>
      </c>
      <c r="Q46">
        <v>3</v>
      </c>
      <c r="R46">
        <v>4</v>
      </c>
      <c r="S46">
        <v>4</v>
      </c>
      <c r="T46">
        <v>8</v>
      </c>
      <c r="U46">
        <v>0</v>
      </c>
      <c r="V46">
        <v>0</v>
      </c>
      <c r="W46" t="s">
        <v>27</v>
      </c>
      <c r="X46">
        <v>0</v>
      </c>
    </row>
    <row r="47" spans="2:24" x14ac:dyDescent="0.2">
      <c r="B47">
        <v>5740</v>
      </c>
      <c r="C47">
        <v>1971</v>
      </c>
      <c r="D47" t="s">
        <v>43</v>
      </c>
      <c r="E47" t="s">
        <v>24</v>
      </c>
      <c r="F47" t="s">
        <v>104</v>
      </c>
      <c r="G47">
        <v>1</v>
      </c>
      <c r="H47">
        <v>1</v>
      </c>
      <c r="I47" t="s">
        <v>103</v>
      </c>
      <c r="J47">
        <v>1</v>
      </c>
      <c r="K47">
        <v>4</v>
      </c>
      <c r="L47">
        <v>2</v>
      </c>
      <c r="M47">
        <v>12</v>
      </c>
      <c r="N47">
        <v>7</v>
      </c>
      <c r="O47">
        <v>5</v>
      </c>
      <c r="P47">
        <v>26</v>
      </c>
      <c r="Q47">
        <v>2</v>
      </c>
      <c r="R47">
        <v>1</v>
      </c>
      <c r="S47">
        <v>2</v>
      </c>
      <c r="T47">
        <v>6</v>
      </c>
      <c r="U47">
        <v>1</v>
      </c>
      <c r="V47">
        <v>0</v>
      </c>
      <c r="W47" t="s">
        <v>27</v>
      </c>
      <c r="X47">
        <v>0</v>
      </c>
    </row>
    <row r="48" spans="2:24" x14ac:dyDescent="0.2">
      <c r="B48">
        <v>9595</v>
      </c>
      <c r="C48">
        <v>1962</v>
      </c>
      <c r="D48" t="s">
        <v>23</v>
      </c>
      <c r="E48" t="s">
        <v>36</v>
      </c>
      <c r="F48" t="s">
        <v>105</v>
      </c>
      <c r="G48">
        <v>0</v>
      </c>
      <c r="H48">
        <v>0</v>
      </c>
      <c r="I48" s="1">
        <v>41579</v>
      </c>
      <c r="J48">
        <v>1</v>
      </c>
      <c r="K48">
        <v>539</v>
      </c>
      <c r="L48">
        <v>169</v>
      </c>
      <c r="M48">
        <v>816</v>
      </c>
      <c r="N48">
        <v>20</v>
      </c>
      <c r="O48">
        <v>0</v>
      </c>
      <c r="P48">
        <v>30</v>
      </c>
      <c r="Q48">
        <v>1</v>
      </c>
      <c r="R48">
        <v>4</v>
      </c>
      <c r="S48">
        <v>4</v>
      </c>
      <c r="T48">
        <v>3</v>
      </c>
      <c r="U48">
        <v>1</v>
      </c>
      <c r="V48">
        <v>0</v>
      </c>
      <c r="W48" t="s">
        <v>27</v>
      </c>
      <c r="X48">
        <v>0</v>
      </c>
    </row>
    <row r="49" spans="2:24" x14ac:dyDescent="0.2">
      <c r="B49">
        <v>3158</v>
      </c>
      <c r="C49">
        <v>1974</v>
      </c>
      <c r="D49" t="s">
        <v>23</v>
      </c>
      <c r="E49" t="s">
        <v>32</v>
      </c>
      <c r="F49" t="s">
        <v>106</v>
      </c>
      <c r="G49">
        <v>1</v>
      </c>
      <c r="H49">
        <v>0</v>
      </c>
      <c r="I49" s="1">
        <v>41334</v>
      </c>
      <c r="J49">
        <v>1</v>
      </c>
      <c r="K49">
        <v>13</v>
      </c>
      <c r="L49">
        <v>3</v>
      </c>
      <c r="M49">
        <v>6</v>
      </c>
      <c r="N49">
        <v>6</v>
      </c>
      <c r="O49">
        <v>5</v>
      </c>
      <c r="P49">
        <v>6</v>
      </c>
      <c r="Q49">
        <v>1</v>
      </c>
      <c r="R49">
        <v>1</v>
      </c>
      <c r="S49">
        <v>3</v>
      </c>
      <c r="T49">
        <v>8</v>
      </c>
      <c r="U49">
        <v>0</v>
      </c>
      <c r="V49">
        <v>0</v>
      </c>
      <c r="W49" t="s">
        <v>27</v>
      </c>
      <c r="X49">
        <v>0</v>
      </c>
    </row>
    <row r="50" spans="2:24" x14ac:dyDescent="0.2">
      <c r="B50">
        <v>5114</v>
      </c>
      <c r="C50">
        <v>1966</v>
      </c>
      <c r="D50" t="s">
        <v>53</v>
      </c>
      <c r="E50" t="s">
        <v>32</v>
      </c>
      <c r="F50" t="s">
        <v>107</v>
      </c>
      <c r="G50">
        <v>0</v>
      </c>
      <c r="H50">
        <v>1</v>
      </c>
      <c r="I50" t="s">
        <v>108</v>
      </c>
      <c r="J50">
        <v>1</v>
      </c>
      <c r="K50">
        <v>670</v>
      </c>
      <c r="L50">
        <v>9</v>
      </c>
      <c r="M50">
        <v>249</v>
      </c>
      <c r="N50">
        <v>0</v>
      </c>
      <c r="O50">
        <v>28</v>
      </c>
      <c r="P50">
        <v>9</v>
      </c>
      <c r="Q50">
        <v>2</v>
      </c>
      <c r="R50">
        <v>5</v>
      </c>
      <c r="S50">
        <v>5</v>
      </c>
      <c r="T50">
        <v>4</v>
      </c>
      <c r="U50">
        <v>0</v>
      </c>
      <c r="V50">
        <v>0</v>
      </c>
      <c r="W50" t="s">
        <v>38</v>
      </c>
      <c r="X50">
        <v>0</v>
      </c>
    </row>
    <row r="51" spans="2:24" x14ac:dyDescent="0.2">
      <c r="B51">
        <v>340</v>
      </c>
      <c r="C51">
        <v>1971</v>
      </c>
      <c r="D51" t="s">
        <v>23</v>
      </c>
      <c r="E51" t="s">
        <v>24</v>
      </c>
      <c r="F51" t="s">
        <v>109</v>
      </c>
      <c r="G51">
        <v>0</v>
      </c>
      <c r="H51">
        <v>1</v>
      </c>
      <c r="I51" t="s">
        <v>110</v>
      </c>
      <c r="J51">
        <v>1</v>
      </c>
      <c r="K51">
        <v>158</v>
      </c>
      <c r="L51">
        <v>35</v>
      </c>
      <c r="M51">
        <v>179</v>
      </c>
      <c r="N51">
        <v>0</v>
      </c>
      <c r="O51">
        <v>0</v>
      </c>
      <c r="P51">
        <v>125</v>
      </c>
      <c r="Q51">
        <v>2</v>
      </c>
      <c r="R51">
        <v>7</v>
      </c>
      <c r="S51">
        <v>8</v>
      </c>
      <c r="T51">
        <v>5</v>
      </c>
      <c r="U51">
        <v>1</v>
      </c>
      <c r="V51">
        <v>0</v>
      </c>
      <c r="W51" t="s">
        <v>46</v>
      </c>
      <c r="X51">
        <v>1</v>
      </c>
    </row>
    <row r="52" spans="2:24" x14ac:dyDescent="0.2">
      <c r="B52">
        <v>8805</v>
      </c>
      <c r="C52">
        <v>1961</v>
      </c>
      <c r="D52" t="s">
        <v>23</v>
      </c>
      <c r="E52" t="s">
        <v>28</v>
      </c>
      <c r="F52" t="s">
        <v>111</v>
      </c>
      <c r="G52">
        <v>0</v>
      </c>
      <c r="H52">
        <v>1</v>
      </c>
      <c r="I52" s="1">
        <v>40951</v>
      </c>
      <c r="J52">
        <v>1</v>
      </c>
      <c r="K52">
        <v>283</v>
      </c>
      <c r="L52">
        <v>10</v>
      </c>
      <c r="M52">
        <v>38</v>
      </c>
      <c r="N52">
        <v>0</v>
      </c>
      <c r="O52">
        <v>13</v>
      </c>
      <c r="P52">
        <v>27</v>
      </c>
      <c r="Q52">
        <v>4</v>
      </c>
      <c r="R52">
        <v>7</v>
      </c>
      <c r="S52">
        <v>4</v>
      </c>
      <c r="T52">
        <v>8</v>
      </c>
      <c r="U52">
        <v>0</v>
      </c>
      <c r="V52">
        <v>0</v>
      </c>
      <c r="W52" t="s">
        <v>35</v>
      </c>
      <c r="X52">
        <v>0</v>
      </c>
    </row>
    <row r="53" spans="2:24" x14ac:dyDescent="0.2">
      <c r="B53">
        <v>1241</v>
      </c>
      <c r="C53">
        <v>1985</v>
      </c>
      <c r="D53" t="s">
        <v>43</v>
      </c>
      <c r="E53" t="s">
        <v>32</v>
      </c>
      <c r="F53" t="s">
        <v>112</v>
      </c>
      <c r="G53">
        <v>1</v>
      </c>
      <c r="H53">
        <v>0</v>
      </c>
      <c r="I53" t="s">
        <v>113</v>
      </c>
      <c r="J53">
        <v>1</v>
      </c>
      <c r="K53">
        <v>13</v>
      </c>
      <c r="L53">
        <v>3</v>
      </c>
      <c r="M53">
        <v>8</v>
      </c>
      <c r="N53">
        <v>7</v>
      </c>
      <c r="O53">
        <v>4</v>
      </c>
      <c r="P53">
        <v>16</v>
      </c>
      <c r="Q53">
        <v>2</v>
      </c>
      <c r="R53">
        <v>1</v>
      </c>
      <c r="S53">
        <v>3</v>
      </c>
      <c r="T53">
        <v>9</v>
      </c>
      <c r="U53">
        <v>1</v>
      </c>
      <c r="V53">
        <v>0</v>
      </c>
      <c r="W53" t="s">
        <v>46</v>
      </c>
      <c r="X53">
        <v>0</v>
      </c>
    </row>
    <row r="54" spans="2:24" x14ac:dyDescent="0.2">
      <c r="B54">
        <v>1402</v>
      </c>
      <c r="C54">
        <v>1955</v>
      </c>
      <c r="D54" t="s">
        <v>53</v>
      </c>
      <c r="E54" t="s">
        <v>32</v>
      </c>
      <c r="F54" t="s">
        <v>114</v>
      </c>
      <c r="G54">
        <v>0</v>
      </c>
      <c r="H54">
        <v>0</v>
      </c>
      <c r="I54" s="1">
        <v>41222</v>
      </c>
      <c r="J54">
        <v>1</v>
      </c>
      <c r="K54">
        <v>496</v>
      </c>
      <c r="L54">
        <v>36</v>
      </c>
      <c r="M54">
        <v>460</v>
      </c>
      <c r="N54">
        <v>189</v>
      </c>
      <c r="O54">
        <v>60</v>
      </c>
      <c r="P54">
        <v>12</v>
      </c>
      <c r="Q54">
        <v>3</v>
      </c>
      <c r="R54">
        <v>4</v>
      </c>
      <c r="S54">
        <v>6</v>
      </c>
      <c r="T54">
        <v>3</v>
      </c>
      <c r="U54">
        <v>0</v>
      </c>
      <c r="V54">
        <v>0</v>
      </c>
      <c r="W54" t="s">
        <v>46</v>
      </c>
      <c r="X54">
        <v>0</v>
      </c>
    </row>
    <row r="55" spans="2:24" x14ac:dyDescent="0.2">
      <c r="B55">
        <v>7264</v>
      </c>
      <c r="C55">
        <v>1979</v>
      </c>
      <c r="D55" t="s">
        <v>43</v>
      </c>
      <c r="E55" t="s">
        <v>28</v>
      </c>
      <c r="F55" t="s">
        <v>115</v>
      </c>
      <c r="G55">
        <v>2</v>
      </c>
      <c r="H55">
        <v>1</v>
      </c>
      <c r="I55" s="1">
        <v>41978</v>
      </c>
      <c r="J55">
        <v>2</v>
      </c>
      <c r="K55">
        <v>12</v>
      </c>
      <c r="L55">
        <v>0</v>
      </c>
      <c r="M55">
        <v>4</v>
      </c>
      <c r="N55">
        <v>0</v>
      </c>
      <c r="O55">
        <v>0</v>
      </c>
      <c r="P55">
        <v>1</v>
      </c>
      <c r="Q55">
        <v>1</v>
      </c>
      <c r="R55">
        <v>1</v>
      </c>
      <c r="S55">
        <v>2</v>
      </c>
      <c r="T55">
        <v>8</v>
      </c>
      <c r="U55">
        <v>0</v>
      </c>
      <c r="V55">
        <v>0</v>
      </c>
      <c r="W55" t="s">
        <v>67</v>
      </c>
      <c r="X55">
        <v>0</v>
      </c>
    </row>
    <row r="56" spans="2:24" x14ac:dyDescent="0.2">
      <c r="B56">
        <v>1619</v>
      </c>
      <c r="C56">
        <v>1957</v>
      </c>
      <c r="D56" t="s">
        <v>23</v>
      </c>
      <c r="E56" t="s">
        <v>32</v>
      </c>
      <c r="F56" t="s">
        <v>116</v>
      </c>
      <c r="G56">
        <v>0</v>
      </c>
      <c r="H56">
        <v>0</v>
      </c>
      <c r="I56" t="s">
        <v>117</v>
      </c>
      <c r="J56">
        <v>2</v>
      </c>
      <c r="K56">
        <v>292</v>
      </c>
      <c r="L56">
        <v>51</v>
      </c>
      <c r="M56">
        <v>981</v>
      </c>
      <c r="N56">
        <v>224</v>
      </c>
      <c r="O56">
        <v>23</v>
      </c>
      <c r="P56">
        <v>17</v>
      </c>
      <c r="Q56">
        <v>1</v>
      </c>
      <c r="R56">
        <v>4</v>
      </c>
      <c r="S56">
        <v>6</v>
      </c>
      <c r="T56">
        <v>1</v>
      </c>
      <c r="U56">
        <v>1</v>
      </c>
      <c r="V56">
        <v>0</v>
      </c>
      <c r="W56" t="s">
        <v>27</v>
      </c>
      <c r="X56">
        <v>0</v>
      </c>
    </row>
    <row r="57" spans="2:24" x14ac:dyDescent="0.2">
      <c r="B57">
        <v>6398</v>
      </c>
      <c r="C57">
        <v>1975</v>
      </c>
      <c r="D57" t="s">
        <v>118</v>
      </c>
      <c r="E57" t="s">
        <v>32</v>
      </c>
      <c r="F57" t="s">
        <v>119</v>
      </c>
      <c r="G57">
        <v>1</v>
      </c>
      <c r="H57">
        <v>0</v>
      </c>
      <c r="I57" t="s">
        <v>120</v>
      </c>
      <c r="J57">
        <v>2</v>
      </c>
      <c r="K57">
        <v>7</v>
      </c>
      <c r="L57">
        <v>10</v>
      </c>
      <c r="M57">
        <v>13</v>
      </c>
      <c r="N57">
        <v>16</v>
      </c>
      <c r="O57">
        <v>0</v>
      </c>
      <c r="P57">
        <v>4</v>
      </c>
      <c r="Q57">
        <v>2</v>
      </c>
      <c r="R57">
        <v>3</v>
      </c>
      <c r="S57">
        <v>3</v>
      </c>
      <c r="T57">
        <v>8</v>
      </c>
      <c r="U57">
        <v>0</v>
      </c>
      <c r="V57">
        <v>0</v>
      </c>
      <c r="W57" t="s">
        <v>27</v>
      </c>
      <c r="X57">
        <v>0</v>
      </c>
    </row>
    <row r="58" spans="2:24" x14ac:dyDescent="0.2">
      <c r="B58">
        <v>1857</v>
      </c>
      <c r="C58">
        <v>1953</v>
      </c>
      <c r="D58" t="s">
        <v>23</v>
      </c>
      <c r="E58" t="s">
        <v>28</v>
      </c>
      <c r="F58" t="s">
        <v>121</v>
      </c>
      <c r="G58">
        <v>1</v>
      </c>
      <c r="H58">
        <v>1</v>
      </c>
      <c r="I58" s="1">
        <v>41793</v>
      </c>
      <c r="J58">
        <v>2</v>
      </c>
      <c r="K58">
        <v>46</v>
      </c>
      <c r="L58">
        <v>0</v>
      </c>
      <c r="M58">
        <v>12</v>
      </c>
      <c r="N58">
        <v>0</v>
      </c>
      <c r="O58">
        <v>2</v>
      </c>
      <c r="P58">
        <v>23</v>
      </c>
      <c r="Q58">
        <v>2</v>
      </c>
      <c r="R58">
        <v>2</v>
      </c>
      <c r="S58">
        <v>2</v>
      </c>
      <c r="T58">
        <v>7</v>
      </c>
      <c r="U58">
        <v>1</v>
      </c>
      <c r="V58">
        <v>0</v>
      </c>
      <c r="W58" t="s">
        <v>27</v>
      </c>
      <c r="X58">
        <v>0</v>
      </c>
    </row>
    <row r="59" spans="2:24" x14ac:dyDescent="0.2">
      <c r="B59">
        <v>4877</v>
      </c>
      <c r="C59">
        <v>1974</v>
      </c>
      <c r="D59" t="s">
        <v>53</v>
      </c>
      <c r="E59" t="s">
        <v>32</v>
      </c>
      <c r="F59" t="s">
        <v>122</v>
      </c>
      <c r="G59">
        <v>0</v>
      </c>
      <c r="H59">
        <v>1</v>
      </c>
      <c r="I59" s="1">
        <v>41732</v>
      </c>
      <c r="J59">
        <v>2</v>
      </c>
      <c r="K59">
        <v>34</v>
      </c>
      <c r="L59">
        <v>0</v>
      </c>
      <c r="M59">
        <v>7</v>
      </c>
      <c r="N59">
        <v>0</v>
      </c>
      <c r="O59">
        <v>0</v>
      </c>
      <c r="P59">
        <v>0</v>
      </c>
      <c r="Q59">
        <v>1</v>
      </c>
      <c r="R59">
        <v>1</v>
      </c>
      <c r="S59">
        <v>3</v>
      </c>
      <c r="T59">
        <v>7</v>
      </c>
      <c r="U59">
        <v>0</v>
      </c>
      <c r="V59">
        <v>0</v>
      </c>
      <c r="W59" t="s">
        <v>50</v>
      </c>
      <c r="X59">
        <v>0</v>
      </c>
    </row>
    <row r="60" spans="2:24" x14ac:dyDescent="0.2">
      <c r="B60">
        <v>3066</v>
      </c>
      <c r="C60">
        <v>1976</v>
      </c>
      <c r="D60" t="s">
        <v>40</v>
      </c>
      <c r="E60" t="s">
        <v>36</v>
      </c>
      <c r="F60" t="s">
        <v>123</v>
      </c>
      <c r="G60">
        <v>0</v>
      </c>
      <c r="H60">
        <v>1</v>
      </c>
      <c r="I60" s="1">
        <v>41731</v>
      </c>
      <c r="J60">
        <v>2</v>
      </c>
      <c r="K60">
        <v>167</v>
      </c>
      <c r="L60">
        <v>0</v>
      </c>
      <c r="M60">
        <v>43</v>
      </c>
      <c r="N60">
        <v>6</v>
      </c>
      <c r="O60">
        <v>2</v>
      </c>
      <c r="P60">
        <v>13</v>
      </c>
      <c r="Q60">
        <v>2</v>
      </c>
      <c r="R60">
        <v>4</v>
      </c>
      <c r="S60">
        <v>4</v>
      </c>
      <c r="T60">
        <v>5</v>
      </c>
      <c r="U60">
        <v>0</v>
      </c>
      <c r="V60">
        <v>0</v>
      </c>
      <c r="W60" t="s">
        <v>67</v>
      </c>
      <c r="X60">
        <v>0</v>
      </c>
    </row>
    <row r="61" spans="2:24" x14ac:dyDescent="0.2">
      <c r="B61">
        <v>10286</v>
      </c>
      <c r="C61">
        <v>1963</v>
      </c>
      <c r="D61" t="s">
        <v>23</v>
      </c>
      <c r="E61" t="s">
        <v>32</v>
      </c>
      <c r="F61" t="s">
        <v>124</v>
      </c>
      <c r="G61">
        <v>0</v>
      </c>
      <c r="H61">
        <v>0</v>
      </c>
      <c r="I61" s="1">
        <v>41700</v>
      </c>
      <c r="J61">
        <v>2</v>
      </c>
      <c r="K61">
        <v>318</v>
      </c>
      <c r="L61">
        <v>8</v>
      </c>
      <c r="M61">
        <v>407</v>
      </c>
      <c r="N61">
        <v>150</v>
      </c>
      <c r="O61">
        <v>35</v>
      </c>
      <c r="P61">
        <v>8</v>
      </c>
      <c r="Q61">
        <v>1</v>
      </c>
      <c r="R61">
        <v>2</v>
      </c>
      <c r="S61">
        <v>13</v>
      </c>
      <c r="T61">
        <v>0</v>
      </c>
      <c r="U61">
        <v>0</v>
      </c>
      <c r="V61">
        <v>0</v>
      </c>
      <c r="W61" t="s">
        <v>67</v>
      </c>
      <c r="X61">
        <v>0</v>
      </c>
    </row>
    <row r="62" spans="2:24" x14ac:dyDescent="0.2">
      <c r="B62">
        <v>1992</v>
      </c>
      <c r="C62">
        <v>1965</v>
      </c>
      <c r="D62" t="s">
        <v>23</v>
      </c>
      <c r="E62" t="s">
        <v>32</v>
      </c>
      <c r="F62" t="s">
        <v>125</v>
      </c>
      <c r="G62">
        <v>0</v>
      </c>
      <c r="H62">
        <v>1</v>
      </c>
      <c r="I62" s="1">
        <v>41640</v>
      </c>
      <c r="J62">
        <v>2</v>
      </c>
      <c r="K62">
        <v>522</v>
      </c>
      <c r="L62">
        <v>0</v>
      </c>
      <c r="M62">
        <v>257</v>
      </c>
      <c r="N62">
        <v>32</v>
      </c>
      <c r="O62">
        <v>16</v>
      </c>
      <c r="P62">
        <v>66</v>
      </c>
      <c r="Q62">
        <v>4</v>
      </c>
      <c r="R62">
        <v>2</v>
      </c>
      <c r="S62">
        <v>8</v>
      </c>
      <c r="T62">
        <v>7</v>
      </c>
      <c r="U62">
        <v>1</v>
      </c>
      <c r="V62">
        <v>0</v>
      </c>
      <c r="W62" t="s">
        <v>27</v>
      </c>
      <c r="X62">
        <v>1</v>
      </c>
    </row>
    <row r="63" spans="2:24" x14ac:dyDescent="0.2">
      <c r="B63">
        <v>4246</v>
      </c>
      <c r="C63">
        <v>1983</v>
      </c>
      <c r="D63" t="s">
        <v>53</v>
      </c>
      <c r="E63" t="s">
        <v>28</v>
      </c>
      <c r="F63" t="s">
        <v>126</v>
      </c>
      <c r="G63">
        <v>0</v>
      </c>
      <c r="H63">
        <v>0</v>
      </c>
      <c r="I63" s="1">
        <v>41620</v>
      </c>
      <c r="J63">
        <v>2</v>
      </c>
      <c r="K63">
        <v>67</v>
      </c>
      <c r="L63">
        <v>11</v>
      </c>
      <c r="M63">
        <v>26</v>
      </c>
      <c r="N63">
        <v>4</v>
      </c>
      <c r="O63">
        <v>3</v>
      </c>
      <c r="P63">
        <v>262</v>
      </c>
      <c r="Q63">
        <v>0</v>
      </c>
      <c r="R63">
        <v>1</v>
      </c>
      <c r="S63">
        <v>1</v>
      </c>
      <c r="T63">
        <v>17</v>
      </c>
      <c r="U63">
        <v>0</v>
      </c>
      <c r="V63">
        <v>0</v>
      </c>
      <c r="W63" t="s">
        <v>27</v>
      </c>
      <c r="X63">
        <v>0</v>
      </c>
    </row>
    <row r="64" spans="2:24" x14ac:dyDescent="0.2">
      <c r="B64">
        <v>10623</v>
      </c>
      <c r="C64">
        <v>1962</v>
      </c>
      <c r="D64" t="s">
        <v>53</v>
      </c>
      <c r="E64" t="s">
        <v>36</v>
      </c>
      <c r="F64" t="s">
        <v>127</v>
      </c>
      <c r="G64">
        <v>0</v>
      </c>
      <c r="H64">
        <v>1</v>
      </c>
      <c r="I64" t="s">
        <v>128</v>
      </c>
      <c r="J64">
        <v>2</v>
      </c>
      <c r="K64">
        <v>28</v>
      </c>
      <c r="L64">
        <v>0</v>
      </c>
      <c r="M64">
        <v>4</v>
      </c>
      <c r="N64">
        <v>0</v>
      </c>
      <c r="O64">
        <v>0</v>
      </c>
      <c r="P64">
        <v>0</v>
      </c>
      <c r="Q64">
        <v>1</v>
      </c>
      <c r="R64">
        <v>1</v>
      </c>
      <c r="S64">
        <v>3</v>
      </c>
      <c r="T64">
        <v>5</v>
      </c>
      <c r="U64">
        <v>0</v>
      </c>
      <c r="V64">
        <v>0</v>
      </c>
      <c r="W64" t="s">
        <v>27</v>
      </c>
      <c r="X64">
        <v>0</v>
      </c>
    </row>
    <row r="65" spans="2:24" x14ac:dyDescent="0.2">
      <c r="B65">
        <v>4867</v>
      </c>
      <c r="C65">
        <v>1969</v>
      </c>
      <c r="D65" t="s">
        <v>40</v>
      </c>
      <c r="E65" t="s">
        <v>28</v>
      </c>
      <c r="F65" t="s">
        <v>129</v>
      </c>
      <c r="G65">
        <v>1</v>
      </c>
      <c r="H65">
        <v>1</v>
      </c>
      <c r="I65" t="s">
        <v>130</v>
      </c>
      <c r="J65">
        <v>2</v>
      </c>
      <c r="K65">
        <v>58</v>
      </c>
      <c r="L65">
        <v>0</v>
      </c>
      <c r="M65">
        <v>18</v>
      </c>
      <c r="N65">
        <v>2</v>
      </c>
      <c r="O65">
        <v>0</v>
      </c>
      <c r="P65">
        <v>10</v>
      </c>
      <c r="Q65">
        <v>4</v>
      </c>
      <c r="R65">
        <v>3</v>
      </c>
      <c r="S65">
        <v>4</v>
      </c>
      <c r="T65">
        <v>7</v>
      </c>
      <c r="U65">
        <v>0</v>
      </c>
      <c r="V65">
        <v>0</v>
      </c>
      <c r="W65" t="s">
        <v>27</v>
      </c>
      <c r="X65">
        <v>0</v>
      </c>
    </row>
    <row r="66" spans="2:24" x14ac:dyDescent="0.2">
      <c r="B66">
        <v>3112</v>
      </c>
      <c r="C66">
        <v>1978</v>
      </c>
      <c r="D66" t="s">
        <v>53</v>
      </c>
      <c r="E66" t="s">
        <v>32</v>
      </c>
      <c r="F66" t="s">
        <v>131</v>
      </c>
      <c r="G66">
        <v>1</v>
      </c>
      <c r="H66">
        <v>0</v>
      </c>
      <c r="I66" s="1">
        <v>41403</v>
      </c>
      <c r="J66">
        <v>2</v>
      </c>
      <c r="K66">
        <v>2</v>
      </c>
      <c r="L66">
        <v>4</v>
      </c>
      <c r="M66">
        <v>9</v>
      </c>
      <c r="N66">
        <v>0</v>
      </c>
      <c r="O66">
        <v>4</v>
      </c>
      <c r="P66">
        <v>5</v>
      </c>
      <c r="Q66">
        <v>1</v>
      </c>
      <c r="R66">
        <v>1</v>
      </c>
      <c r="S66">
        <v>3</v>
      </c>
      <c r="T66">
        <v>5</v>
      </c>
      <c r="U66">
        <v>0</v>
      </c>
      <c r="V66">
        <v>0</v>
      </c>
      <c r="W66" t="s">
        <v>27</v>
      </c>
      <c r="X66">
        <v>0</v>
      </c>
    </row>
    <row r="67" spans="2:24" x14ac:dyDescent="0.2">
      <c r="B67">
        <v>4865</v>
      </c>
      <c r="C67">
        <v>1975</v>
      </c>
      <c r="D67" t="s">
        <v>53</v>
      </c>
      <c r="E67" t="s">
        <v>24</v>
      </c>
      <c r="F67" t="s">
        <v>132</v>
      </c>
      <c r="G67">
        <v>1</v>
      </c>
      <c r="H67">
        <v>1</v>
      </c>
      <c r="I67" t="s">
        <v>133</v>
      </c>
      <c r="J67">
        <v>2</v>
      </c>
      <c r="K67">
        <v>229</v>
      </c>
      <c r="L67">
        <v>7</v>
      </c>
      <c r="M67">
        <v>140</v>
      </c>
      <c r="N67">
        <v>10</v>
      </c>
      <c r="O67">
        <v>3</v>
      </c>
      <c r="P67">
        <v>11</v>
      </c>
      <c r="Q67">
        <v>7</v>
      </c>
      <c r="R67">
        <v>5</v>
      </c>
      <c r="S67">
        <v>8</v>
      </c>
      <c r="T67">
        <v>7</v>
      </c>
      <c r="U67">
        <v>1</v>
      </c>
      <c r="V67">
        <v>0</v>
      </c>
      <c r="W67" t="s">
        <v>38</v>
      </c>
      <c r="X67">
        <v>0</v>
      </c>
    </row>
    <row r="68" spans="2:24" x14ac:dyDescent="0.2">
      <c r="B68">
        <v>6287</v>
      </c>
      <c r="C68">
        <v>1987</v>
      </c>
      <c r="D68" t="s">
        <v>23</v>
      </c>
      <c r="E68" t="s">
        <v>36</v>
      </c>
      <c r="F68" t="s">
        <v>134</v>
      </c>
      <c r="G68">
        <v>1</v>
      </c>
      <c r="H68">
        <v>0</v>
      </c>
      <c r="I68" t="s">
        <v>135</v>
      </c>
      <c r="J68">
        <v>2</v>
      </c>
      <c r="K68">
        <v>14</v>
      </c>
      <c r="L68">
        <v>0</v>
      </c>
      <c r="M68">
        <v>16</v>
      </c>
      <c r="N68">
        <v>0</v>
      </c>
      <c r="O68">
        <v>0</v>
      </c>
      <c r="P68">
        <v>6</v>
      </c>
      <c r="Q68">
        <v>1</v>
      </c>
      <c r="R68">
        <v>1</v>
      </c>
      <c r="S68">
        <v>2</v>
      </c>
      <c r="T68">
        <v>6</v>
      </c>
      <c r="U68">
        <v>1</v>
      </c>
      <c r="V68">
        <v>0</v>
      </c>
      <c r="W68" t="s">
        <v>27</v>
      </c>
      <c r="X68">
        <v>0</v>
      </c>
    </row>
    <row r="69" spans="2:24" x14ac:dyDescent="0.2">
      <c r="B69">
        <v>4405</v>
      </c>
      <c r="C69">
        <v>1957</v>
      </c>
      <c r="D69" t="s">
        <v>53</v>
      </c>
      <c r="E69" t="s">
        <v>32</v>
      </c>
      <c r="F69" t="s">
        <v>136</v>
      </c>
      <c r="G69">
        <v>0</v>
      </c>
      <c r="H69">
        <v>2</v>
      </c>
      <c r="I69" t="s">
        <v>135</v>
      </c>
      <c r="J69">
        <v>2</v>
      </c>
      <c r="K69">
        <v>622</v>
      </c>
      <c r="L69">
        <v>7</v>
      </c>
      <c r="M69">
        <v>115</v>
      </c>
      <c r="N69">
        <v>30</v>
      </c>
      <c r="O69">
        <v>0</v>
      </c>
      <c r="P69">
        <v>15</v>
      </c>
      <c r="Q69">
        <v>2</v>
      </c>
      <c r="R69">
        <v>6</v>
      </c>
      <c r="S69">
        <v>12</v>
      </c>
      <c r="T69">
        <v>5</v>
      </c>
      <c r="U69">
        <v>0</v>
      </c>
      <c r="V69">
        <v>0</v>
      </c>
      <c r="W69" t="s">
        <v>38</v>
      </c>
      <c r="X69">
        <v>0</v>
      </c>
    </row>
    <row r="70" spans="2:24" x14ac:dyDescent="0.2">
      <c r="B70">
        <v>5332</v>
      </c>
      <c r="C70">
        <v>1961</v>
      </c>
      <c r="D70" t="s">
        <v>43</v>
      </c>
      <c r="E70" t="s">
        <v>32</v>
      </c>
      <c r="F70" t="s">
        <v>137</v>
      </c>
      <c r="G70">
        <v>0</v>
      </c>
      <c r="H70">
        <v>0</v>
      </c>
      <c r="I70" t="s">
        <v>138</v>
      </c>
      <c r="J70">
        <v>2</v>
      </c>
      <c r="K70">
        <v>362</v>
      </c>
      <c r="L70">
        <v>50</v>
      </c>
      <c r="M70">
        <v>431</v>
      </c>
      <c r="N70">
        <v>134</v>
      </c>
      <c r="O70">
        <v>35</v>
      </c>
      <c r="P70">
        <v>54</v>
      </c>
      <c r="Q70">
        <v>1</v>
      </c>
      <c r="R70">
        <v>3</v>
      </c>
      <c r="S70">
        <v>7</v>
      </c>
      <c r="T70">
        <v>1</v>
      </c>
      <c r="U70">
        <v>0</v>
      </c>
      <c r="V70">
        <v>0</v>
      </c>
      <c r="W70" t="s">
        <v>50</v>
      </c>
      <c r="X70">
        <v>0</v>
      </c>
    </row>
    <row r="71" spans="2:24" x14ac:dyDescent="0.2">
      <c r="B71">
        <v>1519</v>
      </c>
      <c r="C71">
        <v>1973</v>
      </c>
      <c r="D71" t="s">
        <v>40</v>
      </c>
      <c r="E71" t="s">
        <v>28</v>
      </c>
      <c r="F71" t="s">
        <v>139</v>
      </c>
      <c r="G71">
        <v>1</v>
      </c>
      <c r="H71">
        <v>1</v>
      </c>
      <c r="I71" t="s">
        <v>140</v>
      </c>
      <c r="J71">
        <v>2</v>
      </c>
      <c r="K71">
        <v>38</v>
      </c>
      <c r="L71">
        <v>4</v>
      </c>
      <c r="M71">
        <v>22</v>
      </c>
      <c r="N71">
        <v>3</v>
      </c>
      <c r="O71">
        <v>3</v>
      </c>
      <c r="P71">
        <v>3</v>
      </c>
      <c r="Q71">
        <v>3</v>
      </c>
      <c r="R71">
        <v>3</v>
      </c>
      <c r="S71">
        <v>3</v>
      </c>
      <c r="T71">
        <v>8</v>
      </c>
      <c r="U71">
        <v>1</v>
      </c>
      <c r="V71">
        <v>0</v>
      </c>
      <c r="W71" t="s">
        <v>27</v>
      </c>
      <c r="X71">
        <v>0</v>
      </c>
    </row>
    <row r="72" spans="2:24" x14ac:dyDescent="0.2">
      <c r="B72">
        <v>9080</v>
      </c>
      <c r="C72">
        <v>1973</v>
      </c>
      <c r="D72" t="s">
        <v>40</v>
      </c>
      <c r="E72" t="s">
        <v>28</v>
      </c>
      <c r="F72" t="s">
        <v>139</v>
      </c>
      <c r="G72">
        <v>1</v>
      </c>
      <c r="H72">
        <v>1</v>
      </c>
      <c r="I72" t="s">
        <v>140</v>
      </c>
      <c r="J72">
        <v>2</v>
      </c>
      <c r="K72">
        <v>38</v>
      </c>
      <c r="L72">
        <v>4</v>
      </c>
      <c r="M72">
        <v>22</v>
      </c>
      <c r="N72">
        <v>3</v>
      </c>
      <c r="O72">
        <v>3</v>
      </c>
      <c r="P72">
        <v>3</v>
      </c>
      <c r="Q72">
        <v>3</v>
      </c>
      <c r="R72">
        <v>3</v>
      </c>
      <c r="S72">
        <v>3</v>
      </c>
      <c r="T72">
        <v>8</v>
      </c>
      <c r="U72">
        <v>0</v>
      </c>
      <c r="V72">
        <v>0</v>
      </c>
      <c r="W72" t="s">
        <v>27</v>
      </c>
      <c r="X72">
        <v>0</v>
      </c>
    </row>
    <row r="73" spans="2:24" x14ac:dyDescent="0.2">
      <c r="B73">
        <v>1772</v>
      </c>
      <c r="C73">
        <v>1976</v>
      </c>
      <c r="D73" t="s">
        <v>40</v>
      </c>
      <c r="E73" t="s">
        <v>32</v>
      </c>
      <c r="F73" t="s">
        <v>141</v>
      </c>
      <c r="G73">
        <v>0</v>
      </c>
      <c r="H73">
        <v>0</v>
      </c>
      <c r="I73" s="1">
        <v>41579</v>
      </c>
      <c r="J73">
        <v>2</v>
      </c>
      <c r="K73">
        <v>1074</v>
      </c>
      <c r="L73">
        <v>37</v>
      </c>
      <c r="M73">
        <v>518</v>
      </c>
      <c r="N73">
        <v>193</v>
      </c>
      <c r="O73">
        <v>92</v>
      </c>
      <c r="P73">
        <v>129</v>
      </c>
      <c r="Q73">
        <v>1</v>
      </c>
      <c r="R73">
        <v>5</v>
      </c>
      <c r="S73">
        <v>7</v>
      </c>
      <c r="T73">
        <v>2</v>
      </c>
      <c r="U73">
        <v>1</v>
      </c>
      <c r="V73">
        <v>0</v>
      </c>
      <c r="W73" t="s">
        <v>31</v>
      </c>
      <c r="X73">
        <v>2</v>
      </c>
    </row>
    <row r="74" spans="2:24" x14ac:dyDescent="0.2">
      <c r="B74">
        <v>5341</v>
      </c>
      <c r="C74">
        <v>1963</v>
      </c>
      <c r="D74" t="s">
        <v>43</v>
      </c>
      <c r="E74" t="s">
        <v>24</v>
      </c>
      <c r="F74" t="s">
        <v>142</v>
      </c>
      <c r="G74">
        <v>0</v>
      </c>
      <c r="H74">
        <v>1</v>
      </c>
      <c r="I74" s="1">
        <v>41395</v>
      </c>
      <c r="J74">
        <v>2</v>
      </c>
      <c r="K74">
        <v>983</v>
      </c>
      <c r="L74">
        <v>76</v>
      </c>
      <c r="M74">
        <v>184</v>
      </c>
      <c r="N74">
        <v>180</v>
      </c>
      <c r="O74">
        <v>138</v>
      </c>
      <c r="P74">
        <v>27</v>
      </c>
      <c r="Q74">
        <v>1</v>
      </c>
      <c r="R74">
        <v>6</v>
      </c>
      <c r="S74">
        <v>4</v>
      </c>
      <c r="T74">
        <v>7</v>
      </c>
      <c r="U74">
        <v>0</v>
      </c>
      <c r="V74">
        <v>0</v>
      </c>
      <c r="W74" t="s">
        <v>67</v>
      </c>
      <c r="X74">
        <v>1</v>
      </c>
    </row>
    <row r="75" spans="2:24" x14ac:dyDescent="0.2">
      <c r="B75">
        <v>5510</v>
      </c>
      <c r="C75">
        <v>1978</v>
      </c>
      <c r="D75" t="s">
        <v>53</v>
      </c>
      <c r="E75" t="s">
        <v>32</v>
      </c>
      <c r="F75" t="s">
        <v>143</v>
      </c>
      <c r="G75">
        <v>0</v>
      </c>
      <c r="H75">
        <v>1</v>
      </c>
      <c r="I75" t="s">
        <v>144</v>
      </c>
      <c r="J75">
        <v>2</v>
      </c>
      <c r="K75">
        <v>262</v>
      </c>
      <c r="L75">
        <v>6</v>
      </c>
      <c r="M75">
        <v>61</v>
      </c>
      <c r="N75">
        <v>0</v>
      </c>
      <c r="O75">
        <v>10</v>
      </c>
      <c r="P75">
        <v>102</v>
      </c>
      <c r="Q75">
        <v>3</v>
      </c>
      <c r="R75">
        <v>5</v>
      </c>
      <c r="S75">
        <v>6</v>
      </c>
      <c r="T75">
        <v>5</v>
      </c>
      <c r="U75">
        <v>0</v>
      </c>
      <c r="V75">
        <v>0</v>
      </c>
      <c r="W75" t="s">
        <v>27</v>
      </c>
      <c r="X75">
        <v>0</v>
      </c>
    </row>
    <row r="76" spans="2:24" x14ac:dyDescent="0.2">
      <c r="B76">
        <v>3887</v>
      </c>
      <c r="C76">
        <v>1971</v>
      </c>
      <c r="D76" t="s">
        <v>23</v>
      </c>
      <c r="E76" t="s">
        <v>28</v>
      </c>
      <c r="F76" t="s">
        <v>145</v>
      </c>
      <c r="G76">
        <v>1</v>
      </c>
      <c r="H76">
        <v>0</v>
      </c>
      <c r="I76" s="1">
        <v>41224</v>
      </c>
      <c r="J76">
        <v>2</v>
      </c>
      <c r="K76">
        <v>3</v>
      </c>
      <c r="L76">
        <v>17</v>
      </c>
      <c r="M76">
        <v>26</v>
      </c>
      <c r="N76">
        <v>20</v>
      </c>
      <c r="O76">
        <v>1</v>
      </c>
      <c r="P76">
        <v>39</v>
      </c>
      <c r="Q76">
        <v>2</v>
      </c>
      <c r="R76">
        <v>2</v>
      </c>
      <c r="S76">
        <v>3</v>
      </c>
      <c r="T76">
        <v>9</v>
      </c>
      <c r="U76">
        <v>1</v>
      </c>
      <c r="V76">
        <v>0</v>
      </c>
      <c r="W76" t="s">
        <v>50</v>
      </c>
      <c r="X76">
        <v>0</v>
      </c>
    </row>
    <row r="77" spans="2:24" x14ac:dyDescent="0.2">
      <c r="B77">
        <v>7022</v>
      </c>
      <c r="C77">
        <v>1972</v>
      </c>
      <c r="D77" t="s">
        <v>23</v>
      </c>
      <c r="E77" t="s">
        <v>32</v>
      </c>
      <c r="F77" t="s">
        <v>146</v>
      </c>
      <c r="G77">
        <v>1</v>
      </c>
      <c r="H77">
        <v>0</v>
      </c>
      <c r="I77" t="s">
        <v>147</v>
      </c>
      <c r="J77">
        <v>2</v>
      </c>
      <c r="K77">
        <v>739</v>
      </c>
      <c r="L77">
        <v>107</v>
      </c>
      <c r="M77">
        <v>309</v>
      </c>
      <c r="N77">
        <v>140</v>
      </c>
      <c r="O77">
        <v>80</v>
      </c>
      <c r="P77">
        <v>35</v>
      </c>
      <c r="Q77">
        <v>1</v>
      </c>
      <c r="R77">
        <v>2</v>
      </c>
      <c r="S77">
        <v>13</v>
      </c>
      <c r="T77">
        <v>6</v>
      </c>
      <c r="U77">
        <v>0</v>
      </c>
      <c r="V77">
        <v>0</v>
      </c>
      <c r="W77" t="s">
        <v>67</v>
      </c>
      <c r="X77">
        <v>0</v>
      </c>
    </row>
    <row r="78" spans="2:24" x14ac:dyDescent="0.2">
      <c r="B78">
        <v>9999</v>
      </c>
      <c r="C78">
        <v>1966</v>
      </c>
      <c r="D78" t="s">
        <v>23</v>
      </c>
      <c r="E78" t="s">
        <v>36</v>
      </c>
      <c r="F78" t="s">
        <v>148</v>
      </c>
      <c r="G78">
        <v>0</v>
      </c>
      <c r="H78">
        <v>0</v>
      </c>
      <c r="I78" t="s">
        <v>149</v>
      </c>
      <c r="J78">
        <v>2</v>
      </c>
      <c r="K78">
        <v>610</v>
      </c>
      <c r="L78">
        <v>105</v>
      </c>
      <c r="M78">
        <v>125</v>
      </c>
      <c r="N78">
        <v>137</v>
      </c>
      <c r="O78">
        <v>42</v>
      </c>
      <c r="P78">
        <v>21</v>
      </c>
      <c r="Q78">
        <v>1</v>
      </c>
      <c r="R78">
        <v>9</v>
      </c>
      <c r="S78">
        <v>9</v>
      </c>
      <c r="T78">
        <v>5</v>
      </c>
      <c r="U78">
        <v>0</v>
      </c>
      <c r="V78">
        <v>0</v>
      </c>
      <c r="W78" t="s">
        <v>27</v>
      </c>
      <c r="X78">
        <v>0</v>
      </c>
    </row>
    <row r="79" spans="2:24" x14ac:dyDescent="0.2">
      <c r="B79">
        <v>10352</v>
      </c>
      <c r="C79">
        <v>1964</v>
      </c>
      <c r="D79" t="s">
        <v>23</v>
      </c>
      <c r="E79" t="s">
        <v>55</v>
      </c>
      <c r="F79" t="s">
        <v>150</v>
      </c>
      <c r="G79">
        <v>1</v>
      </c>
      <c r="H79">
        <v>1</v>
      </c>
      <c r="I79" s="1">
        <v>41099</v>
      </c>
      <c r="J79">
        <v>2</v>
      </c>
      <c r="K79">
        <v>50</v>
      </c>
      <c r="L79">
        <v>4</v>
      </c>
      <c r="M79">
        <v>28</v>
      </c>
      <c r="N79">
        <v>6</v>
      </c>
      <c r="O79">
        <v>3</v>
      </c>
      <c r="P79">
        <v>26</v>
      </c>
      <c r="Q79">
        <v>3</v>
      </c>
      <c r="R79">
        <v>3</v>
      </c>
      <c r="S79">
        <v>2</v>
      </c>
      <c r="T79">
        <v>9</v>
      </c>
      <c r="U79">
        <v>1</v>
      </c>
      <c r="V79">
        <v>0</v>
      </c>
      <c r="W79" t="s">
        <v>67</v>
      </c>
      <c r="X79">
        <v>0</v>
      </c>
    </row>
    <row r="80" spans="2:24" x14ac:dyDescent="0.2">
      <c r="B80">
        <v>7919</v>
      </c>
      <c r="C80">
        <v>1977</v>
      </c>
      <c r="D80" t="s">
        <v>40</v>
      </c>
      <c r="E80" t="s">
        <v>36</v>
      </c>
      <c r="F80" t="s">
        <v>151</v>
      </c>
      <c r="G80">
        <v>0</v>
      </c>
      <c r="H80">
        <v>0</v>
      </c>
      <c r="I80" t="s">
        <v>152</v>
      </c>
      <c r="J80">
        <v>2</v>
      </c>
      <c r="K80">
        <v>1285</v>
      </c>
      <c r="L80">
        <v>105</v>
      </c>
      <c r="M80">
        <v>653</v>
      </c>
      <c r="N80">
        <v>28</v>
      </c>
      <c r="O80">
        <v>21</v>
      </c>
      <c r="P80">
        <v>0</v>
      </c>
      <c r="Q80">
        <v>1</v>
      </c>
      <c r="R80">
        <v>10</v>
      </c>
      <c r="S80">
        <v>8</v>
      </c>
      <c r="T80">
        <v>8</v>
      </c>
      <c r="U80">
        <v>1</v>
      </c>
      <c r="V80">
        <v>0</v>
      </c>
      <c r="W80" t="s">
        <v>27</v>
      </c>
      <c r="X80">
        <v>0</v>
      </c>
    </row>
    <row r="81" spans="2:24" x14ac:dyDescent="0.2">
      <c r="B81">
        <v>4114</v>
      </c>
      <c r="C81">
        <v>1965</v>
      </c>
      <c r="D81" t="s">
        <v>53</v>
      </c>
      <c r="E81" t="s">
        <v>32</v>
      </c>
      <c r="F81" t="s">
        <v>153</v>
      </c>
      <c r="G81">
        <v>0</v>
      </c>
      <c r="H81">
        <v>0</v>
      </c>
      <c r="I81" s="1">
        <v>41221</v>
      </c>
      <c r="J81">
        <v>2</v>
      </c>
      <c r="K81">
        <v>650</v>
      </c>
      <c r="L81">
        <v>37</v>
      </c>
      <c r="M81">
        <v>780</v>
      </c>
      <c r="N81">
        <v>27</v>
      </c>
      <c r="O81">
        <v>167</v>
      </c>
      <c r="P81">
        <v>32</v>
      </c>
      <c r="Q81">
        <v>1</v>
      </c>
      <c r="R81">
        <v>6</v>
      </c>
      <c r="S81">
        <v>13</v>
      </c>
      <c r="T81">
        <v>3</v>
      </c>
      <c r="U81">
        <v>0</v>
      </c>
      <c r="V81">
        <v>0</v>
      </c>
      <c r="W81" t="s">
        <v>38</v>
      </c>
      <c r="X81">
        <v>0</v>
      </c>
    </row>
    <row r="82" spans="2:24" x14ac:dyDescent="0.2">
      <c r="B82">
        <v>7990</v>
      </c>
      <c r="C82">
        <v>1948</v>
      </c>
      <c r="D82" t="s">
        <v>23</v>
      </c>
      <c r="E82" t="s">
        <v>32</v>
      </c>
      <c r="F82" t="s">
        <v>154</v>
      </c>
      <c r="G82">
        <v>0</v>
      </c>
      <c r="H82">
        <v>0</v>
      </c>
      <c r="I82" s="1">
        <v>40947</v>
      </c>
      <c r="J82">
        <v>2</v>
      </c>
      <c r="K82">
        <v>9</v>
      </c>
      <c r="L82">
        <v>1</v>
      </c>
      <c r="M82">
        <v>2</v>
      </c>
      <c r="N82">
        <v>3</v>
      </c>
      <c r="O82">
        <v>2</v>
      </c>
      <c r="P82">
        <v>0</v>
      </c>
      <c r="Q82">
        <v>1</v>
      </c>
      <c r="R82">
        <v>0</v>
      </c>
      <c r="S82">
        <v>3</v>
      </c>
      <c r="T82">
        <v>6</v>
      </c>
      <c r="U82">
        <v>0</v>
      </c>
      <c r="V82">
        <v>0</v>
      </c>
      <c r="W82" t="s">
        <v>31</v>
      </c>
      <c r="X82">
        <v>0</v>
      </c>
    </row>
    <row r="83" spans="2:24" x14ac:dyDescent="0.2">
      <c r="B83">
        <v>9888</v>
      </c>
      <c r="C83">
        <v>1970</v>
      </c>
      <c r="D83" t="s">
        <v>23</v>
      </c>
      <c r="E83" t="s">
        <v>36</v>
      </c>
      <c r="F83" t="s">
        <v>155</v>
      </c>
      <c r="G83">
        <v>0</v>
      </c>
      <c r="H83">
        <v>0</v>
      </c>
      <c r="I83" t="s">
        <v>156</v>
      </c>
      <c r="J83">
        <v>3</v>
      </c>
      <c r="K83">
        <v>458</v>
      </c>
      <c r="L83">
        <v>81</v>
      </c>
      <c r="M83">
        <v>356</v>
      </c>
      <c r="N83">
        <v>106</v>
      </c>
      <c r="O83">
        <v>50</v>
      </c>
      <c r="P83">
        <v>40</v>
      </c>
      <c r="Q83">
        <v>1</v>
      </c>
      <c r="R83">
        <v>4</v>
      </c>
      <c r="S83">
        <v>7</v>
      </c>
      <c r="T83">
        <v>2</v>
      </c>
      <c r="U83">
        <v>0</v>
      </c>
      <c r="V83">
        <v>0</v>
      </c>
      <c r="W83" t="s">
        <v>27</v>
      </c>
      <c r="X83">
        <v>0</v>
      </c>
    </row>
    <row r="84" spans="2:24" x14ac:dyDescent="0.2">
      <c r="B84">
        <v>4399</v>
      </c>
      <c r="C84">
        <v>1970</v>
      </c>
      <c r="D84" t="s">
        <v>23</v>
      </c>
      <c r="E84" t="s">
        <v>36</v>
      </c>
      <c r="F84" t="s">
        <v>155</v>
      </c>
      <c r="G84">
        <v>0</v>
      </c>
      <c r="H84">
        <v>0</v>
      </c>
      <c r="I84" t="s">
        <v>156</v>
      </c>
      <c r="J84">
        <v>3</v>
      </c>
      <c r="K84">
        <v>458</v>
      </c>
      <c r="L84">
        <v>81</v>
      </c>
      <c r="M84">
        <v>356</v>
      </c>
      <c r="N84">
        <v>106</v>
      </c>
      <c r="O84">
        <v>50</v>
      </c>
      <c r="P84">
        <v>40</v>
      </c>
      <c r="Q84">
        <v>1</v>
      </c>
      <c r="R84">
        <v>4</v>
      </c>
      <c r="S84">
        <v>7</v>
      </c>
      <c r="T84">
        <v>2</v>
      </c>
      <c r="U84">
        <v>0</v>
      </c>
      <c r="V84">
        <v>0</v>
      </c>
      <c r="W84" t="s">
        <v>31</v>
      </c>
      <c r="X84">
        <v>0</v>
      </c>
    </row>
    <row r="85" spans="2:24" x14ac:dyDescent="0.2">
      <c r="B85">
        <v>4452</v>
      </c>
      <c r="C85">
        <v>1958</v>
      </c>
      <c r="D85" t="s">
        <v>23</v>
      </c>
      <c r="E85" t="s">
        <v>28</v>
      </c>
      <c r="F85" t="s">
        <v>157</v>
      </c>
      <c r="G85">
        <v>0</v>
      </c>
      <c r="H85">
        <v>1</v>
      </c>
      <c r="I85" t="s">
        <v>158</v>
      </c>
      <c r="J85">
        <v>3</v>
      </c>
      <c r="K85">
        <v>292</v>
      </c>
      <c r="L85">
        <v>6</v>
      </c>
      <c r="M85">
        <v>37</v>
      </c>
      <c r="N85">
        <v>0</v>
      </c>
      <c r="O85">
        <v>3</v>
      </c>
      <c r="P85">
        <v>34</v>
      </c>
      <c r="Q85">
        <v>4</v>
      </c>
      <c r="R85">
        <v>6</v>
      </c>
      <c r="S85">
        <v>6</v>
      </c>
      <c r="T85">
        <v>7</v>
      </c>
      <c r="U85">
        <v>1</v>
      </c>
      <c r="V85">
        <v>0</v>
      </c>
      <c r="W85" t="s">
        <v>46</v>
      </c>
      <c r="X85">
        <v>2</v>
      </c>
    </row>
    <row r="86" spans="2:24" x14ac:dyDescent="0.2">
      <c r="B86">
        <v>4785</v>
      </c>
      <c r="C86">
        <v>1971</v>
      </c>
      <c r="D86" t="s">
        <v>40</v>
      </c>
      <c r="E86" t="s">
        <v>36</v>
      </c>
      <c r="F86" t="s">
        <v>159</v>
      </c>
      <c r="G86">
        <v>0</v>
      </c>
      <c r="H86">
        <v>2</v>
      </c>
      <c r="I86" t="s">
        <v>160</v>
      </c>
      <c r="J86">
        <v>3</v>
      </c>
      <c r="K86">
        <v>520</v>
      </c>
      <c r="L86">
        <v>7</v>
      </c>
      <c r="M86">
        <v>154</v>
      </c>
      <c r="N86">
        <v>19</v>
      </c>
      <c r="O86">
        <v>0</v>
      </c>
      <c r="P86">
        <v>14</v>
      </c>
      <c r="Q86">
        <v>2</v>
      </c>
      <c r="R86">
        <v>6</v>
      </c>
      <c r="S86">
        <v>11</v>
      </c>
      <c r="T86">
        <v>3</v>
      </c>
      <c r="U86">
        <v>0</v>
      </c>
      <c r="V86">
        <v>0</v>
      </c>
      <c r="W86" t="s">
        <v>67</v>
      </c>
      <c r="X86">
        <v>0</v>
      </c>
    </row>
    <row r="87" spans="2:24" x14ac:dyDescent="0.2">
      <c r="B87">
        <v>8461</v>
      </c>
      <c r="C87">
        <v>1963</v>
      </c>
      <c r="D87" t="s">
        <v>23</v>
      </c>
      <c r="E87" t="s">
        <v>24</v>
      </c>
      <c r="F87" t="s">
        <v>161</v>
      </c>
      <c r="G87">
        <v>2</v>
      </c>
      <c r="H87">
        <v>1</v>
      </c>
      <c r="I87" s="1">
        <v>41915</v>
      </c>
      <c r="J87">
        <v>3</v>
      </c>
      <c r="K87">
        <v>14</v>
      </c>
      <c r="L87">
        <v>0</v>
      </c>
      <c r="M87">
        <v>1</v>
      </c>
      <c r="N87">
        <v>0</v>
      </c>
      <c r="O87">
        <v>0</v>
      </c>
      <c r="P87">
        <v>1</v>
      </c>
      <c r="Q87">
        <v>1</v>
      </c>
      <c r="R87">
        <v>1</v>
      </c>
      <c r="S87">
        <v>2</v>
      </c>
      <c r="T87">
        <v>7</v>
      </c>
      <c r="U87">
        <v>0</v>
      </c>
      <c r="V87">
        <v>0</v>
      </c>
      <c r="W87" t="s">
        <v>27</v>
      </c>
      <c r="X87">
        <v>0</v>
      </c>
    </row>
    <row r="88" spans="2:24" x14ac:dyDescent="0.2">
      <c r="B88">
        <v>3878</v>
      </c>
      <c r="C88">
        <v>1981</v>
      </c>
      <c r="D88" t="s">
        <v>43</v>
      </c>
      <c r="E88" t="s">
        <v>28</v>
      </c>
      <c r="F88" t="s">
        <v>162</v>
      </c>
      <c r="G88">
        <v>1</v>
      </c>
      <c r="H88">
        <v>0</v>
      </c>
      <c r="I88" t="s">
        <v>163</v>
      </c>
      <c r="J88">
        <v>3</v>
      </c>
      <c r="K88">
        <v>3</v>
      </c>
      <c r="L88">
        <v>4</v>
      </c>
      <c r="M88">
        <v>7</v>
      </c>
      <c r="N88">
        <v>15</v>
      </c>
      <c r="O88">
        <v>8</v>
      </c>
      <c r="P88">
        <v>11</v>
      </c>
      <c r="Q88">
        <v>1</v>
      </c>
      <c r="R88">
        <v>1</v>
      </c>
      <c r="S88">
        <v>3</v>
      </c>
      <c r="T88">
        <v>7</v>
      </c>
      <c r="U88">
        <v>0</v>
      </c>
      <c r="V88">
        <v>0</v>
      </c>
      <c r="W88" t="s">
        <v>27</v>
      </c>
      <c r="X88">
        <v>0</v>
      </c>
    </row>
    <row r="89" spans="2:24" x14ac:dyDescent="0.2">
      <c r="B89">
        <v>9612</v>
      </c>
      <c r="C89">
        <v>1988</v>
      </c>
      <c r="D89" t="s">
        <v>43</v>
      </c>
      <c r="E89" t="s">
        <v>28</v>
      </c>
      <c r="F89" t="s">
        <v>164</v>
      </c>
      <c r="G89">
        <v>0</v>
      </c>
      <c r="H89">
        <v>0</v>
      </c>
      <c r="I89" s="1">
        <v>41822</v>
      </c>
      <c r="J89">
        <v>3</v>
      </c>
      <c r="K89">
        <v>1</v>
      </c>
      <c r="L89">
        <v>8</v>
      </c>
      <c r="M89">
        <v>6</v>
      </c>
      <c r="N89">
        <v>4</v>
      </c>
      <c r="O89">
        <v>8</v>
      </c>
      <c r="P89">
        <v>16</v>
      </c>
      <c r="Q89">
        <v>1</v>
      </c>
      <c r="R89">
        <v>1</v>
      </c>
      <c r="S89">
        <v>3</v>
      </c>
      <c r="T89">
        <v>7</v>
      </c>
      <c r="U89">
        <v>0</v>
      </c>
      <c r="V89">
        <v>0</v>
      </c>
      <c r="W89" t="s">
        <v>27</v>
      </c>
      <c r="X89">
        <v>0</v>
      </c>
    </row>
    <row r="90" spans="2:24" x14ac:dyDescent="0.2">
      <c r="B90">
        <v>4098</v>
      </c>
      <c r="C90">
        <v>1974</v>
      </c>
      <c r="D90" t="s">
        <v>23</v>
      </c>
      <c r="E90" t="s">
        <v>32</v>
      </c>
      <c r="F90" t="s">
        <v>165</v>
      </c>
      <c r="G90">
        <v>1</v>
      </c>
      <c r="H90">
        <v>1</v>
      </c>
      <c r="I90" t="s">
        <v>166</v>
      </c>
      <c r="J90">
        <v>3</v>
      </c>
      <c r="K90">
        <v>20</v>
      </c>
      <c r="L90">
        <v>3</v>
      </c>
      <c r="M90">
        <v>16</v>
      </c>
      <c r="N90">
        <v>0</v>
      </c>
      <c r="O90">
        <v>4</v>
      </c>
      <c r="P90">
        <v>1</v>
      </c>
      <c r="Q90">
        <v>3</v>
      </c>
      <c r="R90">
        <v>2</v>
      </c>
      <c r="S90">
        <v>4</v>
      </c>
      <c r="T90">
        <v>6</v>
      </c>
      <c r="U90">
        <v>0</v>
      </c>
      <c r="V90">
        <v>0</v>
      </c>
      <c r="W90" t="s">
        <v>38</v>
      </c>
      <c r="X90">
        <v>0</v>
      </c>
    </row>
    <row r="91" spans="2:24" x14ac:dyDescent="0.2">
      <c r="B91">
        <v>158</v>
      </c>
      <c r="C91">
        <v>1946</v>
      </c>
      <c r="D91" t="s">
        <v>40</v>
      </c>
      <c r="E91" t="s">
        <v>36</v>
      </c>
      <c r="F91" t="s">
        <v>167</v>
      </c>
      <c r="G91">
        <v>0</v>
      </c>
      <c r="H91">
        <v>0</v>
      </c>
      <c r="I91" t="s">
        <v>168</v>
      </c>
      <c r="J91">
        <v>3</v>
      </c>
      <c r="K91">
        <v>345</v>
      </c>
      <c r="L91">
        <v>53</v>
      </c>
      <c r="M91">
        <v>528</v>
      </c>
      <c r="N91">
        <v>98</v>
      </c>
      <c r="O91">
        <v>75</v>
      </c>
      <c r="P91">
        <v>97</v>
      </c>
      <c r="Q91">
        <v>1</v>
      </c>
      <c r="R91">
        <v>8</v>
      </c>
      <c r="S91">
        <v>5</v>
      </c>
      <c r="T91">
        <v>4</v>
      </c>
      <c r="U91">
        <v>1</v>
      </c>
      <c r="V91">
        <v>0</v>
      </c>
      <c r="W91" t="s">
        <v>27</v>
      </c>
      <c r="X91">
        <v>1</v>
      </c>
    </row>
    <row r="92" spans="2:24" x14ac:dyDescent="0.2">
      <c r="B92">
        <v>3896</v>
      </c>
      <c r="C92">
        <v>1985</v>
      </c>
      <c r="D92" t="s">
        <v>23</v>
      </c>
      <c r="E92" t="s">
        <v>32</v>
      </c>
      <c r="F92" t="s">
        <v>169</v>
      </c>
      <c r="G92">
        <v>1</v>
      </c>
      <c r="H92">
        <v>0</v>
      </c>
      <c r="I92" s="1">
        <v>41466</v>
      </c>
      <c r="J92">
        <v>3</v>
      </c>
      <c r="K92">
        <v>22</v>
      </c>
      <c r="L92">
        <v>1</v>
      </c>
      <c r="M92">
        <v>11</v>
      </c>
      <c r="N92">
        <v>0</v>
      </c>
      <c r="O92">
        <v>1</v>
      </c>
      <c r="P92">
        <v>2</v>
      </c>
      <c r="Q92">
        <v>1</v>
      </c>
      <c r="R92">
        <v>1</v>
      </c>
      <c r="S92">
        <v>3</v>
      </c>
      <c r="T92">
        <v>7</v>
      </c>
      <c r="U92">
        <v>0</v>
      </c>
      <c r="V92">
        <v>0</v>
      </c>
      <c r="W92" t="s">
        <v>27</v>
      </c>
      <c r="X92">
        <v>0</v>
      </c>
    </row>
    <row r="93" spans="2:24" x14ac:dyDescent="0.2">
      <c r="B93">
        <v>9970</v>
      </c>
      <c r="C93">
        <v>1978</v>
      </c>
      <c r="D93" t="s">
        <v>23</v>
      </c>
      <c r="E93" t="s">
        <v>36</v>
      </c>
      <c r="F93" t="s">
        <v>170</v>
      </c>
      <c r="G93">
        <v>0</v>
      </c>
      <c r="H93">
        <v>1</v>
      </c>
      <c r="I93" t="s">
        <v>171</v>
      </c>
      <c r="J93">
        <v>3</v>
      </c>
      <c r="K93">
        <v>42</v>
      </c>
      <c r="L93">
        <v>11</v>
      </c>
      <c r="M93">
        <v>57</v>
      </c>
      <c r="N93">
        <v>10</v>
      </c>
      <c r="O93">
        <v>28</v>
      </c>
      <c r="P93">
        <v>14</v>
      </c>
      <c r="Q93">
        <v>1</v>
      </c>
      <c r="R93">
        <v>1</v>
      </c>
      <c r="S93">
        <v>6</v>
      </c>
      <c r="T93">
        <v>2</v>
      </c>
      <c r="U93">
        <v>0</v>
      </c>
      <c r="V93">
        <v>0</v>
      </c>
      <c r="W93" t="s">
        <v>31</v>
      </c>
      <c r="X93">
        <v>0</v>
      </c>
    </row>
    <row r="94" spans="2:24" x14ac:dyDescent="0.2">
      <c r="B94">
        <v>4002</v>
      </c>
      <c r="C94">
        <v>1961</v>
      </c>
      <c r="D94" t="s">
        <v>40</v>
      </c>
      <c r="E94" t="s">
        <v>32</v>
      </c>
      <c r="F94" t="s">
        <v>172</v>
      </c>
      <c r="G94">
        <v>0</v>
      </c>
      <c r="H94">
        <v>1</v>
      </c>
      <c r="I94" t="s">
        <v>173</v>
      </c>
      <c r="J94">
        <v>3</v>
      </c>
      <c r="K94">
        <v>463</v>
      </c>
      <c r="L94">
        <v>96</v>
      </c>
      <c r="M94">
        <v>333</v>
      </c>
      <c r="N94">
        <v>168</v>
      </c>
      <c r="O94">
        <v>53</v>
      </c>
      <c r="P94">
        <v>10</v>
      </c>
      <c r="Q94">
        <v>1</v>
      </c>
      <c r="R94">
        <v>7</v>
      </c>
      <c r="S94">
        <v>12</v>
      </c>
      <c r="T94">
        <v>3</v>
      </c>
      <c r="U94">
        <v>0</v>
      </c>
      <c r="V94">
        <v>0</v>
      </c>
      <c r="W94" t="s">
        <v>27</v>
      </c>
      <c r="X94">
        <v>0</v>
      </c>
    </row>
    <row r="95" spans="2:24" x14ac:dyDescent="0.2">
      <c r="B95">
        <v>10914</v>
      </c>
      <c r="C95">
        <v>1971</v>
      </c>
      <c r="D95" t="s">
        <v>23</v>
      </c>
      <c r="E95" t="s">
        <v>28</v>
      </c>
      <c r="F95" t="s">
        <v>174</v>
      </c>
      <c r="G95">
        <v>1</v>
      </c>
      <c r="H95">
        <v>1</v>
      </c>
      <c r="I95" s="1">
        <v>41618</v>
      </c>
      <c r="J95">
        <v>3</v>
      </c>
      <c r="K95">
        <v>4</v>
      </c>
      <c r="L95">
        <v>1</v>
      </c>
      <c r="M95">
        <v>7</v>
      </c>
      <c r="N95">
        <v>2</v>
      </c>
      <c r="O95">
        <v>1</v>
      </c>
      <c r="P95">
        <v>2</v>
      </c>
      <c r="Q95">
        <v>2</v>
      </c>
      <c r="R95">
        <v>1</v>
      </c>
      <c r="S95">
        <v>3</v>
      </c>
      <c r="T95">
        <v>4</v>
      </c>
      <c r="U95">
        <v>0</v>
      </c>
      <c r="V95">
        <v>0</v>
      </c>
      <c r="W95" t="s">
        <v>27</v>
      </c>
      <c r="X95">
        <v>0</v>
      </c>
    </row>
    <row r="96" spans="2:24" x14ac:dyDescent="0.2">
      <c r="B96">
        <v>7279</v>
      </c>
      <c r="C96">
        <v>1970</v>
      </c>
      <c r="D96" t="s">
        <v>40</v>
      </c>
      <c r="E96" t="s">
        <v>36</v>
      </c>
      <c r="F96" t="s">
        <v>175</v>
      </c>
      <c r="G96">
        <v>0</v>
      </c>
      <c r="H96">
        <v>0</v>
      </c>
      <c r="I96" t="s">
        <v>176</v>
      </c>
      <c r="J96">
        <v>3</v>
      </c>
      <c r="K96">
        <v>260</v>
      </c>
      <c r="L96">
        <v>86</v>
      </c>
      <c r="M96">
        <v>559</v>
      </c>
      <c r="N96">
        <v>63</v>
      </c>
      <c r="O96">
        <v>9</v>
      </c>
      <c r="P96">
        <v>67</v>
      </c>
      <c r="Q96">
        <v>1</v>
      </c>
      <c r="R96">
        <v>4</v>
      </c>
      <c r="S96">
        <v>4</v>
      </c>
      <c r="T96">
        <v>2</v>
      </c>
      <c r="U96">
        <v>0</v>
      </c>
      <c r="V96">
        <v>0</v>
      </c>
      <c r="W96" t="s">
        <v>35</v>
      </c>
      <c r="X96">
        <v>0</v>
      </c>
    </row>
    <row r="97" spans="2:24" x14ac:dyDescent="0.2">
      <c r="B97">
        <v>10582</v>
      </c>
      <c r="C97">
        <v>1980</v>
      </c>
      <c r="D97" t="s">
        <v>23</v>
      </c>
      <c r="E97" t="s">
        <v>32</v>
      </c>
      <c r="F97" t="s">
        <v>177</v>
      </c>
      <c r="G97">
        <v>0</v>
      </c>
      <c r="H97">
        <v>1</v>
      </c>
      <c r="I97" s="1">
        <v>41340</v>
      </c>
      <c r="J97">
        <v>3</v>
      </c>
      <c r="K97">
        <v>180</v>
      </c>
      <c r="L97">
        <v>32</v>
      </c>
      <c r="M97">
        <v>348</v>
      </c>
      <c r="N97">
        <v>76</v>
      </c>
      <c r="O97">
        <v>32</v>
      </c>
      <c r="P97">
        <v>90</v>
      </c>
      <c r="Q97">
        <v>2</v>
      </c>
      <c r="R97">
        <v>5</v>
      </c>
      <c r="S97">
        <v>12</v>
      </c>
      <c r="T97">
        <v>2</v>
      </c>
      <c r="U97">
        <v>0</v>
      </c>
      <c r="V97">
        <v>0</v>
      </c>
      <c r="W97" t="s">
        <v>46</v>
      </c>
      <c r="X97">
        <v>0</v>
      </c>
    </row>
    <row r="98" spans="2:24" x14ac:dyDescent="0.2">
      <c r="B98">
        <v>4470</v>
      </c>
      <c r="C98">
        <v>1963</v>
      </c>
      <c r="D98" t="s">
        <v>53</v>
      </c>
      <c r="E98" t="s">
        <v>32</v>
      </c>
      <c r="F98" t="s">
        <v>178</v>
      </c>
      <c r="G98">
        <v>0</v>
      </c>
      <c r="H98">
        <v>1</v>
      </c>
      <c r="I98" s="1">
        <v>41553</v>
      </c>
      <c r="J98">
        <v>3</v>
      </c>
      <c r="K98">
        <v>62</v>
      </c>
      <c r="L98">
        <v>1</v>
      </c>
      <c r="M98">
        <v>44</v>
      </c>
      <c r="N98">
        <v>6</v>
      </c>
      <c r="O98">
        <v>5</v>
      </c>
      <c r="P98">
        <v>22</v>
      </c>
      <c r="Q98">
        <v>1</v>
      </c>
      <c r="R98">
        <v>2</v>
      </c>
      <c r="S98">
        <v>4</v>
      </c>
      <c r="T98">
        <v>4</v>
      </c>
      <c r="U98">
        <v>0</v>
      </c>
      <c r="V98">
        <v>0</v>
      </c>
      <c r="W98" t="s">
        <v>27</v>
      </c>
      <c r="X98">
        <v>0</v>
      </c>
    </row>
    <row r="99" spans="2:24" x14ac:dyDescent="0.2">
      <c r="B99">
        <v>6183</v>
      </c>
      <c r="C99">
        <v>1963</v>
      </c>
      <c r="D99" t="s">
        <v>53</v>
      </c>
      <c r="E99" t="s">
        <v>32</v>
      </c>
      <c r="F99" t="s">
        <v>178</v>
      </c>
      <c r="G99">
        <v>0</v>
      </c>
      <c r="H99">
        <v>1</v>
      </c>
      <c r="I99" s="1">
        <v>41553</v>
      </c>
      <c r="J99">
        <v>3</v>
      </c>
      <c r="K99">
        <v>62</v>
      </c>
      <c r="L99">
        <v>1</v>
      </c>
      <c r="M99">
        <v>44</v>
      </c>
      <c r="N99">
        <v>6</v>
      </c>
      <c r="O99">
        <v>5</v>
      </c>
      <c r="P99">
        <v>22</v>
      </c>
      <c r="Q99">
        <v>1</v>
      </c>
      <c r="R99">
        <v>2</v>
      </c>
      <c r="S99">
        <v>4</v>
      </c>
      <c r="T99">
        <v>4</v>
      </c>
      <c r="U99">
        <v>0</v>
      </c>
      <c r="V99">
        <v>0</v>
      </c>
      <c r="W99" t="s">
        <v>46</v>
      </c>
      <c r="X99">
        <v>0</v>
      </c>
    </row>
    <row r="100" spans="2:24" x14ac:dyDescent="0.2">
      <c r="B100">
        <v>6379</v>
      </c>
      <c r="C100">
        <v>1950</v>
      </c>
      <c r="D100" t="s">
        <v>53</v>
      </c>
      <c r="E100" t="s">
        <v>55</v>
      </c>
      <c r="F100" t="s">
        <v>179</v>
      </c>
      <c r="G100">
        <v>1</v>
      </c>
      <c r="H100">
        <v>1</v>
      </c>
      <c r="I100" t="s">
        <v>180</v>
      </c>
      <c r="J100">
        <v>3</v>
      </c>
      <c r="K100">
        <v>67</v>
      </c>
      <c r="L100">
        <v>1</v>
      </c>
      <c r="M100">
        <v>20</v>
      </c>
      <c r="N100">
        <v>0</v>
      </c>
      <c r="O100">
        <v>2</v>
      </c>
      <c r="P100">
        <v>31</v>
      </c>
      <c r="Q100">
        <v>3</v>
      </c>
      <c r="R100">
        <v>2</v>
      </c>
      <c r="S100">
        <v>2</v>
      </c>
      <c r="T100">
        <v>7</v>
      </c>
      <c r="U100">
        <v>1</v>
      </c>
      <c r="V100">
        <v>0</v>
      </c>
      <c r="W100" t="s">
        <v>35</v>
      </c>
      <c r="X100">
        <v>0</v>
      </c>
    </row>
    <row r="101" spans="2:24" x14ac:dyDescent="0.2">
      <c r="B101">
        <v>8601</v>
      </c>
      <c r="C101">
        <v>1981</v>
      </c>
      <c r="D101" t="s">
        <v>23</v>
      </c>
      <c r="E101" t="s">
        <v>32</v>
      </c>
      <c r="F101" t="s">
        <v>181</v>
      </c>
      <c r="G101">
        <v>0</v>
      </c>
      <c r="H101">
        <v>1</v>
      </c>
      <c r="I101" t="s">
        <v>182</v>
      </c>
      <c r="J101">
        <v>3</v>
      </c>
      <c r="K101">
        <v>421</v>
      </c>
      <c r="L101">
        <v>76</v>
      </c>
      <c r="M101">
        <v>536</v>
      </c>
      <c r="N101">
        <v>82</v>
      </c>
      <c r="O101">
        <v>178</v>
      </c>
      <c r="P101">
        <v>102</v>
      </c>
      <c r="Q101">
        <v>2</v>
      </c>
      <c r="R101">
        <v>8</v>
      </c>
      <c r="S101">
        <v>5</v>
      </c>
      <c r="T101">
        <v>4</v>
      </c>
      <c r="U101">
        <v>0</v>
      </c>
      <c r="V101">
        <v>0</v>
      </c>
      <c r="W101" t="s">
        <v>38</v>
      </c>
      <c r="X101">
        <v>0</v>
      </c>
    </row>
    <row r="102" spans="2:24" x14ac:dyDescent="0.2">
      <c r="B102">
        <v>4827</v>
      </c>
      <c r="C102">
        <v>1957</v>
      </c>
      <c r="D102" t="s">
        <v>40</v>
      </c>
      <c r="E102" t="s">
        <v>28</v>
      </c>
      <c r="F102" t="s">
        <v>183</v>
      </c>
      <c r="G102">
        <v>0</v>
      </c>
      <c r="H102">
        <v>1</v>
      </c>
      <c r="I102" s="1">
        <v>41550</v>
      </c>
      <c r="J102">
        <v>3</v>
      </c>
      <c r="K102">
        <v>154</v>
      </c>
      <c r="L102">
        <v>22</v>
      </c>
      <c r="M102">
        <v>202</v>
      </c>
      <c r="N102">
        <v>39</v>
      </c>
      <c r="O102">
        <v>30</v>
      </c>
      <c r="P102">
        <v>8</v>
      </c>
      <c r="Q102">
        <v>5</v>
      </c>
      <c r="R102">
        <v>4</v>
      </c>
      <c r="S102">
        <v>9</v>
      </c>
      <c r="T102">
        <v>4</v>
      </c>
      <c r="U102">
        <v>1</v>
      </c>
      <c r="V102">
        <v>0</v>
      </c>
      <c r="W102" t="s">
        <v>27</v>
      </c>
      <c r="X102">
        <v>0</v>
      </c>
    </row>
    <row r="103" spans="2:24" x14ac:dyDescent="0.2">
      <c r="B103">
        <v>6715</v>
      </c>
      <c r="C103">
        <v>1949</v>
      </c>
      <c r="D103" t="s">
        <v>40</v>
      </c>
      <c r="E103" t="s">
        <v>28</v>
      </c>
      <c r="F103" t="s">
        <v>184</v>
      </c>
      <c r="G103">
        <v>0</v>
      </c>
      <c r="H103">
        <v>1</v>
      </c>
      <c r="I103" s="1">
        <v>41306</v>
      </c>
      <c r="J103">
        <v>3</v>
      </c>
      <c r="K103">
        <v>502</v>
      </c>
      <c r="L103">
        <v>19</v>
      </c>
      <c r="M103">
        <v>132</v>
      </c>
      <c r="N103">
        <v>0</v>
      </c>
      <c r="O103">
        <v>6</v>
      </c>
      <c r="P103">
        <v>26</v>
      </c>
      <c r="Q103">
        <v>6</v>
      </c>
      <c r="R103">
        <v>6</v>
      </c>
      <c r="S103">
        <v>11</v>
      </c>
      <c r="T103">
        <v>6</v>
      </c>
      <c r="U103">
        <v>0</v>
      </c>
      <c r="V103">
        <v>0</v>
      </c>
      <c r="W103" t="s">
        <v>27</v>
      </c>
      <c r="X103">
        <v>0</v>
      </c>
    </row>
    <row r="104" spans="2:24" x14ac:dyDescent="0.2">
      <c r="B104">
        <v>10676</v>
      </c>
      <c r="C104">
        <v>1983</v>
      </c>
      <c r="D104" t="s">
        <v>23</v>
      </c>
      <c r="E104" t="s">
        <v>32</v>
      </c>
      <c r="F104" t="s">
        <v>185</v>
      </c>
      <c r="G104">
        <v>0</v>
      </c>
      <c r="H104">
        <v>0</v>
      </c>
      <c r="I104" s="1">
        <v>40950</v>
      </c>
      <c r="J104">
        <v>3</v>
      </c>
      <c r="K104">
        <v>145</v>
      </c>
      <c r="L104">
        <v>193</v>
      </c>
      <c r="M104">
        <v>459</v>
      </c>
      <c r="N104">
        <v>205</v>
      </c>
      <c r="O104">
        <v>26</v>
      </c>
      <c r="P104">
        <v>145</v>
      </c>
      <c r="Q104">
        <v>2</v>
      </c>
      <c r="R104">
        <v>3</v>
      </c>
      <c r="S104">
        <v>7</v>
      </c>
      <c r="T104">
        <v>2</v>
      </c>
      <c r="U104">
        <v>1</v>
      </c>
      <c r="V104">
        <v>0</v>
      </c>
      <c r="W104" t="s">
        <v>27</v>
      </c>
      <c r="X104">
        <v>0</v>
      </c>
    </row>
    <row r="105" spans="2:24" x14ac:dyDescent="0.2">
      <c r="B105">
        <v>1041</v>
      </c>
      <c r="C105">
        <v>1974</v>
      </c>
      <c r="D105" t="s">
        <v>40</v>
      </c>
      <c r="E105" t="s">
        <v>28</v>
      </c>
      <c r="F105" t="s">
        <v>186</v>
      </c>
      <c r="G105">
        <v>0</v>
      </c>
      <c r="H105">
        <v>1</v>
      </c>
      <c r="I105" t="s">
        <v>187</v>
      </c>
      <c r="J105">
        <v>3</v>
      </c>
      <c r="K105">
        <v>322</v>
      </c>
      <c r="L105">
        <v>3</v>
      </c>
      <c r="M105">
        <v>50</v>
      </c>
      <c r="N105">
        <v>4</v>
      </c>
      <c r="O105">
        <v>3</v>
      </c>
      <c r="P105">
        <v>42</v>
      </c>
      <c r="Q105">
        <v>5</v>
      </c>
      <c r="R105">
        <v>7</v>
      </c>
      <c r="S105">
        <v>6</v>
      </c>
      <c r="T105">
        <v>8</v>
      </c>
      <c r="U105">
        <v>1</v>
      </c>
      <c r="V105">
        <v>0</v>
      </c>
      <c r="W105" t="s">
        <v>67</v>
      </c>
      <c r="X105">
        <v>0</v>
      </c>
    </row>
    <row r="106" spans="2:24" x14ac:dyDescent="0.2">
      <c r="B106">
        <v>492</v>
      </c>
      <c r="C106">
        <v>1974</v>
      </c>
      <c r="D106" t="s">
        <v>40</v>
      </c>
      <c r="E106" t="s">
        <v>188</v>
      </c>
      <c r="F106" t="s">
        <v>186</v>
      </c>
      <c r="G106">
        <v>0</v>
      </c>
      <c r="H106">
        <v>1</v>
      </c>
      <c r="I106" t="s">
        <v>187</v>
      </c>
      <c r="J106">
        <v>3</v>
      </c>
      <c r="K106">
        <v>322</v>
      </c>
      <c r="L106">
        <v>3</v>
      </c>
      <c r="M106">
        <v>50</v>
      </c>
      <c r="N106">
        <v>4</v>
      </c>
      <c r="O106">
        <v>3</v>
      </c>
      <c r="P106">
        <v>42</v>
      </c>
      <c r="Q106">
        <v>5</v>
      </c>
      <c r="R106">
        <v>7</v>
      </c>
      <c r="S106">
        <v>6</v>
      </c>
      <c r="T106">
        <v>8</v>
      </c>
      <c r="U106">
        <v>0</v>
      </c>
      <c r="V106">
        <v>0</v>
      </c>
      <c r="W106" t="s">
        <v>31</v>
      </c>
      <c r="X106">
        <v>0</v>
      </c>
    </row>
    <row r="107" spans="2:24" x14ac:dyDescent="0.2">
      <c r="B107">
        <v>11133</v>
      </c>
      <c r="C107">
        <v>1974</v>
      </c>
      <c r="D107" t="s">
        <v>40</v>
      </c>
      <c r="E107" t="s">
        <v>188</v>
      </c>
      <c r="F107" t="s">
        <v>186</v>
      </c>
      <c r="G107">
        <v>0</v>
      </c>
      <c r="H107">
        <v>1</v>
      </c>
      <c r="I107" t="s">
        <v>187</v>
      </c>
      <c r="J107">
        <v>3</v>
      </c>
      <c r="K107">
        <v>322</v>
      </c>
      <c r="L107">
        <v>3</v>
      </c>
      <c r="M107">
        <v>50</v>
      </c>
      <c r="N107">
        <v>4</v>
      </c>
      <c r="O107">
        <v>3</v>
      </c>
      <c r="P107">
        <v>42</v>
      </c>
      <c r="Q107">
        <v>5</v>
      </c>
      <c r="R107">
        <v>7</v>
      </c>
      <c r="S107">
        <v>6</v>
      </c>
      <c r="T107">
        <v>8</v>
      </c>
      <c r="U107">
        <v>1</v>
      </c>
      <c r="V107">
        <v>0</v>
      </c>
      <c r="W107" t="s">
        <v>50</v>
      </c>
      <c r="X107">
        <v>0</v>
      </c>
    </row>
    <row r="108" spans="2:24" x14ac:dyDescent="0.2">
      <c r="B108">
        <v>4491</v>
      </c>
      <c r="C108">
        <v>1950</v>
      </c>
      <c r="D108" t="s">
        <v>53</v>
      </c>
      <c r="E108" t="s">
        <v>32</v>
      </c>
      <c r="F108" t="s">
        <v>189</v>
      </c>
      <c r="G108">
        <v>1</v>
      </c>
      <c r="H108">
        <v>1</v>
      </c>
      <c r="I108" s="1">
        <v>40918</v>
      </c>
      <c r="J108">
        <v>3</v>
      </c>
      <c r="K108">
        <v>1099</v>
      </c>
      <c r="L108">
        <v>0</v>
      </c>
      <c r="M108">
        <v>45</v>
      </c>
      <c r="N108">
        <v>0</v>
      </c>
      <c r="O108">
        <v>0</v>
      </c>
      <c r="P108">
        <v>34</v>
      </c>
      <c r="Q108">
        <v>11</v>
      </c>
      <c r="R108">
        <v>3</v>
      </c>
      <c r="S108">
        <v>10</v>
      </c>
      <c r="T108">
        <v>8</v>
      </c>
      <c r="U108">
        <v>0</v>
      </c>
      <c r="V108">
        <v>0</v>
      </c>
      <c r="W108" t="s">
        <v>27</v>
      </c>
      <c r="X108">
        <v>1</v>
      </c>
    </row>
    <row r="109" spans="2:24" x14ac:dyDescent="0.2">
      <c r="B109">
        <v>873</v>
      </c>
      <c r="C109">
        <v>1950</v>
      </c>
      <c r="D109" t="s">
        <v>53</v>
      </c>
      <c r="E109" t="s">
        <v>32</v>
      </c>
      <c r="F109" t="s">
        <v>189</v>
      </c>
      <c r="G109">
        <v>1</v>
      </c>
      <c r="H109">
        <v>1</v>
      </c>
      <c r="I109" s="1">
        <v>40918</v>
      </c>
      <c r="J109">
        <v>3</v>
      </c>
      <c r="K109">
        <v>1099</v>
      </c>
      <c r="L109">
        <v>0</v>
      </c>
      <c r="M109">
        <v>45</v>
      </c>
      <c r="N109">
        <v>0</v>
      </c>
      <c r="O109">
        <v>0</v>
      </c>
      <c r="P109">
        <v>34</v>
      </c>
      <c r="Q109">
        <v>11</v>
      </c>
      <c r="R109">
        <v>3</v>
      </c>
      <c r="S109">
        <v>10</v>
      </c>
      <c r="T109">
        <v>8</v>
      </c>
      <c r="U109">
        <v>1</v>
      </c>
      <c r="V109">
        <v>0</v>
      </c>
      <c r="W109" t="s">
        <v>27</v>
      </c>
      <c r="X109">
        <v>1</v>
      </c>
    </row>
    <row r="110" spans="2:24" x14ac:dyDescent="0.2">
      <c r="B110">
        <v>1631</v>
      </c>
      <c r="C110">
        <v>1966</v>
      </c>
      <c r="D110" t="s">
        <v>40</v>
      </c>
      <c r="E110" t="s">
        <v>36</v>
      </c>
      <c r="F110" t="s">
        <v>190</v>
      </c>
      <c r="G110">
        <v>0</v>
      </c>
      <c r="H110">
        <v>0</v>
      </c>
      <c r="I110" s="1">
        <v>40977</v>
      </c>
      <c r="J110">
        <v>3</v>
      </c>
      <c r="K110">
        <v>890</v>
      </c>
      <c r="L110">
        <v>63</v>
      </c>
      <c r="M110">
        <v>292</v>
      </c>
      <c r="N110">
        <v>0</v>
      </c>
      <c r="O110">
        <v>25</v>
      </c>
      <c r="P110">
        <v>12</v>
      </c>
      <c r="Q110">
        <v>4</v>
      </c>
      <c r="R110">
        <v>8</v>
      </c>
      <c r="S110">
        <v>7</v>
      </c>
      <c r="T110">
        <v>6</v>
      </c>
      <c r="U110">
        <v>1</v>
      </c>
      <c r="V110">
        <v>0</v>
      </c>
      <c r="W110" t="s">
        <v>46</v>
      </c>
      <c r="X110">
        <v>0</v>
      </c>
    </row>
    <row r="111" spans="2:24" x14ac:dyDescent="0.2">
      <c r="B111">
        <v>8278</v>
      </c>
      <c r="C111">
        <v>1991</v>
      </c>
      <c r="D111" t="s">
        <v>40</v>
      </c>
      <c r="E111" t="s">
        <v>32</v>
      </c>
      <c r="F111" t="s">
        <v>191</v>
      </c>
      <c r="G111">
        <v>0</v>
      </c>
      <c r="H111">
        <v>0</v>
      </c>
      <c r="I111" t="s">
        <v>192</v>
      </c>
      <c r="J111">
        <v>3</v>
      </c>
      <c r="K111">
        <v>863</v>
      </c>
      <c r="L111">
        <v>83</v>
      </c>
      <c r="M111">
        <v>547</v>
      </c>
      <c r="N111">
        <v>86</v>
      </c>
      <c r="O111">
        <v>99</v>
      </c>
      <c r="P111">
        <v>33</v>
      </c>
      <c r="Q111">
        <v>1</v>
      </c>
      <c r="R111">
        <v>8</v>
      </c>
      <c r="S111">
        <v>5</v>
      </c>
      <c r="T111">
        <v>5</v>
      </c>
      <c r="U111">
        <v>0</v>
      </c>
      <c r="V111">
        <v>0</v>
      </c>
      <c r="W111" t="s">
        <v>27</v>
      </c>
      <c r="X111">
        <v>0</v>
      </c>
    </row>
    <row r="112" spans="2:24" x14ac:dyDescent="0.2">
      <c r="B112">
        <v>6815</v>
      </c>
      <c r="C112">
        <v>1981</v>
      </c>
      <c r="D112" t="s">
        <v>43</v>
      </c>
      <c r="E112" t="s">
        <v>32</v>
      </c>
      <c r="F112" t="s">
        <v>193</v>
      </c>
      <c r="G112">
        <v>0</v>
      </c>
      <c r="H112">
        <v>0</v>
      </c>
      <c r="I112" t="s">
        <v>194</v>
      </c>
      <c r="J112">
        <v>4</v>
      </c>
      <c r="K112">
        <v>448</v>
      </c>
      <c r="L112">
        <v>21</v>
      </c>
      <c r="M112">
        <v>125</v>
      </c>
      <c r="N112">
        <v>52</v>
      </c>
      <c r="O112">
        <v>101</v>
      </c>
      <c r="P112">
        <v>62</v>
      </c>
      <c r="Q112">
        <v>0</v>
      </c>
      <c r="R112">
        <v>7</v>
      </c>
      <c r="S112">
        <v>8</v>
      </c>
      <c r="T112">
        <v>2</v>
      </c>
      <c r="U112">
        <v>1</v>
      </c>
      <c r="V112">
        <v>0</v>
      </c>
      <c r="W112" t="s">
        <v>27</v>
      </c>
      <c r="X112">
        <v>3</v>
      </c>
    </row>
    <row r="113" spans="2:24" x14ac:dyDescent="0.2">
      <c r="B113">
        <v>254</v>
      </c>
      <c r="C113">
        <v>1956</v>
      </c>
      <c r="D113" t="s">
        <v>23</v>
      </c>
      <c r="E113" t="s">
        <v>36</v>
      </c>
      <c r="F113" t="s">
        <v>195</v>
      </c>
      <c r="G113">
        <v>0</v>
      </c>
      <c r="H113">
        <v>1</v>
      </c>
      <c r="I113" t="s">
        <v>196</v>
      </c>
      <c r="J113">
        <v>4</v>
      </c>
      <c r="K113">
        <v>399</v>
      </c>
      <c r="L113">
        <v>4</v>
      </c>
      <c r="M113">
        <v>30</v>
      </c>
      <c r="N113">
        <v>6</v>
      </c>
      <c r="O113">
        <v>4</v>
      </c>
      <c r="P113">
        <v>30</v>
      </c>
      <c r="Q113">
        <v>3</v>
      </c>
      <c r="R113">
        <v>7</v>
      </c>
      <c r="S113">
        <v>7</v>
      </c>
      <c r="T113">
        <v>7</v>
      </c>
      <c r="U113">
        <v>0</v>
      </c>
      <c r="V113">
        <v>0</v>
      </c>
      <c r="W113" t="s">
        <v>27</v>
      </c>
      <c r="X113">
        <v>1</v>
      </c>
    </row>
    <row r="114" spans="2:24" x14ac:dyDescent="0.2">
      <c r="B114">
        <v>1349</v>
      </c>
      <c r="C114">
        <v>1971</v>
      </c>
      <c r="D114" t="s">
        <v>23</v>
      </c>
      <c r="E114" t="s">
        <v>32</v>
      </c>
      <c r="F114" t="s">
        <v>197</v>
      </c>
      <c r="G114">
        <v>2</v>
      </c>
      <c r="H114">
        <v>0</v>
      </c>
      <c r="I114" t="s">
        <v>198</v>
      </c>
      <c r="J114">
        <v>4</v>
      </c>
      <c r="K114">
        <v>85</v>
      </c>
      <c r="L114">
        <v>7</v>
      </c>
      <c r="M114">
        <v>24</v>
      </c>
      <c r="N114">
        <v>2</v>
      </c>
      <c r="O114">
        <v>3</v>
      </c>
      <c r="P114">
        <v>27</v>
      </c>
      <c r="Q114">
        <v>1</v>
      </c>
      <c r="R114">
        <v>3</v>
      </c>
      <c r="S114">
        <v>3</v>
      </c>
      <c r="T114">
        <v>6</v>
      </c>
      <c r="U114">
        <v>0</v>
      </c>
      <c r="V114">
        <v>0</v>
      </c>
      <c r="W114" t="s">
        <v>50</v>
      </c>
      <c r="X114">
        <v>0</v>
      </c>
    </row>
    <row r="115" spans="2:24" x14ac:dyDescent="0.2">
      <c r="B115">
        <v>2534</v>
      </c>
      <c r="C115">
        <v>1954</v>
      </c>
      <c r="D115" t="s">
        <v>23</v>
      </c>
      <c r="E115" t="s">
        <v>32</v>
      </c>
      <c r="F115" t="s">
        <v>199</v>
      </c>
      <c r="G115">
        <v>0</v>
      </c>
      <c r="H115">
        <v>1</v>
      </c>
      <c r="I115" t="s">
        <v>198</v>
      </c>
      <c r="J115">
        <v>4</v>
      </c>
      <c r="K115">
        <v>97</v>
      </c>
      <c r="L115">
        <v>1</v>
      </c>
      <c r="M115">
        <v>41</v>
      </c>
      <c r="N115">
        <v>6</v>
      </c>
      <c r="O115">
        <v>2</v>
      </c>
      <c r="P115">
        <v>41</v>
      </c>
      <c r="Q115">
        <v>2</v>
      </c>
      <c r="R115">
        <v>4</v>
      </c>
      <c r="S115">
        <v>3</v>
      </c>
      <c r="T115">
        <v>7</v>
      </c>
      <c r="U115">
        <v>0</v>
      </c>
      <c r="V115">
        <v>0</v>
      </c>
      <c r="W115" t="s">
        <v>38</v>
      </c>
      <c r="X115">
        <v>0</v>
      </c>
    </row>
    <row r="116" spans="2:24" x14ac:dyDescent="0.2">
      <c r="B116">
        <v>2130</v>
      </c>
      <c r="C116">
        <v>1983</v>
      </c>
      <c r="D116" t="s">
        <v>23</v>
      </c>
      <c r="E116" t="s">
        <v>36</v>
      </c>
      <c r="F116" t="s">
        <v>200</v>
      </c>
      <c r="G116">
        <v>2</v>
      </c>
      <c r="H116">
        <v>0</v>
      </c>
      <c r="I116" t="s">
        <v>201</v>
      </c>
      <c r="J116">
        <v>4</v>
      </c>
      <c r="K116">
        <v>35</v>
      </c>
      <c r="L116">
        <v>3</v>
      </c>
      <c r="M116">
        <v>67</v>
      </c>
      <c r="N116">
        <v>10</v>
      </c>
      <c r="O116">
        <v>8</v>
      </c>
      <c r="P116">
        <v>24</v>
      </c>
      <c r="Q116">
        <v>1</v>
      </c>
      <c r="R116">
        <v>3</v>
      </c>
      <c r="S116">
        <v>3</v>
      </c>
      <c r="T116">
        <v>6</v>
      </c>
      <c r="U116">
        <v>1</v>
      </c>
      <c r="V116">
        <v>0</v>
      </c>
      <c r="W116" t="s">
        <v>67</v>
      </c>
      <c r="X116">
        <v>0</v>
      </c>
    </row>
    <row r="117" spans="2:24" x14ac:dyDescent="0.2">
      <c r="B117">
        <v>2296</v>
      </c>
      <c r="C117">
        <v>1976</v>
      </c>
      <c r="D117" t="s">
        <v>53</v>
      </c>
      <c r="E117" t="s">
        <v>32</v>
      </c>
      <c r="F117" t="s">
        <v>202</v>
      </c>
      <c r="G117">
        <v>1</v>
      </c>
      <c r="H117">
        <v>0</v>
      </c>
      <c r="I117" t="s">
        <v>203</v>
      </c>
      <c r="J117">
        <v>4</v>
      </c>
      <c r="K117">
        <v>3</v>
      </c>
      <c r="L117">
        <v>2</v>
      </c>
      <c r="M117">
        <v>11</v>
      </c>
      <c r="N117">
        <v>2</v>
      </c>
      <c r="O117">
        <v>2</v>
      </c>
      <c r="P117">
        <v>10</v>
      </c>
      <c r="Q117">
        <v>1</v>
      </c>
      <c r="R117">
        <v>1</v>
      </c>
      <c r="S117">
        <v>2</v>
      </c>
      <c r="T117">
        <v>6</v>
      </c>
      <c r="U117">
        <v>0</v>
      </c>
      <c r="V117">
        <v>0</v>
      </c>
      <c r="W117" t="s">
        <v>27</v>
      </c>
      <c r="X117">
        <v>1</v>
      </c>
    </row>
    <row r="118" spans="2:24" x14ac:dyDescent="0.2">
      <c r="B118">
        <v>3799</v>
      </c>
      <c r="C118">
        <v>1956</v>
      </c>
      <c r="D118" t="s">
        <v>23</v>
      </c>
      <c r="E118" t="s">
        <v>32</v>
      </c>
      <c r="F118" t="s">
        <v>204</v>
      </c>
      <c r="G118">
        <v>0</v>
      </c>
      <c r="H118">
        <v>1</v>
      </c>
      <c r="I118" t="s">
        <v>205</v>
      </c>
      <c r="J118">
        <v>4</v>
      </c>
      <c r="K118">
        <v>315</v>
      </c>
      <c r="L118">
        <v>35</v>
      </c>
      <c r="M118">
        <v>322</v>
      </c>
      <c r="N118">
        <v>46</v>
      </c>
      <c r="O118">
        <v>7</v>
      </c>
      <c r="P118">
        <v>143</v>
      </c>
      <c r="Q118">
        <v>3</v>
      </c>
      <c r="R118">
        <v>7</v>
      </c>
      <c r="S118">
        <v>11</v>
      </c>
      <c r="T118">
        <v>5</v>
      </c>
      <c r="U118">
        <v>0</v>
      </c>
      <c r="V118">
        <v>0</v>
      </c>
      <c r="W118" t="s">
        <v>35</v>
      </c>
      <c r="X118">
        <v>0</v>
      </c>
    </row>
    <row r="119" spans="2:24" x14ac:dyDescent="0.2">
      <c r="B119">
        <v>11084</v>
      </c>
      <c r="C119">
        <v>1977</v>
      </c>
      <c r="D119" t="s">
        <v>53</v>
      </c>
      <c r="E119" t="s">
        <v>36</v>
      </c>
      <c r="F119" t="s">
        <v>206</v>
      </c>
      <c r="G119">
        <v>0</v>
      </c>
      <c r="H119">
        <v>1</v>
      </c>
      <c r="I119" t="s">
        <v>207</v>
      </c>
      <c r="J119">
        <v>4</v>
      </c>
      <c r="K119">
        <v>738</v>
      </c>
      <c r="L119">
        <v>0</v>
      </c>
      <c r="M119">
        <v>232</v>
      </c>
      <c r="N119">
        <v>13</v>
      </c>
      <c r="O119">
        <v>20</v>
      </c>
      <c r="P119">
        <v>50</v>
      </c>
      <c r="Q119">
        <v>2</v>
      </c>
      <c r="R119">
        <v>3</v>
      </c>
      <c r="S119">
        <v>7</v>
      </c>
      <c r="T119">
        <v>7</v>
      </c>
      <c r="U119">
        <v>1</v>
      </c>
      <c r="V119">
        <v>0</v>
      </c>
      <c r="W119" t="s">
        <v>31</v>
      </c>
      <c r="X119">
        <v>0</v>
      </c>
    </row>
    <row r="120" spans="2:24" x14ac:dyDescent="0.2">
      <c r="B120">
        <v>5172</v>
      </c>
      <c r="C120">
        <v>1977</v>
      </c>
      <c r="D120" t="s">
        <v>53</v>
      </c>
      <c r="E120" t="s">
        <v>36</v>
      </c>
      <c r="F120" t="s">
        <v>206</v>
      </c>
      <c r="G120">
        <v>0</v>
      </c>
      <c r="H120">
        <v>1</v>
      </c>
      <c r="I120" t="s">
        <v>207</v>
      </c>
      <c r="J120">
        <v>4</v>
      </c>
      <c r="K120">
        <v>738</v>
      </c>
      <c r="L120">
        <v>0</v>
      </c>
      <c r="M120">
        <v>232</v>
      </c>
      <c r="N120">
        <v>13</v>
      </c>
      <c r="O120">
        <v>20</v>
      </c>
      <c r="P120">
        <v>50</v>
      </c>
      <c r="Q120">
        <v>2</v>
      </c>
      <c r="R120">
        <v>3</v>
      </c>
      <c r="S120">
        <v>7</v>
      </c>
      <c r="T120">
        <v>7</v>
      </c>
      <c r="U120">
        <v>0</v>
      </c>
      <c r="V120">
        <v>0</v>
      </c>
      <c r="W120" t="s">
        <v>27</v>
      </c>
      <c r="X120">
        <v>0</v>
      </c>
    </row>
    <row r="121" spans="2:24" x14ac:dyDescent="0.2">
      <c r="B121">
        <v>9504</v>
      </c>
      <c r="C121">
        <v>1950</v>
      </c>
      <c r="D121" t="s">
        <v>53</v>
      </c>
      <c r="E121" t="s">
        <v>32</v>
      </c>
      <c r="F121" t="s">
        <v>101</v>
      </c>
      <c r="G121">
        <v>0</v>
      </c>
      <c r="H121">
        <v>0</v>
      </c>
      <c r="I121" s="1">
        <v>41436</v>
      </c>
      <c r="J121">
        <v>4</v>
      </c>
      <c r="K121">
        <v>179</v>
      </c>
      <c r="L121">
        <v>28</v>
      </c>
      <c r="M121">
        <v>520</v>
      </c>
      <c r="N121">
        <v>111</v>
      </c>
      <c r="O121">
        <v>123</v>
      </c>
      <c r="P121">
        <v>47</v>
      </c>
      <c r="Q121">
        <v>1</v>
      </c>
      <c r="R121">
        <v>3</v>
      </c>
      <c r="S121">
        <v>13</v>
      </c>
      <c r="T121">
        <v>1</v>
      </c>
      <c r="U121">
        <v>1</v>
      </c>
      <c r="V121">
        <v>0</v>
      </c>
      <c r="W121" t="s">
        <v>27</v>
      </c>
      <c r="X121">
        <v>0</v>
      </c>
    </row>
    <row r="122" spans="2:24" x14ac:dyDescent="0.2">
      <c r="B122">
        <v>850</v>
      </c>
      <c r="C122">
        <v>1969</v>
      </c>
      <c r="D122" t="s">
        <v>23</v>
      </c>
      <c r="E122" t="s">
        <v>28</v>
      </c>
      <c r="F122" t="s">
        <v>208</v>
      </c>
      <c r="G122">
        <v>0</v>
      </c>
      <c r="H122">
        <v>1</v>
      </c>
      <c r="I122" s="1">
        <v>41435</v>
      </c>
      <c r="J122">
        <v>4</v>
      </c>
      <c r="K122">
        <v>381</v>
      </c>
      <c r="L122">
        <v>28</v>
      </c>
      <c r="M122">
        <v>215</v>
      </c>
      <c r="N122">
        <v>84</v>
      </c>
      <c r="O122">
        <v>28</v>
      </c>
      <c r="P122">
        <v>21</v>
      </c>
      <c r="Q122">
        <v>2</v>
      </c>
      <c r="R122">
        <v>6</v>
      </c>
      <c r="S122">
        <v>9</v>
      </c>
      <c r="T122">
        <v>3</v>
      </c>
      <c r="U122">
        <v>0</v>
      </c>
      <c r="V122">
        <v>0</v>
      </c>
      <c r="W122" t="s">
        <v>27</v>
      </c>
      <c r="X122">
        <v>0</v>
      </c>
    </row>
    <row r="123" spans="2:24" x14ac:dyDescent="0.2">
      <c r="B123">
        <v>4477</v>
      </c>
      <c r="C123">
        <v>1959</v>
      </c>
      <c r="D123" t="s">
        <v>23</v>
      </c>
      <c r="E123" t="s">
        <v>36</v>
      </c>
      <c r="F123" t="s">
        <v>209</v>
      </c>
      <c r="G123">
        <v>0</v>
      </c>
      <c r="H123">
        <v>1</v>
      </c>
      <c r="I123" t="s">
        <v>210</v>
      </c>
      <c r="J123">
        <v>4</v>
      </c>
      <c r="K123">
        <v>247</v>
      </c>
      <c r="L123">
        <v>49</v>
      </c>
      <c r="M123">
        <v>159</v>
      </c>
      <c r="N123">
        <v>7</v>
      </c>
      <c r="O123">
        <v>82</v>
      </c>
      <c r="P123">
        <v>109</v>
      </c>
      <c r="Q123">
        <v>1</v>
      </c>
      <c r="R123">
        <v>5</v>
      </c>
      <c r="S123">
        <v>10</v>
      </c>
      <c r="T123">
        <v>4</v>
      </c>
      <c r="U123">
        <v>0</v>
      </c>
      <c r="V123">
        <v>0</v>
      </c>
      <c r="W123" t="s">
        <v>46</v>
      </c>
      <c r="X123">
        <v>0</v>
      </c>
    </row>
    <row r="124" spans="2:24" x14ac:dyDescent="0.2">
      <c r="B124">
        <v>1945</v>
      </c>
      <c r="C124">
        <v>1963</v>
      </c>
      <c r="D124" t="s">
        <v>23</v>
      </c>
      <c r="E124" t="s">
        <v>32</v>
      </c>
      <c r="F124" t="s">
        <v>211</v>
      </c>
      <c r="G124">
        <v>0</v>
      </c>
      <c r="H124">
        <v>1</v>
      </c>
      <c r="I124" t="s">
        <v>212</v>
      </c>
      <c r="J124">
        <v>4</v>
      </c>
      <c r="K124">
        <v>711</v>
      </c>
      <c r="L124">
        <v>36</v>
      </c>
      <c r="M124">
        <v>217</v>
      </c>
      <c r="N124">
        <v>172</v>
      </c>
      <c r="O124">
        <v>96</v>
      </c>
      <c r="P124">
        <v>168</v>
      </c>
      <c r="Q124">
        <v>3</v>
      </c>
      <c r="R124">
        <v>7</v>
      </c>
      <c r="S124">
        <v>7</v>
      </c>
      <c r="T124">
        <v>4</v>
      </c>
      <c r="U124">
        <v>0</v>
      </c>
      <c r="V124">
        <v>0</v>
      </c>
      <c r="W124" t="s">
        <v>27</v>
      </c>
      <c r="X124">
        <v>2</v>
      </c>
    </row>
    <row r="125" spans="2:24" x14ac:dyDescent="0.2">
      <c r="B125">
        <v>7685</v>
      </c>
      <c r="C125">
        <v>1979</v>
      </c>
      <c r="D125" t="s">
        <v>23</v>
      </c>
      <c r="E125" t="s">
        <v>32</v>
      </c>
      <c r="F125" t="s">
        <v>213</v>
      </c>
      <c r="G125">
        <v>1</v>
      </c>
      <c r="H125">
        <v>0</v>
      </c>
      <c r="I125" s="1">
        <v>41526</v>
      </c>
      <c r="J125">
        <v>4</v>
      </c>
      <c r="K125">
        <v>30</v>
      </c>
      <c r="L125">
        <v>8</v>
      </c>
      <c r="M125">
        <v>12</v>
      </c>
      <c r="N125">
        <v>8</v>
      </c>
      <c r="O125">
        <v>8</v>
      </c>
      <c r="P125">
        <v>12</v>
      </c>
      <c r="Q125">
        <v>1</v>
      </c>
      <c r="R125">
        <v>2</v>
      </c>
      <c r="S125">
        <v>4</v>
      </c>
      <c r="T125">
        <v>5</v>
      </c>
      <c r="U125">
        <v>0</v>
      </c>
      <c r="V125">
        <v>0</v>
      </c>
      <c r="W125" t="s">
        <v>27</v>
      </c>
      <c r="X125">
        <v>0</v>
      </c>
    </row>
    <row r="126" spans="2:24" x14ac:dyDescent="0.2">
      <c r="B126">
        <v>6310</v>
      </c>
      <c r="C126">
        <v>1979</v>
      </c>
      <c r="D126" t="s">
        <v>23</v>
      </c>
      <c r="E126" t="s">
        <v>32</v>
      </c>
      <c r="F126" t="s">
        <v>213</v>
      </c>
      <c r="G126">
        <v>1</v>
      </c>
      <c r="H126">
        <v>0</v>
      </c>
      <c r="I126" s="1">
        <v>41526</v>
      </c>
      <c r="J126">
        <v>4</v>
      </c>
      <c r="K126">
        <v>30</v>
      </c>
      <c r="L126">
        <v>8</v>
      </c>
      <c r="M126">
        <v>12</v>
      </c>
      <c r="N126">
        <v>8</v>
      </c>
      <c r="O126">
        <v>8</v>
      </c>
      <c r="P126">
        <v>12</v>
      </c>
      <c r="Q126">
        <v>1</v>
      </c>
      <c r="R126">
        <v>2</v>
      </c>
      <c r="S126">
        <v>4</v>
      </c>
      <c r="T126">
        <v>5</v>
      </c>
      <c r="U126">
        <v>0</v>
      </c>
      <c r="V126">
        <v>0</v>
      </c>
      <c r="W126" t="s">
        <v>31</v>
      </c>
      <c r="X126">
        <v>0</v>
      </c>
    </row>
    <row r="127" spans="2:24" x14ac:dyDescent="0.2">
      <c r="B127">
        <v>10832</v>
      </c>
      <c r="C127">
        <v>1959</v>
      </c>
      <c r="D127" t="s">
        <v>23</v>
      </c>
      <c r="E127" t="s">
        <v>36</v>
      </c>
      <c r="F127" t="s">
        <v>214</v>
      </c>
      <c r="G127">
        <v>0</v>
      </c>
      <c r="H127">
        <v>0</v>
      </c>
      <c r="I127" t="s">
        <v>215</v>
      </c>
      <c r="J127">
        <v>4</v>
      </c>
      <c r="K127">
        <v>288</v>
      </c>
      <c r="L127">
        <v>10</v>
      </c>
      <c r="M127">
        <v>30</v>
      </c>
      <c r="N127">
        <v>4</v>
      </c>
      <c r="O127">
        <v>10</v>
      </c>
      <c r="P127">
        <v>125</v>
      </c>
      <c r="Q127">
        <v>1</v>
      </c>
      <c r="R127">
        <v>6</v>
      </c>
      <c r="S127">
        <v>6</v>
      </c>
      <c r="T127">
        <v>6</v>
      </c>
      <c r="U127">
        <v>0</v>
      </c>
      <c r="V127">
        <v>0</v>
      </c>
      <c r="W127" t="s">
        <v>27</v>
      </c>
      <c r="X127">
        <v>0</v>
      </c>
    </row>
    <row r="128" spans="2:24" x14ac:dyDescent="0.2">
      <c r="B128">
        <v>3025</v>
      </c>
      <c r="C128">
        <v>1959</v>
      </c>
      <c r="D128" t="s">
        <v>23</v>
      </c>
      <c r="E128" t="s">
        <v>28</v>
      </c>
      <c r="F128" t="s">
        <v>216</v>
      </c>
      <c r="G128">
        <v>0</v>
      </c>
      <c r="H128">
        <v>1</v>
      </c>
      <c r="I128" s="1">
        <v>41493</v>
      </c>
      <c r="J128">
        <v>4</v>
      </c>
      <c r="K128">
        <v>212</v>
      </c>
      <c r="L128">
        <v>6</v>
      </c>
      <c r="M128">
        <v>69</v>
      </c>
      <c r="N128">
        <v>4</v>
      </c>
      <c r="O128">
        <v>12</v>
      </c>
      <c r="P128">
        <v>3</v>
      </c>
      <c r="Q128">
        <v>3</v>
      </c>
      <c r="R128">
        <v>6</v>
      </c>
      <c r="S128">
        <v>5</v>
      </c>
      <c r="T128">
        <v>7</v>
      </c>
      <c r="U128">
        <v>0</v>
      </c>
      <c r="V128">
        <v>0</v>
      </c>
      <c r="W128" t="s">
        <v>31</v>
      </c>
      <c r="X128">
        <v>0</v>
      </c>
    </row>
    <row r="129" spans="2:24" x14ac:dyDescent="0.2">
      <c r="B129">
        <v>2404</v>
      </c>
      <c r="C129">
        <v>1977</v>
      </c>
      <c r="D129" t="s">
        <v>23</v>
      </c>
      <c r="E129" t="s">
        <v>32</v>
      </c>
      <c r="F129" t="s">
        <v>217</v>
      </c>
      <c r="G129">
        <v>1</v>
      </c>
      <c r="H129">
        <v>1</v>
      </c>
      <c r="I129" t="s">
        <v>218</v>
      </c>
      <c r="J129">
        <v>4</v>
      </c>
      <c r="K129">
        <v>173</v>
      </c>
      <c r="L129">
        <v>4</v>
      </c>
      <c r="M129">
        <v>30</v>
      </c>
      <c r="N129">
        <v>3</v>
      </c>
      <c r="O129">
        <v>6</v>
      </c>
      <c r="P129">
        <v>41</v>
      </c>
      <c r="Q129">
        <v>4</v>
      </c>
      <c r="R129">
        <v>5</v>
      </c>
      <c r="S129">
        <v>4</v>
      </c>
      <c r="T129">
        <v>7</v>
      </c>
      <c r="U129">
        <v>0</v>
      </c>
      <c r="V129">
        <v>0</v>
      </c>
      <c r="W129" t="s">
        <v>35</v>
      </c>
      <c r="X129">
        <v>0</v>
      </c>
    </row>
    <row r="130" spans="2:24" x14ac:dyDescent="0.2">
      <c r="B130">
        <v>8581</v>
      </c>
      <c r="C130">
        <v>1972</v>
      </c>
      <c r="D130" t="s">
        <v>53</v>
      </c>
      <c r="E130" t="s">
        <v>32</v>
      </c>
      <c r="F130" t="s">
        <v>219</v>
      </c>
      <c r="G130">
        <v>1</v>
      </c>
      <c r="H130">
        <v>1</v>
      </c>
      <c r="I130" s="1">
        <v>41397</v>
      </c>
      <c r="J130">
        <v>4</v>
      </c>
      <c r="K130">
        <v>604</v>
      </c>
      <c r="L130">
        <v>0</v>
      </c>
      <c r="M130">
        <v>100</v>
      </c>
      <c r="N130">
        <v>19</v>
      </c>
      <c r="O130">
        <v>0</v>
      </c>
      <c r="P130">
        <v>28</v>
      </c>
      <c r="Q130">
        <v>9</v>
      </c>
      <c r="R130">
        <v>10</v>
      </c>
      <c r="S130">
        <v>8</v>
      </c>
      <c r="T130">
        <v>8</v>
      </c>
      <c r="U130">
        <v>0</v>
      </c>
      <c r="V130">
        <v>0</v>
      </c>
      <c r="W130" t="s">
        <v>27</v>
      </c>
      <c r="X130">
        <v>0</v>
      </c>
    </row>
    <row r="131" spans="2:24" x14ac:dyDescent="0.2">
      <c r="B131">
        <v>8755</v>
      </c>
      <c r="C131">
        <v>1947</v>
      </c>
      <c r="D131" t="s">
        <v>53</v>
      </c>
      <c r="E131" t="s">
        <v>32</v>
      </c>
      <c r="F131" t="s">
        <v>220</v>
      </c>
      <c r="G131">
        <v>0</v>
      </c>
      <c r="H131">
        <v>0</v>
      </c>
      <c r="I131" t="s">
        <v>221</v>
      </c>
      <c r="J131">
        <v>4</v>
      </c>
      <c r="K131">
        <v>482</v>
      </c>
      <c r="L131">
        <v>34</v>
      </c>
      <c r="M131">
        <v>471</v>
      </c>
      <c r="N131">
        <v>119</v>
      </c>
      <c r="O131">
        <v>68</v>
      </c>
      <c r="P131">
        <v>22</v>
      </c>
      <c r="Q131">
        <v>1</v>
      </c>
      <c r="R131">
        <v>3</v>
      </c>
      <c r="S131">
        <v>9</v>
      </c>
      <c r="T131">
        <v>7</v>
      </c>
      <c r="U131">
        <v>0</v>
      </c>
      <c r="V131">
        <v>0</v>
      </c>
      <c r="W131" t="s">
        <v>38</v>
      </c>
      <c r="X131">
        <v>0</v>
      </c>
    </row>
    <row r="132" spans="2:24" x14ac:dyDescent="0.2">
      <c r="B132">
        <v>10177</v>
      </c>
      <c r="C132">
        <v>1955</v>
      </c>
      <c r="D132" t="s">
        <v>23</v>
      </c>
      <c r="E132" t="s">
        <v>24</v>
      </c>
      <c r="F132" t="s">
        <v>222</v>
      </c>
      <c r="G132">
        <v>0</v>
      </c>
      <c r="H132">
        <v>1</v>
      </c>
      <c r="I132" t="s">
        <v>103</v>
      </c>
      <c r="J132">
        <v>4</v>
      </c>
      <c r="K132">
        <v>531</v>
      </c>
      <c r="L132">
        <v>69</v>
      </c>
      <c r="M132">
        <v>300</v>
      </c>
      <c r="N132">
        <v>150</v>
      </c>
      <c r="O132">
        <v>138</v>
      </c>
      <c r="P132">
        <v>150</v>
      </c>
      <c r="Q132">
        <v>3</v>
      </c>
      <c r="R132">
        <v>5</v>
      </c>
      <c r="S132">
        <v>8</v>
      </c>
      <c r="T132">
        <v>2</v>
      </c>
      <c r="U132">
        <v>0</v>
      </c>
      <c r="V132">
        <v>0</v>
      </c>
      <c r="W132" t="s">
        <v>27</v>
      </c>
      <c r="X132">
        <v>0</v>
      </c>
    </row>
    <row r="133" spans="2:24" x14ac:dyDescent="0.2">
      <c r="B133">
        <v>2429</v>
      </c>
      <c r="C133">
        <v>1955</v>
      </c>
      <c r="D133" t="s">
        <v>23</v>
      </c>
      <c r="E133" t="s">
        <v>24</v>
      </c>
      <c r="F133" t="s">
        <v>222</v>
      </c>
      <c r="G133">
        <v>0</v>
      </c>
      <c r="H133">
        <v>1</v>
      </c>
      <c r="I133" t="s">
        <v>103</v>
      </c>
      <c r="J133">
        <v>4</v>
      </c>
      <c r="K133">
        <v>531</v>
      </c>
      <c r="L133">
        <v>69</v>
      </c>
      <c r="M133">
        <v>300</v>
      </c>
      <c r="N133">
        <v>150</v>
      </c>
      <c r="O133">
        <v>138</v>
      </c>
      <c r="P133">
        <v>150</v>
      </c>
      <c r="Q133">
        <v>3</v>
      </c>
      <c r="R133">
        <v>5</v>
      </c>
      <c r="S133">
        <v>8</v>
      </c>
      <c r="T133">
        <v>2</v>
      </c>
      <c r="U133">
        <v>0</v>
      </c>
      <c r="V133">
        <v>0</v>
      </c>
      <c r="W133" t="s">
        <v>31</v>
      </c>
      <c r="X133">
        <v>0</v>
      </c>
    </row>
    <row r="134" spans="2:24" x14ac:dyDescent="0.2">
      <c r="B134">
        <v>8920</v>
      </c>
      <c r="C134">
        <v>1968</v>
      </c>
      <c r="D134" t="s">
        <v>53</v>
      </c>
      <c r="E134" t="s">
        <v>28</v>
      </c>
      <c r="F134" t="s">
        <v>223</v>
      </c>
      <c r="G134">
        <v>1</v>
      </c>
      <c r="H134">
        <v>0</v>
      </c>
      <c r="I134" s="1">
        <v>41609</v>
      </c>
      <c r="J134">
        <v>4</v>
      </c>
      <c r="K134">
        <v>448</v>
      </c>
      <c r="L134">
        <v>40</v>
      </c>
      <c r="M134">
        <v>469</v>
      </c>
      <c r="N134">
        <v>80</v>
      </c>
      <c r="O134">
        <v>0</v>
      </c>
      <c r="P134">
        <v>91</v>
      </c>
      <c r="Q134">
        <v>3</v>
      </c>
      <c r="R134">
        <v>11</v>
      </c>
      <c r="S134">
        <v>12</v>
      </c>
      <c r="T134">
        <v>7</v>
      </c>
      <c r="U134">
        <v>0</v>
      </c>
      <c r="V134">
        <v>0</v>
      </c>
      <c r="W134" t="s">
        <v>50</v>
      </c>
      <c r="X134">
        <v>0</v>
      </c>
    </row>
    <row r="135" spans="2:24" x14ac:dyDescent="0.2">
      <c r="B135">
        <v>8430</v>
      </c>
      <c r="C135">
        <v>1958</v>
      </c>
      <c r="D135" t="s">
        <v>23</v>
      </c>
      <c r="E135" t="s">
        <v>36</v>
      </c>
      <c r="F135" t="s">
        <v>224</v>
      </c>
      <c r="G135">
        <v>0</v>
      </c>
      <c r="H135">
        <v>1</v>
      </c>
      <c r="I135" t="s">
        <v>225</v>
      </c>
      <c r="J135">
        <v>4</v>
      </c>
      <c r="K135">
        <v>9</v>
      </c>
      <c r="L135">
        <v>0</v>
      </c>
      <c r="M135">
        <v>6</v>
      </c>
      <c r="N135">
        <v>3</v>
      </c>
      <c r="O135">
        <v>1</v>
      </c>
      <c r="P135">
        <v>3</v>
      </c>
      <c r="Q135">
        <v>1</v>
      </c>
      <c r="R135">
        <v>0</v>
      </c>
      <c r="S135">
        <v>3</v>
      </c>
      <c r="T135">
        <v>5</v>
      </c>
      <c r="U135">
        <v>0</v>
      </c>
      <c r="V135">
        <v>0</v>
      </c>
      <c r="W135" t="s">
        <v>38</v>
      </c>
      <c r="X135">
        <v>0</v>
      </c>
    </row>
    <row r="136" spans="2:24" x14ac:dyDescent="0.2">
      <c r="B136">
        <v>8619</v>
      </c>
      <c r="C136">
        <v>1958</v>
      </c>
      <c r="D136" t="s">
        <v>23</v>
      </c>
      <c r="E136" t="s">
        <v>36</v>
      </c>
      <c r="F136" t="s">
        <v>224</v>
      </c>
      <c r="G136">
        <v>0</v>
      </c>
      <c r="H136">
        <v>1</v>
      </c>
      <c r="I136" t="s">
        <v>225</v>
      </c>
      <c r="J136">
        <v>4</v>
      </c>
      <c r="K136">
        <v>9</v>
      </c>
      <c r="L136">
        <v>0</v>
      </c>
      <c r="M136">
        <v>6</v>
      </c>
      <c r="N136">
        <v>3</v>
      </c>
      <c r="O136">
        <v>1</v>
      </c>
      <c r="P136">
        <v>3</v>
      </c>
      <c r="Q136">
        <v>1</v>
      </c>
      <c r="R136">
        <v>0</v>
      </c>
      <c r="S136">
        <v>3</v>
      </c>
      <c r="T136">
        <v>5</v>
      </c>
      <c r="U136">
        <v>0</v>
      </c>
      <c r="V136">
        <v>0</v>
      </c>
      <c r="W136" t="s">
        <v>27</v>
      </c>
      <c r="X136">
        <v>0</v>
      </c>
    </row>
    <row r="137" spans="2:24" x14ac:dyDescent="0.2">
      <c r="B137">
        <v>7233</v>
      </c>
      <c r="C137">
        <v>1973</v>
      </c>
      <c r="D137" t="s">
        <v>23</v>
      </c>
      <c r="E137" t="s">
        <v>32</v>
      </c>
      <c r="F137" t="s">
        <v>226</v>
      </c>
      <c r="G137">
        <v>0</v>
      </c>
      <c r="H137">
        <v>0</v>
      </c>
      <c r="I137" t="s">
        <v>113</v>
      </c>
      <c r="J137">
        <v>4</v>
      </c>
      <c r="K137">
        <v>496</v>
      </c>
      <c r="L137">
        <v>32</v>
      </c>
      <c r="M137">
        <v>849</v>
      </c>
      <c r="N137">
        <v>229</v>
      </c>
      <c r="O137">
        <v>48</v>
      </c>
      <c r="P137">
        <v>128</v>
      </c>
      <c r="Q137">
        <v>2</v>
      </c>
      <c r="R137">
        <v>5</v>
      </c>
      <c r="S137">
        <v>6</v>
      </c>
      <c r="T137">
        <v>4</v>
      </c>
      <c r="U137">
        <v>0</v>
      </c>
      <c r="V137">
        <v>0</v>
      </c>
      <c r="W137" t="s">
        <v>31</v>
      </c>
      <c r="X137">
        <v>1</v>
      </c>
    </row>
    <row r="138" spans="2:24" x14ac:dyDescent="0.2">
      <c r="B138">
        <v>6678</v>
      </c>
      <c r="C138">
        <v>1990</v>
      </c>
      <c r="D138" t="s">
        <v>23</v>
      </c>
      <c r="E138" t="s">
        <v>36</v>
      </c>
      <c r="F138" t="s">
        <v>227</v>
      </c>
      <c r="G138">
        <v>1</v>
      </c>
      <c r="H138">
        <v>0</v>
      </c>
      <c r="I138" t="s">
        <v>228</v>
      </c>
      <c r="J138">
        <v>5</v>
      </c>
      <c r="K138">
        <v>33</v>
      </c>
      <c r="L138">
        <v>4</v>
      </c>
      <c r="M138">
        <v>24</v>
      </c>
      <c r="N138">
        <v>4</v>
      </c>
      <c r="O138">
        <v>2</v>
      </c>
      <c r="P138">
        <v>5</v>
      </c>
      <c r="Q138">
        <v>2</v>
      </c>
      <c r="R138">
        <v>3</v>
      </c>
      <c r="S138">
        <v>4</v>
      </c>
      <c r="T138">
        <v>7</v>
      </c>
      <c r="U138">
        <v>0</v>
      </c>
      <c r="V138">
        <v>0</v>
      </c>
      <c r="W138" t="s">
        <v>50</v>
      </c>
      <c r="X138">
        <v>0</v>
      </c>
    </row>
    <row r="139" spans="2:24" x14ac:dyDescent="0.2">
      <c r="B139">
        <v>830</v>
      </c>
      <c r="C139">
        <v>1988</v>
      </c>
      <c r="D139" t="s">
        <v>40</v>
      </c>
      <c r="E139" t="s">
        <v>28</v>
      </c>
      <c r="F139" t="s">
        <v>229</v>
      </c>
      <c r="G139">
        <v>0</v>
      </c>
      <c r="H139">
        <v>0</v>
      </c>
      <c r="I139" t="s">
        <v>230</v>
      </c>
      <c r="J139">
        <v>5</v>
      </c>
      <c r="K139">
        <v>784</v>
      </c>
      <c r="L139">
        <v>48</v>
      </c>
      <c r="M139">
        <v>560</v>
      </c>
      <c r="N139">
        <v>42</v>
      </c>
      <c r="O139">
        <v>176</v>
      </c>
      <c r="P139">
        <v>48</v>
      </c>
      <c r="Q139">
        <v>1</v>
      </c>
      <c r="R139">
        <v>4</v>
      </c>
      <c r="S139">
        <v>4</v>
      </c>
      <c r="T139">
        <v>3</v>
      </c>
      <c r="U139">
        <v>1</v>
      </c>
      <c r="V139">
        <v>0</v>
      </c>
      <c r="W139" t="s">
        <v>50</v>
      </c>
      <c r="X139">
        <v>2</v>
      </c>
    </row>
    <row r="140" spans="2:24" x14ac:dyDescent="0.2">
      <c r="B140">
        <v>6365</v>
      </c>
      <c r="C140">
        <v>1988</v>
      </c>
      <c r="D140" t="s">
        <v>43</v>
      </c>
      <c r="E140" t="s">
        <v>32</v>
      </c>
      <c r="F140" t="s">
        <v>231</v>
      </c>
      <c r="G140">
        <v>0</v>
      </c>
      <c r="H140">
        <v>0</v>
      </c>
      <c r="I140" s="1">
        <v>41314</v>
      </c>
      <c r="J140">
        <v>5</v>
      </c>
      <c r="K140">
        <v>10</v>
      </c>
      <c r="L140">
        <v>12</v>
      </c>
      <c r="M140">
        <v>12</v>
      </c>
      <c r="N140">
        <v>25</v>
      </c>
      <c r="O140">
        <v>1</v>
      </c>
      <c r="P140">
        <v>20</v>
      </c>
      <c r="Q140">
        <v>1</v>
      </c>
      <c r="R140">
        <v>2</v>
      </c>
      <c r="S140">
        <v>3</v>
      </c>
      <c r="T140">
        <v>6</v>
      </c>
      <c r="U140">
        <v>0</v>
      </c>
      <c r="V140">
        <v>0</v>
      </c>
      <c r="W140" t="s">
        <v>50</v>
      </c>
      <c r="X140">
        <v>0</v>
      </c>
    </row>
    <row r="141" spans="2:24" x14ac:dyDescent="0.2">
      <c r="B141">
        <v>6770</v>
      </c>
      <c r="C141">
        <v>1986</v>
      </c>
      <c r="D141" t="s">
        <v>23</v>
      </c>
      <c r="E141" t="s">
        <v>32</v>
      </c>
      <c r="F141" t="s">
        <v>232</v>
      </c>
      <c r="G141">
        <v>1</v>
      </c>
      <c r="H141">
        <v>0</v>
      </c>
      <c r="I141" t="s">
        <v>233</v>
      </c>
      <c r="J141">
        <v>5</v>
      </c>
      <c r="K141">
        <v>5</v>
      </c>
      <c r="L141">
        <v>13</v>
      </c>
      <c r="M141">
        <v>14</v>
      </c>
      <c r="N141">
        <v>0</v>
      </c>
      <c r="O141">
        <v>5</v>
      </c>
      <c r="P141">
        <v>31</v>
      </c>
      <c r="Q141">
        <v>2</v>
      </c>
      <c r="R141">
        <v>2</v>
      </c>
      <c r="S141">
        <v>2</v>
      </c>
      <c r="T141">
        <v>6</v>
      </c>
      <c r="U141">
        <v>1</v>
      </c>
      <c r="V141">
        <v>0</v>
      </c>
      <c r="W141" t="s">
        <v>35</v>
      </c>
      <c r="X141">
        <v>1</v>
      </c>
    </row>
    <row r="142" spans="2:24" x14ac:dyDescent="0.2">
      <c r="B142">
        <v>2261</v>
      </c>
      <c r="C142">
        <v>1970</v>
      </c>
      <c r="D142" t="s">
        <v>23</v>
      </c>
      <c r="E142" t="s">
        <v>32</v>
      </c>
      <c r="F142" t="s">
        <v>234</v>
      </c>
      <c r="G142">
        <v>1</v>
      </c>
      <c r="H142">
        <v>0</v>
      </c>
      <c r="I142" t="s">
        <v>235</v>
      </c>
      <c r="J142">
        <v>5</v>
      </c>
      <c r="K142">
        <v>4</v>
      </c>
      <c r="L142">
        <v>1</v>
      </c>
      <c r="M142">
        <v>5</v>
      </c>
      <c r="N142">
        <v>2</v>
      </c>
      <c r="O142">
        <v>0</v>
      </c>
      <c r="P142">
        <v>4</v>
      </c>
      <c r="Q142">
        <v>1</v>
      </c>
      <c r="R142">
        <v>1</v>
      </c>
      <c r="S142">
        <v>2</v>
      </c>
      <c r="T142">
        <v>7</v>
      </c>
      <c r="U142">
        <v>0</v>
      </c>
      <c r="V142">
        <v>0</v>
      </c>
      <c r="W142" t="s">
        <v>46</v>
      </c>
      <c r="X142">
        <v>0</v>
      </c>
    </row>
    <row r="143" spans="2:24" x14ac:dyDescent="0.2">
      <c r="B143">
        <v>1031</v>
      </c>
      <c r="C143">
        <v>1990</v>
      </c>
      <c r="D143" t="s">
        <v>43</v>
      </c>
      <c r="E143" t="s">
        <v>32</v>
      </c>
      <c r="F143" t="s">
        <v>236</v>
      </c>
      <c r="G143">
        <v>0</v>
      </c>
      <c r="H143">
        <v>0</v>
      </c>
      <c r="I143" s="1">
        <v>41399</v>
      </c>
      <c r="J143">
        <v>5</v>
      </c>
      <c r="K143">
        <v>600</v>
      </c>
      <c r="L143">
        <v>20</v>
      </c>
      <c r="M143">
        <v>350</v>
      </c>
      <c r="N143">
        <v>29</v>
      </c>
      <c r="O143">
        <v>30</v>
      </c>
      <c r="P143">
        <v>33</v>
      </c>
      <c r="Q143">
        <v>1</v>
      </c>
      <c r="R143">
        <v>6</v>
      </c>
      <c r="S143">
        <v>10</v>
      </c>
      <c r="T143">
        <v>2</v>
      </c>
      <c r="U143">
        <v>0</v>
      </c>
      <c r="V143">
        <v>0</v>
      </c>
      <c r="W143" t="s">
        <v>50</v>
      </c>
      <c r="X143">
        <v>1</v>
      </c>
    </row>
    <row r="144" spans="2:24" x14ac:dyDescent="0.2">
      <c r="B144">
        <v>10089</v>
      </c>
      <c r="C144">
        <v>1975</v>
      </c>
      <c r="D144" t="s">
        <v>23</v>
      </c>
      <c r="E144" t="s">
        <v>24</v>
      </c>
      <c r="F144" t="s">
        <v>237</v>
      </c>
      <c r="G144">
        <v>0</v>
      </c>
      <c r="H144">
        <v>0</v>
      </c>
      <c r="I144" s="1">
        <v>41398</v>
      </c>
      <c r="J144">
        <v>5</v>
      </c>
      <c r="K144">
        <v>168</v>
      </c>
      <c r="L144">
        <v>148</v>
      </c>
      <c r="M144">
        <v>444</v>
      </c>
      <c r="N144">
        <v>32</v>
      </c>
      <c r="O144">
        <v>172</v>
      </c>
      <c r="P144">
        <v>148</v>
      </c>
      <c r="Q144">
        <v>1</v>
      </c>
      <c r="R144">
        <v>6</v>
      </c>
      <c r="S144">
        <v>13</v>
      </c>
      <c r="T144">
        <v>2</v>
      </c>
      <c r="U144">
        <v>1</v>
      </c>
      <c r="V144">
        <v>0</v>
      </c>
      <c r="W144" t="s">
        <v>67</v>
      </c>
      <c r="X144">
        <v>4</v>
      </c>
    </row>
    <row r="145" spans="2:24" x14ac:dyDescent="0.2">
      <c r="B145">
        <v>9256</v>
      </c>
      <c r="C145">
        <v>1972</v>
      </c>
      <c r="D145" t="s">
        <v>23</v>
      </c>
      <c r="E145" t="s">
        <v>28</v>
      </c>
      <c r="F145" t="s">
        <v>238</v>
      </c>
      <c r="G145">
        <v>0</v>
      </c>
      <c r="H145">
        <v>1</v>
      </c>
      <c r="I145" s="1">
        <v>41365</v>
      </c>
      <c r="J145">
        <v>5</v>
      </c>
      <c r="K145">
        <v>493</v>
      </c>
      <c r="L145">
        <v>26</v>
      </c>
      <c r="M145">
        <v>206</v>
      </c>
      <c r="N145">
        <v>116</v>
      </c>
      <c r="O145">
        <v>80</v>
      </c>
      <c r="P145">
        <v>80</v>
      </c>
      <c r="Q145">
        <v>4</v>
      </c>
      <c r="R145">
        <v>8</v>
      </c>
      <c r="S145">
        <v>12</v>
      </c>
      <c r="T145">
        <v>6</v>
      </c>
      <c r="U145">
        <v>0</v>
      </c>
      <c r="V145">
        <v>0</v>
      </c>
      <c r="W145" t="s">
        <v>27</v>
      </c>
      <c r="X145">
        <v>0</v>
      </c>
    </row>
    <row r="146" spans="2:24" x14ac:dyDescent="0.2">
      <c r="B146">
        <v>10641</v>
      </c>
      <c r="C146">
        <v>1979</v>
      </c>
      <c r="D146" t="s">
        <v>23</v>
      </c>
      <c r="E146" t="s">
        <v>28</v>
      </c>
      <c r="F146" t="s">
        <v>239</v>
      </c>
      <c r="G146">
        <v>1</v>
      </c>
      <c r="H146">
        <v>1</v>
      </c>
      <c r="I146" t="s">
        <v>240</v>
      </c>
      <c r="J146">
        <v>5</v>
      </c>
      <c r="K146">
        <v>6</v>
      </c>
      <c r="L146">
        <v>5</v>
      </c>
      <c r="M146">
        <v>4</v>
      </c>
      <c r="N146">
        <v>13</v>
      </c>
      <c r="O146">
        <v>4</v>
      </c>
      <c r="P146">
        <v>25</v>
      </c>
      <c r="Q146">
        <v>4</v>
      </c>
      <c r="R146">
        <v>2</v>
      </c>
      <c r="S146">
        <v>3</v>
      </c>
      <c r="T146">
        <v>6</v>
      </c>
      <c r="U146">
        <v>0</v>
      </c>
      <c r="V146">
        <v>0</v>
      </c>
      <c r="W146" t="s">
        <v>27</v>
      </c>
      <c r="X146">
        <v>0</v>
      </c>
    </row>
    <row r="147" spans="2:24" x14ac:dyDescent="0.2">
      <c r="B147">
        <v>624</v>
      </c>
      <c r="C147">
        <v>1985</v>
      </c>
      <c r="D147" t="s">
        <v>53</v>
      </c>
      <c r="E147" t="s">
        <v>28</v>
      </c>
      <c r="F147" t="s">
        <v>241</v>
      </c>
      <c r="G147">
        <v>0</v>
      </c>
      <c r="H147">
        <v>0</v>
      </c>
      <c r="I147" s="1">
        <v>41193</v>
      </c>
      <c r="J147">
        <v>5</v>
      </c>
      <c r="K147">
        <v>6</v>
      </c>
      <c r="L147">
        <v>4</v>
      </c>
      <c r="M147">
        <v>1</v>
      </c>
      <c r="N147">
        <v>7</v>
      </c>
      <c r="O147">
        <v>2</v>
      </c>
      <c r="P147">
        <v>15</v>
      </c>
      <c r="Q147">
        <v>1</v>
      </c>
      <c r="R147">
        <v>0</v>
      </c>
      <c r="S147">
        <v>2</v>
      </c>
      <c r="T147">
        <v>6</v>
      </c>
      <c r="U147">
        <v>1</v>
      </c>
      <c r="V147">
        <v>0</v>
      </c>
      <c r="W147" t="s">
        <v>67</v>
      </c>
      <c r="X147">
        <v>1</v>
      </c>
    </row>
    <row r="148" spans="2:24" x14ac:dyDescent="0.2">
      <c r="B148">
        <v>4211</v>
      </c>
      <c r="C148">
        <v>1987</v>
      </c>
      <c r="D148" t="s">
        <v>118</v>
      </c>
      <c r="E148" t="s">
        <v>32</v>
      </c>
      <c r="F148" t="s">
        <v>242</v>
      </c>
      <c r="G148">
        <v>1</v>
      </c>
      <c r="H148">
        <v>0</v>
      </c>
      <c r="I148" t="s">
        <v>243</v>
      </c>
      <c r="J148">
        <v>5</v>
      </c>
      <c r="K148">
        <v>4</v>
      </c>
      <c r="L148">
        <v>12</v>
      </c>
      <c r="M148">
        <v>5</v>
      </c>
      <c r="N148">
        <v>3</v>
      </c>
      <c r="O148">
        <v>16</v>
      </c>
      <c r="P148">
        <v>17</v>
      </c>
      <c r="Q148">
        <v>2</v>
      </c>
      <c r="R148">
        <v>2</v>
      </c>
      <c r="S148">
        <v>3</v>
      </c>
      <c r="T148">
        <v>7</v>
      </c>
      <c r="U148">
        <v>0</v>
      </c>
      <c r="V148">
        <v>0</v>
      </c>
      <c r="W148" t="s">
        <v>31</v>
      </c>
      <c r="X148">
        <v>0</v>
      </c>
    </row>
    <row r="149" spans="2:24" x14ac:dyDescent="0.2">
      <c r="B149">
        <v>1407</v>
      </c>
      <c r="C149">
        <v>1987</v>
      </c>
      <c r="D149" t="s">
        <v>118</v>
      </c>
      <c r="E149" t="s">
        <v>32</v>
      </c>
      <c r="F149" t="s">
        <v>242</v>
      </c>
      <c r="G149">
        <v>1</v>
      </c>
      <c r="H149">
        <v>0</v>
      </c>
      <c r="I149" t="s">
        <v>243</v>
      </c>
      <c r="J149">
        <v>5</v>
      </c>
      <c r="K149">
        <v>4</v>
      </c>
      <c r="L149">
        <v>12</v>
      </c>
      <c r="M149">
        <v>5</v>
      </c>
      <c r="N149">
        <v>3</v>
      </c>
      <c r="O149">
        <v>16</v>
      </c>
      <c r="P149">
        <v>17</v>
      </c>
      <c r="Q149">
        <v>2</v>
      </c>
      <c r="R149">
        <v>2</v>
      </c>
      <c r="S149">
        <v>3</v>
      </c>
      <c r="T149">
        <v>7</v>
      </c>
      <c r="U149">
        <v>0</v>
      </c>
      <c r="V149">
        <v>0</v>
      </c>
      <c r="W149" t="s">
        <v>46</v>
      </c>
      <c r="X149">
        <v>0</v>
      </c>
    </row>
    <row r="150" spans="2:24" x14ac:dyDescent="0.2">
      <c r="B150">
        <v>10356</v>
      </c>
      <c r="C150">
        <v>1958</v>
      </c>
      <c r="D150" t="s">
        <v>40</v>
      </c>
      <c r="E150" t="s">
        <v>24</v>
      </c>
      <c r="F150" t="s">
        <v>244</v>
      </c>
      <c r="G150">
        <v>1</v>
      </c>
      <c r="H150">
        <v>1</v>
      </c>
      <c r="I150" t="s">
        <v>245</v>
      </c>
      <c r="J150">
        <v>5</v>
      </c>
      <c r="K150">
        <v>29</v>
      </c>
      <c r="L150">
        <v>0</v>
      </c>
      <c r="M150">
        <v>2</v>
      </c>
      <c r="N150">
        <v>0</v>
      </c>
      <c r="O150">
        <v>0</v>
      </c>
      <c r="P150">
        <v>1</v>
      </c>
      <c r="Q150">
        <v>1</v>
      </c>
      <c r="R150">
        <v>1</v>
      </c>
      <c r="S150">
        <v>3</v>
      </c>
      <c r="T150">
        <v>7</v>
      </c>
      <c r="U150">
        <v>0</v>
      </c>
      <c r="V150">
        <v>0</v>
      </c>
      <c r="W150" t="s">
        <v>27</v>
      </c>
      <c r="X150">
        <v>0</v>
      </c>
    </row>
    <row r="151" spans="2:24" x14ac:dyDescent="0.2">
      <c r="B151">
        <v>9323</v>
      </c>
      <c r="C151">
        <v>1950</v>
      </c>
      <c r="D151" t="s">
        <v>53</v>
      </c>
      <c r="E151" t="s">
        <v>36</v>
      </c>
      <c r="F151" t="s">
        <v>246</v>
      </c>
      <c r="G151">
        <v>0</v>
      </c>
      <c r="H151">
        <v>1</v>
      </c>
      <c r="I151" s="1">
        <v>41099</v>
      </c>
      <c r="J151">
        <v>5</v>
      </c>
      <c r="K151">
        <v>520</v>
      </c>
      <c r="L151">
        <v>8</v>
      </c>
      <c r="M151">
        <v>223</v>
      </c>
      <c r="N151">
        <v>32</v>
      </c>
      <c r="O151">
        <v>49</v>
      </c>
      <c r="P151">
        <v>42</v>
      </c>
      <c r="Q151">
        <v>4</v>
      </c>
      <c r="R151">
        <v>10</v>
      </c>
      <c r="S151">
        <v>7</v>
      </c>
      <c r="T151">
        <v>8</v>
      </c>
      <c r="U151">
        <v>1</v>
      </c>
      <c r="V151">
        <v>0</v>
      </c>
      <c r="W151" t="s">
        <v>247</v>
      </c>
      <c r="X151">
        <v>1</v>
      </c>
    </row>
    <row r="152" spans="2:24" x14ac:dyDescent="0.2">
      <c r="B152">
        <v>1146</v>
      </c>
      <c r="C152">
        <v>1950</v>
      </c>
      <c r="D152" t="s">
        <v>53</v>
      </c>
      <c r="E152" t="s">
        <v>36</v>
      </c>
      <c r="F152" t="s">
        <v>246</v>
      </c>
      <c r="G152">
        <v>0</v>
      </c>
      <c r="H152">
        <v>1</v>
      </c>
      <c r="I152" s="1">
        <v>41099</v>
      </c>
      <c r="J152">
        <v>5</v>
      </c>
      <c r="K152">
        <v>520</v>
      </c>
      <c r="L152">
        <v>8</v>
      </c>
      <c r="M152">
        <v>223</v>
      </c>
      <c r="N152">
        <v>32</v>
      </c>
      <c r="O152">
        <v>49</v>
      </c>
      <c r="P152">
        <v>42</v>
      </c>
      <c r="Q152">
        <v>4</v>
      </c>
      <c r="R152">
        <v>10</v>
      </c>
      <c r="S152">
        <v>7</v>
      </c>
      <c r="T152">
        <v>8</v>
      </c>
      <c r="U152">
        <v>1</v>
      </c>
      <c r="V152">
        <v>0</v>
      </c>
      <c r="W152" t="s">
        <v>38</v>
      </c>
      <c r="X152">
        <v>1</v>
      </c>
    </row>
    <row r="153" spans="2:24" x14ac:dyDescent="0.2">
      <c r="B153">
        <v>6343</v>
      </c>
      <c r="C153">
        <v>1960</v>
      </c>
      <c r="D153" t="s">
        <v>23</v>
      </c>
      <c r="E153" t="s">
        <v>32</v>
      </c>
      <c r="F153" t="s">
        <v>248</v>
      </c>
      <c r="G153">
        <v>0</v>
      </c>
      <c r="H153">
        <v>1</v>
      </c>
      <c r="I153" t="s">
        <v>249</v>
      </c>
      <c r="J153">
        <v>6</v>
      </c>
      <c r="K153">
        <v>835</v>
      </c>
      <c r="L153">
        <v>73</v>
      </c>
      <c r="M153">
        <v>380</v>
      </c>
      <c r="N153">
        <v>114</v>
      </c>
      <c r="O153">
        <v>73</v>
      </c>
      <c r="P153">
        <v>43</v>
      </c>
      <c r="Q153">
        <v>1</v>
      </c>
      <c r="R153">
        <v>6</v>
      </c>
      <c r="S153">
        <v>7</v>
      </c>
      <c r="T153">
        <v>2</v>
      </c>
      <c r="U153">
        <v>0</v>
      </c>
      <c r="V153">
        <v>0</v>
      </c>
      <c r="W153" t="s">
        <v>38</v>
      </c>
      <c r="X153">
        <v>1</v>
      </c>
    </row>
    <row r="154" spans="2:24" x14ac:dyDescent="0.2">
      <c r="B154">
        <v>8545</v>
      </c>
      <c r="C154">
        <v>1955</v>
      </c>
      <c r="D154" t="s">
        <v>23</v>
      </c>
      <c r="E154" t="s">
        <v>24</v>
      </c>
      <c r="F154" t="s">
        <v>250</v>
      </c>
      <c r="G154">
        <v>0</v>
      </c>
      <c r="H154">
        <v>0</v>
      </c>
      <c r="I154" t="s">
        <v>251</v>
      </c>
      <c r="J154">
        <v>6</v>
      </c>
      <c r="K154">
        <v>1296</v>
      </c>
      <c r="L154">
        <v>17</v>
      </c>
      <c r="M154">
        <v>311</v>
      </c>
      <c r="N154">
        <v>45</v>
      </c>
      <c r="O154">
        <v>69</v>
      </c>
      <c r="P154">
        <v>51</v>
      </c>
      <c r="Q154">
        <v>1</v>
      </c>
      <c r="R154">
        <v>2</v>
      </c>
      <c r="S154">
        <v>10</v>
      </c>
      <c r="T154">
        <v>1</v>
      </c>
      <c r="U154">
        <v>1</v>
      </c>
      <c r="V154">
        <v>0</v>
      </c>
      <c r="W154" t="s">
        <v>27</v>
      </c>
      <c r="X154">
        <v>4</v>
      </c>
    </row>
    <row r="155" spans="2:24" x14ac:dyDescent="0.2">
      <c r="B155">
        <v>8275</v>
      </c>
      <c r="C155">
        <v>1966</v>
      </c>
      <c r="D155" t="s">
        <v>40</v>
      </c>
      <c r="E155" t="s">
        <v>24</v>
      </c>
      <c r="F155" t="s">
        <v>252</v>
      </c>
      <c r="G155">
        <v>1</v>
      </c>
      <c r="H155">
        <v>1</v>
      </c>
      <c r="I155" s="1">
        <v>41884</v>
      </c>
      <c r="J155">
        <v>6</v>
      </c>
      <c r="K155">
        <v>16</v>
      </c>
      <c r="L155">
        <v>0</v>
      </c>
      <c r="M155">
        <v>3</v>
      </c>
      <c r="N155">
        <v>0</v>
      </c>
      <c r="O155">
        <v>0</v>
      </c>
      <c r="P155">
        <v>1</v>
      </c>
      <c r="Q155">
        <v>1</v>
      </c>
      <c r="R155">
        <v>1</v>
      </c>
      <c r="S155">
        <v>2</v>
      </c>
      <c r="T155">
        <v>7</v>
      </c>
      <c r="U155">
        <v>0</v>
      </c>
      <c r="V155">
        <v>0</v>
      </c>
      <c r="W155" t="s">
        <v>27</v>
      </c>
      <c r="X155">
        <v>0</v>
      </c>
    </row>
    <row r="156" spans="2:24" x14ac:dyDescent="0.2">
      <c r="B156">
        <v>10673</v>
      </c>
      <c r="C156">
        <v>1977</v>
      </c>
      <c r="D156" t="s">
        <v>40</v>
      </c>
      <c r="E156" t="s">
        <v>32</v>
      </c>
      <c r="F156" t="s">
        <v>253</v>
      </c>
      <c r="G156">
        <v>0</v>
      </c>
      <c r="H156">
        <v>1</v>
      </c>
      <c r="I156" t="s">
        <v>168</v>
      </c>
      <c r="J156">
        <v>6</v>
      </c>
      <c r="K156">
        <v>760</v>
      </c>
      <c r="L156">
        <v>80</v>
      </c>
      <c r="M156">
        <v>466</v>
      </c>
      <c r="N156">
        <v>17</v>
      </c>
      <c r="O156">
        <v>13</v>
      </c>
      <c r="P156">
        <v>80</v>
      </c>
      <c r="Q156">
        <v>1</v>
      </c>
      <c r="R156">
        <v>6</v>
      </c>
      <c r="S156">
        <v>5</v>
      </c>
      <c r="T156">
        <v>3</v>
      </c>
      <c r="U156">
        <v>0</v>
      </c>
      <c r="V156">
        <v>0</v>
      </c>
      <c r="W156" t="s">
        <v>67</v>
      </c>
      <c r="X156">
        <v>0</v>
      </c>
    </row>
    <row r="157" spans="2:24" x14ac:dyDescent="0.2">
      <c r="B157">
        <v>8799</v>
      </c>
      <c r="C157">
        <v>1985</v>
      </c>
      <c r="D157" t="s">
        <v>40</v>
      </c>
      <c r="E157" t="s">
        <v>32</v>
      </c>
      <c r="F157" t="s">
        <v>254</v>
      </c>
      <c r="G157">
        <v>1</v>
      </c>
      <c r="H157">
        <v>0</v>
      </c>
      <c r="I157" t="s">
        <v>255</v>
      </c>
      <c r="J157">
        <v>6</v>
      </c>
      <c r="K157">
        <v>70</v>
      </c>
      <c r="L157">
        <v>6</v>
      </c>
      <c r="M157">
        <v>69</v>
      </c>
      <c r="N157">
        <v>2</v>
      </c>
      <c r="O157">
        <v>3</v>
      </c>
      <c r="P157">
        <v>3</v>
      </c>
      <c r="Q157">
        <v>3</v>
      </c>
      <c r="R157">
        <v>3</v>
      </c>
      <c r="S157">
        <v>4</v>
      </c>
      <c r="T157">
        <v>7</v>
      </c>
      <c r="U157">
        <v>0</v>
      </c>
      <c r="V157">
        <v>0</v>
      </c>
      <c r="W157" t="s">
        <v>27</v>
      </c>
      <c r="X157">
        <v>0</v>
      </c>
    </row>
    <row r="158" spans="2:24" x14ac:dyDescent="0.2">
      <c r="B158">
        <v>67</v>
      </c>
      <c r="C158">
        <v>1973</v>
      </c>
      <c r="D158" t="s">
        <v>53</v>
      </c>
      <c r="E158" t="s">
        <v>28</v>
      </c>
      <c r="F158" t="s">
        <v>256</v>
      </c>
      <c r="G158">
        <v>1</v>
      </c>
      <c r="H158">
        <v>1</v>
      </c>
      <c r="I158" t="s">
        <v>212</v>
      </c>
      <c r="J158">
        <v>6</v>
      </c>
      <c r="K158">
        <v>68</v>
      </c>
      <c r="L158">
        <v>0</v>
      </c>
      <c r="M158">
        <v>16</v>
      </c>
      <c r="N158">
        <v>0</v>
      </c>
      <c r="O158">
        <v>0</v>
      </c>
      <c r="P158">
        <v>8</v>
      </c>
      <c r="Q158">
        <v>3</v>
      </c>
      <c r="R158">
        <v>2</v>
      </c>
      <c r="S158">
        <v>4</v>
      </c>
      <c r="T158">
        <v>7</v>
      </c>
      <c r="U158">
        <v>0</v>
      </c>
      <c r="V158">
        <v>0</v>
      </c>
      <c r="W158" t="s">
        <v>27</v>
      </c>
      <c r="X158">
        <v>0</v>
      </c>
    </row>
    <row r="159" spans="2:24" x14ac:dyDescent="0.2">
      <c r="B159">
        <v>9923</v>
      </c>
      <c r="C159">
        <v>1973</v>
      </c>
      <c r="D159" t="s">
        <v>53</v>
      </c>
      <c r="E159" t="s">
        <v>28</v>
      </c>
      <c r="F159" t="s">
        <v>256</v>
      </c>
      <c r="G159">
        <v>1</v>
      </c>
      <c r="H159">
        <v>1</v>
      </c>
      <c r="I159" t="s">
        <v>212</v>
      </c>
      <c r="J159">
        <v>6</v>
      </c>
      <c r="K159">
        <v>68</v>
      </c>
      <c r="L159">
        <v>0</v>
      </c>
      <c r="M159">
        <v>16</v>
      </c>
      <c r="N159">
        <v>0</v>
      </c>
      <c r="O159">
        <v>0</v>
      </c>
      <c r="P159">
        <v>8</v>
      </c>
      <c r="Q159">
        <v>3</v>
      </c>
      <c r="R159">
        <v>2</v>
      </c>
      <c r="S159">
        <v>4</v>
      </c>
      <c r="T159">
        <v>7</v>
      </c>
      <c r="U159">
        <v>0</v>
      </c>
      <c r="V159">
        <v>0</v>
      </c>
      <c r="W159" t="s">
        <v>27</v>
      </c>
      <c r="X159">
        <v>0</v>
      </c>
    </row>
    <row r="160" spans="2:24" x14ac:dyDescent="0.2">
      <c r="B160">
        <v>2814</v>
      </c>
      <c r="C160">
        <v>1977</v>
      </c>
      <c r="D160" t="s">
        <v>53</v>
      </c>
      <c r="E160" t="s">
        <v>36</v>
      </c>
      <c r="F160" t="s">
        <v>257</v>
      </c>
      <c r="G160">
        <v>1</v>
      </c>
      <c r="H160">
        <v>0</v>
      </c>
      <c r="I160" t="s">
        <v>258</v>
      </c>
      <c r="J160">
        <v>6</v>
      </c>
      <c r="K160">
        <v>9</v>
      </c>
      <c r="L160">
        <v>1</v>
      </c>
      <c r="M160">
        <v>5</v>
      </c>
      <c r="N160">
        <v>4</v>
      </c>
      <c r="O160">
        <v>5</v>
      </c>
      <c r="P160">
        <v>7</v>
      </c>
      <c r="Q160">
        <v>1</v>
      </c>
      <c r="R160">
        <v>1</v>
      </c>
      <c r="S160">
        <v>3</v>
      </c>
      <c r="T160">
        <v>7</v>
      </c>
      <c r="U160">
        <v>0</v>
      </c>
      <c r="V160">
        <v>0</v>
      </c>
      <c r="W160" t="s">
        <v>67</v>
      </c>
      <c r="X160">
        <v>0</v>
      </c>
    </row>
    <row r="161" spans="2:24" x14ac:dyDescent="0.2">
      <c r="B161">
        <v>2711</v>
      </c>
      <c r="C161">
        <v>1977</v>
      </c>
      <c r="D161" t="s">
        <v>53</v>
      </c>
      <c r="E161" t="s">
        <v>36</v>
      </c>
      <c r="F161" t="s">
        <v>257</v>
      </c>
      <c r="G161">
        <v>1</v>
      </c>
      <c r="H161">
        <v>0</v>
      </c>
      <c r="I161" t="s">
        <v>258</v>
      </c>
      <c r="J161">
        <v>6</v>
      </c>
      <c r="K161">
        <v>9</v>
      </c>
      <c r="L161">
        <v>1</v>
      </c>
      <c r="M161">
        <v>5</v>
      </c>
      <c r="N161">
        <v>4</v>
      </c>
      <c r="O161">
        <v>5</v>
      </c>
      <c r="P161">
        <v>7</v>
      </c>
      <c r="Q161">
        <v>1</v>
      </c>
      <c r="R161">
        <v>1</v>
      </c>
      <c r="S161">
        <v>3</v>
      </c>
      <c r="T161">
        <v>7</v>
      </c>
      <c r="U161">
        <v>0</v>
      </c>
      <c r="V161">
        <v>0</v>
      </c>
      <c r="W161" t="s">
        <v>31</v>
      </c>
      <c r="X161">
        <v>0</v>
      </c>
    </row>
    <row r="162" spans="2:24" x14ac:dyDescent="0.2">
      <c r="B162">
        <v>4320</v>
      </c>
      <c r="C162">
        <v>1980</v>
      </c>
      <c r="D162" t="s">
        <v>23</v>
      </c>
      <c r="E162" t="s">
        <v>28</v>
      </c>
      <c r="F162" t="s">
        <v>259</v>
      </c>
      <c r="G162">
        <v>0</v>
      </c>
      <c r="H162">
        <v>1</v>
      </c>
      <c r="I162" t="s">
        <v>260</v>
      </c>
      <c r="J162">
        <v>6</v>
      </c>
      <c r="K162">
        <v>325</v>
      </c>
      <c r="L162">
        <v>83</v>
      </c>
      <c r="M162">
        <v>300</v>
      </c>
      <c r="N162">
        <v>86</v>
      </c>
      <c r="O162">
        <v>58</v>
      </c>
      <c r="P162">
        <v>91</v>
      </c>
      <c r="Q162">
        <v>1</v>
      </c>
      <c r="R162">
        <v>6</v>
      </c>
      <c r="S162">
        <v>12</v>
      </c>
      <c r="T162">
        <v>3</v>
      </c>
      <c r="U162">
        <v>0</v>
      </c>
      <c r="V162">
        <v>0</v>
      </c>
      <c r="W162" t="s">
        <v>27</v>
      </c>
      <c r="X162">
        <v>0</v>
      </c>
    </row>
    <row r="163" spans="2:24" x14ac:dyDescent="0.2">
      <c r="B163">
        <v>10451</v>
      </c>
      <c r="C163">
        <v>1966</v>
      </c>
      <c r="D163" t="s">
        <v>23</v>
      </c>
      <c r="E163" t="s">
        <v>36</v>
      </c>
      <c r="F163" t="s">
        <v>261</v>
      </c>
      <c r="G163">
        <v>1</v>
      </c>
      <c r="H163">
        <v>1</v>
      </c>
      <c r="I163" s="1">
        <v>41611</v>
      </c>
      <c r="J163">
        <v>6</v>
      </c>
      <c r="K163">
        <v>9</v>
      </c>
      <c r="L163">
        <v>1</v>
      </c>
      <c r="M163">
        <v>3</v>
      </c>
      <c r="N163">
        <v>0</v>
      </c>
      <c r="O163">
        <v>4</v>
      </c>
      <c r="P163">
        <v>8</v>
      </c>
      <c r="Q163">
        <v>1</v>
      </c>
      <c r="R163">
        <v>0</v>
      </c>
      <c r="S163">
        <v>3</v>
      </c>
      <c r="T163">
        <v>6</v>
      </c>
      <c r="U163">
        <v>0</v>
      </c>
      <c r="V163">
        <v>0</v>
      </c>
      <c r="W163" t="s">
        <v>67</v>
      </c>
      <c r="X163">
        <v>0</v>
      </c>
    </row>
    <row r="164" spans="2:24" x14ac:dyDescent="0.2">
      <c r="B164">
        <v>4198</v>
      </c>
      <c r="C164">
        <v>1966</v>
      </c>
      <c r="D164" t="s">
        <v>23</v>
      </c>
      <c r="E164" t="s">
        <v>36</v>
      </c>
      <c r="F164" t="s">
        <v>261</v>
      </c>
      <c r="G164">
        <v>1</v>
      </c>
      <c r="H164">
        <v>1</v>
      </c>
      <c r="I164" s="1">
        <v>41611</v>
      </c>
      <c r="J164">
        <v>6</v>
      </c>
      <c r="K164">
        <v>9</v>
      </c>
      <c r="L164">
        <v>1</v>
      </c>
      <c r="M164">
        <v>3</v>
      </c>
      <c r="N164">
        <v>0</v>
      </c>
      <c r="O164">
        <v>4</v>
      </c>
      <c r="P164">
        <v>8</v>
      </c>
      <c r="Q164">
        <v>1</v>
      </c>
      <c r="R164">
        <v>0</v>
      </c>
      <c r="S164">
        <v>3</v>
      </c>
      <c r="T164">
        <v>6</v>
      </c>
      <c r="U164">
        <v>0</v>
      </c>
      <c r="V164">
        <v>0</v>
      </c>
      <c r="W164" t="s">
        <v>27</v>
      </c>
      <c r="X164">
        <v>0</v>
      </c>
    </row>
    <row r="165" spans="2:24" x14ac:dyDescent="0.2">
      <c r="B165">
        <v>10814</v>
      </c>
      <c r="C165">
        <v>1948</v>
      </c>
      <c r="D165" t="s">
        <v>23</v>
      </c>
      <c r="E165" t="s">
        <v>36</v>
      </c>
      <c r="F165" t="s">
        <v>262</v>
      </c>
      <c r="G165">
        <v>0</v>
      </c>
      <c r="H165">
        <v>0</v>
      </c>
      <c r="I165" t="s">
        <v>263</v>
      </c>
      <c r="J165">
        <v>6</v>
      </c>
      <c r="K165">
        <v>303</v>
      </c>
      <c r="L165">
        <v>23</v>
      </c>
      <c r="M165">
        <v>751</v>
      </c>
      <c r="N165">
        <v>82</v>
      </c>
      <c r="O165">
        <v>26</v>
      </c>
      <c r="P165">
        <v>191</v>
      </c>
      <c r="Q165">
        <v>1</v>
      </c>
      <c r="R165">
        <v>6</v>
      </c>
      <c r="S165">
        <v>13</v>
      </c>
      <c r="T165">
        <v>4</v>
      </c>
      <c r="U165">
        <v>1</v>
      </c>
      <c r="V165">
        <v>0</v>
      </c>
      <c r="W165" t="s">
        <v>27</v>
      </c>
      <c r="X165">
        <v>0</v>
      </c>
    </row>
    <row r="166" spans="2:24" x14ac:dyDescent="0.2">
      <c r="B166">
        <v>944</v>
      </c>
      <c r="C166">
        <v>1963</v>
      </c>
      <c r="D166" t="s">
        <v>23</v>
      </c>
      <c r="E166" t="s">
        <v>32</v>
      </c>
      <c r="F166" t="s">
        <v>264</v>
      </c>
      <c r="G166">
        <v>0</v>
      </c>
      <c r="H166">
        <v>1</v>
      </c>
      <c r="I166" s="1">
        <v>41487</v>
      </c>
      <c r="J166">
        <v>6</v>
      </c>
      <c r="K166">
        <v>121</v>
      </c>
      <c r="L166">
        <v>103</v>
      </c>
      <c r="M166">
        <v>69</v>
      </c>
      <c r="N166">
        <v>8</v>
      </c>
      <c r="O166">
        <v>44</v>
      </c>
      <c r="P166">
        <v>48</v>
      </c>
      <c r="Q166">
        <v>1</v>
      </c>
      <c r="R166">
        <v>4</v>
      </c>
      <c r="S166">
        <v>7</v>
      </c>
      <c r="T166">
        <v>4</v>
      </c>
      <c r="U166">
        <v>0</v>
      </c>
      <c r="V166">
        <v>0</v>
      </c>
      <c r="W166" t="s">
        <v>27</v>
      </c>
      <c r="X166">
        <v>0</v>
      </c>
    </row>
    <row r="167" spans="2:24" x14ac:dyDescent="0.2">
      <c r="B167">
        <v>8151</v>
      </c>
      <c r="C167">
        <v>1991</v>
      </c>
      <c r="D167" t="s">
        <v>118</v>
      </c>
      <c r="E167" t="s">
        <v>32</v>
      </c>
      <c r="F167" t="s">
        <v>265</v>
      </c>
      <c r="G167">
        <v>0</v>
      </c>
      <c r="H167">
        <v>0</v>
      </c>
      <c r="I167" t="s">
        <v>266</v>
      </c>
      <c r="J167">
        <v>6</v>
      </c>
      <c r="K167">
        <v>16</v>
      </c>
      <c r="L167">
        <v>36</v>
      </c>
      <c r="M167">
        <v>21</v>
      </c>
      <c r="N167">
        <v>20</v>
      </c>
      <c r="O167">
        <v>62</v>
      </c>
      <c r="P167">
        <v>108</v>
      </c>
      <c r="Q167">
        <v>1</v>
      </c>
      <c r="R167">
        <v>4</v>
      </c>
      <c r="S167">
        <v>3</v>
      </c>
      <c r="T167">
        <v>8</v>
      </c>
      <c r="U167">
        <v>0</v>
      </c>
      <c r="V167">
        <v>0</v>
      </c>
      <c r="W167" t="s">
        <v>27</v>
      </c>
      <c r="X167">
        <v>0</v>
      </c>
    </row>
    <row r="168" spans="2:24" x14ac:dyDescent="0.2">
      <c r="B168">
        <v>6184</v>
      </c>
      <c r="C168">
        <v>1970</v>
      </c>
      <c r="D168" t="s">
        <v>40</v>
      </c>
      <c r="E168" t="s">
        <v>32</v>
      </c>
      <c r="F168" t="s">
        <v>267</v>
      </c>
      <c r="G168">
        <v>0</v>
      </c>
      <c r="H168">
        <v>0</v>
      </c>
      <c r="I168" s="1">
        <v>41255</v>
      </c>
      <c r="J168">
        <v>6</v>
      </c>
      <c r="K168">
        <v>561</v>
      </c>
      <c r="L168">
        <v>64</v>
      </c>
      <c r="M168">
        <v>785</v>
      </c>
      <c r="N168">
        <v>84</v>
      </c>
      <c r="O168">
        <v>128</v>
      </c>
      <c r="P168">
        <v>48</v>
      </c>
      <c r="Q168">
        <v>1</v>
      </c>
      <c r="R168">
        <v>3</v>
      </c>
      <c r="S168">
        <v>8</v>
      </c>
      <c r="T168">
        <v>1</v>
      </c>
      <c r="U168">
        <v>0</v>
      </c>
      <c r="V168">
        <v>0</v>
      </c>
      <c r="W168" t="s">
        <v>27</v>
      </c>
      <c r="X168">
        <v>0</v>
      </c>
    </row>
    <row r="169" spans="2:24" x14ac:dyDescent="0.2">
      <c r="B169">
        <v>3498</v>
      </c>
      <c r="C169">
        <v>1977</v>
      </c>
      <c r="D169" t="s">
        <v>40</v>
      </c>
      <c r="E169" t="s">
        <v>32</v>
      </c>
      <c r="F169" t="s">
        <v>268</v>
      </c>
      <c r="G169">
        <v>0</v>
      </c>
      <c r="H169">
        <v>1</v>
      </c>
      <c r="I169" t="s">
        <v>269</v>
      </c>
      <c r="J169">
        <v>6</v>
      </c>
      <c r="K169">
        <v>462</v>
      </c>
      <c r="L169">
        <v>61</v>
      </c>
      <c r="M169">
        <v>184</v>
      </c>
      <c r="N169">
        <v>10</v>
      </c>
      <c r="O169">
        <v>53</v>
      </c>
      <c r="P169">
        <v>107</v>
      </c>
      <c r="Q169">
        <v>4</v>
      </c>
      <c r="R169">
        <v>7</v>
      </c>
      <c r="S169">
        <v>9</v>
      </c>
      <c r="T169">
        <v>6</v>
      </c>
      <c r="U169">
        <v>1</v>
      </c>
      <c r="V169">
        <v>0</v>
      </c>
      <c r="W169" t="s">
        <v>27</v>
      </c>
      <c r="X169">
        <v>1</v>
      </c>
    </row>
    <row r="170" spans="2:24" x14ac:dyDescent="0.2">
      <c r="B170">
        <v>2870</v>
      </c>
      <c r="C170">
        <v>1974</v>
      </c>
      <c r="D170" t="s">
        <v>23</v>
      </c>
      <c r="E170" t="s">
        <v>32</v>
      </c>
      <c r="F170" t="s">
        <v>270</v>
      </c>
      <c r="G170">
        <v>0</v>
      </c>
      <c r="H170">
        <v>1</v>
      </c>
      <c r="I170" t="s">
        <v>271</v>
      </c>
      <c r="J170">
        <v>6</v>
      </c>
      <c r="K170">
        <v>376</v>
      </c>
      <c r="L170">
        <v>0</v>
      </c>
      <c r="M170">
        <v>38</v>
      </c>
      <c r="N170">
        <v>11</v>
      </c>
      <c r="O170">
        <v>8</v>
      </c>
      <c r="P170">
        <v>69</v>
      </c>
      <c r="Q170">
        <v>5</v>
      </c>
      <c r="R170">
        <v>6</v>
      </c>
      <c r="S170">
        <v>6</v>
      </c>
      <c r="T170">
        <v>6</v>
      </c>
      <c r="U170">
        <v>0</v>
      </c>
      <c r="V170">
        <v>0</v>
      </c>
      <c r="W170" t="s">
        <v>27</v>
      </c>
      <c r="X170">
        <v>0</v>
      </c>
    </row>
    <row r="171" spans="2:24" x14ac:dyDescent="0.2">
      <c r="B171">
        <v>7342</v>
      </c>
      <c r="C171">
        <v>1962</v>
      </c>
      <c r="D171" t="s">
        <v>43</v>
      </c>
      <c r="E171" t="s">
        <v>55</v>
      </c>
      <c r="F171" t="s">
        <v>272</v>
      </c>
      <c r="G171">
        <v>0</v>
      </c>
      <c r="H171">
        <v>1</v>
      </c>
      <c r="I171" s="1">
        <v>41161</v>
      </c>
      <c r="J171">
        <v>6</v>
      </c>
      <c r="K171">
        <v>341</v>
      </c>
      <c r="L171">
        <v>142</v>
      </c>
      <c r="M171">
        <v>113</v>
      </c>
      <c r="N171">
        <v>259</v>
      </c>
      <c r="O171">
        <v>151</v>
      </c>
      <c r="P171">
        <v>66</v>
      </c>
      <c r="Q171">
        <v>3</v>
      </c>
      <c r="R171">
        <v>6</v>
      </c>
      <c r="S171">
        <v>12</v>
      </c>
      <c r="T171">
        <v>5</v>
      </c>
      <c r="U171">
        <v>0</v>
      </c>
      <c r="V171">
        <v>0</v>
      </c>
      <c r="W171" t="s">
        <v>27</v>
      </c>
      <c r="X171">
        <v>0</v>
      </c>
    </row>
    <row r="172" spans="2:24" x14ac:dyDescent="0.2">
      <c r="B172">
        <v>1911</v>
      </c>
      <c r="C172">
        <v>1988</v>
      </c>
      <c r="D172" t="s">
        <v>23</v>
      </c>
      <c r="E172" t="s">
        <v>36</v>
      </c>
      <c r="F172" t="s">
        <v>273</v>
      </c>
      <c r="G172">
        <v>0</v>
      </c>
      <c r="H172">
        <v>0</v>
      </c>
      <c r="I172" s="1">
        <v>41038</v>
      </c>
      <c r="J172">
        <v>6</v>
      </c>
      <c r="K172">
        <v>595</v>
      </c>
      <c r="L172">
        <v>97</v>
      </c>
      <c r="M172">
        <v>291</v>
      </c>
      <c r="N172">
        <v>127</v>
      </c>
      <c r="O172">
        <v>133</v>
      </c>
      <c r="P172">
        <v>121</v>
      </c>
      <c r="Q172">
        <v>1</v>
      </c>
      <c r="R172">
        <v>11</v>
      </c>
      <c r="S172">
        <v>12</v>
      </c>
      <c r="T172">
        <v>6</v>
      </c>
      <c r="U172">
        <v>0</v>
      </c>
      <c r="V172">
        <v>0</v>
      </c>
      <c r="W172" t="s">
        <v>46</v>
      </c>
      <c r="X172">
        <v>0</v>
      </c>
    </row>
    <row r="173" spans="2:24" x14ac:dyDescent="0.2">
      <c r="B173">
        <v>10862</v>
      </c>
      <c r="C173">
        <v>1961</v>
      </c>
      <c r="D173" t="s">
        <v>53</v>
      </c>
      <c r="E173" t="s">
        <v>32</v>
      </c>
      <c r="F173" t="s">
        <v>274</v>
      </c>
      <c r="G173">
        <v>0</v>
      </c>
      <c r="H173">
        <v>1</v>
      </c>
      <c r="I173" t="s">
        <v>275</v>
      </c>
      <c r="J173">
        <v>6</v>
      </c>
      <c r="K173">
        <v>179</v>
      </c>
      <c r="L173">
        <v>8</v>
      </c>
      <c r="M173">
        <v>83</v>
      </c>
      <c r="N173">
        <v>19</v>
      </c>
      <c r="O173">
        <v>11</v>
      </c>
      <c r="P173">
        <v>26</v>
      </c>
      <c r="Q173">
        <v>5</v>
      </c>
      <c r="R173">
        <v>1</v>
      </c>
      <c r="S173">
        <v>9</v>
      </c>
      <c r="T173">
        <v>2</v>
      </c>
      <c r="U173">
        <v>0</v>
      </c>
      <c r="V173">
        <v>0</v>
      </c>
      <c r="W173" t="s">
        <v>27</v>
      </c>
      <c r="X173">
        <v>0</v>
      </c>
    </row>
    <row r="174" spans="2:24" x14ac:dyDescent="0.2">
      <c r="B174">
        <v>2546</v>
      </c>
      <c r="C174">
        <v>1978</v>
      </c>
      <c r="D174" t="s">
        <v>43</v>
      </c>
      <c r="E174" t="s">
        <v>28</v>
      </c>
      <c r="F174" t="s">
        <v>276</v>
      </c>
      <c r="G174">
        <v>0</v>
      </c>
      <c r="H174">
        <v>1</v>
      </c>
      <c r="I174" t="s">
        <v>277</v>
      </c>
      <c r="J174">
        <v>7</v>
      </c>
      <c r="K174">
        <v>23</v>
      </c>
      <c r="L174">
        <v>4</v>
      </c>
      <c r="M174">
        <v>5</v>
      </c>
      <c r="N174">
        <v>10</v>
      </c>
      <c r="O174">
        <v>5</v>
      </c>
      <c r="P174">
        <v>23</v>
      </c>
      <c r="Q174">
        <v>1</v>
      </c>
      <c r="R174">
        <v>1</v>
      </c>
      <c r="S174">
        <v>4</v>
      </c>
      <c r="T174">
        <v>3</v>
      </c>
      <c r="U174">
        <v>0</v>
      </c>
      <c r="V174">
        <v>0</v>
      </c>
      <c r="W174" t="s">
        <v>27</v>
      </c>
      <c r="X174">
        <v>0</v>
      </c>
    </row>
    <row r="175" spans="2:24" x14ac:dyDescent="0.2">
      <c r="B175">
        <v>3005</v>
      </c>
      <c r="C175">
        <v>1993</v>
      </c>
      <c r="D175" t="s">
        <v>23</v>
      </c>
      <c r="E175" t="s">
        <v>28</v>
      </c>
      <c r="F175" t="s">
        <v>278</v>
      </c>
      <c r="G175">
        <v>0</v>
      </c>
      <c r="H175">
        <v>0</v>
      </c>
      <c r="I175" s="1">
        <v>41644</v>
      </c>
      <c r="J175">
        <v>7</v>
      </c>
      <c r="K175">
        <v>530</v>
      </c>
      <c r="L175">
        <v>117</v>
      </c>
      <c r="M175">
        <v>678</v>
      </c>
      <c r="N175">
        <v>134</v>
      </c>
      <c r="O175">
        <v>44</v>
      </c>
      <c r="P175">
        <v>147</v>
      </c>
      <c r="Q175">
        <v>1</v>
      </c>
      <c r="R175">
        <v>4</v>
      </c>
      <c r="S175">
        <v>8</v>
      </c>
      <c r="T175">
        <v>1</v>
      </c>
      <c r="U175">
        <v>1</v>
      </c>
      <c r="V175">
        <v>0</v>
      </c>
      <c r="W175" t="s">
        <v>27</v>
      </c>
      <c r="X175">
        <v>2</v>
      </c>
    </row>
    <row r="176" spans="2:24" x14ac:dyDescent="0.2">
      <c r="B176">
        <v>8318</v>
      </c>
      <c r="C176">
        <v>1980</v>
      </c>
      <c r="D176" t="s">
        <v>23</v>
      </c>
      <c r="E176" t="s">
        <v>36</v>
      </c>
      <c r="F176" t="s">
        <v>279</v>
      </c>
      <c r="G176">
        <v>0</v>
      </c>
      <c r="H176">
        <v>0</v>
      </c>
      <c r="I176" s="1">
        <v>41699</v>
      </c>
      <c r="J176">
        <v>7</v>
      </c>
      <c r="K176">
        <v>594</v>
      </c>
      <c r="L176">
        <v>134</v>
      </c>
      <c r="M176">
        <v>786</v>
      </c>
      <c r="N176">
        <v>33</v>
      </c>
      <c r="O176">
        <v>134</v>
      </c>
      <c r="P176">
        <v>57</v>
      </c>
      <c r="Q176">
        <v>0</v>
      </c>
      <c r="R176">
        <v>5</v>
      </c>
      <c r="S176">
        <v>8</v>
      </c>
      <c r="T176">
        <v>1</v>
      </c>
      <c r="U176">
        <v>0</v>
      </c>
      <c r="V176">
        <v>0</v>
      </c>
      <c r="W176" t="s">
        <v>27</v>
      </c>
      <c r="X176">
        <v>1</v>
      </c>
    </row>
    <row r="177" spans="2:24" x14ac:dyDescent="0.2">
      <c r="B177">
        <v>2930</v>
      </c>
      <c r="C177">
        <v>1979</v>
      </c>
      <c r="D177" t="s">
        <v>53</v>
      </c>
      <c r="E177" t="s">
        <v>28</v>
      </c>
      <c r="F177" t="s">
        <v>280</v>
      </c>
      <c r="G177">
        <v>0</v>
      </c>
      <c r="H177">
        <v>0</v>
      </c>
      <c r="I177" t="s">
        <v>203</v>
      </c>
      <c r="J177">
        <v>7</v>
      </c>
      <c r="K177">
        <v>852</v>
      </c>
      <c r="L177">
        <v>60</v>
      </c>
      <c r="M177">
        <v>207</v>
      </c>
      <c r="N177">
        <v>78</v>
      </c>
      <c r="O177">
        <v>36</v>
      </c>
      <c r="P177">
        <v>48</v>
      </c>
      <c r="Q177">
        <v>2</v>
      </c>
      <c r="R177">
        <v>2</v>
      </c>
      <c r="S177">
        <v>10</v>
      </c>
      <c r="T177">
        <v>5</v>
      </c>
      <c r="U177">
        <v>0</v>
      </c>
      <c r="V177">
        <v>0</v>
      </c>
      <c r="W177" t="s">
        <v>67</v>
      </c>
      <c r="X177">
        <v>0</v>
      </c>
    </row>
    <row r="178" spans="2:24" x14ac:dyDescent="0.2">
      <c r="B178">
        <v>8216</v>
      </c>
      <c r="C178">
        <v>1973</v>
      </c>
      <c r="D178" t="s">
        <v>53</v>
      </c>
      <c r="E178" t="s">
        <v>32</v>
      </c>
      <c r="F178" t="s">
        <v>281</v>
      </c>
      <c r="G178">
        <v>1</v>
      </c>
      <c r="H178">
        <v>1</v>
      </c>
      <c r="I178" s="1">
        <v>41588</v>
      </c>
      <c r="J178">
        <v>7</v>
      </c>
      <c r="K178">
        <v>158</v>
      </c>
      <c r="L178">
        <v>0</v>
      </c>
      <c r="M178">
        <v>76</v>
      </c>
      <c r="N178">
        <v>13</v>
      </c>
      <c r="O178">
        <v>7</v>
      </c>
      <c r="P178">
        <v>71</v>
      </c>
      <c r="Q178">
        <v>6</v>
      </c>
      <c r="R178">
        <v>4</v>
      </c>
      <c r="S178">
        <v>3</v>
      </c>
      <c r="T178">
        <v>5</v>
      </c>
      <c r="U178">
        <v>0</v>
      </c>
      <c r="V178">
        <v>0</v>
      </c>
      <c r="W178" t="s">
        <v>38</v>
      </c>
      <c r="X178">
        <v>0</v>
      </c>
    </row>
    <row r="179" spans="2:24" x14ac:dyDescent="0.2">
      <c r="B179">
        <v>1212</v>
      </c>
      <c r="C179">
        <v>1974</v>
      </c>
      <c r="D179" t="s">
        <v>23</v>
      </c>
      <c r="E179" t="s">
        <v>32</v>
      </c>
      <c r="F179" t="s">
        <v>282</v>
      </c>
      <c r="G179">
        <v>1</v>
      </c>
      <c r="H179">
        <v>0</v>
      </c>
      <c r="I179" t="s">
        <v>283</v>
      </c>
      <c r="J179">
        <v>7</v>
      </c>
      <c r="K179">
        <v>384</v>
      </c>
      <c r="L179">
        <v>25</v>
      </c>
      <c r="M179">
        <v>292</v>
      </c>
      <c r="N179">
        <v>130</v>
      </c>
      <c r="O179">
        <v>41</v>
      </c>
      <c r="P179">
        <v>64</v>
      </c>
      <c r="Q179">
        <v>3</v>
      </c>
      <c r="R179">
        <v>8</v>
      </c>
      <c r="S179">
        <v>6</v>
      </c>
      <c r="T179">
        <v>6</v>
      </c>
      <c r="U179">
        <v>0</v>
      </c>
      <c r="V179">
        <v>0</v>
      </c>
      <c r="W179" t="s">
        <v>27</v>
      </c>
      <c r="X179">
        <v>1</v>
      </c>
    </row>
    <row r="180" spans="2:24" x14ac:dyDescent="0.2">
      <c r="B180">
        <v>2541</v>
      </c>
      <c r="C180">
        <v>1977</v>
      </c>
      <c r="D180" t="s">
        <v>23</v>
      </c>
      <c r="E180" t="s">
        <v>32</v>
      </c>
      <c r="F180" t="s">
        <v>284</v>
      </c>
      <c r="G180">
        <v>1</v>
      </c>
      <c r="H180">
        <v>0</v>
      </c>
      <c r="I180" s="1">
        <v>41523</v>
      </c>
      <c r="J180">
        <v>7</v>
      </c>
      <c r="K180">
        <v>14</v>
      </c>
      <c r="L180">
        <v>7</v>
      </c>
      <c r="M180">
        <v>11</v>
      </c>
      <c r="N180">
        <v>11</v>
      </c>
      <c r="O180">
        <v>0</v>
      </c>
      <c r="P180">
        <v>5</v>
      </c>
      <c r="Q180">
        <v>2</v>
      </c>
      <c r="R180">
        <v>2</v>
      </c>
      <c r="S180">
        <v>3</v>
      </c>
      <c r="T180">
        <v>8</v>
      </c>
      <c r="U180">
        <v>0</v>
      </c>
      <c r="V180">
        <v>0</v>
      </c>
      <c r="W180" t="s">
        <v>27</v>
      </c>
      <c r="X180">
        <v>0</v>
      </c>
    </row>
    <row r="181" spans="2:24" x14ac:dyDescent="0.2">
      <c r="B181">
        <v>10659</v>
      </c>
      <c r="C181">
        <v>1980</v>
      </c>
      <c r="D181" t="s">
        <v>43</v>
      </c>
      <c r="E181" t="s">
        <v>36</v>
      </c>
      <c r="F181" t="s">
        <v>239</v>
      </c>
      <c r="G181">
        <v>1</v>
      </c>
      <c r="H181">
        <v>0</v>
      </c>
      <c r="I181" s="1">
        <v>41460</v>
      </c>
      <c r="J181">
        <v>7</v>
      </c>
      <c r="K181">
        <v>2</v>
      </c>
      <c r="L181">
        <v>8</v>
      </c>
      <c r="M181">
        <v>11</v>
      </c>
      <c r="N181">
        <v>3</v>
      </c>
      <c r="O181">
        <v>8</v>
      </c>
      <c r="P181">
        <v>21</v>
      </c>
      <c r="Q181">
        <v>4</v>
      </c>
      <c r="R181">
        <v>3</v>
      </c>
      <c r="S181">
        <v>2</v>
      </c>
      <c r="T181">
        <v>7</v>
      </c>
      <c r="U181">
        <v>0</v>
      </c>
      <c r="V181">
        <v>0</v>
      </c>
      <c r="W181" t="s">
        <v>50</v>
      </c>
      <c r="X181">
        <v>0</v>
      </c>
    </row>
    <row r="182" spans="2:24" x14ac:dyDescent="0.2">
      <c r="B182">
        <v>10905</v>
      </c>
      <c r="C182">
        <v>1956</v>
      </c>
      <c r="D182" t="s">
        <v>23</v>
      </c>
      <c r="E182" t="s">
        <v>36</v>
      </c>
      <c r="F182" t="s">
        <v>285</v>
      </c>
      <c r="G182">
        <v>1</v>
      </c>
      <c r="H182">
        <v>1</v>
      </c>
      <c r="I182" t="s">
        <v>243</v>
      </c>
      <c r="J182">
        <v>7</v>
      </c>
      <c r="K182">
        <v>194</v>
      </c>
      <c r="L182">
        <v>2</v>
      </c>
      <c r="M182">
        <v>56</v>
      </c>
      <c r="N182">
        <v>0</v>
      </c>
      <c r="O182">
        <v>0</v>
      </c>
      <c r="P182">
        <v>0</v>
      </c>
      <c r="Q182">
        <v>5</v>
      </c>
      <c r="R182">
        <v>4</v>
      </c>
      <c r="S182">
        <v>6</v>
      </c>
      <c r="T182">
        <v>8</v>
      </c>
      <c r="U182">
        <v>1</v>
      </c>
      <c r="V182">
        <v>0</v>
      </c>
      <c r="W182" t="s">
        <v>27</v>
      </c>
      <c r="X182">
        <v>0</v>
      </c>
    </row>
    <row r="183" spans="2:24" x14ac:dyDescent="0.2">
      <c r="B183">
        <v>8910</v>
      </c>
      <c r="C183">
        <v>1956</v>
      </c>
      <c r="D183" t="s">
        <v>23</v>
      </c>
      <c r="E183" t="s">
        <v>36</v>
      </c>
      <c r="F183" t="s">
        <v>285</v>
      </c>
      <c r="G183">
        <v>1</v>
      </c>
      <c r="H183">
        <v>1</v>
      </c>
      <c r="I183" t="s">
        <v>243</v>
      </c>
      <c r="J183">
        <v>7</v>
      </c>
      <c r="K183">
        <v>194</v>
      </c>
      <c r="L183">
        <v>2</v>
      </c>
      <c r="M183">
        <v>56</v>
      </c>
      <c r="N183">
        <v>0</v>
      </c>
      <c r="O183">
        <v>0</v>
      </c>
      <c r="P183">
        <v>0</v>
      </c>
      <c r="Q183">
        <v>5</v>
      </c>
      <c r="R183">
        <v>4</v>
      </c>
      <c r="S183">
        <v>6</v>
      </c>
      <c r="T183">
        <v>8</v>
      </c>
      <c r="U183">
        <v>1</v>
      </c>
      <c r="V183">
        <v>0</v>
      </c>
      <c r="W183" t="s">
        <v>27</v>
      </c>
      <c r="X183">
        <v>0</v>
      </c>
    </row>
    <row r="184" spans="2:24" x14ac:dyDescent="0.2">
      <c r="B184">
        <v>7349</v>
      </c>
      <c r="C184">
        <v>1974</v>
      </c>
      <c r="D184" t="s">
        <v>118</v>
      </c>
      <c r="E184" t="s">
        <v>36</v>
      </c>
      <c r="F184" t="s">
        <v>286</v>
      </c>
      <c r="G184">
        <v>1</v>
      </c>
      <c r="H184">
        <v>0</v>
      </c>
      <c r="I184" s="1">
        <v>40949</v>
      </c>
      <c r="J184">
        <v>7</v>
      </c>
      <c r="K184">
        <v>6</v>
      </c>
      <c r="L184">
        <v>17</v>
      </c>
      <c r="M184">
        <v>16</v>
      </c>
      <c r="N184">
        <v>6</v>
      </c>
      <c r="O184">
        <v>16</v>
      </c>
      <c r="P184">
        <v>42</v>
      </c>
      <c r="Q184">
        <v>4</v>
      </c>
      <c r="R184">
        <v>3</v>
      </c>
      <c r="S184">
        <v>3</v>
      </c>
      <c r="T184">
        <v>8</v>
      </c>
      <c r="U184">
        <v>1</v>
      </c>
      <c r="V184">
        <v>0</v>
      </c>
      <c r="W184" t="s">
        <v>27</v>
      </c>
      <c r="X184">
        <v>0</v>
      </c>
    </row>
    <row r="185" spans="2:24" x14ac:dyDescent="0.2">
      <c r="B185">
        <v>7872</v>
      </c>
      <c r="C185">
        <v>1976</v>
      </c>
      <c r="D185" t="s">
        <v>40</v>
      </c>
      <c r="E185" t="s">
        <v>32</v>
      </c>
      <c r="F185" t="s">
        <v>287</v>
      </c>
      <c r="G185">
        <v>0</v>
      </c>
      <c r="H185">
        <v>0</v>
      </c>
      <c r="I185" s="1">
        <v>41252</v>
      </c>
      <c r="J185">
        <v>7</v>
      </c>
      <c r="K185">
        <v>179</v>
      </c>
      <c r="L185">
        <v>21</v>
      </c>
      <c r="M185">
        <v>273</v>
      </c>
      <c r="N185">
        <v>0</v>
      </c>
      <c r="O185">
        <v>21</v>
      </c>
      <c r="P185">
        <v>63</v>
      </c>
      <c r="Q185">
        <v>1</v>
      </c>
      <c r="R185">
        <v>6</v>
      </c>
      <c r="S185">
        <v>6</v>
      </c>
      <c r="T185">
        <v>5</v>
      </c>
      <c r="U185">
        <v>1</v>
      </c>
      <c r="V185">
        <v>0</v>
      </c>
      <c r="W185" t="s">
        <v>27</v>
      </c>
      <c r="X185">
        <v>3</v>
      </c>
    </row>
    <row r="186" spans="2:24" x14ac:dyDescent="0.2">
      <c r="B186">
        <v>4290</v>
      </c>
      <c r="C186">
        <v>1973</v>
      </c>
      <c r="D186" t="s">
        <v>23</v>
      </c>
      <c r="E186" t="s">
        <v>32</v>
      </c>
      <c r="F186" t="s">
        <v>288</v>
      </c>
      <c r="G186">
        <v>1</v>
      </c>
      <c r="H186">
        <v>0</v>
      </c>
      <c r="I186" t="s">
        <v>289</v>
      </c>
      <c r="J186">
        <v>8</v>
      </c>
      <c r="K186">
        <v>1</v>
      </c>
      <c r="L186">
        <v>3</v>
      </c>
      <c r="M186">
        <v>8</v>
      </c>
      <c r="N186">
        <v>2</v>
      </c>
      <c r="O186">
        <v>5</v>
      </c>
      <c r="P186">
        <v>5</v>
      </c>
      <c r="Q186">
        <v>1</v>
      </c>
      <c r="R186">
        <v>1</v>
      </c>
      <c r="S186">
        <v>2</v>
      </c>
      <c r="T186">
        <v>7</v>
      </c>
      <c r="U186">
        <v>0</v>
      </c>
      <c r="V186">
        <v>0</v>
      </c>
      <c r="W186" t="s">
        <v>31</v>
      </c>
      <c r="X186">
        <v>0</v>
      </c>
    </row>
    <row r="187" spans="2:24" x14ac:dyDescent="0.2">
      <c r="B187">
        <v>7408</v>
      </c>
      <c r="C187">
        <v>1953</v>
      </c>
      <c r="D187" t="s">
        <v>40</v>
      </c>
      <c r="E187" t="s">
        <v>32</v>
      </c>
      <c r="F187" t="s">
        <v>290</v>
      </c>
      <c r="G187">
        <v>0</v>
      </c>
      <c r="H187">
        <v>1</v>
      </c>
      <c r="I187" s="1">
        <v>41701</v>
      </c>
      <c r="J187">
        <v>8</v>
      </c>
      <c r="K187">
        <v>216</v>
      </c>
      <c r="L187">
        <v>2</v>
      </c>
      <c r="M187">
        <v>6</v>
      </c>
      <c r="N187">
        <v>0</v>
      </c>
      <c r="O187">
        <v>0</v>
      </c>
      <c r="P187">
        <v>9</v>
      </c>
      <c r="Q187">
        <v>2</v>
      </c>
      <c r="R187">
        <v>5</v>
      </c>
      <c r="S187">
        <v>4</v>
      </c>
      <c r="T187">
        <v>7</v>
      </c>
      <c r="U187">
        <v>0</v>
      </c>
      <c r="V187">
        <v>0</v>
      </c>
      <c r="W187" t="s">
        <v>67</v>
      </c>
      <c r="X187">
        <v>0</v>
      </c>
    </row>
    <row r="188" spans="2:24" x14ac:dyDescent="0.2">
      <c r="B188">
        <v>9986</v>
      </c>
      <c r="C188">
        <v>1983</v>
      </c>
      <c r="D188" t="s">
        <v>23</v>
      </c>
      <c r="E188" t="s">
        <v>36</v>
      </c>
      <c r="F188" t="s">
        <v>291</v>
      </c>
      <c r="G188">
        <v>1</v>
      </c>
      <c r="H188">
        <v>0</v>
      </c>
      <c r="I188" t="s">
        <v>292</v>
      </c>
      <c r="J188">
        <v>8</v>
      </c>
      <c r="K188">
        <v>16</v>
      </c>
      <c r="L188">
        <v>0</v>
      </c>
      <c r="M188">
        <v>23</v>
      </c>
      <c r="N188">
        <v>3</v>
      </c>
      <c r="O188">
        <v>2</v>
      </c>
      <c r="P188">
        <v>10</v>
      </c>
      <c r="Q188">
        <v>3</v>
      </c>
      <c r="R188">
        <v>4</v>
      </c>
      <c r="S188">
        <v>2</v>
      </c>
      <c r="T188">
        <v>7</v>
      </c>
      <c r="U188">
        <v>1</v>
      </c>
      <c r="V188">
        <v>0</v>
      </c>
      <c r="W188" t="s">
        <v>67</v>
      </c>
      <c r="X188">
        <v>0</v>
      </c>
    </row>
    <row r="189" spans="2:24" x14ac:dyDescent="0.2">
      <c r="B189">
        <v>8235</v>
      </c>
      <c r="C189">
        <v>1957</v>
      </c>
      <c r="D189" t="s">
        <v>53</v>
      </c>
      <c r="E189" t="s">
        <v>36</v>
      </c>
      <c r="F189" t="s">
        <v>293</v>
      </c>
      <c r="G189">
        <v>0</v>
      </c>
      <c r="H189">
        <v>1</v>
      </c>
      <c r="I189" t="s">
        <v>294</v>
      </c>
      <c r="J189">
        <v>8</v>
      </c>
      <c r="K189">
        <v>428</v>
      </c>
      <c r="L189">
        <v>30</v>
      </c>
      <c r="M189">
        <v>214</v>
      </c>
      <c r="N189">
        <v>80</v>
      </c>
      <c r="O189">
        <v>30</v>
      </c>
      <c r="P189">
        <v>61</v>
      </c>
      <c r="Q189">
        <v>2</v>
      </c>
      <c r="R189">
        <v>6</v>
      </c>
      <c r="S189">
        <v>10</v>
      </c>
      <c r="T189">
        <v>3</v>
      </c>
      <c r="U189">
        <v>0</v>
      </c>
      <c r="V189">
        <v>0</v>
      </c>
      <c r="W189" t="s">
        <v>67</v>
      </c>
      <c r="X189">
        <v>0</v>
      </c>
    </row>
    <row r="190" spans="2:24" x14ac:dyDescent="0.2">
      <c r="B190">
        <v>10949</v>
      </c>
      <c r="C190">
        <v>1964</v>
      </c>
      <c r="D190" t="s">
        <v>40</v>
      </c>
      <c r="E190" t="s">
        <v>24</v>
      </c>
      <c r="F190" t="s">
        <v>295</v>
      </c>
      <c r="G190">
        <v>0</v>
      </c>
      <c r="H190">
        <v>0</v>
      </c>
      <c r="I190" t="s">
        <v>203</v>
      </c>
      <c r="J190">
        <v>8</v>
      </c>
      <c r="K190">
        <v>1092</v>
      </c>
      <c r="L190">
        <v>37</v>
      </c>
      <c r="M190">
        <v>592</v>
      </c>
      <c r="N190">
        <v>145</v>
      </c>
      <c r="O190">
        <v>37</v>
      </c>
      <c r="P190">
        <v>55</v>
      </c>
      <c r="Q190">
        <v>1</v>
      </c>
      <c r="R190">
        <v>5</v>
      </c>
      <c r="S190">
        <v>8</v>
      </c>
      <c r="T190">
        <v>3</v>
      </c>
      <c r="U190">
        <v>1</v>
      </c>
      <c r="V190">
        <v>0</v>
      </c>
      <c r="W190" t="s">
        <v>27</v>
      </c>
      <c r="X190">
        <v>1</v>
      </c>
    </row>
    <row r="191" spans="2:24" x14ac:dyDescent="0.2">
      <c r="B191">
        <v>7284</v>
      </c>
      <c r="C191">
        <v>1954</v>
      </c>
      <c r="D191" t="s">
        <v>23</v>
      </c>
      <c r="E191" t="s">
        <v>32</v>
      </c>
      <c r="F191" t="s">
        <v>296</v>
      </c>
      <c r="G191">
        <v>1</v>
      </c>
      <c r="H191">
        <v>2</v>
      </c>
      <c r="I191" s="1">
        <v>41376</v>
      </c>
      <c r="J191">
        <v>8</v>
      </c>
      <c r="K191">
        <v>10</v>
      </c>
      <c r="L191">
        <v>0</v>
      </c>
      <c r="M191">
        <v>7</v>
      </c>
      <c r="N191">
        <v>2</v>
      </c>
      <c r="O191">
        <v>0</v>
      </c>
      <c r="P191">
        <v>1</v>
      </c>
      <c r="Q191">
        <v>1</v>
      </c>
      <c r="R191">
        <v>1</v>
      </c>
      <c r="S191">
        <v>2</v>
      </c>
      <c r="T191">
        <v>8</v>
      </c>
      <c r="U191">
        <v>0</v>
      </c>
      <c r="V191">
        <v>0</v>
      </c>
      <c r="W191" t="s">
        <v>27</v>
      </c>
      <c r="X191">
        <v>0</v>
      </c>
    </row>
    <row r="192" spans="2:24" x14ac:dyDescent="0.2">
      <c r="B192">
        <v>9529</v>
      </c>
      <c r="C192">
        <v>1991</v>
      </c>
      <c r="D192" t="s">
        <v>23</v>
      </c>
      <c r="E192" t="s">
        <v>32</v>
      </c>
      <c r="F192" t="s">
        <v>297</v>
      </c>
      <c r="G192">
        <v>0</v>
      </c>
      <c r="H192">
        <v>0</v>
      </c>
      <c r="I192" t="s">
        <v>298</v>
      </c>
      <c r="J192">
        <v>8</v>
      </c>
      <c r="K192">
        <v>559</v>
      </c>
      <c r="L192">
        <v>153</v>
      </c>
      <c r="M192">
        <v>503</v>
      </c>
      <c r="N192">
        <v>218</v>
      </c>
      <c r="O192">
        <v>13</v>
      </c>
      <c r="P192">
        <v>181</v>
      </c>
      <c r="Q192">
        <v>1</v>
      </c>
      <c r="R192">
        <v>3</v>
      </c>
      <c r="S192">
        <v>9</v>
      </c>
      <c r="T192">
        <v>2</v>
      </c>
      <c r="U192">
        <v>1</v>
      </c>
      <c r="V192">
        <v>0</v>
      </c>
      <c r="W192" t="s">
        <v>67</v>
      </c>
      <c r="X192">
        <v>1</v>
      </c>
    </row>
    <row r="193" spans="2:24" x14ac:dyDescent="0.2">
      <c r="B193">
        <v>9930</v>
      </c>
      <c r="C193">
        <v>1945</v>
      </c>
      <c r="D193" t="s">
        <v>40</v>
      </c>
      <c r="E193" t="s">
        <v>28</v>
      </c>
      <c r="F193" t="s">
        <v>299</v>
      </c>
      <c r="G193">
        <v>0</v>
      </c>
      <c r="H193">
        <v>0</v>
      </c>
      <c r="I193" s="1">
        <v>41405</v>
      </c>
      <c r="J193">
        <v>8</v>
      </c>
      <c r="K193">
        <v>606</v>
      </c>
      <c r="L193">
        <v>148</v>
      </c>
      <c r="M193">
        <v>228</v>
      </c>
      <c r="N193">
        <v>15</v>
      </c>
      <c r="O193">
        <v>148</v>
      </c>
      <c r="P193">
        <v>22</v>
      </c>
      <c r="Q193">
        <v>1</v>
      </c>
      <c r="R193">
        <v>6</v>
      </c>
      <c r="S193">
        <v>13</v>
      </c>
      <c r="T193">
        <v>2</v>
      </c>
      <c r="U193">
        <v>0</v>
      </c>
      <c r="V193">
        <v>0</v>
      </c>
      <c r="W193" t="s">
        <v>31</v>
      </c>
      <c r="X193">
        <v>0</v>
      </c>
    </row>
    <row r="194" spans="2:24" x14ac:dyDescent="0.2">
      <c r="B194">
        <v>10270</v>
      </c>
      <c r="C194">
        <v>1982</v>
      </c>
      <c r="D194" t="s">
        <v>43</v>
      </c>
      <c r="E194" t="s">
        <v>32</v>
      </c>
      <c r="F194" t="s">
        <v>300</v>
      </c>
      <c r="G194">
        <v>1</v>
      </c>
      <c r="H194">
        <v>0</v>
      </c>
      <c r="I194" s="1">
        <v>41343</v>
      </c>
      <c r="J194">
        <v>8</v>
      </c>
      <c r="K194">
        <v>11</v>
      </c>
      <c r="L194">
        <v>5</v>
      </c>
      <c r="M194">
        <v>22</v>
      </c>
      <c r="N194">
        <v>12</v>
      </c>
      <c r="O194">
        <v>5</v>
      </c>
      <c r="P194">
        <v>11</v>
      </c>
      <c r="Q194">
        <v>2</v>
      </c>
      <c r="R194">
        <v>3</v>
      </c>
      <c r="S194">
        <v>3</v>
      </c>
      <c r="T194">
        <v>7</v>
      </c>
      <c r="U194">
        <v>0</v>
      </c>
      <c r="V194">
        <v>0</v>
      </c>
      <c r="W194" t="s">
        <v>46</v>
      </c>
      <c r="X194">
        <v>0</v>
      </c>
    </row>
    <row r="195" spans="2:24" x14ac:dyDescent="0.2">
      <c r="B195">
        <v>760</v>
      </c>
      <c r="C195">
        <v>1976</v>
      </c>
      <c r="D195" t="s">
        <v>40</v>
      </c>
      <c r="E195" t="s">
        <v>24</v>
      </c>
      <c r="F195" t="s">
        <v>301</v>
      </c>
      <c r="G195">
        <v>1</v>
      </c>
      <c r="H195">
        <v>0</v>
      </c>
      <c r="I195" s="1">
        <v>41525</v>
      </c>
      <c r="J195">
        <v>8</v>
      </c>
      <c r="K195">
        <v>588</v>
      </c>
      <c r="L195">
        <v>7</v>
      </c>
      <c r="M195">
        <v>76</v>
      </c>
      <c r="N195">
        <v>110</v>
      </c>
      <c r="O195">
        <v>15</v>
      </c>
      <c r="P195">
        <v>15</v>
      </c>
      <c r="Q195">
        <v>2</v>
      </c>
      <c r="R195">
        <v>8</v>
      </c>
      <c r="S195">
        <v>9</v>
      </c>
      <c r="T195">
        <v>6</v>
      </c>
      <c r="U195">
        <v>0</v>
      </c>
      <c r="V195">
        <v>0</v>
      </c>
      <c r="W195" t="s">
        <v>67</v>
      </c>
      <c r="X195">
        <v>0</v>
      </c>
    </row>
    <row r="196" spans="2:24" x14ac:dyDescent="0.2">
      <c r="B196">
        <v>5519</v>
      </c>
      <c r="C196">
        <v>1957</v>
      </c>
      <c r="D196" t="s">
        <v>23</v>
      </c>
      <c r="E196" t="s">
        <v>36</v>
      </c>
      <c r="F196" t="s">
        <v>302</v>
      </c>
      <c r="G196">
        <v>0</v>
      </c>
      <c r="H196">
        <v>1</v>
      </c>
      <c r="I196" s="1">
        <v>41463</v>
      </c>
      <c r="J196">
        <v>8</v>
      </c>
      <c r="K196">
        <v>316</v>
      </c>
      <c r="L196">
        <v>58</v>
      </c>
      <c r="M196">
        <v>161</v>
      </c>
      <c r="N196">
        <v>76</v>
      </c>
      <c r="O196">
        <v>51</v>
      </c>
      <c r="P196">
        <v>135</v>
      </c>
      <c r="Q196">
        <v>1</v>
      </c>
      <c r="R196">
        <v>6</v>
      </c>
      <c r="S196">
        <v>4</v>
      </c>
      <c r="T196">
        <v>5</v>
      </c>
      <c r="U196">
        <v>1</v>
      </c>
      <c r="V196">
        <v>0</v>
      </c>
      <c r="W196" t="s">
        <v>67</v>
      </c>
      <c r="X196">
        <v>0</v>
      </c>
    </row>
    <row r="197" spans="2:24" x14ac:dyDescent="0.2">
      <c r="B197">
        <v>232</v>
      </c>
      <c r="C197">
        <v>1966</v>
      </c>
      <c r="D197" t="s">
        <v>23</v>
      </c>
      <c r="E197" t="s">
        <v>28</v>
      </c>
      <c r="F197" t="s">
        <v>303</v>
      </c>
      <c r="G197">
        <v>0</v>
      </c>
      <c r="H197">
        <v>1</v>
      </c>
      <c r="I197" t="s">
        <v>304</v>
      </c>
      <c r="J197">
        <v>8</v>
      </c>
      <c r="K197">
        <v>279</v>
      </c>
      <c r="L197">
        <v>83</v>
      </c>
      <c r="M197">
        <v>88</v>
      </c>
      <c r="N197">
        <v>32</v>
      </c>
      <c r="O197">
        <v>14</v>
      </c>
      <c r="P197">
        <v>34</v>
      </c>
      <c r="Q197">
        <v>1</v>
      </c>
      <c r="R197">
        <v>4</v>
      </c>
      <c r="S197">
        <v>10</v>
      </c>
      <c r="T197">
        <v>3</v>
      </c>
      <c r="U197">
        <v>0</v>
      </c>
      <c r="V197">
        <v>0</v>
      </c>
      <c r="W197" t="s">
        <v>27</v>
      </c>
      <c r="X197">
        <v>0</v>
      </c>
    </row>
    <row r="198" spans="2:24" x14ac:dyDescent="0.2">
      <c r="B198">
        <v>3009</v>
      </c>
      <c r="C198">
        <v>1963</v>
      </c>
      <c r="D198" t="s">
        <v>40</v>
      </c>
      <c r="E198" t="s">
        <v>55</v>
      </c>
      <c r="F198" t="s">
        <v>305</v>
      </c>
      <c r="G198">
        <v>0</v>
      </c>
      <c r="H198">
        <v>0</v>
      </c>
      <c r="I198" s="1">
        <v>41524</v>
      </c>
      <c r="J198">
        <v>8</v>
      </c>
      <c r="K198">
        <v>1462</v>
      </c>
      <c r="L198">
        <v>16</v>
      </c>
      <c r="M198">
        <v>128</v>
      </c>
      <c r="N198">
        <v>0</v>
      </c>
      <c r="O198">
        <v>0</v>
      </c>
      <c r="P198">
        <v>160</v>
      </c>
      <c r="Q198">
        <v>1</v>
      </c>
      <c r="R198">
        <v>5</v>
      </c>
      <c r="S198">
        <v>6</v>
      </c>
      <c r="T198">
        <v>6</v>
      </c>
      <c r="U198">
        <v>1</v>
      </c>
      <c r="V198">
        <v>0</v>
      </c>
      <c r="W198" t="s">
        <v>27</v>
      </c>
      <c r="X198">
        <v>3</v>
      </c>
    </row>
    <row r="199" spans="2:24" x14ac:dyDescent="0.2">
      <c r="B199">
        <v>6518</v>
      </c>
      <c r="C199">
        <v>1952</v>
      </c>
      <c r="D199" t="s">
        <v>40</v>
      </c>
      <c r="E199" t="s">
        <v>55</v>
      </c>
      <c r="F199" t="s">
        <v>306</v>
      </c>
      <c r="G199">
        <v>0</v>
      </c>
      <c r="H199">
        <v>1</v>
      </c>
      <c r="I199" s="1">
        <v>41584</v>
      </c>
      <c r="J199">
        <v>8</v>
      </c>
      <c r="K199">
        <v>546</v>
      </c>
      <c r="L199">
        <v>0</v>
      </c>
      <c r="M199">
        <v>48</v>
      </c>
      <c r="N199">
        <v>0</v>
      </c>
      <c r="O199">
        <v>6</v>
      </c>
      <c r="P199">
        <v>6</v>
      </c>
      <c r="Q199">
        <v>1</v>
      </c>
      <c r="R199">
        <v>7</v>
      </c>
      <c r="S199">
        <v>8</v>
      </c>
      <c r="T199">
        <v>5</v>
      </c>
      <c r="U199">
        <v>0</v>
      </c>
      <c r="V199">
        <v>0</v>
      </c>
      <c r="W199" t="s">
        <v>38</v>
      </c>
      <c r="X199">
        <v>0</v>
      </c>
    </row>
    <row r="200" spans="2:24" x14ac:dyDescent="0.2">
      <c r="B200">
        <v>10669</v>
      </c>
      <c r="C200">
        <v>1982</v>
      </c>
      <c r="D200" t="s">
        <v>23</v>
      </c>
      <c r="E200" t="s">
        <v>32</v>
      </c>
      <c r="F200" t="s">
        <v>307</v>
      </c>
      <c r="G200">
        <v>0</v>
      </c>
      <c r="H200">
        <v>1</v>
      </c>
      <c r="I200" t="s">
        <v>308</v>
      </c>
      <c r="J200">
        <v>8</v>
      </c>
      <c r="K200">
        <v>277</v>
      </c>
      <c r="L200">
        <v>21</v>
      </c>
      <c r="M200">
        <v>64</v>
      </c>
      <c r="N200">
        <v>62</v>
      </c>
      <c r="O200">
        <v>21</v>
      </c>
      <c r="P200">
        <v>25</v>
      </c>
      <c r="Q200">
        <v>2</v>
      </c>
      <c r="R200">
        <v>3</v>
      </c>
      <c r="S200">
        <v>10</v>
      </c>
      <c r="T200">
        <v>3</v>
      </c>
      <c r="U200">
        <v>0</v>
      </c>
      <c r="V200">
        <v>0</v>
      </c>
      <c r="W200" t="s">
        <v>27</v>
      </c>
      <c r="X200">
        <v>0</v>
      </c>
    </row>
    <row r="201" spans="2:24" x14ac:dyDescent="0.2">
      <c r="B201">
        <v>5682</v>
      </c>
      <c r="C201">
        <v>1954</v>
      </c>
      <c r="D201" t="s">
        <v>40</v>
      </c>
      <c r="E201" t="s">
        <v>28</v>
      </c>
      <c r="F201" t="s">
        <v>309</v>
      </c>
      <c r="G201">
        <v>0</v>
      </c>
      <c r="H201">
        <v>1</v>
      </c>
      <c r="I201" t="s">
        <v>310</v>
      </c>
      <c r="J201">
        <v>8</v>
      </c>
      <c r="K201">
        <v>948</v>
      </c>
      <c r="L201">
        <v>10</v>
      </c>
      <c r="M201">
        <v>86</v>
      </c>
      <c r="N201">
        <v>13</v>
      </c>
      <c r="O201">
        <v>21</v>
      </c>
      <c r="P201">
        <v>21</v>
      </c>
      <c r="Q201">
        <v>4</v>
      </c>
      <c r="R201">
        <v>6</v>
      </c>
      <c r="S201">
        <v>11</v>
      </c>
      <c r="T201">
        <v>5</v>
      </c>
      <c r="U201">
        <v>0</v>
      </c>
      <c r="V201">
        <v>0</v>
      </c>
      <c r="W201" t="s">
        <v>38</v>
      </c>
      <c r="X201">
        <v>0</v>
      </c>
    </row>
    <row r="202" spans="2:24" x14ac:dyDescent="0.2">
      <c r="B202">
        <v>1570</v>
      </c>
      <c r="C202">
        <v>1952</v>
      </c>
      <c r="D202" t="s">
        <v>40</v>
      </c>
      <c r="E202" t="s">
        <v>36</v>
      </c>
      <c r="F202" t="s">
        <v>311</v>
      </c>
      <c r="G202">
        <v>0</v>
      </c>
      <c r="H202">
        <v>1</v>
      </c>
      <c r="I202" t="s">
        <v>312</v>
      </c>
      <c r="J202">
        <v>8</v>
      </c>
      <c r="K202">
        <v>664</v>
      </c>
      <c r="L202">
        <v>9</v>
      </c>
      <c r="M202">
        <v>240</v>
      </c>
      <c r="N202">
        <v>50</v>
      </c>
      <c r="O202">
        <v>19</v>
      </c>
      <c r="P202">
        <v>57</v>
      </c>
      <c r="Q202">
        <v>2</v>
      </c>
      <c r="R202">
        <v>7</v>
      </c>
      <c r="S202">
        <v>10</v>
      </c>
      <c r="T202">
        <v>4</v>
      </c>
      <c r="U202">
        <v>0</v>
      </c>
      <c r="V202">
        <v>0</v>
      </c>
      <c r="W202" t="s">
        <v>27</v>
      </c>
      <c r="X202">
        <v>0</v>
      </c>
    </row>
    <row r="203" spans="2:24" x14ac:dyDescent="0.2">
      <c r="B203">
        <v>1497</v>
      </c>
      <c r="C203">
        <v>1953</v>
      </c>
      <c r="D203" t="s">
        <v>23</v>
      </c>
      <c r="E203" t="s">
        <v>28</v>
      </c>
      <c r="F203" t="s">
        <v>313</v>
      </c>
      <c r="G203">
        <v>0</v>
      </c>
      <c r="H203">
        <v>1</v>
      </c>
      <c r="I203" t="s">
        <v>314</v>
      </c>
      <c r="J203">
        <v>8</v>
      </c>
      <c r="K203">
        <v>268</v>
      </c>
      <c r="L203">
        <v>11</v>
      </c>
      <c r="M203">
        <v>88</v>
      </c>
      <c r="N203">
        <v>15</v>
      </c>
      <c r="O203">
        <v>3</v>
      </c>
      <c r="P203">
        <v>22</v>
      </c>
      <c r="Q203">
        <v>2</v>
      </c>
      <c r="R203">
        <v>6</v>
      </c>
      <c r="S203">
        <v>5</v>
      </c>
      <c r="T203">
        <v>5</v>
      </c>
      <c r="U203">
        <v>0</v>
      </c>
      <c r="V203">
        <v>0</v>
      </c>
      <c r="W203" t="s">
        <v>67</v>
      </c>
      <c r="X203">
        <v>0</v>
      </c>
    </row>
    <row r="204" spans="2:24" x14ac:dyDescent="0.2">
      <c r="B204">
        <v>9723</v>
      </c>
      <c r="C204">
        <v>1961</v>
      </c>
      <c r="D204" t="s">
        <v>23</v>
      </c>
      <c r="E204" t="s">
        <v>32</v>
      </c>
      <c r="F204" t="s">
        <v>315</v>
      </c>
      <c r="G204">
        <v>0</v>
      </c>
      <c r="H204">
        <v>1</v>
      </c>
      <c r="I204" s="1">
        <v>41548</v>
      </c>
      <c r="J204">
        <v>8</v>
      </c>
      <c r="K204">
        <v>530</v>
      </c>
      <c r="L204">
        <v>142</v>
      </c>
      <c r="M204">
        <v>217</v>
      </c>
      <c r="N204">
        <v>62</v>
      </c>
      <c r="O204">
        <v>9</v>
      </c>
      <c r="P204">
        <v>56</v>
      </c>
      <c r="Q204">
        <v>4</v>
      </c>
      <c r="R204">
        <v>7</v>
      </c>
      <c r="S204">
        <v>13</v>
      </c>
      <c r="T204">
        <v>5</v>
      </c>
      <c r="U204">
        <v>0</v>
      </c>
      <c r="V204">
        <v>0</v>
      </c>
      <c r="W204" t="s">
        <v>31</v>
      </c>
      <c r="X204">
        <v>1</v>
      </c>
    </row>
    <row r="205" spans="2:24" x14ac:dyDescent="0.2">
      <c r="B205">
        <v>7261</v>
      </c>
      <c r="C205">
        <v>1972</v>
      </c>
      <c r="D205" t="s">
        <v>23</v>
      </c>
      <c r="E205" t="s">
        <v>36</v>
      </c>
      <c r="F205" t="s">
        <v>316</v>
      </c>
      <c r="G205">
        <v>1</v>
      </c>
      <c r="H205">
        <v>1</v>
      </c>
      <c r="I205" s="1">
        <v>41275</v>
      </c>
      <c r="J205">
        <v>8</v>
      </c>
      <c r="K205">
        <v>199</v>
      </c>
      <c r="L205">
        <v>33</v>
      </c>
      <c r="M205">
        <v>60</v>
      </c>
      <c r="N205">
        <v>8</v>
      </c>
      <c r="O205">
        <v>3</v>
      </c>
      <c r="P205">
        <v>15</v>
      </c>
      <c r="Q205">
        <v>5</v>
      </c>
      <c r="R205">
        <v>5</v>
      </c>
      <c r="S205">
        <v>5</v>
      </c>
      <c r="T205">
        <v>8</v>
      </c>
      <c r="U205">
        <v>1</v>
      </c>
      <c r="V205">
        <v>0</v>
      </c>
      <c r="W205" t="s">
        <v>27</v>
      </c>
      <c r="X205">
        <v>0</v>
      </c>
    </row>
    <row r="206" spans="2:24" x14ac:dyDescent="0.2">
      <c r="B206">
        <v>2452</v>
      </c>
      <c r="C206">
        <v>1972</v>
      </c>
      <c r="D206" t="s">
        <v>23</v>
      </c>
      <c r="E206" t="s">
        <v>36</v>
      </c>
      <c r="F206" t="s">
        <v>316</v>
      </c>
      <c r="G206">
        <v>1</v>
      </c>
      <c r="H206">
        <v>1</v>
      </c>
      <c r="I206" s="1">
        <v>41275</v>
      </c>
      <c r="J206">
        <v>8</v>
      </c>
      <c r="K206">
        <v>199</v>
      </c>
      <c r="L206">
        <v>33</v>
      </c>
      <c r="M206">
        <v>60</v>
      </c>
      <c r="N206">
        <v>8</v>
      </c>
      <c r="O206">
        <v>3</v>
      </c>
      <c r="P206">
        <v>15</v>
      </c>
      <c r="Q206">
        <v>5</v>
      </c>
      <c r="R206">
        <v>5</v>
      </c>
      <c r="S206">
        <v>5</v>
      </c>
      <c r="T206">
        <v>8</v>
      </c>
      <c r="U206">
        <v>1</v>
      </c>
      <c r="V206">
        <v>0</v>
      </c>
      <c r="W206" t="s">
        <v>27</v>
      </c>
      <c r="X206">
        <v>0</v>
      </c>
    </row>
    <row r="207" spans="2:24" x14ac:dyDescent="0.2">
      <c r="B207">
        <v>5621</v>
      </c>
      <c r="C207">
        <v>1970</v>
      </c>
      <c r="D207" t="s">
        <v>23</v>
      </c>
      <c r="E207" t="s">
        <v>32</v>
      </c>
      <c r="F207" t="s">
        <v>317</v>
      </c>
      <c r="G207">
        <v>1</v>
      </c>
      <c r="H207">
        <v>1</v>
      </c>
      <c r="I207" s="1">
        <v>41255</v>
      </c>
      <c r="J207">
        <v>8</v>
      </c>
      <c r="K207">
        <v>73</v>
      </c>
      <c r="L207">
        <v>57</v>
      </c>
      <c r="M207">
        <v>100</v>
      </c>
      <c r="N207">
        <v>71</v>
      </c>
      <c r="O207">
        <v>15</v>
      </c>
      <c r="P207">
        <v>0</v>
      </c>
      <c r="Q207">
        <v>5</v>
      </c>
      <c r="R207">
        <v>6</v>
      </c>
      <c r="S207">
        <v>5</v>
      </c>
      <c r="T207">
        <v>9</v>
      </c>
      <c r="U207">
        <v>1</v>
      </c>
      <c r="V207">
        <v>0</v>
      </c>
      <c r="W207" t="s">
        <v>27</v>
      </c>
      <c r="X207">
        <v>0</v>
      </c>
    </row>
    <row r="208" spans="2:24" x14ac:dyDescent="0.2">
      <c r="B208">
        <v>10995</v>
      </c>
      <c r="C208">
        <v>1989</v>
      </c>
      <c r="D208" t="s">
        <v>43</v>
      </c>
      <c r="E208" t="s">
        <v>32</v>
      </c>
      <c r="F208" t="s">
        <v>318</v>
      </c>
      <c r="G208">
        <v>1</v>
      </c>
      <c r="H208">
        <v>0</v>
      </c>
      <c r="I208" s="1">
        <v>41254</v>
      </c>
      <c r="J208">
        <v>8</v>
      </c>
      <c r="K208">
        <v>16</v>
      </c>
      <c r="L208">
        <v>5</v>
      </c>
      <c r="M208">
        <v>30</v>
      </c>
      <c r="N208">
        <v>8</v>
      </c>
      <c r="O208">
        <v>7</v>
      </c>
      <c r="P208">
        <v>26</v>
      </c>
      <c r="Q208">
        <v>3</v>
      </c>
      <c r="R208">
        <v>3</v>
      </c>
      <c r="S208">
        <v>4</v>
      </c>
      <c r="T208">
        <v>8</v>
      </c>
      <c r="U208">
        <v>0</v>
      </c>
      <c r="V208">
        <v>1</v>
      </c>
      <c r="W208" t="s">
        <v>67</v>
      </c>
      <c r="X208">
        <v>0</v>
      </c>
    </row>
    <row r="209" spans="2:24" x14ac:dyDescent="0.2">
      <c r="B209">
        <v>7373</v>
      </c>
      <c r="C209">
        <v>1953</v>
      </c>
      <c r="D209" t="s">
        <v>40</v>
      </c>
      <c r="E209" t="s">
        <v>24</v>
      </c>
      <c r="F209" t="s">
        <v>214</v>
      </c>
      <c r="G209">
        <v>0</v>
      </c>
      <c r="H209">
        <v>2</v>
      </c>
      <c r="I209" t="s">
        <v>243</v>
      </c>
      <c r="J209">
        <v>8</v>
      </c>
      <c r="K209">
        <v>96</v>
      </c>
      <c r="L209">
        <v>12</v>
      </c>
      <c r="M209">
        <v>96</v>
      </c>
      <c r="N209">
        <v>33</v>
      </c>
      <c r="O209">
        <v>22</v>
      </c>
      <c r="P209">
        <v>43</v>
      </c>
      <c r="Q209">
        <v>6</v>
      </c>
      <c r="R209">
        <v>4</v>
      </c>
      <c r="S209">
        <v>6</v>
      </c>
      <c r="T209">
        <v>6</v>
      </c>
      <c r="U209">
        <v>1</v>
      </c>
      <c r="V209">
        <v>0</v>
      </c>
      <c r="W209" t="s">
        <v>38</v>
      </c>
      <c r="X209">
        <v>0</v>
      </c>
    </row>
    <row r="210" spans="2:24" x14ac:dyDescent="0.2">
      <c r="B210">
        <v>5331</v>
      </c>
      <c r="C210">
        <v>1978</v>
      </c>
      <c r="D210" t="s">
        <v>23</v>
      </c>
      <c r="E210" t="s">
        <v>32</v>
      </c>
      <c r="F210" t="s">
        <v>319</v>
      </c>
      <c r="G210">
        <v>0</v>
      </c>
      <c r="H210">
        <v>0</v>
      </c>
      <c r="I210" s="1">
        <v>41222</v>
      </c>
      <c r="J210">
        <v>8</v>
      </c>
      <c r="K210">
        <v>587</v>
      </c>
      <c r="L210">
        <v>51</v>
      </c>
      <c r="M210">
        <v>898</v>
      </c>
      <c r="N210">
        <v>247</v>
      </c>
      <c r="O210">
        <v>0</v>
      </c>
      <c r="P210">
        <v>86</v>
      </c>
      <c r="Q210">
        <v>1</v>
      </c>
      <c r="R210">
        <v>3</v>
      </c>
      <c r="S210">
        <v>7</v>
      </c>
      <c r="T210">
        <v>2</v>
      </c>
      <c r="U210">
        <v>0</v>
      </c>
      <c r="V210">
        <v>0</v>
      </c>
      <c r="W210" t="s">
        <v>46</v>
      </c>
      <c r="X210">
        <v>0</v>
      </c>
    </row>
    <row r="211" spans="2:24" x14ac:dyDescent="0.2">
      <c r="B211">
        <v>263</v>
      </c>
      <c r="C211">
        <v>1946</v>
      </c>
      <c r="D211" t="s">
        <v>40</v>
      </c>
      <c r="E211" t="s">
        <v>28</v>
      </c>
      <c r="F211" t="s">
        <v>320</v>
      </c>
      <c r="G211">
        <v>0</v>
      </c>
      <c r="H211">
        <v>0</v>
      </c>
      <c r="I211" t="s">
        <v>158</v>
      </c>
      <c r="J211">
        <v>9</v>
      </c>
      <c r="K211">
        <v>56</v>
      </c>
      <c r="L211">
        <v>19</v>
      </c>
      <c r="M211">
        <v>29</v>
      </c>
      <c r="N211">
        <v>2</v>
      </c>
      <c r="O211">
        <v>14</v>
      </c>
      <c r="P211">
        <v>25</v>
      </c>
      <c r="Q211">
        <v>1</v>
      </c>
      <c r="R211">
        <v>3</v>
      </c>
      <c r="S211">
        <v>3</v>
      </c>
      <c r="T211">
        <v>8</v>
      </c>
      <c r="U211">
        <v>1</v>
      </c>
      <c r="V211">
        <v>0</v>
      </c>
      <c r="W211" t="s">
        <v>27</v>
      </c>
      <c r="X211">
        <v>0</v>
      </c>
    </row>
    <row r="212" spans="2:24" x14ac:dyDescent="0.2">
      <c r="B212">
        <v>4619</v>
      </c>
      <c r="C212">
        <v>1946</v>
      </c>
      <c r="D212" t="s">
        <v>40</v>
      </c>
      <c r="E212" t="s">
        <v>28</v>
      </c>
      <c r="F212" t="s">
        <v>321</v>
      </c>
      <c r="G212">
        <v>0</v>
      </c>
      <c r="H212">
        <v>0</v>
      </c>
      <c r="I212" t="s">
        <v>158</v>
      </c>
      <c r="J212">
        <v>9</v>
      </c>
      <c r="K212">
        <v>6</v>
      </c>
      <c r="L212">
        <v>2</v>
      </c>
      <c r="M212">
        <v>3</v>
      </c>
      <c r="N212">
        <v>1</v>
      </c>
      <c r="O212">
        <v>262</v>
      </c>
      <c r="P212">
        <v>3</v>
      </c>
      <c r="Q212">
        <v>0</v>
      </c>
      <c r="R212">
        <v>27</v>
      </c>
      <c r="S212">
        <v>0</v>
      </c>
      <c r="T212">
        <v>1</v>
      </c>
      <c r="U212">
        <v>0</v>
      </c>
      <c r="V212">
        <v>0</v>
      </c>
      <c r="W212" t="s">
        <v>27</v>
      </c>
      <c r="X212">
        <v>0</v>
      </c>
    </row>
    <row r="213" spans="2:24" x14ac:dyDescent="0.2">
      <c r="B213">
        <v>940</v>
      </c>
      <c r="C213">
        <v>1988</v>
      </c>
      <c r="D213" t="s">
        <v>23</v>
      </c>
      <c r="E213" t="s">
        <v>28</v>
      </c>
      <c r="F213" t="s">
        <v>322</v>
      </c>
      <c r="G213">
        <v>1</v>
      </c>
      <c r="H213">
        <v>0</v>
      </c>
      <c r="I213" t="s">
        <v>323</v>
      </c>
      <c r="J213">
        <v>9</v>
      </c>
      <c r="K213">
        <v>158</v>
      </c>
      <c r="L213">
        <v>11</v>
      </c>
      <c r="M213">
        <v>99</v>
      </c>
      <c r="N213">
        <v>15</v>
      </c>
      <c r="O213">
        <v>11</v>
      </c>
      <c r="P213">
        <v>17</v>
      </c>
      <c r="Q213">
        <v>2</v>
      </c>
      <c r="R213">
        <v>3</v>
      </c>
      <c r="S213">
        <v>7</v>
      </c>
      <c r="T213">
        <v>3</v>
      </c>
      <c r="U213">
        <v>0</v>
      </c>
      <c r="V213">
        <v>0</v>
      </c>
      <c r="W213" t="s">
        <v>67</v>
      </c>
      <c r="X213">
        <v>0</v>
      </c>
    </row>
    <row r="214" spans="2:24" x14ac:dyDescent="0.2">
      <c r="B214">
        <v>10084</v>
      </c>
      <c r="C214">
        <v>1973</v>
      </c>
      <c r="D214" t="s">
        <v>23</v>
      </c>
      <c r="E214" t="s">
        <v>32</v>
      </c>
      <c r="F214" t="s">
        <v>324</v>
      </c>
      <c r="G214">
        <v>2</v>
      </c>
      <c r="H214">
        <v>0</v>
      </c>
      <c r="I214" t="s">
        <v>323</v>
      </c>
      <c r="J214">
        <v>9</v>
      </c>
      <c r="K214">
        <v>3</v>
      </c>
      <c r="L214">
        <v>2</v>
      </c>
      <c r="M214">
        <v>8</v>
      </c>
      <c r="N214">
        <v>20</v>
      </c>
      <c r="O214">
        <v>0</v>
      </c>
      <c r="P214">
        <v>17</v>
      </c>
      <c r="Q214">
        <v>2</v>
      </c>
      <c r="R214">
        <v>2</v>
      </c>
      <c r="S214">
        <v>2</v>
      </c>
      <c r="T214">
        <v>7</v>
      </c>
      <c r="U214">
        <v>0</v>
      </c>
      <c r="V214">
        <v>0</v>
      </c>
      <c r="W214" t="s">
        <v>50</v>
      </c>
      <c r="X214">
        <v>0</v>
      </c>
    </row>
    <row r="215" spans="2:24" x14ac:dyDescent="0.2">
      <c r="B215">
        <v>6019</v>
      </c>
      <c r="C215">
        <v>1972</v>
      </c>
      <c r="D215" t="s">
        <v>40</v>
      </c>
      <c r="E215" t="s">
        <v>32</v>
      </c>
      <c r="F215" t="s">
        <v>325</v>
      </c>
      <c r="G215">
        <v>1</v>
      </c>
      <c r="H215">
        <v>0</v>
      </c>
      <c r="I215" t="s">
        <v>326</v>
      </c>
      <c r="J215">
        <v>9</v>
      </c>
      <c r="K215">
        <v>45</v>
      </c>
      <c r="L215">
        <v>3</v>
      </c>
      <c r="M215">
        <v>9</v>
      </c>
      <c r="N215">
        <v>4</v>
      </c>
      <c r="O215">
        <v>4</v>
      </c>
      <c r="P215">
        <v>7</v>
      </c>
      <c r="Q215">
        <v>1</v>
      </c>
      <c r="R215">
        <v>1</v>
      </c>
      <c r="S215">
        <v>2</v>
      </c>
      <c r="T215">
        <v>6</v>
      </c>
      <c r="U215">
        <v>1</v>
      </c>
      <c r="V215">
        <v>0</v>
      </c>
      <c r="W215" t="s">
        <v>27</v>
      </c>
      <c r="X215">
        <v>1</v>
      </c>
    </row>
    <row r="216" spans="2:24" x14ac:dyDescent="0.2">
      <c r="B216">
        <v>1463</v>
      </c>
      <c r="C216">
        <v>1959</v>
      </c>
      <c r="D216" t="s">
        <v>23</v>
      </c>
      <c r="E216" t="s">
        <v>28</v>
      </c>
      <c r="F216" t="s">
        <v>327</v>
      </c>
      <c r="G216">
        <v>1</v>
      </c>
      <c r="H216">
        <v>1</v>
      </c>
      <c r="I216" t="s">
        <v>120</v>
      </c>
      <c r="J216">
        <v>9</v>
      </c>
      <c r="K216">
        <v>8</v>
      </c>
      <c r="L216">
        <v>2</v>
      </c>
      <c r="M216">
        <v>5</v>
      </c>
      <c r="N216">
        <v>3</v>
      </c>
      <c r="O216">
        <v>0</v>
      </c>
      <c r="P216">
        <v>3</v>
      </c>
      <c r="Q216">
        <v>1</v>
      </c>
      <c r="R216">
        <v>1</v>
      </c>
      <c r="S216">
        <v>2</v>
      </c>
      <c r="T216">
        <v>7</v>
      </c>
      <c r="U216">
        <v>0</v>
      </c>
      <c r="V216">
        <v>0</v>
      </c>
      <c r="W216" t="s">
        <v>38</v>
      </c>
      <c r="X216">
        <v>0</v>
      </c>
    </row>
    <row r="217" spans="2:24" x14ac:dyDescent="0.2">
      <c r="B217">
        <v>6424</v>
      </c>
      <c r="C217">
        <v>1978</v>
      </c>
      <c r="D217" t="s">
        <v>23</v>
      </c>
      <c r="E217" t="s">
        <v>36</v>
      </c>
      <c r="F217" t="s">
        <v>328</v>
      </c>
      <c r="G217">
        <v>1</v>
      </c>
      <c r="H217">
        <v>0</v>
      </c>
      <c r="I217" t="s">
        <v>329</v>
      </c>
      <c r="J217">
        <v>9</v>
      </c>
      <c r="K217">
        <v>12</v>
      </c>
      <c r="L217">
        <v>6</v>
      </c>
      <c r="M217">
        <v>2</v>
      </c>
      <c r="N217">
        <v>11</v>
      </c>
      <c r="O217">
        <v>2</v>
      </c>
      <c r="P217">
        <v>16</v>
      </c>
      <c r="Q217">
        <v>1</v>
      </c>
      <c r="R217">
        <v>1</v>
      </c>
      <c r="S217">
        <v>3</v>
      </c>
      <c r="T217">
        <v>4</v>
      </c>
      <c r="U217">
        <v>0</v>
      </c>
      <c r="V217">
        <v>0</v>
      </c>
      <c r="W217" t="s">
        <v>27</v>
      </c>
      <c r="X217">
        <v>0</v>
      </c>
    </row>
    <row r="218" spans="2:24" x14ac:dyDescent="0.2">
      <c r="B218">
        <v>8233</v>
      </c>
      <c r="C218">
        <v>1951</v>
      </c>
      <c r="D218" t="s">
        <v>53</v>
      </c>
      <c r="E218" t="s">
        <v>55</v>
      </c>
      <c r="F218" t="s">
        <v>330</v>
      </c>
      <c r="G218">
        <v>0</v>
      </c>
      <c r="H218">
        <v>1</v>
      </c>
      <c r="I218" t="s">
        <v>331</v>
      </c>
      <c r="J218">
        <v>9</v>
      </c>
      <c r="K218">
        <v>508</v>
      </c>
      <c r="L218">
        <v>5</v>
      </c>
      <c r="M218">
        <v>21</v>
      </c>
      <c r="N218">
        <v>7</v>
      </c>
      <c r="O218">
        <v>5</v>
      </c>
      <c r="P218">
        <v>10</v>
      </c>
      <c r="Q218">
        <v>4</v>
      </c>
      <c r="R218">
        <v>7</v>
      </c>
      <c r="S218">
        <v>7</v>
      </c>
      <c r="T218">
        <v>5</v>
      </c>
      <c r="U218">
        <v>0</v>
      </c>
      <c r="V218">
        <v>0</v>
      </c>
      <c r="W218" t="s">
        <v>31</v>
      </c>
      <c r="X218">
        <v>1</v>
      </c>
    </row>
    <row r="219" spans="2:24" x14ac:dyDescent="0.2">
      <c r="B219">
        <v>1515</v>
      </c>
      <c r="C219">
        <v>1976</v>
      </c>
      <c r="D219" t="s">
        <v>53</v>
      </c>
      <c r="E219" t="s">
        <v>36</v>
      </c>
      <c r="F219" t="s">
        <v>332</v>
      </c>
      <c r="G219">
        <v>0</v>
      </c>
      <c r="H219">
        <v>1</v>
      </c>
      <c r="I219" t="s">
        <v>333</v>
      </c>
      <c r="J219">
        <v>9</v>
      </c>
      <c r="K219">
        <v>11</v>
      </c>
      <c r="L219">
        <v>2</v>
      </c>
      <c r="M219">
        <v>7</v>
      </c>
      <c r="N219">
        <v>4</v>
      </c>
      <c r="O219">
        <v>2</v>
      </c>
      <c r="P219">
        <v>2</v>
      </c>
      <c r="Q219">
        <v>1</v>
      </c>
      <c r="R219">
        <v>1</v>
      </c>
      <c r="S219">
        <v>3</v>
      </c>
      <c r="T219">
        <v>3</v>
      </c>
      <c r="U219">
        <v>0</v>
      </c>
      <c r="V219">
        <v>0</v>
      </c>
      <c r="W219" t="s">
        <v>31</v>
      </c>
      <c r="X219">
        <v>0</v>
      </c>
    </row>
    <row r="220" spans="2:24" x14ac:dyDescent="0.2">
      <c r="B220">
        <v>10855</v>
      </c>
      <c r="C220">
        <v>1969</v>
      </c>
      <c r="D220" t="s">
        <v>53</v>
      </c>
      <c r="E220" t="s">
        <v>28</v>
      </c>
      <c r="F220" t="s">
        <v>334</v>
      </c>
      <c r="G220">
        <v>1</v>
      </c>
      <c r="H220">
        <v>0</v>
      </c>
      <c r="I220" t="s">
        <v>333</v>
      </c>
      <c r="J220">
        <v>9</v>
      </c>
      <c r="K220">
        <v>234</v>
      </c>
      <c r="L220">
        <v>14</v>
      </c>
      <c r="M220">
        <v>77</v>
      </c>
      <c r="N220">
        <v>19</v>
      </c>
      <c r="O220">
        <v>10</v>
      </c>
      <c r="P220">
        <v>42</v>
      </c>
      <c r="Q220">
        <v>2</v>
      </c>
      <c r="R220">
        <v>4</v>
      </c>
      <c r="S220">
        <v>8</v>
      </c>
      <c r="T220">
        <v>5</v>
      </c>
      <c r="U220">
        <v>0</v>
      </c>
      <c r="V220">
        <v>0</v>
      </c>
      <c r="W220" t="s">
        <v>27</v>
      </c>
      <c r="X220">
        <v>0</v>
      </c>
    </row>
    <row r="221" spans="2:24" x14ac:dyDescent="0.2">
      <c r="B221">
        <v>10909</v>
      </c>
      <c r="C221">
        <v>1949</v>
      </c>
      <c r="D221" t="s">
        <v>23</v>
      </c>
      <c r="E221" t="s">
        <v>32</v>
      </c>
      <c r="F221" t="s">
        <v>335</v>
      </c>
      <c r="G221">
        <v>0</v>
      </c>
      <c r="H221">
        <v>0</v>
      </c>
      <c r="I221" t="s">
        <v>336</v>
      </c>
      <c r="J221">
        <v>9</v>
      </c>
      <c r="K221">
        <v>992</v>
      </c>
      <c r="L221">
        <v>24</v>
      </c>
      <c r="M221">
        <v>694</v>
      </c>
      <c r="N221">
        <v>51</v>
      </c>
      <c r="O221">
        <v>19</v>
      </c>
      <c r="P221">
        <v>119</v>
      </c>
      <c r="Q221">
        <v>0</v>
      </c>
      <c r="R221">
        <v>5</v>
      </c>
      <c r="S221">
        <v>5</v>
      </c>
      <c r="T221">
        <v>1</v>
      </c>
      <c r="U221">
        <v>0</v>
      </c>
      <c r="V221">
        <v>0</v>
      </c>
      <c r="W221" t="s">
        <v>38</v>
      </c>
      <c r="X221">
        <v>2</v>
      </c>
    </row>
    <row r="222" spans="2:24" x14ac:dyDescent="0.2">
      <c r="B222">
        <v>3376</v>
      </c>
      <c r="C222">
        <v>1971</v>
      </c>
      <c r="D222" t="s">
        <v>53</v>
      </c>
      <c r="E222" t="s">
        <v>24</v>
      </c>
      <c r="F222" t="s">
        <v>337</v>
      </c>
      <c r="G222">
        <v>1</v>
      </c>
      <c r="H222">
        <v>0</v>
      </c>
      <c r="I222" t="s">
        <v>338</v>
      </c>
      <c r="J222">
        <v>9</v>
      </c>
      <c r="K222">
        <v>125</v>
      </c>
      <c r="L222">
        <v>6</v>
      </c>
      <c r="M222">
        <v>73</v>
      </c>
      <c r="N222">
        <v>8</v>
      </c>
      <c r="O222">
        <v>4</v>
      </c>
      <c r="P222">
        <v>19</v>
      </c>
      <c r="Q222">
        <v>1</v>
      </c>
      <c r="R222">
        <v>3</v>
      </c>
      <c r="S222">
        <v>6</v>
      </c>
      <c r="T222">
        <v>4</v>
      </c>
      <c r="U222">
        <v>0</v>
      </c>
      <c r="V222">
        <v>0</v>
      </c>
      <c r="W222" t="s">
        <v>27</v>
      </c>
      <c r="X222">
        <v>0</v>
      </c>
    </row>
    <row r="223" spans="2:24" x14ac:dyDescent="0.2">
      <c r="B223">
        <v>10232</v>
      </c>
      <c r="C223">
        <v>1964</v>
      </c>
      <c r="D223" t="s">
        <v>40</v>
      </c>
      <c r="E223" t="s">
        <v>24</v>
      </c>
      <c r="F223" t="s">
        <v>339</v>
      </c>
      <c r="G223">
        <v>0</v>
      </c>
      <c r="H223">
        <v>1</v>
      </c>
      <c r="I223" s="1">
        <v>41405</v>
      </c>
      <c r="J223">
        <v>9</v>
      </c>
      <c r="K223">
        <v>174</v>
      </c>
      <c r="L223">
        <v>18</v>
      </c>
      <c r="M223">
        <v>81</v>
      </c>
      <c r="N223">
        <v>28</v>
      </c>
      <c r="O223">
        <v>6</v>
      </c>
      <c r="P223">
        <v>24</v>
      </c>
      <c r="Q223">
        <v>3</v>
      </c>
      <c r="R223">
        <v>3</v>
      </c>
      <c r="S223">
        <v>7</v>
      </c>
      <c r="T223">
        <v>3</v>
      </c>
      <c r="U223">
        <v>0</v>
      </c>
      <c r="V223">
        <v>0</v>
      </c>
      <c r="W223" t="s">
        <v>27</v>
      </c>
      <c r="X223">
        <v>0</v>
      </c>
    </row>
    <row r="224" spans="2:24" x14ac:dyDescent="0.2">
      <c r="B224">
        <v>5547</v>
      </c>
      <c r="C224">
        <v>1983</v>
      </c>
      <c r="D224" t="s">
        <v>40</v>
      </c>
      <c r="E224" t="s">
        <v>32</v>
      </c>
      <c r="F224" t="s">
        <v>340</v>
      </c>
      <c r="G224">
        <v>0</v>
      </c>
      <c r="H224">
        <v>0</v>
      </c>
      <c r="I224" s="1">
        <v>41463</v>
      </c>
      <c r="J224">
        <v>9</v>
      </c>
      <c r="K224">
        <v>1478</v>
      </c>
      <c r="L224">
        <v>19</v>
      </c>
      <c r="M224">
        <v>403</v>
      </c>
      <c r="N224">
        <v>0</v>
      </c>
      <c r="O224">
        <v>19</v>
      </c>
      <c r="P224">
        <v>0</v>
      </c>
      <c r="Q224">
        <v>1</v>
      </c>
      <c r="R224">
        <v>7</v>
      </c>
      <c r="S224">
        <v>6</v>
      </c>
      <c r="T224">
        <v>3</v>
      </c>
      <c r="U224">
        <v>1</v>
      </c>
      <c r="V224">
        <v>0</v>
      </c>
      <c r="W224" t="s">
        <v>27</v>
      </c>
      <c r="X224">
        <v>2</v>
      </c>
    </row>
    <row r="225" spans="2:24" x14ac:dyDescent="0.2">
      <c r="B225">
        <v>8362</v>
      </c>
      <c r="C225">
        <v>1983</v>
      </c>
      <c r="D225" t="s">
        <v>40</v>
      </c>
      <c r="E225" t="s">
        <v>32</v>
      </c>
      <c r="F225" t="s">
        <v>340</v>
      </c>
      <c r="G225">
        <v>0</v>
      </c>
      <c r="H225">
        <v>0</v>
      </c>
      <c r="I225" s="1">
        <v>41463</v>
      </c>
      <c r="J225">
        <v>9</v>
      </c>
      <c r="K225">
        <v>1478</v>
      </c>
      <c r="L225">
        <v>19</v>
      </c>
      <c r="M225">
        <v>403</v>
      </c>
      <c r="N225">
        <v>0</v>
      </c>
      <c r="O225">
        <v>19</v>
      </c>
      <c r="P225">
        <v>0</v>
      </c>
      <c r="Q225">
        <v>1</v>
      </c>
      <c r="R225">
        <v>7</v>
      </c>
      <c r="S225">
        <v>6</v>
      </c>
      <c r="T225">
        <v>3</v>
      </c>
      <c r="U225">
        <v>1</v>
      </c>
      <c r="V225">
        <v>0</v>
      </c>
      <c r="W225" t="s">
        <v>67</v>
      </c>
      <c r="X225">
        <v>2</v>
      </c>
    </row>
    <row r="226" spans="2:24" x14ac:dyDescent="0.2">
      <c r="B226">
        <v>3524</v>
      </c>
      <c r="C226">
        <v>1972</v>
      </c>
      <c r="D226" t="s">
        <v>53</v>
      </c>
      <c r="E226" t="s">
        <v>28</v>
      </c>
      <c r="F226" t="s">
        <v>341</v>
      </c>
      <c r="G226">
        <v>1</v>
      </c>
      <c r="H226">
        <v>0</v>
      </c>
      <c r="I226" s="1">
        <v>41372</v>
      </c>
      <c r="J226">
        <v>9</v>
      </c>
      <c r="K226">
        <v>80</v>
      </c>
      <c r="L226">
        <v>1</v>
      </c>
      <c r="M226">
        <v>60</v>
      </c>
      <c r="N226">
        <v>4</v>
      </c>
      <c r="O226">
        <v>6</v>
      </c>
      <c r="P226">
        <v>16</v>
      </c>
      <c r="Q226">
        <v>2</v>
      </c>
      <c r="R226">
        <v>5</v>
      </c>
      <c r="S226">
        <v>2</v>
      </c>
      <c r="T226">
        <v>9</v>
      </c>
      <c r="U226">
        <v>1</v>
      </c>
      <c r="V226">
        <v>0</v>
      </c>
      <c r="W226" t="s">
        <v>27</v>
      </c>
      <c r="X226">
        <v>0</v>
      </c>
    </row>
    <row r="227" spans="2:24" x14ac:dyDescent="0.2">
      <c r="B227">
        <v>10095</v>
      </c>
      <c r="C227">
        <v>1976</v>
      </c>
      <c r="D227" t="s">
        <v>40</v>
      </c>
      <c r="E227" t="s">
        <v>24</v>
      </c>
      <c r="F227" t="s">
        <v>342</v>
      </c>
      <c r="G227">
        <v>0</v>
      </c>
      <c r="H227">
        <v>0</v>
      </c>
      <c r="I227" s="1">
        <v>41279</v>
      </c>
      <c r="J227">
        <v>9</v>
      </c>
      <c r="K227">
        <v>1001</v>
      </c>
      <c r="L227">
        <v>12</v>
      </c>
      <c r="M227">
        <v>240</v>
      </c>
      <c r="N227">
        <v>16</v>
      </c>
      <c r="O227">
        <v>12</v>
      </c>
      <c r="P227">
        <v>12</v>
      </c>
      <c r="Q227">
        <v>1</v>
      </c>
      <c r="R227">
        <v>5</v>
      </c>
      <c r="S227">
        <v>10</v>
      </c>
      <c r="T227">
        <v>2</v>
      </c>
      <c r="U227">
        <v>0</v>
      </c>
      <c r="V227">
        <v>0</v>
      </c>
      <c r="W227" t="s">
        <v>31</v>
      </c>
      <c r="X227">
        <v>0</v>
      </c>
    </row>
    <row r="228" spans="2:24" x14ac:dyDescent="0.2">
      <c r="B228">
        <v>8897</v>
      </c>
      <c r="C228">
        <v>1966</v>
      </c>
      <c r="D228" t="s">
        <v>23</v>
      </c>
      <c r="E228" t="s">
        <v>28</v>
      </c>
      <c r="F228" t="s">
        <v>343</v>
      </c>
      <c r="G228">
        <v>1</v>
      </c>
      <c r="H228">
        <v>1</v>
      </c>
      <c r="I228" t="s">
        <v>344</v>
      </c>
      <c r="J228">
        <v>9</v>
      </c>
      <c r="K228">
        <v>392</v>
      </c>
      <c r="L228">
        <v>5</v>
      </c>
      <c r="M228">
        <v>91</v>
      </c>
      <c r="N228">
        <v>28</v>
      </c>
      <c r="O228">
        <v>26</v>
      </c>
      <c r="P228">
        <v>112</v>
      </c>
      <c r="Q228">
        <v>8</v>
      </c>
      <c r="R228">
        <v>7</v>
      </c>
      <c r="S228">
        <v>7</v>
      </c>
      <c r="T228">
        <v>8</v>
      </c>
      <c r="U228">
        <v>1</v>
      </c>
      <c r="V228">
        <v>0</v>
      </c>
      <c r="W228" t="s">
        <v>46</v>
      </c>
      <c r="X228">
        <v>0</v>
      </c>
    </row>
    <row r="229" spans="2:24" x14ac:dyDescent="0.2">
      <c r="B229">
        <v>466</v>
      </c>
      <c r="C229">
        <v>1945</v>
      </c>
      <c r="D229" t="s">
        <v>23</v>
      </c>
      <c r="E229" t="s">
        <v>32</v>
      </c>
      <c r="F229" t="s">
        <v>345</v>
      </c>
      <c r="G229">
        <v>0</v>
      </c>
      <c r="H229">
        <v>0</v>
      </c>
      <c r="I229" s="1">
        <v>41337</v>
      </c>
      <c r="J229">
        <v>9</v>
      </c>
      <c r="K229">
        <v>388</v>
      </c>
      <c r="L229">
        <v>14</v>
      </c>
      <c r="M229">
        <v>218</v>
      </c>
      <c r="N229">
        <v>91</v>
      </c>
      <c r="O229">
        <v>14</v>
      </c>
      <c r="P229">
        <v>21</v>
      </c>
      <c r="Q229">
        <v>1</v>
      </c>
      <c r="R229">
        <v>4</v>
      </c>
      <c r="S229">
        <v>13</v>
      </c>
      <c r="T229">
        <v>2</v>
      </c>
      <c r="U229">
        <v>0</v>
      </c>
      <c r="V229">
        <v>0</v>
      </c>
      <c r="W229" t="s">
        <v>27</v>
      </c>
      <c r="X229">
        <v>0</v>
      </c>
    </row>
    <row r="230" spans="2:24" x14ac:dyDescent="0.2">
      <c r="B230">
        <v>11025</v>
      </c>
      <c r="C230">
        <v>1962</v>
      </c>
      <c r="D230" t="s">
        <v>23</v>
      </c>
      <c r="E230" t="s">
        <v>32</v>
      </c>
      <c r="F230" t="s">
        <v>346</v>
      </c>
      <c r="G230">
        <v>1</v>
      </c>
      <c r="H230">
        <v>1</v>
      </c>
      <c r="I230" s="1">
        <v>41335</v>
      </c>
      <c r="J230">
        <v>9</v>
      </c>
      <c r="K230">
        <v>65</v>
      </c>
      <c r="L230">
        <v>0</v>
      </c>
      <c r="M230">
        <v>46</v>
      </c>
      <c r="N230">
        <v>4</v>
      </c>
      <c r="O230">
        <v>3</v>
      </c>
      <c r="P230">
        <v>20</v>
      </c>
      <c r="Q230">
        <v>4</v>
      </c>
      <c r="R230">
        <v>3</v>
      </c>
      <c r="S230">
        <v>3</v>
      </c>
      <c r="T230">
        <v>8</v>
      </c>
      <c r="U230">
        <v>0</v>
      </c>
      <c r="V230">
        <v>0</v>
      </c>
      <c r="W230" t="s">
        <v>27</v>
      </c>
      <c r="X230">
        <v>0</v>
      </c>
    </row>
    <row r="231" spans="2:24" x14ac:dyDescent="0.2">
      <c r="B231">
        <v>2387</v>
      </c>
      <c r="C231">
        <v>1953</v>
      </c>
      <c r="D231" t="s">
        <v>53</v>
      </c>
      <c r="E231" t="s">
        <v>36</v>
      </c>
      <c r="F231" t="s">
        <v>347</v>
      </c>
      <c r="G231">
        <v>1</v>
      </c>
      <c r="H231">
        <v>1</v>
      </c>
      <c r="I231" s="1">
        <v>41335</v>
      </c>
      <c r="J231">
        <v>9</v>
      </c>
      <c r="K231">
        <v>177</v>
      </c>
      <c r="L231">
        <v>2</v>
      </c>
      <c r="M231">
        <v>71</v>
      </c>
      <c r="N231">
        <v>3</v>
      </c>
      <c r="O231">
        <v>2</v>
      </c>
      <c r="P231">
        <v>20</v>
      </c>
      <c r="Q231">
        <v>6</v>
      </c>
      <c r="R231">
        <v>5</v>
      </c>
      <c r="S231">
        <v>4</v>
      </c>
      <c r="T231">
        <v>8</v>
      </c>
      <c r="U231">
        <v>1</v>
      </c>
      <c r="V231">
        <v>0</v>
      </c>
      <c r="W231" t="s">
        <v>67</v>
      </c>
      <c r="X231">
        <v>0</v>
      </c>
    </row>
    <row r="232" spans="2:24" x14ac:dyDescent="0.2">
      <c r="B232">
        <v>1618</v>
      </c>
      <c r="C232">
        <v>1966</v>
      </c>
      <c r="D232" t="s">
        <v>23</v>
      </c>
      <c r="E232" t="s">
        <v>36</v>
      </c>
      <c r="F232" t="s">
        <v>348</v>
      </c>
      <c r="G232">
        <v>0</v>
      </c>
      <c r="H232">
        <v>0</v>
      </c>
      <c r="I232" s="1">
        <v>41306</v>
      </c>
      <c r="J232">
        <v>9</v>
      </c>
      <c r="K232">
        <v>577</v>
      </c>
      <c r="L232">
        <v>0</v>
      </c>
      <c r="M232">
        <v>64</v>
      </c>
      <c r="N232">
        <v>0</v>
      </c>
      <c r="O232">
        <v>0</v>
      </c>
      <c r="P232">
        <v>51</v>
      </c>
      <c r="Q232">
        <v>2</v>
      </c>
      <c r="R232">
        <v>10</v>
      </c>
      <c r="S232">
        <v>8</v>
      </c>
      <c r="T232">
        <v>8</v>
      </c>
      <c r="U232">
        <v>1</v>
      </c>
      <c r="V232">
        <v>0</v>
      </c>
      <c r="W232" t="s">
        <v>46</v>
      </c>
      <c r="X232">
        <v>1</v>
      </c>
    </row>
    <row r="233" spans="2:24" x14ac:dyDescent="0.2">
      <c r="B233">
        <v>25</v>
      </c>
      <c r="C233">
        <v>1959</v>
      </c>
      <c r="D233" t="s">
        <v>23</v>
      </c>
      <c r="E233" t="s">
        <v>32</v>
      </c>
      <c r="F233" t="s">
        <v>349</v>
      </c>
      <c r="G233">
        <v>0</v>
      </c>
      <c r="H233">
        <v>1</v>
      </c>
      <c r="I233" t="s">
        <v>350</v>
      </c>
      <c r="J233">
        <v>9</v>
      </c>
      <c r="K233">
        <v>460</v>
      </c>
      <c r="L233">
        <v>35</v>
      </c>
      <c r="M233">
        <v>422</v>
      </c>
      <c r="N233">
        <v>33</v>
      </c>
      <c r="O233">
        <v>12</v>
      </c>
      <c r="P233">
        <v>153</v>
      </c>
      <c r="Q233">
        <v>2</v>
      </c>
      <c r="R233">
        <v>6</v>
      </c>
      <c r="S233">
        <v>7</v>
      </c>
      <c r="T233">
        <v>4</v>
      </c>
      <c r="U233">
        <v>0</v>
      </c>
      <c r="V233">
        <v>0</v>
      </c>
      <c r="W233" t="s">
        <v>31</v>
      </c>
      <c r="X233">
        <v>0</v>
      </c>
    </row>
    <row r="234" spans="2:24" x14ac:dyDescent="0.2">
      <c r="B234">
        <v>3277</v>
      </c>
      <c r="C234">
        <v>1956</v>
      </c>
      <c r="D234" t="s">
        <v>23</v>
      </c>
      <c r="E234" t="s">
        <v>24</v>
      </c>
      <c r="F234" t="s">
        <v>351</v>
      </c>
      <c r="G234">
        <v>0</v>
      </c>
      <c r="H234">
        <v>1</v>
      </c>
      <c r="I234" s="1">
        <v>40976</v>
      </c>
      <c r="J234">
        <v>9</v>
      </c>
      <c r="K234">
        <v>219</v>
      </c>
      <c r="L234">
        <v>3</v>
      </c>
      <c r="M234">
        <v>100</v>
      </c>
      <c r="N234">
        <v>26</v>
      </c>
      <c r="O234">
        <v>0</v>
      </c>
      <c r="P234">
        <v>17</v>
      </c>
      <c r="Q234">
        <v>2</v>
      </c>
      <c r="R234">
        <v>7</v>
      </c>
      <c r="S234">
        <v>5</v>
      </c>
      <c r="T234">
        <v>8</v>
      </c>
      <c r="U234">
        <v>0</v>
      </c>
      <c r="V234">
        <v>0</v>
      </c>
      <c r="W234" t="s">
        <v>27</v>
      </c>
      <c r="X234">
        <v>0</v>
      </c>
    </row>
    <row r="235" spans="2:24" x14ac:dyDescent="0.2">
      <c r="B235">
        <v>8566</v>
      </c>
      <c r="C235">
        <v>1962</v>
      </c>
      <c r="D235" t="s">
        <v>40</v>
      </c>
      <c r="E235" t="s">
        <v>36</v>
      </c>
      <c r="F235" t="s">
        <v>352</v>
      </c>
      <c r="G235">
        <v>1</v>
      </c>
      <c r="H235">
        <v>1</v>
      </c>
      <c r="I235" t="s">
        <v>30</v>
      </c>
      <c r="J235">
        <v>10</v>
      </c>
      <c r="K235">
        <v>5</v>
      </c>
      <c r="L235">
        <v>0</v>
      </c>
      <c r="M235">
        <v>3</v>
      </c>
      <c r="N235">
        <v>0</v>
      </c>
      <c r="O235">
        <v>0</v>
      </c>
      <c r="P235">
        <v>1</v>
      </c>
      <c r="Q235">
        <v>1</v>
      </c>
      <c r="R235">
        <v>1</v>
      </c>
      <c r="S235">
        <v>2</v>
      </c>
      <c r="T235">
        <v>7</v>
      </c>
      <c r="U235">
        <v>0</v>
      </c>
      <c r="V235">
        <v>0</v>
      </c>
      <c r="W235" t="s">
        <v>27</v>
      </c>
      <c r="X235">
        <v>0</v>
      </c>
    </row>
    <row r="236" spans="2:24" x14ac:dyDescent="0.2">
      <c r="B236">
        <v>2634</v>
      </c>
      <c r="C236">
        <v>1980</v>
      </c>
      <c r="D236" t="s">
        <v>53</v>
      </c>
      <c r="E236" t="s">
        <v>28</v>
      </c>
      <c r="F236" t="s">
        <v>353</v>
      </c>
      <c r="G236">
        <v>1</v>
      </c>
      <c r="H236">
        <v>0</v>
      </c>
      <c r="I236" t="s">
        <v>354</v>
      </c>
      <c r="J236">
        <v>10</v>
      </c>
      <c r="K236">
        <v>5</v>
      </c>
      <c r="L236">
        <v>7</v>
      </c>
      <c r="M236">
        <v>31</v>
      </c>
      <c r="N236">
        <v>15</v>
      </c>
      <c r="O236">
        <v>4</v>
      </c>
      <c r="P236">
        <v>7</v>
      </c>
      <c r="Q236">
        <v>3</v>
      </c>
      <c r="R236">
        <v>2</v>
      </c>
      <c r="S236">
        <v>3</v>
      </c>
      <c r="T236">
        <v>6</v>
      </c>
      <c r="U236">
        <v>1</v>
      </c>
      <c r="V236">
        <v>0</v>
      </c>
      <c r="W236" t="s">
        <v>27</v>
      </c>
      <c r="X236">
        <v>0</v>
      </c>
    </row>
    <row r="237" spans="2:24" x14ac:dyDescent="0.2">
      <c r="B237">
        <v>8036</v>
      </c>
      <c r="C237">
        <v>1972</v>
      </c>
      <c r="D237" t="s">
        <v>43</v>
      </c>
      <c r="E237" t="s">
        <v>36</v>
      </c>
      <c r="F237" t="s">
        <v>355</v>
      </c>
      <c r="G237">
        <v>1</v>
      </c>
      <c r="H237">
        <v>1</v>
      </c>
      <c r="I237" t="s">
        <v>354</v>
      </c>
      <c r="J237">
        <v>10</v>
      </c>
      <c r="K237">
        <v>31</v>
      </c>
      <c r="L237">
        <v>1</v>
      </c>
      <c r="M237">
        <v>13</v>
      </c>
      <c r="N237">
        <v>7</v>
      </c>
      <c r="O237">
        <v>2</v>
      </c>
      <c r="P237">
        <v>9</v>
      </c>
      <c r="Q237">
        <v>4</v>
      </c>
      <c r="R237">
        <v>2</v>
      </c>
      <c r="S237">
        <v>4</v>
      </c>
      <c r="T237">
        <v>4</v>
      </c>
      <c r="U237">
        <v>0</v>
      </c>
      <c r="V237">
        <v>0</v>
      </c>
      <c r="W237" t="s">
        <v>27</v>
      </c>
      <c r="X237">
        <v>0</v>
      </c>
    </row>
    <row r="238" spans="2:24" x14ac:dyDescent="0.2">
      <c r="B238">
        <v>8159</v>
      </c>
      <c r="C238">
        <v>1969</v>
      </c>
      <c r="D238" t="s">
        <v>23</v>
      </c>
      <c r="E238" t="s">
        <v>32</v>
      </c>
      <c r="F238" t="s">
        <v>356</v>
      </c>
      <c r="G238">
        <v>1</v>
      </c>
      <c r="H238">
        <v>1</v>
      </c>
      <c r="I238" s="1">
        <v>41643</v>
      </c>
      <c r="J238">
        <v>10</v>
      </c>
      <c r="K238">
        <v>117</v>
      </c>
      <c r="L238">
        <v>0</v>
      </c>
      <c r="M238">
        <v>22</v>
      </c>
      <c r="N238">
        <v>13</v>
      </c>
      <c r="O238">
        <v>0</v>
      </c>
      <c r="P238">
        <v>30</v>
      </c>
      <c r="Q238">
        <v>3</v>
      </c>
      <c r="R238">
        <v>4</v>
      </c>
      <c r="S238">
        <v>3</v>
      </c>
      <c r="T238">
        <v>7</v>
      </c>
      <c r="U238">
        <v>0</v>
      </c>
      <c r="V238">
        <v>0</v>
      </c>
      <c r="W238" t="s">
        <v>27</v>
      </c>
      <c r="X238">
        <v>0</v>
      </c>
    </row>
    <row r="239" spans="2:24" x14ac:dyDescent="0.2">
      <c r="B239">
        <v>7628</v>
      </c>
      <c r="C239">
        <v>1974</v>
      </c>
      <c r="D239" t="s">
        <v>43</v>
      </c>
      <c r="E239" t="s">
        <v>32</v>
      </c>
      <c r="F239" t="s">
        <v>357</v>
      </c>
      <c r="G239">
        <v>1</v>
      </c>
      <c r="H239">
        <v>0</v>
      </c>
      <c r="I239" t="s">
        <v>358</v>
      </c>
      <c r="J239">
        <v>10</v>
      </c>
      <c r="K239">
        <v>30</v>
      </c>
      <c r="L239">
        <v>5</v>
      </c>
      <c r="M239">
        <v>24</v>
      </c>
      <c r="N239">
        <v>6</v>
      </c>
      <c r="O239">
        <v>3</v>
      </c>
      <c r="P239">
        <v>8</v>
      </c>
      <c r="Q239">
        <v>2</v>
      </c>
      <c r="R239">
        <v>2</v>
      </c>
      <c r="S239">
        <v>4</v>
      </c>
      <c r="T239">
        <v>5</v>
      </c>
      <c r="U239">
        <v>0</v>
      </c>
      <c r="V239">
        <v>0</v>
      </c>
      <c r="W239" t="s">
        <v>27</v>
      </c>
      <c r="X239">
        <v>0</v>
      </c>
    </row>
    <row r="240" spans="2:24" x14ac:dyDescent="0.2">
      <c r="B240">
        <v>9597</v>
      </c>
      <c r="C240">
        <v>1970</v>
      </c>
      <c r="D240" t="s">
        <v>23</v>
      </c>
      <c r="E240" t="s">
        <v>32</v>
      </c>
      <c r="F240" t="s">
        <v>359</v>
      </c>
      <c r="G240">
        <v>0</v>
      </c>
      <c r="H240">
        <v>0</v>
      </c>
      <c r="I240" s="1">
        <v>41914</v>
      </c>
      <c r="J240">
        <v>10</v>
      </c>
      <c r="K240">
        <v>236</v>
      </c>
      <c r="L240">
        <v>106</v>
      </c>
      <c r="M240">
        <v>189</v>
      </c>
      <c r="N240">
        <v>23</v>
      </c>
      <c r="O240">
        <v>41</v>
      </c>
      <c r="P240">
        <v>130</v>
      </c>
      <c r="Q240">
        <v>1</v>
      </c>
      <c r="R240">
        <v>7</v>
      </c>
      <c r="S240">
        <v>9</v>
      </c>
      <c r="T240">
        <v>4</v>
      </c>
      <c r="U240">
        <v>0</v>
      </c>
      <c r="V240">
        <v>0</v>
      </c>
      <c r="W240" t="s">
        <v>31</v>
      </c>
      <c r="X240">
        <v>0</v>
      </c>
    </row>
    <row r="241" spans="2:24" x14ac:dyDescent="0.2">
      <c r="B241">
        <v>1384</v>
      </c>
      <c r="C241">
        <v>1993</v>
      </c>
      <c r="D241" t="s">
        <v>118</v>
      </c>
      <c r="E241" t="s">
        <v>32</v>
      </c>
      <c r="F241" t="s">
        <v>360</v>
      </c>
      <c r="G241">
        <v>1</v>
      </c>
      <c r="H241">
        <v>0</v>
      </c>
      <c r="I241" t="s">
        <v>361</v>
      </c>
      <c r="J241">
        <v>10</v>
      </c>
      <c r="K241">
        <v>6</v>
      </c>
      <c r="L241">
        <v>4</v>
      </c>
      <c r="M241">
        <v>14</v>
      </c>
      <c r="N241">
        <v>8</v>
      </c>
      <c r="O241">
        <v>8</v>
      </c>
      <c r="P241">
        <v>22</v>
      </c>
      <c r="Q241">
        <v>2</v>
      </c>
      <c r="R241">
        <v>2</v>
      </c>
      <c r="S241">
        <v>2</v>
      </c>
      <c r="T241">
        <v>8</v>
      </c>
      <c r="U241">
        <v>0</v>
      </c>
      <c r="V241">
        <v>0</v>
      </c>
      <c r="W241" t="s">
        <v>35</v>
      </c>
      <c r="X241">
        <v>1</v>
      </c>
    </row>
    <row r="242" spans="2:24" x14ac:dyDescent="0.2">
      <c r="B242">
        <v>10150</v>
      </c>
      <c r="C242">
        <v>1962</v>
      </c>
      <c r="D242" t="s">
        <v>23</v>
      </c>
      <c r="E242" t="s">
        <v>28</v>
      </c>
      <c r="F242" t="s">
        <v>362</v>
      </c>
      <c r="G242">
        <v>0</v>
      </c>
      <c r="H242">
        <v>0</v>
      </c>
      <c r="I242" t="s">
        <v>363</v>
      </c>
      <c r="J242">
        <v>10</v>
      </c>
      <c r="K242">
        <v>464</v>
      </c>
      <c r="L242">
        <v>28</v>
      </c>
      <c r="M242">
        <v>873</v>
      </c>
      <c r="N242">
        <v>29</v>
      </c>
      <c r="O242">
        <v>18</v>
      </c>
      <c r="P242">
        <v>37</v>
      </c>
      <c r="Q242">
        <v>0</v>
      </c>
      <c r="R242">
        <v>7</v>
      </c>
      <c r="S242">
        <v>7</v>
      </c>
      <c r="T242">
        <v>2</v>
      </c>
      <c r="U242">
        <v>1</v>
      </c>
      <c r="V242">
        <v>0</v>
      </c>
      <c r="W242" t="s">
        <v>67</v>
      </c>
      <c r="X242">
        <v>1</v>
      </c>
    </row>
    <row r="243" spans="2:24" x14ac:dyDescent="0.2">
      <c r="B243">
        <v>3885</v>
      </c>
      <c r="C243">
        <v>1984</v>
      </c>
      <c r="D243" t="s">
        <v>40</v>
      </c>
      <c r="E243" t="s">
        <v>32</v>
      </c>
      <c r="F243" t="s">
        <v>364</v>
      </c>
      <c r="G243">
        <v>1</v>
      </c>
      <c r="H243">
        <v>0</v>
      </c>
      <c r="I243" t="s">
        <v>58</v>
      </c>
      <c r="J243">
        <v>10</v>
      </c>
      <c r="K243">
        <v>16</v>
      </c>
      <c r="L243">
        <v>2</v>
      </c>
      <c r="M243">
        <v>18</v>
      </c>
      <c r="N243">
        <v>3</v>
      </c>
      <c r="O243">
        <v>0</v>
      </c>
      <c r="P243">
        <v>24</v>
      </c>
      <c r="Q243">
        <v>1</v>
      </c>
      <c r="R243">
        <v>1</v>
      </c>
      <c r="S243">
        <v>2</v>
      </c>
      <c r="T243">
        <v>8</v>
      </c>
      <c r="U243">
        <v>1</v>
      </c>
      <c r="V243">
        <v>0</v>
      </c>
      <c r="W243" t="s">
        <v>27</v>
      </c>
      <c r="X243">
        <v>1</v>
      </c>
    </row>
    <row r="244" spans="2:24" x14ac:dyDescent="0.2">
      <c r="B244">
        <v>11003</v>
      </c>
      <c r="C244">
        <v>1981</v>
      </c>
      <c r="D244" t="s">
        <v>43</v>
      </c>
      <c r="E244" t="s">
        <v>36</v>
      </c>
      <c r="F244" t="s">
        <v>365</v>
      </c>
      <c r="G244">
        <v>1</v>
      </c>
      <c r="H244">
        <v>0</v>
      </c>
      <c r="I244" s="1">
        <v>41315</v>
      </c>
      <c r="J244">
        <v>10</v>
      </c>
      <c r="K244">
        <v>2</v>
      </c>
      <c r="L244">
        <v>5</v>
      </c>
      <c r="M244">
        <v>7</v>
      </c>
      <c r="N244">
        <v>0</v>
      </c>
      <c r="O244">
        <v>18</v>
      </c>
      <c r="P244">
        <v>18</v>
      </c>
      <c r="Q244">
        <v>2</v>
      </c>
      <c r="R244">
        <v>2</v>
      </c>
      <c r="S244">
        <v>3</v>
      </c>
      <c r="T244">
        <v>7</v>
      </c>
      <c r="U244">
        <v>0</v>
      </c>
      <c r="V244">
        <v>0</v>
      </c>
      <c r="W244" t="s">
        <v>31</v>
      </c>
      <c r="X244">
        <v>0</v>
      </c>
    </row>
    <row r="245" spans="2:24" x14ac:dyDescent="0.2">
      <c r="B245">
        <v>8026</v>
      </c>
      <c r="C245">
        <v>1953</v>
      </c>
      <c r="D245" t="s">
        <v>23</v>
      </c>
      <c r="E245" t="s">
        <v>32</v>
      </c>
      <c r="F245" t="s">
        <v>366</v>
      </c>
      <c r="G245">
        <v>0</v>
      </c>
      <c r="H245">
        <v>1</v>
      </c>
      <c r="I245" t="s">
        <v>176</v>
      </c>
      <c r="J245">
        <v>10</v>
      </c>
      <c r="K245">
        <v>120</v>
      </c>
      <c r="L245">
        <v>58</v>
      </c>
      <c r="M245">
        <v>73</v>
      </c>
      <c r="N245">
        <v>65</v>
      </c>
      <c r="O245">
        <v>89</v>
      </c>
      <c r="P245">
        <v>58</v>
      </c>
      <c r="Q245">
        <v>5</v>
      </c>
      <c r="R245">
        <v>5</v>
      </c>
      <c r="S245">
        <v>5</v>
      </c>
      <c r="T245">
        <v>5</v>
      </c>
      <c r="U245">
        <v>0</v>
      </c>
      <c r="V245">
        <v>0</v>
      </c>
      <c r="W245" t="s">
        <v>31</v>
      </c>
      <c r="X245">
        <v>0</v>
      </c>
    </row>
    <row r="246" spans="2:24" x14ac:dyDescent="0.2">
      <c r="B246">
        <v>577</v>
      </c>
      <c r="C246">
        <v>1977</v>
      </c>
      <c r="D246" t="s">
        <v>43</v>
      </c>
      <c r="E246" t="s">
        <v>36</v>
      </c>
      <c r="F246" t="s">
        <v>367</v>
      </c>
      <c r="G246">
        <v>1</v>
      </c>
      <c r="H246">
        <v>1</v>
      </c>
      <c r="I246" t="s">
        <v>233</v>
      </c>
      <c r="J246">
        <v>10</v>
      </c>
      <c r="K246">
        <v>9</v>
      </c>
      <c r="L246">
        <v>1</v>
      </c>
      <c r="M246">
        <v>7</v>
      </c>
      <c r="N246">
        <v>0</v>
      </c>
      <c r="O246">
        <v>3</v>
      </c>
      <c r="P246">
        <v>2</v>
      </c>
      <c r="Q246">
        <v>2</v>
      </c>
      <c r="R246">
        <v>1</v>
      </c>
      <c r="S246">
        <v>3</v>
      </c>
      <c r="T246">
        <v>7</v>
      </c>
      <c r="U246">
        <v>0</v>
      </c>
      <c r="V246">
        <v>0</v>
      </c>
      <c r="W246" t="s">
        <v>27</v>
      </c>
      <c r="X246">
        <v>0</v>
      </c>
    </row>
    <row r="247" spans="2:24" x14ac:dyDescent="0.2">
      <c r="B247">
        <v>8702</v>
      </c>
      <c r="C247">
        <v>1977</v>
      </c>
      <c r="D247" t="s">
        <v>43</v>
      </c>
      <c r="E247" t="s">
        <v>36</v>
      </c>
      <c r="F247" t="s">
        <v>367</v>
      </c>
      <c r="G247">
        <v>1</v>
      </c>
      <c r="H247">
        <v>1</v>
      </c>
      <c r="I247" t="s">
        <v>233</v>
      </c>
      <c r="J247">
        <v>10</v>
      </c>
      <c r="K247">
        <v>9</v>
      </c>
      <c r="L247">
        <v>1</v>
      </c>
      <c r="M247">
        <v>7</v>
      </c>
      <c r="N247">
        <v>0</v>
      </c>
      <c r="O247">
        <v>3</v>
      </c>
      <c r="P247">
        <v>2</v>
      </c>
      <c r="Q247">
        <v>2</v>
      </c>
      <c r="R247">
        <v>1</v>
      </c>
      <c r="S247">
        <v>3</v>
      </c>
      <c r="T247">
        <v>7</v>
      </c>
      <c r="U247">
        <v>0</v>
      </c>
      <c r="V247">
        <v>0</v>
      </c>
      <c r="W247" t="s">
        <v>38</v>
      </c>
      <c r="X247">
        <v>0</v>
      </c>
    </row>
    <row r="248" spans="2:24" x14ac:dyDescent="0.2">
      <c r="B248">
        <v>5429</v>
      </c>
      <c r="C248">
        <v>1949</v>
      </c>
      <c r="D248" t="s">
        <v>40</v>
      </c>
      <c r="E248" t="s">
        <v>32</v>
      </c>
      <c r="F248" t="s">
        <v>368</v>
      </c>
      <c r="G248">
        <v>0</v>
      </c>
      <c r="H248">
        <v>1</v>
      </c>
      <c r="I248" t="s">
        <v>233</v>
      </c>
      <c r="J248">
        <v>10</v>
      </c>
      <c r="K248">
        <v>145</v>
      </c>
      <c r="L248">
        <v>1</v>
      </c>
      <c r="M248">
        <v>33</v>
      </c>
      <c r="N248">
        <v>2</v>
      </c>
      <c r="O248">
        <v>1</v>
      </c>
      <c r="P248">
        <v>1</v>
      </c>
      <c r="Q248">
        <v>1</v>
      </c>
      <c r="R248">
        <v>4</v>
      </c>
      <c r="S248">
        <v>4</v>
      </c>
      <c r="T248">
        <v>6</v>
      </c>
      <c r="U248">
        <v>0</v>
      </c>
      <c r="V248">
        <v>0</v>
      </c>
      <c r="W248" t="s">
        <v>27</v>
      </c>
      <c r="X248">
        <v>0</v>
      </c>
    </row>
    <row r="249" spans="2:24" x14ac:dyDescent="0.2">
      <c r="B249">
        <v>977</v>
      </c>
      <c r="C249">
        <v>1958</v>
      </c>
      <c r="D249" t="s">
        <v>23</v>
      </c>
      <c r="E249" t="s">
        <v>36</v>
      </c>
      <c r="F249" t="s">
        <v>369</v>
      </c>
      <c r="G249">
        <v>0</v>
      </c>
      <c r="H249">
        <v>1</v>
      </c>
      <c r="I249" s="1">
        <v>41282</v>
      </c>
      <c r="J249">
        <v>10</v>
      </c>
      <c r="K249">
        <v>200</v>
      </c>
      <c r="L249">
        <v>19</v>
      </c>
      <c r="M249">
        <v>111</v>
      </c>
      <c r="N249">
        <v>50</v>
      </c>
      <c r="O249">
        <v>15</v>
      </c>
      <c r="P249">
        <v>19</v>
      </c>
      <c r="Q249">
        <v>6</v>
      </c>
      <c r="R249">
        <v>5</v>
      </c>
      <c r="S249">
        <v>8</v>
      </c>
      <c r="T249">
        <v>6</v>
      </c>
      <c r="U249">
        <v>0</v>
      </c>
      <c r="V249">
        <v>0</v>
      </c>
      <c r="W249" t="s">
        <v>31</v>
      </c>
      <c r="X249">
        <v>0</v>
      </c>
    </row>
    <row r="250" spans="2:24" x14ac:dyDescent="0.2">
      <c r="B250">
        <v>2793</v>
      </c>
      <c r="C250">
        <v>1977</v>
      </c>
      <c r="D250" t="s">
        <v>40</v>
      </c>
      <c r="E250" t="s">
        <v>24</v>
      </c>
      <c r="F250" t="s">
        <v>370</v>
      </c>
      <c r="G250">
        <v>0</v>
      </c>
      <c r="H250">
        <v>1</v>
      </c>
      <c r="I250" t="s">
        <v>371</v>
      </c>
      <c r="J250">
        <v>10</v>
      </c>
      <c r="K250">
        <v>532</v>
      </c>
      <c r="L250">
        <v>88</v>
      </c>
      <c r="M250">
        <v>168</v>
      </c>
      <c r="N250">
        <v>69</v>
      </c>
      <c r="O250">
        <v>44</v>
      </c>
      <c r="P250">
        <v>133</v>
      </c>
      <c r="Q250">
        <v>3</v>
      </c>
      <c r="R250">
        <v>7</v>
      </c>
      <c r="S250">
        <v>13</v>
      </c>
      <c r="T250">
        <v>5</v>
      </c>
      <c r="U250">
        <v>0</v>
      </c>
      <c r="V250">
        <v>0</v>
      </c>
      <c r="W250" t="s">
        <v>67</v>
      </c>
      <c r="X250">
        <v>0</v>
      </c>
    </row>
    <row r="251" spans="2:24" x14ac:dyDescent="0.2">
      <c r="B251">
        <v>1071</v>
      </c>
      <c r="C251">
        <v>1977</v>
      </c>
      <c r="D251" t="s">
        <v>40</v>
      </c>
      <c r="E251" t="s">
        <v>24</v>
      </c>
      <c r="F251" t="s">
        <v>370</v>
      </c>
      <c r="G251">
        <v>0</v>
      </c>
      <c r="H251">
        <v>1</v>
      </c>
      <c r="I251" t="s">
        <v>371</v>
      </c>
      <c r="J251">
        <v>10</v>
      </c>
      <c r="K251">
        <v>532</v>
      </c>
      <c r="L251">
        <v>88</v>
      </c>
      <c r="M251">
        <v>168</v>
      </c>
      <c r="N251">
        <v>69</v>
      </c>
      <c r="O251">
        <v>44</v>
      </c>
      <c r="P251">
        <v>133</v>
      </c>
      <c r="Q251">
        <v>3</v>
      </c>
      <c r="R251">
        <v>7</v>
      </c>
      <c r="S251">
        <v>13</v>
      </c>
      <c r="T251">
        <v>5</v>
      </c>
      <c r="U251">
        <v>0</v>
      </c>
      <c r="V251">
        <v>0</v>
      </c>
      <c r="W251" t="s">
        <v>35</v>
      </c>
      <c r="X251">
        <v>0</v>
      </c>
    </row>
    <row r="252" spans="2:24" x14ac:dyDescent="0.2">
      <c r="B252">
        <v>5074</v>
      </c>
      <c r="C252">
        <v>1987</v>
      </c>
      <c r="D252" t="s">
        <v>53</v>
      </c>
      <c r="E252" t="s">
        <v>32</v>
      </c>
      <c r="F252" t="s">
        <v>372</v>
      </c>
      <c r="G252">
        <v>1</v>
      </c>
      <c r="H252">
        <v>0</v>
      </c>
      <c r="I252" s="1">
        <v>41493</v>
      </c>
      <c r="J252">
        <v>10</v>
      </c>
      <c r="K252">
        <v>30</v>
      </c>
      <c r="L252">
        <v>0</v>
      </c>
      <c r="M252">
        <v>10</v>
      </c>
      <c r="N252">
        <v>2</v>
      </c>
      <c r="O252">
        <v>0</v>
      </c>
      <c r="P252">
        <v>5</v>
      </c>
      <c r="Q252">
        <v>1</v>
      </c>
      <c r="R252">
        <v>1</v>
      </c>
      <c r="S252">
        <v>3</v>
      </c>
      <c r="T252">
        <v>7</v>
      </c>
      <c r="U252">
        <v>0</v>
      </c>
      <c r="V252">
        <v>0</v>
      </c>
      <c r="W252" t="s">
        <v>31</v>
      </c>
      <c r="X252">
        <v>0</v>
      </c>
    </row>
    <row r="253" spans="2:24" x14ac:dyDescent="0.2">
      <c r="B253">
        <v>2632</v>
      </c>
      <c r="C253">
        <v>1955</v>
      </c>
      <c r="D253" t="s">
        <v>23</v>
      </c>
      <c r="E253" t="s">
        <v>32</v>
      </c>
      <c r="F253" t="s">
        <v>373</v>
      </c>
      <c r="G253">
        <v>1</v>
      </c>
      <c r="H253">
        <v>1</v>
      </c>
      <c r="I253" t="s">
        <v>374</v>
      </c>
      <c r="J253">
        <v>10</v>
      </c>
      <c r="K253">
        <v>297</v>
      </c>
      <c r="L253">
        <v>0</v>
      </c>
      <c r="M253">
        <v>38</v>
      </c>
      <c r="N253">
        <v>13</v>
      </c>
      <c r="O253">
        <v>0</v>
      </c>
      <c r="P253">
        <v>152</v>
      </c>
      <c r="Q253">
        <v>7</v>
      </c>
      <c r="R253">
        <v>5</v>
      </c>
      <c r="S253">
        <v>4</v>
      </c>
      <c r="T253">
        <v>6</v>
      </c>
      <c r="U253">
        <v>1</v>
      </c>
      <c r="V253">
        <v>0</v>
      </c>
      <c r="W253" t="s">
        <v>50</v>
      </c>
      <c r="X253">
        <v>1</v>
      </c>
    </row>
    <row r="254" spans="2:24" x14ac:dyDescent="0.2">
      <c r="B254">
        <v>6404</v>
      </c>
      <c r="C254">
        <v>1970</v>
      </c>
      <c r="D254" t="s">
        <v>23</v>
      </c>
      <c r="E254" t="s">
        <v>36</v>
      </c>
      <c r="F254" t="s">
        <v>375</v>
      </c>
      <c r="G254">
        <v>1</v>
      </c>
      <c r="H254">
        <v>2</v>
      </c>
      <c r="I254" t="s">
        <v>376</v>
      </c>
      <c r="J254">
        <v>10</v>
      </c>
      <c r="K254">
        <v>151</v>
      </c>
      <c r="L254">
        <v>7</v>
      </c>
      <c r="M254">
        <v>89</v>
      </c>
      <c r="N254">
        <v>0</v>
      </c>
      <c r="O254">
        <v>7</v>
      </c>
      <c r="P254">
        <v>28</v>
      </c>
      <c r="Q254">
        <v>5</v>
      </c>
      <c r="R254">
        <v>4</v>
      </c>
      <c r="S254">
        <v>6</v>
      </c>
      <c r="T254">
        <v>5</v>
      </c>
      <c r="U254">
        <v>0</v>
      </c>
      <c r="V254">
        <v>0</v>
      </c>
      <c r="W254" t="s">
        <v>67</v>
      </c>
      <c r="X254">
        <v>0</v>
      </c>
    </row>
    <row r="255" spans="2:24" x14ac:dyDescent="0.2">
      <c r="B255">
        <v>10240</v>
      </c>
      <c r="C255">
        <v>1950</v>
      </c>
      <c r="D255" t="s">
        <v>23</v>
      </c>
      <c r="E255" t="s">
        <v>36</v>
      </c>
      <c r="F255" t="s">
        <v>377</v>
      </c>
      <c r="G255">
        <v>0</v>
      </c>
      <c r="H255">
        <v>0</v>
      </c>
      <c r="I255" t="s">
        <v>312</v>
      </c>
      <c r="J255">
        <v>10</v>
      </c>
      <c r="K255">
        <v>997</v>
      </c>
      <c r="L255">
        <v>26</v>
      </c>
      <c r="M255">
        <v>269</v>
      </c>
      <c r="N255">
        <v>34</v>
      </c>
      <c r="O255">
        <v>13</v>
      </c>
      <c r="P255">
        <v>42</v>
      </c>
      <c r="Q255">
        <v>1</v>
      </c>
      <c r="R255">
        <v>10</v>
      </c>
      <c r="S255">
        <v>6</v>
      </c>
      <c r="T255">
        <v>4</v>
      </c>
      <c r="U255">
        <v>1</v>
      </c>
      <c r="V255">
        <v>0</v>
      </c>
      <c r="W255" t="s">
        <v>31</v>
      </c>
      <c r="X255">
        <v>2</v>
      </c>
    </row>
    <row r="256" spans="2:24" x14ac:dyDescent="0.2">
      <c r="B256">
        <v>2521</v>
      </c>
      <c r="C256">
        <v>1972</v>
      </c>
      <c r="D256" t="s">
        <v>53</v>
      </c>
      <c r="E256" t="s">
        <v>32</v>
      </c>
      <c r="F256" t="s">
        <v>378</v>
      </c>
      <c r="G256">
        <v>1</v>
      </c>
      <c r="H256">
        <v>0</v>
      </c>
      <c r="I256" s="1">
        <v>41548</v>
      </c>
      <c r="J256">
        <v>10</v>
      </c>
      <c r="K256">
        <v>23</v>
      </c>
      <c r="L256">
        <v>1</v>
      </c>
      <c r="M256">
        <v>13</v>
      </c>
      <c r="N256">
        <v>2</v>
      </c>
      <c r="O256">
        <v>2</v>
      </c>
      <c r="P256">
        <v>18</v>
      </c>
      <c r="Q256">
        <v>1</v>
      </c>
      <c r="R256">
        <v>1</v>
      </c>
      <c r="S256">
        <v>2</v>
      </c>
      <c r="T256">
        <v>7</v>
      </c>
      <c r="U256">
        <v>1</v>
      </c>
      <c r="V256">
        <v>0</v>
      </c>
      <c r="W256" t="s">
        <v>27</v>
      </c>
      <c r="X256">
        <v>1</v>
      </c>
    </row>
    <row r="257" spans="2:24" x14ac:dyDescent="0.2">
      <c r="B257">
        <v>4301</v>
      </c>
      <c r="C257">
        <v>1972</v>
      </c>
      <c r="D257" t="s">
        <v>53</v>
      </c>
      <c r="E257" t="s">
        <v>32</v>
      </c>
      <c r="F257" t="s">
        <v>378</v>
      </c>
      <c r="G257">
        <v>1</v>
      </c>
      <c r="H257">
        <v>0</v>
      </c>
      <c r="I257" s="1">
        <v>41548</v>
      </c>
      <c r="J257">
        <v>10</v>
      </c>
      <c r="K257">
        <v>23</v>
      </c>
      <c r="L257">
        <v>1</v>
      </c>
      <c r="M257">
        <v>13</v>
      </c>
      <c r="N257">
        <v>2</v>
      </c>
      <c r="O257">
        <v>2</v>
      </c>
      <c r="P257">
        <v>18</v>
      </c>
      <c r="Q257">
        <v>1</v>
      </c>
      <c r="R257">
        <v>1</v>
      </c>
      <c r="S257">
        <v>2</v>
      </c>
      <c r="T257">
        <v>7</v>
      </c>
      <c r="U257">
        <v>1</v>
      </c>
      <c r="V257">
        <v>0</v>
      </c>
      <c r="W257" t="s">
        <v>38</v>
      </c>
      <c r="X257">
        <v>1</v>
      </c>
    </row>
    <row r="258" spans="2:24" x14ac:dyDescent="0.2">
      <c r="B258">
        <v>7381</v>
      </c>
      <c r="C258">
        <v>1969</v>
      </c>
      <c r="D258" t="s">
        <v>23</v>
      </c>
      <c r="E258" t="s">
        <v>24</v>
      </c>
      <c r="F258" t="s">
        <v>379</v>
      </c>
      <c r="G258">
        <v>0</v>
      </c>
      <c r="H258">
        <v>0</v>
      </c>
      <c r="I258" s="1">
        <v>41072</v>
      </c>
      <c r="J258">
        <v>10</v>
      </c>
      <c r="K258">
        <v>797</v>
      </c>
      <c r="L258">
        <v>153</v>
      </c>
      <c r="M258">
        <v>293</v>
      </c>
      <c r="N258">
        <v>72</v>
      </c>
      <c r="O258">
        <v>97</v>
      </c>
      <c r="P258">
        <v>30</v>
      </c>
      <c r="Q258">
        <v>1</v>
      </c>
      <c r="R258">
        <v>11</v>
      </c>
      <c r="S258">
        <v>6</v>
      </c>
      <c r="T258">
        <v>4</v>
      </c>
      <c r="U258">
        <v>1</v>
      </c>
      <c r="V258">
        <v>0</v>
      </c>
      <c r="W258" t="s">
        <v>27</v>
      </c>
      <c r="X258">
        <v>3</v>
      </c>
    </row>
    <row r="259" spans="2:24" x14ac:dyDescent="0.2">
      <c r="B259">
        <v>2407</v>
      </c>
      <c r="C259">
        <v>1983</v>
      </c>
      <c r="D259" t="s">
        <v>23</v>
      </c>
      <c r="E259" t="s">
        <v>32</v>
      </c>
      <c r="F259" t="s">
        <v>380</v>
      </c>
      <c r="G259">
        <v>0</v>
      </c>
      <c r="H259">
        <v>0</v>
      </c>
      <c r="I259" s="1">
        <v>41163</v>
      </c>
      <c r="J259">
        <v>10</v>
      </c>
      <c r="K259">
        <v>823</v>
      </c>
      <c r="L259">
        <v>25</v>
      </c>
      <c r="M259">
        <v>459</v>
      </c>
      <c r="N259">
        <v>124</v>
      </c>
      <c r="O259">
        <v>29</v>
      </c>
      <c r="P259">
        <v>95</v>
      </c>
      <c r="Q259">
        <v>1</v>
      </c>
      <c r="R259">
        <v>6</v>
      </c>
      <c r="S259">
        <v>7</v>
      </c>
      <c r="T259">
        <v>4</v>
      </c>
      <c r="U259">
        <v>1</v>
      </c>
      <c r="V259">
        <v>0</v>
      </c>
      <c r="W259" t="s">
        <v>35</v>
      </c>
      <c r="X259">
        <v>1</v>
      </c>
    </row>
    <row r="260" spans="2:24" x14ac:dyDescent="0.2">
      <c r="B260">
        <v>9064</v>
      </c>
      <c r="C260">
        <v>1983</v>
      </c>
      <c r="D260" t="s">
        <v>23</v>
      </c>
      <c r="E260" t="s">
        <v>32</v>
      </c>
      <c r="F260" t="s">
        <v>380</v>
      </c>
      <c r="G260">
        <v>0</v>
      </c>
      <c r="H260">
        <v>0</v>
      </c>
      <c r="I260" s="1">
        <v>41163</v>
      </c>
      <c r="J260">
        <v>10</v>
      </c>
      <c r="K260">
        <v>823</v>
      </c>
      <c r="L260">
        <v>25</v>
      </c>
      <c r="M260">
        <v>459</v>
      </c>
      <c r="N260">
        <v>124</v>
      </c>
      <c r="O260">
        <v>29</v>
      </c>
      <c r="P260">
        <v>95</v>
      </c>
      <c r="Q260">
        <v>1</v>
      </c>
      <c r="R260">
        <v>6</v>
      </c>
      <c r="S260">
        <v>7</v>
      </c>
      <c r="T260">
        <v>4</v>
      </c>
      <c r="U260">
        <v>1</v>
      </c>
      <c r="V260">
        <v>0</v>
      </c>
      <c r="W260" t="s">
        <v>27</v>
      </c>
      <c r="X260">
        <v>1</v>
      </c>
    </row>
    <row r="261" spans="2:24" x14ac:dyDescent="0.2">
      <c r="B261">
        <v>5067</v>
      </c>
      <c r="C261">
        <v>1995</v>
      </c>
      <c r="D261" t="s">
        <v>23</v>
      </c>
      <c r="E261" t="s">
        <v>36</v>
      </c>
      <c r="F261" t="s">
        <v>381</v>
      </c>
      <c r="G261">
        <v>0</v>
      </c>
      <c r="H261">
        <v>0</v>
      </c>
      <c r="I261" t="s">
        <v>382</v>
      </c>
      <c r="J261">
        <v>11</v>
      </c>
      <c r="K261">
        <v>966</v>
      </c>
      <c r="L261">
        <v>26</v>
      </c>
      <c r="M261">
        <v>282</v>
      </c>
      <c r="N261">
        <v>52</v>
      </c>
      <c r="O261">
        <v>26</v>
      </c>
      <c r="P261">
        <v>26</v>
      </c>
      <c r="Q261">
        <v>1</v>
      </c>
      <c r="R261">
        <v>2</v>
      </c>
      <c r="S261">
        <v>11</v>
      </c>
      <c r="T261">
        <v>5</v>
      </c>
      <c r="U261">
        <v>0</v>
      </c>
      <c r="V261">
        <v>0</v>
      </c>
      <c r="W261" t="s">
        <v>27</v>
      </c>
      <c r="X261">
        <v>4</v>
      </c>
    </row>
    <row r="262" spans="2:24" x14ac:dyDescent="0.2">
      <c r="B262">
        <v>10281</v>
      </c>
      <c r="C262">
        <v>1971</v>
      </c>
      <c r="D262" t="s">
        <v>23</v>
      </c>
      <c r="E262" t="s">
        <v>24</v>
      </c>
      <c r="F262" t="s">
        <v>383</v>
      </c>
      <c r="G262">
        <v>1</v>
      </c>
      <c r="H262">
        <v>0</v>
      </c>
      <c r="I262" s="1">
        <v>41822</v>
      </c>
      <c r="J262">
        <v>11</v>
      </c>
      <c r="K262">
        <v>180</v>
      </c>
      <c r="L262">
        <v>60</v>
      </c>
      <c r="M262">
        <v>241</v>
      </c>
      <c r="N262">
        <v>13</v>
      </c>
      <c r="O262">
        <v>54</v>
      </c>
      <c r="P262">
        <v>54</v>
      </c>
      <c r="Q262">
        <v>2</v>
      </c>
      <c r="R262">
        <v>5</v>
      </c>
      <c r="S262">
        <v>7</v>
      </c>
      <c r="T262">
        <v>4</v>
      </c>
      <c r="U262">
        <v>1</v>
      </c>
      <c r="V262">
        <v>0</v>
      </c>
      <c r="W262" t="s">
        <v>38</v>
      </c>
      <c r="X262">
        <v>0</v>
      </c>
    </row>
    <row r="263" spans="2:24" x14ac:dyDescent="0.2">
      <c r="B263">
        <v>11191</v>
      </c>
      <c r="C263">
        <v>1987</v>
      </c>
      <c r="D263" t="s">
        <v>23</v>
      </c>
      <c r="E263" t="s">
        <v>24</v>
      </c>
      <c r="F263" t="s">
        <v>384</v>
      </c>
      <c r="G263">
        <v>0</v>
      </c>
      <c r="H263">
        <v>0</v>
      </c>
      <c r="I263" s="1">
        <v>41467</v>
      </c>
      <c r="J263">
        <v>11</v>
      </c>
      <c r="K263">
        <v>37</v>
      </c>
      <c r="L263">
        <v>32</v>
      </c>
      <c r="M263">
        <v>38</v>
      </c>
      <c r="N263">
        <v>11</v>
      </c>
      <c r="O263">
        <v>3</v>
      </c>
      <c r="P263">
        <v>18</v>
      </c>
      <c r="Q263">
        <v>1</v>
      </c>
      <c r="R263">
        <v>2</v>
      </c>
      <c r="S263">
        <v>4</v>
      </c>
      <c r="T263">
        <v>6</v>
      </c>
      <c r="U263">
        <v>0</v>
      </c>
      <c r="V263">
        <v>0</v>
      </c>
      <c r="W263" t="s">
        <v>27</v>
      </c>
      <c r="X263">
        <v>0</v>
      </c>
    </row>
    <row r="264" spans="2:24" x14ac:dyDescent="0.2">
      <c r="B264">
        <v>2552</v>
      </c>
      <c r="C264">
        <v>1956</v>
      </c>
      <c r="D264" t="s">
        <v>40</v>
      </c>
      <c r="E264" t="s">
        <v>28</v>
      </c>
      <c r="F264" t="s">
        <v>385</v>
      </c>
      <c r="G264">
        <v>1</v>
      </c>
      <c r="H264">
        <v>2</v>
      </c>
      <c r="I264" t="s">
        <v>386</v>
      </c>
      <c r="J264">
        <v>11</v>
      </c>
      <c r="K264">
        <v>416</v>
      </c>
      <c r="L264">
        <v>0</v>
      </c>
      <c r="M264">
        <v>26</v>
      </c>
      <c r="N264">
        <v>0</v>
      </c>
      <c r="O264">
        <v>0</v>
      </c>
      <c r="P264">
        <v>4</v>
      </c>
      <c r="Q264">
        <v>9</v>
      </c>
      <c r="R264">
        <v>6</v>
      </c>
      <c r="S264">
        <v>6</v>
      </c>
      <c r="T264">
        <v>7</v>
      </c>
      <c r="U264">
        <v>1</v>
      </c>
      <c r="V264">
        <v>0</v>
      </c>
      <c r="W264" t="s">
        <v>27</v>
      </c>
      <c r="X264">
        <v>1</v>
      </c>
    </row>
    <row r="265" spans="2:24" x14ac:dyDescent="0.2">
      <c r="B265">
        <v>6720</v>
      </c>
      <c r="C265">
        <v>1969</v>
      </c>
      <c r="D265" t="s">
        <v>53</v>
      </c>
      <c r="E265" t="s">
        <v>36</v>
      </c>
      <c r="F265" t="s">
        <v>387</v>
      </c>
      <c r="G265">
        <v>0</v>
      </c>
      <c r="H265">
        <v>1</v>
      </c>
      <c r="I265" t="s">
        <v>58</v>
      </c>
      <c r="J265">
        <v>11</v>
      </c>
      <c r="K265">
        <v>314</v>
      </c>
      <c r="L265">
        <v>11</v>
      </c>
      <c r="M265">
        <v>53</v>
      </c>
      <c r="N265">
        <v>4</v>
      </c>
      <c r="O265">
        <v>3</v>
      </c>
      <c r="P265">
        <v>107</v>
      </c>
      <c r="Q265">
        <v>3</v>
      </c>
      <c r="R265">
        <v>7</v>
      </c>
      <c r="S265">
        <v>4</v>
      </c>
      <c r="T265">
        <v>7</v>
      </c>
      <c r="U265">
        <v>1</v>
      </c>
      <c r="V265">
        <v>0</v>
      </c>
      <c r="W265" t="s">
        <v>27</v>
      </c>
      <c r="X265">
        <v>1</v>
      </c>
    </row>
    <row r="266" spans="2:24" x14ac:dyDescent="0.2">
      <c r="B266">
        <v>4557</v>
      </c>
      <c r="C266">
        <v>1971</v>
      </c>
      <c r="D266" t="s">
        <v>23</v>
      </c>
      <c r="E266" t="s">
        <v>36</v>
      </c>
      <c r="F266" t="s">
        <v>388</v>
      </c>
      <c r="G266">
        <v>1</v>
      </c>
      <c r="H266">
        <v>0</v>
      </c>
      <c r="I266" s="1">
        <v>41374</v>
      </c>
      <c r="J266">
        <v>11</v>
      </c>
      <c r="K266">
        <v>10</v>
      </c>
      <c r="L266">
        <v>7</v>
      </c>
      <c r="M266">
        <v>19</v>
      </c>
      <c r="N266">
        <v>8</v>
      </c>
      <c r="O266">
        <v>2</v>
      </c>
      <c r="P266">
        <v>21</v>
      </c>
      <c r="Q266">
        <v>2</v>
      </c>
      <c r="R266">
        <v>2</v>
      </c>
      <c r="S266">
        <v>2</v>
      </c>
      <c r="T266">
        <v>6</v>
      </c>
      <c r="U266">
        <v>0</v>
      </c>
      <c r="V266">
        <v>0</v>
      </c>
      <c r="W266" t="s">
        <v>67</v>
      </c>
      <c r="X266">
        <v>0</v>
      </c>
    </row>
    <row r="267" spans="2:24" x14ac:dyDescent="0.2">
      <c r="B267">
        <v>1183</v>
      </c>
      <c r="C267">
        <v>1950</v>
      </c>
      <c r="D267" t="s">
        <v>53</v>
      </c>
      <c r="E267" t="s">
        <v>32</v>
      </c>
      <c r="F267" t="s">
        <v>389</v>
      </c>
      <c r="G267">
        <v>1</v>
      </c>
      <c r="H267">
        <v>1</v>
      </c>
      <c r="I267" t="s">
        <v>390</v>
      </c>
      <c r="J267">
        <v>11</v>
      </c>
      <c r="K267">
        <v>9</v>
      </c>
      <c r="L267">
        <v>1</v>
      </c>
      <c r="M267">
        <v>4</v>
      </c>
      <c r="N267">
        <v>3</v>
      </c>
      <c r="O267">
        <v>2</v>
      </c>
      <c r="P267">
        <v>3</v>
      </c>
      <c r="Q267">
        <v>1</v>
      </c>
      <c r="R267">
        <v>1</v>
      </c>
      <c r="S267">
        <v>2</v>
      </c>
      <c r="T267">
        <v>6</v>
      </c>
      <c r="U267">
        <v>0</v>
      </c>
      <c r="V267">
        <v>0</v>
      </c>
      <c r="W267" t="s">
        <v>46</v>
      </c>
      <c r="X267">
        <v>0</v>
      </c>
    </row>
    <row r="268" spans="2:24" x14ac:dyDescent="0.2">
      <c r="B268">
        <v>4186</v>
      </c>
      <c r="C268">
        <v>1951</v>
      </c>
      <c r="D268" t="s">
        <v>23</v>
      </c>
      <c r="E268" t="s">
        <v>36</v>
      </c>
      <c r="F268" t="s">
        <v>391</v>
      </c>
      <c r="G268">
        <v>1</v>
      </c>
      <c r="H268">
        <v>1</v>
      </c>
      <c r="I268" s="1">
        <v>41402</v>
      </c>
      <c r="J268">
        <v>11</v>
      </c>
      <c r="K268">
        <v>18</v>
      </c>
      <c r="L268">
        <v>6</v>
      </c>
      <c r="M268">
        <v>15</v>
      </c>
      <c r="N268">
        <v>12</v>
      </c>
      <c r="O268">
        <v>8</v>
      </c>
      <c r="P268">
        <v>17</v>
      </c>
      <c r="Q268">
        <v>3</v>
      </c>
      <c r="R268">
        <v>2</v>
      </c>
      <c r="S268">
        <v>3</v>
      </c>
      <c r="T268">
        <v>5</v>
      </c>
      <c r="U268">
        <v>0</v>
      </c>
      <c r="V268">
        <v>0</v>
      </c>
      <c r="W268" t="s">
        <v>31</v>
      </c>
      <c r="X268">
        <v>0</v>
      </c>
    </row>
    <row r="269" spans="2:24" x14ac:dyDescent="0.2">
      <c r="B269">
        <v>1419</v>
      </c>
      <c r="C269">
        <v>1951</v>
      </c>
      <c r="D269" t="s">
        <v>23</v>
      </c>
      <c r="E269" t="s">
        <v>36</v>
      </c>
      <c r="F269" t="s">
        <v>391</v>
      </c>
      <c r="G269">
        <v>1</v>
      </c>
      <c r="H269">
        <v>1</v>
      </c>
      <c r="I269" s="1">
        <v>41402</v>
      </c>
      <c r="J269">
        <v>11</v>
      </c>
      <c r="K269">
        <v>18</v>
      </c>
      <c r="L269">
        <v>6</v>
      </c>
      <c r="M269">
        <v>15</v>
      </c>
      <c r="N269">
        <v>12</v>
      </c>
      <c r="O269">
        <v>8</v>
      </c>
      <c r="P269">
        <v>17</v>
      </c>
      <c r="Q269">
        <v>3</v>
      </c>
      <c r="R269">
        <v>2</v>
      </c>
      <c r="S269">
        <v>3</v>
      </c>
      <c r="T269">
        <v>5</v>
      </c>
      <c r="U269">
        <v>0</v>
      </c>
      <c r="V269">
        <v>0</v>
      </c>
      <c r="W269" t="s">
        <v>27</v>
      </c>
      <c r="X269">
        <v>0</v>
      </c>
    </row>
    <row r="270" spans="2:24" x14ac:dyDescent="0.2">
      <c r="B270">
        <v>967</v>
      </c>
      <c r="C270">
        <v>1977</v>
      </c>
      <c r="D270" t="s">
        <v>23</v>
      </c>
      <c r="E270" t="s">
        <v>32</v>
      </c>
      <c r="F270" t="s">
        <v>392</v>
      </c>
      <c r="G270">
        <v>1</v>
      </c>
      <c r="H270">
        <v>1</v>
      </c>
      <c r="I270" t="s">
        <v>371</v>
      </c>
      <c r="J270">
        <v>11</v>
      </c>
      <c r="K270">
        <v>342</v>
      </c>
      <c r="L270">
        <v>9</v>
      </c>
      <c r="M270">
        <v>112</v>
      </c>
      <c r="N270">
        <v>19</v>
      </c>
      <c r="O270">
        <v>14</v>
      </c>
      <c r="P270">
        <v>19</v>
      </c>
      <c r="Q270">
        <v>10</v>
      </c>
      <c r="R270">
        <v>5</v>
      </c>
      <c r="S270">
        <v>9</v>
      </c>
      <c r="T270">
        <v>7</v>
      </c>
      <c r="U270">
        <v>1</v>
      </c>
      <c r="V270">
        <v>0</v>
      </c>
      <c r="W270" t="s">
        <v>27</v>
      </c>
      <c r="X270">
        <v>0</v>
      </c>
    </row>
    <row r="271" spans="2:24" x14ac:dyDescent="0.2">
      <c r="B271">
        <v>1048</v>
      </c>
      <c r="C271">
        <v>1973</v>
      </c>
      <c r="D271" t="s">
        <v>53</v>
      </c>
      <c r="E271" t="s">
        <v>32</v>
      </c>
      <c r="F271" t="s">
        <v>393</v>
      </c>
      <c r="G271">
        <v>1</v>
      </c>
      <c r="H271">
        <v>0</v>
      </c>
      <c r="I271" t="s">
        <v>394</v>
      </c>
      <c r="J271">
        <v>11</v>
      </c>
      <c r="K271">
        <v>63</v>
      </c>
      <c r="L271">
        <v>3</v>
      </c>
      <c r="M271">
        <v>67</v>
      </c>
      <c r="N271">
        <v>8</v>
      </c>
      <c r="O271">
        <v>9</v>
      </c>
      <c r="P271">
        <v>28</v>
      </c>
      <c r="Q271">
        <v>2</v>
      </c>
      <c r="R271">
        <v>3</v>
      </c>
      <c r="S271">
        <v>4</v>
      </c>
      <c r="T271">
        <v>7</v>
      </c>
      <c r="U271">
        <v>1</v>
      </c>
      <c r="V271">
        <v>0</v>
      </c>
      <c r="W271" t="s">
        <v>67</v>
      </c>
      <c r="X271">
        <v>0</v>
      </c>
    </row>
    <row r="272" spans="2:24" x14ac:dyDescent="0.2">
      <c r="B272">
        <v>9262</v>
      </c>
      <c r="C272">
        <v>1985</v>
      </c>
      <c r="D272" t="s">
        <v>43</v>
      </c>
      <c r="E272" t="s">
        <v>36</v>
      </c>
      <c r="F272" t="s">
        <v>395</v>
      </c>
      <c r="G272">
        <v>0</v>
      </c>
      <c r="H272">
        <v>0</v>
      </c>
      <c r="I272" s="1">
        <v>41371</v>
      </c>
      <c r="J272">
        <v>11</v>
      </c>
      <c r="K272">
        <v>20</v>
      </c>
      <c r="L272">
        <v>6</v>
      </c>
      <c r="M272">
        <v>5</v>
      </c>
      <c r="N272">
        <v>0</v>
      </c>
      <c r="O272">
        <v>9</v>
      </c>
      <c r="P272">
        <v>12</v>
      </c>
      <c r="Q272">
        <v>1</v>
      </c>
      <c r="R272">
        <v>1</v>
      </c>
      <c r="S272">
        <v>3</v>
      </c>
      <c r="T272">
        <v>7</v>
      </c>
      <c r="U272">
        <v>0</v>
      </c>
      <c r="V272">
        <v>0</v>
      </c>
      <c r="W272" t="s">
        <v>67</v>
      </c>
      <c r="X272">
        <v>1</v>
      </c>
    </row>
    <row r="273" spans="2:24" x14ac:dyDescent="0.2">
      <c r="B273">
        <v>3427</v>
      </c>
      <c r="C273">
        <v>1956</v>
      </c>
      <c r="D273" t="s">
        <v>40</v>
      </c>
      <c r="E273" t="s">
        <v>32</v>
      </c>
      <c r="F273" t="s">
        <v>396</v>
      </c>
      <c r="G273">
        <v>0</v>
      </c>
      <c r="H273">
        <v>1</v>
      </c>
      <c r="I273" s="1">
        <v>41612</v>
      </c>
      <c r="J273">
        <v>11</v>
      </c>
      <c r="K273">
        <v>629</v>
      </c>
      <c r="L273">
        <v>0</v>
      </c>
      <c r="M273">
        <v>70</v>
      </c>
      <c r="N273">
        <v>0</v>
      </c>
      <c r="O273">
        <v>0</v>
      </c>
      <c r="P273">
        <v>35</v>
      </c>
      <c r="Q273">
        <v>6</v>
      </c>
      <c r="R273">
        <v>11</v>
      </c>
      <c r="S273">
        <v>7</v>
      </c>
      <c r="T273">
        <v>8</v>
      </c>
      <c r="U273">
        <v>0</v>
      </c>
      <c r="V273">
        <v>0</v>
      </c>
      <c r="W273" t="s">
        <v>67</v>
      </c>
      <c r="X273">
        <v>0</v>
      </c>
    </row>
    <row r="274" spans="2:24" x14ac:dyDescent="0.2">
      <c r="B274">
        <v>5892</v>
      </c>
      <c r="C274">
        <v>1981</v>
      </c>
      <c r="D274" t="s">
        <v>23</v>
      </c>
      <c r="E274" t="s">
        <v>32</v>
      </c>
      <c r="F274" t="s">
        <v>397</v>
      </c>
      <c r="G274">
        <v>1</v>
      </c>
      <c r="H274">
        <v>0</v>
      </c>
      <c r="I274" s="1">
        <v>41551</v>
      </c>
      <c r="J274">
        <v>11</v>
      </c>
      <c r="K274">
        <v>158</v>
      </c>
      <c r="L274">
        <v>6</v>
      </c>
      <c r="M274">
        <v>45</v>
      </c>
      <c r="N274">
        <v>8</v>
      </c>
      <c r="O274">
        <v>2</v>
      </c>
      <c r="P274">
        <v>2</v>
      </c>
      <c r="Q274">
        <v>7</v>
      </c>
      <c r="R274">
        <v>3</v>
      </c>
      <c r="S274">
        <v>5</v>
      </c>
      <c r="T274">
        <v>7</v>
      </c>
      <c r="U274">
        <v>0</v>
      </c>
      <c r="V274">
        <v>0</v>
      </c>
      <c r="W274" t="s">
        <v>67</v>
      </c>
      <c r="X274">
        <v>0</v>
      </c>
    </row>
    <row r="275" spans="2:24" x14ac:dyDescent="0.2">
      <c r="B275">
        <v>8911</v>
      </c>
      <c r="C275">
        <v>1968</v>
      </c>
      <c r="D275" t="s">
        <v>40</v>
      </c>
      <c r="E275" t="s">
        <v>32</v>
      </c>
      <c r="F275" t="s">
        <v>398</v>
      </c>
      <c r="G275">
        <v>0</v>
      </c>
      <c r="H275">
        <v>1</v>
      </c>
      <c r="I275" s="1">
        <v>41490</v>
      </c>
      <c r="J275">
        <v>11</v>
      </c>
      <c r="K275">
        <v>201</v>
      </c>
      <c r="L275">
        <v>53</v>
      </c>
      <c r="M275">
        <v>172</v>
      </c>
      <c r="N275">
        <v>116</v>
      </c>
      <c r="O275">
        <v>77</v>
      </c>
      <c r="P275">
        <v>83</v>
      </c>
      <c r="Q275">
        <v>3</v>
      </c>
      <c r="R275">
        <v>5</v>
      </c>
      <c r="S275">
        <v>9</v>
      </c>
      <c r="T275">
        <v>4</v>
      </c>
      <c r="U275">
        <v>0</v>
      </c>
      <c r="V275">
        <v>0</v>
      </c>
      <c r="W275" t="s">
        <v>27</v>
      </c>
      <c r="X275">
        <v>0</v>
      </c>
    </row>
    <row r="276" spans="2:24" x14ac:dyDescent="0.2">
      <c r="B276">
        <v>6606</v>
      </c>
      <c r="C276">
        <v>1970</v>
      </c>
      <c r="D276" t="s">
        <v>53</v>
      </c>
      <c r="E276" t="s">
        <v>32</v>
      </c>
      <c r="F276" t="s">
        <v>399</v>
      </c>
      <c r="G276">
        <v>1</v>
      </c>
      <c r="H276">
        <v>0</v>
      </c>
      <c r="I276" t="s">
        <v>400</v>
      </c>
      <c r="J276">
        <v>11</v>
      </c>
      <c r="K276">
        <v>964</v>
      </c>
      <c r="L276">
        <v>34</v>
      </c>
      <c r="M276">
        <v>137</v>
      </c>
      <c r="N276">
        <v>15</v>
      </c>
      <c r="O276">
        <v>0</v>
      </c>
      <c r="P276">
        <v>11</v>
      </c>
      <c r="Q276">
        <v>2</v>
      </c>
      <c r="R276">
        <v>5</v>
      </c>
      <c r="S276">
        <v>10</v>
      </c>
      <c r="T276">
        <v>8</v>
      </c>
      <c r="U276">
        <v>0</v>
      </c>
      <c r="V276">
        <v>0</v>
      </c>
      <c r="W276" t="s">
        <v>27</v>
      </c>
      <c r="X276">
        <v>1</v>
      </c>
    </row>
    <row r="277" spans="2:24" x14ac:dyDescent="0.2">
      <c r="B277">
        <v>2677</v>
      </c>
      <c r="C277">
        <v>1957</v>
      </c>
      <c r="D277" t="s">
        <v>23</v>
      </c>
      <c r="E277" t="s">
        <v>36</v>
      </c>
      <c r="F277" t="s">
        <v>401</v>
      </c>
      <c r="G277">
        <v>0</v>
      </c>
      <c r="H277">
        <v>1</v>
      </c>
      <c r="I277" t="s">
        <v>400</v>
      </c>
      <c r="J277">
        <v>11</v>
      </c>
      <c r="K277">
        <v>72</v>
      </c>
      <c r="L277">
        <v>24</v>
      </c>
      <c r="M277">
        <v>68</v>
      </c>
      <c r="N277">
        <v>65</v>
      </c>
      <c r="O277">
        <v>4</v>
      </c>
      <c r="P277">
        <v>8</v>
      </c>
      <c r="Q277">
        <v>5</v>
      </c>
      <c r="R277">
        <v>3</v>
      </c>
      <c r="S277">
        <v>6</v>
      </c>
      <c r="T277">
        <v>4</v>
      </c>
      <c r="U277">
        <v>0</v>
      </c>
      <c r="V277">
        <v>0</v>
      </c>
      <c r="W277" t="s">
        <v>67</v>
      </c>
      <c r="X277">
        <v>0</v>
      </c>
    </row>
    <row r="278" spans="2:24" x14ac:dyDescent="0.2">
      <c r="B278">
        <v>252</v>
      </c>
      <c r="C278">
        <v>1964</v>
      </c>
      <c r="D278" t="s">
        <v>40</v>
      </c>
      <c r="E278" t="s">
        <v>24</v>
      </c>
      <c r="F278" t="s">
        <v>402</v>
      </c>
      <c r="G278">
        <v>0</v>
      </c>
      <c r="H278">
        <v>0</v>
      </c>
      <c r="I278" t="s">
        <v>403</v>
      </c>
      <c r="J278">
        <v>11</v>
      </c>
      <c r="K278">
        <v>123</v>
      </c>
      <c r="L278">
        <v>133</v>
      </c>
      <c r="M278">
        <v>142</v>
      </c>
      <c r="N278">
        <v>71</v>
      </c>
      <c r="O278">
        <v>44</v>
      </c>
      <c r="P278">
        <v>88</v>
      </c>
      <c r="Q278">
        <v>1</v>
      </c>
      <c r="R278">
        <v>6</v>
      </c>
      <c r="S278">
        <v>8</v>
      </c>
      <c r="T278">
        <v>6</v>
      </c>
      <c r="U278">
        <v>0</v>
      </c>
      <c r="V278">
        <v>0</v>
      </c>
      <c r="W278" t="s">
        <v>67</v>
      </c>
      <c r="X278">
        <v>0</v>
      </c>
    </row>
    <row r="279" spans="2:24" x14ac:dyDescent="0.2">
      <c r="B279">
        <v>9860</v>
      </c>
      <c r="C279">
        <v>1960</v>
      </c>
      <c r="D279" t="s">
        <v>23</v>
      </c>
      <c r="E279" t="s">
        <v>36</v>
      </c>
      <c r="F279" t="s">
        <v>404</v>
      </c>
      <c r="G279">
        <v>0</v>
      </c>
      <c r="H279">
        <v>1</v>
      </c>
      <c r="I279" t="s">
        <v>71</v>
      </c>
      <c r="J279">
        <v>11</v>
      </c>
      <c r="K279">
        <v>159</v>
      </c>
      <c r="L279">
        <v>0</v>
      </c>
      <c r="M279">
        <v>22</v>
      </c>
      <c r="N279">
        <v>2</v>
      </c>
      <c r="O279">
        <v>1</v>
      </c>
      <c r="P279">
        <v>31</v>
      </c>
      <c r="Q279">
        <v>3</v>
      </c>
      <c r="R279">
        <v>4</v>
      </c>
      <c r="S279">
        <v>4</v>
      </c>
      <c r="T279">
        <v>7</v>
      </c>
      <c r="U279">
        <v>0</v>
      </c>
      <c r="V279">
        <v>0</v>
      </c>
      <c r="W279" t="s">
        <v>27</v>
      </c>
      <c r="X279">
        <v>0</v>
      </c>
    </row>
    <row r="280" spans="2:24" x14ac:dyDescent="0.2">
      <c r="B280">
        <v>1388</v>
      </c>
      <c r="C280">
        <v>1976</v>
      </c>
      <c r="D280" t="s">
        <v>23</v>
      </c>
      <c r="E280" t="s">
        <v>28</v>
      </c>
      <c r="F280" t="s">
        <v>405</v>
      </c>
      <c r="G280">
        <v>1</v>
      </c>
      <c r="H280">
        <v>0</v>
      </c>
      <c r="I280" t="s">
        <v>221</v>
      </c>
      <c r="J280">
        <v>11</v>
      </c>
      <c r="K280">
        <v>6</v>
      </c>
      <c r="L280">
        <v>10</v>
      </c>
      <c r="M280">
        <v>21</v>
      </c>
      <c r="N280">
        <v>19</v>
      </c>
      <c r="O280">
        <v>14</v>
      </c>
      <c r="P280">
        <v>42</v>
      </c>
      <c r="Q280">
        <v>2</v>
      </c>
      <c r="R280">
        <v>2</v>
      </c>
      <c r="S280">
        <v>3</v>
      </c>
      <c r="T280">
        <v>6</v>
      </c>
      <c r="U280">
        <v>0</v>
      </c>
      <c r="V280">
        <v>0</v>
      </c>
      <c r="W280" t="s">
        <v>38</v>
      </c>
      <c r="X280">
        <v>0</v>
      </c>
    </row>
    <row r="281" spans="2:24" x14ac:dyDescent="0.2">
      <c r="B281">
        <v>979</v>
      </c>
      <c r="C281">
        <v>1976</v>
      </c>
      <c r="D281" t="s">
        <v>23</v>
      </c>
      <c r="E281" t="s">
        <v>28</v>
      </c>
      <c r="F281" t="s">
        <v>405</v>
      </c>
      <c r="G281">
        <v>1</v>
      </c>
      <c r="H281">
        <v>0</v>
      </c>
      <c r="I281" t="s">
        <v>221</v>
      </c>
      <c r="J281">
        <v>11</v>
      </c>
      <c r="K281">
        <v>6</v>
      </c>
      <c r="L281">
        <v>10</v>
      </c>
      <c r="M281">
        <v>21</v>
      </c>
      <c r="N281">
        <v>19</v>
      </c>
      <c r="O281">
        <v>14</v>
      </c>
      <c r="P281">
        <v>42</v>
      </c>
      <c r="Q281">
        <v>2</v>
      </c>
      <c r="R281">
        <v>2</v>
      </c>
      <c r="S281">
        <v>3</v>
      </c>
      <c r="T281">
        <v>6</v>
      </c>
      <c r="U281">
        <v>0</v>
      </c>
      <c r="V281">
        <v>0</v>
      </c>
      <c r="W281" t="s">
        <v>27</v>
      </c>
      <c r="X281">
        <v>0</v>
      </c>
    </row>
    <row r="282" spans="2:24" x14ac:dyDescent="0.2">
      <c r="B282">
        <v>7494</v>
      </c>
      <c r="C282">
        <v>1951</v>
      </c>
      <c r="D282" t="s">
        <v>40</v>
      </c>
      <c r="E282" t="s">
        <v>24</v>
      </c>
      <c r="F282" t="s">
        <v>406</v>
      </c>
      <c r="G282">
        <v>1</v>
      </c>
      <c r="H282">
        <v>1</v>
      </c>
      <c r="I282" t="s">
        <v>407</v>
      </c>
      <c r="J282">
        <v>11</v>
      </c>
      <c r="K282">
        <v>209</v>
      </c>
      <c r="L282">
        <v>0</v>
      </c>
      <c r="M282">
        <v>40</v>
      </c>
      <c r="N282">
        <v>3</v>
      </c>
      <c r="O282">
        <v>2</v>
      </c>
      <c r="P282">
        <v>15</v>
      </c>
      <c r="Q282">
        <v>4</v>
      </c>
      <c r="R282">
        <v>6</v>
      </c>
      <c r="S282">
        <v>4</v>
      </c>
      <c r="T282">
        <v>8</v>
      </c>
      <c r="U282">
        <v>0</v>
      </c>
      <c r="V282">
        <v>0</v>
      </c>
      <c r="W282" t="s">
        <v>31</v>
      </c>
      <c r="X282">
        <v>0</v>
      </c>
    </row>
    <row r="283" spans="2:24" x14ac:dyDescent="0.2">
      <c r="B283">
        <v>10490</v>
      </c>
      <c r="C283">
        <v>1970</v>
      </c>
      <c r="D283" t="s">
        <v>40</v>
      </c>
      <c r="E283" t="s">
        <v>32</v>
      </c>
      <c r="F283" t="s">
        <v>408</v>
      </c>
      <c r="G283">
        <v>1</v>
      </c>
      <c r="H283">
        <v>1</v>
      </c>
      <c r="I283" s="1">
        <v>41194</v>
      </c>
      <c r="J283">
        <v>11</v>
      </c>
      <c r="K283">
        <v>100</v>
      </c>
      <c r="L283">
        <v>64</v>
      </c>
      <c r="M283">
        <v>79</v>
      </c>
      <c r="N283">
        <v>65</v>
      </c>
      <c r="O283">
        <v>0</v>
      </c>
      <c r="P283">
        <v>109</v>
      </c>
      <c r="Q283">
        <v>2</v>
      </c>
      <c r="R283">
        <v>6</v>
      </c>
      <c r="S283">
        <v>4</v>
      </c>
      <c r="T283">
        <v>7</v>
      </c>
      <c r="U283">
        <v>0</v>
      </c>
      <c r="V283">
        <v>0</v>
      </c>
      <c r="W283" t="s">
        <v>38</v>
      </c>
      <c r="X283">
        <v>0</v>
      </c>
    </row>
    <row r="284" spans="2:24" x14ac:dyDescent="0.2">
      <c r="B284">
        <v>3403</v>
      </c>
      <c r="C284">
        <v>1959</v>
      </c>
      <c r="D284" t="s">
        <v>40</v>
      </c>
      <c r="E284" t="s">
        <v>36</v>
      </c>
      <c r="F284" t="s">
        <v>409</v>
      </c>
      <c r="G284">
        <v>0</v>
      </c>
      <c r="H284">
        <v>1</v>
      </c>
      <c r="I284" t="s">
        <v>410</v>
      </c>
      <c r="J284">
        <v>11</v>
      </c>
      <c r="K284">
        <v>1170</v>
      </c>
      <c r="L284">
        <v>19</v>
      </c>
      <c r="M284">
        <v>594</v>
      </c>
      <c r="N284">
        <v>99</v>
      </c>
      <c r="O284">
        <v>76</v>
      </c>
      <c r="P284">
        <v>134</v>
      </c>
      <c r="Q284">
        <v>2</v>
      </c>
      <c r="R284">
        <v>2</v>
      </c>
      <c r="S284">
        <v>12</v>
      </c>
      <c r="T284">
        <v>6</v>
      </c>
      <c r="U284">
        <v>0</v>
      </c>
      <c r="V284">
        <v>0</v>
      </c>
      <c r="W284" t="s">
        <v>27</v>
      </c>
      <c r="X284">
        <v>0</v>
      </c>
    </row>
    <row r="285" spans="2:24" x14ac:dyDescent="0.2">
      <c r="B285">
        <v>2715</v>
      </c>
      <c r="C285">
        <v>1967</v>
      </c>
      <c r="D285" t="s">
        <v>53</v>
      </c>
      <c r="E285" t="s">
        <v>24</v>
      </c>
      <c r="F285" t="s">
        <v>411</v>
      </c>
      <c r="G285">
        <v>1</v>
      </c>
      <c r="H285">
        <v>1</v>
      </c>
      <c r="I285" s="1">
        <v>41068</v>
      </c>
      <c r="J285">
        <v>11</v>
      </c>
      <c r="K285">
        <v>70</v>
      </c>
      <c r="L285">
        <v>3</v>
      </c>
      <c r="M285">
        <v>37</v>
      </c>
      <c r="N285">
        <v>4</v>
      </c>
      <c r="O285">
        <v>2</v>
      </c>
      <c r="P285">
        <v>64</v>
      </c>
      <c r="Q285">
        <v>4</v>
      </c>
      <c r="R285">
        <v>3</v>
      </c>
      <c r="S285">
        <v>2</v>
      </c>
      <c r="T285">
        <v>9</v>
      </c>
      <c r="U285">
        <v>1</v>
      </c>
      <c r="V285">
        <v>0</v>
      </c>
      <c r="W285" t="s">
        <v>31</v>
      </c>
      <c r="X285">
        <v>0</v>
      </c>
    </row>
    <row r="286" spans="2:24" x14ac:dyDescent="0.2">
      <c r="B286">
        <v>4828</v>
      </c>
      <c r="C286">
        <v>1955</v>
      </c>
      <c r="D286" t="s">
        <v>23</v>
      </c>
      <c r="E286" t="s">
        <v>24</v>
      </c>
      <c r="F286" t="s">
        <v>412</v>
      </c>
      <c r="G286">
        <v>0</v>
      </c>
      <c r="H286">
        <v>1</v>
      </c>
      <c r="I286" t="s">
        <v>413</v>
      </c>
      <c r="J286">
        <v>12</v>
      </c>
      <c r="K286">
        <v>71</v>
      </c>
      <c r="L286">
        <v>99</v>
      </c>
      <c r="M286">
        <v>278</v>
      </c>
      <c r="N286">
        <v>185</v>
      </c>
      <c r="O286">
        <v>121</v>
      </c>
      <c r="P286">
        <v>38</v>
      </c>
      <c r="Q286">
        <v>1</v>
      </c>
      <c r="R286">
        <v>5</v>
      </c>
      <c r="S286">
        <v>5</v>
      </c>
      <c r="T286">
        <v>1</v>
      </c>
      <c r="U286">
        <v>0</v>
      </c>
      <c r="V286">
        <v>0</v>
      </c>
      <c r="W286" t="s">
        <v>67</v>
      </c>
      <c r="X286">
        <v>0</v>
      </c>
    </row>
    <row r="287" spans="2:24" x14ac:dyDescent="0.2">
      <c r="B287">
        <v>92</v>
      </c>
      <c r="C287">
        <v>1989</v>
      </c>
      <c r="D287" t="s">
        <v>23</v>
      </c>
      <c r="E287" t="s">
        <v>414</v>
      </c>
      <c r="F287" t="s">
        <v>332</v>
      </c>
      <c r="G287">
        <v>1</v>
      </c>
      <c r="H287">
        <v>0</v>
      </c>
      <c r="I287" s="1">
        <v>41978</v>
      </c>
      <c r="J287">
        <v>12</v>
      </c>
      <c r="K287">
        <v>5</v>
      </c>
      <c r="L287">
        <v>7</v>
      </c>
      <c r="M287">
        <v>24</v>
      </c>
      <c r="N287">
        <v>19</v>
      </c>
      <c r="O287">
        <v>14</v>
      </c>
      <c r="P287">
        <v>20</v>
      </c>
      <c r="Q287">
        <v>4</v>
      </c>
      <c r="R287">
        <v>3</v>
      </c>
      <c r="S287">
        <v>4</v>
      </c>
      <c r="T287">
        <v>6</v>
      </c>
      <c r="U287">
        <v>0</v>
      </c>
      <c r="V287">
        <v>0</v>
      </c>
      <c r="W287" t="s">
        <v>31</v>
      </c>
      <c r="X287">
        <v>0</v>
      </c>
    </row>
    <row r="288" spans="2:24" x14ac:dyDescent="0.2">
      <c r="B288">
        <v>3312</v>
      </c>
      <c r="C288">
        <v>1989</v>
      </c>
      <c r="D288" t="s">
        <v>23</v>
      </c>
      <c r="E288" t="s">
        <v>28</v>
      </c>
      <c r="F288" t="s">
        <v>332</v>
      </c>
      <c r="G288">
        <v>1</v>
      </c>
      <c r="H288">
        <v>0</v>
      </c>
      <c r="I288" s="1">
        <v>41978</v>
      </c>
      <c r="J288">
        <v>12</v>
      </c>
      <c r="K288">
        <v>5</v>
      </c>
      <c r="L288">
        <v>7</v>
      </c>
      <c r="M288">
        <v>24</v>
      </c>
      <c r="N288">
        <v>19</v>
      </c>
      <c r="O288">
        <v>14</v>
      </c>
      <c r="P288">
        <v>20</v>
      </c>
      <c r="Q288">
        <v>4</v>
      </c>
      <c r="R288">
        <v>3</v>
      </c>
      <c r="S288">
        <v>4</v>
      </c>
      <c r="T288">
        <v>6</v>
      </c>
      <c r="U288">
        <v>0</v>
      </c>
      <c r="V288">
        <v>0</v>
      </c>
      <c r="W288" t="s">
        <v>50</v>
      </c>
      <c r="X288">
        <v>0</v>
      </c>
    </row>
    <row r="289" spans="2:24" x14ac:dyDescent="0.2">
      <c r="B289">
        <v>11176</v>
      </c>
      <c r="C289">
        <v>1971</v>
      </c>
      <c r="D289" t="s">
        <v>40</v>
      </c>
      <c r="E289" t="s">
        <v>36</v>
      </c>
      <c r="F289" t="s">
        <v>415</v>
      </c>
      <c r="G289">
        <v>0</v>
      </c>
      <c r="H289">
        <v>1</v>
      </c>
      <c r="I289" s="1">
        <v>41978</v>
      </c>
      <c r="J289">
        <v>12</v>
      </c>
      <c r="K289">
        <v>376</v>
      </c>
      <c r="L289">
        <v>9</v>
      </c>
      <c r="M289">
        <v>83</v>
      </c>
      <c r="N289">
        <v>19</v>
      </c>
      <c r="O289">
        <v>4</v>
      </c>
      <c r="P289">
        <v>4</v>
      </c>
      <c r="Q289">
        <v>2</v>
      </c>
      <c r="R289">
        <v>5</v>
      </c>
      <c r="S289">
        <v>7</v>
      </c>
      <c r="T289">
        <v>3</v>
      </c>
      <c r="U289">
        <v>0</v>
      </c>
      <c r="V289">
        <v>0</v>
      </c>
      <c r="W289" t="s">
        <v>31</v>
      </c>
      <c r="X289">
        <v>0</v>
      </c>
    </row>
    <row r="290" spans="2:24" x14ac:dyDescent="0.2">
      <c r="B290">
        <v>1446</v>
      </c>
      <c r="C290">
        <v>1957</v>
      </c>
      <c r="D290" t="s">
        <v>53</v>
      </c>
      <c r="E290" t="s">
        <v>28</v>
      </c>
      <c r="F290" t="s">
        <v>416</v>
      </c>
      <c r="G290">
        <v>0</v>
      </c>
      <c r="H290">
        <v>0</v>
      </c>
      <c r="I290" s="1">
        <v>41763</v>
      </c>
      <c r="J290">
        <v>12</v>
      </c>
      <c r="K290">
        <v>387</v>
      </c>
      <c r="L290">
        <v>68</v>
      </c>
      <c r="M290">
        <v>569</v>
      </c>
      <c r="N290">
        <v>89</v>
      </c>
      <c r="O290">
        <v>45</v>
      </c>
      <c r="P290">
        <v>68</v>
      </c>
      <c r="Q290">
        <v>1</v>
      </c>
      <c r="R290">
        <v>6</v>
      </c>
      <c r="S290">
        <v>12</v>
      </c>
      <c r="T290">
        <v>1</v>
      </c>
      <c r="U290">
        <v>0</v>
      </c>
      <c r="V290">
        <v>0</v>
      </c>
      <c r="W290" t="s">
        <v>67</v>
      </c>
      <c r="X290">
        <v>0</v>
      </c>
    </row>
    <row r="291" spans="2:24" x14ac:dyDescent="0.2">
      <c r="B291">
        <v>9699</v>
      </c>
      <c r="C291">
        <v>1967</v>
      </c>
      <c r="D291" t="s">
        <v>23</v>
      </c>
      <c r="E291" t="s">
        <v>24</v>
      </c>
      <c r="F291" t="s">
        <v>417</v>
      </c>
      <c r="G291">
        <v>0</v>
      </c>
      <c r="H291">
        <v>1</v>
      </c>
      <c r="I291" t="s">
        <v>418</v>
      </c>
      <c r="J291">
        <v>12</v>
      </c>
      <c r="K291">
        <v>357</v>
      </c>
      <c r="L291">
        <v>35</v>
      </c>
      <c r="M291">
        <v>271</v>
      </c>
      <c r="N291">
        <v>28</v>
      </c>
      <c r="O291">
        <v>28</v>
      </c>
      <c r="P291">
        <v>14</v>
      </c>
      <c r="Q291">
        <v>3</v>
      </c>
      <c r="R291">
        <v>6</v>
      </c>
      <c r="S291">
        <v>12</v>
      </c>
      <c r="T291">
        <v>5</v>
      </c>
      <c r="U291">
        <v>0</v>
      </c>
      <c r="V291">
        <v>0</v>
      </c>
      <c r="W291" t="s">
        <v>27</v>
      </c>
      <c r="X291">
        <v>0</v>
      </c>
    </row>
    <row r="292" spans="2:24" x14ac:dyDescent="0.2">
      <c r="B292">
        <v>9790</v>
      </c>
      <c r="C292">
        <v>1958</v>
      </c>
      <c r="D292" t="s">
        <v>23</v>
      </c>
      <c r="E292" t="s">
        <v>28</v>
      </c>
      <c r="F292" t="s">
        <v>419</v>
      </c>
      <c r="G292">
        <v>0</v>
      </c>
      <c r="H292">
        <v>0</v>
      </c>
      <c r="I292" t="s">
        <v>361</v>
      </c>
      <c r="J292">
        <v>12</v>
      </c>
      <c r="K292">
        <v>912</v>
      </c>
      <c r="L292">
        <v>72</v>
      </c>
      <c r="M292">
        <v>170</v>
      </c>
      <c r="N292">
        <v>47</v>
      </c>
      <c r="O292">
        <v>36</v>
      </c>
      <c r="P292">
        <v>97</v>
      </c>
      <c r="Q292">
        <v>1</v>
      </c>
      <c r="R292">
        <v>11</v>
      </c>
      <c r="S292">
        <v>4</v>
      </c>
      <c r="T292">
        <v>4</v>
      </c>
      <c r="U292">
        <v>1</v>
      </c>
      <c r="V292">
        <v>0</v>
      </c>
      <c r="W292" t="s">
        <v>31</v>
      </c>
      <c r="X292">
        <v>1</v>
      </c>
    </row>
    <row r="293" spans="2:24" x14ac:dyDescent="0.2">
      <c r="B293">
        <v>2324</v>
      </c>
      <c r="C293">
        <v>1973</v>
      </c>
      <c r="D293" t="s">
        <v>23</v>
      </c>
      <c r="E293" t="s">
        <v>36</v>
      </c>
      <c r="F293" t="s">
        <v>420</v>
      </c>
      <c r="G293">
        <v>0</v>
      </c>
      <c r="H293">
        <v>1</v>
      </c>
      <c r="I293" t="s">
        <v>421</v>
      </c>
      <c r="J293">
        <v>12</v>
      </c>
      <c r="K293">
        <v>625</v>
      </c>
      <c r="L293">
        <v>38</v>
      </c>
      <c r="M293">
        <v>242</v>
      </c>
      <c r="N293">
        <v>50</v>
      </c>
      <c r="O293">
        <v>34</v>
      </c>
      <c r="P293">
        <v>76</v>
      </c>
      <c r="Q293">
        <v>2</v>
      </c>
      <c r="R293">
        <v>7</v>
      </c>
      <c r="S293">
        <v>11</v>
      </c>
      <c r="T293">
        <v>4</v>
      </c>
      <c r="U293">
        <v>0</v>
      </c>
      <c r="V293">
        <v>0</v>
      </c>
      <c r="W293" t="s">
        <v>27</v>
      </c>
      <c r="X293">
        <v>1</v>
      </c>
    </row>
    <row r="294" spans="2:24" x14ac:dyDescent="0.2">
      <c r="B294">
        <v>5080</v>
      </c>
      <c r="C294">
        <v>1994</v>
      </c>
      <c r="D294" t="s">
        <v>23</v>
      </c>
      <c r="E294" t="s">
        <v>28</v>
      </c>
      <c r="F294" t="s">
        <v>422</v>
      </c>
      <c r="G294">
        <v>0</v>
      </c>
      <c r="H294">
        <v>0</v>
      </c>
      <c r="I294" t="s">
        <v>423</v>
      </c>
      <c r="J294">
        <v>12</v>
      </c>
      <c r="K294">
        <v>420</v>
      </c>
      <c r="L294">
        <v>0</v>
      </c>
      <c r="M294">
        <v>452</v>
      </c>
      <c r="N294">
        <v>182</v>
      </c>
      <c r="O294">
        <v>64</v>
      </c>
      <c r="P294">
        <v>140</v>
      </c>
      <c r="Q294">
        <v>1</v>
      </c>
      <c r="R294">
        <v>6</v>
      </c>
      <c r="S294">
        <v>4</v>
      </c>
      <c r="T294">
        <v>2</v>
      </c>
      <c r="U294">
        <v>1</v>
      </c>
      <c r="V294">
        <v>0</v>
      </c>
      <c r="W294" t="s">
        <v>247</v>
      </c>
      <c r="X294">
        <v>0</v>
      </c>
    </row>
    <row r="295" spans="2:24" x14ac:dyDescent="0.2">
      <c r="B295">
        <v>4992</v>
      </c>
      <c r="C295">
        <v>1976</v>
      </c>
      <c r="D295" t="s">
        <v>53</v>
      </c>
      <c r="E295" t="s">
        <v>36</v>
      </c>
      <c r="F295" t="s">
        <v>424</v>
      </c>
      <c r="G295">
        <v>1</v>
      </c>
      <c r="H295">
        <v>0</v>
      </c>
      <c r="I295" t="s">
        <v>425</v>
      </c>
      <c r="J295">
        <v>12</v>
      </c>
      <c r="K295">
        <v>6</v>
      </c>
      <c r="L295">
        <v>4</v>
      </c>
      <c r="M295">
        <v>16</v>
      </c>
      <c r="N295">
        <v>3</v>
      </c>
      <c r="O295">
        <v>10</v>
      </c>
      <c r="P295">
        <v>30</v>
      </c>
      <c r="Q295">
        <v>3</v>
      </c>
      <c r="R295">
        <v>3</v>
      </c>
      <c r="S295">
        <v>2</v>
      </c>
      <c r="T295">
        <v>7</v>
      </c>
      <c r="U295">
        <v>1</v>
      </c>
      <c r="V295">
        <v>0</v>
      </c>
      <c r="W295" t="s">
        <v>27</v>
      </c>
      <c r="X295">
        <v>0</v>
      </c>
    </row>
    <row r="296" spans="2:24" x14ac:dyDescent="0.2">
      <c r="B296">
        <v>7849</v>
      </c>
      <c r="C296">
        <v>1971</v>
      </c>
      <c r="D296" t="s">
        <v>40</v>
      </c>
      <c r="E296" t="s">
        <v>32</v>
      </c>
      <c r="F296" t="s">
        <v>426</v>
      </c>
      <c r="G296">
        <v>0</v>
      </c>
      <c r="H296">
        <v>0</v>
      </c>
      <c r="I296" s="1">
        <v>41526</v>
      </c>
      <c r="J296">
        <v>12</v>
      </c>
      <c r="K296">
        <v>209</v>
      </c>
      <c r="L296">
        <v>19</v>
      </c>
      <c r="M296">
        <v>456</v>
      </c>
      <c r="N296">
        <v>160</v>
      </c>
      <c r="O296">
        <v>142</v>
      </c>
      <c r="P296">
        <v>66</v>
      </c>
      <c r="Q296">
        <v>1</v>
      </c>
      <c r="R296">
        <v>2</v>
      </c>
      <c r="S296">
        <v>13</v>
      </c>
      <c r="T296">
        <v>1</v>
      </c>
      <c r="U296">
        <v>0</v>
      </c>
      <c r="V296">
        <v>0</v>
      </c>
      <c r="W296" t="s">
        <v>27</v>
      </c>
      <c r="X296">
        <v>0</v>
      </c>
    </row>
    <row r="297" spans="2:24" x14ac:dyDescent="0.2">
      <c r="B297">
        <v>4808</v>
      </c>
      <c r="C297">
        <v>1957</v>
      </c>
      <c r="D297" t="s">
        <v>23</v>
      </c>
      <c r="E297" t="s">
        <v>32</v>
      </c>
      <c r="F297" t="s">
        <v>427</v>
      </c>
      <c r="G297">
        <v>0</v>
      </c>
      <c r="H297">
        <v>0</v>
      </c>
      <c r="I297" s="1">
        <v>41403</v>
      </c>
      <c r="J297">
        <v>12</v>
      </c>
      <c r="K297">
        <v>1</v>
      </c>
      <c r="L297">
        <v>2</v>
      </c>
      <c r="M297">
        <v>5</v>
      </c>
      <c r="N297">
        <v>6</v>
      </c>
      <c r="O297">
        <v>0</v>
      </c>
      <c r="P297">
        <v>3</v>
      </c>
      <c r="Q297">
        <v>1</v>
      </c>
      <c r="R297">
        <v>1</v>
      </c>
      <c r="S297">
        <v>2</v>
      </c>
      <c r="T297">
        <v>7</v>
      </c>
      <c r="U297">
        <v>0</v>
      </c>
      <c r="V297">
        <v>0</v>
      </c>
      <c r="W297" t="s">
        <v>27</v>
      </c>
      <c r="X297">
        <v>0</v>
      </c>
    </row>
    <row r="298" spans="2:24" x14ac:dyDescent="0.2">
      <c r="B298">
        <v>10401</v>
      </c>
      <c r="C298">
        <v>1977</v>
      </c>
      <c r="D298" t="s">
        <v>43</v>
      </c>
      <c r="E298" t="s">
        <v>36</v>
      </c>
      <c r="F298" t="s">
        <v>428</v>
      </c>
      <c r="G298">
        <v>0</v>
      </c>
      <c r="H298">
        <v>0</v>
      </c>
      <c r="I298" s="1">
        <v>41373</v>
      </c>
      <c r="J298">
        <v>12</v>
      </c>
      <c r="K298">
        <v>1</v>
      </c>
      <c r="L298">
        <v>0</v>
      </c>
      <c r="M298">
        <v>5</v>
      </c>
      <c r="N298">
        <v>0</v>
      </c>
      <c r="O298">
        <v>3</v>
      </c>
      <c r="P298">
        <v>9</v>
      </c>
      <c r="Q298">
        <v>1</v>
      </c>
      <c r="R298">
        <v>0</v>
      </c>
      <c r="S298">
        <v>3</v>
      </c>
      <c r="T298">
        <v>3</v>
      </c>
      <c r="U298">
        <v>0</v>
      </c>
      <c r="V298">
        <v>1</v>
      </c>
      <c r="W298" t="s">
        <v>46</v>
      </c>
      <c r="X298">
        <v>0</v>
      </c>
    </row>
    <row r="299" spans="2:24" x14ac:dyDescent="0.2">
      <c r="B299">
        <v>7793</v>
      </c>
      <c r="C299">
        <v>1977</v>
      </c>
      <c r="D299" t="s">
        <v>23</v>
      </c>
      <c r="E299" t="s">
        <v>36</v>
      </c>
      <c r="F299" t="s">
        <v>429</v>
      </c>
      <c r="G299">
        <v>0</v>
      </c>
      <c r="H299">
        <v>1</v>
      </c>
      <c r="I299" t="s">
        <v>133</v>
      </c>
      <c r="J299">
        <v>12</v>
      </c>
      <c r="K299">
        <v>641</v>
      </c>
      <c r="L299">
        <v>7</v>
      </c>
      <c r="M299">
        <v>84</v>
      </c>
      <c r="N299">
        <v>0</v>
      </c>
      <c r="O299">
        <v>30</v>
      </c>
      <c r="P299">
        <v>38</v>
      </c>
      <c r="Q299">
        <v>3</v>
      </c>
      <c r="R299">
        <v>10</v>
      </c>
      <c r="S299">
        <v>7</v>
      </c>
      <c r="T299">
        <v>6</v>
      </c>
      <c r="U299">
        <v>0</v>
      </c>
      <c r="V299">
        <v>0</v>
      </c>
      <c r="W299" t="s">
        <v>27</v>
      </c>
      <c r="X299">
        <v>1</v>
      </c>
    </row>
    <row r="300" spans="2:24" x14ac:dyDescent="0.2">
      <c r="B300">
        <v>9303</v>
      </c>
      <c r="C300">
        <v>1977</v>
      </c>
      <c r="D300" t="s">
        <v>23</v>
      </c>
      <c r="E300" t="s">
        <v>32</v>
      </c>
      <c r="F300" t="s">
        <v>430</v>
      </c>
      <c r="G300">
        <v>0</v>
      </c>
      <c r="H300">
        <v>1</v>
      </c>
      <c r="I300" t="s">
        <v>135</v>
      </c>
      <c r="J300">
        <v>12</v>
      </c>
      <c r="K300">
        <v>12</v>
      </c>
      <c r="L300">
        <v>4</v>
      </c>
      <c r="M300">
        <v>7</v>
      </c>
      <c r="N300">
        <v>1</v>
      </c>
      <c r="O300">
        <v>3</v>
      </c>
      <c r="P300">
        <v>5</v>
      </c>
      <c r="Q300">
        <v>0</v>
      </c>
      <c r="R300">
        <v>1</v>
      </c>
      <c r="S300">
        <v>0</v>
      </c>
      <c r="T300">
        <v>13</v>
      </c>
      <c r="U300">
        <v>0</v>
      </c>
      <c r="V300">
        <v>0</v>
      </c>
      <c r="W300" t="s">
        <v>50</v>
      </c>
      <c r="X300">
        <v>0</v>
      </c>
    </row>
    <row r="301" spans="2:24" x14ac:dyDescent="0.2">
      <c r="B301">
        <v>6853</v>
      </c>
      <c r="C301">
        <v>1983</v>
      </c>
      <c r="D301" t="s">
        <v>53</v>
      </c>
      <c r="E301" t="s">
        <v>28</v>
      </c>
      <c r="F301" t="s">
        <v>431</v>
      </c>
      <c r="G301">
        <v>0</v>
      </c>
      <c r="H301">
        <v>0</v>
      </c>
      <c r="I301" s="1">
        <v>41371</v>
      </c>
      <c r="J301">
        <v>12</v>
      </c>
      <c r="K301">
        <v>712</v>
      </c>
      <c r="L301">
        <v>26</v>
      </c>
      <c r="M301">
        <v>538</v>
      </c>
      <c r="N301">
        <v>69</v>
      </c>
      <c r="O301">
        <v>13</v>
      </c>
      <c r="P301">
        <v>80</v>
      </c>
      <c r="Q301">
        <v>1</v>
      </c>
      <c r="R301">
        <v>3</v>
      </c>
      <c r="S301">
        <v>11</v>
      </c>
      <c r="T301">
        <v>1</v>
      </c>
      <c r="U301">
        <v>1</v>
      </c>
      <c r="V301">
        <v>0</v>
      </c>
      <c r="W301" t="s">
        <v>38</v>
      </c>
      <c r="X301">
        <v>2</v>
      </c>
    </row>
    <row r="302" spans="2:24" x14ac:dyDescent="0.2">
      <c r="B302">
        <v>7366</v>
      </c>
      <c r="C302">
        <v>1983</v>
      </c>
      <c r="D302" t="s">
        <v>53</v>
      </c>
      <c r="E302" t="s">
        <v>28</v>
      </c>
      <c r="F302" t="s">
        <v>431</v>
      </c>
      <c r="G302">
        <v>0</v>
      </c>
      <c r="H302">
        <v>0</v>
      </c>
      <c r="I302" s="1">
        <v>41371</v>
      </c>
      <c r="J302">
        <v>12</v>
      </c>
      <c r="K302">
        <v>712</v>
      </c>
      <c r="L302">
        <v>26</v>
      </c>
      <c r="M302">
        <v>538</v>
      </c>
      <c r="N302">
        <v>69</v>
      </c>
      <c r="O302">
        <v>13</v>
      </c>
      <c r="P302">
        <v>80</v>
      </c>
      <c r="Q302">
        <v>1</v>
      </c>
      <c r="R302">
        <v>3</v>
      </c>
      <c r="S302">
        <v>11</v>
      </c>
      <c r="T302">
        <v>1</v>
      </c>
      <c r="U302">
        <v>1</v>
      </c>
      <c r="V302">
        <v>0</v>
      </c>
      <c r="W302" t="s">
        <v>50</v>
      </c>
      <c r="X302">
        <v>2</v>
      </c>
    </row>
    <row r="303" spans="2:24" x14ac:dyDescent="0.2">
      <c r="B303">
        <v>9780</v>
      </c>
      <c r="C303">
        <v>1972</v>
      </c>
      <c r="D303" t="s">
        <v>53</v>
      </c>
      <c r="E303" t="s">
        <v>36</v>
      </c>
      <c r="F303" t="s">
        <v>432</v>
      </c>
      <c r="G303">
        <v>0</v>
      </c>
      <c r="H303">
        <v>1</v>
      </c>
      <c r="I303" t="s">
        <v>433</v>
      </c>
      <c r="J303">
        <v>12</v>
      </c>
      <c r="K303">
        <v>465</v>
      </c>
      <c r="L303">
        <v>25</v>
      </c>
      <c r="M303">
        <v>132</v>
      </c>
      <c r="N303">
        <v>136</v>
      </c>
      <c r="O303">
        <v>0</v>
      </c>
      <c r="P303">
        <v>37</v>
      </c>
      <c r="Q303">
        <v>2</v>
      </c>
      <c r="R303">
        <v>8</v>
      </c>
      <c r="S303">
        <v>13</v>
      </c>
      <c r="T303">
        <v>4</v>
      </c>
      <c r="U303">
        <v>0</v>
      </c>
      <c r="V303">
        <v>0</v>
      </c>
      <c r="W303" t="s">
        <v>27</v>
      </c>
      <c r="X303">
        <v>0</v>
      </c>
    </row>
    <row r="304" spans="2:24" x14ac:dyDescent="0.2">
      <c r="B304">
        <v>7573</v>
      </c>
      <c r="C304">
        <v>1979</v>
      </c>
      <c r="D304" t="s">
        <v>40</v>
      </c>
      <c r="E304" t="s">
        <v>28</v>
      </c>
      <c r="F304" t="s">
        <v>434</v>
      </c>
      <c r="G304">
        <v>1</v>
      </c>
      <c r="H304">
        <v>0</v>
      </c>
      <c r="I304" s="1">
        <v>41552</v>
      </c>
      <c r="J304">
        <v>12</v>
      </c>
      <c r="K304">
        <v>39</v>
      </c>
      <c r="L304">
        <v>1</v>
      </c>
      <c r="M304">
        <v>9</v>
      </c>
      <c r="N304">
        <v>2</v>
      </c>
      <c r="O304">
        <v>1</v>
      </c>
      <c r="P304">
        <v>34</v>
      </c>
      <c r="Q304">
        <v>1</v>
      </c>
      <c r="R304">
        <v>2</v>
      </c>
      <c r="S304">
        <v>2</v>
      </c>
      <c r="T304">
        <v>7</v>
      </c>
      <c r="U304">
        <v>1</v>
      </c>
      <c r="V304">
        <v>0</v>
      </c>
      <c r="W304" t="s">
        <v>46</v>
      </c>
      <c r="X304">
        <v>1</v>
      </c>
    </row>
    <row r="305" spans="2:24" x14ac:dyDescent="0.2">
      <c r="B305">
        <v>1379</v>
      </c>
      <c r="C305">
        <v>1993</v>
      </c>
      <c r="D305" t="s">
        <v>53</v>
      </c>
      <c r="E305" t="s">
        <v>36</v>
      </c>
      <c r="F305" t="s">
        <v>435</v>
      </c>
      <c r="G305">
        <v>0</v>
      </c>
      <c r="H305">
        <v>0</v>
      </c>
      <c r="I305" t="s">
        <v>436</v>
      </c>
      <c r="J305">
        <v>12</v>
      </c>
      <c r="K305">
        <v>154</v>
      </c>
      <c r="L305">
        <v>2</v>
      </c>
      <c r="M305">
        <v>46</v>
      </c>
      <c r="N305">
        <v>20</v>
      </c>
      <c r="O305">
        <v>4</v>
      </c>
      <c r="P305">
        <v>15</v>
      </c>
      <c r="Q305">
        <v>1</v>
      </c>
      <c r="R305">
        <v>4</v>
      </c>
      <c r="S305">
        <v>4</v>
      </c>
      <c r="T305">
        <v>4</v>
      </c>
      <c r="U305">
        <v>0</v>
      </c>
      <c r="V305">
        <v>0</v>
      </c>
      <c r="W305" t="s">
        <v>67</v>
      </c>
      <c r="X305">
        <v>0</v>
      </c>
    </row>
    <row r="306" spans="2:24" x14ac:dyDescent="0.2">
      <c r="B306">
        <v>8923</v>
      </c>
      <c r="C306">
        <v>1974</v>
      </c>
      <c r="D306" t="s">
        <v>23</v>
      </c>
      <c r="E306" t="s">
        <v>28</v>
      </c>
      <c r="F306" t="s">
        <v>437</v>
      </c>
      <c r="G306">
        <v>0</v>
      </c>
      <c r="H306">
        <v>0</v>
      </c>
      <c r="I306" t="s">
        <v>438</v>
      </c>
      <c r="J306">
        <v>12</v>
      </c>
      <c r="K306">
        <v>514</v>
      </c>
      <c r="L306">
        <v>22</v>
      </c>
      <c r="M306">
        <v>732</v>
      </c>
      <c r="N306">
        <v>42</v>
      </c>
      <c r="O306">
        <v>198</v>
      </c>
      <c r="P306">
        <v>79</v>
      </c>
      <c r="Q306">
        <v>1</v>
      </c>
      <c r="R306">
        <v>6</v>
      </c>
      <c r="S306">
        <v>7</v>
      </c>
      <c r="T306">
        <v>3</v>
      </c>
      <c r="U306">
        <v>1</v>
      </c>
      <c r="V306">
        <v>0</v>
      </c>
      <c r="W306" t="s">
        <v>27</v>
      </c>
      <c r="X306">
        <v>0</v>
      </c>
    </row>
    <row r="307" spans="2:24" x14ac:dyDescent="0.2">
      <c r="B307">
        <v>3547</v>
      </c>
      <c r="C307">
        <v>1970</v>
      </c>
      <c r="D307" t="s">
        <v>53</v>
      </c>
      <c r="E307" t="s">
        <v>36</v>
      </c>
      <c r="F307" t="s">
        <v>439</v>
      </c>
      <c r="G307">
        <v>1</v>
      </c>
      <c r="H307">
        <v>0</v>
      </c>
      <c r="I307" t="s">
        <v>440</v>
      </c>
      <c r="J307">
        <v>12</v>
      </c>
      <c r="K307">
        <v>14</v>
      </c>
      <c r="L307">
        <v>7</v>
      </c>
      <c r="M307">
        <v>9</v>
      </c>
      <c r="N307">
        <v>6</v>
      </c>
      <c r="O307">
        <v>16</v>
      </c>
      <c r="P307">
        <v>12</v>
      </c>
      <c r="Q307">
        <v>2</v>
      </c>
      <c r="R307">
        <v>2</v>
      </c>
      <c r="S307">
        <v>3</v>
      </c>
      <c r="T307">
        <v>6</v>
      </c>
      <c r="U307">
        <v>1</v>
      </c>
      <c r="V307">
        <v>0</v>
      </c>
      <c r="W307" t="s">
        <v>67</v>
      </c>
      <c r="X307">
        <v>0</v>
      </c>
    </row>
    <row r="308" spans="2:24" x14ac:dyDescent="0.2">
      <c r="B308">
        <v>8707</v>
      </c>
      <c r="C308">
        <v>1957</v>
      </c>
      <c r="D308" t="s">
        <v>23</v>
      </c>
      <c r="E308" t="s">
        <v>32</v>
      </c>
      <c r="F308" t="s">
        <v>441</v>
      </c>
      <c r="G308">
        <v>0</v>
      </c>
      <c r="H308">
        <v>0</v>
      </c>
      <c r="I308" t="s">
        <v>442</v>
      </c>
      <c r="J308">
        <v>12</v>
      </c>
      <c r="K308">
        <v>565</v>
      </c>
      <c r="L308">
        <v>42</v>
      </c>
      <c r="M308">
        <v>548</v>
      </c>
      <c r="N308">
        <v>64</v>
      </c>
      <c r="O308">
        <v>83</v>
      </c>
      <c r="P308">
        <v>99</v>
      </c>
      <c r="Q308">
        <v>1</v>
      </c>
      <c r="R308">
        <v>5</v>
      </c>
      <c r="S308">
        <v>4</v>
      </c>
      <c r="T308">
        <v>3</v>
      </c>
      <c r="U308">
        <v>1</v>
      </c>
      <c r="V308">
        <v>0</v>
      </c>
      <c r="W308" t="s">
        <v>27</v>
      </c>
      <c r="X308">
        <v>0</v>
      </c>
    </row>
    <row r="309" spans="2:24" x14ac:dyDescent="0.2">
      <c r="B309">
        <v>1891</v>
      </c>
      <c r="C309">
        <v>1981</v>
      </c>
      <c r="D309" t="s">
        <v>53</v>
      </c>
      <c r="E309" t="s">
        <v>24</v>
      </c>
      <c r="F309" t="s">
        <v>443</v>
      </c>
      <c r="G309">
        <v>0</v>
      </c>
      <c r="H309">
        <v>0</v>
      </c>
      <c r="I309" s="1">
        <v>41129</v>
      </c>
      <c r="J309">
        <v>12</v>
      </c>
      <c r="K309">
        <v>667</v>
      </c>
      <c r="L309">
        <v>50</v>
      </c>
      <c r="M309">
        <v>850</v>
      </c>
      <c r="N309">
        <v>21</v>
      </c>
      <c r="O309">
        <v>83</v>
      </c>
      <c r="P309">
        <v>83</v>
      </c>
      <c r="Q309">
        <v>1</v>
      </c>
      <c r="R309">
        <v>4</v>
      </c>
      <c r="S309">
        <v>5</v>
      </c>
      <c r="T309">
        <v>2</v>
      </c>
      <c r="U309">
        <v>1</v>
      </c>
      <c r="V309">
        <v>0</v>
      </c>
      <c r="W309" t="s">
        <v>27</v>
      </c>
      <c r="X309">
        <v>0</v>
      </c>
    </row>
    <row r="310" spans="2:24" x14ac:dyDescent="0.2">
      <c r="B310">
        <v>6271</v>
      </c>
      <c r="C310">
        <v>1953</v>
      </c>
      <c r="D310" t="s">
        <v>40</v>
      </c>
      <c r="E310" t="s">
        <v>32</v>
      </c>
      <c r="F310" t="s">
        <v>444</v>
      </c>
      <c r="G310">
        <v>0</v>
      </c>
      <c r="H310">
        <v>1</v>
      </c>
      <c r="I310" t="s">
        <v>445</v>
      </c>
      <c r="J310">
        <v>13</v>
      </c>
      <c r="K310">
        <v>53</v>
      </c>
      <c r="L310">
        <v>0</v>
      </c>
      <c r="M310">
        <v>8</v>
      </c>
      <c r="N310">
        <v>0</v>
      </c>
      <c r="O310">
        <v>0</v>
      </c>
      <c r="P310">
        <v>2</v>
      </c>
      <c r="Q310">
        <v>1</v>
      </c>
      <c r="R310">
        <v>2</v>
      </c>
      <c r="S310">
        <v>3</v>
      </c>
      <c r="T310">
        <v>5</v>
      </c>
      <c r="U310">
        <v>0</v>
      </c>
      <c r="V310">
        <v>0</v>
      </c>
      <c r="W310" t="s">
        <v>27</v>
      </c>
      <c r="X310">
        <v>0</v>
      </c>
    </row>
    <row r="311" spans="2:24" x14ac:dyDescent="0.2">
      <c r="B311">
        <v>9635</v>
      </c>
      <c r="C311">
        <v>1984</v>
      </c>
      <c r="D311" t="s">
        <v>53</v>
      </c>
      <c r="E311" t="s">
        <v>32</v>
      </c>
      <c r="F311" t="s">
        <v>446</v>
      </c>
      <c r="G311">
        <v>0</v>
      </c>
      <c r="H311">
        <v>0</v>
      </c>
      <c r="I311" t="s">
        <v>447</v>
      </c>
      <c r="J311">
        <v>13</v>
      </c>
      <c r="K311">
        <v>66</v>
      </c>
      <c r="L311">
        <v>2</v>
      </c>
      <c r="M311">
        <v>40</v>
      </c>
      <c r="N311">
        <v>4</v>
      </c>
      <c r="O311">
        <v>3</v>
      </c>
      <c r="P311">
        <v>14</v>
      </c>
      <c r="Q311">
        <v>1</v>
      </c>
      <c r="R311">
        <v>3</v>
      </c>
      <c r="S311">
        <v>3</v>
      </c>
      <c r="T311">
        <v>6</v>
      </c>
      <c r="U311">
        <v>0</v>
      </c>
      <c r="V311">
        <v>0</v>
      </c>
      <c r="W311" t="s">
        <v>27</v>
      </c>
      <c r="X311">
        <v>0</v>
      </c>
    </row>
    <row r="312" spans="2:24" x14ac:dyDescent="0.2">
      <c r="B312">
        <v>9727</v>
      </c>
      <c r="C312">
        <v>1958</v>
      </c>
      <c r="D312" t="s">
        <v>23</v>
      </c>
      <c r="E312" t="s">
        <v>32</v>
      </c>
      <c r="F312" t="s">
        <v>448</v>
      </c>
      <c r="G312">
        <v>0</v>
      </c>
      <c r="H312">
        <v>0</v>
      </c>
      <c r="I312" t="s">
        <v>449</v>
      </c>
      <c r="J312">
        <v>13</v>
      </c>
      <c r="K312">
        <v>4</v>
      </c>
      <c r="L312">
        <v>24</v>
      </c>
      <c r="M312">
        <v>11</v>
      </c>
      <c r="N312">
        <v>16</v>
      </c>
      <c r="O312">
        <v>1</v>
      </c>
      <c r="P312">
        <v>25</v>
      </c>
      <c r="Q312">
        <v>1</v>
      </c>
      <c r="R312">
        <v>2</v>
      </c>
      <c r="S312">
        <v>4</v>
      </c>
      <c r="T312">
        <v>6</v>
      </c>
      <c r="U312">
        <v>0</v>
      </c>
      <c r="V312">
        <v>0</v>
      </c>
      <c r="W312" t="s">
        <v>31</v>
      </c>
      <c r="X312">
        <v>0</v>
      </c>
    </row>
    <row r="313" spans="2:24" x14ac:dyDescent="0.2">
      <c r="B313">
        <v>6205</v>
      </c>
      <c r="C313">
        <v>1968</v>
      </c>
      <c r="D313" t="s">
        <v>53</v>
      </c>
      <c r="E313" t="s">
        <v>28</v>
      </c>
      <c r="F313" t="s">
        <v>450</v>
      </c>
      <c r="G313">
        <v>1</v>
      </c>
      <c r="H313">
        <v>0</v>
      </c>
      <c r="I313" t="s">
        <v>230</v>
      </c>
      <c r="J313">
        <v>13</v>
      </c>
      <c r="K313">
        <v>34</v>
      </c>
      <c r="L313">
        <v>3</v>
      </c>
      <c r="M313">
        <v>29</v>
      </c>
      <c r="N313">
        <v>0</v>
      </c>
      <c r="O313">
        <v>4</v>
      </c>
      <c r="P313">
        <v>10</v>
      </c>
      <c r="Q313">
        <v>3</v>
      </c>
      <c r="R313">
        <v>2</v>
      </c>
      <c r="S313">
        <v>3</v>
      </c>
      <c r="T313">
        <v>5</v>
      </c>
      <c r="U313">
        <v>1</v>
      </c>
      <c r="V313">
        <v>0</v>
      </c>
      <c r="W313" t="s">
        <v>31</v>
      </c>
      <c r="X313">
        <v>0</v>
      </c>
    </row>
    <row r="314" spans="2:24" x14ac:dyDescent="0.2">
      <c r="B314">
        <v>10681</v>
      </c>
      <c r="C314">
        <v>1971</v>
      </c>
      <c r="D314" t="s">
        <v>43</v>
      </c>
      <c r="E314" t="s">
        <v>32</v>
      </c>
      <c r="F314" t="s">
        <v>451</v>
      </c>
      <c r="G314">
        <v>0</v>
      </c>
      <c r="H314">
        <v>1</v>
      </c>
      <c r="I314" t="s">
        <v>336</v>
      </c>
      <c r="J314">
        <v>13</v>
      </c>
      <c r="K314">
        <v>129</v>
      </c>
      <c r="L314">
        <v>129</v>
      </c>
      <c r="M314">
        <v>259</v>
      </c>
      <c r="N314">
        <v>168</v>
      </c>
      <c r="O314">
        <v>121</v>
      </c>
      <c r="P314">
        <v>83</v>
      </c>
      <c r="Q314">
        <v>5</v>
      </c>
      <c r="R314">
        <v>6</v>
      </c>
      <c r="S314">
        <v>12</v>
      </c>
      <c r="T314">
        <v>4</v>
      </c>
      <c r="U314">
        <v>0</v>
      </c>
      <c r="V314">
        <v>0</v>
      </c>
      <c r="W314" t="s">
        <v>27</v>
      </c>
      <c r="X314">
        <v>0</v>
      </c>
    </row>
    <row r="315" spans="2:24" x14ac:dyDescent="0.2">
      <c r="B315">
        <v>5156</v>
      </c>
      <c r="C315">
        <v>1971</v>
      </c>
      <c r="D315" t="s">
        <v>43</v>
      </c>
      <c r="E315" t="s">
        <v>32</v>
      </c>
      <c r="F315" t="s">
        <v>451</v>
      </c>
      <c r="G315">
        <v>0</v>
      </c>
      <c r="H315">
        <v>1</v>
      </c>
      <c r="I315" t="s">
        <v>336</v>
      </c>
      <c r="J315">
        <v>13</v>
      </c>
      <c r="K315">
        <v>129</v>
      </c>
      <c r="L315">
        <v>129</v>
      </c>
      <c r="M315">
        <v>259</v>
      </c>
      <c r="N315">
        <v>168</v>
      </c>
      <c r="O315">
        <v>121</v>
      </c>
      <c r="P315">
        <v>83</v>
      </c>
      <c r="Q315">
        <v>5</v>
      </c>
      <c r="R315">
        <v>6</v>
      </c>
      <c r="S315">
        <v>12</v>
      </c>
      <c r="T315">
        <v>4</v>
      </c>
      <c r="U315">
        <v>0</v>
      </c>
      <c r="V315">
        <v>0</v>
      </c>
      <c r="W315" t="s">
        <v>27</v>
      </c>
      <c r="X315">
        <v>0</v>
      </c>
    </row>
    <row r="316" spans="2:24" x14ac:dyDescent="0.2">
      <c r="B316">
        <v>3050</v>
      </c>
      <c r="C316">
        <v>1967</v>
      </c>
      <c r="D316" t="s">
        <v>23</v>
      </c>
      <c r="E316" t="s">
        <v>32</v>
      </c>
      <c r="F316" t="s">
        <v>452</v>
      </c>
      <c r="G316">
        <v>1</v>
      </c>
      <c r="H316">
        <v>1</v>
      </c>
      <c r="I316" t="s">
        <v>453</v>
      </c>
      <c r="J316">
        <v>13</v>
      </c>
      <c r="K316">
        <v>185</v>
      </c>
      <c r="L316">
        <v>0</v>
      </c>
      <c r="M316">
        <v>28</v>
      </c>
      <c r="N316">
        <v>3</v>
      </c>
      <c r="O316">
        <v>2</v>
      </c>
      <c r="P316">
        <v>17</v>
      </c>
      <c r="Q316">
        <v>6</v>
      </c>
      <c r="R316">
        <v>3</v>
      </c>
      <c r="S316">
        <v>6</v>
      </c>
      <c r="T316">
        <v>4</v>
      </c>
      <c r="U316">
        <v>0</v>
      </c>
      <c r="V316">
        <v>0</v>
      </c>
      <c r="W316" t="s">
        <v>27</v>
      </c>
      <c r="X316">
        <v>0</v>
      </c>
    </row>
    <row r="317" spans="2:24" x14ac:dyDescent="0.2">
      <c r="B317">
        <v>8164</v>
      </c>
      <c r="C317">
        <v>1979</v>
      </c>
      <c r="D317" t="s">
        <v>40</v>
      </c>
      <c r="E317" t="s">
        <v>32</v>
      </c>
      <c r="F317" t="s">
        <v>454</v>
      </c>
      <c r="G317">
        <v>0</v>
      </c>
      <c r="H317">
        <v>0</v>
      </c>
      <c r="I317" t="s">
        <v>455</v>
      </c>
      <c r="J317">
        <v>13</v>
      </c>
      <c r="K317">
        <v>1023</v>
      </c>
      <c r="L317">
        <v>93</v>
      </c>
      <c r="M317">
        <v>651</v>
      </c>
      <c r="N317">
        <v>49</v>
      </c>
      <c r="O317">
        <v>55</v>
      </c>
      <c r="P317">
        <v>37</v>
      </c>
      <c r="Q317">
        <v>1</v>
      </c>
      <c r="R317">
        <v>5</v>
      </c>
      <c r="S317">
        <v>7</v>
      </c>
      <c r="T317">
        <v>2</v>
      </c>
      <c r="U317">
        <v>0</v>
      </c>
      <c r="V317">
        <v>0</v>
      </c>
      <c r="W317" t="s">
        <v>67</v>
      </c>
      <c r="X317">
        <v>0</v>
      </c>
    </row>
    <row r="318" spans="2:24" x14ac:dyDescent="0.2">
      <c r="B318">
        <v>5626</v>
      </c>
      <c r="C318">
        <v>1965</v>
      </c>
      <c r="D318" t="s">
        <v>40</v>
      </c>
      <c r="E318" t="s">
        <v>28</v>
      </c>
      <c r="F318" t="s">
        <v>456</v>
      </c>
      <c r="G318">
        <v>0</v>
      </c>
      <c r="H318">
        <v>0</v>
      </c>
      <c r="I318" t="s">
        <v>361</v>
      </c>
      <c r="J318">
        <v>13</v>
      </c>
      <c r="K318">
        <v>338</v>
      </c>
      <c r="L318">
        <v>4</v>
      </c>
      <c r="M318">
        <v>89</v>
      </c>
      <c r="N318">
        <v>11</v>
      </c>
      <c r="O318">
        <v>8</v>
      </c>
      <c r="P318">
        <v>13</v>
      </c>
      <c r="Q318">
        <v>1</v>
      </c>
      <c r="R318">
        <v>4</v>
      </c>
      <c r="S318">
        <v>9</v>
      </c>
      <c r="T318">
        <v>4</v>
      </c>
      <c r="U318">
        <v>0</v>
      </c>
      <c r="V318">
        <v>0</v>
      </c>
      <c r="W318" t="s">
        <v>27</v>
      </c>
      <c r="X318">
        <v>0</v>
      </c>
    </row>
    <row r="319" spans="2:24" x14ac:dyDescent="0.2">
      <c r="B319">
        <v>7600</v>
      </c>
      <c r="C319">
        <v>1993</v>
      </c>
      <c r="D319" t="s">
        <v>118</v>
      </c>
      <c r="E319" t="s">
        <v>28</v>
      </c>
      <c r="F319" t="s">
        <v>457</v>
      </c>
      <c r="G319">
        <v>1</v>
      </c>
      <c r="H319">
        <v>0</v>
      </c>
      <c r="I319" t="s">
        <v>458</v>
      </c>
      <c r="J319">
        <v>13</v>
      </c>
      <c r="K319">
        <v>1</v>
      </c>
      <c r="L319">
        <v>3</v>
      </c>
      <c r="M319">
        <v>3</v>
      </c>
      <c r="N319">
        <v>8</v>
      </c>
      <c r="O319">
        <v>1</v>
      </c>
      <c r="P319">
        <v>13</v>
      </c>
      <c r="Q319">
        <v>2</v>
      </c>
      <c r="R319">
        <v>1</v>
      </c>
      <c r="S319">
        <v>3</v>
      </c>
      <c r="T319">
        <v>7</v>
      </c>
      <c r="U319">
        <v>0</v>
      </c>
      <c r="V319">
        <v>0</v>
      </c>
      <c r="W319" t="s">
        <v>31</v>
      </c>
      <c r="X319">
        <v>0</v>
      </c>
    </row>
    <row r="320" spans="2:24" x14ac:dyDescent="0.2">
      <c r="B320">
        <v>6406</v>
      </c>
      <c r="C320">
        <v>1989</v>
      </c>
      <c r="D320" t="s">
        <v>53</v>
      </c>
      <c r="E320" t="s">
        <v>32</v>
      </c>
      <c r="F320" t="s">
        <v>459</v>
      </c>
      <c r="G320">
        <v>0</v>
      </c>
      <c r="H320">
        <v>0</v>
      </c>
      <c r="I320" t="s">
        <v>458</v>
      </c>
      <c r="J320">
        <v>13</v>
      </c>
      <c r="K320">
        <v>647</v>
      </c>
      <c r="L320">
        <v>107</v>
      </c>
      <c r="M320">
        <v>391</v>
      </c>
      <c r="N320">
        <v>175</v>
      </c>
      <c r="O320">
        <v>67</v>
      </c>
      <c r="P320">
        <v>40</v>
      </c>
      <c r="Q320">
        <v>1</v>
      </c>
      <c r="R320">
        <v>6</v>
      </c>
      <c r="S320">
        <v>10</v>
      </c>
      <c r="T320">
        <v>3</v>
      </c>
      <c r="U320">
        <v>0</v>
      </c>
      <c r="V320">
        <v>0</v>
      </c>
      <c r="W320" t="s">
        <v>46</v>
      </c>
      <c r="X320">
        <v>0</v>
      </c>
    </row>
    <row r="321" spans="2:24" x14ac:dyDescent="0.2">
      <c r="B321">
        <v>7002</v>
      </c>
      <c r="C321">
        <v>1956</v>
      </c>
      <c r="D321" t="s">
        <v>23</v>
      </c>
      <c r="E321" t="s">
        <v>28</v>
      </c>
      <c r="F321" t="s">
        <v>460</v>
      </c>
      <c r="G321">
        <v>0</v>
      </c>
      <c r="H321">
        <v>1</v>
      </c>
      <c r="I321" s="1">
        <v>41343</v>
      </c>
      <c r="J321">
        <v>13</v>
      </c>
      <c r="K321">
        <v>163</v>
      </c>
      <c r="L321">
        <v>48</v>
      </c>
      <c r="M321">
        <v>90</v>
      </c>
      <c r="N321">
        <v>0</v>
      </c>
      <c r="O321">
        <v>45</v>
      </c>
      <c r="P321">
        <v>52</v>
      </c>
      <c r="Q321">
        <v>1</v>
      </c>
      <c r="R321">
        <v>3</v>
      </c>
      <c r="S321">
        <v>8</v>
      </c>
      <c r="T321">
        <v>3</v>
      </c>
      <c r="U321">
        <v>0</v>
      </c>
      <c r="V321">
        <v>0</v>
      </c>
      <c r="W321" t="s">
        <v>27</v>
      </c>
      <c r="X321">
        <v>0</v>
      </c>
    </row>
    <row r="322" spans="2:24" x14ac:dyDescent="0.2">
      <c r="B322">
        <v>8234</v>
      </c>
      <c r="C322">
        <v>1974</v>
      </c>
      <c r="D322" t="s">
        <v>118</v>
      </c>
      <c r="E322" t="s">
        <v>36</v>
      </c>
      <c r="F322" t="s">
        <v>461</v>
      </c>
      <c r="G322">
        <v>1</v>
      </c>
      <c r="H322">
        <v>0</v>
      </c>
      <c r="I322" t="s">
        <v>462</v>
      </c>
      <c r="J322">
        <v>13</v>
      </c>
      <c r="K322">
        <v>1</v>
      </c>
      <c r="L322">
        <v>6</v>
      </c>
      <c r="M322">
        <v>7</v>
      </c>
      <c r="N322">
        <v>0</v>
      </c>
      <c r="O322">
        <v>1</v>
      </c>
      <c r="P322">
        <v>3</v>
      </c>
      <c r="Q322">
        <v>1</v>
      </c>
      <c r="R322">
        <v>1</v>
      </c>
      <c r="S322">
        <v>2</v>
      </c>
      <c r="T322">
        <v>8</v>
      </c>
      <c r="U322">
        <v>1</v>
      </c>
      <c r="V322">
        <v>0</v>
      </c>
      <c r="W322" t="s">
        <v>27</v>
      </c>
      <c r="X322">
        <v>1</v>
      </c>
    </row>
    <row r="323" spans="2:24" x14ac:dyDescent="0.2">
      <c r="B323">
        <v>6116</v>
      </c>
      <c r="C323">
        <v>1969</v>
      </c>
      <c r="D323" t="s">
        <v>43</v>
      </c>
      <c r="E323" t="s">
        <v>32</v>
      </c>
      <c r="F323" t="s">
        <v>463</v>
      </c>
      <c r="G323">
        <v>0</v>
      </c>
      <c r="H323">
        <v>1</v>
      </c>
      <c r="I323" s="1">
        <v>41401</v>
      </c>
      <c r="J323">
        <v>13</v>
      </c>
      <c r="K323">
        <v>19</v>
      </c>
      <c r="L323">
        <v>13</v>
      </c>
      <c r="M323">
        <v>18</v>
      </c>
      <c r="N323">
        <v>10</v>
      </c>
      <c r="O323">
        <v>7</v>
      </c>
      <c r="P323">
        <v>8</v>
      </c>
      <c r="Q323">
        <v>1</v>
      </c>
      <c r="R323">
        <v>1</v>
      </c>
      <c r="S323">
        <v>3</v>
      </c>
      <c r="T323">
        <v>3</v>
      </c>
      <c r="U323">
        <v>0</v>
      </c>
      <c r="V323">
        <v>0</v>
      </c>
      <c r="W323" t="s">
        <v>27</v>
      </c>
      <c r="X323">
        <v>0</v>
      </c>
    </row>
    <row r="324" spans="2:24" x14ac:dyDescent="0.2">
      <c r="B324">
        <v>291</v>
      </c>
      <c r="C324">
        <v>1971</v>
      </c>
      <c r="D324" t="s">
        <v>23</v>
      </c>
      <c r="E324" t="s">
        <v>32</v>
      </c>
      <c r="F324" t="s">
        <v>464</v>
      </c>
      <c r="G324">
        <v>0</v>
      </c>
      <c r="H324">
        <v>0</v>
      </c>
      <c r="I324" t="s">
        <v>465</v>
      </c>
      <c r="J324">
        <v>13</v>
      </c>
      <c r="K324">
        <v>182</v>
      </c>
      <c r="L324">
        <v>74</v>
      </c>
      <c r="M324">
        <v>298</v>
      </c>
      <c r="N324">
        <v>162</v>
      </c>
      <c r="O324">
        <v>149</v>
      </c>
      <c r="P324">
        <v>116</v>
      </c>
      <c r="Q324">
        <v>1</v>
      </c>
      <c r="R324">
        <v>3</v>
      </c>
      <c r="S324">
        <v>6</v>
      </c>
      <c r="T324">
        <v>1</v>
      </c>
      <c r="U324">
        <v>0</v>
      </c>
      <c r="V324">
        <v>0</v>
      </c>
      <c r="W324" t="s">
        <v>67</v>
      </c>
      <c r="X324">
        <v>0</v>
      </c>
    </row>
    <row r="325" spans="2:24" x14ac:dyDescent="0.2">
      <c r="B325">
        <v>8779</v>
      </c>
      <c r="C325">
        <v>1986</v>
      </c>
      <c r="D325" t="s">
        <v>43</v>
      </c>
      <c r="E325" t="s">
        <v>32</v>
      </c>
      <c r="F325" t="s">
        <v>466</v>
      </c>
      <c r="G325">
        <v>1</v>
      </c>
      <c r="H325">
        <v>0</v>
      </c>
      <c r="I325" t="s">
        <v>467</v>
      </c>
      <c r="J325">
        <v>13</v>
      </c>
      <c r="K325">
        <v>56</v>
      </c>
      <c r="L325">
        <v>4</v>
      </c>
      <c r="M325">
        <v>76</v>
      </c>
      <c r="N325">
        <v>17</v>
      </c>
      <c r="O325">
        <v>1</v>
      </c>
      <c r="P325">
        <v>18</v>
      </c>
      <c r="Q325">
        <v>4</v>
      </c>
      <c r="R325">
        <v>4</v>
      </c>
      <c r="S325">
        <v>3</v>
      </c>
      <c r="T325">
        <v>9</v>
      </c>
      <c r="U325">
        <v>1</v>
      </c>
      <c r="V325">
        <v>0</v>
      </c>
      <c r="W325" t="s">
        <v>35</v>
      </c>
      <c r="X325">
        <v>1</v>
      </c>
    </row>
    <row r="326" spans="2:24" x14ac:dyDescent="0.2">
      <c r="B326">
        <v>4931</v>
      </c>
      <c r="C326">
        <v>1978</v>
      </c>
      <c r="D326" t="s">
        <v>23</v>
      </c>
      <c r="E326" t="s">
        <v>36</v>
      </c>
      <c r="F326" t="s">
        <v>468</v>
      </c>
      <c r="G326">
        <v>0</v>
      </c>
      <c r="H326">
        <v>0</v>
      </c>
      <c r="I326" t="s">
        <v>182</v>
      </c>
      <c r="J326">
        <v>13</v>
      </c>
      <c r="K326">
        <v>1</v>
      </c>
      <c r="L326">
        <v>0</v>
      </c>
      <c r="M326">
        <v>1725</v>
      </c>
      <c r="N326">
        <v>2</v>
      </c>
      <c r="O326">
        <v>1</v>
      </c>
      <c r="P326">
        <v>1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0</v>
      </c>
      <c r="W326" t="s">
        <v>67</v>
      </c>
      <c r="X326">
        <v>0</v>
      </c>
    </row>
    <row r="327" spans="2:24" x14ac:dyDescent="0.2">
      <c r="B327">
        <v>1650</v>
      </c>
      <c r="C327">
        <v>1961</v>
      </c>
      <c r="D327" t="s">
        <v>53</v>
      </c>
      <c r="E327" t="s">
        <v>32</v>
      </c>
      <c r="F327" t="s">
        <v>469</v>
      </c>
      <c r="G327">
        <v>0</v>
      </c>
      <c r="H327">
        <v>0</v>
      </c>
      <c r="I327" t="s">
        <v>470</v>
      </c>
      <c r="J327">
        <v>13</v>
      </c>
      <c r="K327">
        <v>779</v>
      </c>
      <c r="L327">
        <v>86</v>
      </c>
      <c r="M327">
        <v>537</v>
      </c>
      <c r="N327">
        <v>34</v>
      </c>
      <c r="O327">
        <v>69</v>
      </c>
      <c r="P327">
        <v>138</v>
      </c>
      <c r="Q327">
        <v>1</v>
      </c>
      <c r="R327">
        <v>5</v>
      </c>
      <c r="S327">
        <v>12</v>
      </c>
      <c r="T327">
        <v>3</v>
      </c>
      <c r="U327">
        <v>0</v>
      </c>
      <c r="V327">
        <v>0</v>
      </c>
      <c r="W327" t="s">
        <v>27</v>
      </c>
      <c r="X327">
        <v>0</v>
      </c>
    </row>
    <row r="328" spans="2:24" x14ac:dyDescent="0.2">
      <c r="B328">
        <v>9701</v>
      </c>
      <c r="C328">
        <v>1989</v>
      </c>
      <c r="D328" t="s">
        <v>23</v>
      </c>
      <c r="E328" t="s">
        <v>36</v>
      </c>
      <c r="F328" t="s">
        <v>471</v>
      </c>
      <c r="G328">
        <v>1</v>
      </c>
      <c r="H328">
        <v>0</v>
      </c>
      <c r="I328" t="s">
        <v>472</v>
      </c>
      <c r="J328">
        <v>13</v>
      </c>
      <c r="K328">
        <v>32</v>
      </c>
      <c r="L328">
        <v>34</v>
      </c>
      <c r="M328">
        <v>41</v>
      </c>
      <c r="N328">
        <v>73</v>
      </c>
      <c r="O328">
        <v>16</v>
      </c>
      <c r="P328">
        <v>116</v>
      </c>
      <c r="Q328">
        <v>3</v>
      </c>
      <c r="R328">
        <v>4</v>
      </c>
      <c r="S328">
        <v>3</v>
      </c>
      <c r="T328">
        <v>7</v>
      </c>
      <c r="U328">
        <v>0</v>
      </c>
      <c r="V328">
        <v>0</v>
      </c>
      <c r="W328" t="s">
        <v>31</v>
      </c>
      <c r="X328">
        <v>0</v>
      </c>
    </row>
    <row r="329" spans="2:24" x14ac:dyDescent="0.2">
      <c r="B329">
        <v>6431</v>
      </c>
      <c r="C329">
        <v>1965</v>
      </c>
      <c r="D329" t="s">
        <v>40</v>
      </c>
      <c r="E329" t="s">
        <v>32</v>
      </c>
      <c r="F329" t="s">
        <v>473</v>
      </c>
      <c r="G329">
        <v>1</v>
      </c>
      <c r="H329">
        <v>1</v>
      </c>
      <c r="I329" t="s">
        <v>474</v>
      </c>
      <c r="J329">
        <v>13</v>
      </c>
      <c r="K329">
        <v>42</v>
      </c>
      <c r="L329">
        <v>1</v>
      </c>
      <c r="M329">
        <v>18</v>
      </c>
      <c r="N329">
        <v>3</v>
      </c>
      <c r="O329">
        <v>0</v>
      </c>
      <c r="P329">
        <v>4</v>
      </c>
      <c r="Q329">
        <v>2</v>
      </c>
      <c r="R329">
        <v>2</v>
      </c>
      <c r="S329">
        <v>3</v>
      </c>
      <c r="T329">
        <v>7</v>
      </c>
      <c r="U329">
        <v>0</v>
      </c>
      <c r="V329">
        <v>0</v>
      </c>
      <c r="W329" t="s">
        <v>50</v>
      </c>
      <c r="X329">
        <v>0</v>
      </c>
    </row>
    <row r="330" spans="2:24" x14ac:dyDescent="0.2">
      <c r="B330">
        <v>10789</v>
      </c>
      <c r="C330">
        <v>1965</v>
      </c>
      <c r="D330" t="s">
        <v>40</v>
      </c>
      <c r="E330" t="s">
        <v>32</v>
      </c>
      <c r="F330" t="s">
        <v>473</v>
      </c>
      <c r="G330">
        <v>1</v>
      </c>
      <c r="H330">
        <v>1</v>
      </c>
      <c r="I330" t="s">
        <v>474</v>
      </c>
      <c r="J330">
        <v>13</v>
      </c>
      <c r="K330">
        <v>42</v>
      </c>
      <c r="L330">
        <v>1</v>
      </c>
      <c r="M330">
        <v>18</v>
      </c>
      <c r="N330">
        <v>3</v>
      </c>
      <c r="O330">
        <v>0</v>
      </c>
      <c r="P330">
        <v>4</v>
      </c>
      <c r="Q330">
        <v>2</v>
      </c>
      <c r="R330">
        <v>2</v>
      </c>
      <c r="S330">
        <v>3</v>
      </c>
      <c r="T330">
        <v>7</v>
      </c>
      <c r="U330">
        <v>0</v>
      </c>
      <c r="V330">
        <v>0</v>
      </c>
      <c r="W330" t="s">
        <v>27</v>
      </c>
      <c r="X330">
        <v>0</v>
      </c>
    </row>
    <row r="331" spans="2:24" x14ac:dyDescent="0.2">
      <c r="B331">
        <v>5302</v>
      </c>
      <c r="C331">
        <v>1987</v>
      </c>
      <c r="D331" t="s">
        <v>23</v>
      </c>
      <c r="E331" t="s">
        <v>36</v>
      </c>
      <c r="F331" t="s">
        <v>475</v>
      </c>
      <c r="G331">
        <v>0</v>
      </c>
      <c r="H331">
        <v>0</v>
      </c>
      <c r="I331" t="s">
        <v>476</v>
      </c>
      <c r="J331">
        <v>13</v>
      </c>
      <c r="K331">
        <v>298</v>
      </c>
      <c r="L331">
        <v>27</v>
      </c>
      <c r="M331">
        <v>697</v>
      </c>
      <c r="N331">
        <v>216</v>
      </c>
      <c r="O331">
        <v>24</v>
      </c>
      <c r="P331">
        <v>166</v>
      </c>
      <c r="Q331">
        <v>1</v>
      </c>
      <c r="R331">
        <v>4</v>
      </c>
      <c r="S331">
        <v>5</v>
      </c>
      <c r="T331">
        <v>2</v>
      </c>
      <c r="U331">
        <v>1</v>
      </c>
      <c r="V331">
        <v>0</v>
      </c>
      <c r="W331" t="s">
        <v>27</v>
      </c>
      <c r="X331">
        <v>0</v>
      </c>
    </row>
    <row r="332" spans="2:24" x14ac:dyDescent="0.2">
      <c r="B332">
        <v>4459</v>
      </c>
      <c r="C332">
        <v>1990</v>
      </c>
      <c r="D332" t="s">
        <v>23</v>
      </c>
      <c r="E332" t="s">
        <v>28</v>
      </c>
      <c r="F332" t="s">
        <v>477</v>
      </c>
      <c r="G332">
        <v>1</v>
      </c>
      <c r="H332">
        <v>0</v>
      </c>
      <c r="I332" t="s">
        <v>440</v>
      </c>
      <c r="J332">
        <v>13</v>
      </c>
      <c r="K332">
        <v>10</v>
      </c>
      <c r="L332">
        <v>4</v>
      </c>
      <c r="M332">
        <v>14</v>
      </c>
      <c r="N332">
        <v>4</v>
      </c>
      <c r="O332">
        <v>4</v>
      </c>
      <c r="P332">
        <v>1</v>
      </c>
      <c r="Q332">
        <v>1</v>
      </c>
      <c r="R332">
        <v>1</v>
      </c>
      <c r="S332">
        <v>3</v>
      </c>
      <c r="T332">
        <v>8</v>
      </c>
      <c r="U332">
        <v>0</v>
      </c>
      <c r="V332">
        <v>0</v>
      </c>
      <c r="W332" t="s">
        <v>27</v>
      </c>
      <c r="X332">
        <v>0</v>
      </c>
    </row>
    <row r="333" spans="2:24" x14ac:dyDescent="0.2">
      <c r="B333">
        <v>10642</v>
      </c>
      <c r="C333">
        <v>1990</v>
      </c>
      <c r="D333" t="s">
        <v>23</v>
      </c>
      <c r="E333" t="s">
        <v>28</v>
      </c>
      <c r="F333" t="s">
        <v>477</v>
      </c>
      <c r="G333">
        <v>1</v>
      </c>
      <c r="H333">
        <v>0</v>
      </c>
      <c r="I333" t="s">
        <v>440</v>
      </c>
      <c r="J333">
        <v>13</v>
      </c>
      <c r="K333">
        <v>10</v>
      </c>
      <c r="L333">
        <v>4</v>
      </c>
      <c r="M333">
        <v>14</v>
      </c>
      <c r="N333">
        <v>4</v>
      </c>
      <c r="O333">
        <v>4</v>
      </c>
      <c r="P333">
        <v>1</v>
      </c>
      <c r="Q333">
        <v>1</v>
      </c>
      <c r="R333">
        <v>1</v>
      </c>
      <c r="S333">
        <v>3</v>
      </c>
      <c r="T333">
        <v>8</v>
      </c>
      <c r="U333">
        <v>0</v>
      </c>
      <c r="V333">
        <v>0</v>
      </c>
      <c r="W333" t="s">
        <v>27</v>
      </c>
      <c r="X333">
        <v>0</v>
      </c>
    </row>
    <row r="334" spans="2:24" x14ac:dyDescent="0.2">
      <c r="B334">
        <v>9213</v>
      </c>
      <c r="C334">
        <v>1971</v>
      </c>
      <c r="D334" t="s">
        <v>23</v>
      </c>
      <c r="E334" t="s">
        <v>55</v>
      </c>
      <c r="F334" t="s">
        <v>478</v>
      </c>
      <c r="G334">
        <v>1</v>
      </c>
      <c r="H334">
        <v>0</v>
      </c>
      <c r="I334" t="s">
        <v>479</v>
      </c>
      <c r="J334">
        <v>13</v>
      </c>
      <c r="K334">
        <v>4</v>
      </c>
      <c r="L334">
        <v>1</v>
      </c>
      <c r="M334">
        <v>5</v>
      </c>
      <c r="N334">
        <v>2</v>
      </c>
      <c r="O334">
        <v>0</v>
      </c>
      <c r="P334">
        <v>3</v>
      </c>
      <c r="Q334">
        <v>1</v>
      </c>
      <c r="R334">
        <v>1</v>
      </c>
      <c r="S334">
        <v>2</v>
      </c>
      <c r="T334">
        <v>8</v>
      </c>
      <c r="U334">
        <v>0</v>
      </c>
      <c r="V334">
        <v>0</v>
      </c>
      <c r="W334" t="s">
        <v>27</v>
      </c>
      <c r="X334">
        <v>0</v>
      </c>
    </row>
    <row r="335" spans="2:24" x14ac:dyDescent="0.2">
      <c r="B335">
        <v>3678</v>
      </c>
      <c r="C335">
        <v>1974</v>
      </c>
      <c r="D335" t="s">
        <v>23</v>
      </c>
      <c r="E335" t="s">
        <v>55</v>
      </c>
      <c r="F335" t="s">
        <v>480</v>
      </c>
      <c r="G335">
        <v>1</v>
      </c>
      <c r="H335">
        <v>1</v>
      </c>
      <c r="I335" s="1">
        <v>41100</v>
      </c>
      <c r="J335">
        <v>13</v>
      </c>
      <c r="K335">
        <v>488</v>
      </c>
      <c r="L335">
        <v>23</v>
      </c>
      <c r="M335">
        <v>71</v>
      </c>
      <c r="N335">
        <v>15</v>
      </c>
      <c r="O335">
        <v>0</v>
      </c>
      <c r="P335">
        <v>59</v>
      </c>
      <c r="Q335">
        <v>11</v>
      </c>
      <c r="R335">
        <v>8</v>
      </c>
      <c r="S335">
        <v>7</v>
      </c>
      <c r="T335">
        <v>7</v>
      </c>
      <c r="U335">
        <v>1</v>
      </c>
      <c r="V335">
        <v>0</v>
      </c>
      <c r="W335" t="s">
        <v>27</v>
      </c>
      <c r="X335">
        <v>1</v>
      </c>
    </row>
    <row r="336" spans="2:24" x14ac:dyDescent="0.2">
      <c r="B336">
        <v>3698</v>
      </c>
      <c r="C336">
        <v>1984</v>
      </c>
      <c r="D336" t="s">
        <v>23</v>
      </c>
      <c r="E336" t="s">
        <v>36</v>
      </c>
      <c r="F336" t="s">
        <v>481</v>
      </c>
      <c r="G336">
        <v>0</v>
      </c>
      <c r="H336">
        <v>0</v>
      </c>
      <c r="I336" s="1">
        <v>41160</v>
      </c>
      <c r="J336">
        <v>13</v>
      </c>
      <c r="K336">
        <v>817</v>
      </c>
      <c r="L336">
        <v>185</v>
      </c>
      <c r="M336">
        <v>687</v>
      </c>
      <c r="N336">
        <v>145</v>
      </c>
      <c r="O336">
        <v>55</v>
      </c>
      <c r="P336">
        <v>241</v>
      </c>
      <c r="Q336">
        <v>1</v>
      </c>
      <c r="R336">
        <v>4</v>
      </c>
      <c r="S336">
        <v>8</v>
      </c>
      <c r="T336">
        <v>2</v>
      </c>
      <c r="U336">
        <v>1</v>
      </c>
      <c r="V336">
        <v>0</v>
      </c>
      <c r="W336" t="s">
        <v>27</v>
      </c>
      <c r="X336">
        <v>1</v>
      </c>
    </row>
    <row r="337" spans="2:24" x14ac:dyDescent="0.2">
      <c r="B337">
        <v>5929</v>
      </c>
      <c r="C337">
        <v>1974</v>
      </c>
      <c r="D337" t="s">
        <v>40</v>
      </c>
      <c r="E337" t="s">
        <v>32</v>
      </c>
      <c r="F337" t="s">
        <v>482</v>
      </c>
      <c r="G337">
        <v>1</v>
      </c>
      <c r="H337">
        <v>0</v>
      </c>
      <c r="I337" s="1">
        <v>41795</v>
      </c>
      <c r="J337">
        <v>14</v>
      </c>
      <c r="K337">
        <v>19</v>
      </c>
      <c r="L337">
        <v>3</v>
      </c>
      <c r="M337">
        <v>19</v>
      </c>
      <c r="N337">
        <v>3</v>
      </c>
      <c r="O337">
        <v>1</v>
      </c>
      <c r="P337">
        <v>3</v>
      </c>
      <c r="Q337">
        <v>2</v>
      </c>
      <c r="R337">
        <v>2</v>
      </c>
      <c r="S337">
        <v>3</v>
      </c>
      <c r="T337">
        <v>7</v>
      </c>
      <c r="U337">
        <v>0</v>
      </c>
      <c r="V337">
        <v>0</v>
      </c>
      <c r="W337" t="s">
        <v>27</v>
      </c>
      <c r="X337">
        <v>0</v>
      </c>
    </row>
    <row r="338" spans="2:24" x14ac:dyDescent="0.2">
      <c r="B338">
        <v>10795</v>
      </c>
      <c r="C338">
        <v>1974</v>
      </c>
      <c r="D338" t="s">
        <v>40</v>
      </c>
      <c r="E338" t="s">
        <v>32</v>
      </c>
      <c r="F338" t="s">
        <v>482</v>
      </c>
      <c r="G338">
        <v>1</v>
      </c>
      <c r="H338">
        <v>0</v>
      </c>
      <c r="I338" s="1">
        <v>41795</v>
      </c>
      <c r="J338">
        <v>14</v>
      </c>
      <c r="K338">
        <v>19</v>
      </c>
      <c r="L338">
        <v>3</v>
      </c>
      <c r="M338">
        <v>19</v>
      </c>
      <c r="N338">
        <v>3</v>
      </c>
      <c r="O338">
        <v>1</v>
      </c>
      <c r="P338">
        <v>3</v>
      </c>
      <c r="Q338">
        <v>2</v>
      </c>
      <c r="R338">
        <v>2</v>
      </c>
      <c r="S338">
        <v>3</v>
      </c>
      <c r="T338">
        <v>7</v>
      </c>
      <c r="U338">
        <v>0</v>
      </c>
      <c r="V338">
        <v>0</v>
      </c>
      <c r="W338" t="s">
        <v>50</v>
      </c>
      <c r="X338">
        <v>0</v>
      </c>
    </row>
    <row r="339" spans="2:24" x14ac:dyDescent="0.2">
      <c r="B339">
        <v>4390</v>
      </c>
      <c r="C339">
        <v>1955</v>
      </c>
      <c r="D339" t="s">
        <v>23</v>
      </c>
      <c r="E339" t="s">
        <v>36</v>
      </c>
      <c r="F339" t="s">
        <v>483</v>
      </c>
      <c r="G339">
        <v>0</v>
      </c>
      <c r="H339">
        <v>1</v>
      </c>
      <c r="I339" t="s">
        <v>484</v>
      </c>
      <c r="J339">
        <v>14</v>
      </c>
      <c r="K339">
        <v>459</v>
      </c>
      <c r="L339">
        <v>15</v>
      </c>
      <c r="M339">
        <v>171</v>
      </c>
      <c r="N339">
        <v>142</v>
      </c>
      <c r="O339">
        <v>23</v>
      </c>
      <c r="P339">
        <v>31</v>
      </c>
      <c r="Q339">
        <v>2</v>
      </c>
      <c r="R339">
        <v>5</v>
      </c>
      <c r="S339">
        <v>12</v>
      </c>
      <c r="T339">
        <v>2</v>
      </c>
      <c r="U339">
        <v>0</v>
      </c>
      <c r="V339">
        <v>0</v>
      </c>
      <c r="W339" t="s">
        <v>67</v>
      </c>
      <c r="X339">
        <v>0</v>
      </c>
    </row>
    <row r="340" spans="2:24" x14ac:dyDescent="0.2">
      <c r="B340">
        <v>9362</v>
      </c>
      <c r="C340">
        <v>1966</v>
      </c>
      <c r="D340" t="s">
        <v>23</v>
      </c>
      <c r="E340" t="s">
        <v>28</v>
      </c>
      <c r="F340" t="s">
        <v>485</v>
      </c>
      <c r="G340">
        <v>0</v>
      </c>
      <c r="H340">
        <v>1</v>
      </c>
      <c r="I340" s="1">
        <v>41762</v>
      </c>
      <c r="J340">
        <v>14</v>
      </c>
      <c r="K340">
        <v>492</v>
      </c>
      <c r="L340">
        <v>5</v>
      </c>
      <c r="M340">
        <v>32</v>
      </c>
      <c r="N340">
        <v>13</v>
      </c>
      <c r="O340">
        <v>5</v>
      </c>
      <c r="P340">
        <v>21</v>
      </c>
      <c r="Q340">
        <v>1</v>
      </c>
      <c r="R340">
        <v>9</v>
      </c>
      <c r="S340">
        <v>7</v>
      </c>
      <c r="T340">
        <v>6</v>
      </c>
      <c r="U340">
        <v>0</v>
      </c>
      <c r="V340">
        <v>0</v>
      </c>
      <c r="W340" t="s">
        <v>31</v>
      </c>
      <c r="X340">
        <v>1</v>
      </c>
    </row>
    <row r="341" spans="2:24" x14ac:dyDescent="0.2">
      <c r="B341">
        <v>1577</v>
      </c>
      <c r="C341">
        <v>1947</v>
      </c>
      <c r="D341" t="s">
        <v>23</v>
      </c>
      <c r="E341" t="s">
        <v>32</v>
      </c>
      <c r="F341" t="s">
        <v>486</v>
      </c>
      <c r="G341">
        <v>0</v>
      </c>
      <c r="H341">
        <v>0</v>
      </c>
      <c r="I341" t="s">
        <v>487</v>
      </c>
      <c r="J341">
        <v>14</v>
      </c>
      <c r="K341">
        <v>558</v>
      </c>
      <c r="L341">
        <v>79</v>
      </c>
      <c r="M341">
        <v>622</v>
      </c>
      <c r="N341">
        <v>207</v>
      </c>
      <c r="O341">
        <v>175</v>
      </c>
      <c r="P341">
        <v>95</v>
      </c>
      <c r="Q341">
        <v>1</v>
      </c>
      <c r="R341">
        <v>4</v>
      </c>
      <c r="S341">
        <v>4</v>
      </c>
      <c r="T341">
        <v>1</v>
      </c>
      <c r="U341">
        <v>1</v>
      </c>
      <c r="V341">
        <v>0</v>
      </c>
      <c r="W341" t="s">
        <v>27</v>
      </c>
      <c r="X341">
        <v>1</v>
      </c>
    </row>
    <row r="342" spans="2:24" x14ac:dyDescent="0.2">
      <c r="B342">
        <v>4609</v>
      </c>
      <c r="C342">
        <v>1967</v>
      </c>
      <c r="D342" t="s">
        <v>40</v>
      </c>
      <c r="E342" t="s">
        <v>32</v>
      </c>
      <c r="F342" t="s">
        <v>488</v>
      </c>
      <c r="G342">
        <v>0</v>
      </c>
      <c r="H342">
        <v>1</v>
      </c>
      <c r="I342" s="1">
        <v>41944</v>
      </c>
      <c r="J342">
        <v>14</v>
      </c>
      <c r="K342">
        <v>383</v>
      </c>
      <c r="L342">
        <v>0</v>
      </c>
      <c r="M342">
        <v>53</v>
      </c>
      <c r="N342">
        <v>6</v>
      </c>
      <c r="O342">
        <v>4</v>
      </c>
      <c r="P342">
        <v>40</v>
      </c>
      <c r="Q342">
        <v>3</v>
      </c>
      <c r="R342">
        <v>8</v>
      </c>
      <c r="S342">
        <v>6</v>
      </c>
      <c r="T342">
        <v>6</v>
      </c>
      <c r="U342">
        <v>0</v>
      </c>
      <c r="V342">
        <v>0</v>
      </c>
      <c r="W342" t="s">
        <v>27</v>
      </c>
      <c r="X342">
        <v>0</v>
      </c>
    </row>
    <row r="343" spans="2:24" x14ac:dyDescent="0.2">
      <c r="B343">
        <v>7143</v>
      </c>
      <c r="C343">
        <v>1956</v>
      </c>
      <c r="D343" t="s">
        <v>43</v>
      </c>
      <c r="E343" t="s">
        <v>36</v>
      </c>
      <c r="F343" t="s">
        <v>489</v>
      </c>
      <c r="G343">
        <v>0</v>
      </c>
      <c r="H343">
        <v>1</v>
      </c>
      <c r="I343" s="1">
        <v>41436</v>
      </c>
      <c r="J343">
        <v>14</v>
      </c>
      <c r="K343">
        <v>209</v>
      </c>
      <c r="L343">
        <v>162</v>
      </c>
      <c r="M343">
        <v>209</v>
      </c>
      <c r="N343">
        <v>41</v>
      </c>
      <c r="O343">
        <v>162</v>
      </c>
      <c r="P343">
        <v>37</v>
      </c>
      <c r="Q343">
        <v>5</v>
      </c>
      <c r="R343">
        <v>4</v>
      </c>
      <c r="S343">
        <v>10</v>
      </c>
      <c r="T343">
        <v>2</v>
      </c>
      <c r="U343">
        <v>0</v>
      </c>
      <c r="V343">
        <v>0</v>
      </c>
      <c r="W343" t="s">
        <v>27</v>
      </c>
      <c r="X343">
        <v>0</v>
      </c>
    </row>
    <row r="344" spans="2:24" x14ac:dyDescent="0.2">
      <c r="B344">
        <v>1729</v>
      </c>
      <c r="C344">
        <v>1962</v>
      </c>
      <c r="D344" t="s">
        <v>40</v>
      </c>
      <c r="E344" t="s">
        <v>36</v>
      </c>
      <c r="F344" t="s">
        <v>490</v>
      </c>
      <c r="G344">
        <v>0</v>
      </c>
      <c r="H344">
        <v>1</v>
      </c>
      <c r="I344" s="1">
        <v>41315</v>
      </c>
      <c r="J344">
        <v>14</v>
      </c>
      <c r="K344">
        <v>1043</v>
      </c>
      <c r="L344">
        <v>24</v>
      </c>
      <c r="M344">
        <v>97</v>
      </c>
      <c r="N344">
        <v>32</v>
      </c>
      <c r="O344">
        <v>24</v>
      </c>
      <c r="P344">
        <v>157</v>
      </c>
      <c r="Q344">
        <v>2</v>
      </c>
      <c r="R344">
        <v>3</v>
      </c>
      <c r="S344">
        <v>10</v>
      </c>
      <c r="T344">
        <v>6</v>
      </c>
      <c r="U344">
        <v>0</v>
      </c>
      <c r="V344">
        <v>0</v>
      </c>
      <c r="W344" t="s">
        <v>27</v>
      </c>
      <c r="X344">
        <v>0</v>
      </c>
    </row>
    <row r="345" spans="2:24" x14ac:dyDescent="0.2">
      <c r="B345">
        <v>10664</v>
      </c>
      <c r="C345">
        <v>1950</v>
      </c>
      <c r="D345" t="s">
        <v>53</v>
      </c>
      <c r="E345" t="s">
        <v>55</v>
      </c>
      <c r="F345" t="s">
        <v>491</v>
      </c>
      <c r="G345">
        <v>0</v>
      </c>
      <c r="H345">
        <v>1</v>
      </c>
      <c r="I345" s="1">
        <v>41464</v>
      </c>
      <c r="J345">
        <v>14</v>
      </c>
      <c r="K345">
        <v>400</v>
      </c>
      <c r="L345">
        <v>4</v>
      </c>
      <c r="M345">
        <v>35</v>
      </c>
      <c r="N345">
        <v>6</v>
      </c>
      <c r="O345">
        <v>0</v>
      </c>
      <c r="P345">
        <v>22</v>
      </c>
      <c r="Q345">
        <v>2</v>
      </c>
      <c r="R345">
        <v>9</v>
      </c>
      <c r="S345">
        <v>5</v>
      </c>
      <c r="T345">
        <v>8</v>
      </c>
      <c r="U345">
        <v>0</v>
      </c>
      <c r="V345">
        <v>0</v>
      </c>
      <c r="W345" t="s">
        <v>27</v>
      </c>
      <c r="X345">
        <v>0</v>
      </c>
    </row>
    <row r="346" spans="2:24" x14ac:dyDescent="0.2">
      <c r="B346">
        <v>5029</v>
      </c>
      <c r="C346">
        <v>1947</v>
      </c>
      <c r="D346" t="s">
        <v>23</v>
      </c>
      <c r="E346" t="s">
        <v>32</v>
      </c>
      <c r="F346" t="s">
        <v>492</v>
      </c>
      <c r="G346">
        <v>0</v>
      </c>
      <c r="H346">
        <v>0</v>
      </c>
      <c r="I346" s="1">
        <v>41433</v>
      </c>
      <c r="J346">
        <v>14</v>
      </c>
      <c r="K346">
        <v>3</v>
      </c>
      <c r="L346">
        <v>1</v>
      </c>
      <c r="M346">
        <v>2</v>
      </c>
      <c r="N346">
        <v>4</v>
      </c>
      <c r="O346">
        <v>3</v>
      </c>
      <c r="P346">
        <v>1</v>
      </c>
      <c r="Q346">
        <v>1</v>
      </c>
      <c r="R346">
        <v>0</v>
      </c>
      <c r="S346">
        <v>3</v>
      </c>
      <c r="T346">
        <v>5</v>
      </c>
      <c r="U346">
        <v>0</v>
      </c>
      <c r="V346">
        <v>0</v>
      </c>
      <c r="W346" t="s">
        <v>27</v>
      </c>
      <c r="X346">
        <v>0</v>
      </c>
    </row>
    <row r="347" spans="2:24" x14ac:dyDescent="0.2">
      <c r="B347">
        <v>10507</v>
      </c>
      <c r="C347">
        <v>1978</v>
      </c>
      <c r="D347" t="s">
        <v>43</v>
      </c>
      <c r="E347" t="s">
        <v>24</v>
      </c>
      <c r="F347" t="s">
        <v>493</v>
      </c>
      <c r="G347">
        <v>0</v>
      </c>
      <c r="H347">
        <v>1</v>
      </c>
      <c r="I347" t="s">
        <v>494</v>
      </c>
      <c r="J347">
        <v>14</v>
      </c>
      <c r="K347">
        <v>691</v>
      </c>
      <c r="L347">
        <v>7</v>
      </c>
      <c r="M347">
        <v>69</v>
      </c>
      <c r="N347">
        <v>0</v>
      </c>
      <c r="O347">
        <v>7</v>
      </c>
      <c r="P347">
        <v>23</v>
      </c>
      <c r="Q347">
        <v>4</v>
      </c>
      <c r="R347">
        <v>2</v>
      </c>
      <c r="S347">
        <v>7</v>
      </c>
      <c r="T347">
        <v>8</v>
      </c>
      <c r="U347">
        <v>0</v>
      </c>
      <c r="V347">
        <v>0</v>
      </c>
      <c r="W347" t="s">
        <v>35</v>
      </c>
      <c r="X347">
        <v>1</v>
      </c>
    </row>
    <row r="348" spans="2:24" x14ac:dyDescent="0.2">
      <c r="B348">
        <v>3865</v>
      </c>
      <c r="C348">
        <v>1978</v>
      </c>
      <c r="D348" t="s">
        <v>43</v>
      </c>
      <c r="E348" t="s">
        <v>36</v>
      </c>
      <c r="F348" t="s">
        <v>495</v>
      </c>
      <c r="G348">
        <v>0</v>
      </c>
      <c r="H348">
        <v>0</v>
      </c>
      <c r="I348" t="s">
        <v>496</v>
      </c>
      <c r="J348">
        <v>14</v>
      </c>
      <c r="K348">
        <v>2</v>
      </c>
      <c r="L348">
        <v>12</v>
      </c>
      <c r="M348">
        <v>10</v>
      </c>
      <c r="N348">
        <v>6</v>
      </c>
      <c r="O348">
        <v>13</v>
      </c>
      <c r="P348">
        <v>30</v>
      </c>
      <c r="Q348">
        <v>1</v>
      </c>
      <c r="R348">
        <v>3</v>
      </c>
      <c r="S348">
        <v>2</v>
      </c>
      <c r="T348">
        <v>8</v>
      </c>
      <c r="U348">
        <v>1</v>
      </c>
      <c r="V348">
        <v>0</v>
      </c>
      <c r="W348" t="s">
        <v>31</v>
      </c>
      <c r="X348">
        <v>0</v>
      </c>
    </row>
    <row r="349" spans="2:24" x14ac:dyDescent="0.2">
      <c r="B349">
        <v>6982</v>
      </c>
      <c r="C349">
        <v>1977</v>
      </c>
      <c r="D349" t="s">
        <v>23</v>
      </c>
      <c r="E349" t="s">
        <v>32</v>
      </c>
      <c r="F349" t="s">
        <v>497</v>
      </c>
      <c r="G349">
        <v>0</v>
      </c>
      <c r="H349">
        <v>0</v>
      </c>
      <c r="I349" t="s">
        <v>472</v>
      </c>
      <c r="J349">
        <v>14</v>
      </c>
      <c r="K349">
        <v>783</v>
      </c>
      <c r="L349">
        <v>30</v>
      </c>
      <c r="M349">
        <v>537</v>
      </c>
      <c r="N349">
        <v>140</v>
      </c>
      <c r="O349">
        <v>76</v>
      </c>
      <c r="P349">
        <v>15</v>
      </c>
      <c r="Q349">
        <v>1</v>
      </c>
      <c r="R349">
        <v>4</v>
      </c>
      <c r="S349">
        <v>9</v>
      </c>
      <c r="T349">
        <v>2</v>
      </c>
      <c r="U349">
        <v>0</v>
      </c>
      <c r="V349">
        <v>0</v>
      </c>
      <c r="W349" t="s">
        <v>50</v>
      </c>
      <c r="X349">
        <v>0</v>
      </c>
    </row>
    <row r="350" spans="2:24" x14ac:dyDescent="0.2">
      <c r="B350">
        <v>7042</v>
      </c>
      <c r="C350">
        <v>1984</v>
      </c>
      <c r="D350" t="s">
        <v>23</v>
      </c>
      <c r="E350" t="s">
        <v>32</v>
      </c>
      <c r="F350" t="s">
        <v>498</v>
      </c>
      <c r="G350">
        <v>0</v>
      </c>
      <c r="H350">
        <v>0</v>
      </c>
      <c r="I350" s="1">
        <v>41277</v>
      </c>
      <c r="J350">
        <v>14</v>
      </c>
      <c r="K350">
        <v>3</v>
      </c>
      <c r="L350">
        <v>3</v>
      </c>
      <c r="M350">
        <v>14</v>
      </c>
      <c r="N350">
        <v>15</v>
      </c>
      <c r="O350">
        <v>21</v>
      </c>
      <c r="P350">
        <v>10</v>
      </c>
      <c r="Q350">
        <v>1</v>
      </c>
      <c r="R350">
        <v>2</v>
      </c>
      <c r="S350">
        <v>2</v>
      </c>
      <c r="T350">
        <v>9</v>
      </c>
      <c r="U350">
        <v>1</v>
      </c>
      <c r="V350">
        <v>0</v>
      </c>
      <c r="W350" t="s">
        <v>27</v>
      </c>
      <c r="X350">
        <v>0</v>
      </c>
    </row>
    <row r="351" spans="2:24" x14ac:dyDescent="0.2">
      <c r="B351">
        <v>9668</v>
      </c>
      <c r="C351">
        <v>1972</v>
      </c>
      <c r="D351" t="s">
        <v>23</v>
      </c>
      <c r="E351" t="s">
        <v>32</v>
      </c>
      <c r="F351" t="s">
        <v>499</v>
      </c>
      <c r="G351">
        <v>1</v>
      </c>
      <c r="H351">
        <v>0</v>
      </c>
      <c r="I351" s="1">
        <v>41609</v>
      </c>
      <c r="J351">
        <v>14</v>
      </c>
      <c r="K351">
        <v>4</v>
      </c>
      <c r="L351">
        <v>16</v>
      </c>
      <c r="M351">
        <v>20</v>
      </c>
      <c r="N351">
        <v>0</v>
      </c>
      <c r="O351">
        <v>17</v>
      </c>
      <c r="P351">
        <v>20</v>
      </c>
      <c r="Q351">
        <v>3</v>
      </c>
      <c r="R351">
        <v>2</v>
      </c>
      <c r="S351">
        <v>4</v>
      </c>
      <c r="T351">
        <v>8</v>
      </c>
      <c r="U351">
        <v>0</v>
      </c>
      <c r="V351">
        <v>0</v>
      </c>
      <c r="W351" t="s">
        <v>67</v>
      </c>
      <c r="X351">
        <v>0</v>
      </c>
    </row>
    <row r="352" spans="2:24" x14ac:dyDescent="0.2">
      <c r="B352">
        <v>6878</v>
      </c>
      <c r="C352">
        <v>1955</v>
      </c>
      <c r="D352" t="s">
        <v>23</v>
      </c>
      <c r="E352" t="s">
        <v>55</v>
      </c>
      <c r="F352" t="s">
        <v>500</v>
      </c>
      <c r="G352">
        <v>0</v>
      </c>
      <c r="H352">
        <v>0</v>
      </c>
      <c r="I352" s="1">
        <v>41255</v>
      </c>
      <c r="J352">
        <v>14</v>
      </c>
      <c r="K352">
        <v>43</v>
      </c>
      <c r="L352">
        <v>12</v>
      </c>
      <c r="M352">
        <v>96</v>
      </c>
      <c r="N352">
        <v>78</v>
      </c>
      <c r="O352">
        <v>40</v>
      </c>
      <c r="P352">
        <v>55</v>
      </c>
      <c r="Q352">
        <v>3</v>
      </c>
      <c r="R352">
        <v>4</v>
      </c>
      <c r="S352">
        <v>6</v>
      </c>
      <c r="T352">
        <v>7</v>
      </c>
      <c r="U352">
        <v>0</v>
      </c>
      <c r="V352">
        <v>0</v>
      </c>
      <c r="W352" t="s">
        <v>27</v>
      </c>
      <c r="X352">
        <v>0</v>
      </c>
    </row>
    <row r="353" spans="2:24" x14ac:dyDescent="0.2">
      <c r="B353">
        <v>4099</v>
      </c>
      <c r="C353">
        <v>1973</v>
      </c>
      <c r="D353" t="s">
        <v>23</v>
      </c>
      <c r="E353" t="s">
        <v>32</v>
      </c>
      <c r="F353" t="s">
        <v>501</v>
      </c>
      <c r="G353">
        <v>1</v>
      </c>
      <c r="H353">
        <v>0</v>
      </c>
      <c r="I353" s="1">
        <v>41254</v>
      </c>
      <c r="J353">
        <v>14</v>
      </c>
      <c r="K353">
        <v>10</v>
      </c>
      <c r="L353">
        <v>2</v>
      </c>
      <c r="M353">
        <v>16</v>
      </c>
      <c r="N353">
        <v>11</v>
      </c>
      <c r="O353">
        <v>2</v>
      </c>
      <c r="P353">
        <v>21</v>
      </c>
      <c r="Q353">
        <v>1</v>
      </c>
      <c r="R353">
        <v>1</v>
      </c>
      <c r="S353">
        <v>3</v>
      </c>
      <c r="T353">
        <v>8</v>
      </c>
      <c r="U353">
        <v>0</v>
      </c>
      <c r="V353">
        <v>0</v>
      </c>
      <c r="W353" t="s">
        <v>27</v>
      </c>
      <c r="X353">
        <v>0</v>
      </c>
    </row>
    <row r="354" spans="2:24" x14ac:dyDescent="0.2">
      <c r="B354">
        <v>5031</v>
      </c>
      <c r="C354">
        <v>1975</v>
      </c>
      <c r="D354" t="s">
        <v>23</v>
      </c>
      <c r="E354" t="s">
        <v>36</v>
      </c>
      <c r="F354" t="s">
        <v>502</v>
      </c>
      <c r="G354">
        <v>0</v>
      </c>
      <c r="H354">
        <v>0</v>
      </c>
      <c r="I354" t="s">
        <v>245</v>
      </c>
      <c r="J354">
        <v>14</v>
      </c>
      <c r="K354">
        <v>777</v>
      </c>
      <c r="L354">
        <v>35</v>
      </c>
      <c r="M354">
        <v>731</v>
      </c>
      <c r="N354">
        <v>39</v>
      </c>
      <c r="O354">
        <v>137</v>
      </c>
      <c r="P354">
        <v>114</v>
      </c>
      <c r="Q354">
        <v>1</v>
      </c>
      <c r="R354">
        <v>5</v>
      </c>
      <c r="S354">
        <v>11</v>
      </c>
      <c r="T354">
        <v>2</v>
      </c>
      <c r="U354">
        <v>1</v>
      </c>
      <c r="V354">
        <v>0</v>
      </c>
      <c r="W354" t="s">
        <v>27</v>
      </c>
      <c r="X354">
        <v>1</v>
      </c>
    </row>
    <row r="355" spans="2:24" x14ac:dyDescent="0.2">
      <c r="B355">
        <v>1970</v>
      </c>
      <c r="C355">
        <v>1969</v>
      </c>
      <c r="D355" t="s">
        <v>53</v>
      </c>
      <c r="E355" t="s">
        <v>36</v>
      </c>
      <c r="F355" t="s">
        <v>503</v>
      </c>
      <c r="G355">
        <v>0</v>
      </c>
      <c r="H355">
        <v>1</v>
      </c>
      <c r="I355" s="1">
        <v>41191</v>
      </c>
      <c r="J355">
        <v>14</v>
      </c>
      <c r="K355">
        <v>63</v>
      </c>
      <c r="L355">
        <v>0</v>
      </c>
      <c r="M355">
        <v>21</v>
      </c>
      <c r="N355">
        <v>7</v>
      </c>
      <c r="O355">
        <v>0</v>
      </c>
      <c r="P355">
        <v>12</v>
      </c>
      <c r="Q355">
        <v>1</v>
      </c>
      <c r="R355">
        <v>3</v>
      </c>
      <c r="S355">
        <v>3</v>
      </c>
      <c r="T355">
        <v>8</v>
      </c>
      <c r="U355">
        <v>0</v>
      </c>
      <c r="V355">
        <v>0</v>
      </c>
      <c r="W355" t="s">
        <v>27</v>
      </c>
      <c r="X355">
        <v>0</v>
      </c>
    </row>
    <row r="356" spans="2:24" x14ac:dyDescent="0.2">
      <c r="B356">
        <v>5726</v>
      </c>
      <c r="C356">
        <v>1984</v>
      </c>
      <c r="D356" t="s">
        <v>53</v>
      </c>
      <c r="E356" t="s">
        <v>28</v>
      </c>
      <c r="F356" t="s">
        <v>504</v>
      </c>
      <c r="G356">
        <v>1</v>
      </c>
      <c r="H356">
        <v>0</v>
      </c>
      <c r="I356" t="s">
        <v>505</v>
      </c>
      <c r="J356">
        <v>15</v>
      </c>
      <c r="K356">
        <v>16</v>
      </c>
      <c r="L356">
        <v>7</v>
      </c>
      <c r="M356">
        <v>23</v>
      </c>
      <c r="N356">
        <v>0</v>
      </c>
      <c r="O356">
        <v>8</v>
      </c>
      <c r="P356">
        <v>6</v>
      </c>
      <c r="Q356">
        <v>3</v>
      </c>
      <c r="R356">
        <v>3</v>
      </c>
      <c r="S356">
        <v>4</v>
      </c>
      <c r="T356">
        <v>5</v>
      </c>
      <c r="U356">
        <v>0</v>
      </c>
      <c r="V356">
        <v>1</v>
      </c>
      <c r="W356" t="s">
        <v>67</v>
      </c>
      <c r="X356">
        <v>0</v>
      </c>
    </row>
    <row r="357" spans="2:24" x14ac:dyDescent="0.2">
      <c r="B357">
        <v>5231</v>
      </c>
      <c r="C357">
        <v>1975</v>
      </c>
      <c r="D357" t="s">
        <v>43</v>
      </c>
      <c r="E357" t="s">
        <v>32</v>
      </c>
      <c r="F357" t="s">
        <v>506</v>
      </c>
      <c r="G357">
        <v>0</v>
      </c>
      <c r="H357">
        <v>2</v>
      </c>
      <c r="I357" t="s">
        <v>163</v>
      </c>
      <c r="J357">
        <v>15</v>
      </c>
      <c r="K357">
        <v>27</v>
      </c>
      <c r="L357">
        <v>2</v>
      </c>
      <c r="M357">
        <v>7</v>
      </c>
      <c r="N357">
        <v>0</v>
      </c>
      <c r="O357">
        <v>2</v>
      </c>
      <c r="P357">
        <v>13</v>
      </c>
      <c r="Q357">
        <v>1</v>
      </c>
      <c r="R357">
        <v>1</v>
      </c>
      <c r="S357">
        <v>3</v>
      </c>
      <c r="T357">
        <v>5</v>
      </c>
      <c r="U357">
        <v>0</v>
      </c>
      <c r="V357">
        <v>0</v>
      </c>
      <c r="W357" t="s">
        <v>27</v>
      </c>
      <c r="X357">
        <v>0</v>
      </c>
    </row>
    <row r="358" spans="2:24" x14ac:dyDescent="0.2">
      <c r="B358">
        <v>1307</v>
      </c>
      <c r="C358">
        <v>1979</v>
      </c>
      <c r="D358" t="s">
        <v>23</v>
      </c>
      <c r="E358" t="s">
        <v>24</v>
      </c>
      <c r="F358" t="s">
        <v>507</v>
      </c>
      <c r="G358">
        <v>0</v>
      </c>
      <c r="H358">
        <v>1</v>
      </c>
      <c r="I358" s="1">
        <v>41884</v>
      </c>
      <c r="J358">
        <v>15</v>
      </c>
      <c r="K358">
        <v>27</v>
      </c>
      <c r="L358">
        <v>5</v>
      </c>
      <c r="M358">
        <v>8</v>
      </c>
      <c r="N358">
        <v>8</v>
      </c>
      <c r="O358">
        <v>3</v>
      </c>
      <c r="P358">
        <v>12</v>
      </c>
      <c r="Q358">
        <v>3</v>
      </c>
      <c r="R358">
        <v>3</v>
      </c>
      <c r="S358">
        <v>4</v>
      </c>
      <c r="T358">
        <v>4</v>
      </c>
      <c r="U358">
        <v>0</v>
      </c>
      <c r="V358">
        <v>0</v>
      </c>
      <c r="W358" t="s">
        <v>27</v>
      </c>
      <c r="X358">
        <v>0</v>
      </c>
    </row>
    <row r="359" spans="2:24" x14ac:dyDescent="0.2">
      <c r="B359">
        <v>10609</v>
      </c>
      <c r="C359">
        <v>1963</v>
      </c>
      <c r="D359" t="s">
        <v>40</v>
      </c>
      <c r="E359" t="s">
        <v>32</v>
      </c>
      <c r="F359" t="s">
        <v>508</v>
      </c>
      <c r="G359">
        <v>0</v>
      </c>
      <c r="H359">
        <v>1</v>
      </c>
      <c r="I359" s="1">
        <v>41618</v>
      </c>
      <c r="J359">
        <v>15</v>
      </c>
      <c r="K359">
        <v>71</v>
      </c>
      <c r="L359">
        <v>0</v>
      </c>
      <c r="M359">
        <v>13</v>
      </c>
      <c r="N359">
        <v>3</v>
      </c>
      <c r="O359">
        <v>1</v>
      </c>
      <c r="P359">
        <v>0</v>
      </c>
      <c r="Q359">
        <v>2</v>
      </c>
      <c r="R359">
        <v>1</v>
      </c>
      <c r="S359">
        <v>4</v>
      </c>
      <c r="T359">
        <v>4</v>
      </c>
      <c r="U359">
        <v>0</v>
      </c>
      <c r="V359">
        <v>0</v>
      </c>
      <c r="W359" t="s">
        <v>31</v>
      </c>
      <c r="X359">
        <v>0</v>
      </c>
    </row>
    <row r="360" spans="2:24" x14ac:dyDescent="0.2">
      <c r="B360">
        <v>5782</v>
      </c>
      <c r="C360">
        <v>1983</v>
      </c>
      <c r="D360" t="s">
        <v>43</v>
      </c>
      <c r="E360" t="s">
        <v>36</v>
      </c>
      <c r="F360" t="s">
        <v>509</v>
      </c>
      <c r="G360">
        <v>0</v>
      </c>
      <c r="H360">
        <v>1</v>
      </c>
      <c r="I360" t="s">
        <v>510</v>
      </c>
      <c r="J360">
        <v>15</v>
      </c>
      <c r="K360">
        <v>402</v>
      </c>
      <c r="L360">
        <v>35</v>
      </c>
      <c r="M360">
        <v>106</v>
      </c>
      <c r="N360">
        <v>101</v>
      </c>
      <c r="O360">
        <v>77</v>
      </c>
      <c r="P360">
        <v>42</v>
      </c>
      <c r="Q360">
        <v>2</v>
      </c>
      <c r="R360">
        <v>9</v>
      </c>
      <c r="S360">
        <v>9</v>
      </c>
      <c r="T360">
        <v>5</v>
      </c>
      <c r="U360">
        <v>0</v>
      </c>
      <c r="V360">
        <v>0</v>
      </c>
      <c r="W360" t="s">
        <v>27</v>
      </c>
      <c r="X360">
        <v>1</v>
      </c>
    </row>
    <row r="361" spans="2:24" x14ac:dyDescent="0.2">
      <c r="B361">
        <v>7533</v>
      </c>
      <c r="C361">
        <v>1965</v>
      </c>
      <c r="D361" t="s">
        <v>23</v>
      </c>
      <c r="E361" t="s">
        <v>32</v>
      </c>
      <c r="F361" t="s">
        <v>511</v>
      </c>
      <c r="G361">
        <v>1</v>
      </c>
      <c r="H361">
        <v>1</v>
      </c>
      <c r="I361" t="s">
        <v>512</v>
      </c>
      <c r="J361">
        <v>15</v>
      </c>
      <c r="K361">
        <v>144</v>
      </c>
      <c r="L361">
        <v>1</v>
      </c>
      <c r="M361">
        <v>32</v>
      </c>
      <c r="N361">
        <v>2</v>
      </c>
      <c r="O361">
        <v>1</v>
      </c>
      <c r="P361">
        <v>7</v>
      </c>
      <c r="Q361">
        <v>4</v>
      </c>
      <c r="R361">
        <v>4</v>
      </c>
      <c r="S361">
        <v>4</v>
      </c>
      <c r="T361">
        <v>7</v>
      </c>
      <c r="U361">
        <v>0</v>
      </c>
      <c r="V361">
        <v>0</v>
      </c>
      <c r="W361" t="s">
        <v>31</v>
      </c>
      <c r="X361">
        <v>0</v>
      </c>
    </row>
    <row r="362" spans="2:24" x14ac:dyDescent="0.2">
      <c r="B362">
        <v>9493</v>
      </c>
      <c r="C362">
        <v>1981</v>
      </c>
      <c r="D362" t="s">
        <v>40</v>
      </c>
      <c r="E362" t="s">
        <v>28</v>
      </c>
      <c r="F362" t="s">
        <v>513</v>
      </c>
      <c r="G362">
        <v>0</v>
      </c>
      <c r="H362">
        <v>0</v>
      </c>
      <c r="I362" s="1">
        <v>41399</v>
      </c>
      <c r="J362">
        <v>15</v>
      </c>
      <c r="K362">
        <v>840</v>
      </c>
      <c r="L362">
        <v>53</v>
      </c>
      <c r="M362">
        <v>804</v>
      </c>
      <c r="N362">
        <v>23</v>
      </c>
      <c r="O362">
        <v>71</v>
      </c>
      <c r="P362">
        <v>17</v>
      </c>
      <c r="Q362">
        <v>1</v>
      </c>
      <c r="R362">
        <v>5</v>
      </c>
      <c r="S362">
        <v>8</v>
      </c>
      <c r="T362">
        <v>3</v>
      </c>
      <c r="U362">
        <v>1</v>
      </c>
      <c r="V362">
        <v>0</v>
      </c>
      <c r="W362" t="s">
        <v>31</v>
      </c>
      <c r="X362">
        <v>2</v>
      </c>
    </row>
    <row r="363" spans="2:24" x14ac:dyDescent="0.2">
      <c r="B363">
        <v>2253</v>
      </c>
      <c r="C363">
        <v>1991</v>
      </c>
      <c r="D363" t="s">
        <v>23</v>
      </c>
      <c r="E363" t="s">
        <v>32</v>
      </c>
      <c r="F363" t="s">
        <v>514</v>
      </c>
      <c r="G363">
        <v>0</v>
      </c>
      <c r="H363">
        <v>0</v>
      </c>
      <c r="I363" t="s">
        <v>515</v>
      </c>
      <c r="J363">
        <v>15</v>
      </c>
      <c r="K363">
        <v>32</v>
      </c>
      <c r="L363">
        <v>0</v>
      </c>
      <c r="M363">
        <v>8</v>
      </c>
      <c r="N363">
        <v>23</v>
      </c>
      <c r="O363">
        <v>4</v>
      </c>
      <c r="P363">
        <v>18</v>
      </c>
      <c r="Q363">
        <v>1</v>
      </c>
      <c r="R363">
        <v>1</v>
      </c>
      <c r="S363">
        <v>4</v>
      </c>
      <c r="T363">
        <v>6</v>
      </c>
      <c r="U363">
        <v>0</v>
      </c>
      <c r="V363">
        <v>0</v>
      </c>
      <c r="W363" t="s">
        <v>27</v>
      </c>
      <c r="X363">
        <v>0</v>
      </c>
    </row>
    <row r="364" spans="2:24" x14ac:dyDescent="0.2">
      <c r="B364">
        <v>2326</v>
      </c>
      <c r="C364">
        <v>1991</v>
      </c>
      <c r="D364" t="s">
        <v>23</v>
      </c>
      <c r="E364" t="s">
        <v>32</v>
      </c>
      <c r="F364" t="s">
        <v>514</v>
      </c>
      <c r="G364">
        <v>0</v>
      </c>
      <c r="H364">
        <v>0</v>
      </c>
      <c r="I364" t="s">
        <v>515</v>
      </c>
      <c r="J364">
        <v>15</v>
      </c>
      <c r="K364">
        <v>32</v>
      </c>
      <c r="L364">
        <v>0</v>
      </c>
      <c r="M364">
        <v>8</v>
      </c>
      <c r="N364">
        <v>23</v>
      </c>
      <c r="O364">
        <v>4</v>
      </c>
      <c r="P364">
        <v>18</v>
      </c>
      <c r="Q364">
        <v>1</v>
      </c>
      <c r="R364">
        <v>1</v>
      </c>
      <c r="S364">
        <v>4</v>
      </c>
      <c r="T364">
        <v>6</v>
      </c>
      <c r="U364">
        <v>0</v>
      </c>
      <c r="V364">
        <v>0</v>
      </c>
      <c r="W364" t="s">
        <v>27</v>
      </c>
      <c r="X364">
        <v>0</v>
      </c>
    </row>
    <row r="365" spans="2:24" x14ac:dyDescent="0.2">
      <c r="B365">
        <v>1876</v>
      </c>
      <c r="C365">
        <v>1991</v>
      </c>
      <c r="D365" t="s">
        <v>23</v>
      </c>
      <c r="E365" t="s">
        <v>32</v>
      </c>
      <c r="F365" t="s">
        <v>514</v>
      </c>
      <c r="G365">
        <v>0</v>
      </c>
      <c r="H365">
        <v>0</v>
      </c>
      <c r="I365" t="s">
        <v>515</v>
      </c>
      <c r="J365">
        <v>15</v>
      </c>
      <c r="K365">
        <v>32</v>
      </c>
      <c r="L365">
        <v>0</v>
      </c>
      <c r="M365">
        <v>8</v>
      </c>
      <c r="N365">
        <v>23</v>
      </c>
      <c r="O365">
        <v>4</v>
      </c>
      <c r="P365">
        <v>18</v>
      </c>
      <c r="Q365">
        <v>1</v>
      </c>
      <c r="R365">
        <v>1</v>
      </c>
      <c r="S365">
        <v>4</v>
      </c>
      <c r="T365">
        <v>6</v>
      </c>
      <c r="U365">
        <v>0</v>
      </c>
      <c r="V365">
        <v>0</v>
      </c>
      <c r="W365" t="s">
        <v>50</v>
      </c>
      <c r="X365">
        <v>0</v>
      </c>
    </row>
    <row r="366" spans="2:24" x14ac:dyDescent="0.2">
      <c r="B366">
        <v>7141</v>
      </c>
      <c r="C366">
        <v>1987</v>
      </c>
      <c r="D366" t="s">
        <v>53</v>
      </c>
      <c r="E366" t="s">
        <v>28</v>
      </c>
      <c r="F366" t="s">
        <v>516</v>
      </c>
      <c r="G366">
        <v>1</v>
      </c>
      <c r="H366">
        <v>0</v>
      </c>
      <c r="I366" t="s">
        <v>266</v>
      </c>
      <c r="J366">
        <v>15</v>
      </c>
      <c r="K366">
        <v>88</v>
      </c>
      <c r="L366">
        <v>10</v>
      </c>
      <c r="M366">
        <v>46</v>
      </c>
      <c r="N366">
        <v>2</v>
      </c>
      <c r="O366">
        <v>3</v>
      </c>
      <c r="P366">
        <v>64</v>
      </c>
      <c r="Q366">
        <v>4</v>
      </c>
      <c r="R366">
        <v>5</v>
      </c>
      <c r="S366">
        <v>2</v>
      </c>
      <c r="T366">
        <v>10</v>
      </c>
      <c r="U366">
        <v>1</v>
      </c>
      <c r="V366">
        <v>0</v>
      </c>
      <c r="W366" t="s">
        <v>27</v>
      </c>
      <c r="X366">
        <v>0</v>
      </c>
    </row>
    <row r="367" spans="2:24" x14ac:dyDescent="0.2">
      <c r="B367">
        <v>7393</v>
      </c>
      <c r="C367">
        <v>1979</v>
      </c>
      <c r="D367" t="s">
        <v>23</v>
      </c>
      <c r="E367" t="s">
        <v>36</v>
      </c>
      <c r="F367" t="s">
        <v>517</v>
      </c>
      <c r="G367">
        <v>1</v>
      </c>
      <c r="H367">
        <v>1</v>
      </c>
      <c r="I367" s="1">
        <v>41194</v>
      </c>
      <c r="J367">
        <v>15</v>
      </c>
      <c r="K367">
        <v>56</v>
      </c>
      <c r="L367">
        <v>5</v>
      </c>
      <c r="M367">
        <v>24</v>
      </c>
      <c r="N367">
        <v>4</v>
      </c>
      <c r="O367">
        <v>0</v>
      </c>
      <c r="P367">
        <v>3</v>
      </c>
      <c r="Q367">
        <v>3</v>
      </c>
      <c r="R367">
        <v>2</v>
      </c>
      <c r="S367">
        <v>3</v>
      </c>
      <c r="T367">
        <v>5</v>
      </c>
      <c r="U367">
        <v>0</v>
      </c>
      <c r="V367">
        <v>0</v>
      </c>
      <c r="W367" t="s">
        <v>27</v>
      </c>
      <c r="X367">
        <v>0</v>
      </c>
    </row>
    <row r="368" spans="2:24" x14ac:dyDescent="0.2">
      <c r="B368">
        <v>4713</v>
      </c>
      <c r="C368">
        <v>1980</v>
      </c>
      <c r="D368" t="s">
        <v>40</v>
      </c>
      <c r="E368" t="s">
        <v>32</v>
      </c>
      <c r="F368" t="s">
        <v>518</v>
      </c>
      <c r="G368">
        <v>1</v>
      </c>
      <c r="H368">
        <v>0</v>
      </c>
      <c r="I368" t="s">
        <v>519</v>
      </c>
      <c r="J368">
        <v>15</v>
      </c>
      <c r="K368">
        <v>74</v>
      </c>
      <c r="L368">
        <v>0</v>
      </c>
      <c r="M368">
        <v>42</v>
      </c>
      <c r="N368">
        <v>2</v>
      </c>
      <c r="O368">
        <v>1</v>
      </c>
      <c r="P368">
        <v>6</v>
      </c>
      <c r="Q368">
        <v>2</v>
      </c>
      <c r="R368">
        <v>2</v>
      </c>
      <c r="S368">
        <v>4</v>
      </c>
      <c r="T368">
        <v>7</v>
      </c>
      <c r="U368">
        <v>0</v>
      </c>
      <c r="V368">
        <v>0</v>
      </c>
      <c r="W368" t="s">
        <v>27</v>
      </c>
      <c r="X368">
        <v>0</v>
      </c>
    </row>
    <row r="369" spans="2:24" x14ac:dyDescent="0.2">
      <c r="B369">
        <v>5093</v>
      </c>
      <c r="C369">
        <v>1975</v>
      </c>
      <c r="D369" t="s">
        <v>40</v>
      </c>
      <c r="E369" t="s">
        <v>24</v>
      </c>
      <c r="F369" t="s">
        <v>520</v>
      </c>
      <c r="G369">
        <v>1</v>
      </c>
      <c r="H369">
        <v>0</v>
      </c>
      <c r="I369" t="s">
        <v>521</v>
      </c>
      <c r="J369">
        <v>15</v>
      </c>
      <c r="K369">
        <v>40</v>
      </c>
      <c r="L369">
        <v>3</v>
      </c>
      <c r="M369">
        <v>30</v>
      </c>
      <c r="N369">
        <v>10</v>
      </c>
      <c r="O369">
        <v>7</v>
      </c>
      <c r="P369">
        <v>11</v>
      </c>
      <c r="Q369">
        <v>3</v>
      </c>
      <c r="R369">
        <v>3</v>
      </c>
      <c r="S369">
        <v>3</v>
      </c>
      <c r="T369">
        <v>9</v>
      </c>
      <c r="U369">
        <v>1</v>
      </c>
      <c r="V369">
        <v>0</v>
      </c>
      <c r="W369" t="s">
        <v>27</v>
      </c>
      <c r="X369">
        <v>0</v>
      </c>
    </row>
    <row r="370" spans="2:24" x14ac:dyDescent="0.2">
      <c r="B370">
        <v>8524</v>
      </c>
      <c r="C370">
        <v>1975</v>
      </c>
      <c r="D370" t="s">
        <v>40</v>
      </c>
      <c r="E370" t="s">
        <v>24</v>
      </c>
      <c r="F370" t="s">
        <v>520</v>
      </c>
      <c r="G370">
        <v>1</v>
      </c>
      <c r="H370">
        <v>0</v>
      </c>
      <c r="I370" t="s">
        <v>521</v>
      </c>
      <c r="J370">
        <v>15</v>
      </c>
      <c r="K370">
        <v>40</v>
      </c>
      <c r="L370">
        <v>3</v>
      </c>
      <c r="M370">
        <v>30</v>
      </c>
      <c r="N370">
        <v>10</v>
      </c>
      <c r="O370">
        <v>7</v>
      </c>
      <c r="P370">
        <v>11</v>
      </c>
      <c r="Q370">
        <v>3</v>
      </c>
      <c r="R370">
        <v>3</v>
      </c>
      <c r="S370">
        <v>3</v>
      </c>
      <c r="T370">
        <v>9</v>
      </c>
      <c r="U370">
        <v>1</v>
      </c>
      <c r="V370">
        <v>0</v>
      </c>
      <c r="W370" t="s">
        <v>27</v>
      </c>
      <c r="X370">
        <v>0</v>
      </c>
    </row>
    <row r="371" spans="2:24" x14ac:dyDescent="0.2">
      <c r="B371">
        <v>3766</v>
      </c>
      <c r="C371">
        <v>1960</v>
      </c>
      <c r="D371" t="s">
        <v>53</v>
      </c>
      <c r="E371" t="s">
        <v>55</v>
      </c>
      <c r="F371" t="s">
        <v>522</v>
      </c>
      <c r="G371">
        <v>0</v>
      </c>
      <c r="H371">
        <v>0</v>
      </c>
      <c r="I371" t="s">
        <v>523</v>
      </c>
      <c r="J371">
        <v>15</v>
      </c>
      <c r="K371">
        <v>100</v>
      </c>
      <c r="L371">
        <v>71</v>
      </c>
      <c r="M371">
        <v>243</v>
      </c>
      <c r="N371">
        <v>108</v>
      </c>
      <c r="O371">
        <v>94</v>
      </c>
      <c r="P371">
        <v>219</v>
      </c>
      <c r="Q371">
        <v>3</v>
      </c>
      <c r="R371">
        <v>9</v>
      </c>
      <c r="S371">
        <v>8</v>
      </c>
      <c r="T371">
        <v>9</v>
      </c>
      <c r="U371">
        <v>1</v>
      </c>
      <c r="V371">
        <v>0</v>
      </c>
      <c r="W371" t="s">
        <v>27</v>
      </c>
      <c r="X371">
        <v>0</v>
      </c>
    </row>
    <row r="372" spans="2:24" x14ac:dyDescent="0.2">
      <c r="B372">
        <v>9725</v>
      </c>
      <c r="C372">
        <v>1967</v>
      </c>
      <c r="D372" t="s">
        <v>40</v>
      </c>
      <c r="E372" t="s">
        <v>36</v>
      </c>
      <c r="F372" t="s">
        <v>524</v>
      </c>
      <c r="G372">
        <v>1</v>
      </c>
      <c r="H372">
        <v>1</v>
      </c>
      <c r="I372" s="1">
        <v>41765</v>
      </c>
      <c r="J372">
        <v>16</v>
      </c>
      <c r="K372">
        <v>8</v>
      </c>
      <c r="L372">
        <v>0</v>
      </c>
      <c r="M372">
        <v>3</v>
      </c>
      <c r="N372">
        <v>0</v>
      </c>
      <c r="O372">
        <v>0</v>
      </c>
      <c r="P372">
        <v>1</v>
      </c>
      <c r="Q372">
        <v>1</v>
      </c>
      <c r="R372">
        <v>1</v>
      </c>
      <c r="S372">
        <v>2</v>
      </c>
      <c r="T372">
        <v>8</v>
      </c>
      <c r="U372">
        <v>0</v>
      </c>
      <c r="V372">
        <v>0</v>
      </c>
      <c r="W372" t="s">
        <v>27</v>
      </c>
      <c r="X372">
        <v>1</v>
      </c>
    </row>
    <row r="373" spans="2:24" x14ac:dyDescent="0.2">
      <c r="B373">
        <v>8933</v>
      </c>
      <c r="C373">
        <v>1984</v>
      </c>
      <c r="D373" t="s">
        <v>43</v>
      </c>
      <c r="E373" t="s">
        <v>32</v>
      </c>
      <c r="F373" t="s">
        <v>525</v>
      </c>
      <c r="G373">
        <v>1</v>
      </c>
      <c r="H373">
        <v>0</v>
      </c>
      <c r="I373" s="1">
        <v>41978</v>
      </c>
      <c r="J373">
        <v>16</v>
      </c>
      <c r="K373">
        <v>26</v>
      </c>
      <c r="L373">
        <v>3</v>
      </c>
      <c r="M373">
        <v>23</v>
      </c>
      <c r="N373">
        <v>4</v>
      </c>
      <c r="O373">
        <v>7</v>
      </c>
      <c r="P373">
        <v>3</v>
      </c>
      <c r="Q373">
        <v>2</v>
      </c>
      <c r="R373">
        <v>2</v>
      </c>
      <c r="S373">
        <v>4</v>
      </c>
      <c r="T373">
        <v>6</v>
      </c>
      <c r="U373">
        <v>0</v>
      </c>
      <c r="V373">
        <v>0</v>
      </c>
      <c r="W373" t="s">
        <v>31</v>
      </c>
      <c r="X373">
        <v>0</v>
      </c>
    </row>
    <row r="374" spans="2:24" x14ac:dyDescent="0.2">
      <c r="B374">
        <v>10779</v>
      </c>
      <c r="C374">
        <v>1984</v>
      </c>
      <c r="D374" t="s">
        <v>23</v>
      </c>
      <c r="E374" t="s">
        <v>28</v>
      </c>
      <c r="F374" t="s">
        <v>526</v>
      </c>
      <c r="G374">
        <v>0</v>
      </c>
      <c r="H374">
        <v>0</v>
      </c>
      <c r="I374" t="s">
        <v>527</v>
      </c>
      <c r="J374">
        <v>16</v>
      </c>
      <c r="K374">
        <v>15</v>
      </c>
      <c r="L374">
        <v>5</v>
      </c>
      <c r="M374">
        <v>14</v>
      </c>
      <c r="N374">
        <v>0</v>
      </c>
      <c r="O374">
        <v>4</v>
      </c>
      <c r="P374">
        <v>11</v>
      </c>
      <c r="Q374">
        <v>1</v>
      </c>
      <c r="R374">
        <v>1</v>
      </c>
      <c r="S374">
        <v>3</v>
      </c>
      <c r="T374">
        <v>7</v>
      </c>
      <c r="U374">
        <v>0</v>
      </c>
      <c r="V374">
        <v>0</v>
      </c>
      <c r="W374" t="s">
        <v>27</v>
      </c>
      <c r="X374">
        <v>0</v>
      </c>
    </row>
    <row r="375" spans="2:24" x14ac:dyDescent="0.2">
      <c r="B375">
        <v>9289</v>
      </c>
      <c r="C375">
        <v>1980</v>
      </c>
      <c r="D375" t="s">
        <v>23</v>
      </c>
      <c r="E375" t="s">
        <v>32</v>
      </c>
      <c r="F375" t="s">
        <v>528</v>
      </c>
      <c r="G375">
        <v>1</v>
      </c>
      <c r="H375">
        <v>0</v>
      </c>
      <c r="I375" s="1">
        <v>41916</v>
      </c>
      <c r="J375">
        <v>16</v>
      </c>
      <c r="K375">
        <v>29</v>
      </c>
      <c r="L375">
        <v>1</v>
      </c>
      <c r="M375">
        <v>17</v>
      </c>
      <c r="N375">
        <v>0</v>
      </c>
      <c r="O375">
        <v>3</v>
      </c>
      <c r="P375">
        <v>13</v>
      </c>
      <c r="Q375">
        <v>1</v>
      </c>
      <c r="R375">
        <v>2</v>
      </c>
      <c r="S375">
        <v>2</v>
      </c>
      <c r="T375">
        <v>8</v>
      </c>
      <c r="U375">
        <v>1</v>
      </c>
      <c r="V375">
        <v>0</v>
      </c>
      <c r="W375" t="s">
        <v>27</v>
      </c>
      <c r="X375">
        <v>0</v>
      </c>
    </row>
    <row r="376" spans="2:24" x14ac:dyDescent="0.2">
      <c r="B376">
        <v>2613</v>
      </c>
      <c r="C376">
        <v>1961</v>
      </c>
      <c r="D376" t="s">
        <v>53</v>
      </c>
      <c r="E376" t="s">
        <v>32</v>
      </c>
      <c r="F376" t="s">
        <v>529</v>
      </c>
      <c r="G376">
        <v>0</v>
      </c>
      <c r="H376">
        <v>1</v>
      </c>
      <c r="I376" s="1">
        <v>41702</v>
      </c>
      <c r="J376">
        <v>16</v>
      </c>
      <c r="K376">
        <v>162</v>
      </c>
      <c r="L376">
        <v>6</v>
      </c>
      <c r="M376">
        <v>37</v>
      </c>
      <c r="N376">
        <v>6</v>
      </c>
      <c r="O376">
        <v>13</v>
      </c>
      <c r="P376">
        <v>13</v>
      </c>
      <c r="Q376">
        <v>2</v>
      </c>
      <c r="R376">
        <v>1</v>
      </c>
      <c r="S376">
        <v>6</v>
      </c>
      <c r="T376">
        <v>1</v>
      </c>
      <c r="U376">
        <v>0</v>
      </c>
      <c r="V376">
        <v>0</v>
      </c>
      <c r="W376" t="s">
        <v>27</v>
      </c>
      <c r="X376">
        <v>0</v>
      </c>
    </row>
    <row r="377" spans="2:24" x14ac:dyDescent="0.2">
      <c r="B377">
        <v>10133</v>
      </c>
      <c r="C377">
        <v>1971</v>
      </c>
      <c r="D377" t="s">
        <v>23</v>
      </c>
      <c r="E377" t="s">
        <v>28</v>
      </c>
      <c r="F377" t="s">
        <v>530</v>
      </c>
      <c r="G377">
        <v>0</v>
      </c>
      <c r="H377">
        <v>0</v>
      </c>
      <c r="I377" s="1">
        <v>41975</v>
      </c>
      <c r="J377">
        <v>16</v>
      </c>
      <c r="K377">
        <v>1302</v>
      </c>
      <c r="L377">
        <v>68</v>
      </c>
      <c r="M377">
        <v>731</v>
      </c>
      <c r="N377">
        <v>89</v>
      </c>
      <c r="O377">
        <v>114</v>
      </c>
      <c r="P377">
        <v>45</v>
      </c>
      <c r="Q377">
        <v>0</v>
      </c>
      <c r="R377">
        <v>6</v>
      </c>
      <c r="S377">
        <v>12</v>
      </c>
      <c r="T377">
        <v>2</v>
      </c>
      <c r="U377">
        <v>1</v>
      </c>
      <c r="V377">
        <v>0</v>
      </c>
      <c r="W377" t="s">
        <v>31</v>
      </c>
      <c r="X377">
        <v>3</v>
      </c>
    </row>
    <row r="378" spans="2:24" x14ac:dyDescent="0.2">
      <c r="B378">
        <v>8443</v>
      </c>
      <c r="C378">
        <v>1973</v>
      </c>
      <c r="D378" t="s">
        <v>23</v>
      </c>
      <c r="E378" t="s">
        <v>28</v>
      </c>
      <c r="F378" t="s">
        <v>531</v>
      </c>
      <c r="G378">
        <v>1</v>
      </c>
      <c r="H378">
        <v>0</v>
      </c>
      <c r="I378" s="1">
        <v>41914</v>
      </c>
      <c r="J378">
        <v>16</v>
      </c>
      <c r="K378">
        <v>6</v>
      </c>
      <c r="L378">
        <v>10</v>
      </c>
      <c r="M378">
        <v>12</v>
      </c>
      <c r="N378">
        <v>3</v>
      </c>
      <c r="O378">
        <v>15</v>
      </c>
      <c r="P378">
        <v>40</v>
      </c>
      <c r="Q378">
        <v>3</v>
      </c>
      <c r="R378">
        <v>3</v>
      </c>
      <c r="S378">
        <v>2</v>
      </c>
      <c r="T378">
        <v>8</v>
      </c>
      <c r="U378">
        <v>1</v>
      </c>
      <c r="V378">
        <v>0</v>
      </c>
      <c r="W378" t="s">
        <v>67</v>
      </c>
      <c r="X378">
        <v>1</v>
      </c>
    </row>
    <row r="379" spans="2:24" x14ac:dyDescent="0.2">
      <c r="B379">
        <v>10796</v>
      </c>
      <c r="C379">
        <v>1985</v>
      </c>
      <c r="D379" t="s">
        <v>53</v>
      </c>
      <c r="E379" t="s">
        <v>32</v>
      </c>
      <c r="F379" t="s">
        <v>532</v>
      </c>
      <c r="G379">
        <v>1</v>
      </c>
      <c r="H379">
        <v>0</v>
      </c>
      <c r="I379" t="s">
        <v>333</v>
      </c>
      <c r="J379">
        <v>16</v>
      </c>
      <c r="K379">
        <v>47</v>
      </c>
      <c r="L379">
        <v>1</v>
      </c>
      <c r="M379">
        <v>6</v>
      </c>
      <c r="N379">
        <v>0</v>
      </c>
      <c r="O379">
        <v>0</v>
      </c>
      <c r="P379">
        <v>12</v>
      </c>
      <c r="Q379">
        <v>1</v>
      </c>
      <c r="R379">
        <v>1</v>
      </c>
      <c r="S379">
        <v>3</v>
      </c>
      <c r="T379">
        <v>6</v>
      </c>
      <c r="U379">
        <v>0</v>
      </c>
      <c r="V379">
        <v>0</v>
      </c>
      <c r="W379" t="s">
        <v>50</v>
      </c>
      <c r="X379">
        <v>0</v>
      </c>
    </row>
    <row r="380" spans="2:24" x14ac:dyDescent="0.2">
      <c r="B380">
        <v>10241</v>
      </c>
      <c r="C380">
        <v>1976</v>
      </c>
      <c r="D380" t="s">
        <v>43</v>
      </c>
      <c r="E380" t="s">
        <v>24</v>
      </c>
      <c r="F380" t="s">
        <v>533</v>
      </c>
      <c r="G380">
        <v>0</v>
      </c>
      <c r="H380">
        <v>0</v>
      </c>
      <c r="I380" t="s">
        <v>534</v>
      </c>
      <c r="J380">
        <v>16</v>
      </c>
      <c r="K380">
        <v>0</v>
      </c>
      <c r="L380">
        <v>0</v>
      </c>
      <c r="M380">
        <v>0</v>
      </c>
      <c r="N380">
        <v>6</v>
      </c>
      <c r="O380">
        <v>2</v>
      </c>
      <c r="P380">
        <v>6</v>
      </c>
      <c r="Q380">
        <v>1</v>
      </c>
      <c r="R380">
        <v>1</v>
      </c>
      <c r="S380">
        <v>2</v>
      </c>
      <c r="T380">
        <v>6</v>
      </c>
      <c r="U380">
        <v>0</v>
      </c>
      <c r="V380">
        <v>0</v>
      </c>
      <c r="W380" t="s">
        <v>27</v>
      </c>
      <c r="X380">
        <v>0</v>
      </c>
    </row>
    <row r="381" spans="2:24" x14ac:dyDescent="0.2">
      <c r="B381">
        <v>3388</v>
      </c>
      <c r="C381">
        <v>1968</v>
      </c>
      <c r="D381" t="s">
        <v>23</v>
      </c>
      <c r="E381" t="s">
        <v>24</v>
      </c>
      <c r="F381" t="s">
        <v>535</v>
      </c>
      <c r="G381">
        <v>1</v>
      </c>
      <c r="H381">
        <v>1</v>
      </c>
      <c r="I381" t="s">
        <v>536</v>
      </c>
      <c r="J381">
        <v>16</v>
      </c>
      <c r="K381">
        <v>129</v>
      </c>
      <c r="L381">
        <v>26</v>
      </c>
      <c r="M381">
        <v>67</v>
      </c>
      <c r="N381">
        <v>3</v>
      </c>
      <c r="O381">
        <v>67</v>
      </c>
      <c r="P381">
        <v>2</v>
      </c>
      <c r="Q381">
        <v>5</v>
      </c>
      <c r="R381">
        <v>6</v>
      </c>
      <c r="S381">
        <v>5</v>
      </c>
      <c r="T381">
        <v>7</v>
      </c>
      <c r="U381">
        <v>0</v>
      </c>
      <c r="V381">
        <v>0</v>
      </c>
      <c r="W381" t="s">
        <v>46</v>
      </c>
      <c r="X381">
        <v>0</v>
      </c>
    </row>
    <row r="382" spans="2:24" x14ac:dyDescent="0.2">
      <c r="B382">
        <v>6507</v>
      </c>
      <c r="C382">
        <v>1981</v>
      </c>
      <c r="D382" t="s">
        <v>23</v>
      </c>
      <c r="E382" t="s">
        <v>28</v>
      </c>
      <c r="F382" t="s">
        <v>537</v>
      </c>
      <c r="G382">
        <v>1</v>
      </c>
      <c r="H382">
        <v>0</v>
      </c>
      <c r="I382" s="1">
        <v>41374</v>
      </c>
      <c r="J382">
        <v>16</v>
      </c>
      <c r="K382">
        <v>16</v>
      </c>
      <c r="L382">
        <v>11</v>
      </c>
      <c r="M382">
        <v>15</v>
      </c>
      <c r="N382">
        <v>2</v>
      </c>
      <c r="O382">
        <v>0</v>
      </c>
      <c r="P382">
        <v>12</v>
      </c>
      <c r="Q382">
        <v>2</v>
      </c>
      <c r="R382">
        <v>1</v>
      </c>
      <c r="S382">
        <v>4</v>
      </c>
      <c r="T382">
        <v>3</v>
      </c>
      <c r="U382">
        <v>0</v>
      </c>
      <c r="V382">
        <v>0</v>
      </c>
      <c r="W382" t="s">
        <v>38</v>
      </c>
      <c r="X382">
        <v>0</v>
      </c>
    </row>
    <row r="383" spans="2:24" x14ac:dyDescent="0.2">
      <c r="B383">
        <v>7446</v>
      </c>
      <c r="C383">
        <v>1968</v>
      </c>
      <c r="D383" t="s">
        <v>53</v>
      </c>
      <c r="E383" t="s">
        <v>36</v>
      </c>
      <c r="F383" t="s">
        <v>538</v>
      </c>
      <c r="G383">
        <v>0</v>
      </c>
      <c r="H383">
        <v>1</v>
      </c>
      <c r="I383" s="1">
        <v>41526</v>
      </c>
      <c r="J383">
        <v>16</v>
      </c>
      <c r="K383">
        <v>520</v>
      </c>
      <c r="L383">
        <v>42</v>
      </c>
      <c r="M383">
        <v>98</v>
      </c>
      <c r="N383">
        <v>0</v>
      </c>
      <c r="O383">
        <v>42</v>
      </c>
      <c r="P383">
        <v>14</v>
      </c>
      <c r="Q383">
        <v>2</v>
      </c>
      <c r="R383">
        <v>6</v>
      </c>
      <c r="S383">
        <v>10</v>
      </c>
      <c r="T383">
        <v>6</v>
      </c>
      <c r="U383">
        <v>0</v>
      </c>
      <c r="V383">
        <v>0</v>
      </c>
      <c r="W383" t="s">
        <v>35</v>
      </c>
      <c r="X383">
        <v>0</v>
      </c>
    </row>
    <row r="384" spans="2:24" x14ac:dyDescent="0.2">
      <c r="B384">
        <v>87</v>
      </c>
      <c r="C384">
        <v>1982</v>
      </c>
      <c r="D384" t="s">
        <v>43</v>
      </c>
      <c r="E384" t="s">
        <v>32</v>
      </c>
      <c r="F384" t="s">
        <v>539</v>
      </c>
      <c r="G384">
        <v>1</v>
      </c>
      <c r="H384">
        <v>0</v>
      </c>
      <c r="I384" t="s">
        <v>540</v>
      </c>
      <c r="J384">
        <v>16</v>
      </c>
      <c r="K384">
        <v>0</v>
      </c>
      <c r="L384">
        <v>7</v>
      </c>
      <c r="M384">
        <v>5</v>
      </c>
      <c r="N384">
        <v>26</v>
      </c>
      <c r="O384">
        <v>2</v>
      </c>
      <c r="P384">
        <v>17</v>
      </c>
      <c r="Q384">
        <v>2</v>
      </c>
      <c r="R384">
        <v>2</v>
      </c>
      <c r="S384">
        <v>3</v>
      </c>
      <c r="T384">
        <v>7</v>
      </c>
      <c r="U384">
        <v>0</v>
      </c>
      <c r="V384">
        <v>0</v>
      </c>
      <c r="W384" t="s">
        <v>46</v>
      </c>
      <c r="X384">
        <v>0</v>
      </c>
    </row>
    <row r="385" spans="2:24" x14ac:dyDescent="0.2">
      <c r="B385">
        <v>10477</v>
      </c>
      <c r="C385">
        <v>1974</v>
      </c>
      <c r="D385" t="s">
        <v>40</v>
      </c>
      <c r="E385" t="s">
        <v>36</v>
      </c>
      <c r="F385" t="s">
        <v>541</v>
      </c>
      <c r="G385">
        <v>1</v>
      </c>
      <c r="H385">
        <v>0</v>
      </c>
      <c r="I385" s="1">
        <v>41433</v>
      </c>
      <c r="J385">
        <v>16</v>
      </c>
      <c r="K385">
        <v>71</v>
      </c>
      <c r="L385">
        <v>0</v>
      </c>
      <c r="M385">
        <v>18</v>
      </c>
      <c r="N385">
        <v>0</v>
      </c>
      <c r="O385">
        <v>0</v>
      </c>
      <c r="P385">
        <v>13</v>
      </c>
      <c r="Q385">
        <v>1</v>
      </c>
      <c r="R385">
        <v>3</v>
      </c>
      <c r="S385">
        <v>2</v>
      </c>
      <c r="T385">
        <v>7</v>
      </c>
      <c r="U385">
        <v>0</v>
      </c>
      <c r="V385">
        <v>0</v>
      </c>
      <c r="W385" t="s">
        <v>27</v>
      </c>
      <c r="X385">
        <v>0</v>
      </c>
    </row>
    <row r="386" spans="2:24" x14ac:dyDescent="0.2">
      <c r="B386">
        <v>6072</v>
      </c>
      <c r="C386">
        <v>1971</v>
      </c>
      <c r="D386" t="s">
        <v>53</v>
      </c>
      <c r="E386" t="s">
        <v>28</v>
      </c>
      <c r="F386" t="s">
        <v>542</v>
      </c>
      <c r="G386">
        <v>0</v>
      </c>
      <c r="H386">
        <v>0</v>
      </c>
      <c r="I386" s="1">
        <v>41307</v>
      </c>
      <c r="J386">
        <v>16</v>
      </c>
      <c r="K386">
        <v>918</v>
      </c>
      <c r="L386">
        <v>57</v>
      </c>
      <c r="M386">
        <v>842</v>
      </c>
      <c r="N386">
        <v>99</v>
      </c>
      <c r="O386">
        <v>38</v>
      </c>
      <c r="P386">
        <v>133</v>
      </c>
      <c r="Q386">
        <v>1</v>
      </c>
      <c r="R386">
        <v>5</v>
      </c>
      <c r="S386">
        <v>6</v>
      </c>
      <c r="T386">
        <v>3</v>
      </c>
      <c r="U386">
        <v>1</v>
      </c>
      <c r="V386">
        <v>0</v>
      </c>
      <c r="W386" t="s">
        <v>27</v>
      </c>
      <c r="X386">
        <v>1</v>
      </c>
    </row>
    <row r="387" spans="2:24" x14ac:dyDescent="0.2">
      <c r="B387">
        <v>2518</v>
      </c>
      <c r="C387">
        <v>1987</v>
      </c>
      <c r="D387" t="s">
        <v>43</v>
      </c>
      <c r="E387" t="s">
        <v>36</v>
      </c>
      <c r="F387" t="s">
        <v>543</v>
      </c>
      <c r="G387">
        <v>0</v>
      </c>
      <c r="H387">
        <v>0</v>
      </c>
      <c r="I387" t="s">
        <v>544</v>
      </c>
      <c r="J387">
        <v>16</v>
      </c>
      <c r="K387">
        <v>5</v>
      </c>
      <c r="L387">
        <v>4</v>
      </c>
      <c r="M387">
        <v>5</v>
      </c>
      <c r="N387">
        <v>4</v>
      </c>
      <c r="O387">
        <v>2</v>
      </c>
      <c r="P387">
        <v>10</v>
      </c>
      <c r="Q387">
        <v>1</v>
      </c>
      <c r="R387">
        <v>0</v>
      </c>
      <c r="S387">
        <v>2</v>
      </c>
      <c r="T387">
        <v>7</v>
      </c>
      <c r="U387">
        <v>0</v>
      </c>
      <c r="V387">
        <v>0</v>
      </c>
      <c r="W387" t="s">
        <v>46</v>
      </c>
      <c r="X387">
        <v>0</v>
      </c>
    </row>
    <row r="388" spans="2:24" x14ac:dyDescent="0.2">
      <c r="B388">
        <v>247</v>
      </c>
      <c r="C388">
        <v>1972</v>
      </c>
      <c r="D388" t="s">
        <v>23</v>
      </c>
      <c r="E388" t="s">
        <v>32</v>
      </c>
      <c r="F388" t="s">
        <v>545</v>
      </c>
      <c r="G388">
        <v>1</v>
      </c>
      <c r="H388">
        <v>0</v>
      </c>
      <c r="I388" t="s">
        <v>546</v>
      </c>
      <c r="J388">
        <v>16</v>
      </c>
      <c r="K388">
        <v>172</v>
      </c>
      <c r="L388">
        <v>10</v>
      </c>
      <c r="M388">
        <v>125</v>
      </c>
      <c r="N388">
        <v>21</v>
      </c>
      <c r="O388">
        <v>13</v>
      </c>
      <c r="P388">
        <v>16</v>
      </c>
      <c r="Q388">
        <v>6</v>
      </c>
      <c r="R388">
        <v>7</v>
      </c>
      <c r="S388">
        <v>4</v>
      </c>
      <c r="T388">
        <v>9</v>
      </c>
      <c r="U388">
        <v>1</v>
      </c>
      <c r="V388">
        <v>0</v>
      </c>
      <c r="W388" t="s">
        <v>27</v>
      </c>
      <c r="X388">
        <v>0</v>
      </c>
    </row>
    <row r="389" spans="2:24" x14ac:dyDescent="0.2">
      <c r="B389">
        <v>9463</v>
      </c>
      <c r="C389">
        <v>1960</v>
      </c>
      <c r="D389" t="s">
        <v>23</v>
      </c>
      <c r="E389" t="s">
        <v>36</v>
      </c>
      <c r="F389" t="s">
        <v>547</v>
      </c>
      <c r="G389">
        <v>0</v>
      </c>
      <c r="H389">
        <v>1</v>
      </c>
      <c r="I389" t="s">
        <v>548</v>
      </c>
      <c r="J389">
        <v>16</v>
      </c>
      <c r="K389">
        <v>931</v>
      </c>
      <c r="L389">
        <v>56</v>
      </c>
      <c r="M389">
        <v>253</v>
      </c>
      <c r="N389">
        <v>91</v>
      </c>
      <c r="O389">
        <v>98</v>
      </c>
      <c r="P389">
        <v>14</v>
      </c>
      <c r="Q389">
        <v>4</v>
      </c>
      <c r="R389">
        <v>9</v>
      </c>
      <c r="S389">
        <v>7</v>
      </c>
      <c r="T389">
        <v>5</v>
      </c>
      <c r="U389">
        <v>0</v>
      </c>
      <c r="V389">
        <v>0</v>
      </c>
      <c r="W389" t="s">
        <v>31</v>
      </c>
      <c r="X389">
        <v>0</v>
      </c>
    </row>
    <row r="390" spans="2:24" x14ac:dyDescent="0.2">
      <c r="B390">
        <v>1459</v>
      </c>
      <c r="C390">
        <v>1967</v>
      </c>
      <c r="D390" t="s">
        <v>40</v>
      </c>
      <c r="E390" t="s">
        <v>32</v>
      </c>
      <c r="F390" t="s">
        <v>549</v>
      </c>
      <c r="G390">
        <v>0</v>
      </c>
      <c r="H390">
        <v>1</v>
      </c>
      <c r="I390" s="1">
        <v>41101</v>
      </c>
      <c r="J390">
        <v>16</v>
      </c>
      <c r="K390">
        <v>666</v>
      </c>
      <c r="L390">
        <v>35</v>
      </c>
      <c r="M390">
        <v>124</v>
      </c>
      <c r="N390">
        <v>69</v>
      </c>
      <c r="O390">
        <v>8</v>
      </c>
      <c r="P390">
        <v>26</v>
      </c>
      <c r="Q390">
        <v>1</v>
      </c>
      <c r="R390">
        <v>5</v>
      </c>
      <c r="S390">
        <v>5</v>
      </c>
      <c r="T390">
        <v>3</v>
      </c>
      <c r="U390">
        <v>0</v>
      </c>
      <c r="V390">
        <v>0</v>
      </c>
      <c r="W390" t="s">
        <v>27</v>
      </c>
      <c r="X390">
        <v>0</v>
      </c>
    </row>
    <row r="391" spans="2:24" x14ac:dyDescent="0.2">
      <c r="B391">
        <v>9530</v>
      </c>
      <c r="C391">
        <v>1989</v>
      </c>
      <c r="D391" t="s">
        <v>23</v>
      </c>
      <c r="E391" t="s">
        <v>32</v>
      </c>
      <c r="F391" t="s">
        <v>550</v>
      </c>
      <c r="G391">
        <v>1</v>
      </c>
      <c r="H391">
        <v>0</v>
      </c>
      <c r="I391" s="1">
        <v>40919</v>
      </c>
      <c r="J391">
        <v>16</v>
      </c>
      <c r="K391">
        <v>5</v>
      </c>
      <c r="L391">
        <v>3</v>
      </c>
      <c r="M391">
        <v>4</v>
      </c>
      <c r="N391">
        <v>4</v>
      </c>
      <c r="O391">
        <v>1</v>
      </c>
      <c r="P391">
        <v>0</v>
      </c>
      <c r="Q391">
        <v>1</v>
      </c>
      <c r="R391">
        <v>1</v>
      </c>
      <c r="S391">
        <v>2</v>
      </c>
      <c r="T391">
        <v>8</v>
      </c>
      <c r="U391">
        <v>0</v>
      </c>
      <c r="V391">
        <v>0</v>
      </c>
      <c r="W391" t="s">
        <v>67</v>
      </c>
      <c r="X391">
        <v>0</v>
      </c>
    </row>
    <row r="392" spans="2:24" x14ac:dyDescent="0.2">
      <c r="B392">
        <v>9653</v>
      </c>
      <c r="C392">
        <v>1976</v>
      </c>
      <c r="D392" t="s">
        <v>23</v>
      </c>
      <c r="E392" t="s">
        <v>32</v>
      </c>
      <c r="F392" t="s">
        <v>551</v>
      </c>
      <c r="G392">
        <v>0</v>
      </c>
      <c r="H392">
        <v>1</v>
      </c>
      <c r="I392" t="s">
        <v>552</v>
      </c>
      <c r="J392">
        <v>16</v>
      </c>
      <c r="K392">
        <v>27</v>
      </c>
      <c r="L392">
        <v>1</v>
      </c>
      <c r="M392">
        <v>14</v>
      </c>
      <c r="N392">
        <v>4</v>
      </c>
      <c r="O392">
        <v>1</v>
      </c>
      <c r="P392">
        <v>21</v>
      </c>
      <c r="Q392">
        <v>2</v>
      </c>
      <c r="R392">
        <v>2</v>
      </c>
      <c r="S392">
        <v>3</v>
      </c>
      <c r="T392">
        <v>8</v>
      </c>
      <c r="U392">
        <v>0</v>
      </c>
      <c r="V392">
        <v>0</v>
      </c>
      <c r="W392" t="s">
        <v>67</v>
      </c>
      <c r="X392">
        <v>0</v>
      </c>
    </row>
    <row r="393" spans="2:24" x14ac:dyDescent="0.2">
      <c r="B393">
        <v>10785</v>
      </c>
      <c r="C393">
        <v>1970</v>
      </c>
      <c r="D393" t="s">
        <v>23</v>
      </c>
      <c r="E393" t="s">
        <v>32</v>
      </c>
      <c r="F393" t="s">
        <v>553</v>
      </c>
      <c r="G393">
        <v>1</v>
      </c>
      <c r="H393">
        <v>1</v>
      </c>
      <c r="I393" t="s">
        <v>445</v>
      </c>
      <c r="J393">
        <v>17</v>
      </c>
      <c r="K393">
        <v>24</v>
      </c>
      <c r="L393">
        <v>1</v>
      </c>
      <c r="M393">
        <v>10</v>
      </c>
      <c r="N393">
        <v>2</v>
      </c>
      <c r="O393">
        <v>0</v>
      </c>
      <c r="P393">
        <v>4</v>
      </c>
      <c r="Q393">
        <v>2</v>
      </c>
      <c r="R393">
        <v>2</v>
      </c>
      <c r="S393">
        <v>3</v>
      </c>
      <c r="T393">
        <v>5</v>
      </c>
      <c r="U393">
        <v>0</v>
      </c>
      <c r="V393">
        <v>0</v>
      </c>
      <c r="W393" t="s">
        <v>67</v>
      </c>
      <c r="X393">
        <v>0</v>
      </c>
    </row>
    <row r="394" spans="2:24" x14ac:dyDescent="0.2">
      <c r="B394">
        <v>9392</v>
      </c>
      <c r="C394">
        <v>1972</v>
      </c>
      <c r="D394" t="s">
        <v>23</v>
      </c>
      <c r="E394" t="s">
        <v>28</v>
      </c>
      <c r="F394" t="s">
        <v>554</v>
      </c>
      <c r="G394">
        <v>1</v>
      </c>
      <c r="H394">
        <v>0</v>
      </c>
      <c r="I394" s="1">
        <v>41856</v>
      </c>
      <c r="J394">
        <v>17</v>
      </c>
      <c r="K394">
        <v>4</v>
      </c>
      <c r="L394">
        <v>1</v>
      </c>
      <c r="M394">
        <v>11</v>
      </c>
      <c r="N394">
        <v>0</v>
      </c>
      <c r="O394">
        <v>0</v>
      </c>
      <c r="P394">
        <v>1</v>
      </c>
      <c r="Q394">
        <v>1</v>
      </c>
      <c r="R394">
        <v>1</v>
      </c>
      <c r="S394">
        <v>2</v>
      </c>
      <c r="T394">
        <v>7</v>
      </c>
      <c r="U394">
        <v>0</v>
      </c>
      <c r="V394">
        <v>0</v>
      </c>
      <c r="W394" t="s">
        <v>27</v>
      </c>
      <c r="X394">
        <v>0</v>
      </c>
    </row>
    <row r="395" spans="2:24" x14ac:dyDescent="0.2">
      <c r="B395">
        <v>10146</v>
      </c>
      <c r="C395">
        <v>1973</v>
      </c>
      <c r="D395" t="s">
        <v>40</v>
      </c>
      <c r="E395" t="s">
        <v>36</v>
      </c>
      <c r="F395" t="s">
        <v>555</v>
      </c>
      <c r="G395">
        <v>1</v>
      </c>
      <c r="H395">
        <v>0</v>
      </c>
      <c r="I395" s="1">
        <v>41673</v>
      </c>
      <c r="J395">
        <v>17</v>
      </c>
      <c r="K395">
        <v>25</v>
      </c>
      <c r="L395">
        <v>1</v>
      </c>
      <c r="M395">
        <v>13</v>
      </c>
      <c r="N395">
        <v>0</v>
      </c>
      <c r="O395">
        <v>0</v>
      </c>
      <c r="P395">
        <v>3</v>
      </c>
      <c r="Q395">
        <v>1</v>
      </c>
      <c r="R395">
        <v>1</v>
      </c>
      <c r="S395">
        <v>3</v>
      </c>
      <c r="T395">
        <v>7</v>
      </c>
      <c r="U395">
        <v>0</v>
      </c>
      <c r="V395">
        <v>0</v>
      </c>
      <c r="W395" t="s">
        <v>38</v>
      </c>
      <c r="X395">
        <v>0</v>
      </c>
    </row>
    <row r="396" spans="2:24" x14ac:dyDescent="0.2">
      <c r="B396">
        <v>4741</v>
      </c>
      <c r="C396">
        <v>1975</v>
      </c>
      <c r="D396" t="s">
        <v>43</v>
      </c>
      <c r="E396" t="s">
        <v>32</v>
      </c>
      <c r="F396" t="s">
        <v>556</v>
      </c>
      <c r="G396">
        <v>1</v>
      </c>
      <c r="H396">
        <v>0</v>
      </c>
      <c r="I396" t="s">
        <v>329</v>
      </c>
      <c r="J396">
        <v>17</v>
      </c>
      <c r="K396">
        <v>391</v>
      </c>
      <c r="L396">
        <v>32</v>
      </c>
      <c r="M396">
        <v>70</v>
      </c>
      <c r="N396">
        <v>21</v>
      </c>
      <c r="O396">
        <v>32</v>
      </c>
      <c r="P396">
        <v>16</v>
      </c>
      <c r="Q396">
        <v>2</v>
      </c>
      <c r="R396">
        <v>6</v>
      </c>
      <c r="S396">
        <v>9</v>
      </c>
      <c r="T396">
        <v>5</v>
      </c>
      <c r="U396">
        <v>0</v>
      </c>
      <c r="V396">
        <v>0</v>
      </c>
      <c r="W396" t="s">
        <v>27</v>
      </c>
      <c r="X396">
        <v>1</v>
      </c>
    </row>
    <row r="397" spans="2:24" x14ac:dyDescent="0.2">
      <c r="B397">
        <v>1880</v>
      </c>
      <c r="C397">
        <v>1960</v>
      </c>
      <c r="D397" t="s">
        <v>40</v>
      </c>
      <c r="E397" t="s">
        <v>36</v>
      </c>
      <c r="F397" t="s">
        <v>557</v>
      </c>
      <c r="G397">
        <v>1</v>
      </c>
      <c r="H397">
        <v>1</v>
      </c>
      <c r="I397" t="s">
        <v>329</v>
      </c>
      <c r="J397">
        <v>17</v>
      </c>
      <c r="K397">
        <v>81</v>
      </c>
      <c r="L397">
        <v>0</v>
      </c>
      <c r="M397">
        <v>6</v>
      </c>
      <c r="N397">
        <v>0</v>
      </c>
      <c r="O397">
        <v>0</v>
      </c>
      <c r="P397">
        <v>6</v>
      </c>
      <c r="Q397">
        <v>2</v>
      </c>
      <c r="R397">
        <v>2</v>
      </c>
      <c r="S397">
        <v>3</v>
      </c>
      <c r="T397">
        <v>5</v>
      </c>
      <c r="U397">
        <v>0</v>
      </c>
      <c r="V397">
        <v>0</v>
      </c>
      <c r="W397" t="s">
        <v>50</v>
      </c>
      <c r="X397">
        <v>0</v>
      </c>
    </row>
    <row r="398" spans="2:24" x14ac:dyDescent="0.2">
      <c r="B398">
        <v>6471</v>
      </c>
      <c r="C398">
        <v>1972</v>
      </c>
      <c r="D398" t="s">
        <v>53</v>
      </c>
      <c r="E398" t="s">
        <v>28</v>
      </c>
      <c r="F398" t="s">
        <v>558</v>
      </c>
      <c r="G398">
        <v>1</v>
      </c>
      <c r="H398">
        <v>0</v>
      </c>
      <c r="I398" t="s">
        <v>171</v>
      </c>
      <c r="J398">
        <v>17</v>
      </c>
      <c r="K398">
        <v>14</v>
      </c>
      <c r="L398">
        <v>2</v>
      </c>
      <c r="M398">
        <v>30</v>
      </c>
      <c r="N398">
        <v>8</v>
      </c>
      <c r="O398">
        <v>2</v>
      </c>
      <c r="P398">
        <v>3</v>
      </c>
      <c r="Q398">
        <v>1</v>
      </c>
      <c r="R398">
        <v>2</v>
      </c>
      <c r="S398">
        <v>4</v>
      </c>
      <c r="T398">
        <v>5</v>
      </c>
      <c r="U398">
        <v>0</v>
      </c>
      <c r="V398">
        <v>0</v>
      </c>
      <c r="W398" t="s">
        <v>27</v>
      </c>
      <c r="X398">
        <v>0</v>
      </c>
    </row>
    <row r="399" spans="2:24" x14ac:dyDescent="0.2">
      <c r="B399">
        <v>5718</v>
      </c>
      <c r="C399">
        <v>1951</v>
      </c>
      <c r="D399" t="s">
        <v>23</v>
      </c>
      <c r="E399" t="s">
        <v>32</v>
      </c>
      <c r="F399" t="s">
        <v>559</v>
      </c>
      <c r="G399">
        <v>0</v>
      </c>
      <c r="H399">
        <v>0</v>
      </c>
      <c r="I399" t="s">
        <v>462</v>
      </c>
      <c r="J399">
        <v>17</v>
      </c>
      <c r="K399">
        <v>674</v>
      </c>
      <c r="L399">
        <v>168</v>
      </c>
      <c r="M399">
        <v>108</v>
      </c>
      <c r="N399">
        <v>192</v>
      </c>
      <c r="O399">
        <v>42</v>
      </c>
      <c r="P399">
        <v>231</v>
      </c>
      <c r="Q399">
        <v>1</v>
      </c>
      <c r="R399">
        <v>5</v>
      </c>
      <c r="S399">
        <v>6</v>
      </c>
      <c r="T399">
        <v>3</v>
      </c>
      <c r="U399">
        <v>1</v>
      </c>
      <c r="V399">
        <v>0</v>
      </c>
      <c r="W399" t="s">
        <v>67</v>
      </c>
      <c r="X399">
        <v>2</v>
      </c>
    </row>
    <row r="400" spans="2:24" x14ac:dyDescent="0.2">
      <c r="B400">
        <v>3478</v>
      </c>
      <c r="C400">
        <v>1972</v>
      </c>
      <c r="D400" t="s">
        <v>40</v>
      </c>
      <c r="E400" t="s">
        <v>32</v>
      </c>
      <c r="F400" t="s">
        <v>560</v>
      </c>
      <c r="G400">
        <v>1</v>
      </c>
      <c r="H400">
        <v>1</v>
      </c>
      <c r="I400" t="s">
        <v>561</v>
      </c>
      <c r="J400">
        <v>17</v>
      </c>
      <c r="K400">
        <v>267</v>
      </c>
      <c r="L400">
        <v>42</v>
      </c>
      <c r="M400">
        <v>309</v>
      </c>
      <c r="N400">
        <v>55</v>
      </c>
      <c r="O400">
        <v>42</v>
      </c>
      <c r="P400">
        <v>21</v>
      </c>
      <c r="Q400">
        <v>10</v>
      </c>
      <c r="R400">
        <v>7</v>
      </c>
      <c r="S400">
        <v>9</v>
      </c>
      <c r="T400">
        <v>5</v>
      </c>
      <c r="U400">
        <v>1</v>
      </c>
      <c r="V400">
        <v>0</v>
      </c>
      <c r="W400" t="s">
        <v>31</v>
      </c>
      <c r="X400">
        <v>0</v>
      </c>
    </row>
    <row r="401" spans="2:24" x14ac:dyDescent="0.2">
      <c r="B401">
        <v>7848</v>
      </c>
      <c r="C401">
        <v>1975</v>
      </c>
      <c r="D401" t="s">
        <v>23</v>
      </c>
      <c r="E401" t="s">
        <v>28</v>
      </c>
      <c r="F401" t="s">
        <v>562</v>
      </c>
      <c r="G401">
        <v>0</v>
      </c>
      <c r="H401">
        <v>1</v>
      </c>
      <c r="I401" t="s">
        <v>563</v>
      </c>
      <c r="J401">
        <v>17</v>
      </c>
      <c r="K401">
        <v>224</v>
      </c>
      <c r="L401">
        <v>2</v>
      </c>
      <c r="M401">
        <v>25</v>
      </c>
      <c r="N401">
        <v>7</v>
      </c>
      <c r="O401">
        <v>0</v>
      </c>
      <c r="P401">
        <v>110</v>
      </c>
      <c r="Q401">
        <v>2</v>
      </c>
      <c r="R401">
        <v>5</v>
      </c>
      <c r="S401">
        <v>3</v>
      </c>
      <c r="T401">
        <v>6</v>
      </c>
      <c r="U401">
        <v>0</v>
      </c>
      <c r="V401">
        <v>0</v>
      </c>
      <c r="W401" t="s">
        <v>50</v>
      </c>
      <c r="X401">
        <v>0</v>
      </c>
    </row>
    <row r="402" spans="2:24" x14ac:dyDescent="0.2">
      <c r="B402">
        <v>7999</v>
      </c>
      <c r="C402">
        <v>1956</v>
      </c>
      <c r="D402" t="s">
        <v>40</v>
      </c>
      <c r="E402" t="s">
        <v>36</v>
      </c>
      <c r="F402" t="s">
        <v>564</v>
      </c>
      <c r="G402">
        <v>0</v>
      </c>
      <c r="H402">
        <v>0</v>
      </c>
      <c r="I402" t="s">
        <v>565</v>
      </c>
      <c r="J402">
        <v>17</v>
      </c>
      <c r="K402">
        <v>1239</v>
      </c>
      <c r="L402">
        <v>17</v>
      </c>
      <c r="M402">
        <v>413</v>
      </c>
      <c r="N402">
        <v>23</v>
      </c>
      <c r="O402">
        <v>34</v>
      </c>
      <c r="P402">
        <v>17</v>
      </c>
      <c r="Q402">
        <v>1</v>
      </c>
      <c r="R402">
        <v>5</v>
      </c>
      <c r="S402">
        <v>5</v>
      </c>
      <c r="T402">
        <v>2</v>
      </c>
      <c r="U402">
        <v>1</v>
      </c>
      <c r="V402">
        <v>0</v>
      </c>
      <c r="W402" t="s">
        <v>27</v>
      </c>
      <c r="X402">
        <v>2</v>
      </c>
    </row>
    <row r="403" spans="2:24" x14ac:dyDescent="0.2">
      <c r="B403">
        <v>11101</v>
      </c>
      <c r="C403">
        <v>1992</v>
      </c>
      <c r="D403" t="s">
        <v>23</v>
      </c>
      <c r="E403" t="s">
        <v>36</v>
      </c>
      <c r="F403" t="s">
        <v>566</v>
      </c>
      <c r="G403">
        <v>0</v>
      </c>
      <c r="H403">
        <v>0</v>
      </c>
      <c r="I403" t="s">
        <v>567</v>
      </c>
      <c r="J403">
        <v>17</v>
      </c>
      <c r="K403">
        <v>412</v>
      </c>
      <c r="L403">
        <v>22</v>
      </c>
      <c r="M403">
        <v>132</v>
      </c>
      <c r="N403">
        <v>59</v>
      </c>
      <c r="O403">
        <v>28</v>
      </c>
      <c r="P403">
        <v>183</v>
      </c>
      <c r="Q403">
        <v>1</v>
      </c>
      <c r="R403">
        <v>11</v>
      </c>
      <c r="S403">
        <v>8</v>
      </c>
      <c r="T403">
        <v>4</v>
      </c>
      <c r="U403">
        <v>0</v>
      </c>
      <c r="V403">
        <v>0</v>
      </c>
      <c r="W403" t="s">
        <v>38</v>
      </c>
      <c r="X403">
        <v>1</v>
      </c>
    </row>
    <row r="404" spans="2:24" x14ac:dyDescent="0.2">
      <c r="B404">
        <v>9212</v>
      </c>
      <c r="C404">
        <v>1963</v>
      </c>
      <c r="D404" t="s">
        <v>53</v>
      </c>
      <c r="E404" t="s">
        <v>32</v>
      </c>
      <c r="F404" t="s">
        <v>568</v>
      </c>
      <c r="G404">
        <v>0</v>
      </c>
      <c r="H404">
        <v>1</v>
      </c>
      <c r="I404" t="s">
        <v>103</v>
      </c>
      <c r="J404">
        <v>17</v>
      </c>
      <c r="K404">
        <v>1205</v>
      </c>
      <c r="L404">
        <v>0</v>
      </c>
      <c r="M404">
        <v>235</v>
      </c>
      <c r="N404">
        <v>19</v>
      </c>
      <c r="O404">
        <v>14</v>
      </c>
      <c r="P404">
        <v>205</v>
      </c>
      <c r="Q404">
        <v>6</v>
      </c>
      <c r="R404">
        <v>6</v>
      </c>
      <c r="S404">
        <v>13</v>
      </c>
      <c r="T404">
        <v>7</v>
      </c>
      <c r="U404">
        <v>0</v>
      </c>
      <c r="V404">
        <v>0</v>
      </c>
      <c r="W404" t="s">
        <v>27</v>
      </c>
      <c r="X404">
        <v>0</v>
      </c>
    </row>
    <row r="405" spans="2:24" x14ac:dyDescent="0.2">
      <c r="B405">
        <v>10983</v>
      </c>
      <c r="C405">
        <v>1953</v>
      </c>
      <c r="D405" t="s">
        <v>23</v>
      </c>
      <c r="E405" t="s">
        <v>36</v>
      </c>
      <c r="F405" t="s">
        <v>569</v>
      </c>
      <c r="G405">
        <v>0</v>
      </c>
      <c r="H405">
        <v>0</v>
      </c>
      <c r="I405" t="s">
        <v>570</v>
      </c>
      <c r="J405">
        <v>17</v>
      </c>
      <c r="K405">
        <v>304</v>
      </c>
      <c r="L405">
        <v>98</v>
      </c>
      <c r="M405">
        <v>230</v>
      </c>
      <c r="N405">
        <v>150</v>
      </c>
      <c r="O405">
        <v>74</v>
      </c>
      <c r="P405">
        <v>74</v>
      </c>
      <c r="Q405">
        <v>1</v>
      </c>
      <c r="R405">
        <v>6</v>
      </c>
      <c r="S405">
        <v>13</v>
      </c>
      <c r="T405">
        <v>3</v>
      </c>
      <c r="U405">
        <v>0</v>
      </c>
      <c r="V405">
        <v>0</v>
      </c>
      <c r="W405" t="s">
        <v>67</v>
      </c>
      <c r="X405">
        <v>0</v>
      </c>
    </row>
    <row r="406" spans="2:24" x14ac:dyDescent="0.2">
      <c r="B406">
        <v>3629</v>
      </c>
      <c r="C406">
        <v>1979</v>
      </c>
      <c r="D406" t="s">
        <v>23</v>
      </c>
      <c r="E406" t="s">
        <v>28</v>
      </c>
      <c r="F406" t="s">
        <v>571</v>
      </c>
      <c r="G406">
        <v>1</v>
      </c>
      <c r="H406">
        <v>0</v>
      </c>
      <c r="I406" t="s">
        <v>108</v>
      </c>
      <c r="J406">
        <v>17</v>
      </c>
      <c r="K406">
        <v>76</v>
      </c>
      <c r="L406">
        <v>3</v>
      </c>
      <c r="M406">
        <v>31</v>
      </c>
      <c r="N406">
        <v>4</v>
      </c>
      <c r="O406">
        <v>4</v>
      </c>
      <c r="P406">
        <v>27</v>
      </c>
      <c r="Q406">
        <v>2</v>
      </c>
      <c r="R406">
        <v>3</v>
      </c>
      <c r="S406">
        <v>3</v>
      </c>
      <c r="T406">
        <v>7</v>
      </c>
      <c r="U406">
        <v>0</v>
      </c>
      <c r="V406">
        <v>0</v>
      </c>
      <c r="W406" t="s">
        <v>31</v>
      </c>
      <c r="X406">
        <v>0</v>
      </c>
    </row>
    <row r="407" spans="2:24" x14ac:dyDescent="0.2">
      <c r="B407">
        <v>4673</v>
      </c>
      <c r="C407">
        <v>1964</v>
      </c>
      <c r="D407" t="s">
        <v>40</v>
      </c>
      <c r="E407" t="s">
        <v>32</v>
      </c>
      <c r="F407" t="s">
        <v>572</v>
      </c>
      <c r="G407">
        <v>0</v>
      </c>
      <c r="H407">
        <v>1</v>
      </c>
      <c r="I407" t="s">
        <v>573</v>
      </c>
      <c r="J407">
        <v>17</v>
      </c>
      <c r="K407">
        <v>1004</v>
      </c>
      <c r="L407">
        <v>12</v>
      </c>
      <c r="M407">
        <v>145</v>
      </c>
      <c r="N407">
        <v>32</v>
      </c>
      <c r="O407">
        <v>12</v>
      </c>
      <c r="P407">
        <v>36</v>
      </c>
      <c r="Q407">
        <v>3</v>
      </c>
      <c r="R407">
        <v>10</v>
      </c>
      <c r="S407">
        <v>5</v>
      </c>
      <c r="T407">
        <v>5</v>
      </c>
      <c r="U407">
        <v>1</v>
      </c>
      <c r="V407">
        <v>0</v>
      </c>
      <c r="W407" t="s">
        <v>27</v>
      </c>
      <c r="X407">
        <v>1</v>
      </c>
    </row>
    <row r="408" spans="2:24" x14ac:dyDescent="0.2">
      <c r="B408">
        <v>796</v>
      </c>
      <c r="C408">
        <v>1966</v>
      </c>
      <c r="D408" t="s">
        <v>43</v>
      </c>
      <c r="E408" t="s">
        <v>24</v>
      </c>
      <c r="F408" t="s">
        <v>574</v>
      </c>
      <c r="G408">
        <v>0</v>
      </c>
      <c r="H408">
        <v>1</v>
      </c>
      <c r="I408" t="s">
        <v>575</v>
      </c>
      <c r="J408">
        <v>17</v>
      </c>
      <c r="K408">
        <v>584</v>
      </c>
      <c r="L408">
        <v>44</v>
      </c>
      <c r="M408">
        <v>212</v>
      </c>
      <c r="N408">
        <v>46</v>
      </c>
      <c r="O408">
        <v>8</v>
      </c>
      <c r="P408">
        <v>177</v>
      </c>
      <c r="Q408">
        <v>3</v>
      </c>
      <c r="R408">
        <v>11</v>
      </c>
      <c r="S408">
        <v>8</v>
      </c>
      <c r="T408">
        <v>8</v>
      </c>
      <c r="U408">
        <v>0</v>
      </c>
      <c r="V408">
        <v>0</v>
      </c>
      <c r="W408" t="s">
        <v>31</v>
      </c>
      <c r="X408">
        <v>0</v>
      </c>
    </row>
    <row r="409" spans="2:24" x14ac:dyDescent="0.2">
      <c r="B409">
        <v>618</v>
      </c>
      <c r="C409">
        <v>1978</v>
      </c>
      <c r="D409" t="s">
        <v>40</v>
      </c>
      <c r="E409" t="s">
        <v>32</v>
      </c>
      <c r="F409" t="s">
        <v>576</v>
      </c>
      <c r="G409">
        <v>0</v>
      </c>
      <c r="H409">
        <v>1</v>
      </c>
      <c r="I409" t="s">
        <v>147</v>
      </c>
      <c r="J409">
        <v>17</v>
      </c>
      <c r="K409">
        <v>422</v>
      </c>
      <c r="L409">
        <v>7</v>
      </c>
      <c r="M409">
        <v>238</v>
      </c>
      <c r="N409">
        <v>69</v>
      </c>
      <c r="O409">
        <v>46</v>
      </c>
      <c r="P409">
        <v>15</v>
      </c>
      <c r="Q409">
        <v>1</v>
      </c>
      <c r="R409">
        <v>7</v>
      </c>
      <c r="S409">
        <v>12</v>
      </c>
      <c r="T409">
        <v>4</v>
      </c>
      <c r="U409">
        <v>0</v>
      </c>
      <c r="V409">
        <v>0</v>
      </c>
      <c r="W409" t="s">
        <v>38</v>
      </c>
      <c r="X409">
        <v>0</v>
      </c>
    </row>
    <row r="410" spans="2:24" x14ac:dyDescent="0.2">
      <c r="B410">
        <v>380</v>
      </c>
      <c r="C410">
        <v>1955</v>
      </c>
      <c r="D410" t="s">
        <v>23</v>
      </c>
      <c r="E410" t="s">
        <v>24</v>
      </c>
      <c r="F410" t="s">
        <v>577</v>
      </c>
      <c r="G410">
        <v>0</v>
      </c>
      <c r="H410">
        <v>1</v>
      </c>
      <c r="I410" s="1">
        <v>41191</v>
      </c>
      <c r="J410">
        <v>17</v>
      </c>
      <c r="K410">
        <v>1170</v>
      </c>
      <c r="L410">
        <v>48</v>
      </c>
      <c r="M410">
        <v>320</v>
      </c>
      <c r="N410">
        <v>42</v>
      </c>
      <c r="O410">
        <v>32</v>
      </c>
      <c r="P410">
        <v>192</v>
      </c>
      <c r="Q410">
        <v>5</v>
      </c>
      <c r="R410">
        <v>11</v>
      </c>
      <c r="S410">
        <v>9</v>
      </c>
      <c r="T410">
        <v>8</v>
      </c>
      <c r="U410">
        <v>1</v>
      </c>
      <c r="V410">
        <v>0</v>
      </c>
      <c r="W410" t="s">
        <v>67</v>
      </c>
      <c r="X410">
        <v>1</v>
      </c>
    </row>
    <row r="411" spans="2:24" x14ac:dyDescent="0.2">
      <c r="B411">
        <v>1092</v>
      </c>
      <c r="C411">
        <v>1981</v>
      </c>
      <c r="D411" t="s">
        <v>23</v>
      </c>
      <c r="E411" t="s">
        <v>32</v>
      </c>
      <c r="F411" t="s">
        <v>578</v>
      </c>
      <c r="G411">
        <v>0</v>
      </c>
      <c r="H411">
        <v>1</v>
      </c>
      <c r="I411" s="1">
        <v>41221</v>
      </c>
      <c r="J411">
        <v>17</v>
      </c>
      <c r="K411">
        <v>269</v>
      </c>
      <c r="L411">
        <v>129</v>
      </c>
      <c r="M411">
        <v>495</v>
      </c>
      <c r="N411">
        <v>182</v>
      </c>
      <c r="O411">
        <v>43</v>
      </c>
      <c r="P411">
        <v>29</v>
      </c>
      <c r="Q411">
        <v>4</v>
      </c>
      <c r="R411">
        <v>9</v>
      </c>
      <c r="S411">
        <v>4</v>
      </c>
      <c r="T411">
        <v>7</v>
      </c>
      <c r="U411">
        <v>0</v>
      </c>
      <c r="V411">
        <v>0</v>
      </c>
      <c r="W411" t="s">
        <v>50</v>
      </c>
      <c r="X411">
        <v>0</v>
      </c>
    </row>
    <row r="412" spans="2:24" x14ac:dyDescent="0.2">
      <c r="B412">
        <v>8962</v>
      </c>
      <c r="C412">
        <v>1976</v>
      </c>
      <c r="D412" t="s">
        <v>53</v>
      </c>
      <c r="E412" t="s">
        <v>32</v>
      </c>
      <c r="F412" t="s">
        <v>579</v>
      </c>
      <c r="G412">
        <v>1</v>
      </c>
      <c r="H412">
        <v>1</v>
      </c>
      <c r="I412" t="s">
        <v>580</v>
      </c>
      <c r="J412">
        <v>18</v>
      </c>
      <c r="K412">
        <v>26</v>
      </c>
      <c r="L412">
        <v>0</v>
      </c>
      <c r="M412">
        <v>8</v>
      </c>
      <c r="N412">
        <v>0</v>
      </c>
      <c r="O412">
        <v>0</v>
      </c>
      <c r="P412">
        <v>3</v>
      </c>
      <c r="Q412">
        <v>2</v>
      </c>
      <c r="R412">
        <v>2</v>
      </c>
      <c r="S412">
        <v>3</v>
      </c>
      <c r="T412">
        <v>5</v>
      </c>
      <c r="U412">
        <v>0</v>
      </c>
      <c r="V412">
        <v>0</v>
      </c>
      <c r="W412" t="s">
        <v>67</v>
      </c>
      <c r="X412">
        <v>0</v>
      </c>
    </row>
    <row r="413" spans="2:24" x14ac:dyDescent="0.2">
      <c r="B413">
        <v>8207</v>
      </c>
      <c r="C413">
        <v>1958</v>
      </c>
      <c r="D413" t="s">
        <v>43</v>
      </c>
      <c r="E413" t="s">
        <v>32</v>
      </c>
      <c r="F413" t="s">
        <v>581</v>
      </c>
      <c r="G413">
        <v>0</v>
      </c>
      <c r="H413">
        <v>1</v>
      </c>
      <c r="I413" t="s">
        <v>358</v>
      </c>
      <c r="J413">
        <v>18</v>
      </c>
      <c r="K413">
        <v>28</v>
      </c>
      <c r="L413">
        <v>0</v>
      </c>
      <c r="M413">
        <v>9</v>
      </c>
      <c r="N413">
        <v>3</v>
      </c>
      <c r="O413">
        <v>0</v>
      </c>
      <c r="P413">
        <v>0</v>
      </c>
      <c r="Q413">
        <v>1</v>
      </c>
      <c r="R413">
        <v>1</v>
      </c>
      <c r="S413">
        <v>3</v>
      </c>
      <c r="T413">
        <v>4</v>
      </c>
      <c r="U413">
        <v>0</v>
      </c>
      <c r="V413">
        <v>0</v>
      </c>
      <c r="W413" t="s">
        <v>31</v>
      </c>
      <c r="X413">
        <v>0</v>
      </c>
    </row>
    <row r="414" spans="2:24" x14ac:dyDescent="0.2">
      <c r="B414">
        <v>6521</v>
      </c>
      <c r="C414">
        <v>1955</v>
      </c>
      <c r="D414" t="s">
        <v>23</v>
      </c>
      <c r="E414" t="s">
        <v>36</v>
      </c>
      <c r="F414" t="s">
        <v>582</v>
      </c>
      <c r="G414">
        <v>0</v>
      </c>
      <c r="H414">
        <v>0</v>
      </c>
      <c r="I414" t="s">
        <v>358</v>
      </c>
      <c r="J414">
        <v>18</v>
      </c>
      <c r="K414">
        <v>613</v>
      </c>
      <c r="L414">
        <v>22</v>
      </c>
      <c r="M414">
        <v>319</v>
      </c>
      <c r="N414">
        <v>33</v>
      </c>
      <c r="O414">
        <v>102</v>
      </c>
      <c r="P414">
        <v>12</v>
      </c>
      <c r="Q414">
        <v>1</v>
      </c>
      <c r="R414">
        <v>4</v>
      </c>
      <c r="S414">
        <v>9</v>
      </c>
      <c r="T414">
        <v>1</v>
      </c>
      <c r="U414">
        <v>0</v>
      </c>
      <c r="V414">
        <v>0</v>
      </c>
      <c r="W414" t="s">
        <v>67</v>
      </c>
      <c r="X414">
        <v>0</v>
      </c>
    </row>
    <row r="415" spans="2:24" x14ac:dyDescent="0.2">
      <c r="B415">
        <v>535</v>
      </c>
      <c r="C415">
        <v>1988</v>
      </c>
      <c r="D415" t="s">
        <v>23</v>
      </c>
      <c r="E415" t="s">
        <v>24</v>
      </c>
      <c r="F415" t="s">
        <v>583</v>
      </c>
      <c r="G415">
        <v>0</v>
      </c>
      <c r="H415">
        <v>0</v>
      </c>
      <c r="I415" t="s">
        <v>584</v>
      </c>
      <c r="J415">
        <v>18</v>
      </c>
      <c r="K415">
        <v>163</v>
      </c>
      <c r="L415">
        <v>23</v>
      </c>
      <c r="M415">
        <v>424</v>
      </c>
      <c r="N415">
        <v>27</v>
      </c>
      <c r="O415">
        <v>65</v>
      </c>
      <c r="P415">
        <v>76</v>
      </c>
      <c r="Q415">
        <v>1</v>
      </c>
      <c r="R415">
        <v>3</v>
      </c>
      <c r="S415">
        <v>13</v>
      </c>
      <c r="T415">
        <v>1</v>
      </c>
      <c r="U415">
        <v>0</v>
      </c>
      <c r="V415">
        <v>0</v>
      </c>
      <c r="W415" t="s">
        <v>46</v>
      </c>
      <c r="X415">
        <v>0</v>
      </c>
    </row>
    <row r="416" spans="2:24" x14ac:dyDescent="0.2">
      <c r="B416">
        <v>4608</v>
      </c>
      <c r="C416">
        <v>1988</v>
      </c>
      <c r="D416" t="s">
        <v>23</v>
      </c>
      <c r="E416" t="s">
        <v>24</v>
      </c>
      <c r="F416" t="s">
        <v>583</v>
      </c>
      <c r="G416">
        <v>0</v>
      </c>
      <c r="H416">
        <v>0</v>
      </c>
      <c r="I416" t="s">
        <v>584</v>
      </c>
      <c r="J416">
        <v>18</v>
      </c>
      <c r="K416">
        <v>163</v>
      </c>
      <c r="L416">
        <v>23</v>
      </c>
      <c r="M416">
        <v>424</v>
      </c>
      <c r="N416">
        <v>27</v>
      </c>
      <c r="O416">
        <v>65</v>
      </c>
      <c r="P416">
        <v>76</v>
      </c>
      <c r="Q416">
        <v>1</v>
      </c>
      <c r="R416">
        <v>3</v>
      </c>
      <c r="S416">
        <v>13</v>
      </c>
      <c r="T416">
        <v>1</v>
      </c>
      <c r="U416">
        <v>1</v>
      </c>
      <c r="V416">
        <v>0</v>
      </c>
      <c r="W416" t="s">
        <v>67</v>
      </c>
      <c r="X416">
        <v>0</v>
      </c>
    </row>
    <row r="417" spans="2:24" x14ac:dyDescent="0.2">
      <c r="B417">
        <v>11086</v>
      </c>
      <c r="C417">
        <v>1985</v>
      </c>
      <c r="D417" t="s">
        <v>118</v>
      </c>
      <c r="E417" t="s">
        <v>28</v>
      </c>
      <c r="F417" t="s">
        <v>585</v>
      </c>
      <c r="G417">
        <v>1</v>
      </c>
      <c r="H417">
        <v>0</v>
      </c>
      <c r="I417" t="s">
        <v>48</v>
      </c>
      <c r="J417">
        <v>18</v>
      </c>
      <c r="K417">
        <v>1</v>
      </c>
      <c r="L417">
        <v>6</v>
      </c>
      <c r="M417">
        <v>2</v>
      </c>
      <c r="N417">
        <v>3</v>
      </c>
      <c r="O417">
        <v>6</v>
      </c>
      <c r="P417">
        <v>3</v>
      </c>
      <c r="Q417">
        <v>1</v>
      </c>
      <c r="R417">
        <v>1</v>
      </c>
      <c r="S417">
        <v>3</v>
      </c>
      <c r="T417">
        <v>7</v>
      </c>
      <c r="U417">
        <v>0</v>
      </c>
      <c r="V417">
        <v>0</v>
      </c>
      <c r="W417" t="s">
        <v>27</v>
      </c>
      <c r="X417">
        <v>0</v>
      </c>
    </row>
    <row r="418" spans="2:24" x14ac:dyDescent="0.2">
      <c r="B418">
        <v>1064</v>
      </c>
      <c r="C418">
        <v>1972</v>
      </c>
      <c r="D418" t="s">
        <v>40</v>
      </c>
      <c r="E418" t="s">
        <v>32</v>
      </c>
      <c r="F418" t="s">
        <v>586</v>
      </c>
      <c r="G418">
        <v>1</v>
      </c>
      <c r="H418">
        <v>0</v>
      </c>
      <c r="I418" s="1">
        <v>41590</v>
      </c>
      <c r="J418">
        <v>18</v>
      </c>
      <c r="K418">
        <v>22</v>
      </c>
      <c r="L418">
        <v>1</v>
      </c>
      <c r="M418">
        <v>11</v>
      </c>
      <c r="N418">
        <v>0</v>
      </c>
      <c r="O418">
        <v>5</v>
      </c>
      <c r="P418">
        <v>3</v>
      </c>
      <c r="Q418">
        <v>1</v>
      </c>
      <c r="R418">
        <v>1</v>
      </c>
      <c r="S418">
        <v>3</v>
      </c>
      <c r="T418">
        <v>8</v>
      </c>
      <c r="U418">
        <v>0</v>
      </c>
      <c r="V418">
        <v>0</v>
      </c>
      <c r="W418" t="s">
        <v>27</v>
      </c>
      <c r="X418">
        <v>0</v>
      </c>
    </row>
    <row r="419" spans="2:24" x14ac:dyDescent="0.2">
      <c r="B419">
        <v>7000</v>
      </c>
      <c r="C419">
        <v>1973</v>
      </c>
      <c r="D419" t="s">
        <v>43</v>
      </c>
      <c r="E419" t="s">
        <v>28</v>
      </c>
      <c r="F419" t="s">
        <v>587</v>
      </c>
      <c r="G419">
        <v>0</v>
      </c>
      <c r="H419">
        <v>0</v>
      </c>
      <c r="I419" t="s">
        <v>173</v>
      </c>
      <c r="J419">
        <v>18</v>
      </c>
      <c r="K419">
        <v>279</v>
      </c>
      <c r="L419">
        <v>172</v>
      </c>
      <c r="M419">
        <v>74</v>
      </c>
      <c r="N419">
        <v>38</v>
      </c>
      <c r="O419">
        <v>8</v>
      </c>
      <c r="P419">
        <v>246</v>
      </c>
      <c r="Q419">
        <v>1</v>
      </c>
      <c r="R419">
        <v>2</v>
      </c>
      <c r="S419">
        <v>10</v>
      </c>
      <c r="T419">
        <v>1</v>
      </c>
      <c r="U419">
        <v>0</v>
      </c>
      <c r="V419">
        <v>0</v>
      </c>
      <c r="W419" t="s">
        <v>46</v>
      </c>
      <c r="X419">
        <v>0</v>
      </c>
    </row>
    <row r="420" spans="2:24" x14ac:dyDescent="0.2">
      <c r="B420">
        <v>1581</v>
      </c>
      <c r="C420">
        <v>1981</v>
      </c>
      <c r="D420" t="s">
        <v>23</v>
      </c>
      <c r="E420" t="s">
        <v>32</v>
      </c>
      <c r="F420" t="s">
        <v>588</v>
      </c>
      <c r="G420">
        <v>1</v>
      </c>
      <c r="H420">
        <v>0</v>
      </c>
      <c r="I420" s="1">
        <v>41557</v>
      </c>
      <c r="J420">
        <v>18</v>
      </c>
      <c r="K420">
        <v>2</v>
      </c>
      <c r="L420">
        <v>0</v>
      </c>
      <c r="M420">
        <v>8</v>
      </c>
      <c r="N420">
        <v>2</v>
      </c>
      <c r="O420">
        <v>2</v>
      </c>
      <c r="P420">
        <v>3</v>
      </c>
      <c r="Q420">
        <v>1</v>
      </c>
      <c r="R420">
        <v>1</v>
      </c>
      <c r="S420">
        <v>2</v>
      </c>
      <c r="T420">
        <v>8</v>
      </c>
      <c r="U420">
        <v>1</v>
      </c>
      <c r="V420">
        <v>0</v>
      </c>
      <c r="W420" t="s">
        <v>27</v>
      </c>
      <c r="X420">
        <v>0</v>
      </c>
    </row>
    <row r="421" spans="2:24" x14ac:dyDescent="0.2">
      <c r="B421">
        <v>7384</v>
      </c>
      <c r="C421">
        <v>1952</v>
      </c>
      <c r="D421" t="s">
        <v>53</v>
      </c>
      <c r="E421" t="s">
        <v>36</v>
      </c>
      <c r="F421" t="s">
        <v>589</v>
      </c>
      <c r="G421">
        <v>0</v>
      </c>
      <c r="H421">
        <v>0</v>
      </c>
      <c r="I421" t="s">
        <v>371</v>
      </c>
      <c r="J421">
        <v>18</v>
      </c>
      <c r="K421">
        <v>113</v>
      </c>
      <c r="L421">
        <v>61</v>
      </c>
      <c r="M421">
        <v>204</v>
      </c>
      <c r="N421">
        <v>34</v>
      </c>
      <c r="O421">
        <v>26</v>
      </c>
      <c r="P421">
        <v>47</v>
      </c>
      <c r="Q421">
        <v>2</v>
      </c>
      <c r="R421">
        <v>7</v>
      </c>
      <c r="S421">
        <v>7</v>
      </c>
      <c r="T421">
        <v>8</v>
      </c>
      <c r="U421">
        <v>0</v>
      </c>
      <c r="V421">
        <v>0</v>
      </c>
      <c r="W421" t="s">
        <v>27</v>
      </c>
      <c r="X421">
        <v>0</v>
      </c>
    </row>
    <row r="422" spans="2:24" x14ac:dyDescent="0.2">
      <c r="B422">
        <v>10552</v>
      </c>
      <c r="C422">
        <v>1980</v>
      </c>
      <c r="D422" t="s">
        <v>43</v>
      </c>
      <c r="E422" t="s">
        <v>32</v>
      </c>
      <c r="F422" t="s">
        <v>590</v>
      </c>
      <c r="G422">
        <v>0</v>
      </c>
      <c r="H422">
        <v>1</v>
      </c>
      <c r="I422" t="s">
        <v>591</v>
      </c>
      <c r="J422">
        <v>18</v>
      </c>
      <c r="K422">
        <v>70</v>
      </c>
      <c r="L422">
        <v>54</v>
      </c>
      <c r="M422">
        <v>109</v>
      </c>
      <c r="N422">
        <v>80</v>
      </c>
      <c r="O422">
        <v>9</v>
      </c>
      <c r="P422">
        <v>45</v>
      </c>
      <c r="Q422">
        <v>2</v>
      </c>
      <c r="R422">
        <v>4</v>
      </c>
      <c r="S422">
        <v>7</v>
      </c>
      <c r="T422">
        <v>5</v>
      </c>
      <c r="U422">
        <v>0</v>
      </c>
      <c r="V422">
        <v>0</v>
      </c>
      <c r="W422" t="s">
        <v>27</v>
      </c>
      <c r="X422">
        <v>0</v>
      </c>
    </row>
    <row r="423" spans="2:24" x14ac:dyDescent="0.2">
      <c r="B423">
        <v>6409</v>
      </c>
      <c r="C423">
        <v>1968</v>
      </c>
      <c r="D423" t="s">
        <v>23</v>
      </c>
      <c r="E423" t="s">
        <v>24</v>
      </c>
      <c r="F423" t="s">
        <v>592</v>
      </c>
      <c r="G423">
        <v>0</v>
      </c>
      <c r="H423">
        <v>0</v>
      </c>
      <c r="I423" t="s">
        <v>593</v>
      </c>
      <c r="J423">
        <v>18</v>
      </c>
      <c r="K423">
        <v>267</v>
      </c>
      <c r="L423">
        <v>140</v>
      </c>
      <c r="M423">
        <v>599</v>
      </c>
      <c r="N423">
        <v>34</v>
      </c>
      <c r="O423">
        <v>12</v>
      </c>
      <c r="P423">
        <v>127</v>
      </c>
      <c r="Q423">
        <v>1</v>
      </c>
      <c r="R423">
        <v>7</v>
      </c>
      <c r="S423">
        <v>7</v>
      </c>
      <c r="T423">
        <v>6</v>
      </c>
      <c r="U423">
        <v>1</v>
      </c>
      <c r="V423">
        <v>0</v>
      </c>
      <c r="W423" t="s">
        <v>67</v>
      </c>
      <c r="X423">
        <v>0</v>
      </c>
    </row>
    <row r="424" spans="2:24" x14ac:dyDescent="0.2">
      <c r="B424">
        <v>9507</v>
      </c>
      <c r="C424">
        <v>1976</v>
      </c>
      <c r="D424" t="s">
        <v>23</v>
      </c>
      <c r="E424" t="s">
        <v>32</v>
      </c>
      <c r="F424" t="s">
        <v>594</v>
      </c>
      <c r="G424">
        <v>0</v>
      </c>
      <c r="H424">
        <v>1</v>
      </c>
      <c r="I424" s="1">
        <v>41459</v>
      </c>
      <c r="J424">
        <v>18</v>
      </c>
      <c r="K424">
        <v>261</v>
      </c>
      <c r="L424">
        <v>23</v>
      </c>
      <c r="M424">
        <v>73</v>
      </c>
      <c r="N424">
        <v>4</v>
      </c>
      <c r="O424">
        <v>23</v>
      </c>
      <c r="P424">
        <v>50</v>
      </c>
      <c r="Q424">
        <v>2</v>
      </c>
      <c r="R424">
        <v>6</v>
      </c>
      <c r="S424">
        <v>5</v>
      </c>
      <c r="T424">
        <v>7</v>
      </c>
      <c r="U424">
        <v>0</v>
      </c>
      <c r="V424">
        <v>0</v>
      </c>
      <c r="W424" t="s">
        <v>27</v>
      </c>
      <c r="X424">
        <v>0</v>
      </c>
    </row>
    <row r="425" spans="2:24" x14ac:dyDescent="0.2">
      <c r="B425">
        <v>9560</v>
      </c>
      <c r="C425">
        <v>1966</v>
      </c>
      <c r="D425" t="s">
        <v>23</v>
      </c>
      <c r="E425" t="s">
        <v>36</v>
      </c>
      <c r="F425" t="s">
        <v>595</v>
      </c>
      <c r="G425">
        <v>0</v>
      </c>
      <c r="H425">
        <v>0</v>
      </c>
      <c r="I425" s="1">
        <v>41336</v>
      </c>
      <c r="J425">
        <v>18</v>
      </c>
      <c r="K425">
        <v>856</v>
      </c>
      <c r="L425">
        <v>61</v>
      </c>
      <c r="M425">
        <v>570</v>
      </c>
      <c r="N425">
        <v>40</v>
      </c>
      <c r="O425">
        <v>25</v>
      </c>
      <c r="P425">
        <v>122</v>
      </c>
      <c r="Q425">
        <v>1</v>
      </c>
      <c r="R425">
        <v>7</v>
      </c>
      <c r="S425">
        <v>8</v>
      </c>
      <c r="T425">
        <v>3</v>
      </c>
      <c r="U425">
        <v>1</v>
      </c>
      <c r="V425">
        <v>0</v>
      </c>
      <c r="W425" t="s">
        <v>27</v>
      </c>
      <c r="X425">
        <v>1</v>
      </c>
    </row>
    <row r="426" spans="2:24" x14ac:dyDescent="0.2">
      <c r="B426">
        <v>10991</v>
      </c>
      <c r="C426">
        <v>1961</v>
      </c>
      <c r="D426" t="s">
        <v>53</v>
      </c>
      <c r="E426" t="s">
        <v>32</v>
      </c>
      <c r="F426" t="s">
        <v>596</v>
      </c>
      <c r="G426">
        <v>0</v>
      </c>
      <c r="H426">
        <v>0</v>
      </c>
      <c r="I426" s="1">
        <v>41102</v>
      </c>
      <c r="J426">
        <v>18</v>
      </c>
      <c r="K426">
        <v>454</v>
      </c>
      <c r="L426">
        <v>194</v>
      </c>
      <c r="M426">
        <v>106</v>
      </c>
      <c r="N426">
        <v>31</v>
      </c>
      <c r="O426">
        <v>22</v>
      </c>
      <c r="P426">
        <v>43</v>
      </c>
      <c r="Q426">
        <v>1</v>
      </c>
      <c r="R426">
        <v>5</v>
      </c>
      <c r="S426">
        <v>4</v>
      </c>
      <c r="T426">
        <v>2</v>
      </c>
      <c r="U426">
        <v>0</v>
      </c>
      <c r="V426">
        <v>0</v>
      </c>
      <c r="W426" t="s">
        <v>31</v>
      </c>
      <c r="X426">
        <v>0</v>
      </c>
    </row>
    <row r="427" spans="2:24" x14ac:dyDescent="0.2">
      <c r="B427">
        <v>4712</v>
      </c>
      <c r="C427">
        <v>1992</v>
      </c>
      <c r="D427" t="s">
        <v>43</v>
      </c>
      <c r="E427" t="s">
        <v>36</v>
      </c>
      <c r="F427" t="s">
        <v>597</v>
      </c>
      <c r="G427">
        <v>0</v>
      </c>
      <c r="H427">
        <v>0</v>
      </c>
      <c r="I427" t="s">
        <v>598</v>
      </c>
      <c r="J427">
        <v>18</v>
      </c>
      <c r="K427">
        <v>8</v>
      </c>
      <c r="L427">
        <v>8</v>
      </c>
      <c r="M427">
        <v>22</v>
      </c>
      <c r="N427">
        <v>24</v>
      </c>
      <c r="O427">
        <v>11</v>
      </c>
      <c r="P427">
        <v>9</v>
      </c>
      <c r="Q427">
        <v>1</v>
      </c>
      <c r="R427">
        <v>1</v>
      </c>
      <c r="S427">
        <v>4</v>
      </c>
      <c r="T427">
        <v>4</v>
      </c>
      <c r="U427">
        <v>0</v>
      </c>
      <c r="V427">
        <v>0</v>
      </c>
      <c r="W427" t="s">
        <v>27</v>
      </c>
      <c r="X427">
        <v>0</v>
      </c>
    </row>
    <row r="428" spans="2:24" x14ac:dyDescent="0.2">
      <c r="B428">
        <v>11056</v>
      </c>
      <c r="C428">
        <v>1975</v>
      </c>
      <c r="D428" t="s">
        <v>23</v>
      </c>
      <c r="E428" t="s">
        <v>32</v>
      </c>
      <c r="F428" t="s">
        <v>599</v>
      </c>
      <c r="G428">
        <v>0</v>
      </c>
      <c r="H428">
        <v>0</v>
      </c>
      <c r="I428" t="s">
        <v>600</v>
      </c>
      <c r="J428">
        <v>18</v>
      </c>
      <c r="K428">
        <v>546</v>
      </c>
      <c r="L428">
        <v>91</v>
      </c>
      <c r="M428">
        <v>410</v>
      </c>
      <c r="N428">
        <v>119</v>
      </c>
      <c r="O428">
        <v>0</v>
      </c>
      <c r="P428">
        <v>22</v>
      </c>
      <c r="Q428">
        <v>1</v>
      </c>
      <c r="R428">
        <v>3</v>
      </c>
      <c r="S428">
        <v>10</v>
      </c>
      <c r="T428">
        <v>1</v>
      </c>
      <c r="U428">
        <v>0</v>
      </c>
      <c r="V428">
        <v>0</v>
      </c>
      <c r="W428" t="s">
        <v>27</v>
      </c>
      <c r="X428">
        <v>0</v>
      </c>
    </row>
    <row r="429" spans="2:24" x14ac:dyDescent="0.2">
      <c r="B429">
        <v>7414</v>
      </c>
      <c r="C429">
        <v>1972</v>
      </c>
      <c r="D429" t="s">
        <v>23</v>
      </c>
      <c r="E429" t="s">
        <v>32</v>
      </c>
      <c r="F429" t="s">
        <v>601</v>
      </c>
      <c r="G429">
        <v>1</v>
      </c>
      <c r="H429">
        <v>1</v>
      </c>
      <c r="I429" t="s">
        <v>602</v>
      </c>
      <c r="J429">
        <v>18</v>
      </c>
      <c r="K429">
        <v>96</v>
      </c>
      <c r="L429">
        <v>1</v>
      </c>
      <c r="M429">
        <v>42</v>
      </c>
      <c r="N429">
        <v>12</v>
      </c>
      <c r="O429">
        <v>3</v>
      </c>
      <c r="P429">
        <v>32</v>
      </c>
      <c r="Q429">
        <v>4</v>
      </c>
      <c r="R429">
        <v>3</v>
      </c>
      <c r="S429">
        <v>4</v>
      </c>
      <c r="T429">
        <v>8</v>
      </c>
      <c r="U429">
        <v>0</v>
      </c>
      <c r="V429">
        <v>0</v>
      </c>
      <c r="W429" t="s">
        <v>27</v>
      </c>
      <c r="X429">
        <v>0</v>
      </c>
    </row>
    <row r="430" spans="2:24" x14ac:dyDescent="0.2">
      <c r="B430">
        <v>3076</v>
      </c>
      <c r="C430">
        <v>1976</v>
      </c>
      <c r="D430" t="s">
        <v>23</v>
      </c>
      <c r="E430" t="s">
        <v>36</v>
      </c>
      <c r="F430" t="s">
        <v>603</v>
      </c>
      <c r="G430">
        <v>1</v>
      </c>
      <c r="H430">
        <v>1</v>
      </c>
      <c r="I430" s="1">
        <v>41099</v>
      </c>
      <c r="J430">
        <v>18</v>
      </c>
      <c r="K430">
        <v>452</v>
      </c>
      <c r="L430">
        <v>18</v>
      </c>
      <c r="M430">
        <v>102</v>
      </c>
      <c r="N430">
        <v>16</v>
      </c>
      <c r="O430">
        <v>18</v>
      </c>
      <c r="P430">
        <v>6</v>
      </c>
      <c r="Q430">
        <v>4</v>
      </c>
      <c r="R430">
        <v>4</v>
      </c>
      <c r="S430">
        <v>12</v>
      </c>
      <c r="T430">
        <v>3</v>
      </c>
      <c r="U430">
        <v>0</v>
      </c>
      <c r="V430">
        <v>0</v>
      </c>
      <c r="W430" t="s">
        <v>38</v>
      </c>
      <c r="X430">
        <v>0</v>
      </c>
    </row>
    <row r="431" spans="2:24" x14ac:dyDescent="0.2">
      <c r="B431">
        <v>6355</v>
      </c>
      <c r="C431">
        <v>1979</v>
      </c>
      <c r="D431" t="s">
        <v>23</v>
      </c>
      <c r="E431" t="s">
        <v>32</v>
      </c>
      <c r="F431" t="s">
        <v>604</v>
      </c>
      <c r="G431">
        <v>1</v>
      </c>
      <c r="H431">
        <v>1</v>
      </c>
      <c r="I431" t="s">
        <v>605</v>
      </c>
      <c r="J431">
        <v>19</v>
      </c>
      <c r="K431">
        <v>20</v>
      </c>
      <c r="L431">
        <v>0</v>
      </c>
      <c r="M431">
        <v>14</v>
      </c>
      <c r="N431">
        <v>7</v>
      </c>
      <c r="O431">
        <v>3</v>
      </c>
      <c r="P431">
        <v>1</v>
      </c>
      <c r="Q431">
        <v>3</v>
      </c>
      <c r="R431">
        <v>2</v>
      </c>
      <c r="S431">
        <v>4</v>
      </c>
      <c r="T431">
        <v>3</v>
      </c>
      <c r="U431">
        <v>0</v>
      </c>
      <c r="V431">
        <v>0</v>
      </c>
      <c r="W431" t="s">
        <v>27</v>
      </c>
      <c r="X431">
        <v>0</v>
      </c>
    </row>
    <row r="432" spans="2:24" x14ac:dyDescent="0.2">
      <c r="B432">
        <v>7959</v>
      </c>
      <c r="C432">
        <v>1962</v>
      </c>
      <c r="D432" t="s">
        <v>23</v>
      </c>
      <c r="E432" t="s">
        <v>32</v>
      </c>
      <c r="F432" t="s">
        <v>606</v>
      </c>
      <c r="G432">
        <v>0</v>
      </c>
      <c r="H432">
        <v>0</v>
      </c>
      <c r="I432" t="s">
        <v>607</v>
      </c>
      <c r="J432">
        <v>19</v>
      </c>
      <c r="K432">
        <v>658</v>
      </c>
      <c r="L432">
        <v>80</v>
      </c>
      <c r="M432">
        <v>483</v>
      </c>
      <c r="N432">
        <v>123</v>
      </c>
      <c r="O432">
        <v>13</v>
      </c>
      <c r="P432">
        <v>13</v>
      </c>
      <c r="Q432">
        <v>1</v>
      </c>
      <c r="R432">
        <v>3</v>
      </c>
      <c r="S432">
        <v>5</v>
      </c>
      <c r="T432">
        <v>1</v>
      </c>
      <c r="U432">
        <v>0</v>
      </c>
      <c r="V432">
        <v>0</v>
      </c>
      <c r="W432" t="s">
        <v>27</v>
      </c>
      <c r="X432">
        <v>0</v>
      </c>
    </row>
    <row r="433" spans="2:24" x14ac:dyDescent="0.2">
      <c r="B433">
        <v>5512</v>
      </c>
      <c r="C433">
        <v>1978</v>
      </c>
      <c r="D433" t="s">
        <v>53</v>
      </c>
      <c r="E433" t="s">
        <v>32</v>
      </c>
      <c r="F433" t="s">
        <v>608</v>
      </c>
      <c r="G433">
        <v>0</v>
      </c>
      <c r="H433">
        <v>1</v>
      </c>
      <c r="I433" t="s">
        <v>194</v>
      </c>
      <c r="J433">
        <v>19</v>
      </c>
      <c r="K433">
        <v>451</v>
      </c>
      <c r="L433">
        <v>0</v>
      </c>
      <c r="M433">
        <v>39</v>
      </c>
      <c r="N433">
        <v>0</v>
      </c>
      <c r="O433">
        <v>4</v>
      </c>
      <c r="P433">
        <v>24</v>
      </c>
      <c r="Q433">
        <v>1</v>
      </c>
      <c r="R433">
        <v>7</v>
      </c>
      <c r="S433">
        <v>8</v>
      </c>
      <c r="T433">
        <v>5</v>
      </c>
      <c r="U433">
        <v>0</v>
      </c>
      <c r="V433">
        <v>0</v>
      </c>
      <c r="W433" t="s">
        <v>27</v>
      </c>
      <c r="X433">
        <v>0</v>
      </c>
    </row>
    <row r="434" spans="2:24" x14ac:dyDescent="0.2">
      <c r="B434">
        <v>10102</v>
      </c>
      <c r="C434">
        <v>1967</v>
      </c>
      <c r="D434" t="s">
        <v>23</v>
      </c>
      <c r="E434" t="s">
        <v>55</v>
      </c>
      <c r="F434" t="s">
        <v>609</v>
      </c>
      <c r="G434">
        <v>0</v>
      </c>
      <c r="H434">
        <v>0</v>
      </c>
      <c r="I434" s="1">
        <v>41978</v>
      </c>
      <c r="J434">
        <v>19</v>
      </c>
      <c r="K434">
        <v>395</v>
      </c>
      <c r="L434">
        <v>183</v>
      </c>
      <c r="M434">
        <v>565</v>
      </c>
      <c r="N434">
        <v>166</v>
      </c>
      <c r="O434">
        <v>141</v>
      </c>
      <c r="P434">
        <v>28</v>
      </c>
      <c r="Q434">
        <v>1</v>
      </c>
      <c r="R434">
        <v>5</v>
      </c>
      <c r="S434">
        <v>5</v>
      </c>
      <c r="T434">
        <v>3</v>
      </c>
      <c r="U434">
        <v>0</v>
      </c>
      <c r="V434">
        <v>0</v>
      </c>
      <c r="W434" t="s">
        <v>67</v>
      </c>
      <c r="X434">
        <v>0</v>
      </c>
    </row>
    <row r="435" spans="2:24" x14ac:dyDescent="0.2">
      <c r="B435">
        <v>9369</v>
      </c>
      <c r="C435">
        <v>1980</v>
      </c>
      <c r="D435" t="s">
        <v>43</v>
      </c>
      <c r="E435" t="s">
        <v>28</v>
      </c>
      <c r="F435" t="s">
        <v>610</v>
      </c>
      <c r="G435">
        <v>0</v>
      </c>
      <c r="H435">
        <v>1</v>
      </c>
      <c r="I435" t="s">
        <v>289</v>
      </c>
      <c r="J435">
        <v>19</v>
      </c>
      <c r="K435">
        <v>688</v>
      </c>
      <c r="L435">
        <v>14</v>
      </c>
      <c r="M435">
        <v>309</v>
      </c>
      <c r="N435">
        <v>201</v>
      </c>
      <c r="O435">
        <v>24</v>
      </c>
      <c r="P435">
        <v>38</v>
      </c>
      <c r="Q435">
        <v>1</v>
      </c>
      <c r="R435">
        <v>11</v>
      </c>
      <c r="S435">
        <v>10</v>
      </c>
      <c r="T435">
        <v>5</v>
      </c>
      <c r="U435">
        <v>1</v>
      </c>
      <c r="V435">
        <v>0</v>
      </c>
      <c r="W435" t="s">
        <v>46</v>
      </c>
      <c r="X435">
        <v>2</v>
      </c>
    </row>
    <row r="436" spans="2:24" x14ac:dyDescent="0.2">
      <c r="B436">
        <v>3711</v>
      </c>
      <c r="C436">
        <v>1945</v>
      </c>
      <c r="D436" t="s">
        <v>53</v>
      </c>
      <c r="E436" t="s">
        <v>32</v>
      </c>
      <c r="F436" t="s">
        <v>611</v>
      </c>
      <c r="G436">
        <v>0</v>
      </c>
      <c r="H436">
        <v>0</v>
      </c>
      <c r="I436" s="1">
        <v>41642</v>
      </c>
      <c r="J436">
        <v>19</v>
      </c>
      <c r="K436">
        <v>1035</v>
      </c>
      <c r="L436">
        <v>134</v>
      </c>
      <c r="M436">
        <v>670</v>
      </c>
      <c r="N436">
        <v>25</v>
      </c>
      <c r="O436">
        <v>38</v>
      </c>
      <c r="P436">
        <v>0</v>
      </c>
      <c r="Q436">
        <v>1</v>
      </c>
      <c r="R436">
        <v>6</v>
      </c>
      <c r="S436">
        <v>10</v>
      </c>
      <c r="T436">
        <v>3</v>
      </c>
      <c r="U436">
        <v>0</v>
      </c>
      <c r="V436">
        <v>0</v>
      </c>
      <c r="W436" t="s">
        <v>27</v>
      </c>
      <c r="X436">
        <v>2</v>
      </c>
    </row>
    <row r="437" spans="2:24" x14ac:dyDescent="0.2">
      <c r="B437">
        <v>6931</v>
      </c>
      <c r="C437">
        <v>1968</v>
      </c>
      <c r="D437" t="s">
        <v>23</v>
      </c>
      <c r="E437" t="s">
        <v>24</v>
      </c>
      <c r="F437" t="s">
        <v>612</v>
      </c>
      <c r="G437">
        <v>0</v>
      </c>
      <c r="H437">
        <v>0</v>
      </c>
      <c r="I437" t="s">
        <v>613</v>
      </c>
      <c r="J437">
        <v>19</v>
      </c>
      <c r="K437">
        <v>464</v>
      </c>
      <c r="L437">
        <v>151</v>
      </c>
      <c r="M437">
        <v>292</v>
      </c>
      <c r="N437">
        <v>65</v>
      </c>
      <c r="O437">
        <v>60</v>
      </c>
      <c r="P437">
        <v>30</v>
      </c>
      <c r="Q437">
        <v>1</v>
      </c>
      <c r="R437">
        <v>8</v>
      </c>
      <c r="S437">
        <v>4</v>
      </c>
      <c r="T437">
        <v>4</v>
      </c>
      <c r="U437">
        <v>1</v>
      </c>
      <c r="V437">
        <v>0</v>
      </c>
      <c r="W437" t="s">
        <v>27</v>
      </c>
      <c r="X437">
        <v>1</v>
      </c>
    </row>
    <row r="438" spans="2:24" x14ac:dyDescent="0.2">
      <c r="B438">
        <v>9596</v>
      </c>
      <c r="C438">
        <v>1981</v>
      </c>
      <c r="D438" t="s">
        <v>40</v>
      </c>
      <c r="E438" t="s">
        <v>28</v>
      </c>
      <c r="F438" t="s">
        <v>614</v>
      </c>
      <c r="G438">
        <v>0</v>
      </c>
      <c r="H438">
        <v>0</v>
      </c>
      <c r="I438" t="s">
        <v>615</v>
      </c>
      <c r="J438">
        <v>19</v>
      </c>
      <c r="K438">
        <v>365</v>
      </c>
      <c r="L438">
        <v>32</v>
      </c>
      <c r="M438">
        <v>117</v>
      </c>
      <c r="N438">
        <v>34</v>
      </c>
      <c r="O438">
        <v>110</v>
      </c>
      <c r="P438">
        <v>6</v>
      </c>
      <c r="Q438">
        <v>1</v>
      </c>
      <c r="R438">
        <v>3</v>
      </c>
      <c r="S438">
        <v>13</v>
      </c>
      <c r="T438">
        <v>2</v>
      </c>
      <c r="U438">
        <v>0</v>
      </c>
      <c r="V438">
        <v>0</v>
      </c>
      <c r="W438" t="s">
        <v>35</v>
      </c>
      <c r="X438">
        <v>0</v>
      </c>
    </row>
    <row r="439" spans="2:24" x14ac:dyDescent="0.2">
      <c r="B439">
        <v>2727</v>
      </c>
      <c r="C439">
        <v>1974</v>
      </c>
      <c r="D439" t="s">
        <v>23</v>
      </c>
      <c r="E439" t="s">
        <v>36</v>
      </c>
      <c r="F439" t="s">
        <v>322</v>
      </c>
      <c r="G439">
        <v>0</v>
      </c>
      <c r="H439">
        <v>0</v>
      </c>
      <c r="I439" s="1">
        <v>41376</v>
      </c>
      <c r="J439">
        <v>19</v>
      </c>
      <c r="K439">
        <v>181</v>
      </c>
      <c r="L439">
        <v>21</v>
      </c>
      <c r="M439">
        <v>69</v>
      </c>
      <c r="N439">
        <v>39</v>
      </c>
      <c r="O439">
        <v>3</v>
      </c>
      <c r="P439">
        <v>96</v>
      </c>
      <c r="Q439">
        <v>1</v>
      </c>
      <c r="R439">
        <v>3</v>
      </c>
      <c r="S439">
        <v>6</v>
      </c>
      <c r="T439">
        <v>3</v>
      </c>
      <c r="U439">
        <v>0</v>
      </c>
      <c r="V439">
        <v>0</v>
      </c>
      <c r="W439" t="s">
        <v>67</v>
      </c>
      <c r="X439">
        <v>0</v>
      </c>
    </row>
    <row r="440" spans="2:24" x14ac:dyDescent="0.2">
      <c r="B440">
        <v>8416</v>
      </c>
      <c r="C440">
        <v>1982</v>
      </c>
      <c r="D440" t="s">
        <v>23</v>
      </c>
      <c r="E440" t="s">
        <v>32</v>
      </c>
      <c r="F440" t="s">
        <v>616</v>
      </c>
      <c r="G440">
        <v>1</v>
      </c>
      <c r="H440">
        <v>0</v>
      </c>
      <c r="I440" t="s">
        <v>617</v>
      </c>
      <c r="J440">
        <v>19</v>
      </c>
      <c r="K440">
        <v>6</v>
      </c>
      <c r="L440">
        <v>6</v>
      </c>
      <c r="M440">
        <v>15</v>
      </c>
      <c r="N440">
        <v>10</v>
      </c>
      <c r="O440">
        <v>5</v>
      </c>
      <c r="P440">
        <v>2</v>
      </c>
      <c r="Q440">
        <v>2</v>
      </c>
      <c r="R440">
        <v>2</v>
      </c>
      <c r="S440">
        <v>3</v>
      </c>
      <c r="T440">
        <v>6</v>
      </c>
      <c r="U440">
        <v>0</v>
      </c>
      <c r="V440">
        <v>0</v>
      </c>
      <c r="W440" t="s">
        <v>35</v>
      </c>
      <c r="X440">
        <v>0</v>
      </c>
    </row>
    <row r="441" spans="2:24" x14ac:dyDescent="0.2">
      <c r="B441">
        <v>3967</v>
      </c>
      <c r="C441">
        <v>1972</v>
      </c>
      <c r="D441" t="s">
        <v>40</v>
      </c>
      <c r="E441" t="s">
        <v>32</v>
      </c>
      <c r="F441" t="s">
        <v>618</v>
      </c>
      <c r="G441">
        <v>0</v>
      </c>
      <c r="H441">
        <v>0</v>
      </c>
      <c r="I441" t="s">
        <v>619</v>
      </c>
      <c r="J441">
        <v>19</v>
      </c>
      <c r="K441">
        <v>331</v>
      </c>
      <c r="L441">
        <v>197</v>
      </c>
      <c r="M441">
        <v>170</v>
      </c>
      <c r="N441">
        <v>58</v>
      </c>
      <c r="O441">
        <v>152</v>
      </c>
      <c r="P441">
        <v>35</v>
      </c>
      <c r="Q441">
        <v>1</v>
      </c>
      <c r="R441">
        <v>2</v>
      </c>
      <c r="S441">
        <v>13</v>
      </c>
      <c r="T441">
        <v>1</v>
      </c>
      <c r="U441">
        <v>0</v>
      </c>
      <c r="V441">
        <v>0</v>
      </c>
      <c r="W441" t="s">
        <v>31</v>
      </c>
      <c r="X441">
        <v>0</v>
      </c>
    </row>
    <row r="442" spans="2:24" x14ac:dyDescent="0.2">
      <c r="B442">
        <v>2139</v>
      </c>
      <c r="C442">
        <v>1976</v>
      </c>
      <c r="D442" t="s">
        <v>53</v>
      </c>
      <c r="E442" t="s">
        <v>32</v>
      </c>
      <c r="F442" t="s">
        <v>239</v>
      </c>
      <c r="G442">
        <v>1</v>
      </c>
      <c r="H442">
        <v>0</v>
      </c>
      <c r="I442" s="1">
        <v>41315</v>
      </c>
      <c r="J442">
        <v>19</v>
      </c>
      <c r="K442">
        <v>3</v>
      </c>
      <c r="L442">
        <v>1</v>
      </c>
      <c r="M442">
        <v>10</v>
      </c>
      <c r="N442">
        <v>3</v>
      </c>
      <c r="O442">
        <v>2</v>
      </c>
      <c r="P442">
        <v>12</v>
      </c>
      <c r="Q442">
        <v>3</v>
      </c>
      <c r="R442">
        <v>2</v>
      </c>
      <c r="S442">
        <v>3</v>
      </c>
      <c r="T442">
        <v>5</v>
      </c>
      <c r="U442">
        <v>0</v>
      </c>
      <c r="V442">
        <v>0</v>
      </c>
      <c r="W442" t="s">
        <v>38</v>
      </c>
      <c r="X442">
        <v>0</v>
      </c>
    </row>
    <row r="443" spans="2:24" x14ac:dyDescent="0.2">
      <c r="B443">
        <v>2162</v>
      </c>
      <c r="C443">
        <v>1977</v>
      </c>
      <c r="D443" t="s">
        <v>23</v>
      </c>
      <c r="E443" t="s">
        <v>32</v>
      </c>
      <c r="F443" t="s">
        <v>620</v>
      </c>
      <c r="G443">
        <v>0</v>
      </c>
      <c r="H443">
        <v>1</v>
      </c>
      <c r="I443" t="s">
        <v>212</v>
      </c>
      <c r="J443">
        <v>19</v>
      </c>
      <c r="K443">
        <v>256</v>
      </c>
      <c r="L443">
        <v>34</v>
      </c>
      <c r="M443">
        <v>103</v>
      </c>
      <c r="N443">
        <v>90</v>
      </c>
      <c r="O443">
        <v>29</v>
      </c>
      <c r="P443">
        <v>49</v>
      </c>
      <c r="Q443">
        <v>2</v>
      </c>
      <c r="R443">
        <v>3</v>
      </c>
      <c r="S443">
        <v>10</v>
      </c>
      <c r="T443">
        <v>3</v>
      </c>
      <c r="U443">
        <v>0</v>
      </c>
      <c r="V443">
        <v>0</v>
      </c>
      <c r="W443" t="s">
        <v>27</v>
      </c>
      <c r="X443">
        <v>0</v>
      </c>
    </row>
    <row r="444" spans="2:24" x14ac:dyDescent="0.2">
      <c r="B444">
        <v>9242</v>
      </c>
      <c r="C444">
        <v>1991</v>
      </c>
      <c r="D444" t="s">
        <v>23</v>
      </c>
      <c r="E444" t="s">
        <v>28</v>
      </c>
      <c r="F444" t="s">
        <v>621</v>
      </c>
      <c r="G444">
        <v>0</v>
      </c>
      <c r="H444">
        <v>0</v>
      </c>
      <c r="I444" t="s">
        <v>622</v>
      </c>
      <c r="J444">
        <v>19</v>
      </c>
      <c r="K444">
        <v>836</v>
      </c>
      <c r="L444">
        <v>185</v>
      </c>
      <c r="M444">
        <v>575</v>
      </c>
      <c r="N444">
        <v>24</v>
      </c>
      <c r="O444">
        <v>25</v>
      </c>
      <c r="P444">
        <v>77</v>
      </c>
      <c r="Q444">
        <v>1</v>
      </c>
      <c r="R444">
        <v>6</v>
      </c>
      <c r="S444">
        <v>9</v>
      </c>
      <c r="T444">
        <v>4</v>
      </c>
      <c r="U444">
        <v>1</v>
      </c>
      <c r="V444">
        <v>0</v>
      </c>
      <c r="W444" t="s">
        <v>67</v>
      </c>
      <c r="X444">
        <v>1</v>
      </c>
    </row>
    <row r="445" spans="2:24" x14ac:dyDescent="0.2">
      <c r="B445">
        <v>10595</v>
      </c>
      <c r="C445">
        <v>1991</v>
      </c>
      <c r="D445" t="s">
        <v>23</v>
      </c>
      <c r="E445" t="s">
        <v>32</v>
      </c>
      <c r="F445" t="s">
        <v>623</v>
      </c>
      <c r="G445">
        <v>0</v>
      </c>
      <c r="H445">
        <v>0</v>
      </c>
      <c r="I445" s="1">
        <v>41493</v>
      </c>
      <c r="J445">
        <v>19</v>
      </c>
      <c r="K445">
        <v>2</v>
      </c>
      <c r="L445">
        <v>6</v>
      </c>
      <c r="M445">
        <v>28</v>
      </c>
      <c r="N445">
        <v>13</v>
      </c>
      <c r="O445">
        <v>4</v>
      </c>
      <c r="P445">
        <v>16</v>
      </c>
      <c r="Q445">
        <v>1</v>
      </c>
      <c r="R445">
        <v>2</v>
      </c>
      <c r="S445">
        <v>3</v>
      </c>
      <c r="T445">
        <v>7</v>
      </c>
      <c r="U445">
        <v>0</v>
      </c>
      <c r="V445">
        <v>0</v>
      </c>
      <c r="W445" t="s">
        <v>27</v>
      </c>
      <c r="X445">
        <v>0</v>
      </c>
    </row>
    <row r="446" spans="2:24" x14ac:dyDescent="0.2">
      <c r="B446">
        <v>4855</v>
      </c>
      <c r="C446">
        <v>1975</v>
      </c>
      <c r="D446" t="s">
        <v>40</v>
      </c>
      <c r="E446" t="s">
        <v>36</v>
      </c>
      <c r="F446" t="s">
        <v>624</v>
      </c>
      <c r="G446">
        <v>1</v>
      </c>
      <c r="H446">
        <v>0</v>
      </c>
      <c r="I446" s="1">
        <v>41431</v>
      </c>
      <c r="J446">
        <v>19</v>
      </c>
      <c r="K446">
        <v>14</v>
      </c>
      <c r="L446">
        <v>0</v>
      </c>
      <c r="M446">
        <v>24</v>
      </c>
      <c r="N446">
        <v>3</v>
      </c>
      <c r="O446">
        <v>3</v>
      </c>
      <c r="P446">
        <v>2</v>
      </c>
      <c r="Q446">
        <v>1</v>
      </c>
      <c r="R446">
        <v>3</v>
      </c>
      <c r="S446">
        <v>2</v>
      </c>
      <c r="T446">
        <v>9</v>
      </c>
      <c r="U446">
        <v>1</v>
      </c>
      <c r="V446">
        <v>0</v>
      </c>
      <c r="W446" t="s">
        <v>35</v>
      </c>
      <c r="X446">
        <v>0</v>
      </c>
    </row>
    <row r="447" spans="2:24" x14ac:dyDescent="0.2">
      <c r="B447">
        <v>5049</v>
      </c>
      <c r="C447">
        <v>1975</v>
      </c>
      <c r="D447" t="s">
        <v>40</v>
      </c>
      <c r="E447" t="s">
        <v>36</v>
      </c>
      <c r="F447" t="s">
        <v>624</v>
      </c>
      <c r="G447">
        <v>1</v>
      </c>
      <c r="H447">
        <v>0</v>
      </c>
      <c r="I447" s="1">
        <v>41431</v>
      </c>
      <c r="J447">
        <v>19</v>
      </c>
      <c r="K447">
        <v>14</v>
      </c>
      <c r="L447">
        <v>0</v>
      </c>
      <c r="M447">
        <v>24</v>
      </c>
      <c r="N447">
        <v>3</v>
      </c>
      <c r="O447">
        <v>3</v>
      </c>
      <c r="P447">
        <v>2</v>
      </c>
      <c r="Q447">
        <v>1</v>
      </c>
      <c r="R447">
        <v>3</v>
      </c>
      <c r="S447">
        <v>2</v>
      </c>
      <c r="T447">
        <v>9</v>
      </c>
      <c r="U447">
        <v>0</v>
      </c>
      <c r="V447">
        <v>0</v>
      </c>
      <c r="W447" t="s">
        <v>27</v>
      </c>
      <c r="X447">
        <v>0</v>
      </c>
    </row>
    <row r="448" spans="2:24" x14ac:dyDescent="0.2">
      <c r="B448">
        <v>4967</v>
      </c>
      <c r="C448">
        <v>1961</v>
      </c>
      <c r="D448" t="s">
        <v>40</v>
      </c>
      <c r="E448" t="s">
        <v>36</v>
      </c>
      <c r="F448" t="s">
        <v>625</v>
      </c>
      <c r="G448">
        <v>0</v>
      </c>
      <c r="H448">
        <v>1</v>
      </c>
      <c r="I448" t="s">
        <v>626</v>
      </c>
      <c r="J448">
        <v>19</v>
      </c>
      <c r="K448">
        <v>233</v>
      </c>
      <c r="L448">
        <v>0</v>
      </c>
      <c r="M448">
        <v>23</v>
      </c>
      <c r="N448">
        <v>0</v>
      </c>
      <c r="O448">
        <v>0</v>
      </c>
      <c r="P448">
        <v>12</v>
      </c>
      <c r="Q448">
        <v>4</v>
      </c>
      <c r="R448">
        <v>5</v>
      </c>
      <c r="S448">
        <v>5</v>
      </c>
      <c r="T448">
        <v>8</v>
      </c>
      <c r="U448">
        <v>0</v>
      </c>
      <c r="V448">
        <v>0</v>
      </c>
      <c r="W448" t="s">
        <v>67</v>
      </c>
      <c r="X448">
        <v>0</v>
      </c>
    </row>
    <row r="449" spans="2:24" x14ac:dyDescent="0.2">
      <c r="B449">
        <v>9215</v>
      </c>
      <c r="C449">
        <v>1981</v>
      </c>
      <c r="D449" t="s">
        <v>40</v>
      </c>
      <c r="E449" t="s">
        <v>32</v>
      </c>
      <c r="F449" t="s">
        <v>627</v>
      </c>
      <c r="G449">
        <v>1</v>
      </c>
      <c r="H449">
        <v>0</v>
      </c>
      <c r="I449" s="1">
        <v>41255</v>
      </c>
      <c r="J449">
        <v>19</v>
      </c>
      <c r="K449">
        <v>378</v>
      </c>
      <c r="L449">
        <v>0</v>
      </c>
      <c r="M449">
        <v>101</v>
      </c>
      <c r="N449">
        <v>0</v>
      </c>
      <c r="O449">
        <v>0</v>
      </c>
      <c r="P449">
        <v>72</v>
      </c>
      <c r="Q449">
        <v>5</v>
      </c>
      <c r="R449">
        <v>6</v>
      </c>
      <c r="S449">
        <v>6</v>
      </c>
      <c r="T449">
        <v>7</v>
      </c>
      <c r="U449">
        <v>0</v>
      </c>
      <c r="V449">
        <v>0</v>
      </c>
      <c r="W449" t="s">
        <v>31</v>
      </c>
      <c r="X449">
        <v>0</v>
      </c>
    </row>
    <row r="450" spans="2:24" x14ac:dyDescent="0.2">
      <c r="B450">
        <v>3525</v>
      </c>
      <c r="C450">
        <v>1971</v>
      </c>
      <c r="D450" t="s">
        <v>23</v>
      </c>
      <c r="E450" t="s">
        <v>36</v>
      </c>
      <c r="F450" t="s">
        <v>628</v>
      </c>
      <c r="G450">
        <v>1</v>
      </c>
      <c r="H450">
        <v>1</v>
      </c>
      <c r="I450" s="1">
        <v>41102</v>
      </c>
      <c r="J450">
        <v>19</v>
      </c>
      <c r="K450">
        <v>12</v>
      </c>
      <c r="L450">
        <v>0</v>
      </c>
      <c r="M450">
        <v>4</v>
      </c>
      <c r="N450">
        <v>0</v>
      </c>
      <c r="O450">
        <v>0</v>
      </c>
      <c r="P450">
        <v>1</v>
      </c>
      <c r="Q450">
        <v>1</v>
      </c>
      <c r="R450">
        <v>1</v>
      </c>
      <c r="S450">
        <v>2</v>
      </c>
      <c r="T450">
        <v>7</v>
      </c>
      <c r="U450">
        <v>0</v>
      </c>
      <c r="V450">
        <v>0</v>
      </c>
      <c r="W450" t="s">
        <v>27</v>
      </c>
      <c r="X450">
        <v>0</v>
      </c>
    </row>
    <row r="451" spans="2:24" x14ac:dyDescent="0.2">
      <c r="B451">
        <v>3619</v>
      </c>
      <c r="C451">
        <v>1961</v>
      </c>
      <c r="D451" t="s">
        <v>43</v>
      </c>
      <c r="E451" t="s">
        <v>24</v>
      </c>
      <c r="F451" t="s">
        <v>629</v>
      </c>
      <c r="G451">
        <v>0</v>
      </c>
      <c r="H451">
        <v>0</v>
      </c>
      <c r="I451" t="s">
        <v>630</v>
      </c>
      <c r="J451">
        <v>19</v>
      </c>
      <c r="K451">
        <v>345</v>
      </c>
      <c r="L451">
        <v>25</v>
      </c>
      <c r="M451">
        <v>501</v>
      </c>
      <c r="N451">
        <v>63</v>
      </c>
      <c r="O451">
        <v>138</v>
      </c>
      <c r="P451">
        <v>80</v>
      </c>
      <c r="Q451">
        <v>1</v>
      </c>
      <c r="R451">
        <v>5</v>
      </c>
      <c r="S451">
        <v>8</v>
      </c>
      <c r="T451">
        <v>2</v>
      </c>
      <c r="U451">
        <v>1</v>
      </c>
      <c r="V451">
        <v>0</v>
      </c>
      <c r="W451" t="s">
        <v>38</v>
      </c>
      <c r="X451">
        <v>1</v>
      </c>
    </row>
    <row r="452" spans="2:24" x14ac:dyDescent="0.2">
      <c r="B452">
        <v>4415</v>
      </c>
      <c r="C452">
        <v>1962</v>
      </c>
      <c r="D452" t="s">
        <v>23</v>
      </c>
      <c r="E452" t="s">
        <v>32</v>
      </c>
      <c r="F452" t="s">
        <v>631</v>
      </c>
      <c r="G452">
        <v>1</v>
      </c>
      <c r="H452">
        <v>1</v>
      </c>
      <c r="I452" s="1">
        <v>41252</v>
      </c>
      <c r="J452">
        <v>19</v>
      </c>
      <c r="K452">
        <v>10</v>
      </c>
      <c r="L452">
        <v>4</v>
      </c>
      <c r="M452">
        <v>4</v>
      </c>
      <c r="N452">
        <v>3</v>
      </c>
      <c r="O452">
        <v>3</v>
      </c>
      <c r="P452">
        <v>14</v>
      </c>
      <c r="Q452">
        <v>3</v>
      </c>
      <c r="R452">
        <v>1</v>
      </c>
      <c r="S452">
        <v>3</v>
      </c>
      <c r="T452">
        <v>7</v>
      </c>
      <c r="U452">
        <v>0</v>
      </c>
      <c r="V452">
        <v>0</v>
      </c>
      <c r="W452" t="s">
        <v>27</v>
      </c>
      <c r="X452">
        <v>0</v>
      </c>
    </row>
    <row r="453" spans="2:24" x14ac:dyDescent="0.2">
      <c r="B453">
        <v>3645</v>
      </c>
      <c r="C453">
        <v>1973</v>
      </c>
      <c r="D453" t="s">
        <v>40</v>
      </c>
      <c r="E453" t="s">
        <v>28</v>
      </c>
      <c r="F453" t="s">
        <v>632</v>
      </c>
      <c r="G453">
        <v>1</v>
      </c>
      <c r="H453">
        <v>0</v>
      </c>
      <c r="I453" t="s">
        <v>633</v>
      </c>
      <c r="J453">
        <v>19</v>
      </c>
      <c r="K453">
        <v>19</v>
      </c>
      <c r="L453">
        <v>3</v>
      </c>
      <c r="M453">
        <v>26</v>
      </c>
      <c r="N453">
        <v>10</v>
      </c>
      <c r="O453">
        <v>9</v>
      </c>
      <c r="P453">
        <v>3</v>
      </c>
      <c r="Q453">
        <v>3</v>
      </c>
      <c r="R453">
        <v>2</v>
      </c>
      <c r="S453">
        <v>4</v>
      </c>
      <c r="T453">
        <v>8</v>
      </c>
      <c r="U453">
        <v>1</v>
      </c>
      <c r="V453">
        <v>0</v>
      </c>
      <c r="W453" t="s">
        <v>27</v>
      </c>
      <c r="X453">
        <v>0</v>
      </c>
    </row>
    <row r="454" spans="2:24" x14ac:dyDescent="0.2">
      <c r="B454">
        <v>4692</v>
      </c>
      <c r="C454">
        <v>1977</v>
      </c>
      <c r="D454" t="s">
        <v>23</v>
      </c>
      <c r="E454" t="s">
        <v>32</v>
      </c>
      <c r="F454" t="s">
        <v>239</v>
      </c>
      <c r="G454">
        <v>1</v>
      </c>
      <c r="H454">
        <v>0</v>
      </c>
      <c r="I454" s="1">
        <v>40916</v>
      </c>
      <c r="J454">
        <v>19</v>
      </c>
      <c r="K454">
        <v>7</v>
      </c>
      <c r="L454">
        <v>0</v>
      </c>
      <c r="M454">
        <v>12</v>
      </c>
      <c r="N454">
        <v>13</v>
      </c>
      <c r="O454">
        <v>7</v>
      </c>
      <c r="P454">
        <v>32</v>
      </c>
      <c r="Q454">
        <v>5</v>
      </c>
      <c r="R454">
        <v>4</v>
      </c>
      <c r="S454">
        <v>2</v>
      </c>
      <c r="T454">
        <v>9</v>
      </c>
      <c r="U454">
        <v>1</v>
      </c>
      <c r="V454">
        <v>0</v>
      </c>
      <c r="W454" t="s">
        <v>38</v>
      </c>
      <c r="X454">
        <v>1</v>
      </c>
    </row>
    <row r="455" spans="2:24" x14ac:dyDescent="0.2">
      <c r="B455">
        <v>3955</v>
      </c>
      <c r="C455">
        <v>1966</v>
      </c>
      <c r="D455" t="s">
        <v>23</v>
      </c>
      <c r="E455" t="s">
        <v>24</v>
      </c>
      <c r="F455" t="s">
        <v>634</v>
      </c>
      <c r="G455">
        <v>0</v>
      </c>
      <c r="H455">
        <v>0</v>
      </c>
      <c r="I455" t="s">
        <v>277</v>
      </c>
      <c r="J455">
        <v>20</v>
      </c>
      <c r="K455">
        <v>2</v>
      </c>
      <c r="L455">
        <v>1</v>
      </c>
      <c r="M455">
        <v>1</v>
      </c>
      <c r="N455">
        <v>1</v>
      </c>
      <c r="O455">
        <v>0</v>
      </c>
      <c r="P455">
        <v>1</v>
      </c>
      <c r="Q455">
        <v>0</v>
      </c>
      <c r="R455">
        <v>0</v>
      </c>
      <c r="S455">
        <v>0</v>
      </c>
      <c r="T455">
        <v>14</v>
      </c>
      <c r="U455">
        <v>0</v>
      </c>
      <c r="V455">
        <v>0</v>
      </c>
      <c r="W455" t="s">
        <v>67</v>
      </c>
      <c r="X455">
        <v>0</v>
      </c>
    </row>
    <row r="456" spans="2:24" x14ac:dyDescent="0.2">
      <c r="B456">
        <v>5313</v>
      </c>
      <c r="C456">
        <v>1972</v>
      </c>
      <c r="D456" t="s">
        <v>53</v>
      </c>
      <c r="E456" t="s">
        <v>32</v>
      </c>
      <c r="F456" t="s">
        <v>635</v>
      </c>
      <c r="G456">
        <v>1</v>
      </c>
      <c r="H456">
        <v>1</v>
      </c>
      <c r="I456" t="s">
        <v>354</v>
      </c>
      <c r="J456">
        <v>20</v>
      </c>
      <c r="K456">
        <v>30</v>
      </c>
      <c r="L456">
        <v>0</v>
      </c>
      <c r="M456">
        <v>11</v>
      </c>
      <c r="N456">
        <v>0</v>
      </c>
      <c r="O456">
        <v>0</v>
      </c>
      <c r="P456">
        <v>3</v>
      </c>
      <c r="Q456">
        <v>3</v>
      </c>
      <c r="R456">
        <v>2</v>
      </c>
      <c r="S456">
        <v>4</v>
      </c>
      <c r="T456">
        <v>5</v>
      </c>
      <c r="U456">
        <v>0</v>
      </c>
      <c r="V456">
        <v>0</v>
      </c>
      <c r="W456" t="s">
        <v>27</v>
      </c>
      <c r="X456">
        <v>0</v>
      </c>
    </row>
    <row r="457" spans="2:24" x14ac:dyDescent="0.2">
      <c r="B457">
        <v>7196</v>
      </c>
      <c r="C457">
        <v>1951</v>
      </c>
      <c r="D457" t="s">
        <v>40</v>
      </c>
      <c r="E457" t="s">
        <v>32</v>
      </c>
      <c r="F457" t="s">
        <v>636</v>
      </c>
      <c r="G457">
        <v>1</v>
      </c>
      <c r="H457">
        <v>1</v>
      </c>
      <c r="I457" s="1">
        <v>41853</v>
      </c>
      <c r="J457">
        <v>20</v>
      </c>
      <c r="K457">
        <v>9</v>
      </c>
      <c r="L457">
        <v>0</v>
      </c>
      <c r="M457">
        <v>3</v>
      </c>
      <c r="N457">
        <v>0</v>
      </c>
      <c r="O457">
        <v>0</v>
      </c>
      <c r="P457">
        <v>1</v>
      </c>
      <c r="Q457">
        <v>1</v>
      </c>
      <c r="R457">
        <v>0</v>
      </c>
      <c r="S457">
        <v>3</v>
      </c>
      <c r="T457">
        <v>3</v>
      </c>
      <c r="U457">
        <v>0</v>
      </c>
      <c r="V457">
        <v>0</v>
      </c>
      <c r="W457" t="s">
        <v>31</v>
      </c>
      <c r="X457">
        <v>0</v>
      </c>
    </row>
    <row r="458" spans="2:24" x14ac:dyDescent="0.2">
      <c r="B458">
        <v>1381</v>
      </c>
      <c r="C458">
        <v>1983</v>
      </c>
      <c r="D458" t="s">
        <v>40</v>
      </c>
      <c r="E458" t="s">
        <v>28</v>
      </c>
      <c r="F458" t="s">
        <v>637</v>
      </c>
      <c r="G458">
        <v>1</v>
      </c>
      <c r="H458">
        <v>0</v>
      </c>
      <c r="I458" t="s">
        <v>166</v>
      </c>
      <c r="J458">
        <v>20</v>
      </c>
      <c r="K458">
        <v>172</v>
      </c>
      <c r="L458">
        <v>3</v>
      </c>
      <c r="M458">
        <v>115</v>
      </c>
      <c r="N458">
        <v>16</v>
      </c>
      <c r="O458">
        <v>0</v>
      </c>
      <c r="P458">
        <v>18</v>
      </c>
      <c r="Q458">
        <v>5</v>
      </c>
      <c r="R458">
        <v>6</v>
      </c>
      <c r="S458">
        <v>5</v>
      </c>
      <c r="T458">
        <v>8</v>
      </c>
      <c r="U458">
        <v>1</v>
      </c>
      <c r="V458">
        <v>0</v>
      </c>
      <c r="W458" t="s">
        <v>27</v>
      </c>
      <c r="X458">
        <v>0</v>
      </c>
    </row>
    <row r="459" spans="2:24" x14ac:dyDescent="0.2">
      <c r="B459">
        <v>10951</v>
      </c>
      <c r="C459">
        <v>1969</v>
      </c>
      <c r="D459" t="s">
        <v>23</v>
      </c>
      <c r="E459" t="s">
        <v>32</v>
      </c>
      <c r="F459" t="s">
        <v>638</v>
      </c>
      <c r="G459">
        <v>0</v>
      </c>
      <c r="H459">
        <v>1</v>
      </c>
      <c r="I459" t="s">
        <v>639</v>
      </c>
      <c r="J459">
        <v>20</v>
      </c>
      <c r="K459">
        <v>279</v>
      </c>
      <c r="L459">
        <v>0</v>
      </c>
      <c r="M459">
        <v>18</v>
      </c>
      <c r="N459">
        <v>0</v>
      </c>
      <c r="O459">
        <v>0</v>
      </c>
      <c r="P459">
        <v>9</v>
      </c>
      <c r="Q459">
        <v>2</v>
      </c>
      <c r="R459">
        <v>3</v>
      </c>
      <c r="S459">
        <v>8</v>
      </c>
      <c r="T459">
        <v>4</v>
      </c>
      <c r="U459">
        <v>0</v>
      </c>
      <c r="V459">
        <v>0</v>
      </c>
      <c r="W459" t="s">
        <v>27</v>
      </c>
      <c r="X459">
        <v>1</v>
      </c>
    </row>
    <row r="460" spans="2:24" x14ac:dyDescent="0.2">
      <c r="B460">
        <v>4322</v>
      </c>
      <c r="C460">
        <v>1959</v>
      </c>
      <c r="D460" t="s">
        <v>40</v>
      </c>
      <c r="E460" t="s">
        <v>36</v>
      </c>
      <c r="F460" t="s">
        <v>640</v>
      </c>
      <c r="G460">
        <v>0</v>
      </c>
      <c r="H460">
        <v>0</v>
      </c>
      <c r="I460" t="s">
        <v>641</v>
      </c>
      <c r="J460">
        <v>20</v>
      </c>
      <c r="K460">
        <v>881</v>
      </c>
      <c r="L460">
        <v>38</v>
      </c>
      <c r="M460">
        <v>319</v>
      </c>
      <c r="N460">
        <v>16</v>
      </c>
      <c r="O460">
        <v>25</v>
      </c>
      <c r="P460">
        <v>12</v>
      </c>
      <c r="Q460">
        <v>1</v>
      </c>
      <c r="R460">
        <v>4</v>
      </c>
      <c r="S460">
        <v>10</v>
      </c>
      <c r="T460">
        <v>2</v>
      </c>
      <c r="U460">
        <v>0</v>
      </c>
      <c r="V460">
        <v>0</v>
      </c>
      <c r="W460" t="s">
        <v>27</v>
      </c>
      <c r="X460">
        <v>0</v>
      </c>
    </row>
    <row r="461" spans="2:24" x14ac:dyDescent="0.2">
      <c r="B461">
        <v>7444</v>
      </c>
      <c r="C461">
        <v>1970</v>
      </c>
      <c r="D461" t="s">
        <v>53</v>
      </c>
      <c r="E461" t="s">
        <v>32</v>
      </c>
      <c r="F461" t="s">
        <v>642</v>
      </c>
      <c r="G461">
        <v>1</v>
      </c>
      <c r="H461">
        <v>1</v>
      </c>
      <c r="I461" t="s">
        <v>643</v>
      </c>
      <c r="J461">
        <v>20</v>
      </c>
      <c r="K461">
        <v>19</v>
      </c>
      <c r="L461">
        <v>0</v>
      </c>
      <c r="M461">
        <v>9</v>
      </c>
      <c r="N461">
        <v>0</v>
      </c>
      <c r="O461">
        <v>0</v>
      </c>
      <c r="P461">
        <v>2</v>
      </c>
      <c r="Q461">
        <v>2</v>
      </c>
      <c r="R461">
        <v>1</v>
      </c>
      <c r="S461">
        <v>3</v>
      </c>
      <c r="T461">
        <v>8</v>
      </c>
      <c r="U461">
        <v>0</v>
      </c>
      <c r="V461">
        <v>0</v>
      </c>
      <c r="W461" t="s">
        <v>27</v>
      </c>
      <c r="X461">
        <v>0</v>
      </c>
    </row>
    <row r="462" spans="2:24" x14ac:dyDescent="0.2">
      <c r="B462">
        <v>2942</v>
      </c>
      <c r="C462">
        <v>1965</v>
      </c>
      <c r="D462" t="s">
        <v>23</v>
      </c>
      <c r="E462" t="s">
        <v>28</v>
      </c>
      <c r="F462" t="s">
        <v>644</v>
      </c>
      <c r="G462">
        <v>0</v>
      </c>
      <c r="H462">
        <v>1</v>
      </c>
      <c r="I462" s="1">
        <v>41460</v>
      </c>
      <c r="J462">
        <v>20</v>
      </c>
      <c r="K462">
        <v>305</v>
      </c>
      <c r="L462">
        <v>3</v>
      </c>
      <c r="M462">
        <v>27</v>
      </c>
      <c r="N462">
        <v>4</v>
      </c>
      <c r="O462">
        <v>3</v>
      </c>
      <c r="P462">
        <v>144</v>
      </c>
      <c r="Q462">
        <v>2</v>
      </c>
      <c r="R462">
        <v>5</v>
      </c>
      <c r="S462">
        <v>4</v>
      </c>
      <c r="T462">
        <v>5</v>
      </c>
      <c r="U462">
        <v>0</v>
      </c>
      <c r="V462">
        <v>0</v>
      </c>
      <c r="W462" t="s">
        <v>27</v>
      </c>
      <c r="X462">
        <v>1</v>
      </c>
    </row>
    <row r="463" spans="2:24" x14ac:dyDescent="0.2">
      <c r="B463">
        <v>2874</v>
      </c>
      <c r="C463">
        <v>1989</v>
      </c>
      <c r="D463" t="s">
        <v>43</v>
      </c>
      <c r="E463" t="s">
        <v>24</v>
      </c>
      <c r="F463" t="s">
        <v>645</v>
      </c>
      <c r="G463">
        <v>1</v>
      </c>
      <c r="H463">
        <v>0</v>
      </c>
      <c r="I463" s="1">
        <v>41458</v>
      </c>
      <c r="J463">
        <v>20</v>
      </c>
      <c r="K463">
        <v>6</v>
      </c>
      <c r="L463">
        <v>4</v>
      </c>
      <c r="M463">
        <v>7</v>
      </c>
      <c r="N463">
        <v>4</v>
      </c>
      <c r="O463">
        <v>3</v>
      </c>
      <c r="P463">
        <v>8</v>
      </c>
      <c r="Q463">
        <v>1</v>
      </c>
      <c r="R463">
        <v>1</v>
      </c>
      <c r="S463">
        <v>3</v>
      </c>
      <c r="T463">
        <v>7</v>
      </c>
      <c r="U463">
        <v>0</v>
      </c>
      <c r="V463">
        <v>0</v>
      </c>
      <c r="W463" t="s">
        <v>67</v>
      </c>
      <c r="X463">
        <v>0</v>
      </c>
    </row>
    <row r="464" spans="2:24" x14ac:dyDescent="0.2">
      <c r="B464">
        <v>3667</v>
      </c>
      <c r="C464">
        <v>1970</v>
      </c>
      <c r="D464" t="s">
        <v>23</v>
      </c>
      <c r="E464" t="s">
        <v>32</v>
      </c>
      <c r="F464" t="s">
        <v>646</v>
      </c>
      <c r="G464">
        <v>0</v>
      </c>
      <c r="H464">
        <v>0</v>
      </c>
      <c r="I464" t="s">
        <v>647</v>
      </c>
      <c r="J464">
        <v>20</v>
      </c>
      <c r="K464">
        <v>778</v>
      </c>
      <c r="L464">
        <v>178</v>
      </c>
      <c r="M464">
        <v>689</v>
      </c>
      <c r="N464">
        <v>41</v>
      </c>
      <c r="O464">
        <v>27</v>
      </c>
      <c r="P464">
        <v>44</v>
      </c>
      <c r="Q464">
        <v>1</v>
      </c>
      <c r="R464">
        <v>8</v>
      </c>
      <c r="S464">
        <v>11</v>
      </c>
      <c r="T464">
        <v>8</v>
      </c>
      <c r="U464">
        <v>1</v>
      </c>
      <c r="V464">
        <v>0</v>
      </c>
      <c r="W464" t="s">
        <v>46</v>
      </c>
      <c r="X464">
        <v>3</v>
      </c>
    </row>
    <row r="465" spans="2:24" x14ac:dyDescent="0.2">
      <c r="B465">
        <v>3697</v>
      </c>
      <c r="C465">
        <v>1955</v>
      </c>
      <c r="D465" t="s">
        <v>23</v>
      </c>
      <c r="E465" t="s">
        <v>36</v>
      </c>
      <c r="F465" t="s">
        <v>648</v>
      </c>
      <c r="G465">
        <v>0</v>
      </c>
      <c r="H465">
        <v>1</v>
      </c>
      <c r="I465" s="1">
        <v>41610</v>
      </c>
      <c r="J465">
        <v>20</v>
      </c>
      <c r="K465">
        <v>69</v>
      </c>
      <c r="L465">
        <v>8</v>
      </c>
      <c r="M465">
        <v>26</v>
      </c>
      <c r="N465">
        <v>12</v>
      </c>
      <c r="O465">
        <v>7</v>
      </c>
      <c r="P465">
        <v>12</v>
      </c>
      <c r="Q465">
        <v>2</v>
      </c>
      <c r="R465">
        <v>3</v>
      </c>
      <c r="S465">
        <v>4</v>
      </c>
      <c r="T465">
        <v>7</v>
      </c>
      <c r="U465">
        <v>0</v>
      </c>
      <c r="V465">
        <v>0</v>
      </c>
      <c r="W465" t="s">
        <v>31</v>
      </c>
      <c r="X465">
        <v>0</v>
      </c>
    </row>
    <row r="466" spans="2:24" x14ac:dyDescent="0.2">
      <c r="B466">
        <v>9955</v>
      </c>
      <c r="C466">
        <v>1955</v>
      </c>
      <c r="D466" t="s">
        <v>23</v>
      </c>
      <c r="E466" t="s">
        <v>36</v>
      </c>
      <c r="F466" t="s">
        <v>648</v>
      </c>
      <c r="G466">
        <v>0</v>
      </c>
      <c r="H466">
        <v>1</v>
      </c>
      <c r="I466" s="1">
        <v>41610</v>
      </c>
      <c r="J466">
        <v>20</v>
      </c>
      <c r="K466">
        <v>69</v>
      </c>
      <c r="L466">
        <v>8</v>
      </c>
      <c r="M466">
        <v>26</v>
      </c>
      <c r="N466">
        <v>12</v>
      </c>
      <c r="O466">
        <v>7</v>
      </c>
      <c r="P466">
        <v>12</v>
      </c>
      <c r="Q466">
        <v>2</v>
      </c>
      <c r="R466">
        <v>3</v>
      </c>
      <c r="S466">
        <v>4</v>
      </c>
      <c r="T466">
        <v>7</v>
      </c>
      <c r="U466">
        <v>0</v>
      </c>
      <c r="V466">
        <v>0</v>
      </c>
      <c r="W466" t="s">
        <v>27</v>
      </c>
      <c r="X466">
        <v>0</v>
      </c>
    </row>
    <row r="467" spans="2:24" x14ac:dyDescent="0.2">
      <c r="B467">
        <v>5320</v>
      </c>
      <c r="C467">
        <v>1974</v>
      </c>
      <c r="D467" t="s">
        <v>53</v>
      </c>
      <c r="E467" t="s">
        <v>24</v>
      </c>
      <c r="F467" t="s">
        <v>649</v>
      </c>
      <c r="G467">
        <v>1</v>
      </c>
      <c r="H467">
        <v>1</v>
      </c>
      <c r="I467" t="s">
        <v>570</v>
      </c>
      <c r="J467">
        <v>20</v>
      </c>
      <c r="K467">
        <v>79</v>
      </c>
      <c r="L467">
        <v>7</v>
      </c>
      <c r="M467">
        <v>58</v>
      </c>
      <c r="N467">
        <v>6</v>
      </c>
      <c r="O467">
        <v>3</v>
      </c>
      <c r="P467">
        <v>18</v>
      </c>
      <c r="Q467">
        <v>4</v>
      </c>
      <c r="R467">
        <v>3</v>
      </c>
      <c r="S467">
        <v>4</v>
      </c>
      <c r="T467">
        <v>6</v>
      </c>
      <c r="U467">
        <v>1</v>
      </c>
      <c r="V467">
        <v>0</v>
      </c>
      <c r="W467" t="s">
        <v>67</v>
      </c>
      <c r="X467">
        <v>0</v>
      </c>
    </row>
    <row r="468" spans="2:24" x14ac:dyDescent="0.2">
      <c r="B468">
        <v>6422</v>
      </c>
      <c r="C468">
        <v>1955</v>
      </c>
      <c r="D468" t="s">
        <v>23</v>
      </c>
      <c r="E468" t="s">
        <v>32</v>
      </c>
      <c r="F468" t="s">
        <v>650</v>
      </c>
      <c r="G468">
        <v>0</v>
      </c>
      <c r="H468">
        <v>0</v>
      </c>
      <c r="I468" t="s">
        <v>651</v>
      </c>
      <c r="J468">
        <v>20</v>
      </c>
      <c r="K468">
        <v>344</v>
      </c>
      <c r="L468">
        <v>189</v>
      </c>
      <c r="M468">
        <v>482</v>
      </c>
      <c r="N468">
        <v>50</v>
      </c>
      <c r="O468">
        <v>33</v>
      </c>
      <c r="P468">
        <v>172</v>
      </c>
      <c r="Q468">
        <v>1</v>
      </c>
      <c r="R468">
        <v>5</v>
      </c>
      <c r="S468">
        <v>5</v>
      </c>
      <c r="T468">
        <v>2</v>
      </c>
      <c r="U468">
        <v>0</v>
      </c>
      <c r="V468">
        <v>0</v>
      </c>
      <c r="W468" t="s">
        <v>50</v>
      </c>
      <c r="X468">
        <v>0</v>
      </c>
    </row>
    <row r="469" spans="2:24" x14ac:dyDescent="0.2">
      <c r="B469">
        <v>3690</v>
      </c>
      <c r="C469">
        <v>1987</v>
      </c>
      <c r="D469" t="s">
        <v>53</v>
      </c>
      <c r="E469" t="s">
        <v>32</v>
      </c>
      <c r="F469" t="s">
        <v>652</v>
      </c>
      <c r="G469">
        <v>0</v>
      </c>
      <c r="H469">
        <v>0</v>
      </c>
      <c r="I469" s="1">
        <v>41579</v>
      </c>
      <c r="J469">
        <v>20</v>
      </c>
      <c r="K469">
        <v>1184</v>
      </c>
      <c r="L469">
        <v>102</v>
      </c>
      <c r="M469">
        <v>673</v>
      </c>
      <c r="N469">
        <v>52</v>
      </c>
      <c r="O469">
        <v>40</v>
      </c>
      <c r="P469">
        <v>40</v>
      </c>
      <c r="Q469">
        <v>1</v>
      </c>
      <c r="R469">
        <v>7</v>
      </c>
      <c r="S469">
        <v>10</v>
      </c>
      <c r="T469">
        <v>6</v>
      </c>
      <c r="U469">
        <v>1</v>
      </c>
      <c r="V469">
        <v>0</v>
      </c>
      <c r="W469" t="s">
        <v>27</v>
      </c>
      <c r="X469">
        <v>1</v>
      </c>
    </row>
    <row r="470" spans="2:24" x14ac:dyDescent="0.2">
      <c r="B470">
        <v>2408</v>
      </c>
      <c r="C470">
        <v>1977</v>
      </c>
      <c r="D470" t="s">
        <v>23</v>
      </c>
      <c r="E470" t="s">
        <v>32</v>
      </c>
      <c r="F470" t="s">
        <v>653</v>
      </c>
      <c r="G470">
        <v>1</v>
      </c>
      <c r="H470">
        <v>1</v>
      </c>
      <c r="I470" t="s">
        <v>654</v>
      </c>
      <c r="J470">
        <v>20</v>
      </c>
      <c r="K470">
        <v>490</v>
      </c>
      <c r="L470">
        <v>0</v>
      </c>
      <c r="M470">
        <v>184</v>
      </c>
      <c r="N470">
        <v>10</v>
      </c>
      <c r="O470">
        <v>28</v>
      </c>
      <c r="P470">
        <v>21</v>
      </c>
      <c r="Q470">
        <v>12</v>
      </c>
      <c r="R470">
        <v>7</v>
      </c>
      <c r="S470">
        <v>9</v>
      </c>
      <c r="T470">
        <v>7</v>
      </c>
      <c r="U470">
        <v>0</v>
      </c>
      <c r="V470">
        <v>0</v>
      </c>
      <c r="W470" t="s">
        <v>50</v>
      </c>
      <c r="X470">
        <v>0</v>
      </c>
    </row>
    <row r="471" spans="2:24" x14ac:dyDescent="0.2">
      <c r="B471">
        <v>9260</v>
      </c>
      <c r="C471">
        <v>1946</v>
      </c>
      <c r="D471" t="s">
        <v>40</v>
      </c>
      <c r="E471" t="s">
        <v>32</v>
      </c>
      <c r="F471" t="s">
        <v>655</v>
      </c>
      <c r="G471">
        <v>0</v>
      </c>
      <c r="H471">
        <v>0</v>
      </c>
      <c r="I471" s="1">
        <v>41040</v>
      </c>
      <c r="J471">
        <v>20</v>
      </c>
      <c r="K471">
        <v>1349</v>
      </c>
      <c r="L471">
        <v>16</v>
      </c>
      <c r="M471">
        <v>249</v>
      </c>
      <c r="N471">
        <v>43</v>
      </c>
      <c r="O471">
        <v>16</v>
      </c>
      <c r="P471">
        <v>33</v>
      </c>
      <c r="Q471">
        <v>2</v>
      </c>
      <c r="R471">
        <v>10</v>
      </c>
      <c r="S471">
        <v>9</v>
      </c>
      <c r="T471">
        <v>6</v>
      </c>
      <c r="U471">
        <v>0</v>
      </c>
      <c r="V471">
        <v>0</v>
      </c>
      <c r="W471" t="s">
        <v>31</v>
      </c>
      <c r="X471">
        <v>0</v>
      </c>
    </row>
    <row r="472" spans="2:24" x14ac:dyDescent="0.2">
      <c r="B472">
        <v>9648</v>
      </c>
      <c r="C472">
        <v>1968</v>
      </c>
      <c r="D472" t="s">
        <v>23</v>
      </c>
      <c r="E472" t="s">
        <v>28</v>
      </c>
      <c r="F472" t="s">
        <v>656</v>
      </c>
      <c r="G472">
        <v>1</v>
      </c>
      <c r="H472">
        <v>1</v>
      </c>
      <c r="I472" s="1">
        <v>40979</v>
      </c>
      <c r="J472">
        <v>20</v>
      </c>
      <c r="K472">
        <v>153</v>
      </c>
      <c r="L472">
        <v>4</v>
      </c>
      <c r="M472">
        <v>56</v>
      </c>
      <c r="N472">
        <v>0</v>
      </c>
      <c r="O472">
        <v>9</v>
      </c>
      <c r="P472">
        <v>31</v>
      </c>
      <c r="Q472">
        <v>4</v>
      </c>
      <c r="R472">
        <v>5</v>
      </c>
      <c r="S472">
        <v>4</v>
      </c>
      <c r="T472">
        <v>8</v>
      </c>
      <c r="U472">
        <v>0</v>
      </c>
      <c r="V472">
        <v>0</v>
      </c>
      <c r="W472" t="s">
        <v>27</v>
      </c>
      <c r="X472">
        <v>0</v>
      </c>
    </row>
    <row r="473" spans="2:24" x14ac:dyDescent="0.2">
      <c r="B473">
        <v>4939</v>
      </c>
      <c r="C473">
        <v>1947</v>
      </c>
      <c r="D473" t="s">
        <v>23</v>
      </c>
      <c r="E473" t="s">
        <v>36</v>
      </c>
      <c r="F473" t="s">
        <v>657</v>
      </c>
      <c r="G473">
        <v>0</v>
      </c>
      <c r="H473">
        <v>0</v>
      </c>
      <c r="I473" t="s">
        <v>658</v>
      </c>
      <c r="J473">
        <v>20</v>
      </c>
      <c r="K473">
        <v>84</v>
      </c>
      <c r="L473">
        <v>5</v>
      </c>
      <c r="M473">
        <v>38</v>
      </c>
      <c r="N473">
        <v>150</v>
      </c>
      <c r="O473">
        <v>12</v>
      </c>
      <c r="P473">
        <v>28</v>
      </c>
      <c r="Q473">
        <v>2</v>
      </c>
      <c r="R473">
        <v>4</v>
      </c>
      <c r="S473">
        <v>6</v>
      </c>
      <c r="T473">
        <v>7</v>
      </c>
      <c r="U473">
        <v>0</v>
      </c>
      <c r="V473">
        <v>0</v>
      </c>
      <c r="W473" t="s">
        <v>35</v>
      </c>
      <c r="X473">
        <v>0</v>
      </c>
    </row>
    <row r="474" spans="2:24" x14ac:dyDescent="0.2">
      <c r="B474">
        <v>8652</v>
      </c>
      <c r="C474">
        <v>1947</v>
      </c>
      <c r="D474" t="s">
        <v>23</v>
      </c>
      <c r="E474" t="s">
        <v>36</v>
      </c>
      <c r="F474" t="s">
        <v>657</v>
      </c>
      <c r="G474">
        <v>0</v>
      </c>
      <c r="H474">
        <v>0</v>
      </c>
      <c r="I474" t="s">
        <v>658</v>
      </c>
      <c r="J474">
        <v>20</v>
      </c>
      <c r="K474">
        <v>84</v>
      </c>
      <c r="L474">
        <v>5</v>
      </c>
      <c r="M474">
        <v>38</v>
      </c>
      <c r="N474">
        <v>150</v>
      </c>
      <c r="O474">
        <v>12</v>
      </c>
      <c r="P474">
        <v>28</v>
      </c>
      <c r="Q474">
        <v>2</v>
      </c>
      <c r="R474">
        <v>4</v>
      </c>
      <c r="S474">
        <v>6</v>
      </c>
      <c r="T474">
        <v>7</v>
      </c>
      <c r="U474">
        <v>0</v>
      </c>
      <c r="V474">
        <v>0</v>
      </c>
      <c r="W474" t="s">
        <v>67</v>
      </c>
      <c r="X474">
        <v>0</v>
      </c>
    </row>
    <row r="475" spans="2:24" x14ac:dyDescent="0.2">
      <c r="B475">
        <v>4702</v>
      </c>
      <c r="C475">
        <v>1965</v>
      </c>
      <c r="D475" t="s">
        <v>23</v>
      </c>
      <c r="E475" t="s">
        <v>28</v>
      </c>
      <c r="F475" t="s">
        <v>659</v>
      </c>
      <c r="G475">
        <v>0</v>
      </c>
      <c r="H475">
        <v>0</v>
      </c>
      <c r="I475" s="1">
        <v>41251</v>
      </c>
      <c r="J475">
        <v>20</v>
      </c>
      <c r="K475">
        <v>1000</v>
      </c>
      <c r="L475">
        <v>155</v>
      </c>
      <c r="M475">
        <v>379</v>
      </c>
      <c r="N475">
        <v>224</v>
      </c>
      <c r="O475">
        <v>17</v>
      </c>
      <c r="P475">
        <v>120</v>
      </c>
      <c r="Q475">
        <v>1</v>
      </c>
      <c r="R475">
        <v>4</v>
      </c>
      <c r="S475">
        <v>4</v>
      </c>
      <c r="T475">
        <v>8</v>
      </c>
      <c r="U475">
        <v>0</v>
      </c>
      <c r="V475">
        <v>0</v>
      </c>
      <c r="W475" t="s">
        <v>27</v>
      </c>
      <c r="X475">
        <v>0</v>
      </c>
    </row>
    <row r="476" spans="2:24" x14ac:dyDescent="0.2">
      <c r="B476">
        <v>2587</v>
      </c>
      <c r="C476">
        <v>1973</v>
      </c>
      <c r="D476" t="s">
        <v>40</v>
      </c>
      <c r="E476" t="s">
        <v>32</v>
      </c>
      <c r="F476" t="s">
        <v>660</v>
      </c>
      <c r="G476">
        <v>1</v>
      </c>
      <c r="H476">
        <v>0</v>
      </c>
      <c r="I476" t="s">
        <v>661</v>
      </c>
      <c r="J476">
        <v>21</v>
      </c>
      <c r="K476">
        <v>14</v>
      </c>
      <c r="L476">
        <v>0</v>
      </c>
      <c r="M476">
        <v>6</v>
      </c>
      <c r="N476">
        <v>0</v>
      </c>
      <c r="O476">
        <v>0</v>
      </c>
      <c r="P476">
        <v>0</v>
      </c>
      <c r="Q476">
        <v>2</v>
      </c>
      <c r="R476">
        <v>2</v>
      </c>
      <c r="S476">
        <v>3</v>
      </c>
      <c r="T476">
        <v>5</v>
      </c>
      <c r="U476">
        <v>0</v>
      </c>
      <c r="V476">
        <v>0</v>
      </c>
      <c r="W476" t="s">
        <v>38</v>
      </c>
      <c r="X476">
        <v>0</v>
      </c>
    </row>
    <row r="477" spans="2:24" x14ac:dyDescent="0.2">
      <c r="B477">
        <v>2811</v>
      </c>
      <c r="C477">
        <v>1964</v>
      </c>
      <c r="D477" t="s">
        <v>40</v>
      </c>
      <c r="E477" t="s">
        <v>28</v>
      </c>
      <c r="F477" t="s">
        <v>662</v>
      </c>
      <c r="G477">
        <v>1</v>
      </c>
      <c r="H477">
        <v>1</v>
      </c>
      <c r="I477" s="1">
        <v>41977</v>
      </c>
      <c r="J477">
        <v>21</v>
      </c>
      <c r="K477">
        <v>52</v>
      </c>
      <c r="L477">
        <v>0</v>
      </c>
      <c r="M477">
        <v>9</v>
      </c>
      <c r="N477">
        <v>0</v>
      </c>
      <c r="O477">
        <v>0</v>
      </c>
      <c r="P477">
        <v>1</v>
      </c>
      <c r="Q477">
        <v>2</v>
      </c>
      <c r="R477">
        <v>1</v>
      </c>
      <c r="S477">
        <v>4</v>
      </c>
      <c r="T477">
        <v>4</v>
      </c>
      <c r="U477">
        <v>0</v>
      </c>
      <c r="V477">
        <v>0</v>
      </c>
      <c r="W477" t="s">
        <v>27</v>
      </c>
      <c r="X477">
        <v>0</v>
      </c>
    </row>
    <row r="478" spans="2:24" x14ac:dyDescent="0.2">
      <c r="B478">
        <v>9150</v>
      </c>
      <c r="C478">
        <v>1964</v>
      </c>
      <c r="D478" t="s">
        <v>40</v>
      </c>
      <c r="E478" t="s">
        <v>28</v>
      </c>
      <c r="F478" t="s">
        <v>662</v>
      </c>
      <c r="G478">
        <v>1</v>
      </c>
      <c r="H478">
        <v>1</v>
      </c>
      <c r="I478" s="1">
        <v>41977</v>
      </c>
      <c r="J478">
        <v>21</v>
      </c>
      <c r="K478">
        <v>52</v>
      </c>
      <c r="L478">
        <v>0</v>
      </c>
      <c r="M478">
        <v>9</v>
      </c>
      <c r="N478">
        <v>0</v>
      </c>
      <c r="O478">
        <v>0</v>
      </c>
      <c r="P478">
        <v>1</v>
      </c>
      <c r="Q478">
        <v>2</v>
      </c>
      <c r="R478">
        <v>1</v>
      </c>
      <c r="S478">
        <v>4</v>
      </c>
      <c r="T478">
        <v>4</v>
      </c>
      <c r="U478">
        <v>0</v>
      </c>
      <c r="V478">
        <v>0</v>
      </c>
      <c r="W478" t="s">
        <v>27</v>
      </c>
      <c r="X478">
        <v>0</v>
      </c>
    </row>
    <row r="479" spans="2:24" x14ac:dyDescent="0.2">
      <c r="B479">
        <v>10127</v>
      </c>
      <c r="C479">
        <v>1966</v>
      </c>
      <c r="D479" t="s">
        <v>23</v>
      </c>
      <c r="E479" t="s">
        <v>32</v>
      </c>
      <c r="F479" t="s">
        <v>663</v>
      </c>
      <c r="G479">
        <v>0</v>
      </c>
      <c r="H479">
        <v>1</v>
      </c>
      <c r="I479" s="1">
        <v>41794</v>
      </c>
      <c r="J479">
        <v>21</v>
      </c>
      <c r="K479">
        <v>301</v>
      </c>
      <c r="L479">
        <v>11</v>
      </c>
      <c r="M479">
        <v>61</v>
      </c>
      <c r="N479">
        <v>4</v>
      </c>
      <c r="O479">
        <v>7</v>
      </c>
      <c r="P479">
        <v>11</v>
      </c>
      <c r="Q479">
        <v>1</v>
      </c>
      <c r="R479">
        <v>8</v>
      </c>
      <c r="S479">
        <v>4</v>
      </c>
      <c r="T479">
        <v>7</v>
      </c>
      <c r="U479">
        <v>0</v>
      </c>
      <c r="V479">
        <v>0</v>
      </c>
      <c r="W479" t="s">
        <v>31</v>
      </c>
      <c r="X479">
        <v>0</v>
      </c>
    </row>
    <row r="480" spans="2:24" x14ac:dyDescent="0.2">
      <c r="B480">
        <v>5493</v>
      </c>
      <c r="C480">
        <v>1977</v>
      </c>
      <c r="D480" t="s">
        <v>23</v>
      </c>
      <c r="E480" t="s">
        <v>32</v>
      </c>
      <c r="F480" t="s">
        <v>664</v>
      </c>
      <c r="G480">
        <v>1</v>
      </c>
      <c r="H480">
        <v>1</v>
      </c>
      <c r="I480" t="s">
        <v>289</v>
      </c>
      <c r="J480">
        <v>21</v>
      </c>
      <c r="K480">
        <v>15</v>
      </c>
      <c r="L480">
        <v>0</v>
      </c>
      <c r="M480">
        <v>2</v>
      </c>
      <c r="N480">
        <v>0</v>
      </c>
      <c r="O480">
        <v>0</v>
      </c>
      <c r="P480">
        <v>6</v>
      </c>
      <c r="Q480">
        <v>1</v>
      </c>
      <c r="R480">
        <v>1</v>
      </c>
      <c r="S480">
        <v>2</v>
      </c>
      <c r="T480">
        <v>6</v>
      </c>
      <c r="U480">
        <v>0</v>
      </c>
      <c r="V480">
        <v>0</v>
      </c>
      <c r="W480" t="s">
        <v>27</v>
      </c>
      <c r="X480">
        <v>1</v>
      </c>
    </row>
    <row r="481" spans="2:24" x14ac:dyDescent="0.2">
      <c r="B481">
        <v>2666</v>
      </c>
      <c r="C481">
        <v>1973</v>
      </c>
      <c r="D481" t="s">
        <v>53</v>
      </c>
      <c r="E481" t="s">
        <v>32</v>
      </c>
      <c r="F481" t="s">
        <v>665</v>
      </c>
      <c r="G481">
        <v>0</v>
      </c>
      <c r="H481">
        <v>1</v>
      </c>
      <c r="I481" s="1">
        <v>41792</v>
      </c>
      <c r="J481">
        <v>21</v>
      </c>
      <c r="K481">
        <v>519</v>
      </c>
      <c r="L481">
        <v>50</v>
      </c>
      <c r="M481">
        <v>167</v>
      </c>
      <c r="N481">
        <v>130</v>
      </c>
      <c r="O481">
        <v>0</v>
      </c>
      <c r="P481">
        <v>41</v>
      </c>
      <c r="Q481">
        <v>1</v>
      </c>
      <c r="R481">
        <v>8</v>
      </c>
      <c r="S481">
        <v>11</v>
      </c>
      <c r="T481">
        <v>3</v>
      </c>
      <c r="U481">
        <v>0</v>
      </c>
      <c r="V481">
        <v>0</v>
      </c>
      <c r="W481" t="s">
        <v>31</v>
      </c>
      <c r="X481">
        <v>1</v>
      </c>
    </row>
    <row r="482" spans="2:24" x14ac:dyDescent="0.2">
      <c r="B482">
        <v>10099</v>
      </c>
      <c r="C482">
        <v>1985</v>
      </c>
      <c r="D482" t="s">
        <v>23</v>
      </c>
      <c r="E482" t="s">
        <v>32</v>
      </c>
      <c r="F482" t="s">
        <v>666</v>
      </c>
      <c r="G482">
        <v>1</v>
      </c>
      <c r="H482">
        <v>0</v>
      </c>
      <c r="I482" s="1">
        <v>41404</v>
      </c>
      <c r="J482">
        <v>21</v>
      </c>
      <c r="K482">
        <v>238</v>
      </c>
      <c r="L482">
        <v>115</v>
      </c>
      <c r="M482">
        <v>215</v>
      </c>
      <c r="N482">
        <v>169</v>
      </c>
      <c r="O482">
        <v>69</v>
      </c>
      <c r="P482">
        <v>76</v>
      </c>
      <c r="Q482">
        <v>3</v>
      </c>
      <c r="R482">
        <v>5</v>
      </c>
      <c r="S482">
        <v>13</v>
      </c>
      <c r="T482">
        <v>4</v>
      </c>
      <c r="U482">
        <v>0</v>
      </c>
      <c r="V482">
        <v>0</v>
      </c>
      <c r="W482" t="s">
        <v>67</v>
      </c>
      <c r="X482">
        <v>0</v>
      </c>
    </row>
    <row r="483" spans="2:24" x14ac:dyDescent="0.2">
      <c r="B483">
        <v>10562</v>
      </c>
      <c r="C483">
        <v>1947</v>
      </c>
      <c r="D483" t="s">
        <v>53</v>
      </c>
      <c r="E483" t="s">
        <v>32</v>
      </c>
      <c r="F483" t="s">
        <v>667</v>
      </c>
      <c r="G483">
        <v>0</v>
      </c>
      <c r="H483">
        <v>0</v>
      </c>
      <c r="I483" t="s">
        <v>510</v>
      </c>
      <c r="J483">
        <v>21</v>
      </c>
      <c r="K483">
        <v>620</v>
      </c>
      <c r="L483">
        <v>26</v>
      </c>
      <c r="M483">
        <v>195</v>
      </c>
      <c r="N483">
        <v>34</v>
      </c>
      <c r="O483">
        <v>17</v>
      </c>
      <c r="P483">
        <v>141</v>
      </c>
      <c r="Q483">
        <v>1</v>
      </c>
      <c r="R483">
        <v>6</v>
      </c>
      <c r="S483">
        <v>13</v>
      </c>
      <c r="T483">
        <v>2</v>
      </c>
      <c r="U483">
        <v>0</v>
      </c>
      <c r="V483">
        <v>0</v>
      </c>
      <c r="W483" t="s">
        <v>50</v>
      </c>
      <c r="X483">
        <v>0</v>
      </c>
    </row>
    <row r="484" spans="2:24" x14ac:dyDescent="0.2">
      <c r="B484">
        <v>7881</v>
      </c>
      <c r="C484">
        <v>1947</v>
      </c>
      <c r="D484" t="s">
        <v>53</v>
      </c>
      <c r="E484" t="s">
        <v>32</v>
      </c>
      <c r="F484" t="s">
        <v>667</v>
      </c>
      <c r="G484">
        <v>0</v>
      </c>
      <c r="H484">
        <v>0</v>
      </c>
      <c r="I484" t="s">
        <v>510</v>
      </c>
      <c r="J484">
        <v>21</v>
      </c>
      <c r="K484">
        <v>620</v>
      </c>
      <c r="L484">
        <v>26</v>
      </c>
      <c r="M484">
        <v>195</v>
      </c>
      <c r="N484">
        <v>34</v>
      </c>
      <c r="O484">
        <v>17</v>
      </c>
      <c r="P484">
        <v>141</v>
      </c>
      <c r="Q484">
        <v>1</v>
      </c>
      <c r="R484">
        <v>6</v>
      </c>
      <c r="S484">
        <v>13</v>
      </c>
      <c r="T484">
        <v>2</v>
      </c>
      <c r="U484">
        <v>0</v>
      </c>
      <c r="V484">
        <v>0</v>
      </c>
      <c r="W484" t="s">
        <v>27</v>
      </c>
      <c r="X484">
        <v>0</v>
      </c>
    </row>
    <row r="485" spans="2:24" x14ac:dyDescent="0.2">
      <c r="B485">
        <v>6721</v>
      </c>
      <c r="C485">
        <v>1952</v>
      </c>
      <c r="D485" t="s">
        <v>23</v>
      </c>
      <c r="E485" t="s">
        <v>32</v>
      </c>
      <c r="F485" t="s">
        <v>668</v>
      </c>
      <c r="G485">
        <v>0</v>
      </c>
      <c r="H485">
        <v>1</v>
      </c>
      <c r="I485" t="s">
        <v>669</v>
      </c>
      <c r="J485">
        <v>21</v>
      </c>
      <c r="K485">
        <v>572</v>
      </c>
      <c r="L485">
        <v>19</v>
      </c>
      <c r="M485">
        <v>286</v>
      </c>
      <c r="N485">
        <v>50</v>
      </c>
      <c r="O485">
        <v>38</v>
      </c>
      <c r="P485">
        <v>248</v>
      </c>
      <c r="Q485">
        <v>3</v>
      </c>
      <c r="R485">
        <v>6</v>
      </c>
      <c r="S485">
        <v>5</v>
      </c>
      <c r="T485">
        <v>3</v>
      </c>
      <c r="U485">
        <v>0</v>
      </c>
      <c r="V485">
        <v>0</v>
      </c>
      <c r="W485" t="s">
        <v>31</v>
      </c>
      <c r="X485">
        <v>0</v>
      </c>
    </row>
    <row r="486" spans="2:24" x14ac:dyDescent="0.2">
      <c r="B486">
        <v>5204</v>
      </c>
      <c r="C486">
        <v>1972</v>
      </c>
      <c r="D486" t="s">
        <v>23</v>
      </c>
      <c r="E486" t="s">
        <v>36</v>
      </c>
      <c r="F486" t="s">
        <v>670</v>
      </c>
      <c r="G486">
        <v>0</v>
      </c>
      <c r="H486">
        <v>0</v>
      </c>
      <c r="I486" t="s">
        <v>671</v>
      </c>
      <c r="J486">
        <v>21</v>
      </c>
      <c r="K486">
        <v>380</v>
      </c>
      <c r="L486">
        <v>98</v>
      </c>
      <c r="M486">
        <v>733</v>
      </c>
      <c r="N486">
        <v>110</v>
      </c>
      <c r="O486">
        <v>112</v>
      </c>
      <c r="P486">
        <v>28</v>
      </c>
      <c r="Q486">
        <v>1</v>
      </c>
      <c r="R486">
        <v>8</v>
      </c>
      <c r="S486">
        <v>5</v>
      </c>
      <c r="T486">
        <v>3</v>
      </c>
      <c r="U486">
        <v>1</v>
      </c>
      <c r="V486">
        <v>0</v>
      </c>
      <c r="W486" t="s">
        <v>27</v>
      </c>
      <c r="X486">
        <v>1</v>
      </c>
    </row>
    <row r="487" spans="2:24" x14ac:dyDescent="0.2">
      <c r="B487">
        <v>5209</v>
      </c>
      <c r="C487">
        <v>1955</v>
      </c>
      <c r="D487" t="s">
        <v>23</v>
      </c>
      <c r="E487" t="s">
        <v>24</v>
      </c>
      <c r="F487" t="s">
        <v>672</v>
      </c>
      <c r="G487">
        <v>0</v>
      </c>
      <c r="H487">
        <v>1</v>
      </c>
      <c r="I487" t="s">
        <v>673</v>
      </c>
      <c r="J487">
        <v>21</v>
      </c>
      <c r="K487">
        <v>443</v>
      </c>
      <c r="L487">
        <v>5</v>
      </c>
      <c r="M487">
        <v>71</v>
      </c>
      <c r="N487">
        <v>21</v>
      </c>
      <c r="O487">
        <v>16</v>
      </c>
      <c r="P487">
        <v>82</v>
      </c>
      <c r="Q487">
        <v>2</v>
      </c>
      <c r="R487">
        <v>8</v>
      </c>
      <c r="S487">
        <v>7</v>
      </c>
      <c r="T487">
        <v>7</v>
      </c>
      <c r="U487">
        <v>0</v>
      </c>
      <c r="V487">
        <v>0</v>
      </c>
      <c r="W487" t="s">
        <v>67</v>
      </c>
      <c r="X487">
        <v>0</v>
      </c>
    </row>
    <row r="488" spans="2:24" x14ac:dyDescent="0.2">
      <c r="B488">
        <v>10128</v>
      </c>
      <c r="C488">
        <v>1959</v>
      </c>
      <c r="D488" t="s">
        <v>23</v>
      </c>
      <c r="E488" t="s">
        <v>36</v>
      </c>
      <c r="F488" t="s">
        <v>674</v>
      </c>
      <c r="G488">
        <v>0</v>
      </c>
      <c r="H488">
        <v>1</v>
      </c>
      <c r="I488" s="1">
        <v>41492</v>
      </c>
      <c r="J488">
        <v>21</v>
      </c>
      <c r="K488">
        <v>620</v>
      </c>
      <c r="L488">
        <v>16</v>
      </c>
      <c r="M488">
        <v>165</v>
      </c>
      <c r="N488">
        <v>0</v>
      </c>
      <c r="O488">
        <v>24</v>
      </c>
      <c r="P488">
        <v>82</v>
      </c>
      <c r="Q488">
        <v>5</v>
      </c>
      <c r="R488">
        <v>5</v>
      </c>
      <c r="S488">
        <v>12</v>
      </c>
      <c r="T488">
        <v>5</v>
      </c>
      <c r="U488">
        <v>0</v>
      </c>
      <c r="V488">
        <v>0</v>
      </c>
      <c r="W488" t="s">
        <v>31</v>
      </c>
      <c r="X488">
        <v>0</v>
      </c>
    </row>
    <row r="489" spans="2:24" x14ac:dyDescent="0.2">
      <c r="B489">
        <v>9284</v>
      </c>
      <c r="C489">
        <v>1959</v>
      </c>
      <c r="D489" t="s">
        <v>23</v>
      </c>
      <c r="E489" t="s">
        <v>36</v>
      </c>
      <c r="F489" t="s">
        <v>674</v>
      </c>
      <c r="G489">
        <v>0</v>
      </c>
      <c r="H489">
        <v>1</v>
      </c>
      <c r="I489" s="1">
        <v>41492</v>
      </c>
      <c r="J489">
        <v>21</v>
      </c>
      <c r="K489">
        <v>620</v>
      </c>
      <c r="L489">
        <v>16</v>
      </c>
      <c r="M489">
        <v>165</v>
      </c>
      <c r="N489">
        <v>0</v>
      </c>
      <c r="O489">
        <v>24</v>
      </c>
      <c r="P489">
        <v>82</v>
      </c>
      <c r="Q489">
        <v>5</v>
      </c>
      <c r="R489">
        <v>5</v>
      </c>
      <c r="S489">
        <v>12</v>
      </c>
      <c r="T489">
        <v>5</v>
      </c>
      <c r="U489">
        <v>0</v>
      </c>
      <c r="V489">
        <v>0</v>
      </c>
      <c r="W489" t="s">
        <v>27</v>
      </c>
      <c r="X489">
        <v>0</v>
      </c>
    </row>
    <row r="490" spans="2:24" x14ac:dyDescent="0.2">
      <c r="B490">
        <v>8643</v>
      </c>
      <c r="C490">
        <v>1972</v>
      </c>
      <c r="D490" t="s">
        <v>23</v>
      </c>
      <c r="E490" t="s">
        <v>36</v>
      </c>
      <c r="F490" t="s">
        <v>675</v>
      </c>
      <c r="G490">
        <v>0</v>
      </c>
      <c r="H490">
        <v>0</v>
      </c>
      <c r="I490" t="s">
        <v>676</v>
      </c>
      <c r="J490">
        <v>21</v>
      </c>
      <c r="K490">
        <v>252</v>
      </c>
      <c r="L490">
        <v>98</v>
      </c>
      <c r="M490">
        <v>827</v>
      </c>
      <c r="N490">
        <v>219</v>
      </c>
      <c r="O490">
        <v>70</v>
      </c>
      <c r="P490">
        <v>196</v>
      </c>
      <c r="Q490">
        <v>1</v>
      </c>
      <c r="R490">
        <v>4</v>
      </c>
      <c r="S490">
        <v>12</v>
      </c>
      <c r="T490">
        <v>3</v>
      </c>
      <c r="U490">
        <v>0</v>
      </c>
      <c r="V490">
        <v>0</v>
      </c>
      <c r="W490" t="s">
        <v>50</v>
      </c>
      <c r="X490">
        <v>0</v>
      </c>
    </row>
    <row r="491" spans="2:24" x14ac:dyDescent="0.2">
      <c r="B491">
        <v>1685</v>
      </c>
      <c r="C491">
        <v>1968</v>
      </c>
      <c r="D491" t="s">
        <v>40</v>
      </c>
      <c r="E491" t="s">
        <v>36</v>
      </c>
      <c r="F491" t="s">
        <v>677</v>
      </c>
      <c r="G491">
        <v>0</v>
      </c>
      <c r="H491">
        <v>0</v>
      </c>
      <c r="I491" t="s">
        <v>403</v>
      </c>
      <c r="J491">
        <v>21</v>
      </c>
      <c r="K491">
        <v>796</v>
      </c>
      <c r="L491">
        <v>14</v>
      </c>
      <c r="M491">
        <v>590</v>
      </c>
      <c r="N491">
        <v>38</v>
      </c>
      <c r="O491">
        <v>44</v>
      </c>
      <c r="P491">
        <v>0</v>
      </c>
      <c r="Q491">
        <v>1</v>
      </c>
      <c r="R491">
        <v>4</v>
      </c>
      <c r="S491">
        <v>13</v>
      </c>
      <c r="T491">
        <v>3</v>
      </c>
      <c r="U491">
        <v>0</v>
      </c>
      <c r="V491">
        <v>0</v>
      </c>
      <c r="W491" t="s">
        <v>31</v>
      </c>
      <c r="X491">
        <v>1</v>
      </c>
    </row>
    <row r="492" spans="2:24" x14ac:dyDescent="0.2">
      <c r="B492">
        <v>2877</v>
      </c>
      <c r="C492">
        <v>1975</v>
      </c>
      <c r="D492" t="s">
        <v>53</v>
      </c>
      <c r="E492" t="s">
        <v>36</v>
      </c>
      <c r="F492" t="s">
        <v>678</v>
      </c>
      <c r="G492">
        <v>1</v>
      </c>
      <c r="H492">
        <v>1</v>
      </c>
      <c r="I492" t="s">
        <v>407</v>
      </c>
      <c r="J492">
        <v>21</v>
      </c>
      <c r="K492">
        <v>410</v>
      </c>
      <c r="L492">
        <v>0</v>
      </c>
      <c r="M492">
        <v>59</v>
      </c>
      <c r="N492">
        <v>19</v>
      </c>
      <c r="O492">
        <v>9</v>
      </c>
      <c r="P492">
        <v>44</v>
      </c>
      <c r="Q492">
        <v>10</v>
      </c>
      <c r="R492">
        <v>7</v>
      </c>
      <c r="S492">
        <v>8</v>
      </c>
      <c r="T492">
        <v>7</v>
      </c>
      <c r="U492">
        <v>0</v>
      </c>
      <c r="V492">
        <v>0</v>
      </c>
      <c r="W492" t="s">
        <v>67</v>
      </c>
      <c r="X492">
        <v>0</v>
      </c>
    </row>
    <row r="493" spans="2:24" x14ac:dyDescent="0.2">
      <c r="B493">
        <v>8369</v>
      </c>
      <c r="C493">
        <v>1988</v>
      </c>
      <c r="D493" t="s">
        <v>23</v>
      </c>
      <c r="E493" t="s">
        <v>36</v>
      </c>
      <c r="F493" t="s">
        <v>679</v>
      </c>
      <c r="G493">
        <v>1</v>
      </c>
      <c r="H493">
        <v>0</v>
      </c>
      <c r="I493" s="1">
        <v>41132</v>
      </c>
      <c r="J493">
        <v>21</v>
      </c>
      <c r="K493">
        <v>1</v>
      </c>
      <c r="L493">
        <v>2</v>
      </c>
      <c r="M493">
        <v>7</v>
      </c>
      <c r="N493">
        <v>4</v>
      </c>
      <c r="O493">
        <v>3</v>
      </c>
      <c r="P493">
        <v>11</v>
      </c>
      <c r="Q493">
        <v>1</v>
      </c>
      <c r="R493">
        <v>0</v>
      </c>
      <c r="S493">
        <v>2</v>
      </c>
      <c r="T493">
        <v>8</v>
      </c>
      <c r="U493">
        <v>0</v>
      </c>
      <c r="V493">
        <v>0</v>
      </c>
      <c r="W493" t="s">
        <v>27</v>
      </c>
      <c r="X493">
        <v>0</v>
      </c>
    </row>
    <row r="494" spans="2:24" x14ac:dyDescent="0.2">
      <c r="B494">
        <v>6233</v>
      </c>
      <c r="C494">
        <v>1977</v>
      </c>
      <c r="D494" t="s">
        <v>23</v>
      </c>
      <c r="E494" t="s">
        <v>32</v>
      </c>
      <c r="F494" t="s">
        <v>680</v>
      </c>
      <c r="G494">
        <v>0</v>
      </c>
      <c r="H494">
        <v>1</v>
      </c>
      <c r="I494" s="1">
        <v>41099</v>
      </c>
      <c r="J494">
        <v>21</v>
      </c>
      <c r="K494">
        <v>507</v>
      </c>
      <c r="L494">
        <v>19</v>
      </c>
      <c r="M494">
        <v>364</v>
      </c>
      <c r="N494">
        <v>25</v>
      </c>
      <c r="O494">
        <v>47</v>
      </c>
      <c r="P494">
        <v>9</v>
      </c>
      <c r="Q494">
        <v>3</v>
      </c>
      <c r="R494">
        <v>9</v>
      </c>
      <c r="S494">
        <v>10</v>
      </c>
      <c r="T494">
        <v>7</v>
      </c>
      <c r="U494">
        <v>0</v>
      </c>
      <c r="V494">
        <v>0</v>
      </c>
      <c r="W494" t="s">
        <v>27</v>
      </c>
      <c r="X494">
        <v>0</v>
      </c>
    </row>
    <row r="495" spans="2:24" x14ac:dyDescent="0.2">
      <c r="B495">
        <v>195</v>
      </c>
      <c r="C495">
        <v>1973</v>
      </c>
      <c r="D495" t="s">
        <v>23</v>
      </c>
      <c r="E495" t="s">
        <v>28</v>
      </c>
      <c r="F495" t="s">
        <v>681</v>
      </c>
      <c r="G495">
        <v>1</v>
      </c>
      <c r="H495">
        <v>0</v>
      </c>
      <c r="I495" t="s">
        <v>192</v>
      </c>
      <c r="J495">
        <v>21</v>
      </c>
      <c r="K495">
        <v>125</v>
      </c>
      <c r="L495">
        <v>17</v>
      </c>
      <c r="M495">
        <v>52</v>
      </c>
      <c r="N495">
        <v>3</v>
      </c>
      <c r="O495">
        <v>19</v>
      </c>
      <c r="P495">
        <v>30</v>
      </c>
      <c r="Q495">
        <v>4</v>
      </c>
      <c r="R495">
        <v>5</v>
      </c>
      <c r="S495">
        <v>4</v>
      </c>
      <c r="T495">
        <v>8</v>
      </c>
      <c r="U495">
        <v>1</v>
      </c>
      <c r="V495">
        <v>0</v>
      </c>
      <c r="W495" t="s">
        <v>27</v>
      </c>
      <c r="X495">
        <v>1</v>
      </c>
    </row>
    <row r="496" spans="2:24" x14ac:dyDescent="0.2">
      <c r="B496">
        <v>1501</v>
      </c>
      <c r="C496">
        <v>1983</v>
      </c>
      <c r="D496" t="s">
        <v>40</v>
      </c>
      <c r="E496" t="s">
        <v>32</v>
      </c>
      <c r="F496" t="s">
        <v>682</v>
      </c>
      <c r="G496">
        <v>0</v>
      </c>
      <c r="H496">
        <v>0</v>
      </c>
      <c r="I496" s="1">
        <v>41007</v>
      </c>
      <c r="J496">
        <v>21</v>
      </c>
      <c r="K496">
        <v>55</v>
      </c>
      <c r="L496">
        <v>16</v>
      </c>
      <c r="M496">
        <v>1622</v>
      </c>
      <c r="N496">
        <v>17</v>
      </c>
      <c r="O496">
        <v>3</v>
      </c>
      <c r="P496">
        <v>4</v>
      </c>
      <c r="Q496">
        <v>15</v>
      </c>
      <c r="R496">
        <v>0</v>
      </c>
      <c r="S496">
        <v>1</v>
      </c>
      <c r="T496">
        <v>0</v>
      </c>
      <c r="U496">
        <v>0</v>
      </c>
      <c r="V496">
        <v>0</v>
      </c>
      <c r="W496" t="s">
        <v>35</v>
      </c>
      <c r="X496">
        <v>0</v>
      </c>
    </row>
    <row r="497" spans="2:24" x14ac:dyDescent="0.2">
      <c r="B497">
        <v>10846</v>
      </c>
      <c r="C497">
        <v>1979</v>
      </c>
      <c r="D497" t="s">
        <v>53</v>
      </c>
      <c r="E497" t="s">
        <v>32</v>
      </c>
      <c r="F497" t="s">
        <v>683</v>
      </c>
      <c r="G497">
        <v>1</v>
      </c>
      <c r="H497">
        <v>0</v>
      </c>
      <c r="I497" t="s">
        <v>607</v>
      </c>
      <c r="J497">
        <v>22</v>
      </c>
      <c r="K497">
        <v>327</v>
      </c>
      <c r="L497">
        <v>9</v>
      </c>
      <c r="M497">
        <v>125</v>
      </c>
      <c r="N497">
        <v>25</v>
      </c>
      <c r="O497">
        <v>4</v>
      </c>
      <c r="P497">
        <v>139</v>
      </c>
      <c r="Q497">
        <v>6</v>
      </c>
      <c r="R497">
        <v>7</v>
      </c>
      <c r="S497">
        <v>8</v>
      </c>
      <c r="T497">
        <v>7</v>
      </c>
      <c r="U497">
        <v>0</v>
      </c>
      <c r="V497">
        <v>0</v>
      </c>
      <c r="W497" t="s">
        <v>31</v>
      </c>
      <c r="X497">
        <v>1</v>
      </c>
    </row>
    <row r="498" spans="2:24" x14ac:dyDescent="0.2">
      <c r="B498">
        <v>8341</v>
      </c>
      <c r="C498">
        <v>1970</v>
      </c>
      <c r="D498" t="s">
        <v>40</v>
      </c>
      <c r="E498" t="s">
        <v>32</v>
      </c>
      <c r="F498" t="s">
        <v>684</v>
      </c>
      <c r="G498">
        <v>1</v>
      </c>
      <c r="H498">
        <v>0</v>
      </c>
      <c r="I498" t="s">
        <v>685</v>
      </c>
      <c r="J498">
        <v>22</v>
      </c>
      <c r="K498">
        <v>15</v>
      </c>
      <c r="L498">
        <v>0</v>
      </c>
      <c r="M498">
        <v>6</v>
      </c>
      <c r="N498">
        <v>0</v>
      </c>
      <c r="O498">
        <v>1</v>
      </c>
      <c r="P498">
        <v>12</v>
      </c>
      <c r="Q498">
        <v>2</v>
      </c>
      <c r="R498">
        <v>1</v>
      </c>
      <c r="S498">
        <v>2</v>
      </c>
      <c r="T498">
        <v>7</v>
      </c>
      <c r="U498">
        <v>1</v>
      </c>
      <c r="V498">
        <v>0</v>
      </c>
      <c r="W498" t="s">
        <v>27</v>
      </c>
      <c r="X498">
        <v>1</v>
      </c>
    </row>
    <row r="499" spans="2:24" x14ac:dyDescent="0.2">
      <c r="B499">
        <v>10766</v>
      </c>
      <c r="C499">
        <v>1965</v>
      </c>
      <c r="D499" t="s">
        <v>40</v>
      </c>
      <c r="E499" t="s">
        <v>32</v>
      </c>
      <c r="F499" t="s">
        <v>686</v>
      </c>
      <c r="G499">
        <v>0</v>
      </c>
      <c r="H499">
        <v>1</v>
      </c>
      <c r="I499" s="1">
        <v>41947</v>
      </c>
      <c r="J499">
        <v>22</v>
      </c>
      <c r="K499">
        <v>397</v>
      </c>
      <c r="L499">
        <v>19</v>
      </c>
      <c r="M499">
        <v>69</v>
      </c>
      <c r="N499">
        <v>12</v>
      </c>
      <c r="O499">
        <v>0</v>
      </c>
      <c r="P499">
        <v>9</v>
      </c>
      <c r="Q499">
        <v>1</v>
      </c>
      <c r="R499">
        <v>4</v>
      </c>
      <c r="S499">
        <v>8</v>
      </c>
      <c r="T499">
        <v>2</v>
      </c>
      <c r="U499">
        <v>0</v>
      </c>
      <c r="V499">
        <v>0</v>
      </c>
      <c r="W499" t="s">
        <v>27</v>
      </c>
      <c r="X499">
        <v>0</v>
      </c>
    </row>
    <row r="500" spans="2:24" x14ac:dyDescent="0.2">
      <c r="B500">
        <v>9971</v>
      </c>
      <c r="C500">
        <v>1965</v>
      </c>
      <c r="D500" t="s">
        <v>40</v>
      </c>
      <c r="E500" t="s">
        <v>32</v>
      </c>
      <c r="F500" t="s">
        <v>686</v>
      </c>
      <c r="G500">
        <v>0</v>
      </c>
      <c r="H500">
        <v>1</v>
      </c>
      <c r="I500" s="1">
        <v>41947</v>
      </c>
      <c r="J500">
        <v>22</v>
      </c>
      <c r="K500">
        <v>397</v>
      </c>
      <c r="L500">
        <v>19</v>
      </c>
      <c r="M500">
        <v>69</v>
      </c>
      <c r="N500">
        <v>12</v>
      </c>
      <c r="O500">
        <v>0</v>
      </c>
      <c r="P500">
        <v>9</v>
      </c>
      <c r="Q500">
        <v>1</v>
      </c>
      <c r="R500">
        <v>4</v>
      </c>
      <c r="S500">
        <v>8</v>
      </c>
      <c r="T500">
        <v>2</v>
      </c>
      <c r="U500">
        <v>0</v>
      </c>
      <c r="V500">
        <v>0</v>
      </c>
      <c r="W500" t="s">
        <v>67</v>
      </c>
      <c r="X500">
        <v>0</v>
      </c>
    </row>
    <row r="501" spans="2:24" x14ac:dyDescent="0.2">
      <c r="B501">
        <v>1740</v>
      </c>
      <c r="C501">
        <v>1945</v>
      </c>
      <c r="D501" t="s">
        <v>23</v>
      </c>
      <c r="E501" t="s">
        <v>32</v>
      </c>
      <c r="F501" t="s">
        <v>687</v>
      </c>
      <c r="G501">
        <v>0</v>
      </c>
      <c r="H501">
        <v>0</v>
      </c>
      <c r="I501" s="1">
        <v>41824</v>
      </c>
      <c r="J501">
        <v>22</v>
      </c>
      <c r="K501">
        <v>760</v>
      </c>
      <c r="L501">
        <v>38</v>
      </c>
      <c r="M501">
        <v>104</v>
      </c>
      <c r="N501">
        <v>50</v>
      </c>
      <c r="O501">
        <v>9</v>
      </c>
      <c r="P501">
        <v>38</v>
      </c>
      <c r="Q501">
        <v>2</v>
      </c>
      <c r="R501">
        <v>7</v>
      </c>
      <c r="S501">
        <v>4</v>
      </c>
      <c r="T501">
        <v>4</v>
      </c>
      <c r="U501">
        <v>0</v>
      </c>
      <c r="V501">
        <v>0</v>
      </c>
      <c r="W501" t="s">
        <v>27</v>
      </c>
      <c r="X501">
        <v>1</v>
      </c>
    </row>
    <row r="502" spans="2:24" x14ac:dyDescent="0.2">
      <c r="B502">
        <v>8737</v>
      </c>
      <c r="C502">
        <v>1979</v>
      </c>
      <c r="D502" t="s">
        <v>23</v>
      </c>
      <c r="E502" t="s">
        <v>24</v>
      </c>
      <c r="F502" t="s">
        <v>688</v>
      </c>
      <c r="G502">
        <v>0</v>
      </c>
      <c r="H502">
        <v>1</v>
      </c>
      <c r="I502" s="1">
        <v>41763</v>
      </c>
      <c r="J502">
        <v>22</v>
      </c>
      <c r="K502">
        <v>29</v>
      </c>
      <c r="L502">
        <v>1</v>
      </c>
      <c r="M502">
        <v>9</v>
      </c>
      <c r="N502">
        <v>2</v>
      </c>
      <c r="O502">
        <v>0</v>
      </c>
      <c r="P502">
        <v>2</v>
      </c>
      <c r="Q502">
        <v>1</v>
      </c>
      <c r="R502">
        <v>2</v>
      </c>
      <c r="S502">
        <v>3</v>
      </c>
      <c r="T502">
        <v>3</v>
      </c>
      <c r="U502">
        <v>0</v>
      </c>
      <c r="V502">
        <v>0</v>
      </c>
      <c r="W502" t="s">
        <v>27</v>
      </c>
      <c r="X502">
        <v>0</v>
      </c>
    </row>
    <row r="503" spans="2:24" x14ac:dyDescent="0.2">
      <c r="B503">
        <v>6466</v>
      </c>
      <c r="C503">
        <v>1966</v>
      </c>
      <c r="D503" t="s">
        <v>40</v>
      </c>
      <c r="E503" t="s">
        <v>32</v>
      </c>
      <c r="F503" t="s">
        <v>689</v>
      </c>
      <c r="G503">
        <v>1</v>
      </c>
      <c r="H503">
        <v>1</v>
      </c>
      <c r="I503" s="1">
        <v>41976</v>
      </c>
      <c r="J503">
        <v>22</v>
      </c>
      <c r="K503">
        <v>105</v>
      </c>
      <c r="L503">
        <v>0</v>
      </c>
      <c r="M503">
        <v>9</v>
      </c>
      <c r="N503">
        <v>2</v>
      </c>
      <c r="O503">
        <v>1</v>
      </c>
      <c r="P503">
        <v>4</v>
      </c>
      <c r="Q503">
        <v>3</v>
      </c>
      <c r="R503">
        <v>2</v>
      </c>
      <c r="S503">
        <v>4</v>
      </c>
      <c r="T503">
        <v>3</v>
      </c>
      <c r="U503">
        <v>0</v>
      </c>
      <c r="V503">
        <v>0</v>
      </c>
      <c r="W503" t="s">
        <v>27</v>
      </c>
      <c r="X503">
        <v>0</v>
      </c>
    </row>
    <row r="504" spans="2:24" x14ac:dyDescent="0.2">
      <c r="B504">
        <v>10430</v>
      </c>
      <c r="C504">
        <v>1974</v>
      </c>
      <c r="D504" t="s">
        <v>23</v>
      </c>
      <c r="E504" t="s">
        <v>24</v>
      </c>
      <c r="F504" t="s">
        <v>690</v>
      </c>
      <c r="G504">
        <v>1</v>
      </c>
      <c r="H504">
        <v>1</v>
      </c>
      <c r="I504" s="1">
        <v>41527</v>
      </c>
      <c r="J504">
        <v>22</v>
      </c>
      <c r="K504">
        <v>1126</v>
      </c>
      <c r="L504">
        <v>28</v>
      </c>
      <c r="M504">
        <v>211</v>
      </c>
      <c r="N504">
        <v>37</v>
      </c>
      <c r="O504">
        <v>28</v>
      </c>
      <c r="P504">
        <v>42</v>
      </c>
      <c r="Q504">
        <v>3</v>
      </c>
      <c r="R504">
        <v>4</v>
      </c>
      <c r="S504">
        <v>4</v>
      </c>
      <c r="T504">
        <v>5</v>
      </c>
      <c r="U504">
        <v>0</v>
      </c>
      <c r="V504">
        <v>0</v>
      </c>
      <c r="W504" t="s">
        <v>38</v>
      </c>
      <c r="X504">
        <v>3</v>
      </c>
    </row>
    <row r="505" spans="2:24" x14ac:dyDescent="0.2">
      <c r="B505">
        <v>8773</v>
      </c>
      <c r="C505">
        <v>1972</v>
      </c>
      <c r="D505" t="s">
        <v>53</v>
      </c>
      <c r="E505" t="s">
        <v>36</v>
      </c>
      <c r="F505" t="s">
        <v>691</v>
      </c>
      <c r="G505">
        <v>0</v>
      </c>
      <c r="H505">
        <v>1</v>
      </c>
      <c r="I505" t="s">
        <v>433</v>
      </c>
      <c r="J505">
        <v>22</v>
      </c>
      <c r="K505">
        <v>280</v>
      </c>
      <c r="L505">
        <v>0</v>
      </c>
      <c r="M505">
        <v>18</v>
      </c>
      <c r="N505">
        <v>0</v>
      </c>
      <c r="O505">
        <v>0</v>
      </c>
      <c r="P505">
        <v>24</v>
      </c>
      <c r="Q505">
        <v>3</v>
      </c>
      <c r="R505">
        <v>5</v>
      </c>
      <c r="S505">
        <v>6</v>
      </c>
      <c r="T505">
        <v>7</v>
      </c>
      <c r="U505">
        <v>0</v>
      </c>
      <c r="V505">
        <v>0</v>
      </c>
      <c r="W505" t="s">
        <v>35</v>
      </c>
      <c r="X505">
        <v>1</v>
      </c>
    </row>
    <row r="506" spans="2:24" x14ac:dyDescent="0.2">
      <c r="B506">
        <v>2371</v>
      </c>
      <c r="C506">
        <v>1973</v>
      </c>
      <c r="D506" t="s">
        <v>23</v>
      </c>
      <c r="E506" t="s">
        <v>32</v>
      </c>
      <c r="F506" t="s">
        <v>692</v>
      </c>
      <c r="G506">
        <v>1</v>
      </c>
      <c r="H506">
        <v>1</v>
      </c>
      <c r="I506" t="s">
        <v>693</v>
      </c>
      <c r="J506">
        <v>22</v>
      </c>
      <c r="K506">
        <v>39</v>
      </c>
      <c r="L506">
        <v>1</v>
      </c>
      <c r="M506">
        <v>22</v>
      </c>
      <c r="N506">
        <v>3</v>
      </c>
      <c r="O506">
        <v>4</v>
      </c>
      <c r="P506">
        <v>12</v>
      </c>
      <c r="Q506">
        <v>3</v>
      </c>
      <c r="R506">
        <v>2</v>
      </c>
      <c r="S506">
        <v>4</v>
      </c>
      <c r="T506">
        <v>7</v>
      </c>
      <c r="U506">
        <v>0</v>
      </c>
      <c r="V506">
        <v>0</v>
      </c>
      <c r="W506" t="s">
        <v>46</v>
      </c>
      <c r="X506">
        <v>0</v>
      </c>
    </row>
    <row r="507" spans="2:24" x14ac:dyDescent="0.2">
      <c r="B507">
        <v>7786</v>
      </c>
      <c r="C507">
        <v>1987</v>
      </c>
      <c r="D507" t="s">
        <v>40</v>
      </c>
      <c r="E507" t="s">
        <v>28</v>
      </c>
      <c r="F507" t="s">
        <v>694</v>
      </c>
      <c r="G507">
        <v>1</v>
      </c>
      <c r="H507">
        <v>0</v>
      </c>
      <c r="I507" t="s">
        <v>695</v>
      </c>
      <c r="J507">
        <v>22</v>
      </c>
      <c r="K507">
        <v>68</v>
      </c>
      <c r="L507">
        <v>7</v>
      </c>
      <c r="M507">
        <v>59</v>
      </c>
      <c r="N507">
        <v>10</v>
      </c>
      <c r="O507">
        <v>5</v>
      </c>
      <c r="P507">
        <v>11</v>
      </c>
      <c r="Q507">
        <v>4</v>
      </c>
      <c r="R507">
        <v>3</v>
      </c>
      <c r="S507">
        <v>4</v>
      </c>
      <c r="T507">
        <v>8</v>
      </c>
      <c r="U507">
        <v>0</v>
      </c>
      <c r="V507">
        <v>0</v>
      </c>
      <c r="W507" t="s">
        <v>27</v>
      </c>
      <c r="X507">
        <v>0</v>
      </c>
    </row>
    <row r="508" spans="2:24" x14ac:dyDescent="0.2">
      <c r="B508">
        <v>4088</v>
      </c>
      <c r="C508">
        <v>1963</v>
      </c>
      <c r="D508" t="s">
        <v>40</v>
      </c>
      <c r="E508" t="s">
        <v>36</v>
      </c>
      <c r="F508" t="s">
        <v>696</v>
      </c>
      <c r="G508">
        <v>0</v>
      </c>
      <c r="H508">
        <v>1</v>
      </c>
      <c r="I508" s="1">
        <v>41072</v>
      </c>
      <c r="J508">
        <v>22</v>
      </c>
      <c r="K508">
        <v>108</v>
      </c>
      <c r="L508">
        <v>1</v>
      </c>
      <c r="M508">
        <v>28</v>
      </c>
      <c r="N508">
        <v>13</v>
      </c>
      <c r="O508">
        <v>1</v>
      </c>
      <c r="P508">
        <v>4</v>
      </c>
      <c r="Q508">
        <v>2</v>
      </c>
      <c r="R508">
        <v>3</v>
      </c>
      <c r="S508">
        <v>4</v>
      </c>
      <c r="T508">
        <v>8</v>
      </c>
      <c r="U508">
        <v>0</v>
      </c>
      <c r="V508">
        <v>0</v>
      </c>
      <c r="W508" t="s">
        <v>27</v>
      </c>
      <c r="X508">
        <v>0</v>
      </c>
    </row>
    <row r="509" spans="2:24" x14ac:dyDescent="0.2">
      <c r="B509">
        <v>4971</v>
      </c>
      <c r="C509">
        <v>1963</v>
      </c>
      <c r="D509" t="s">
        <v>40</v>
      </c>
      <c r="E509" t="s">
        <v>36</v>
      </c>
      <c r="F509" t="s">
        <v>696</v>
      </c>
      <c r="G509">
        <v>0</v>
      </c>
      <c r="H509">
        <v>1</v>
      </c>
      <c r="I509" s="1">
        <v>41072</v>
      </c>
      <c r="J509">
        <v>22</v>
      </c>
      <c r="K509">
        <v>108</v>
      </c>
      <c r="L509">
        <v>1</v>
      </c>
      <c r="M509">
        <v>28</v>
      </c>
      <c r="N509">
        <v>13</v>
      </c>
      <c r="O509">
        <v>1</v>
      </c>
      <c r="P509">
        <v>4</v>
      </c>
      <c r="Q509">
        <v>2</v>
      </c>
      <c r="R509">
        <v>3</v>
      </c>
      <c r="S509">
        <v>4</v>
      </c>
      <c r="T509">
        <v>8</v>
      </c>
      <c r="U509">
        <v>0</v>
      </c>
      <c r="V509">
        <v>0</v>
      </c>
      <c r="W509" t="s">
        <v>67</v>
      </c>
      <c r="X509">
        <v>0</v>
      </c>
    </row>
    <row r="510" spans="2:24" x14ac:dyDescent="0.2">
      <c r="B510">
        <v>10560</v>
      </c>
      <c r="C510">
        <v>1981</v>
      </c>
      <c r="D510" t="s">
        <v>40</v>
      </c>
      <c r="E510" t="s">
        <v>28</v>
      </c>
      <c r="F510" t="s">
        <v>697</v>
      </c>
      <c r="G510">
        <v>1</v>
      </c>
      <c r="H510">
        <v>0</v>
      </c>
      <c r="I510" t="s">
        <v>26</v>
      </c>
      <c r="J510">
        <v>23</v>
      </c>
      <c r="K510">
        <v>16</v>
      </c>
      <c r="L510">
        <v>1</v>
      </c>
      <c r="M510">
        <v>2</v>
      </c>
      <c r="N510">
        <v>0</v>
      </c>
      <c r="O510">
        <v>0</v>
      </c>
      <c r="P510">
        <v>1</v>
      </c>
      <c r="Q510">
        <v>1</v>
      </c>
      <c r="R510">
        <v>1</v>
      </c>
      <c r="S510">
        <v>3</v>
      </c>
      <c r="T510">
        <v>5</v>
      </c>
      <c r="U510">
        <v>0</v>
      </c>
      <c r="V510">
        <v>0</v>
      </c>
      <c r="W510" t="s">
        <v>27</v>
      </c>
      <c r="X510">
        <v>0</v>
      </c>
    </row>
    <row r="511" spans="2:24" x14ac:dyDescent="0.2">
      <c r="B511">
        <v>6892</v>
      </c>
      <c r="C511">
        <v>1969</v>
      </c>
      <c r="D511" t="s">
        <v>23</v>
      </c>
      <c r="E511" t="s">
        <v>24</v>
      </c>
      <c r="F511" t="s">
        <v>698</v>
      </c>
      <c r="G511">
        <v>0</v>
      </c>
      <c r="H511">
        <v>1</v>
      </c>
      <c r="I511" s="1">
        <v>41704</v>
      </c>
      <c r="J511">
        <v>23</v>
      </c>
      <c r="K511">
        <v>641</v>
      </c>
      <c r="L511">
        <v>7</v>
      </c>
      <c r="M511">
        <v>56</v>
      </c>
      <c r="N511">
        <v>0</v>
      </c>
      <c r="O511">
        <v>0</v>
      </c>
      <c r="P511">
        <v>28</v>
      </c>
      <c r="Q511">
        <v>8</v>
      </c>
      <c r="R511">
        <v>10</v>
      </c>
      <c r="S511">
        <v>6</v>
      </c>
      <c r="T511">
        <v>8</v>
      </c>
      <c r="U511">
        <v>0</v>
      </c>
      <c r="V511">
        <v>0</v>
      </c>
      <c r="W511" t="s">
        <v>27</v>
      </c>
      <c r="X511">
        <v>2</v>
      </c>
    </row>
    <row r="512" spans="2:24" x14ac:dyDescent="0.2">
      <c r="B512">
        <v>11004</v>
      </c>
      <c r="C512">
        <v>1894</v>
      </c>
      <c r="D512" t="s">
        <v>43</v>
      </c>
      <c r="E512" t="s">
        <v>28</v>
      </c>
      <c r="F512" t="s">
        <v>699</v>
      </c>
      <c r="G512">
        <v>0</v>
      </c>
      <c r="H512">
        <v>1</v>
      </c>
      <c r="I512" t="s">
        <v>196</v>
      </c>
      <c r="J512">
        <v>23</v>
      </c>
      <c r="K512">
        <v>8</v>
      </c>
      <c r="L512">
        <v>0</v>
      </c>
      <c r="M512">
        <v>5</v>
      </c>
      <c r="N512">
        <v>7</v>
      </c>
      <c r="O512">
        <v>0</v>
      </c>
      <c r="P512">
        <v>2</v>
      </c>
      <c r="Q512">
        <v>1</v>
      </c>
      <c r="R512">
        <v>1</v>
      </c>
      <c r="S512">
        <v>2</v>
      </c>
      <c r="T512">
        <v>4</v>
      </c>
      <c r="U512">
        <v>0</v>
      </c>
      <c r="V512">
        <v>0</v>
      </c>
      <c r="W512" t="s">
        <v>67</v>
      </c>
      <c r="X512">
        <v>0</v>
      </c>
    </row>
    <row r="513" spans="2:24" x14ac:dyDescent="0.2">
      <c r="B513">
        <v>1818</v>
      </c>
      <c r="C513">
        <v>1972</v>
      </c>
      <c r="D513" t="s">
        <v>40</v>
      </c>
      <c r="E513" t="s">
        <v>36</v>
      </c>
      <c r="F513" t="s">
        <v>700</v>
      </c>
      <c r="G513">
        <v>1</v>
      </c>
      <c r="H513">
        <v>0</v>
      </c>
      <c r="I513" t="s">
        <v>701</v>
      </c>
      <c r="J513">
        <v>23</v>
      </c>
      <c r="K513">
        <v>25</v>
      </c>
      <c r="L513">
        <v>0</v>
      </c>
      <c r="M513">
        <v>8</v>
      </c>
      <c r="N513">
        <v>0</v>
      </c>
      <c r="O513">
        <v>1</v>
      </c>
      <c r="P513">
        <v>4</v>
      </c>
      <c r="Q513">
        <v>1</v>
      </c>
      <c r="R513">
        <v>2</v>
      </c>
      <c r="S513">
        <v>2</v>
      </c>
      <c r="T513">
        <v>9</v>
      </c>
      <c r="U513">
        <v>0</v>
      </c>
      <c r="V513">
        <v>0</v>
      </c>
      <c r="W513" t="s">
        <v>31</v>
      </c>
      <c r="X513">
        <v>0</v>
      </c>
    </row>
    <row r="514" spans="2:24" x14ac:dyDescent="0.2">
      <c r="B514">
        <v>9485</v>
      </c>
      <c r="C514">
        <v>1987</v>
      </c>
      <c r="D514" t="s">
        <v>40</v>
      </c>
      <c r="E514" t="s">
        <v>32</v>
      </c>
      <c r="F514" t="s">
        <v>702</v>
      </c>
      <c r="G514">
        <v>0</v>
      </c>
      <c r="H514">
        <v>0</v>
      </c>
      <c r="I514" s="1">
        <v>41915</v>
      </c>
      <c r="J514">
        <v>23</v>
      </c>
      <c r="K514">
        <v>102</v>
      </c>
      <c r="L514">
        <v>9</v>
      </c>
      <c r="M514">
        <v>49</v>
      </c>
      <c r="N514">
        <v>24</v>
      </c>
      <c r="O514">
        <v>3</v>
      </c>
      <c r="P514">
        <v>12</v>
      </c>
      <c r="Q514">
        <v>1</v>
      </c>
      <c r="R514">
        <v>2</v>
      </c>
      <c r="S514">
        <v>6</v>
      </c>
      <c r="T514">
        <v>4</v>
      </c>
      <c r="U514">
        <v>0</v>
      </c>
      <c r="V514">
        <v>0</v>
      </c>
      <c r="W514" t="s">
        <v>67</v>
      </c>
      <c r="X514">
        <v>0</v>
      </c>
    </row>
    <row r="515" spans="2:24" x14ac:dyDescent="0.2">
      <c r="B515">
        <v>6646</v>
      </c>
      <c r="C515">
        <v>1985</v>
      </c>
      <c r="D515" t="s">
        <v>23</v>
      </c>
      <c r="E515" t="s">
        <v>36</v>
      </c>
      <c r="F515" t="s">
        <v>703</v>
      </c>
      <c r="G515">
        <v>1</v>
      </c>
      <c r="H515">
        <v>0</v>
      </c>
      <c r="I515" s="1">
        <v>41642</v>
      </c>
      <c r="J515">
        <v>23</v>
      </c>
      <c r="K515">
        <v>3</v>
      </c>
      <c r="L515">
        <v>0</v>
      </c>
      <c r="M515">
        <v>5</v>
      </c>
      <c r="N515">
        <v>13</v>
      </c>
      <c r="O515">
        <v>0</v>
      </c>
      <c r="P515">
        <v>1</v>
      </c>
      <c r="Q515">
        <v>1</v>
      </c>
      <c r="R515">
        <v>1</v>
      </c>
      <c r="S515">
        <v>3</v>
      </c>
      <c r="T515">
        <v>6</v>
      </c>
      <c r="U515">
        <v>0</v>
      </c>
      <c r="V515">
        <v>0</v>
      </c>
      <c r="W515" t="s">
        <v>31</v>
      </c>
      <c r="X515">
        <v>0</v>
      </c>
    </row>
    <row r="516" spans="2:24" x14ac:dyDescent="0.2">
      <c r="B516">
        <v>4248</v>
      </c>
      <c r="C516">
        <v>1961</v>
      </c>
      <c r="D516" t="s">
        <v>53</v>
      </c>
      <c r="E516" t="s">
        <v>28</v>
      </c>
      <c r="F516" t="s">
        <v>704</v>
      </c>
      <c r="G516">
        <v>0</v>
      </c>
      <c r="H516">
        <v>0</v>
      </c>
      <c r="I516" t="s">
        <v>705</v>
      </c>
      <c r="J516">
        <v>23</v>
      </c>
      <c r="K516">
        <v>1000</v>
      </c>
      <c r="L516">
        <v>19</v>
      </c>
      <c r="M516">
        <v>711</v>
      </c>
      <c r="N516">
        <v>125</v>
      </c>
      <c r="O516">
        <v>115</v>
      </c>
      <c r="P516">
        <v>38</v>
      </c>
      <c r="Q516">
        <v>0</v>
      </c>
      <c r="R516">
        <v>4</v>
      </c>
      <c r="S516">
        <v>9</v>
      </c>
      <c r="T516">
        <v>1</v>
      </c>
      <c r="U516">
        <v>0</v>
      </c>
      <c r="V516">
        <v>0</v>
      </c>
      <c r="W516" t="s">
        <v>27</v>
      </c>
      <c r="X516">
        <v>1</v>
      </c>
    </row>
    <row r="517" spans="2:24" x14ac:dyDescent="0.2">
      <c r="B517">
        <v>7451</v>
      </c>
      <c r="C517">
        <v>1961</v>
      </c>
      <c r="D517" t="s">
        <v>53</v>
      </c>
      <c r="E517" t="s">
        <v>28</v>
      </c>
      <c r="F517" t="s">
        <v>704</v>
      </c>
      <c r="G517">
        <v>0</v>
      </c>
      <c r="H517">
        <v>0</v>
      </c>
      <c r="I517" t="s">
        <v>705</v>
      </c>
      <c r="J517">
        <v>23</v>
      </c>
      <c r="K517">
        <v>1000</v>
      </c>
      <c r="L517">
        <v>19</v>
      </c>
      <c r="M517">
        <v>711</v>
      </c>
      <c r="N517">
        <v>125</v>
      </c>
      <c r="O517">
        <v>115</v>
      </c>
      <c r="P517">
        <v>38</v>
      </c>
      <c r="Q517">
        <v>0</v>
      </c>
      <c r="R517">
        <v>4</v>
      </c>
      <c r="S517">
        <v>9</v>
      </c>
      <c r="T517">
        <v>1</v>
      </c>
      <c r="U517">
        <v>0</v>
      </c>
      <c r="V517">
        <v>0</v>
      </c>
      <c r="W517" t="s">
        <v>27</v>
      </c>
      <c r="X517">
        <v>1</v>
      </c>
    </row>
    <row r="518" spans="2:24" x14ac:dyDescent="0.2">
      <c r="B518">
        <v>7861</v>
      </c>
      <c r="C518">
        <v>1953</v>
      </c>
      <c r="D518" t="s">
        <v>53</v>
      </c>
      <c r="E518" t="s">
        <v>32</v>
      </c>
      <c r="F518" t="s">
        <v>706</v>
      </c>
      <c r="G518">
        <v>0</v>
      </c>
      <c r="H518">
        <v>1</v>
      </c>
      <c r="I518" s="1">
        <v>41761</v>
      </c>
      <c r="J518">
        <v>23</v>
      </c>
      <c r="K518">
        <v>820</v>
      </c>
      <c r="L518">
        <v>57</v>
      </c>
      <c r="M518">
        <v>242</v>
      </c>
      <c r="N518">
        <v>45</v>
      </c>
      <c r="O518">
        <v>0</v>
      </c>
      <c r="P518">
        <v>11</v>
      </c>
      <c r="Q518">
        <v>2</v>
      </c>
      <c r="R518">
        <v>8</v>
      </c>
      <c r="S518">
        <v>6</v>
      </c>
      <c r="T518">
        <v>4</v>
      </c>
      <c r="U518">
        <v>0</v>
      </c>
      <c r="V518">
        <v>0</v>
      </c>
      <c r="W518" t="s">
        <v>27</v>
      </c>
      <c r="X518">
        <v>0</v>
      </c>
    </row>
    <row r="519" spans="2:24" x14ac:dyDescent="0.2">
      <c r="B519">
        <v>5232</v>
      </c>
      <c r="C519">
        <v>1966</v>
      </c>
      <c r="D519" t="s">
        <v>23</v>
      </c>
      <c r="E519" t="s">
        <v>32</v>
      </c>
      <c r="F519" t="s">
        <v>707</v>
      </c>
      <c r="G519">
        <v>0</v>
      </c>
      <c r="H519">
        <v>1</v>
      </c>
      <c r="I519" t="s">
        <v>708</v>
      </c>
      <c r="J519">
        <v>23</v>
      </c>
      <c r="K519">
        <v>86</v>
      </c>
      <c r="L519">
        <v>12</v>
      </c>
      <c r="M519">
        <v>75</v>
      </c>
      <c r="N519">
        <v>33</v>
      </c>
      <c r="O519">
        <v>15</v>
      </c>
      <c r="P519">
        <v>6</v>
      </c>
      <c r="Q519">
        <v>1</v>
      </c>
      <c r="R519">
        <v>4</v>
      </c>
      <c r="S519">
        <v>5</v>
      </c>
      <c r="T519">
        <v>4</v>
      </c>
      <c r="U519">
        <v>0</v>
      </c>
      <c r="V519">
        <v>0</v>
      </c>
      <c r="W519" t="s">
        <v>27</v>
      </c>
      <c r="X519">
        <v>0</v>
      </c>
    </row>
    <row r="520" spans="2:24" x14ac:dyDescent="0.2">
      <c r="B520">
        <v>3011</v>
      </c>
      <c r="C520">
        <v>1966</v>
      </c>
      <c r="D520" t="s">
        <v>23</v>
      </c>
      <c r="E520" t="s">
        <v>32</v>
      </c>
      <c r="F520" t="s">
        <v>707</v>
      </c>
      <c r="G520">
        <v>0</v>
      </c>
      <c r="H520">
        <v>1</v>
      </c>
      <c r="I520" t="s">
        <v>708</v>
      </c>
      <c r="J520">
        <v>23</v>
      </c>
      <c r="K520">
        <v>86</v>
      </c>
      <c r="L520">
        <v>12</v>
      </c>
      <c r="M520">
        <v>75</v>
      </c>
      <c r="N520">
        <v>33</v>
      </c>
      <c r="O520">
        <v>15</v>
      </c>
      <c r="P520">
        <v>6</v>
      </c>
      <c r="Q520">
        <v>1</v>
      </c>
      <c r="R520">
        <v>4</v>
      </c>
      <c r="S520">
        <v>5</v>
      </c>
      <c r="T520">
        <v>4</v>
      </c>
      <c r="U520">
        <v>0</v>
      </c>
      <c r="V520">
        <v>0</v>
      </c>
      <c r="W520" t="s">
        <v>67</v>
      </c>
      <c r="X520">
        <v>0</v>
      </c>
    </row>
    <row r="521" spans="2:24" x14ac:dyDescent="0.2">
      <c r="B521">
        <v>5758</v>
      </c>
      <c r="C521">
        <v>1983</v>
      </c>
      <c r="D521" t="s">
        <v>23</v>
      </c>
      <c r="E521" t="s">
        <v>32</v>
      </c>
      <c r="F521" t="s">
        <v>709</v>
      </c>
      <c r="G521">
        <v>0</v>
      </c>
      <c r="H521">
        <v>0</v>
      </c>
      <c r="I521" t="s">
        <v>710</v>
      </c>
      <c r="J521">
        <v>23</v>
      </c>
      <c r="K521">
        <v>1074</v>
      </c>
      <c r="L521">
        <v>0</v>
      </c>
      <c r="M521">
        <v>69</v>
      </c>
      <c r="N521">
        <v>0</v>
      </c>
      <c r="O521">
        <v>0</v>
      </c>
      <c r="P521">
        <v>46</v>
      </c>
      <c r="Q521">
        <v>1</v>
      </c>
      <c r="R521">
        <v>10</v>
      </c>
      <c r="S521">
        <v>13</v>
      </c>
      <c r="T521">
        <v>6</v>
      </c>
      <c r="U521">
        <v>1</v>
      </c>
      <c r="V521">
        <v>0</v>
      </c>
      <c r="W521" t="s">
        <v>27</v>
      </c>
      <c r="X521">
        <v>4</v>
      </c>
    </row>
    <row r="522" spans="2:24" x14ac:dyDescent="0.2">
      <c r="B522">
        <v>2173</v>
      </c>
      <c r="C522">
        <v>1953</v>
      </c>
      <c r="D522" t="s">
        <v>23</v>
      </c>
      <c r="E522" t="s">
        <v>55</v>
      </c>
      <c r="F522" t="s">
        <v>711</v>
      </c>
      <c r="G522">
        <v>0</v>
      </c>
      <c r="H522">
        <v>1</v>
      </c>
      <c r="I522" t="s">
        <v>58</v>
      </c>
      <c r="J522">
        <v>23</v>
      </c>
      <c r="K522">
        <v>13</v>
      </c>
      <c r="L522">
        <v>6</v>
      </c>
      <c r="M522">
        <v>7</v>
      </c>
      <c r="N522">
        <v>0</v>
      </c>
      <c r="O522">
        <v>3</v>
      </c>
      <c r="P522">
        <v>3</v>
      </c>
      <c r="Q522">
        <v>1</v>
      </c>
      <c r="R522">
        <v>1</v>
      </c>
      <c r="S522">
        <v>3</v>
      </c>
      <c r="T522">
        <v>6</v>
      </c>
      <c r="U522">
        <v>0</v>
      </c>
      <c r="V522">
        <v>0</v>
      </c>
      <c r="W522" t="s">
        <v>27</v>
      </c>
      <c r="X522">
        <v>0</v>
      </c>
    </row>
    <row r="523" spans="2:24" x14ac:dyDescent="0.2">
      <c r="B523">
        <v>10711</v>
      </c>
      <c r="C523">
        <v>1946</v>
      </c>
      <c r="D523" t="s">
        <v>23</v>
      </c>
      <c r="E523" t="s">
        <v>32</v>
      </c>
      <c r="F523" t="s">
        <v>712</v>
      </c>
      <c r="G523">
        <v>0</v>
      </c>
      <c r="H523">
        <v>0</v>
      </c>
      <c r="I523" s="1">
        <v>41315</v>
      </c>
      <c r="J523">
        <v>23</v>
      </c>
      <c r="K523">
        <v>217</v>
      </c>
      <c r="L523">
        <v>77</v>
      </c>
      <c r="M523">
        <v>373</v>
      </c>
      <c r="N523">
        <v>111</v>
      </c>
      <c r="O523">
        <v>23</v>
      </c>
      <c r="P523">
        <v>93</v>
      </c>
      <c r="Q523">
        <v>1</v>
      </c>
      <c r="R523">
        <v>3</v>
      </c>
      <c r="S523">
        <v>12</v>
      </c>
      <c r="T523">
        <v>1</v>
      </c>
      <c r="U523">
        <v>0</v>
      </c>
      <c r="V523">
        <v>0</v>
      </c>
      <c r="W523" t="s">
        <v>67</v>
      </c>
      <c r="X523">
        <v>0</v>
      </c>
    </row>
    <row r="524" spans="2:24" x14ac:dyDescent="0.2">
      <c r="B524">
        <v>2782</v>
      </c>
      <c r="C524">
        <v>1962</v>
      </c>
      <c r="D524" t="s">
        <v>40</v>
      </c>
      <c r="E524" t="s">
        <v>32</v>
      </c>
      <c r="F524" t="s">
        <v>713</v>
      </c>
      <c r="G524">
        <v>0</v>
      </c>
      <c r="H524">
        <v>1</v>
      </c>
      <c r="I524" s="1">
        <v>41585</v>
      </c>
      <c r="J524">
        <v>23</v>
      </c>
      <c r="K524">
        <v>352</v>
      </c>
      <c r="L524">
        <v>0</v>
      </c>
      <c r="M524">
        <v>27</v>
      </c>
      <c r="N524">
        <v>10</v>
      </c>
      <c r="O524">
        <v>0</v>
      </c>
      <c r="P524">
        <v>15</v>
      </c>
      <c r="Q524">
        <v>3</v>
      </c>
      <c r="R524">
        <v>6</v>
      </c>
      <c r="S524">
        <v>7</v>
      </c>
      <c r="T524">
        <v>6</v>
      </c>
      <c r="U524">
        <v>0</v>
      </c>
      <c r="V524">
        <v>0</v>
      </c>
      <c r="W524" t="s">
        <v>27</v>
      </c>
      <c r="X524">
        <v>0</v>
      </c>
    </row>
    <row r="525" spans="2:24" x14ac:dyDescent="0.2">
      <c r="B525">
        <v>9432</v>
      </c>
      <c r="C525">
        <v>1978</v>
      </c>
      <c r="D525" t="s">
        <v>23</v>
      </c>
      <c r="E525" t="s">
        <v>36</v>
      </c>
      <c r="F525" t="s">
        <v>714</v>
      </c>
      <c r="G525">
        <v>1</v>
      </c>
      <c r="H525">
        <v>0</v>
      </c>
      <c r="I525" s="1">
        <v>41311</v>
      </c>
      <c r="J525">
        <v>23</v>
      </c>
      <c r="K525">
        <v>9</v>
      </c>
      <c r="L525">
        <v>14</v>
      </c>
      <c r="M525">
        <v>18</v>
      </c>
      <c r="N525">
        <v>8</v>
      </c>
      <c r="O525">
        <v>1</v>
      </c>
      <c r="P525">
        <v>12</v>
      </c>
      <c r="Q525">
        <v>4</v>
      </c>
      <c r="R525">
        <v>3</v>
      </c>
      <c r="S525">
        <v>3</v>
      </c>
      <c r="T525">
        <v>6</v>
      </c>
      <c r="U525">
        <v>0</v>
      </c>
      <c r="V525">
        <v>0</v>
      </c>
      <c r="W525" t="s">
        <v>67</v>
      </c>
      <c r="X525">
        <v>0</v>
      </c>
    </row>
    <row r="526" spans="2:24" x14ac:dyDescent="0.2">
      <c r="B526">
        <v>5872</v>
      </c>
      <c r="C526">
        <v>1952</v>
      </c>
      <c r="D526" t="s">
        <v>23</v>
      </c>
      <c r="E526" t="s">
        <v>28</v>
      </c>
      <c r="F526" t="s">
        <v>715</v>
      </c>
      <c r="G526">
        <v>0</v>
      </c>
      <c r="H526">
        <v>1</v>
      </c>
      <c r="I526" s="1">
        <v>41280</v>
      </c>
      <c r="J526">
        <v>23</v>
      </c>
      <c r="K526">
        <v>240</v>
      </c>
      <c r="L526">
        <v>90</v>
      </c>
      <c r="M526">
        <v>216</v>
      </c>
      <c r="N526">
        <v>63</v>
      </c>
      <c r="O526">
        <v>6</v>
      </c>
      <c r="P526">
        <v>24</v>
      </c>
      <c r="Q526">
        <v>4</v>
      </c>
      <c r="R526">
        <v>4</v>
      </c>
      <c r="S526">
        <v>10</v>
      </c>
      <c r="T526">
        <v>3</v>
      </c>
      <c r="U526">
        <v>0</v>
      </c>
      <c r="V526">
        <v>0</v>
      </c>
      <c r="W526" t="s">
        <v>35</v>
      </c>
      <c r="X526">
        <v>0</v>
      </c>
    </row>
    <row r="527" spans="2:24" x14ac:dyDescent="0.2">
      <c r="B527">
        <v>11187</v>
      </c>
      <c r="C527">
        <v>1979</v>
      </c>
      <c r="D527" t="s">
        <v>118</v>
      </c>
      <c r="E527" t="s">
        <v>28</v>
      </c>
      <c r="F527" t="s">
        <v>716</v>
      </c>
      <c r="G527">
        <v>1</v>
      </c>
      <c r="H527">
        <v>0</v>
      </c>
      <c r="I527" t="s">
        <v>591</v>
      </c>
      <c r="J527">
        <v>23</v>
      </c>
      <c r="K527">
        <v>2</v>
      </c>
      <c r="L527">
        <v>8</v>
      </c>
      <c r="M527">
        <v>10</v>
      </c>
      <c r="N527">
        <v>12</v>
      </c>
      <c r="O527">
        <v>14</v>
      </c>
      <c r="P527">
        <v>23</v>
      </c>
      <c r="Q527">
        <v>3</v>
      </c>
      <c r="R527">
        <v>2</v>
      </c>
      <c r="S527">
        <v>3</v>
      </c>
      <c r="T527">
        <v>5</v>
      </c>
      <c r="U527">
        <v>0</v>
      </c>
      <c r="V527">
        <v>0</v>
      </c>
      <c r="W527" t="s">
        <v>31</v>
      </c>
      <c r="X527">
        <v>0</v>
      </c>
    </row>
    <row r="528" spans="2:24" x14ac:dyDescent="0.2">
      <c r="B528">
        <v>2428</v>
      </c>
      <c r="C528">
        <v>1971</v>
      </c>
      <c r="D528" t="s">
        <v>23</v>
      </c>
      <c r="E528" t="s">
        <v>32</v>
      </c>
      <c r="F528" t="s">
        <v>717</v>
      </c>
      <c r="G528">
        <v>1</v>
      </c>
      <c r="H528">
        <v>0</v>
      </c>
      <c r="I528" s="1">
        <v>41369</v>
      </c>
      <c r="J528">
        <v>23</v>
      </c>
      <c r="K528">
        <v>3</v>
      </c>
      <c r="L528">
        <v>18</v>
      </c>
      <c r="M528">
        <v>26</v>
      </c>
      <c r="N528">
        <v>11</v>
      </c>
      <c r="O528">
        <v>8</v>
      </c>
      <c r="P528">
        <v>12</v>
      </c>
      <c r="Q528">
        <v>3</v>
      </c>
      <c r="R528">
        <v>2</v>
      </c>
      <c r="S528">
        <v>4</v>
      </c>
      <c r="T528">
        <v>7</v>
      </c>
      <c r="U528">
        <v>0</v>
      </c>
      <c r="V528">
        <v>0</v>
      </c>
      <c r="W528" t="s">
        <v>46</v>
      </c>
      <c r="X528">
        <v>0</v>
      </c>
    </row>
    <row r="529" spans="2:24" x14ac:dyDescent="0.2">
      <c r="B529">
        <v>1726</v>
      </c>
      <c r="C529">
        <v>1971</v>
      </c>
      <c r="D529" t="s">
        <v>23</v>
      </c>
      <c r="E529" t="s">
        <v>28</v>
      </c>
      <c r="F529" t="s">
        <v>718</v>
      </c>
      <c r="G529">
        <v>0</v>
      </c>
      <c r="H529">
        <v>0</v>
      </c>
      <c r="I529" t="s">
        <v>719</v>
      </c>
      <c r="J529">
        <v>23</v>
      </c>
      <c r="K529">
        <v>3</v>
      </c>
      <c r="L529">
        <v>9</v>
      </c>
      <c r="M529">
        <v>15</v>
      </c>
      <c r="N529">
        <v>13</v>
      </c>
      <c r="O529">
        <v>2</v>
      </c>
      <c r="P529">
        <v>39</v>
      </c>
      <c r="Q529">
        <v>1</v>
      </c>
      <c r="R529">
        <v>1</v>
      </c>
      <c r="S529">
        <v>2</v>
      </c>
      <c r="T529">
        <v>9</v>
      </c>
      <c r="U529">
        <v>1</v>
      </c>
      <c r="V529">
        <v>0</v>
      </c>
      <c r="W529" t="s">
        <v>27</v>
      </c>
      <c r="X529">
        <v>1</v>
      </c>
    </row>
    <row r="530" spans="2:24" x14ac:dyDescent="0.2">
      <c r="B530">
        <v>1802</v>
      </c>
      <c r="C530">
        <v>1972</v>
      </c>
      <c r="D530" t="s">
        <v>23</v>
      </c>
      <c r="E530" t="s">
        <v>32</v>
      </c>
      <c r="F530" t="s">
        <v>720</v>
      </c>
      <c r="G530">
        <v>0</v>
      </c>
      <c r="H530">
        <v>1</v>
      </c>
      <c r="I530" t="s">
        <v>651</v>
      </c>
      <c r="J530">
        <v>23</v>
      </c>
      <c r="K530">
        <v>412</v>
      </c>
      <c r="L530">
        <v>5</v>
      </c>
      <c r="M530">
        <v>119</v>
      </c>
      <c r="N530">
        <v>38</v>
      </c>
      <c r="O530">
        <v>29</v>
      </c>
      <c r="P530">
        <v>77</v>
      </c>
      <c r="Q530">
        <v>3</v>
      </c>
      <c r="R530">
        <v>3</v>
      </c>
      <c r="S530">
        <v>12</v>
      </c>
      <c r="T530">
        <v>2</v>
      </c>
      <c r="U530">
        <v>0</v>
      </c>
      <c r="V530">
        <v>0</v>
      </c>
      <c r="W530" t="s">
        <v>27</v>
      </c>
      <c r="X530">
        <v>0</v>
      </c>
    </row>
    <row r="531" spans="2:24" x14ac:dyDescent="0.2">
      <c r="B531">
        <v>1162</v>
      </c>
      <c r="C531">
        <v>1988</v>
      </c>
      <c r="D531" t="s">
        <v>40</v>
      </c>
      <c r="E531" t="s">
        <v>28</v>
      </c>
      <c r="F531" t="s">
        <v>721</v>
      </c>
      <c r="G531">
        <v>0</v>
      </c>
      <c r="H531">
        <v>0</v>
      </c>
      <c r="I531" s="1">
        <v>41548</v>
      </c>
      <c r="J531">
        <v>23</v>
      </c>
      <c r="K531">
        <v>124</v>
      </c>
      <c r="L531">
        <v>83</v>
      </c>
      <c r="M531">
        <v>267</v>
      </c>
      <c r="N531">
        <v>85</v>
      </c>
      <c r="O531">
        <v>59</v>
      </c>
      <c r="P531">
        <v>35</v>
      </c>
      <c r="Q531">
        <v>2</v>
      </c>
      <c r="R531">
        <v>5</v>
      </c>
      <c r="S531">
        <v>11</v>
      </c>
      <c r="T531">
        <v>5</v>
      </c>
      <c r="U531">
        <v>1</v>
      </c>
      <c r="V531">
        <v>0</v>
      </c>
      <c r="W531" t="s">
        <v>27</v>
      </c>
      <c r="X531">
        <v>0</v>
      </c>
    </row>
    <row r="532" spans="2:24" x14ac:dyDescent="0.2">
      <c r="B532">
        <v>10643</v>
      </c>
      <c r="C532">
        <v>1988</v>
      </c>
      <c r="D532" t="s">
        <v>40</v>
      </c>
      <c r="E532" t="s">
        <v>28</v>
      </c>
      <c r="F532" t="s">
        <v>721</v>
      </c>
      <c r="G532">
        <v>0</v>
      </c>
      <c r="H532">
        <v>0</v>
      </c>
      <c r="I532" s="1">
        <v>41548</v>
      </c>
      <c r="J532">
        <v>23</v>
      </c>
      <c r="K532">
        <v>124</v>
      </c>
      <c r="L532">
        <v>83</v>
      </c>
      <c r="M532">
        <v>267</v>
      </c>
      <c r="N532">
        <v>85</v>
      </c>
      <c r="O532">
        <v>59</v>
      </c>
      <c r="P532">
        <v>35</v>
      </c>
      <c r="Q532">
        <v>2</v>
      </c>
      <c r="R532">
        <v>5</v>
      </c>
      <c r="S532">
        <v>11</v>
      </c>
      <c r="T532">
        <v>5</v>
      </c>
      <c r="U532">
        <v>1</v>
      </c>
      <c r="V532">
        <v>0</v>
      </c>
      <c r="W532" t="s">
        <v>38</v>
      </c>
      <c r="X532">
        <v>0</v>
      </c>
    </row>
    <row r="533" spans="2:24" x14ac:dyDescent="0.2">
      <c r="B533">
        <v>11112</v>
      </c>
      <c r="C533">
        <v>1967</v>
      </c>
      <c r="D533" t="s">
        <v>23</v>
      </c>
      <c r="E533" t="s">
        <v>36</v>
      </c>
      <c r="F533" t="s">
        <v>722</v>
      </c>
      <c r="G533">
        <v>0</v>
      </c>
      <c r="H533">
        <v>1</v>
      </c>
      <c r="I533" s="1">
        <v>40980</v>
      </c>
      <c r="J533">
        <v>23</v>
      </c>
      <c r="K533">
        <v>736</v>
      </c>
      <c r="L533">
        <v>114</v>
      </c>
      <c r="M533">
        <v>279</v>
      </c>
      <c r="N533">
        <v>82</v>
      </c>
      <c r="O533">
        <v>76</v>
      </c>
      <c r="P533">
        <v>190</v>
      </c>
      <c r="Q533">
        <v>6</v>
      </c>
      <c r="R533">
        <v>5</v>
      </c>
      <c r="S533">
        <v>8</v>
      </c>
      <c r="T533">
        <v>3</v>
      </c>
      <c r="U533">
        <v>0</v>
      </c>
      <c r="V533">
        <v>0</v>
      </c>
      <c r="W533" t="s">
        <v>27</v>
      </c>
      <c r="X533">
        <v>0</v>
      </c>
    </row>
    <row r="534" spans="2:24" x14ac:dyDescent="0.2">
      <c r="B534">
        <v>2114</v>
      </c>
      <c r="C534">
        <v>1947</v>
      </c>
      <c r="D534" t="s">
        <v>40</v>
      </c>
      <c r="E534" t="s">
        <v>28</v>
      </c>
      <c r="F534" t="s">
        <v>723</v>
      </c>
      <c r="G534">
        <v>0</v>
      </c>
      <c r="H534">
        <v>0</v>
      </c>
      <c r="I534" t="s">
        <v>724</v>
      </c>
      <c r="J534">
        <v>23</v>
      </c>
      <c r="K534">
        <v>1006</v>
      </c>
      <c r="L534">
        <v>22</v>
      </c>
      <c r="M534">
        <v>115</v>
      </c>
      <c r="N534">
        <v>59</v>
      </c>
      <c r="O534">
        <v>68</v>
      </c>
      <c r="P534">
        <v>45</v>
      </c>
      <c r="Q534">
        <v>1</v>
      </c>
      <c r="R534">
        <v>7</v>
      </c>
      <c r="S534">
        <v>12</v>
      </c>
      <c r="T534">
        <v>3</v>
      </c>
      <c r="U534">
        <v>1</v>
      </c>
      <c r="V534">
        <v>0</v>
      </c>
      <c r="W534" t="s">
        <v>35</v>
      </c>
      <c r="X534">
        <v>2</v>
      </c>
    </row>
    <row r="535" spans="2:24" x14ac:dyDescent="0.2">
      <c r="B535">
        <v>4261</v>
      </c>
      <c r="C535">
        <v>1947</v>
      </c>
      <c r="D535" t="s">
        <v>40</v>
      </c>
      <c r="E535" t="s">
        <v>28</v>
      </c>
      <c r="F535" t="s">
        <v>723</v>
      </c>
      <c r="G535">
        <v>0</v>
      </c>
      <c r="H535">
        <v>0</v>
      </c>
      <c r="I535" t="s">
        <v>724</v>
      </c>
      <c r="J535">
        <v>23</v>
      </c>
      <c r="K535">
        <v>1006</v>
      </c>
      <c r="L535">
        <v>22</v>
      </c>
      <c r="M535">
        <v>115</v>
      </c>
      <c r="N535">
        <v>59</v>
      </c>
      <c r="O535">
        <v>68</v>
      </c>
      <c r="P535">
        <v>45</v>
      </c>
      <c r="Q535">
        <v>1</v>
      </c>
      <c r="R535">
        <v>7</v>
      </c>
      <c r="S535">
        <v>12</v>
      </c>
      <c r="T535">
        <v>3</v>
      </c>
      <c r="U535">
        <v>1</v>
      </c>
      <c r="V535">
        <v>0</v>
      </c>
      <c r="W535" t="s">
        <v>67</v>
      </c>
      <c r="X535">
        <v>2</v>
      </c>
    </row>
    <row r="536" spans="2:24" x14ac:dyDescent="0.2">
      <c r="B536">
        <v>2457</v>
      </c>
      <c r="C536">
        <v>1976</v>
      </c>
      <c r="D536" t="s">
        <v>118</v>
      </c>
      <c r="E536" t="s">
        <v>32</v>
      </c>
      <c r="F536" t="s">
        <v>725</v>
      </c>
      <c r="G536">
        <v>0</v>
      </c>
      <c r="H536">
        <v>1</v>
      </c>
      <c r="I536" t="s">
        <v>726</v>
      </c>
      <c r="J536">
        <v>23</v>
      </c>
      <c r="K536">
        <v>8</v>
      </c>
      <c r="L536">
        <v>4</v>
      </c>
      <c r="M536">
        <v>5</v>
      </c>
      <c r="N536">
        <v>15</v>
      </c>
      <c r="O536">
        <v>2</v>
      </c>
      <c r="P536">
        <v>11</v>
      </c>
      <c r="Q536">
        <v>2</v>
      </c>
      <c r="R536">
        <v>1</v>
      </c>
      <c r="S536">
        <v>3</v>
      </c>
      <c r="T536">
        <v>7</v>
      </c>
      <c r="U536">
        <v>0</v>
      </c>
      <c r="V536">
        <v>0</v>
      </c>
      <c r="W536" t="s">
        <v>27</v>
      </c>
      <c r="X536">
        <v>0</v>
      </c>
    </row>
    <row r="537" spans="2:24" x14ac:dyDescent="0.2">
      <c r="B537">
        <v>2495</v>
      </c>
      <c r="C537">
        <v>1975</v>
      </c>
      <c r="D537" t="s">
        <v>53</v>
      </c>
      <c r="E537" t="s">
        <v>32</v>
      </c>
      <c r="F537" t="s">
        <v>727</v>
      </c>
      <c r="G537">
        <v>0</v>
      </c>
      <c r="H537">
        <v>1</v>
      </c>
      <c r="I537" t="s">
        <v>728</v>
      </c>
      <c r="J537">
        <v>24</v>
      </c>
      <c r="K537">
        <v>217</v>
      </c>
      <c r="L537">
        <v>38</v>
      </c>
      <c r="M537">
        <v>350</v>
      </c>
      <c r="N537">
        <v>111</v>
      </c>
      <c r="O537">
        <v>85</v>
      </c>
      <c r="P537">
        <v>15</v>
      </c>
      <c r="Q537">
        <v>1</v>
      </c>
      <c r="R537">
        <v>4</v>
      </c>
      <c r="S537">
        <v>10</v>
      </c>
      <c r="T537">
        <v>1</v>
      </c>
      <c r="U537">
        <v>0</v>
      </c>
      <c r="V537">
        <v>0</v>
      </c>
      <c r="W537" t="s">
        <v>27</v>
      </c>
      <c r="X537">
        <v>0</v>
      </c>
    </row>
    <row r="538" spans="2:24" x14ac:dyDescent="0.2">
      <c r="B538">
        <v>6983</v>
      </c>
      <c r="C538">
        <v>1951</v>
      </c>
      <c r="D538" t="s">
        <v>53</v>
      </c>
      <c r="E538" t="s">
        <v>24</v>
      </c>
      <c r="F538" t="s">
        <v>729</v>
      </c>
      <c r="G538">
        <v>1</v>
      </c>
      <c r="H538">
        <v>1</v>
      </c>
      <c r="I538" s="1">
        <v>41644</v>
      </c>
      <c r="J538">
        <v>24</v>
      </c>
      <c r="K538">
        <v>23</v>
      </c>
      <c r="L538">
        <v>2</v>
      </c>
      <c r="M538">
        <v>17</v>
      </c>
      <c r="N538">
        <v>2</v>
      </c>
      <c r="O538">
        <v>1</v>
      </c>
      <c r="P538">
        <v>0</v>
      </c>
      <c r="Q538">
        <v>2</v>
      </c>
      <c r="R538">
        <v>2</v>
      </c>
      <c r="S538">
        <v>3</v>
      </c>
      <c r="T538">
        <v>7</v>
      </c>
      <c r="U538">
        <v>0</v>
      </c>
      <c r="V538">
        <v>0</v>
      </c>
      <c r="W538" t="s">
        <v>50</v>
      </c>
      <c r="X538">
        <v>0</v>
      </c>
    </row>
    <row r="539" spans="2:24" x14ac:dyDescent="0.2">
      <c r="B539">
        <v>3436</v>
      </c>
      <c r="C539">
        <v>1970</v>
      </c>
      <c r="D539" t="s">
        <v>23</v>
      </c>
      <c r="E539" t="s">
        <v>32</v>
      </c>
      <c r="F539" t="s">
        <v>730</v>
      </c>
      <c r="G539">
        <v>1</v>
      </c>
      <c r="H539">
        <v>0</v>
      </c>
      <c r="I539" t="s">
        <v>331</v>
      </c>
      <c r="J539">
        <v>24</v>
      </c>
      <c r="K539">
        <v>11</v>
      </c>
      <c r="L539">
        <v>0</v>
      </c>
      <c r="M539">
        <v>5</v>
      </c>
      <c r="N539">
        <v>2</v>
      </c>
      <c r="O539">
        <v>1</v>
      </c>
      <c r="P539">
        <v>1</v>
      </c>
      <c r="Q539">
        <v>1</v>
      </c>
      <c r="R539">
        <v>1</v>
      </c>
      <c r="S539">
        <v>3</v>
      </c>
      <c r="T539">
        <v>7</v>
      </c>
      <c r="U539">
        <v>0</v>
      </c>
      <c r="V539">
        <v>0</v>
      </c>
      <c r="W539" t="s">
        <v>27</v>
      </c>
      <c r="X539">
        <v>0</v>
      </c>
    </row>
    <row r="540" spans="2:24" x14ac:dyDescent="0.2">
      <c r="B540">
        <v>7505</v>
      </c>
      <c r="C540">
        <v>1958</v>
      </c>
      <c r="D540" t="s">
        <v>40</v>
      </c>
      <c r="E540" t="s">
        <v>32</v>
      </c>
      <c r="F540" t="s">
        <v>731</v>
      </c>
      <c r="G540">
        <v>1</v>
      </c>
      <c r="H540">
        <v>1</v>
      </c>
      <c r="I540" t="s">
        <v>732</v>
      </c>
      <c r="J540">
        <v>24</v>
      </c>
      <c r="K540">
        <v>22</v>
      </c>
      <c r="L540">
        <v>1</v>
      </c>
      <c r="M540">
        <v>9</v>
      </c>
      <c r="N540">
        <v>0</v>
      </c>
      <c r="O540">
        <v>0</v>
      </c>
      <c r="P540">
        <v>14</v>
      </c>
      <c r="Q540">
        <v>1</v>
      </c>
      <c r="R540">
        <v>1</v>
      </c>
      <c r="S540">
        <v>2</v>
      </c>
      <c r="T540">
        <v>4</v>
      </c>
      <c r="U540">
        <v>0</v>
      </c>
      <c r="V540">
        <v>0</v>
      </c>
      <c r="W540" t="s">
        <v>27</v>
      </c>
      <c r="X540">
        <v>0</v>
      </c>
    </row>
    <row r="541" spans="2:24" x14ac:dyDescent="0.2">
      <c r="B541">
        <v>4286</v>
      </c>
      <c r="C541">
        <v>1971</v>
      </c>
      <c r="D541" t="s">
        <v>40</v>
      </c>
      <c r="E541" t="s">
        <v>28</v>
      </c>
      <c r="F541" t="s">
        <v>733</v>
      </c>
      <c r="G541">
        <v>0</v>
      </c>
      <c r="H541">
        <v>1</v>
      </c>
      <c r="I541" s="1">
        <v>41883</v>
      </c>
      <c r="J541">
        <v>24</v>
      </c>
      <c r="K541">
        <v>580</v>
      </c>
      <c r="L541">
        <v>6</v>
      </c>
      <c r="M541">
        <v>58</v>
      </c>
      <c r="N541">
        <v>8</v>
      </c>
      <c r="O541">
        <v>0</v>
      </c>
      <c r="P541">
        <v>27</v>
      </c>
      <c r="Q541">
        <v>3</v>
      </c>
      <c r="R541">
        <v>7</v>
      </c>
      <c r="S541">
        <v>6</v>
      </c>
      <c r="T541">
        <v>4</v>
      </c>
      <c r="U541">
        <v>0</v>
      </c>
      <c r="V541">
        <v>0</v>
      </c>
      <c r="W541" t="s">
        <v>50</v>
      </c>
      <c r="X541">
        <v>1</v>
      </c>
    </row>
    <row r="542" spans="2:24" x14ac:dyDescent="0.2">
      <c r="B542">
        <v>7224</v>
      </c>
      <c r="C542">
        <v>1978</v>
      </c>
      <c r="D542" t="s">
        <v>23</v>
      </c>
      <c r="E542" t="s">
        <v>32</v>
      </c>
      <c r="F542" t="s">
        <v>734</v>
      </c>
      <c r="G542">
        <v>1</v>
      </c>
      <c r="H542">
        <v>1</v>
      </c>
      <c r="I542" t="s">
        <v>735</v>
      </c>
      <c r="J542">
        <v>24</v>
      </c>
      <c r="K542">
        <v>10</v>
      </c>
      <c r="L542">
        <v>0</v>
      </c>
      <c r="M542">
        <v>10</v>
      </c>
      <c r="N542">
        <v>3</v>
      </c>
      <c r="O542">
        <v>1</v>
      </c>
      <c r="P542">
        <v>7</v>
      </c>
      <c r="Q542">
        <v>2</v>
      </c>
      <c r="R542">
        <v>1</v>
      </c>
      <c r="S542">
        <v>2</v>
      </c>
      <c r="T542">
        <v>8</v>
      </c>
      <c r="U542">
        <v>0</v>
      </c>
      <c r="V542">
        <v>0</v>
      </c>
      <c r="W542" t="s">
        <v>50</v>
      </c>
      <c r="X542">
        <v>0</v>
      </c>
    </row>
    <row r="543" spans="2:24" x14ac:dyDescent="0.2">
      <c r="B543">
        <v>6215</v>
      </c>
      <c r="C543">
        <v>1978</v>
      </c>
      <c r="D543" t="s">
        <v>23</v>
      </c>
      <c r="E543" t="s">
        <v>32</v>
      </c>
      <c r="F543" t="s">
        <v>734</v>
      </c>
      <c r="G543">
        <v>1</v>
      </c>
      <c r="H543">
        <v>1</v>
      </c>
      <c r="I543" t="s">
        <v>735</v>
      </c>
      <c r="J543">
        <v>24</v>
      </c>
      <c r="K543">
        <v>10</v>
      </c>
      <c r="L543">
        <v>0</v>
      </c>
      <c r="M543">
        <v>10</v>
      </c>
      <c r="N543">
        <v>3</v>
      </c>
      <c r="O543">
        <v>1</v>
      </c>
      <c r="P543">
        <v>7</v>
      </c>
      <c r="Q543">
        <v>2</v>
      </c>
      <c r="R543">
        <v>1</v>
      </c>
      <c r="S543">
        <v>2</v>
      </c>
      <c r="T543">
        <v>8</v>
      </c>
      <c r="U543">
        <v>1</v>
      </c>
      <c r="V543">
        <v>0</v>
      </c>
      <c r="W543" t="s">
        <v>67</v>
      </c>
      <c r="X543">
        <v>0</v>
      </c>
    </row>
    <row r="544" spans="2:24" x14ac:dyDescent="0.2">
      <c r="B544">
        <v>968</v>
      </c>
      <c r="C544">
        <v>1969</v>
      </c>
      <c r="D544" t="s">
        <v>53</v>
      </c>
      <c r="E544" t="s">
        <v>24</v>
      </c>
      <c r="F544" t="s">
        <v>736</v>
      </c>
      <c r="G544">
        <v>1</v>
      </c>
      <c r="H544">
        <v>0</v>
      </c>
      <c r="I544" t="s">
        <v>737</v>
      </c>
      <c r="J544">
        <v>24</v>
      </c>
      <c r="K544">
        <v>112</v>
      </c>
      <c r="L544">
        <v>19</v>
      </c>
      <c r="M544">
        <v>21</v>
      </c>
      <c r="N544">
        <v>16</v>
      </c>
      <c r="O544">
        <v>14</v>
      </c>
      <c r="P544">
        <v>5</v>
      </c>
      <c r="Q544">
        <v>3</v>
      </c>
      <c r="R544">
        <v>4</v>
      </c>
      <c r="S544">
        <v>4</v>
      </c>
      <c r="T544">
        <v>7</v>
      </c>
      <c r="U544">
        <v>0</v>
      </c>
      <c r="V544">
        <v>0</v>
      </c>
      <c r="W544" t="s">
        <v>38</v>
      </c>
      <c r="X544">
        <v>0</v>
      </c>
    </row>
    <row r="545" spans="2:24" x14ac:dyDescent="0.2">
      <c r="B545">
        <v>4096</v>
      </c>
      <c r="C545">
        <v>1969</v>
      </c>
      <c r="D545" t="s">
        <v>53</v>
      </c>
      <c r="E545" t="s">
        <v>24</v>
      </c>
      <c r="F545" t="s">
        <v>736</v>
      </c>
      <c r="G545">
        <v>1</v>
      </c>
      <c r="H545">
        <v>0</v>
      </c>
      <c r="I545" t="s">
        <v>737</v>
      </c>
      <c r="J545">
        <v>24</v>
      </c>
      <c r="K545">
        <v>112</v>
      </c>
      <c r="L545">
        <v>19</v>
      </c>
      <c r="M545">
        <v>21</v>
      </c>
      <c r="N545">
        <v>16</v>
      </c>
      <c r="O545">
        <v>14</v>
      </c>
      <c r="P545">
        <v>5</v>
      </c>
      <c r="Q545">
        <v>3</v>
      </c>
      <c r="R545">
        <v>4</v>
      </c>
      <c r="S545">
        <v>4</v>
      </c>
      <c r="T545">
        <v>7</v>
      </c>
      <c r="U545">
        <v>0</v>
      </c>
      <c r="V545">
        <v>0</v>
      </c>
      <c r="W545" t="s">
        <v>35</v>
      </c>
      <c r="X545">
        <v>0</v>
      </c>
    </row>
    <row r="546" spans="2:24" x14ac:dyDescent="0.2">
      <c r="B546">
        <v>3153</v>
      </c>
      <c r="C546">
        <v>1958</v>
      </c>
      <c r="D546" t="s">
        <v>40</v>
      </c>
      <c r="E546" t="s">
        <v>28</v>
      </c>
      <c r="F546" t="s">
        <v>738</v>
      </c>
      <c r="G546">
        <v>2</v>
      </c>
      <c r="H546">
        <v>1</v>
      </c>
      <c r="I546" s="1">
        <v>41498</v>
      </c>
      <c r="J546">
        <v>24</v>
      </c>
      <c r="K546">
        <v>11</v>
      </c>
      <c r="L546">
        <v>0</v>
      </c>
      <c r="M546">
        <v>4</v>
      </c>
      <c r="N546">
        <v>0</v>
      </c>
      <c r="O546">
        <v>0</v>
      </c>
      <c r="P546">
        <v>2</v>
      </c>
      <c r="Q546">
        <v>1</v>
      </c>
      <c r="R546">
        <v>1</v>
      </c>
      <c r="S546">
        <v>2</v>
      </c>
      <c r="T546">
        <v>8</v>
      </c>
      <c r="U546">
        <v>0</v>
      </c>
      <c r="V546">
        <v>0</v>
      </c>
      <c r="W546" t="s">
        <v>67</v>
      </c>
      <c r="X546">
        <v>0</v>
      </c>
    </row>
    <row r="547" spans="2:24" x14ac:dyDescent="0.2">
      <c r="B547">
        <v>6504</v>
      </c>
      <c r="C547">
        <v>1976</v>
      </c>
      <c r="D547" t="s">
        <v>43</v>
      </c>
      <c r="E547" t="s">
        <v>36</v>
      </c>
      <c r="F547" t="s">
        <v>739</v>
      </c>
      <c r="G547">
        <v>1</v>
      </c>
      <c r="H547">
        <v>0</v>
      </c>
      <c r="I547" t="s">
        <v>740</v>
      </c>
      <c r="J547">
        <v>24</v>
      </c>
      <c r="K547">
        <v>2</v>
      </c>
      <c r="L547">
        <v>5</v>
      </c>
      <c r="M547">
        <v>9</v>
      </c>
      <c r="N547">
        <v>28</v>
      </c>
      <c r="O547">
        <v>6</v>
      </c>
      <c r="P547">
        <v>28</v>
      </c>
      <c r="Q547">
        <v>3</v>
      </c>
      <c r="R547">
        <v>2</v>
      </c>
      <c r="S547">
        <v>3</v>
      </c>
      <c r="T547">
        <v>5</v>
      </c>
      <c r="U547">
        <v>0</v>
      </c>
      <c r="V547">
        <v>0</v>
      </c>
      <c r="W547" t="s">
        <v>27</v>
      </c>
      <c r="X547">
        <v>1</v>
      </c>
    </row>
    <row r="548" spans="2:24" x14ac:dyDescent="0.2">
      <c r="B548">
        <v>5329</v>
      </c>
      <c r="C548">
        <v>1950</v>
      </c>
      <c r="D548" t="s">
        <v>40</v>
      </c>
      <c r="E548" t="s">
        <v>24</v>
      </c>
      <c r="F548" t="s">
        <v>741</v>
      </c>
      <c r="G548">
        <v>1</v>
      </c>
      <c r="H548">
        <v>1</v>
      </c>
      <c r="I548" t="s">
        <v>210</v>
      </c>
      <c r="J548">
        <v>24</v>
      </c>
      <c r="K548">
        <v>8</v>
      </c>
      <c r="L548">
        <v>0</v>
      </c>
      <c r="M548">
        <v>3</v>
      </c>
      <c r="N548">
        <v>0</v>
      </c>
      <c r="O548">
        <v>0</v>
      </c>
      <c r="P548">
        <v>0</v>
      </c>
      <c r="Q548">
        <v>1</v>
      </c>
      <c r="R548">
        <v>0</v>
      </c>
      <c r="S548">
        <v>3</v>
      </c>
      <c r="T548">
        <v>5</v>
      </c>
      <c r="U548">
        <v>0</v>
      </c>
      <c r="V548">
        <v>0</v>
      </c>
      <c r="W548" t="s">
        <v>38</v>
      </c>
      <c r="X548">
        <v>0</v>
      </c>
    </row>
    <row r="549" spans="2:24" x14ac:dyDescent="0.2">
      <c r="B549">
        <v>1175</v>
      </c>
      <c r="C549">
        <v>1984</v>
      </c>
      <c r="D549" t="s">
        <v>53</v>
      </c>
      <c r="E549" t="s">
        <v>32</v>
      </c>
      <c r="F549" t="s">
        <v>742</v>
      </c>
      <c r="G549">
        <v>0</v>
      </c>
      <c r="H549">
        <v>0</v>
      </c>
      <c r="I549" t="s">
        <v>130</v>
      </c>
      <c r="J549">
        <v>24</v>
      </c>
      <c r="K549">
        <v>88</v>
      </c>
      <c r="L549">
        <v>39</v>
      </c>
      <c r="M549">
        <v>54</v>
      </c>
      <c r="N549">
        <v>64</v>
      </c>
      <c r="O549">
        <v>28</v>
      </c>
      <c r="P549">
        <v>153</v>
      </c>
      <c r="Q549">
        <v>1</v>
      </c>
      <c r="R549">
        <v>3</v>
      </c>
      <c r="S549">
        <v>3</v>
      </c>
      <c r="T549">
        <v>6</v>
      </c>
      <c r="U549">
        <v>1</v>
      </c>
      <c r="V549">
        <v>0</v>
      </c>
      <c r="W549" t="s">
        <v>27</v>
      </c>
      <c r="X549">
        <v>1</v>
      </c>
    </row>
    <row r="550" spans="2:24" x14ac:dyDescent="0.2">
      <c r="B550">
        <v>1377</v>
      </c>
      <c r="C550">
        <v>1955</v>
      </c>
      <c r="D550" t="s">
        <v>53</v>
      </c>
      <c r="E550" t="s">
        <v>55</v>
      </c>
      <c r="F550" t="s">
        <v>743</v>
      </c>
      <c r="G550">
        <v>0</v>
      </c>
      <c r="H550">
        <v>1</v>
      </c>
      <c r="I550" t="s">
        <v>133</v>
      </c>
      <c r="J550">
        <v>24</v>
      </c>
      <c r="K550">
        <v>182</v>
      </c>
      <c r="L550">
        <v>4</v>
      </c>
      <c r="M550">
        <v>33</v>
      </c>
      <c r="N550">
        <v>0</v>
      </c>
      <c r="O550">
        <v>0</v>
      </c>
      <c r="P550">
        <v>66</v>
      </c>
      <c r="Q550">
        <v>2</v>
      </c>
      <c r="R550">
        <v>4</v>
      </c>
      <c r="S550">
        <v>5</v>
      </c>
      <c r="T550">
        <v>7</v>
      </c>
      <c r="U550">
        <v>0</v>
      </c>
      <c r="V550">
        <v>0</v>
      </c>
      <c r="W550" t="s">
        <v>67</v>
      </c>
      <c r="X550">
        <v>0</v>
      </c>
    </row>
    <row r="551" spans="2:24" x14ac:dyDescent="0.2">
      <c r="B551">
        <v>4607</v>
      </c>
      <c r="C551">
        <v>1960</v>
      </c>
      <c r="D551" t="s">
        <v>23</v>
      </c>
      <c r="E551" t="s">
        <v>36</v>
      </c>
      <c r="F551" t="s">
        <v>744</v>
      </c>
      <c r="G551">
        <v>0</v>
      </c>
      <c r="H551">
        <v>0</v>
      </c>
      <c r="I551" t="s">
        <v>745</v>
      </c>
      <c r="J551">
        <v>24</v>
      </c>
      <c r="K551">
        <v>227</v>
      </c>
      <c r="L551">
        <v>23</v>
      </c>
      <c r="M551">
        <v>389</v>
      </c>
      <c r="N551">
        <v>42</v>
      </c>
      <c r="O551">
        <v>21</v>
      </c>
      <c r="P551">
        <v>75</v>
      </c>
      <c r="Q551">
        <v>1</v>
      </c>
      <c r="R551">
        <v>4</v>
      </c>
      <c r="S551">
        <v>7</v>
      </c>
      <c r="T551">
        <v>2</v>
      </c>
      <c r="U551">
        <v>0</v>
      </c>
      <c r="V551">
        <v>0</v>
      </c>
      <c r="W551" t="s">
        <v>27</v>
      </c>
      <c r="X551">
        <v>0</v>
      </c>
    </row>
    <row r="552" spans="2:24" x14ac:dyDescent="0.2">
      <c r="B552">
        <v>4944</v>
      </c>
      <c r="C552">
        <v>1960</v>
      </c>
      <c r="D552" t="s">
        <v>23</v>
      </c>
      <c r="E552" t="s">
        <v>36</v>
      </c>
      <c r="F552" t="s">
        <v>744</v>
      </c>
      <c r="G552">
        <v>0</v>
      </c>
      <c r="H552">
        <v>0</v>
      </c>
      <c r="I552" t="s">
        <v>745</v>
      </c>
      <c r="J552">
        <v>24</v>
      </c>
      <c r="K552">
        <v>227</v>
      </c>
      <c r="L552">
        <v>23</v>
      </c>
      <c r="M552">
        <v>389</v>
      </c>
      <c r="N552">
        <v>42</v>
      </c>
      <c r="O552">
        <v>21</v>
      </c>
      <c r="P552">
        <v>75</v>
      </c>
      <c r="Q552">
        <v>1</v>
      </c>
      <c r="R552">
        <v>4</v>
      </c>
      <c r="S552">
        <v>7</v>
      </c>
      <c r="T552">
        <v>2</v>
      </c>
      <c r="U552">
        <v>0</v>
      </c>
      <c r="V552">
        <v>0</v>
      </c>
      <c r="W552" t="s">
        <v>27</v>
      </c>
      <c r="X552">
        <v>0</v>
      </c>
    </row>
    <row r="553" spans="2:24" x14ac:dyDescent="0.2">
      <c r="B553">
        <v>9483</v>
      </c>
      <c r="C553">
        <v>1960</v>
      </c>
      <c r="D553" t="s">
        <v>23</v>
      </c>
      <c r="E553" t="s">
        <v>36</v>
      </c>
      <c r="F553" t="s">
        <v>746</v>
      </c>
      <c r="G553">
        <v>0</v>
      </c>
      <c r="H553">
        <v>1</v>
      </c>
      <c r="I553" t="s">
        <v>747</v>
      </c>
      <c r="J553">
        <v>24</v>
      </c>
      <c r="K553">
        <v>290</v>
      </c>
      <c r="L553">
        <v>59</v>
      </c>
      <c r="M553">
        <v>177</v>
      </c>
      <c r="N553">
        <v>77</v>
      </c>
      <c r="O553">
        <v>5</v>
      </c>
      <c r="P553">
        <v>29</v>
      </c>
      <c r="Q553">
        <v>7</v>
      </c>
      <c r="R553">
        <v>4</v>
      </c>
      <c r="S553">
        <v>8</v>
      </c>
      <c r="T553">
        <v>3</v>
      </c>
      <c r="U553">
        <v>0</v>
      </c>
      <c r="V553">
        <v>1</v>
      </c>
      <c r="W553" t="s">
        <v>31</v>
      </c>
      <c r="X553">
        <v>0</v>
      </c>
    </row>
    <row r="554" spans="2:24" x14ac:dyDescent="0.2">
      <c r="B554">
        <v>1378</v>
      </c>
      <c r="C554">
        <v>1973</v>
      </c>
      <c r="D554" t="s">
        <v>43</v>
      </c>
      <c r="E554" t="s">
        <v>36</v>
      </c>
      <c r="F554" t="s">
        <v>748</v>
      </c>
      <c r="G554">
        <v>0</v>
      </c>
      <c r="H554">
        <v>1</v>
      </c>
      <c r="I554" t="s">
        <v>749</v>
      </c>
      <c r="J554">
        <v>24</v>
      </c>
      <c r="K554">
        <v>284</v>
      </c>
      <c r="L554">
        <v>16</v>
      </c>
      <c r="M554">
        <v>160</v>
      </c>
      <c r="N554">
        <v>84</v>
      </c>
      <c r="O554">
        <v>16</v>
      </c>
      <c r="P554">
        <v>134</v>
      </c>
      <c r="Q554">
        <v>6</v>
      </c>
      <c r="R554">
        <v>7</v>
      </c>
      <c r="S554">
        <v>6</v>
      </c>
      <c r="T554">
        <v>6</v>
      </c>
      <c r="U554">
        <v>0</v>
      </c>
      <c r="V554">
        <v>0</v>
      </c>
      <c r="W554" t="s">
        <v>67</v>
      </c>
      <c r="X554">
        <v>0</v>
      </c>
    </row>
    <row r="555" spans="2:24" x14ac:dyDescent="0.2">
      <c r="B555">
        <v>5991</v>
      </c>
      <c r="C555">
        <v>1950</v>
      </c>
      <c r="D555" t="s">
        <v>53</v>
      </c>
      <c r="E555" t="s">
        <v>32</v>
      </c>
      <c r="F555" t="s">
        <v>750</v>
      </c>
      <c r="G555">
        <v>0</v>
      </c>
      <c r="H555">
        <v>1</v>
      </c>
      <c r="I555" s="1">
        <v>41492</v>
      </c>
      <c r="J555">
        <v>24</v>
      </c>
      <c r="K555">
        <v>173</v>
      </c>
      <c r="L555">
        <v>2</v>
      </c>
      <c r="M555">
        <v>39</v>
      </c>
      <c r="N555">
        <v>3</v>
      </c>
      <c r="O555">
        <v>2</v>
      </c>
      <c r="P555">
        <v>47</v>
      </c>
      <c r="Q555">
        <v>3</v>
      </c>
      <c r="R555">
        <v>5</v>
      </c>
      <c r="S555">
        <v>4</v>
      </c>
      <c r="T555">
        <v>7</v>
      </c>
      <c r="U555">
        <v>0</v>
      </c>
      <c r="V555">
        <v>0</v>
      </c>
      <c r="W555" t="s">
        <v>46</v>
      </c>
      <c r="X555">
        <v>0</v>
      </c>
    </row>
    <row r="556" spans="2:24" x14ac:dyDescent="0.2">
      <c r="B556">
        <v>2807</v>
      </c>
      <c r="C556">
        <v>1970</v>
      </c>
      <c r="D556" t="s">
        <v>23</v>
      </c>
      <c r="E556" t="s">
        <v>32</v>
      </c>
      <c r="F556" t="s">
        <v>751</v>
      </c>
      <c r="G556">
        <v>0</v>
      </c>
      <c r="H556">
        <v>1</v>
      </c>
      <c r="I556" t="s">
        <v>515</v>
      </c>
      <c r="J556">
        <v>24</v>
      </c>
      <c r="K556">
        <v>656</v>
      </c>
      <c r="L556">
        <v>38</v>
      </c>
      <c r="M556">
        <v>161</v>
      </c>
      <c r="N556">
        <v>62</v>
      </c>
      <c r="O556">
        <v>47</v>
      </c>
      <c r="P556">
        <v>37</v>
      </c>
      <c r="Q556">
        <v>3</v>
      </c>
      <c r="R556">
        <v>8</v>
      </c>
      <c r="S556">
        <v>7</v>
      </c>
      <c r="T556">
        <v>7</v>
      </c>
      <c r="U556">
        <v>0</v>
      </c>
      <c r="V556">
        <v>0</v>
      </c>
      <c r="W556" t="s">
        <v>27</v>
      </c>
      <c r="X556">
        <v>0</v>
      </c>
    </row>
    <row r="557" spans="2:24" x14ac:dyDescent="0.2">
      <c r="B557">
        <v>1052</v>
      </c>
      <c r="C557">
        <v>1970</v>
      </c>
      <c r="D557" t="s">
        <v>23</v>
      </c>
      <c r="E557" t="s">
        <v>32</v>
      </c>
      <c r="F557" t="s">
        <v>751</v>
      </c>
      <c r="G557">
        <v>0</v>
      </c>
      <c r="H557">
        <v>1</v>
      </c>
      <c r="I557" t="s">
        <v>515</v>
      </c>
      <c r="J557">
        <v>24</v>
      </c>
      <c r="K557">
        <v>656</v>
      </c>
      <c r="L557">
        <v>38</v>
      </c>
      <c r="M557">
        <v>161</v>
      </c>
      <c r="N557">
        <v>62</v>
      </c>
      <c r="O557">
        <v>47</v>
      </c>
      <c r="P557">
        <v>37</v>
      </c>
      <c r="Q557">
        <v>3</v>
      </c>
      <c r="R557">
        <v>8</v>
      </c>
      <c r="S557">
        <v>7</v>
      </c>
      <c r="T557">
        <v>7</v>
      </c>
      <c r="U557">
        <v>0</v>
      </c>
      <c r="V557">
        <v>0</v>
      </c>
      <c r="W557" t="s">
        <v>38</v>
      </c>
      <c r="X557">
        <v>0</v>
      </c>
    </row>
    <row r="558" spans="2:24" x14ac:dyDescent="0.2">
      <c r="B558">
        <v>9760</v>
      </c>
      <c r="C558">
        <v>1964</v>
      </c>
      <c r="D558" t="s">
        <v>40</v>
      </c>
      <c r="E558" t="s">
        <v>55</v>
      </c>
      <c r="F558" t="s">
        <v>752</v>
      </c>
      <c r="G558">
        <v>0</v>
      </c>
      <c r="H558">
        <v>1</v>
      </c>
      <c r="I558" t="s">
        <v>544</v>
      </c>
      <c r="J558">
        <v>24</v>
      </c>
      <c r="K558">
        <v>953</v>
      </c>
      <c r="L558">
        <v>0</v>
      </c>
      <c r="M558">
        <v>71</v>
      </c>
      <c r="N558">
        <v>0</v>
      </c>
      <c r="O558">
        <v>0</v>
      </c>
      <c r="P558">
        <v>174</v>
      </c>
      <c r="Q558">
        <v>6</v>
      </c>
      <c r="R558">
        <v>10</v>
      </c>
      <c r="S558">
        <v>10</v>
      </c>
      <c r="T558">
        <v>8</v>
      </c>
      <c r="U558">
        <v>1</v>
      </c>
      <c r="V558">
        <v>0</v>
      </c>
      <c r="W558" t="s">
        <v>67</v>
      </c>
      <c r="X558">
        <v>0</v>
      </c>
    </row>
    <row r="559" spans="2:24" x14ac:dyDescent="0.2">
      <c r="B559">
        <v>7101</v>
      </c>
      <c r="C559">
        <v>1964</v>
      </c>
      <c r="D559" t="s">
        <v>40</v>
      </c>
      <c r="E559" t="s">
        <v>55</v>
      </c>
      <c r="F559" t="s">
        <v>752</v>
      </c>
      <c r="G559">
        <v>0</v>
      </c>
      <c r="H559">
        <v>1</v>
      </c>
      <c r="I559" t="s">
        <v>544</v>
      </c>
      <c r="J559">
        <v>24</v>
      </c>
      <c r="K559">
        <v>953</v>
      </c>
      <c r="L559">
        <v>0</v>
      </c>
      <c r="M559">
        <v>71</v>
      </c>
      <c r="N559">
        <v>0</v>
      </c>
      <c r="O559">
        <v>0</v>
      </c>
      <c r="P559">
        <v>174</v>
      </c>
      <c r="Q559">
        <v>6</v>
      </c>
      <c r="R559">
        <v>10</v>
      </c>
      <c r="S559">
        <v>10</v>
      </c>
      <c r="T559">
        <v>8</v>
      </c>
      <c r="U559">
        <v>0</v>
      </c>
      <c r="V559">
        <v>0</v>
      </c>
      <c r="W559" t="s">
        <v>27</v>
      </c>
      <c r="X559">
        <v>0</v>
      </c>
    </row>
    <row r="560" spans="2:24" x14ac:dyDescent="0.2">
      <c r="B560">
        <v>9909</v>
      </c>
      <c r="C560">
        <v>1997</v>
      </c>
      <c r="D560" t="s">
        <v>43</v>
      </c>
      <c r="E560" t="s">
        <v>32</v>
      </c>
      <c r="F560" t="s">
        <v>239</v>
      </c>
      <c r="G560">
        <v>0</v>
      </c>
      <c r="H560">
        <v>0</v>
      </c>
      <c r="I560" s="1">
        <v>41163</v>
      </c>
      <c r="J560">
        <v>24</v>
      </c>
      <c r="K560">
        <v>3</v>
      </c>
      <c r="L560">
        <v>18</v>
      </c>
      <c r="M560">
        <v>14</v>
      </c>
      <c r="N560">
        <v>15</v>
      </c>
      <c r="O560">
        <v>22</v>
      </c>
      <c r="P560">
        <v>50</v>
      </c>
      <c r="Q560">
        <v>3</v>
      </c>
      <c r="R560">
        <v>3</v>
      </c>
      <c r="S560">
        <v>3</v>
      </c>
      <c r="T560">
        <v>9</v>
      </c>
      <c r="U560">
        <v>1</v>
      </c>
      <c r="V560">
        <v>0</v>
      </c>
      <c r="W560" t="s">
        <v>38</v>
      </c>
      <c r="X560">
        <v>0</v>
      </c>
    </row>
    <row r="561" spans="2:24" x14ac:dyDescent="0.2">
      <c r="B561">
        <v>5907</v>
      </c>
      <c r="C561">
        <v>1953</v>
      </c>
      <c r="D561" t="s">
        <v>53</v>
      </c>
      <c r="E561" t="s">
        <v>32</v>
      </c>
      <c r="F561" t="s">
        <v>753</v>
      </c>
      <c r="G561">
        <v>1</v>
      </c>
      <c r="H561">
        <v>1</v>
      </c>
      <c r="I561" s="1">
        <v>40979</v>
      </c>
      <c r="J561">
        <v>24</v>
      </c>
      <c r="K561">
        <v>8</v>
      </c>
      <c r="L561">
        <v>0</v>
      </c>
      <c r="M561">
        <v>8</v>
      </c>
      <c r="N561">
        <v>0</v>
      </c>
      <c r="O561">
        <v>0</v>
      </c>
      <c r="P561">
        <v>2</v>
      </c>
      <c r="Q561">
        <v>1</v>
      </c>
      <c r="R561">
        <v>1</v>
      </c>
      <c r="S561">
        <v>2</v>
      </c>
      <c r="T561">
        <v>8</v>
      </c>
      <c r="U561">
        <v>0</v>
      </c>
      <c r="V561">
        <v>0</v>
      </c>
      <c r="W561" t="s">
        <v>27</v>
      </c>
      <c r="X561">
        <v>0</v>
      </c>
    </row>
    <row r="562" spans="2:24" x14ac:dyDescent="0.2">
      <c r="B562">
        <v>793</v>
      </c>
      <c r="C562">
        <v>1974</v>
      </c>
      <c r="D562" t="s">
        <v>23</v>
      </c>
      <c r="E562" t="s">
        <v>32</v>
      </c>
      <c r="F562" t="s">
        <v>754</v>
      </c>
      <c r="G562">
        <v>1</v>
      </c>
      <c r="H562">
        <v>0</v>
      </c>
      <c r="I562" s="1">
        <v>41070</v>
      </c>
      <c r="J562">
        <v>24</v>
      </c>
      <c r="K562">
        <v>18</v>
      </c>
      <c r="L562">
        <v>3</v>
      </c>
      <c r="M562">
        <v>17</v>
      </c>
      <c r="N562">
        <v>3</v>
      </c>
      <c r="O562">
        <v>0</v>
      </c>
      <c r="P562">
        <v>4</v>
      </c>
      <c r="Q562">
        <v>1</v>
      </c>
      <c r="R562">
        <v>2</v>
      </c>
      <c r="S562">
        <v>3</v>
      </c>
      <c r="T562">
        <v>9</v>
      </c>
      <c r="U562">
        <v>0</v>
      </c>
      <c r="V562">
        <v>0</v>
      </c>
      <c r="W562" t="s">
        <v>38</v>
      </c>
      <c r="X562">
        <v>0</v>
      </c>
    </row>
    <row r="563" spans="2:24" x14ac:dyDescent="0.2">
      <c r="B563">
        <v>8832</v>
      </c>
      <c r="C563">
        <v>1977</v>
      </c>
      <c r="D563" t="s">
        <v>53</v>
      </c>
      <c r="E563" t="s">
        <v>36</v>
      </c>
      <c r="F563" t="s">
        <v>755</v>
      </c>
      <c r="G563">
        <v>1</v>
      </c>
      <c r="H563">
        <v>0</v>
      </c>
      <c r="I563" s="1">
        <v>41252</v>
      </c>
      <c r="J563">
        <v>24</v>
      </c>
      <c r="K563">
        <v>37</v>
      </c>
      <c r="L563">
        <v>5</v>
      </c>
      <c r="M563">
        <v>56</v>
      </c>
      <c r="N563">
        <v>12</v>
      </c>
      <c r="O563">
        <v>8</v>
      </c>
      <c r="P563">
        <v>5</v>
      </c>
      <c r="Q563">
        <v>2</v>
      </c>
      <c r="R563">
        <v>3</v>
      </c>
      <c r="S563">
        <v>4</v>
      </c>
      <c r="T563">
        <v>7</v>
      </c>
      <c r="U563">
        <v>0</v>
      </c>
      <c r="V563">
        <v>0</v>
      </c>
      <c r="W563" t="s">
        <v>46</v>
      </c>
      <c r="X563">
        <v>0</v>
      </c>
    </row>
    <row r="564" spans="2:24" x14ac:dyDescent="0.2">
      <c r="B564">
        <v>2535</v>
      </c>
      <c r="C564">
        <v>1979</v>
      </c>
      <c r="D564" t="s">
        <v>53</v>
      </c>
      <c r="E564" t="s">
        <v>32</v>
      </c>
      <c r="F564" t="s">
        <v>756</v>
      </c>
      <c r="G564">
        <v>1</v>
      </c>
      <c r="H564">
        <v>0</v>
      </c>
      <c r="I564" t="s">
        <v>757</v>
      </c>
      <c r="J564">
        <v>24</v>
      </c>
      <c r="K564">
        <v>163</v>
      </c>
      <c r="L564">
        <v>0</v>
      </c>
      <c r="M564">
        <v>480</v>
      </c>
      <c r="N564">
        <v>0</v>
      </c>
      <c r="O564">
        <v>126</v>
      </c>
      <c r="P564">
        <v>75</v>
      </c>
      <c r="Q564">
        <v>1</v>
      </c>
      <c r="R564">
        <v>6</v>
      </c>
      <c r="S564">
        <v>8</v>
      </c>
      <c r="T564">
        <v>9</v>
      </c>
      <c r="U564">
        <v>1</v>
      </c>
      <c r="V564">
        <v>0</v>
      </c>
      <c r="W564" t="s">
        <v>27</v>
      </c>
      <c r="X564">
        <v>3</v>
      </c>
    </row>
    <row r="565" spans="2:24" x14ac:dyDescent="0.2">
      <c r="B565">
        <v>1523</v>
      </c>
      <c r="C565">
        <v>1974</v>
      </c>
      <c r="D565" t="s">
        <v>23</v>
      </c>
      <c r="E565" t="s">
        <v>32</v>
      </c>
      <c r="F565" t="s">
        <v>758</v>
      </c>
      <c r="G565">
        <v>1</v>
      </c>
      <c r="H565">
        <v>1</v>
      </c>
      <c r="I565" s="1">
        <v>41825</v>
      </c>
      <c r="J565">
        <v>25</v>
      </c>
      <c r="K565">
        <v>69</v>
      </c>
      <c r="L565">
        <v>2</v>
      </c>
      <c r="M565">
        <v>15</v>
      </c>
      <c r="N565">
        <v>2</v>
      </c>
      <c r="O565">
        <v>2</v>
      </c>
      <c r="P565">
        <v>6</v>
      </c>
      <c r="Q565">
        <v>2</v>
      </c>
      <c r="R565">
        <v>2</v>
      </c>
      <c r="S565">
        <v>4</v>
      </c>
      <c r="T565">
        <v>5</v>
      </c>
      <c r="U565">
        <v>0</v>
      </c>
      <c r="V565">
        <v>0</v>
      </c>
      <c r="W565" t="s">
        <v>67</v>
      </c>
      <c r="X565">
        <v>0</v>
      </c>
    </row>
    <row r="566" spans="2:24" x14ac:dyDescent="0.2">
      <c r="B566">
        <v>1839</v>
      </c>
      <c r="C566">
        <v>1975</v>
      </c>
      <c r="D566" t="s">
        <v>23</v>
      </c>
      <c r="E566" t="s">
        <v>28</v>
      </c>
      <c r="F566" t="s">
        <v>759</v>
      </c>
      <c r="G566">
        <v>0</v>
      </c>
      <c r="H566">
        <v>0</v>
      </c>
      <c r="I566" t="s">
        <v>198</v>
      </c>
      <c r="J566">
        <v>25</v>
      </c>
      <c r="K566">
        <v>56</v>
      </c>
      <c r="L566">
        <v>7</v>
      </c>
      <c r="M566">
        <v>48</v>
      </c>
      <c r="N566">
        <v>10</v>
      </c>
      <c r="O566">
        <v>2</v>
      </c>
      <c r="P566">
        <v>18</v>
      </c>
      <c r="Q566">
        <v>1</v>
      </c>
      <c r="R566">
        <v>3</v>
      </c>
      <c r="S566">
        <v>4</v>
      </c>
      <c r="T566">
        <v>7</v>
      </c>
      <c r="U566">
        <v>0</v>
      </c>
      <c r="V566">
        <v>0</v>
      </c>
      <c r="W566" t="s">
        <v>50</v>
      </c>
      <c r="X566">
        <v>0</v>
      </c>
    </row>
    <row r="567" spans="2:24" x14ac:dyDescent="0.2">
      <c r="B567">
        <v>9972</v>
      </c>
      <c r="C567">
        <v>1956</v>
      </c>
      <c r="D567" t="s">
        <v>40</v>
      </c>
      <c r="E567" t="s">
        <v>36</v>
      </c>
      <c r="F567" t="s">
        <v>760</v>
      </c>
      <c r="G567">
        <v>1</v>
      </c>
      <c r="H567">
        <v>1</v>
      </c>
      <c r="I567" t="s">
        <v>527</v>
      </c>
      <c r="J567">
        <v>25</v>
      </c>
      <c r="K567">
        <v>38</v>
      </c>
      <c r="L567">
        <v>0</v>
      </c>
      <c r="M567">
        <v>2</v>
      </c>
      <c r="N567">
        <v>0</v>
      </c>
      <c r="O567">
        <v>0</v>
      </c>
      <c r="P567">
        <v>6</v>
      </c>
      <c r="Q567">
        <v>1</v>
      </c>
      <c r="R567">
        <v>1</v>
      </c>
      <c r="S567">
        <v>3</v>
      </c>
      <c r="T567">
        <v>7</v>
      </c>
      <c r="U567">
        <v>0</v>
      </c>
      <c r="V567">
        <v>0</v>
      </c>
      <c r="W567" t="s">
        <v>67</v>
      </c>
      <c r="X567">
        <v>2</v>
      </c>
    </row>
    <row r="568" spans="2:24" x14ac:dyDescent="0.2">
      <c r="B568">
        <v>2945</v>
      </c>
      <c r="C568">
        <v>1956</v>
      </c>
      <c r="D568" t="s">
        <v>40</v>
      </c>
      <c r="E568" t="s">
        <v>36</v>
      </c>
      <c r="F568" t="s">
        <v>760</v>
      </c>
      <c r="G568">
        <v>1</v>
      </c>
      <c r="H568">
        <v>1</v>
      </c>
      <c r="I568" t="s">
        <v>527</v>
      </c>
      <c r="J568">
        <v>25</v>
      </c>
      <c r="K568">
        <v>38</v>
      </c>
      <c r="L568">
        <v>0</v>
      </c>
      <c r="M568">
        <v>2</v>
      </c>
      <c r="N568">
        <v>0</v>
      </c>
      <c r="O568">
        <v>0</v>
      </c>
      <c r="P568">
        <v>6</v>
      </c>
      <c r="Q568">
        <v>1</v>
      </c>
      <c r="R568">
        <v>1</v>
      </c>
      <c r="S568">
        <v>3</v>
      </c>
      <c r="T568">
        <v>7</v>
      </c>
      <c r="U568">
        <v>0</v>
      </c>
      <c r="V568">
        <v>0</v>
      </c>
      <c r="W568" t="s">
        <v>31</v>
      </c>
      <c r="X568">
        <v>2</v>
      </c>
    </row>
    <row r="569" spans="2:24" x14ac:dyDescent="0.2">
      <c r="B569">
        <v>9291</v>
      </c>
      <c r="C569">
        <v>1960</v>
      </c>
      <c r="D569" t="s">
        <v>53</v>
      </c>
      <c r="E569" t="s">
        <v>32</v>
      </c>
      <c r="F569" t="s">
        <v>761</v>
      </c>
      <c r="G569">
        <v>0</v>
      </c>
      <c r="H569">
        <v>1</v>
      </c>
      <c r="I569" t="s">
        <v>201</v>
      </c>
      <c r="J569">
        <v>25</v>
      </c>
      <c r="K569">
        <v>8</v>
      </c>
      <c r="L569">
        <v>2</v>
      </c>
      <c r="M569">
        <v>4</v>
      </c>
      <c r="N569">
        <v>0</v>
      </c>
      <c r="O569">
        <v>0</v>
      </c>
      <c r="P569">
        <v>1</v>
      </c>
      <c r="Q569">
        <v>1</v>
      </c>
      <c r="R569">
        <v>0</v>
      </c>
      <c r="S569">
        <v>3</v>
      </c>
      <c r="T569">
        <v>5</v>
      </c>
      <c r="U569">
        <v>0</v>
      </c>
      <c r="V569">
        <v>0</v>
      </c>
      <c r="W569" t="s">
        <v>27</v>
      </c>
      <c r="X569">
        <v>0</v>
      </c>
    </row>
    <row r="570" spans="2:24" x14ac:dyDescent="0.2">
      <c r="B570">
        <v>2829</v>
      </c>
      <c r="C570">
        <v>1956</v>
      </c>
      <c r="D570" t="s">
        <v>23</v>
      </c>
      <c r="E570" t="s">
        <v>32</v>
      </c>
      <c r="F570" t="s">
        <v>762</v>
      </c>
      <c r="G570">
        <v>0</v>
      </c>
      <c r="H570">
        <v>1</v>
      </c>
      <c r="I570" s="1">
        <v>41915</v>
      </c>
      <c r="J570">
        <v>25</v>
      </c>
      <c r="K570">
        <v>626</v>
      </c>
      <c r="L570">
        <v>0</v>
      </c>
      <c r="M570">
        <v>70</v>
      </c>
      <c r="N570">
        <v>0</v>
      </c>
      <c r="O570">
        <v>7</v>
      </c>
      <c r="P570">
        <v>28</v>
      </c>
      <c r="Q570">
        <v>2</v>
      </c>
      <c r="R570">
        <v>9</v>
      </c>
      <c r="S570">
        <v>8</v>
      </c>
      <c r="T570">
        <v>6</v>
      </c>
      <c r="U570">
        <v>0</v>
      </c>
      <c r="V570">
        <v>0</v>
      </c>
      <c r="W570" t="s">
        <v>31</v>
      </c>
      <c r="X570">
        <v>2</v>
      </c>
    </row>
    <row r="571" spans="2:24" x14ac:dyDescent="0.2">
      <c r="B571">
        <v>8594</v>
      </c>
      <c r="C571">
        <v>1959</v>
      </c>
      <c r="D571" t="s">
        <v>40</v>
      </c>
      <c r="E571" t="s">
        <v>55</v>
      </c>
      <c r="F571" t="s">
        <v>763</v>
      </c>
      <c r="G571">
        <v>0</v>
      </c>
      <c r="H571">
        <v>1</v>
      </c>
      <c r="I571" t="s">
        <v>166</v>
      </c>
      <c r="J571">
        <v>25</v>
      </c>
      <c r="K571">
        <v>112</v>
      </c>
      <c r="L571">
        <v>0</v>
      </c>
      <c r="M571">
        <v>6</v>
      </c>
      <c r="N571">
        <v>2</v>
      </c>
      <c r="O571">
        <v>1</v>
      </c>
      <c r="P571">
        <v>14</v>
      </c>
      <c r="Q571">
        <v>2</v>
      </c>
      <c r="R571">
        <v>3</v>
      </c>
      <c r="S571">
        <v>3</v>
      </c>
      <c r="T571">
        <v>6</v>
      </c>
      <c r="U571">
        <v>0</v>
      </c>
      <c r="V571">
        <v>0</v>
      </c>
      <c r="W571" t="s">
        <v>27</v>
      </c>
      <c r="X571">
        <v>0</v>
      </c>
    </row>
    <row r="572" spans="2:24" x14ac:dyDescent="0.2">
      <c r="B572">
        <v>1592</v>
      </c>
      <c r="C572">
        <v>1971</v>
      </c>
      <c r="D572" t="s">
        <v>23</v>
      </c>
      <c r="E572" t="s">
        <v>32</v>
      </c>
      <c r="F572" t="s">
        <v>764</v>
      </c>
      <c r="G572">
        <v>0</v>
      </c>
      <c r="H572">
        <v>0</v>
      </c>
      <c r="I572" t="s">
        <v>294</v>
      </c>
      <c r="J572">
        <v>25</v>
      </c>
      <c r="K572">
        <v>547</v>
      </c>
      <c r="L572">
        <v>99</v>
      </c>
      <c r="M572">
        <v>812</v>
      </c>
      <c r="N572">
        <v>151</v>
      </c>
      <c r="O572">
        <v>82</v>
      </c>
      <c r="P572">
        <v>33</v>
      </c>
      <c r="Q572">
        <v>0</v>
      </c>
      <c r="R572">
        <v>4</v>
      </c>
      <c r="S572">
        <v>5</v>
      </c>
      <c r="T572">
        <v>1</v>
      </c>
      <c r="U572">
        <v>0</v>
      </c>
      <c r="V572">
        <v>0</v>
      </c>
      <c r="W572" t="s">
        <v>31</v>
      </c>
      <c r="X572">
        <v>2</v>
      </c>
    </row>
    <row r="573" spans="2:24" x14ac:dyDescent="0.2">
      <c r="B573">
        <v>4310</v>
      </c>
      <c r="C573">
        <v>1945</v>
      </c>
      <c r="D573" t="s">
        <v>23</v>
      </c>
      <c r="E573" t="s">
        <v>32</v>
      </c>
      <c r="F573" t="s">
        <v>765</v>
      </c>
      <c r="G573">
        <v>0</v>
      </c>
      <c r="H573">
        <v>0</v>
      </c>
      <c r="I573" t="s">
        <v>333</v>
      </c>
      <c r="J573">
        <v>25</v>
      </c>
      <c r="K573">
        <v>507</v>
      </c>
      <c r="L573">
        <v>93</v>
      </c>
      <c r="M573">
        <v>520</v>
      </c>
      <c r="N573">
        <v>242</v>
      </c>
      <c r="O573">
        <v>40</v>
      </c>
      <c r="P573">
        <v>26</v>
      </c>
      <c r="Q573">
        <v>1</v>
      </c>
      <c r="R573">
        <v>5</v>
      </c>
      <c r="S573">
        <v>5</v>
      </c>
      <c r="T573">
        <v>1</v>
      </c>
      <c r="U573">
        <v>1</v>
      </c>
      <c r="V573">
        <v>0</v>
      </c>
      <c r="W573" t="s">
        <v>38</v>
      </c>
      <c r="X573">
        <v>1</v>
      </c>
    </row>
    <row r="574" spans="2:24" x14ac:dyDescent="0.2">
      <c r="B574">
        <v>6950</v>
      </c>
      <c r="C574">
        <v>1959</v>
      </c>
      <c r="D574" t="s">
        <v>53</v>
      </c>
      <c r="E574" t="s">
        <v>32</v>
      </c>
      <c r="F574" t="s">
        <v>766</v>
      </c>
      <c r="G574">
        <v>1</v>
      </c>
      <c r="H574">
        <v>1</v>
      </c>
      <c r="I574" t="s">
        <v>534</v>
      </c>
      <c r="J574">
        <v>25</v>
      </c>
      <c r="K574">
        <v>35</v>
      </c>
      <c r="L574">
        <v>1</v>
      </c>
      <c r="M574">
        <v>16</v>
      </c>
      <c r="N574">
        <v>0</v>
      </c>
      <c r="O574">
        <v>1</v>
      </c>
      <c r="P574">
        <v>1</v>
      </c>
      <c r="Q574">
        <v>2</v>
      </c>
      <c r="R574">
        <v>2</v>
      </c>
      <c r="S574">
        <v>3</v>
      </c>
      <c r="T574">
        <v>7</v>
      </c>
      <c r="U574">
        <v>0</v>
      </c>
      <c r="V574">
        <v>0</v>
      </c>
      <c r="W574" t="s">
        <v>31</v>
      </c>
      <c r="X574">
        <v>0</v>
      </c>
    </row>
    <row r="575" spans="2:24" x14ac:dyDescent="0.2">
      <c r="B575">
        <v>8492</v>
      </c>
      <c r="C575">
        <v>1979</v>
      </c>
      <c r="D575" t="s">
        <v>23</v>
      </c>
      <c r="E575" t="s">
        <v>36</v>
      </c>
      <c r="F575" t="s">
        <v>767</v>
      </c>
      <c r="G575">
        <v>0</v>
      </c>
      <c r="H575">
        <v>0</v>
      </c>
      <c r="I575" s="1">
        <v>41528</v>
      </c>
      <c r="J575">
        <v>25</v>
      </c>
      <c r="K575">
        <v>795</v>
      </c>
      <c r="L575">
        <v>0</v>
      </c>
      <c r="M575">
        <v>545</v>
      </c>
      <c r="N575">
        <v>95</v>
      </c>
      <c r="O575">
        <v>58</v>
      </c>
      <c r="P575">
        <v>0</v>
      </c>
      <c r="Q575">
        <v>1</v>
      </c>
      <c r="R575">
        <v>8</v>
      </c>
      <c r="S575">
        <v>10</v>
      </c>
      <c r="T575">
        <v>6</v>
      </c>
      <c r="U575">
        <v>0</v>
      </c>
      <c r="V575">
        <v>0</v>
      </c>
      <c r="W575" t="s">
        <v>27</v>
      </c>
      <c r="X575">
        <v>1</v>
      </c>
    </row>
    <row r="576" spans="2:24" x14ac:dyDescent="0.2">
      <c r="B576">
        <v>5684</v>
      </c>
      <c r="C576">
        <v>1972</v>
      </c>
      <c r="D576" t="s">
        <v>53</v>
      </c>
      <c r="E576" t="s">
        <v>24</v>
      </c>
      <c r="F576" t="s">
        <v>768</v>
      </c>
      <c r="G576">
        <v>1</v>
      </c>
      <c r="H576">
        <v>1</v>
      </c>
      <c r="I576" s="1">
        <v>41588</v>
      </c>
      <c r="J576">
        <v>25</v>
      </c>
      <c r="K576">
        <v>56</v>
      </c>
      <c r="L576">
        <v>0</v>
      </c>
      <c r="M576">
        <v>9</v>
      </c>
      <c r="N576">
        <v>0</v>
      </c>
      <c r="O576">
        <v>0</v>
      </c>
      <c r="P576">
        <v>3</v>
      </c>
      <c r="Q576">
        <v>2</v>
      </c>
      <c r="R576">
        <v>2</v>
      </c>
      <c r="S576">
        <v>3</v>
      </c>
      <c r="T576">
        <v>7</v>
      </c>
      <c r="U576">
        <v>0</v>
      </c>
      <c r="V576">
        <v>0</v>
      </c>
      <c r="W576" t="s">
        <v>27</v>
      </c>
      <c r="X576">
        <v>0</v>
      </c>
    </row>
    <row r="577" spans="2:24" x14ac:dyDescent="0.2">
      <c r="B577">
        <v>5909</v>
      </c>
      <c r="C577">
        <v>1965</v>
      </c>
      <c r="D577" t="s">
        <v>23</v>
      </c>
      <c r="E577" t="s">
        <v>32</v>
      </c>
      <c r="F577" t="s">
        <v>769</v>
      </c>
      <c r="G577">
        <v>0</v>
      </c>
      <c r="H577">
        <v>1</v>
      </c>
      <c r="I577" t="s">
        <v>425</v>
      </c>
      <c r="J577">
        <v>25</v>
      </c>
      <c r="K577">
        <v>895</v>
      </c>
      <c r="L577">
        <v>10</v>
      </c>
      <c r="M577">
        <v>101</v>
      </c>
      <c r="N577">
        <v>13</v>
      </c>
      <c r="O577">
        <v>0</v>
      </c>
      <c r="P577">
        <v>152</v>
      </c>
      <c r="Q577">
        <v>5</v>
      </c>
      <c r="R577">
        <v>3</v>
      </c>
      <c r="S577">
        <v>8</v>
      </c>
      <c r="T577">
        <v>8</v>
      </c>
      <c r="U577">
        <v>0</v>
      </c>
      <c r="V577">
        <v>0</v>
      </c>
      <c r="W577" t="s">
        <v>46</v>
      </c>
      <c r="X577">
        <v>0</v>
      </c>
    </row>
    <row r="578" spans="2:24" x14ac:dyDescent="0.2">
      <c r="B578">
        <v>9855</v>
      </c>
      <c r="C578">
        <v>1953</v>
      </c>
      <c r="D578" t="s">
        <v>40</v>
      </c>
      <c r="E578" t="s">
        <v>28</v>
      </c>
      <c r="F578" t="s">
        <v>770</v>
      </c>
      <c r="G578">
        <v>0</v>
      </c>
      <c r="H578">
        <v>1</v>
      </c>
      <c r="I578" t="s">
        <v>771</v>
      </c>
      <c r="J578">
        <v>25</v>
      </c>
      <c r="K578">
        <v>899</v>
      </c>
      <c r="L578">
        <v>0</v>
      </c>
      <c r="M578">
        <v>101</v>
      </c>
      <c r="N578">
        <v>0</v>
      </c>
      <c r="O578">
        <v>0</v>
      </c>
      <c r="P578">
        <v>20</v>
      </c>
      <c r="Q578">
        <v>1</v>
      </c>
      <c r="R578">
        <v>6</v>
      </c>
      <c r="S578">
        <v>13</v>
      </c>
      <c r="T578">
        <v>4</v>
      </c>
      <c r="U578">
        <v>0</v>
      </c>
      <c r="V578">
        <v>0</v>
      </c>
      <c r="W578" t="s">
        <v>27</v>
      </c>
      <c r="X578">
        <v>1</v>
      </c>
    </row>
    <row r="579" spans="2:24" x14ac:dyDescent="0.2">
      <c r="B579">
        <v>975</v>
      </c>
      <c r="C579">
        <v>1957</v>
      </c>
      <c r="D579" t="s">
        <v>23</v>
      </c>
      <c r="E579" t="s">
        <v>28</v>
      </c>
      <c r="F579" t="s">
        <v>772</v>
      </c>
      <c r="G579">
        <v>1</v>
      </c>
      <c r="H579">
        <v>1</v>
      </c>
      <c r="I579" t="s">
        <v>66</v>
      </c>
      <c r="J579">
        <v>25</v>
      </c>
      <c r="K579">
        <v>178</v>
      </c>
      <c r="L579">
        <v>4</v>
      </c>
      <c r="M579">
        <v>26</v>
      </c>
      <c r="N579">
        <v>8</v>
      </c>
      <c r="O579">
        <v>4</v>
      </c>
      <c r="P579">
        <v>44</v>
      </c>
      <c r="Q579">
        <v>5</v>
      </c>
      <c r="R579">
        <v>4</v>
      </c>
      <c r="S579">
        <v>5</v>
      </c>
      <c r="T579">
        <v>6</v>
      </c>
      <c r="U579">
        <v>0</v>
      </c>
      <c r="V579">
        <v>0</v>
      </c>
      <c r="W579" t="s">
        <v>38</v>
      </c>
      <c r="X579">
        <v>0</v>
      </c>
    </row>
    <row r="580" spans="2:24" x14ac:dyDescent="0.2">
      <c r="B580">
        <v>8754</v>
      </c>
      <c r="C580">
        <v>1975</v>
      </c>
      <c r="D580" t="s">
        <v>40</v>
      </c>
      <c r="E580" t="s">
        <v>36</v>
      </c>
      <c r="F580" t="s">
        <v>773</v>
      </c>
      <c r="G580">
        <v>0</v>
      </c>
      <c r="H580">
        <v>1</v>
      </c>
      <c r="I580" t="s">
        <v>774</v>
      </c>
      <c r="J580">
        <v>25</v>
      </c>
      <c r="K580">
        <v>14</v>
      </c>
      <c r="L580">
        <v>0</v>
      </c>
      <c r="M580">
        <v>3</v>
      </c>
      <c r="N580">
        <v>0</v>
      </c>
      <c r="O580">
        <v>0</v>
      </c>
      <c r="P580">
        <v>3</v>
      </c>
      <c r="Q580">
        <v>1</v>
      </c>
      <c r="R580">
        <v>1</v>
      </c>
      <c r="S580">
        <v>2</v>
      </c>
      <c r="T580">
        <v>7</v>
      </c>
      <c r="U580">
        <v>0</v>
      </c>
      <c r="V580">
        <v>0</v>
      </c>
      <c r="W580" t="s">
        <v>27</v>
      </c>
      <c r="X580">
        <v>0</v>
      </c>
    </row>
    <row r="581" spans="2:24" x14ac:dyDescent="0.2">
      <c r="B581">
        <v>1456</v>
      </c>
      <c r="C581">
        <v>1980</v>
      </c>
      <c r="D581" t="s">
        <v>23</v>
      </c>
      <c r="E581" t="s">
        <v>28</v>
      </c>
      <c r="F581" t="s">
        <v>775</v>
      </c>
      <c r="G581">
        <v>0</v>
      </c>
      <c r="H581">
        <v>1</v>
      </c>
      <c r="I581" s="1">
        <v>41278</v>
      </c>
      <c r="J581">
        <v>25</v>
      </c>
      <c r="K581">
        <v>265</v>
      </c>
      <c r="L581">
        <v>199</v>
      </c>
      <c r="M581">
        <v>303</v>
      </c>
      <c r="N581">
        <v>234</v>
      </c>
      <c r="O581">
        <v>9</v>
      </c>
      <c r="P581">
        <v>170</v>
      </c>
      <c r="Q581">
        <v>7</v>
      </c>
      <c r="R581">
        <v>10</v>
      </c>
      <c r="S581">
        <v>12</v>
      </c>
      <c r="T581">
        <v>7</v>
      </c>
      <c r="U581">
        <v>0</v>
      </c>
      <c r="V581">
        <v>0</v>
      </c>
      <c r="W581" t="s">
        <v>50</v>
      </c>
      <c r="X581">
        <v>0</v>
      </c>
    </row>
    <row r="582" spans="2:24" x14ac:dyDescent="0.2">
      <c r="B582">
        <v>2849</v>
      </c>
      <c r="C582">
        <v>1980</v>
      </c>
      <c r="D582" t="s">
        <v>23</v>
      </c>
      <c r="E582" t="s">
        <v>28</v>
      </c>
      <c r="F582" t="s">
        <v>775</v>
      </c>
      <c r="G582">
        <v>0</v>
      </c>
      <c r="H582">
        <v>1</v>
      </c>
      <c r="I582" s="1">
        <v>41278</v>
      </c>
      <c r="J582">
        <v>25</v>
      </c>
      <c r="K582">
        <v>265</v>
      </c>
      <c r="L582">
        <v>199</v>
      </c>
      <c r="M582">
        <v>303</v>
      </c>
      <c r="N582">
        <v>234</v>
      </c>
      <c r="O582">
        <v>9</v>
      </c>
      <c r="P582">
        <v>170</v>
      </c>
      <c r="Q582">
        <v>7</v>
      </c>
      <c r="R582">
        <v>10</v>
      </c>
      <c r="S582">
        <v>12</v>
      </c>
      <c r="T582">
        <v>7</v>
      </c>
      <c r="U582">
        <v>0</v>
      </c>
      <c r="V582">
        <v>0</v>
      </c>
      <c r="W582" t="s">
        <v>31</v>
      </c>
      <c r="X582">
        <v>0</v>
      </c>
    </row>
    <row r="583" spans="2:24" x14ac:dyDescent="0.2">
      <c r="B583">
        <v>9984</v>
      </c>
      <c r="C583">
        <v>1982</v>
      </c>
      <c r="D583" t="s">
        <v>43</v>
      </c>
      <c r="E583" t="s">
        <v>32</v>
      </c>
      <c r="F583" t="s">
        <v>776</v>
      </c>
      <c r="G583">
        <v>1</v>
      </c>
      <c r="H583">
        <v>1</v>
      </c>
      <c r="I583" t="s">
        <v>777</v>
      </c>
      <c r="J583">
        <v>25</v>
      </c>
      <c r="K583">
        <v>349</v>
      </c>
      <c r="L583">
        <v>16</v>
      </c>
      <c r="M583">
        <v>144</v>
      </c>
      <c r="N583">
        <v>28</v>
      </c>
      <c r="O583">
        <v>5</v>
      </c>
      <c r="P583">
        <v>182</v>
      </c>
      <c r="Q583">
        <v>5</v>
      </c>
      <c r="R583">
        <v>8</v>
      </c>
      <c r="S583">
        <v>4</v>
      </c>
      <c r="T583">
        <v>8</v>
      </c>
      <c r="U583">
        <v>1</v>
      </c>
      <c r="V583">
        <v>0</v>
      </c>
      <c r="W583" t="s">
        <v>27</v>
      </c>
      <c r="X583">
        <v>2</v>
      </c>
    </row>
    <row r="584" spans="2:24" x14ac:dyDescent="0.2">
      <c r="B584">
        <v>5527</v>
      </c>
      <c r="C584">
        <v>1988</v>
      </c>
      <c r="D584" t="s">
        <v>23</v>
      </c>
      <c r="E584" t="s">
        <v>36</v>
      </c>
      <c r="F584" t="s">
        <v>778</v>
      </c>
      <c r="G584">
        <v>1</v>
      </c>
      <c r="H584">
        <v>0</v>
      </c>
      <c r="I584" t="s">
        <v>695</v>
      </c>
      <c r="J584">
        <v>25</v>
      </c>
      <c r="K584">
        <v>4</v>
      </c>
      <c r="L584">
        <v>12</v>
      </c>
      <c r="M584">
        <v>11</v>
      </c>
      <c r="N584">
        <v>3</v>
      </c>
      <c r="O584">
        <v>13</v>
      </c>
      <c r="P584">
        <v>15</v>
      </c>
      <c r="Q584">
        <v>2</v>
      </c>
      <c r="R584">
        <v>2</v>
      </c>
      <c r="S584">
        <v>3</v>
      </c>
      <c r="T584">
        <v>8</v>
      </c>
      <c r="U584">
        <v>0</v>
      </c>
      <c r="V584">
        <v>0</v>
      </c>
      <c r="W584" t="s">
        <v>27</v>
      </c>
      <c r="X584">
        <v>0</v>
      </c>
    </row>
    <row r="585" spans="2:24" x14ac:dyDescent="0.2">
      <c r="B585">
        <v>5628</v>
      </c>
      <c r="C585">
        <v>1983</v>
      </c>
      <c r="D585" t="s">
        <v>23</v>
      </c>
      <c r="E585" t="s">
        <v>36</v>
      </c>
      <c r="F585" t="s">
        <v>779</v>
      </c>
      <c r="G585">
        <v>0</v>
      </c>
      <c r="H585">
        <v>0</v>
      </c>
      <c r="I585" s="1">
        <v>41488</v>
      </c>
      <c r="J585">
        <v>25</v>
      </c>
      <c r="K585">
        <v>848</v>
      </c>
      <c r="L585">
        <v>154</v>
      </c>
      <c r="M585">
        <v>323</v>
      </c>
      <c r="N585">
        <v>201</v>
      </c>
      <c r="O585">
        <v>61</v>
      </c>
      <c r="P585">
        <v>78</v>
      </c>
      <c r="Q585">
        <v>1</v>
      </c>
      <c r="R585">
        <v>10</v>
      </c>
      <c r="S585">
        <v>10</v>
      </c>
      <c r="T585">
        <v>6</v>
      </c>
      <c r="U585">
        <v>0</v>
      </c>
      <c r="V585">
        <v>0</v>
      </c>
      <c r="W585" t="s">
        <v>35</v>
      </c>
      <c r="X585">
        <v>1</v>
      </c>
    </row>
    <row r="586" spans="2:24" x14ac:dyDescent="0.2">
      <c r="B586">
        <v>7627</v>
      </c>
      <c r="C586">
        <v>1976</v>
      </c>
      <c r="D586" t="s">
        <v>53</v>
      </c>
      <c r="E586" t="s">
        <v>32</v>
      </c>
      <c r="F586" t="s">
        <v>780</v>
      </c>
      <c r="G586">
        <v>0</v>
      </c>
      <c r="H586">
        <v>0</v>
      </c>
      <c r="I586" s="1">
        <v>41255</v>
      </c>
      <c r="J586">
        <v>25</v>
      </c>
      <c r="K586">
        <v>817</v>
      </c>
      <c r="L586">
        <v>183</v>
      </c>
      <c r="M586">
        <v>797</v>
      </c>
      <c r="N586">
        <v>106</v>
      </c>
      <c r="O586">
        <v>163</v>
      </c>
      <c r="P586">
        <v>20</v>
      </c>
      <c r="Q586">
        <v>0</v>
      </c>
      <c r="R586">
        <v>5</v>
      </c>
      <c r="S586">
        <v>5</v>
      </c>
      <c r="T586">
        <v>2</v>
      </c>
      <c r="U586">
        <v>1</v>
      </c>
      <c r="V586">
        <v>0</v>
      </c>
      <c r="W586" t="s">
        <v>27</v>
      </c>
      <c r="X586">
        <v>2</v>
      </c>
    </row>
    <row r="587" spans="2:24" x14ac:dyDescent="0.2">
      <c r="B587">
        <v>1351</v>
      </c>
      <c r="C587">
        <v>1957</v>
      </c>
      <c r="D587" t="s">
        <v>53</v>
      </c>
      <c r="E587" t="s">
        <v>36</v>
      </c>
      <c r="F587" t="s">
        <v>781</v>
      </c>
      <c r="G587">
        <v>0</v>
      </c>
      <c r="H587">
        <v>1</v>
      </c>
      <c r="I587" t="s">
        <v>782</v>
      </c>
      <c r="J587">
        <v>25</v>
      </c>
      <c r="K587">
        <v>962</v>
      </c>
      <c r="L587">
        <v>12</v>
      </c>
      <c r="M587">
        <v>194</v>
      </c>
      <c r="N587">
        <v>16</v>
      </c>
      <c r="O587">
        <v>24</v>
      </c>
      <c r="P587">
        <v>12</v>
      </c>
      <c r="Q587">
        <v>4</v>
      </c>
      <c r="R587">
        <v>7</v>
      </c>
      <c r="S587">
        <v>13</v>
      </c>
      <c r="T587">
        <v>6</v>
      </c>
      <c r="U587">
        <v>0</v>
      </c>
      <c r="V587">
        <v>0</v>
      </c>
      <c r="W587" t="s">
        <v>27</v>
      </c>
      <c r="X587">
        <v>1</v>
      </c>
    </row>
    <row r="588" spans="2:24" x14ac:dyDescent="0.2">
      <c r="B588">
        <v>10395</v>
      </c>
      <c r="C588">
        <v>1987</v>
      </c>
      <c r="D588" t="s">
        <v>118</v>
      </c>
      <c r="E588" t="s">
        <v>28</v>
      </c>
      <c r="F588" t="s">
        <v>783</v>
      </c>
      <c r="G588">
        <v>1</v>
      </c>
      <c r="H588">
        <v>0</v>
      </c>
      <c r="I588" t="s">
        <v>442</v>
      </c>
      <c r="J588">
        <v>25</v>
      </c>
      <c r="K588">
        <v>1</v>
      </c>
      <c r="L588">
        <v>45</v>
      </c>
      <c r="M588">
        <v>3</v>
      </c>
      <c r="N588">
        <v>4</v>
      </c>
      <c r="O588">
        <v>6</v>
      </c>
      <c r="P588">
        <v>42</v>
      </c>
      <c r="Q588">
        <v>3</v>
      </c>
      <c r="R588">
        <v>3</v>
      </c>
      <c r="S588">
        <v>3</v>
      </c>
      <c r="T588">
        <v>8</v>
      </c>
      <c r="U588">
        <v>0</v>
      </c>
      <c r="V588">
        <v>0</v>
      </c>
      <c r="W588" t="s">
        <v>27</v>
      </c>
      <c r="X588">
        <v>0</v>
      </c>
    </row>
    <row r="589" spans="2:24" x14ac:dyDescent="0.2">
      <c r="B589">
        <v>6961</v>
      </c>
      <c r="C589">
        <v>1975</v>
      </c>
      <c r="D589" t="s">
        <v>23</v>
      </c>
      <c r="E589" t="s">
        <v>32</v>
      </c>
      <c r="F589" t="s">
        <v>784</v>
      </c>
      <c r="G589">
        <v>2</v>
      </c>
      <c r="H589">
        <v>0</v>
      </c>
      <c r="I589" t="s">
        <v>785</v>
      </c>
      <c r="J589">
        <v>26</v>
      </c>
      <c r="K589">
        <v>1</v>
      </c>
      <c r="L589">
        <v>1</v>
      </c>
      <c r="M589">
        <v>5</v>
      </c>
      <c r="N589">
        <v>0</v>
      </c>
      <c r="O589">
        <v>3</v>
      </c>
      <c r="P589">
        <v>1</v>
      </c>
      <c r="Q589">
        <v>1</v>
      </c>
      <c r="R589">
        <v>1</v>
      </c>
      <c r="S589">
        <v>2</v>
      </c>
      <c r="T589">
        <v>8</v>
      </c>
      <c r="U589">
        <v>0</v>
      </c>
      <c r="V589">
        <v>0</v>
      </c>
      <c r="W589" t="s">
        <v>27</v>
      </c>
      <c r="X589">
        <v>0</v>
      </c>
    </row>
    <row r="590" spans="2:24" x14ac:dyDescent="0.2">
      <c r="B590">
        <v>10196</v>
      </c>
      <c r="C590">
        <v>1979</v>
      </c>
      <c r="D590" t="s">
        <v>23</v>
      </c>
      <c r="E590" t="s">
        <v>32</v>
      </c>
      <c r="F590" t="s">
        <v>786</v>
      </c>
      <c r="G590">
        <v>2</v>
      </c>
      <c r="H590">
        <v>0</v>
      </c>
      <c r="I590" s="1">
        <v>41976</v>
      </c>
      <c r="J590">
        <v>26</v>
      </c>
      <c r="K590">
        <v>212</v>
      </c>
      <c r="L590">
        <v>123</v>
      </c>
      <c r="M590">
        <v>177</v>
      </c>
      <c r="N590">
        <v>15</v>
      </c>
      <c r="O590">
        <v>64</v>
      </c>
      <c r="P590">
        <v>23</v>
      </c>
      <c r="Q590">
        <v>2</v>
      </c>
      <c r="R590">
        <v>8</v>
      </c>
      <c r="S590">
        <v>8</v>
      </c>
      <c r="T590">
        <v>4</v>
      </c>
      <c r="U590">
        <v>0</v>
      </c>
      <c r="V590">
        <v>0</v>
      </c>
      <c r="W590" t="s">
        <v>35</v>
      </c>
      <c r="X590">
        <v>0</v>
      </c>
    </row>
    <row r="591" spans="2:24" x14ac:dyDescent="0.2">
      <c r="B591">
        <v>6182</v>
      </c>
      <c r="C591">
        <v>1985</v>
      </c>
      <c r="D591" t="s">
        <v>23</v>
      </c>
      <c r="E591" t="s">
        <v>36</v>
      </c>
      <c r="F591" t="s">
        <v>787</v>
      </c>
      <c r="G591">
        <v>1</v>
      </c>
      <c r="H591">
        <v>0</v>
      </c>
      <c r="I591" s="1">
        <v>41914</v>
      </c>
      <c r="J591">
        <v>26</v>
      </c>
      <c r="K591">
        <v>11</v>
      </c>
      <c r="L591">
        <v>4</v>
      </c>
      <c r="M591">
        <v>20</v>
      </c>
      <c r="N591">
        <v>10</v>
      </c>
      <c r="O591">
        <v>3</v>
      </c>
      <c r="P591">
        <v>5</v>
      </c>
      <c r="Q591">
        <v>2</v>
      </c>
      <c r="R591">
        <v>2</v>
      </c>
      <c r="S591">
        <v>4</v>
      </c>
      <c r="T591">
        <v>6</v>
      </c>
      <c r="U591">
        <v>0</v>
      </c>
      <c r="V591">
        <v>0</v>
      </c>
      <c r="W591" t="s">
        <v>35</v>
      </c>
      <c r="X591">
        <v>0</v>
      </c>
    </row>
    <row r="592" spans="2:24" x14ac:dyDescent="0.2">
      <c r="B592">
        <v>10432</v>
      </c>
      <c r="C592">
        <v>1975</v>
      </c>
      <c r="D592" t="s">
        <v>23</v>
      </c>
      <c r="E592" t="s">
        <v>24</v>
      </c>
      <c r="F592" t="s">
        <v>788</v>
      </c>
      <c r="G592">
        <v>1</v>
      </c>
      <c r="H592">
        <v>0</v>
      </c>
      <c r="I592" t="s">
        <v>329</v>
      </c>
      <c r="J592">
        <v>26</v>
      </c>
      <c r="K592">
        <v>2</v>
      </c>
      <c r="L592">
        <v>0</v>
      </c>
      <c r="M592">
        <v>9</v>
      </c>
      <c r="N592">
        <v>3</v>
      </c>
      <c r="O592">
        <v>6</v>
      </c>
      <c r="P592">
        <v>2</v>
      </c>
      <c r="Q592">
        <v>1</v>
      </c>
      <c r="R592">
        <v>1</v>
      </c>
      <c r="S592">
        <v>3</v>
      </c>
      <c r="T592">
        <v>8</v>
      </c>
      <c r="U592">
        <v>0</v>
      </c>
      <c r="V592">
        <v>0</v>
      </c>
      <c r="W592" t="s">
        <v>31</v>
      </c>
      <c r="X592">
        <v>0</v>
      </c>
    </row>
    <row r="593" spans="2:24" x14ac:dyDescent="0.2">
      <c r="B593">
        <v>1542</v>
      </c>
      <c r="C593">
        <v>1976</v>
      </c>
      <c r="D593" t="s">
        <v>23</v>
      </c>
      <c r="E593" t="s">
        <v>28</v>
      </c>
      <c r="F593" t="s">
        <v>789</v>
      </c>
      <c r="G593">
        <v>1</v>
      </c>
      <c r="H593">
        <v>2</v>
      </c>
      <c r="I593" t="s">
        <v>790</v>
      </c>
      <c r="J593">
        <v>26</v>
      </c>
      <c r="K593">
        <v>347</v>
      </c>
      <c r="L593">
        <v>0</v>
      </c>
      <c r="M593">
        <v>35</v>
      </c>
      <c r="N593">
        <v>4</v>
      </c>
      <c r="O593">
        <v>3</v>
      </c>
      <c r="P593">
        <v>7</v>
      </c>
      <c r="Q593">
        <v>6</v>
      </c>
      <c r="R593">
        <v>4</v>
      </c>
      <c r="S593">
        <v>8</v>
      </c>
      <c r="T593">
        <v>5</v>
      </c>
      <c r="U593">
        <v>0</v>
      </c>
      <c r="V593">
        <v>0</v>
      </c>
      <c r="W593" t="s">
        <v>35</v>
      </c>
      <c r="X593">
        <v>0</v>
      </c>
    </row>
    <row r="594" spans="2:24" x14ac:dyDescent="0.2">
      <c r="B594">
        <v>4220</v>
      </c>
      <c r="C594">
        <v>1971</v>
      </c>
      <c r="D594" t="s">
        <v>40</v>
      </c>
      <c r="E594" t="s">
        <v>32</v>
      </c>
      <c r="F594" t="s">
        <v>791</v>
      </c>
      <c r="G594">
        <v>0</v>
      </c>
      <c r="H594">
        <v>1</v>
      </c>
      <c r="I594" s="1">
        <v>41316</v>
      </c>
      <c r="J594">
        <v>26</v>
      </c>
      <c r="K594">
        <v>73</v>
      </c>
      <c r="L594">
        <v>0</v>
      </c>
      <c r="M594">
        <v>13</v>
      </c>
      <c r="N594">
        <v>0</v>
      </c>
      <c r="O594">
        <v>1</v>
      </c>
      <c r="P594">
        <v>0</v>
      </c>
      <c r="Q594">
        <v>1</v>
      </c>
      <c r="R594">
        <v>2</v>
      </c>
      <c r="S594">
        <v>3</v>
      </c>
      <c r="T594">
        <v>3</v>
      </c>
      <c r="U594">
        <v>0</v>
      </c>
      <c r="V594">
        <v>0</v>
      </c>
      <c r="W594" t="s">
        <v>31</v>
      </c>
      <c r="X594">
        <v>0</v>
      </c>
    </row>
    <row r="595" spans="2:24" x14ac:dyDescent="0.2">
      <c r="B595">
        <v>4141</v>
      </c>
      <c r="C595">
        <v>1966</v>
      </c>
      <c r="D595" t="s">
        <v>23</v>
      </c>
      <c r="E595" t="s">
        <v>36</v>
      </c>
      <c r="F595" t="s">
        <v>792</v>
      </c>
      <c r="G595">
        <v>0</v>
      </c>
      <c r="H595">
        <v>0</v>
      </c>
      <c r="I595" t="s">
        <v>793</v>
      </c>
      <c r="J595">
        <v>26</v>
      </c>
      <c r="K595">
        <v>426</v>
      </c>
      <c r="L595">
        <v>49</v>
      </c>
      <c r="M595">
        <v>127</v>
      </c>
      <c r="N595">
        <v>111</v>
      </c>
      <c r="O595">
        <v>21</v>
      </c>
      <c r="P595">
        <v>42</v>
      </c>
      <c r="Q595">
        <v>1</v>
      </c>
      <c r="R595">
        <v>8</v>
      </c>
      <c r="S595">
        <v>10</v>
      </c>
      <c r="T595">
        <v>4</v>
      </c>
      <c r="U595">
        <v>0</v>
      </c>
      <c r="V595">
        <v>0</v>
      </c>
      <c r="W595" t="s">
        <v>35</v>
      </c>
      <c r="X595">
        <v>0</v>
      </c>
    </row>
    <row r="596" spans="2:24" x14ac:dyDescent="0.2">
      <c r="B596">
        <v>1940</v>
      </c>
      <c r="C596">
        <v>1987</v>
      </c>
      <c r="D596" t="s">
        <v>23</v>
      </c>
      <c r="E596" t="s">
        <v>32</v>
      </c>
      <c r="F596" t="s">
        <v>794</v>
      </c>
      <c r="G596">
        <v>1</v>
      </c>
      <c r="H596">
        <v>0</v>
      </c>
      <c r="I596" s="1">
        <v>41615</v>
      </c>
      <c r="J596">
        <v>26</v>
      </c>
      <c r="K596">
        <v>1</v>
      </c>
      <c r="L596">
        <v>3</v>
      </c>
      <c r="M596">
        <v>4</v>
      </c>
      <c r="N596">
        <v>2</v>
      </c>
      <c r="O596">
        <v>2</v>
      </c>
      <c r="P596">
        <v>6</v>
      </c>
      <c r="Q596">
        <v>1</v>
      </c>
      <c r="R596">
        <v>1</v>
      </c>
      <c r="S596">
        <v>2</v>
      </c>
      <c r="T596">
        <v>8</v>
      </c>
      <c r="U596">
        <v>0</v>
      </c>
      <c r="V596">
        <v>0</v>
      </c>
      <c r="W596" t="s">
        <v>38</v>
      </c>
      <c r="X596">
        <v>0</v>
      </c>
    </row>
    <row r="597" spans="2:24" x14ac:dyDescent="0.2">
      <c r="B597">
        <v>1506</v>
      </c>
      <c r="C597">
        <v>1976</v>
      </c>
      <c r="D597" t="s">
        <v>23</v>
      </c>
      <c r="E597" t="s">
        <v>28</v>
      </c>
      <c r="F597" t="s">
        <v>795</v>
      </c>
      <c r="G597">
        <v>1</v>
      </c>
      <c r="H597">
        <v>1</v>
      </c>
      <c r="I597" t="s">
        <v>796</v>
      </c>
      <c r="J597">
        <v>26</v>
      </c>
      <c r="K597">
        <v>48</v>
      </c>
      <c r="L597">
        <v>9</v>
      </c>
      <c r="M597">
        <v>45</v>
      </c>
      <c r="N597">
        <v>3</v>
      </c>
      <c r="O597">
        <v>15</v>
      </c>
      <c r="P597">
        <v>20</v>
      </c>
      <c r="Q597">
        <v>4</v>
      </c>
      <c r="R597">
        <v>2</v>
      </c>
      <c r="S597">
        <v>4</v>
      </c>
      <c r="T597">
        <v>6</v>
      </c>
      <c r="U597">
        <v>1</v>
      </c>
      <c r="V597">
        <v>0</v>
      </c>
      <c r="W597" t="s">
        <v>27</v>
      </c>
      <c r="X597">
        <v>0</v>
      </c>
    </row>
    <row r="598" spans="2:24" x14ac:dyDescent="0.2">
      <c r="B598">
        <v>6347</v>
      </c>
      <c r="C598">
        <v>1980</v>
      </c>
      <c r="D598" t="s">
        <v>118</v>
      </c>
      <c r="E598" t="s">
        <v>28</v>
      </c>
      <c r="F598" t="s">
        <v>797</v>
      </c>
      <c r="G598">
        <v>1</v>
      </c>
      <c r="H598">
        <v>0</v>
      </c>
      <c r="I598" t="s">
        <v>258</v>
      </c>
      <c r="J598">
        <v>26</v>
      </c>
      <c r="K598">
        <v>1</v>
      </c>
      <c r="L598">
        <v>1</v>
      </c>
      <c r="M598">
        <v>4</v>
      </c>
      <c r="N598">
        <v>11</v>
      </c>
      <c r="O598">
        <v>9</v>
      </c>
      <c r="P598">
        <v>10</v>
      </c>
      <c r="Q598">
        <v>1</v>
      </c>
      <c r="R598">
        <v>1</v>
      </c>
      <c r="S598">
        <v>3</v>
      </c>
      <c r="T598">
        <v>8</v>
      </c>
      <c r="U598">
        <v>0</v>
      </c>
      <c r="V598">
        <v>0</v>
      </c>
      <c r="W598" t="s">
        <v>27</v>
      </c>
      <c r="X598">
        <v>0</v>
      </c>
    </row>
    <row r="599" spans="2:24" x14ac:dyDescent="0.2">
      <c r="B599">
        <v>1361</v>
      </c>
      <c r="C599">
        <v>1975</v>
      </c>
      <c r="D599" t="s">
        <v>53</v>
      </c>
      <c r="E599" t="s">
        <v>32</v>
      </c>
      <c r="F599" t="s">
        <v>798</v>
      </c>
      <c r="G599">
        <v>0</v>
      </c>
      <c r="H599">
        <v>0</v>
      </c>
      <c r="I599" s="1">
        <v>41370</v>
      </c>
      <c r="J599">
        <v>26</v>
      </c>
      <c r="K599">
        <v>1076</v>
      </c>
      <c r="L599">
        <v>68</v>
      </c>
      <c r="M599">
        <v>103</v>
      </c>
      <c r="N599">
        <v>29</v>
      </c>
      <c r="O599">
        <v>91</v>
      </c>
      <c r="P599">
        <v>68</v>
      </c>
      <c r="Q599">
        <v>1</v>
      </c>
      <c r="R599">
        <v>3</v>
      </c>
      <c r="S599">
        <v>8</v>
      </c>
      <c r="T599">
        <v>1</v>
      </c>
      <c r="U599">
        <v>1</v>
      </c>
      <c r="V599">
        <v>0</v>
      </c>
      <c r="W599" t="s">
        <v>27</v>
      </c>
      <c r="X599">
        <v>2</v>
      </c>
    </row>
    <row r="600" spans="2:24" x14ac:dyDescent="0.2">
      <c r="B600">
        <v>9422</v>
      </c>
      <c r="C600">
        <v>1990</v>
      </c>
      <c r="D600" t="s">
        <v>23</v>
      </c>
      <c r="E600" t="s">
        <v>32</v>
      </c>
      <c r="F600" t="s">
        <v>799</v>
      </c>
      <c r="G600">
        <v>1</v>
      </c>
      <c r="H600">
        <v>0</v>
      </c>
      <c r="I600" t="s">
        <v>800</v>
      </c>
      <c r="J600">
        <v>26</v>
      </c>
      <c r="K600">
        <v>36</v>
      </c>
      <c r="L600">
        <v>2</v>
      </c>
      <c r="M600">
        <v>42</v>
      </c>
      <c r="N600">
        <v>20</v>
      </c>
      <c r="O600">
        <v>21</v>
      </c>
      <c r="P600">
        <v>10</v>
      </c>
      <c r="Q600">
        <v>2</v>
      </c>
      <c r="R600">
        <v>2</v>
      </c>
      <c r="S600">
        <v>4</v>
      </c>
      <c r="T600">
        <v>3</v>
      </c>
      <c r="U600">
        <v>0</v>
      </c>
      <c r="V600">
        <v>0</v>
      </c>
      <c r="W600" t="s">
        <v>38</v>
      </c>
      <c r="X600">
        <v>0</v>
      </c>
    </row>
    <row r="601" spans="2:24" x14ac:dyDescent="0.2">
      <c r="B601">
        <v>1081</v>
      </c>
      <c r="C601">
        <v>1958</v>
      </c>
      <c r="D601" t="s">
        <v>40</v>
      </c>
      <c r="E601" t="s">
        <v>32</v>
      </c>
      <c r="F601" t="s">
        <v>801</v>
      </c>
      <c r="G601">
        <v>1</v>
      </c>
      <c r="H601">
        <v>2</v>
      </c>
      <c r="I601" t="s">
        <v>777</v>
      </c>
      <c r="J601">
        <v>26</v>
      </c>
      <c r="K601">
        <v>733</v>
      </c>
      <c r="L601">
        <v>9</v>
      </c>
      <c r="M601">
        <v>180</v>
      </c>
      <c r="N601">
        <v>12</v>
      </c>
      <c r="O601">
        <v>19</v>
      </c>
      <c r="P601">
        <v>66</v>
      </c>
      <c r="Q601">
        <v>11</v>
      </c>
      <c r="R601">
        <v>6</v>
      </c>
      <c r="S601">
        <v>5</v>
      </c>
      <c r="T601">
        <v>4</v>
      </c>
      <c r="U601">
        <v>0</v>
      </c>
      <c r="V601">
        <v>0</v>
      </c>
      <c r="W601" t="s">
        <v>67</v>
      </c>
      <c r="X601">
        <v>0</v>
      </c>
    </row>
    <row r="602" spans="2:24" x14ac:dyDescent="0.2">
      <c r="B602">
        <v>7458</v>
      </c>
      <c r="C602">
        <v>1957</v>
      </c>
      <c r="D602" t="s">
        <v>53</v>
      </c>
      <c r="E602" t="s">
        <v>36</v>
      </c>
      <c r="F602" t="s">
        <v>802</v>
      </c>
      <c r="G602">
        <v>1</v>
      </c>
      <c r="H602">
        <v>1</v>
      </c>
      <c r="I602" s="1">
        <v>41428</v>
      </c>
      <c r="J602">
        <v>26</v>
      </c>
      <c r="K602">
        <v>39</v>
      </c>
      <c r="L602">
        <v>2</v>
      </c>
      <c r="M602">
        <v>25</v>
      </c>
      <c r="N602">
        <v>4</v>
      </c>
      <c r="O602">
        <v>3</v>
      </c>
      <c r="P602">
        <v>24</v>
      </c>
      <c r="Q602">
        <v>2</v>
      </c>
      <c r="R602">
        <v>3</v>
      </c>
      <c r="S602">
        <v>3</v>
      </c>
      <c r="T602">
        <v>8</v>
      </c>
      <c r="U602">
        <v>0</v>
      </c>
      <c r="V602">
        <v>0</v>
      </c>
      <c r="W602" t="s">
        <v>38</v>
      </c>
      <c r="X602">
        <v>0</v>
      </c>
    </row>
    <row r="603" spans="2:24" x14ac:dyDescent="0.2">
      <c r="B603">
        <v>1012</v>
      </c>
      <c r="C603">
        <v>1953</v>
      </c>
      <c r="D603" t="s">
        <v>23</v>
      </c>
      <c r="E603" t="s">
        <v>28</v>
      </c>
      <c r="F603" t="s">
        <v>803</v>
      </c>
      <c r="G603">
        <v>0</v>
      </c>
      <c r="H603">
        <v>1</v>
      </c>
      <c r="I603" t="s">
        <v>804</v>
      </c>
      <c r="J603">
        <v>26</v>
      </c>
      <c r="K603">
        <v>523</v>
      </c>
      <c r="L603">
        <v>7</v>
      </c>
      <c r="M603">
        <v>134</v>
      </c>
      <c r="N603">
        <v>37</v>
      </c>
      <c r="O603">
        <v>14</v>
      </c>
      <c r="P603">
        <v>169</v>
      </c>
      <c r="Q603">
        <v>4</v>
      </c>
      <c r="R603">
        <v>8</v>
      </c>
      <c r="S603">
        <v>10</v>
      </c>
      <c r="T603">
        <v>7</v>
      </c>
      <c r="U603">
        <v>0</v>
      </c>
      <c r="V603">
        <v>0</v>
      </c>
      <c r="W603" t="s">
        <v>38</v>
      </c>
      <c r="X603">
        <v>0</v>
      </c>
    </row>
    <row r="604" spans="2:24" x14ac:dyDescent="0.2">
      <c r="B604">
        <v>5453</v>
      </c>
      <c r="C604">
        <v>1957</v>
      </c>
      <c r="D604" t="s">
        <v>53</v>
      </c>
      <c r="E604" t="s">
        <v>32</v>
      </c>
      <c r="F604" t="s">
        <v>805</v>
      </c>
      <c r="G604">
        <v>0</v>
      </c>
      <c r="H604">
        <v>0</v>
      </c>
      <c r="I604" t="s">
        <v>806</v>
      </c>
      <c r="J604">
        <v>26</v>
      </c>
      <c r="K604">
        <v>1083</v>
      </c>
      <c r="L604">
        <v>108</v>
      </c>
      <c r="M604">
        <v>649</v>
      </c>
      <c r="N604">
        <v>253</v>
      </c>
      <c r="O604">
        <v>151</v>
      </c>
      <c r="P604">
        <v>108</v>
      </c>
      <c r="Q604">
        <v>1</v>
      </c>
      <c r="R604">
        <v>4</v>
      </c>
      <c r="S604">
        <v>12</v>
      </c>
      <c r="T604">
        <v>2</v>
      </c>
      <c r="U604">
        <v>0</v>
      </c>
      <c r="V604">
        <v>0</v>
      </c>
      <c r="W604" t="s">
        <v>67</v>
      </c>
      <c r="X604">
        <v>1</v>
      </c>
    </row>
    <row r="605" spans="2:24" x14ac:dyDescent="0.2">
      <c r="B605">
        <v>6818</v>
      </c>
      <c r="C605">
        <v>1975</v>
      </c>
      <c r="D605" t="s">
        <v>23</v>
      </c>
      <c r="E605" t="s">
        <v>32</v>
      </c>
      <c r="F605" t="s">
        <v>807</v>
      </c>
      <c r="G605">
        <v>0</v>
      </c>
      <c r="H605">
        <v>1</v>
      </c>
      <c r="I605" s="1">
        <v>41252</v>
      </c>
      <c r="J605">
        <v>26</v>
      </c>
      <c r="K605">
        <v>98</v>
      </c>
      <c r="L605">
        <v>0</v>
      </c>
      <c r="M605">
        <v>106</v>
      </c>
      <c r="N605">
        <v>49</v>
      </c>
      <c r="O605">
        <v>10</v>
      </c>
      <c r="P605">
        <v>106</v>
      </c>
      <c r="Q605">
        <v>5</v>
      </c>
      <c r="R605">
        <v>5</v>
      </c>
      <c r="S605">
        <v>5</v>
      </c>
      <c r="T605">
        <v>6</v>
      </c>
      <c r="U605">
        <v>0</v>
      </c>
      <c r="V605">
        <v>0</v>
      </c>
      <c r="W605" t="s">
        <v>27</v>
      </c>
      <c r="X605">
        <v>0</v>
      </c>
    </row>
    <row r="606" spans="2:24" x14ac:dyDescent="0.2">
      <c r="B606">
        <v>7807</v>
      </c>
      <c r="C606">
        <v>1975</v>
      </c>
      <c r="D606" t="s">
        <v>23</v>
      </c>
      <c r="E606" t="s">
        <v>32</v>
      </c>
      <c r="F606" t="s">
        <v>807</v>
      </c>
      <c r="G606">
        <v>0</v>
      </c>
      <c r="H606">
        <v>1</v>
      </c>
      <c r="I606" s="1">
        <v>41252</v>
      </c>
      <c r="J606">
        <v>26</v>
      </c>
      <c r="K606">
        <v>98</v>
      </c>
      <c r="L606">
        <v>0</v>
      </c>
      <c r="M606">
        <v>106</v>
      </c>
      <c r="N606">
        <v>49</v>
      </c>
      <c r="O606">
        <v>10</v>
      </c>
      <c r="P606">
        <v>106</v>
      </c>
      <c r="Q606">
        <v>5</v>
      </c>
      <c r="R606">
        <v>5</v>
      </c>
      <c r="S606">
        <v>5</v>
      </c>
      <c r="T606">
        <v>6</v>
      </c>
      <c r="U606">
        <v>0</v>
      </c>
      <c r="V606">
        <v>0</v>
      </c>
      <c r="W606" t="s">
        <v>27</v>
      </c>
      <c r="X606">
        <v>0</v>
      </c>
    </row>
    <row r="607" spans="2:24" x14ac:dyDescent="0.2">
      <c r="B607">
        <v>7532</v>
      </c>
      <c r="C607">
        <v>1981</v>
      </c>
      <c r="D607" t="s">
        <v>23</v>
      </c>
      <c r="E607" t="s">
        <v>32</v>
      </c>
      <c r="F607" t="s">
        <v>808</v>
      </c>
      <c r="G607">
        <v>0</v>
      </c>
      <c r="H607">
        <v>1</v>
      </c>
      <c r="I607" t="s">
        <v>633</v>
      </c>
      <c r="J607">
        <v>26</v>
      </c>
      <c r="K607">
        <v>99</v>
      </c>
      <c r="L607">
        <v>2</v>
      </c>
      <c r="M607">
        <v>11</v>
      </c>
      <c r="N607">
        <v>4</v>
      </c>
      <c r="O607">
        <v>0</v>
      </c>
      <c r="P607">
        <v>16</v>
      </c>
      <c r="Q607">
        <v>3</v>
      </c>
      <c r="R607">
        <v>3</v>
      </c>
      <c r="S607">
        <v>4</v>
      </c>
      <c r="T607">
        <v>8</v>
      </c>
      <c r="U607">
        <v>0</v>
      </c>
      <c r="V607">
        <v>0</v>
      </c>
      <c r="W607" t="s">
        <v>46</v>
      </c>
      <c r="X607">
        <v>0</v>
      </c>
    </row>
    <row r="608" spans="2:24" x14ac:dyDescent="0.2">
      <c r="B608">
        <v>8346</v>
      </c>
      <c r="C608">
        <v>1975</v>
      </c>
      <c r="D608" t="s">
        <v>23</v>
      </c>
      <c r="E608" t="s">
        <v>28</v>
      </c>
      <c r="F608" t="s">
        <v>809</v>
      </c>
      <c r="G608">
        <v>1</v>
      </c>
      <c r="H608">
        <v>0</v>
      </c>
      <c r="I608" t="s">
        <v>810</v>
      </c>
      <c r="J608">
        <v>26</v>
      </c>
      <c r="K608">
        <v>138</v>
      </c>
      <c r="L608">
        <v>15</v>
      </c>
      <c r="M608">
        <v>35</v>
      </c>
      <c r="N608">
        <v>25</v>
      </c>
      <c r="O608">
        <v>11</v>
      </c>
      <c r="P608">
        <v>72</v>
      </c>
      <c r="Q608">
        <v>2</v>
      </c>
      <c r="R608">
        <v>6</v>
      </c>
      <c r="S608">
        <v>2</v>
      </c>
      <c r="T608">
        <v>9</v>
      </c>
      <c r="U608">
        <v>1</v>
      </c>
      <c r="V608">
        <v>0</v>
      </c>
      <c r="W608" t="s">
        <v>27</v>
      </c>
      <c r="X608">
        <v>1</v>
      </c>
    </row>
    <row r="609" spans="2:24" x14ac:dyDescent="0.2">
      <c r="B609">
        <v>5564</v>
      </c>
      <c r="C609">
        <v>1970</v>
      </c>
      <c r="D609" t="s">
        <v>23</v>
      </c>
      <c r="E609" t="s">
        <v>36</v>
      </c>
      <c r="F609" t="s">
        <v>811</v>
      </c>
      <c r="G609">
        <v>0</v>
      </c>
      <c r="H609">
        <v>1</v>
      </c>
      <c r="I609" s="1">
        <v>41160</v>
      </c>
      <c r="J609">
        <v>26</v>
      </c>
      <c r="K609">
        <v>509</v>
      </c>
      <c r="L609">
        <v>133</v>
      </c>
      <c r="M609">
        <v>497</v>
      </c>
      <c r="N609">
        <v>78</v>
      </c>
      <c r="O609">
        <v>24</v>
      </c>
      <c r="P609">
        <v>97</v>
      </c>
      <c r="Q609">
        <v>2</v>
      </c>
      <c r="R609">
        <v>7</v>
      </c>
      <c r="S609">
        <v>6</v>
      </c>
      <c r="T609">
        <v>4</v>
      </c>
      <c r="U609">
        <v>0</v>
      </c>
      <c r="V609">
        <v>0</v>
      </c>
      <c r="W609" t="s">
        <v>38</v>
      </c>
      <c r="X609">
        <v>0</v>
      </c>
    </row>
    <row r="610" spans="2:24" x14ac:dyDescent="0.2">
      <c r="B610">
        <v>3267</v>
      </c>
      <c r="C610">
        <v>1964</v>
      </c>
      <c r="D610" t="s">
        <v>53</v>
      </c>
      <c r="E610" t="s">
        <v>36</v>
      </c>
      <c r="F610" t="s">
        <v>812</v>
      </c>
      <c r="G610">
        <v>0</v>
      </c>
      <c r="H610">
        <v>1</v>
      </c>
      <c r="I610" t="s">
        <v>156</v>
      </c>
      <c r="J610">
        <v>27</v>
      </c>
      <c r="K610">
        <v>527</v>
      </c>
      <c r="L610">
        <v>0</v>
      </c>
      <c r="M610">
        <v>21</v>
      </c>
      <c r="N610">
        <v>0</v>
      </c>
      <c r="O610">
        <v>0</v>
      </c>
      <c r="P610">
        <v>60</v>
      </c>
      <c r="Q610">
        <v>3</v>
      </c>
      <c r="R610">
        <v>8</v>
      </c>
      <c r="S610">
        <v>8</v>
      </c>
      <c r="T610">
        <v>6</v>
      </c>
      <c r="U610">
        <v>0</v>
      </c>
      <c r="V610">
        <v>0</v>
      </c>
      <c r="W610" t="s">
        <v>31</v>
      </c>
      <c r="X610">
        <v>1</v>
      </c>
    </row>
    <row r="611" spans="2:24" x14ac:dyDescent="0.2">
      <c r="B611">
        <v>3091</v>
      </c>
      <c r="C611">
        <v>1982</v>
      </c>
      <c r="D611" t="s">
        <v>43</v>
      </c>
      <c r="E611" t="s">
        <v>36</v>
      </c>
      <c r="F611" t="s">
        <v>813</v>
      </c>
      <c r="G611">
        <v>1</v>
      </c>
      <c r="H611">
        <v>0</v>
      </c>
      <c r="I611" s="1">
        <v>41675</v>
      </c>
      <c r="J611">
        <v>27</v>
      </c>
      <c r="K611">
        <v>340</v>
      </c>
      <c r="L611">
        <v>21</v>
      </c>
      <c r="M611">
        <v>134</v>
      </c>
      <c r="N611">
        <v>258</v>
      </c>
      <c r="O611">
        <v>14</v>
      </c>
      <c r="P611">
        <v>56</v>
      </c>
      <c r="Q611">
        <v>1</v>
      </c>
      <c r="R611">
        <v>7</v>
      </c>
      <c r="S611">
        <v>8</v>
      </c>
      <c r="T611">
        <v>4</v>
      </c>
      <c r="U611">
        <v>0</v>
      </c>
      <c r="V611">
        <v>0</v>
      </c>
      <c r="W611" t="s">
        <v>67</v>
      </c>
      <c r="X611">
        <v>0</v>
      </c>
    </row>
    <row r="612" spans="2:24" x14ac:dyDescent="0.2">
      <c r="B612">
        <v>762</v>
      </c>
      <c r="C612">
        <v>1982</v>
      </c>
      <c r="D612" t="s">
        <v>43</v>
      </c>
      <c r="E612" t="s">
        <v>36</v>
      </c>
      <c r="F612" t="s">
        <v>813</v>
      </c>
      <c r="G612">
        <v>1</v>
      </c>
      <c r="H612">
        <v>0</v>
      </c>
      <c r="I612" s="1">
        <v>41675</v>
      </c>
      <c r="J612">
        <v>27</v>
      </c>
      <c r="K612">
        <v>340</v>
      </c>
      <c r="L612">
        <v>21</v>
      </c>
      <c r="M612">
        <v>134</v>
      </c>
      <c r="N612">
        <v>258</v>
      </c>
      <c r="O612">
        <v>14</v>
      </c>
      <c r="P612">
        <v>56</v>
      </c>
      <c r="Q612">
        <v>1</v>
      </c>
      <c r="R612">
        <v>7</v>
      </c>
      <c r="S612">
        <v>8</v>
      </c>
      <c r="T612">
        <v>4</v>
      </c>
      <c r="U612">
        <v>0</v>
      </c>
      <c r="V612">
        <v>0</v>
      </c>
      <c r="W612" t="s">
        <v>27</v>
      </c>
      <c r="X612">
        <v>0</v>
      </c>
    </row>
    <row r="613" spans="2:24" x14ac:dyDescent="0.2">
      <c r="B613">
        <v>8029</v>
      </c>
      <c r="C613">
        <v>1989</v>
      </c>
      <c r="D613" t="s">
        <v>53</v>
      </c>
      <c r="E613" t="s">
        <v>28</v>
      </c>
      <c r="F613" t="s">
        <v>814</v>
      </c>
      <c r="G613">
        <v>0</v>
      </c>
      <c r="H613">
        <v>0</v>
      </c>
      <c r="I613" t="s">
        <v>815</v>
      </c>
      <c r="J613">
        <v>27</v>
      </c>
      <c r="K613">
        <v>1184</v>
      </c>
      <c r="L613">
        <v>32</v>
      </c>
      <c r="M613">
        <v>352</v>
      </c>
      <c r="N613">
        <v>21</v>
      </c>
      <c r="O613">
        <v>16</v>
      </c>
      <c r="P613">
        <v>16</v>
      </c>
      <c r="Q613">
        <v>1</v>
      </c>
      <c r="R613">
        <v>3</v>
      </c>
      <c r="S613">
        <v>7</v>
      </c>
      <c r="T613">
        <v>1</v>
      </c>
      <c r="U613">
        <v>1</v>
      </c>
      <c r="V613">
        <v>0</v>
      </c>
      <c r="W613" t="s">
        <v>35</v>
      </c>
      <c r="X613">
        <v>3</v>
      </c>
    </row>
    <row r="614" spans="2:24" x14ac:dyDescent="0.2">
      <c r="B614">
        <v>4376</v>
      </c>
      <c r="C614">
        <v>1961</v>
      </c>
      <c r="D614" t="s">
        <v>43</v>
      </c>
      <c r="E614" t="s">
        <v>28</v>
      </c>
      <c r="F614" t="s">
        <v>816</v>
      </c>
      <c r="G614">
        <v>0</v>
      </c>
      <c r="H614">
        <v>0</v>
      </c>
      <c r="I614" t="s">
        <v>613</v>
      </c>
      <c r="J614">
        <v>27</v>
      </c>
      <c r="K614">
        <v>10</v>
      </c>
      <c r="L614">
        <v>24</v>
      </c>
      <c r="M614">
        <v>15</v>
      </c>
      <c r="N614">
        <v>13</v>
      </c>
      <c r="O614">
        <v>1</v>
      </c>
      <c r="P614">
        <v>30</v>
      </c>
      <c r="Q614">
        <v>1</v>
      </c>
      <c r="R614">
        <v>2</v>
      </c>
      <c r="S614">
        <v>3</v>
      </c>
      <c r="T614">
        <v>7</v>
      </c>
      <c r="U614">
        <v>1</v>
      </c>
      <c r="V614">
        <v>0</v>
      </c>
      <c r="W614" t="s">
        <v>27</v>
      </c>
      <c r="X614">
        <v>1</v>
      </c>
    </row>
    <row r="615" spans="2:24" x14ac:dyDescent="0.2">
      <c r="B615">
        <v>10981</v>
      </c>
      <c r="C615">
        <v>1989</v>
      </c>
      <c r="D615" t="s">
        <v>23</v>
      </c>
      <c r="E615" t="s">
        <v>32</v>
      </c>
      <c r="F615" t="s">
        <v>817</v>
      </c>
      <c r="G615">
        <v>0</v>
      </c>
      <c r="H615">
        <v>0</v>
      </c>
      <c r="I615" s="1">
        <v>41672</v>
      </c>
      <c r="J615">
        <v>27</v>
      </c>
      <c r="K615">
        <v>434</v>
      </c>
      <c r="L615">
        <v>137</v>
      </c>
      <c r="M615">
        <v>400</v>
      </c>
      <c r="N615">
        <v>45</v>
      </c>
      <c r="O615">
        <v>137</v>
      </c>
      <c r="P615">
        <v>45</v>
      </c>
      <c r="Q615">
        <v>1</v>
      </c>
      <c r="R615">
        <v>3</v>
      </c>
      <c r="S615">
        <v>10</v>
      </c>
      <c r="T615">
        <v>1</v>
      </c>
      <c r="U615">
        <v>0</v>
      </c>
      <c r="V615">
        <v>0</v>
      </c>
      <c r="W615" t="s">
        <v>67</v>
      </c>
      <c r="X615">
        <v>0</v>
      </c>
    </row>
    <row r="616" spans="2:24" x14ac:dyDescent="0.2">
      <c r="B616">
        <v>486</v>
      </c>
      <c r="C616">
        <v>1989</v>
      </c>
      <c r="D616" t="s">
        <v>23</v>
      </c>
      <c r="E616" t="s">
        <v>32</v>
      </c>
      <c r="F616" t="s">
        <v>817</v>
      </c>
      <c r="G616">
        <v>0</v>
      </c>
      <c r="H616">
        <v>0</v>
      </c>
      <c r="I616" s="1">
        <v>41672</v>
      </c>
      <c r="J616">
        <v>27</v>
      </c>
      <c r="K616">
        <v>434</v>
      </c>
      <c r="L616">
        <v>137</v>
      </c>
      <c r="M616">
        <v>400</v>
      </c>
      <c r="N616">
        <v>45</v>
      </c>
      <c r="O616">
        <v>137</v>
      </c>
      <c r="P616">
        <v>45</v>
      </c>
      <c r="Q616">
        <v>1</v>
      </c>
      <c r="R616">
        <v>3</v>
      </c>
      <c r="S616">
        <v>10</v>
      </c>
      <c r="T616">
        <v>1</v>
      </c>
      <c r="U616">
        <v>0</v>
      </c>
      <c r="V616">
        <v>0</v>
      </c>
      <c r="W616" t="s">
        <v>31</v>
      </c>
      <c r="X616">
        <v>0</v>
      </c>
    </row>
    <row r="617" spans="2:24" x14ac:dyDescent="0.2">
      <c r="B617">
        <v>1158</v>
      </c>
      <c r="C617">
        <v>1967</v>
      </c>
      <c r="D617" t="s">
        <v>23</v>
      </c>
      <c r="E617" t="s">
        <v>24</v>
      </c>
      <c r="F617" t="s">
        <v>818</v>
      </c>
      <c r="G617">
        <v>0</v>
      </c>
      <c r="H617">
        <v>1</v>
      </c>
      <c r="I617" s="1">
        <v>41760</v>
      </c>
      <c r="J617">
        <v>27</v>
      </c>
      <c r="K617">
        <v>102</v>
      </c>
      <c r="L617">
        <v>1</v>
      </c>
      <c r="M617">
        <v>15</v>
      </c>
      <c r="N617">
        <v>2</v>
      </c>
      <c r="O617">
        <v>0</v>
      </c>
      <c r="P617">
        <v>24</v>
      </c>
      <c r="Q617">
        <v>1</v>
      </c>
      <c r="R617">
        <v>3</v>
      </c>
      <c r="S617">
        <v>4</v>
      </c>
      <c r="T617">
        <v>7</v>
      </c>
      <c r="U617">
        <v>0</v>
      </c>
      <c r="V617">
        <v>0</v>
      </c>
      <c r="W617" t="s">
        <v>27</v>
      </c>
      <c r="X617">
        <v>0</v>
      </c>
    </row>
    <row r="618" spans="2:24" x14ac:dyDescent="0.2">
      <c r="B618">
        <v>9119</v>
      </c>
      <c r="C618">
        <v>1951</v>
      </c>
      <c r="D618" t="s">
        <v>23</v>
      </c>
      <c r="E618" t="s">
        <v>36</v>
      </c>
      <c r="F618" t="s">
        <v>819</v>
      </c>
      <c r="G618">
        <v>0</v>
      </c>
      <c r="H618">
        <v>1</v>
      </c>
      <c r="I618" s="1">
        <v>41406</v>
      </c>
      <c r="J618">
        <v>27</v>
      </c>
      <c r="K618">
        <v>208</v>
      </c>
      <c r="L618">
        <v>17</v>
      </c>
      <c r="M618">
        <v>76</v>
      </c>
      <c r="N618">
        <v>36</v>
      </c>
      <c r="O618">
        <v>17</v>
      </c>
      <c r="P618">
        <v>38</v>
      </c>
      <c r="Q618">
        <v>2</v>
      </c>
      <c r="R618">
        <v>3</v>
      </c>
      <c r="S618">
        <v>7</v>
      </c>
      <c r="T618">
        <v>2</v>
      </c>
      <c r="U618">
        <v>0</v>
      </c>
      <c r="V618">
        <v>0</v>
      </c>
      <c r="W618" t="s">
        <v>35</v>
      </c>
      <c r="X618">
        <v>0</v>
      </c>
    </row>
    <row r="619" spans="2:24" x14ac:dyDescent="0.2">
      <c r="B619">
        <v>6694</v>
      </c>
      <c r="C619">
        <v>1965</v>
      </c>
      <c r="D619" t="s">
        <v>23</v>
      </c>
      <c r="E619" t="s">
        <v>32</v>
      </c>
      <c r="F619" t="s">
        <v>820</v>
      </c>
      <c r="G619">
        <v>0</v>
      </c>
      <c r="H619">
        <v>1</v>
      </c>
      <c r="I619" t="s">
        <v>455</v>
      </c>
      <c r="J619">
        <v>27</v>
      </c>
      <c r="K619">
        <v>438</v>
      </c>
      <c r="L619">
        <v>66</v>
      </c>
      <c r="M619">
        <v>400</v>
      </c>
      <c r="N619">
        <v>12</v>
      </c>
      <c r="O619">
        <v>38</v>
      </c>
      <c r="P619">
        <v>114</v>
      </c>
      <c r="Q619">
        <v>1</v>
      </c>
      <c r="R619">
        <v>8</v>
      </c>
      <c r="S619">
        <v>13</v>
      </c>
      <c r="T619">
        <v>4</v>
      </c>
      <c r="U619">
        <v>0</v>
      </c>
      <c r="V619">
        <v>0</v>
      </c>
      <c r="W619" t="s">
        <v>27</v>
      </c>
      <c r="X619">
        <v>0</v>
      </c>
    </row>
    <row r="620" spans="2:24" x14ac:dyDescent="0.2">
      <c r="B620">
        <v>10573</v>
      </c>
      <c r="C620">
        <v>1954</v>
      </c>
      <c r="D620" t="s">
        <v>23</v>
      </c>
      <c r="E620" t="s">
        <v>24</v>
      </c>
      <c r="F620" t="s">
        <v>821</v>
      </c>
      <c r="G620">
        <v>0</v>
      </c>
      <c r="H620">
        <v>0</v>
      </c>
      <c r="I620" t="s">
        <v>822</v>
      </c>
      <c r="J620">
        <v>27</v>
      </c>
      <c r="K620">
        <v>125</v>
      </c>
      <c r="L620">
        <v>16</v>
      </c>
      <c r="M620">
        <v>98</v>
      </c>
      <c r="N620">
        <v>134</v>
      </c>
      <c r="O620">
        <v>21</v>
      </c>
      <c r="P620">
        <v>27</v>
      </c>
      <c r="Q620">
        <v>1</v>
      </c>
      <c r="R620">
        <v>6</v>
      </c>
      <c r="S620">
        <v>4</v>
      </c>
      <c r="T620">
        <v>3</v>
      </c>
      <c r="U620">
        <v>0</v>
      </c>
      <c r="V620">
        <v>0</v>
      </c>
      <c r="W620" t="s">
        <v>50</v>
      </c>
      <c r="X620">
        <v>1</v>
      </c>
    </row>
    <row r="621" spans="2:24" x14ac:dyDescent="0.2">
      <c r="B621">
        <v>10140</v>
      </c>
      <c r="C621">
        <v>1984</v>
      </c>
      <c r="D621" t="s">
        <v>40</v>
      </c>
      <c r="E621" t="s">
        <v>36</v>
      </c>
      <c r="F621" t="s">
        <v>823</v>
      </c>
      <c r="G621">
        <v>0</v>
      </c>
      <c r="H621">
        <v>0</v>
      </c>
      <c r="I621" t="s">
        <v>510</v>
      </c>
      <c r="J621">
        <v>27</v>
      </c>
      <c r="K621">
        <v>1308</v>
      </c>
      <c r="L621">
        <v>0</v>
      </c>
      <c r="M621">
        <v>396</v>
      </c>
      <c r="N621">
        <v>23</v>
      </c>
      <c r="O621">
        <v>0</v>
      </c>
      <c r="P621">
        <v>0</v>
      </c>
      <c r="Q621">
        <v>1</v>
      </c>
      <c r="R621">
        <v>5</v>
      </c>
      <c r="S621">
        <v>4</v>
      </c>
      <c r="T621">
        <v>3</v>
      </c>
      <c r="U621">
        <v>0</v>
      </c>
      <c r="V621">
        <v>0</v>
      </c>
      <c r="W621" t="s">
        <v>50</v>
      </c>
      <c r="X621">
        <v>2</v>
      </c>
    </row>
    <row r="622" spans="2:24" x14ac:dyDescent="0.2">
      <c r="B622">
        <v>2286</v>
      </c>
      <c r="C622">
        <v>1963</v>
      </c>
      <c r="D622" t="s">
        <v>23</v>
      </c>
      <c r="E622" t="s">
        <v>28</v>
      </c>
      <c r="F622" t="s">
        <v>824</v>
      </c>
      <c r="G622">
        <v>1</v>
      </c>
      <c r="H622">
        <v>1</v>
      </c>
      <c r="I622" s="1">
        <v>41556</v>
      </c>
      <c r="J622">
        <v>27</v>
      </c>
      <c r="K622">
        <v>64</v>
      </c>
      <c r="L622">
        <v>1</v>
      </c>
      <c r="M622">
        <v>21</v>
      </c>
      <c r="N622">
        <v>0</v>
      </c>
      <c r="O622">
        <v>1</v>
      </c>
      <c r="P622">
        <v>27</v>
      </c>
      <c r="Q622">
        <v>2</v>
      </c>
      <c r="R622">
        <v>2</v>
      </c>
      <c r="S622">
        <v>3</v>
      </c>
      <c r="T622">
        <v>6</v>
      </c>
      <c r="U622">
        <v>0</v>
      </c>
      <c r="V622">
        <v>0</v>
      </c>
      <c r="W622" t="s">
        <v>31</v>
      </c>
      <c r="X622">
        <v>0</v>
      </c>
    </row>
    <row r="623" spans="2:24" x14ac:dyDescent="0.2">
      <c r="B623">
        <v>8420</v>
      </c>
      <c r="C623">
        <v>1971</v>
      </c>
      <c r="D623" t="s">
        <v>43</v>
      </c>
      <c r="E623" t="s">
        <v>32</v>
      </c>
      <c r="F623" t="s">
        <v>825</v>
      </c>
      <c r="G623">
        <v>0</v>
      </c>
      <c r="H623">
        <v>0</v>
      </c>
      <c r="I623" s="1">
        <v>41341</v>
      </c>
      <c r="J623">
        <v>27</v>
      </c>
      <c r="K623">
        <v>7</v>
      </c>
      <c r="L623">
        <v>4</v>
      </c>
      <c r="M623">
        <v>13</v>
      </c>
      <c r="N623">
        <v>15</v>
      </c>
      <c r="O623">
        <v>8</v>
      </c>
      <c r="P623">
        <v>17</v>
      </c>
      <c r="Q623">
        <v>2</v>
      </c>
      <c r="R623">
        <v>2</v>
      </c>
      <c r="S623">
        <v>4</v>
      </c>
      <c r="T623">
        <v>5</v>
      </c>
      <c r="U623">
        <v>0</v>
      </c>
      <c r="V623">
        <v>0</v>
      </c>
      <c r="W623" t="s">
        <v>27</v>
      </c>
      <c r="X623">
        <v>0</v>
      </c>
    </row>
    <row r="624" spans="2:24" x14ac:dyDescent="0.2">
      <c r="B624">
        <v>10065</v>
      </c>
      <c r="C624">
        <v>1971</v>
      </c>
      <c r="D624" t="s">
        <v>43</v>
      </c>
      <c r="E624" t="s">
        <v>32</v>
      </c>
      <c r="F624" t="s">
        <v>825</v>
      </c>
      <c r="G624">
        <v>0</v>
      </c>
      <c r="H624">
        <v>0</v>
      </c>
      <c r="I624" s="1">
        <v>41341</v>
      </c>
      <c r="J624">
        <v>27</v>
      </c>
      <c r="K624">
        <v>7</v>
      </c>
      <c r="L624">
        <v>4</v>
      </c>
      <c r="M624">
        <v>13</v>
      </c>
      <c r="N624">
        <v>15</v>
      </c>
      <c r="O624">
        <v>8</v>
      </c>
      <c r="P624">
        <v>17</v>
      </c>
      <c r="Q624">
        <v>2</v>
      </c>
      <c r="R624">
        <v>2</v>
      </c>
      <c r="S624">
        <v>4</v>
      </c>
      <c r="T624">
        <v>5</v>
      </c>
      <c r="U624">
        <v>0</v>
      </c>
      <c r="V624">
        <v>0</v>
      </c>
      <c r="W624" t="s">
        <v>27</v>
      </c>
      <c r="X624">
        <v>0</v>
      </c>
    </row>
    <row r="625" spans="2:24" x14ac:dyDescent="0.2">
      <c r="B625">
        <v>1029</v>
      </c>
      <c r="C625">
        <v>1971</v>
      </c>
      <c r="D625" t="s">
        <v>40</v>
      </c>
      <c r="E625" t="s">
        <v>36</v>
      </c>
      <c r="F625" t="s">
        <v>826</v>
      </c>
      <c r="G625">
        <v>0</v>
      </c>
      <c r="H625">
        <v>1</v>
      </c>
      <c r="I625" s="1">
        <v>41282</v>
      </c>
      <c r="J625">
        <v>27</v>
      </c>
      <c r="K625">
        <v>200</v>
      </c>
      <c r="L625">
        <v>5</v>
      </c>
      <c r="M625">
        <v>44</v>
      </c>
      <c r="N625">
        <v>0</v>
      </c>
      <c r="O625">
        <v>10</v>
      </c>
      <c r="P625">
        <v>20</v>
      </c>
      <c r="Q625">
        <v>1</v>
      </c>
      <c r="R625">
        <v>5</v>
      </c>
      <c r="S625">
        <v>5</v>
      </c>
      <c r="T625">
        <v>5</v>
      </c>
      <c r="U625">
        <v>0</v>
      </c>
      <c r="V625">
        <v>0</v>
      </c>
      <c r="W625" t="s">
        <v>27</v>
      </c>
      <c r="X625">
        <v>0</v>
      </c>
    </row>
    <row r="626" spans="2:24" x14ac:dyDescent="0.2">
      <c r="B626">
        <v>4207</v>
      </c>
      <c r="C626">
        <v>1982</v>
      </c>
      <c r="D626" t="s">
        <v>40</v>
      </c>
      <c r="E626" t="s">
        <v>32</v>
      </c>
      <c r="F626" t="s">
        <v>827</v>
      </c>
      <c r="G626">
        <v>0</v>
      </c>
      <c r="H626">
        <v>0</v>
      </c>
      <c r="I626" s="1">
        <v>41279</v>
      </c>
      <c r="J626">
        <v>27</v>
      </c>
      <c r="K626">
        <v>1001</v>
      </c>
      <c r="L626">
        <v>44</v>
      </c>
      <c r="M626">
        <v>107</v>
      </c>
      <c r="N626">
        <v>58</v>
      </c>
      <c r="O626">
        <v>44</v>
      </c>
      <c r="P626">
        <v>44</v>
      </c>
      <c r="Q626">
        <v>1</v>
      </c>
      <c r="R626">
        <v>6</v>
      </c>
      <c r="S626">
        <v>11</v>
      </c>
      <c r="T626">
        <v>2</v>
      </c>
      <c r="U626">
        <v>0</v>
      </c>
      <c r="V626">
        <v>0</v>
      </c>
      <c r="W626" t="s">
        <v>27</v>
      </c>
      <c r="X626">
        <v>2</v>
      </c>
    </row>
    <row r="627" spans="2:24" x14ac:dyDescent="0.2">
      <c r="B627">
        <v>10277</v>
      </c>
      <c r="C627">
        <v>1962</v>
      </c>
      <c r="D627" t="s">
        <v>23</v>
      </c>
      <c r="E627" t="s">
        <v>28</v>
      </c>
      <c r="F627" t="s">
        <v>828</v>
      </c>
      <c r="G627">
        <v>0</v>
      </c>
      <c r="H627">
        <v>1</v>
      </c>
      <c r="I627" t="s">
        <v>829</v>
      </c>
      <c r="J627">
        <v>27</v>
      </c>
      <c r="K627">
        <v>36</v>
      </c>
      <c r="L627">
        <v>0</v>
      </c>
      <c r="M627">
        <v>2</v>
      </c>
      <c r="N627">
        <v>0</v>
      </c>
      <c r="O627">
        <v>0</v>
      </c>
      <c r="P627">
        <v>4</v>
      </c>
      <c r="Q627">
        <v>1</v>
      </c>
      <c r="R627">
        <v>1</v>
      </c>
      <c r="S627">
        <v>3</v>
      </c>
      <c r="T627">
        <v>7</v>
      </c>
      <c r="U627">
        <v>0</v>
      </c>
      <c r="V627">
        <v>0</v>
      </c>
      <c r="W627" t="s">
        <v>27</v>
      </c>
      <c r="X627">
        <v>0</v>
      </c>
    </row>
    <row r="628" spans="2:24" x14ac:dyDescent="0.2">
      <c r="B628">
        <v>4436</v>
      </c>
      <c r="C628">
        <v>1977</v>
      </c>
      <c r="D628" t="s">
        <v>23</v>
      </c>
      <c r="E628" t="s">
        <v>28</v>
      </c>
      <c r="F628" t="s">
        <v>830</v>
      </c>
      <c r="G628">
        <v>0</v>
      </c>
      <c r="H628">
        <v>0</v>
      </c>
      <c r="I628" t="s">
        <v>221</v>
      </c>
      <c r="J628">
        <v>27</v>
      </c>
      <c r="K628">
        <v>18</v>
      </c>
      <c r="L628">
        <v>42</v>
      </c>
      <c r="M628">
        <v>24</v>
      </c>
      <c r="N628">
        <v>15</v>
      </c>
      <c r="O628">
        <v>20</v>
      </c>
      <c r="P628">
        <v>18</v>
      </c>
      <c r="Q628">
        <v>1</v>
      </c>
      <c r="R628">
        <v>2</v>
      </c>
      <c r="S628">
        <v>4</v>
      </c>
      <c r="T628">
        <v>7</v>
      </c>
      <c r="U628">
        <v>0</v>
      </c>
      <c r="V628">
        <v>0</v>
      </c>
      <c r="W628" t="s">
        <v>27</v>
      </c>
      <c r="X628">
        <v>0</v>
      </c>
    </row>
    <row r="629" spans="2:24" x14ac:dyDescent="0.2">
      <c r="B629">
        <v>2929</v>
      </c>
      <c r="C629">
        <v>1977</v>
      </c>
      <c r="D629" t="s">
        <v>23</v>
      </c>
      <c r="E629" t="s">
        <v>28</v>
      </c>
      <c r="F629" t="s">
        <v>830</v>
      </c>
      <c r="G629">
        <v>0</v>
      </c>
      <c r="H629">
        <v>0</v>
      </c>
      <c r="I629" t="s">
        <v>221</v>
      </c>
      <c r="J629">
        <v>27</v>
      </c>
      <c r="K629">
        <v>18</v>
      </c>
      <c r="L629">
        <v>42</v>
      </c>
      <c r="M629">
        <v>24</v>
      </c>
      <c r="N629">
        <v>15</v>
      </c>
      <c r="O629">
        <v>20</v>
      </c>
      <c r="P629">
        <v>18</v>
      </c>
      <c r="Q629">
        <v>1</v>
      </c>
      <c r="R629">
        <v>2</v>
      </c>
      <c r="S629">
        <v>4</v>
      </c>
      <c r="T629">
        <v>7</v>
      </c>
      <c r="U629">
        <v>0</v>
      </c>
      <c r="V629">
        <v>0</v>
      </c>
      <c r="W629" t="s">
        <v>27</v>
      </c>
      <c r="X629">
        <v>0</v>
      </c>
    </row>
    <row r="630" spans="2:24" x14ac:dyDescent="0.2">
      <c r="B630">
        <v>6281</v>
      </c>
      <c r="C630">
        <v>1967</v>
      </c>
      <c r="D630" t="s">
        <v>23</v>
      </c>
      <c r="E630" t="s">
        <v>24</v>
      </c>
      <c r="F630" t="s">
        <v>831</v>
      </c>
      <c r="G630">
        <v>0</v>
      </c>
      <c r="H630">
        <v>1</v>
      </c>
      <c r="I630" t="s">
        <v>103</v>
      </c>
      <c r="J630">
        <v>27</v>
      </c>
      <c r="K630">
        <v>673</v>
      </c>
      <c r="L630">
        <v>0</v>
      </c>
      <c r="M630">
        <v>199</v>
      </c>
      <c r="N630">
        <v>37</v>
      </c>
      <c r="O630">
        <v>47</v>
      </c>
      <c r="P630">
        <v>26</v>
      </c>
      <c r="Q630">
        <v>2</v>
      </c>
      <c r="R630">
        <v>6</v>
      </c>
      <c r="S630">
        <v>5</v>
      </c>
      <c r="T630">
        <v>4</v>
      </c>
      <c r="U630">
        <v>0</v>
      </c>
      <c r="V630">
        <v>0</v>
      </c>
      <c r="W630" t="s">
        <v>27</v>
      </c>
      <c r="X630">
        <v>1</v>
      </c>
    </row>
    <row r="631" spans="2:24" x14ac:dyDescent="0.2">
      <c r="B631">
        <v>10390</v>
      </c>
      <c r="C631">
        <v>1960</v>
      </c>
      <c r="D631" t="s">
        <v>43</v>
      </c>
      <c r="E631" t="s">
        <v>32</v>
      </c>
      <c r="F631" t="s">
        <v>832</v>
      </c>
      <c r="G631">
        <v>0</v>
      </c>
      <c r="H631">
        <v>1</v>
      </c>
      <c r="I631" s="1">
        <v>41549</v>
      </c>
      <c r="J631">
        <v>27</v>
      </c>
      <c r="K631">
        <v>6</v>
      </c>
      <c r="L631">
        <v>7</v>
      </c>
      <c r="M631">
        <v>4</v>
      </c>
      <c r="N631">
        <v>3</v>
      </c>
      <c r="O631">
        <v>4</v>
      </c>
      <c r="P631">
        <v>6</v>
      </c>
      <c r="Q631">
        <v>1</v>
      </c>
      <c r="R631">
        <v>1</v>
      </c>
      <c r="S631">
        <v>3</v>
      </c>
      <c r="T631">
        <v>6</v>
      </c>
      <c r="U631">
        <v>0</v>
      </c>
      <c r="V631">
        <v>0</v>
      </c>
      <c r="W631" t="s">
        <v>27</v>
      </c>
      <c r="X631">
        <v>0</v>
      </c>
    </row>
    <row r="632" spans="2:24" x14ac:dyDescent="0.2">
      <c r="B632">
        <v>2574</v>
      </c>
      <c r="C632">
        <v>1978</v>
      </c>
      <c r="D632" t="s">
        <v>40</v>
      </c>
      <c r="E632" t="s">
        <v>32</v>
      </c>
      <c r="F632" t="s">
        <v>833</v>
      </c>
      <c r="G632">
        <v>0</v>
      </c>
      <c r="H632">
        <v>1</v>
      </c>
      <c r="I632" t="s">
        <v>834</v>
      </c>
      <c r="J632">
        <v>27</v>
      </c>
      <c r="K632">
        <v>1050</v>
      </c>
      <c r="L632">
        <v>12</v>
      </c>
      <c r="M632">
        <v>144</v>
      </c>
      <c r="N632">
        <v>0</v>
      </c>
      <c r="O632">
        <v>0</v>
      </c>
      <c r="P632">
        <v>24</v>
      </c>
      <c r="Q632">
        <v>3</v>
      </c>
      <c r="R632">
        <v>6</v>
      </c>
      <c r="S632">
        <v>8</v>
      </c>
      <c r="T632">
        <v>5</v>
      </c>
      <c r="U632">
        <v>1</v>
      </c>
      <c r="V632">
        <v>0</v>
      </c>
      <c r="W632" t="s">
        <v>27</v>
      </c>
      <c r="X632">
        <v>3</v>
      </c>
    </row>
    <row r="633" spans="2:24" x14ac:dyDescent="0.2">
      <c r="B633">
        <v>709</v>
      </c>
      <c r="C633">
        <v>1953</v>
      </c>
      <c r="D633" t="s">
        <v>23</v>
      </c>
      <c r="E633" t="s">
        <v>24</v>
      </c>
      <c r="F633" t="s">
        <v>835</v>
      </c>
      <c r="G633">
        <v>0</v>
      </c>
      <c r="H633">
        <v>1</v>
      </c>
      <c r="I633" s="1">
        <v>41164</v>
      </c>
      <c r="J633">
        <v>27</v>
      </c>
      <c r="K633">
        <v>787</v>
      </c>
      <c r="L633">
        <v>20</v>
      </c>
      <c r="M633">
        <v>204</v>
      </c>
      <c r="N633">
        <v>0</v>
      </c>
      <c r="O633">
        <v>0</v>
      </c>
      <c r="P633">
        <v>92</v>
      </c>
      <c r="Q633">
        <v>3</v>
      </c>
      <c r="R633">
        <v>2</v>
      </c>
      <c r="S633">
        <v>11</v>
      </c>
      <c r="T633">
        <v>8</v>
      </c>
      <c r="U633">
        <v>0</v>
      </c>
      <c r="V633">
        <v>0</v>
      </c>
      <c r="W633" t="s">
        <v>67</v>
      </c>
      <c r="X633">
        <v>0</v>
      </c>
    </row>
    <row r="634" spans="2:24" x14ac:dyDescent="0.2">
      <c r="B634">
        <v>5955</v>
      </c>
      <c r="C634">
        <v>1963</v>
      </c>
      <c r="D634" t="s">
        <v>23</v>
      </c>
      <c r="E634" t="s">
        <v>36</v>
      </c>
      <c r="F634" t="s">
        <v>836</v>
      </c>
      <c r="G634">
        <v>0</v>
      </c>
      <c r="H634">
        <v>0</v>
      </c>
      <c r="I634" t="s">
        <v>546</v>
      </c>
      <c r="J634">
        <v>27</v>
      </c>
      <c r="K634">
        <v>833</v>
      </c>
      <c r="L634">
        <v>33</v>
      </c>
      <c r="M634">
        <v>549</v>
      </c>
      <c r="N634">
        <v>151</v>
      </c>
      <c r="O634">
        <v>133</v>
      </c>
      <c r="P634">
        <v>233</v>
      </c>
      <c r="Q634">
        <v>1</v>
      </c>
      <c r="R634">
        <v>4</v>
      </c>
      <c r="S634">
        <v>8</v>
      </c>
      <c r="T634">
        <v>3</v>
      </c>
      <c r="U634">
        <v>0</v>
      </c>
      <c r="V634">
        <v>0</v>
      </c>
      <c r="W634" t="s">
        <v>27</v>
      </c>
      <c r="X634">
        <v>0</v>
      </c>
    </row>
    <row r="635" spans="2:24" x14ac:dyDescent="0.2">
      <c r="B635">
        <v>8486</v>
      </c>
      <c r="C635">
        <v>1972</v>
      </c>
      <c r="D635" t="s">
        <v>53</v>
      </c>
      <c r="E635" t="s">
        <v>36</v>
      </c>
      <c r="F635" t="s">
        <v>837</v>
      </c>
      <c r="G635">
        <v>1</v>
      </c>
      <c r="H635">
        <v>0</v>
      </c>
      <c r="I635" s="1">
        <v>40918</v>
      </c>
      <c r="J635">
        <v>27</v>
      </c>
      <c r="K635">
        <v>284</v>
      </c>
      <c r="L635">
        <v>0</v>
      </c>
      <c r="M635">
        <v>52</v>
      </c>
      <c r="N635">
        <v>8</v>
      </c>
      <c r="O635">
        <v>3</v>
      </c>
      <c r="P635">
        <v>20</v>
      </c>
      <c r="Q635">
        <v>4</v>
      </c>
      <c r="R635">
        <v>9</v>
      </c>
      <c r="S635">
        <v>4</v>
      </c>
      <c r="T635">
        <v>10</v>
      </c>
      <c r="U635">
        <v>0</v>
      </c>
      <c r="V635">
        <v>0</v>
      </c>
      <c r="W635" t="s">
        <v>27</v>
      </c>
      <c r="X635">
        <v>0</v>
      </c>
    </row>
    <row r="636" spans="2:24" x14ac:dyDescent="0.2">
      <c r="B636">
        <v>10343</v>
      </c>
      <c r="C636">
        <v>1992</v>
      </c>
      <c r="D636" t="s">
        <v>43</v>
      </c>
      <c r="E636" t="s">
        <v>28</v>
      </c>
      <c r="F636" t="s">
        <v>838</v>
      </c>
      <c r="G636">
        <v>0</v>
      </c>
      <c r="H636">
        <v>0</v>
      </c>
      <c r="I636" t="s">
        <v>839</v>
      </c>
      <c r="J636">
        <v>27</v>
      </c>
      <c r="K636">
        <v>605</v>
      </c>
      <c r="L636">
        <v>91</v>
      </c>
      <c r="M636">
        <v>399</v>
      </c>
      <c r="N636">
        <v>0</v>
      </c>
      <c r="O636">
        <v>45</v>
      </c>
      <c r="P636">
        <v>205</v>
      </c>
      <c r="Q636">
        <v>2</v>
      </c>
      <c r="R636">
        <v>3</v>
      </c>
      <c r="S636">
        <v>8</v>
      </c>
      <c r="T636">
        <v>3</v>
      </c>
      <c r="U636">
        <v>0</v>
      </c>
      <c r="V636">
        <v>0</v>
      </c>
      <c r="W636" t="s">
        <v>50</v>
      </c>
      <c r="X636">
        <v>0</v>
      </c>
    </row>
    <row r="637" spans="2:24" x14ac:dyDescent="0.2">
      <c r="B637">
        <v>6652</v>
      </c>
      <c r="C637">
        <v>1966</v>
      </c>
      <c r="D637" t="s">
        <v>23</v>
      </c>
      <c r="E637" t="s">
        <v>32</v>
      </c>
      <c r="F637" t="s">
        <v>840</v>
      </c>
      <c r="G637">
        <v>0</v>
      </c>
      <c r="H637">
        <v>0</v>
      </c>
      <c r="I637" s="1">
        <v>41888</v>
      </c>
      <c r="J637">
        <v>28</v>
      </c>
      <c r="K637">
        <v>227</v>
      </c>
      <c r="L637">
        <v>151</v>
      </c>
      <c r="M637">
        <v>573</v>
      </c>
      <c r="N637">
        <v>98</v>
      </c>
      <c r="O637">
        <v>54</v>
      </c>
      <c r="P637">
        <v>31</v>
      </c>
      <c r="Q637">
        <v>1</v>
      </c>
      <c r="R637">
        <v>3</v>
      </c>
      <c r="S637">
        <v>9</v>
      </c>
      <c r="T637">
        <v>1</v>
      </c>
      <c r="U637">
        <v>0</v>
      </c>
      <c r="V637">
        <v>0</v>
      </c>
      <c r="W637" t="s">
        <v>31</v>
      </c>
      <c r="X637">
        <v>0</v>
      </c>
    </row>
    <row r="638" spans="2:24" x14ac:dyDescent="0.2">
      <c r="B638">
        <v>8746</v>
      </c>
      <c r="C638">
        <v>1990</v>
      </c>
      <c r="D638" t="s">
        <v>23</v>
      </c>
      <c r="E638" t="s">
        <v>32</v>
      </c>
      <c r="F638" t="s">
        <v>841</v>
      </c>
      <c r="G638">
        <v>1</v>
      </c>
      <c r="H638">
        <v>0</v>
      </c>
      <c r="I638" s="1">
        <v>41763</v>
      </c>
      <c r="J638">
        <v>28</v>
      </c>
      <c r="K638">
        <v>800</v>
      </c>
      <c r="L638">
        <v>0</v>
      </c>
      <c r="M638">
        <v>297</v>
      </c>
      <c r="N638">
        <v>0</v>
      </c>
      <c r="O638">
        <v>34</v>
      </c>
      <c r="P638">
        <v>57</v>
      </c>
      <c r="Q638">
        <v>2</v>
      </c>
      <c r="R638">
        <v>2</v>
      </c>
      <c r="S638">
        <v>10</v>
      </c>
      <c r="T638">
        <v>6</v>
      </c>
      <c r="U638">
        <v>0</v>
      </c>
      <c r="V638">
        <v>0</v>
      </c>
      <c r="W638" t="s">
        <v>27</v>
      </c>
      <c r="X638">
        <v>2</v>
      </c>
    </row>
    <row r="639" spans="2:24" x14ac:dyDescent="0.2">
      <c r="B639">
        <v>4686</v>
      </c>
      <c r="C639">
        <v>1963</v>
      </c>
      <c r="D639" t="s">
        <v>40</v>
      </c>
      <c r="E639" t="s">
        <v>55</v>
      </c>
      <c r="F639" t="s">
        <v>842</v>
      </c>
      <c r="G639">
        <v>0</v>
      </c>
      <c r="H639">
        <v>0</v>
      </c>
      <c r="I639" s="1">
        <v>41674</v>
      </c>
      <c r="J639">
        <v>28</v>
      </c>
      <c r="K639">
        <v>861</v>
      </c>
      <c r="L639">
        <v>31</v>
      </c>
      <c r="M639">
        <v>558</v>
      </c>
      <c r="N639">
        <v>62</v>
      </c>
      <c r="O639">
        <v>95</v>
      </c>
      <c r="P639">
        <v>79</v>
      </c>
      <c r="Q639">
        <v>0</v>
      </c>
      <c r="R639">
        <v>6</v>
      </c>
      <c r="S639">
        <v>13</v>
      </c>
      <c r="T639">
        <v>2</v>
      </c>
      <c r="U639">
        <v>0</v>
      </c>
      <c r="V639">
        <v>0</v>
      </c>
      <c r="W639" t="s">
        <v>27</v>
      </c>
      <c r="X639">
        <v>1</v>
      </c>
    </row>
    <row r="640" spans="2:24" x14ac:dyDescent="0.2">
      <c r="B640">
        <v>3551</v>
      </c>
      <c r="C640">
        <v>1955</v>
      </c>
      <c r="D640" t="s">
        <v>53</v>
      </c>
      <c r="E640" t="s">
        <v>36</v>
      </c>
      <c r="F640" t="s">
        <v>843</v>
      </c>
      <c r="G640">
        <v>0</v>
      </c>
      <c r="H640">
        <v>1</v>
      </c>
      <c r="I640" t="s">
        <v>120</v>
      </c>
      <c r="J640">
        <v>28</v>
      </c>
      <c r="K640">
        <v>62</v>
      </c>
      <c r="L640">
        <v>1</v>
      </c>
      <c r="M640">
        <v>57</v>
      </c>
      <c r="N640">
        <v>19</v>
      </c>
      <c r="O640">
        <v>11</v>
      </c>
      <c r="P640">
        <v>48</v>
      </c>
      <c r="Q640">
        <v>2</v>
      </c>
      <c r="R640">
        <v>2</v>
      </c>
      <c r="S640">
        <v>5</v>
      </c>
      <c r="T640">
        <v>2</v>
      </c>
      <c r="U640">
        <v>0</v>
      </c>
      <c r="V640">
        <v>0</v>
      </c>
      <c r="W640" t="s">
        <v>27</v>
      </c>
      <c r="X640">
        <v>0</v>
      </c>
    </row>
    <row r="641" spans="2:24" x14ac:dyDescent="0.2">
      <c r="B641">
        <v>4338</v>
      </c>
      <c r="C641">
        <v>1984</v>
      </c>
      <c r="D641" t="s">
        <v>23</v>
      </c>
      <c r="E641" t="s">
        <v>28</v>
      </c>
      <c r="F641" t="s">
        <v>844</v>
      </c>
      <c r="G641">
        <v>1</v>
      </c>
      <c r="H641">
        <v>0</v>
      </c>
      <c r="I641" t="s">
        <v>701</v>
      </c>
      <c r="J641">
        <v>28</v>
      </c>
      <c r="K641">
        <v>23</v>
      </c>
      <c r="L641">
        <v>0</v>
      </c>
      <c r="M641">
        <v>9</v>
      </c>
      <c r="N641">
        <v>0</v>
      </c>
      <c r="O641">
        <v>0</v>
      </c>
      <c r="P641">
        <v>12</v>
      </c>
      <c r="Q641">
        <v>1</v>
      </c>
      <c r="R641">
        <v>1</v>
      </c>
      <c r="S641">
        <v>3</v>
      </c>
      <c r="T641">
        <v>4</v>
      </c>
      <c r="U641">
        <v>0</v>
      </c>
      <c r="V641">
        <v>0</v>
      </c>
      <c r="W641" t="s">
        <v>27</v>
      </c>
      <c r="X641">
        <v>1</v>
      </c>
    </row>
    <row r="642" spans="2:24" x14ac:dyDescent="0.2">
      <c r="B642">
        <v>4444</v>
      </c>
      <c r="C642">
        <v>1973</v>
      </c>
      <c r="D642" t="s">
        <v>23</v>
      </c>
      <c r="E642" t="s">
        <v>32</v>
      </c>
      <c r="F642" t="s">
        <v>845</v>
      </c>
      <c r="G642">
        <v>1</v>
      </c>
      <c r="H642">
        <v>0</v>
      </c>
      <c r="I642" t="s">
        <v>846</v>
      </c>
      <c r="J642">
        <v>28</v>
      </c>
      <c r="K642">
        <v>11</v>
      </c>
      <c r="L642">
        <v>0</v>
      </c>
      <c r="M642">
        <v>16</v>
      </c>
      <c r="N642">
        <v>7</v>
      </c>
      <c r="O642">
        <v>6</v>
      </c>
      <c r="P642">
        <v>21</v>
      </c>
      <c r="Q642">
        <v>1</v>
      </c>
      <c r="R642">
        <v>2</v>
      </c>
      <c r="S642">
        <v>3</v>
      </c>
      <c r="T642">
        <v>8</v>
      </c>
      <c r="U642">
        <v>0</v>
      </c>
      <c r="V642">
        <v>0</v>
      </c>
      <c r="W642" t="s">
        <v>27</v>
      </c>
      <c r="X642">
        <v>0</v>
      </c>
    </row>
    <row r="643" spans="2:24" x14ac:dyDescent="0.2">
      <c r="B643">
        <v>498</v>
      </c>
      <c r="C643">
        <v>1971</v>
      </c>
      <c r="D643" t="s">
        <v>23</v>
      </c>
      <c r="E643" t="s">
        <v>28</v>
      </c>
      <c r="F643" t="s">
        <v>847</v>
      </c>
      <c r="G643">
        <v>1</v>
      </c>
      <c r="H643">
        <v>0</v>
      </c>
      <c r="I643" s="1">
        <v>41672</v>
      </c>
      <c r="J643">
        <v>28</v>
      </c>
      <c r="K643">
        <v>25</v>
      </c>
      <c r="L643">
        <v>0</v>
      </c>
      <c r="M643">
        <v>22</v>
      </c>
      <c r="N643">
        <v>2</v>
      </c>
      <c r="O643">
        <v>3</v>
      </c>
      <c r="P643">
        <v>5</v>
      </c>
      <c r="Q643">
        <v>2</v>
      </c>
      <c r="R643">
        <v>1</v>
      </c>
      <c r="S643">
        <v>4</v>
      </c>
      <c r="T643">
        <v>5</v>
      </c>
      <c r="U643">
        <v>0</v>
      </c>
      <c r="V643">
        <v>0</v>
      </c>
      <c r="W643" t="s">
        <v>27</v>
      </c>
      <c r="X643">
        <v>0</v>
      </c>
    </row>
    <row r="644" spans="2:24" x14ac:dyDescent="0.2">
      <c r="B644">
        <v>8230</v>
      </c>
      <c r="C644">
        <v>1981</v>
      </c>
      <c r="D644" t="s">
        <v>23</v>
      </c>
      <c r="E644" t="s">
        <v>32</v>
      </c>
      <c r="F644" t="s">
        <v>848</v>
      </c>
      <c r="G644">
        <v>1</v>
      </c>
      <c r="H644">
        <v>0</v>
      </c>
      <c r="I644" t="s">
        <v>849</v>
      </c>
      <c r="J644">
        <v>28</v>
      </c>
      <c r="K644">
        <v>22</v>
      </c>
      <c r="L644">
        <v>2</v>
      </c>
      <c r="M644">
        <v>31</v>
      </c>
      <c r="N644">
        <v>7</v>
      </c>
      <c r="O644">
        <v>4</v>
      </c>
      <c r="P644">
        <v>5</v>
      </c>
      <c r="Q644">
        <v>1</v>
      </c>
      <c r="R644">
        <v>2</v>
      </c>
      <c r="S644">
        <v>3</v>
      </c>
      <c r="T644">
        <v>7</v>
      </c>
      <c r="U644">
        <v>0</v>
      </c>
      <c r="V644">
        <v>0</v>
      </c>
      <c r="W644" t="s">
        <v>27</v>
      </c>
      <c r="X644">
        <v>0</v>
      </c>
    </row>
    <row r="645" spans="2:24" x14ac:dyDescent="0.2">
      <c r="B645">
        <v>2826</v>
      </c>
      <c r="C645">
        <v>1968</v>
      </c>
      <c r="D645" t="s">
        <v>23</v>
      </c>
      <c r="E645" t="s">
        <v>32</v>
      </c>
      <c r="F645" t="s">
        <v>850</v>
      </c>
      <c r="G645">
        <v>2</v>
      </c>
      <c r="H645">
        <v>1</v>
      </c>
      <c r="I645" t="s">
        <v>458</v>
      </c>
      <c r="J645">
        <v>28</v>
      </c>
      <c r="K645">
        <v>25</v>
      </c>
      <c r="L645">
        <v>0</v>
      </c>
      <c r="M645">
        <v>8</v>
      </c>
      <c r="N645">
        <v>2</v>
      </c>
      <c r="O645">
        <v>0</v>
      </c>
      <c r="P645">
        <v>2</v>
      </c>
      <c r="Q645">
        <v>2</v>
      </c>
      <c r="R645">
        <v>2</v>
      </c>
      <c r="S645">
        <v>3</v>
      </c>
      <c r="T645">
        <v>7</v>
      </c>
      <c r="U645">
        <v>0</v>
      </c>
      <c r="V645">
        <v>0</v>
      </c>
      <c r="W645" t="s">
        <v>27</v>
      </c>
      <c r="X645">
        <v>0</v>
      </c>
    </row>
    <row r="646" spans="2:24" x14ac:dyDescent="0.2">
      <c r="B646">
        <v>6222</v>
      </c>
      <c r="C646">
        <v>1968</v>
      </c>
      <c r="D646" t="s">
        <v>23</v>
      </c>
      <c r="E646" t="s">
        <v>32</v>
      </c>
      <c r="F646" t="s">
        <v>850</v>
      </c>
      <c r="G646">
        <v>2</v>
      </c>
      <c r="H646">
        <v>1</v>
      </c>
      <c r="I646" t="s">
        <v>458</v>
      </c>
      <c r="J646">
        <v>28</v>
      </c>
      <c r="K646">
        <v>25</v>
      </c>
      <c r="L646">
        <v>0</v>
      </c>
      <c r="M646">
        <v>8</v>
      </c>
      <c r="N646">
        <v>2</v>
      </c>
      <c r="O646">
        <v>0</v>
      </c>
      <c r="P646">
        <v>2</v>
      </c>
      <c r="Q646">
        <v>2</v>
      </c>
      <c r="R646">
        <v>2</v>
      </c>
      <c r="S646">
        <v>3</v>
      </c>
      <c r="T646">
        <v>7</v>
      </c>
      <c r="U646">
        <v>0</v>
      </c>
      <c r="V646">
        <v>0</v>
      </c>
      <c r="W646" t="s">
        <v>27</v>
      </c>
      <c r="X646">
        <v>0</v>
      </c>
    </row>
    <row r="647" spans="2:24" x14ac:dyDescent="0.2">
      <c r="B647">
        <v>7352</v>
      </c>
      <c r="C647">
        <v>1958</v>
      </c>
      <c r="D647" t="s">
        <v>23</v>
      </c>
      <c r="E647" t="s">
        <v>32</v>
      </c>
      <c r="F647" t="s">
        <v>851</v>
      </c>
      <c r="G647">
        <v>0</v>
      </c>
      <c r="H647">
        <v>1</v>
      </c>
      <c r="I647" t="s">
        <v>423</v>
      </c>
      <c r="J647">
        <v>28</v>
      </c>
      <c r="K647">
        <v>161</v>
      </c>
      <c r="L647">
        <v>28</v>
      </c>
      <c r="M647">
        <v>136</v>
      </c>
      <c r="N647">
        <v>32</v>
      </c>
      <c r="O647">
        <v>3</v>
      </c>
      <c r="P647">
        <v>45</v>
      </c>
      <c r="Q647">
        <v>4</v>
      </c>
      <c r="R647">
        <v>3</v>
      </c>
      <c r="S647">
        <v>6</v>
      </c>
      <c r="T647">
        <v>3</v>
      </c>
      <c r="U647">
        <v>0</v>
      </c>
      <c r="V647">
        <v>0</v>
      </c>
      <c r="W647" t="s">
        <v>31</v>
      </c>
      <c r="X647">
        <v>0</v>
      </c>
    </row>
    <row r="648" spans="2:24" x14ac:dyDescent="0.2">
      <c r="B648">
        <v>10928</v>
      </c>
      <c r="C648">
        <v>1959</v>
      </c>
      <c r="D648" t="s">
        <v>23</v>
      </c>
      <c r="E648" t="s">
        <v>36</v>
      </c>
      <c r="F648" t="s">
        <v>852</v>
      </c>
      <c r="G648">
        <v>0</v>
      </c>
      <c r="H648">
        <v>1</v>
      </c>
      <c r="I648" t="s">
        <v>853</v>
      </c>
      <c r="J648">
        <v>28</v>
      </c>
      <c r="K648">
        <v>315</v>
      </c>
      <c r="L648">
        <v>4</v>
      </c>
      <c r="M648">
        <v>62</v>
      </c>
      <c r="N648">
        <v>41</v>
      </c>
      <c r="O648">
        <v>31</v>
      </c>
      <c r="P648">
        <v>146</v>
      </c>
      <c r="Q648">
        <v>2</v>
      </c>
      <c r="R648">
        <v>7</v>
      </c>
      <c r="S648">
        <v>7</v>
      </c>
      <c r="T648">
        <v>5</v>
      </c>
      <c r="U648">
        <v>0</v>
      </c>
      <c r="V648">
        <v>0</v>
      </c>
      <c r="W648" t="s">
        <v>27</v>
      </c>
      <c r="X648">
        <v>0</v>
      </c>
    </row>
    <row r="649" spans="2:24" x14ac:dyDescent="0.2">
      <c r="B649">
        <v>10736</v>
      </c>
      <c r="C649">
        <v>1972</v>
      </c>
      <c r="D649" t="s">
        <v>23</v>
      </c>
      <c r="E649" t="s">
        <v>28</v>
      </c>
      <c r="F649" t="s">
        <v>854</v>
      </c>
      <c r="G649">
        <v>0</v>
      </c>
      <c r="H649">
        <v>1</v>
      </c>
      <c r="I649" s="1">
        <v>41617</v>
      </c>
      <c r="J649">
        <v>28</v>
      </c>
      <c r="K649">
        <v>522</v>
      </c>
      <c r="L649">
        <v>0</v>
      </c>
      <c r="M649">
        <v>522</v>
      </c>
      <c r="N649">
        <v>227</v>
      </c>
      <c r="O649">
        <v>120</v>
      </c>
      <c r="P649">
        <v>134</v>
      </c>
      <c r="Q649">
        <v>2</v>
      </c>
      <c r="R649">
        <v>6</v>
      </c>
      <c r="S649">
        <v>5</v>
      </c>
      <c r="T649">
        <v>2</v>
      </c>
      <c r="U649">
        <v>0</v>
      </c>
      <c r="V649">
        <v>0</v>
      </c>
      <c r="W649" t="s">
        <v>31</v>
      </c>
      <c r="X649">
        <v>0</v>
      </c>
    </row>
    <row r="650" spans="2:24" x14ac:dyDescent="0.2">
      <c r="B650">
        <v>10163</v>
      </c>
      <c r="C650">
        <v>1985</v>
      </c>
      <c r="D650" t="s">
        <v>40</v>
      </c>
      <c r="E650" t="s">
        <v>28</v>
      </c>
      <c r="F650" t="s">
        <v>855</v>
      </c>
      <c r="G650">
        <v>0</v>
      </c>
      <c r="H650">
        <v>0</v>
      </c>
      <c r="I650" s="1">
        <v>41556</v>
      </c>
      <c r="J650">
        <v>28</v>
      </c>
      <c r="K650">
        <v>712</v>
      </c>
      <c r="L650">
        <v>50</v>
      </c>
      <c r="M650">
        <v>420</v>
      </c>
      <c r="N650">
        <v>65</v>
      </c>
      <c r="O650">
        <v>38</v>
      </c>
      <c r="P650">
        <v>38</v>
      </c>
      <c r="Q650">
        <v>1</v>
      </c>
      <c r="R650">
        <v>8</v>
      </c>
      <c r="S650">
        <v>7</v>
      </c>
      <c r="T650">
        <v>4</v>
      </c>
      <c r="U650">
        <v>1</v>
      </c>
      <c r="V650">
        <v>0</v>
      </c>
      <c r="W650" t="s">
        <v>27</v>
      </c>
      <c r="X650">
        <v>0</v>
      </c>
    </row>
    <row r="651" spans="2:24" x14ac:dyDescent="0.2">
      <c r="B651">
        <v>6168</v>
      </c>
      <c r="C651">
        <v>1964</v>
      </c>
      <c r="D651" t="s">
        <v>23</v>
      </c>
      <c r="E651" t="s">
        <v>24</v>
      </c>
      <c r="F651" t="s">
        <v>856</v>
      </c>
      <c r="G651">
        <v>1</v>
      </c>
      <c r="H651">
        <v>1</v>
      </c>
      <c r="I651" t="s">
        <v>857</v>
      </c>
      <c r="J651">
        <v>28</v>
      </c>
      <c r="K651">
        <v>33</v>
      </c>
      <c r="L651">
        <v>0</v>
      </c>
      <c r="M651">
        <v>5</v>
      </c>
      <c r="N651">
        <v>0</v>
      </c>
      <c r="O651">
        <v>0</v>
      </c>
      <c r="P651">
        <v>15</v>
      </c>
      <c r="Q651">
        <v>2</v>
      </c>
      <c r="R651">
        <v>1</v>
      </c>
      <c r="S651">
        <v>2</v>
      </c>
      <c r="T651">
        <v>4</v>
      </c>
      <c r="U651">
        <v>0</v>
      </c>
      <c r="V651">
        <v>0</v>
      </c>
      <c r="W651" t="s">
        <v>50</v>
      </c>
      <c r="X651">
        <v>0</v>
      </c>
    </row>
    <row r="652" spans="2:24" x14ac:dyDescent="0.2">
      <c r="B652">
        <v>4656</v>
      </c>
      <c r="C652">
        <v>1991</v>
      </c>
      <c r="D652" t="s">
        <v>43</v>
      </c>
      <c r="E652" t="s">
        <v>28</v>
      </c>
      <c r="F652" t="s">
        <v>858</v>
      </c>
      <c r="G652">
        <v>1</v>
      </c>
      <c r="H652">
        <v>0</v>
      </c>
      <c r="I652" t="s">
        <v>100</v>
      </c>
      <c r="J652">
        <v>28</v>
      </c>
      <c r="K652">
        <v>342</v>
      </c>
      <c r="L652">
        <v>32</v>
      </c>
      <c r="M652">
        <v>230</v>
      </c>
      <c r="N652">
        <v>34</v>
      </c>
      <c r="O652">
        <v>32</v>
      </c>
      <c r="P652">
        <v>40</v>
      </c>
      <c r="Q652">
        <v>5</v>
      </c>
      <c r="R652">
        <v>10</v>
      </c>
      <c r="S652">
        <v>4</v>
      </c>
      <c r="T652">
        <v>9</v>
      </c>
      <c r="U652">
        <v>0</v>
      </c>
      <c r="V652">
        <v>0</v>
      </c>
      <c r="W652" t="s">
        <v>67</v>
      </c>
      <c r="X652">
        <v>1</v>
      </c>
    </row>
    <row r="653" spans="2:24" x14ac:dyDescent="0.2">
      <c r="B653">
        <v>626</v>
      </c>
      <c r="C653">
        <v>1952</v>
      </c>
      <c r="D653" t="s">
        <v>23</v>
      </c>
      <c r="E653" t="s">
        <v>32</v>
      </c>
      <c r="F653" t="s">
        <v>859</v>
      </c>
      <c r="G653">
        <v>1</v>
      </c>
      <c r="H653">
        <v>1</v>
      </c>
      <c r="I653" s="1">
        <v>41520</v>
      </c>
      <c r="J653">
        <v>28</v>
      </c>
      <c r="K653">
        <v>22</v>
      </c>
      <c r="L653">
        <v>2</v>
      </c>
      <c r="M653">
        <v>12</v>
      </c>
      <c r="N653">
        <v>0</v>
      </c>
      <c r="O653">
        <v>2</v>
      </c>
      <c r="P653">
        <v>5</v>
      </c>
      <c r="Q653">
        <v>1</v>
      </c>
      <c r="R653">
        <v>1</v>
      </c>
      <c r="S653">
        <v>3</v>
      </c>
      <c r="T653">
        <v>4</v>
      </c>
      <c r="U653">
        <v>0</v>
      </c>
      <c r="V653">
        <v>0</v>
      </c>
      <c r="W653" t="s">
        <v>35</v>
      </c>
      <c r="X653">
        <v>0</v>
      </c>
    </row>
    <row r="654" spans="2:24" x14ac:dyDescent="0.2">
      <c r="B654">
        <v>3870</v>
      </c>
      <c r="C654">
        <v>1979</v>
      </c>
      <c r="D654" t="s">
        <v>43</v>
      </c>
      <c r="E654" t="s">
        <v>36</v>
      </c>
      <c r="F654" t="s">
        <v>860</v>
      </c>
      <c r="G654">
        <v>0</v>
      </c>
      <c r="H654">
        <v>0</v>
      </c>
      <c r="I654" s="1">
        <v>41519</v>
      </c>
      <c r="J654">
        <v>28</v>
      </c>
      <c r="K654">
        <v>359</v>
      </c>
      <c r="L654">
        <v>35</v>
      </c>
      <c r="M654">
        <v>314</v>
      </c>
      <c r="N654">
        <v>93</v>
      </c>
      <c r="O654">
        <v>116</v>
      </c>
      <c r="P654">
        <v>89</v>
      </c>
      <c r="Q654">
        <v>1</v>
      </c>
      <c r="R654">
        <v>7</v>
      </c>
      <c r="S654">
        <v>13</v>
      </c>
      <c r="T654">
        <v>4</v>
      </c>
      <c r="U654">
        <v>0</v>
      </c>
      <c r="V654">
        <v>0</v>
      </c>
      <c r="W654" t="s">
        <v>46</v>
      </c>
      <c r="X654">
        <v>0</v>
      </c>
    </row>
    <row r="655" spans="2:24" x14ac:dyDescent="0.2">
      <c r="B655">
        <v>6299</v>
      </c>
      <c r="C655">
        <v>1969</v>
      </c>
      <c r="D655" t="s">
        <v>40</v>
      </c>
      <c r="E655" t="s">
        <v>24</v>
      </c>
      <c r="F655" t="s">
        <v>861</v>
      </c>
      <c r="G655">
        <v>0</v>
      </c>
      <c r="H655">
        <v>1</v>
      </c>
      <c r="I655" s="1">
        <v>41306</v>
      </c>
      <c r="J655">
        <v>28</v>
      </c>
      <c r="K655">
        <v>324</v>
      </c>
      <c r="L655">
        <v>48</v>
      </c>
      <c r="M655">
        <v>186</v>
      </c>
      <c r="N655">
        <v>39</v>
      </c>
      <c r="O655">
        <v>18</v>
      </c>
      <c r="P655">
        <v>198</v>
      </c>
      <c r="Q655">
        <v>6</v>
      </c>
      <c r="R655">
        <v>6</v>
      </c>
      <c r="S655">
        <v>4</v>
      </c>
      <c r="T655">
        <v>7</v>
      </c>
      <c r="U655">
        <v>1</v>
      </c>
      <c r="V655">
        <v>0</v>
      </c>
      <c r="W655" t="s">
        <v>31</v>
      </c>
      <c r="X655">
        <v>1</v>
      </c>
    </row>
    <row r="656" spans="2:24" x14ac:dyDescent="0.2">
      <c r="B656">
        <v>7798</v>
      </c>
      <c r="C656">
        <v>1973</v>
      </c>
      <c r="D656" t="s">
        <v>43</v>
      </c>
      <c r="E656" t="s">
        <v>36</v>
      </c>
      <c r="F656" t="s">
        <v>862</v>
      </c>
      <c r="G656">
        <v>0</v>
      </c>
      <c r="H656">
        <v>1</v>
      </c>
      <c r="I656" t="s">
        <v>863</v>
      </c>
      <c r="J656">
        <v>28</v>
      </c>
      <c r="K656">
        <v>233</v>
      </c>
      <c r="L656">
        <v>20</v>
      </c>
      <c r="M656">
        <v>57</v>
      </c>
      <c r="N656">
        <v>8</v>
      </c>
      <c r="O656">
        <v>20</v>
      </c>
      <c r="P656">
        <v>91</v>
      </c>
      <c r="Q656">
        <v>4</v>
      </c>
      <c r="R656">
        <v>7</v>
      </c>
      <c r="S656">
        <v>5</v>
      </c>
      <c r="T656">
        <v>7</v>
      </c>
      <c r="U656">
        <v>0</v>
      </c>
      <c r="V656">
        <v>0</v>
      </c>
      <c r="W656" t="s">
        <v>31</v>
      </c>
      <c r="X656">
        <v>0</v>
      </c>
    </row>
    <row r="657" spans="2:24" x14ac:dyDescent="0.2">
      <c r="B657">
        <v>9973</v>
      </c>
      <c r="C657">
        <v>1964</v>
      </c>
      <c r="D657" t="s">
        <v>23</v>
      </c>
      <c r="E657" t="s">
        <v>32</v>
      </c>
      <c r="F657" t="s">
        <v>864</v>
      </c>
      <c r="G657">
        <v>0</v>
      </c>
      <c r="H657">
        <v>2</v>
      </c>
      <c r="I657" t="s">
        <v>865</v>
      </c>
      <c r="J657">
        <v>28</v>
      </c>
      <c r="K657">
        <v>370</v>
      </c>
      <c r="L657">
        <v>9</v>
      </c>
      <c r="M657">
        <v>92</v>
      </c>
      <c r="N657">
        <v>6</v>
      </c>
      <c r="O657">
        <v>9</v>
      </c>
      <c r="P657">
        <v>4</v>
      </c>
      <c r="Q657">
        <v>3</v>
      </c>
      <c r="R657">
        <v>7</v>
      </c>
      <c r="S657">
        <v>8</v>
      </c>
      <c r="T657">
        <v>7</v>
      </c>
      <c r="U657">
        <v>0</v>
      </c>
      <c r="V657">
        <v>0</v>
      </c>
      <c r="W657" t="s">
        <v>27</v>
      </c>
      <c r="X657">
        <v>0</v>
      </c>
    </row>
    <row r="658" spans="2:24" x14ac:dyDescent="0.2">
      <c r="B658">
        <v>4299</v>
      </c>
      <c r="C658">
        <v>1961</v>
      </c>
      <c r="D658" t="s">
        <v>23</v>
      </c>
      <c r="E658" t="s">
        <v>36</v>
      </c>
      <c r="F658" t="s">
        <v>866</v>
      </c>
      <c r="G658">
        <v>0</v>
      </c>
      <c r="H658">
        <v>1</v>
      </c>
      <c r="I658" t="s">
        <v>271</v>
      </c>
      <c r="J658">
        <v>28</v>
      </c>
      <c r="K658">
        <v>1001</v>
      </c>
      <c r="L658">
        <v>17</v>
      </c>
      <c r="M658">
        <v>572</v>
      </c>
      <c r="N658">
        <v>93</v>
      </c>
      <c r="O658">
        <v>125</v>
      </c>
      <c r="P658">
        <v>17</v>
      </c>
      <c r="Q658">
        <v>7</v>
      </c>
      <c r="R658">
        <v>11</v>
      </c>
      <c r="S658">
        <v>5</v>
      </c>
      <c r="T658">
        <v>7</v>
      </c>
      <c r="U658">
        <v>1</v>
      </c>
      <c r="V658">
        <v>0</v>
      </c>
      <c r="W658" t="s">
        <v>27</v>
      </c>
      <c r="X658">
        <v>0</v>
      </c>
    </row>
    <row r="659" spans="2:24" x14ac:dyDescent="0.2">
      <c r="B659">
        <v>10971</v>
      </c>
      <c r="C659">
        <v>1978</v>
      </c>
      <c r="D659" t="s">
        <v>23</v>
      </c>
      <c r="E659" t="s">
        <v>28</v>
      </c>
      <c r="F659" t="s">
        <v>867</v>
      </c>
      <c r="G659">
        <v>2</v>
      </c>
      <c r="H659">
        <v>0</v>
      </c>
      <c r="I659" s="1">
        <v>40977</v>
      </c>
      <c r="J659">
        <v>28</v>
      </c>
      <c r="K659">
        <v>173</v>
      </c>
      <c r="L659">
        <v>8</v>
      </c>
      <c r="M659">
        <v>107</v>
      </c>
      <c r="N659">
        <v>7</v>
      </c>
      <c r="O659">
        <v>2</v>
      </c>
      <c r="P659">
        <v>176</v>
      </c>
      <c r="Q659">
        <v>4</v>
      </c>
      <c r="R659">
        <v>7</v>
      </c>
      <c r="S659">
        <v>3</v>
      </c>
      <c r="T659">
        <v>9</v>
      </c>
      <c r="U659">
        <v>1</v>
      </c>
      <c r="V659">
        <v>1</v>
      </c>
      <c r="W659" t="s">
        <v>27</v>
      </c>
      <c r="X659">
        <v>1</v>
      </c>
    </row>
    <row r="660" spans="2:24" x14ac:dyDescent="0.2">
      <c r="B660">
        <v>9931</v>
      </c>
      <c r="C660">
        <v>1964</v>
      </c>
      <c r="D660" t="s">
        <v>40</v>
      </c>
      <c r="E660" t="s">
        <v>32</v>
      </c>
      <c r="F660" t="s">
        <v>868</v>
      </c>
      <c r="G660">
        <v>1</v>
      </c>
      <c r="H660">
        <v>1</v>
      </c>
      <c r="I660" t="s">
        <v>869</v>
      </c>
      <c r="J660">
        <v>29</v>
      </c>
      <c r="K660">
        <v>5</v>
      </c>
      <c r="L660">
        <v>0</v>
      </c>
      <c r="M660">
        <v>1</v>
      </c>
      <c r="N660">
        <v>1</v>
      </c>
      <c r="O660">
        <v>1</v>
      </c>
      <c r="P660">
        <v>1</v>
      </c>
      <c r="Q660">
        <v>15</v>
      </c>
      <c r="R660">
        <v>0</v>
      </c>
      <c r="S660">
        <v>0</v>
      </c>
      <c r="T660">
        <v>19</v>
      </c>
      <c r="U660">
        <v>0</v>
      </c>
      <c r="V660">
        <v>0</v>
      </c>
      <c r="W660" t="s">
        <v>27</v>
      </c>
      <c r="X660">
        <v>0</v>
      </c>
    </row>
    <row r="661" spans="2:24" x14ac:dyDescent="0.2">
      <c r="B661">
        <v>6679</v>
      </c>
      <c r="C661">
        <v>1967</v>
      </c>
      <c r="D661" t="s">
        <v>23</v>
      </c>
      <c r="E661" t="s">
        <v>28</v>
      </c>
      <c r="F661" t="s">
        <v>870</v>
      </c>
      <c r="G661">
        <v>0</v>
      </c>
      <c r="H661">
        <v>0</v>
      </c>
      <c r="I661" s="1">
        <v>41979</v>
      </c>
      <c r="J661">
        <v>29</v>
      </c>
      <c r="K661">
        <v>10</v>
      </c>
      <c r="L661">
        <v>3</v>
      </c>
      <c r="M661">
        <v>3</v>
      </c>
      <c r="N661">
        <v>0</v>
      </c>
      <c r="O661">
        <v>0</v>
      </c>
      <c r="P661">
        <v>0</v>
      </c>
      <c r="Q661">
        <v>1</v>
      </c>
      <c r="R661">
        <v>0</v>
      </c>
      <c r="S661">
        <v>3</v>
      </c>
      <c r="T661">
        <v>3</v>
      </c>
      <c r="U661">
        <v>0</v>
      </c>
      <c r="V661">
        <v>0</v>
      </c>
      <c r="W661" t="s">
        <v>27</v>
      </c>
      <c r="X661">
        <v>0</v>
      </c>
    </row>
    <row r="662" spans="2:24" x14ac:dyDescent="0.2">
      <c r="B662">
        <v>5961</v>
      </c>
      <c r="C662">
        <v>1979</v>
      </c>
      <c r="D662" t="s">
        <v>23</v>
      </c>
      <c r="E662" t="s">
        <v>32</v>
      </c>
      <c r="F662" t="s">
        <v>871</v>
      </c>
      <c r="G662">
        <v>1</v>
      </c>
      <c r="H662">
        <v>0</v>
      </c>
      <c r="I662" s="1">
        <v>41826</v>
      </c>
      <c r="J662">
        <v>29</v>
      </c>
      <c r="K662">
        <v>8</v>
      </c>
      <c r="L662">
        <v>4</v>
      </c>
      <c r="M662">
        <v>20</v>
      </c>
      <c r="N662">
        <v>6</v>
      </c>
      <c r="O662">
        <v>3</v>
      </c>
      <c r="P662">
        <v>16</v>
      </c>
      <c r="Q662">
        <v>1</v>
      </c>
      <c r="R662">
        <v>1</v>
      </c>
      <c r="S662">
        <v>3</v>
      </c>
      <c r="T662">
        <v>5</v>
      </c>
      <c r="U662">
        <v>0</v>
      </c>
      <c r="V662">
        <v>0</v>
      </c>
      <c r="W662" t="s">
        <v>27</v>
      </c>
      <c r="X662">
        <v>0</v>
      </c>
    </row>
    <row r="663" spans="2:24" x14ac:dyDescent="0.2">
      <c r="B663">
        <v>6255</v>
      </c>
      <c r="C663">
        <v>1953</v>
      </c>
      <c r="D663" t="s">
        <v>53</v>
      </c>
      <c r="E663" t="s">
        <v>36</v>
      </c>
      <c r="F663" t="s">
        <v>872</v>
      </c>
      <c r="G663">
        <v>0</v>
      </c>
      <c r="H663">
        <v>1</v>
      </c>
      <c r="I663" s="1">
        <v>41704</v>
      </c>
      <c r="J663">
        <v>29</v>
      </c>
      <c r="K663">
        <v>138</v>
      </c>
      <c r="L663">
        <v>39</v>
      </c>
      <c r="M663">
        <v>63</v>
      </c>
      <c r="N663">
        <v>55</v>
      </c>
      <c r="O663">
        <v>18</v>
      </c>
      <c r="P663">
        <v>21</v>
      </c>
      <c r="Q663">
        <v>1</v>
      </c>
      <c r="R663">
        <v>4</v>
      </c>
      <c r="S663">
        <v>7</v>
      </c>
      <c r="T663">
        <v>2</v>
      </c>
      <c r="U663">
        <v>0</v>
      </c>
      <c r="V663">
        <v>0</v>
      </c>
      <c r="W663" t="s">
        <v>38</v>
      </c>
      <c r="X663">
        <v>0</v>
      </c>
    </row>
    <row r="664" spans="2:24" x14ac:dyDescent="0.2">
      <c r="B664">
        <v>8614</v>
      </c>
      <c r="C664">
        <v>1958</v>
      </c>
      <c r="D664" t="s">
        <v>23</v>
      </c>
      <c r="E664" t="s">
        <v>55</v>
      </c>
      <c r="F664" t="s">
        <v>873</v>
      </c>
      <c r="G664">
        <v>0</v>
      </c>
      <c r="H664">
        <v>1</v>
      </c>
      <c r="I664" s="1">
        <v>41978</v>
      </c>
      <c r="J664">
        <v>29</v>
      </c>
      <c r="K664">
        <v>245</v>
      </c>
      <c r="L664">
        <v>19</v>
      </c>
      <c r="M664">
        <v>125</v>
      </c>
      <c r="N664">
        <v>37</v>
      </c>
      <c r="O664">
        <v>67</v>
      </c>
      <c r="P664">
        <v>14</v>
      </c>
      <c r="Q664">
        <v>1</v>
      </c>
      <c r="R664">
        <v>4</v>
      </c>
      <c r="S664">
        <v>10</v>
      </c>
      <c r="T664">
        <v>2</v>
      </c>
      <c r="U664">
        <v>0</v>
      </c>
      <c r="V664">
        <v>0</v>
      </c>
      <c r="W664" t="s">
        <v>38</v>
      </c>
      <c r="X664">
        <v>0</v>
      </c>
    </row>
    <row r="665" spans="2:24" x14ac:dyDescent="0.2">
      <c r="B665">
        <v>7828</v>
      </c>
      <c r="C665">
        <v>1982</v>
      </c>
      <c r="D665" t="s">
        <v>53</v>
      </c>
      <c r="E665" t="s">
        <v>36</v>
      </c>
      <c r="F665" t="s">
        <v>874</v>
      </c>
      <c r="G665">
        <v>0</v>
      </c>
      <c r="H665">
        <v>0</v>
      </c>
      <c r="I665" t="s">
        <v>685</v>
      </c>
      <c r="J665">
        <v>29</v>
      </c>
      <c r="K665">
        <v>68</v>
      </c>
      <c r="L665">
        <v>129</v>
      </c>
      <c r="M665">
        <v>396</v>
      </c>
      <c r="N665">
        <v>188</v>
      </c>
      <c r="O665">
        <v>22</v>
      </c>
      <c r="P665">
        <v>15</v>
      </c>
      <c r="Q665">
        <v>1</v>
      </c>
      <c r="R665">
        <v>3</v>
      </c>
      <c r="S665">
        <v>5</v>
      </c>
      <c r="T665">
        <v>1</v>
      </c>
      <c r="U665">
        <v>0</v>
      </c>
      <c r="V665">
        <v>0</v>
      </c>
      <c r="W665" t="s">
        <v>67</v>
      </c>
      <c r="X665">
        <v>0</v>
      </c>
    </row>
    <row r="666" spans="2:24" x14ac:dyDescent="0.2">
      <c r="B666">
        <v>1277</v>
      </c>
      <c r="C666">
        <v>1961</v>
      </c>
      <c r="D666" t="s">
        <v>23</v>
      </c>
      <c r="E666" t="s">
        <v>36</v>
      </c>
      <c r="F666" t="s">
        <v>875</v>
      </c>
      <c r="G666">
        <v>0</v>
      </c>
      <c r="H666">
        <v>0</v>
      </c>
      <c r="I666" s="1">
        <v>41886</v>
      </c>
      <c r="J666">
        <v>29</v>
      </c>
      <c r="K666">
        <v>434</v>
      </c>
      <c r="L666">
        <v>22</v>
      </c>
      <c r="M666">
        <v>388</v>
      </c>
      <c r="N666">
        <v>104</v>
      </c>
      <c r="O666">
        <v>22</v>
      </c>
      <c r="P666">
        <v>34</v>
      </c>
      <c r="Q666">
        <v>1</v>
      </c>
      <c r="R666">
        <v>10</v>
      </c>
      <c r="S666">
        <v>10</v>
      </c>
      <c r="T666">
        <v>4</v>
      </c>
      <c r="U666">
        <v>0</v>
      </c>
      <c r="V666">
        <v>0</v>
      </c>
      <c r="W666" t="s">
        <v>35</v>
      </c>
      <c r="X666">
        <v>1</v>
      </c>
    </row>
    <row r="667" spans="2:24" x14ac:dyDescent="0.2">
      <c r="B667">
        <v>3595</v>
      </c>
      <c r="C667">
        <v>1964</v>
      </c>
      <c r="D667" t="s">
        <v>23</v>
      </c>
      <c r="E667" t="s">
        <v>36</v>
      </c>
      <c r="F667" t="s">
        <v>876</v>
      </c>
      <c r="G667">
        <v>0</v>
      </c>
      <c r="H667">
        <v>1</v>
      </c>
      <c r="I667" t="s">
        <v>449</v>
      </c>
      <c r="J667">
        <v>29</v>
      </c>
      <c r="K667">
        <v>631</v>
      </c>
      <c r="L667">
        <v>43</v>
      </c>
      <c r="M667">
        <v>239</v>
      </c>
      <c r="N667">
        <v>128</v>
      </c>
      <c r="O667">
        <v>76</v>
      </c>
      <c r="P667">
        <v>21</v>
      </c>
      <c r="Q667">
        <v>2</v>
      </c>
      <c r="R667">
        <v>6</v>
      </c>
      <c r="S667">
        <v>12</v>
      </c>
      <c r="T667">
        <v>3</v>
      </c>
      <c r="U667">
        <v>0</v>
      </c>
      <c r="V667">
        <v>0</v>
      </c>
      <c r="W667" t="s">
        <v>27</v>
      </c>
      <c r="X667">
        <v>0</v>
      </c>
    </row>
    <row r="668" spans="2:24" x14ac:dyDescent="0.2">
      <c r="B668">
        <v>5735</v>
      </c>
      <c r="C668">
        <v>1992</v>
      </c>
      <c r="D668" t="s">
        <v>53</v>
      </c>
      <c r="E668" t="s">
        <v>28</v>
      </c>
      <c r="F668" t="s">
        <v>877</v>
      </c>
      <c r="G668">
        <v>0</v>
      </c>
      <c r="H668">
        <v>0</v>
      </c>
      <c r="I668" t="s">
        <v>878</v>
      </c>
      <c r="J668">
        <v>29</v>
      </c>
      <c r="K668">
        <v>1156</v>
      </c>
      <c r="L668">
        <v>120</v>
      </c>
      <c r="M668">
        <v>915</v>
      </c>
      <c r="N668">
        <v>94</v>
      </c>
      <c r="O668">
        <v>144</v>
      </c>
      <c r="P668">
        <v>96</v>
      </c>
      <c r="Q668">
        <v>1</v>
      </c>
      <c r="R668">
        <v>3</v>
      </c>
      <c r="S668">
        <v>10</v>
      </c>
      <c r="T668">
        <v>1</v>
      </c>
      <c r="U668">
        <v>0</v>
      </c>
      <c r="V668">
        <v>0</v>
      </c>
      <c r="W668" t="s">
        <v>27</v>
      </c>
      <c r="X668">
        <v>1</v>
      </c>
    </row>
    <row r="669" spans="2:24" x14ac:dyDescent="0.2">
      <c r="B669">
        <v>5350</v>
      </c>
      <c r="C669">
        <v>1992</v>
      </c>
      <c r="D669" t="s">
        <v>53</v>
      </c>
      <c r="E669" t="s">
        <v>28</v>
      </c>
      <c r="F669" t="s">
        <v>877</v>
      </c>
      <c r="G669">
        <v>0</v>
      </c>
      <c r="H669">
        <v>0</v>
      </c>
      <c r="I669" t="s">
        <v>878</v>
      </c>
      <c r="J669">
        <v>29</v>
      </c>
      <c r="K669">
        <v>1156</v>
      </c>
      <c r="L669">
        <v>120</v>
      </c>
      <c r="M669">
        <v>915</v>
      </c>
      <c r="N669">
        <v>94</v>
      </c>
      <c r="O669">
        <v>144</v>
      </c>
      <c r="P669">
        <v>96</v>
      </c>
      <c r="Q669">
        <v>1</v>
      </c>
      <c r="R669">
        <v>3</v>
      </c>
      <c r="S669">
        <v>10</v>
      </c>
      <c r="T669">
        <v>1</v>
      </c>
      <c r="U669">
        <v>1</v>
      </c>
      <c r="V669">
        <v>0</v>
      </c>
      <c r="W669" t="s">
        <v>67</v>
      </c>
      <c r="X669">
        <v>1</v>
      </c>
    </row>
    <row r="670" spans="2:24" x14ac:dyDescent="0.2">
      <c r="B670">
        <v>4137</v>
      </c>
      <c r="C670">
        <v>1949</v>
      </c>
      <c r="D670" t="s">
        <v>23</v>
      </c>
      <c r="E670" t="s">
        <v>36</v>
      </c>
      <c r="F670" t="s">
        <v>879</v>
      </c>
      <c r="G670">
        <v>0</v>
      </c>
      <c r="H670">
        <v>0</v>
      </c>
      <c r="I670" s="1">
        <v>41437</v>
      </c>
      <c r="J670">
        <v>29</v>
      </c>
      <c r="K670">
        <v>398</v>
      </c>
      <c r="L670">
        <v>40</v>
      </c>
      <c r="M670">
        <v>367</v>
      </c>
      <c r="N670">
        <v>119</v>
      </c>
      <c r="O670">
        <v>122</v>
      </c>
      <c r="P670">
        <v>30</v>
      </c>
      <c r="Q670">
        <v>1</v>
      </c>
      <c r="R670">
        <v>7</v>
      </c>
      <c r="S670">
        <v>4</v>
      </c>
      <c r="T670">
        <v>4</v>
      </c>
      <c r="U670">
        <v>0</v>
      </c>
      <c r="V670">
        <v>0</v>
      </c>
      <c r="W670" t="s">
        <v>38</v>
      </c>
      <c r="X670">
        <v>0</v>
      </c>
    </row>
    <row r="671" spans="2:24" x14ac:dyDescent="0.2">
      <c r="B671">
        <v>6357</v>
      </c>
      <c r="C671">
        <v>1960</v>
      </c>
      <c r="D671" t="s">
        <v>43</v>
      </c>
      <c r="E671" t="s">
        <v>24</v>
      </c>
      <c r="F671" t="s">
        <v>880</v>
      </c>
      <c r="G671">
        <v>0</v>
      </c>
      <c r="H671">
        <v>1</v>
      </c>
      <c r="I671" t="s">
        <v>168</v>
      </c>
      <c r="J671">
        <v>29</v>
      </c>
      <c r="K671">
        <v>230</v>
      </c>
      <c r="L671">
        <v>35</v>
      </c>
      <c r="M671">
        <v>75</v>
      </c>
      <c r="N671">
        <v>63</v>
      </c>
      <c r="O671">
        <v>57</v>
      </c>
      <c r="P671">
        <v>31</v>
      </c>
      <c r="Q671">
        <v>3</v>
      </c>
      <c r="R671">
        <v>7</v>
      </c>
      <c r="S671">
        <v>7</v>
      </c>
      <c r="T671">
        <v>5</v>
      </c>
      <c r="U671">
        <v>0</v>
      </c>
      <c r="V671">
        <v>0</v>
      </c>
      <c r="W671" t="s">
        <v>67</v>
      </c>
      <c r="X671">
        <v>0</v>
      </c>
    </row>
    <row r="672" spans="2:24" x14ac:dyDescent="0.2">
      <c r="B672">
        <v>9316</v>
      </c>
      <c r="C672">
        <v>1953</v>
      </c>
      <c r="D672" t="s">
        <v>118</v>
      </c>
      <c r="E672" t="s">
        <v>36</v>
      </c>
      <c r="F672" t="s">
        <v>881</v>
      </c>
      <c r="G672">
        <v>0</v>
      </c>
      <c r="H672">
        <v>0</v>
      </c>
      <c r="I672" s="1">
        <v>41316</v>
      </c>
      <c r="J672">
        <v>29</v>
      </c>
      <c r="K672">
        <v>2</v>
      </c>
      <c r="L672">
        <v>0</v>
      </c>
      <c r="M672">
        <v>7</v>
      </c>
      <c r="N672">
        <v>3</v>
      </c>
      <c r="O672">
        <v>7</v>
      </c>
      <c r="P672">
        <v>10</v>
      </c>
      <c r="Q672">
        <v>1</v>
      </c>
      <c r="R672">
        <v>1</v>
      </c>
      <c r="S672">
        <v>3</v>
      </c>
      <c r="T672">
        <v>6</v>
      </c>
      <c r="U672">
        <v>0</v>
      </c>
      <c r="V672">
        <v>0</v>
      </c>
      <c r="W672" t="s">
        <v>35</v>
      </c>
      <c r="X672">
        <v>0</v>
      </c>
    </row>
    <row r="673" spans="2:24" x14ac:dyDescent="0.2">
      <c r="B673">
        <v>3578</v>
      </c>
      <c r="C673">
        <v>1950</v>
      </c>
      <c r="D673" t="s">
        <v>23</v>
      </c>
      <c r="E673" t="s">
        <v>24</v>
      </c>
      <c r="F673" t="s">
        <v>882</v>
      </c>
      <c r="G673">
        <v>0</v>
      </c>
      <c r="H673">
        <v>1</v>
      </c>
      <c r="I673" t="s">
        <v>883</v>
      </c>
      <c r="J673">
        <v>29</v>
      </c>
      <c r="K673">
        <v>122</v>
      </c>
      <c r="L673">
        <v>21</v>
      </c>
      <c r="M673">
        <v>43</v>
      </c>
      <c r="N673">
        <v>25</v>
      </c>
      <c r="O673">
        <v>10</v>
      </c>
      <c r="P673">
        <v>15</v>
      </c>
      <c r="Q673">
        <v>2</v>
      </c>
      <c r="R673">
        <v>3</v>
      </c>
      <c r="S673">
        <v>6</v>
      </c>
      <c r="T673">
        <v>6</v>
      </c>
      <c r="U673">
        <v>0</v>
      </c>
      <c r="V673">
        <v>0</v>
      </c>
      <c r="W673" t="s">
        <v>27</v>
      </c>
      <c r="X673">
        <v>0</v>
      </c>
    </row>
    <row r="674" spans="2:24" x14ac:dyDescent="0.2">
      <c r="B674">
        <v>153</v>
      </c>
      <c r="C674">
        <v>1954</v>
      </c>
      <c r="D674" t="s">
        <v>23</v>
      </c>
      <c r="E674" t="s">
        <v>24</v>
      </c>
      <c r="F674" t="s">
        <v>884</v>
      </c>
      <c r="G674">
        <v>0</v>
      </c>
      <c r="H674">
        <v>0</v>
      </c>
      <c r="I674" t="s">
        <v>171</v>
      </c>
      <c r="J674">
        <v>29</v>
      </c>
      <c r="K674">
        <v>19</v>
      </c>
      <c r="L674">
        <v>3</v>
      </c>
      <c r="M674">
        <v>6</v>
      </c>
      <c r="N674">
        <v>4</v>
      </c>
      <c r="O674">
        <v>2</v>
      </c>
      <c r="P674">
        <v>12</v>
      </c>
      <c r="Q674">
        <v>1</v>
      </c>
      <c r="R674">
        <v>1</v>
      </c>
      <c r="S674">
        <v>3</v>
      </c>
      <c r="T674">
        <v>4</v>
      </c>
      <c r="U674">
        <v>0</v>
      </c>
      <c r="V674">
        <v>0</v>
      </c>
      <c r="W674" t="s">
        <v>27</v>
      </c>
      <c r="X674">
        <v>0</v>
      </c>
    </row>
    <row r="675" spans="2:24" x14ac:dyDescent="0.2">
      <c r="B675">
        <v>10524</v>
      </c>
      <c r="C675">
        <v>1964</v>
      </c>
      <c r="D675" t="s">
        <v>53</v>
      </c>
      <c r="E675" t="s">
        <v>24</v>
      </c>
      <c r="F675" t="s">
        <v>885</v>
      </c>
      <c r="G675">
        <v>0</v>
      </c>
      <c r="H675">
        <v>1</v>
      </c>
      <c r="I675" t="s">
        <v>886</v>
      </c>
      <c r="J675">
        <v>29</v>
      </c>
      <c r="K675">
        <v>386</v>
      </c>
      <c r="L675">
        <v>23</v>
      </c>
      <c r="M675">
        <v>95</v>
      </c>
      <c r="N675">
        <v>54</v>
      </c>
      <c r="O675">
        <v>41</v>
      </c>
      <c r="P675">
        <v>196</v>
      </c>
      <c r="Q675">
        <v>4</v>
      </c>
      <c r="R675">
        <v>2</v>
      </c>
      <c r="S675">
        <v>5</v>
      </c>
      <c r="T675">
        <v>2</v>
      </c>
      <c r="U675">
        <v>0</v>
      </c>
      <c r="V675">
        <v>0</v>
      </c>
      <c r="W675" t="s">
        <v>31</v>
      </c>
      <c r="X675">
        <v>0</v>
      </c>
    </row>
    <row r="676" spans="2:24" x14ac:dyDescent="0.2">
      <c r="B676">
        <v>1518</v>
      </c>
      <c r="C676">
        <v>1966</v>
      </c>
      <c r="D676" t="s">
        <v>53</v>
      </c>
      <c r="E676" t="s">
        <v>32</v>
      </c>
      <c r="F676" t="s">
        <v>887</v>
      </c>
      <c r="G676">
        <v>1</v>
      </c>
      <c r="H676">
        <v>1</v>
      </c>
      <c r="I676" t="s">
        <v>673</v>
      </c>
      <c r="J676">
        <v>29</v>
      </c>
      <c r="K676">
        <v>379</v>
      </c>
      <c r="L676">
        <v>6</v>
      </c>
      <c r="M676">
        <v>157</v>
      </c>
      <c r="N676">
        <v>25</v>
      </c>
      <c r="O676">
        <v>91</v>
      </c>
      <c r="P676">
        <v>91</v>
      </c>
      <c r="Q676">
        <v>5</v>
      </c>
      <c r="R676">
        <v>9</v>
      </c>
      <c r="S676">
        <v>7</v>
      </c>
      <c r="T676">
        <v>7</v>
      </c>
      <c r="U676">
        <v>0</v>
      </c>
      <c r="V676">
        <v>0</v>
      </c>
      <c r="W676" t="s">
        <v>27</v>
      </c>
      <c r="X676">
        <v>0</v>
      </c>
    </row>
    <row r="677" spans="2:24" x14ac:dyDescent="0.2">
      <c r="B677">
        <v>2036</v>
      </c>
      <c r="C677">
        <v>1974</v>
      </c>
      <c r="D677" t="s">
        <v>40</v>
      </c>
      <c r="E677" t="s">
        <v>36</v>
      </c>
      <c r="F677" t="s">
        <v>888</v>
      </c>
      <c r="G677">
        <v>0</v>
      </c>
      <c r="H677">
        <v>1</v>
      </c>
      <c r="I677" s="1">
        <v>41584</v>
      </c>
      <c r="J677">
        <v>29</v>
      </c>
      <c r="K677">
        <v>243</v>
      </c>
      <c r="L677">
        <v>11</v>
      </c>
      <c r="M677">
        <v>119</v>
      </c>
      <c r="N677">
        <v>10</v>
      </c>
      <c r="O677">
        <v>3</v>
      </c>
      <c r="P677">
        <v>15</v>
      </c>
      <c r="Q677">
        <v>3</v>
      </c>
      <c r="R677">
        <v>4</v>
      </c>
      <c r="S677">
        <v>8</v>
      </c>
      <c r="T677">
        <v>4</v>
      </c>
      <c r="U677">
        <v>0</v>
      </c>
      <c r="V677">
        <v>0</v>
      </c>
      <c r="W677" t="s">
        <v>50</v>
      </c>
      <c r="X677">
        <v>0</v>
      </c>
    </row>
    <row r="678" spans="2:24" x14ac:dyDescent="0.2">
      <c r="B678">
        <v>9495</v>
      </c>
      <c r="C678">
        <v>1983</v>
      </c>
      <c r="D678" t="s">
        <v>23</v>
      </c>
      <c r="E678" t="s">
        <v>36</v>
      </c>
      <c r="F678" t="s">
        <v>889</v>
      </c>
      <c r="G678">
        <v>0</v>
      </c>
      <c r="H678">
        <v>0</v>
      </c>
      <c r="I678" s="1">
        <v>41491</v>
      </c>
      <c r="J678">
        <v>29</v>
      </c>
      <c r="K678">
        <v>358</v>
      </c>
      <c r="L678">
        <v>108</v>
      </c>
      <c r="M678">
        <v>413</v>
      </c>
      <c r="N678">
        <v>141</v>
      </c>
      <c r="O678">
        <v>97</v>
      </c>
      <c r="P678">
        <v>32</v>
      </c>
      <c r="Q678">
        <v>1</v>
      </c>
      <c r="R678">
        <v>2</v>
      </c>
      <c r="S678">
        <v>6</v>
      </c>
      <c r="T678">
        <v>1</v>
      </c>
      <c r="U678">
        <v>0</v>
      </c>
      <c r="V678">
        <v>0</v>
      </c>
      <c r="W678" t="s">
        <v>27</v>
      </c>
      <c r="X678">
        <v>0</v>
      </c>
    </row>
    <row r="679" spans="2:24" x14ac:dyDescent="0.2">
      <c r="B679">
        <v>2631</v>
      </c>
      <c r="C679">
        <v>1983</v>
      </c>
      <c r="D679" t="s">
        <v>23</v>
      </c>
      <c r="E679" t="s">
        <v>36</v>
      </c>
      <c r="F679" t="s">
        <v>889</v>
      </c>
      <c r="G679">
        <v>0</v>
      </c>
      <c r="H679">
        <v>0</v>
      </c>
      <c r="I679" s="1">
        <v>41491</v>
      </c>
      <c r="J679">
        <v>29</v>
      </c>
      <c r="K679">
        <v>358</v>
      </c>
      <c r="L679">
        <v>108</v>
      </c>
      <c r="M679">
        <v>413</v>
      </c>
      <c r="N679">
        <v>141</v>
      </c>
      <c r="O679">
        <v>97</v>
      </c>
      <c r="P679">
        <v>32</v>
      </c>
      <c r="Q679">
        <v>1</v>
      </c>
      <c r="R679">
        <v>2</v>
      </c>
      <c r="S679">
        <v>6</v>
      </c>
      <c r="T679">
        <v>1</v>
      </c>
      <c r="U679">
        <v>0</v>
      </c>
      <c r="V679">
        <v>0</v>
      </c>
      <c r="W679" t="s">
        <v>27</v>
      </c>
      <c r="X679">
        <v>0</v>
      </c>
    </row>
    <row r="680" spans="2:24" x14ac:dyDescent="0.2">
      <c r="B680">
        <v>6312</v>
      </c>
      <c r="C680">
        <v>1960</v>
      </c>
      <c r="D680" t="s">
        <v>23</v>
      </c>
      <c r="E680" t="s">
        <v>32</v>
      </c>
      <c r="F680" t="s">
        <v>890</v>
      </c>
      <c r="G680">
        <v>0</v>
      </c>
      <c r="H680">
        <v>1</v>
      </c>
      <c r="I680" t="s">
        <v>403</v>
      </c>
      <c r="J680">
        <v>29</v>
      </c>
      <c r="K680">
        <v>258</v>
      </c>
      <c r="L680">
        <v>107</v>
      </c>
      <c r="M680">
        <v>291</v>
      </c>
      <c r="N680">
        <v>84</v>
      </c>
      <c r="O680">
        <v>37</v>
      </c>
      <c r="P680">
        <v>86</v>
      </c>
      <c r="Q680">
        <v>4</v>
      </c>
      <c r="R680">
        <v>10</v>
      </c>
      <c r="S680">
        <v>13</v>
      </c>
      <c r="T680">
        <v>7</v>
      </c>
      <c r="U680">
        <v>0</v>
      </c>
      <c r="V680">
        <v>0</v>
      </c>
      <c r="W680" t="s">
        <v>46</v>
      </c>
      <c r="X680">
        <v>0</v>
      </c>
    </row>
    <row r="681" spans="2:24" x14ac:dyDescent="0.2">
      <c r="B681">
        <v>615</v>
      </c>
      <c r="C681">
        <v>1961</v>
      </c>
      <c r="D681" t="s">
        <v>23</v>
      </c>
      <c r="E681" t="s">
        <v>36</v>
      </c>
      <c r="F681" t="s">
        <v>891</v>
      </c>
      <c r="G681">
        <v>0</v>
      </c>
      <c r="H681">
        <v>0</v>
      </c>
      <c r="I681" s="1">
        <v>41581</v>
      </c>
      <c r="J681">
        <v>29</v>
      </c>
      <c r="K681">
        <v>65</v>
      </c>
      <c r="L681">
        <v>36</v>
      </c>
      <c r="M681">
        <v>74</v>
      </c>
      <c r="N681">
        <v>38</v>
      </c>
      <c r="O681">
        <v>20</v>
      </c>
      <c r="P681">
        <v>110</v>
      </c>
      <c r="Q681">
        <v>1</v>
      </c>
      <c r="R681">
        <v>5</v>
      </c>
      <c r="S681">
        <v>4</v>
      </c>
      <c r="T681">
        <v>7</v>
      </c>
      <c r="U681">
        <v>0</v>
      </c>
      <c r="V681">
        <v>0</v>
      </c>
      <c r="W681" t="s">
        <v>27</v>
      </c>
      <c r="X681">
        <v>0</v>
      </c>
    </row>
    <row r="682" spans="2:24" x14ac:dyDescent="0.2">
      <c r="B682">
        <v>4406</v>
      </c>
      <c r="C682">
        <v>1971</v>
      </c>
      <c r="D682" t="s">
        <v>23</v>
      </c>
      <c r="E682" t="s">
        <v>36</v>
      </c>
      <c r="F682" t="s">
        <v>892</v>
      </c>
      <c r="G682">
        <v>0</v>
      </c>
      <c r="H682">
        <v>1</v>
      </c>
      <c r="I682" t="s">
        <v>263</v>
      </c>
      <c r="J682">
        <v>29</v>
      </c>
      <c r="K682">
        <v>846</v>
      </c>
      <c r="L682">
        <v>84</v>
      </c>
      <c r="M682">
        <v>352</v>
      </c>
      <c r="N682">
        <v>91</v>
      </c>
      <c r="O682">
        <v>56</v>
      </c>
      <c r="P682">
        <v>42</v>
      </c>
      <c r="Q682">
        <v>4</v>
      </c>
      <c r="R682">
        <v>9</v>
      </c>
      <c r="S682">
        <v>8</v>
      </c>
      <c r="T682">
        <v>5</v>
      </c>
      <c r="U682">
        <v>0</v>
      </c>
      <c r="V682">
        <v>0</v>
      </c>
      <c r="W682" t="s">
        <v>31</v>
      </c>
      <c r="X682">
        <v>0</v>
      </c>
    </row>
    <row r="683" spans="2:24" x14ac:dyDescent="0.2">
      <c r="B683">
        <v>10061</v>
      </c>
      <c r="C683">
        <v>1951</v>
      </c>
      <c r="D683" t="s">
        <v>23</v>
      </c>
      <c r="E683" t="s">
        <v>32</v>
      </c>
      <c r="F683" t="s">
        <v>893</v>
      </c>
      <c r="G683">
        <v>0</v>
      </c>
      <c r="H683">
        <v>1</v>
      </c>
      <c r="I683" s="1">
        <v>41395</v>
      </c>
      <c r="J683">
        <v>29</v>
      </c>
      <c r="K683">
        <v>724</v>
      </c>
      <c r="L683">
        <v>17</v>
      </c>
      <c r="M683">
        <v>143</v>
      </c>
      <c r="N683">
        <v>0</v>
      </c>
      <c r="O683">
        <v>8</v>
      </c>
      <c r="P683">
        <v>196</v>
      </c>
      <c r="Q683">
        <v>2</v>
      </c>
      <c r="R683">
        <v>9</v>
      </c>
      <c r="S683">
        <v>12</v>
      </c>
      <c r="T683">
        <v>7</v>
      </c>
      <c r="U683">
        <v>0</v>
      </c>
      <c r="V683">
        <v>0</v>
      </c>
      <c r="W683" t="s">
        <v>35</v>
      </c>
      <c r="X683">
        <v>0</v>
      </c>
    </row>
    <row r="684" spans="2:24" x14ac:dyDescent="0.2">
      <c r="B684">
        <v>10619</v>
      </c>
      <c r="C684">
        <v>1995</v>
      </c>
      <c r="D684" t="s">
        <v>23</v>
      </c>
      <c r="E684" t="s">
        <v>28</v>
      </c>
      <c r="F684" t="s">
        <v>894</v>
      </c>
      <c r="G684">
        <v>0</v>
      </c>
      <c r="H684">
        <v>0</v>
      </c>
      <c r="I684" s="1">
        <v>40980</v>
      </c>
      <c r="J684">
        <v>29</v>
      </c>
      <c r="K684">
        <v>770</v>
      </c>
      <c r="L684">
        <v>29</v>
      </c>
      <c r="M684">
        <v>890</v>
      </c>
      <c r="N684">
        <v>250</v>
      </c>
      <c r="O684">
        <v>27</v>
      </c>
      <c r="P684">
        <v>24</v>
      </c>
      <c r="Q684">
        <v>1</v>
      </c>
      <c r="R684">
        <v>7</v>
      </c>
      <c r="S684">
        <v>7</v>
      </c>
      <c r="T684">
        <v>3</v>
      </c>
      <c r="U684">
        <v>1</v>
      </c>
      <c r="V684">
        <v>0</v>
      </c>
      <c r="W684" t="s">
        <v>67</v>
      </c>
      <c r="X684">
        <v>1</v>
      </c>
    </row>
    <row r="685" spans="2:24" x14ac:dyDescent="0.2">
      <c r="B685">
        <v>4945</v>
      </c>
      <c r="C685">
        <v>1954</v>
      </c>
      <c r="D685" t="s">
        <v>23</v>
      </c>
      <c r="E685" t="s">
        <v>55</v>
      </c>
      <c r="F685" t="s">
        <v>895</v>
      </c>
      <c r="G685">
        <v>0</v>
      </c>
      <c r="H685">
        <v>0</v>
      </c>
      <c r="I685" s="1">
        <v>41101</v>
      </c>
      <c r="J685">
        <v>29</v>
      </c>
      <c r="K685">
        <v>815</v>
      </c>
      <c r="L685">
        <v>10</v>
      </c>
      <c r="M685">
        <v>239</v>
      </c>
      <c r="N685">
        <v>28</v>
      </c>
      <c r="O685">
        <v>10</v>
      </c>
      <c r="P685">
        <v>108</v>
      </c>
      <c r="Q685">
        <v>2</v>
      </c>
      <c r="R685">
        <v>10</v>
      </c>
      <c r="S685">
        <v>12</v>
      </c>
      <c r="T685">
        <v>6</v>
      </c>
      <c r="U685">
        <v>0</v>
      </c>
      <c r="V685">
        <v>0</v>
      </c>
      <c r="W685" t="s">
        <v>27</v>
      </c>
      <c r="X685">
        <v>0</v>
      </c>
    </row>
    <row r="686" spans="2:24" x14ac:dyDescent="0.2">
      <c r="B686">
        <v>1777</v>
      </c>
      <c r="C686">
        <v>1981</v>
      </c>
      <c r="D686" t="s">
        <v>118</v>
      </c>
      <c r="E686" t="s">
        <v>32</v>
      </c>
      <c r="F686" t="s">
        <v>896</v>
      </c>
      <c r="G686">
        <v>0</v>
      </c>
      <c r="H686">
        <v>0</v>
      </c>
      <c r="I686" s="1">
        <v>41099</v>
      </c>
      <c r="J686">
        <v>29</v>
      </c>
      <c r="K686">
        <v>2</v>
      </c>
      <c r="L686">
        <v>2</v>
      </c>
      <c r="M686">
        <v>11</v>
      </c>
      <c r="N686">
        <v>41</v>
      </c>
      <c r="O686">
        <v>7</v>
      </c>
      <c r="P686">
        <v>11</v>
      </c>
      <c r="Q686">
        <v>1</v>
      </c>
      <c r="R686">
        <v>2</v>
      </c>
      <c r="S686">
        <v>3</v>
      </c>
      <c r="T686">
        <v>8</v>
      </c>
      <c r="U686">
        <v>0</v>
      </c>
      <c r="V686">
        <v>0</v>
      </c>
      <c r="W686" t="s">
        <v>27</v>
      </c>
      <c r="X686">
        <v>0</v>
      </c>
    </row>
    <row r="687" spans="2:24" x14ac:dyDescent="0.2">
      <c r="B687">
        <v>4023</v>
      </c>
      <c r="C687">
        <v>1971</v>
      </c>
      <c r="D687" t="s">
        <v>23</v>
      </c>
      <c r="E687" t="s">
        <v>32</v>
      </c>
      <c r="F687" t="s">
        <v>897</v>
      </c>
      <c r="G687">
        <v>1</v>
      </c>
      <c r="H687">
        <v>0</v>
      </c>
      <c r="I687" s="1">
        <v>41069</v>
      </c>
      <c r="J687">
        <v>29</v>
      </c>
      <c r="K687">
        <v>16</v>
      </c>
      <c r="L687">
        <v>17</v>
      </c>
      <c r="M687">
        <v>19</v>
      </c>
      <c r="N687">
        <v>20</v>
      </c>
      <c r="O687">
        <v>21</v>
      </c>
      <c r="P687">
        <v>22</v>
      </c>
      <c r="Q687">
        <v>3</v>
      </c>
      <c r="R687">
        <v>3</v>
      </c>
      <c r="S687">
        <v>2</v>
      </c>
      <c r="T687">
        <v>8</v>
      </c>
      <c r="U687">
        <v>1</v>
      </c>
      <c r="V687">
        <v>0</v>
      </c>
      <c r="W687" t="s">
        <v>27</v>
      </c>
      <c r="X687">
        <v>0</v>
      </c>
    </row>
    <row r="688" spans="2:24" x14ac:dyDescent="0.2">
      <c r="B688">
        <v>7922</v>
      </c>
      <c r="C688">
        <v>1952</v>
      </c>
      <c r="D688" t="s">
        <v>40</v>
      </c>
      <c r="E688" t="s">
        <v>28</v>
      </c>
      <c r="F688" t="s">
        <v>898</v>
      </c>
      <c r="G688">
        <v>0</v>
      </c>
      <c r="H688">
        <v>1</v>
      </c>
      <c r="I688" s="1">
        <v>41251</v>
      </c>
      <c r="J688">
        <v>29</v>
      </c>
      <c r="K688">
        <v>819</v>
      </c>
      <c r="L688">
        <v>0</v>
      </c>
      <c r="M688">
        <v>72</v>
      </c>
      <c r="N688">
        <v>12</v>
      </c>
      <c r="O688">
        <v>0</v>
      </c>
      <c r="P688">
        <v>63</v>
      </c>
      <c r="Q688">
        <v>2</v>
      </c>
      <c r="R688">
        <v>11</v>
      </c>
      <c r="S688">
        <v>10</v>
      </c>
      <c r="T688">
        <v>7</v>
      </c>
      <c r="U688">
        <v>0</v>
      </c>
      <c r="V688">
        <v>0</v>
      </c>
      <c r="W688" t="s">
        <v>67</v>
      </c>
      <c r="X688">
        <v>1</v>
      </c>
    </row>
    <row r="689" spans="2:24" x14ac:dyDescent="0.2">
      <c r="B689">
        <v>10699</v>
      </c>
      <c r="C689">
        <v>1986</v>
      </c>
      <c r="D689" t="s">
        <v>23</v>
      </c>
      <c r="E689" t="s">
        <v>32</v>
      </c>
      <c r="F689" t="s">
        <v>899</v>
      </c>
      <c r="G689">
        <v>1</v>
      </c>
      <c r="H689">
        <v>0</v>
      </c>
      <c r="I689" t="s">
        <v>26</v>
      </c>
      <c r="J689">
        <v>30</v>
      </c>
      <c r="K689">
        <v>46</v>
      </c>
      <c r="L689">
        <v>0</v>
      </c>
      <c r="M689">
        <v>40</v>
      </c>
      <c r="N689">
        <v>3</v>
      </c>
      <c r="O689">
        <v>0</v>
      </c>
      <c r="P689">
        <v>3</v>
      </c>
      <c r="Q689">
        <v>2</v>
      </c>
      <c r="R689">
        <v>3</v>
      </c>
      <c r="S689">
        <v>3</v>
      </c>
      <c r="T689">
        <v>8</v>
      </c>
      <c r="U689">
        <v>0</v>
      </c>
      <c r="V689">
        <v>0</v>
      </c>
      <c r="W689" t="s">
        <v>67</v>
      </c>
      <c r="X689">
        <v>0</v>
      </c>
    </row>
    <row r="690" spans="2:24" x14ac:dyDescent="0.2">
      <c r="B690">
        <v>7516</v>
      </c>
      <c r="C690">
        <v>1984</v>
      </c>
      <c r="D690" t="s">
        <v>23</v>
      </c>
      <c r="E690" t="s">
        <v>32</v>
      </c>
      <c r="F690" t="s">
        <v>900</v>
      </c>
      <c r="G690">
        <v>1</v>
      </c>
      <c r="H690">
        <v>0</v>
      </c>
      <c r="I690" t="s">
        <v>785</v>
      </c>
      <c r="J690">
        <v>30</v>
      </c>
      <c r="K690">
        <v>5</v>
      </c>
      <c r="L690">
        <v>3</v>
      </c>
      <c r="M690">
        <v>11</v>
      </c>
      <c r="N690">
        <v>12</v>
      </c>
      <c r="O690">
        <v>5</v>
      </c>
      <c r="P690">
        <v>9</v>
      </c>
      <c r="Q690">
        <v>1</v>
      </c>
      <c r="R690">
        <v>2</v>
      </c>
      <c r="S690">
        <v>3</v>
      </c>
      <c r="T690">
        <v>6</v>
      </c>
      <c r="U690">
        <v>0</v>
      </c>
      <c r="V690">
        <v>0</v>
      </c>
      <c r="W690" t="s">
        <v>46</v>
      </c>
      <c r="X690">
        <v>0</v>
      </c>
    </row>
    <row r="691" spans="2:24" x14ac:dyDescent="0.2">
      <c r="B691">
        <v>3129</v>
      </c>
      <c r="C691">
        <v>1984</v>
      </c>
      <c r="D691" t="s">
        <v>23</v>
      </c>
      <c r="E691" t="s">
        <v>32</v>
      </c>
      <c r="F691" t="s">
        <v>900</v>
      </c>
      <c r="G691">
        <v>1</v>
      </c>
      <c r="H691">
        <v>0</v>
      </c>
      <c r="I691" t="s">
        <v>785</v>
      </c>
      <c r="J691">
        <v>30</v>
      </c>
      <c r="K691">
        <v>5</v>
      </c>
      <c r="L691">
        <v>3</v>
      </c>
      <c r="M691">
        <v>11</v>
      </c>
      <c r="N691">
        <v>12</v>
      </c>
      <c r="O691">
        <v>5</v>
      </c>
      <c r="P691">
        <v>9</v>
      </c>
      <c r="Q691">
        <v>1</v>
      </c>
      <c r="R691">
        <v>2</v>
      </c>
      <c r="S691">
        <v>3</v>
      </c>
      <c r="T691">
        <v>6</v>
      </c>
      <c r="U691">
        <v>0</v>
      </c>
      <c r="V691">
        <v>0</v>
      </c>
      <c r="W691" t="s">
        <v>27</v>
      </c>
      <c r="X691">
        <v>0</v>
      </c>
    </row>
    <row r="692" spans="2:24" x14ac:dyDescent="0.2">
      <c r="B692">
        <v>5121</v>
      </c>
      <c r="C692">
        <v>1978</v>
      </c>
      <c r="D692" t="s">
        <v>23</v>
      </c>
      <c r="E692" t="s">
        <v>28</v>
      </c>
      <c r="F692" t="s">
        <v>901</v>
      </c>
      <c r="G692">
        <v>0</v>
      </c>
      <c r="H692">
        <v>1</v>
      </c>
      <c r="I692" t="s">
        <v>251</v>
      </c>
      <c r="J692">
        <v>30</v>
      </c>
      <c r="K692">
        <v>479</v>
      </c>
      <c r="L692">
        <v>5</v>
      </c>
      <c r="M692">
        <v>82</v>
      </c>
      <c r="N692">
        <v>7</v>
      </c>
      <c r="O692">
        <v>17</v>
      </c>
      <c r="P692">
        <v>171</v>
      </c>
      <c r="Q692">
        <v>2</v>
      </c>
      <c r="R692">
        <v>7</v>
      </c>
      <c r="S692">
        <v>5</v>
      </c>
      <c r="T692">
        <v>5</v>
      </c>
      <c r="U692">
        <v>0</v>
      </c>
      <c r="V692">
        <v>0</v>
      </c>
      <c r="W692" t="s">
        <v>31</v>
      </c>
      <c r="X692">
        <v>1</v>
      </c>
    </row>
    <row r="693" spans="2:24" x14ac:dyDescent="0.2">
      <c r="B693">
        <v>2186</v>
      </c>
      <c r="C693">
        <v>1978</v>
      </c>
      <c r="D693" t="s">
        <v>43</v>
      </c>
      <c r="E693" t="s">
        <v>36</v>
      </c>
      <c r="F693" t="s">
        <v>902</v>
      </c>
      <c r="G693">
        <v>0</v>
      </c>
      <c r="H693">
        <v>0</v>
      </c>
      <c r="I693" s="1">
        <v>41915</v>
      </c>
      <c r="J693">
        <v>30</v>
      </c>
      <c r="K693">
        <v>938</v>
      </c>
      <c r="L693">
        <v>142</v>
      </c>
      <c r="M693">
        <v>754</v>
      </c>
      <c r="N693">
        <v>159</v>
      </c>
      <c r="O693">
        <v>81</v>
      </c>
      <c r="P693">
        <v>183</v>
      </c>
      <c r="Q693">
        <v>1</v>
      </c>
      <c r="R693">
        <v>5</v>
      </c>
      <c r="S693">
        <v>6</v>
      </c>
      <c r="T693">
        <v>2</v>
      </c>
      <c r="U693">
        <v>1</v>
      </c>
      <c r="V693">
        <v>0</v>
      </c>
      <c r="W693" t="s">
        <v>27</v>
      </c>
      <c r="X693">
        <v>3</v>
      </c>
    </row>
    <row r="694" spans="2:24" x14ac:dyDescent="0.2">
      <c r="B694">
        <v>10548</v>
      </c>
      <c r="C694">
        <v>1996</v>
      </c>
      <c r="D694" t="s">
        <v>23</v>
      </c>
      <c r="E694" t="s">
        <v>28</v>
      </c>
      <c r="F694" t="s">
        <v>903</v>
      </c>
      <c r="G694">
        <v>0</v>
      </c>
      <c r="H694">
        <v>0</v>
      </c>
      <c r="I694" s="1">
        <v>41885</v>
      </c>
      <c r="J694">
        <v>30</v>
      </c>
      <c r="K694">
        <v>283</v>
      </c>
      <c r="L694">
        <v>17</v>
      </c>
      <c r="M694">
        <v>372</v>
      </c>
      <c r="N694">
        <v>138</v>
      </c>
      <c r="O694">
        <v>106</v>
      </c>
      <c r="P694">
        <v>44</v>
      </c>
      <c r="Q694">
        <v>1</v>
      </c>
      <c r="R694">
        <v>3</v>
      </c>
      <c r="S694">
        <v>12</v>
      </c>
      <c r="T694">
        <v>1</v>
      </c>
      <c r="U694">
        <v>0</v>
      </c>
      <c r="V694">
        <v>0</v>
      </c>
      <c r="W694" t="s">
        <v>46</v>
      </c>
      <c r="X694">
        <v>0</v>
      </c>
    </row>
    <row r="695" spans="2:24" x14ac:dyDescent="0.2">
      <c r="B695">
        <v>6384</v>
      </c>
      <c r="C695">
        <v>1979</v>
      </c>
      <c r="D695" t="s">
        <v>23</v>
      </c>
      <c r="E695" t="s">
        <v>24</v>
      </c>
      <c r="F695" t="s">
        <v>904</v>
      </c>
      <c r="G695">
        <v>0</v>
      </c>
      <c r="H695">
        <v>1</v>
      </c>
      <c r="I695" s="1">
        <v>41945</v>
      </c>
      <c r="J695">
        <v>30</v>
      </c>
      <c r="K695">
        <v>909</v>
      </c>
      <c r="L695">
        <v>12</v>
      </c>
      <c r="M695">
        <v>278</v>
      </c>
      <c r="N695">
        <v>0</v>
      </c>
      <c r="O695">
        <v>12</v>
      </c>
      <c r="P695">
        <v>242</v>
      </c>
      <c r="Q695">
        <v>3</v>
      </c>
      <c r="R695">
        <v>5</v>
      </c>
      <c r="S695">
        <v>11</v>
      </c>
      <c r="T695">
        <v>8</v>
      </c>
      <c r="U695">
        <v>0</v>
      </c>
      <c r="V695">
        <v>0</v>
      </c>
      <c r="W695" t="s">
        <v>35</v>
      </c>
      <c r="X695">
        <v>1</v>
      </c>
    </row>
    <row r="696" spans="2:24" x14ac:dyDescent="0.2">
      <c r="B696">
        <v>2625</v>
      </c>
      <c r="C696">
        <v>1955</v>
      </c>
      <c r="D696" t="s">
        <v>43</v>
      </c>
      <c r="E696" t="s">
        <v>28</v>
      </c>
      <c r="F696" t="s">
        <v>905</v>
      </c>
      <c r="G696">
        <v>0</v>
      </c>
      <c r="H696">
        <v>1</v>
      </c>
      <c r="I696" t="s">
        <v>168</v>
      </c>
      <c r="J696">
        <v>30</v>
      </c>
      <c r="K696">
        <v>156</v>
      </c>
      <c r="L696">
        <v>29</v>
      </c>
      <c r="M696">
        <v>56</v>
      </c>
      <c r="N696">
        <v>30</v>
      </c>
      <c r="O696">
        <v>32</v>
      </c>
      <c r="P696">
        <v>47</v>
      </c>
      <c r="Q696">
        <v>2</v>
      </c>
      <c r="R696">
        <v>3</v>
      </c>
      <c r="S696">
        <v>7</v>
      </c>
      <c r="T696">
        <v>3</v>
      </c>
      <c r="U696">
        <v>0</v>
      </c>
      <c r="V696">
        <v>0</v>
      </c>
      <c r="W696" t="s">
        <v>67</v>
      </c>
      <c r="X696">
        <v>0</v>
      </c>
    </row>
    <row r="697" spans="2:24" x14ac:dyDescent="0.2">
      <c r="B697">
        <v>1676</v>
      </c>
      <c r="C697">
        <v>1976</v>
      </c>
      <c r="D697" t="s">
        <v>23</v>
      </c>
      <c r="E697" t="s">
        <v>32</v>
      </c>
      <c r="F697" t="s">
        <v>906</v>
      </c>
      <c r="G697">
        <v>0</v>
      </c>
      <c r="H697">
        <v>1</v>
      </c>
      <c r="I697" t="s">
        <v>536</v>
      </c>
      <c r="J697">
        <v>30</v>
      </c>
      <c r="K697">
        <v>213</v>
      </c>
      <c r="L697">
        <v>2</v>
      </c>
      <c r="M697">
        <v>44</v>
      </c>
      <c r="N697">
        <v>0</v>
      </c>
      <c r="O697">
        <v>2</v>
      </c>
      <c r="P697">
        <v>5</v>
      </c>
      <c r="Q697">
        <v>4</v>
      </c>
      <c r="R697">
        <v>4</v>
      </c>
      <c r="S697">
        <v>5</v>
      </c>
      <c r="T697">
        <v>5</v>
      </c>
      <c r="U697">
        <v>0</v>
      </c>
      <c r="V697">
        <v>0</v>
      </c>
      <c r="W697" t="s">
        <v>27</v>
      </c>
      <c r="X697">
        <v>0</v>
      </c>
    </row>
    <row r="698" spans="2:24" x14ac:dyDescent="0.2">
      <c r="B698">
        <v>5534</v>
      </c>
      <c r="C698">
        <v>1976</v>
      </c>
      <c r="D698" t="s">
        <v>53</v>
      </c>
      <c r="E698" t="s">
        <v>32</v>
      </c>
      <c r="F698" t="s">
        <v>907</v>
      </c>
      <c r="G698">
        <v>0</v>
      </c>
      <c r="H698">
        <v>1</v>
      </c>
      <c r="I698" t="s">
        <v>883</v>
      </c>
      <c r="J698">
        <v>30</v>
      </c>
      <c r="K698">
        <v>123</v>
      </c>
      <c r="L698">
        <v>1</v>
      </c>
      <c r="M698">
        <v>26</v>
      </c>
      <c r="N698">
        <v>2</v>
      </c>
      <c r="O698">
        <v>0</v>
      </c>
      <c r="P698">
        <v>72</v>
      </c>
      <c r="Q698">
        <v>2</v>
      </c>
      <c r="R698">
        <v>3</v>
      </c>
      <c r="S698">
        <v>3</v>
      </c>
      <c r="T698">
        <v>7</v>
      </c>
      <c r="U698">
        <v>0</v>
      </c>
      <c r="V698">
        <v>0</v>
      </c>
      <c r="W698" t="s">
        <v>27</v>
      </c>
      <c r="X698">
        <v>1</v>
      </c>
    </row>
    <row r="699" spans="2:24" x14ac:dyDescent="0.2">
      <c r="B699">
        <v>6859</v>
      </c>
      <c r="C699">
        <v>1988</v>
      </c>
      <c r="D699" t="s">
        <v>23</v>
      </c>
      <c r="E699" t="s">
        <v>28</v>
      </c>
      <c r="F699" t="s">
        <v>908</v>
      </c>
      <c r="G699">
        <v>1</v>
      </c>
      <c r="H699">
        <v>0</v>
      </c>
      <c r="I699" s="1">
        <v>41496</v>
      </c>
      <c r="J699">
        <v>30</v>
      </c>
      <c r="K699">
        <v>37</v>
      </c>
      <c r="L699">
        <v>4</v>
      </c>
      <c r="M699">
        <v>24</v>
      </c>
      <c r="N699">
        <v>16</v>
      </c>
      <c r="O699">
        <v>9</v>
      </c>
      <c r="P699">
        <v>9</v>
      </c>
      <c r="Q699">
        <v>2</v>
      </c>
      <c r="R699">
        <v>4</v>
      </c>
      <c r="S699">
        <v>3</v>
      </c>
      <c r="T699">
        <v>9</v>
      </c>
      <c r="U699">
        <v>0</v>
      </c>
      <c r="V699">
        <v>0</v>
      </c>
      <c r="W699" t="s">
        <v>27</v>
      </c>
      <c r="X699">
        <v>0</v>
      </c>
    </row>
    <row r="700" spans="2:24" x14ac:dyDescent="0.2">
      <c r="B700">
        <v>271</v>
      </c>
      <c r="C700">
        <v>1970</v>
      </c>
      <c r="D700" t="s">
        <v>23</v>
      </c>
      <c r="E700" t="s">
        <v>55</v>
      </c>
      <c r="F700" t="s">
        <v>909</v>
      </c>
      <c r="G700">
        <v>1</v>
      </c>
      <c r="H700">
        <v>1</v>
      </c>
      <c r="I700" s="1">
        <v>41315</v>
      </c>
      <c r="J700">
        <v>30</v>
      </c>
      <c r="K700">
        <v>154</v>
      </c>
      <c r="L700">
        <v>0</v>
      </c>
      <c r="M700">
        <v>50</v>
      </c>
      <c r="N700">
        <v>6</v>
      </c>
      <c r="O700">
        <v>11</v>
      </c>
      <c r="P700">
        <v>37</v>
      </c>
      <c r="Q700">
        <v>5</v>
      </c>
      <c r="R700">
        <v>3</v>
      </c>
      <c r="S700">
        <v>3</v>
      </c>
      <c r="T700">
        <v>6</v>
      </c>
      <c r="U700">
        <v>0</v>
      </c>
      <c r="V700">
        <v>0</v>
      </c>
      <c r="W700" t="s">
        <v>31</v>
      </c>
      <c r="X700">
        <v>1</v>
      </c>
    </row>
    <row r="701" spans="2:24" x14ac:dyDescent="0.2">
      <c r="B701">
        <v>7699</v>
      </c>
      <c r="C701">
        <v>1970</v>
      </c>
      <c r="D701" t="s">
        <v>23</v>
      </c>
      <c r="E701" t="s">
        <v>55</v>
      </c>
      <c r="F701" t="s">
        <v>909</v>
      </c>
      <c r="G701">
        <v>1</v>
      </c>
      <c r="H701">
        <v>1</v>
      </c>
      <c r="I701" s="1">
        <v>41315</v>
      </c>
      <c r="J701">
        <v>30</v>
      </c>
      <c r="K701">
        <v>154</v>
      </c>
      <c r="L701">
        <v>0</v>
      </c>
      <c r="M701">
        <v>50</v>
      </c>
      <c r="N701">
        <v>6</v>
      </c>
      <c r="O701">
        <v>11</v>
      </c>
      <c r="P701">
        <v>37</v>
      </c>
      <c r="Q701">
        <v>5</v>
      </c>
      <c r="R701">
        <v>3</v>
      </c>
      <c r="S701">
        <v>3</v>
      </c>
      <c r="T701">
        <v>6</v>
      </c>
      <c r="U701">
        <v>0</v>
      </c>
      <c r="V701">
        <v>0</v>
      </c>
      <c r="W701" t="s">
        <v>31</v>
      </c>
      <c r="X701">
        <v>1</v>
      </c>
    </row>
    <row r="702" spans="2:24" x14ac:dyDescent="0.2">
      <c r="B702">
        <v>7832</v>
      </c>
      <c r="C702">
        <v>1960</v>
      </c>
      <c r="D702" t="s">
        <v>53</v>
      </c>
      <c r="E702" t="s">
        <v>32</v>
      </c>
      <c r="F702" t="s">
        <v>910</v>
      </c>
      <c r="G702">
        <v>0</v>
      </c>
      <c r="H702">
        <v>1</v>
      </c>
      <c r="I702" t="s">
        <v>911</v>
      </c>
      <c r="J702">
        <v>30</v>
      </c>
      <c r="K702">
        <v>940</v>
      </c>
      <c r="L702">
        <v>44</v>
      </c>
      <c r="M702">
        <v>396</v>
      </c>
      <c r="N702">
        <v>0</v>
      </c>
      <c r="O702">
        <v>88</v>
      </c>
      <c r="P702">
        <v>58</v>
      </c>
      <c r="Q702">
        <v>1</v>
      </c>
      <c r="R702">
        <v>8</v>
      </c>
      <c r="S702">
        <v>7</v>
      </c>
      <c r="T702">
        <v>4</v>
      </c>
      <c r="U702">
        <v>1</v>
      </c>
      <c r="V702">
        <v>0</v>
      </c>
      <c r="W702" t="s">
        <v>27</v>
      </c>
      <c r="X702">
        <v>3</v>
      </c>
    </row>
    <row r="703" spans="2:24" x14ac:dyDescent="0.2">
      <c r="B703">
        <v>938</v>
      </c>
      <c r="C703">
        <v>1982</v>
      </c>
      <c r="D703" t="s">
        <v>23</v>
      </c>
      <c r="E703" t="s">
        <v>32</v>
      </c>
      <c r="F703" t="s">
        <v>912</v>
      </c>
      <c r="G703">
        <v>1</v>
      </c>
      <c r="H703">
        <v>1</v>
      </c>
      <c r="I703" t="s">
        <v>135</v>
      </c>
      <c r="J703">
        <v>30</v>
      </c>
      <c r="K703">
        <v>51</v>
      </c>
      <c r="L703">
        <v>1</v>
      </c>
      <c r="M703">
        <v>7</v>
      </c>
      <c r="N703">
        <v>2</v>
      </c>
      <c r="O703">
        <v>1</v>
      </c>
      <c r="P703">
        <v>25</v>
      </c>
      <c r="Q703">
        <v>2</v>
      </c>
      <c r="R703">
        <v>2</v>
      </c>
      <c r="S703">
        <v>2</v>
      </c>
      <c r="T703">
        <v>8</v>
      </c>
      <c r="U703">
        <v>0</v>
      </c>
      <c r="V703">
        <v>0</v>
      </c>
      <c r="W703" t="s">
        <v>27</v>
      </c>
      <c r="X703">
        <v>1</v>
      </c>
    </row>
    <row r="704" spans="2:24" x14ac:dyDescent="0.2">
      <c r="B704">
        <v>7873</v>
      </c>
      <c r="C704">
        <v>1974</v>
      </c>
      <c r="D704" t="s">
        <v>40</v>
      </c>
      <c r="E704" t="s">
        <v>36</v>
      </c>
      <c r="F704" t="s">
        <v>913</v>
      </c>
      <c r="G704">
        <v>1</v>
      </c>
      <c r="H704">
        <v>1</v>
      </c>
      <c r="I704" s="1">
        <v>41432</v>
      </c>
      <c r="J704">
        <v>30</v>
      </c>
      <c r="K704">
        <v>141</v>
      </c>
      <c r="L704">
        <v>11</v>
      </c>
      <c r="M704">
        <v>114</v>
      </c>
      <c r="N704">
        <v>15</v>
      </c>
      <c r="O704">
        <v>14</v>
      </c>
      <c r="P704">
        <v>5</v>
      </c>
      <c r="Q704">
        <v>4</v>
      </c>
      <c r="R704">
        <v>4</v>
      </c>
      <c r="S704">
        <v>7</v>
      </c>
      <c r="T704">
        <v>5</v>
      </c>
      <c r="U704">
        <v>0</v>
      </c>
      <c r="V704">
        <v>0</v>
      </c>
      <c r="W704" t="s">
        <v>31</v>
      </c>
      <c r="X704">
        <v>0</v>
      </c>
    </row>
    <row r="705" spans="2:24" x14ac:dyDescent="0.2">
      <c r="B705">
        <v>9967</v>
      </c>
      <c r="C705">
        <v>1975</v>
      </c>
      <c r="D705" t="s">
        <v>23</v>
      </c>
      <c r="E705" t="s">
        <v>24</v>
      </c>
      <c r="F705" t="s">
        <v>914</v>
      </c>
      <c r="G705">
        <v>1</v>
      </c>
      <c r="H705">
        <v>1</v>
      </c>
      <c r="I705" t="s">
        <v>915</v>
      </c>
      <c r="J705">
        <v>30</v>
      </c>
      <c r="K705">
        <v>160</v>
      </c>
      <c r="L705">
        <v>15</v>
      </c>
      <c r="M705">
        <v>196</v>
      </c>
      <c r="N705">
        <v>15</v>
      </c>
      <c r="O705">
        <v>11</v>
      </c>
      <c r="P705">
        <v>50</v>
      </c>
      <c r="Q705">
        <v>8</v>
      </c>
      <c r="R705">
        <v>6</v>
      </c>
      <c r="S705">
        <v>7</v>
      </c>
      <c r="T705">
        <v>8</v>
      </c>
      <c r="U705">
        <v>0</v>
      </c>
      <c r="V705">
        <v>0</v>
      </c>
      <c r="W705" t="s">
        <v>35</v>
      </c>
      <c r="X705">
        <v>0</v>
      </c>
    </row>
    <row r="706" spans="2:24" x14ac:dyDescent="0.2">
      <c r="B706">
        <v>1087</v>
      </c>
      <c r="C706">
        <v>1976</v>
      </c>
      <c r="D706" t="s">
        <v>53</v>
      </c>
      <c r="E706" t="s">
        <v>36</v>
      </c>
      <c r="F706" t="s">
        <v>916</v>
      </c>
      <c r="G706">
        <v>1</v>
      </c>
      <c r="H706">
        <v>0</v>
      </c>
      <c r="I706" t="s">
        <v>917</v>
      </c>
      <c r="J706">
        <v>30</v>
      </c>
      <c r="K706">
        <v>16</v>
      </c>
      <c r="L706">
        <v>14</v>
      </c>
      <c r="M706">
        <v>36</v>
      </c>
      <c r="N706">
        <v>37</v>
      </c>
      <c r="O706">
        <v>22</v>
      </c>
      <c r="P706">
        <v>48</v>
      </c>
      <c r="Q706">
        <v>3</v>
      </c>
      <c r="R706">
        <v>4</v>
      </c>
      <c r="S706">
        <v>2</v>
      </c>
      <c r="T706">
        <v>9</v>
      </c>
      <c r="U706">
        <v>1</v>
      </c>
      <c r="V706">
        <v>0</v>
      </c>
      <c r="W706" t="s">
        <v>27</v>
      </c>
      <c r="X706">
        <v>0</v>
      </c>
    </row>
    <row r="707" spans="2:24" x14ac:dyDescent="0.2">
      <c r="B707">
        <v>8314</v>
      </c>
      <c r="C707">
        <v>1983</v>
      </c>
      <c r="D707" t="s">
        <v>23</v>
      </c>
      <c r="E707" t="s">
        <v>32</v>
      </c>
      <c r="F707" t="s">
        <v>918</v>
      </c>
      <c r="G707">
        <v>0</v>
      </c>
      <c r="H707">
        <v>0</v>
      </c>
      <c r="I707" s="1">
        <v>41398</v>
      </c>
      <c r="J707">
        <v>30</v>
      </c>
      <c r="K707">
        <v>557</v>
      </c>
      <c r="L707">
        <v>129</v>
      </c>
      <c r="M707">
        <v>761</v>
      </c>
      <c r="N707">
        <v>29</v>
      </c>
      <c r="O707">
        <v>185</v>
      </c>
      <c r="P707">
        <v>111</v>
      </c>
      <c r="Q707">
        <v>1</v>
      </c>
      <c r="R707">
        <v>5</v>
      </c>
      <c r="S707">
        <v>7</v>
      </c>
      <c r="T707">
        <v>2</v>
      </c>
      <c r="U707">
        <v>0</v>
      </c>
      <c r="V707">
        <v>0</v>
      </c>
      <c r="W707" t="s">
        <v>27</v>
      </c>
      <c r="X707">
        <v>1</v>
      </c>
    </row>
    <row r="708" spans="2:24" x14ac:dyDescent="0.2">
      <c r="B708">
        <v>3762</v>
      </c>
      <c r="C708">
        <v>1987</v>
      </c>
      <c r="D708" t="s">
        <v>40</v>
      </c>
      <c r="E708" t="s">
        <v>28</v>
      </c>
      <c r="F708" t="s">
        <v>919</v>
      </c>
      <c r="G708">
        <v>0</v>
      </c>
      <c r="H708">
        <v>0</v>
      </c>
      <c r="I708" s="1">
        <v>41309</v>
      </c>
      <c r="J708">
        <v>30</v>
      </c>
      <c r="K708">
        <v>196</v>
      </c>
      <c r="L708">
        <v>0</v>
      </c>
      <c r="M708">
        <v>512</v>
      </c>
      <c r="N708">
        <v>33</v>
      </c>
      <c r="O708">
        <v>130</v>
      </c>
      <c r="P708">
        <v>54</v>
      </c>
      <c r="Q708">
        <v>1</v>
      </c>
      <c r="R708">
        <v>3</v>
      </c>
      <c r="S708">
        <v>8</v>
      </c>
      <c r="T708">
        <v>1</v>
      </c>
      <c r="U708">
        <v>1</v>
      </c>
      <c r="V708">
        <v>0</v>
      </c>
      <c r="W708" t="s">
        <v>67</v>
      </c>
      <c r="X708">
        <v>1</v>
      </c>
    </row>
    <row r="709" spans="2:24" x14ac:dyDescent="0.2">
      <c r="B709">
        <v>10383</v>
      </c>
      <c r="C709">
        <v>1967</v>
      </c>
      <c r="D709" t="s">
        <v>23</v>
      </c>
      <c r="E709" t="s">
        <v>24</v>
      </c>
      <c r="F709" t="s">
        <v>920</v>
      </c>
      <c r="G709">
        <v>0</v>
      </c>
      <c r="H709">
        <v>0</v>
      </c>
      <c r="I709" s="1">
        <v>41309</v>
      </c>
      <c r="J709">
        <v>30</v>
      </c>
      <c r="K709">
        <v>295</v>
      </c>
      <c r="L709">
        <v>35</v>
      </c>
      <c r="M709">
        <v>482</v>
      </c>
      <c r="N709">
        <v>121</v>
      </c>
      <c r="O709">
        <v>120</v>
      </c>
      <c r="P709">
        <v>40</v>
      </c>
      <c r="Q709">
        <v>1</v>
      </c>
      <c r="R709">
        <v>5</v>
      </c>
      <c r="S709">
        <v>10</v>
      </c>
      <c r="T709">
        <v>3</v>
      </c>
      <c r="U709">
        <v>1</v>
      </c>
      <c r="V709">
        <v>0</v>
      </c>
      <c r="W709" t="s">
        <v>38</v>
      </c>
      <c r="X709">
        <v>0</v>
      </c>
    </row>
    <row r="710" spans="2:24" x14ac:dyDescent="0.2">
      <c r="B710">
        <v>6798</v>
      </c>
      <c r="C710">
        <v>1967</v>
      </c>
      <c r="D710" t="s">
        <v>23</v>
      </c>
      <c r="E710" t="s">
        <v>28</v>
      </c>
      <c r="F710" t="s">
        <v>921</v>
      </c>
      <c r="G710">
        <v>1</v>
      </c>
      <c r="H710">
        <v>1</v>
      </c>
      <c r="I710" t="s">
        <v>922</v>
      </c>
      <c r="J710">
        <v>30</v>
      </c>
      <c r="K710">
        <v>231</v>
      </c>
      <c r="L710">
        <v>7</v>
      </c>
      <c r="M710">
        <v>137</v>
      </c>
      <c r="N710">
        <v>4</v>
      </c>
      <c r="O710">
        <v>15</v>
      </c>
      <c r="P710">
        <v>39</v>
      </c>
      <c r="Q710">
        <v>9</v>
      </c>
      <c r="R710">
        <v>5</v>
      </c>
      <c r="S710">
        <v>8</v>
      </c>
      <c r="T710">
        <v>7</v>
      </c>
      <c r="U710">
        <v>1</v>
      </c>
      <c r="V710">
        <v>0</v>
      </c>
      <c r="W710" t="s">
        <v>67</v>
      </c>
      <c r="X710">
        <v>0</v>
      </c>
    </row>
    <row r="711" spans="2:24" x14ac:dyDescent="0.2">
      <c r="B711">
        <v>4168</v>
      </c>
      <c r="C711">
        <v>1967</v>
      </c>
      <c r="D711" t="s">
        <v>23</v>
      </c>
      <c r="E711" t="s">
        <v>28</v>
      </c>
      <c r="F711" t="s">
        <v>921</v>
      </c>
      <c r="G711">
        <v>1</v>
      </c>
      <c r="H711">
        <v>1</v>
      </c>
      <c r="I711" t="s">
        <v>922</v>
      </c>
      <c r="J711">
        <v>30</v>
      </c>
      <c r="K711">
        <v>231</v>
      </c>
      <c r="L711">
        <v>7</v>
      </c>
      <c r="M711">
        <v>137</v>
      </c>
      <c r="N711">
        <v>4</v>
      </c>
      <c r="O711">
        <v>15</v>
      </c>
      <c r="P711">
        <v>39</v>
      </c>
      <c r="Q711">
        <v>9</v>
      </c>
      <c r="R711">
        <v>5</v>
      </c>
      <c r="S711">
        <v>8</v>
      </c>
      <c r="T711">
        <v>7</v>
      </c>
      <c r="U711">
        <v>1</v>
      </c>
      <c r="V711">
        <v>0</v>
      </c>
      <c r="W711" t="s">
        <v>27</v>
      </c>
      <c r="X711">
        <v>0</v>
      </c>
    </row>
    <row r="712" spans="2:24" x14ac:dyDescent="0.2">
      <c r="B712">
        <v>6690</v>
      </c>
      <c r="C712">
        <v>1967</v>
      </c>
      <c r="D712" t="s">
        <v>53</v>
      </c>
      <c r="E712" t="s">
        <v>32</v>
      </c>
      <c r="F712" t="s">
        <v>923</v>
      </c>
      <c r="G712">
        <v>1</v>
      </c>
      <c r="H712">
        <v>1</v>
      </c>
      <c r="I712" t="s">
        <v>924</v>
      </c>
      <c r="J712">
        <v>30</v>
      </c>
      <c r="K712">
        <v>38</v>
      </c>
      <c r="L712">
        <v>4</v>
      </c>
      <c r="M712">
        <v>22</v>
      </c>
      <c r="N712">
        <v>4</v>
      </c>
      <c r="O712">
        <v>2</v>
      </c>
      <c r="P712">
        <v>20</v>
      </c>
      <c r="Q712">
        <v>4</v>
      </c>
      <c r="R712">
        <v>3</v>
      </c>
      <c r="S712">
        <v>3</v>
      </c>
      <c r="T712">
        <v>7</v>
      </c>
      <c r="U712">
        <v>0</v>
      </c>
      <c r="V712">
        <v>0</v>
      </c>
      <c r="W712" t="s">
        <v>67</v>
      </c>
      <c r="X712">
        <v>0</v>
      </c>
    </row>
    <row r="713" spans="2:24" x14ac:dyDescent="0.2">
      <c r="B713">
        <v>10602</v>
      </c>
      <c r="C713">
        <v>1984</v>
      </c>
      <c r="D713" t="s">
        <v>23</v>
      </c>
      <c r="E713" t="s">
        <v>32</v>
      </c>
      <c r="F713" t="s">
        <v>925</v>
      </c>
      <c r="G713">
        <v>1</v>
      </c>
      <c r="H713">
        <v>0</v>
      </c>
      <c r="I713" t="s">
        <v>103</v>
      </c>
      <c r="J713">
        <v>30</v>
      </c>
      <c r="K713">
        <v>29</v>
      </c>
      <c r="L713">
        <v>12</v>
      </c>
      <c r="M713">
        <v>59</v>
      </c>
      <c r="N713">
        <v>19</v>
      </c>
      <c r="O713">
        <v>1</v>
      </c>
      <c r="P713">
        <v>36</v>
      </c>
      <c r="Q713">
        <v>2</v>
      </c>
      <c r="R713">
        <v>3</v>
      </c>
      <c r="S713">
        <v>4</v>
      </c>
      <c r="T713">
        <v>8</v>
      </c>
      <c r="U713">
        <v>0</v>
      </c>
      <c r="V713">
        <v>0</v>
      </c>
      <c r="W713" t="s">
        <v>50</v>
      </c>
      <c r="X713">
        <v>0</v>
      </c>
    </row>
    <row r="714" spans="2:24" x14ac:dyDescent="0.2">
      <c r="B714">
        <v>3220</v>
      </c>
      <c r="C714">
        <v>1984</v>
      </c>
      <c r="D714" t="s">
        <v>23</v>
      </c>
      <c r="E714" t="s">
        <v>32</v>
      </c>
      <c r="F714" t="s">
        <v>925</v>
      </c>
      <c r="G714">
        <v>1</v>
      </c>
      <c r="H714">
        <v>0</v>
      </c>
      <c r="I714" t="s">
        <v>103</v>
      </c>
      <c r="J714">
        <v>30</v>
      </c>
      <c r="K714">
        <v>29</v>
      </c>
      <c r="L714">
        <v>12</v>
      </c>
      <c r="M714">
        <v>59</v>
      </c>
      <c r="N714">
        <v>19</v>
      </c>
      <c r="O714">
        <v>1</v>
      </c>
      <c r="P714">
        <v>36</v>
      </c>
      <c r="Q714">
        <v>2</v>
      </c>
      <c r="R714">
        <v>3</v>
      </c>
      <c r="S714">
        <v>4</v>
      </c>
      <c r="T714">
        <v>8</v>
      </c>
      <c r="U714">
        <v>0</v>
      </c>
      <c r="V714">
        <v>0</v>
      </c>
      <c r="W714" t="s">
        <v>46</v>
      </c>
      <c r="X714">
        <v>0</v>
      </c>
    </row>
    <row r="715" spans="2:24" x14ac:dyDescent="0.2">
      <c r="B715">
        <v>5424</v>
      </c>
      <c r="C715">
        <v>1984</v>
      </c>
      <c r="D715" t="s">
        <v>23</v>
      </c>
      <c r="E715" t="s">
        <v>32</v>
      </c>
      <c r="F715" t="s">
        <v>925</v>
      </c>
      <c r="G715">
        <v>1</v>
      </c>
      <c r="H715">
        <v>0</v>
      </c>
      <c r="I715" t="s">
        <v>103</v>
      </c>
      <c r="J715">
        <v>30</v>
      </c>
      <c r="K715">
        <v>29</v>
      </c>
      <c r="L715">
        <v>12</v>
      </c>
      <c r="M715">
        <v>59</v>
      </c>
      <c r="N715">
        <v>19</v>
      </c>
      <c r="O715">
        <v>1</v>
      </c>
      <c r="P715">
        <v>36</v>
      </c>
      <c r="Q715">
        <v>2</v>
      </c>
      <c r="R715">
        <v>3</v>
      </c>
      <c r="S715">
        <v>4</v>
      </c>
      <c r="T715">
        <v>8</v>
      </c>
      <c r="U715">
        <v>0</v>
      </c>
      <c r="V715">
        <v>0</v>
      </c>
      <c r="W715" t="s">
        <v>67</v>
      </c>
      <c r="X715">
        <v>0</v>
      </c>
    </row>
    <row r="716" spans="2:24" x14ac:dyDescent="0.2">
      <c r="B716">
        <v>7488</v>
      </c>
      <c r="C716">
        <v>1964</v>
      </c>
      <c r="D716" t="s">
        <v>53</v>
      </c>
      <c r="E716" t="s">
        <v>28</v>
      </c>
      <c r="F716" t="s">
        <v>926</v>
      </c>
      <c r="G716">
        <v>0</v>
      </c>
      <c r="H716">
        <v>1</v>
      </c>
      <c r="I716" t="s">
        <v>927</v>
      </c>
      <c r="J716">
        <v>30</v>
      </c>
      <c r="K716">
        <v>420</v>
      </c>
      <c r="L716">
        <v>15</v>
      </c>
      <c r="M716">
        <v>186</v>
      </c>
      <c r="N716">
        <v>151</v>
      </c>
      <c r="O716">
        <v>38</v>
      </c>
      <c r="P716">
        <v>15</v>
      </c>
      <c r="Q716">
        <v>3</v>
      </c>
      <c r="R716">
        <v>5</v>
      </c>
      <c r="S716">
        <v>13</v>
      </c>
      <c r="T716">
        <v>3</v>
      </c>
      <c r="U716">
        <v>0</v>
      </c>
      <c r="V716">
        <v>0</v>
      </c>
      <c r="W716" t="s">
        <v>27</v>
      </c>
      <c r="X716">
        <v>0</v>
      </c>
    </row>
    <row r="717" spans="2:24" x14ac:dyDescent="0.2">
      <c r="B717">
        <v>5289</v>
      </c>
      <c r="C717">
        <v>1976</v>
      </c>
      <c r="D717" t="s">
        <v>43</v>
      </c>
      <c r="E717" t="s">
        <v>28</v>
      </c>
      <c r="F717" t="s">
        <v>928</v>
      </c>
      <c r="G717">
        <v>1</v>
      </c>
      <c r="H717">
        <v>1</v>
      </c>
      <c r="I717" s="1">
        <v>41163</v>
      </c>
      <c r="J717">
        <v>30</v>
      </c>
      <c r="K717">
        <v>8</v>
      </c>
      <c r="L717">
        <v>4</v>
      </c>
      <c r="M717">
        <v>12</v>
      </c>
      <c r="N717">
        <v>15</v>
      </c>
      <c r="O717">
        <v>4</v>
      </c>
      <c r="P717">
        <v>29</v>
      </c>
      <c r="Q717">
        <v>2</v>
      </c>
      <c r="R717">
        <v>1</v>
      </c>
      <c r="S717">
        <v>2</v>
      </c>
      <c r="T717">
        <v>4</v>
      </c>
      <c r="U717">
        <v>0</v>
      </c>
      <c r="V717">
        <v>0</v>
      </c>
      <c r="W717" t="s">
        <v>38</v>
      </c>
      <c r="X717">
        <v>0</v>
      </c>
    </row>
    <row r="718" spans="2:24" x14ac:dyDescent="0.2">
      <c r="B718">
        <v>347</v>
      </c>
      <c r="C718">
        <v>1977</v>
      </c>
      <c r="D718" t="s">
        <v>23</v>
      </c>
      <c r="E718" t="s">
        <v>24</v>
      </c>
      <c r="F718" t="s">
        <v>929</v>
      </c>
      <c r="G718">
        <v>0</v>
      </c>
      <c r="H718">
        <v>1</v>
      </c>
      <c r="I718" s="1">
        <v>41130</v>
      </c>
      <c r="J718">
        <v>30</v>
      </c>
      <c r="K718">
        <v>229</v>
      </c>
      <c r="L718">
        <v>27</v>
      </c>
      <c r="M718">
        <v>71</v>
      </c>
      <c r="N718">
        <v>13</v>
      </c>
      <c r="O718">
        <v>3</v>
      </c>
      <c r="P718">
        <v>34</v>
      </c>
      <c r="Q718">
        <v>4</v>
      </c>
      <c r="R718">
        <v>7</v>
      </c>
      <c r="S718">
        <v>5</v>
      </c>
      <c r="T718">
        <v>9</v>
      </c>
      <c r="U718">
        <v>0</v>
      </c>
      <c r="V718">
        <v>0</v>
      </c>
      <c r="W718" t="s">
        <v>31</v>
      </c>
      <c r="X718">
        <v>0</v>
      </c>
    </row>
    <row r="719" spans="2:24" x14ac:dyDescent="0.2">
      <c r="B719">
        <v>5236</v>
      </c>
      <c r="C719">
        <v>1980</v>
      </c>
      <c r="D719" t="s">
        <v>23</v>
      </c>
      <c r="E719" t="s">
        <v>36</v>
      </c>
      <c r="F719" t="s">
        <v>930</v>
      </c>
      <c r="G719">
        <v>0</v>
      </c>
      <c r="H719">
        <v>1</v>
      </c>
      <c r="I719" t="s">
        <v>931</v>
      </c>
      <c r="J719">
        <v>30</v>
      </c>
      <c r="K719">
        <v>1230</v>
      </c>
      <c r="L719">
        <v>0</v>
      </c>
      <c r="M719">
        <v>396</v>
      </c>
      <c r="N719">
        <v>232</v>
      </c>
      <c r="O719">
        <v>178</v>
      </c>
      <c r="P719">
        <v>158</v>
      </c>
      <c r="Q719">
        <v>1</v>
      </c>
      <c r="R719">
        <v>10</v>
      </c>
      <c r="S719">
        <v>8</v>
      </c>
      <c r="T719">
        <v>5</v>
      </c>
      <c r="U719">
        <v>0</v>
      </c>
      <c r="V719">
        <v>0</v>
      </c>
      <c r="W719" t="s">
        <v>27</v>
      </c>
      <c r="X719">
        <v>3</v>
      </c>
    </row>
    <row r="720" spans="2:24" x14ac:dyDescent="0.2">
      <c r="B720">
        <v>9478</v>
      </c>
      <c r="C720">
        <v>1986</v>
      </c>
      <c r="D720" t="s">
        <v>23</v>
      </c>
      <c r="E720" t="s">
        <v>28</v>
      </c>
      <c r="F720" t="s">
        <v>932</v>
      </c>
      <c r="G720">
        <v>1</v>
      </c>
      <c r="H720">
        <v>0</v>
      </c>
      <c r="I720" t="s">
        <v>933</v>
      </c>
      <c r="J720">
        <v>30</v>
      </c>
      <c r="K720">
        <v>91</v>
      </c>
      <c r="L720">
        <v>64</v>
      </c>
      <c r="M720">
        <v>128</v>
      </c>
      <c r="N720">
        <v>65</v>
      </c>
      <c r="O720">
        <v>3</v>
      </c>
      <c r="P720">
        <v>50</v>
      </c>
      <c r="Q720">
        <v>2</v>
      </c>
      <c r="R720">
        <v>4</v>
      </c>
      <c r="S720">
        <v>6</v>
      </c>
      <c r="T720">
        <v>3</v>
      </c>
      <c r="U720">
        <v>0</v>
      </c>
      <c r="V720">
        <v>0</v>
      </c>
      <c r="W720" t="s">
        <v>27</v>
      </c>
      <c r="X720">
        <v>0</v>
      </c>
    </row>
    <row r="721" spans="2:24" x14ac:dyDescent="0.2">
      <c r="B721">
        <v>477</v>
      </c>
      <c r="C721">
        <v>1987</v>
      </c>
      <c r="D721" t="s">
        <v>23</v>
      </c>
      <c r="E721" t="s">
        <v>32</v>
      </c>
      <c r="F721" t="s">
        <v>934</v>
      </c>
      <c r="G721">
        <v>0</v>
      </c>
      <c r="H721">
        <v>0</v>
      </c>
      <c r="I721" t="s">
        <v>605</v>
      </c>
      <c r="J721">
        <v>31</v>
      </c>
      <c r="K721">
        <v>1060</v>
      </c>
      <c r="L721">
        <v>61</v>
      </c>
      <c r="M721">
        <v>835</v>
      </c>
      <c r="N721">
        <v>80</v>
      </c>
      <c r="O721">
        <v>20</v>
      </c>
      <c r="P721">
        <v>101</v>
      </c>
      <c r="Q721">
        <v>1</v>
      </c>
      <c r="R721">
        <v>4</v>
      </c>
      <c r="S721">
        <v>10</v>
      </c>
      <c r="T721">
        <v>1</v>
      </c>
      <c r="U721">
        <v>1</v>
      </c>
      <c r="V721">
        <v>0</v>
      </c>
      <c r="W721" t="s">
        <v>27</v>
      </c>
      <c r="X721">
        <v>4</v>
      </c>
    </row>
    <row r="722" spans="2:24" x14ac:dyDescent="0.2">
      <c r="B722">
        <v>7411</v>
      </c>
      <c r="C722">
        <v>1965</v>
      </c>
      <c r="D722" t="s">
        <v>40</v>
      </c>
      <c r="E722" t="s">
        <v>32</v>
      </c>
      <c r="F722" t="s">
        <v>935</v>
      </c>
      <c r="G722">
        <v>1</v>
      </c>
      <c r="H722">
        <v>1</v>
      </c>
      <c r="I722" s="1">
        <v>41765</v>
      </c>
      <c r="J722">
        <v>31</v>
      </c>
      <c r="K722">
        <v>11</v>
      </c>
      <c r="L722">
        <v>0</v>
      </c>
      <c r="M722">
        <v>5</v>
      </c>
      <c r="N722">
        <v>0</v>
      </c>
      <c r="O722">
        <v>0</v>
      </c>
      <c r="P722">
        <v>1</v>
      </c>
      <c r="Q722">
        <v>2</v>
      </c>
      <c r="R722">
        <v>1</v>
      </c>
      <c r="S722">
        <v>3</v>
      </c>
      <c r="T722">
        <v>6</v>
      </c>
      <c r="U722">
        <v>0</v>
      </c>
      <c r="V722">
        <v>0</v>
      </c>
      <c r="W722" t="s">
        <v>67</v>
      </c>
      <c r="X722">
        <v>0</v>
      </c>
    </row>
    <row r="723" spans="2:24" x14ac:dyDescent="0.2">
      <c r="B723">
        <v>3107</v>
      </c>
      <c r="C723">
        <v>1977</v>
      </c>
      <c r="D723" t="s">
        <v>23</v>
      </c>
      <c r="E723" t="s">
        <v>36</v>
      </c>
      <c r="F723" t="s">
        <v>936</v>
      </c>
      <c r="G723">
        <v>0</v>
      </c>
      <c r="H723">
        <v>1</v>
      </c>
      <c r="I723" s="1">
        <v>41675</v>
      </c>
      <c r="J723">
        <v>31</v>
      </c>
      <c r="K723">
        <v>121</v>
      </c>
      <c r="L723">
        <v>24</v>
      </c>
      <c r="M723">
        <v>124</v>
      </c>
      <c r="N723">
        <v>24</v>
      </c>
      <c r="O723">
        <v>15</v>
      </c>
      <c r="P723">
        <v>42</v>
      </c>
      <c r="Q723">
        <v>1</v>
      </c>
      <c r="R723">
        <v>4</v>
      </c>
      <c r="S723">
        <v>7</v>
      </c>
      <c r="T723">
        <v>2</v>
      </c>
      <c r="U723">
        <v>0</v>
      </c>
      <c r="V723">
        <v>0</v>
      </c>
      <c r="W723" t="s">
        <v>38</v>
      </c>
      <c r="X723">
        <v>0</v>
      </c>
    </row>
    <row r="724" spans="2:24" x14ac:dyDescent="0.2">
      <c r="B724">
        <v>7437</v>
      </c>
      <c r="C724">
        <v>1989</v>
      </c>
      <c r="D724" t="s">
        <v>23</v>
      </c>
      <c r="E724" t="s">
        <v>28</v>
      </c>
      <c r="F724" t="s">
        <v>937</v>
      </c>
      <c r="G724">
        <v>1</v>
      </c>
      <c r="H724">
        <v>0</v>
      </c>
      <c r="I724" t="s">
        <v>117</v>
      </c>
      <c r="J724">
        <v>31</v>
      </c>
      <c r="K724">
        <v>13</v>
      </c>
      <c r="L724">
        <v>0</v>
      </c>
      <c r="M724">
        <v>8</v>
      </c>
      <c r="N724">
        <v>2</v>
      </c>
      <c r="O724">
        <v>1</v>
      </c>
      <c r="P724">
        <v>5</v>
      </c>
      <c r="Q724">
        <v>1</v>
      </c>
      <c r="R724">
        <v>1</v>
      </c>
      <c r="S724">
        <v>4</v>
      </c>
      <c r="T724">
        <v>3</v>
      </c>
      <c r="U724">
        <v>0</v>
      </c>
      <c r="V724">
        <v>0</v>
      </c>
      <c r="W724" t="s">
        <v>38</v>
      </c>
      <c r="X724">
        <v>0</v>
      </c>
    </row>
    <row r="725" spans="2:24" x14ac:dyDescent="0.2">
      <c r="B725">
        <v>255</v>
      </c>
      <c r="C725">
        <v>1952</v>
      </c>
      <c r="D725" t="s">
        <v>23</v>
      </c>
      <c r="E725" t="s">
        <v>24</v>
      </c>
      <c r="F725" t="s">
        <v>938</v>
      </c>
      <c r="G725">
        <v>1</v>
      </c>
      <c r="H725">
        <v>1</v>
      </c>
      <c r="I725" t="s">
        <v>326</v>
      </c>
      <c r="J725">
        <v>31</v>
      </c>
      <c r="K725">
        <v>17</v>
      </c>
      <c r="L725">
        <v>0</v>
      </c>
      <c r="M725">
        <v>2</v>
      </c>
      <c r="N725">
        <v>0</v>
      </c>
      <c r="O725">
        <v>0</v>
      </c>
      <c r="P725">
        <v>2</v>
      </c>
      <c r="Q725">
        <v>2</v>
      </c>
      <c r="R725">
        <v>1</v>
      </c>
      <c r="S725">
        <v>3</v>
      </c>
      <c r="T725">
        <v>6</v>
      </c>
      <c r="U725">
        <v>0</v>
      </c>
      <c r="V725">
        <v>1</v>
      </c>
      <c r="W725" t="s">
        <v>27</v>
      </c>
      <c r="X725">
        <v>0</v>
      </c>
    </row>
    <row r="726" spans="2:24" x14ac:dyDescent="0.2">
      <c r="B726">
        <v>3790</v>
      </c>
      <c r="C726">
        <v>1957</v>
      </c>
      <c r="D726" t="s">
        <v>23</v>
      </c>
      <c r="E726" t="s">
        <v>36</v>
      </c>
      <c r="F726" t="s">
        <v>939</v>
      </c>
      <c r="G726">
        <v>2</v>
      </c>
      <c r="H726">
        <v>1</v>
      </c>
      <c r="I726" t="s">
        <v>849</v>
      </c>
      <c r="J726">
        <v>31</v>
      </c>
      <c r="K726">
        <v>8</v>
      </c>
      <c r="L726">
        <v>1</v>
      </c>
      <c r="M726">
        <v>5</v>
      </c>
      <c r="N726">
        <v>0</v>
      </c>
      <c r="O726">
        <v>0</v>
      </c>
      <c r="P726">
        <v>1</v>
      </c>
      <c r="Q726">
        <v>1</v>
      </c>
      <c r="R726">
        <v>1</v>
      </c>
      <c r="S726">
        <v>2</v>
      </c>
      <c r="T726">
        <v>6</v>
      </c>
      <c r="U726">
        <v>0</v>
      </c>
      <c r="V726">
        <v>0</v>
      </c>
      <c r="W726" t="s">
        <v>67</v>
      </c>
      <c r="X726">
        <v>0</v>
      </c>
    </row>
    <row r="727" spans="2:24" x14ac:dyDescent="0.2">
      <c r="B727">
        <v>749</v>
      </c>
      <c r="C727">
        <v>1982</v>
      </c>
      <c r="D727" t="s">
        <v>23</v>
      </c>
      <c r="E727" t="s">
        <v>36</v>
      </c>
      <c r="F727" t="s">
        <v>940</v>
      </c>
      <c r="G727">
        <v>1</v>
      </c>
      <c r="H727">
        <v>0</v>
      </c>
      <c r="I727" t="s">
        <v>941</v>
      </c>
      <c r="J727">
        <v>31</v>
      </c>
      <c r="K727">
        <v>46</v>
      </c>
      <c r="L727">
        <v>7</v>
      </c>
      <c r="M727">
        <v>59</v>
      </c>
      <c r="N727">
        <v>2</v>
      </c>
      <c r="O727">
        <v>4</v>
      </c>
      <c r="P727">
        <v>27</v>
      </c>
      <c r="Q727">
        <v>2</v>
      </c>
      <c r="R727">
        <v>3</v>
      </c>
      <c r="S727">
        <v>3</v>
      </c>
      <c r="T727">
        <v>6</v>
      </c>
      <c r="U727">
        <v>1</v>
      </c>
      <c r="V727">
        <v>0</v>
      </c>
      <c r="W727" t="s">
        <v>27</v>
      </c>
      <c r="X727">
        <v>1</v>
      </c>
    </row>
    <row r="728" spans="2:24" x14ac:dyDescent="0.2">
      <c r="B728">
        <v>1503</v>
      </c>
      <c r="C728">
        <v>1977</v>
      </c>
      <c r="D728" t="s">
        <v>40</v>
      </c>
      <c r="E728" t="s">
        <v>36</v>
      </c>
      <c r="F728" t="s">
        <v>942</v>
      </c>
      <c r="G728">
        <v>1</v>
      </c>
      <c r="H728">
        <v>1</v>
      </c>
      <c r="I728" s="1">
        <v>41339</v>
      </c>
      <c r="J728">
        <v>31</v>
      </c>
      <c r="K728">
        <v>85</v>
      </c>
      <c r="L728">
        <v>1</v>
      </c>
      <c r="M728">
        <v>16</v>
      </c>
      <c r="N728">
        <v>2</v>
      </c>
      <c r="O728">
        <v>1</v>
      </c>
      <c r="P728">
        <v>2</v>
      </c>
      <c r="Q728">
        <v>0</v>
      </c>
      <c r="R728">
        <v>0</v>
      </c>
      <c r="S728">
        <v>1</v>
      </c>
      <c r="T728">
        <v>1</v>
      </c>
      <c r="U728">
        <v>0</v>
      </c>
      <c r="V728">
        <v>0</v>
      </c>
      <c r="W728" t="s">
        <v>27</v>
      </c>
      <c r="X728">
        <v>0</v>
      </c>
    </row>
    <row r="729" spans="2:24" x14ac:dyDescent="0.2">
      <c r="B729">
        <v>8650</v>
      </c>
      <c r="C729">
        <v>1979</v>
      </c>
      <c r="D729" t="s">
        <v>23</v>
      </c>
      <c r="E729" t="s">
        <v>55</v>
      </c>
      <c r="F729" t="s">
        <v>943</v>
      </c>
      <c r="G729">
        <v>1</v>
      </c>
      <c r="H729">
        <v>1</v>
      </c>
      <c r="I729" t="s">
        <v>719</v>
      </c>
      <c r="J729">
        <v>31</v>
      </c>
      <c r="K729">
        <v>5</v>
      </c>
      <c r="L729">
        <v>6</v>
      </c>
      <c r="M729">
        <v>10</v>
      </c>
      <c r="N729">
        <v>6</v>
      </c>
      <c r="O729">
        <v>5</v>
      </c>
      <c r="P729">
        <v>10</v>
      </c>
      <c r="Q729">
        <v>1</v>
      </c>
      <c r="R729">
        <v>1</v>
      </c>
      <c r="S729">
        <v>3</v>
      </c>
      <c r="T729">
        <v>4</v>
      </c>
      <c r="U729">
        <v>0</v>
      </c>
      <c r="V729">
        <v>0</v>
      </c>
      <c r="W729" t="s">
        <v>27</v>
      </c>
      <c r="X729">
        <v>0</v>
      </c>
    </row>
    <row r="730" spans="2:24" x14ac:dyDescent="0.2">
      <c r="B730">
        <v>607</v>
      </c>
      <c r="C730">
        <v>1956</v>
      </c>
      <c r="D730" t="s">
        <v>43</v>
      </c>
      <c r="E730" t="s">
        <v>24</v>
      </c>
      <c r="F730" t="s">
        <v>944</v>
      </c>
      <c r="G730">
        <v>0</v>
      </c>
      <c r="H730">
        <v>1</v>
      </c>
      <c r="I730" t="s">
        <v>695</v>
      </c>
      <c r="J730">
        <v>31</v>
      </c>
      <c r="K730">
        <v>302</v>
      </c>
      <c r="L730">
        <v>29</v>
      </c>
      <c r="M730">
        <v>131</v>
      </c>
      <c r="N730">
        <v>32</v>
      </c>
      <c r="O730">
        <v>0</v>
      </c>
      <c r="P730">
        <v>27</v>
      </c>
      <c r="Q730">
        <v>6</v>
      </c>
      <c r="R730">
        <v>8</v>
      </c>
      <c r="S730">
        <v>7</v>
      </c>
      <c r="T730">
        <v>8</v>
      </c>
      <c r="U730">
        <v>0</v>
      </c>
      <c r="V730">
        <v>0</v>
      </c>
      <c r="W730" t="s">
        <v>50</v>
      </c>
      <c r="X730">
        <v>0</v>
      </c>
    </row>
    <row r="731" spans="2:24" x14ac:dyDescent="0.2">
      <c r="B731">
        <v>1008</v>
      </c>
      <c r="C731">
        <v>1982</v>
      </c>
      <c r="D731" t="s">
        <v>40</v>
      </c>
      <c r="E731" t="s">
        <v>36</v>
      </c>
      <c r="F731" t="s">
        <v>945</v>
      </c>
      <c r="G731">
        <v>0</v>
      </c>
      <c r="H731">
        <v>0</v>
      </c>
      <c r="I731" t="s">
        <v>946</v>
      </c>
      <c r="J731">
        <v>31</v>
      </c>
      <c r="K731">
        <v>728</v>
      </c>
      <c r="L731">
        <v>17</v>
      </c>
      <c r="M731">
        <v>133</v>
      </c>
      <c r="N731">
        <v>11</v>
      </c>
      <c r="O731">
        <v>8</v>
      </c>
      <c r="P731">
        <v>124</v>
      </c>
      <c r="Q731">
        <v>1</v>
      </c>
      <c r="R731">
        <v>7</v>
      </c>
      <c r="S731">
        <v>13</v>
      </c>
      <c r="T731">
        <v>6</v>
      </c>
      <c r="U731">
        <v>0</v>
      </c>
      <c r="V731">
        <v>0</v>
      </c>
      <c r="W731" t="s">
        <v>46</v>
      </c>
      <c r="X731">
        <v>1</v>
      </c>
    </row>
    <row r="732" spans="2:24" x14ac:dyDescent="0.2">
      <c r="B732">
        <v>9396</v>
      </c>
      <c r="C732">
        <v>1979</v>
      </c>
      <c r="D732" t="s">
        <v>40</v>
      </c>
      <c r="E732" t="s">
        <v>32</v>
      </c>
      <c r="F732" t="s">
        <v>947</v>
      </c>
      <c r="G732">
        <v>1</v>
      </c>
      <c r="H732">
        <v>0</v>
      </c>
      <c r="I732" t="s">
        <v>74</v>
      </c>
      <c r="J732">
        <v>31</v>
      </c>
      <c r="K732">
        <v>9</v>
      </c>
      <c r="L732">
        <v>0</v>
      </c>
      <c r="M732">
        <v>6</v>
      </c>
      <c r="N732">
        <v>4</v>
      </c>
      <c r="O732">
        <v>1</v>
      </c>
      <c r="P732">
        <v>5</v>
      </c>
      <c r="Q732">
        <v>1</v>
      </c>
      <c r="R732">
        <v>1</v>
      </c>
      <c r="S732">
        <v>2</v>
      </c>
      <c r="T732">
        <v>9</v>
      </c>
      <c r="U732">
        <v>0</v>
      </c>
      <c r="V732">
        <v>0</v>
      </c>
      <c r="W732" t="s">
        <v>67</v>
      </c>
      <c r="X732">
        <v>0</v>
      </c>
    </row>
    <row r="733" spans="2:24" x14ac:dyDescent="0.2">
      <c r="B733">
        <v>933</v>
      </c>
      <c r="C733">
        <v>1979</v>
      </c>
      <c r="D733" t="s">
        <v>40</v>
      </c>
      <c r="E733" t="s">
        <v>32</v>
      </c>
      <c r="F733" t="s">
        <v>947</v>
      </c>
      <c r="G733">
        <v>1</v>
      </c>
      <c r="H733">
        <v>0</v>
      </c>
      <c r="I733" t="s">
        <v>74</v>
      </c>
      <c r="J733">
        <v>31</v>
      </c>
      <c r="K733">
        <v>9</v>
      </c>
      <c r="L733">
        <v>0</v>
      </c>
      <c r="M733">
        <v>6</v>
      </c>
      <c r="N733">
        <v>4</v>
      </c>
      <c r="O733">
        <v>1</v>
      </c>
      <c r="P733">
        <v>5</v>
      </c>
      <c r="Q733">
        <v>1</v>
      </c>
      <c r="R733">
        <v>1</v>
      </c>
      <c r="S733">
        <v>2</v>
      </c>
      <c r="T733">
        <v>9</v>
      </c>
      <c r="U733">
        <v>0</v>
      </c>
      <c r="V733">
        <v>0</v>
      </c>
      <c r="W733" t="s">
        <v>27</v>
      </c>
      <c r="X733">
        <v>0</v>
      </c>
    </row>
    <row r="734" spans="2:24" x14ac:dyDescent="0.2">
      <c r="B734">
        <v>5710</v>
      </c>
      <c r="C734">
        <v>1971</v>
      </c>
      <c r="D734" t="s">
        <v>23</v>
      </c>
      <c r="E734" t="s">
        <v>36</v>
      </c>
      <c r="F734" t="s">
        <v>948</v>
      </c>
      <c r="G734">
        <v>0</v>
      </c>
      <c r="H734">
        <v>1</v>
      </c>
      <c r="I734" s="1">
        <v>41192</v>
      </c>
      <c r="J734">
        <v>31</v>
      </c>
      <c r="K734">
        <v>110</v>
      </c>
      <c r="L734">
        <v>0</v>
      </c>
      <c r="M734">
        <v>5</v>
      </c>
      <c r="N734">
        <v>2</v>
      </c>
      <c r="O734">
        <v>0</v>
      </c>
      <c r="P734">
        <v>3</v>
      </c>
      <c r="Q734">
        <v>2</v>
      </c>
      <c r="R734">
        <v>2</v>
      </c>
      <c r="S734">
        <v>4</v>
      </c>
      <c r="T734">
        <v>5</v>
      </c>
      <c r="U734">
        <v>0</v>
      </c>
      <c r="V734">
        <v>0</v>
      </c>
      <c r="W734" t="s">
        <v>38</v>
      </c>
      <c r="X734">
        <v>1</v>
      </c>
    </row>
    <row r="735" spans="2:24" x14ac:dyDescent="0.2">
      <c r="B735">
        <v>2882</v>
      </c>
      <c r="C735">
        <v>1976</v>
      </c>
      <c r="D735" t="s">
        <v>43</v>
      </c>
      <c r="E735" t="s">
        <v>24</v>
      </c>
      <c r="F735" t="s">
        <v>949</v>
      </c>
      <c r="G735">
        <v>0</v>
      </c>
      <c r="H735">
        <v>1</v>
      </c>
      <c r="I735" s="1">
        <v>40918</v>
      </c>
      <c r="J735">
        <v>31</v>
      </c>
      <c r="K735">
        <v>711</v>
      </c>
      <c r="L735">
        <v>28</v>
      </c>
      <c r="M735">
        <v>142</v>
      </c>
      <c r="N735">
        <v>49</v>
      </c>
      <c r="O735">
        <v>18</v>
      </c>
      <c r="P735">
        <v>47</v>
      </c>
      <c r="Q735">
        <v>2</v>
      </c>
      <c r="R735">
        <v>3</v>
      </c>
      <c r="S735">
        <v>9</v>
      </c>
      <c r="T735">
        <v>8</v>
      </c>
      <c r="U735">
        <v>0</v>
      </c>
      <c r="V735">
        <v>0</v>
      </c>
      <c r="W735" t="s">
        <v>67</v>
      </c>
      <c r="X735">
        <v>0</v>
      </c>
    </row>
    <row r="736" spans="2:24" x14ac:dyDescent="0.2">
      <c r="B736">
        <v>2379</v>
      </c>
      <c r="C736">
        <v>1954</v>
      </c>
      <c r="D736" t="s">
        <v>23</v>
      </c>
      <c r="E736" t="s">
        <v>28</v>
      </c>
      <c r="F736" t="s">
        <v>950</v>
      </c>
      <c r="G736">
        <v>0</v>
      </c>
      <c r="H736">
        <v>0</v>
      </c>
      <c r="I736" t="s">
        <v>245</v>
      </c>
      <c r="J736">
        <v>31</v>
      </c>
      <c r="K736">
        <v>778</v>
      </c>
      <c r="L736">
        <v>44</v>
      </c>
      <c r="M736">
        <v>499</v>
      </c>
      <c r="N736">
        <v>95</v>
      </c>
      <c r="O736">
        <v>73</v>
      </c>
      <c r="P736">
        <v>146</v>
      </c>
      <c r="Q736">
        <v>2</v>
      </c>
      <c r="R736">
        <v>3</v>
      </c>
      <c r="S736">
        <v>5</v>
      </c>
      <c r="T736">
        <v>7</v>
      </c>
      <c r="U736">
        <v>1</v>
      </c>
      <c r="V736">
        <v>0</v>
      </c>
      <c r="W736" t="s">
        <v>67</v>
      </c>
      <c r="X736">
        <v>0</v>
      </c>
    </row>
    <row r="737" spans="2:24" x14ac:dyDescent="0.2">
      <c r="B737">
        <v>5342</v>
      </c>
      <c r="C737">
        <v>1977</v>
      </c>
      <c r="D737" t="s">
        <v>118</v>
      </c>
      <c r="E737" t="s">
        <v>24</v>
      </c>
      <c r="F737" t="s">
        <v>951</v>
      </c>
      <c r="G737">
        <v>1</v>
      </c>
      <c r="H737">
        <v>0</v>
      </c>
      <c r="I737" s="1">
        <v>41129</v>
      </c>
      <c r="J737">
        <v>31</v>
      </c>
      <c r="K737">
        <v>0</v>
      </c>
      <c r="L737">
        <v>1</v>
      </c>
      <c r="M737">
        <v>3</v>
      </c>
      <c r="N737">
        <v>10</v>
      </c>
      <c r="O737">
        <v>6</v>
      </c>
      <c r="P737">
        <v>9</v>
      </c>
      <c r="Q737">
        <v>2</v>
      </c>
      <c r="R737">
        <v>1</v>
      </c>
      <c r="S737">
        <v>3</v>
      </c>
      <c r="T737">
        <v>8</v>
      </c>
      <c r="U737">
        <v>0</v>
      </c>
      <c r="V737">
        <v>0</v>
      </c>
      <c r="W737" t="s">
        <v>31</v>
      </c>
      <c r="X737">
        <v>0</v>
      </c>
    </row>
    <row r="738" spans="2:24" x14ac:dyDescent="0.2">
      <c r="B738">
        <v>3262</v>
      </c>
      <c r="C738">
        <v>1959</v>
      </c>
      <c r="D738" t="s">
        <v>23</v>
      </c>
      <c r="E738" t="s">
        <v>28</v>
      </c>
      <c r="F738" t="s">
        <v>952</v>
      </c>
      <c r="G738">
        <v>0</v>
      </c>
      <c r="H738">
        <v>0</v>
      </c>
      <c r="I738" s="1">
        <v>41098</v>
      </c>
      <c r="J738">
        <v>31</v>
      </c>
      <c r="K738">
        <v>995</v>
      </c>
      <c r="L738">
        <v>112</v>
      </c>
      <c r="M738">
        <v>417</v>
      </c>
      <c r="N738">
        <v>42</v>
      </c>
      <c r="O738">
        <v>48</v>
      </c>
      <c r="P738">
        <v>41</v>
      </c>
      <c r="Q738">
        <v>1</v>
      </c>
      <c r="R738">
        <v>2</v>
      </c>
      <c r="S738">
        <v>13</v>
      </c>
      <c r="T738">
        <v>5</v>
      </c>
      <c r="U738">
        <v>1</v>
      </c>
      <c r="V738">
        <v>0</v>
      </c>
      <c r="W738" t="s">
        <v>27</v>
      </c>
      <c r="X738">
        <v>0</v>
      </c>
    </row>
    <row r="739" spans="2:24" x14ac:dyDescent="0.2">
      <c r="B739">
        <v>5832</v>
      </c>
      <c r="C739">
        <v>1961</v>
      </c>
      <c r="D739" t="s">
        <v>43</v>
      </c>
      <c r="E739" t="s">
        <v>36</v>
      </c>
      <c r="F739" t="s">
        <v>953</v>
      </c>
      <c r="G739">
        <v>0</v>
      </c>
      <c r="H739">
        <v>0</v>
      </c>
      <c r="I739" t="s">
        <v>447</v>
      </c>
      <c r="J739">
        <v>32</v>
      </c>
      <c r="K739">
        <v>493</v>
      </c>
      <c r="L739">
        <v>183</v>
      </c>
      <c r="M739">
        <v>352</v>
      </c>
      <c r="N739">
        <v>184</v>
      </c>
      <c r="O739">
        <v>23</v>
      </c>
      <c r="P739">
        <v>28</v>
      </c>
      <c r="Q739">
        <v>0</v>
      </c>
      <c r="R739">
        <v>3</v>
      </c>
      <c r="S739">
        <v>13</v>
      </c>
      <c r="T739">
        <v>0</v>
      </c>
      <c r="U739">
        <v>0</v>
      </c>
      <c r="V739">
        <v>0</v>
      </c>
      <c r="W739" t="s">
        <v>27</v>
      </c>
      <c r="X739">
        <v>0</v>
      </c>
    </row>
    <row r="740" spans="2:24" x14ac:dyDescent="0.2">
      <c r="B740">
        <v>5025</v>
      </c>
      <c r="C740">
        <v>1980</v>
      </c>
      <c r="D740" t="s">
        <v>23</v>
      </c>
      <c r="E740" t="s">
        <v>28</v>
      </c>
      <c r="F740" t="s">
        <v>954</v>
      </c>
      <c r="G740">
        <v>1</v>
      </c>
      <c r="H740">
        <v>0</v>
      </c>
      <c r="I740" t="s">
        <v>955</v>
      </c>
      <c r="J740">
        <v>32</v>
      </c>
      <c r="K740">
        <v>23</v>
      </c>
      <c r="L740">
        <v>17</v>
      </c>
      <c r="M740">
        <v>23</v>
      </c>
      <c r="N740">
        <v>43</v>
      </c>
      <c r="O740">
        <v>20</v>
      </c>
      <c r="P740">
        <v>9</v>
      </c>
      <c r="Q740">
        <v>1</v>
      </c>
      <c r="R740">
        <v>2</v>
      </c>
      <c r="S740">
        <v>4</v>
      </c>
      <c r="T740">
        <v>3</v>
      </c>
      <c r="U740">
        <v>0</v>
      </c>
      <c r="V740">
        <v>0</v>
      </c>
      <c r="W740" t="s">
        <v>27</v>
      </c>
      <c r="X740">
        <v>0</v>
      </c>
    </row>
    <row r="741" spans="2:24" x14ac:dyDescent="0.2">
      <c r="B741">
        <v>569</v>
      </c>
      <c r="C741">
        <v>1992</v>
      </c>
      <c r="D741" t="s">
        <v>23</v>
      </c>
      <c r="E741" t="s">
        <v>28</v>
      </c>
      <c r="F741" t="s">
        <v>956</v>
      </c>
      <c r="G741">
        <v>0</v>
      </c>
      <c r="H741">
        <v>0</v>
      </c>
      <c r="I741" t="s">
        <v>957</v>
      </c>
      <c r="J741">
        <v>32</v>
      </c>
      <c r="K741">
        <v>704</v>
      </c>
      <c r="L741">
        <v>129</v>
      </c>
      <c r="M741">
        <v>853</v>
      </c>
      <c r="N741">
        <v>120</v>
      </c>
      <c r="O741">
        <v>74</v>
      </c>
      <c r="P741">
        <v>111</v>
      </c>
      <c r="Q741">
        <v>1</v>
      </c>
      <c r="R741">
        <v>5</v>
      </c>
      <c r="S741">
        <v>7</v>
      </c>
      <c r="T741">
        <v>2</v>
      </c>
      <c r="U741">
        <v>1</v>
      </c>
      <c r="V741">
        <v>0</v>
      </c>
      <c r="W741" t="s">
        <v>27</v>
      </c>
      <c r="X741">
        <v>3</v>
      </c>
    </row>
    <row r="742" spans="2:24" x14ac:dyDescent="0.2">
      <c r="B742">
        <v>3102</v>
      </c>
      <c r="C742">
        <v>1982</v>
      </c>
      <c r="D742" t="s">
        <v>43</v>
      </c>
      <c r="E742" t="s">
        <v>36</v>
      </c>
      <c r="F742" t="s">
        <v>958</v>
      </c>
      <c r="G742">
        <v>1</v>
      </c>
      <c r="H742">
        <v>0</v>
      </c>
      <c r="I742" t="s">
        <v>58</v>
      </c>
      <c r="J742">
        <v>32</v>
      </c>
      <c r="K742">
        <v>2</v>
      </c>
      <c r="L742">
        <v>3</v>
      </c>
      <c r="M742">
        <v>12</v>
      </c>
      <c r="N742">
        <v>3</v>
      </c>
      <c r="O742">
        <v>5</v>
      </c>
      <c r="P742">
        <v>7</v>
      </c>
      <c r="Q742">
        <v>1</v>
      </c>
      <c r="R742">
        <v>1</v>
      </c>
      <c r="S742">
        <v>3</v>
      </c>
      <c r="T742">
        <v>8</v>
      </c>
      <c r="U742">
        <v>0</v>
      </c>
      <c r="V742">
        <v>0</v>
      </c>
      <c r="W742" t="s">
        <v>31</v>
      </c>
      <c r="X742">
        <v>0</v>
      </c>
    </row>
    <row r="743" spans="2:24" x14ac:dyDescent="0.2">
      <c r="B743">
        <v>9449</v>
      </c>
      <c r="C743">
        <v>1959</v>
      </c>
      <c r="D743" t="s">
        <v>40</v>
      </c>
      <c r="E743" t="s">
        <v>28</v>
      </c>
      <c r="F743" t="s">
        <v>959</v>
      </c>
      <c r="G743">
        <v>0</v>
      </c>
      <c r="H743">
        <v>1</v>
      </c>
      <c r="I743" s="1">
        <v>41374</v>
      </c>
      <c r="J743">
        <v>32</v>
      </c>
      <c r="K743">
        <v>415</v>
      </c>
      <c r="L743">
        <v>5</v>
      </c>
      <c r="M743">
        <v>124</v>
      </c>
      <c r="N743">
        <v>15</v>
      </c>
      <c r="O743">
        <v>35</v>
      </c>
      <c r="P743">
        <v>11</v>
      </c>
      <c r="Q743">
        <v>1</v>
      </c>
      <c r="R743">
        <v>5</v>
      </c>
      <c r="S743">
        <v>11</v>
      </c>
      <c r="T743">
        <v>3</v>
      </c>
      <c r="U743">
        <v>0</v>
      </c>
      <c r="V743">
        <v>0</v>
      </c>
      <c r="W743" t="s">
        <v>67</v>
      </c>
      <c r="X743">
        <v>0</v>
      </c>
    </row>
    <row r="744" spans="2:24" x14ac:dyDescent="0.2">
      <c r="B744">
        <v>8104</v>
      </c>
      <c r="C744">
        <v>1952</v>
      </c>
      <c r="D744" t="s">
        <v>40</v>
      </c>
      <c r="E744" t="s">
        <v>32</v>
      </c>
      <c r="F744" t="s">
        <v>960</v>
      </c>
      <c r="G744">
        <v>0</v>
      </c>
      <c r="H744">
        <v>0</v>
      </c>
      <c r="I744" s="1">
        <v>41525</v>
      </c>
      <c r="J744">
        <v>32</v>
      </c>
      <c r="K744">
        <v>241</v>
      </c>
      <c r="L744">
        <v>0</v>
      </c>
      <c r="M744">
        <v>12</v>
      </c>
      <c r="N744">
        <v>0</v>
      </c>
      <c r="O744">
        <v>0</v>
      </c>
      <c r="P744">
        <v>25</v>
      </c>
      <c r="Q744">
        <v>1</v>
      </c>
      <c r="R744">
        <v>5</v>
      </c>
      <c r="S744">
        <v>5</v>
      </c>
      <c r="T744">
        <v>7</v>
      </c>
      <c r="U744">
        <v>0</v>
      </c>
      <c r="V744">
        <v>0</v>
      </c>
      <c r="W744" t="s">
        <v>27</v>
      </c>
      <c r="X744">
        <v>0</v>
      </c>
    </row>
    <row r="745" spans="2:24" x14ac:dyDescent="0.2">
      <c r="B745">
        <v>75</v>
      </c>
      <c r="C745">
        <v>1983</v>
      </c>
      <c r="D745" t="s">
        <v>43</v>
      </c>
      <c r="E745" t="s">
        <v>36</v>
      </c>
      <c r="F745" t="s">
        <v>961</v>
      </c>
      <c r="G745">
        <v>0</v>
      </c>
      <c r="H745">
        <v>0</v>
      </c>
      <c r="I745" t="s">
        <v>494</v>
      </c>
      <c r="J745">
        <v>32</v>
      </c>
      <c r="K745">
        <v>34</v>
      </c>
      <c r="L745">
        <v>11</v>
      </c>
      <c r="M745">
        <v>137</v>
      </c>
      <c r="N745">
        <v>179</v>
      </c>
      <c r="O745">
        <v>61</v>
      </c>
      <c r="P745">
        <v>45</v>
      </c>
      <c r="Q745">
        <v>1</v>
      </c>
      <c r="R745">
        <v>8</v>
      </c>
      <c r="S745">
        <v>5</v>
      </c>
      <c r="T745">
        <v>8</v>
      </c>
      <c r="U745">
        <v>0</v>
      </c>
      <c r="V745">
        <v>0</v>
      </c>
      <c r="W745" t="s">
        <v>35</v>
      </c>
      <c r="X745">
        <v>0</v>
      </c>
    </row>
    <row r="746" spans="2:24" x14ac:dyDescent="0.2">
      <c r="B746">
        <v>6421</v>
      </c>
      <c r="C746">
        <v>1962</v>
      </c>
      <c r="D746" t="s">
        <v>23</v>
      </c>
      <c r="E746" t="s">
        <v>36</v>
      </c>
      <c r="F746" t="s">
        <v>962</v>
      </c>
      <c r="G746">
        <v>0</v>
      </c>
      <c r="H746">
        <v>0</v>
      </c>
      <c r="I746" s="1">
        <v>41340</v>
      </c>
      <c r="J746">
        <v>32</v>
      </c>
      <c r="K746">
        <v>1050</v>
      </c>
      <c r="L746">
        <v>178</v>
      </c>
      <c r="M746">
        <v>555</v>
      </c>
      <c r="N746">
        <v>77</v>
      </c>
      <c r="O746">
        <v>138</v>
      </c>
      <c r="P746">
        <v>118</v>
      </c>
      <c r="Q746">
        <v>1</v>
      </c>
      <c r="R746">
        <v>4</v>
      </c>
      <c r="S746">
        <v>9</v>
      </c>
      <c r="T746">
        <v>1</v>
      </c>
      <c r="U746">
        <v>0</v>
      </c>
      <c r="V746">
        <v>0</v>
      </c>
      <c r="W746" t="s">
        <v>27</v>
      </c>
      <c r="X746">
        <v>1</v>
      </c>
    </row>
    <row r="747" spans="2:24" x14ac:dyDescent="0.2">
      <c r="B747">
        <v>3037</v>
      </c>
      <c r="C747">
        <v>1984</v>
      </c>
      <c r="D747" t="s">
        <v>40</v>
      </c>
      <c r="E747" t="s">
        <v>32</v>
      </c>
      <c r="F747" t="s">
        <v>963</v>
      </c>
      <c r="G747">
        <v>0</v>
      </c>
      <c r="H747">
        <v>0</v>
      </c>
      <c r="I747" t="s">
        <v>886</v>
      </c>
      <c r="J747">
        <v>32</v>
      </c>
      <c r="K747">
        <v>135</v>
      </c>
      <c r="L747">
        <v>46</v>
      </c>
      <c r="M747">
        <v>92</v>
      </c>
      <c r="N747">
        <v>65</v>
      </c>
      <c r="O747">
        <v>61</v>
      </c>
      <c r="P747">
        <v>11</v>
      </c>
      <c r="Q747">
        <v>2</v>
      </c>
      <c r="R747">
        <v>5</v>
      </c>
      <c r="S747">
        <v>7</v>
      </c>
      <c r="T747">
        <v>5</v>
      </c>
      <c r="U747">
        <v>0</v>
      </c>
      <c r="V747">
        <v>0</v>
      </c>
      <c r="W747" t="s">
        <v>31</v>
      </c>
      <c r="X747">
        <v>0</v>
      </c>
    </row>
    <row r="748" spans="2:24" x14ac:dyDescent="0.2">
      <c r="B748">
        <v>4698</v>
      </c>
      <c r="C748">
        <v>1984</v>
      </c>
      <c r="D748" t="s">
        <v>40</v>
      </c>
      <c r="E748" t="s">
        <v>32</v>
      </c>
      <c r="F748" t="s">
        <v>963</v>
      </c>
      <c r="G748">
        <v>0</v>
      </c>
      <c r="H748">
        <v>0</v>
      </c>
      <c r="I748" t="s">
        <v>886</v>
      </c>
      <c r="J748">
        <v>32</v>
      </c>
      <c r="K748">
        <v>135</v>
      </c>
      <c r="L748">
        <v>46</v>
      </c>
      <c r="M748">
        <v>92</v>
      </c>
      <c r="N748">
        <v>65</v>
      </c>
      <c r="O748">
        <v>61</v>
      </c>
      <c r="P748">
        <v>11</v>
      </c>
      <c r="Q748">
        <v>2</v>
      </c>
      <c r="R748">
        <v>5</v>
      </c>
      <c r="S748">
        <v>7</v>
      </c>
      <c r="T748">
        <v>5</v>
      </c>
      <c r="U748">
        <v>0</v>
      </c>
      <c r="V748">
        <v>0</v>
      </c>
      <c r="W748" t="s">
        <v>27</v>
      </c>
      <c r="X748">
        <v>0</v>
      </c>
    </row>
    <row r="749" spans="2:24" x14ac:dyDescent="0.2">
      <c r="B749">
        <v>948</v>
      </c>
      <c r="C749">
        <v>1972</v>
      </c>
      <c r="D749" t="s">
        <v>23</v>
      </c>
      <c r="E749" t="s">
        <v>28</v>
      </c>
      <c r="F749" t="s">
        <v>964</v>
      </c>
      <c r="G749">
        <v>1</v>
      </c>
      <c r="H749">
        <v>0</v>
      </c>
      <c r="I749" t="s">
        <v>965</v>
      </c>
      <c r="J749">
        <v>32</v>
      </c>
      <c r="K749">
        <v>4</v>
      </c>
      <c r="L749">
        <v>7</v>
      </c>
      <c r="M749">
        <v>7</v>
      </c>
      <c r="N749">
        <v>6</v>
      </c>
      <c r="O749">
        <v>4</v>
      </c>
      <c r="P749">
        <v>13</v>
      </c>
      <c r="Q749">
        <v>3</v>
      </c>
      <c r="R749">
        <v>1</v>
      </c>
      <c r="S749">
        <v>2</v>
      </c>
      <c r="T749">
        <v>5</v>
      </c>
      <c r="U749">
        <v>0</v>
      </c>
      <c r="V749">
        <v>0</v>
      </c>
      <c r="W749" t="s">
        <v>27</v>
      </c>
      <c r="X749">
        <v>0</v>
      </c>
    </row>
    <row r="750" spans="2:24" x14ac:dyDescent="0.2">
      <c r="B750">
        <v>6177</v>
      </c>
      <c r="C750">
        <v>1986</v>
      </c>
      <c r="D750" t="s">
        <v>40</v>
      </c>
      <c r="E750" t="s">
        <v>32</v>
      </c>
      <c r="F750" t="s">
        <v>966</v>
      </c>
      <c r="G750">
        <v>1</v>
      </c>
      <c r="H750">
        <v>0</v>
      </c>
      <c r="I750" s="1">
        <v>41491</v>
      </c>
      <c r="J750">
        <v>32</v>
      </c>
      <c r="K750">
        <v>76</v>
      </c>
      <c r="L750">
        <v>10</v>
      </c>
      <c r="M750">
        <v>56</v>
      </c>
      <c r="N750">
        <v>3</v>
      </c>
      <c r="O750">
        <v>1</v>
      </c>
      <c r="P750">
        <v>23</v>
      </c>
      <c r="Q750">
        <v>2</v>
      </c>
      <c r="R750">
        <v>4</v>
      </c>
      <c r="S750">
        <v>4</v>
      </c>
      <c r="T750">
        <v>8</v>
      </c>
      <c r="U750">
        <v>0</v>
      </c>
      <c r="V750">
        <v>0</v>
      </c>
      <c r="W750" t="s">
        <v>35</v>
      </c>
      <c r="X750">
        <v>0</v>
      </c>
    </row>
    <row r="751" spans="2:24" x14ac:dyDescent="0.2">
      <c r="B751">
        <v>3517</v>
      </c>
      <c r="C751">
        <v>1953</v>
      </c>
      <c r="D751" t="s">
        <v>23</v>
      </c>
      <c r="E751" t="s">
        <v>28</v>
      </c>
      <c r="F751" t="s">
        <v>967</v>
      </c>
      <c r="G751">
        <v>1</v>
      </c>
      <c r="H751">
        <v>1</v>
      </c>
      <c r="I751" s="1">
        <v>41430</v>
      </c>
      <c r="J751">
        <v>32</v>
      </c>
      <c r="K751">
        <v>50</v>
      </c>
      <c r="L751">
        <v>4</v>
      </c>
      <c r="M751">
        <v>44</v>
      </c>
      <c r="N751">
        <v>10</v>
      </c>
      <c r="O751">
        <v>10</v>
      </c>
      <c r="P751">
        <v>43</v>
      </c>
      <c r="Q751">
        <v>3</v>
      </c>
      <c r="R751">
        <v>3</v>
      </c>
      <c r="S751">
        <v>3</v>
      </c>
      <c r="T751">
        <v>9</v>
      </c>
      <c r="U751">
        <v>1</v>
      </c>
      <c r="V751">
        <v>0</v>
      </c>
      <c r="W751" t="s">
        <v>27</v>
      </c>
      <c r="X751">
        <v>0</v>
      </c>
    </row>
    <row r="752" spans="2:24" x14ac:dyDescent="0.2">
      <c r="B752">
        <v>3491</v>
      </c>
      <c r="C752">
        <v>1976</v>
      </c>
      <c r="D752" t="s">
        <v>23</v>
      </c>
      <c r="E752" t="s">
        <v>36</v>
      </c>
      <c r="F752" t="s">
        <v>968</v>
      </c>
      <c r="G752">
        <v>0</v>
      </c>
      <c r="H752">
        <v>1</v>
      </c>
      <c r="I752" t="s">
        <v>182</v>
      </c>
      <c r="J752">
        <v>32</v>
      </c>
      <c r="K752">
        <v>384</v>
      </c>
      <c r="L752">
        <v>60</v>
      </c>
      <c r="M752">
        <v>364</v>
      </c>
      <c r="N752">
        <v>119</v>
      </c>
      <c r="O752">
        <v>101</v>
      </c>
      <c r="P752">
        <v>232</v>
      </c>
      <c r="Q752">
        <v>4</v>
      </c>
      <c r="R752">
        <v>11</v>
      </c>
      <c r="S752">
        <v>8</v>
      </c>
      <c r="T752">
        <v>7</v>
      </c>
      <c r="U752">
        <v>0</v>
      </c>
      <c r="V752">
        <v>0</v>
      </c>
      <c r="W752" t="s">
        <v>35</v>
      </c>
      <c r="X752">
        <v>0</v>
      </c>
    </row>
    <row r="753" spans="2:24" x14ac:dyDescent="0.2">
      <c r="B753">
        <v>7610</v>
      </c>
      <c r="C753">
        <v>1984</v>
      </c>
      <c r="D753" t="s">
        <v>23</v>
      </c>
      <c r="E753" t="s">
        <v>36</v>
      </c>
      <c r="F753" t="s">
        <v>969</v>
      </c>
      <c r="G753">
        <v>1</v>
      </c>
      <c r="H753">
        <v>0</v>
      </c>
      <c r="I753" t="s">
        <v>438</v>
      </c>
      <c r="J753">
        <v>32</v>
      </c>
      <c r="K753">
        <v>275</v>
      </c>
      <c r="L753">
        <v>0</v>
      </c>
      <c r="M753">
        <v>86</v>
      </c>
      <c r="N753">
        <v>10</v>
      </c>
      <c r="O753">
        <v>23</v>
      </c>
      <c r="P753">
        <v>66</v>
      </c>
      <c r="Q753">
        <v>5</v>
      </c>
      <c r="R753">
        <v>6</v>
      </c>
      <c r="S753">
        <v>5</v>
      </c>
      <c r="T753">
        <v>8</v>
      </c>
      <c r="U753">
        <v>0</v>
      </c>
      <c r="V753">
        <v>0</v>
      </c>
      <c r="W753" t="s">
        <v>27</v>
      </c>
      <c r="X753">
        <v>0</v>
      </c>
    </row>
    <row r="754" spans="2:24" x14ac:dyDescent="0.2">
      <c r="B754">
        <v>4377</v>
      </c>
      <c r="C754">
        <v>1972</v>
      </c>
      <c r="D754" t="s">
        <v>23</v>
      </c>
      <c r="E754" t="s">
        <v>32</v>
      </c>
      <c r="F754" t="s">
        <v>970</v>
      </c>
      <c r="G754">
        <v>0</v>
      </c>
      <c r="H754">
        <v>1</v>
      </c>
      <c r="I754" s="1">
        <v>41456</v>
      </c>
      <c r="J754">
        <v>32</v>
      </c>
      <c r="K754">
        <v>254</v>
      </c>
      <c r="L754">
        <v>10</v>
      </c>
      <c r="M754">
        <v>44</v>
      </c>
      <c r="N754">
        <v>30</v>
      </c>
      <c r="O754">
        <v>10</v>
      </c>
      <c r="P754">
        <v>227</v>
      </c>
      <c r="Q754">
        <v>2</v>
      </c>
      <c r="R754">
        <v>7</v>
      </c>
      <c r="S754">
        <v>3</v>
      </c>
      <c r="T754">
        <v>7</v>
      </c>
      <c r="U754">
        <v>0</v>
      </c>
      <c r="V754">
        <v>0</v>
      </c>
      <c r="W754" t="s">
        <v>31</v>
      </c>
      <c r="X754">
        <v>1</v>
      </c>
    </row>
    <row r="755" spans="2:24" x14ac:dyDescent="0.2">
      <c r="B755">
        <v>9850</v>
      </c>
      <c r="C755">
        <v>1973</v>
      </c>
      <c r="D755" t="s">
        <v>43</v>
      </c>
      <c r="E755" t="s">
        <v>32</v>
      </c>
      <c r="F755" t="s">
        <v>971</v>
      </c>
      <c r="G755">
        <v>1</v>
      </c>
      <c r="H755">
        <v>0</v>
      </c>
      <c r="I755" t="s">
        <v>972</v>
      </c>
      <c r="J755">
        <v>32</v>
      </c>
      <c r="K755">
        <v>3</v>
      </c>
      <c r="L755">
        <v>6</v>
      </c>
      <c r="M755">
        <v>7</v>
      </c>
      <c r="N755">
        <v>0</v>
      </c>
      <c r="O755">
        <v>0</v>
      </c>
      <c r="P755">
        <v>3</v>
      </c>
      <c r="Q755">
        <v>1</v>
      </c>
      <c r="R755">
        <v>0</v>
      </c>
      <c r="S755">
        <v>3</v>
      </c>
      <c r="T755">
        <v>7</v>
      </c>
      <c r="U755">
        <v>0</v>
      </c>
      <c r="V755">
        <v>0</v>
      </c>
      <c r="W755" t="s">
        <v>27</v>
      </c>
      <c r="X755">
        <v>0</v>
      </c>
    </row>
    <row r="756" spans="2:24" x14ac:dyDescent="0.2">
      <c r="B756">
        <v>5544</v>
      </c>
      <c r="C756">
        <v>1971</v>
      </c>
      <c r="D756" t="s">
        <v>23</v>
      </c>
      <c r="E756" t="s">
        <v>28</v>
      </c>
      <c r="F756" t="s">
        <v>973</v>
      </c>
      <c r="G756">
        <v>0</v>
      </c>
      <c r="H756">
        <v>1</v>
      </c>
      <c r="I756" s="1">
        <v>41193</v>
      </c>
      <c r="J756">
        <v>32</v>
      </c>
      <c r="K756">
        <v>957</v>
      </c>
      <c r="L756">
        <v>40</v>
      </c>
      <c r="M756">
        <v>175</v>
      </c>
      <c r="N756">
        <v>158</v>
      </c>
      <c r="O756">
        <v>53</v>
      </c>
      <c r="P756">
        <v>107</v>
      </c>
      <c r="Q756">
        <v>2</v>
      </c>
      <c r="R756">
        <v>7</v>
      </c>
      <c r="S756">
        <v>5</v>
      </c>
      <c r="T756">
        <v>5</v>
      </c>
      <c r="U756">
        <v>0</v>
      </c>
      <c r="V756">
        <v>0</v>
      </c>
      <c r="W756" t="s">
        <v>27</v>
      </c>
      <c r="X756">
        <v>1</v>
      </c>
    </row>
    <row r="757" spans="2:24" x14ac:dyDescent="0.2">
      <c r="B757">
        <v>6497</v>
      </c>
      <c r="C757">
        <v>1961</v>
      </c>
      <c r="D757" t="s">
        <v>23</v>
      </c>
      <c r="E757" t="s">
        <v>32</v>
      </c>
      <c r="F757" t="s">
        <v>974</v>
      </c>
      <c r="G757">
        <v>0</v>
      </c>
      <c r="H757">
        <v>1</v>
      </c>
      <c r="I757" s="1">
        <v>41101</v>
      </c>
      <c r="J757">
        <v>32</v>
      </c>
      <c r="K757">
        <v>293</v>
      </c>
      <c r="L757">
        <v>6</v>
      </c>
      <c r="M757">
        <v>23</v>
      </c>
      <c r="N757">
        <v>13</v>
      </c>
      <c r="O757">
        <v>6</v>
      </c>
      <c r="P757">
        <v>92</v>
      </c>
      <c r="Q757">
        <v>4</v>
      </c>
      <c r="R757">
        <v>6</v>
      </c>
      <c r="S757">
        <v>5</v>
      </c>
      <c r="T757">
        <v>8</v>
      </c>
      <c r="U757">
        <v>0</v>
      </c>
      <c r="V757">
        <v>0</v>
      </c>
      <c r="W757" t="s">
        <v>38</v>
      </c>
      <c r="X757">
        <v>0</v>
      </c>
    </row>
    <row r="758" spans="2:24" x14ac:dyDescent="0.2">
      <c r="B758">
        <v>4543</v>
      </c>
      <c r="C758">
        <v>1981</v>
      </c>
      <c r="D758" t="s">
        <v>23</v>
      </c>
      <c r="E758" t="s">
        <v>32</v>
      </c>
      <c r="F758" t="s">
        <v>975</v>
      </c>
      <c r="G758">
        <v>0</v>
      </c>
      <c r="H758">
        <v>0</v>
      </c>
      <c r="I758" t="s">
        <v>479</v>
      </c>
      <c r="J758">
        <v>32</v>
      </c>
      <c r="K758">
        <v>777</v>
      </c>
      <c r="L758">
        <v>129</v>
      </c>
      <c r="M758">
        <v>573</v>
      </c>
      <c r="N758">
        <v>216</v>
      </c>
      <c r="O758">
        <v>21</v>
      </c>
      <c r="P758">
        <v>203</v>
      </c>
      <c r="Q758">
        <v>1</v>
      </c>
      <c r="R758">
        <v>2</v>
      </c>
      <c r="S758">
        <v>9</v>
      </c>
      <c r="T758">
        <v>4</v>
      </c>
      <c r="U758">
        <v>0</v>
      </c>
      <c r="V758">
        <v>0</v>
      </c>
      <c r="W758" t="s">
        <v>67</v>
      </c>
      <c r="X758">
        <v>1</v>
      </c>
    </row>
    <row r="759" spans="2:24" x14ac:dyDescent="0.2">
      <c r="B759">
        <v>5117</v>
      </c>
      <c r="C759">
        <v>1964</v>
      </c>
      <c r="D759" t="s">
        <v>43</v>
      </c>
      <c r="E759" t="s">
        <v>32</v>
      </c>
      <c r="F759" t="s">
        <v>976</v>
      </c>
      <c r="G759">
        <v>0</v>
      </c>
      <c r="H759">
        <v>0</v>
      </c>
      <c r="I759" s="1">
        <v>40947</v>
      </c>
      <c r="J759">
        <v>32</v>
      </c>
      <c r="K759">
        <v>63</v>
      </c>
      <c r="L759">
        <v>151</v>
      </c>
      <c r="M759">
        <v>137</v>
      </c>
      <c r="N759">
        <v>153</v>
      </c>
      <c r="O759">
        <v>19</v>
      </c>
      <c r="P759">
        <v>53</v>
      </c>
      <c r="Q759">
        <v>2</v>
      </c>
      <c r="R759">
        <v>4</v>
      </c>
      <c r="S759">
        <v>8</v>
      </c>
      <c r="T759">
        <v>5</v>
      </c>
      <c r="U759">
        <v>0</v>
      </c>
      <c r="V759">
        <v>0</v>
      </c>
      <c r="W759" t="s">
        <v>27</v>
      </c>
      <c r="X759">
        <v>0</v>
      </c>
    </row>
    <row r="760" spans="2:24" x14ac:dyDescent="0.2">
      <c r="B760">
        <v>1448</v>
      </c>
      <c r="C760">
        <v>1964</v>
      </c>
      <c r="D760" t="s">
        <v>53</v>
      </c>
      <c r="E760" t="s">
        <v>32</v>
      </c>
      <c r="F760" t="s">
        <v>977</v>
      </c>
      <c r="G760">
        <v>1</v>
      </c>
      <c r="H760">
        <v>2</v>
      </c>
      <c r="I760" t="s">
        <v>156</v>
      </c>
      <c r="J760">
        <v>33</v>
      </c>
      <c r="K760">
        <v>21</v>
      </c>
      <c r="L760">
        <v>12</v>
      </c>
      <c r="M760">
        <v>12</v>
      </c>
      <c r="N760">
        <v>0</v>
      </c>
      <c r="O760">
        <v>3</v>
      </c>
      <c r="P760">
        <v>3</v>
      </c>
      <c r="Q760">
        <v>3</v>
      </c>
      <c r="R760">
        <v>2</v>
      </c>
      <c r="S760">
        <v>4</v>
      </c>
      <c r="T760">
        <v>4</v>
      </c>
      <c r="U760">
        <v>0</v>
      </c>
      <c r="V760">
        <v>0</v>
      </c>
      <c r="W760" t="s">
        <v>50</v>
      </c>
      <c r="X760">
        <v>0</v>
      </c>
    </row>
    <row r="761" spans="2:24" x14ac:dyDescent="0.2">
      <c r="B761">
        <v>6887</v>
      </c>
      <c r="C761">
        <v>1968</v>
      </c>
      <c r="D761" t="s">
        <v>23</v>
      </c>
      <c r="E761" t="s">
        <v>28</v>
      </c>
      <c r="F761" t="s">
        <v>978</v>
      </c>
      <c r="G761">
        <v>1</v>
      </c>
      <c r="H761">
        <v>1</v>
      </c>
      <c r="I761" t="s">
        <v>979</v>
      </c>
      <c r="J761">
        <v>33</v>
      </c>
      <c r="K761">
        <v>245</v>
      </c>
      <c r="L761">
        <v>16</v>
      </c>
      <c r="M761">
        <v>223</v>
      </c>
      <c r="N761">
        <v>21</v>
      </c>
      <c r="O761">
        <v>43</v>
      </c>
      <c r="P761">
        <v>16</v>
      </c>
      <c r="Q761">
        <v>2</v>
      </c>
      <c r="R761">
        <v>8</v>
      </c>
      <c r="S761">
        <v>8</v>
      </c>
      <c r="T761">
        <v>6</v>
      </c>
      <c r="U761">
        <v>0</v>
      </c>
      <c r="V761">
        <v>0</v>
      </c>
      <c r="W761" t="s">
        <v>46</v>
      </c>
      <c r="X761">
        <v>0</v>
      </c>
    </row>
    <row r="762" spans="2:24" x14ac:dyDescent="0.2">
      <c r="B762">
        <v>7500</v>
      </c>
      <c r="C762">
        <v>1968</v>
      </c>
      <c r="D762" t="s">
        <v>23</v>
      </c>
      <c r="E762" t="s">
        <v>28</v>
      </c>
      <c r="F762" t="s">
        <v>978</v>
      </c>
      <c r="G762">
        <v>1</v>
      </c>
      <c r="H762">
        <v>1</v>
      </c>
      <c r="I762" t="s">
        <v>979</v>
      </c>
      <c r="J762">
        <v>33</v>
      </c>
      <c r="K762">
        <v>245</v>
      </c>
      <c r="L762">
        <v>16</v>
      </c>
      <c r="M762">
        <v>223</v>
      </c>
      <c r="N762">
        <v>21</v>
      </c>
      <c r="O762">
        <v>43</v>
      </c>
      <c r="P762">
        <v>16</v>
      </c>
      <c r="Q762">
        <v>2</v>
      </c>
      <c r="R762">
        <v>8</v>
      </c>
      <c r="S762">
        <v>8</v>
      </c>
      <c r="T762">
        <v>6</v>
      </c>
      <c r="U762">
        <v>0</v>
      </c>
      <c r="V762">
        <v>0</v>
      </c>
      <c r="W762" t="s">
        <v>27</v>
      </c>
      <c r="X762">
        <v>0</v>
      </c>
    </row>
    <row r="763" spans="2:24" x14ac:dyDescent="0.2">
      <c r="B763">
        <v>2724</v>
      </c>
      <c r="C763">
        <v>1982</v>
      </c>
      <c r="D763" t="s">
        <v>53</v>
      </c>
      <c r="E763" t="s">
        <v>28</v>
      </c>
      <c r="F763" t="s">
        <v>980</v>
      </c>
      <c r="G763">
        <v>1</v>
      </c>
      <c r="H763">
        <v>0</v>
      </c>
      <c r="I763" t="s">
        <v>326</v>
      </c>
      <c r="J763">
        <v>33</v>
      </c>
      <c r="K763">
        <v>12</v>
      </c>
      <c r="L763">
        <v>0</v>
      </c>
      <c r="M763">
        <v>1</v>
      </c>
      <c r="N763">
        <v>0</v>
      </c>
      <c r="O763">
        <v>0</v>
      </c>
      <c r="P763">
        <v>6</v>
      </c>
      <c r="Q763">
        <v>1</v>
      </c>
      <c r="R763">
        <v>0</v>
      </c>
      <c r="S763">
        <v>2</v>
      </c>
      <c r="T763">
        <v>3</v>
      </c>
      <c r="U763">
        <v>0</v>
      </c>
      <c r="V763">
        <v>0</v>
      </c>
      <c r="W763" t="s">
        <v>27</v>
      </c>
      <c r="X763">
        <v>0</v>
      </c>
    </row>
    <row r="764" spans="2:24" x14ac:dyDescent="0.2">
      <c r="B764">
        <v>2256</v>
      </c>
      <c r="C764">
        <v>1974</v>
      </c>
      <c r="D764" t="s">
        <v>53</v>
      </c>
      <c r="E764" t="s">
        <v>32</v>
      </c>
      <c r="F764" t="s">
        <v>981</v>
      </c>
      <c r="G764">
        <v>1</v>
      </c>
      <c r="H764">
        <v>1</v>
      </c>
      <c r="I764" t="s">
        <v>120</v>
      </c>
      <c r="J764">
        <v>33</v>
      </c>
      <c r="K764">
        <v>17</v>
      </c>
      <c r="L764">
        <v>0</v>
      </c>
      <c r="M764">
        <v>3</v>
      </c>
      <c r="N764">
        <v>0</v>
      </c>
      <c r="O764">
        <v>0</v>
      </c>
      <c r="P764">
        <v>1</v>
      </c>
      <c r="Q764">
        <v>2</v>
      </c>
      <c r="R764">
        <v>1</v>
      </c>
      <c r="S764">
        <v>3</v>
      </c>
      <c r="T764">
        <v>6</v>
      </c>
      <c r="U764">
        <v>0</v>
      </c>
      <c r="V764">
        <v>0</v>
      </c>
      <c r="W764" t="s">
        <v>27</v>
      </c>
      <c r="X764">
        <v>0</v>
      </c>
    </row>
    <row r="765" spans="2:24" x14ac:dyDescent="0.2">
      <c r="B765">
        <v>1100</v>
      </c>
      <c r="C765">
        <v>1961</v>
      </c>
      <c r="D765" t="s">
        <v>53</v>
      </c>
      <c r="E765" t="s">
        <v>36</v>
      </c>
      <c r="F765" t="s">
        <v>982</v>
      </c>
      <c r="G765">
        <v>1</v>
      </c>
      <c r="H765">
        <v>2</v>
      </c>
      <c r="I765" t="s">
        <v>846</v>
      </c>
      <c r="J765">
        <v>33</v>
      </c>
      <c r="K765">
        <v>24</v>
      </c>
      <c r="L765">
        <v>4</v>
      </c>
      <c r="M765">
        <v>22</v>
      </c>
      <c r="N765">
        <v>0</v>
      </c>
      <c r="O765">
        <v>2</v>
      </c>
      <c r="P765">
        <v>9</v>
      </c>
      <c r="Q765">
        <v>4</v>
      </c>
      <c r="R765">
        <v>3</v>
      </c>
      <c r="S765">
        <v>3</v>
      </c>
      <c r="T765">
        <v>5</v>
      </c>
      <c r="U765">
        <v>0</v>
      </c>
      <c r="V765">
        <v>0</v>
      </c>
      <c r="W765" t="s">
        <v>31</v>
      </c>
      <c r="X765">
        <v>0</v>
      </c>
    </row>
    <row r="766" spans="2:24" x14ac:dyDescent="0.2">
      <c r="B766">
        <v>7725</v>
      </c>
      <c r="C766">
        <v>1966</v>
      </c>
      <c r="D766" t="s">
        <v>43</v>
      </c>
      <c r="E766" t="s">
        <v>32</v>
      </c>
      <c r="F766" t="s">
        <v>983</v>
      </c>
      <c r="G766">
        <v>0</v>
      </c>
      <c r="H766">
        <v>0</v>
      </c>
      <c r="I766" s="1">
        <v>41854</v>
      </c>
      <c r="J766">
        <v>33</v>
      </c>
      <c r="K766">
        <v>173</v>
      </c>
      <c r="L766">
        <v>26</v>
      </c>
      <c r="M766">
        <v>255</v>
      </c>
      <c r="N766">
        <v>35</v>
      </c>
      <c r="O766">
        <v>71</v>
      </c>
      <c r="P766">
        <v>81</v>
      </c>
      <c r="Q766">
        <v>1</v>
      </c>
      <c r="R766">
        <v>4</v>
      </c>
      <c r="S766">
        <v>7</v>
      </c>
      <c r="T766">
        <v>1</v>
      </c>
      <c r="U766">
        <v>0</v>
      </c>
      <c r="V766">
        <v>0</v>
      </c>
      <c r="W766" t="s">
        <v>50</v>
      </c>
      <c r="X766">
        <v>0</v>
      </c>
    </row>
    <row r="767" spans="2:24" x14ac:dyDescent="0.2">
      <c r="B767">
        <v>2612</v>
      </c>
      <c r="C767">
        <v>1988</v>
      </c>
      <c r="D767" t="s">
        <v>23</v>
      </c>
      <c r="E767" t="s">
        <v>32</v>
      </c>
      <c r="F767" t="s">
        <v>984</v>
      </c>
      <c r="G767">
        <v>0</v>
      </c>
      <c r="H767">
        <v>0</v>
      </c>
      <c r="I767" t="s">
        <v>955</v>
      </c>
      <c r="J767">
        <v>33</v>
      </c>
      <c r="K767">
        <v>754</v>
      </c>
      <c r="L767">
        <v>160</v>
      </c>
      <c r="M767">
        <v>625</v>
      </c>
      <c r="N767">
        <v>63</v>
      </c>
      <c r="O767">
        <v>32</v>
      </c>
      <c r="P767">
        <v>48</v>
      </c>
      <c r="Q767">
        <v>1</v>
      </c>
      <c r="R767">
        <v>7</v>
      </c>
      <c r="S767">
        <v>12</v>
      </c>
      <c r="T767">
        <v>3</v>
      </c>
      <c r="U767">
        <v>0</v>
      </c>
      <c r="V767">
        <v>0</v>
      </c>
      <c r="W767" t="s">
        <v>67</v>
      </c>
      <c r="X767">
        <v>1</v>
      </c>
    </row>
    <row r="768" spans="2:24" x14ac:dyDescent="0.2">
      <c r="B768">
        <v>113</v>
      </c>
      <c r="C768">
        <v>1952</v>
      </c>
      <c r="D768" t="s">
        <v>23</v>
      </c>
      <c r="E768" t="s">
        <v>32</v>
      </c>
      <c r="F768" t="s">
        <v>985</v>
      </c>
      <c r="G768">
        <v>1</v>
      </c>
      <c r="H768">
        <v>1</v>
      </c>
      <c r="I768" t="s">
        <v>986</v>
      </c>
      <c r="J768">
        <v>33</v>
      </c>
      <c r="K768">
        <v>11</v>
      </c>
      <c r="L768">
        <v>0</v>
      </c>
      <c r="M768">
        <v>7</v>
      </c>
      <c r="N768">
        <v>3</v>
      </c>
      <c r="O768">
        <v>1</v>
      </c>
      <c r="P768">
        <v>6</v>
      </c>
      <c r="Q768">
        <v>2</v>
      </c>
      <c r="R768">
        <v>1</v>
      </c>
      <c r="S768">
        <v>3</v>
      </c>
      <c r="T768">
        <v>5</v>
      </c>
      <c r="U768">
        <v>0</v>
      </c>
      <c r="V768">
        <v>0</v>
      </c>
      <c r="W768" t="s">
        <v>27</v>
      </c>
      <c r="X768">
        <v>0</v>
      </c>
    </row>
    <row r="769" spans="2:24" x14ac:dyDescent="0.2">
      <c r="B769">
        <v>2868</v>
      </c>
      <c r="C769">
        <v>1950</v>
      </c>
      <c r="D769" t="s">
        <v>40</v>
      </c>
      <c r="E769" t="s">
        <v>28</v>
      </c>
      <c r="F769" t="s">
        <v>987</v>
      </c>
      <c r="G769">
        <v>1</v>
      </c>
      <c r="H769">
        <v>1</v>
      </c>
      <c r="I769" s="1">
        <v>41490</v>
      </c>
      <c r="J769">
        <v>33</v>
      </c>
      <c r="K769">
        <v>20</v>
      </c>
      <c r="L769">
        <v>1</v>
      </c>
      <c r="M769">
        <v>28</v>
      </c>
      <c r="N769">
        <v>3</v>
      </c>
      <c r="O769">
        <v>3</v>
      </c>
      <c r="P769">
        <v>2</v>
      </c>
      <c r="Q769">
        <v>3</v>
      </c>
      <c r="R769">
        <v>2</v>
      </c>
      <c r="S769">
        <v>3</v>
      </c>
      <c r="T769">
        <v>8</v>
      </c>
      <c r="U769">
        <v>1</v>
      </c>
      <c r="V769">
        <v>0</v>
      </c>
      <c r="W769" t="s">
        <v>35</v>
      </c>
      <c r="X769">
        <v>0</v>
      </c>
    </row>
    <row r="770" spans="2:24" x14ac:dyDescent="0.2">
      <c r="B770">
        <v>4216</v>
      </c>
      <c r="C770">
        <v>1982</v>
      </c>
      <c r="D770" t="s">
        <v>23</v>
      </c>
      <c r="E770" t="s">
        <v>28</v>
      </c>
      <c r="F770" t="s">
        <v>988</v>
      </c>
      <c r="G770">
        <v>0</v>
      </c>
      <c r="H770">
        <v>0</v>
      </c>
      <c r="I770" t="s">
        <v>989</v>
      </c>
      <c r="J770">
        <v>33</v>
      </c>
      <c r="K770">
        <v>822</v>
      </c>
      <c r="L770">
        <v>114</v>
      </c>
      <c r="M770">
        <v>108</v>
      </c>
      <c r="N770">
        <v>179</v>
      </c>
      <c r="O770">
        <v>137</v>
      </c>
      <c r="P770">
        <v>114</v>
      </c>
      <c r="Q770">
        <v>1</v>
      </c>
      <c r="R770">
        <v>7</v>
      </c>
      <c r="S770">
        <v>9</v>
      </c>
      <c r="T770">
        <v>3</v>
      </c>
      <c r="U770">
        <v>1</v>
      </c>
      <c r="V770">
        <v>0</v>
      </c>
      <c r="W770" t="s">
        <v>27</v>
      </c>
      <c r="X770">
        <v>2</v>
      </c>
    </row>
    <row r="771" spans="2:24" x14ac:dyDescent="0.2">
      <c r="B771">
        <v>199</v>
      </c>
      <c r="C771">
        <v>1963</v>
      </c>
      <c r="D771" t="s">
        <v>53</v>
      </c>
      <c r="E771" t="s">
        <v>28</v>
      </c>
      <c r="F771" t="s">
        <v>990</v>
      </c>
      <c r="G771">
        <v>0</v>
      </c>
      <c r="H771">
        <v>0</v>
      </c>
      <c r="I771" t="s">
        <v>991</v>
      </c>
      <c r="J771">
        <v>33</v>
      </c>
      <c r="K771">
        <v>219</v>
      </c>
      <c r="L771">
        <v>3</v>
      </c>
      <c r="M771">
        <v>60</v>
      </c>
      <c r="N771">
        <v>12</v>
      </c>
      <c r="O771">
        <v>9</v>
      </c>
      <c r="P771">
        <v>12</v>
      </c>
      <c r="Q771">
        <v>1</v>
      </c>
      <c r="R771">
        <v>4</v>
      </c>
      <c r="S771">
        <v>7</v>
      </c>
      <c r="T771">
        <v>7</v>
      </c>
      <c r="U771">
        <v>0</v>
      </c>
      <c r="V771">
        <v>0</v>
      </c>
      <c r="W771" t="s">
        <v>31</v>
      </c>
      <c r="X771">
        <v>1</v>
      </c>
    </row>
    <row r="772" spans="2:24" x14ac:dyDescent="0.2">
      <c r="B772">
        <v>359</v>
      </c>
      <c r="C772">
        <v>1951</v>
      </c>
      <c r="D772" t="s">
        <v>23</v>
      </c>
      <c r="E772" t="s">
        <v>36</v>
      </c>
      <c r="F772" t="s">
        <v>992</v>
      </c>
      <c r="G772">
        <v>0</v>
      </c>
      <c r="H772">
        <v>1</v>
      </c>
      <c r="I772" t="s">
        <v>993</v>
      </c>
      <c r="J772">
        <v>33</v>
      </c>
      <c r="K772">
        <v>373</v>
      </c>
      <c r="L772">
        <v>14</v>
      </c>
      <c r="M772">
        <v>83</v>
      </c>
      <c r="N772">
        <v>6</v>
      </c>
      <c r="O772">
        <v>9</v>
      </c>
      <c r="P772">
        <v>19</v>
      </c>
      <c r="Q772">
        <v>3</v>
      </c>
      <c r="R772">
        <v>8</v>
      </c>
      <c r="S772">
        <v>6</v>
      </c>
      <c r="T772">
        <v>7</v>
      </c>
      <c r="U772">
        <v>0</v>
      </c>
      <c r="V772">
        <v>1</v>
      </c>
      <c r="W772" t="s">
        <v>27</v>
      </c>
      <c r="X772">
        <v>0</v>
      </c>
    </row>
    <row r="773" spans="2:24" x14ac:dyDescent="0.2">
      <c r="B773">
        <v>8842</v>
      </c>
      <c r="C773">
        <v>1972</v>
      </c>
      <c r="D773" t="s">
        <v>23</v>
      </c>
      <c r="E773" t="s">
        <v>55</v>
      </c>
      <c r="F773" t="s">
        <v>994</v>
      </c>
      <c r="G773">
        <v>1</v>
      </c>
      <c r="H773">
        <v>1</v>
      </c>
      <c r="I773" t="s">
        <v>995</v>
      </c>
      <c r="J773">
        <v>33</v>
      </c>
      <c r="K773">
        <v>15</v>
      </c>
      <c r="L773">
        <v>0</v>
      </c>
      <c r="M773">
        <v>12</v>
      </c>
      <c r="N773">
        <v>7</v>
      </c>
      <c r="O773">
        <v>3</v>
      </c>
      <c r="P773">
        <v>7</v>
      </c>
      <c r="Q773">
        <v>3</v>
      </c>
      <c r="R773">
        <v>2</v>
      </c>
      <c r="S773">
        <v>3</v>
      </c>
      <c r="T773">
        <v>7</v>
      </c>
      <c r="U773">
        <v>0</v>
      </c>
      <c r="V773">
        <v>0</v>
      </c>
      <c r="W773" t="s">
        <v>27</v>
      </c>
      <c r="X773">
        <v>0</v>
      </c>
    </row>
    <row r="774" spans="2:24" x14ac:dyDescent="0.2">
      <c r="B774">
        <v>2154</v>
      </c>
      <c r="C774">
        <v>1972</v>
      </c>
      <c r="D774" t="s">
        <v>23</v>
      </c>
      <c r="E774" t="s">
        <v>55</v>
      </c>
      <c r="F774" t="s">
        <v>994</v>
      </c>
      <c r="G774">
        <v>1</v>
      </c>
      <c r="H774">
        <v>1</v>
      </c>
      <c r="I774" t="s">
        <v>995</v>
      </c>
      <c r="J774">
        <v>33</v>
      </c>
      <c r="K774">
        <v>15</v>
      </c>
      <c r="L774">
        <v>0</v>
      </c>
      <c r="M774">
        <v>12</v>
      </c>
      <c r="N774">
        <v>7</v>
      </c>
      <c r="O774">
        <v>3</v>
      </c>
      <c r="P774">
        <v>7</v>
      </c>
      <c r="Q774">
        <v>3</v>
      </c>
      <c r="R774">
        <v>2</v>
      </c>
      <c r="S774">
        <v>3</v>
      </c>
      <c r="T774">
        <v>7</v>
      </c>
      <c r="U774">
        <v>0</v>
      </c>
      <c r="V774">
        <v>0</v>
      </c>
      <c r="W774" t="s">
        <v>27</v>
      </c>
      <c r="X774">
        <v>0</v>
      </c>
    </row>
    <row r="775" spans="2:24" x14ac:dyDescent="0.2">
      <c r="B775">
        <v>6050</v>
      </c>
      <c r="C775">
        <v>1976</v>
      </c>
      <c r="D775" t="s">
        <v>43</v>
      </c>
      <c r="E775" t="s">
        <v>32</v>
      </c>
      <c r="F775" t="s">
        <v>996</v>
      </c>
      <c r="G775">
        <v>0</v>
      </c>
      <c r="H775">
        <v>1</v>
      </c>
      <c r="I775" s="1">
        <v>41225</v>
      </c>
      <c r="J775">
        <v>33</v>
      </c>
      <c r="K775">
        <v>1171</v>
      </c>
      <c r="L775">
        <v>43</v>
      </c>
      <c r="M775">
        <v>219</v>
      </c>
      <c r="N775">
        <v>19</v>
      </c>
      <c r="O775">
        <v>14</v>
      </c>
      <c r="P775">
        <v>47</v>
      </c>
      <c r="Q775">
        <v>4</v>
      </c>
      <c r="R775">
        <v>6</v>
      </c>
      <c r="S775">
        <v>13</v>
      </c>
      <c r="T775">
        <v>9</v>
      </c>
      <c r="U775">
        <v>0</v>
      </c>
      <c r="V775">
        <v>0</v>
      </c>
      <c r="W775" t="s">
        <v>50</v>
      </c>
      <c r="X775">
        <v>1</v>
      </c>
    </row>
    <row r="776" spans="2:24" x14ac:dyDescent="0.2">
      <c r="B776">
        <v>9204</v>
      </c>
      <c r="C776">
        <v>1971</v>
      </c>
      <c r="D776" t="s">
        <v>23</v>
      </c>
      <c r="E776" t="s">
        <v>55</v>
      </c>
      <c r="F776" t="s">
        <v>997</v>
      </c>
      <c r="G776">
        <v>0</v>
      </c>
      <c r="H776">
        <v>1</v>
      </c>
      <c r="I776" s="1">
        <v>41252</v>
      </c>
      <c r="J776">
        <v>33</v>
      </c>
      <c r="K776">
        <v>371</v>
      </c>
      <c r="L776">
        <v>159</v>
      </c>
      <c r="M776">
        <v>194</v>
      </c>
      <c r="N776">
        <v>58</v>
      </c>
      <c r="O776">
        <v>106</v>
      </c>
      <c r="P776">
        <v>141</v>
      </c>
      <c r="Q776">
        <v>4</v>
      </c>
      <c r="R776">
        <v>4</v>
      </c>
      <c r="S776">
        <v>6</v>
      </c>
      <c r="T776">
        <v>3</v>
      </c>
      <c r="U776">
        <v>0</v>
      </c>
      <c r="V776">
        <v>0</v>
      </c>
      <c r="W776" t="s">
        <v>27</v>
      </c>
      <c r="X776">
        <v>0</v>
      </c>
    </row>
    <row r="777" spans="2:24" x14ac:dyDescent="0.2">
      <c r="B777">
        <v>4472</v>
      </c>
      <c r="C777">
        <v>1971</v>
      </c>
      <c r="D777" t="s">
        <v>40</v>
      </c>
      <c r="E777" t="s">
        <v>24</v>
      </c>
      <c r="F777" t="s">
        <v>998</v>
      </c>
      <c r="G777">
        <v>1</v>
      </c>
      <c r="H777">
        <v>0</v>
      </c>
      <c r="I777" t="s">
        <v>999</v>
      </c>
      <c r="J777">
        <v>34</v>
      </c>
      <c r="K777">
        <v>23</v>
      </c>
      <c r="L777">
        <v>0</v>
      </c>
      <c r="M777">
        <v>8</v>
      </c>
      <c r="N777">
        <v>6</v>
      </c>
      <c r="O777">
        <v>2</v>
      </c>
      <c r="P777">
        <v>18</v>
      </c>
      <c r="Q777">
        <v>1</v>
      </c>
      <c r="R777">
        <v>1</v>
      </c>
      <c r="S777">
        <v>3</v>
      </c>
      <c r="T777">
        <v>2</v>
      </c>
      <c r="U777">
        <v>0</v>
      </c>
      <c r="V777">
        <v>0</v>
      </c>
      <c r="W777" t="s">
        <v>38</v>
      </c>
      <c r="X777">
        <v>0</v>
      </c>
    </row>
    <row r="778" spans="2:24" x14ac:dyDescent="0.2">
      <c r="B778">
        <v>6864</v>
      </c>
      <c r="C778">
        <v>1990</v>
      </c>
      <c r="D778" t="s">
        <v>53</v>
      </c>
      <c r="E778" t="s">
        <v>24</v>
      </c>
      <c r="F778" t="s">
        <v>1000</v>
      </c>
      <c r="G778">
        <v>0</v>
      </c>
      <c r="H778">
        <v>0</v>
      </c>
      <c r="I778" t="s">
        <v>785</v>
      </c>
      <c r="J778">
        <v>34</v>
      </c>
      <c r="K778">
        <v>8</v>
      </c>
      <c r="L778">
        <v>4</v>
      </c>
      <c r="M778">
        <v>10</v>
      </c>
      <c r="N778">
        <v>2</v>
      </c>
      <c r="O778">
        <v>2</v>
      </c>
      <c r="P778">
        <v>4</v>
      </c>
      <c r="Q778">
        <v>2</v>
      </c>
      <c r="R778">
        <v>3</v>
      </c>
      <c r="S778">
        <v>3</v>
      </c>
      <c r="T778">
        <v>5</v>
      </c>
      <c r="U778">
        <v>0</v>
      </c>
      <c r="V778">
        <v>0</v>
      </c>
      <c r="W778" t="s">
        <v>38</v>
      </c>
      <c r="X778">
        <v>0</v>
      </c>
    </row>
    <row r="779" spans="2:24" x14ac:dyDescent="0.2">
      <c r="B779">
        <v>10617</v>
      </c>
      <c r="C779">
        <v>1990</v>
      </c>
      <c r="D779" t="s">
        <v>53</v>
      </c>
      <c r="E779" t="s">
        <v>24</v>
      </c>
      <c r="F779" t="s">
        <v>1000</v>
      </c>
      <c r="G779">
        <v>0</v>
      </c>
      <c r="H779">
        <v>0</v>
      </c>
      <c r="I779" t="s">
        <v>785</v>
      </c>
      <c r="J779">
        <v>34</v>
      </c>
      <c r="K779">
        <v>8</v>
      </c>
      <c r="L779">
        <v>4</v>
      </c>
      <c r="M779">
        <v>10</v>
      </c>
      <c r="N779">
        <v>2</v>
      </c>
      <c r="O779">
        <v>2</v>
      </c>
      <c r="P779">
        <v>4</v>
      </c>
      <c r="Q779">
        <v>2</v>
      </c>
      <c r="R779">
        <v>3</v>
      </c>
      <c r="S779">
        <v>3</v>
      </c>
      <c r="T779">
        <v>5</v>
      </c>
      <c r="U779">
        <v>0</v>
      </c>
      <c r="V779">
        <v>0</v>
      </c>
      <c r="W779" t="s">
        <v>27</v>
      </c>
      <c r="X779">
        <v>0</v>
      </c>
    </row>
    <row r="780" spans="2:24" x14ac:dyDescent="0.2">
      <c r="B780">
        <v>3924</v>
      </c>
      <c r="C780">
        <v>1966</v>
      </c>
      <c r="D780" t="s">
        <v>40</v>
      </c>
      <c r="E780" t="s">
        <v>24</v>
      </c>
      <c r="F780" t="s">
        <v>1001</v>
      </c>
      <c r="G780">
        <v>0</v>
      </c>
      <c r="H780">
        <v>1</v>
      </c>
      <c r="I780" t="s">
        <v>42</v>
      </c>
      <c r="J780">
        <v>34</v>
      </c>
      <c r="K780">
        <v>801</v>
      </c>
      <c r="L780">
        <v>0</v>
      </c>
      <c r="M780">
        <v>80</v>
      </c>
      <c r="N780">
        <v>0</v>
      </c>
      <c r="O780">
        <v>0</v>
      </c>
      <c r="P780">
        <v>35</v>
      </c>
      <c r="Q780">
        <v>5</v>
      </c>
      <c r="R780">
        <v>8</v>
      </c>
      <c r="S780">
        <v>12</v>
      </c>
      <c r="T780">
        <v>5</v>
      </c>
      <c r="U780">
        <v>0</v>
      </c>
      <c r="V780">
        <v>0</v>
      </c>
      <c r="W780" t="s">
        <v>67</v>
      </c>
      <c r="X780">
        <v>1</v>
      </c>
    </row>
    <row r="781" spans="2:24" x14ac:dyDescent="0.2">
      <c r="B781">
        <v>5654</v>
      </c>
      <c r="C781">
        <v>1973</v>
      </c>
      <c r="D781" t="s">
        <v>23</v>
      </c>
      <c r="E781" t="s">
        <v>32</v>
      </c>
      <c r="F781" t="s">
        <v>1002</v>
      </c>
      <c r="G781">
        <v>2</v>
      </c>
      <c r="H781">
        <v>1</v>
      </c>
      <c r="I781" t="s">
        <v>1003</v>
      </c>
      <c r="J781">
        <v>34</v>
      </c>
      <c r="K781">
        <v>20</v>
      </c>
      <c r="L781">
        <v>4</v>
      </c>
      <c r="M781">
        <v>10</v>
      </c>
      <c r="N781">
        <v>6</v>
      </c>
      <c r="O781">
        <v>4</v>
      </c>
      <c r="P781">
        <v>17</v>
      </c>
      <c r="Q781">
        <v>2</v>
      </c>
      <c r="R781">
        <v>2</v>
      </c>
      <c r="S781">
        <v>3</v>
      </c>
      <c r="T781">
        <v>6</v>
      </c>
      <c r="U781">
        <v>0</v>
      </c>
      <c r="V781">
        <v>0</v>
      </c>
      <c r="W781" t="s">
        <v>38</v>
      </c>
      <c r="X781">
        <v>0</v>
      </c>
    </row>
    <row r="782" spans="2:24" x14ac:dyDescent="0.2">
      <c r="B782">
        <v>9216</v>
      </c>
      <c r="C782">
        <v>1972</v>
      </c>
      <c r="D782" t="s">
        <v>23</v>
      </c>
      <c r="E782" t="s">
        <v>32</v>
      </c>
      <c r="F782" t="s">
        <v>1004</v>
      </c>
      <c r="G782">
        <v>1</v>
      </c>
      <c r="H782">
        <v>1</v>
      </c>
      <c r="I782" t="s">
        <v>849</v>
      </c>
      <c r="J782">
        <v>34</v>
      </c>
      <c r="K782">
        <v>23</v>
      </c>
      <c r="L782">
        <v>2</v>
      </c>
      <c r="M782">
        <v>11</v>
      </c>
      <c r="N782">
        <v>3</v>
      </c>
      <c r="O782">
        <v>1</v>
      </c>
      <c r="P782">
        <v>4</v>
      </c>
      <c r="Q782">
        <v>2</v>
      </c>
      <c r="R782">
        <v>2</v>
      </c>
      <c r="S782">
        <v>3</v>
      </c>
      <c r="T782">
        <v>6</v>
      </c>
      <c r="U782">
        <v>0</v>
      </c>
      <c r="V782">
        <v>0</v>
      </c>
      <c r="W782" t="s">
        <v>31</v>
      </c>
      <c r="X782">
        <v>0</v>
      </c>
    </row>
    <row r="783" spans="2:24" x14ac:dyDescent="0.2">
      <c r="B783">
        <v>8086</v>
      </c>
      <c r="C783">
        <v>1960</v>
      </c>
      <c r="D783" t="s">
        <v>23</v>
      </c>
      <c r="E783" t="s">
        <v>32</v>
      </c>
      <c r="F783" t="s">
        <v>1005</v>
      </c>
      <c r="G783">
        <v>1</v>
      </c>
      <c r="H783">
        <v>1</v>
      </c>
      <c r="I783" s="1">
        <v>41590</v>
      </c>
      <c r="J783">
        <v>34</v>
      </c>
      <c r="K783">
        <v>48</v>
      </c>
      <c r="L783">
        <v>0</v>
      </c>
      <c r="M783">
        <v>2</v>
      </c>
      <c r="N783">
        <v>0</v>
      </c>
      <c r="O783">
        <v>0</v>
      </c>
      <c r="P783">
        <v>5</v>
      </c>
      <c r="Q783">
        <v>2</v>
      </c>
      <c r="R783">
        <v>2</v>
      </c>
      <c r="S783">
        <v>3</v>
      </c>
      <c r="T783">
        <v>7</v>
      </c>
      <c r="U783">
        <v>0</v>
      </c>
      <c r="V783">
        <v>0</v>
      </c>
      <c r="W783" t="s">
        <v>67</v>
      </c>
      <c r="X783">
        <v>0</v>
      </c>
    </row>
    <row r="784" spans="2:24" x14ac:dyDescent="0.2">
      <c r="B784">
        <v>9097</v>
      </c>
      <c r="C784">
        <v>1957</v>
      </c>
      <c r="D784" t="s">
        <v>23</v>
      </c>
      <c r="E784" t="s">
        <v>24</v>
      </c>
      <c r="F784" t="s">
        <v>1006</v>
      </c>
      <c r="G784">
        <v>0</v>
      </c>
      <c r="H784">
        <v>1</v>
      </c>
      <c r="I784" s="1">
        <v>41344</v>
      </c>
      <c r="J784">
        <v>34</v>
      </c>
      <c r="K784">
        <v>244</v>
      </c>
      <c r="L784">
        <v>8</v>
      </c>
      <c r="M784">
        <v>32</v>
      </c>
      <c r="N784">
        <v>7</v>
      </c>
      <c r="O784">
        <v>2</v>
      </c>
      <c r="P784">
        <v>50</v>
      </c>
      <c r="Q784">
        <v>4</v>
      </c>
      <c r="R784">
        <v>3</v>
      </c>
      <c r="S784">
        <v>8</v>
      </c>
      <c r="T784">
        <v>4</v>
      </c>
      <c r="U784">
        <v>0</v>
      </c>
      <c r="V784">
        <v>0</v>
      </c>
      <c r="W784" t="s">
        <v>27</v>
      </c>
      <c r="X784">
        <v>0</v>
      </c>
    </row>
    <row r="785" spans="2:24" x14ac:dyDescent="0.2">
      <c r="B785">
        <v>7631</v>
      </c>
      <c r="C785">
        <v>1979</v>
      </c>
      <c r="D785" t="s">
        <v>53</v>
      </c>
      <c r="E785" t="s">
        <v>36</v>
      </c>
      <c r="F785" t="s">
        <v>1007</v>
      </c>
      <c r="G785">
        <v>1</v>
      </c>
      <c r="H785">
        <v>0</v>
      </c>
      <c r="I785" s="1">
        <v>41435</v>
      </c>
      <c r="J785">
        <v>34</v>
      </c>
      <c r="K785">
        <v>562</v>
      </c>
      <c r="L785">
        <v>58</v>
      </c>
      <c r="M785">
        <v>168</v>
      </c>
      <c r="N785">
        <v>43</v>
      </c>
      <c r="O785">
        <v>16</v>
      </c>
      <c r="P785">
        <v>142</v>
      </c>
      <c r="Q785">
        <v>1</v>
      </c>
      <c r="R785">
        <v>5</v>
      </c>
      <c r="S785">
        <v>10</v>
      </c>
      <c r="T785">
        <v>3</v>
      </c>
      <c r="U785">
        <v>0</v>
      </c>
      <c r="V785">
        <v>0</v>
      </c>
      <c r="W785" t="s">
        <v>50</v>
      </c>
      <c r="X785">
        <v>0</v>
      </c>
    </row>
    <row r="786" spans="2:24" x14ac:dyDescent="0.2">
      <c r="B786">
        <v>7275</v>
      </c>
      <c r="C786">
        <v>1972</v>
      </c>
      <c r="D786" t="s">
        <v>53</v>
      </c>
      <c r="E786" t="s">
        <v>28</v>
      </c>
      <c r="F786" t="s">
        <v>1008</v>
      </c>
      <c r="G786">
        <v>1</v>
      </c>
      <c r="H786">
        <v>1</v>
      </c>
      <c r="I786" s="1">
        <v>41374</v>
      </c>
      <c r="J786">
        <v>34</v>
      </c>
      <c r="K786">
        <v>79</v>
      </c>
      <c r="L786">
        <v>1</v>
      </c>
      <c r="M786">
        <v>31</v>
      </c>
      <c r="N786">
        <v>4</v>
      </c>
      <c r="O786">
        <v>4</v>
      </c>
      <c r="P786">
        <v>12</v>
      </c>
      <c r="Q786">
        <v>3</v>
      </c>
      <c r="R786">
        <v>2</v>
      </c>
      <c r="S786">
        <v>4</v>
      </c>
      <c r="T786">
        <v>6</v>
      </c>
      <c r="U786">
        <v>0</v>
      </c>
      <c r="V786">
        <v>0</v>
      </c>
      <c r="W786" t="s">
        <v>35</v>
      </c>
      <c r="X786">
        <v>0</v>
      </c>
    </row>
    <row r="787" spans="2:24" x14ac:dyDescent="0.2">
      <c r="B787">
        <v>8334</v>
      </c>
      <c r="C787">
        <v>1972</v>
      </c>
      <c r="D787" t="s">
        <v>53</v>
      </c>
      <c r="E787" t="s">
        <v>28</v>
      </c>
      <c r="F787" t="s">
        <v>1008</v>
      </c>
      <c r="G787">
        <v>1</v>
      </c>
      <c r="H787">
        <v>1</v>
      </c>
      <c r="I787" s="1">
        <v>41374</v>
      </c>
      <c r="J787">
        <v>34</v>
      </c>
      <c r="K787">
        <v>79</v>
      </c>
      <c r="L787">
        <v>1</v>
      </c>
      <c r="M787">
        <v>31</v>
      </c>
      <c r="N787">
        <v>4</v>
      </c>
      <c r="O787">
        <v>4</v>
      </c>
      <c r="P787">
        <v>12</v>
      </c>
      <c r="Q787">
        <v>3</v>
      </c>
      <c r="R787">
        <v>2</v>
      </c>
      <c r="S787">
        <v>4</v>
      </c>
      <c r="T787">
        <v>6</v>
      </c>
      <c r="U787">
        <v>0</v>
      </c>
      <c r="V787">
        <v>0</v>
      </c>
      <c r="W787" t="s">
        <v>27</v>
      </c>
      <c r="X787">
        <v>0</v>
      </c>
    </row>
    <row r="788" spans="2:24" x14ac:dyDescent="0.2">
      <c r="B788">
        <v>1987</v>
      </c>
      <c r="C788">
        <v>1988</v>
      </c>
      <c r="D788" t="s">
        <v>118</v>
      </c>
      <c r="E788" t="s">
        <v>28</v>
      </c>
      <c r="F788" t="s">
        <v>1009</v>
      </c>
      <c r="G788">
        <v>1</v>
      </c>
      <c r="H788">
        <v>0</v>
      </c>
      <c r="I788" t="s">
        <v>1010</v>
      </c>
      <c r="J788">
        <v>34</v>
      </c>
      <c r="K788">
        <v>1</v>
      </c>
      <c r="L788">
        <v>10</v>
      </c>
      <c r="M788">
        <v>11</v>
      </c>
      <c r="N788">
        <v>19</v>
      </c>
      <c r="O788">
        <v>3</v>
      </c>
      <c r="P788">
        <v>15</v>
      </c>
      <c r="Q788">
        <v>2</v>
      </c>
      <c r="R788">
        <v>2</v>
      </c>
      <c r="S788">
        <v>3</v>
      </c>
      <c r="T788">
        <v>6</v>
      </c>
      <c r="U788">
        <v>0</v>
      </c>
      <c r="V788">
        <v>0</v>
      </c>
      <c r="W788" t="s">
        <v>27</v>
      </c>
      <c r="X788">
        <v>0</v>
      </c>
    </row>
    <row r="789" spans="2:24" x14ac:dyDescent="0.2">
      <c r="B789">
        <v>2281</v>
      </c>
      <c r="C789">
        <v>1971</v>
      </c>
      <c r="D789" t="s">
        <v>23</v>
      </c>
      <c r="E789" t="s">
        <v>28</v>
      </c>
      <c r="F789" t="s">
        <v>1011</v>
      </c>
      <c r="G789">
        <v>1</v>
      </c>
      <c r="H789">
        <v>0</v>
      </c>
      <c r="I789" t="s">
        <v>1012</v>
      </c>
      <c r="J789">
        <v>34</v>
      </c>
      <c r="K789">
        <v>4</v>
      </c>
      <c r="L789">
        <v>3</v>
      </c>
      <c r="M789">
        <v>7</v>
      </c>
      <c r="N789">
        <v>0</v>
      </c>
      <c r="O789">
        <v>3</v>
      </c>
      <c r="P789">
        <v>11</v>
      </c>
      <c r="Q789">
        <v>1</v>
      </c>
      <c r="R789">
        <v>1</v>
      </c>
      <c r="S789">
        <v>2</v>
      </c>
      <c r="T789">
        <v>7</v>
      </c>
      <c r="U789">
        <v>0</v>
      </c>
      <c r="V789">
        <v>0</v>
      </c>
      <c r="W789" t="s">
        <v>46</v>
      </c>
      <c r="X789">
        <v>1</v>
      </c>
    </row>
    <row r="790" spans="2:24" x14ac:dyDescent="0.2">
      <c r="B790">
        <v>7034</v>
      </c>
      <c r="C790">
        <v>1979</v>
      </c>
      <c r="D790" t="s">
        <v>43</v>
      </c>
      <c r="E790" t="s">
        <v>32</v>
      </c>
      <c r="F790" t="s">
        <v>1013</v>
      </c>
      <c r="G790">
        <v>1</v>
      </c>
      <c r="H790">
        <v>0</v>
      </c>
      <c r="I790" s="1">
        <v>41283</v>
      </c>
      <c r="J790">
        <v>34</v>
      </c>
      <c r="K790">
        <v>8</v>
      </c>
      <c r="L790">
        <v>7</v>
      </c>
      <c r="M790">
        <v>9</v>
      </c>
      <c r="N790">
        <v>13</v>
      </c>
      <c r="O790">
        <v>6</v>
      </c>
      <c r="P790">
        <v>12</v>
      </c>
      <c r="Q790">
        <v>2</v>
      </c>
      <c r="R790">
        <v>2</v>
      </c>
      <c r="S790">
        <v>3</v>
      </c>
      <c r="T790">
        <v>8</v>
      </c>
      <c r="U790">
        <v>0</v>
      </c>
      <c r="V790">
        <v>0</v>
      </c>
      <c r="W790" t="s">
        <v>31</v>
      </c>
      <c r="X790">
        <v>0</v>
      </c>
    </row>
    <row r="791" spans="2:24" x14ac:dyDescent="0.2">
      <c r="B791">
        <v>2797</v>
      </c>
      <c r="C791">
        <v>1978</v>
      </c>
      <c r="D791" t="s">
        <v>23</v>
      </c>
      <c r="E791" t="s">
        <v>32</v>
      </c>
      <c r="F791" t="s">
        <v>1014</v>
      </c>
      <c r="G791">
        <v>0</v>
      </c>
      <c r="H791">
        <v>1</v>
      </c>
      <c r="I791" t="s">
        <v>233</v>
      </c>
      <c r="J791">
        <v>34</v>
      </c>
      <c r="K791">
        <v>707</v>
      </c>
      <c r="L791">
        <v>20</v>
      </c>
      <c r="M791">
        <v>171</v>
      </c>
      <c r="N791">
        <v>65</v>
      </c>
      <c r="O791">
        <v>60</v>
      </c>
      <c r="P791">
        <v>50</v>
      </c>
      <c r="Q791">
        <v>1</v>
      </c>
      <c r="R791">
        <v>9</v>
      </c>
      <c r="S791">
        <v>9</v>
      </c>
      <c r="T791">
        <v>5</v>
      </c>
      <c r="U791">
        <v>0</v>
      </c>
      <c r="V791">
        <v>0</v>
      </c>
      <c r="W791" t="s">
        <v>27</v>
      </c>
      <c r="X791">
        <v>0</v>
      </c>
    </row>
    <row r="792" spans="2:24" x14ac:dyDescent="0.2">
      <c r="B792">
        <v>3934</v>
      </c>
      <c r="C792">
        <v>1967</v>
      </c>
      <c r="D792" t="s">
        <v>23</v>
      </c>
      <c r="E792" t="s">
        <v>32</v>
      </c>
      <c r="F792" t="s">
        <v>1015</v>
      </c>
      <c r="G792">
        <v>0</v>
      </c>
      <c r="H792">
        <v>1</v>
      </c>
      <c r="I792" s="1">
        <v>41313</v>
      </c>
      <c r="J792">
        <v>34</v>
      </c>
      <c r="K792">
        <v>356</v>
      </c>
      <c r="L792">
        <v>0</v>
      </c>
      <c r="M792">
        <v>107</v>
      </c>
      <c r="N792">
        <v>19</v>
      </c>
      <c r="O792">
        <v>9</v>
      </c>
      <c r="P792">
        <v>117</v>
      </c>
      <c r="Q792">
        <v>2</v>
      </c>
      <c r="R792">
        <v>7</v>
      </c>
      <c r="S792">
        <v>8</v>
      </c>
      <c r="T792">
        <v>5</v>
      </c>
      <c r="U792">
        <v>0</v>
      </c>
      <c r="V792">
        <v>0</v>
      </c>
      <c r="W792" t="s">
        <v>50</v>
      </c>
      <c r="X792">
        <v>0</v>
      </c>
    </row>
    <row r="793" spans="2:24" x14ac:dyDescent="0.2">
      <c r="B793">
        <v>2493</v>
      </c>
      <c r="C793">
        <v>1967</v>
      </c>
      <c r="D793" t="s">
        <v>23</v>
      </c>
      <c r="E793" t="s">
        <v>32</v>
      </c>
      <c r="F793" t="s">
        <v>1015</v>
      </c>
      <c r="G793">
        <v>0</v>
      </c>
      <c r="H793">
        <v>1</v>
      </c>
      <c r="I793" s="1">
        <v>41313</v>
      </c>
      <c r="J793">
        <v>34</v>
      </c>
      <c r="K793">
        <v>356</v>
      </c>
      <c r="L793">
        <v>0</v>
      </c>
      <c r="M793">
        <v>107</v>
      </c>
      <c r="N793">
        <v>19</v>
      </c>
      <c r="O793">
        <v>9</v>
      </c>
      <c r="P793">
        <v>117</v>
      </c>
      <c r="Q793">
        <v>2</v>
      </c>
      <c r="R793">
        <v>7</v>
      </c>
      <c r="S793">
        <v>8</v>
      </c>
      <c r="T793">
        <v>5</v>
      </c>
      <c r="U793">
        <v>0</v>
      </c>
      <c r="V793">
        <v>0</v>
      </c>
      <c r="W793" t="s">
        <v>46</v>
      </c>
      <c r="X793">
        <v>0</v>
      </c>
    </row>
    <row r="794" spans="2:24" x14ac:dyDescent="0.2">
      <c r="B794">
        <v>3759</v>
      </c>
      <c r="C794">
        <v>1959</v>
      </c>
      <c r="D794" t="s">
        <v>23</v>
      </c>
      <c r="E794" t="s">
        <v>36</v>
      </c>
      <c r="F794" t="s">
        <v>1016</v>
      </c>
      <c r="G794">
        <v>0</v>
      </c>
      <c r="H794">
        <v>2</v>
      </c>
      <c r="I794" t="s">
        <v>494</v>
      </c>
      <c r="J794">
        <v>34</v>
      </c>
      <c r="K794">
        <v>743</v>
      </c>
      <c r="L794">
        <v>19</v>
      </c>
      <c r="M794">
        <v>181</v>
      </c>
      <c r="N794">
        <v>12</v>
      </c>
      <c r="O794">
        <v>0</v>
      </c>
      <c r="P794">
        <v>200</v>
      </c>
      <c r="Q794">
        <v>2</v>
      </c>
      <c r="R794">
        <v>7</v>
      </c>
      <c r="S794">
        <v>11</v>
      </c>
      <c r="T794">
        <v>5</v>
      </c>
      <c r="U794">
        <v>0</v>
      </c>
      <c r="V794">
        <v>0</v>
      </c>
      <c r="W794" t="s">
        <v>27</v>
      </c>
      <c r="X794">
        <v>1</v>
      </c>
    </row>
    <row r="795" spans="2:24" x14ac:dyDescent="0.2">
      <c r="B795">
        <v>965</v>
      </c>
      <c r="C795">
        <v>1972</v>
      </c>
      <c r="D795" t="s">
        <v>23</v>
      </c>
      <c r="E795" t="s">
        <v>24</v>
      </c>
      <c r="F795" t="s">
        <v>1017</v>
      </c>
      <c r="G795">
        <v>0</v>
      </c>
      <c r="H795">
        <v>1</v>
      </c>
      <c r="I795" t="s">
        <v>548</v>
      </c>
      <c r="J795">
        <v>34</v>
      </c>
      <c r="K795">
        <v>235</v>
      </c>
      <c r="L795">
        <v>65</v>
      </c>
      <c r="M795">
        <v>164</v>
      </c>
      <c r="N795">
        <v>50</v>
      </c>
      <c r="O795">
        <v>49</v>
      </c>
      <c r="P795">
        <v>27</v>
      </c>
      <c r="Q795">
        <v>4</v>
      </c>
      <c r="R795">
        <v>7</v>
      </c>
      <c r="S795">
        <v>7</v>
      </c>
      <c r="T795">
        <v>6</v>
      </c>
      <c r="U795">
        <v>0</v>
      </c>
      <c r="V795">
        <v>0</v>
      </c>
      <c r="W795" t="s">
        <v>35</v>
      </c>
      <c r="X795">
        <v>0</v>
      </c>
    </row>
    <row r="796" spans="2:24" x14ac:dyDescent="0.2">
      <c r="B796">
        <v>7378</v>
      </c>
      <c r="C796">
        <v>1982</v>
      </c>
      <c r="D796" t="s">
        <v>53</v>
      </c>
      <c r="E796" t="s">
        <v>36</v>
      </c>
      <c r="F796" t="s">
        <v>1018</v>
      </c>
      <c r="G796">
        <v>1</v>
      </c>
      <c r="H796">
        <v>0</v>
      </c>
      <c r="I796" t="s">
        <v>658</v>
      </c>
      <c r="J796">
        <v>34</v>
      </c>
      <c r="K796">
        <v>393</v>
      </c>
      <c r="L796">
        <v>5</v>
      </c>
      <c r="M796">
        <v>136</v>
      </c>
      <c r="N796">
        <v>7</v>
      </c>
      <c r="O796">
        <v>5</v>
      </c>
      <c r="P796">
        <v>27</v>
      </c>
      <c r="Q796">
        <v>5</v>
      </c>
      <c r="R796">
        <v>10</v>
      </c>
      <c r="S796">
        <v>6</v>
      </c>
      <c r="T796">
        <v>9</v>
      </c>
      <c r="U796">
        <v>0</v>
      </c>
      <c r="V796">
        <v>0</v>
      </c>
      <c r="W796" t="s">
        <v>27</v>
      </c>
      <c r="X796">
        <v>1</v>
      </c>
    </row>
    <row r="797" spans="2:24" x14ac:dyDescent="0.2">
      <c r="B797">
        <v>1859</v>
      </c>
      <c r="C797">
        <v>1973</v>
      </c>
      <c r="D797" t="s">
        <v>53</v>
      </c>
      <c r="E797" t="s">
        <v>32</v>
      </c>
      <c r="F797" t="s">
        <v>1019</v>
      </c>
      <c r="G797">
        <v>0</v>
      </c>
      <c r="H797">
        <v>0</v>
      </c>
      <c r="I797" t="s">
        <v>1020</v>
      </c>
      <c r="J797">
        <v>34</v>
      </c>
      <c r="K797">
        <v>721</v>
      </c>
      <c r="L797">
        <v>111</v>
      </c>
      <c r="M797">
        <v>925</v>
      </c>
      <c r="N797">
        <v>97</v>
      </c>
      <c r="O797">
        <v>18</v>
      </c>
      <c r="P797">
        <v>18</v>
      </c>
      <c r="Q797">
        <v>1</v>
      </c>
      <c r="R797">
        <v>7</v>
      </c>
      <c r="S797">
        <v>5</v>
      </c>
      <c r="T797">
        <v>5</v>
      </c>
      <c r="U797">
        <v>1</v>
      </c>
      <c r="V797">
        <v>0</v>
      </c>
      <c r="W797" t="s">
        <v>46</v>
      </c>
      <c r="X797">
        <v>0</v>
      </c>
    </row>
    <row r="798" spans="2:24" x14ac:dyDescent="0.2">
      <c r="B798">
        <v>6263</v>
      </c>
      <c r="C798">
        <v>1969</v>
      </c>
      <c r="D798" t="s">
        <v>23</v>
      </c>
      <c r="E798" t="s">
        <v>36</v>
      </c>
      <c r="F798" t="s">
        <v>1021</v>
      </c>
      <c r="G798">
        <v>1</v>
      </c>
      <c r="H798">
        <v>2</v>
      </c>
      <c r="I798" t="s">
        <v>442</v>
      </c>
      <c r="J798">
        <v>34</v>
      </c>
      <c r="K798">
        <v>28</v>
      </c>
      <c r="L798">
        <v>9</v>
      </c>
      <c r="M798">
        <v>37</v>
      </c>
      <c r="N798">
        <v>12</v>
      </c>
      <c r="O798">
        <v>7</v>
      </c>
      <c r="P798">
        <v>13</v>
      </c>
      <c r="Q798">
        <v>3</v>
      </c>
      <c r="R798">
        <v>2</v>
      </c>
      <c r="S798">
        <v>4</v>
      </c>
      <c r="T798">
        <v>8</v>
      </c>
      <c r="U798">
        <v>0</v>
      </c>
      <c r="V798">
        <v>0</v>
      </c>
      <c r="W798" t="s">
        <v>27</v>
      </c>
      <c r="X798">
        <v>0</v>
      </c>
    </row>
    <row r="799" spans="2:24" x14ac:dyDescent="0.2">
      <c r="B799">
        <v>2072</v>
      </c>
      <c r="C799">
        <v>1970</v>
      </c>
      <c r="D799" t="s">
        <v>40</v>
      </c>
      <c r="E799" t="s">
        <v>36</v>
      </c>
      <c r="F799" t="s">
        <v>1022</v>
      </c>
      <c r="G799">
        <v>0</v>
      </c>
      <c r="H799">
        <v>1</v>
      </c>
      <c r="I799" t="s">
        <v>523</v>
      </c>
      <c r="J799">
        <v>34</v>
      </c>
      <c r="K799">
        <v>896</v>
      </c>
      <c r="L799">
        <v>10</v>
      </c>
      <c r="M799">
        <v>101</v>
      </c>
      <c r="N799">
        <v>13</v>
      </c>
      <c r="O799">
        <v>10</v>
      </c>
      <c r="P799">
        <v>34</v>
      </c>
      <c r="Q799">
        <v>6</v>
      </c>
      <c r="R799">
        <v>4</v>
      </c>
      <c r="S799">
        <v>9</v>
      </c>
      <c r="T799">
        <v>9</v>
      </c>
      <c r="U799">
        <v>1</v>
      </c>
      <c r="V799">
        <v>0</v>
      </c>
      <c r="W799" t="s">
        <v>31</v>
      </c>
      <c r="X799">
        <v>1</v>
      </c>
    </row>
    <row r="800" spans="2:24" x14ac:dyDescent="0.2">
      <c r="B800">
        <v>8908</v>
      </c>
      <c r="C800">
        <v>1960</v>
      </c>
      <c r="D800" t="s">
        <v>23</v>
      </c>
      <c r="E800" t="s">
        <v>32</v>
      </c>
      <c r="F800" t="s">
        <v>1023</v>
      </c>
      <c r="G800">
        <v>0</v>
      </c>
      <c r="H800">
        <v>0</v>
      </c>
      <c r="I800" s="1">
        <v>41856</v>
      </c>
      <c r="J800">
        <v>35</v>
      </c>
      <c r="K800">
        <v>217</v>
      </c>
      <c r="L800">
        <v>76</v>
      </c>
      <c r="M800">
        <v>690</v>
      </c>
      <c r="N800">
        <v>50</v>
      </c>
      <c r="O800">
        <v>26</v>
      </c>
      <c r="P800">
        <v>38</v>
      </c>
      <c r="Q800">
        <v>1</v>
      </c>
      <c r="R800">
        <v>3</v>
      </c>
      <c r="S800">
        <v>5</v>
      </c>
      <c r="T800">
        <v>1</v>
      </c>
      <c r="U800">
        <v>1</v>
      </c>
      <c r="V800">
        <v>0</v>
      </c>
      <c r="W800" t="s">
        <v>31</v>
      </c>
      <c r="X800">
        <v>0</v>
      </c>
    </row>
    <row r="801" spans="2:24" x14ac:dyDescent="0.2">
      <c r="B801">
        <v>738</v>
      </c>
      <c r="C801">
        <v>1982</v>
      </c>
      <c r="D801" t="s">
        <v>43</v>
      </c>
      <c r="E801" t="s">
        <v>28</v>
      </c>
      <c r="F801" t="s">
        <v>1024</v>
      </c>
      <c r="G801">
        <v>1</v>
      </c>
      <c r="H801">
        <v>1</v>
      </c>
      <c r="I801" s="1">
        <v>41733</v>
      </c>
      <c r="J801">
        <v>35</v>
      </c>
      <c r="K801">
        <v>48</v>
      </c>
      <c r="L801">
        <v>13</v>
      </c>
      <c r="M801">
        <v>57</v>
      </c>
      <c r="N801">
        <v>24</v>
      </c>
      <c r="O801">
        <v>15</v>
      </c>
      <c r="P801">
        <v>25</v>
      </c>
      <c r="Q801">
        <v>4</v>
      </c>
      <c r="R801">
        <v>3</v>
      </c>
      <c r="S801">
        <v>4</v>
      </c>
      <c r="T801">
        <v>7</v>
      </c>
      <c r="U801">
        <v>0</v>
      </c>
      <c r="V801">
        <v>0</v>
      </c>
      <c r="W801" t="s">
        <v>50</v>
      </c>
      <c r="X801">
        <v>0</v>
      </c>
    </row>
    <row r="802" spans="2:24" x14ac:dyDescent="0.2">
      <c r="B802">
        <v>10129</v>
      </c>
      <c r="C802">
        <v>1967</v>
      </c>
      <c r="D802" t="s">
        <v>23</v>
      </c>
      <c r="E802" t="s">
        <v>36</v>
      </c>
      <c r="F802" t="s">
        <v>1025</v>
      </c>
      <c r="G802">
        <v>0</v>
      </c>
      <c r="H802">
        <v>0</v>
      </c>
      <c r="I802" s="1">
        <v>41976</v>
      </c>
      <c r="J802">
        <v>35</v>
      </c>
      <c r="K802">
        <v>482</v>
      </c>
      <c r="L802">
        <v>147</v>
      </c>
      <c r="M802">
        <v>509</v>
      </c>
      <c r="N802">
        <v>104</v>
      </c>
      <c r="O802">
        <v>107</v>
      </c>
      <c r="P802">
        <v>107</v>
      </c>
      <c r="Q802">
        <v>1</v>
      </c>
      <c r="R802">
        <v>3</v>
      </c>
      <c r="S802">
        <v>12</v>
      </c>
      <c r="T802">
        <v>1</v>
      </c>
      <c r="U802">
        <v>0</v>
      </c>
      <c r="V802">
        <v>0</v>
      </c>
      <c r="W802" t="s">
        <v>27</v>
      </c>
      <c r="X802">
        <v>1</v>
      </c>
    </row>
    <row r="803" spans="2:24" x14ac:dyDescent="0.2">
      <c r="B803">
        <v>807</v>
      </c>
      <c r="C803">
        <v>1970</v>
      </c>
      <c r="D803" t="s">
        <v>53</v>
      </c>
      <c r="E803" t="s">
        <v>36</v>
      </c>
      <c r="F803" t="s">
        <v>1026</v>
      </c>
      <c r="G803">
        <v>1</v>
      </c>
      <c r="H803">
        <v>1</v>
      </c>
      <c r="I803" t="s">
        <v>613</v>
      </c>
      <c r="J803">
        <v>35</v>
      </c>
      <c r="K803">
        <v>167</v>
      </c>
      <c r="L803">
        <v>2</v>
      </c>
      <c r="M803">
        <v>89</v>
      </c>
      <c r="N803">
        <v>0</v>
      </c>
      <c r="O803">
        <v>0</v>
      </c>
      <c r="P803">
        <v>34</v>
      </c>
      <c r="Q803">
        <v>6</v>
      </c>
      <c r="R803">
        <v>6</v>
      </c>
      <c r="S803">
        <v>4</v>
      </c>
      <c r="T803">
        <v>8</v>
      </c>
      <c r="U803">
        <v>0</v>
      </c>
      <c r="V803">
        <v>0</v>
      </c>
      <c r="W803" t="s">
        <v>50</v>
      </c>
      <c r="X803">
        <v>0</v>
      </c>
    </row>
    <row r="804" spans="2:24" x14ac:dyDescent="0.2">
      <c r="B804">
        <v>3334</v>
      </c>
      <c r="C804">
        <v>1952</v>
      </c>
      <c r="D804" t="s">
        <v>23</v>
      </c>
      <c r="E804" t="s">
        <v>32</v>
      </c>
      <c r="F804" t="s">
        <v>1027</v>
      </c>
      <c r="G804">
        <v>0</v>
      </c>
      <c r="H804">
        <v>0</v>
      </c>
      <c r="I804" s="1">
        <v>41975</v>
      </c>
      <c r="J804">
        <v>35</v>
      </c>
      <c r="K804">
        <v>879</v>
      </c>
      <c r="L804">
        <v>143</v>
      </c>
      <c r="M804">
        <v>797</v>
      </c>
      <c r="N804">
        <v>106</v>
      </c>
      <c r="O804">
        <v>143</v>
      </c>
      <c r="P804">
        <v>143</v>
      </c>
      <c r="Q804">
        <v>0</v>
      </c>
      <c r="R804">
        <v>5</v>
      </c>
      <c r="S804">
        <v>9</v>
      </c>
      <c r="T804">
        <v>1</v>
      </c>
      <c r="U804">
        <v>0</v>
      </c>
      <c r="V804">
        <v>0</v>
      </c>
      <c r="W804" t="s">
        <v>27</v>
      </c>
      <c r="X804">
        <v>2</v>
      </c>
    </row>
    <row r="805" spans="2:24" x14ac:dyDescent="0.2">
      <c r="B805">
        <v>5423</v>
      </c>
      <c r="C805">
        <v>1984</v>
      </c>
      <c r="D805" t="s">
        <v>23</v>
      </c>
      <c r="E805" t="s">
        <v>36</v>
      </c>
      <c r="F805" t="s">
        <v>1028</v>
      </c>
      <c r="G805">
        <v>1</v>
      </c>
      <c r="H805">
        <v>0</v>
      </c>
      <c r="I805" t="s">
        <v>421</v>
      </c>
      <c r="J805">
        <v>35</v>
      </c>
      <c r="K805">
        <v>6</v>
      </c>
      <c r="L805">
        <v>0</v>
      </c>
      <c r="M805">
        <v>5</v>
      </c>
      <c r="N805">
        <v>2</v>
      </c>
      <c r="O805">
        <v>1</v>
      </c>
      <c r="P805">
        <v>2</v>
      </c>
      <c r="Q805">
        <v>1</v>
      </c>
      <c r="R805">
        <v>1</v>
      </c>
      <c r="S805">
        <v>2</v>
      </c>
      <c r="T805">
        <v>7</v>
      </c>
      <c r="U805">
        <v>0</v>
      </c>
      <c r="V805">
        <v>0</v>
      </c>
      <c r="W805" t="s">
        <v>67</v>
      </c>
      <c r="X805">
        <v>0</v>
      </c>
    </row>
    <row r="806" spans="2:24" x14ac:dyDescent="0.2">
      <c r="B806">
        <v>4426</v>
      </c>
      <c r="C806">
        <v>1976</v>
      </c>
      <c r="D806" t="s">
        <v>23</v>
      </c>
      <c r="E806" t="s">
        <v>28</v>
      </c>
      <c r="F806" t="s">
        <v>1029</v>
      </c>
      <c r="G806">
        <v>1</v>
      </c>
      <c r="H806">
        <v>1</v>
      </c>
      <c r="I806" t="s">
        <v>1030</v>
      </c>
      <c r="J806">
        <v>35</v>
      </c>
      <c r="K806">
        <v>367</v>
      </c>
      <c r="L806">
        <v>4</v>
      </c>
      <c r="M806">
        <v>51</v>
      </c>
      <c r="N806">
        <v>6</v>
      </c>
      <c r="O806">
        <v>4</v>
      </c>
      <c r="P806">
        <v>95</v>
      </c>
      <c r="Q806">
        <v>6</v>
      </c>
      <c r="R806">
        <v>7</v>
      </c>
      <c r="S806">
        <v>6</v>
      </c>
      <c r="T806">
        <v>7</v>
      </c>
      <c r="U806">
        <v>0</v>
      </c>
      <c r="V806">
        <v>0</v>
      </c>
      <c r="W806" t="s">
        <v>35</v>
      </c>
      <c r="X806">
        <v>1</v>
      </c>
    </row>
    <row r="807" spans="2:24" x14ac:dyDescent="0.2">
      <c r="B807">
        <v>10489</v>
      </c>
      <c r="C807">
        <v>1974</v>
      </c>
      <c r="D807" t="s">
        <v>23</v>
      </c>
      <c r="E807" t="s">
        <v>32</v>
      </c>
      <c r="F807" t="s">
        <v>1031</v>
      </c>
      <c r="G807">
        <v>0</v>
      </c>
      <c r="H807">
        <v>0</v>
      </c>
      <c r="I807" t="s">
        <v>747</v>
      </c>
      <c r="J807">
        <v>35</v>
      </c>
      <c r="K807">
        <v>693</v>
      </c>
      <c r="L807">
        <v>21</v>
      </c>
      <c r="M807">
        <v>925</v>
      </c>
      <c r="N807">
        <v>31</v>
      </c>
      <c r="O807">
        <v>24</v>
      </c>
      <c r="P807">
        <v>84</v>
      </c>
      <c r="Q807">
        <v>1</v>
      </c>
      <c r="R807">
        <v>6</v>
      </c>
      <c r="S807">
        <v>9</v>
      </c>
      <c r="T807">
        <v>2</v>
      </c>
      <c r="U807">
        <v>1</v>
      </c>
      <c r="V807">
        <v>0</v>
      </c>
      <c r="W807" t="s">
        <v>67</v>
      </c>
      <c r="X807">
        <v>2</v>
      </c>
    </row>
    <row r="808" spans="2:24" x14ac:dyDescent="0.2">
      <c r="B808">
        <v>2570</v>
      </c>
      <c r="C808">
        <v>1969</v>
      </c>
      <c r="D808" t="s">
        <v>23</v>
      </c>
      <c r="E808" t="s">
        <v>36</v>
      </c>
      <c r="F808" t="s">
        <v>1032</v>
      </c>
      <c r="G808">
        <v>0</v>
      </c>
      <c r="H808">
        <v>1</v>
      </c>
      <c r="I808" t="s">
        <v>63</v>
      </c>
      <c r="J808">
        <v>35</v>
      </c>
      <c r="K808">
        <v>691</v>
      </c>
      <c r="L808">
        <v>7</v>
      </c>
      <c r="M808">
        <v>61</v>
      </c>
      <c r="N808">
        <v>10</v>
      </c>
      <c r="O808">
        <v>0</v>
      </c>
      <c r="P808">
        <v>46</v>
      </c>
      <c r="Q808">
        <v>4</v>
      </c>
      <c r="R808">
        <v>10</v>
      </c>
      <c r="S808">
        <v>7</v>
      </c>
      <c r="T808">
        <v>8</v>
      </c>
      <c r="U808">
        <v>1</v>
      </c>
      <c r="V808">
        <v>0</v>
      </c>
      <c r="W808" t="s">
        <v>27</v>
      </c>
      <c r="X808">
        <v>2</v>
      </c>
    </row>
    <row r="809" spans="2:24" x14ac:dyDescent="0.2">
      <c r="B809">
        <v>3834</v>
      </c>
      <c r="C809">
        <v>1963</v>
      </c>
      <c r="D809" t="s">
        <v>23</v>
      </c>
      <c r="E809" t="s">
        <v>28</v>
      </c>
      <c r="F809" t="s">
        <v>1033</v>
      </c>
      <c r="G809">
        <v>0</v>
      </c>
      <c r="H809">
        <v>1</v>
      </c>
      <c r="I809" t="s">
        <v>403</v>
      </c>
      <c r="J809">
        <v>35</v>
      </c>
      <c r="K809">
        <v>231</v>
      </c>
      <c r="L809">
        <v>161</v>
      </c>
      <c r="M809">
        <v>215</v>
      </c>
      <c r="N809">
        <v>171</v>
      </c>
      <c r="O809">
        <v>30</v>
      </c>
      <c r="P809">
        <v>53</v>
      </c>
      <c r="Q809">
        <v>2</v>
      </c>
      <c r="R809">
        <v>8</v>
      </c>
      <c r="S809">
        <v>11</v>
      </c>
      <c r="T809">
        <v>5</v>
      </c>
      <c r="U809">
        <v>0</v>
      </c>
      <c r="V809">
        <v>0</v>
      </c>
      <c r="W809" t="s">
        <v>35</v>
      </c>
      <c r="X809">
        <v>0</v>
      </c>
    </row>
    <row r="810" spans="2:24" x14ac:dyDescent="0.2">
      <c r="B810">
        <v>590</v>
      </c>
      <c r="C810">
        <v>1971</v>
      </c>
      <c r="D810" t="s">
        <v>53</v>
      </c>
      <c r="E810" t="s">
        <v>24</v>
      </c>
      <c r="F810" t="s">
        <v>1034</v>
      </c>
      <c r="G810">
        <v>0</v>
      </c>
      <c r="H810">
        <v>0</v>
      </c>
      <c r="I810" t="s">
        <v>1035</v>
      </c>
      <c r="J810">
        <v>35</v>
      </c>
      <c r="K810">
        <v>816</v>
      </c>
      <c r="L810">
        <v>66</v>
      </c>
      <c r="M810">
        <v>549</v>
      </c>
      <c r="N810">
        <v>216</v>
      </c>
      <c r="O810">
        <v>66</v>
      </c>
      <c r="P810">
        <v>99</v>
      </c>
      <c r="Q810">
        <v>1</v>
      </c>
      <c r="R810">
        <v>5</v>
      </c>
      <c r="S810">
        <v>4</v>
      </c>
      <c r="T810">
        <v>3</v>
      </c>
      <c r="U810">
        <v>1</v>
      </c>
      <c r="V810">
        <v>0</v>
      </c>
      <c r="W810" t="s">
        <v>27</v>
      </c>
      <c r="X810">
        <v>0</v>
      </c>
    </row>
    <row r="811" spans="2:24" x14ac:dyDescent="0.2">
      <c r="B811">
        <v>4791</v>
      </c>
      <c r="C811">
        <v>1981</v>
      </c>
      <c r="D811" t="s">
        <v>23</v>
      </c>
      <c r="E811" t="s">
        <v>36</v>
      </c>
      <c r="F811" t="s">
        <v>1036</v>
      </c>
      <c r="G811">
        <v>1</v>
      </c>
      <c r="H811">
        <v>1</v>
      </c>
      <c r="I811" t="s">
        <v>1037</v>
      </c>
      <c r="J811">
        <v>35</v>
      </c>
      <c r="K811">
        <v>19</v>
      </c>
      <c r="L811">
        <v>1</v>
      </c>
      <c r="M811">
        <v>17</v>
      </c>
      <c r="N811">
        <v>2</v>
      </c>
      <c r="O811">
        <v>0</v>
      </c>
      <c r="P811">
        <v>2</v>
      </c>
      <c r="Q811">
        <v>1</v>
      </c>
      <c r="R811">
        <v>1</v>
      </c>
      <c r="S811">
        <v>3</v>
      </c>
      <c r="T811">
        <v>8</v>
      </c>
      <c r="U811">
        <v>0</v>
      </c>
      <c r="V811">
        <v>0</v>
      </c>
      <c r="W811" t="s">
        <v>38</v>
      </c>
      <c r="X811">
        <v>0</v>
      </c>
    </row>
    <row r="812" spans="2:24" x14ac:dyDescent="0.2">
      <c r="B812">
        <v>5304</v>
      </c>
      <c r="C812">
        <v>1975</v>
      </c>
      <c r="D812" t="s">
        <v>40</v>
      </c>
      <c r="E812" t="s">
        <v>28</v>
      </c>
      <c r="F812" t="s">
        <v>1038</v>
      </c>
      <c r="G812">
        <v>1</v>
      </c>
      <c r="H812">
        <v>0</v>
      </c>
      <c r="I812" t="s">
        <v>76</v>
      </c>
      <c r="J812">
        <v>35</v>
      </c>
      <c r="K812">
        <v>24</v>
      </c>
      <c r="L812">
        <v>0</v>
      </c>
      <c r="M812">
        <v>8</v>
      </c>
      <c r="N812">
        <v>0</v>
      </c>
      <c r="O812">
        <v>0</v>
      </c>
      <c r="P812">
        <v>1</v>
      </c>
      <c r="Q812">
        <v>2</v>
      </c>
      <c r="R812">
        <v>1</v>
      </c>
      <c r="S812">
        <v>3</v>
      </c>
      <c r="T812">
        <v>6</v>
      </c>
      <c r="U812">
        <v>0</v>
      </c>
      <c r="V812">
        <v>0</v>
      </c>
      <c r="W812" t="s">
        <v>67</v>
      </c>
      <c r="X812">
        <v>0</v>
      </c>
    </row>
    <row r="813" spans="2:24" x14ac:dyDescent="0.2">
      <c r="B813">
        <v>2426</v>
      </c>
      <c r="C813">
        <v>1965</v>
      </c>
      <c r="D813" t="s">
        <v>40</v>
      </c>
      <c r="E813" t="s">
        <v>24</v>
      </c>
      <c r="F813" t="s">
        <v>1039</v>
      </c>
      <c r="G813">
        <v>0</v>
      </c>
      <c r="H813">
        <v>0</v>
      </c>
      <c r="I813" t="s">
        <v>78</v>
      </c>
      <c r="J813">
        <v>35</v>
      </c>
      <c r="K813">
        <v>483</v>
      </c>
      <c r="L813">
        <v>74</v>
      </c>
      <c r="M813">
        <v>114</v>
      </c>
      <c r="N813">
        <v>169</v>
      </c>
      <c r="O813">
        <v>37</v>
      </c>
      <c r="P813">
        <v>18</v>
      </c>
      <c r="Q813">
        <v>1</v>
      </c>
      <c r="R813">
        <v>5</v>
      </c>
      <c r="S813">
        <v>13</v>
      </c>
      <c r="T813">
        <v>3</v>
      </c>
      <c r="U813">
        <v>1</v>
      </c>
      <c r="V813">
        <v>0</v>
      </c>
      <c r="W813" t="s">
        <v>27</v>
      </c>
      <c r="X813">
        <v>0</v>
      </c>
    </row>
    <row r="814" spans="2:24" x14ac:dyDescent="0.2">
      <c r="B814">
        <v>35</v>
      </c>
      <c r="C814">
        <v>1988</v>
      </c>
      <c r="D814" t="s">
        <v>23</v>
      </c>
      <c r="E814" t="s">
        <v>32</v>
      </c>
      <c r="F814" t="s">
        <v>1040</v>
      </c>
      <c r="G814">
        <v>1</v>
      </c>
      <c r="H814">
        <v>0</v>
      </c>
      <c r="I814" s="1">
        <v>41130</v>
      </c>
      <c r="J814">
        <v>35</v>
      </c>
      <c r="K814">
        <v>32</v>
      </c>
      <c r="L814">
        <v>1</v>
      </c>
      <c r="M814">
        <v>64</v>
      </c>
      <c r="N814">
        <v>16</v>
      </c>
      <c r="O814">
        <v>12</v>
      </c>
      <c r="P814">
        <v>85</v>
      </c>
      <c r="Q814">
        <v>3</v>
      </c>
      <c r="R814">
        <v>2</v>
      </c>
      <c r="S814">
        <v>3</v>
      </c>
      <c r="T814">
        <v>6</v>
      </c>
      <c r="U814">
        <v>1</v>
      </c>
      <c r="V814">
        <v>0</v>
      </c>
      <c r="W814" t="s">
        <v>27</v>
      </c>
      <c r="X814">
        <v>0</v>
      </c>
    </row>
    <row r="815" spans="2:24" x14ac:dyDescent="0.2">
      <c r="B815">
        <v>8041</v>
      </c>
      <c r="C815">
        <v>1972</v>
      </c>
      <c r="D815" t="s">
        <v>40</v>
      </c>
      <c r="E815" t="s">
        <v>55</v>
      </c>
      <c r="F815" t="s">
        <v>1041</v>
      </c>
      <c r="G815">
        <v>0</v>
      </c>
      <c r="H815">
        <v>1</v>
      </c>
      <c r="I815" s="1">
        <v>41130</v>
      </c>
      <c r="J815">
        <v>35</v>
      </c>
      <c r="K815">
        <v>595</v>
      </c>
      <c r="L815">
        <v>71</v>
      </c>
      <c r="M815">
        <v>153</v>
      </c>
      <c r="N815">
        <v>120</v>
      </c>
      <c r="O815">
        <v>112</v>
      </c>
      <c r="P815">
        <v>41</v>
      </c>
      <c r="Q815">
        <v>6</v>
      </c>
      <c r="R815">
        <v>3</v>
      </c>
      <c r="S815">
        <v>10</v>
      </c>
      <c r="T815">
        <v>9</v>
      </c>
      <c r="U815">
        <v>0</v>
      </c>
      <c r="V815">
        <v>0</v>
      </c>
      <c r="W815" t="s">
        <v>67</v>
      </c>
      <c r="X815">
        <v>0</v>
      </c>
    </row>
    <row r="816" spans="2:24" x14ac:dyDescent="0.2">
      <c r="B816">
        <v>3584</v>
      </c>
      <c r="C816">
        <v>1956</v>
      </c>
      <c r="D816" t="s">
        <v>40</v>
      </c>
      <c r="E816" t="s">
        <v>28</v>
      </c>
      <c r="F816" t="s">
        <v>1042</v>
      </c>
      <c r="G816">
        <v>0</v>
      </c>
      <c r="H816">
        <v>0</v>
      </c>
      <c r="I816" t="s">
        <v>1043</v>
      </c>
      <c r="J816">
        <v>35</v>
      </c>
      <c r="K816">
        <v>1181</v>
      </c>
      <c r="L816">
        <v>26</v>
      </c>
      <c r="M816">
        <v>120</v>
      </c>
      <c r="N816">
        <v>17</v>
      </c>
      <c r="O816">
        <v>13</v>
      </c>
      <c r="P816">
        <v>39</v>
      </c>
      <c r="Q816">
        <v>2</v>
      </c>
      <c r="R816">
        <v>5</v>
      </c>
      <c r="S816">
        <v>5</v>
      </c>
      <c r="T816">
        <v>8</v>
      </c>
      <c r="U816">
        <v>1</v>
      </c>
      <c r="V816">
        <v>0</v>
      </c>
      <c r="W816" t="s">
        <v>31</v>
      </c>
      <c r="X816">
        <v>1</v>
      </c>
    </row>
    <row r="817" spans="2:24" x14ac:dyDescent="0.2">
      <c r="B817">
        <v>7718</v>
      </c>
      <c r="C817">
        <v>1948</v>
      </c>
      <c r="D817" t="s">
        <v>53</v>
      </c>
      <c r="E817" t="s">
        <v>36</v>
      </c>
      <c r="F817" t="s">
        <v>1044</v>
      </c>
      <c r="G817">
        <v>0</v>
      </c>
      <c r="H817">
        <v>0</v>
      </c>
      <c r="I817" t="s">
        <v>447</v>
      </c>
      <c r="J817">
        <v>36</v>
      </c>
      <c r="K817">
        <v>244</v>
      </c>
      <c r="L817">
        <v>51</v>
      </c>
      <c r="M817">
        <v>270</v>
      </c>
      <c r="N817">
        <v>101</v>
      </c>
      <c r="O817">
        <v>0</v>
      </c>
      <c r="P817">
        <v>45</v>
      </c>
      <c r="Q817">
        <v>1</v>
      </c>
      <c r="R817">
        <v>1</v>
      </c>
      <c r="S817">
        <v>5</v>
      </c>
      <c r="T817">
        <v>1</v>
      </c>
      <c r="U817">
        <v>0</v>
      </c>
      <c r="V817">
        <v>0</v>
      </c>
      <c r="W817" t="s">
        <v>27</v>
      </c>
      <c r="X817">
        <v>0</v>
      </c>
    </row>
    <row r="818" spans="2:24" x14ac:dyDescent="0.2">
      <c r="B818">
        <v>8605</v>
      </c>
      <c r="C818">
        <v>1965</v>
      </c>
      <c r="D818" t="s">
        <v>40</v>
      </c>
      <c r="E818" t="s">
        <v>36</v>
      </c>
      <c r="F818" t="s">
        <v>1045</v>
      </c>
      <c r="G818">
        <v>1</v>
      </c>
      <c r="H818">
        <v>1</v>
      </c>
      <c r="I818" t="s">
        <v>201</v>
      </c>
      <c r="J818">
        <v>36</v>
      </c>
      <c r="K818">
        <v>48</v>
      </c>
      <c r="L818">
        <v>0</v>
      </c>
      <c r="M818">
        <v>14</v>
      </c>
      <c r="N818">
        <v>0</v>
      </c>
      <c r="O818">
        <v>0</v>
      </c>
      <c r="P818">
        <v>6</v>
      </c>
      <c r="Q818">
        <v>2</v>
      </c>
      <c r="R818">
        <v>2</v>
      </c>
      <c r="S818">
        <v>3</v>
      </c>
      <c r="T818">
        <v>6</v>
      </c>
      <c r="U818">
        <v>0</v>
      </c>
      <c r="V818">
        <v>0</v>
      </c>
      <c r="W818" t="s">
        <v>27</v>
      </c>
      <c r="X818">
        <v>0</v>
      </c>
    </row>
    <row r="819" spans="2:24" x14ac:dyDescent="0.2">
      <c r="B819">
        <v>1646</v>
      </c>
      <c r="C819">
        <v>1973</v>
      </c>
      <c r="D819" t="s">
        <v>118</v>
      </c>
      <c r="E819" t="s">
        <v>32</v>
      </c>
      <c r="F819" t="s">
        <v>1046</v>
      </c>
      <c r="G819">
        <v>1</v>
      </c>
      <c r="H819">
        <v>0</v>
      </c>
      <c r="I819" t="s">
        <v>1003</v>
      </c>
      <c r="J819">
        <v>36</v>
      </c>
      <c r="K819">
        <v>4</v>
      </c>
      <c r="L819">
        <v>9</v>
      </c>
      <c r="M819">
        <v>12</v>
      </c>
      <c r="N819">
        <v>11</v>
      </c>
      <c r="O819">
        <v>2</v>
      </c>
      <c r="P819">
        <v>8</v>
      </c>
      <c r="Q819">
        <v>2</v>
      </c>
      <c r="R819">
        <v>1</v>
      </c>
      <c r="S819">
        <v>3</v>
      </c>
      <c r="T819">
        <v>3</v>
      </c>
      <c r="U819">
        <v>0</v>
      </c>
      <c r="V819">
        <v>0</v>
      </c>
      <c r="W819" t="s">
        <v>31</v>
      </c>
      <c r="X819">
        <v>0</v>
      </c>
    </row>
    <row r="820" spans="2:24" x14ac:dyDescent="0.2">
      <c r="B820">
        <v>9206</v>
      </c>
      <c r="C820">
        <v>1969</v>
      </c>
      <c r="D820" t="s">
        <v>23</v>
      </c>
      <c r="E820" t="s">
        <v>36</v>
      </c>
      <c r="F820" t="s">
        <v>1047</v>
      </c>
      <c r="G820">
        <v>0</v>
      </c>
      <c r="H820">
        <v>1</v>
      </c>
      <c r="I820" s="1">
        <v>41821</v>
      </c>
      <c r="J820">
        <v>36</v>
      </c>
      <c r="K820">
        <v>491</v>
      </c>
      <c r="L820">
        <v>48</v>
      </c>
      <c r="M820">
        <v>231</v>
      </c>
      <c r="N820">
        <v>112</v>
      </c>
      <c r="O820">
        <v>105</v>
      </c>
      <c r="P820">
        <v>134</v>
      </c>
      <c r="Q820">
        <v>2</v>
      </c>
      <c r="R820">
        <v>5</v>
      </c>
      <c r="S820">
        <v>12</v>
      </c>
      <c r="T820">
        <v>1</v>
      </c>
      <c r="U820">
        <v>0</v>
      </c>
      <c r="V820">
        <v>0</v>
      </c>
      <c r="W820" t="s">
        <v>27</v>
      </c>
      <c r="X820">
        <v>1</v>
      </c>
    </row>
    <row r="821" spans="2:24" x14ac:dyDescent="0.2">
      <c r="B821">
        <v>10757</v>
      </c>
      <c r="C821">
        <v>1968</v>
      </c>
      <c r="D821" t="s">
        <v>40</v>
      </c>
      <c r="E821" t="s">
        <v>24</v>
      </c>
      <c r="F821" t="s">
        <v>1048</v>
      </c>
      <c r="G821">
        <v>1</v>
      </c>
      <c r="H821">
        <v>0</v>
      </c>
      <c r="I821" t="s">
        <v>955</v>
      </c>
      <c r="J821">
        <v>36</v>
      </c>
      <c r="K821">
        <v>4</v>
      </c>
      <c r="L821">
        <v>2</v>
      </c>
      <c r="M821">
        <v>5</v>
      </c>
      <c r="N821">
        <v>2</v>
      </c>
      <c r="O821">
        <v>0</v>
      </c>
      <c r="P821">
        <v>0</v>
      </c>
      <c r="Q821">
        <v>1</v>
      </c>
      <c r="R821">
        <v>1</v>
      </c>
      <c r="S821">
        <v>2</v>
      </c>
      <c r="T821">
        <v>6</v>
      </c>
      <c r="U821">
        <v>0</v>
      </c>
      <c r="V821">
        <v>0</v>
      </c>
      <c r="W821" t="s">
        <v>27</v>
      </c>
      <c r="X821">
        <v>0</v>
      </c>
    </row>
    <row r="822" spans="2:24" x14ac:dyDescent="0.2">
      <c r="B822">
        <v>6885</v>
      </c>
      <c r="C822">
        <v>1978</v>
      </c>
      <c r="D822" t="s">
        <v>23</v>
      </c>
      <c r="E822" t="s">
        <v>24</v>
      </c>
      <c r="F822" t="s">
        <v>1049</v>
      </c>
      <c r="G822">
        <v>1</v>
      </c>
      <c r="H822">
        <v>0</v>
      </c>
      <c r="I822" s="1">
        <v>41286</v>
      </c>
      <c r="J822">
        <v>36</v>
      </c>
      <c r="K822">
        <v>38</v>
      </c>
      <c r="L822">
        <v>0</v>
      </c>
      <c r="M822">
        <v>12</v>
      </c>
      <c r="N822">
        <v>3</v>
      </c>
      <c r="O822">
        <v>1</v>
      </c>
      <c r="P822">
        <v>1</v>
      </c>
      <c r="Q822">
        <v>1</v>
      </c>
      <c r="R822">
        <v>2</v>
      </c>
      <c r="S822">
        <v>3</v>
      </c>
      <c r="T822">
        <v>7</v>
      </c>
      <c r="U822">
        <v>0</v>
      </c>
      <c r="V822">
        <v>0</v>
      </c>
      <c r="W822" t="s">
        <v>31</v>
      </c>
      <c r="X822">
        <v>0</v>
      </c>
    </row>
    <row r="823" spans="2:24" x14ac:dyDescent="0.2">
      <c r="B823">
        <v>907</v>
      </c>
      <c r="C823">
        <v>1976</v>
      </c>
      <c r="D823" t="s">
        <v>23</v>
      </c>
      <c r="E823" t="s">
        <v>32</v>
      </c>
      <c r="F823" t="s">
        <v>1050</v>
      </c>
      <c r="G823">
        <v>0</v>
      </c>
      <c r="H823">
        <v>1</v>
      </c>
      <c r="I823" t="s">
        <v>617</v>
      </c>
      <c r="J823">
        <v>36</v>
      </c>
      <c r="K823">
        <v>254</v>
      </c>
      <c r="L823">
        <v>6</v>
      </c>
      <c r="M823">
        <v>71</v>
      </c>
      <c r="N823">
        <v>4</v>
      </c>
      <c r="O823">
        <v>0</v>
      </c>
      <c r="P823">
        <v>27</v>
      </c>
      <c r="Q823">
        <v>5</v>
      </c>
      <c r="R823">
        <v>5</v>
      </c>
      <c r="S823">
        <v>7</v>
      </c>
      <c r="T823">
        <v>5</v>
      </c>
      <c r="U823">
        <v>0</v>
      </c>
      <c r="V823">
        <v>0</v>
      </c>
      <c r="W823" t="s">
        <v>27</v>
      </c>
      <c r="X823">
        <v>0</v>
      </c>
    </row>
    <row r="824" spans="2:24" x14ac:dyDescent="0.2">
      <c r="B824">
        <v>1150</v>
      </c>
      <c r="C824">
        <v>1900</v>
      </c>
      <c r="D824" t="s">
        <v>40</v>
      </c>
      <c r="E824" t="s">
        <v>36</v>
      </c>
      <c r="F824" t="s">
        <v>1051</v>
      </c>
      <c r="G824">
        <v>0</v>
      </c>
      <c r="H824">
        <v>0</v>
      </c>
      <c r="I824" t="s">
        <v>1052</v>
      </c>
      <c r="J824">
        <v>36</v>
      </c>
      <c r="K824">
        <v>755</v>
      </c>
      <c r="L824">
        <v>144</v>
      </c>
      <c r="M824">
        <v>562</v>
      </c>
      <c r="N824">
        <v>104</v>
      </c>
      <c r="O824">
        <v>64</v>
      </c>
      <c r="P824">
        <v>224</v>
      </c>
      <c r="Q824">
        <v>1</v>
      </c>
      <c r="R824">
        <v>4</v>
      </c>
      <c r="S824">
        <v>4</v>
      </c>
      <c r="T824">
        <v>1</v>
      </c>
      <c r="U824">
        <v>0</v>
      </c>
      <c r="V824">
        <v>0</v>
      </c>
      <c r="W824" t="s">
        <v>27</v>
      </c>
      <c r="X824">
        <v>1</v>
      </c>
    </row>
    <row r="825" spans="2:24" x14ac:dyDescent="0.2">
      <c r="B825">
        <v>3867</v>
      </c>
      <c r="C825">
        <v>1948</v>
      </c>
      <c r="D825" t="s">
        <v>40</v>
      </c>
      <c r="E825" t="s">
        <v>36</v>
      </c>
      <c r="F825" t="s">
        <v>1053</v>
      </c>
      <c r="G825">
        <v>0</v>
      </c>
      <c r="H825">
        <v>1</v>
      </c>
      <c r="I825" t="s">
        <v>133</v>
      </c>
      <c r="J825">
        <v>36</v>
      </c>
      <c r="K825">
        <v>410</v>
      </c>
      <c r="L825">
        <v>112</v>
      </c>
      <c r="M825">
        <v>420</v>
      </c>
      <c r="N825">
        <v>0</v>
      </c>
      <c r="O825">
        <v>82</v>
      </c>
      <c r="P825">
        <v>71</v>
      </c>
      <c r="Q825">
        <v>1</v>
      </c>
      <c r="R825">
        <v>9</v>
      </c>
      <c r="S825">
        <v>13</v>
      </c>
      <c r="T825">
        <v>4</v>
      </c>
      <c r="U825">
        <v>0</v>
      </c>
      <c r="V825">
        <v>0</v>
      </c>
      <c r="W825" t="s">
        <v>27</v>
      </c>
      <c r="X825">
        <v>0</v>
      </c>
    </row>
    <row r="826" spans="2:24" x14ac:dyDescent="0.2">
      <c r="B826">
        <v>3859</v>
      </c>
      <c r="C826">
        <v>1948</v>
      </c>
      <c r="D826" t="s">
        <v>40</v>
      </c>
      <c r="E826" t="s">
        <v>36</v>
      </c>
      <c r="F826" t="s">
        <v>1053</v>
      </c>
      <c r="G826">
        <v>0</v>
      </c>
      <c r="H826">
        <v>1</v>
      </c>
      <c r="I826" t="s">
        <v>133</v>
      </c>
      <c r="J826">
        <v>36</v>
      </c>
      <c r="K826">
        <v>410</v>
      </c>
      <c r="L826">
        <v>112</v>
      </c>
      <c r="M826">
        <v>420</v>
      </c>
      <c r="N826">
        <v>0</v>
      </c>
      <c r="O826">
        <v>82</v>
      </c>
      <c r="P826">
        <v>71</v>
      </c>
      <c r="Q826">
        <v>1</v>
      </c>
      <c r="R826">
        <v>9</v>
      </c>
      <c r="S826">
        <v>13</v>
      </c>
      <c r="T826">
        <v>4</v>
      </c>
      <c r="U826">
        <v>0</v>
      </c>
      <c r="V826">
        <v>0</v>
      </c>
      <c r="W826" t="s">
        <v>67</v>
      </c>
      <c r="X826">
        <v>0</v>
      </c>
    </row>
    <row r="827" spans="2:24" x14ac:dyDescent="0.2">
      <c r="B827">
        <v>3265</v>
      </c>
      <c r="C827">
        <v>1960</v>
      </c>
      <c r="D827" t="s">
        <v>23</v>
      </c>
      <c r="E827" t="s">
        <v>32</v>
      </c>
      <c r="F827" t="s">
        <v>1054</v>
      </c>
      <c r="G827">
        <v>0</v>
      </c>
      <c r="H827">
        <v>0</v>
      </c>
      <c r="I827" t="s">
        <v>472</v>
      </c>
      <c r="J827">
        <v>36</v>
      </c>
      <c r="K827">
        <v>21</v>
      </c>
      <c r="L827">
        <v>1</v>
      </c>
      <c r="M827">
        <v>9</v>
      </c>
      <c r="N827">
        <v>7</v>
      </c>
      <c r="O827">
        <v>3</v>
      </c>
      <c r="P827">
        <v>5</v>
      </c>
      <c r="Q827">
        <v>1</v>
      </c>
      <c r="R827">
        <v>1</v>
      </c>
      <c r="S827">
        <v>3</v>
      </c>
      <c r="T827">
        <v>6</v>
      </c>
      <c r="U827">
        <v>0</v>
      </c>
      <c r="V827">
        <v>0</v>
      </c>
      <c r="W827" t="s">
        <v>27</v>
      </c>
      <c r="X827">
        <v>0</v>
      </c>
    </row>
    <row r="828" spans="2:24" x14ac:dyDescent="0.2">
      <c r="B828">
        <v>4418</v>
      </c>
      <c r="C828">
        <v>1984</v>
      </c>
      <c r="D828" t="s">
        <v>53</v>
      </c>
      <c r="E828" t="s">
        <v>28</v>
      </c>
      <c r="F828" t="s">
        <v>1055</v>
      </c>
      <c r="G828">
        <v>0</v>
      </c>
      <c r="H828">
        <v>0</v>
      </c>
      <c r="I828" t="s">
        <v>1056</v>
      </c>
      <c r="J828">
        <v>36</v>
      </c>
      <c r="K828">
        <v>671</v>
      </c>
      <c r="L828">
        <v>47</v>
      </c>
      <c r="M828">
        <v>655</v>
      </c>
      <c r="N828">
        <v>145</v>
      </c>
      <c r="O828">
        <v>111</v>
      </c>
      <c r="P828">
        <v>15</v>
      </c>
      <c r="Q828">
        <v>1</v>
      </c>
      <c r="R828">
        <v>7</v>
      </c>
      <c r="S828">
        <v>12</v>
      </c>
      <c r="T828">
        <v>2</v>
      </c>
      <c r="U828">
        <v>1</v>
      </c>
      <c r="V828">
        <v>0</v>
      </c>
      <c r="W828" t="s">
        <v>31</v>
      </c>
      <c r="X828">
        <v>0</v>
      </c>
    </row>
    <row r="829" spans="2:24" x14ac:dyDescent="0.2">
      <c r="B829">
        <v>4611</v>
      </c>
      <c r="C829">
        <v>1971</v>
      </c>
      <c r="D829" t="s">
        <v>23</v>
      </c>
      <c r="E829" t="s">
        <v>36</v>
      </c>
      <c r="F829" t="s">
        <v>1057</v>
      </c>
      <c r="G829">
        <v>0</v>
      </c>
      <c r="H829">
        <v>0</v>
      </c>
      <c r="I829" t="s">
        <v>407</v>
      </c>
      <c r="J829">
        <v>36</v>
      </c>
      <c r="K829">
        <v>1009</v>
      </c>
      <c r="L829">
        <v>181</v>
      </c>
      <c r="M829">
        <v>104</v>
      </c>
      <c r="N829">
        <v>202</v>
      </c>
      <c r="O829">
        <v>21</v>
      </c>
      <c r="P829">
        <v>207</v>
      </c>
      <c r="Q829">
        <v>0</v>
      </c>
      <c r="R829">
        <v>9</v>
      </c>
      <c r="S829">
        <v>13</v>
      </c>
      <c r="T829">
        <v>3</v>
      </c>
      <c r="U829">
        <v>1</v>
      </c>
      <c r="V829">
        <v>0</v>
      </c>
      <c r="W829" t="s">
        <v>27</v>
      </c>
      <c r="X829">
        <v>2</v>
      </c>
    </row>
    <row r="830" spans="2:24" x14ac:dyDescent="0.2">
      <c r="B830">
        <v>4530</v>
      </c>
      <c r="C830">
        <v>1949</v>
      </c>
      <c r="D830" t="s">
        <v>53</v>
      </c>
      <c r="E830" t="s">
        <v>55</v>
      </c>
      <c r="F830" t="s">
        <v>1058</v>
      </c>
      <c r="G830">
        <v>0</v>
      </c>
      <c r="H830">
        <v>0</v>
      </c>
      <c r="I830" t="s">
        <v>1059</v>
      </c>
      <c r="J830">
        <v>36</v>
      </c>
      <c r="K830">
        <v>972</v>
      </c>
      <c r="L830">
        <v>19</v>
      </c>
      <c r="M830">
        <v>595</v>
      </c>
      <c r="N830">
        <v>180</v>
      </c>
      <c r="O830">
        <v>26</v>
      </c>
      <c r="P830">
        <v>138</v>
      </c>
      <c r="Q830">
        <v>3</v>
      </c>
      <c r="R830">
        <v>3</v>
      </c>
      <c r="S830">
        <v>10</v>
      </c>
      <c r="T830">
        <v>3</v>
      </c>
      <c r="U830">
        <v>1</v>
      </c>
      <c r="V830">
        <v>0</v>
      </c>
      <c r="W830" t="s">
        <v>46</v>
      </c>
      <c r="X830">
        <v>1</v>
      </c>
    </row>
    <row r="831" spans="2:24" x14ac:dyDescent="0.2">
      <c r="B831">
        <v>7736</v>
      </c>
      <c r="C831">
        <v>1987</v>
      </c>
      <c r="D831" t="s">
        <v>23</v>
      </c>
      <c r="E831" t="s">
        <v>32</v>
      </c>
      <c r="F831" t="s">
        <v>1060</v>
      </c>
      <c r="G831">
        <v>1</v>
      </c>
      <c r="H831">
        <v>0</v>
      </c>
      <c r="I831" t="s">
        <v>1061</v>
      </c>
      <c r="J831">
        <v>36</v>
      </c>
      <c r="K831">
        <v>11</v>
      </c>
      <c r="L831">
        <v>7</v>
      </c>
      <c r="M831">
        <v>12</v>
      </c>
      <c r="N831">
        <v>2</v>
      </c>
      <c r="O831">
        <v>2</v>
      </c>
      <c r="P831">
        <v>27</v>
      </c>
      <c r="Q831">
        <v>2</v>
      </c>
      <c r="R831">
        <v>2</v>
      </c>
      <c r="S831">
        <v>2</v>
      </c>
      <c r="T831">
        <v>5</v>
      </c>
      <c r="U831">
        <v>1</v>
      </c>
      <c r="V831">
        <v>0</v>
      </c>
      <c r="W831" t="s">
        <v>27</v>
      </c>
      <c r="X831">
        <v>1</v>
      </c>
    </row>
    <row r="832" spans="2:24" x14ac:dyDescent="0.2">
      <c r="B832">
        <v>9949</v>
      </c>
      <c r="C832">
        <v>1977</v>
      </c>
      <c r="D832" t="s">
        <v>23</v>
      </c>
      <c r="E832" t="s">
        <v>32</v>
      </c>
      <c r="F832" t="s">
        <v>1062</v>
      </c>
      <c r="G832">
        <v>0</v>
      </c>
      <c r="H832">
        <v>2</v>
      </c>
      <c r="I832" t="s">
        <v>187</v>
      </c>
      <c r="J832">
        <v>36</v>
      </c>
      <c r="K832">
        <v>598</v>
      </c>
      <c r="L832">
        <v>16</v>
      </c>
      <c r="M832">
        <v>141</v>
      </c>
      <c r="N832">
        <v>32</v>
      </c>
      <c r="O832">
        <v>41</v>
      </c>
      <c r="P832">
        <v>49</v>
      </c>
      <c r="Q832">
        <v>3</v>
      </c>
      <c r="R832">
        <v>3</v>
      </c>
      <c r="S832">
        <v>6</v>
      </c>
      <c r="T832">
        <v>8</v>
      </c>
      <c r="U832">
        <v>0</v>
      </c>
      <c r="V832">
        <v>0</v>
      </c>
      <c r="W832" t="s">
        <v>31</v>
      </c>
      <c r="X832">
        <v>0</v>
      </c>
    </row>
    <row r="833" spans="2:24" x14ac:dyDescent="0.2">
      <c r="B833">
        <v>942</v>
      </c>
      <c r="C833">
        <v>1983</v>
      </c>
      <c r="D833" t="s">
        <v>23</v>
      </c>
      <c r="E833" t="s">
        <v>28</v>
      </c>
      <c r="F833" t="s">
        <v>1063</v>
      </c>
      <c r="G833">
        <v>1</v>
      </c>
      <c r="H833">
        <v>0</v>
      </c>
      <c r="I833" s="1">
        <v>41129</v>
      </c>
      <c r="J833">
        <v>36</v>
      </c>
      <c r="K833">
        <v>139</v>
      </c>
      <c r="L833">
        <v>13</v>
      </c>
      <c r="M833">
        <v>78</v>
      </c>
      <c r="N833">
        <v>20</v>
      </c>
      <c r="O833">
        <v>13</v>
      </c>
      <c r="P833">
        <v>36</v>
      </c>
      <c r="Q833">
        <v>3</v>
      </c>
      <c r="R833">
        <v>7</v>
      </c>
      <c r="S833">
        <v>3</v>
      </c>
      <c r="T833">
        <v>9</v>
      </c>
      <c r="U833">
        <v>1</v>
      </c>
      <c r="V833">
        <v>0</v>
      </c>
      <c r="W833" t="s">
        <v>27</v>
      </c>
      <c r="X833">
        <v>0</v>
      </c>
    </row>
    <row r="834" spans="2:24" x14ac:dyDescent="0.2">
      <c r="B834">
        <v>6181</v>
      </c>
      <c r="C834">
        <v>1951</v>
      </c>
      <c r="D834" t="s">
        <v>43</v>
      </c>
      <c r="E834" t="s">
        <v>36</v>
      </c>
      <c r="F834" t="s">
        <v>1064</v>
      </c>
      <c r="G834">
        <v>0</v>
      </c>
      <c r="H834">
        <v>0</v>
      </c>
      <c r="I834" t="s">
        <v>1065</v>
      </c>
      <c r="J834">
        <v>36</v>
      </c>
      <c r="K834">
        <v>488</v>
      </c>
      <c r="L834">
        <v>21</v>
      </c>
      <c r="M834">
        <v>238</v>
      </c>
      <c r="N834">
        <v>56</v>
      </c>
      <c r="O834">
        <v>108</v>
      </c>
      <c r="P834">
        <v>28</v>
      </c>
      <c r="Q834">
        <v>1</v>
      </c>
      <c r="R834">
        <v>8</v>
      </c>
      <c r="S834">
        <v>11</v>
      </c>
      <c r="T834">
        <v>6</v>
      </c>
      <c r="U834">
        <v>0</v>
      </c>
      <c r="V834">
        <v>0</v>
      </c>
      <c r="W834" t="s">
        <v>35</v>
      </c>
      <c r="X834">
        <v>0</v>
      </c>
    </row>
    <row r="835" spans="2:24" x14ac:dyDescent="0.2">
      <c r="B835">
        <v>7660</v>
      </c>
      <c r="C835">
        <v>1974</v>
      </c>
      <c r="D835" t="s">
        <v>40</v>
      </c>
      <c r="E835" t="s">
        <v>414</v>
      </c>
      <c r="F835" t="s">
        <v>1066</v>
      </c>
      <c r="G835">
        <v>1</v>
      </c>
      <c r="H835">
        <v>1</v>
      </c>
      <c r="I835" t="s">
        <v>1067</v>
      </c>
      <c r="J835">
        <v>37</v>
      </c>
      <c r="K835">
        <v>15</v>
      </c>
      <c r="L835">
        <v>0</v>
      </c>
      <c r="M835">
        <v>8</v>
      </c>
      <c r="N835">
        <v>4</v>
      </c>
      <c r="O835">
        <v>2</v>
      </c>
      <c r="P835">
        <v>20</v>
      </c>
      <c r="Q835">
        <v>2</v>
      </c>
      <c r="R835">
        <v>1</v>
      </c>
      <c r="S835">
        <v>2</v>
      </c>
      <c r="T835">
        <v>5</v>
      </c>
      <c r="U835">
        <v>1</v>
      </c>
      <c r="V835">
        <v>0</v>
      </c>
      <c r="W835" t="s">
        <v>31</v>
      </c>
      <c r="X835">
        <v>1</v>
      </c>
    </row>
    <row r="836" spans="2:24" x14ac:dyDescent="0.2">
      <c r="B836">
        <v>2055</v>
      </c>
      <c r="C836">
        <v>1974</v>
      </c>
      <c r="D836" t="s">
        <v>40</v>
      </c>
      <c r="E836" t="s">
        <v>24</v>
      </c>
      <c r="F836" t="s">
        <v>1066</v>
      </c>
      <c r="G836">
        <v>1</v>
      </c>
      <c r="H836">
        <v>1</v>
      </c>
      <c r="I836" t="s">
        <v>1067</v>
      </c>
      <c r="J836">
        <v>37</v>
      </c>
      <c r="K836">
        <v>15</v>
      </c>
      <c r="L836">
        <v>0</v>
      </c>
      <c r="M836">
        <v>8</v>
      </c>
      <c r="N836">
        <v>4</v>
      </c>
      <c r="O836">
        <v>2</v>
      </c>
      <c r="P836">
        <v>20</v>
      </c>
      <c r="Q836">
        <v>2</v>
      </c>
      <c r="R836">
        <v>1</v>
      </c>
      <c r="S836">
        <v>2</v>
      </c>
      <c r="T836">
        <v>5</v>
      </c>
      <c r="U836">
        <v>0</v>
      </c>
      <c r="V836">
        <v>0</v>
      </c>
      <c r="W836" t="s">
        <v>27</v>
      </c>
      <c r="X836">
        <v>1</v>
      </c>
    </row>
    <row r="837" spans="2:24" x14ac:dyDescent="0.2">
      <c r="B837">
        <v>5107</v>
      </c>
      <c r="C837">
        <v>1974</v>
      </c>
      <c r="D837" t="s">
        <v>40</v>
      </c>
      <c r="E837" t="s">
        <v>24</v>
      </c>
      <c r="F837" t="s">
        <v>1066</v>
      </c>
      <c r="G837">
        <v>1</v>
      </c>
      <c r="H837">
        <v>1</v>
      </c>
      <c r="I837" t="s">
        <v>1067</v>
      </c>
      <c r="J837">
        <v>37</v>
      </c>
      <c r="K837">
        <v>15</v>
      </c>
      <c r="L837">
        <v>0</v>
      </c>
      <c r="M837">
        <v>8</v>
      </c>
      <c r="N837">
        <v>4</v>
      </c>
      <c r="O837">
        <v>2</v>
      </c>
      <c r="P837">
        <v>20</v>
      </c>
      <c r="Q837">
        <v>2</v>
      </c>
      <c r="R837">
        <v>1</v>
      </c>
      <c r="S837">
        <v>2</v>
      </c>
      <c r="T837">
        <v>5</v>
      </c>
      <c r="U837">
        <v>0</v>
      </c>
      <c r="V837">
        <v>0</v>
      </c>
      <c r="W837" t="s">
        <v>27</v>
      </c>
      <c r="X837">
        <v>1</v>
      </c>
    </row>
    <row r="838" spans="2:24" x14ac:dyDescent="0.2">
      <c r="B838">
        <v>1626</v>
      </c>
      <c r="C838">
        <v>1974</v>
      </c>
      <c r="D838" t="s">
        <v>40</v>
      </c>
      <c r="E838" t="s">
        <v>24</v>
      </c>
      <c r="F838" t="s">
        <v>1066</v>
      </c>
      <c r="G838">
        <v>1</v>
      </c>
      <c r="H838">
        <v>1</v>
      </c>
      <c r="I838" t="s">
        <v>1067</v>
      </c>
      <c r="J838">
        <v>37</v>
      </c>
      <c r="K838">
        <v>15</v>
      </c>
      <c r="L838">
        <v>0</v>
      </c>
      <c r="M838">
        <v>8</v>
      </c>
      <c r="N838">
        <v>4</v>
      </c>
      <c r="O838">
        <v>2</v>
      </c>
      <c r="P838">
        <v>20</v>
      </c>
      <c r="Q838">
        <v>2</v>
      </c>
      <c r="R838">
        <v>1</v>
      </c>
      <c r="S838">
        <v>2</v>
      </c>
      <c r="T838">
        <v>5</v>
      </c>
      <c r="U838">
        <v>1</v>
      </c>
      <c r="V838">
        <v>0</v>
      </c>
      <c r="W838" t="s">
        <v>67</v>
      </c>
      <c r="X838">
        <v>1</v>
      </c>
    </row>
    <row r="839" spans="2:24" x14ac:dyDescent="0.2">
      <c r="B839">
        <v>6428</v>
      </c>
      <c r="C839">
        <v>1951</v>
      </c>
      <c r="D839" t="s">
        <v>40</v>
      </c>
      <c r="E839" t="s">
        <v>55</v>
      </c>
      <c r="F839" t="s">
        <v>1068</v>
      </c>
      <c r="G839">
        <v>0</v>
      </c>
      <c r="H839">
        <v>0</v>
      </c>
      <c r="I839" s="1">
        <v>41703</v>
      </c>
      <c r="J839">
        <v>37</v>
      </c>
      <c r="K839">
        <v>605</v>
      </c>
      <c r="L839">
        <v>10</v>
      </c>
      <c r="M839">
        <v>345</v>
      </c>
      <c r="N839">
        <v>84</v>
      </c>
      <c r="O839">
        <v>54</v>
      </c>
      <c r="P839">
        <v>32</v>
      </c>
      <c r="Q839">
        <v>1</v>
      </c>
      <c r="R839">
        <v>1</v>
      </c>
      <c r="S839">
        <v>7</v>
      </c>
      <c r="T839">
        <v>0</v>
      </c>
      <c r="U839">
        <v>0</v>
      </c>
      <c r="V839">
        <v>0</v>
      </c>
      <c r="W839" t="s">
        <v>27</v>
      </c>
      <c r="X839">
        <v>0</v>
      </c>
    </row>
    <row r="840" spans="2:24" x14ac:dyDescent="0.2">
      <c r="B840">
        <v>9617</v>
      </c>
      <c r="C840">
        <v>1952</v>
      </c>
      <c r="D840" t="s">
        <v>23</v>
      </c>
      <c r="E840" t="s">
        <v>28</v>
      </c>
      <c r="F840" t="s">
        <v>1069</v>
      </c>
      <c r="G840">
        <v>0</v>
      </c>
      <c r="H840">
        <v>0</v>
      </c>
      <c r="I840" t="s">
        <v>1070</v>
      </c>
      <c r="J840">
        <v>37</v>
      </c>
      <c r="K840">
        <v>0</v>
      </c>
      <c r="L840">
        <v>4</v>
      </c>
      <c r="M840">
        <v>5</v>
      </c>
      <c r="N840">
        <v>6</v>
      </c>
      <c r="O840">
        <v>0</v>
      </c>
      <c r="P840">
        <v>4</v>
      </c>
      <c r="Q840">
        <v>1</v>
      </c>
      <c r="R840">
        <v>1</v>
      </c>
      <c r="S840">
        <v>3</v>
      </c>
      <c r="T840">
        <v>3</v>
      </c>
      <c r="U840">
        <v>0</v>
      </c>
      <c r="V840">
        <v>0</v>
      </c>
      <c r="W840" t="s">
        <v>67</v>
      </c>
      <c r="X840">
        <v>0</v>
      </c>
    </row>
    <row r="841" spans="2:24" x14ac:dyDescent="0.2">
      <c r="B841">
        <v>4339</v>
      </c>
      <c r="C841">
        <v>1971</v>
      </c>
      <c r="D841" t="s">
        <v>40</v>
      </c>
      <c r="E841" t="s">
        <v>32</v>
      </c>
      <c r="F841" t="s">
        <v>1071</v>
      </c>
      <c r="G841">
        <v>0</v>
      </c>
      <c r="H841">
        <v>1</v>
      </c>
      <c r="I841" t="s">
        <v>1072</v>
      </c>
      <c r="J841">
        <v>37</v>
      </c>
      <c r="K841">
        <v>702</v>
      </c>
      <c r="L841">
        <v>17</v>
      </c>
      <c r="M841">
        <v>151</v>
      </c>
      <c r="N841">
        <v>0</v>
      </c>
      <c r="O841">
        <v>8</v>
      </c>
      <c r="P841">
        <v>35</v>
      </c>
      <c r="Q841">
        <v>5</v>
      </c>
      <c r="R841">
        <v>5</v>
      </c>
      <c r="S841">
        <v>12</v>
      </c>
      <c r="T841">
        <v>2</v>
      </c>
      <c r="U841">
        <v>0</v>
      </c>
      <c r="V841">
        <v>0</v>
      </c>
      <c r="W841" t="s">
        <v>38</v>
      </c>
      <c r="X841">
        <v>0</v>
      </c>
    </row>
    <row r="842" spans="2:24" x14ac:dyDescent="0.2">
      <c r="B842">
        <v>7235</v>
      </c>
      <c r="C842">
        <v>1976</v>
      </c>
      <c r="D842" t="s">
        <v>43</v>
      </c>
      <c r="E842" t="s">
        <v>32</v>
      </c>
      <c r="F842" t="s">
        <v>1073</v>
      </c>
      <c r="G842">
        <v>1</v>
      </c>
      <c r="H842">
        <v>0</v>
      </c>
      <c r="I842" s="1">
        <v>41529</v>
      </c>
      <c r="J842">
        <v>37</v>
      </c>
      <c r="K842">
        <v>2</v>
      </c>
      <c r="L842">
        <v>5</v>
      </c>
      <c r="M842">
        <v>12</v>
      </c>
      <c r="N842">
        <v>4</v>
      </c>
      <c r="O842">
        <v>8</v>
      </c>
      <c r="P842">
        <v>7</v>
      </c>
      <c r="Q842">
        <v>3</v>
      </c>
      <c r="R842">
        <v>2</v>
      </c>
      <c r="S842">
        <v>4</v>
      </c>
      <c r="T842">
        <v>5</v>
      </c>
      <c r="U842">
        <v>0</v>
      </c>
      <c r="V842">
        <v>0</v>
      </c>
      <c r="W842" t="s">
        <v>46</v>
      </c>
      <c r="X842">
        <v>0</v>
      </c>
    </row>
    <row r="843" spans="2:24" x14ac:dyDescent="0.2">
      <c r="B843">
        <v>8527</v>
      </c>
      <c r="C843">
        <v>1966</v>
      </c>
      <c r="D843" t="s">
        <v>53</v>
      </c>
      <c r="E843" t="s">
        <v>36</v>
      </c>
      <c r="F843" t="s">
        <v>1074</v>
      </c>
      <c r="G843">
        <v>1</v>
      </c>
      <c r="H843">
        <v>1</v>
      </c>
      <c r="I843" s="1">
        <v>41467</v>
      </c>
      <c r="J843">
        <v>37</v>
      </c>
      <c r="K843">
        <v>239</v>
      </c>
      <c r="L843">
        <v>7</v>
      </c>
      <c r="M843">
        <v>119</v>
      </c>
      <c r="N843">
        <v>4</v>
      </c>
      <c r="O843">
        <v>15</v>
      </c>
      <c r="P843">
        <v>11</v>
      </c>
      <c r="Q843">
        <v>5</v>
      </c>
      <c r="R843">
        <v>6</v>
      </c>
      <c r="S843">
        <v>6</v>
      </c>
      <c r="T843">
        <v>7</v>
      </c>
      <c r="U843">
        <v>0</v>
      </c>
      <c r="V843">
        <v>0</v>
      </c>
      <c r="W843" t="s">
        <v>27</v>
      </c>
      <c r="X843">
        <v>0</v>
      </c>
    </row>
    <row r="844" spans="2:24" x14ac:dyDescent="0.2">
      <c r="B844">
        <v>1968</v>
      </c>
      <c r="C844">
        <v>1972</v>
      </c>
      <c r="D844" t="s">
        <v>23</v>
      </c>
      <c r="E844" t="s">
        <v>55</v>
      </c>
      <c r="F844" t="s">
        <v>1075</v>
      </c>
      <c r="G844">
        <v>1</v>
      </c>
      <c r="H844">
        <v>0</v>
      </c>
      <c r="I844" s="1">
        <v>41317</v>
      </c>
      <c r="J844">
        <v>37</v>
      </c>
      <c r="K844">
        <v>5</v>
      </c>
      <c r="L844">
        <v>1</v>
      </c>
      <c r="M844">
        <v>5</v>
      </c>
      <c r="N844">
        <v>10</v>
      </c>
      <c r="O844">
        <v>0</v>
      </c>
      <c r="P844">
        <v>7</v>
      </c>
      <c r="Q844">
        <v>1</v>
      </c>
      <c r="R844">
        <v>1</v>
      </c>
      <c r="S844">
        <v>2</v>
      </c>
      <c r="T844">
        <v>7</v>
      </c>
      <c r="U844">
        <v>0</v>
      </c>
      <c r="V844">
        <v>0</v>
      </c>
      <c r="W844" t="s">
        <v>67</v>
      </c>
      <c r="X844">
        <v>0</v>
      </c>
    </row>
    <row r="845" spans="2:24" x14ac:dyDescent="0.2">
      <c r="B845">
        <v>9862</v>
      </c>
      <c r="C845">
        <v>1970</v>
      </c>
      <c r="D845" t="s">
        <v>23</v>
      </c>
      <c r="E845" t="s">
        <v>36</v>
      </c>
      <c r="F845" t="s">
        <v>1076</v>
      </c>
      <c r="G845">
        <v>1</v>
      </c>
      <c r="H845">
        <v>0</v>
      </c>
      <c r="I845" t="s">
        <v>207</v>
      </c>
      <c r="J845">
        <v>37</v>
      </c>
      <c r="K845">
        <v>1</v>
      </c>
      <c r="L845">
        <v>6</v>
      </c>
      <c r="M845">
        <v>7</v>
      </c>
      <c r="N845">
        <v>11</v>
      </c>
      <c r="O845">
        <v>5</v>
      </c>
      <c r="P845">
        <v>3</v>
      </c>
      <c r="Q845">
        <v>2</v>
      </c>
      <c r="R845">
        <v>2</v>
      </c>
      <c r="S845">
        <v>3</v>
      </c>
      <c r="T845">
        <v>6</v>
      </c>
      <c r="U845">
        <v>0</v>
      </c>
      <c r="V845">
        <v>0</v>
      </c>
      <c r="W845" t="s">
        <v>31</v>
      </c>
      <c r="X845">
        <v>0</v>
      </c>
    </row>
    <row r="846" spans="2:24" x14ac:dyDescent="0.2">
      <c r="B846">
        <v>11075</v>
      </c>
      <c r="C846">
        <v>1979</v>
      </c>
      <c r="D846" t="s">
        <v>23</v>
      </c>
      <c r="E846" t="s">
        <v>32</v>
      </c>
      <c r="F846" t="s">
        <v>1077</v>
      </c>
      <c r="G846">
        <v>1</v>
      </c>
      <c r="H846">
        <v>1</v>
      </c>
      <c r="I846" t="s">
        <v>90</v>
      </c>
      <c r="J846">
        <v>37</v>
      </c>
      <c r="K846">
        <v>183</v>
      </c>
      <c r="L846">
        <v>2</v>
      </c>
      <c r="M846">
        <v>64</v>
      </c>
      <c r="N846">
        <v>7</v>
      </c>
      <c r="O846">
        <v>2</v>
      </c>
      <c r="P846">
        <v>12</v>
      </c>
      <c r="Q846">
        <v>4</v>
      </c>
      <c r="R846">
        <v>3</v>
      </c>
      <c r="S846">
        <v>5</v>
      </c>
      <c r="T846">
        <v>4</v>
      </c>
      <c r="U846">
        <v>0</v>
      </c>
      <c r="V846">
        <v>0</v>
      </c>
      <c r="W846" t="s">
        <v>31</v>
      </c>
      <c r="X846">
        <v>0</v>
      </c>
    </row>
    <row r="847" spans="2:24" x14ac:dyDescent="0.2">
      <c r="B847">
        <v>6658</v>
      </c>
      <c r="C847">
        <v>1973</v>
      </c>
      <c r="D847" t="s">
        <v>23</v>
      </c>
      <c r="E847" t="s">
        <v>36</v>
      </c>
      <c r="F847" t="s">
        <v>1078</v>
      </c>
      <c r="G847">
        <v>0</v>
      </c>
      <c r="H847">
        <v>1</v>
      </c>
      <c r="I847" t="s">
        <v>1079</v>
      </c>
      <c r="J847">
        <v>37</v>
      </c>
      <c r="K847">
        <v>771</v>
      </c>
      <c r="L847">
        <v>51</v>
      </c>
      <c r="M847">
        <v>154</v>
      </c>
      <c r="N847">
        <v>54</v>
      </c>
      <c r="O847">
        <v>10</v>
      </c>
      <c r="P847">
        <v>154</v>
      </c>
      <c r="Q847">
        <v>7</v>
      </c>
      <c r="R847">
        <v>11</v>
      </c>
      <c r="S847">
        <v>12</v>
      </c>
      <c r="T847">
        <v>6</v>
      </c>
      <c r="U847">
        <v>0</v>
      </c>
      <c r="V847">
        <v>0</v>
      </c>
      <c r="W847" t="s">
        <v>27</v>
      </c>
      <c r="X847">
        <v>0</v>
      </c>
    </row>
    <row r="848" spans="2:24" x14ac:dyDescent="0.2">
      <c r="B848">
        <v>4552</v>
      </c>
      <c r="C848">
        <v>1992</v>
      </c>
      <c r="D848" t="s">
        <v>23</v>
      </c>
      <c r="E848" t="s">
        <v>32</v>
      </c>
      <c r="F848" t="s">
        <v>1080</v>
      </c>
      <c r="G848">
        <v>0</v>
      </c>
      <c r="H848">
        <v>0</v>
      </c>
      <c r="I848" t="s">
        <v>140</v>
      </c>
      <c r="J848">
        <v>37</v>
      </c>
      <c r="K848">
        <v>83</v>
      </c>
      <c r="L848">
        <v>2</v>
      </c>
      <c r="M848">
        <v>101</v>
      </c>
      <c r="N848">
        <v>64</v>
      </c>
      <c r="O848">
        <v>26</v>
      </c>
      <c r="P848">
        <v>117</v>
      </c>
      <c r="Q848">
        <v>1</v>
      </c>
      <c r="R848">
        <v>3</v>
      </c>
      <c r="S848">
        <v>3</v>
      </c>
      <c r="T848">
        <v>4</v>
      </c>
      <c r="U848">
        <v>0</v>
      </c>
      <c r="V848">
        <v>0</v>
      </c>
      <c r="W848" t="s">
        <v>27</v>
      </c>
      <c r="X848">
        <v>0</v>
      </c>
    </row>
    <row r="849" spans="2:24" x14ac:dyDescent="0.2">
      <c r="B849">
        <v>10377</v>
      </c>
      <c r="C849">
        <v>1959</v>
      </c>
      <c r="D849" t="s">
        <v>53</v>
      </c>
      <c r="E849" t="s">
        <v>36</v>
      </c>
      <c r="F849" t="s">
        <v>1081</v>
      </c>
      <c r="G849">
        <v>0</v>
      </c>
      <c r="H849">
        <v>1</v>
      </c>
      <c r="I849" s="1">
        <v>41431</v>
      </c>
      <c r="J849">
        <v>37</v>
      </c>
      <c r="K849">
        <v>170</v>
      </c>
      <c r="L849">
        <v>6</v>
      </c>
      <c r="M849">
        <v>97</v>
      </c>
      <c r="N849">
        <v>24</v>
      </c>
      <c r="O849">
        <v>12</v>
      </c>
      <c r="P849">
        <v>88</v>
      </c>
      <c r="Q849">
        <v>3</v>
      </c>
      <c r="R849">
        <v>6</v>
      </c>
      <c r="S849">
        <v>5</v>
      </c>
      <c r="T849">
        <v>6</v>
      </c>
      <c r="U849">
        <v>0</v>
      </c>
      <c r="V849">
        <v>0</v>
      </c>
      <c r="W849" t="s">
        <v>27</v>
      </c>
      <c r="X849">
        <v>0</v>
      </c>
    </row>
    <row r="850" spans="2:24" x14ac:dyDescent="0.2">
      <c r="B850">
        <v>5336</v>
      </c>
      <c r="C850">
        <v>1972</v>
      </c>
      <c r="D850" t="s">
        <v>53</v>
      </c>
      <c r="E850" t="s">
        <v>36</v>
      </c>
      <c r="F850" t="s">
        <v>1082</v>
      </c>
      <c r="G850">
        <v>1</v>
      </c>
      <c r="H850">
        <v>0</v>
      </c>
      <c r="I850" s="1">
        <v>41370</v>
      </c>
      <c r="J850">
        <v>37</v>
      </c>
      <c r="K850">
        <v>39</v>
      </c>
      <c r="L850">
        <v>1</v>
      </c>
      <c r="M850">
        <v>9</v>
      </c>
      <c r="N850">
        <v>2</v>
      </c>
      <c r="O850">
        <v>0</v>
      </c>
      <c r="P850">
        <v>8</v>
      </c>
      <c r="Q850">
        <v>0</v>
      </c>
      <c r="R850">
        <v>1</v>
      </c>
      <c r="S850">
        <v>1</v>
      </c>
      <c r="T850">
        <v>1</v>
      </c>
      <c r="U850">
        <v>0</v>
      </c>
      <c r="V850">
        <v>0</v>
      </c>
      <c r="W850" t="s">
        <v>27</v>
      </c>
      <c r="X850">
        <v>0</v>
      </c>
    </row>
    <row r="851" spans="2:24" x14ac:dyDescent="0.2">
      <c r="B851">
        <v>10350</v>
      </c>
      <c r="C851">
        <v>1951</v>
      </c>
      <c r="D851" t="s">
        <v>40</v>
      </c>
      <c r="E851" t="s">
        <v>32</v>
      </c>
      <c r="F851" t="s">
        <v>1083</v>
      </c>
      <c r="G851">
        <v>2</v>
      </c>
      <c r="H851">
        <v>1</v>
      </c>
      <c r="I851" s="1">
        <v>41522</v>
      </c>
      <c r="J851">
        <v>37</v>
      </c>
      <c r="K851">
        <v>33</v>
      </c>
      <c r="L851">
        <v>0</v>
      </c>
      <c r="M851">
        <v>5</v>
      </c>
      <c r="N851">
        <v>0</v>
      </c>
      <c r="O851">
        <v>0</v>
      </c>
      <c r="P851">
        <v>0</v>
      </c>
      <c r="Q851">
        <v>1</v>
      </c>
      <c r="R851">
        <v>1</v>
      </c>
      <c r="S851">
        <v>3</v>
      </c>
      <c r="T851">
        <v>4</v>
      </c>
      <c r="U851">
        <v>0</v>
      </c>
      <c r="V851">
        <v>0</v>
      </c>
      <c r="W851" t="s">
        <v>27</v>
      </c>
      <c r="X851">
        <v>0</v>
      </c>
    </row>
    <row r="852" spans="2:24" x14ac:dyDescent="0.2">
      <c r="B852">
        <v>11071</v>
      </c>
      <c r="C852">
        <v>1985</v>
      </c>
      <c r="D852" t="s">
        <v>23</v>
      </c>
      <c r="E852" t="s">
        <v>28</v>
      </c>
      <c r="F852" t="s">
        <v>1084</v>
      </c>
      <c r="G852">
        <v>0</v>
      </c>
      <c r="H852">
        <v>0</v>
      </c>
      <c r="I852" t="s">
        <v>1085</v>
      </c>
      <c r="J852">
        <v>37</v>
      </c>
      <c r="K852">
        <v>450</v>
      </c>
      <c r="L852">
        <v>133</v>
      </c>
      <c r="M852">
        <v>951</v>
      </c>
      <c r="N852">
        <v>173</v>
      </c>
      <c r="O852">
        <v>0</v>
      </c>
      <c r="P852">
        <v>216</v>
      </c>
      <c r="Q852">
        <v>1</v>
      </c>
      <c r="R852">
        <v>3</v>
      </c>
      <c r="S852">
        <v>6</v>
      </c>
      <c r="T852">
        <v>1</v>
      </c>
      <c r="U852">
        <v>1</v>
      </c>
      <c r="V852">
        <v>0</v>
      </c>
      <c r="W852" t="s">
        <v>31</v>
      </c>
      <c r="X852">
        <v>0</v>
      </c>
    </row>
    <row r="853" spans="2:24" x14ac:dyDescent="0.2">
      <c r="B853">
        <v>11100</v>
      </c>
      <c r="C853">
        <v>1973</v>
      </c>
      <c r="D853" t="s">
        <v>23</v>
      </c>
      <c r="E853" t="s">
        <v>24</v>
      </c>
      <c r="F853" t="s">
        <v>1086</v>
      </c>
      <c r="G853">
        <v>1</v>
      </c>
      <c r="H853">
        <v>1</v>
      </c>
      <c r="I853" s="1">
        <v>41582</v>
      </c>
      <c r="J853">
        <v>37</v>
      </c>
      <c r="K853">
        <v>51</v>
      </c>
      <c r="L853">
        <v>2</v>
      </c>
      <c r="M853">
        <v>7</v>
      </c>
      <c r="N853">
        <v>0</v>
      </c>
      <c r="O853">
        <v>1</v>
      </c>
      <c r="P853">
        <v>2</v>
      </c>
      <c r="Q853">
        <v>2</v>
      </c>
      <c r="R853">
        <v>2</v>
      </c>
      <c r="S853">
        <v>3</v>
      </c>
      <c r="T853">
        <v>7</v>
      </c>
      <c r="U853">
        <v>0</v>
      </c>
      <c r="V853">
        <v>0</v>
      </c>
      <c r="W853" t="s">
        <v>31</v>
      </c>
      <c r="X853">
        <v>0</v>
      </c>
    </row>
    <row r="854" spans="2:24" x14ac:dyDescent="0.2">
      <c r="B854">
        <v>6516</v>
      </c>
      <c r="C854">
        <v>1990</v>
      </c>
      <c r="D854" t="s">
        <v>118</v>
      </c>
      <c r="E854" t="s">
        <v>32</v>
      </c>
      <c r="F854" t="s">
        <v>1087</v>
      </c>
      <c r="G854">
        <v>1</v>
      </c>
      <c r="H854">
        <v>0</v>
      </c>
      <c r="I854" t="s">
        <v>719</v>
      </c>
      <c r="J854">
        <v>37</v>
      </c>
      <c r="K854">
        <v>0</v>
      </c>
      <c r="L854">
        <v>0</v>
      </c>
      <c r="M854">
        <v>1</v>
      </c>
      <c r="N854">
        <v>7</v>
      </c>
      <c r="O854">
        <v>4</v>
      </c>
      <c r="P854">
        <v>6</v>
      </c>
      <c r="Q854">
        <v>1</v>
      </c>
      <c r="R854">
        <v>1</v>
      </c>
      <c r="S854">
        <v>2</v>
      </c>
      <c r="T854">
        <v>7</v>
      </c>
      <c r="U854">
        <v>0</v>
      </c>
      <c r="V854">
        <v>0</v>
      </c>
      <c r="W854" t="s">
        <v>38</v>
      </c>
      <c r="X854">
        <v>0</v>
      </c>
    </row>
    <row r="855" spans="2:24" x14ac:dyDescent="0.2">
      <c r="B855">
        <v>1734</v>
      </c>
      <c r="C855">
        <v>1969</v>
      </c>
      <c r="D855" t="s">
        <v>40</v>
      </c>
      <c r="E855" t="s">
        <v>36</v>
      </c>
      <c r="F855" t="s">
        <v>1088</v>
      </c>
      <c r="G855">
        <v>2</v>
      </c>
      <c r="H855">
        <v>1</v>
      </c>
      <c r="I855" t="s">
        <v>651</v>
      </c>
      <c r="J855">
        <v>37</v>
      </c>
      <c r="K855">
        <v>59</v>
      </c>
      <c r="L855">
        <v>0</v>
      </c>
      <c r="M855">
        <v>11</v>
      </c>
      <c r="N855">
        <v>4</v>
      </c>
      <c r="O855">
        <v>2</v>
      </c>
      <c r="P855">
        <v>5</v>
      </c>
      <c r="Q855">
        <v>4</v>
      </c>
      <c r="R855">
        <v>3</v>
      </c>
      <c r="S855">
        <v>4</v>
      </c>
      <c r="T855">
        <v>7</v>
      </c>
      <c r="U855">
        <v>0</v>
      </c>
      <c r="V855">
        <v>0</v>
      </c>
      <c r="W855" t="s">
        <v>67</v>
      </c>
      <c r="X855">
        <v>0</v>
      </c>
    </row>
    <row r="856" spans="2:24" x14ac:dyDescent="0.2">
      <c r="B856">
        <v>2131</v>
      </c>
      <c r="C856">
        <v>1960</v>
      </c>
      <c r="D856" t="s">
        <v>40</v>
      </c>
      <c r="E856" t="s">
        <v>24</v>
      </c>
      <c r="F856" t="s">
        <v>1089</v>
      </c>
      <c r="G856">
        <v>0</v>
      </c>
      <c r="H856">
        <v>1</v>
      </c>
      <c r="I856" t="s">
        <v>440</v>
      </c>
      <c r="J856">
        <v>37</v>
      </c>
      <c r="K856">
        <v>1063</v>
      </c>
      <c r="L856">
        <v>89</v>
      </c>
      <c r="M856">
        <v>102</v>
      </c>
      <c r="N856">
        <v>16</v>
      </c>
      <c r="O856">
        <v>12</v>
      </c>
      <c r="P856">
        <v>25</v>
      </c>
      <c r="Q856">
        <v>4</v>
      </c>
      <c r="R856">
        <v>9</v>
      </c>
      <c r="S856">
        <v>6</v>
      </c>
      <c r="T856">
        <v>6</v>
      </c>
      <c r="U856">
        <v>0</v>
      </c>
      <c r="V856">
        <v>0</v>
      </c>
      <c r="W856" t="s">
        <v>27</v>
      </c>
      <c r="X856">
        <v>0</v>
      </c>
    </row>
    <row r="857" spans="2:24" x14ac:dyDescent="0.2">
      <c r="B857">
        <v>6439</v>
      </c>
      <c r="C857">
        <v>1959</v>
      </c>
      <c r="D857" t="s">
        <v>23</v>
      </c>
      <c r="E857" t="s">
        <v>32</v>
      </c>
      <c r="F857" t="s">
        <v>1090</v>
      </c>
      <c r="G857">
        <v>0</v>
      </c>
      <c r="H857">
        <v>1</v>
      </c>
      <c r="I857" t="s">
        <v>275</v>
      </c>
      <c r="J857">
        <v>37</v>
      </c>
      <c r="K857">
        <v>789</v>
      </c>
      <c r="L857">
        <v>0</v>
      </c>
      <c r="M857">
        <v>133</v>
      </c>
      <c r="N857">
        <v>0</v>
      </c>
      <c r="O857">
        <v>28</v>
      </c>
      <c r="P857">
        <v>152</v>
      </c>
      <c r="Q857">
        <v>7</v>
      </c>
      <c r="R857">
        <v>11</v>
      </c>
      <c r="S857">
        <v>8</v>
      </c>
      <c r="T857">
        <v>7</v>
      </c>
      <c r="U857">
        <v>0</v>
      </c>
      <c r="V857">
        <v>0</v>
      </c>
      <c r="W857" t="s">
        <v>67</v>
      </c>
      <c r="X857">
        <v>0</v>
      </c>
    </row>
    <row r="858" spans="2:24" x14ac:dyDescent="0.2">
      <c r="B858">
        <v>10591</v>
      </c>
      <c r="C858">
        <v>1970</v>
      </c>
      <c r="D858" t="s">
        <v>23</v>
      </c>
      <c r="E858" t="s">
        <v>55</v>
      </c>
      <c r="F858" t="s">
        <v>1091</v>
      </c>
      <c r="G858">
        <v>0</v>
      </c>
      <c r="H858">
        <v>1</v>
      </c>
      <c r="I858" s="1">
        <v>41068</v>
      </c>
      <c r="J858">
        <v>37</v>
      </c>
      <c r="K858">
        <v>63</v>
      </c>
      <c r="L858">
        <v>10</v>
      </c>
      <c r="M858">
        <v>83</v>
      </c>
      <c r="N858">
        <v>7</v>
      </c>
      <c r="O858">
        <v>19</v>
      </c>
      <c r="P858">
        <v>19</v>
      </c>
      <c r="Q858">
        <v>2</v>
      </c>
      <c r="R858">
        <v>4</v>
      </c>
      <c r="S858">
        <v>4</v>
      </c>
      <c r="T858">
        <v>7</v>
      </c>
      <c r="U858">
        <v>0</v>
      </c>
      <c r="V858">
        <v>0</v>
      </c>
      <c r="W858" t="s">
        <v>27</v>
      </c>
      <c r="X858">
        <v>0</v>
      </c>
    </row>
    <row r="859" spans="2:24" x14ac:dyDescent="0.2">
      <c r="B859">
        <v>9797</v>
      </c>
      <c r="C859">
        <v>1957</v>
      </c>
      <c r="D859" t="s">
        <v>23</v>
      </c>
      <c r="E859" t="s">
        <v>32</v>
      </c>
      <c r="F859" t="s">
        <v>1092</v>
      </c>
      <c r="G859">
        <v>0</v>
      </c>
      <c r="H859">
        <v>1</v>
      </c>
      <c r="I859" t="s">
        <v>527</v>
      </c>
      <c r="J859">
        <v>38</v>
      </c>
      <c r="K859">
        <v>228</v>
      </c>
      <c r="L859">
        <v>19</v>
      </c>
      <c r="M859">
        <v>130</v>
      </c>
      <c r="N859">
        <v>4</v>
      </c>
      <c r="O859">
        <v>11</v>
      </c>
      <c r="P859">
        <v>51</v>
      </c>
      <c r="Q859">
        <v>2</v>
      </c>
      <c r="R859">
        <v>3</v>
      </c>
      <c r="S859">
        <v>8</v>
      </c>
      <c r="T859">
        <v>2</v>
      </c>
      <c r="U859">
        <v>0</v>
      </c>
      <c r="V859">
        <v>0</v>
      </c>
      <c r="W859" t="s">
        <v>27</v>
      </c>
      <c r="X859">
        <v>0</v>
      </c>
    </row>
    <row r="860" spans="2:24" x14ac:dyDescent="0.2">
      <c r="B860">
        <v>9336</v>
      </c>
      <c r="C860">
        <v>1970</v>
      </c>
      <c r="D860" t="s">
        <v>40</v>
      </c>
      <c r="E860" t="s">
        <v>55</v>
      </c>
      <c r="F860" t="s">
        <v>1093</v>
      </c>
      <c r="G860">
        <v>0</v>
      </c>
      <c r="H860">
        <v>1</v>
      </c>
      <c r="I860" t="s">
        <v>1094</v>
      </c>
      <c r="J860">
        <v>38</v>
      </c>
      <c r="K860">
        <v>512</v>
      </c>
      <c r="L860">
        <v>0</v>
      </c>
      <c r="M860">
        <v>83</v>
      </c>
      <c r="N860">
        <v>0</v>
      </c>
      <c r="O860">
        <v>0</v>
      </c>
      <c r="P860">
        <v>41</v>
      </c>
      <c r="Q860">
        <v>3</v>
      </c>
      <c r="R860">
        <v>6</v>
      </c>
      <c r="S860">
        <v>10</v>
      </c>
      <c r="T860">
        <v>4</v>
      </c>
      <c r="U860">
        <v>0</v>
      </c>
      <c r="V860">
        <v>0</v>
      </c>
      <c r="W860" t="s">
        <v>27</v>
      </c>
      <c r="X860">
        <v>0</v>
      </c>
    </row>
    <row r="861" spans="2:24" x14ac:dyDescent="0.2">
      <c r="B861">
        <v>2174</v>
      </c>
      <c r="C861">
        <v>1955</v>
      </c>
      <c r="D861" t="s">
        <v>23</v>
      </c>
      <c r="E861" t="s">
        <v>28</v>
      </c>
      <c r="F861" t="s">
        <v>862</v>
      </c>
      <c r="G861">
        <v>1</v>
      </c>
      <c r="H861">
        <v>1</v>
      </c>
      <c r="I861" s="1">
        <v>41854</v>
      </c>
      <c r="J861">
        <v>38</v>
      </c>
      <c r="K861">
        <v>11</v>
      </c>
      <c r="L861">
        <v>1</v>
      </c>
      <c r="M861">
        <v>6</v>
      </c>
      <c r="N861">
        <v>2</v>
      </c>
      <c r="O861">
        <v>1</v>
      </c>
      <c r="P861">
        <v>6</v>
      </c>
      <c r="Q861">
        <v>2</v>
      </c>
      <c r="R861">
        <v>1</v>
      </c>
      <c r="S861">
        <v>2</v>
      </c>
      <c r="T861">
        <v>5</v>
      </c>
      <c r="U861">
        <v>0</v>
      </c>
      <c r="V861">
        <v>0</v>
      </c>
      <c r="W861" t="s">
        <v>35</v>
      </c>
      <c r="X861">
        <v>0</v>
      </c>
    </row>
    <row r="862" spans="2:24" x14ac:dyDescent="0.2">
      <c r="B862">
        <v>3197</v>
      </c>
      <c r="C862">
        <v>1981</v>
      </c>
      <c r="D862" t="s">
        <v>23</v>
      </c>
      <c r="E862" t="s">
        <v>32</v>
      </c>
      <c r="F862" t="s">
        <v>1095</v>
      </c>
      <c r="G862">
        <v>0</v>
      </c>
      <c r="H862">
        <v>1</v>
      </c>
      <c r="I862" t="s">
        <v>203</v>
      </c>
      <c r="J862">
        <v>38</v>
      </c>
      <c r="K862">
        <v>275</v>
      </c>
      <c r="L862">
        <v>59</v>
      </c>
      <c r="M862">
        <v>107</v>
      </c>
      <c r="N862">
        <v>69</v>
      </c>
      <c r="O862">
        <v>101</v>
      </c>
      <c r="P862">
        <v>59</v>
      </c>
      <c r="Q862">
        <v>2</v>
      </c>
      <c r="R862">
        <v>6</v>
      </c>
      <c r="S862">
        <v>8</v>
      </c>
      <c r="T862">
        <v>4</v>
      </c>
      <c r="U862">
        <v>0</v>
      </c>
      <c r="V862">
        <v>0</v>
      </c>
      <c r="W862" t="s">
        <v>27</v>
      </c>
      <c r="X862">
        <v>0</v>
      </c>
    </row>
    <row r="863" spans="2:24" x14ac:dyDescent="0.2">
      <c r="B863">
        <v>9185</v>
      </c>
      <c r="C863">
        <v>1967</v>
      </c>
      <c r="D863" t="s">
        <v>40</v>
      </c>
      <c r="E863" t="s">
        <v>28</v>
      </c>
      <c r="F863" t="s">
        <v>1096</v>
      </c>
      <c r="G863">
        <v>0</v>
      </c>
      <c r="H863">
        <v>0</v>
      </c>
      <c r="I863" t="s">
        <v>458</v>
      </c>
      <c r="J863">
        <v>38</v>
      </c>
      <c r="K863">
        <v>452</v>
      </c>
      <c r="L863">
        <v>20</v>
      </c>
      <c r="M863">
        <v>514</v>
      </c>
      <c r="N863">
        <v>13</v>
      </c>
      <c r="O863">
        <v>30</v>
      </c>
      <c r="P863">
        <v>0</v>
      </c>
      <c r="Q863">
        <v>3</v>
      </c>
      <c r="R863">
        <v>4</v>
      </c>
      <c r="S863">
        <v>5</v>
      </c>
      <c r="T863">
        <v>3</v>
      </c>
      <c r="U863">
        <v>1</v>
      </c>
      <c r="V863">
        <v>0</v>
      </c>
      <c r="W863" t="s">
        <v>27</v>
      </c>
      <c r="X863">
        <v>0</v>
      </c>
    </row>
    <row r="864" spans="2:24" x14ac:dyDescent="0.2">
      <c r="B864">
        <v>905</v>
      </c>
      <c r="C864">
        <v>1987</v>
      </c>
      <c r="D864" t="s">
        <v>23</v>
      </c>
      <c r="E864" t="s">
        <v>24</v>
      </c>
      <c r="F864" t="s">
        <v>1097</v>
      </c>
      <c r="G864">
        <v>1</v>
      </c>
      <c r="H864">
        <v>0</v>
      </c>
      <c r="I864" t="s">
        <v>386</v>
      </c>
      <c r="J864">
        <v>38</v>
      </c>
      <c r="K864">
        <v>7</v>
      </c>
      <c r="L864">
        <v>17</v>
      </c>
      <c r="M864">
        <v>18</v>
      </c>
      <c r="N864">
        <v>6</v>
      </c>
      <c r="O864">
        <v>10</v>
      </c>
      <c r="P864">
        <v>26</v>
      </c>
      <c r="Q864">
        <v>4</v>
      </c>
      <c r="R864">
        <v>4</v>
      </c>
      <c r="S864">
        <v>3</v>
      </c>
      <c r="T864">
        <v>8</v>
      </c>
      <c r="U864">
        <v>0</v>
      </c>
      <c r="V864">
        <v>0</v>
      </c>
      <c r="W864" t="s">
        <v>67</v>
      </c>
      <c r="X864">
        <v>0</v>
      </c>
    </row>
    <row r="865" spans="2:24" x14ac:dyDescent="0.2">
      <c r="B865">
        <v>10858</v>
      </c>
      <c r="C865">
        <v>1976</v>
      </c>
      <c r="D865" t="s">
        <v>23</v>
      </c>
      <c r="E865" t="s">
        <v>36</v>
      </c>
      <c r="F865" t="s">
        <v>1098</v>
      </c>
      <c r="G865">
        <v>1</v>
      </c>
      <c r="H865">
        <v>1</v>
      </c>
      <c r="I865" s="1">
        <v>41526</v>
      </c>
      <c r="J865">
        <v>38</v>
      </c>
      <c r="K865">
        <v>355</v>
      </c>
      <c r="L865">
        <v>30</v>
      </c>
      <c r="M865">
        <v>177</v>
      </c>
      <c r="N865">
        <v>90</v>
      </c>
      <c r="O865">
        <v>138</v>
      </c>
      <c r="P865">
        <v>30</v>
      </c>
      <c r="Q865">
        <v>4</v>
      </c>
      <c r="R865">
        <v>9</v>
      </c>
      <c r="S865">
        <v>7</v>
      </c>
      <c r="T865">
        <v>5</v>
      </c>
      <c r="U865">
        <v>0</v>
      </c>
      <c r="V865">
        <v>0</v>
      </c>
      <c r="W865" t="s">
        <v>27</v>
      </c>
      <c r="X865">
        <v>0</v>
      </c>
    </row>
    <row r="866" spans="2:24" x14ac:dyDescent="0.2">
      <c r="B866">
        <v>8925</v>
      </c>
      <c r="C866">
        <v>1966</v>
      </c>
      <c r="D866" t="s">
        <v>53</v>
      </c>
      <c r="E866" t="s">
        <v>32</v>
      </c>
      <c r="F866" t="s">
        <v>1099</v>
      </c>
      <c r="G866">
        <v>0</v>
      </c>
      <c r="H866">
        <v>1</v>
      </c>
      <c r="I866" s="1">
        <v>41340</v>
      </c>
      <c r="J866">
        <v>38</v>
      </c>
      <c r="K866">
        <v>512</v>
      </c>
      <c r="L866">
        <v>53</v>
      </c>
      <c r="M866">
        <v>98</v>
      </c>
      <c r="N866">
        <v>81</v>
      </c>
      <c r="O866">
        <v>179</v>
      </c>
      <c r="P866">
        <v>89</v>
      </c>
      <c r="Q866">
        <v>3</v>
      </c>
      <c r="R866">
        <v>8</v>
      </c>
      <c r="S866">
        <v>10</v>
      </c>
      <c r="T866">
        <v>5</v>
      </c>
      <c r="U866">
        <v>0</v>
      </c>
      <c r="V866">
        <v>0</v>
      </c>
      <c r="W866" t="s">
        <v>27</v>
      </c>
      <c r="X866">
        <v>0</v>
      </c>
    </row>
    <row r="867" spans="2:24" x14ac:dyDescent="0.2">
      <c r="B867">
        <v>2499</v>
      </c>
      <c r="C867">
        <v>1959</v>
      </c>
      <c r="D867" t="s">
        <v>43</v>
      </c>
      <c r="E867" t="s">
        <v>28</v>
      </c>
      <c r="F867" t="s">
        <v>1100</v>
      </c>
      <c r="G867">
        <v>0</v>
      </c>
      <c r="H867">
        <v>1</v>
      </c>
      <c r="I867" s="1">
        <v>41430</v>
      </c>
      <c r="J867">
        <v>38</v>
      </c>
      <c r="K867">
        <v>204</v>
      </c>
      <c r="L867">
        <v>97</v>
      </c>
      <c r="M867">
        <v>97</v>
      </c>
      <c r="N867">
        <v>21</v>
      </c>
      <c r="O867">
        <v>118</v>
      </c>
      <c r="P867">
        <v>26</v>
      </c>
      <c r="Q867">
        <v>1</v>
      </c>
      <c r="R867">
        <v>5</v>
      </c>
      <c r="S867">
        <v>10</v>
      </c>
      <c r="T867">
        <v>4</v>
      </c>
      <c r="U867">
        <v>0</v>
      </c>
      <c r="V867">
        <v>0</v>
      </c>
      <c r="W867" t="s">
        <v>27</v>
      </c>
      <c r="X867">
        <v>0</v>
      </c>
    </row>
    <row r="868" spans="2:24" x14ac:dyDescent="0.2">
      <c r="B868">
        <v>1109</v>
      </c>
      <c r="C868">
        <v>1983</v>
      </c>
      <c r="D868" t="s">
        <v>53</v>
      </c>
      <c r="E868" t="s">
        <v>36</v>
      </c>
      <c r="F868" t="s">
        <v>1101</v>
      </c>
      <c r="G868">
        <v>1</v>
      </c>
      <c r="H868">
        <v>0</v>
      </c>
      <c r="I868" t="s">
        <v>565</v>
      </c>
      <c r="J868">
        <v>38</v>
      </c>
      <c r="K868">
        <v>6</v>
      </c>
      <c r="L868">
        <v>0</v>
      </c>
      <c r="M868">
        <v>5</v>
      </c>
      <c r="N868">
        <v>0</v>
      </c>
      <c r="O868">
        <v>0</v>
      </c>
      <c r="P868">
        <v>1</v>
      </c>
      <c r="Q868">
        <v>1</v>
      </c>
      <c r="R868">
        <v>1</v>
      </c>
      <c r="S868">
        <v>2</v>
      </c>
      <c r="T868">
        <v>7</v>
      </c>
      <c r="U868">
        <v>0</v>
      </c>
      <c r="V868">
        <v>0</v>
      </c>
      <c r="W868" t="s">
        <v>27</v>
      </c>
      <c r="X868">
        <v>0</v>
      </c>
    </row>
    <row r="869" spans="2:24" x14ac:dyDescent="0.2">
      <c r="B869">
        <v>326</v>
      </c>
      <c r="C869">
        <v>1974</v>
      </c>
      <c r="D869" t="s">
        <v>23</v>
      </c>
      <c r="E869" t="s">
        <v>32</v>
      </c>
      <c r="F869" t="s">
        <v>1102</v>
      </c>
      <c r="G869">
        <v>1</v>
      </c>
      <c r="H869">
        <v>1</v>
      </c>
      <c r="I869" t="s">
        <v>804</v>
      </c>
      <c r="J869">
        <v>38</v>
      </c>
      <c r="K869">
        <v>235</v>
      </c>
      <c r="L869">
        <v>6</v>
      </c>
      <c r="M869">
        <v>45</v>
      </c>
      <c r="N869">
        <v>8</v>
      </c>
      <c r="O869">
        <v>9</v>
      </c>
      <c r="P869">
        <v>12</v>
      </c>
      <c r="Q869">
        <v>4</v>
      </c>
      <c r="R869">
        <v>5</v>
      </c>
      <c r="S869">
        <v>6</v>
      </c>
      <c r="T869">
        <v>6</v>
      </c>
      <c r="U869">
        <v>0</v>
      </c>
      <c r="V869">
        <v>0</v>
      </c>
      <c r="W869" t="s">
        <v>50</v>
      </c>
      <c r="X869">
        <v>0</v>
      </c>
    </row>
    <row r="870" spans="2:24" x14ac:dyDescent="0.2">
      <c r="B870">
        <v>10967</v>
      </c>
      <c r="C870">
        <v>1964</v>
      </c>
      <c r="D870" t="s">
        <v>23</v>
      </c>
      <c r="E870" t="s">
        <v>24</v>
      </c>
      <c r="F870" t="s">
        <v>1103</v>
      </c>
      <c r="G870">
        <v>1</v>
      </c>
      <c r="H870">
        <v>1</v>
      </c>
      <c r="I870" s="1">
        <v>41427</v>
      </c>
      <c r="J870">
        <v>38</v>
      </c>
      <c r="K870">
        <v>33</v>
      </c>
      <c r="L870">
        <v>6</v>
      </c>
      <c r="M870">
        <v>40</v>
      </c>
      <c r="N870">
        <v>3</v>
      </c>
      <c r="O870">
        <v>7</v>
      </c>
      <c r="P870">
        <v>10</v>
      </c>
      <c r="Q870">
        <v>3</v>
      </c>
      <c r="R870">
        <v>2</v>
      </c>
      <c r="S870">
        <v>4</v>
      </c>
      <c r="T870">
        <v>7</v>
      </c>
      <c r="U870">
        <v>0</v>
      </c>
      <c r="V870">
        <v>0</v>
      </c>
      <c r="W870" t="s">
        <v>67</v>
      </c>
      <c r="X870">
        <v>0</v>
      </c>
    </row>
    <row r="871" spans="2:24" x14ac:dyDescent="0.2">
      <c r="B871">
        <v>5370</v>
      </c>
      <c r="C871">
        <v>1974</v>
      </c>
      <c r="D871" t="s">
        <v>40</v>
      </c>
      <c r="E871" t="s">
        <v>32</v>
      </c>
      <c r="F871" t="s">
        <v>1104</v>
      </c>
      <c r="G871">
        <v>1</v>
      </c>
      <c r="H871">
        <v>0</v>
      </c>
      <c r="I871" t="s">
        <v>263</v>
      </c>
      <c r="J871">
        <v>38</v>
      </c>
      <c r="K871">
        <v>239</v>
      </c>
      <c r="L871">
        <v>3</v>
      </c>
      <c r="M871">
        <v>141</v>
      </c>
      <c r="N871">
        <v>0</v>
      </c>
      <c r="O871">
        <v>7</v>
      </c>
      <c r="P871">
        <v>23</v>
      </c>
      <c r="Q871">
        <v>4</v>
      </c>
      <c r="R871">
        <v>7</v>
      </c>
      <c r="S871">
        <v>6</v>
      </c>
      <c r="T871">
        <v>8</v>
      </c>
      <c r="U871">
        <v>0</v>
      </c>
      <c r="V871">
        <v>0</v>
      </c>
      <c r="W871" t="s">
        <v>27</v>
      </c>
      <c r="X871">
        <v>1</v>
      </c>
    </row>
    <row r="872" spans="2:24" x14ac:dyDescent="0.2">
      <c r="B872">
        <v>2098</v>
      </c>
      <c r="C872">
        <v>1970</v>
      </c>
      <c r="D872" t="s">
        <v>40</v>
      </c>
      <c r="E872" t="s">
        <v>32</v>
      </c>
      <c r="F872" t="s">
        <v>1105</v>
      </c>
      <c r="G872">
        <v>2</v>
      </c>
      <c r="H872">
        <v>0</v>
      </c>
      <c r="I872" s="1">
        <v>41487</v>
      </c>
      <c r="J872">
        <v>38</v>
      </c>
      <c r="K872">
        <v>11</v>
      </c>
      <c r="L872">
        <v>0</v>
      </c>
      <c r="M872">
        <v>5</v>
      </c>
      <c r="N872">
        <v>0</v>
      </c>
      <c r="O872">
        <v>0</v>
      </c>
      <c r="P872">
        <v>1</v>
      </c>
      <c r="Q872">
        <v>1</v>
      </c>
      <c r="R872">
        <v>1</v>
      </c>
      <c r="S872">
        <v>2</v>
      </c>
      <c r="T872">
        <v>8</v>
      </c>
      <c r="U872">
        <v>0</v>
      </c>
      <c r="V872">
        <v>0</v>
      </c>
      <c r="W872" t="s">
        <v>27</v>
      </c>
      <c r="X872">
        <v>0</v>
      </c>
    </row>
    <row r="873" spans="2:24" x14ac:dyDescent="0.2">
      <c r="B873">
        <v>1773</v>
      </c>
      <c r="C873">
        <v>1979</v>
      </c>
      <c r="D873" t="s">
        <v>43</v>
      </c>
      <c r="E873" t="s">
        <v>32</v>
      </c>
      <c r="F873" t="s">
        <v>1106</v>
      </c>
      <c r="G873">
        <v>0</v>
      </c>
      <c r="H873">
        <v>0</v>
      </c>
      <c r="I873" s="1">
        <v>41011</v>
      </c>
      <c r="J873">
        <v>38</v>
      </c>
      <c r="K873">
        <v>5</v>
      </c>
      <c r="L873">
        <v>6</v>
      </c>
      <c r="M873">
        <v>15</v>
      </c>
      <c r="N873">
        <v>11</v>
      </c>
      <c r="O873">
        <v>7</v>
      </c>
      <c r="P873">
        <v>13</v>
      </c>
      <c r="Q873">
        <v>1</v>
      </c>
      <c r="R873">
        <v>2</v>
      </c>
      <c r="S873">
        <v>3</v>
      </c>
      <c r="T873">
        <v>9</v>
      </c>
      <c r="U873">
        <v>0</v>
      </c>
      <c r="V873">
        <v>0</v>
      </c>
      <c r="W873" t="s">
        <v>67</v>
      </c>
      <c r="X873">
        <v>0</v>
      </c>
    </row>
    <row r="874" spans="2:24" x14ac:dyDescent="0.2">
      <c r="B874">
        <v>5036</v>
      </c>
      <c r="C874">
        <v>1985</v>
      </c>
      <c r="D874" t="s">
        <v>40</v>
      </c>
      <c r="E874" t="s">
        <v>28</v>
      </c>
      <c r="F874" t="s">
        <v>1107</v>
      </c>
      <c r="G874">
        <v>1</v>
      </c>
      <c r="H874">
        <v>0</v>
      </c>
      <c r="I874" t="s">
        <v>598</v>
      </c>
      <c r="J874">
        <v>38</v>
      </c>
      <c r="K874">
        <v>252</v>
      </c>
      <c r="L874">
        <v>3</v>
      </c>
      <c r="M874">
        <v>42</v>
      </c>
      <c r="N874">
        <v>4</v>
      </c>
      <c r="O874">
        <v>3</v>
      </c>
      <c r="P874">
        <v>102</v>
      </c>
      <c r="Q874">
        <v>2</v>
      </c>
      <c r="R874">
        <v>4</v>
      </c>
      <c r="S874">
        <v>3</v>
      </c>
      <c r="T874">
        <v>6</v>
      </c>
      <c r="U874">
        <v>0</v>
      </c>
      <c r="V874">
        <v>0</v>
      </c>
      <c r="W874" t="s">
        <v>27</v>
      </c>
      <c r="X874">
        <v>0</v>
      </c>
    </row>
    <row r="875" spans="2:24" x14ac:dyDescent="0.2">
      <c r="B875">
        <v>4856</v>
      </c>
      <c r="C875">
        <v>1958</v>
      </c>
      <c r="D875" t="s">
        <v>43</v>
      </c>
      <c r="E875" t="s">
        <v>32</v>
      </c>
      <c r="F875" t="s">
        <v>1108</v>
      </c>
      <c r="G875">
        <v>0</v>
      </c>
      <c r="H875">
        <v>0</v>
      </c>
      <c r="I875" s="1">
        <v>41071</v>
      </c>
      <c r="J875">
        <v>38</v>
      </c>
      <c r="K875">
        <v>556</v>
      </c>
      <c r="L875">
        <v>54</v>
      </c>
      <c r="M875">
        <v>845</v>
      </c>
      <c r="N875">
        <v>202</v>
      </c>
      <c r="O875">
        <v>133</v>
      </c>
      <c r="P875">
        <v>63</v>
      </c>
      <c r="Q875">
        <v>1</v>
      </c>
      <c r="R875">
        <v>7</v>
      </c>
      <c r="S875">
        <v>10</v>
      </c>
      <c r="T875">
        <v>3</v>
      </c>
      <c r="U875">
        <v>0</v>
      </c>
      <c r="V875">
        <v>0</v>
      </c>
      <c r="W875" t="s">
        <v>50</v>
      </c>
      <c r="X875">
        <v>2</v>
      </c>
    </row>
    <row r="876" spans="2:24" x14ac:dyDescent="0.2">
      <c r="B876">
        <v>8722</v>
      </c>
      <c r="C876">
        <v>1958</v>
      </c>
      <c r="D876" t="s">
        <v>43</v>
      </c>
      <c r="E876" t="s">
        <v>32</v>
      </c>
      <c r="F876" t="s">
        <v>1108</v>
      </c>
      <c r="G876">
        <v>0</v>
      </c>
      <c r="H876">
        <v>0</v>
      </c>
      <c r="I876" s="1">
        <v>41071</v>
      </c>
      <c r="J876">
        <v>38</v>
      </c>
      <c r="K876">
        <v>556</v>
      </c>
      <c r="L876">
        <v>54</v>
      </c>
      <c r="M876">
        <v>845</v>
      </c>
      <c r="N876">
        <v>202</v>
      </c>
      <c r="O876">
        <v>133</v>
      </c>
      <c r="P876">
        <v>63</v>
      </c>
      <c r="Q876">
        <v>1</v>
      </c>
      <c r="R876">
        <v>7</v>
      </c>
      <c r="S876">
        <v>10</v>
      </c>
      <c r="T876">
        <v>3</v>
      </c>
      <c r="U876">
        <v>1</v>
      </c>
      <c r="V876">
        <v>0</v>
      </c>
      <c r="W876" t="s">
        <v>31</v>
      </c>
      <c r="X876">
        <v>2</v>
      </c>
    </row>
    <row r="877" spans="2:24" x14ac:dyDescent="0.2">
      <c r="B877">
        <v>2156</v>
      </c>
      <c r="C877">
        <v>1956</v>
      </c>
      <c r="D877" t="s">
        <v>40</v>
      </c>
      <c r="E877" t="s">
        <v>32</v>
      </c>
      <c r="F877" t="s">
        <v>1109</v>
      </c>
      <c r="G877">
        <v>1</v>
      </c>
      <c r="H877">
        <v>1</v>
      </c>
      <c r="I877" s="1">
        <v>40979</v>
      </c>
      <c r="J877">
        <v>38</v>
      </c>
      <c r="K877">
        <v>27</v>
      </c>
      <c r="L877">
        <v>0</v>
      </c>
      <c r="M877">
        <v>10</v>
      </c>
      <c r="N877">
        <v>0</v>
      </c>
      <c r="O877">
        <v>0</v>
      </c>
      <c r="P877">
        <v>4</v>
      </c>
      <c r="Q877">
        <v>4</v>
      </c>
      <c r="R877">
        <v>2</v>
      </c>
      <c r="S877">
        <v>4</v>
      </c>
      <c r="T877">
        <v>5</v>
      </c>
      <c r="U877">
        <v>0</v>
      </c>
      <c r="V877">
        <v>0</v>
      </c>
      <c r="W877" t="s">
        <v>27</v>
      </c>
      <c r="X877">
        <v>0</v>
      </c>
    </row>
    <row r="878" spans="2:24" x14ac:dyDescent="0.2">
      <c r="B878">
        <v>2569</v>
      </c>
      <c r="C878">
        <v>1988</v>
      </c>
      <c r="D878" t="s">
        <v>23</v>
      </c>
      <c r="E878" t="s">
        <v>32</v>
      </c>
      <c r="F878" t="s">
        <v>1110</v>
      </c>
      <c r="G878">
        <v>0</v>
      </c>
      <c r="H878">
        <v>0</v>
      </c>
      <c r="I878" s="1">
        <v>41192</v>
      </c>
      <c r="J878">
        <v>38</v>
      </c>
      <c r="K878">
        <v>3</v>
      </c>
      <c r="L878">
        <v>14</v>
      </c>
      <c r="M878">
        <v>17</v>
      </c>
      <c r="N878">
        <v>6</v>
      </c>
      <c r="O878">
        <v>1</v>
      </c>
      <c r="P878">
        <v>5</v>
      </c>
      <c r="Q878">
        <v>1</v>
      </c>
      <c r="R878">
        <v>1</v>
      </c>
      <c r="S878">
        <v>3</v>
      </c>
      <c r="T878">
        <v>8</v>
      </c>
      <c r="U878">
        <v>0</v>
      </c>
      <c r="V878">
        <v>0</v>
      </c>
      <c r="W878" t="s">
        <v>35</v>
      </c>
      <c r="X878">
        <v>0</v>
      </c>
    </row>
    <row r="879" spans="2:24" x14ac:dyDescent="0.2">
      <c r="B879">
        <v>10151</v>
      </c>
      <c r="C879">
        <v>1961</v>
      </c>
      <c r="D879" t="s">
        <v>23</v>
      </c>
      <c r="E879" t="s">
        <v>24</v>
      </c>
      <c r="F879" t="s">
        <v>1111</v>
      </c>
      <c r="G879">
        <v>0</v>
      </c>
      <c r="H879">
        <v>2</v>
      </c>
      <c r="I879" s="1">
        <v>41252</v>
      </c>
      <c r="J879">
        <v>38</v>
      </c>
      <c r="K879">
        <v>317</v>
      </c>
      <c r="L879">
        <v>46</v>
      </c>
      <c r="M879">
        <v>247</v>
      </c>
      <c r="N879">
        <v>151</v>
      </c>
      <c r="O879">
        <v>46</v>
      </c>
      <c r="P879">
        <v>139</v>
      </c>
      <c r="Q879">
        <v>1</v>
      </c>
      <c r="R879">
        <v>4</v>
      </c>
      <c r="S879">
        <v>12</v>
      </c>
      <c r="T879">
        <v>3</v>
      </c>
      <c r="U879">
        <v>0</v>
      </c>
      <c r="V879">
        <v>0</v>
      </c>
      <c r="W879" t="s">
        <v>27</v>
      </c>
      <c r="X879">
        <v>0</v>
      </c>
    </row>
    <row r="880" spans="2:24" x14ac:dyDescent="0.2">
      <c r="B880">
        <v>10473</v>
      </c>
      <c r="C880">
        <v>1957</v>
      </c>
      <c r="D880" t="s">
        <v>40</v>
      </c>
      <c r="E880" t="s">
        <v>55</v>
      </c>
      <c r="F880" t="s">
        <v>1112</v>
      </c>
      <c r="G880">
        <v>0</v>
      </c>
      <c r="H880">
        <v>1</v>
      </c>
      <c r="I880" s="1">
        <v>41191</v>
      </c>
      <c r="J880">
        <v>38</v>
      </c>
      <c r="K880">
        <v>158</v>
      </c>
      <c r="L880">
        <v>19</v>
      </c>
      <c r="M880">
        <v>288</v>
      </c>
      <c r="N880">
        <v>25</v>
      </c>
      <c r="O880">
        <v>0</v>
      </c>
      <c r="P880">
        <v>38</v>
      </c>
      <c r="Q880">
        <v>1</v>
      </c>
      <c r="R880">
        <v>6</v>
      </c>
      <c r="S880">
        <v>9</v>
      </c>
      <c r="T880">
        <v>7</v>
      </c>
      <c r="U880">
        <v>1</v>
      </c>
      <c r="V880">
        <v>0</v>
      </c>
      <c r="W880" t="s">
        <v>27</v>
      </c>
      <c r="X880">
        <v>2</v>
      </c>
    </row>
    <row r="881" spans="2:24" x14ac:dyDescent="0.2">
      <c r="B881">
        <v>7079</v>
      </c>
      <c r="C881">
        <v>1963</v>
      </c>
      <c r="D881" t="s">
        <v>23</v>
      </c>
      <c r="E881" t="s">
        <v>24</v>
      </c>
      <c r="F881" t="s">
        <v>1113</v>
      </c>
      <c r="G881">
        <v>0</v>
      </c>
      <c r="H881">
        <v>1</v>
      </c>
      <c r="I881" s="1">
        <v>41130</v>
      </c>
      <c r="J881">
        <v>38</v>
      </c>
      <c r="K881">
        <v>897</v>
      </c>
      <c r="L881">
        <v>23</v>
      </c>
      <c r="M881">
        <v>207</v>
      </c>
      <c r="N881">
        <v>15</v>
      </c>
      <c r="O881">
        <v>11</v>
      </c>
      <c r="P881">
        <v>92</v>
      </c>
      <c r="Q881">
        <v>5</v>
      </c>
      <c r="R881">
        <v>9</v>
      </c>
      <c r="S881">
        <v>12</v>
      </c>
      <c r="T881">
        <v>6</v>
      </c>
      <c r="U881">
        <v>0</v>
      </c>
      <c r="V881">
        <v>0</v>
      </c>
      <c r="W881" t="s">
        <v>67</v>
      </c>
      <c r="X881">
        <v>0</v>
      </c>
    </row>
    <row r="882" spans="2:24" x14ac:dyDescent="0.2">
      <c r="B882">
        <v>6875</v>
      </c>
      <c r="C882">
        <v>1966</v>
      </c>
      <c r="D882" t="s">
        <v>40</v>
      </c>
      <c r="E882" t="s">
        <v>36</v>
      </c>
      <c r="F882" t="s">
        <v>1114</v>
      </c>
      <c r="G882">
        <v>0</v>
      </c>
      <c r="H882">
        <v>0</v>
      </c>
      <c r="I882" t="s">
        <v>1115</v>
      </c>
      <c r="J882">
        <v>38</v>
      </c>
      <c r="K882">
        <v>167</v>
      </c>
      <c r="L882">
        <v>13</v>
      </c>
      <c r="M882">
        <v>180</v>
      </c>
      <c r="N882">
        <v>86</v>
      </c>
      <c r="O882">
        <v>13</v>
      </c>
      <c r="P882">
        <v>70</v>
      </c>
      <c r="Q882">
        <v>2</v>
      </c>
      <c r="R882">
        <v>7</v>
      </c>
      <c r="S882">
        <v>5</v>
      </c>
      <c r="T882">
        <v>8</v>
      </c>
      <c r="U882">
        <v>0</v>
      </c>
      <c r="V882">
        <v>0</v>
      </c>
      <c r="W882" t="s">
        <v>31</v>
      </c>
      <c r="X882">
        <v>0</v>
      </c>
    </row>
    <row r="883" spans="2:24" x14ac:dyDescent="0.2">
      <c r="B883">
        <v>6728</v>
      </c>
      <c r="C883">
        <v>1986</v>
      </c>
      <c r="D883" t="s">
        <v>23</v>
      </c>
      <c r="E883" t="s">
        <v>36</v>
      </c>
      <c r="F883" t="s">
        <v>1116</v>
      </c>
      <c r="G883">
        <v>1</v>
      </c>
      <c r="H883">
        <v>0</v>
      </c>
      <c r="I883" t="s">
        <v>1020</v>
      </c>
      <c r="J883">
        <v>38</v>
      </c>
      <c r="K883">
        <v>16</v>
      </c>
      <c r="L883">
        <v>0</v>
      </c>
      <c r="M883">
        <v>17</v>
      </c>
      <c r="N883">
        <v>6</v>
      </c>
      <c r="O883">
        <v>3</v>
      </c>
      <c r="P883">
        <v>6</v>
      </c>
      <c r="Q883">
        <v>2</v>
      </c>
      <c r="R883">
        <v>1</v>
      </c>
      <c r="S883">
        <v>3</v>
      </c>
      <c r="T883">
        <v>9</v>
      </c>
      <c r="U883">
        <v>0</v>
      </c>
      <c r="V883">
        <v>0</v>
      </c>
      <c r="W883" t="s">
        <v>27</v>
      </c>
      <c r="X883">
        <v>0</v>
      </c>
    </row>
    <row r="884" spans="2:24" x14ac:dyDescent="0.2">
      <c r="B884">
        <v>2471</v>
      </c>
      <c r="C884">
        <v>1966</v>
      </c>
      <c r="D884" t="s">
        <v>23</v>
      </c>
      <c r="E884" t="s">
        <v>32</v>
      </c>
      <c r="F884" t="s">
        <v>1117</v>
      </c>
      <c r="G884">
        <v>0</v>
      </c>
      <c r="H884">
        <v>0</v>
      </c>
      <c r="I884" t="s">
        <v>999</v>
      </c>
      <c r="J884">
        <v>39</v>
      </c>
      <c r="K884">
        <v>48</v>
      </c>
      <c r="L884">
        <v>58</v>
      </c>
      <c r="M884">
        <v>68</v>
      </c>
      <c r="N884">
        <v>16</v>
      </c>
      <c r="O884">
        <v>66</v>
      </c>
      <c r="P884">
        <v>43</v>
      </c>
      <c r="Q884">
        <v>1</v>
      </c>
      <c r="R884">
        <v>3</v>
      </c>
      <c r="S884">
        <v>6</v>
      </c>
      <c r="T884">
        <v>2</v>
      </c>
      <c r="U884">
        <v>0</v>
      </c>
      <c r="V884">
        <v>0</v>
      </c>
      <c r="W884" t="s">
        <v>67</v>
      </c>
      <c r="X884">
        <v>0</v>
      </c>
    </row>
    <row r="885" spans="2:24" x14ac:dyDescent="0.2">
      <c r="B885">
        <v>49</v>
      </c>
      <c r="C885">
        <v>1971</v>
      </c>
      <c r="D885" t="s">
        <v>23</v>
      </c>
      <c r="E885" t="s">
        <v>28</v>
      </c>
      <c r="F885" t="s">
        <v>1118</v>
      </c>
      <c r="G885">
        <v>1</v>
      </c>
      <c r="H885">
        <v>0</v>
      </c>
      <c r="I885" s="1">
        <v>41948</v>
      </c>
      <c r="J885">
        <v>39</v>
      </c>
      <c r="K885">
        <v>2</v>
      </c>
      <c r="L885">
        <v>3</v>
      </c>
      <c r="M885">
        <v>6</v>
      </c>
      <c r="N885">
        <v>4</v>
      </c>
      <c r="O885">
        <v>1</v>
      </c>
      <c r="P885">
        <v>9</v>
      </c>
      <c r="Q885">
        <v>1</v>
      </c>
      <c r="R885">
        <v>1</v>
      </c>
      <c r="S885">
        <v>2</v>
      </c>
      <c r="T885">
        <v>7</v>
      </c>
      <c r="U885">
        <v>0</v>
      </c>
      <c r="V885">
        <v>0</v>
      </c>
      <c r="W885" t="s">
        <v>31</v>
      </c>
      <c r="X885">
        <v>0</v>
      </c>
    </row>
    <row r="886" spans="2:24" x14ac:dyDescent="0.2">
      <c r="B886">
        <v>4973</v>
      </c>
      <c r="C886">
        <v>1971</v>
      </c>
      <c r="D886" t="s">
        <v>23</v>
      </c>
      <c r="E886" t="s">
        <v>28</v>
      </c>
      <c r="F886" t="s">
        <v>1118</v>
      </c>
      <c r="G886">
        <v>1</v>
      </c>
      <c r="H886">
        <v>0</v>
      </c>
      <c r="I886" s="1">
        <v>41948</v>
      </c>
      <c r="J886">
        <v>39</v>
      </c>
      <c r="K886">
        <v>2</v>
      </c>
      <c r="L886">
        <v>3</v>
      </c>
      <c r="M886">
        <v>6</v>
      </c>
      <c r="N886">
        <v>4</v>
      </c>
      <c r="O886">
        <v>1</v>
      </c>
      <c r="P886">
        <v>9</v>
      </c>
      <c r="Q886">
        <v>1</v>
      </c>
      <c r="R886">
        <v>1</v>
      </c>
      <c r="S886">
        <v>2</v>
      </c>
      <c r="T886">
        <v>7</v>
      </c>
      <c r="U886">
        <v>0</v>
      </c>
      <c r="V886">
        <v>0</v>
      </c>
      <c r="W886" t="s">
        <v>31</v>
      </c>
      <c r="X886">
        <v>0</v>
      </c>
    </row>
    <row r="887" spans="2:24" x14ac:dyDescent="0.2">
      <c r="B887">
        <v>6387</v>
      </c>
      <c r="C887">
        <v>1977</v>
      </c>
      <c r="D887" t="s">
        <v>40</v>
      </c>
      <c r="E887" t="s">
        <v>36</v>
      </c>
      <c r="F887" t="s">
        <v>1119</v>
      </c>
      <c r="G887">
        <v>1</v>
      </c>
      <c r="H887">
        <v>1</v>
      </c>
      <c r="I887" s="1">
        <v>41856</v>
      </c>
      <c r="J887">
        <v>39</v>
      </c>
      <c r="K887">
        <v>42</v>
      </c>
      <c r="L887">
        <v>0</v>
      </c>
      <c r="M887">
        <v>17</v>
      </c>
      <c r="N887">
        <v>0</v>
      </c>
      <c r="O887">
        <v>0</v>
      </c>
      <c r="P887">
        <v>18</v>
      </c>
      <c r="Q887">
        <v>3</v>
      </c>
      <c r="R887">
        <v>2</v>
      </c>
      <c r="S887">
        <v>3</v>
      </c>
      <c r="T887">
        <v>5</v>
      </c>
      <c r="U887">
        <v>0</v>
      </c>
      <c r="V887">
        <v>0</v>
      </c>
      <c r="W887" t="s">
        <v>67</v>
      </c>
      <c r="X887">
        <v>1</v>
      </c>
    </row>
    <row r="888" spans="2:24" x14ac:dyDescent="0.2">
      <c r="B888">
        <v>5866</v>
      </c>
      <c r="C888">
        <v>1975</v>
      </c>
      <c r="D888" t="s">
        <v>23</v>
      </c>
      <c r="E888" t="s">
        <v>36</v>
      </c>
      <c r="F888" t="s">
        <v>1120</v>
      </c>
      <c r="G888">
        <v>1</v>
      </c>
      <c r="H888">
        <v>0</v>
      </c>
      <c r="I888" t="s">
        <v>505</v>
      </c>
      <c r="J888">
        <v>39</v>
      </c>
      <c r="K888">
        <v>97</v>
      </c>
      <c r="L888">
        <v>3</v>
      </c>
      <c r="M888">
        <v>66</v>
      </c>
      <c r="N888">
        <v>12</v>
      </c>
      <c r="O888">
        <v>7</v>
      </c>
      <c r="P888">
        <v>34</v>
      </c>
      <c r="Q888">
        <v>3</v>
      </c>
      <c r="R888">
        <v>4</v>
      </c>
      <c r="S888">
        <v>4</v>
      </c>
      <c r="T888">
        <v>7</v>
      </c>
      <c r="U888">
        <v>0</v>
      </c>
      <c r="V888">
        <v>0</v>
      </c>
      <c r="W888" t="s">
        <v>27</v>
      </c>
      <c r="X888">
        <v>0</v>
      </c>
    </row>
    <row r="889" spans="2:24" x14ac:dyDescent="0.2">
      <c r="B889">
        <v>8523</v>
      </c>
      <c r="C889">
        <v>1969</v>
      </c>
      <c r="D889" t="s">
        <v>23</v>
      </c>
      <c r="E889" t="s">
        <v>32</v>
      </c>
      <c r="F889" t="s">
        <v>1121</v>
      </c>
      <c r="G889">
        <v>1</v>
      </c>
      <c r="H889">
        <v>0</v>
      </c>
      <c r="I889" t="s">
        <v>957</v>
      </c>
      <c r="J889">
        <v>39</v>
      </c>
      <c r="K889">
        <v>24</v>
      </c>
      <c r="L889">
        <v>1</v>
      </c>
      <c r="M889">
        <v>16</v>
      </c>
      <c r="N889">
        <v>12</v>
      </c>
      <c r="O889">
        <v>2</v>
      </c>
      <c r="P889">
        <v>5</v>
      </c>
      <c r="Q889">
        <v>3</v>
      </c>
      <c r="R889">
        <v>4</v>
      </c>
      <c r="S889">
        <v>3</v>
      </c>
      <c r="T889">
        <v>8</v>
      </c>
      <c r="U889">
        <v>0</v>
      </c>
      <c r="V889">
        <v>0</v>
      </c>
      <c r="W889" t="s">
        <v>31</v>
      </c>
      <c r="X889">
        <v>0</v>
      </c>
    </row>
    <row r="890" spans="2:24" x14ac:dyDescent="0.2">
      <c r="B890">
        <v>7901</v>
      </c>
      <c r="C890">
        <v>1972</v>
      </c>
      <c r="D890" t="s">
        <v>53</v>
      </c>
      <c r="E890" t="s">
        <v>32</v>
      </c>
      <c r="F890" t="s">
        <v>1122</v>
      </c>
      <c r="G890">
        <v>0</v>
      </c>
      <c r="H890">
        <v>1</v>
      </c>
      <c r="I890" s="1">
        <v>41436</v>
      </c>
      <c r="J890">
        <v>39</v>
      </c>
      <c r="K890">
        <v>9</v>
      </c>
      <c r="L890">
        <v>1</v>
      </c>
      <c r="M890">
        <v>5</v>
      </c>
      <c r="N890">
        <v>2</v>
      </c>
      <c r="O890">
        <v>1</v>
      </c>
      <c r="P890">
        <v>4</v>
      </c>
      <c r="Q890">
        <v>1</v>
      </c>
      <c r="R890">
        <v>0</v>
      </c>
      <c r="S890">
        <v>3</v>
      </c>
      <c r="T890">
        <v>4</v>
      </c>
      <c r="U890">
        <v>0</v>
      </c>
      <c r="V890">
        <v>0</v>
      </c>
      <c r="W890" t="s">
        <v>38</v>
      </c>
      <c r="X890">
        <v>0</v>
      </c>
    </row>
    <row r="891" spans="2:24" x14ac:dyDescent="0.2">
      <c r="B891">
        <v>898</v>
      </c>
      <c r="C891">
        <v>1987</v>
      </c>
      <c r="D891" t="s">
        <v>23</v>
      </c>
      <c r="E891" t="s">
        <v>32</v>
      </c>
      <c r="F891" t="s">
        <v>1123</v>
      </c>
      <c r="G891">
        <v>1</v>
      </c>
      <c r="H891">
        <v>0</v>
      </c>
      <c r="I891" t="s">
        <v>423</v>
      </c>
      <c r="J891">
        <v>39</v>
      </c>
      <c r="K891">
        <v>38</v>
      </c>
      <c r="L891">
        <v>15</v>
      </c>
      <c r="M891">
        <v>54</v>
      </c>
      <c r="N891">
        <v>3</v>
      </c>
      <c r="O891">
        <v>8</v>
      </c>
      <c r="P891">
        <v>29</v>
      </c>
      <c r="Q891">
        <v>3</v>
      </c>
      <c r="R891">
        <v>3</v>
      </c>
      <c r="S891">
        <v>4</v>
      </c>
      <c r="T891">
        <v>8</v>
      </c>
      <c r="U891">
        <v>0</v>
      </c>
      <c r="V891">
        <v>0</v>
      </c>
      <c r="W891" t="s">
        <v>27</v>
      </c>
      <c r="X891">
        <v>0</v>
      </c>
    </row>
    <row r="892" spans="2:24" x14ac:dyDescent="0.2">
      <c r="B892">
        <v>10242</v>
      </c>
      <c r="C892">
        <v>1967</v>
      </c>
      <c r="D892" t="s">
        <v>40</v>
      </c>
      <c r="E892" t="s">
        <v>36</v>
      </c>
      <c r="F892" t="s">
        <v>1124</v>
      </c>
      <c r="G892">
        <v>1</v>
      </c>
      <c r="H892">
        <v>1</v>
      </c>
      <c r="I892" t="s">
        <v>853</v>
      </c>
      <c r="J892">
        <v>39</v>
      </c>
      <c r="K892">
        <v>56</v>
      </c>
      <c r="L892">
        <v>0</v>
      </c>
      <c r="M892">
        <v>11</v>
      </c>
      <c r="N892">
        <v>0</v>
      </c>
      <c r="O892">
        <v>0</v>
      </c>
      <c r="P892">
        <v>8</v>
      </c>
      <c r="Q892">
        <v>2</v>
      </c>
      <c r="R892">
        <v>2</v>
      </c>
      <c r="S892">
        <v>4</v>
      </c>
      <c r="T892">
        <v>5</v>
      </c>
      <c r="U892">
        <v>0</v>
      </c>
      <c r="V892">
        <v>0</v>
      </c>
      <c r="W892" t="s">
        <v>27</v>
      </c>
      <c r="X892">
        <v>0</v>
      </c>
    </row>
    <row r="893" spans="2:24" x14ac:dyDescent="0.2">
      <c r="B893">
        <v>5835</v>
      </c>
      <c r="C893">
        <v>1977</v>
      </c>
      <c r="D893" t="s">
        <v>40</v>
      </c>
      <c r="E893" t="s">
        <v>24</v>
      </c>
      <c r="F893" t="s">
        <v>1125</v>
      </c>
      <c r="G893">
        <v>1</v>
      </c>
      <c r="H893">
        <v>0</v>
      </c>
      <c r="I893" s="1">
        <v>41312</v>
      </c>
      <c r="J893">
        <v>39</v>
      </c>
      <c r="K893">
        <v>21</v>
      </c>
      <c r="L893">
        <v>2</v>
      </c>
      <c r="M893">
        <v>28</v>
      </c>
      <c r="N893">
        <v>3</v>
      </c>
      <c r="O893">
        <v>2</v>
      </c>
      <c r="P893">
        <v>9</v>
      </c>
      <c r="Q893">
        <v>3</v>
      </c>
      <c r="R893">
        <v>2</v>
      </c>
      <c r="S893">
        <v>4</v>
      </c>
      <c r="T893">
        <v>8</v>
      </c>
      <c r="U893">
        <v>0</v>
      </c>
      <c r="V893">
        <v>0</v>
      </c>
      <c r="W893" t="s">
        <v>27</v>
      </c>
      <c r="X893">
        <v>0</v>
      </c>
    </row>
    <row r="894" spans="2:24" x14ac:dyDescent="0.2">
      <c r="B894">
        <v>6919</v>
      </c>
      <c r="C894">
        <v>1979</v>
      </c>
      <c r="D894" t="s">
        <v>43</v>
      </c>
      <c r="E894" t="s">
        <v>32</v>
      </c>
      <c r="F894" t="s">
        <v>1126</v>
      </c>
      <c r="G894">
        <v>1</v>
      </c>
      <c r="H894">
        <v>0</v>
      </c>
      <c r="I894" s="1">
        <v>41370</v>
      </c>
      <c r="J894">
        <v>39</v>
      </c>
      <c r="K894">
        <v>4</v>
      </c>
      <c r="L894">
        <v>7</v>
      </c>
      <c r="M894">
        <v>15</v>
      </c>
      <c r="N894">
        <v>13</v>
      </c>
      <c r="O894">
        <v>9</v>
      </c>
      <c r="P894">
        <v>15</v>
      </c>
      <c r="Q894">
        <v>3</v>
      </c>
      <c r="R894">
        <v>2</v>
      </c>
      <c r="S894">
        <v>3</v>
      </c>
      <c r="T894">
        <v>6</v>
      </c>
      <c r="U894">
        <v>0</v>
      </c>
      <c r="V894">
        <v>0</v>
      </c>
      <c r="W894" t="s">
        <v>27</v>
      </c>
      <c r="X894">
        <v>0</v>
      </c>
    </row>
    <row r="895" spans="2:24" x14ac:dyDescent="0.2">
      <c r="B895">
        <v>6197</v>
      </c>
      <c r="C895">
        <v>1963</v>
      </c>
      <c r="D895" t="s">
        <v>40</v>
      </c>
      <c r="E895" t="s">
        <v>28</v>
      </c>
      <c r="F895" t="s">
        <v>1127</v>
      </c>
      <c r="G895">
        <v>1</v>
      </c>
      <c r="H895">
        <v>1</v>
      </c>
      <c r="I895" t="s">
        <v>98</v>
      </c>
      <c r="J895">
        <v>39</v>
      </c>
      <c r="K895">
        <v>37</v>
      </c>
      <c r="L895">
        <v>0</v>
      </c>
      <c r="M895">
        <v>17</v>
      </c>
      <c r="N895">
        <v>0</v>
      </c>
      <c r="O895">
        <v>0</v>
      </c>
      <c r="P895">
        <v>3</v>
      </c>
      <c r="Q895">
        <v>3</v>
      </c>
      <c r="R895">
        <v>3</v>
      </c>
      <c r="S895">
        <v>3</v>
      </c>
      <c r="T895">
        <v>9</v>
      </c>
      <c r="U895">
        <v>0</v>
      </c>
      <c r="V895">
        <v>0</v>
      </c>
      <c r="W895" t="s">
        <v>27</v>
      </c>
      <c r="X895">
        <v>0</v>
      </c>
    </row>
    <row r="896" spans="2:24" x14ac:dyDescent="0.2">
      <c r="B896">
        <v>4201</v>
      </c>
      <c r="C896">
        <v>1963</v>
      </c>
      <c r="D896" t="s">
        <v>23</v>
      </c>
      <c r="E896" t="s">
        <v>28</v>
      </c>
      <c r="F896" t="s">
        <v>1128</v>
      </c>
      <c r="G896">
        <v>0</v>
      </c>
      <c r="H896">
        <v>1</v>
      </c>
      <c r="I896" s="1">
        <v>41336</v>
      </c>
      <c r="J896">
        <v>39</v>
      </c>
      <c r="K896">
        <v>229</v>
      </c>
      <c r="L896">
        <v>7</v>
      </c>
      <c r="M896">
        <v>137</v>
      </c>
      <c r="N896">
        <v>4</v>
      </c>
      <c r="O896">
        <v>0</v>
      </c>
      <c r="P896">
        <v>91</v>
      </c>
      <c r="Q896">
        <v>5</v>
      </c>
      <c r="R896">
        <v>4</v>
      </c>
      <c r="S896">
        <v>8</v>
      </c>
      <c r="T896">
        <v>5</v>
      </c>
      <c r="U896">
        <v>0</v>
      </c>
      <c r="V896">
        <v>0</v>
      </c>
      <c r="W896" t="s">
        <v>50</v>
      </c>
      <c r="X896">
        <v>0</v>
      </c>
    </row>
    <row r="897" spans="2:24" x14ac:dyDescent="0.2">
      <c r="B897">
        <v>5092</v>
      </c>
      <c r="C897">
        <v>1950</v>
      </c>
      <c r="D897" t="s">
        <v>40</v>
      </c>
      <c r="E897" t="s">
        <v>55</v>
      </c>
      <c r="F897" t="s">
        <v>1129</v>
      </c>
      <c r="G897">
        <v>0</v>
      </c>
      <c r="H897">
        <v>1</v>
      </c>
      <c r="I897" s="1">
        <v>41610</v>
      </c>
      <c r="J897">
        <v>39</v>
      </c>
      <c r="K897">
        <v>380</v>
      </c>
      <c r="L897">
        <v>0</v>
      </c>
      <c r="M897">
        <v>47</v>
      </c>
      <c r="N897">
        <v>6</v>
      </c>
      <c r="O897">
        <v>0</v>
      </c>
      <c r="P897">
        <v>34</v>
      </c>
      <c r="Q897">
        <v>4</v>
      </c>
      <c r="R897">
        <v>7</v>
      </c>
      <c r="S897">
        <v>7</v>
      </c>
      <c r="T897">
        <v>8</v>
      </c>
      <c r="U897">
        <v>1</v>
      </c>
      <c r="V897">
        <v>0</v>
      </c>
      <c r="W897" t="s">
        <v>27</v>
      </c>
      <c r="X897">
        <v>1</v>
      </c>
    </row>
    <row r="898" spans="2:24" x14ac:dyDescent="0.2">
      <c r="B898">
        <v>6566</v>
      </c>
      <c r="C898">
        <v>1955</v>
      </c>
      <c r="D898" t="s">
        <v>40</v>
      </c>
      <c r="E898" t="s">
        <v>32</v>
      </c>
      <c r="F898" t="s">
        <v>1130</v>
      </c>
      <c r="G898">
        <v>1</v>
      </c>
      <c r="H898">
        <v>1</v>
      </c>
      <c r="I898" s="1">
        <v>41132</v>
      </c>
      <c r="J898">
        <v>39</v>
      </c>
      <c r="K898">
        <v>826</v>
      </c>
      <c r="L898">
        <v>50</v>
      </c>
      <c r="M898">
        <v>317</v>
      </c>
      <c r="N898">
        <v>50</v>
      </c>
      <c r="O898">
        <v>38</v>
      </c>
      <c r="P898">
        <v>38</v>
      </c>
      <c r="Q898">
        <v>9</v>
      </c>
      <c r="R898">
        <v>5</v>
      </c>
      <c r="S898">
        <v>12</v>
      </c>
      <c r="T898">
        <v>8</v>
      </c>
      <c r="U898">
        <v>0</v>
      </c>
      <c r="V898">
        <v>0</v>
      </c>
      <c r="W898" t="s">
        <v>38</v>
      </c>
      <c r="X898">
        <v>0</v>
      </c>
    </row>
    <row r="899" spans="2:24" x14ac:dyDescent="0.2">
      <c r="B899">
        <v>6613</v>
      </c>
      <c r="C899">
        <v>1971</v>
      </c>
      <c r="D899" t="s">
        <v>53</v>
      </c>
      <c r="E899" t="s">
        <v>32</v>
      </c>
      <c r="F899" t="s">
        <v>1131</v>
      </c>
      <c r="G899">
        <v>1</v>
      </c>
      <c r="H899">
        <v>0</v>
      </c>
      <c r="I899" s="1">
        <v>41253</v>
      </c>
      <c r="J899">
        <v>39</v>
      </c>
      <c r="K899">
        <v>513</v>
      </c>
      <c r="L899">
        <v>7</v>
      </c>
      <c r="M899">
        <v>133</v>
      </c>
      <c r="N899">
        <v>46</v>
      </c>
      <c r="O899">
        <v>14</v>
      </c>
      <c r="P899">
        <v>14</v>
      </c>
      <c r="Q899">
        <v>6</v>
      </c>
      <c r="R899">
        <v>8</v>
      </c>
      <c r="S899">
        <v>8</v>
      </c>
      <c r="T899">
        <v>8</v>
      </c>
      <c r="U899">
        <v>0</v>
      </c>
      <c r="V899">
        <v>0</v>
      </c>
      <c r="W899" t="s">
        <v>38</v>
      </c>
      <c r="X899">
        <v>0</v>
      </c>
    </row>
    <row r="900" spans="2:24" x14ac:dyDescent="0.2">
      <c r="B900">
        <v>9094</v>
      </c>
      <c r="C900">
        <v>1956</v>
      </c>
      <c r="D900" t="s">
        <v>43</v>
      </c>
      <c r="E900" t="s">
        <v>32</v>
      </c>
      <c r="F900" t="s">
        <v>1132</v>
      </c>
      <c r="G900">
        <v>0</v>
      </c>
      <c r="H900">
        <v>1</v>
      </c>
      <c r="I900" s="1">
        <v>40976</v>
      </c>
      <c r="J900">
        <v>39</v>
      </c>
      <c r="K900">
        <v>313</v>
      </c>
      <c r="L900">
        <v>15</v>
      </c>
      <c r="M900">
        <v>47</v>
      </c>
      <c r="N900">
        <v>20</v>
      </c>
      <c r="O900">
        <v>0</v>
      </c>
      <c r="P900">
        <v>192</v>
      </c>
      <c r="Q900">
        <v>2</v>
      </c>
      <c r="R900">
        <v>7</v>
      </c>
      <c r="S900">
        <v>3</v>
      </c>
      <c r="T900">
        <v>6</v>
      </c>
      <c r="U900">
        <v>1</v>
      </c>
      <c r="V900">
        <v>0</v>
      </c>
      <c r="W900" t="s">
        <v>27</v>
      </c>
      <c r="X900">
        <v>0</v>
      </c>
    </row>
    <row r="901" spans="2:24" x14ac:dyDescent="0.2">
      <c r="B901">
        <v>9847</v>
      </c>
      <c r="C901">
        <v>1956</v>
      </c>
      <c r="D901" t="s">
        <v>43</v>
      </c>
      <c r="E901" t="s">
        <v>32</v>
      </c>
      <c r="F901" t="s">
        <v>1132</v>
      </c>
      <c r="G901">
        <v>0</v>
      </c>
      <c r="H901">
        <v>1</v>
      </c>
      <c r="I901" s="1">
        <v>40976</v>
      </c>
      <c r="J901">
        <v>39</v>
      </c>
      <c r="K901">
        <v>313</v>
      </c>
      <c r="L901">
        <v>15</v>
      </c>
      <c r="M901">
        <v>47</v>
      </c>
      <c r="N901">
        <v>20</v>
      </c>
      <c r="O901">
        <v>0</v>
      </c>
      <c r="P901">
        <v>192</v>
      </c>
      <c r="Q901">
        <v>2</v>
      </c>
      <c r="R901">
        <v>7</v>
      </c>
      <c r="S901">
        <v>3</v>
      </c>
      <c r="T901">
        <v>6</v>
      </c>
      <c r="U901">
        <v>0</v>
      </c>
      <c r="V901">
        <v>0</v>
      </c>
      <c r="W901" t="s">
        <v>27</v>
      </c>
      <c r="X901">
        <v>0</v>
      </c>
    </row>
    <row r="902" spans="2:24" x14ac:dyDescent="0.2">
      <c r="B902">
        <v>10767</v>
      </c>
      <c r="C902">
        <v>1990</v>
      </c>
      <c r="D902" t="s">
        <v>40</v>
      </c>
      <c r="E902" t="s">
        <v>36</v>
      </c>
      <c r="F902" t="s">
        <v>1133</v>
      </c>
      <c r="G902">
        <v>0</v>
      </c>
      <c r="H902">
        <v>0</v>
      </c>
      <c r="I902" t="s">
        <v>1134</v>
      </c>
      <c r="J902">
        <v>40</v>
      </c>
      <c r="K902">
        <v>760</v>
      </c>
      <c r="L902">
        <v>40</v>
      </c>
      <c r="M902">
        <v>480</v>
      </c>
      <c r="N902">
        <v>0</v>
      </c>
      <c r="O902">
        <v>40</v>
      </c>
      <c r="P902">
        <v>26</v>
      </c>
      <c r="Q902">
        <v>1</v>
      </c>
      <c r="R902">
        <v>3</v>
      </c>
      <c r="S902">
        <v>12</v>
      </c>
      <c r="T902">
        <v>1</v>
      </c>
      <c r="U902">
        <v>0</v>
      </c>
      <c r="V902">
        <v>0</v>
      </c>
      <c r="W902" t="s">
        <v>35</v>
      </c>
      <c r="X902">
        <v>2</v>
      </c>
    </row>
    <row r="903" spans="2:24" x14ac:dyDescent="0.2">
      <c r="B903">
        <v>7943</v>
      </c>
      <c r="C903">
        <v>1976</v>
      </c>
      <c r="D903" t="s">
        <v>40</v>
      </c>
      <c r="E903" t="s">
        <v>32</v>
      </c>
      <c r="F903" t="s">
        <v>1135</v>
      </c>
      <c r="G903">
        <v>1</v>
      </c>
      <c r="H903">
        <v>0</v>
      </c>
      <c r="I903" t="s">
        <v>1136</v>
      </c>
      <c r="J903">
        <v>40</v>
      </c>
      <c r="K903">
        <v>18</v>
      </c>
      <c r="L903">
        <v>0</v>
      </c>
      <c r="M903">
        <v>6</v>
      </c>
      <c r="N903">
        <v>3</v>
      </c>
      <c r="O903">
        <v>3</v>
      </c>
      <c r="P903">
        <v>5</v>
      </c>
      <c r="Q903">
        <v>1</v>
      </c>
      <c r="R903">
        <v>1</v>
      </c>
      <c r="S903">
        <v>3</v>
      </c>
      <c r="T903">
        <v>2</v>
      </c>
      <c r="U903">
        <v>0</v>
      </c>
      <c r="V903">
        <v>0</v>
      </c>
      <c r="W903" t="s">
        <v>67</v>
      </c>
      <c r="X903">
        <v>0</v>
      </c>
    </row>
    <row r="904" spans="2:24" x14ac:dyDescent="0.2">
      <c r="B904">
        <v>1055</v>
      </c>
      <c r="C904">
        <v>1977</v>
      </c>
      <c r="D904" t="s">
        <v>53</v>
      </c>
      <c r="E904" t="s">
        <v>32</v>
      </c>
      <c r="F904" t="s">
        <v>1137</v>
      </c>
      <c r="G904">
        <v>1</v>
      </c>
      <c r="H904">
        <v>1</v>
      </c>
      <c r="I904" t="s">
        <v>505</v>
      </c>
      <c r="J904">
        <v>40</v>
      </c>
      <c r="K904">
        <v>29</v>
      </c>
      <c r="L904">
        <v>0</v>
      </c>
      <c r="M904">
        <v>8</v>
      </c>
      <c r="N904">
        <v>2</v>
      </c>
      <c r="O904">
        <v>0</v>
      </c>
      <c r="P904">
        <v>6</v>
      </c>
      <c r="Q904">
        <v>1</v>
      </c>
      <c r="R904">
        <v>1</v>
      </c>
      <c r="S904">
        <v>3</v>
      </c>
      <c r="T904">
        <v>4</v>
      </c>
      <c r="U904">
        <v>0</v>
      </c>
      <c r="V904">
        <v>0</v>
      </c>
      <c r="W904" t="s">
        <v>46</v>
      </c>
      <c r="X904">
        <v>0</v>
      </c>
    </row>
    <row r="905" spans="2:24" x14ac:dyDescent="0.2">
      <c r="B905">
        <v>1458</v>
      </c>
      <c r="C905">
        <v>1983</v>
      </c>
      <c r="D905" t="s">
        <v>53</v>
      </c>
      <c r="E905" t="s">
        <v>32</v>
      </c>
      <c r="F905" t="s">
        <v>1138</v>
      </c>
      <c r="G905">
        <v>1</v>
      </c>
      <c r="H905">
        <v>0</v>
      </c>
      <c r="I905" s="1">
        <v>41821</v>
      </c>
      <c r="J905">
        <v>40</v>
      </c>
      <c r="K905">
        <v>8</v>
      </c>
      <c r="L905">
        <v>3</v>
      </c>
      <c r="M905">
        <v>19</v>
      </c>
      <c r="N905">
        <v>3</v>
      </c>
      <c r="O905">
        <v>3</v>
      </c>
      <c r="P905">
        <v>8</v>
      </c>
      <c r="Q905">
        <v>3</v>
      </c>
      <c r="R905">
        <v>3</v>
      </c>
      <c r="S905">
        <v>3</v>
      </c>
      <c r="T905">
        <v>6</v>
      </c>
      <c r="U905">
        <v>0</v>
      </c>
      <c r="V905">
        <v>0</v>
      </c>
      <c r="W905" t="s">
        <v>27</v>
      </c>
      <c r="X905">
        <v>0</v>
      </c>
    </row>
    <row r="906" spans="2:24" x14ac:dyDescent="0.2">
      <c r="B906">
        <v>8402</v>
      </c>
      <c r="C906">
        <v>1954</v>
      </c>
      <c r="D906" t="s">
        <v>53</v>
      </c>
      <c r="E906" t="s">
        <v>32</v>
      </c>
      <c r="F906" t="s">
        <v>1139</v>
      </c>
      <c r="G906">
        <v>0</v>
      </c>
      <c r="H906">
        <v>1</v>
      </c>
      <c r="I906" t="s">
        <v>453</v>
      </c>
      <c r="J906">
        <v>40</v>
      </c>
      <c r="K906">
        <v>329</v>
      </c>
      <c r="L906">
        <v>35</v>
      </c>
      <c r="M906">
        <v>222</v>
      </c>
      <c r="N906">
        <v>130</v>
      </c>
      <c r="O906">
        <v>35</v>
      </c>
      <c r="P906">
        <v>43</v>
      </c>
      <c r="Q906">
        <v>2</v>
      </c>
      <c r="R906">
        <v>7</v>
      </c>
      <c r="S906">
        <v>8</v>
      </c>
      <c r="T906">
        <v>4</v>
      </c>
      <c r="U906">
        <v>0</v>
      </c>
      <c r="V906">
        <v>0</v>
      </c>
      <c r="W906" t="s">
        <v>38</v>
      </c>
      <c r="X906">
        <v>0</v>
      </c>
    </row>
    <row r="907" spans="2:24" x14ac:dyDescent="0.2">
      <c r="B907">
        <v>6246</v>
      </c>
      <c r="C907">
        <v>1954</v>
      </c>
      <c r="D907" t="s">
        <v>23</v>
      </c>
      <c r="E907" t="s">
        <v>28</v>
      </c>
      <c r="F907" t="s">
        <v>1140</v>
      </c>
      <c r="G907">
        <v>0</v>
      </c>
      <c r="H907">
        <v>0</v>
      </c>
      <c r="I907" t="s">
        <v>1141</v>
      </c>
      <c r="J907">
        <v>40</v>
      </c>
      <c r="K907">
        <v>703</v>
      </c>
      <c r="L907">
        <v>102</v>
      </c>
      <c r="M907">
        <v>601</v>
      </c>
      <c r="N907">
        <v>0</v>
      </c>
      <c r="O907">
        <v>58</v>
      </c>
      <c r="P907">
        <v>43</v>
      </c>
      <c r="Q907">
        <v>1</v>
      </c>
      <c r="R907">
        <v>3</v>
      </c>
      <c r="S907">
        <v>8</v>
      </c>
      <c r="T907">
        <v>1</v>
      </c>
      <c r="U907">
        <v>1</v>
      </c>
      <c r="V907">
        <v>0</v>
      </c>
      <c r="W907" t="s">
        <v>31</v>
      </c>
      <c r="X907">
        <v>0</v>
      </c>
    </row>
    <row r="908" spans="2:24" x14ac:dyDescent="0.2">
      <c r="B908">
        <v>4654</v>
      </c>
      <c r="C908">
        <v>1993</v>
      </c>
      <c r="D908" t="s">
        <v>23</v>
      </c>
      <c r="E908" t="s">
        <v>36</v>
      </c>
      <c r="F908" t="s">
        <v>1142</v>
      </c>
      <c r="G908">
        <v>0</v>
      </c>
      <c r="H908">
        <v>0</v>
      </c>
      <c r="I908" s="1">
        <v>41466</v>
      </c>
      <c r="J908">
        <v>40</v>
      </c>
      <c r="K908">
        <v>571</v>
      </c>
      <c r="L908">
        <v>12</v>
      </c>
      <c r="M908">
        <v>523</v>
      </c>
      <c r="N908">
        <v>63</v>
      </c>
      <c r="O908">
        <v>60</v>
      </c>
      <c r="P908">
        <v>24</v>
      </c>
      <c r="Q908">
        <v>1</v>
      </c>
      <c r="R908">
        <v>3</v>
      </c>
      <c r="S908">
        <v>5</v>
      </c>
      <c r="T908">
        <v>2</v>
      </c>
      <c r="U908">
        <v>0</v>
      </c>
      <c r="V908">
        <v>0</v>
      </c>
      <c r="W908" t="s">
        <v>67</v>
      </c>
      <c r="X908">
        <v>0</v>
      </c>
    </row>
    <row r="909" spans="2:24" x14ac:dyDescent="0.2">
      <c r="B909">
        <v>6103</v>
      </c>
      <c r="C909">
        <v>1949</v>
      </c>
      <c r="D909" t="s">
        <v>23</v>
      </c>
      <c r="E909" t="s">
        <v>32</v>
      </c>
      <c r="F909" t="s">
        <v>1143</v>
      </c>
      <c r="G909">
        <v>0</v>
      </c>
      <c r="H909">
        <v>0</v>
      </c>
      <c r="I909" s="1">
        <v>41434</v>
      </c>
      <c r="J909">
        <v>40</v>
      </c>
      <c r="K909">
        <v>40</v>
      </c>
      <c r="L909">
        <v>15</v>
      </c>
      <c r="M909">
        <v>15</v>
      </c>
      <c r="N909">
        <v>17</v>
      </c>
      <c r="O909">
        <v>6</v>
      </c>
      <c r="P909">
        <v>7</v>
      </c>
      <c r="Q909">
        <v>1</v>
      </c>
      <c r="R909">
        <v>2</v>
      </c>
      <c r="S909">
        <v>3</v>
      </c>
      <c r="T909">
        <v>4</v>
      </c>
      <c r="U909">
        <v>0</v>
      </c>
      <c r="V909">
        <v>0</v>
      </c>
      <c r="W909" t="s">
        <v>38</v>
      </c>
      <c r="X909">
        <v>0</v>
      </c>
    </row>
    <row r="910" spans="2:24" x14ac:dyDescent="0.2">
      <c r="B910">
        <v>8147</v>
      </c>
      <c r="C910">
        <v>1961</v>
      </c>
      <c r="D910" t="s">
        <v>23</v>
      </c>
      <c r="E910" t="s">
        <v>32</v>
      </c>
      <c r="F910" t="s">
        <v>1144</v>
      </c>
      <c r="G910">
        <v>1</v>
      </c>
      <c r="H910">
        <v>1</v>
      </c>
      <c r="I910" s="1">
        <v>41432</v>
      </c>
      <c r="J910">
        <v>40</v>
      </c>
      <c r="K910">
        <v>28</v>
      </c>
      <c r="L910">
        <v>0</v>
      </c>
      <c r="M910">
        <v>11</v>
      </c>
      <c r="N910">
        <v>0</v>
      </c>
      <c r="O910">
        <v>0</v>
      </c>
      <c r="P910">
        <v>9</v>
      </c>
      <c r="Q910">
        <v>3</v>
      </c>
      <c r="R910">
        <v>2</v>
      </c>
      <c r="S910">
        <v>3</v>
      </c>
      <c r="T910">
        <v>8</v>
      </c>
      <c r="U910">
        <v>0</v>
      </c>
      <c r="V910">
        <v>0</v>
      </c>
      <c r="W910" t="s">
        <v>27</v>
      </c>
      <c r="X910">
        <v>0</v>
      </c>
    </row>
    <row r="911" spans="2:24" x14ac:dyDescent="0.2">
      <c r="B911">
        <v>10207</v>
      </c>
      <c r="C911">
        <v>1979</v>
      </c>
      <c r="D911" t="s">
        <v>23</v>
      </c>
      <c r="E911" t="s">
        <v>36</v>
      </c>
      <c r="F911" t="s">
        <v>1145</v>
      </c>
      <c r="G911">
        <v>1</v>
      </c>
      <c r="H911">
        <v>0</v>
      </c>
      <c r="I911" t="s">
        <v>465</v>
      </c>
      <c r="J911">
        <v>40</v>
      </c>
      <c r="K911">
        <v>5</v>
      </c>
      <c r="L911">
        <v>1</v>
      </c>
      <c r="M911">
        <v>8</v>
      </c>
      <c r="N911">
        <v>0</v>
      </c>
      <c r="O911">
        <v>0</v>
      </c>
      <c r="P911">
        <v>1</v>
      </c>
      <c r="Q911">
        <v>1</v>
      </c>
      <c r="R911">
        <v>1</v>
      </c>
      <c r="S911">
        <v>2</v>
      </c>
      <c r="T911">
        <v>8</v>
      </c>
      <c r="U911">
        <v>0</v>
      </c>
      <c r="V911">
        <v>0</v>
      </c>
      <c r="W911" t="s">
        <v>67</v>
      </c>
      <c r="X911">
        <v>0</v>
      </c>
    </row>
    <row r="912" spans="2:24" x14ac:dyDescent="0.2">
      <c r="B912">
        <v>4838</v>
      </c>
      <c r="C912">
        <v>1979</v>
      </c>
      <c r="D912" t="s">
        <v>23</v>
      </c>
      <c r="E912" t="s">
        <v>36</v>
      </c>
      <c r="F912" t="s">
        <v>1145</v>
      </c>
      <c r="G912">
        <v>1</v>
      </c>
      <c r="H912">
        <v>0</v>
      </c>
      <c r="I912" t="s">
        <v>465</v>
      </c>
      <c r="J912">
        <v>40</v>
      </c>
      <c r="K912">
        <v>5</v>
      </c>
      <c r="L912">
        <v>1</v>
      </c>
      <c r="M912">
        <v>8</v>
      </c>
      <c r="N912">
        <v>0</v>
      </c>
      <c r="O912">
        <v>0</v>
      </c>
      <c r="P912">
        <v>1</v>
      </c>
      <c r="Q912">
        <v>1</v>
      </c>
      <c r="R912">
        <v>1</v>
      </c>
      <c r="S912">
        <v>2</v>
      </c>
      <c r="T912">
        <v>8</v>
      </c>
      <c r="U912">
        <v>0</v>
      </c>
      <c r="V912">
        <v>0</v>
      </c>
      <c r="W912" t="s">
        <v>50</v>
      </c>
      <c r="X912">
        <v>0</v>
      </c>
    </row>
    <row r="913" spans="2:24" x14ac:dyDescent="0.2">
      <c r="B913">
        <v>10219</v>
      </c>
      <c r="C913">
        <v>1973</v>
      </c>
      <c r="D913" t="s">
        <v>23</v>
      </c>
      <c r="E913" t="s">
        <v>36</v>
      </c>
      <c r="F913" t="s">
        <v>1146</v>
      </c>
      <c r="G913">
        <v>1</v>
      </c>
      <c r="H913">
        <v>0</v>
      </c>
      <c r="I913" t="s">
        <v>374</v>
      </c>
      <c r="J913">
        <v>40</v>
      </c>
      <c r="K913">
        <v>6</v>
      </c>
      <c r="L913">
        <v>2</v>
      </c>
      <c r="M913">
        <v>15</v>
      </c>
      <c r="N913">
        <v>6</v>
      </c>
      <c r="O913">
        <v>6</v>
      </c>
      <c r="P913">
        <v>3</v>
      </c>
      <c r="Q913">
        <v>1</v>
      </c>
      <c r="R913">
        <v>1</v>
      </c>
      <c r="S913">
        <v>3</v>
      </c>
      <c r="T913">
        <v>8</v>
      </c>
      <c r="U913">
        <v>0</v>
      </c>
      <c r="V913">
        <v>0</v>
      </c>
      <c r="W913" t="s">
        <v>31</v>
      </c>
      <c r="X913">
        <v>0</v>
      </c>
    </row>
    <row r="914" spans="2:24" x14ac:dyDescent="0.2">
      <c r="B914">
        <v>2176</v>
      </c>
      <c r="C914">
        <v>1973</v>
      </c>
      <c r="D914" t="s">
        <v>23</v>
      </c>
      <c r="E914" t="s">
        <v>32</v>
      </c>
      <c r="F914" t="s">
        <v>381</v>
      </c>
      <c r="G914">
        <v>1</v>
      </c>
      <c r="H914">
        <v>0</v>
      </c>
      <c r="I914" t="s">
        <v>591</v>
      </c>
      <c r="J914">
        <v>40</v>
      </c>
      <c r="K914">
        <v>1218</v>
      </c>
      <c r="L914">
        <v>16</v>
      </c>
      <c r="M914">
        <v>272</v>
      </c>
      <c r="N914">
        <v>104</v>
      </c>
      <c r="O914">
        <v>0</v>
      </c>
      <c r="P914">
        <v>80</v>
      </c>
      <c r="Q914">
        <v>2</v>
      </c>
      <c r="R914">
        <v>5</v>
      </c>
      <c r="S914">
        <v>6</v>
      </c>
      <c r="T914">
        <v>6</v>
      </c>
      <c r="U914">
        <v>1</v>
      </c>
      <c r="V914">
        <v>0</v>
      </c>
      <c r="W914" t="s">
        <v>67</v>
      </c>
      <c r="X914">
        <v>3</v>
      </c>
    </row>
    <row r="915" spans="2:24" x14ac:dyDescent="0.2">
      <c r="B915">
        <v>9121</v>
      </c>
      <c r="C915">
        <v>1973</v>
      </c>
      <c r="D915" t="s">
        <v>23</v>
      </c>
      <c r="E915" t="s">
        <v>32</v>
      </c>
      <c r="F915" t="s">
        <v>381</v>
      </c>
      <c r="G915">
        <v>1</v>
      </c>
      <c r="H915">
        <v>0</v>
      </c>
      <c r="I915" t="s">
        <v>591</v>
      </c>
      <c r="J915">
        <v>40</v>
      </c>
      <c r="K915">
        <v>1218</v>
      </c>
      <c r="L915">
        <v>16</v>
      </c>
      <c r="M915">
        <v>272</v>
      </c>
      <c r="N915">
        <v>104</v>
      </c>
      <c r="O915">
        <v>0</v>
      </c>
      <c r="P915">
        <v>80</v>
      </c>
      <c r="Q915">
        <v>2</v>
      </c>
      <c r="R915">
        <v>5</v>
      </c>
      <c r="S915">
        <v>6</v>
      </c>
      <c r="T915">
        <v>6</v>
      </c>
      <c r="U915">
        <v>1</v>
      </c>
      <c r="V915">
        <v>0</v>
      </c>
      <c r="W915" t="s">
        <v>38</v>
      </c>
      <c r="X915">
        <v>3</v>
      </c>
    </row>
    <row r="916" spans="2:24" x14ac:dyDescent="0.2">
      <c r="B916">
        <v>5802</v>
      </c>
      <c r="C916">
        <v>1973</v>
      </c>
      <c r="D916" t="s">
        <v>118</v>
      </c>
      <c r="E916" t="s">
        <v>32</v>
      </c>
      <c r="F916" t="s">
        <v>1147</v>
      </c>
      <c r="G916">
        <v>0</v>
      </c>
      <c r="H916">
        <v>0</v>
      </c>
      <c r="I916" t="s">
        <v>647</v>
      </c>
      <c r="J916">
        <v>40</v>
      </c>
      <c r="K916">
        <v>2</v>
      </c>
      <c r="L916">
        <v>7</v>
      </c>
      <c r="M916">
        <v>11</v>
      </c>
      <c r="N916">
        <v>16</v>
      </c>
      <c r="O916">
        <v>12</v>
      </c>
      <c r="P916">
        <v>27</v>
      </c>
      <c r="Q916">
        <v>1</v>
      </c>
      <c r="R916">
        <v>2</v>
      </c>
      <c r="S916">
        <v>4</v>
      </c>
      <c r="T916">
        <v>6</v>
      </c>
      <c r="U916">
        <v>0</v>
      </c>
      <c r="V916">
        <v>0</v>
      </c>
      <c r="W916" t="s">
        <v>46</v>
      </c>
      <c r="X916">
        <v>0</v>
      </c>
    </row>
    <row r="917" spans="2:24" x14ac:dyDescent="0.2">
      <c r="B917">
        <v>10790</v>
      </c>
      <c r="C917">
        <v>1986</v>
      </c>
      <c r="D917" t="s">
        <v>40</v>
      </c>
      <c r="E917" t="s">
        <v>32</v>
      </c>
      <c r="F917" t="s">
        <v>1148</v>
      </c>
      <c r="G917">
        <v>1</v>
      </c>
      <c r="H917">
        <v>0</v>
      </c>
      <c r="I917" t="s">
        <v>312</v>
      </c>
      <c r="J917">
        <v>40</v>
      </c>
      <c r="K917">
        <v>9</v>
      </c>
      <c r="L917">
        <v>0</v>
      </c>
      <c r="M917">
        <v>5</v>
      </c>
      <c r="N917">
        <v>0</v>
      </c>
      <c r="O917">
        <v>0</v>
      </c>
      <c r="P917">
        <v>7</v>
      </c>
      <c r="Q917">
        <v>1</v>
      </c>
      <c r="R917">
        <v>1</v>
      </c>
      <c r="S917">
        <v>2</v>
      </c>
      <c r="T917">
        <v>8</v>
      </c>
      <c r="U917">
        <v>0</v>
      </c>
      <c r="V917">
        <v>0</v>
      </c>
      <c r="W917" t="s">
        <v>27</v>
      </c>
      <c r="X917">
        <v>0</v>
      </c>
    </row>
    <row r="918" spans="2:24" x14ac:dyDescent="0.2">
      <c r="B918">
        <v>178</v>
      </c>
      <c r="C918">
        <v>1957</v>
      </c>
      <c r="D918" t="s">
        <v>23</v>
      </c>
      <c r="E918" t="s">
        <v>32</v>
      </c>
      <c r="F918" t="s">
        <v>1149</v>
      </c>
      <c r="G918">
        <v>0</v>
      </c>
      <c r="H918">
        <v>1</v>
      </c>
      <c r="I918" t="s">
        <v>804</v>
      </c>
      <c r="J918">
        <v>40</v>
      </c>
      <c r="K918">
        <v>478</v>
      </c>
      <c r="L918">
        <v>0</v>
      </c>
      <c r="M918">
        <v>193</v>
      </c>
      <c r="N918">
        <v>110</v>
      </c>
      <c r="O918">
        <v>75</v>
      </c>
      <c r="P918">
        <v>117</v>
      </c>
      <c r="Q918">
        <v>4</v>
      </c>
      <c r="R918">
        <v>8</v>
      </c>
      <c r="S918">
        <v>11</v>
      </c>
      <c r="T918">
        <v>5</v>
      </c>
      <c r="U918">
        <v>0</v>
      </c>
      <c r="V918">
        <v>0</v>
      </c>
      <c r="W918" t="s">
        <v>27</v>
      </c>
      <c r="X918">
        <v>0</v>
      </c>
    </row>
    <row r="919" spans="2:24" x14ac:dyDescent="0.2">
      <c r="B919">
        <v>2308</v>
      </c>
      <c r="C919">
        <v>1955</v>
      </c>
      <c r="D919" t="s">
        <v>23</v>
      </c>
      <c r="E919" t="s">
        <v>32</v>
      </c>
      <c r="F919" t="s">
        <v>1150</v>
      </c>
      <c r="G919">
        <v>0</v>
      </c>
      <c r="H919">
        <v>1</v>
      </c>
      <c r="I919" t="s">
        <v>1151</v>
      </c>
      <c r="J919">
        <v>40</v>
      </c>
      <c r="K919">
        <v>110</v>
      </c>
      <c r="L919">
        <v>5</v>
      </c>
      <c r="M919">
        <v>137</v>
      </c>
      <c r="N919">
        <v>26</v>
      </c>
      <c r="O919">
        <v>23</v>
      </c>
      <c r="P919">
        <v>29</v>
      </c>
      <c r="Q919">
        <v>2</v>
      </c>
      <c r="R919">
        <v>6</v>
      </c>
      <c r="S919">
        <v>5</v>
      </c>
      <c r="T919">
        <v>7</v>
      </c>
      <c r="U919">
        <v>0</v>
      </c>
      <c r="V919">
        <v>0</v>
      </c>
      <c r="W919" t="s">
        <v>27</v>
      </c>
      <c r="X919">
        <v>0</v>
      </c>
    </row>
    <row r="920" spans="2:24" x14ac:dyDescent="0.2">
      <c r="B920">
        <v>7431</v>
      </c>
      <c r="C920">
        <v>1992</v>
      </c>
      <c r="D920" t="s">
        <v>40</v>
      </c>
      <c r="E920" t="s">
        <v>28</v>
      </c>
      <c r="F920" t="s">
        <v>1152</v>
      </c>
      <c r="G920">
        <v>0</v>
      </c>
      <c r="H920">
        <v>0</v>
      </c>
      <c r="I920" s="1">
        <v>41193</v>
      </c>
      <c r="J920">
        <v>40</v>
      </c>
      <c r="K920">
        <v>1332</v>
      </c>
      <c r="L920">
        <v>17</v>
      </c>
      <c r="M920">
        <v>311</v>
      </c>
      <c r="N920">
        <v>23</v>
      </c>
      <c r="O920">
        <v>51</v>
      </c>
      <c r="P920">
        <v>86</v>
      </c>
      <c r="Q920">
        <v>1</v>
      </c>
      <c r="R920">
        <v>7</v>
      </c>
      <c r="S920">
        <v>5</v>
      </c>
      <c r="T920">
        <v>9</v>
      </c>
      <c r="U920">
        <v>1</v>
      </c>
      <c r="V920">
        <v>0</v>
      </c>
      <c r="W920" t="s">
        <v>31</v>
      </c>
      <c r="X920">
        <v>1</v>
      </c>
    </row>
    <row r="921" spans="2:24" x14ac:dyDescent="0.2">
      <c r="B921">
        <v>9405</v>
      </c>
      <c r="C921">
        <v>1955</v>
      </c>
      <c r="D921" t="s">
        <v>40</v>
      </c>
      <c r="E921" t="s">
        <v>32</v>
      </c>
      <c r="F921" t="s">
        <v>1153</v>
      </c>
      <c r="G921">
        <v>1</v>
      </c>
      <c r="H921">
        <v>1</v>
      </c>
      <c r="I921" t="s">
        <v>1154</v>
      </c>
      <c r="J921">
        <v>40</v>
      </c>
      <c r="K921">
        <v>84</v>
      </c>
      <c r="L921">
        <v>3</v>
      </c>
      <c r="M921">
        <v>61</v>
      </c>
      <c r="N921">
        <v>2</v>
      </c>
      <c r="O921">
        <v>1</v>
      </c>
      <c r="P921">
        <v>21</v>
      </c>
      <c r="Q921">
        <v>3</v>
      </c>
      <c r="R921">
        <v>3</v>
      </c>
      <c r="S921">
        <v>4</v>
      </c>
      <c r="T921">
        <v>7</v>
      </c>
      <c r="U921">
        <v>1</v>
      </c>
      <c r="V921">
        <v>0</v>
      </c>
      <c r="W921" t="s">
        <v>67</v>
      </c>
      <c r="X921">
        <v>0</v>
      </c>
    </row>
    <row r="922" spans="2:24" x14ac:dyDescent="0.2">
      <c r="B922">
        <v>10525</v>
      </c>
      <c r="C922">
        <v>1987</v>
      </c>
      <c r="D922" t="s">
        <v>23</v>
      </c>
      <c r="E922" t="s">
        <v>28</v>
      </c>
      <c r="F922" t="s">
        <v>1155</v>
      </c>
      <c r="G922">
        <v>1</v>
      </c>
      <c r="H922">
        <v>0</v>
      </c>
      <c r="I922" t="s">
        <v>76</v>
      </c>
      <c r="J922">
        <v>40</v>
      </c>
      <c r="K922">
        <v>10</v>
      </c>
      <c r="L922">
        <v>0</v>
      </c>
      <c r="M922">
        <v>8</v>
      </c>
      <c r="N922">
        <v>0</v>
      </c>
      <c r="O922">
        <v>0</v>
      </c>
      <c r="P922">
        <v>9</v>
      </c>
      <c r="Q922">
        <v>1</v>
      </c>
      <c r="R922">
        <v>1</v>
      </c>
      <c r="S922">
        <v>2</v>
      </c>
      <c r="T922">
        <v>9</v>
      </c>
      <c r="U922">
        <v>1</v>
      </c>
      <c r="V922">
        <v>0</v>
      </c>
      <c r="W922" t="s">
        <v>27</v>
      </c>
      <c r="X922">
        <v>1</v>
      </c>
    </row>
    <row r="923" spans="2:24" x14ac:dyDescent="0.2">
      <c r="B923">
        <v>7503</v>
      </c>
      <c r="C923">
        <v>1977</v>
      </c>
      <c r="D923" t="s">
        <v>23</v>
      </c>
      <c r="E923" t="s">
        <v>28</v>
      </c>
      <c r="F923" t="s">
        <v>1156</v>
      </c>
      <c r="G923">
        <v>0</v>
      </c>
      <c r="H923">
        <v>0</v>
      </c>
      <c r="I923" s="1">
        <v>41253</v>
      </c>
      <c r="J923">
        <v>40</v>
      </c>
      <c r="K923">
        <v>1032</v>
      </c>
      <c r="L923">
        <v>105</v>
      </c>
      <c r="M923">
        <v>779</v>
      </c>
      <c r="N923">
        <v>137</v>
      </c>
      <c r="O923">
        <v>105</v>
      </c>
      <c r="P923">
        <v>51</v>
      </c>
      <c r="Q923">
        <v>0</v>
      </c>
      <c r="R923">
        <v>5</v>
      </c>
      <c r="S923">
        <v>9</v>
      </c>
      <c r="T923">
        <v>4</v>
      </c>
      <c r="U923">
        <v>1</v>
      </c>
      <c r="V923">
        <v>0</v>
      </c>
      <c r="W923" t="s">
        <v>46</v>
      </c>
      <c r="X923">
        <v>1</v>
      </c>
    </row>
    <row r="924" spans="2:24" x14ac:dyDescent="0.2">
      <c r="B924">
        <v>8783</v>
      </c>
      <c r="C924">
        <v>1951</v>
      </c>
      <c r="D924" t="s">
        <v>23</v>
      </c>
      <c r="E924" t="s">
        <v>32</v>
      </c>
      <c r="F924" t="s">
        <v>1157</v>
      </c>
      <c r="G924">
        <v>0</v>
      </c>
      <c r="H924">
        <v>1</v>
      </c>
      <c r="I924" s="1">
        <v>41130</v>
      </c>
      <c r="J924">
        <v>40</v>
      </c>
      <c r="K924">
        <v>296</v>
      </c>
      <c r="L924">
        <v>13</v>
      </c>
      <c r="M924">
        <v>104</v>
      </c>
      <c r="N924">
        <v>11</v>
      </c>
      <c r="O924">
        <v>13</v>
      </c>
      <c r="P924">
        <v>17</v>
      </c>
      <c r="Q924">
        <v>3</v>
      </c>
      <c r="R924">
        <v>4</v>
      </c>
      <c r="S924">
        <v>9</v>
      </c>
      <c r="T924">
        <v>3</v>
      </c>
      <c r="U924">
        <v>0</v>
      </c>
      <c r="V924">
        <v>0</v>
      </c>
      <c r="W924" t="s">
        <v>38</v>
      </c>
      <c r="X924">
        <v>0</v>
      </c>
    </row>
    <row r="925" spans="2:24" x14ac:dyDescent="0.2">
      <c r="B925">
        <v>1403</v>
      </c>
      <c r="C925">
        <v>1976</v>
      </c>
      <c r="D925" t="s">
        <v>43</v>
      </c>
      <c r="E925" t="s">
        <v>36</v>
      </c>
      <c r="F925" t="s">
        <v>1158</v>
      </c>
      <c r="G925">
        <v>1</v>
      </c>
      <c r="H925">
        <v>1</v>
      </c>
      <c r="I925" s="1">
        <v>41069</v>
      </c>
      <c r="J925">
        <v>40</v>
      </c>
      <c r="K925">
        <v>8</v>
      </c>
      <c r="L925">
        <v>4</v>
      </c>
      <c r="M925">
        <v>15</v>
      </c>
      <c r="N925">
        <v>3</v>
      </c>
      <c r="O925">
        <v>5</v>
      </c>
      <c r="P925">
        <v>3</v>
      </c>
      <c r="Q925">
        <v>2</v>
      </c>
      <c r="R925">
        <v>1</v>
      </c>
      <c r="S925">
        <v>3</v>
      </c>
      <c r="T925">
        <v>7</v>
      </c>
      <c r="U925">
        <v>0</v>
      </c>
      <c r="V925">
        <v>0</v>
      </c>
      <c r="W925" t="s">
        <v>27</v>
      </c>
      <c r="X925">
        <v>0</v>
      </c>
    </row>
    <row r="926" spans="2:24" x14ac:dyDescent="0.2">
      <c r="B926">
        <v>4643</v>
      </c>
      <c r="C926">
        <v>1974</v>
      </c>
      <c r="D926" t="s">
        <v>23</v>
      </c>
      <c r="E926" t="s">
        <v>32</v>
      </c>
      <c r="F926" t="s">
        <v>1159</v>
      </c>
      <c r="G926">
        <v>1</v>
      </c>
      <c r="H926">
        <v>0</v>
      </c>
      <c r="I926" t="s">
        <v>192</v>
      </c>
      <c r="J926">
        <v>40</v>
      </c>
      <c r="K926">
        <v>8</v>
      </c>
      <c r="L926">
        <v>26</v>
      </c>
      <c r="M926">
        <v>46</v>
      </c>
      <c r="N926">
        <v>38</v>
      </c>
      <c r="O926">
        <v>9</v>
      </c>
      <c r="P926">
        <v>49</v>
      </c>
      <c r="Q926">
        <v>2</v>
      </c>
      <c r="R926">
        <v>3</v>
      </c>
      <c r="S926">
        <v>4</v>
      </c>
      <c r="T926">
        <v>8</v>
      </c>
      <c r="U926">
        <v>0</v>
      </c>
      <c r="V926">
        <v>0</v>
      </c>
      <c r="W926" t="s">
        <v>38</v>
      </c>
      <c r="X926">
        <v>0</v>
      </c>
    </row>
    <row r="927" spans="2:24" x14ac:dyDescent="0.2">
      <c r="B927">
        <v>3463</v>
      </c>
      <c r="C927">
        <v>1976</v>
      </c>
      <c r="D927" t="s">
        <v>40</v>
      </c>
      <c r="E927" t="s">
        <v>32</v>
      </c>
      <c r="F927" t="s">
        <v>1160</v>
      </c>
      <c r="G927">
        <v>0</v>
      </c>
      <c r="H927">
        <v>1</v>
      </c>
      <c r="I927" t="s">
        <v>1161</v>
      </c>
      <c r="J927">
        <v>41</v>
      </c>
      <c r="K927">
        <v>674</v>
      </c>
      <c r="L927">
        <v>62</v>
      </c>
      <c r="M927">
        <v>134</v>
      </c>
      <c r="N927">
        <v>0</v>
      </c>
      <c r="O927">
        <v>26</v>
      </c>
      <c r="P927">
        <v>8</v>
      </c>
      <c r="Q927">
        <v>4</v>
      </c>
      <c r="R927">
        <v>7</v>
      </c>
      <c r="S927">
        <v>13</v>
      </c>
      <c r="T927">
        <v>5</v>
      </c>
      <c r="U927">
        <v>0</v>
      </c>
      <c r="V927">
        <v>0</v>
      </c>
      <c r="W927" t="s">
        <v>50</v>
      </c>
      <c r="X927">
        <v>0</v>
      </c>
    </row>
    <row r="928" spans="2:24" x14ac:dyDescent="0.2">
      <c r="B928">
        <v>4055</v>
      </c>
      <c r="C928">
        <v>1993</v>
      </c>
      <c r="D928" t="s">
        <v>118</v>
      </c>
      <c r="E928" t="s">
        <v>28</v>
      </c>
      <c r="F928" t="s">
        <v>1162</v>
      </c>
      <c r="G928">
        <v>1</v>
      </c>
      <c r="H928">
        <v>0</v>
      </c>
      <c r="I928" t="s">
        <v>607</v>
      </c>
      <c r="J928">
        <v>41</v>
      </c>
      <c r="K928">
        <v>2</v>
      </c>
      <c r="L928">
        <v>10</v>
      </c>
      <c r="M928">
        <v>11</v>
      </c>
      <c r="N928">
        <v>12</v>
      </c>
      <c r="O928">
        <v>9</v>
      </c>
      <c r="P928">
        <v>20</v>
      </c>
      <c r="Q928">
        <v>2</v>
      </c>
      <c r="R928">
        <v>3</v>
      </c>
      <c r="S928">
        <v>3</v>
      </c>
      <c r="T928">
        <v>6</v>
      </c>
      <c r="U928">
        <v>0</v>
      </c>
      <c r="V928">
        <v>0</v>
      </c>
      <c r="W928" t="s">
        <v>27</v>
      </c>
      <c r="X928">
        <v>0</v>
      </c>
    </row>
    <row r="929" spans="2:24" x14ac:dyDescent="0.2">
      <c r="B929">
        <v>7010</v>
      </c>
      <c r="C929">
        <v>1966</v>
      </c>
      <c r="D929" t="s">
        <v>43</v>
      </c>
      <c r="E929" t="s">
        <v>32</v>
      </c>
      <c r="F929" t="s">
        <v>1163</v>
      </c>
      <c r="G929">
        <v>0</v>
      </c>
      <c r="H929">
        <v>0</v>
      </c>
      <c r="I929" s="1">
        <v>41824</v>
      </c>
      <c r="J929">
        <v>41</v>
      </c>
      <c r="K929">
        <v>635</v>
      </c>
      <c r="L929">
        <v>114</v>
      </c>
      <c r="M929">
        <v>254</v>
      </c>
      <c r="N929">
        <v>132</v>
      </c>
      <c r="O929">
        <v>152</v>
      </c>
      <c r="P929">
        <v>76</v>
      </c>
      <c r="Q929">
        <v>1</v>
      </c>
      <c r="R929">
        <v>6</v>
      </c>
      <c r="S929">
        <v>7</v>
      </c>
      <c r="T929">
        <v>3</v>
      </c>
      <c r="U929">
        <v>0</v>
      </c>
      <c r="V929">
        <v>0</v>
      </c>
      <c r="W929" t="s">
        <v>27</v>
      </c>
      <c r="X929">
        <v>1</v>
      </c>
    </row>
    <row r="930" spans="2:24" x14ac:dyDescent="0.2">
      <c r="B930">
        <v>4767</v>
      </c>
      <c r="C930">
        <v>1966</v>
      </c>
      <c r="D930" t="s">
        <v>43</v>
      </c>
      <c r="E930" t="s">
        <v>32</v>
      </c>
      <c r="F930" t="s">
        <v>1163</v>
      </c>
      <c r="G930">
        <v>0</v>
      </c>
      <c r="H930">
        <v>0</v>
      </c>
      <c r="I930" s="1">
        <v>41824</v>
      </c>
      <c r="J930">
        <v>41</v>
      </c>
      <c r="K930">
        <v>635</v>
      </c>
      <c r="L930">
        <v>114</v>
      </c>
      <c r="M930">
        <v>254</v>
      </c>
      <c r="N930">
        <v>132</v>
      </c>
      <c r="O930">
        <v>152</v>
      </c>
      <c r="P930">
        <v>76</v>
      </c>
      <c r="Q930">
        <v>1</v>
      </c>
      <c r="R930">
        <v>6</v>
      </c>
      <c r="S930">
        <v>7</v>
      </c>
      <c r="T930">
        <v>3</v>
      </c>
      <c r="U930">
        <v>0</v>
      </c>
      <c r="V930">
        <v>0</v>
      </c>
      <c r="W930" t="s">
        <v>27</v>
      </c>
      <c r="X930">
        <v>1</v>
      </c>
    </row>
    <row r="931" spans="2:24" x14ac:dyDescent="0.2">
      <c r="B931">
        <v>1927</v>
      </c>
      <c r="C931">
        <v>1974</v>
      </c>
      <c r="D931" t="s">
        <v>43</v>
      </c>
      <c r="E931" t="s">
        <v>36</v>
      </c>
      <c r="F931" t="s">
        <v>1164</v>
      </c>
      <c r="G931">
        <v>0</v>
      </c>
      <c r="H931">
        <v>1</v>
      </c>
      <c r="I931" t="s">
        <v>201</v>
      </c>
      <c r="J931">
        <v>41</v>
      </c>
      <c r="K931">
        <v>399</v>
      </c>
      <c r="L931">
        <v>27</v>
      </c>
      <c r="M931">
        <v>159</v>
      </c>
      <c r="N931">
        <v>58</v>
      </c>
      <c r="O931">
        <v>8</v>
      </c>
      <c r="P931">
        <v>39</v>
      </c>
      <c r="Q931">
        <v>4</v>
      </c>
      <c r="R931">
        <v>4</v>
      </c>
      <c r="S931">
        <v>5</v>
      </c>
      <c r="T931">
        <v>2</v>
      </c>
      <c r="U931">
        <v>0</v>
      </c>
      <c r="V931">
        <v>0</v>
      </c>
      <c r="W931" t="s">
        <v>46</v>
      </c>
      <c r="X931">
        <v>0</v>
      </c>
    </row>
    <row r="932" spans="2:24" x14ac:dyDescent="0.2">
      <c r="B932">
        <v>437</v>
      </c>
      <c r="C932">
        <v>1977</v>
      </c>
      <c r="D932" t="s">
        <v>53</v>
      </c>
      <c r="E932" t="s">
        <v>24</v>
      </c>
      <c r="F932" t="s">
        <v>1165</v>
      </c>
      <c r="G932">
        <v>0</v>
      </c>
      <c r="H932">
        <v>0</v>
      </c>
      <c r="I932" t="s">
        <v>639</v>
      </c>
      <c r="J932">
        <v>41</v>
      </c>
      <c r="K932">
        <v>294</v>
      </c>
      <c r="L932">
        <v>142</v>
      </c>
      <c r="M932">
        <v>218</v>
      </c>
      <c r="N932">
        <v>164</v>
      </c>
      <c r="O932">
        <v>58</v>
      </c>
      <c r="P932">
        <v>151</v>
      </c>
      <c r="Q932">
        <v>1</v>
      </c>
      <c r="R932">
        <v>3</v>
      </c>
      <c r="S932">
        <v>11</v>
      </c>
      <c r="T932">
        <v>1</v>
      </c>
      <c r="U932">
        <v>0</v>
      </c>
      <c r="V932">
        <v>0</v>
      </c>
      <c r="W932" t="s">
        <v>38</v>
      </c>
      <c r="X932">
        <v>0</v>
      </c>
    </row>
    <row r="933" spans="2:24" x14ac:dyDescent="0.2">
      <c r="B933">
        <v>4331</v>
      </c>
      <c r="C933">
        <v>1979</v>
      </c>
      <c r="D933" t="s">
        <v>53</v>
      </c>
      <c r="E933" t="s">
        <v>36</v>
      </c>
      <c r="F933" t="s">
        <v>1166</v>
      </c>
      <c r="G933">
        <v>0</v>
      </c>
      <c r="H933">
        <v>0</v>
      </c>
      <c r="I933" t="s">
        <v>849</v>
      </c>
      <c r="J933">
        <v>41</v>
      </c>
      <c r="K933">
        <v>913</v>
      </c>
      <c r="L933">
        <v>26</v>
      </c>
      <c r="M933">
        <v>376</v>
      </c>
      <c r="N933">
        <v>17</v>
      </c>
      <c r="O933">
        <v>26</v>
      </c>
      <c r="P933">
        <v>13</v>
      </c>
      <c r="Q933">
        <v>1</v>
      </c>
      <c r="R933">
        <v>3</v>
      </c>
      <c r="S933">
        <v>11</v>
      </c>
      <c r="T933">
        <v>1</v>
      </c>
      <c r="U933">
        <v>0</v>
      </c>
      <c r="V933">
        <v>0</v>
      </c>
      <c r="W933" t="s">
        <v>27</v>
      </c>
      <c r="X933">
        <v>2</v>
      </c>
    </row>
    <row r="934" spans="2:24" x14ac:dyDescent="0.2">
      <c r="B934">
        <v>4084</v>
      </c>
      <c r="C934">
        <v>1976</v>
      </c>
      <c r="D934" t="s">
        <v>23</v>
      </c>
      <c r="E934" t="s">
        <v>36</v>
      </c>
      <c r="F934" t="s">
        <v>1167</v>
      </c>
      <c r="G934">
        <v>0</v>
      </c>
      <c r="H934">
        <v>1</v>
      </c>
      <c r="I934" t="s">
        <v>1168</v>
      </c>
      <c r="J934">
        <v>41</v>
      </c>
      <c r="K934">
        <v>224</v>
      </c>
      <c r="L934">
        <v>155</v>
      </c>
      <c r="M934">
        <v>155</v>
      </c>
      <c r="N934">
        <v>192</v>
      </c>
      <c r="O934">
        <v>93</v>
      </c>
      <c r="P934">
        <v>54</v>
      </c>
      <c r="Q934">
        <v>2</v>
      </c>
      <c r="R934">
        <v>6</v>
      </c>
      <c r="S934">
        <v>11</v>
      </c>
      <c r="T934">
        <v>4</v>
      </c>
      <c r="U934">
        <v>0</v>
      </c>
      <c r="V934">
        <v>0</v>
      </c>
      <c r="W934" t="s">
        <v>31</v>
      </c>
      <c r="X934">
        <v>0</v>
      </c>
    </row>
    <row r="935" spans="2:24" x14ac:dyDescent="0.2">
      <c r="B935">
        <v>8135</v>
      </c>
      <c r="C935">
        <v>1987</v>
      </c>
      <c r="D935" t="s">
        <v>53</v>
      </c>
      <c r="E935" t="s">
        <v>32</v>
      </c>
      <c r="F935" t="s">
        <v>1169</v>
      </c>
      <c r="G935">
        <v>1</v>
      </c>
      <c r="H935">
        <v>0</v>
      </c>
      <c r="I935" t="s">
        <v>458</v>
      </c>
      <c r="J935">
        <v>41</v>
      </c>
      <c r="K935">
        <v>7</v>
      </c>
      <c r="L935">
        <v>4</v>
      </c>
      <c r="M935">
        <v>23</v>
      </c>
      <c r="N935">
        <v>7</v>
      </c>
      <c r="O935">
        <v>0</v>
      </c>
      <c r="P935">
        <v>11</v>
      </c>
      <c r="Q935">
        <v>1</v>
      </c>
      <c r="R935">
        <v>1</v>
      </c>
      <c r="S935">
        <v>3</v>
      </c>
      <c r="T935">
        <v>7</v>
      </c>
      <c r="U935">
        <v>0</v>
      </c>
      <c r="V935">
        <v>0</v>
      </c>
      <c r="W935" t="s">
        <v>67</v>
      </c>
      <c r="X935">
        <v>0</v>
      </c>
    </row>
    <row r="936" spans="2:24" x14ac:dyDescent="0.2">
      <c r="B936">
        <v>9750</v>
      </c>
      <c r="C936">
        <v>1962</v>
      </c>
      <c r="D936" t="s">
        <v>40</v>
      </c>
      <c r="E936" t="s">
        <v>24</v>
      </c>
      <c r="F936" t="s">
        <v>1170</v>
      </c>
      <c r="G936">
        <v>0</v>
      </c>
      <c r="H936">
        <v>1</v>
      </c>
      <c r="I936" s="1">
        <v>41457</v>
      </c>
      <c r="J936">
        <v>41</v>
      </c>
      <c r="K936">
        <v>731</v>
      </c>
      <c r="L936">
        <v>60</v>
      </c>
      <c r="M936">
        <v>353</v>
      </c>
      <c r="N936">
        <v>78</v>
      </c>
      <c r="O936">
        <v>12</v>
      </c>
      <c r="P936">
        <v>73</v>
      </c>
      <c r="Q936">
        <v>5</v>
      </c>
      <c r="R936">
        <v>10</v>
      </c>
      <c r="S936">
        <v>5</v>
      </c>
      <c r="T936">
        <v>7</v>
      </c>
      <c r="U936">
        <v>0</v>
      </c>
      <c r="V936">
        <v>0</v>
      </c>
      <c r="W936" t="s">
        <v>27</v>
      </c>
      <c r="X936">
        <v>0</v>
      </c>
    </row>
    <row r="937" spans="2:24" x14ac:dyDescent="0.2">
      <c r="B937">
        <v>6682</v>
      </c>
      <c r="C937">
        <v>1974</v>
      </c>
      <c r="D937" t="s">
        <v>118</v>
      </c>
      <c r="E937" t="s">
        <v>32</v>
      </c>
      <c r="F937" t="s">
        <v>1171</v>
      </c>
      <c r="G937">
        <v>1</v>
      </c>
      <c r="H937">
        <v>0</v>
      </c>
      <c r="I937" s="1">
        <v>41225</v>
      </c>
      <c r="J937">
        <v>41</v>
      </c>
      <c r="K937">
        <v>2</v>
      </c>
      <c r="L937">
        <v>8</v>
      </c>
      <c r="M937">
        <v>1</v>
      </c>
      <c r="N937">
        <v>4</v>
      </c>
      <c r="O937">
        <v>7</v>
      </c>
      <c r="P937">
        <v>15</v>
      </c>
      <c r="Q937">
        <v>1</v>
      </c>
      <c r="R937">
        <v>1</v>
      </c>
      <c r="S937">
        <v>3</v>
      </c>
      <c r="T937">
        <v>8</v>
      </c>
      <c r="U937">
        <v>0</v>
      </c>
      <c r="V937">
        <v>0</v>
      </c>
      <c r="W937" t="s">
        <v>27</v>
      </c>
      <c r="X937">
        <v>0</v>
      </c>
    </row>
    <row r="938" spans="2:24" x14ac:dyDescent="0.2">
      <c r="B938">
        <v>10581</v>
      </c>
      <c r="C938">
        <v>1978</v>
      </c>
      <c r="D938" t="s">
        <v>23</v>
      </c>
      <c r="E938" t="s">
        <v>32</v>
      </c>
      <c r="F938" t="s">
        <v>1172</v>
      </c>
      <c r="G938">
        <v>1</v>
      </c>
      <c r="H938">
        <v>0</v>
      </c>
      <c r="I938" t="s">
        <v>479</v>
      </c>
      <c r="J938">
        <v>41</v>
      </c>
      <c r="K938">
        <v>281</v>
      </c>
      <c r="L938">
        <v>7</v>
      </c>
      <c r="M938">
        <v>84</v>
      </c>
      <c r="N938">
        <v>15</v>
      </c>
      <c r="O938">
        <v>0</v>
      </c>
      <c r="P938">
        <v>119</v>
      </c>
      <c r="Q938">
        <v>7</v>
      </c>
      <c r="R938">
        <v>7</v>
      </c>
      <c r="S938">
        <v>4</v>
      </c>
      <c r="T938">
        <v>8</v>
      </c>
      <c r="U938">
        <v>0</v>
      </c>
      <c r="V938">
        <v>0</v>
      </c>
      <c r="W938" t="s">
        <v>27</v>
      </c>
      <c r="X938">
        <v>0</v>
      </c>
    </row>
    <row r="939" spans="2:24" x14ac:dyDescent="0.2">
      <c r="B939">
        <v>3710</v>
      </c>
      <c r="C939">
        <v>1985</v>
      </c>
      <c r="D939" t="s">
        <v>40</v>
      </c>
      <c r="E939" t="s">
        <v>28</v>
      </c>
      <c r="F939" t="s">
        <v>1173</v>
      </c>
      <c r="G939">
        <v>1</v>
      </c>
      <c r="H939">
        <v>0</v>
      </c>
      <c r="I939" s="1">
        <v>41253</v>
      </c>
      <c r="J939">
        <v>41</v>
      </c>
      <c r="K939">
        <v>19</v>
      </c>
      <c r="L939">
        <v>0</v>
      </c>
      <c r="M939">
        <v>35</v>
      </c>
      <c r="N939">
        <v>6</v>
      </c>
      <c r="O939">
        <v>4</v>
      </c>
      <c r="P939">
        <v>17</v>
      </c>
      <c r="Q939">
        <v>2</v>
      </c>
      <c r="R939">
        <v>2</v>
      </c>
      <c r="S939">
        <v>2</v>
      </c>
      <c r="T939">
        <v>7</v>
      </c>
      <c r="U939">
        <v>1</v>
      </c>
      <c r="V939">
        <v>1</v>
      </c>
      <c r="W939" t="s">
        <v>27</v>
      </c>
      <c r="X939">
        <v>0</v>
      </c>
    </row>
    <row r="940" spans="2:24" x14ac:dyDescent="0.2">
      <c r="B940">
        <v>5207</v>
      </c>
      <c r="C940">
        <v>1964</v>
      </c>
      <c r="D940" t="s">
        <v>40</v>
      </c>
      <c r="E940" t="s">
        <v>32</v>
      </c>
      <c r="F940" t="s">
        <v>1174</v>
      </c>
      <c r="G940">
        <v>1</v>
      </c>
      <c r="H940">
        <v>1</v>
      </c>
      <c r="I940" t="s">
        <v>410</v>
      </c>
      <c r="J940">
        <v>41</v>
      </c>
      <c r="K940">
        <v>489</v>
      </c>
      <c r="L940">
        <v>6</v>
      </c>
      <c r="M940">
        <v>152</v>
      </c>
      <c r="N940">
        <v>8</v>
      </c>
      <c r="O940">
        <v>6</v>
      </c>
      <c r="P940">
        <v>132</v>
      </c>
      <c r="Q940">
        <v>10</v>
      </c>
      <c r="R940">
        <v>9</v>
      </c>
      <c r="S940">
        <v>6</v>
      </c>
      <c r="T940">
        <v>8</v>
      </c>
      <c r="U940">
        <v>1</v>
      </c>
      <c r="V940">
        <v>0</v>
      </c>
      <c r="W940" t="s">
        <v>27</v>
      </c>
      <c r="X940">
        <v>0</v>
      </c>
    </row>
    <row r="941" spans="2:24" x14ac:dyDescent="0.2">
      <c r="B941">
        <v>9360</v>
      </c>
      <c r="C941">
        <v>1983</v>
      </c>
      <c r="D941" t="s">
        <v>23</v>
      </c>
      <c r="E941" t="s">
        <v>32</v>
      </c>
      <c r="F941" t="s">
        <v>1175</v>
      </c>
      <c r="G941">
        <v>0</v>
      </c>
      <c r="H941">
        <v>0</v>
      </c>
      <c r="I941" s="1">
        <v>41129</v>
      </c>
      <c r="J941">
        <v>41</v>
      </c>
      <c r="K941">
        <v>86</v>
      </c>
      <c r="L941">
        <v>2</v>
      </c>
      <c r="M941">
        <v>73</v>
      </c>
      <c r="N941">
        <v>69</v>
      </c>
      <c r="O941">
        <v>38</v>
      </c>
      <c r="P941">
        <v>48</v>
      </c>
      <c r="Q941">
        <v>1</v>
      </c>
      <c r="R941">
        <v>4</v>
      </c>
      <c r="S941">
        <v>5</v>
      </c>
      <c r="T941">
        <v>8</v>
      </c>
      <c r="U941">
        <v>0</v>
      </c>
      <c r="V941">
        <v>0</v>
      </c>
      <c r="W941" t="s">
        <v>35</v>
      </c>
      <c r="X941">
        <v>0</v>
      </c>
    </row>
    <row r="942" spans="2:24" x14ac:dyDescent="0.2">
      <c r="B942">
        <v>4679</v>
      </c>
      <c r="C942">
        <v>1978</v>
      </c>
      <c r="D942" t="s">
        <v>53</v>
      </c>
      <c r="E942" t="s">
        <v>32</v>
      </c>
      <c r="F942" t="s">
        <v>1176</v>
      </c>
      <c r="G942">
        <v>0</v>
      </c>
      <c r="H942">
        <v>1</v>
      </c>
      <c r="I942" t="s">
        <v>194</v>
      </c>
      <c r="J942">
        <v>42</v>
      </c>
      <c r="K942">
        <v>721</v>
      </c>
      <c r="L942">
        <v>0</v>
      </c>
      <c r="M942">
        <v>152</v>
      </c>
      <c r="N942">
        <v>119</v>
      </c>
      <c r="O942">
        <v>50</v>
      </c>
      <c r="P942">
        <v>50</v>
      </c>
      <c r="Q942">
        <v>3</v>
      </c>
      <c r="R942">
        <v>7</v>
      </c>
      <c r="S942">
        <v>12</v>
      </c>
      <c r="T942">
        <v>4</v>
      </c>
      <c r="U942">
        <v>0</v>
      </c>
      <c r="V942">
        <v>0</v>
      </c>
      <c r="W942" t="s">
        <v>27</v>
      </c>
      <c r="X942">
        <v>0</v>
      </c>
    </row>
    <row r="943" spans="2:24" x14ac:dyDescent="0.2">
      <c r="B943">
        <v>1340</v>
      </c>
      <c r="C943">
        <v>1987</v>
      </c>
      <c r="D943" t="s">
        <v>23</v>
      </c>
      <c r="E943" t="s">
        <v>32</v>
      </c>
      <c r="F943" t="s">
        <v>1177</v>
      </c>
      <c r="G943">
        <v>0</v>
      </c>
      <c r="H943">
        <v>0</v>
      </c>
      <c r="I943" t="s">
        <v>979</v>
      </c>
      <c r="J943">
        <v>42</v>
      </c>
      <c r="K943">
        <v>551</v>
      </c>
      <c r="L943">
        <v>137</v>
      </c>
      <c r="M943">
        <v>792</v>
      </c>
      <c r="N943">
        <v>179</v>
      </c>
      <c r="O943">
        <v>103</v>
      </c>
      <c r="P943">
        <v>33</v>
      </c>
      <c r="Q943">
        <v>1</v>
      </c>
      <c r="R943">
        <v>6</v>
      </c>
      <c r="S943">
        <v>13</v>
      </c>
      <c r="T943">
        <v>1</v>
      </c>
      <c r="U943">
        <v>0</v>
      </c>
      <c r="V943">
        <v>0</v>
      </c>
      <c r="W943" t="s">
        <v>27</v>
      </c>
      <c r="X943">
        <v>3</v>
      </c>
    </row>
    <row r="944" spans="2:24" x14ac:dyDescent="0.2">
      <c r="B944">
        <v>10839</v>
      </c>
      <c r="C944">
        <v>1977</v>
      </c>
      <c r="D944" t="s">
        <v>23</v>
      </c>
      <c r="E944" t="s">
        <v>36</v>
      </c>
      <c r="F944" t="s">
        <v>1178</v>
      </c>
      <c r="G944">
        <v>1</v>
      </c>
      <c r="H944">
        <v>1</v>
      </c>
      <c r="I944" t="s">
        <v>160</v>
      </c>
      <c r="J944">
        <v>42</v>
      </c>
      <c r="K944">
        <v>6</v>
      </c>
      <c r="L944">
        <v>5</v>
      </c>
      <c r="M944">
        <v>5</v>
      </c>
      <c r="N944">
        <v>8</v>
      </c>
      <c r="O944">
        <v>0</v>
      </c>
      <c r="P944">
        <v>5</v>
      </c>
      <c r="Q944">
        <v>2</v>
      </c>
      <c r="R944">
        <v>1</v>
      </c>
      <c r="S944">
        <v>3</v>
      </c>
      <c r="T944">
        <v>4</v>
      </c>
      <c r="U944">
        <v>0</v>
      </c>
      <c r="V944">
        <v>0</v>
      </c>
      <c r="W944" t="s">
        <v>31</v>
      </c>
      <c r="X944">
        <v>0</v>
      </c>
    </row>
    <row r="945" spans="2:24" x14ac:dyDescent="0.2">
      <c r="B945">
        <v>5303</v>
      </c>
      <c r="C945">
        <v>1975</v>
      </c>
      <c r="D945" t="s">
        <v>40</v>
      </c>
      <c r="E945" t="s">
        <v>36</v>
      </c>
      <c r="F945" t="s">
        <v>1179</v>
      </c>
      <c r="G945">
        <v>0</v>
      </c>
      <c r="H945">
        <v>0</v>
      </c>
      <c r="I945" s="1">
        <v>41855</v>
      </c>
      <c r="J945">
        <v>42</v>
      </c>
      <c r="K945">
        <v>471</v>
      </c>
      <c r="L945">
        <v>0</v>
      </c>
      <c r="M945">
        <v>510</v>
      </c>
      <c r="N945">
        <v>99</v>
      </c>
      <c r="O945">
        <v>21</v>
      </c>
      <c r="P945">
        <v>12</v>
      </c>
      <c r="Q945">
        <v>1</v>
      </c>
      <c r="R945">
        <v>6</v>
      </c>
      <c r="S945">
        <v>9</v>
      </c>
      <c r="T945">
        <v>2</v>
      </c>
      <c r="U945">
        <v>0</v>
      </c>
      <c r="V945">
        <v>0</v>
      </c>
      <c r="W945" t="s">
        <v>67</v>
      </c>
      <c r="X945">
        <v>0</v>
      </c>
    </row>
    <row r="946" spans="2:24" x14ac:dyDescent="0.2">
      <c r="B946">
        <v>9829</v>
      </c>
      <c r="C946">
        <v>1979</v>
      </c>
      <c r="D946" t="s">
        <v>23</v>
      </c>
      <c r="E946" t="s">
        <v>36</v>
      </c>
      <c r="F946" t="s">
        <v>1180</v>
      </c>
      <c r="G946">
        <v>1</v>
      </c>
      <c r="H946">
        <v>0</v>
      </c>
      <c r="I946" s="1">
        <v>41975</v>
      </c>
      <c r="J946">
        <v>42</v>
      </c>
      <c r="K946">
        <v>22</v>
      </c>
      <c r="L946">
        <v>4</v>
      </c>
      <c r="M946">
        <v>17</v>
      </c>
      <c r="N946">
        <v>12</v>
      </c>
      <c r="O946">
        <v>10</v>
      </c>
      <c r="P946">
        <v>13</v>
      </c>
      <c r="Q946">
        <v>3</v>
      </c>
      <c r="R946">
        <v>2</v>
      </c>
      <c r="S946">
        <v>4</v>
      </c>
      <c r="T946">
        <v>6</v>
      </c>
      <c r="U946">
        <v>0</v>
      </c>
      <c r="V946">
        <v>0</v>
      </c>
      <c r="W946" t="s">
        <v>27</v>
      </c>
      <c r="X946">
        <v>0</v>
      </c>
    </row>
    <row r="947" spans="2:24" x14ac:dyDescent="0.2">
      <c r="B947">
        <v>10469</v>
      </c>
      <c r="C947">
        <v>1982</v>
      </c>
      <c r="D947" t="s">
        <v>23</v>
      </c>
      <c r="E947" t="s">
        <v>36</v>
      </c>
      <c r="F947" t="s">
        <v>1181</v>
      </c>
      <c r="G947">
        <v>0</v>
      </c>
      <c r="H947">
        <v>0</v>
      </c>
      <c r="I947" s="1">
        <v>41761</v>
      </c>
      <c r="J947">
        <v>42</v>
      </c>
      <c r="K947">
        <v>519</v>
      </c>
      <c r="L947">
        <v>71</v>
      </c>
      <c r="M947">
        <v>860</v>
      </c>
      <c r="N947">
        <v>93</v>
      </c>
      <c r="O947">
        <v>27</v>
      </c>
      <c r="P947">
        <v>53</v>
      </c>
      <c r="Q947">
        <v>1</v>
      </c>
      <c r="R947">
        <v>6</v>
      </c>
      <c r="S947">
        <v>9</v>
      </c>
      <c r="T947">
        <v>2</v>
      </c>
      <c r="U947">
        <v>0</v>
      </c>
      <c r="V947">
        <v>0</v>
      </c>
      <c r="W947" t="s">
        <v>50</v>
      </c>
      <c r="X947">
        <v>0</v>
      </c>
    </row>
    <row r="948" spans="2:24" x14ac:dyDescent="0.2">
      <c r="B948">
        <v>3602</v>
      </c>
      <c r="C948">
        <v>1959</v>
      </c>
      <c r="D948" t="s">
        <v>53</v>
      </c>
      <c r="E948" t="s">
        <v>32</v>
      </c>
      <c r="F948" t="s">
        <v>1182</v>
      </c>
      <c r="G948">
        <v>0</v>
      </c>
      <c r="H948">
        <v>1</v>
      </c>
      <c r="I948" t="s">
        <v>1072</v>
      </c>
      <c r="J948">
        <v>42</v>
      </c>
      <c r="K948">
        <v>140</v>
      </c>
      <c r="L948">
        <v>3</v>
      </c>
      <c r="M948">
        <v>29</v>
      </c>
      <c r="N948">
        <v>4</v>
      </c>
      <c r="O948">
        <v>5</v>
      </c>
      <c r="P948">
        <v>14</v>
      </c>
      <c r="Q948">
        <v>2</v>
      </c>
      <c r="R948">
        <v>3</v>
      </c>
      <c r="S948">
        <v>4</v>
      </c>
      <c r="T948">
        <v>4</v>
      </c>
      <c r="U948">
        <v>0</v>
      </c>
      <c r="V948">
        <v>0</v>
      </c>
      <c r="W948" t="s">
        <v>27</v>
      </c>
      <c r="X948">
        <v>0</v>
      </c>
    </row>
    <row r="949" spans="2:24" x14ac:dyDescent="0.2">
      <c r="B949">
        <v>4756</v>
      </c>
      <c r="C949">
        <v>1953</v>
      </c>
      <c r="D949" t="s">
        <v>43</v>
      </c>
      <c r="E949" t="s">
        <v>24</v>
      </c>
      <c r="F949" t="s">
        <v>1183</v>
      </c>
      <c r="G949">
        <v>0</v>
      </c>
      <c r="H949">
        <v>0</v>
      </c>
      <c r="I949" t="s">
        <v>1184</v>
      </c>
      <c r="J949">
        <v>42</v>
      </c>
      <c r="K949">
        <v>176</v>
      </c>
      <c r="L949">
        <v>29</v>
      </c>
      <c r="M949">
        <v>818</v>
      </c>
      <c r="N949">
        <v>0</v>
      </c>
      <c r="O949">
        <v>33</v>
      </c>
      <c r="P949">
        <v>112</v>
      </c>
      <c r="Q949">
        <v>1</v>
      </c>
      <c r="R949">
        <v>7</v>
      </c>
      <c r="S949">
        <v>11</v>
      </c>
      <c r="T949">
        <v>4</v>
      </c>
      <c r="U949">
        <v>1</v>
      </c>
      <c r="V949">
        <v>0</v>
      </c>
      <c r="W949" t="s">
        <v>27</v>
      </c>
      <c r="X949">
        <v>0</v>
      </c>
    </row>
    <row r="950" spans="2:24" x14ac:dyDescent="0.2">
      <c r="B950">
        <v>8181</v>
      </c>
      <c r="C950">
        <v>1979</v>
      </c>
      <c r="D950" t="s">
        <v>43</v>
      </c>
      <c r="E950" t="s">
        <v>28</v>
      </c>
      <c r="F950" t="s">
        <v>1185</v>
      </c>
      <c r="G950">
        <v>1</v>
      </c>
      <c r="H950">
        <v>0</v>
      </c>
      <c r="I950" t="s">
        <v>1186</v>
      </c>
      <c r="J950">
        <v>42</v>
      </c>
      <c r="K950">
        <v>51</v>
      </c>
      <c r="L950">
        <v>12</v>
      </c>
      <c r="M950">
        <v>49</v>
      </c>
      <c r="N950">
        <v>17</v>
      </c>
      <c r="O950">
        <v>24</v>
      </c>
      <c r="P950">
        <v>24</v>
      </c>
      <c r="Q950">
        <v>3</v>
      </c>
      <c r="R950">
        <v>4</v>
      </c>
      <c r="S950">
        <v>3</v>
      </c>
      <c r="T950">
        <v>8</v>
      </c>
      <c r="U950">
        <v>0</v>
      </c>
      <c r="V950">
        <v>0</v>
      </c>
      <c r="W950" t="s">
        <v>27</v>
      </c>
      <c r="X950">
        <v>0</v>
      </c>
    </row>
    <row r="951" spans="2:24" x14ac:dyDescent="0.2">
      <c r="B951">
        <v>6958</v>
      </c>
      <c r="C951">
        <v>1978</v>
      </c>
      <c r="D951" t="s">
        <v>53</v>
      </c>
      <c r="E951" t="s">
        <v>32</v>
      </c>
      <c r="F951" t="s">
        <v>1187</v>
      </c>
      <c r="G951">
        <v>1</v>
      </c>
      <c r="H951">
        <v>0</v>
      </c>
      <c r="I951" s="1">
        <v>41401</v>
      </c>
      <c r="J951">
        <v>42</v>
      </c>
      <c r="K951">
        <v>14</v>
      </c>
      <c r="L951">
        <v>0</v>
      </c>
      <c r="M951">
        <v>4</v>
      </c>
      <c r="N951">
        <v>0</v>
      </c>
      <c r="O951">
        <v>0</v>
      </c>
      <c r="P951">
        <v>8</v>
      </c>
      <c r="Q951">
        <v>1</v>
      </c>
      <c r="R951">
        <v>1</v>
      </c>
      <c r="S951">
        <v>2</v>
      </c>
      <c r="T951">
        <v>6</v>
      </c>
      <c r="U951">
        <v>0</v>
      </c>
      <c r="V951">
        <v>0</v>
      </c>
      <c r="W951" t="s">
        <v>38</v>
      </c>
      <c r="X951">
        <v>0</v>
      </c>
    </row>
    <row r="952" spans="2:24" x14ac:dyDescent="0.2">
      <c r="B952">
        <v>10856</v>
      </c>
      <c r="C952">
        <v>1981</v>
      </c>
      <c r="D952" t="s">
        <v>43</v>
      </c>
      <c r="E952" t="s">
        <v>28</v>
      </c>
      <c r="F952" t="s">
        <v>1188</v>
      </c>
      <c r="G952">
        <v>0</v>
      </c>
      <c r="H952">
        <v>1</v>
      </c>
      <c r="I952" s="1">
        <v>41312</v>
      </c>
      <c r="J952">
        <v>42</v>
      </c>
      <c r="K952">
        <v>31</v>
      </c>
      <c r="L952">
        <v>0</v>
      </c>
      <c r="M952">
        <v>6</v>
      </c>
      <c r="N952">
        <v>0</v>
      </c>
      <c r="O952">
        <v>1</v>
      </c>
      <c r="P952">
        <v>8</v>
      </c>
      <c r="Q952">
        <v>1</v>
      </c>
      <c r="R952">
        <v>1</v>
      </c>
      <c r="S952">
        <v>3</v>
      </c>
      <c r="T952">
        <v>6</v>
      </c>
      <c r="U952">
        <v>0</v>
      </c>
      <c r="V952">
        <v>0</v>
      </c>
      <c r="W952" t="s">
        <v>31</v>
      </c>
      <c r="X952">
        <v>0</v>
      </c>
    </row>
    <row r="953" spans="2:24" x14ac:dyDescent="0.2">
      <c r="B953">
        <v>3321</v>
      </c>
      <c r="C953">
        <v>1968</v>
      </c>
      <c r="D953" t="s">
        <v>40</v>
      </c>
      <c r="E953" t="s">
        <v>36</v>
      </c>
      <c r="F953" t="s">
        <v>1189</v>
      </c>
      <c r="G953">
        <v>0</v>
      </c>
      <c r="H953">
        <v>2</v>
      </c>
      <c r="I953" s="1">
        <v>41399</v>
      </c>
      <c r="J953">
        <v>42</v>
      </c>
      <c r="K953">
        <v>421</v>
      </c>
      <c r="L953">
        <v>5</v>
      </c>
      <c r="M953">
        <v>90</v>
      </c>
      <c r="N953">
        <v>0</v>
      </c>
      <c r="O953">
        <v>16</v>
      </c>
      <c r="P953">
        <v>10</v>
      </c>
      <c r="Q953">
        <v>3</v>
      </c>
      <c r="R953">
        <v>7</v>
      </c>
      <c r="S953">
        <v>7</v>
      </c>
      <c r="T953">
        <v>5</v>
      </c>
      <c r="U953">
        <v>0</v>
      </c>
      <c r="V953">
        <v>0</v>
      </c>
      <c r="W953" t="s">
        <v>31</v>
      </c>
      <c r="X953">
        <v>0</v>
      </c>
    </row>
    <row r="954" spans="2:24" x14ac:dyDescent="0.2">
      <c r="B954">
        <v>5394</v>
      </c>
      <c r="C954">
        <v>1980</v>
      </c>
      <c r="D954" t="s">
        <v>118</v>
      </c>
      <c r="E954" t="s">
        <v>28</v>
      </c>
      <c r="F954" t="s">
        <v>1190</v>
      </c>
      <c r="G954">
        <v>1</v>
      </c>
      <c r="H954">
        <v>1</v>
      </c>
      <c r="I954" t="s">
        <v>403</v>
      </c>
      <c r="J954">
        <v>42</v>
      </c>
      <c r="K954">
        <v>3</v>
      </c>
      <c r="L954">
        <v>9</v>
      </c>
      <c r="M954">
        <v>4</v>
      </c>
      <c r="N954">
        <v>7</v>
      </c>
      <c r="O954">
        <v>8</v>
      </c>
      <c r="P954">
        <v>7</v>
      </c>
      <c r="Q954">
        <v>4</v>
      </c>
      <c r="R954">
        <v>1</v>
      </c>
      <c r="S954">
        <v>4</v>
      </c>
      <c r="T954">
        <v>3</v>
      </c>
      <c r="U954">
        <v>0</v>
      </c>
      <c r="V954">
        <v>0</v>
      </c>
      <c r="W954" t="s">
        <v>27</v>
      </c>
      <c r="X954">
        <v>0</v>
      </c>
    </row>
    <row r="955" spans="2:24" x14ac:dyDescent="0.2">
      <c r="B955">
        <v>433</v>
      </c>
      <c r="C955">
        <v>1959</v>
      </c>
      <c r="D955" t="s">
        <v>53</v>
      </c>
      <c r="E955" t="s">
        <v>414</v>
      </c>
      <c r="F955" t="s">
        <v>1191</v>
      </c>
      <c r="G955">
        <v>1</v>
      </c>
      <c r="H955">
        <v>1</v>
      </c>
      <c r="I955" s="1">
        <v>41550</v>
      </c>
      <c r="J955">
        <v>42</v>
      </c>
      <c r="K955">
        <v>534</v>
      </c>
      <c r="L955">
        <v>5</v>
      </c>
      <c r="M955">
        <v>47</v>
      </c>
      <c r="N955">
        <v>0</v>
      </c>
      <c r="O955">
        <v>5</v>
      </c>
      <c r="P955">
        <v>41</v>
      </c>
      <c r="Q955">
        <v>5</v>
      </c>
      <c r="R955">
        <v>11</v>
      </c>
      <c r="S955">
        <v>6</v>
      </c>
      <c r="T955">
        <v>8</v>
      </c>
      <c r="U955">
        <v>0</v>
      </c>
      <c r="V955">
        <v>0</v>
      </c>
      <c r="W955" t="s">
        <v>31</v>
      </c>
      <c r="X955">
        <v>0</v>
      </c>
    </row>
    <row r="956" spans="2:24" x14ac:dyDescent="0.2">
      <c r="B956">
        <v>6320</v>
      </c>
      <c r="C956">
        <v>1977</v>
      </c>
      <c r="D956" t="s">
        <v>53</v>
      </c>
      <c r="E956" t="s">
        <v>28</v>
      </c>
      <c r="F956" t="s">
        <v>1192</v>
      </c>
      <c r="G956">
        <v>0</v>
      </c>
      <c r="H956">
        <v>0</v>
      </c>
      <c r="I956" s="1">
        <v>41427</v>
      </c>
      <c r="J956">
        <v>42</v>
      </c>
      <c r="K956">
        <v>768</v>
      </c>
      <c r="L956">
        <v>44</v>
      </c>
      <c r="M956">
        <v>561</v>
      </c>
      <c r="N956">
        <v>77</v>
      </c>
      <c r="O956">
        <v>44</v>
      </c>
      <c r="P956">
        <v>14</v>
      </c>
      <c r="Q956">
        <v>1</v>
      </c>
      <c r="R956">
        <v>6</v>
      </c>
      <c r="S956">
        <v>10</v>
      </c>
      <c r="T956">
        <v>3</v>
      </c>
      <c r="U956">
        <v>0</v>
      </c>
      <c r="V956">
        <v>0</v>
      </c>
      <c r="W956" t="s">
        <v>27</v>
      </c>
      <c r="X956">
        <v>0</v>
      </c>
    </row>
    <row r="957" spans="2:24" x14ac:dyDescent="0.2">
      <c r="B957">
        <v>5376</v>
      </c>
      <c r="C957">
        <v>1980</v>
      </c>
      <c r="D957" t="s">
        <v>23</v>
      </c>
      <c r="E957" t="s">
        <v>32</v>
      </c>
      <c r="F957" t="s">
        <v>1193</v>
      </c>
      <c r="G957">
        <v>1</v>
      </c>
      <c r="H957">
        <v>0</v>
      </c>
      <c r="I957" s="1">
        <v>41426</v>
      </c>
      <c r="J957">
        <v>42</v>
      </c>
      <c r="K957">
        <v>1</v>
      </c>
      <c r="L957">
        <v>1</v>
      </c>
      <c r="M957">
        <v>1725</v>
      </c>
      <c r="N957">
        <v>1</v>
      </c>
      <c r="O957">
        <v>1</v>
      </c>
      <c r="P957">
        <v>1</v>
      </c>
      <c r="Q957">
        <v>15</v>
      </c>
      <c r="R957">
        <v>0</v>
      </c>
      <c r="S957">
        <v>0</v>
      </c>
      <c r="T957">
        <v>1</v>
      </c>
      <c r="U957">
        <v>0</v>
      </c>
      <c r="V957">
        <v>0</v>
      </c>
      <c r="W957" t="s">
        <v>35</v>
      </c>
      <c r="X957">
        <v>0</v>
      </c>
    </row>
    <row r="958" spans="2:24" x14ac:dyDescent="0.2">
      <c r="B958">
        <v>1867</v>
      </c>
      <c r="C958">
        <v>1958</v>
      </c>
      <c r="D958" t="s">
        <v>23</v>
      </c>
      <c r="E958" t="s">
        <v>28</v>
      </c>
      <c r="F958" t="s">
        <v>1194</v>
      </c>
      <c r="G958">
        <v>0</v>
      </c>
      <c r="H958">
        <v>0</v>
      </c>
      <c r="I958" t="s">
        <v>548</v>
      </c>
      <c r="J958">
        <v>42</v>
      </c>
      <c r="K958">
        <v>652</v>
      </c>
      <c r="L958">
        <v>48</v>
      </c>
      <c r="M958">
        <v>350</v>
      </c>
      <c r="N958">
        <v>94</v>
      </c>
      <c r="O958">
        <v>84</v>
      </c>
      <c r="P958">
        <v>108</v>
      </c>
      <c r="Q958">
        <v>1</v>
      </c>
      <c r="R958">
        <v>9</v>
      </c>
      <c r="S958">
        <v>6</v>
      </c>
      <c r="T958">
        <v>5</v>
      </c>
      <c r="U958">
        <v>1</v>
      </c>
      <c r="V958">
        <v>0</v>
      </c>
      <c r="W958" t="s">
        <v>27</v>
      </c>
      <c r="X958">
        <v>0</v>
      </c>
    </row>
    <row r="959" spans="2:24" x14ac:dyDescent="0.2">
      <c r="B959">
        <v>4324</v>
      </c>
      <c r="C959">
        <v>1990</v>
      </c>
      <c r="D959" t="s">
        <v>23</v>
      </c>
      <c r="E959" t="s">
        <v>32</v>
      </c>
      <c r="F959" t="s">
        <v>1195</v>
      </c>
      <c r="G959">
        <v>1</v>
      </c>
      <c r="H959">
        <v>0</v>
      </c>
      <c r="I959" t="s">
        <v>243</v>
      </c>
      <c r="J959">
        <v>42</v>
      </c>
      <c r="K959">
        <v>235</v>
      </c>
      <c r="L959">
        <v>0</v>
      </c>
      <c r="M959">
        <v>235</v>
      </c>
      <c r="N959">
        <v>19</v>
      </c>
      <c r="O959">
        <v>4</v>
      </c>
      <c r="P959">
        <v>191</v>
      </c>
      <c r="Q959">
        <v>5</v>
      </c>
      <c r="R959">
        <v>8</v>
      </c>
      <c r="S959">
        <v>7</v>
      </c>
      <c r="T959">
        <v>8</v>
      </c>
      <c r="U959">
        <v>0</v>
      </c>
      <c r="V959">
        <v>0</v>
      </c>
      <c r="W959" t="s">
        <v>27</v>
      </c>
      <c r="X959">
        <v>0</v>
      </c>
    </row>
    <row r="960" spans="2:24" x14ac:dyDescent="0.2">
      <c r="B960">
        <v>3661</v>
      </c>
      <c r="C960">
        <v>1996</v>
      </c>
      <c r="D960" t="s">
        <v>43</v>
      </c>
      <c r="E960" t="s">
        <v>28</v>
      </c>
      <c r="F960" t="s">
        <v>1196</v>
      </c>
      <c r="G960">
        <v>0</v>
      </c>
      <c r="H960">
        <v>0</v>
      </c>
      <c r="I960" s="1">
        <v>41253</v>
      </c>
      <c r="J960">
        <v>42</v>
      </c>
      <c r="K960">
        <v>594</v>
      </c>
      <c r="L960">
        <v>51</v>
      </c>
      <c r="M960">
        <v>631</v>
      </c>
      <c r="N960">
        <v>72</v>
      </c>
      <c r="O960">
        <v>55</v>
      </c>
      <c r="P960">
        <v>32</v>
      </c>
      <c r="Q960">
        <v>1</v>
      </c>
      <c r="R960">
        <v>4</v>
      </c>
      <c r="S960">
        <v>8</v>
      </c>
      <c r="T960">
        <v>2</v>
      </c>
      <c r="U960">
        <v>0</v>
      </c>
      <c r="V960">
        <v>0</v>
      </c>
      <c r="W960" t="s">
        <v>50</v>
      </c>
      <c r="X960">
        <v>0</v>
      </c>
    </row>
    <row r="961" spans="2:24" x14ac:dyDescent="0.2">
      <c r="B961">
        <v>521</v>
      </c>
      <c r="C961">
        <v>1986</v>
      </c>
      <c r="D961" t="s">
        <v>23</v>
      </c>
      <c r="E961" t="s">
        <v>36</v>
      </c>
      <c r="F961" t="s">
        <v>1197</v>
      </c>
      <c r="G961">
        <v>1</v>
      </c>
      <c r="H961">
        <v>0</v>
      </c>
      <c r="I961" t="s">
        <v>521</v>
      </c>
      <c r="J961">
        <v>42</v>
      </c>
      <c r="K961">
        <v>174</v>
      </c>
      <c r="L961">
        <v>77</v>
      </c>
      <c r="M961">
        <v>203</v>
      </c>
      <c r="N961">
        <v>6</v>
      </c>
      <c r="O961">
        <v>24</v>
      </c>
      <c r="P961">
        <v>97</v>
      </c>
      <c r="Q961">
        <v>2</v>
      </c>
      <c r="R961">
        <v>8</v>
      </c>
      <c r="S961">
        <v>7</v>
      </c>
      <c r="T961">
        <v>7</v>
      </c>
      <c r="U961">
        <v>0</v>
      </c>
      <c r="V961">
        <v>0</v>
      </c>
      <c r="W961" t="s">
        <v>27</v>
      </c>
      <c r="X961">
        <v>0</v>
      </c>
    </row>
    <row r="962" spans="2:24" x14ac:dyDescent="0.2">
      <c r="B962">
        <v>10403</v>
      </c>
      <c r="C962">
        <v>1979</v>
      </c>
      <c r="D962" t="s">
        <v>23</v>
      </c>
      <c r="E962" t="s">
        <v>36</v>
      </c>
      <c r="F962" t="s">
        <v>1198</v>
      </c>
      <c r="G962">
        <v>1</v>
      </c>
      <c r="H962">
        <v>0</v>
      </c>
      <c r="I962" t="s">
        <v>413</v>
      </c>
      <c r="J962">
        <v>43</v>
      </c>
      <c r="K962">
        <v>2</v>
      </c>
      <c r="L962">
        <v>13</v>
      </c>
      <c r="M962">
        <v>6</v>
      </c>
      <c r="N962">
        <v>7</v>
      </c>
      <c r="O962">
        <v>5</v>
      </c>
      <c r="P962">
        <v>11</v>
      </c>
      <c r="Q962">
        <v>3</v>
      </c>
      <c r="R962">
        <v>3</v>
      </c>
      <c r="S962">
        <v>3</v>
      </c>
      <c r="T962">
        <v>7</v>
      </c>
      <c r="U962">
        <v>0</v>
      </c>
      <c r="V962">
        <v>0</v>
      </c>
      <c r="W962" t="s">
        <v>31</v>
      </c>
      <c r="X962">
        <v>0</v>
      </c>
    </row>
    <row r="963" spans="2:24" x14ac:dyDescent="0.2">
      <c r="B963">
        <v>7186</v>
      </c>
      <c r="C963">
        <v>1967</v>
      </c>
      <c r="D963" t="s">
        <v>40</v>
      </c>
      <c r="E963" t="s">
        <v>36</v>
      </c>
      <c r="F963" t="s">
        <v>1199</v>
      </c>
      <c r="G963">
        <v>1</v>
      </c>
      <c r="H963">
        <v>1</v>
      </c>
      <c r="I963" t="s">
        <v>1200</v>
      </c>
      <c r="J963">
        <v>43</v>
      </c>
      <c r="K963">
        <v>24</v>
      </c>
      <c r="L963">
        <v>0</v>
      </c>
      <c r="M963">
        <v>2</v>
      </c>
      <c r="N963">
        <v>0</v>
      </c>
      <c r="O963">
        <v>0</v>
      </c>
      <c r="P963">
        <v>9</v>
      </c>
      <c r="Q963">
        <v>2</v>
      </c>
      <c r="R963">
        <v>1</v>
      </c>
      <c r="S963">
        <v>2</v>
      </c>
      <c r="T963">
        <v>5</v>
      </c>
      <c r="U963">
        <v>0</v>
      </c>
      <c r="V963">
        <v>0</v>
      </c>
      <c r="W963" t="s">
        <v>50</v>
      </c>
      <c r="X963">
        <v>1</v>
      </c>
    </row>
    <row r="964" spans="2:24" x14ac:dyDescent="0.2">
      <c r="B964">
        <v>4329</v>
      </c>
      <c r="C964">
        <v>1985</v>
      </c>
      <c r="D964" t="s">
        <v>40</v>
      </c>
      <c r="E964" t="s">
        <v>32</v>
      </c>
      <c r="F964" t="s">
        <v>1201</v>
      </c>
      <c r="G964">
        <v>1</v>
      </c>
      <c r="H964">
        <v>0</v>
      </c>
      <c r="I964" t="s">
        <v>194</v>
      </c>
      <c r="J964">
        <v>43</v>
      </c>
      <c r="K964">
        <v>6</v>
      </c>
      <c r="L964">
        <v>0</v>
      </c>
      <c r="M964">
        <v>6</v>
      </c>
      <c r="N964">
        <v>2</v>
      </c>
      <c r="O964">
        <v>1</v>
      </c>
      <c r="P964">
        <v>1</v>
      </c>
      <c r="Q964">
        <v>2</v>
      </c>
      <c r="R964">
        <v>1</v>
      </c>
      <c r="S964">
        <v>3</v>
      </c>
      <c r="T964">
        <v>7</v>
      </c>
      <c r="U964">
        <v>0</v>
      </c>
      <c r="V964">
        <v>0</v>
      </c>
      <c r="W964" t="s">
        <v>38</v>
      </c>
      <c r="X964">
        <v>0</v>
      </c>
    </row>
    <row r="965" spans="2:24" x14ac:dyDescent="0.2">
      <c r="B965">
        <v>4394</v>
      </c>
      <c r="C965">
        <v>1966</v>
      </c>
      <c r="D965" t="s">
        <v>40</v>
      </c>
      <c r="E965" t="s">
        <v>32</v>
      </c>
      <c r="F965" t="s">
        <v>1202</v>
      </c>
      <c r="G965">
        <v>0</v>
      </c>
      <c r="H965">
        <v>0</v>
      </c>
      <c r="I965" t="s">
        <v>194</v>
      </c>
      <c r="J965">
        <v>43</v>
      </c>
      <c r="K965">
        <v>1142</v>
      </c>
      <c r="L965">
        <v>29</v>
      </c>
      <c r="M965">
        <v>249</v>
      </c>
      <c r="N965">
        <v>38</v>
      </c>
      <c r="O965">
        <v>29</v>
      </c>
      <c r="P965">
        <v>14</v>
      </c>
      <c r="Q965">
        <v>1</v>
      </c>
      <c r="R965">
        <v>5</v>
      </c>
      <c r="S965">
        <v>12</v>
      </c>
      <c r="T965">
        <v>2</v>
      </c>
      <c r="U965">
        <v>0</v>
      </c>
      <c r="V965">
        <v>0</v>
      </c>
      <c r="W965" t="s">
        <v>27</v>
      </c>
      <c r="X965">
        <v>2</v>
      </c>
    </row>
    <row r="966" spans="2:24" x14ac:dyDescent="0.2">
      <c r="B966">
        <v>1717</v>
      </c>
      <c r="C966">
        <v>1989</v>
      </c>
      <c r="D966" t="s">
        <v>23</v>
      </c>
      <c r="E966" t="s">
        <v>28</v>
      </c>
      <c r="F966" t="s">
        <v>1203</v>
      </c>
      <c r="G966">
        <v>1</v>
      </c>
      <c r="H966">
        <v>0</v>
      </c>
      <c r="I966" t="s">
        <v>527</v>
      </c>
      <c r="J966">
        <v>43</v>
      </c>
      <c r="K966">
        <v>80</v>
      </c>
      <c r="L966">
        <v>15</v>
      </c>
      <c r="M966">
        <v>93</v>
      </c>
      <c r="N966">
        <v>20</v>
      </c>
      <c r="O966">
        <v>13</v>
      </c>
      <c r="P966">
        <v>52</v>
      </c>
      <c r="Q966">
        <v>3</v>
      </c>
      <c r="R966">
        <v>5</v>
      </c>
      <c r="S966">
        <v>4</v>
      </c>
      <c r="T966">
        <v>8</v>
      </c>
      <c r="U966">
        <v>0</v>
      </c>
      <c r="V966">
        <v>0</v>
      </c>
      <c r="W966" t="s">
        <v>67</v>
      </c>
      <c r="X966">
        <v>0</v>
      </c>
    </row>
    <row r="967" spans="2:24" x14ac:dyDescent="0.2">
      <c r="B967">
        <v>1016</v>
      </c>
      <c r="C967">
        <v>1960</v>
      </c>
      <c r="D967" t="s">
        <v>40</v>
      </c>
      <c r="E967" t="s">
        <v>28</v>
      </c>
      <c r="F967" t="s">
        <v>1204</v>
      </c>
      <c r="G967">
        <v>0</v>
      </c>
      <c r="H967">
        <v>1</v>
      </c>
      <c r="I967" t="s">
        <v>326</v>
      </c>
      <c r="J967">
        <v>43</v>
      </c>
      <c r="K967">
        <v>41</v>
      </c>
      <c r="L967">
        <v>1</v>
      </c>
      <c r="M967">
        <v>6</v>
      </c>
      <c r="N967">
        <v>2</v>
      </c>
      <c r="O967">
        <v>0</v>
      </c>
      <c r="P967">
        <v>5</v>
      </c>
      <c r="Q967">
        <v>2</v>
      </c>
      <c r="R967">
        <v>2</v>
      </c>
      <c r="S967">
        <v>3</v>
      </c>
      <c r="T967">
        <v>6</v>
      </c>
      <c r="U967">
        <v>0</v>
      </c>
      <c r="V967">
        <v>0</v>
      </c>
      <c r="W967" t="s">
        <v>31</v>
      </c>
      <c r="X967">
        <v>0</v>
      </c>
    </row>
    <row r="968" spans="2:24" x14ac:dyDescent="0.2">
      <c r="B968">
        <v>3783</v>
      </c>
      <c r="C968">
        <v>1960</v>
      </c>
      <c r="D968" t="s">
        <v>40</v>
      </c>
      <c r="E968" t="s">
        <v>32</v>
      </c>
      <c r="F968" t="s">
        <v>1205</v>
      </c>
      <c r="G968">
        <v>1</v>
      </c>
      <c r="H968">
        <v>1</v>
      </c>
      <c r="I968" t="s">
        <v>846</v>
      </c>
      <c r="J968">
        <v>43</v>
      </c>
      <c r="K968">
        <v>105</v>
      </c>
      <c r="L968">
        <v>0</v>
      </c>
      <c r="M968">
        <v>10</v>
      </c>
      <c r="N968">
        <v>0</v>
      </c>
      <c r="O968">
        <v>1</v>
      </c>
      <c r="P968">
        <v>0</v>
      </c>
      <c r="Q968">
        <v>2</v>
      </c>
      <c r="R968">
        <v>2</v>
      </c>
      <c r="S968">
        <v>4</v>
      </c>
      <c r="T968">
        <v>5</v>
      </c>
      <c r="U968">
        <v>0</v>
      </c>
      <c r="V968">
        <v>0</v>
      </c>
      <c r="W968" t="s">
        <v>67</v>
      </c>
      <c r="X968">
        <v>0</v>
      </c>
    </row>
    <row r="969" spans="2:24" x14ac:dyDescent="0.2">
      <c r="B969">
        <v>5848</v>
      </c>
      <c r="C969">
        <v>1971</v>
      </c>
      <c r="D969" t="s">
        <v>23</v>
      </c>
      <c r="E969" t="s">
        <v>36</v>
      </c>
      <c r="F969" t="s">
        <v>1206</v>
      </c>
      <c r="G969">
        <v>0</v>
      </c>
      <c r="H969">
        <v>0</v>
      </c>
      <c r="I969" t="s">
        <v>1207</v>
      </c>
      <c r="J969">
        <v>43</v>
      </c>
      <c r="K969">
        <v>724</v>
      </c>
      <c r="L969">
        <v>74</v>
      </c>
      <c r="M969">
        <v>929</v>
      </c>
      <c r="N969">
        <v>97</v>
      </c>
      <c r="O969">
        <v>55</v>
      </c>
      <c r="P969">
        <v>130</v>
      </c>
      <c r="Q969">
        <v>1</v>
      </c>
      <c r="R969">
        <v>5</v>
      </c>
      <c r="S969">
        <v>7</v>
      </c>
      <c r="T969">
        <v>2</v>
      </c>
      <c r="U969">
        <v>1</v>
      </c>
      <c r="V969">
        <v>0</v>
      </c>
      <c r="W969" t="s">
        <v>50</v>
      </c>
      <c r="X969">
        <v>3</v>
      </c>
    </row>
    <row r="970" spans="2:24" x14ac:dyDescent="0.2">
      <c r="B970">
        <v>10727</v>
      </c>
      <c r="C970">
        <v>1971</v>
      </c>
      <c r="D970" t="s">
        <v>40</v>
      </c>
      <c r="E970" t="s">
        <v>32</v>
      </c>
      <c r="F970" t="s">
        <v>1208</v>
      </c>
      <c r="G970">
        <v>1</v>
      </c>
      <c r="H970">
        <v>0</v>
      </c>
      <c r="I970" t="s">
        <v>941</v>
      </c>
      <c r="J970">
        <v>43</v>
      </c>
      <c r="K970">
        <v>1181</v>
      </c>
      <c r="L970">
        <v>107</v>
      </c>
      <c r="M970">
        <v>199</v>
      </c>
      <c r="N970">
        <v>39</v>
      </c>
      <c r="O970">
        <v>30</v>
      </c>
      <c r="P970">
        <v>30</v>
      </c>
      <c r="Q970">
        <v>2</v>
      </c>
      <c r="R970">
        <v>7</v>
      </c>
      <c r="S970">
        <v>13</v>
      </c>
      <c r="T970">
        <v>8</v>
      </c>
      <c r="U970">
        <v>0</v>
      </c>
      <c r="V970">
        <v>0</v>
      </c>
      <c r="W970" t="s">
        <v>27</v>
      </c>
      <c r="X970">
        <v>0</v>
      </c>
    </row>
    <row r="971" spans="2:24" x14ac:dyDescent="0.2">
      <c r="B971">
        <v>5299</v>
      </c>
      <c r="C971">
        <v>1971</v>
      </c>
      <c r="D971" t="s">
        <v>40</v>
      </c>
      <c r="E971" t="s">
        <v>32</v>
      </c>
      <c r="F971" t="s">
        <v>1208</v>
      </c>
      <c r="G971">
        <v>1</v>
      </c>
      <c r="H971">
        <v>0</v>
      </c>
      <c r="I971" t="s">
        <v>941</v>
      </c>
      <c r="J971">
        <v>43</v>
      </c>
      <c r="K971">
        <v>1181</v>
      </c>
      <c r="L971">
        <v>107</v>
      </c>
      <c r="M971">
        <v>199</v>
      </c>
      <c r="N971">
        <v>39</v>
      </c>
      <c r="O971">
        <v>30</v>
      </c>
      <c r="P971">
        <v>30</v>
      </c>
      <c r="Q971">
        <v>2</v>
      </c>
      <c r="R971">
        <v>7</v>
      </c>
      <c r="S971">
        <v>13</v>
      </c>
      <c r="T971">
        <v>8</v>
      </c>
      <c r="U971">
        <v>0</v>
      </c>
      <c r="V971">
        <v>0</v>
      </c>
      <c r="W971" t="s">
        <v>27</v>
      </c>
      <c r="X971">
        <v>0</v>
      </c>
    </row>
    <row r="972" spans="2:24" x14ac:dyDescent="0.2">
      <c r="B972">
        <v>6872</v>
      </c>
      <c r="C972">
        <v>1975</v>
      </c>
      <c r="D972" t="s">
        <v>40</v>
      </c>
      <c r="E972" t="s">
        <v>32</v>
      </c>
      <c r="F972" t="s">
        <v>1209</v>
      </c>
      <c r="G972">
        <v>0</v>
      </c>
      <c r="H972">
        <v>1</v>
      </c>
      <c r="I972" t="s">
        <v>793</v>
      </c>
      <c r="J972">
        <v>43</v>
      </c>
      <c r="K972">
        <v>284</v>
      </c>
      <c r="L972">
        <v>3</v>
      </c>
      <c r="M972">
        <v>84</v>
      </c>
      <c r="N972">
        <v>4</v>
      </c>
      <c r="O972">
        <v>7</v>
      </c>
      <c r="P972">
        <v>23</v>
      </c>
      <c r="Q972">
        <v>2</v>
      </c>
      <c r="R972">
        <v>4</v>
      </c>
      <c r="S972">
        <v>8</v>
      </c>
      <c r="T972">
        <v>4</v>
      </c>
      <c r="U972">
        <v>0</v>
      </c>
      <c r="V972">
        <v>0</v>
      </c>
      <c r="W972" t="s">
        <v>67</v>
      </c>
      <c r="X972">
        <v>0</v>
      </c>
    </row>
    <row r="973" spans="2:24" x14ac:dyDescent="0.2">
      <c r="B973">
        <v>1143</v>
      </c>
      <c r="C973">
        <v>1973</v>
      </c>
      <c r="D973" t="s">
        <v>23</v>
      </c>
      <c r="E973" t="s">
        <v>32</v>
      </c>
      <c r="F973" t="s">
        <v>1210</v>
      </c>
      <c r="G973">
        <v>1</v>
      </c>
      <c r="H973">
        <v>0</v>
      </c>
      <c r="I973" s="1">
        <v>41494</v>
      </c>
      <c r="J973">
        <v>43</v>
      </c>
      <c r="K973">
        <v>7</v>
      </c>
      <c r="L973">
        <v>10</v>
      </c>
      <c r="M973">
        <v>13</v>
      </c>
      <c r="N973">
        <v>3</v>
      </c>
      <c r="O973">
        <v>11</v>
      </c>
      <c r="P973">
        <v>11</v>
      </c>
      <c r="Q973">
        <v>2</v>
      </c>
      <c r="R973">
        <v>2</v>
      </c>
      <c r="S973">
        <v>3</v>
      </c>
      <c r="T973">
        <v>7</v>
      </c>
      <c r="U973">
        <v>0</v>
      </c>
      <c r="V973">
        <v>0</v>
      </c>
      <c r="W973" t="s">
        <v>31</v>
      </c>
      <c r="X973">
        <v>0</v>
      </c>
    </row>
    <row r="974" spans="2:24" x14ac:dyDescent="0.2">
      <c r="B974">
        <v>10381</v>
      </c>
      <c r="C974">
        <v>1980</v>
      </c>
      <c r="D974" t="s">
        <v>23</v>
      </c>
      <c r="E974" t="s">
        <v>28</v>
      </c>
      <c r="F974" t="s">
        <v>1211</v>
      </c>
      <c r="G974">
        <v>0</v>
      </c>
      <c r="H974">
        <v>1</v>
      </c>
      <c r="I974" s="1">
        <v>41401</v>
      </c>
      <c r="J974">
        <v>43</v>
      </c>
      <c r="K974">
        <v>14</v>
      </c>
      <c r="L974">
        <v>0</v>
      </c>
      <c r="M974">
        <v>3</v>
      </c>
      <c r="N974">
        <v>0</v>
      </c>
      <c r="O974">
        <v>0</v>
      </c>
      <c r="P974">
        <v>4</v>
      </c>
      <c r="Q974">
        <v>1</v>
      </c>
      <c r="R974">
        <v>1</v>
      </c>
      <c r="S974">
        <v>2</v>
      </c>
      <c r="T974">
        <v>6</v>
      </c>
      <c r="U974">
        <v>0</v>
      </c>
      <c r="V974">
        <v>0</v>
      </c>
      <c r="W974" t="s">
        <v>27</v>
      </c>
      <c r="X974">
        <v>0</v>
      </c>
    </row>
    <row r="975" spans="2:24" x14ac:dyDescent="0.2">
      <c r="B975">
        <v>11007</v>
      </c>
      <c r="C975">
        <v>1969</v>
      </c>
      <c r="D975" t="s">
        <v>40</v>
      </c>
      <c r="E975" t="s">
        <v>32</v>
      </c>
      <c r="F975" t="s">
        <v>1212</v>
      </c>
      <c r="G975">
        <v>1</v>
      </c>
      <c r="H975">
        <v>0</v>
      </c>
      <c r="I975" s="1">
        <v>41522</v>
      </c>
      <c r="J975">
        <v>43</v>
      </c>
      <c r="K975">
        <v>26</v>
      </c>
      <c r="L975">
        <v>0</v>
      </c>
      <c r="M975">
        <v>6</v>
      </c>
      <c r="N975">
        <v>0</v>
      </c>
      <c r="O975">
        <v>0</v>
      </c>
      <c r="P975">
        <v>2</v>
      </c>
      <c r="Q975">
        <v>1</v>
      </c>
      <c r="R975">
        <v>1</v>
      </c>
      <c r="S975">
        <v>3</v>
      </c>
      <c r="T975">
        <v>8</v>
      </c>
      <c r="U975">
        <v>0</v>
      </c>
      <c r="V975">
        <v>0</v>
      </c>
      <c r="W975" t="s">
        <v>27</v>
      </c>
      <c r="X975">
        <v>0</v>
      </c>
    </row>
    <row r="976" spans="2:24" x14ac:dyDescent="0.2">
      <c r="B976">
        <v>9145</v>
      </c>
      <c r="C976">
        <v>1973</v>
      </c>
      <c r="D976" t="s">
        <v>23</v>
      </c>
      <c r="E976" t="s">
        <v>28</v>
      </c>
      <c r="F976" t="s">
        <v>1213</v>
      </c>
      <c r="G976">
        <v>0</v>
      </c>
      <c r="H976">
        <v>1</v>
      </c>
      <c r="I976" s="1">
        <v>41429</v>
      </c>
      <c r="J976">
        <v>43</v>
      </c>
      <c r="K976">
        <v>604</v>
      </c>
      <c r="L976">
        <v>26</v>
      </c>
      <c r="M976">
        <v>470</v>
      </c>
      <c r="N976">
        <v>123</v>
      </c>
      <c r="O976">
        <v>161</v>
      </c>
      <c r="P976">
        <v>94</v>
      </c>
      <c r="Q976">
        <v>2</v>
      </c>
      <c r="R976">
        <v>5</v>
      </c>
      <c r="S976">
        <v>6</v>
      </c>
      <c r="T976">
        <v>2</v>
      </c>
      <c r="U976">
        <v>0</v>
      </c>
      <c r="V976">
        <v>0</v>
      </c>
      <c r="W976" t="s">
        <v>31</v>
      </c>
      <c r="X976">
        <v>0</v>
      </c>
    </row>
    <row r="977" spans="2:24" x14ac:dyDescent="0.2">
      <c r="B977">
        <v>5267</v>
      </c>
      <c r="C977">
        <v>1971</v>
      </c>
      <c r="D977" t="s">
        <v>23</v>
      </c>
      <c r="E977" t="s">
        <v>24</v>
      </c>
      <c r="F977" t="s">
        <v>1214</v>
      </c>
      <c r="G977">
        <v>1</v>
      </c>
      <c r="H977">
        <v>0</v>
      </c>
      <c r="I977" t="s">
        <v>924</v>
      </c>
      <c r="J977">
        <v>43</v>
      </c>
      <c r="K977">
        <v>16</v>
      </c>
      <c r="L977">
        <v>2</v>
      </c>
      <c r="M977">
        <v>18</v>
      </c>
      <c r="N977">
        <v>2</v>
      </c>
      <c r="O977">
        <v>1</v>
      </c>
      <c r="P977">
        <v>5</v>
      </c>
      <c r="Q977">
        <v>1</v>
      </c>
      <c r="R977">
        <v>1</v>
      </c>
      <c r="S977">
        <v>3</v>
      </c>
      <c r="T977">
        <v>7</v>
      </c>
      <c r="U977">
        <v>0</v>
      </c>
      <c r="V977">
        <v>0</v>
      </c>
      <c r="W977" t="s">
        <v>27</v>
      </c>
      <c r="X977">
        <v>0</v>
      </c>
    </row>
    <row r="978" spans="2:24" x14ac:dyDescent="0.2">
      <c r="B978">
        <v>9738</v>
      </c>
      <c r="C978">
        <v>1987</v>
      </c>
      <c r="D978" t="s">
        <v>53</v>
      </c>
      <c r="E978" t="s">
        <v>36</v>
      </c>
      <c r="F978" t="s">
        <v>1215</v>
      </c>
      <c r="G978">
        <v>1</v>
      </c>
      <c r="H978">
        <v>0</v>
      </c>
      <c r="I978" t="s">
        <v>993</v>
      </c>
      <c r="J978">
        <v>43</v>
      </c>
      <c r="K978">
        <v>65</v>
      </c>
      <c r="L978">
        <v>4</v>
      </c>
      <c r="M978">
        <v>16</v>
      </c>
      <c r="N978">
        <v>0</v>
      </c>
      <c r="O978">
        <v>4</v>
      </c>
      <c r="P978">
        <v>11</v>
      </c>
      <c r="Q978">
        <v>1</v>
      </c>
      <c r="R978">
        <v>3</v>
      </c>
      <c r="S978">
        <v>3</v>
      </c>
      <c r="T978">
        <v>8</v>
      </c>
      <c r="U978">
        <v>0</v>
      </c>
      <c r="V978">
        <v>0</v>
      </c>
      <c r="W978" t="s">
        <v>67</v>
      </c>
      <c r="X978">
        <v>0</v>
      </c>
    </row>
    <row r="979" spans="2:24" x14ac:dyDescent="0.2">
      <c r="B979">
        <v>10212</v>
      </c>
      <c r="C979">
        <v>1987</v>
      </c>
      <c r="D979" t="s">
        <v>53</v>
      </c>
      <c r="E979" t="s">
        <v>36</v>
      </c>
      <c r="F979" t="s">
        <v>1215</v>
      </c>
      <c r="G979">
        <v>1</v>
      </c>
      <c r="H979">
        <v>0</v>
      </c>
      <c r="I979" t="s">
        <v>993</v>
      </c>
      <c r="J979">
        <v>43</v>
      </c>
      <c r="K979">
        <v>65</v>
      </c>
      <c r="L979">
        <v>4</v>
      </c>
      <c r="M979">
        <v>16</v>
      </c>
      <c r="N979">
        <v>0</v>
      </c>
      <c r="O979">
        <v>4</v>
      </c>
      <c r="P979">
        <v>11</v>
      </c>
      <c r="Q979">
        <v>1</v>
      </c>
      <c r="R979">
        <v>3</v>
      </c>
      <c r="S979">
        <v>3</v>
      </c>
      <c r="T979">
        <v>8</v>
      </c>
      <c r="U979">
        <v>0</v>
      </c>
      <c r="V979">
        <v>0</v>
      </c>
      <c r="W979" t="s">
        <v>50</v>
      </c>
      <c r="X979">
        <v>0</v>
      </c>
    </row>
    <row r="980" spans="2:24" x14ac:dyDescent="0.2">
      <c r="B980">
        <v>10010</v>
      </c>
      <c r="C980">
        <v>1954</v>
      </c>
      <c r="D980" t="s">
        <v>40</v>
      </c>
      <c r="E980" t="s">
        <v>24</v>
      </c>
      <c r="F980" t="s">
        <v>1216</v>
      </c>
      <c r="G980">
        <v>1</v>
      </c>
      <c r="H980">
        <v>1</v>
      </c>
      <c r="I980" s="1">
        <v>41069</v>
      </c>
      <c r="J980">
        <v>43</v>
      </c>
      <c r="K980">
        <v>100</v>
      </c>
      <c r="L980">
        <v>2</v>
      </c>
      <c r="M980">
        <v>16</v>
      </c>
      <c r="N980">
        <v>2</v>
      </c>
      <c r="O980">
        <v>1</v>
      </c>
      <c r="P980">
        <v>31</v>
      </c>
      <c r="Q980">
        <v>4</v>
      </c>
      <c r="R980">
        <v>3</v>
      </c>
      <c r="S980">
        <v>2</v>
      </c>
      <c r="T980">
        <v>9</v>
      </c>
      <c r="U980">
        <v>1</v>
      </c>
      <c r="V980">
        <v>0</v>
      </c>
      <c r="W980" t="s">
        <v>38</v>
      </c>
      <c r="X980">
        <v>0</v>
      </c>
    </row>
    <row r="981" spans="2:24" x14ac:dyDescent="0.2">
      <c r="B981">
        <v>10069</v>
      </c>
      <c r="C981">
        <v>1989</v>
      </c>
      <c r="D981" t="s">
        <v>118</v>
      </c>
      <c r="E981" t="s">
        <v>36</v>
      </c>
      <c r="F981" t="s">
        <v>1217</v>
      </c>
      <c r="G981">
        <v>1</v>
      </c>
      <c r="H981">
        <v>0</v>
      </c>
      <c r="I981" t="s">
        <v>658</v>
      </c>
      <c r="J981">
        <v>43</v>
      </c>
      <c r="K981">
        <v>2</v>
      </c>
      <c r="L981">
        <v>7</v>
      </c>
      <c r="M981">
        <v>5</v>
      </c>
      <c r="N981">
        <v>2</v>
      </c>
      <c r="O981">
        <v>15</v>
      </c>
      <c r="P981">
        <v>27</v>
      </c>
      <c r="Q981">
        <v>1</v>
      </c>
      <c r="R981">
        <v>2</v>
      </c>
      <c r="S981">
        <v>2</v>
      </c>
      <c r="T981">
        <v>9</v>
      </c>
      <c r="U981">
        <v>0</v>
      </c>
      <c r="V981">
        <v>0</v>
      </c>
      <c r="W981" t="s">
        <v>67</v>
      </c>
      <c r="X981">
        <v>1</v>
      </c>
    </row>
    <row r="982" spans="2:24" x14ac:dyDescent="0.2">
      <c r="B982">
        <v>2694</v>
      </c>
      <c r="C982">
        <v>1968</v>
      </c>
      <c r="D982" t="s">
        <v>23</v>
      </c>
      <c r="E982" t="s">
        <v>32</v>
      </c>
      <c r="F982" t="s">
        <v>1218</v>
      </c>
      <c r="G982">
        <v>0</v>
      </c>
      <c r="H982">
        <v>1</v>
      </c>
      <c r="I982" t="s">
        <v>358</v>
      </c>
      <c r="J982">
        <v>44</v>
      </c>
      <c r="K982">
        <v>21</v>
      </c>
      <c r="L982">
        <v>0</v>
      </c>
      <c r="M982">
        <v>3</v>
      </c>
      <c r="N982">
        <v>0</v>
      </c>
      <c r="O982">
        <v>0</v>
      </c>
      <c r="P982">
        <v>0</v>
      </c>
      <c r="Q982">
        <v>1</v>
      </c>
      <c r="R982">
        <v>1</v>
      </c>
      <c r="S982">
        <v>3</v>
      </c>
      <c r="T982">
        <v>6</v>
      </c>
      <c r="U982">
        <v>0</v>
      </c>
      <c r="V982">
        <v>0</v>
      </c>
      <c r="W982" t="s">
        <v>27</v>
      </c>
      <c r="X982">
        <v>0</v>
      </c>
    </row>
    <row r="983" spans="2:24" x14ac:dyDescent="0.2">
      <c r="B983">
        <v>10613</v>
      </c>
      <c r="C983">
        <v>1959</v>
      </c>
      <c r="D983" t="s">
        <v>40</v>
      </c>
      <c r="E983" t="s">
        <v>36</v>
      </c>
      <c r="F983" t="s">
        <v>1219</v>
      </c>
      <c r="G983">
        <v>1</v>
      </c>
      <c r="H983">
        <v>1</v>
      </c>
      <c r="I983" t="s">
        <v>1220</v>
      </c>
      <c r="J983">
        <v>44</v>
      </c>
      <c r="K983">
        <v>26</v>
      </c>
      <c r="L983">
        <v>1</v>
      </c>
      <c r="M983">
        <v>16</v>
      </c>
      <c r="N983">
        <v>2</v>
      </c>
      <c r="O983">
        <v>2</v>
      </c>
      <c r="P983">
        <v>15</v>
      </c>
      <c r="Q983">
        <v>4</v>
      </c>
      <c r="R983">
        <v>3</v>
      </c>
      <c r="S983">
        <v>4</v>
      </c>
      <c r="T983">
        <v>4</v>
      </c>
      <c r="U983">
        <v>0</v>
      </c>
      <c r="V983">
        <v>0</v>
      </c>
      <c r="W983" t="s">
        <v>27</v>
      </c>
      <c r="X983">
        <v>0</v>
      </c>
    </row>
    <row r="984" spans="2:24" x14ac:dyDescent="0.2">
      <c r="B984">
        <v>4646</v>
      </c>
      <c r="C984">
        <v>1952</v>
      </c>
      <c r="D984" t="s">
        <v>43</v>
      </c>
      <c r="E984" t="s">
        <v>32</v>
      </c>
      <c r="F984" t="s">
        <v>1221</v>
      </c>
      <c r="G984">
        <v>0</v>
      </c>
      <c r="H984">
        <v>0</v>
      </c>
      <c r="I984" s="1">
        <v>41286</v>
      </c>
      <c r="J984">
        <v>44</v>
      </c>
      <c r="K984">
        <v>207</v>
      </c>
      <c r="L984">
        <v>26</v>
      </c>
      <c r="M984">
        <v>447</v>
      </c>
      <c r="N984">
        <v>75</v>
      </c>
      <c r="O984">
        <v>0</v>
      </c>
      <c r="P984">
        <v>223</v>
      </c>
      <c r="Q984">
        <v>1</v>
      </c>
      <c r="R984">
        <v>5</v>
      </c>
      <c r="S984">
        <v>12</v>
      </c>
      <c r="T984">
        <v>2</v>
      </c>
      <c r="U984">
        <v>0</v>
      </c>
      <c r="V984">
        <v>0</v>
      </c>
      <c r="W984" t="s">
        <v>31</v>
      </c>
      <c r="X984">
        <v>1</v>
      </c>
    </row>
    <row r="985" spans="2:24" x14ac:dyDescent="0.2">
      <c r="B985">
        <v>6935</v>
      </c>
      <c r="C985">
        <v>1952</v>
      </c>
      <c r="D985" t="s">
        <v>43</v>
      </c>
      <c r="E985" t="s">
        <v>32</v>
      </c>
      <c r="F985" t="s">
        <v>1221</v>
      </c>
      <c r="G985">
        <v>0</v>
      </c>
      <c r="H985">
        <v>0</v>
      </c>
      <c r="I985" s="1">
        <v>41286</v>
      </c>
      <c r="J985">
        <v>44</v>
      </c>
      <c r="K985">
        <v>207</v>
      </c>
      <c r="L985">
        <v>26</v>
      </c>
      <c r="M985">
        <v>447</v>
      </c>
      <c r="N985">
        <v>75</v>
      </c>
      <c r="O985">
        <v>0</v>
      </c>
      <c r="P985">
        <v>223</v>
      </c>
      <c r="Q985">
        <v>1</v>
      </c>
      <c r="R985">
        <v>5</v>
      </c>
      <c r="S985">
        <v>12</v>
      </c>
      <c r="T985">
        <v>2</v>
      </c>
      <c r="U985">
        <v>0</v>
      </c>
      <c r="V985">
        <v>0</v>
      </c>
      <c r="W985" t="s">
        <v>50</v>
      </c>
      <c r="X985">
        <v>1</v>
      </c>
    </row>
    <row r="986" spans="2:24" x14ac:dyDescent="0.2">
      <c r="B986">
        <v>5596</v>
      </c>
      <c r="C986">
        <v>1957</v>
      </c>
      <c r="D986" t="s">
        <v>43</v>
      </c>
      <c r="E986" t="s">
        <v>36</v>
      </c>
      <c r="F986" t="s">
        <v>1222</v>
      </c>
      <c r="G986">
        <v>0</v>
      </c>
      <c r="H986">
        <v>1</v>
      </c>
      <c r="I986" s="1">
        <v>41618</v>
      </c>
      <c r="J986">
        <v>44</v>
      </c>
      <c r="K986">
        <v>513</v>
      </c>
      <c r="L986">
        <v>14</v>
      </c>
      <c r="M986">
        <v>154</v>
      </c>
      <c r="N986">
        <v>19</v>
      </c>
      <c r="O986">
        <v>0</v>
      </c>
      <c r="P986">
        <v>28</v>
      </c>
      <c r="Q986">
        <v>1</v>
      </c>
      <c r="R986">
        <v>9</v>
      </c>
      <c r="S986">
        <v>9</v>
      </c>
      <c r="T986">
        <v>6</v>
      </c>
      <c r="U986">
        <v>0</v>
      </c>
      <c r="V986">
        <v>0</v>
      </c>
      <c r="W986" t="s">
        <v>67</v>
      </c>
      <c r="X986">
        <v>0</v>
      </c>
    </row>
    <row r="987" spans="2:24" x14ac:dyDescent="0.2">
      <c r="B987">
        <v>1044</v>
      </c>
      <c r="C987">
        <v>1954</v>
      </c>
      <c r="D987" t="s">
        <v>23</v>
      </c>
      <c r="E987" t="s">
        <v>36</v>
      </c>
      <c r="F987" t="s">
        <v>1223</v>
      </c>
      <c r="G987">
        <v>0</v>
      </c>
      <c r="H987">
        <v>0</v>
      </c>
      <c r="I987" t="s">
        <v>1224</v>
      </c>
      <c r="J987">
        <v>44</v>
      </c>
      <c r="K987">
        <v>299</v>
      </c>
      <c r="L987">
        <v>5</v>
      </c>
      <c r="M987">
        <v>201</v>
      </c>
      <c r="N987">
        <v>21</v>
      </c>
      <c r="O987">
        <v>21</v>
      </c>
      <c r="P987">
        <v>49</v>
      </c>
      <c r="Q987">
        <v>3</v>
      </c>
      <c r="R987">
        <v>5</v>
      </c>
      <c r="S987">
        <v>8</v>
      </c>
      <c r="T987">
        <v>4</v>
      </c>
      <c r="U987">
        <v>0</v>
      </c>
      <c r="V987">
        <v>0</v>
      </c>
      <c r="W987" t="s">
        <v>38</v>
      </c>
      <c r="X987">
        <v>0</v>
      </c>
    </row>
    <row r="988" spans="2:24" x14ac:dyDescent="0.2">
      <c r="B988">
        <v>9274</v>
      </c>
      <c r="C988">
        <v>1962</v>
      </c>
      <c r="D988" t="s">
        <v>53</v>
      </c>
      <c r="E988" t="s">
        <v>32</v>
      </c>
      <c r="F988" t="s">
        <v>1225</v>
      </c>
      <c r="G988">
        <v>0</v>
      </c>
      <c r="H988">
        <v>0</v>
      </c>
      <c r="I988" t="s">
        <v>260</v>
      </c>
      <c r="J988">
        <v>44</v>
      </c>
      <c r="K988">
        <v>525</v>
      </c>
      <c r="L988">
        <v>147</v>
      </c>
      <c r="M988">
        <v>112</v>
      </c>
      <c r="N988">
        <v>219</v>
      </c>
      <c r="O988">
        <v>147</v>
      </c>
      <c r="P988">
        <v>63</v>
      </c>
      <c r="Q988">
        <v>1</v>
      </c>
      <c r="R988">
        <v>6</v>
      </c>
      <c r="S988">
        <v>9</v>
      </c>
      <c r="T988">
        <v>2</v>
      </c>
      <c r="U988">
        <v>0</v>
      </c>
      <c r="V988">
        <v>0</v>
      </c>
      <c r="W988" t="s">
        <v>67</v>
      </c>
      <c r="X988">
        <v>1</v>
      </c>
    </row>
    <row r="989" spans="2:24" x14ac:dyDescent="0.2">
      <c r="B989">
        <v>9076</v>
      </c>
      <c r="C989">
        <v>1981</v>
      </c>
      <c r="D989" t="s">
        <v>40</v>
      </c>
      <c r="E989" t="s">
        <v>32</v>
      </c>
      <c r="F989" t="s">
        <v>1226</v>
      </c>
      <c r="G989">
        <v>1</v>
      </c>
      <c r="H989">
        <v>0</v>
      </c>
      <c r="I989" s="1">
        <v>41395</v>
      </c>
      <c r="J989">
        <v>44</v>
      </c>
      <c r="K989">
        <v>155</v>
      </c>
      <c r="L989">
        <v>1</v>
      </c>
      <c r="M989">
        <v>25</v>
      </c>
      <c r="N989">
        <v>0</v>
      </c>
      <c r="O989">
        <v>1</v>
      </c>
      <c r="P989">
        <v>3</v>
      </c>
      <c r="Q989">
        <v>4</v>
      </c>
      <c r="R989">
        <v>4</v>
      </c>
      <c r="S989">
        <v>4</v>
      </c>
      <c r="T989">
        <v>8</v>
      </c>
      <c r="U989">
        <v>0</v>
      </c>
      <c r="V989">
        <v>0</v>
      </c>
      <c r="W989" t="s">
        <v>67</v>
      </c>
      <c r="X989">
        <v>0</v>
      </c>
    </row>
    <row r="990" spans="2:24" x14ac:dyDescent="0.2">
      <c r="B990">
        <v>4947</v>
      </c>
      <c r="C990">
        <v>1967</v>
      </c>
      <c r="D990" t="s">
        <v>43</v>
      </c>
      <c r="E990" t="s">
        <v>28</v>
      </c>
      <c r="F990" t="s">
        <v>1227</v>
      </c>
      <c r="G990">
        <v>0</v>
      </c>
      <c r="H990">
        <v>0</v>
      </c>
      <c r="I990" t="s">
        <v>602</v>
      </c>
      <c r="J990">
        <v>44</v>
      </c>
      <c r="K990">
        <v>606</v>
      </c>
      <c r="L990">
        <v>24</v>
      </c>
      <c r="M990">
        <v>974</v>
      </c>
      <c r="N990">
        <v>197</v>
      </c>
      <c r="O990">
        <v>194</v>
      </c>
      <c r="P990">
        <v>64</v>
      </c>
      <c r="Q990">
        <v>1</v>
      </c>
      <c r="R990">
        <v>7</v>
      </c>
      <c r="S990">
        <v>9</v>
      </c>
      <c r="T990">
        <v>4</v>
      </c>
      <c r="U990">
        <v>1</v>
      </c>
      <c r="V990">
        <v>0</v>
      </c>
      <c r="W990" t="s">
        <v>27</v>
      </c>
      <c r="X990">
        <v>2</v>
      </c>
    </row>
    <row r="991" spans="2:24" x14ac:dyDescent="0.2">
      <c r="B991">
        <v>10176</v>
      </c>
      <c r="C991">
        <v>1969</v>
      </c>
      <c r="D991" t="s">
        <v>23</v>
      </c>
      <c r="E991" t="s">
        <v>28</v>
      </c>
      <c r="F991" t="s">
        <v>1228</v>
      </c>
      <c r="G991">
        <v>0</v>
      </c>
      <c r="H991">
        <v>1</v>
      </c>
      <c r="I991" t="s">
        <v>1229</v>
      </c>
      <c r="J991">
        <v>44</v>
      </c>
      <c r="K991">
        <v>159</v>
      </c>
      <c r="L991">
        <v>0</v>
      </c>
      <c r="M991">
        <v>120</v>
      </c>
      <c r="N991">
        <v>0</v>
      </c>
      <c r="O991">
        <v>0</v>
      </c>
      <c r="P991">
        <v>137</v>
      </c>
      <c r="Q991">
        <v>7</v>
      </c>
      <c r="R991">
        <v>4</v>
      </c>
      <c r="S991">
        <v>8</v>
      </c>
      <c r="T991">
        <v>8</v>
      </c>
      <c r="U991">
        <v>1</v>
      </c>
      <c r="V991">
        <v>0</v>
      </c>
      <c r="W991" t="s">
        <v>27</v>
      </c>
      <c r="X991">
        <v>2</v>
      </c>
    </row>
    <row r="992" spans="2:24" x14ac:dyDescent="0.2">
      <c r="B992">
        <v>3507</v>
      </c>
      <c r="C992">
        <v>1971</v>
      </c>
      <c r="D992" t="s">
        <v>23</v>
      </c>
      <c r="E992" t="s">
        <v>28</v>
      </c>
      <c r="F992" t="s">
        <v>1230</v>
      </c>
      <c r="G992">
        <v>1</v>
      </c>
      <c r="H992">
        <v>0</v>
      </c>
      <c r="I992" t="s">
        <v>275</v>
      </c>
      <c r="J992">
        <v>44</v>
      </c>
      <c r="K992">
        <v>676</v>
      </c>
      <c r="L992">
        <v>161</v>
      </c>
      <c r="M992">
        <v>426</v>
      </c>
      <c r="N992">
        <v>210</v>
      </c>
      <c r="O992">
        <v>44</v>
      </c>
      <c r="P992">
        <v>58</v>
      </c>
      <c r="Q992">
        <v>2</v>
      </c>
      <c r="R992">
        <v>2</v>
      </c>
      <c r="S992">
        <v>5</v>
      </c>
      <c r="T992">
        <v>6</v>
      </c>
      <c r="U992">
        <v>1</v>
      </c>
      <c r="V992">
        <v>0</v>
      </c>
      <c r="W992" t="s">
        <v>35</v>
      </c>
      <c r="X992">
        <v>0</v>
      </c>
    </row>
    <row r="993" spans="2:24" x14ac:dyDescent="0.2">
      <c r="B993">
        <v>10341</v>
      </c>
      <c r="C993">
        <v>1949</v>
      </c>
      <c r="D993" t="s">
        <v>23</v>
      </c>
      <c r="E993" t="s">
        <v>36</v>
      </c>
      <c r="F993" t="s">
        <v>1231</v>
      </c>
      <c r="G993">
        <v>0</v>
      </c>
      <c r="H993">
        <v>0</v>
      </c>
      <c r="I993" t="s">
        <v>1232</v>
      </c>
      <c r="J993">
        <v>45</v>
      </c>
      <c r="K993">
        <v>68</v>
      </c>
      <c r="L993">
        <v>28</v>
      </c>
      <c r="M993">
        <v>39</v>
      </c>
      <c r="N993">
        <v>16</v>
      </c>
      <c r="O993">
        <v>30</v>
      </c>
      <c r="P993">
        <v>41</v>
      </c>
      <c r="Q993">
        <v>1</v>
      </c>
      <c r="R993">
        <v>2</v>
      </c>
      <c r="S993">
        <v>5</v>
      </c>
      <c r="T993">
        <v>2</v>
      </c>
      <c r="U993">
        <v>0</v>
      </c>
      <c r="V993">
        <v>0</v>
      </c>
      <c r="W993" t="s">
        <v>38</v>
      </c>
      <c r="X993">
        <v>0</v>
      </c>
    </row>
    <row r="994" spans="2:24" x14ac:dyDescent="0.2">
      <c r="B994">
        <v>2639</v>
      </c>
      <c r="C994">
        <v>1967</v>
      </c>
      <c r="D994" t="s">
        <v>23</v>
      </c>
      <c r="E994" t="s">
        <v>28</v>
      </c>
      <c r="F994" t="s">
        <v>1233</v>
      </c>
      <c r="G994">
        <v>1</v>
      </c>
      <c r="H994">
        <v>1</v>
      </c>
      <c r="I994" s="1">
        <v>41913</v>
      </c>
      <c r="J994">
        <v>45</v>
      </c>
      <c r="K994">
        <v>19</v>
      </c>
      <c r="L994">
        <v>5</v>
      </c>
      <c r="M994">
        <v>12</v>
      </c>
      <c r="N994">
        <v>10</v>
      </c>
      <c r="O994">
        <v>3</v>
      </c>
      <c r="P994">
        <v>19</v>
      </c>
      <c r="Q994">
        <v>3</v>
      </c>
      <c r="R994">
        <v>3</v>
      </c>
      <c r="S994">
        <v>2</v>
      </c>
      <c r="T994">
        <v>6</v>
      </c>
      <c r="U994">
        <v>0</v>
      </c>
      <c r="V994">
        <v>0</v>
      </c>
      <c r="W994" t="s">
        <v>67</v>
      </c>
      <c r="X994">
        <v>0</v>
      </c>
    </row>
    <row r="995" spans="2:24" x14ac:dyDescent="0.2">
      <c r="B995">
        <v>6201</v>
      </c>
      <c r="C995">
        <v>1979</v>
      </c>
      <c r="D995" t="s">
        <v>23</v>
      </c>
      <c r="E995" t="s">
        <v>28</v>
      </c>
      <c r="F995" t="s">
        <v>1234</v>
      </c>
      <c r="G995">
        <v>1</v>
      </c>
      <c r="H995">
        <v>1</v>
      </c>
      <c r="I995" t="s">
        <v>617</v>
      </c>
      <c r="J995">
        <v>45</v>
      </c>
      <c r="K995">
        <v>22</v>
      </c>
      <c r="L995">
        <v>2</v>
      </c>
      <c r="M995">
        <v>14</v>
      </c>
      <c r="N995">
        <v>0</v>
      </c>
      <c r="O995">
        <v>1</v>
      </c>
      <c r="P995">
        <v>10</v>
      </c>
      <c r="Q995">
        <v>2</v>
      </c>
      <c r="R995">
        <v>2</v>
      </c>
      <c r="S995">
        <v>3</v>
      </c>
      <c r="T995">
        <v>7</v>
      </c>
      <c r="U995">
        <v>0</v>
      </c>
      <c r="V995">
        <v>1</v>
      </c>
      <c r="W995" t="s">
        <v>27</v>
      </c>
      <c r="X995">
        <v>0</v>
      </c>
    </row>
    <row r="996" spans="2:24" x14ac:dyDescent="0.2">
      <c r="B996">
        <v>7397</v>
      </c>
      <c r="C996">
        <v>1952</v>
      </c>
      <c r="D996" t="s">
        <v>23</v>
      </c>
      <c r="E996" t="s">
        <v>28</v>
      </c>
      <c r="F996" t="s">
        <v>1235</v>
      </c>
      <c r="G996">
        <v>0</v>
      </c>
      <c r="H996">
        <v>1</v>
      </c>
      <c r="I996" t="s">
        <v>1236</v>
      </c>
      <c r="J996">
        <v>45</v>
      </c>
      <c r="K996">
        <v>494</v>
      </c>
      <c r="L996">
        <v>5</v>
      </c>
      <c r="M996">
        <v>82</v>
      </c>
      <c r="N996">
        <v>7</v>
      </c>
      <c r="O996">
        <v>0</v>
      </c>
      <c r="P996">
        <v>100</v>
      </c>
      <c r="Q996">
        <v>3</v>
      </c>
      <c r="R996">
        <v>7</v>
      </c>
      <c r="S996">
        <v>9</v>
      </c>
      <c r="T996">
        <v>7</v>
      </c>
      <c r="U996">
        <v>0</v>
      </c>
      <c r="V996">
        <v>0</v>
      </c>
      <c r="W996" t="s">
        <v>27</v>
      </c>
      <c r="X996">
        <v>0</v>
      </c>
    </row>
    <row r="997" spans="2:24" x14ac:dyDescent="0.2">
      <c r="B997">
        <v>2181</v>
      </c>
      <c r="C997">
        <v>1971</v>
      </c>
      <c r="D997" t="s">
        <v>23</v>
      </c>
      <c r="E997" t="s">
        <v>32</v>
      </c>
      <c r="F997" t="s">
        <v>1237</v>
      </c>
      <c r="G997">
        <v>0</v>
      </c>
      <c r="H997">
        <v>0</v>
      </c>
      <c r="I997" t="s">
        <v>235</v>
      </c>
      <c r="J997">
        <v>45</v>
      </c>
      <c r="K997">
        <v>353</v>
      </c>
      <c r="L997">
        <v>61</v>
      </c>
      <c r="M997">
        <v>753</v>
      </c>
      <c r="N997">
        <v>40</v>
      </c>
      <c r="O997">
        <v>46</v>
      </c>
      <c r="P997">
        <v>27</v>
      </c>
      <c r="Q997">
        <v>1</v>
      </c>
      <c r="R997">
        <v>3</v>
      </c>
      <c r="S997">
        <v>7</v>
      </c>
      <c r="T997">
        <v>2</v>
      </c>
      <c r="U997">
        <v>0</v>
      </c>
      <c r="V997">
        <v>0</v>
      </c>
      <c r="W997" t="s">
        <v>27</v>
      </c>
      <c r="X997">
        <v>0</v>
      </c>
    </row>
    <row r="998" spans="2:24" x14ac:dyDescent="0.2">
      <c r="B998">
        <v>1204</v>
      </c>
      <c r="C998">
        <v>1971</v>
      </c>
      <c r="D998" t="s">
        <v>40</v>
      </c>
      <c r="E998" t="s">
        <v>32</v>
      </c>
      <c r="F998" t="s">
        <v>1238</v>
      </c>
      <c r="G998">
        <v>0</v>
      </c>
      <c r="H998">
        <v>1</v>
      </c>
      <c r="I998" t="s">
        <v>917</v>
      </c>
      <c r="J998">
        <v>45</v>
      </c>
      <c r="K998">
        <v>1253</v>
      </c>
      <c r="L998">
        <v>0</v>
      </c>
      <c r="M998">
        <v>447</v>
      </c>
      <c r="N998">
        <v>23</v>
      </c>
      <c r="O998">
        <v>71</v>
      </c>
      <c r="P998">
        <v>35</v>
      </c>
      <c r="Q998">
        <v>3</v>
      </c>
      <c r="R998">
        <v>11</v>
      </c>
      <c r="S998">
        <v>11</v>
      </c>
      <c r="T998">
        <v>8</v>
      </c>
      <c r="U998">
        <v>0</v>
      </c>
      <c r="V998">
        <v>0</v>
      </c>
      <c r="W998" t="s">
        <v>67</v>
      </c>
      <c r="X998">
        <v>1</v>
      </c>
    </row>
    <row r="999" spans="2:24" x14ac:dyDescent="0.2">
      <c r="B999">
        <v>1170</v>
      </c>
      <c r="C999">
        <v>1976</v>
      </c>
      <c r="D999" t="s">
        <v>23</v>
      </c>
      <c r="E999" t="s">
        <v>32</v>
      </c>
      <c r="F999" t="s">
        <v>1239</v>
      </c>
      <c r="G999">
        <v>1</v>
      </c>
      <c r="H999">
        <v>0</v>
      </c>
      <c r="I999" t="s">
        <v>1240</v>
      </c>
      <c r="J999">
        <v>45</v>
      </c>
      <c r="K999">
        <v>50</v>
      </c>
      <c r="L999">
        <v>15</v>
      </c>
      <c r="M999">
        <v>110</v>
      </c>
      <c r="N999">
        <v>39</v>
      </c>
      <c r="O999">
        <v>15</v>
      </c>
      <c r="P999">
        <v>15</v>
      </c>
      <c r="Q999">
        <v>4</v>
      </c>
      <c r="R999">
        <v>5</v>
      </c>
      <c r="S999">
        <v>4</v>
      </c>
      <c r="T999">
        <v>8</v>
      </c>
      <c r="U999">
        <v>0</v>
      </c>
      <c r="V999">
        <v>0</v>
      </c>
      <c r="W999" t="s">
        <v>27</v>
      </c>
      <c r="X999">
        <v>0</v>
      </c>
    </row>
    <row r="1000" spans="2:24" x14ac:dyDescent="0.2">
      <c r="B1000">
        <v>8812</v>
      </c>
      <c r="C1000">
        <v>1980</v>
      </c>
      <c r="D1000" t="s">
        <v>43</v>
      </c>
      <c r="E1000" t="s">
        <v>24</v>
      </c>
      <c r="F1000" t="s">
        <v>1241</v>
      </c>
      <c r="G1000">
        <v>1</v>
      </c>
      <c r="H1000">
        <v>0</v>
      </c>
      <c r="I1000" s="1">
        <v>41550</v>
      </c>
      <c r="J1000">
        <v>45</v>
      </c>
      <c r="K1000">
        <v>12</v>
      </c>
      <c r="L1000">
        <v>3</v>
      </c>
      <c r="M1000">
        <v>8</v>
      </c>
      <c r="N1000">
        <v>8</v>
      </c>
      <c r="O1000">
        <v>0</v>
      </c>
      <c r="P1000">
        <v>17</v>
      </c>
      <c r="Q1000">
        <v>2</v>
      </c>
      <c r="R1000">
        <v>2</v>
      </c>
      <c r="S1000">
        <v>3</v>
      </c>
      <c r="T1000">
        <v>7</v>
      </c>
      <c r="U1000">
        <v>0</v>
      </c>
      <c r="V1000">
        <v>0</v>
      </c>
      <c r="W1000" t="s">
        <v>27</v>
      </c>
      <c r="X1000">
        <v>0</v>
      </c>
    </row>
    <row r="1001" spans="2:24" x14ac:dyDescent="0.2">
      <c r="B1001">
        <v>4690</v>
      </c>
      <c r="C1001">
        <v>1954</v>
      </c>
      <c r="D1001" t="s">
        <v>23</v>
      </c>
      <c r="E1001" t="s">
        <v>32</v>
      </c>
      <c r="F1001" t="s">
        <v>1242</v>
      </c>
      <c r="G1001">
        <v>0</v>
      </c>
      <c r="H1001">
        <v>1</v>
      </c>
      <c r="I1001" t="s">
        <v>695</v>
      </c>
      <c r="J1001">
        <v>45</v>
      </c>
      <c r="K1001">
        <v>443</v>
      </c>
      <c r="L1001">
        <v>10</v>
      </c>
      <c r="M1001">
        <v>75</v>
      </c>
      <c r="N1001">
        <v>0</v>
      </c>
      <c r="O1001">
        <v>10</v>
      </c>
      <c r="P1001">
        <v>48</v>
      </c>
      <c r="Q1001">
        <v>4</v>
      </c>
      <c r="R1001">
        <v>8</v>
      </c>
      <c r="S1001">
        <v>8</v>
      </c>
      <c r="T1001">
        <v>8</v>
      </c>
      <c r="U1001">
        <v>0</v>
      </c>
      <c r="V1001">
        <v>0</v>
      </c>
      <c r="W1001" t="s">
        <v>31</v>
      </c>
      <c r="X1001">
        <v>0</v>
      </c>
    </row>
    <row r="1002" spans="2:24" x14ac:dyDescent="0.2">
      <c r="B1002">
        <v>1715</v>
      </c>
      <c r="C1002">
        <v>1979</v>
      </c>
      <c r="D1002" t="s">
        <v>23</v>
      </c>
      <c r="E1002" t="s">
        <v>36</v>
      </c>
      <c r="F1002" t="s">
        <v>1243</v>
      </c>
      <c r="G1002">
        <v>1</v>
      </c>
      <c r="H1002">
        <v>0</v>
      </c>
      <c r="I1002" s="1">
        <v>41580</v>
      </c>
      <c r="J1002">
        <v>45</v>
      </c>
      <c r="K1002">
        <v>9</v>
      </c>
      <c r="L1002">
        <v>4</v>
      </c>
      <c r="M1002">
        <v>18</v>
      </c>
      <c r="N1002">
        <v>7</v>
      </c>
      <c r="O1002">
        <v>5</v>
      </c>
      <c r="P1002">
        <v>5</v>
      </c>
      <c r="Q1002">
        <v>2</v>
      </c>
      <c r="R1002">
        <v>2</v>
      </c>
      <c r="S1002">
        <v>3</v>
      </c>
      <c r="T1002">
        <v>7</v>
      </c>
      <c r="U1002">
        <v>0</v>
      </c>
      <c r="V1002">
        <v>0</v>
      </c>
      <c r="W1002" t="s">
        <v>38</v>
      </c>
      <c r="X1002">
        <v>0</v>
      </c>
    </row>
    <row r="1003" spans="2:24" x14ac:dyDescent="0.2">
      <c r="B1003">
        <v>10821</v>
      </c>
      <c r="C1003">
        <v>1979</v>
      </c>
      <c r="D1003" t="s">
        <v>23</v>
      </c>
      <c r="E1003" t="s">
        <v>32</v>
      </c>
      <c r="F1003" t="s">
        <v>1244</v>
      </c>
      <c r="G1003">
        <v>1</v>
      </c>
      <c r="H1003">
        <v>1</v>
      </c>
      <c r="I1003" s="1">
        <v>41427</v>
      </c>
      <c r="J1003">
        <v>45</v>
      </c>
      <c r="K1003">
        <v>182</v>
      </c>
      <c r="L1003">
        <v>4</v>
      </c>
      <c r="M1003">
        <v>33</v>
      </c>
      <c r="N1003">
        <v>0</v>
      </c>
      <c r="O1003">
        <v>2</v>
      </c>
      <c r="P1003">
        <v>42</v>
      </c>
      <c r="Q1003">
        <v>6</v>
      </c>
      <c r="R1003">
        <v>4</v>
      </c>
      <c r="S1003">
        <v>5</v>
      </c>
      <c r="T1003">
        <v>7</v>
      </c>
      <c r="U1003">
        <v>0</v>
      </c>
      <c r="V1003">
        <v>0</v>
      </c>
      <c r="W1003" t="s">
        <v>27</v>
      </c>
      <c r="X1003">
        <v>0</v>
      </c>
    </row>
    <row r="1004" spans="2:24" x14ac:dyDescent="0.2">
      <c r="B1004">
        <v>6543</v>
      </c>
      <c r="C1004">
        <v>1946</v>
      </c>
      <c r="D1004" t="s">
        <v>53</v>
      </c>
      <c r="E1004" t="s">
        <v>36</v>
      </c>
      <c r="F1004" t="s">
        <v>1245</v>
      </c>
      <c r="G1004">
        <v>0</v>
      </c>
      <c r="H1004">
        <v>0</v>
      </c>
      <c r="I1004" t="s">
        <v>1246</v>
      </c>
      <c r="J1004">
        <v>45</v>
      </c>
      <c r="K1004">
        <v>521</v>
      </c>
      <c r="L1004">
        <v>168</v>
      </c>
      <c r="M1004">
        <v>706</v>
      </c>
      <c r="N1004">
        <v>80</v>
      </c>
      <c r="O1004">
        <v>76</v>
      </c>
      <c r="P1004">
        <v>61</v>
      </c>
      <c r="Q1004">
        <v>1</v>
      </c>
      <c r="R1004">
        <v>3</v>
      </c>
      <c r="S1004">
        <v>4</v>
      </c>
      <c r="T1004">
        <v>2</v>
      </c>
      <c r="U1004">
        <v>0</v>
      </c>
      <c r="V1004">
        <v>0</v>
      </c>
      <c r="W1004" t="s">
        <v>31</v>
      </c>
      <c r="X1004">
        <v>0</v>
      </c>
    </row>
    <row r="1005" spans="2:24" x14ac:dyDescent="0.2">
      <c r="B1005">
        <v>7119</v>
      </c>
      <c r="C1005">
        <v>1983</v>
      </c>
      <c r="D1005" t="s">
        <v>23</v>
      </c>
      <c r="E1005" t="s">
        <v>28</v>
      </c>
      <c r="F1005" t="s">
        <v>1247</v>
      </c>
      <c r="G1005">
        <v>0</v>
      </c>
      <c r="H1005">
        <v>0</v>
      </c>
      <c r="I1005" s="1">
        <v>41609</v>
      </c>
      <c r="J1005">
        <v>45</v>
      </c>
      <c r="K1005">
        <v>395</v>
      </c>
      <c r="L1005">
        <v>15</v>
      </c>
      <c r="M1005">
        <v>263</v>
      </c>
      <c r="N1005">
        <v>60</v>
      </c>
      <c r="O1005">
        <v>54</v>
      </c>
      <c r="P1005">
        <v>38</v>
      </c>
      <c r="Q1005">
        <v>1</v>
      </c>
      <c r="R1005">
        <v>2</v>
      </c>
      <c r="S1005">
        <v>6</v>
      </c>
      <c r="T1005">
        <v>1</v>
      </c>
      <c r="U1005">
        <v>0</v>
      </c>
      <c r="V1005">
        <v>0</v>
      </c>
      <c r="W1005" t="s">
        <v>67</v>
      </c>
      <c r="X1005">
        <v>0</v>
      </c>
    </row>
    <row r="1006" spans="2:24" x14ac:dyDescent="0.2">
      <c r="B1006">
        <v>3518</v>
      </c>
      <c r="C1006">
        <v>1984</v>
      </c>
      <c r="D1006" t="s">
        <v>23</v>
      </c>
      <c r="E1006" t="s">
        <v>32</v>
      </c>
      <c r="F1006" t="s">
        <v>1248</v>
      </c>
      <c r="G1006">
        <v>1</v>
      </c>
      <c r="H1006">
        <v>0</v>
      </c>
      <c r="I1006" s="1">
        <v>41041</v>
      </c>
      <c r="J1006">
        <v>45</v>
      </c>
      <c r="K1006">
        <v>10</v>
      </c>
      <c r="L1006">
        <v>1</v>
      </c>
      <c r="M1006">
        <v>18</v>
      </c>
      <c r="N1006">
        <v>10</v>
      </c>
      <c r="O1006">
        <v>4</v>
      </c>
      <c r="P1006">
        <v>7</v>
      </c>
      <c r="Q1006">
        <v>1</v>
      </c>
      <c r="R1006">
        <v>1</v>
      </c>
      <c r="S1006">
        <v>2</v>
      </c>
      <c r="T1006">
        <v>9</v>
      </c>
      <c r="U1006">
        <v>0</v>
      </c>
      <c r="V1006">
        <v>0</v>
      </c>
      <c r="W1006" t="s">
        <v>50</v>
      </c>
      <c r="X1006">
        <v>0</v>
      </c>
    </row>
    <row r="1007" spans="2:24" x14ac:dyDescent="0.2">
      <c r="B1007">
        <v>1245</v>
      </c>
      <c r="C1007">
        <v>1967</v>
      </c>
      <c r="D1007" t="s">
        <v>23</v>
      </c>
      <c r="E1007" t="s">
        <v>28</v>
      </c>
      <c r="F1007" t="s">
        <v>1249</v>
      </c>
      <c r="G1007">
        <v>0</v>
      </c>
      <c r="H1007">
        <v>1</v>
      </c>
      <c r="I1007" s="1">
        <v>41224</v>
      </c>
      <c r="J1007">
        <v>45</v>
      </c>
      <c r="K1007">
        <v>977</v>
      </c>
      <c r="L1007">
        <v>12</v>
      </c>
      <c r="M1007">
        <v>253</v>
      </c>
      <c r="N1007">
        <v>16</v>
      </c>
      <c r="O1007">
        <v>12</v>
      </c>
      <c r="P1007">
        <v>101</v>
      </c>
      <c r="Q1007">
        <v>4</v>
      </c>
      <c r="R1007">
        <v>4</v>
      </c>
      <c r="S1007">
        <v>12</v>
      </c>
      <c r="T1007">
        <v>8</v>
      </c>
      <c r="U1007">
        <v>0</v>
      </c>
      <c r="V1007">
        <v>0</v>
      </c>
      <c r="W1007" t="s">
        <v>27</v>
      </c>
      <c r="X1007">
        <v>1</v>
      </c>
    </row>
    <row r="1008" spans="2:24" x14ac:dyDescent="0.2">
      <c r="B1008">
        <v>2561</v>
      </c>
      <c r="C1008">
        <v>1967</v>
      </c>
      <c r="D1008" t="s">
        <v>23</v>
      </c>
      <c r="E1008" t="s">
        <v>28</v>
      </c>
      <c r="F1008" t="s">
        <v>1249</v>
      </c>
      <c r="G1008">
        <v>0</v>
      </c>
      <c r="H1008">
        <v>1</v>
      </c>
      <c r="I1008" s="1">
        <v>41224</v>
      </c>
      <c r="J1008">
        <v>45</v>
      </c>
      <c r="K1008">
        <v>977</v>
      </c>
      <c r="L1008">
        <v>12</v>
      </c>
      <c r="M1008">
        <v>253</v>
      </c>
      <c r="N1008">
        <v>16</v>
      </c>
      <c r="O1008">
        <v>12</v>
      </c>
      <c r="P1008">
        <v>101</v>
      </c>
      <c r="Q1008">
        <v>4</v>
      </c>
      <c r="R1008">
        <v>4</v>
      </c>
      <c r="S1008">
        <v>12</v>
      </c>
      <c r="T1008">
        <v>8</v>
      </c>
      <c r="U1008">
        <v>0</v>
      </c>
      <c r="V1008">
        <v>0</v>
      </c>
      <c r="W1008" t="s">
        <v>46</v>
      </c>
      <c r="X1008">
        <v>1</v>
      </c>
    </row>
    <row r="1009" spans="2:24" x14ac:dyDescent="0.2">
      <c r="B1009">
        <v>9624</v>
      </c>
      <c r="C1009">
        <v>1959</v>
      </c>
      <c r="D1009" t="s">
        <v>40</v>
      </c>
      <c r="E1009" t="s">
        <v>36</v>
      </c>
      <c r="F1009" t="s">
        <v>1250</v>
      </c>
      <c r="G1009">
        <v>0</v>
      </c>
      <c r="H1009">
        <v>0</v>
      </c>
      <c r="I1009" t="s">
        <v>1251</v>
      </c>
      <c r="J1009">
        <v>46</v>
      </c>
      <c r="K1009">
        <v>603</v>
      </c>
      <c r="L1009">
        <v>45</v>
      </c>
      <c r="M1009">
        <v>207</v>
      </c>
      <c r="N1009">
        <v>36</v>
      </c>
      <c r="O1009">
        <v>18</v>
      </c>
      <c r="P1009">
        <v>54</v>
      </c>
      <c r="Q1009">
        <v>1</v>
      </c>
      <c r="R1009">
        <v>3</v>
      </c>
      <c r="S1009">
        <v>6</v>
      </c>
      <c r="T1009">
        <v>1</v>
      </c>
      <c r="U1009">
        <v>0</v>
      </c>
      <c r="V1009">
        <v>0</v>
      </c>
      <c r="W1009" t="s">
        <v>27</v>
      </c>
      <c r="X1009">
        <v>0</v>
      </c>
    </row>
    <row r="1010" spans="2:24" x14ac:dyDescent="0.2">
      <c r="B1010">
        <v>10509</v>
      </c>
      <c r="C1010">
        <v>1956</v>
      </c>
      <c r="D1010" t="s">
        <v>53</v>
      </c>
      <c r="E1010" t="s">
        <v>28</v>
      </c>
      <c r="F1010" t="s">
        <v>1252</v>
      </c>
      <c r="G1010">
        <v>1</v>
      </c>
      <c r="H1010">
        <v>1</v>
      </c>
      <c r="I1010" s="1">
        <v>41676</v>
      </c>
      <c r="J1010">
        <v>46</v>
      </c>
      <c r="K1010">
        <v>51</v>
      </c>
      <c r="L1010">
        <v>0</v>
      </c>
      <c r="M1010">
        <v>16</v>
      </c>
      <c r="N1010">
        <v>0</v>
      </c>
      <c r="O1010">
        <v>0</v>
      </c>
      <c r="P1010">
        <v>4</v>
      </c>
      <c r="Q1010">
        <v>2</v>
      </c>
      <c r="R1010">
        <v>3</v>
      </c>
      <c r="S1010">
        <v>3</v>
      </c>
      <c r="T1010">
        <v>8</v>
      </c>
      <c r="U1010">
        <v>0</v>
      </c>
      <c r="V1010">
        <v>0</v>
      </c>
      <c r="W1010" t="s">
        <v>35</v>
      </c>
      <c r="X1010">
        <v>0</v>
      </c>
    </row>
    <row r="1011" spans="2:24" x14ac:dyDescent="0.2">
      <c r="B1011">
        <v>7629</v>
      </c>
      <c r="C1011">
        <v>1978</v>
      </c>
      <c r="D1011" t="s">
        <v>23</v>
      </c>
      <c r="E1011" t="s">
        <v>32</v>
      </c>
      <c r="F1011" t="s">
        <v>1253</v>
      </c>
      <c r="G1011">
        <v>1</v>
      </c>
      <c r="H1011">
        <v>1</v>
      </c>
      <c r="I1011" s="1">
        <v>41856</v>
      </c>
      <c r="J1011">
        <v>46</v>
      </c>
      <c r="K1011">
        <v>5</v>
      </c>
      <c r="L1011">
        <v>3</v>
      </c>
      <c r="M1011">
        <v>9</v>
      </c>
      <c r="N1011">
        <v>6</v>
      </c>
      <c r="O1011">
        <v>2</v>
      </c>
      <c r="P1011">
        <v>6</v>
      </c>
      <c r="Q1011">
        <v>2</v>
      </c>
      <c r="R1011">
        <v>2</v>
      </c>
      <c r="S1011">
        <v>3</v>
      </c>
      <c r="T1011">
        <v>7</v>
      </c>
      <c r="U1011">
        <v>0</v>
      </c>
      <c r="V1011">
        <v>0</v>
      </c>
      <c r="W1011" t="s">
        <v>27</v>
      </c>
      <c r="X1011">
        <v>0</v>
      </c>
    </row>
    <row r="1012" spans="2:24" x14ac:dyDescent="0.2">
      <c r="B1012">
        <v>7875</v>
      </c>
      <c r="C1012">
        <v>1950</v>
      </c>
      <c r="D1012" t="s">
        <v>23</v>
      </c>
      <c r="E1012" t="s">
        <v>32</v>
      </c>
      <c r="F1012" t="s">
        <v>836</v>
      </c>
      <c r="G1012">
        <v>0</v>
      </c>
      <c r="H1012">
        <v>0</v>
      </c>
      <c r="I1012" t="s">
        <v>815</v>
      </c>
      <c r="J1012">
        <v>46</v>
      </c>
      <c r="K1012">
        <v>967</v>
      </c>
      <c r="L1012">
        <v>0</v>
      </c>
      <c r="M1012">
        <v>617</v>
      </c>
      <c r="N1012">
        <v>43</v>
      </c>
      <c r="O1012">
        <v>50</v>
      </c>
      <c r="P1012">
        <v>0</v>
      </c>
      <c r="Q1012">
        <v>1</v>
      </c>
      <c r="R1012">
        <v>4</v>
      </c>
      <c r="S1012">
        <v>13</v>
      </c>
      <c r="T1012">
        <v>2</v>
      </c>
      <c r="U1012">
        <v>1</v>
      </c>
      <c r="V1012">
        <v>0</v>
      </c>
      <c r="W1012" t="s">
        <v>38</v>
      </c>
      <c r="X1012">
        <v>3</v>
      </c>
    </row>
    <row r="1013" spans="2:24" x14ac:dyDescent="0.2">
      <c r="B1013">
        <v>2815</v>
      </c>
      <c r="C1013">
        <v>1976</v>
      </c>
      <c r="D1013" t="s">
        <v>23</v>
      </c>
      <c r="E1013" t="s">
        <v>32</v>
      </c>
      <c r="F1013" t="s">
        <v>1254</v>
      </c>
      <c r="G1013">
        <v>1</v>
      </c>
      <c r="H1013">
        <v>0</v>
      </c>
      <c r="I1013" t="s">
        <v>230</v>
      </c>
      <c r="J1013">
        <v>46</v>
      </c>
      <c r="K1013">
        <v>7</v>
      </c>
      <c r="L1013">
        <v>5</v>
      </c>
      <c r="M1013">
        <v>39</v>
      </c>
      <c r="N1013">
        <v>17</v>
      </c>
      <c r="O1013">
        <v>15</v>
      </c>
      <c r="P1013">
        <v>37</v>
      </c>
      <c r="Q1013">
        <v>2</v>
      </c>
      <c r="R1013">
        <v>4</v>
      </c>
      <c r="S1013">
        <v>3</v>
      </c>
      <c r="T1013">
        <v>7</v>
      </c>
      <c r="U1013">
        <v>0</v>
      </c>
      <c r="V1013">
        <v>0</v>
      </c>
      <c r="W1013" t="s">
        <v>27</v>
      </c>
      <c r="X1013">
        <v>0</v>
      </c>
    </row>
    <row r="1014" spans="2:24" x14ac:dyDescent="0.2">
      <c r="B1014">
        <v>2936</v>
      </c>
      <c r="C1014">
        <v>1983</v>
      </c>
      <c r="D1014" t="s">
        <v>53</v>
      </c>
      <c r="E1014" t="s">
        <v>36</v>
      </c>
      <c r="F1014" t="s">
        <v>1255</v>
      </c>
      <c r="G1014">
        <v>1</v>
      </c>
      <c r="H1014">
        <v>0</v>
      </c>
      <c r="I1014" s="1">
        <v>41376</v>
      </c>
      <c r="J1014">
        <v>46</v>
      </c>
      <c r="K1014">
        <v>18</v>
      </c>
      <c r="L1014">
        <v>0</v>
      </c>
      <c r="M1014">
        <v>4</v>
      </c>
      <c r="N1014">
        <v>0</v>
      </c>
      <c r="O1014">
        <v>0</v>
      </c>
      <c r="P1014">
        <v>1</v>
      </c>
      <c r="Q1014">
        <v>1</v>
      </c>
      <c r="R1014">
        <v>1</v>
      </c>
      <c r="S1014">
        <v>3</v>
      </c>
      <c r="T1014">
        <v>7</v>
      </c>
      <c r="U1014">
        <v>0</v>
      </c>
      <c r="V1014">
        <v>0</v>
      </c>
      <c r="W1014" t="s">
        <v>67</v>
      </c>
      <c r="X1014">
        <v>0</v>
      </c>
    </row>
    <row r="1015" spans="2:24" x14ac:dyDescent="0.2">
      <c r="B1015">
        <v>3665</v>
      </c>
      <c r="C1015">
        <v>1978</v>
      </c>
      <c r="D1015" t="s">
        <v>43</v>
      </c>
      <c r="E1015" t="s">
        <v>36</v>
      </c>
      <c r="F1015" t="s">
        <v>1256</v>
      </c>
      <c r="G1015">
        <v>1</v>
      </c>
      <c r="H1015">
        <v>0</v>
      </c>
      <c r="I1015" s="1">
        <v>41466</v>
      </c>
      <c r="J1015">
        <v>46</v>
      </c>
      <c r="K1015">
        <v>1</v>
      </c>
      <c r="L1015">
        <v>9</v>
      </c>
      <c r="M1015">
        <v>8</v>
      </c>
      <c r="N1015">
        <v>11</v>
      </c>
      <c r="O1015">
        <v>3</v>
      </c>
      <c r="P1015">
        <v>22</v>
      </c>
      <c r="Q1015">
        <v>3</v>
      </c>
      <c r="R1015">
        <v>3</v>
      </c>
      <c r="S1015">
        <v>3</v>
      </c>
      <c r="T1015">
        <v>8</v>
      </c>
      <c r="U1015">
        <v>0</v>
      </c>
      <c r="V1015">
        <v>0</v>
      </c>
      <c r="W1015" t="s">
        <v>27</v>
      </c>
      <c r="X1015">
        <v>0</v>
      </c>
    </row>
    <row r="1016" spans="2:24" x14ac:dyDescent="0.2">
      <c r="B1016">
        <v>10888</v>
      </c>
      <c r="C1016">
        <v>1962</v>
      </c>
      <c r="D1016" t="s">
        <v>23</v>
      </c>
      <c r="E1016" t="s">
        <v>28</v>
      </c>
      <c r="F1016" t="s">
        <v>1257</v>
      </c>
      <c r="G1016">
        <v>0</v>
      </c>
      <c r="H1016">
        <v>0</v>
      </c>
      <c r="I1016" s="1">
        <v>41344</v>
      </c>
      <c r="J1016">
        <v>46</v>
      </c>
      <c r="K1016">
        <v>273</v>
      </c>
      <c r="L1016">
        <v>11</v>
      </c>
      <c r="M1016">
        <v>178</v>
      </c>
      <c r="N1016">
        <v>62</v>
      </c>
      <c r="O1016">
        <v>83</v>
      </c>
      <c r="P1016">
        <v>29</v>
      </c>
      <c r="Q1016">
        <v>2</v>
      </c>
      <c r="R1016">
        <v>8</v>
      </c>
      <c r="S1016">
        <v>6</v>
      </c>
      <c r="T1016">
        <v>6</v>
      </c>
      <c r="U1016">
        <v>0</v>
      </c>
      <c r="V1016">
        <v>0</v>
      </c>
      <c r="W1016" t="s">
        <v>35</v>
      </c>
      <c r="X1016">
        <v>0</v>
      </c>
    </row>
    <row r="1017" spans="2:24" x14ac:dyDescent="0.2">
      <c r="B1017">
        <v>6637</v>
      </c>
      <c r="C1017">
        <v>1989</v>
      </c>
      <c r="D1017" t="s">
        <v>23</v>
      </c>
      <c r="E1017" t="s">
        <v>28</v>
      </c>
      <c r="F1017" t="s">
        <v>1258</v>
      </c>
      <c r="G1017">
        <v>0</v>
      </c>
      <c r="H1017">
        <v>0</v>
      </c>
      <c r="I1017" s="1">
        <v>41316</v>
      </c>
      <c r="J1017">
        <v>46</v>
      </c>
      <c r="K1017">
        <v>277</v>
      </c>
      <c r="L1017">
        <v>162</v>
      </c>
      <c r="M1017">
        <v>305</v>
      </c>
      <c r="N1017">
        <v>173</v>
      </c>
      <c r="O1017">
        <v>76</v>
      </c>
      <c r="P1017">
        <v>124</v>
      </c>
      <c r="Q1017">
        <v>1</v>
      </c>
      <c r="R1017">
        <v>3</v>
      </c>
      <c r="S1017">
        <v>7</v>
      </c>
      <c r="T1017">
        <v>1</v>
      </c>
      <c r="U1017">
        <v>0</v>
      </c>
      <c r="V1017">
        <v>0</v>
      </c>
      <c r="W1017" t="s">
        <v>50</v>
      </c>
      <c r="X1017">
        <v>0</v>
      </c>
    </row>
    <row r="1018" spans="2:24" x14ac:dyDescent="0.2">
      <c r="B1018">
        <v>5077</v>
      </c>
      <c r="C1018">
        <v>1980</v>
      </c>
      <c r="D1018" t="s">
        <v>23</v>
      </c>
      <c r="E1018" t="s">
        <v>36</v>
      </c>
      <c r="F1018" t="s">
        <v>1259</v>
      </c>
      <c r="G1018">
        <v>0</v>
      </c>
      <c r="H1018">
        <v>1</v>
      </c>
      <c r="I1018" s="1">
        <v>41316</v>
      </c>
      <c r="J1018">
        <v>46</v>
      </c>
      <c r="K1018">
        <v>425</v>
      </c>
      <c r="L1018">
        <v>115</v>
      </c>
      <c r="M1018">
        <v>292</v>
      </c>
      <c r="N1018">
        <v>23</v>
      </c>
      <c r="O1018">
        <v>35</v>
      </c>
      <c r="P1018">
        <v>79</v>
      </c>
      <c r="Q1018">
        <v>1</v>
      </c>
      <c r="R1018">
        <v>6</v>
      </c>
      <c r="S1018">
        <v>11</v>
      </c>
      <c r="T1018">
        <v>3</v>
      </c>
      <c r="U1018">
        <v>0</v>
      </c>
      <c r="V1018">
        <v>0</v>
      </c>
      <c r="W1018" t="s">
        <v>31</v>
      </c>
      <c r="X1018">
        <v>0</v>
      </c>
    </row>
    <row r="1019" spans="2:24" x14ac:dyDescent="0.2">
      <c r="B1019">
        <v>6173</v>
      </c>
      <c r="C1019">
        <v>1980</v>
      </c>
      <c r="D1019" t="s">
        <v>23</v>
      </c>
      <c r="E1019" t="s">
        <v>36</v>
      </c>
      <c r="F1019" t="s">
        <v>1259</v>
      </c>
      <c r="G1019">
        <v>0</v>
      </c>
      <c r="H1019">
        <v>1</v>
      </c>
      <c r="I1019" s="1">
        <v>41316</v>
      </c>
      <c r="J1019">
        <v>46</v>
      </c>
      <c r="K1019">
        <v>425</v>
      </c>
      <c r="L1019">
        <v>115</v>
      </c>
      <c r="M1019">
        <v>292</v>
      </c>
      <c r="N1019">
        <v>23</v>
      </c>
      <c r="O1019">
        <v>35</v>
      </c>
      <c r="P1019">
        <v>79</v>
      </c>
      <c r="Q1019">
        <v>1</v>
      </c>
      <c r="R1019">
        <v>6</v>
      </c>
      <c r="S1019">
        <v>11</v>
      </c>
      <c r="T1019">
        <v>3</v>
      </c>
      <c r="U1019">
        <v>0</v>
      </c>
      <c r="V1019">
        <v>0</v>
      </c>
      <c r="W1019" t="s">
        <v>27</v>
      </c>
      <c r="X1019">
        <v>0</v>
      </c>
    </row>
    <row r="1020" spans="2:24" x14ac:dyDescent="0.2">
      <c r="B1020">
        <v>3969</v>
      </c>
      <c r="C1020">
        <v>1975</v>
      </c>
      <c r="D1020" t="s">
        <v>53</v>
      </c>
      <c r="E1020" t="s">
        <v>36</v>
      </c>
      <c r="F1020" t="s">
        <v>1260</v>
      </c>
      <c r="G1020">
        <v>0</v>
      </c>
      <c r="H1020">
        <v>1</v>
      </c>
      <c r="I1020" s="1">
        <v>41285</v>
      </c>
      <c r="J1020">
        <v>46</v>
      </c>
      <c r="K1020">
        <v>35</v>
      </c>
      <c r="L1020">
        <v>4</v>
      </c>
      <c r="M1020">
        <v>17</v>
      </c>
      <c r="N1020">
        <v>7</v>
      </c>
      <c r="O1020">
        <v>6</v>
      </c>
      <c r="P1020">
        <v>64</v>
      </c>
      <c r="Q1020">
        <v>1</v>
      </c>
      <c r="R1020">
        <v>2</v>
      </c>
      <c r="S1020">
        <v>2</v>
      </c>
      <c r="T1020">
        <v>5</v>
      </c>
      <c r="U1020">
        <v>0</v>
      </c>
      <c r="V1020">
        <v>0</v>
      </c>
      <c r="W1020" t="s">
        <v>46</v>
      </c>
      <c r="X1020">
        <v>0</v>
      </c>
    </row>
    <row r="1021" spans="2:24" x14ac:dyDescent="0.2">
      <c r="B1021">
        <v>4580</v>
      </c>
      <c r="C1021">
        <v>1970</v>
      </c>
      <c r="D1021" t="s">
        <v>23</v>
      </c>
      <c r="E1021" t="s">
        <v>32</v>
      </c>
      <c r="F1021" t="s">
        <v>1261</v>
      </c>
      <c r="G1021">
        <v>0</v>
      </c>
      <c r="H1021">
        <v>0</v>
      </c>
      <c r="I1021" t="s">
        <v>619</v>
      </c>
      <c r="J1021">
        <v>46</v>
      </c>
      <c r="K1021">
        <v>1394</v>
      </c>
      <c r="L1021">
        <v>22</v>
      </c>
      <c r="M1021">
        <v>708</v>
      </c>
      <c r="N1021">
        <v>89</v>
      </c>
      <c r="O1021">
        <v>91</v>
      </c>
      <c r="P1021">
        <v>182</v>
      </c>
      <c r="Q1021">
        <v>1</v>
      </c>
      <c r="R1021">
        <v>9</v>
      </c>
      <c r="S1021">
        <v>9</v>
      </c>
      <c r="T1021">
        <v>5</v>
      </c>
      <c r="U1021">
        <v>1</v>
      </c>
      <c r="V1021">
        <v>0</v>
      </c>
      <c r="W1021" t="s">
        <v>67</v>
      </c>
      <c r="X1021">
        <v>3</v>
      </c>
    </row>
    <row r="1022" spans="2:24" x14ac:dyDescent="0.2">
      <c r="B1022">
        <v>663</v>
      </c>
      <c r="C1022">
        <v>1990</v>
      </c>
      <c r="D1022" t="s">
        <v>40</v>
      </c>
      <c r="E1022" t="s">
        <v>28</v>
      </c>
      <c r="F1022" t="s">
        <v>1262</v>
      </c>
      <c r="G1022">
        <v>0</v>
      </c>
      <c r="H1022">
        <v>0</v>
      </c>
      <c r="I1022" s="1">
        <v>41587</v>
      </c>
      <c r="J1022">
        <v>46</v>
      </c>
      <c r="K1022">
        <v>40</v>
      </c>
      <c r="L1022">
        <v>2</v>
      </c>
      <c r="M1022">
        <v>15</v>
      </c>
      <c r="N1022">
        <v>8</v>
      </c>
      <c r="O1022">
        <v>0</v>
      </c>
      <c r="P1022">
        <v>6</v>
      </c>
      <c r="Q1022">
        <v>1</v>
      </c>
      <c r="R1022">
        <v>1</v>
      </c>
      <c r="S1022">
        <v>3</v>
      </c>
      <c r="T1022">
        <v>4</v>
      </c>
      <c r="U1022">
        <v>0</v>
      </c>
      <c r="V1022">
        <v>0</v>
      </c>
      <c r="W1022" t="s">
        <v>27</v>
      </c>
      <c r="X1022">
        <v>0</v>
      </c>
    </row>
    <row r="1023" spans="2:24" x14ac:dyDescent="0.2">
      <c r="B1023">
        <v>8299</v>
      </c>
      <c r="C1023">
        <v>1990</v>
      </c>
      <c r="D1023" t="s">
        <v>40</v>
      </c>
      <c r="E1023" t="s">
        <v>28</v>
      </c>
      <c r="F1023" t="s">
        <v>1262</v>
      </c>
      <c r="G1023">
        <v>0</v>
      </c>
      <c r="H1023">
        <v>0</v>
      </c>
      <c r="I1023" s="1">
        <v>41587</v>
      </c>
      <c r="J1023">
        <v>46</v>
      </c>
      <c r="K1023">
        <v>40</v>
      </c>
      <c r="L1023">
        <v>2</v>
      </c>
      <c r="M1023">
        <v>15</v>
      </c>
      <c r="N1023">
        <v>8</v>
      </c>
      <c r="O1023">
        <v>0</v>
      </c>
      <c r="P1023">
        <v>6</v>
      </c>
      <c r="Q1023">
        <v>1</v>
      </c>
      <c r="R1023">
        <v>1</v>
      </c>
      <c r="S1023">
        <v>3</v>
      </c>
      <c r="T1023">
        <v>4</v>
      </c>
      <c r="U1023">
        <v>0</v>
      </c>
      <c r="V1023">
        <v>0</v>
      </c>
      <c r="W1023" t="s">
        <v>67</v>
      </c>
      <c r="X1023">
        <v>0</v>
      </c>
    </row>
    <row r="1024" spans="2:24" x14ac:dyDescent="0.2">
      <c r="B1024">
        <v>8945</v>
      </c>
      <c r="C1024">
        <v>1971</v>
      </c>
      <c r="D1024" t="s">
        <v>23</v>
      </c>
      <c r="E1024" t="s">
        <v>24</v>
      </c>
      <c r="F1024" t="s">
        <v>1263</v>
      </c>
      <c r="G1024">
        <v>0</v>
      </c>
      <c r="H1024">
        <v>1</v>
      </c>
      <c r="I1024" t="s">
        <v>1264</v>
      </c>
      <c r="J1024">
        <v>46</v>
      </c>
      <c r="K1024">
        <v>171</v>
      </c>
      <c r="L1024">
        <v>0</v>
      </c>
      <c r="M1024">
        <v>11</v>
      </c>
      <c r="N1024">
        <v>0</v>
      </c>
      <c r="O1024">
        <v>1</v>
      </c>
      <c r="P1024">
        <v>20</v>
      </c>
      <c r="Q1024">
        <v>2</v>
      </c>
      <c r="R1024">
        <v>4</v>
      </c>
      <c r="S1024">
        <v>4</v>
      </c>
      <c r="T1024">
        <v>6</v>
      </c>
      <c r="U1024">
        <v>0</v>
      </c>
      <c r="V1024">
        <v>0</v>
      </c>
      <c r="W1024" t="s">
        <v>67</v>
      </c>
      <c r="X1024">
        <v>0</v>
      </c>
    </row>
    <row r="1025" spans="2:24" x14ac:dyDescent="0.2">
      <c r="B1025">
        <v>10870</v>
      </c>
      <c r="C1025">
        <v>1968</v>
      </c>
      <c r="D1025" t="s">
        <v>23</v>
      </c>
      <c r="E1025" t="s">
        <v>32</v>
      </c>
      <c r="F1025" t="s">
        <v>1265</v>
      </c>
      <c r="G1025">
        <v>0</v>
      </c>
      <c r="H1025">
        <v>1</v>
      </c>
      <c r="I1025" t="s">
        <v>563</v>
      </c>
      <c r="J1025">
        <v>46</v>
      </c>
      <c r="K1025">
        <v>709</v>
      </c>
      <c r="L1025">
        <v>43</v>
      </c>
      <c r="M1025">
        <v>182</v>
      </c>
      <c r="N1025">
        <v>42</v>
      </c>
      <c r="O1025">
        <v>118</v>
      </c>
      <c r="P1025">
        <v>247</v>
      </c>
      <c r="Q1025">
        <v>2</v>
      </c>
      <c r="R1025">
        <v>9</v>
      </c>
      <c r="S1025">
        <v>4</v>
      </c>
      <c r="T1025">
        <v>5</v>
      </c>
      <c r="U1025">
        <v>0</v>
      </c>
      <c r="V1025">
        <v>0</v>
      </c>
      <c r="W1025" t="s">
        <v>67</v>
      </c>
      <c r="X1025">
        <v>0</v>
      </c>
    </row>
    <row r="1026" spans="2:24" x14ac:dyDescent="0.2">
      <c r="B1026">
        <v>1184</v>
      </c>
      <c r="C1026">
        <v>1969</v>
      </c>
      <c r="D1026" t="s">
        <v>40</v>
      </c>
      <c r="E1026" t="s">
        <v>24</v>
      </c>
      <c r="F1026" t="s">
        <v>1266</v>
      </c>
      <c r="G1026">
        <v>0</v>
      </c>
      <c r="H1026">
        <v>2</v>
      </c>
      <c r="I1026" t="s">
        <v>917</v>
      </c>
      <c r="J1026">
        <v>46</v>
      </c>
      <c r="K1026">
        <v>554</v>
      </c>
      <c r="L1026">
        <v>41</v>
      </c>
      <c r="M1026">
        <v>215</v>
      </c>
      <c r="N1026">
        <v>11</v>
      </c>
      <c r="O1026">
        <v>0</v>
      </c>
      <c r="P1026">
        <v>24</v>
      </c>
      <c r="Q1026">
        <v>3</v>
      </c>
      <c r="R1026">
        <v>10</v>
      </c>
      <c r="S1026">
        <v>10</v>
      </c>
      <c r="T1026">
        <v>5</v>
      </c>
      <c r="U1026">
        <v>0</v>
      </c>
      <c r="V1026">
        <v>0</v>
      </c>
      <c r="W1026" t="s">
        <v>67</v>
      </c>
      <c r="X1026">
        <v>0</v>
      </c>
    </row>
    <row r="1027" spans="2:24" x14ac:dyDescent="0.2">
      <c r="B1027">
        <v>6141</v>
      </c>
      <c r="C1027">
        <v>1973</v>
      </c>
      <c r="D1027" t="s">
        <v>53</v>
      </c>
      <c r="E1027" t="s">
        <v>28</v>
      </c>
      <c r="F1027" t="s">
        <v>1267</v>
      </c>
      <c r="G1027">
        <v>1</v>
      </c>
      <c r="H1027">
        <v>0</v>
      </c>
      <c r="I1027" t="s">
        <v>96</v>
      </c>
      <c r="J1027">
        <v>46</v>
      </c>
      <c r="K1027">
        <v>191</v>
      </c>
      <c r="L1027">
        <v>9</v>
      </c>
      <c r="M1027">
        <v>97</v>
      </c>
      <c r="N1027">
        <v>0</v>
      </c>
      <c r="O1027">
        <v>6</v>
      </c>
      <c r="P1027">
        <v>82</v>
      </c>
      <c r="Q1027">
        <v>2</v>
      </c>
      <c r="R1027">
        <v>6</v>
      </c>
      <c r="S1027">
        <v>5</v>
      </c>
      <c r="T1027">
        <v>7</v>
      </c>
      <c r="U1027">
        <v>0</v>
      </c>
      <c r="V1027">
        <v>0</v>
      </c>
      <c r="W1027" t="s">
        <v>31</v>
      </c>
      <c r="X1027">
        <v>0</v>
      </c>
    </row>
    <row r="1028" spans="2:24" x14ac:dyDescent="0.2">
      <c r="B1028">
        <v>8825</v>
      </c>
      <c r="C1028">
        <v>1963</v>
      </c>
      <c r="D1028" t="s">
        <v>23</v>
      </c>
      <c r="E1028" t="s">
        <v>36</v>
      </c>
      <c r="F1028" t="s">
        <v>1268</v>
      </c>
      <c r="G1028">
        <v>1</v>
      </c>
      <c r="H1028">
        <v>1</v>
      </c>
      <c r="I1028" s="1">
        <v>41278</v>
      </c>
      <c r="J1028">
        <v>46</v>
      </c>
      <c r="K1028">
        <v>230</v>
      </c>
      <c r="L1028">
        <v>14</v>
      </c>
      <c r="M1028">
        <v>156</v>
      </c>
      <c r="N1028">
        <v>82</v>
      </c>
      <c r="O1028">
        <v>24</v>
      </c>
      <c r="P1028">
        <v>58</v>
      </c>
      <c r="Q1028">
        <v>8</v>
      </c>
      <c r="R1028">
        <v>9</v>
      </c>
      <c r="S1028">
        <v>5</v>
      </c>
      <c r="T1028">
        <v>8</v>
      </c>
      <c r="U1028">
        <v>0</v>
      </c>
      <c r="V1028">
        <v>0</v>
      </c>
      <c r="W1028" t="s">
        <v>67</v>
      </c>
      <c r="X1028">
        <v>0</v>
      </c>
    </row>
    <row r="1029" spans="2:24" x14ac:dyDescent="0.2">
      <c r="B1029">
        <v>2217</v>
      </c>
      <c r="C1029">
        <v>1976</v>
      </c>
      <c r="D1029" t="s">
        <v>43</v>
      </c>
      <c r="E1029" t="s">
        <v>32</v>
      </c>
      <c r="F1029" t="s">
        <v>1269</v>
      </c>
      <c r="G1029">
        <v>1</v>
      </c>
      <c r="H1029">
        <v>1</v>
      </c>
      <c r="I1029" t="s">
        <v>626</v>
      </c>
      <c r="J1029">
        <v>46</v>
      </c>
      <c r="K1029">
        <v>11</v>
      </c>
      <c r="L1029">
        <v>1</v>
      </c>
      <c r="M1029">
        <v>2</v>
      </c>
      <c r="N1029">
        <v>2</v>
      </c>
      <c r="O1029">
        <v>1</v>
      </c>
      <c r="P1029">
        <v>6</v>
      </c>
      <c r="Q1029">
        <v>1</v>
      </c>
      <c r="R1029">
        <v>0</v>
      </c>
      <c r="S1029">
        <v>3</v>
      </c>
      <c r="T1029">
        <v>6</v>
      </c>
      <c r="U1029">
        <v>0</v>
      </c>
      <c r="V1029">
        <v>0</v>
      </c>
      <c r="W1029" t="s">
        <v>50</v>
      </c>
      <c r="X1029">
        <v>0</v>
      </c>
    </row>
    <row r="1030" spans="2:24" x14ac:dyDescent="0.2">
      <c r="B1030">
        <v>4102</v>
      </c>
      <c r="C1030">
        <v>1976</v>
      </c>
      <c r="D1030" t="s">
        <v>43</v>
      </c>
      <c r="E1030" t="s">
        <v>32</v>
      </c>
      <c r="F1030" t="s">
        <v>1269</v>
      </c>
      <c r="G1030">
        <v>1</v>
      </c>
      <c r="H1030">
        <v>1</v>
      </c>
      <c r="I1030" t="s">
        <v>626</v>
      </c>
      <c r="J1030">
        <v>46</v>
      </c>
      <c r="K1030">
        <v>11</v>
      </c>
      <c r="L1030">
        <v>1</v>
      </c>
      <c r="M1030">
        <v>2</v>
      </c>
      <c r="N1030">
        <v>2</v>
      </c>
      <c r="O1030">
        <v>1</v>
      </c>
      <c r="P1030">
        <v>6</v>
      </c>
      <c r="Q1030">
        <v>1</v>
      </c>
      <c r="R1030">
        <v>0</v>
      </c>
      <c r="S1030">
        <v>3</v>
      </c>
      <c r="T1030">
        <v>6</v>
      </c>
      <c r="U1030">
        <v>0</v>
      </c>
      <c r="V1030">
        <v>0</v>
      </c>
      <c r="W1030" t="s">
        <v>27</v>
      </c>
      <c r="X1030">
        <v>0</v>
      </c>
    </row>
    <row r="1031" spans="2:24" x14ac:dyDescent="0.2">
      <c r="B1031">
        <v>4653</v>
      </c>
      <c r="C1031">
        <v>1979</v>
      </c>
      <c r="D1031" t="s">
        <v>23</v>
      </c>
      <c r="E1031" t="s">
        <v>36</v>
      </c>
      <c r="F1031" t="s">
        <v>1270</v>
      </c>
      <c r="G1031">
        <v>1</v>
      </c>
      <c r="H1031">
        <v>0</v>
      </c>
      <c r="I1031" t="s">
        <v>69</v>
      </c>
      <c r="J1031">
        <v>46</v>
      </c>
      <c r="K1031">
        <v>131</v>
      </c>
      <c r="L1031">
        <v>0</v>
      </c>
      <c r="M1031">
        <v>16</v>
      </c>
      <c r="N1031">
        <v>2</v>
      </c>
      <c r="O1031">
        <v>1</v>
      </c>
      <c r="P1031">
        <v>39</v>
      </c>
      <c r="Q1031">
        <v>4</v>
      </c>
      <c r="R1031">
        <v>3</v>
      </c>
      <c r="S1031">
        <v>4</v>
      </c>
      <c r="T1031">
        <v>8</v>
      </c>
      <c r="U1031">
        <v>0</v>
      </c>
      <c r="V1031">
        <v>0</v>
      </c>
      <c r="W1031" t="s">
        <v>67</v>
      </c>
      <c r="X1031">
        <v>0</v>
      </c>
    </row>
    <row r="1032" spans="2:24" x14ac:dyDescent="0.2">
      <c r="B1032">
        <v>10092</v>
      </c>
      <c r="C1032">
        <v>1955</v>
      </c>
      <c r="D1032" t="s">
        <v>23</v>
      </c>
      <c r="E1032" t="s">
        <v>24</v>
      </c>
      <c r="F1032" t="s">
        <v>1271</v>
      </c>
      <c r="G1032">
        <v>0</v>
      </c>
      <c r="H1032">
        <v>1</v>
      </c>
      <c r="I1032" t="s">
        <v>804</v>
      </c>
      <c r="J1032">
        <v>46</v>
      </c>
      <c r="K1032">
        <v>1073</v>
      </c>
      <c r="L1032">
        <v>0</v>
      </c>
      <c r="M1032">
        <v>250</v>
      </c>
      <c r="N1032">
        <v>153</v>
      </c>
      <c r="O1032">
        <v>14</v>
      </c>
      <c r="P1032">
        <v>14</v>
      </c>
      <c r="Q1032">
        <v>4</v>
      </c>
      <c r="R1032">
        <v>7</v>
      </c>
      <c r="S1032">
        <v>5</v>
      </c>
      <c r="T1032">
        <v>5</v>
      </c>
      <c r="U1032">
        <v>0</v>
      </c>
      <c r="V1032">
        <v>0</v>
      </c>
      <c r="W1032" t="s">
        <v>27</v>
      </c>
      <c r="X1032">
        <v>0</v>
      </c>
    </row>
    <row r="1033" spans="2:24" x14ac:dyDescent="0.2">
      <c r="B1033">
        <v>5788</v>
      </c>
      <c r="C1033">
        <v>1973</v>
      </c>
      <c r="D1033" t="s">
        <v>23</v>
      </c>
      <c r="E1033" t="s">
        <v>36</v>
      </c>
      <c r="F1033" t="s">
        <v>1272</v>
      </c>
      <c r="G1033">
        <v>1</v>
      </c>
      <c r="H1033">
        <v>0</v>
      </c>
      <c r="I1033" t="s">
        <v>1273</v>
      </c>
      <c r="J1033">
        <v>46</v>
      </c>
      <c r="K1033">
        <v>56</v>
      </c>
      <c r="L1033">
        <v>10</v>
      </c>
      <c r="M1033">
        <v>92</v>
      </c>
      <c r="N1033">
        <v>19</v>
      </c>
      <c r="O1033">
        <v>7</v>
      </c>
      <c r="P1033">
        <v>25</v>
      </c>
      <c r="Q1033">
        <v>3</v>
      </c>
      <c r="R1033">
        <v>3</v>
      </c>
      <c r="S1033">
        <v>4</v>
      </c>
      <c r="T1033">
        <v>5</v>
      </c>
      <c r="U1033">
        <v>0</v>
      </c>
      <c r="V1033">
        <v>0</v>
      </c>
      <c r="W1033" t="s">
        <v>46</v>
      </c>
      <c r="X1033">
        <v>0</v>
      </c>
    </row>
    <row r="1034" spans="2:24" x14ac:dyDescent="0.2">
      <c r="B1034">
        <v>4669</v>
      </c>
      <c r="C1034">
        <v>1982</v>
      </c>
      <c r="D1034" t="s">
        <v>118</v>
      </c>
      <c r="E1034" t="s">
        <v>32</v>
      </c>
      <c r="F1034" t="s">
        <v>1274</v>
      </c>
      <c r="G1034">
        <v>1</v>
      </c>
      <c r="H1034">
        <v>0</v>
      </c>
      <c r="I1034" s="1">
        <v>41580</v>
      </c>
      <c r="J1034">
        <v>46</v>
      </c>
      <c r="K1034">
        <v>4</v>
      </c>
      <c r="L1034">
        <v>19</v>
      </c>
      <c r="M1034">
        <v>9</v>
      </c>
      <c r="N1034">
        <v>28</v>
      </c>
      <c r="O1034">
        <v>25</v>
      </c>
      <c r="P1034">
        <v>17</v>
      </c>
      <c r="Q1034">
        <v>3</v>
      </c>
      <c r="R1034">
        <v>3</v>
      </c>
      <c r="S1034">
        <v>4</v>
      </c>
      <c r="T1034">
        <v>7</v>
      </c>
      <c r="U1034">
        <v>0</v>
      </c>
      <c r="V1034">
        <v>0</v>
      </c>
      <c r="W1034" t="s">
        <v>67</v>
      </c>
      <c r="X1034">
        <v>0</v>
      </c>
    </row>
    <row r="1035" spans="2:24" x14ac:dyDescent="0.2">
      <c r="B1035">
        <v>6295</v>
      </c>
      <c r="C1035">
        <v>1978</v>
      </c>
      <c r="D1035" t="s">
        <v>23</v>
      </c>
      <c r="E1035" t="s">
        <v>32</v>
      </c>
      <c r="F1035" t="s">
        <v>1275</v>
      </c>
      <c r="G1035">
        <v>0</v>
      </c>
      <c r="H1035">
        <v>1</v>
      </c>
      <c r="I1035" s="1">
        <v>41366</v>
      </c>
      <c r="J1035">
        <v>46</v>
      </c>
      <c r="K1035">
        <v>652</v>
      </c>
      <c r="L1035">
        <v>8</v>
      </c>
      <c r="M1035">
        <v>158</v>
      </c>
      <c r="N1035">
        <v>21</v>
      </c>
      <c r="O1035">
        <v>0</v>
      </c>
      <c r="P1035">
        <v>142</v>
      </c>
      <c r="Q1035">
        <v>4</v>
      </c>
      <c r="R1035">
        <v>11</v>
      </c>
      <c r="S1035">
        <v>5</v>
      </c>
      <c r="T1035">
        <v>8</v>
      </c>
      <c r="U1035">
        <v>0</v>
      </c>
      <c r="V1035">
        <v>0</v>
      </c>
      <c r="W1035" t="s">
        <v>27</v>
      </c>
      <c r="X1035">
        <v>0</v>
      </c>
    </row>
    <row r="1036" spans="2:24" x14ac:dyDescent="0.2">
      <c r="B1036">
        <v>7453</v>
      </c>
      <c r="C1036">
        <v>1955</v>
      </c>
      <c r="D1036" t="s">
        <v>23</v>
      </c>
      <c r="E1036" t="s">
        <v>28</v>
      </c>
      <c r="F1036" t="s">
        <v>1276</v>
      </c>
      <c r="G1036">
        <v>0</v>
      </c>
      <c r="H1036">
        <v>1</v>
      </c>
      <c r="I1036" s="1">
        <v>41307</v>
      </c>
      <c r="J1036">
        <v>46</v>
      </c>
      <c r="K1036">
        <v>157</v>
      </c>
      <c r="L1036">
        <v>43</v>
      </c>
      <c r="M1036">
        <v>127</v>
      </c>
      <c r="N1036">
        <v>68</v>
      </c>
      <c r="O1036">
        <v>56</v>
      </c>
      <c r="P1036">
        <v>37</v>
      </c>
      <c r="Q1036">
        <v>6</v>
      </c>
      <c r="R1036">
        <v>3</v>
      </c>
      <c r="S1036">
        <v>4</v>
      </c>
      <c r="T1036">
        <v>4</v>
      </c>
      <c r="U1036">
        <v>1</v>
      </c>
      <c r="V1036">
        <v>0</v>
      </c>
      <c r="W1036" t="s">
        <v>27</v>
      </c>
      <c r="X1036">
        <v>1</v>
      </c>
    </row>
    <row r="1037" spans="2:24" x14ac:dyDescent="0.2">
      <c r="B1037">
        <v>10841</v>
      </c>
      <c r="C1037">
        <v>1976</v>
      </c>
      <c r="D1037" t="s">
        <v>40</v>
      </c>
      <c r="E1037" t="s">
        <v>36</v>
      </c>
      <c r="F1037" t="s">
        <v>1277</v>
      </c>
      <c r="G1037">
        <v>0</v>
      </c>
      <c r="H1037">
        <v>1</v>
      </c>
      <c r="I1037" t="s">
        <v>995</v>
      </c>
      <c r="J1037">
        <v>46</v>
      </c>
      <c r="K1037">
        <v>226</v>
      </c>
      <c r="L1037">
        <v>22</v>
      </c>
      <c r="M1037">
        <v>133</v>
      </c>
      <c r="N1037">
        <v>41</v>
      </c>
      <c r="O1037">
        <v>31</v>
      </c>
      <c r="P1037">
        <v>31</v>
      </c>
      <c r="Q1037">
        <v>3</v>
      </c>
      <c r="R1037">
        <v>4</v>
      </c>
      <c r="S1037">
        <v>8</v>
      </c>
      <c r="T1037">
        <v>4</v>
      </c>
      <c r="U1037">
        <v>0</v>
      </c>
      <c r="V1037">
        <v>0</v>
      </c>
      <c r="W1037" t="s">
        <v>27</v>
      </c>
      <c r="X1037">
        <v>0</v>
      </c>
    </row>
    <row r="1038" spans="2:24" x14ac:dyDescent="0.2">
      <c r="B1038">
        <v>821</v>
      </c>
      <c r="C1038">
        <v>1993</v>
      </c>
      <c r="D1038" t="s">
        <v>53</v>
      </c>
      <c r="E1038" t="s">
        <v>28</v>
      </c>
      <c r="F1038" t="s">
        <v>1278</v>
      </c>
      <c r="G1038">
        <v>0</v>
      </c>
      <c r="H1038">
        <v>0</v>
      </c>
      <c r="I1038" t="s">
        <v>1279</v>
      </c>
      <c r="J1038">
        <v>46</v>
      </c>
      <c r="K1038">
        <v>962</v>
      </c>
      <c r="L1038">
        <v>61</v>
      </c>
      <c r="M1038">
        <v>921</v>
      </c>
      <c r="N1038">
        <v>52</v>
      </c>
      <c r="O1038">
        <v>61</v>
      </c>
      <c r="P1038">
        <v>20</v>
      </c>
      <c r="Q1038">
        <v>1</v>
      </c>
      <c r="R1038">
        <v>5</v>
      </c>
      <c r="S1038">
        <v>12</v>
      </c>
      <c r="T1038">
        <v>2</v>
      </c>
      <c r="U1038">
        <v>0</v>
      </c>
      <c r="V1038">
        <v>0</v>
      </c>
      <c r="W1038" t="s">
        <v>31</v>
      </c>
      <c r="X1038">
        <v>0</v>
      </c>
    </row>
    <row r="1039" spans="2:24" x14ac:dyDescent="0.2">
      <c r="B1039">
        <v>3933</v>
      </c>
      <c r="C1039">
        <v>1981</v>
      </c>
      <c r="D1039" t="s">
        <v>23</v>
      </c>
      <c r="E1039" t="s">
        <v>36</v>
      </c>
      <c r="F1039" t="s">
        <v>1280</v>
      </c>
      <c r="G1039">
        <v>1</v>
      </c>
      <c r="H1039">
        <v>0</v>
      </c>
      <c r="I1039" t="s">
        <v>76</v>
      </c>
      <c r="J1039">
        <v>46</v>
      </c>
      <c r="K1039">
        <v>186</v>
      </c>
      <c r="L1039">
        <v>36</v>
      </c>
      <c r="M1039">
        <v>234</v>
      </c>
      <c r="N1039">
        <v>86</v>
      </c>
      <c r="O1039">
        <v>72</v>
      </c>
      <c r="P1039">
        <v>48</v>
      </c>
      <c r="Q1039">
        <v>6</v>
      </c>
      <c r="R1039">
        <v>10</v>
      </c>
      <c r="S1039">
        <v>6</v>
      </c>
      <c r="T1039">
        <v>9</v>
      </c>
      <c r="U1039">
        <v>0</v>
      </c>
      <c r="V1039">
        <v>0</v>
      </c>
      <c r="W1039" t="s">
        <v>67</v>
      </c>
      <c r="X1039">
        <v>0</v>
      </c>
    </row>
    <row r="1040" spans="2:24" x14ac:dyDescent="0.2">
      <c r="B1040">
        <v>1225</v>
      </c>
      <c r="C1040">
        <v>1964</v>
      </c>
      <c r="D1040" t="s">
        <v>23</v>
      </c>
      <c r="E1040" t="s">
        <v>32</v>
      </c>
      <c r="F1040" t="s">
        <v>1281</v>
      </c>
      <c r="G1040">
        <v>0</v>
      </c>
      <c r="H1040">
        <v>0</v>
      </c>
      <c r="I1040" t="s">
        <v>1282</v>
      </c>
      <c r="J1040">
        <v>47</v>
      </c>
      <c r="K1040">
        <v>483</v>
      </c>
      <c r="L1040">
        <v>84</v>
      </c>
      <c r="M1040">
        <v>398</v>
      </c>
      <c r="N1040">
        <v>205</v>
      </c>
      <c r="O1040">
        <v>84</v>
      </c>
      <c r="P1040">
        <v>241</v>
      </c>
      <c r="Q1040">
        <v>1</v>
      </c>
      <c r="R1040">
        <v>3</v>
      </c>
      <c r="S1040">
        <v>8</v>
      </c>
      <c r="T1040">
        <v>1</v>
      </c>
      <c r="U1040">
        <v>0</v>
      </c>
      <c r="V1040">
        <v>0</v>
      </c>
      <c r="W1040" t="s">
        <v>67</v>
      </c>
      <c r="X1040">
        <v>1</v>
      </c>
    </row>
    <row r="1041" spans="2:24" x14ac:dyDescent="0.2">
      <c r="B1041">
        <v>7059</v>
      </c>
      <c r="C1041">
        <v>1964</v>
      </c>
      <c r="D1041" t="s">
        <v>23</v>
      </c>
      <c r="E1041" t="s">
        <v>32</v>
      </c>
      <c r="F1041" t="s">
        <v>1281</v>
      </c>
      <c r="G1041">
        <v>0</v>
      </c>
      <c r="H1041">
        <v>0</v>
      </c>
      <c r="I1041" t="s">
        <v>1282</v>
      </c>
      <c r="J1041">
        <v>47</v>
      </c>
      <c r="K1041">
        <v>483</v>
      </c>
      <c r="L1041">
        <v>84</v>
      </c>
      <c r="M1041">
        <v>398</v>
      </c>
      <c r="N1041">
        <v>205</v>
      </c>
      <c r="O1041">
        <v>84</v>
      </c>
      <c r="P1041">
        <v>241</v>
      </c>
      <c r="Q1041">
        <v>1</v>
      </c>
      <c r="R1041">
        <v>3</v>
      </c>
      <c r="S1041">
        <v>8</v>
      </c>
      <c r="T1041">
        <v>1</v>
      </c>
      <c r="U1041">
        <v>0</v>
      </c>
      <c r="V1041">
        <v>0</v>
      </c>
      <c r="W1041" t="s">
        <v>27</v>
      </c>
      <c r="X1041">
        <v>1</v>
      </c>
    </row>
    <row r="1042" spans="2:24" x14ac:dyDescent="0.2">
      <c r="B1042">
        <v>5633</v>
      </c>
      <c r="C1042">
        <v>1981</v>
      </c>
      <c r="D1042" t="s">
        <v>23</v>
      </c>
      <c r="E1042" t="s">
        <v>32</v>
      </c>
      <c r="F1042" t="s">
        <v>1283</v>
      </c>
      <c r="G1042">
        <v>1</v>
      </c>
      <c r="H1042">
        <v>1</v>
      </c>
      <c r="I1042" t="s">
        <v>156</v>
      </c>
      <c r="J1042">
        <v>47</v>
      </c>
      <c r="K1042">
        <v>97</v>
      </c>
      <c r="L1042">
        <v>12</v>
      </c>
      <c r="M1042">
        <v>84</v>
      </c>
      <c r="N1042">
        <v>13</v>
      </c>
      <c r="O1042">
        <v>10</v>
      </c>
      <c r="P1042">
        <v>15</v>
      </c>
      <c r="Q1042">
        <v>7</v>
      </c>
      <c r="R1042">
        <v>3</v>
      </c>
      <c r="S1042">
        <v>6</v>
      </c>
      <c r="T1042">
        <v>5</v>
      </c>
      <c r="U1042">
        <v>0</v>
      </c>
      <c r="V1042">
        <v>0</v>
      </c>
      <c r="W1042" t="s">
        <v>67</v>
      </c>
      <c r="X1042">
        <v>0</v>
      </c>
    </row>
    <row r="1043" spans="2:24" x14ac:dyDescent="0.2">
      <c r="B1043">
        <v>843</v>
      </c>
      <c r="C1043">
        <v>1972</v>
      </c>
      <c r="D1043" t="s">
        <v>23</v>
      </c>
      <c r="E1043" t="s">
        <v>32</v>
      </c>
      <c r="F1043" t="s">
        <v>1284</v>
      </c>
      <c r="G1043">
        <v>1</v>
      </c>
      <c r="H1043">
        <v>0</v>
      </c>
      <c r="I1043" t="s">
        <v>1200</v>
      </c>
      <c r="J1043">
        <v>47</v>
      </c>
      <c r="K1043">
        <v>303</v>
      </c>
      <c r="L1043">
        <v>0</v>
      </c>
      <c r="M1043">
        <v>280</v>
      </c>
      <c r="N1043">
        <v>60</v>
      </c>
      <c r="O1043">
        <v>147</v>
      </c>
      <c r="P1043">
        <v>15</v>
      </c>
      <c r="Q1043">
        <v>4</v>
      </c>
      <c r="R1043">
        <v>8</v>
      </c>
      <c r="S1043">
        <v>11</v>
      </c>
      <c r="T1043">
        <v>6</v>
      </c>
      <c r="U1043">
        <v>0</v>
      </c>
      <c r="V1043">
        <v>0</v>
      </c>
      <c r="W1043" t="s">
        <v>27</v>
      </c>
      <c r="X1043">
        <v>0</v>
      </c>
    </row>
    <row r="1044" spans="2:24" x14ac:dyDescent="0.2">
      <c r="B1044">
        <v>6211</v>
      </c>
      <c r="C1044">
        <v>1977</v>
      </c>
      <c r="D1044" t="s">
        <v>40</v>
      </c>
      <c r="E1044" t="s">
        <v>36</v>
      </c>
      <c r="F1044" t="s">
        <v>1285</v>
      </c>
      <c r="G1044">
        <v>1</v>
      </c>
      <c r="H1044">
        <v>0</v>
      </c>
      <c r="I1044" s="1">
        <v>41675</v>
      </c>
      <c r="J1044">
        <v>47</v>
      </c>
      <c r="K1044">
        <v>18</v>
      </c>
      <c r="L1044">
        <v>0</v>
      </c>
      <c r="M1044">
        <v>9</v>
      </c>
      <c r="N1044">
        <v>0</v>
      </c>
      <c r="O1044">
        <v>1</v>
      </c>
      <c r="P1044">
        <v>11</v>
      </c>
      <c r="Q1044">
        <v>1</v>
      </c>
      <c r="R1044">
        <v>1</v>
      </c>
      <c r="S1044">
        <v>3</v>
      </c>
      <c r="T1044">
        <v>6</v>
      </c>
      <c r="U1044">
        <v>0</v>
      </c>
      <c r="V1044">
        <v>0</v>
      </c>
      <c r="W1044" t="s">
        <v>27</v>
      </c>
      <c r="X1044">
        <v>0</v>
      </c>
    </row>
    <row r="1045" spans="2:24" x14ac:dyDescent="0.2">
      <c r="B1045">
        <v>7007</v>
      </c>
      <c r="C1045">
        <v>1969</v>
      </c>
      <c r="D1045" t="s">
        <v>53</v>
      </c>
      <c r="E1045" t="s">
        <v>32</v>
      </c>
      <c r="F1045" t="s">
        <v>1286</v>
      </c>
      <c r="G1045">
        <v>2</v>
      </c>
      <c r="H1045">
        <v>0</v>
      </c>
      <c r="I1045" s="1">
        <v>41643</v>
      </c>
      <c r="J1045">
        <v>47</v>
      </c>
      <c r="K1045">
        <v>17</v>
      </c>
      <c r="L1045">
        <v>3</v>
      </c>
      <c r="M1045">
        <v>18</v>
      </c>
      <c r="N1045">
        <v>3</v>
      </c>
      <c r="O1045">
        <v>4</v>
      </c>
      <c r="P1045">
        <v>18</v>
      </c>
      <c r="Q1045">
        <v>2</v>
      </c>
      <c r="R1045">
        <v>3</v>
      </c>
      <c r="S1045">
        <v>2</v>
      </c>
      <c r="T1045">
        <v>7</v>
      </c>
      <c r="U1045">
        <v>0</v>
      </c>
      <c r="V1045">
        <v>0</v>
      </c>
      <c r="W1045" t="s">
        <v>27</v>
      </c>
      <c r="X1045">
        <v>0</v>
      </c>
    </row>
    <row r="1046" spans="2:24" x14ac:dyDescent="0.2">
      <c r="B1046">
        <v>9671</v>
      </c>
      <c r="C1046">
        <v>1969</v>
      </c>
      <c r="D1046" t="s">
        <v>23</v>
      </c>
      <c r="E1046" t="s">
        <v>32</v>
      </c>
      <c r="F1046" t="s">
        <v>1287</v>
      </c>
      <c r="G1046">
        <v>1</v>
      </c>
      <c r="H1046">
        <v>1</v>
      </c>
      <c r="I1046" t="s">
        <v>331</v>
      </c>
      <c r="J1046">
        <v>47</v>
      </c>
      <c r="K1046">
        <v>14</v>
      </c>
      <c r="L1046">
        <v>3</v>
      </c>
      <c r="M1046">
        <v>21</v>
      </c>
      <c r="N1046">
        <v>2</v>
      </c>
      <c r="O1046">
        <v>1</v>
      </c>
      <c r="P1046">
        <v>28</v>
      </c>
      <c r="Q1046">
        <v>4</v>
      </c>
      <c r="R1046">
        <v>3</v>
      </c>
      <c r="S1046">
        <v>2</v>
      </c>
      <c r="T1046">
        <v>8</v>
      </c>
      <c r="U1046">
        <v>1</v>
      </c>
      <c r="V1046">
        <v>0</v>
      </c>
      <c r="W1046" t="s">
        <v>27</v>
      </c>
      <c r="X1046">
        <v>1</v>
      </c>
    </row>
    <row r="1047" spans="2:24" x14ac:dyDescent="0.2">
      <c r="B1047">
        <v>8975</v>
      </c>
      <c r="C1047">
        <v>1969</v>
      </c>
      <c r="D1047" t="s">
        <v>23</v>
      </c>
      <c r="E1047" t="s">
        <v>32</v>
      </c>
      <c r="F1047" t="s">
        <v>1287</v>
      </c>
      <c r="G1047">
        <v>1</v>
      </c>
      <c r="H1047">
        <v>1</v>
      </c>
      <c r="I1047" t="s">
        <v>331</v>
      </c>
      <c r="J1047">
        <v>47</v>
      </c>
      <c r="K1047">
        <v>14</v>
      </c>
      <c r="L1047">
        <v>3</v>
      </c>
      <c r="M1047">
        <v>21</v>
      </c>
      <c r="N1047">
        <v>2</v>
      </c>
      <c r="O1047">
        <v>1</v>
      </c>
      <c r="P1047">
        <v>28</v>
      </c>
      <c r="Q1047">
        <v>4</v>
      </c>
      <c r="R1047">
        <v>3</v>
      </c>
      <c r="S1047">
        <v>2</v>
      </c>
      <c r="T1047">
        <v>8</v>
      </c>
      <c r="U1047">
        <v>0</v>
      </c>
      <c r="V1047">
        <v>0</v>
      </c>
      <c r="W1047" t="s">
        <v>27</v>
      </c>
      <c r="X1047">
        <v>1</v>
      </c>
    </row>
    <row r="1048" spans="2:24" x14ac:dyDescent="0.2">
      <c r="B1048">
        <v>6616</v>
      </c>
      <c r="C1048">
        <v>1976</v>
      </c>
      <c r="D1048" t="s">
        <v>23</v>
      </c>
      <c r="E1048" t="s">
        <v>36</v>
      </c>
      <c r="F1048" t="s">
        <v>1288</v>
      </c>
      <c r="G1048">
        <v>0</v>
      </c>
      <c r="H1048">
        <v>1</v>
      </c>
      <c r="I1048" t="s">
        <v>1289</v>
      </c>
      <c r="J1048">
        <v>47</v>
      </c>
      <c r="K1048">
        <v>178</v>
      </c>
      <c r="L1048">
        <v>3</v>
      </c>
      <c r="M1048">
        <v>85</v>
      </c>
      <c r="N1048">
        <v>71</v>
      </c>
      <c r="O1048">
        <v>66</v>
      </c>
      <c r="P1048">
        <v>58</v>
      </c>
      <c r="Q1048">
        <v>2</v>
      </c>
      <c r="R1048">
        <v>3</v>
      </c>
      <c r="S1048">
        <v>8</v>
      </c>
      <c r="T1048">
        <v>2</v>
      </c>
      <c r="U1048">
        <v>0</v>
      </c>
      <c r="V1048">
        <v>0</v>
      </c>
      <c r="W1048" t="s">
        <v>27</v>
      </c>
      <c r="X1048">
        <v>0</v>
      </c>
    </row>
    <row r="1049" spans="2:24" x14ac:dyDescent="0.2">
      <c r="B1049">
        <v>6248</v>
      </c>
      <c r="C1049">
        <v>1948</v>
      </c>
      <c r="D1049" t="s">
        <v>53</v>
      </c>
      <c r="E1049" t="s">
        <v>28</v>
      </c>
      <c r="F1049" t="s">
        <v>1290</v>
      </c>
      <c r="G1049">
        <v>0</v>
      </c>
      <c r="H1049">
        <v>0</v>
      </c>
      <c r="I1049" t="s">
        <v>171</v>
      </c>
      <c r="J1049">
        <v>47</v>
      </c>
      <c r="K1049">
        <v>1276</v>
      </c>
      <c r="L1049">
        <v>24</v>
      </c>
      <c r="M1049">
        <v>746</v>
      </c>
      <c r="N1049">
        <v>94</v>
      </c>
      <c r="O1049">
        <v>29</v>
      </c>
      <c r="P1049">
        <v>48</v>
      </c>
      <c r="Q1049">
        <v>0</v>
      </c>
      <c r="R1049">
        <v>9</v>
      </c>
      <c r="S1049">
        <v>11</v>
      </c>
      <c r="T1049">
        <v>3</v>
      </c>
      <c r="U1049">
        <v>1</v>
      </c>
      <c r="V1049">
        <v>0</v>
      </c>
      <c r="W1049" t="s">
        <v>27</v>
      </c>
      <c r="X1049">
        <v>1</v>
      </c>
    </row>
    <row r="1050" spans="2:24" x14ac:dyDescent="0.2">
      <c r="B1050">
        <v>7428</v>
      </c>
      <c r="C1050">
        <v>1976</v>
      </c>
      <c r="D1050" t="s">
        <v>23</v>
      </c>
      <c r="E1050" t="s">
        <v>36</v>
      </c>
      <c r="F1050" t="s">
        <v>1291</v>
      </c>
      <c r="G1050">
        <v>0</v>
      </c>
      <c r="H1050">
        <v>0</v>
      </c>
      <c r="I1050" t="s">
        <v>176</v>
      </c>
      <c r="J1050">
        <v>47</v>
      </c>
      <c r="K1050">
        <v>240</v>
      </c>
      <c r="L1050">
        <v>132</v>
      </c>
      <c r="M1050">
        <v>445</v>
      </c>
      <c r="N1050">
        <v>250</v>
      </c>
      <c r="O1050">
        <v>192</v>
      </c>
      <c r="P1050">
        <v>108</v>
      </c>
      <c r="Q1050">
        <v>1</v>
      </c>
      <c r="R1050">
        <v>3</v>
      </c>
      <c r="S1050">
        <v>8</v>
      </c>
      <c r="T1050">
        <v>1</v>
      </c>
      <c r="U1050">
        <v>0</v>
      </c>
      <c r="V1050">
        <v>0</v>
      </c>
      <c r="W1050" t="s">
        <v>38</v>
      </c>
      <c r="X1050">
        <v>0</v>
      </c>
    </row>
    <row r="1051" spans="2:24" x14ac:dyDescent="0.2">
      <c r="B1051">
        <v>3075</v>
      </c>
      <c r="C1051">
        <v>1973</v>
      </c>
      <c r="D1051" t="s">
        <v>40</v>
      </c>
      <c r="E1051" t="s">
        <v>32</v>
      </c>
      <c r="F1051" t="s">
        <v>1292</v>
      </c>
      <c r="G1051">
        <v>0</v>
      </c>
      <c r="H1051">
        <v>0</v>
      </c>
      <c r="I1051" s="1">
        <v>41587</v>
      </c>
      <c r="J1051">
        <v>47</v>
      </c>
      <c r="K1051">
        <v>130</v>
      </c>
      <c r="L1051">
        <v>30</v>
      </c>
      <c r="M1051">
        <v>168</v>
      </c>
      <c r="N1051">
        <v>20</v>
      </c>
      <c r="O1051">
        <v>34</v>
      </c>
      <c r="P1051">
        <v>0</v>
      </c>
      <c r="Q1051">
        <v>1</v>
      </c>
      <c r="R1051">
        <v>3</v>
      </c>
      <c r="S1051">
        <v>7</v>
      </c>
      <c r="T1051">
        <v>1</v>
      </c>
      <c r="U1051">
        <v>0</v>
      </c>
      <c r="V1051">
        <v>0</v>
      </c>
      <c r="W1051" t="s">
        <v>27</v>
      </c>
      <c r="X1051">
        <v>0</v>
      </c>
    </row>
    <row r="1052" spans="2:24" x14ac:dyDescent="0.2">
      <c r="B1052">
        <v>2937</v>
      </c>
      <c r="C1052">
        <v>1975</v>
      </c>
      <c r="D1052" t="s">
        <v>40</v>
      </c>
      <c r="E1052" t="s">
        <v>28</v>
      </c>
      <c r="F1052" t="s">
        <v>1293</v>
      </c>
      <c r="G1052">
        <v>0</v>
      </c>
      <c r="H1052">
        <v>1</v>
      </c>
      <c r="I1052" t="s">
        <v>911</v>
      </c>
      <c r="J1052">
        <v>47</v>
      </c>
      <c r="K1052">
        <v>614</v>
      </c>
      <c r="L1052">
        <v>16</v>
      </c>
      <c r="M1052">
        <v>132</v>
      </c>
      <c r="N1052">
        <v>43</v>
      </c>
      <c r="O1052">
        <v>33</v>
      </c>
      <c r="P1052">
        <v>33</v>
      </c>
      <c r="Q1052">
        <v>3</v>
      </c>
      <c r="R1052">
        <v>8</v>
      </c>
      <c r="S1052">
        <v>9</v>
      </c>
      <c r="T1052">
        <v>6</v>
      </c>
      <c r="U1052">
        <v>0</v>
      </c>
      <c r="V1052">
        <v>0</v>
      </c>
      <c r="W1052" t="s">
        <v>31</v>
      </c>
      <c r="X1052">
        <v>0</v>
      </c>
    </row>
    <row r="1053" spans="2:24" x14ac:dyDescent="0.2">
      <c r="B1053">
        <v>203</v>
      </c>
      <c r="C1053">
        <v>1976</v>
      </c>
      <c r="D1053" t="s">
        <v>53</v>
      </c>
      <c r="E1053" t="s">
        <v>28</v>
      </c>
      <c r="F1053" t="s">
        <v>1294</v>
      </c>
      <c r="G1053">
        <v>0</v>
      </c>
      <c r="H1053">
        <v>0</v>
      </c>
      <c r="I1053" t="s">
        <v>1295</v>
      </c>
      <c r="J1053">
        <v>47</v>
      </c>
      <c r="K1053">
        <v>1288</v>
      </c>
      <c r="L1053">
        <v>20</v>
      </c>
      <c r="M1053">
        <v>613</v>
      </c>
      <c r="N1053">
        <v>80</v>
      </c>
      <c r="O1053">
        <v>61</v>
      </c>
      <c r="P1053">
        <v>27</v>
      </c>
      <c r="Q1053">
        <v>1</v>
      </c>
      <c r="R1053">
        <v>5</v>
      </c>
      <c r="S1053">
        <v>9</v>
      </c>
      <c r="T1053">
        <v>2</v>
      </c>
      <c r="U1053">
        <v>0</v>
      </c>
      <c r="V1053">
        <v>0</v>
      </c>
      <c r="W1053" t="s">
        <v>27</v>
      </c>
      <c r="X1053">
        <v>0</v>
      </c>
    </row>
    <row r="1054" spans="2:24" x14ac:dyDescent="0.2">
      <c r="B1054">
        <v>2021</v>
      </c>
      <c r="C1054">
        <v>1976</v>
      </c>
      <c r="D1054" t="s">
        <v>23</v>
      </c>
      <c r="E1054" t="s">
        <v>32</v>
      </c>
      <c r="F1054" t="s">
        <v>1296</v>
      </c>
      <c r="G1054">
        <v>0</v>
      </c>
      <c r="H1054">
        <v>1</v>
      </c>
      <c r="I1054" t="s">
        <v>777</v>
      </c>
      <c r="J1054">
        <v>47</v>
      </c>
      <c r="K1054">
        <v>563</v>
      </c>
      <c r="L1054">
        <v>76</v>
      </c>
      <c r="M1054">
        <v>384</v>
      </c>
      <c r="N1054">
        <v>84</v>
      </c>
      <c r="O1054">
        <v>192</v>
      </c>
      <c r="P1054">
        <v>89</v>
      </c>
      <c r="Q1054">
        <v>4</v>
      </c>
      <c r="R1054">
        <v>6</v>
      </c>
      <c r="S1054">
        <v>13</v>
      </c>
      <c r="T1054">
        <v>4</v>
      </c>
      <c r="U1054">
        <v>0</v>
      </c>
      <c r="V1054">
        <v>0</v>
      </c>
      <c r="W1054" t="s">
        <v>27</v>
      </c>
      <c r="X1054">
        <v>0</v>
      </c>
    </row>
    <row r="1055" spans="2:24" x14ac:dyDescent="0.2">
      <c r="B1055">
        <v>880</v>
      </c>
      <c r="C1055">
        <v>1967</v>
      </c>
      <c r="D1055" t="s">
        <v>118</v>
      </c>
      <c r="E1055" t="s">
        <v>36</v>
      </c>
      <c r="F1055" t="s">
        <v>1297</v>
      </c>
      <c r="G1055">
        <v>0</v>
      </c>
      <c r="H1055">
        <v>0</v>
      </c>
      <c r="I1055" t="s">
        <v>263</v>
      </c>
      <c r="J1055">
        <v>47</v>
      </c>
      <c r="K1055">
        <v>2</v>
      </c>
      <c r="L1055">
        <v>23</v>
      </c>
      <c r="M1055">
        <v>11</v>
      </c>
      <c r="N1055">
        <v>8</v>
      </c>
      <c r="O1055">
        <v>6</v>
      </c>
      <c r="P1055">
        <v>46</v>
      </c>
      <c r="Q1055">
        <v>1</v>
      </c>
      <c r="R1055">
        <v>2</v>
      </c>
      <c r="S1055">
        <v>2</v>
      </c>
      <c r="T1055">
        <v>8</v>
      </c>
      <c r="U1055">
        <v>0</v>
      </c>
      <c r="V1055">
        <v>0</v>
      </c>
      <c r="W1055" t="s">
        <v>27</v>
      </c>
      <c r="X1055">
        <v>0</v>
      </c>
    </row>
    <row r="1056" spans="2:24" x14ac:dyDescent="0.2">
      <c r="B1056">
        <v>524</v>
      </c>
      <c r="C1056">
        <v>1967</v>
      </c>
      <c r="D1056" t="s">
        <v>118</v>
      </c>
      <c r="E1056" t="s">
        <v>36</v>
      </c>
      <c r="F1056" t="s">
        <v>1297</v>
      </c>
      <c r="G1056">
        <v>0</v>
      </c>
      <c r="H1056">
        <v>0</v>
      </c>
      <c r="I1056" t="s">
        <v>263</v>
      </c>
      <c r="J1056">
        <v>47</v>
      </c>
      <c r="K1056">
        <v>2</v>
      </c>
      <c r="L1056">
        <v>23</v>
      </c>
      <c r="M1056">
        <v>11</v>
      </c>
      <c r="N1056">
        <v>8</v>
      </c>
      <c r="O1056">
        <v>6</v>
      </c>
      <c r="P1056">
        <v>46</v>
      </c>
      <c r="Q1056">
        <v>1</v>
      </c>
      <c r="R1056">
        <v>2</v>
      </c>
      <c r="S1056">
        <v>2</v>
      </c>
      <c r="T1056">
        <v>8</v>
      </c>
      <c r="U1056">
        <v>0</v>
      </c>
      <c r="V1056">
        <v>0</v>
      </c>
      <c r="W1056" t="s">
        <v>38</v>
      </c>
      <c r="X1056">
        <v>0</v>
      </c>
    </row>
    <row r="1057" spans="2:24" x14ac:dyDescent="0.2">
      <c r="B1057">
        <v>10837</v>
      </c>
      <c r="C1057">
        <v>1976</v>
      </c>
      <c r="D1057" t="s">
        <v>23</v>
      </c>
      <c r="E1057" t="s">
        <v>32</v>
      </c>
      <c r="F1057" t="s">
        <v>1298</v>
      </c>
      <c r="G1057">
        <v>1</v>
      </c>
      <c r="H1057">
        <v>0</v>
      </c>
      <c r="I1057" t="s">
        <v>1299</v>
      </c>
      <c r="J1057">
        <v>47</v>
      </c>
      <c r="K1057">
        <v>2</v>
      </c>
      <c r="L1057">
        <v>1</v>
      </c>
      <c r="M1057">
        <v>18</v>
      </c>
      <c r="N1057">
        <v>20</v>
      </c>
      <c r="O1057">
        <v>11</v>
      </c>
      <c r="P1057">
        <v>16</v>
      </c>
      <c r="Q1057">
        <v>1</v>
      </c>
      <c r="R1057">
        <v>2</v>
      </c>
      <c r="S1057">
        <v>3</v>
      </c>
      <c r="T1057">
        <v>6</v>
      </c>
      <c r="U1057">
        <v>1</v>
      </c>
      <c r="V1057">
        <v>0</v>
      </c>
      <c r="W1057" t="s">
        <v>31</v>
      </c>
      <c r="X1057">
        <v>0</v>
      </c>
    </row>
    <row r="1058" spans="2:24" x14ac:dyDescent="0.2">
      <c r="B1058">
        <v>7011</v>
      </c>
      <c r="C1058">
        <v>1974</v>
      </c>
      <c r="D1058" t="s">
        <v>23</v>
      </c>
      <c r="E1058" t="s">
        <v>32</v>
      </c>
      <c r="F1058" t="s">
        <v>1300</v>
      </c>
      <c r="G1058">
        <v>1</v>
      </c>
      <c r="H1058">
        <v>0</v>
      </c>
      <c r="I1058" s="1">
        <v>41253</v>
      </c>
      <c r="J1058">
        <v>47</v>
      </c>
      <c r="K1058">
        <v>43</v>
      </c>
      <c r="L1058">
        <v>2</v>
      </c>
      <c r="M1058">
        <v>27</v>
      </c>
      <c r="N1058">
        <v>0</v>
      </c>
      <c r="O1058">
        <v>9</v>
      </c>
      <c r="P1058">
        <v>12</v>
      </c>
      <c r="Q1058">
        <v>3</v>
      </c>
      <c r="R1058">
        <v>3</v>
      </c>
      <c r="S1058">
        <v>4</v>
      </c>
      <c r="T1058">
        <v>7</v>
      </c>
      <c r="U1058">
        <v>0</v>
      </c>
      <c r="V1058">
        <v>0</v>
      </c>
      <c r="W1058" t="s">
        <v>67</v>
      </c>
      <c r="X1058">
        <v>0</v>
      </c>
    </row>
    <row r="1059" spans="2:24" x14ac:dyDescent="0.2">
      <c r="B1059">
        <v>4184</v>
      </c>
      <c r="C1059">
        <v>1951</v>
      </c>
      <c r="D1059" t="s">
        <v>40</v>
      </c>
      <c r="E1059" t="s">
        <v>36</v>
      </c>
      <c r="F1059" t="s">
        <v>1301</v>
      </c>
      <c r="G1059">
        <v>0</v>
      </c>
      <c r="H1059">
        <v>1</v>
      </c>
      <c r="I1059" s="1">
        <v>41826</v>
      </c>
      <c r="J1059">
        <v>48</v>
      </c>
      <c r="K1059">
        <v>189</v>
      </c>
      <c r="L1059">
        <v>2</v>
      </c>
      <c r="M1059">
        <v>29</v>
      </c>
      <c r="N1059">
        <v>3</v>
      </c>
      <c r="O1059">
        <v>2</v>
      </c>
      <c r="P1059">
        <v>40</v>
      </c>
      <c r="Q1059">
        <v>2</v>
      </c>
      <c r="R1059">
        <v>3</v>
      </c>
      <c r="S1059">
        <v>5</v>
      </c>
      <c r="T1059">
        <v>4</v>
      </c>
      <c r="U1059">
        <v>0</v>
      </c>
      <c r="V1059">
        <v>0</v>
      </c>
      <c r="W1059" t="s">
        <v>27</v>
      </c>
      <c r="X1059">
        <v>0</v>
      </c>
    </row>
    <row r="1060" spans="2:24" x14ac:dyDescent="0.2">
      <c r="B1060">
        <v>7679</v>
      </c>
      <c r="C1060">
        <v>1986</v>
      </c>
      <c r="D1060" t="s">
        <v>40</v>
      </c>
      <c r="E1060" t="s">
        <v>28</v>
      </c>
      <c r="F1060" t="s">
        <v>1302</v>
      </c>
      <c r="G1060">
        <v>0</v>
      </c>
      <c r="H1060">
        <v>0</v>
      </c>
      <c r="I1060" t="s">
        <v>1067</v>
      </c>
      <c r="J1060">
        <v>48</v>
      </c>
      <c r="K1060">
        <v>6</v>
      </c>
      <c r="L1060">
        <v>3</v>
      </c>
      <c r="M1060">
        <v>12</v>
      </c>
      <c r="N1060">
        <v>6</v>
      </c>
      <c r="O1060">
        <v>1</v>
      </c>
      <c r="P1060">
        <v>0</v>
      </c>
      <c r="Q1060">
        <v>1</v>
      </c>
      <c r="R1060">
        <v>1</v>
      </c>
      <c r="S1060">
        <v>3</v>
      </c>
      <c r="T1060">
        <v>3</v>
      </c>
      <c r="U1060">
        <v>0</v>
      </c>
      <c r="V1060">
        <v>0</v>
      </c>
      <c r="W1060" t="s">
        <v>27</v>
      </c>
      <c r="X1060">
        <v>0</v>
      </c>
    </row>
    <row r="1061" spans="2:24" x14ac:dyDescent="0.2">
      <c r="B1061">
        <v>7485</v>
      </c>
      <c r="C1061">
        <v>1951</v>
      </c>
      <c r="D1061" t="s">
        <v>40</v>
      </c>
      <c r="E1061" t="s">
        <v>55</v>
      </c>
      <c r="F1061" t="s">
        <v>1303</v>
      </c>
      <c r="G1061">
        <v>1</v>
      </c>
      <c r="H1061">
        <v>1</v>
      </c>
      <c r="I1061" s="1">
        <v>41825</v>
      </c>
      <c r="J1061">
        <v>48</v>
      </c>
      <c r="K1061">
        <v>67</v>
      </c>
      <c r="L1061">
        <v>4</v>
      </c>
      <c r="M1061">
        <v>32</v>
      </c>
      <c r="N1061">
        <v>17</v>
      </c>
      <c r="O1061">
        <v>2</v>
      </c>
      <c r="P1061">
        <v>16</v>
      </c>
      <c r="Q1061">
        <v>3</v>
      </c>
      <c r="R1061">
        <v>2</v>
      </c>
      <c r="S1061">
        <v>4</v>
      </c>
      <c r="T1061">
        <v>4</v>
      </c>
      <c r="U1061">
        <v>0</v>
      </c>
      <c r="V1061">
        <v>0</v>
      </c>
      <c r="W1061" t="s">
        <v>67</v>
      </c>
      <c r="X1061">
        <v>0</v>
      </c>
    </row>
    <row r="1062" spans="2:24" x14ac:dyDescent="0.2">
      <c r="B1062">
        <v>7530</v>
      </c>
      <c r="C1062">
        <v>1951</v>
      </c>
      <c r="D1062" t="s">
        <v>40</v>
      </c>
      <c r="E1062" t="s">
        <v>55</v>
      </c>
      <c r="F1062" t="s">
        <v>1303</v>
      </c>
      <c r="G1062">
        <v>1</v>
      </c>
      <c r="H1062">
        <v>1</v>
      </c>
      <c r="I1062" s="1">
        <v>41825</v>
      </c>
      <c r="J1062">
        <v>48</v>
      </c>
      <c r="K1062">
        <v>67</v>
      </c>
      <c r="L1062">
        <v>4</v>
      </c>
      <c r="M1062">
        <v>32</v>
      </c>
      <c r="N1062">
        <v>17</v>
      </c>
      <c r="O1062">
        <v>2</v>
      </c>
      <c r="P1062">
        <v>16</v>
      </c>
      <c r="Q1062">
        <v>3</v>
      </c>
      <c r="R1062">
        <v>2</v>
      </c>
      <c r="S1062">
        <v>4</v>
      </c>
      <c r="T1062">
        <v>4</v>
      </c>
      <c r="U1062">
        <v>0</v>
      </c>
      <c r="V1062">
        <v>0</v>
      </c>
      <c r="W1062" t="s">
        <v>27</v>
      </c>
      <c r="X1062">
        <v>0</v>
      </c>
    </row>
    <row r="1063" spans="2:24" x14ac:dyDescent="0.2">
      <c r="B1063">
        <v>4369</v>
      </c>
      <c r="C1063">
        <v>1958</v>
      </c>
      <c r="D1063" t="s">
        <v>53</v>
      </c>
      <c r="E1063" t="s">
        <v>1304</v>
      </c>
      <c r="F1063" t="s">
        <v>1305</v>
      </c>
      <c r="G1063">
        <v>0</v>
      </c>
      <c r="H1063">
        <v>0</v>
      </c>
      <c r="I1063" s="1">
        <v>41913</v>
      </c>
      <c r="J1063">
        <v>48</v>
      </c>
      <c r="K1063">
        <v>240</v>
      </c>
      <c r="L1063">
        <v>67</v>
      </c>
      <c r="M1063">
        <v>500</v>
      </c>
      <c r="N1063">
        <v>199</v>
      </c>
      <c r="O1063">
        <v>0</v>
      </c>
      <c r="P1063">
        <v>163</v>
      </c>
      <c r="Q1063">
        <v>3</v>
      </c>
      <c r="R1063">
        <v>3</v>
      </c>
      <c r="S1063">
        <v>6</v>
      </c>
      <c r="T1063">
        <v>2</v>
      </c>
      <c r="U1063">
        <v>0</v>
      </c>
      <c r="V1063">
        <v>0</v>
      </c>
      <c r="W1063" t="s">
        <v>31</v>
      </c>
      <c r="X1063">
        <v>0</v>
      </c>
    </row>
    <row r="1064" spans="2:24" x14ac:dyDescent="0.2">
      <c r="B1064">
        <v>10652</v>
      </c>
      <c r="C1064">
        <v>1958</v>
      </c>
      <c r="D1064" t="s">
        <v>53</v>
      </c>
      <c r="E1064" t="s">
        <v>36</v>
      </c>
      <c r="F1064" t="s">
        <v>1305</v>
      </c>
      <c r="G1064">
        <v>0</v>
      </c>
      <c r="H1064">
        <v>0</v>
      </c>
      <c r="I1064" s="1">
        <v>41913</v>
      </c>
      <c r="J1064">
        <v>48</v>
      </c>
      <c r="K1064">
        <v>240</v>
      </c>
      <c r="L1064">
        <v>67</v>
      </c>
      <c r="M1064">
        <v>500</v>
      </c>
      <c r="N1064">
        <v>199</v>
      </c>
      <c r="O1064">
        <v>0</v>
      </c>
      <c r="P1064">
        <v>163</v>
      </c>
      <c r="Q1064">
        <v>3</v>
      </c>
      <c r="R1064">
        <v>3</v>
      </c>
      <c r="S1064">
        <v>6</v>
      </c>
      <c r="T1064">
        <v>2</v>
      </c>
      <c r="U1064">
        <v>0</v>
      </c>
      <c r="V1064">
        <v>0</v>
      </c>
      <c r="W1064" t="s">
        <v>31</v>
      </c>
      <c r="X1064">
        <v>0</v>
      </c>
    </row>
    <row r="1065" spans="2:24" x14ac:dyDescent="0.2">
      <c r="B1065">
        <v>286</v>
      </c>
      <c r="C1065">
        <v>1953</v>
      </c>
      <c r="D1065" t="s">
        <v>23</v>
      </c>
      <c r="E1065" t="s">
        <v>28</v>
      </c>
      <c r="F1065" t="s">
        <v>1306</v>
      </c>
      <c r="G1065">
        <v>1</v>
      </c>
      <c r="H1065">
        <v>1</v>
      </c>
      <c r="I1065" t="s">
        <v>617</v>
      </c>
      <c r="J1065">
        <v>48</v>
      </c>
      <c r="K1065">
        <v>95</v>
      </c>
      <c r="L1065">
        <v>11</v>
      </c>
      <c r="M1065">
        <v>35</v>
      </c>
      <c r="N1065">
        <v>0</v>
      </c>
      <c r="O1065">
        <v>4</v>
      </c>
      <c r="P1065">
        <v>7</v>
      </c>
      <c r="Q1065">
        <v>4</v>
      </c>
      <c r="R1065">
        <v>2</v>
      </c>
      <c r="S1065">
        <v>5</v>
      </c>
      <c r="T1065">
        <v>6</v>
      </c>
      <c r="U1065">
        <v>0</v>
      </c>
      <c r="V1065">
        <v>0</v>
      </c>
      <c r="W1065" t="s">
        <v>27</v>
      </c>
      <c r="X1065">
        <v>0</v>
      </c>
    </row>
    <row r="1066" spans="2:24" x14ac:dyDescent="0.2">
      <c r="B1066">
        <v>5922</v>
      </c>
      <c r="C1066">
        <v>1975</v>
      </c>
      <c r="D1066" t="s">
        <v>40</v>
      </c>
      <c r="E1066" t="s">
        <v>32</v>
      </c>
      <c r="F1066" t="s">
        <v>1307</v>
      </c>
      <c r="G1066">
        <v>0</v>
      </c>
      <c r="H1066">
        <v>1</v>
      </c>
      <c r="I1066" t="s">
        <v>173</v>
      </c>
      <c r="J1066">
        <v>48</v>
      </c>
      <c r="K1066">
        <v>210</v>
      </c>
      <c r="L1066">
        <v>0</v>
      </c>
      <c r="M1066">
        <v>6</v>
      </c>
      <c r="N1066">
        <v>0</v>
      </c>
      <c r="O1066">
        <v>0</v>
      </c>
      <c r="P1066">
        <v>2</v>
      </c>
      <c r="Q1066">
        <v>2</v>
      </c>
      <c r="R1066">
        <v>4</v>
      </c>
      <c r="S1066">
        <v>5</v>
      </c>
      <c r="T1066">
        <v>7</v>
      </c>
      <c r="U1066">
        <v>0</v>
      </c>
      <c r="V1066">
        <v>0</v>
      </c>
      <c r="W1066" t="s">
        <v>27</v>
      </c>
      <c r="X1066">
        <v>0</v>
      </c>
    </row>
    <row r="1067" spans="2:24" x14ac:dyDescent="0.2">
      <c r="B1067">
        <v>7250</v>
      </c>
      <c r="C1067">
        <v>1979</v>
      </c>
      <c r="D1067" t="s">
        <v>23</v>
      </c>
      <c r="E1067" t="s">
        <v>36</v>
      </c>
      <c r="F1067" t="s">
        <v>1308</v>
      </c>
      <c r="G1067">
        <v>1</v>
      </c>
      <c r="H1067">
        <v>0</v>
      </c>
      <c r="I1067" s="1">
        <v>41284</v>
      </c>
      <c r="J1067">
        <v>48</v>
      </c>
      <c r="K1067">
        <v>344</v>
      </c>
      <c r="L1067">
        <v>35</v>
      </c>
      <c r="M1067">
        <v>178</v>
      </c>
      <c r="N1067">
        <v>15</v>
      </c>
      <c r="O1067">
        <v>23</v>
      </c>
      <c r="P1067">
        <v>17</v>
      </c>
      <c r="Q1067">
        <v>7</v>
      </c>
      <c r="R1067">
        <v>7</v>
      </c>
      <c r="S1067">
        <v>9</v>
      </c>
      <c r="T1067">
        <v>6</v>
      </c>
      <c r="U1067">
        <v>0</v>
      </c>
      <c r="V1067">
        <v>0</v>
      </c>
      <c r="W1067" t="s">
        <v>31</v>
      </c>
      <c r="X1067">
        <v>0</v>
      </c>
    </row>
    <row r="1068" spans="2:24" x14ac:dyDescent="0.2">
      <c r="B1068">
        <v>2478</v>
      </c>
      <c r="C1068">
        <v>1974</v>
      </c>
      <c r="D1068" t="s">
        <v>23</v>
      </c>
      <c r="E1068" t="s">
        <v>32</v>
      </c>
      <c r="F1068" t="s">
        <v>1309</v>
      </c>
      <c r="G1068">
        <v>1</v>
      </c>
      <c r="H1068">
        <v>0</v>
      </c>
      <c r="I1068" t="s">
        <v>133</v>
      </c>
      <c r="J1068">
        <v>48</v>
      </c>
      <c r="K1068">
        <v>2</v>
      </c>
      <c r="L1068">
        <v>2</v>
      </c>
      <c r="M1068">
        <v>4</v>
      </c>
      <c r="N1068">
        <v>13</v>
      </c>
      <c r="O1068">
        <v>13</v>
      </c>
      <c r="P1068">
        <v>4</v>
      </c>
      <c r="Q1068">
        <v>1</v>
      </c>
      <c r="R1068">
        <v>1</v>
      </c>
      <c r="S1068">
        <v>4</v>
      </c>
      <c r="T1068">
        <v>4</v>
      </c>
      <c r="U1068">
        <v>0</v>
      </c>
      <c r="V1068">
        <v>0</v>
      </c>
      <c r="W1068" t="s">
        <v>27</v>
      </c>
      <c r="X1068">
        <v>0</v>
      </c>
    </row>
    <row r="1069" spans="2:24" x14ac:dyDescent="0.2">
      <c r="B1069">
        <v>1160</v>
      </c>
      <c r="C1069">
        <v>1971</v>
      </c>
      <c r="D1069" t="s">
        <v>23</v>
      </c>
      <c r="E1069" t="s">
        <v>32</v>
      </c>
      <c r="F1069" t="s">
        <v>1310</v>
      </c>
      <c r="G1069">
        <v>1</v>
      </c>
      <c r="H1069">
        <v>1</v>
      </c>
      <c r="I1069" t="s">
        <v>745</v>
      </c>
      <c r="J1069">
        <v>48</v>
      </c>
      <c r="K1069">
        <v>9</v>
      </c>
      <c r="L1069">
        <v>4</v>
      </c>
      <c r="M1069">
        <v>17</v>
      </c>
      <c r="N1069">
        <v>10</v>
      </c>
      <c r="O1069">
        <v>2</v>
      </c>
      <c r="P1069">
        <v>7</v>
      </c>
      <c r="Q1069">
        <v>4</v>
      </c>
      <c r="R1069">
        <v>3</v>
      </c>
      <c r="S1069">
        <v>3</v>
      </c>
      <c r="T1069">
        <v>8</v>
      </c>
      <c r="U1069">
        <v>0</v>
      </c>
      <c r="V1069">
        <v>0</v>
      </c>
      <c r="W1069" t="s">
        <v>27</v>
      </c>
      <c r="X1069">
        <v>0</v>
      </c>
    </row>
    <row r="1070" spans="2:24" x14ac:dyDescent="0.2">
      <c r="B1070">
        <v>9214</v>
      </c>
      <c r="C1070">
        <v>1992</v>
      </c>
      <c r="D1070" t="s">
        <v>23</v>
      </c>
      <c r="E1070" t="s">
        <v>32</v>
      </c>
      <c r="F1070" t="s">
        <v>1311</v>
      </c>
      <c r="G1070">
        <v>0</v>
      </c>
      <c r="H1070">
        <v>0</v>
      </c>
      <c r="I1070" t="s">
        <v>1264</v>
      </c>
      <c r="J1070">
        <v>48</v>
      </c>
      <c r="K1070">
        <v>179</v>
      </c>
      <c r="L1070">
        <v>2</v>
      </c>
      <c r="M1070">
        <v>64</v>
      </c>
      <c r="N1070">
        <v>38</v>
      </c>
      <c r="O1070">
        <v>17</v>
      </c>
      <c r="P1070">
        <v>58</v>
      </c>
      <c r="Q1070">
        <v>1</v>
      </c>
      <c r="R1070">
        <v>5</v>
      </c>
      <c r="S1070">
        <v>6</v>
      </c>
      <c r="T1070">
        <v>5</v>
      </c>
      <c r="U1070">
        <v>0</v>
      </c>
      <c r="V1070">
        <v>0</v>
      </c>
      <c r="W1070" t="s">
        <v>27</v>
      </c>
      <c r="X1070">
        <v>0</v>
      </c>
    </row>
    <row r="1071" spans="2:24" x14ac:dyDescent="0.2">
      <c r="B1071">
        <v>273</v>
      </c>
      <c r="C1071">
        <v>1971</v>
      </c>
      <c r="D1071" t="s">
        <v>53</v>
      </c>
      <c r="E1071" t="s">
        <v>32</v>
      </c>
      <c r="F1071" t="s">
        <v>1312</v>
      </c>
      <c r="G1071">
        <v>1</v>
      </c>
      <c r="H1071">
        <v>1</v>
      </c>
      <c r="I1071" t="s">
        <v>986</v>
      </c>
      <c r="J1071">
        <v>48</v>
      </c>
      <c r="K1071">
        <v>130</v>
      </c>
      <c r="L1071">
        <v>0</v>
      </c>
      <c r="M1071">
        <v>16</v>
      </c>
      <c r="N1071">
        <v>0</v>
      </c>
      <c r="O1071">
        <v>0</v>
      </c>
      <c r="P1071">
        <v>5</v>
      </c>
      <c r="Q1071">
        <v>5</v>
      </c>
      <c r="R1071">
        <v>3</v>
      </c>
      <c r="S1071">
        <v>4</v>
      </c>
      <c r="T1071">
        <v>7</v>
      </c>
      <c r="U1071">
        <v>0</v>
      </c>
      <c r="V1071">
        <v>0</v>
      </c>
      <c r="W1071" t="s">
        <v>46</v>
      </c>
      <c r="X1071">
        <v>1</v>
      </c>
    </row>
    <row r="1072" spans="2:24" x14ac:dyDescent="0.2">
      <c r="B1072">
        <v>851</v>
      </c>
      <c r="C1072">
        <v>1973</v>
      </c>
      <c r="D1072" t="s">
        <v>53</v>
      </c>
      <c r="E1072" t="s">
        <v>32</v>
      </c>
      <c r="F1072" t="s">
        <v>592</v>
      </c>
      <c r="G1072">
        <v>1</v>
      </c>
      <c r="H1072">
        <v>1</v>
      </c>
      <c r="I1072" s="1">
        <v>41524</v>
      </c>
      <c r="J1072">
        <v>48</v>
      </c>
      <c r="K1072">
        <v>306</v>
      </c>
      <c r="L1072">
        <v>5</v>
      </c>
      <c r="M1072">
        <v>109</v>
      </c>
      <c r="N1072">
        <v>21</v>
      </c>
      <c r="O1072">
        <v>109</v>
      </c>
      <c r="P1072">
        <v>92</v>
      </c>
      <c r="Q1072">
        <v>9</v>
      </c>
      <c r="R1072">
        <v>5</v>
      </c>
      <c r="S1072">
        <v>10</v>
      </c>
      <c r="T1072">
        <v>6</v>
      </c>
      <c r="U1072">
        <v>0</v>
      </c>
      <c r="V1072">
        <v>0</v>
      </c>
      <c r="W1072" t="s">
        <v>31</v>
      </c>
      <c r="X1072">
        <v>0</v>
      </c>
    </row>
    <row r="1073" spans="2:24" x14ac:dyDescent="0.2">
      <c r="B1073">
        <v>9729</v>
      </c>
      <c r="C1073">
        <v>1956</v>
      </c>
      <c r="D1073" t="s">
        <v>23</v>
      </c>
      <c r="E1073" t="s">
        <v>55</v>
      </c>
      <c r="F1073" t="s">
        <v>1313</v>
      </c>
      <c r="G1073">
        <v>1</v>
      </c>
      <c r="H1073">
        <v>1</v>
      </c>
      <c r="I1073" s="1">
        <v>41311</v>
      </c>
      <c r="J1073">
        <v>48</v>
      </c>
      <c r="K1073">
        <v>189</v>
      </c>
      <c r="L1073">
        <v>10</v>
      </c>
      <c r="M1073">
        <v>253</v>
      </c>
      <c r="N1073">
        <v>56</v>
      </c>
      <c r="O1073">
        <v>43</v>
      </c>
      <c r="P1073">
        <v>64</v>
      </c>
      <c r="Q1073">
        <v>6</v>
      </c>
      <c r="R1073">
        <v>8</v>
      </c>
      <c r="S1073">
        <v>7</v>
      </c>
      <c r="T1073">
        <v>7</v>
      </c>
      <c r="U1073">
        <v>0</v>
      </c>
      <c r="V1073">
        <v>0</v>
      </c>
      <c r="W1073" t="s">
        <v>46</v>
      </c>
      <c r="X1073">
        <v>0</v>
      </c>
    </row>
    <row r="1074" spans="2:24" x14ac:dyDescent="0.2">
      <c r="B1074">
        <v>9665</v>
      </c>
      <c r="C1074">
        <v>1958</v>
      </c>
      <c r="D1074" t="s">
        <v>40</v>
      </c>
      <c r="E1074" t="s">
        <v>24</v>
      </c>
      <c r="F1074" t="s">
        <v>1314</v>
      </c>
      <c r="G1074">
        <v>0</v>
      </c>
      <c r="H1074">
        <v>1</v>
      </c>
      <c r="I1074" t="s">
        <v>436</v>
      </c>
      <c r="J1074">
        <v>48</v>
      </c>
      <c r="K1074">
        <v>267</v>
      </c>
      <c r="L1074">
        <v>3</v>
      </c>
      <c r="M1074">
        <v>30</v>
      </c>
      <c r="N1074">
        <v>4</v>
      </c>
      <c r="O1074">
        <v>0</v>
      </c>
      <c r="P1074">
        <v>57</v>
      </c>
      <c r="Q1074">
        <v>4</v>
      </c>
      <c r="R1074">
        <v>5</v>
      </c>
      <c r="S1074">
        <v>5</v>
      </c>
      <c r="T1074">
        <v>6</v>
      </c>
      <c r="U1074">
        <v>0</v>
      </c>
      <c r="V1074">
        <v>0</v>
      </c>
      <c r="W1074" t="s">
        <v>67</v>
      </c>
      <c r="X1074">
        <v>0</v>
      </c>
    </row>
    <row r="1075" spans="2:24" x14ac:dyDescent="0.2">
      <c r="B1075">
        <v>2620</v>
      </c>
      <c r="C1075">
        <v>1975</v>
      </c>
      <c r="D1075" t="s">
        <v>40</v>
      </c>
      <c r="E1075" t="s">
        <v>32</v>
      </c>
      <c r="F1075" t="s">
        <v>1315</v>
      </c>
      <c r="G1075">
        <v>1</v>
      </c>
      <c r="H1075">
        <v>0</v>
      </c>
      <c r="I1075" t="s">
        <v>693</v>
      </c>
      <c r="J1075">
        <v>48</v>
      </c>
      <c r="K1075">
        <v>14</v>
      </c>
      <c r="L1075">
        <v>0</v>
      </c>
      <c r="M1075">
        <v>2</v>
      </c>
      <c r="N1075">
        <v>0</v>
      </c>
      <c r="O1075">
        <v>0</v>
      </c>
      <c r="P1075">
        <v>7</v>
      </c>
      <c r="Q1075">
        <v>1</v>
      </c>
      <c r="R1075">
        <v>1</v>
      </c>
      <c r="S1075">
        <v>2</v>
      </c>
      <c r="T1075">
        <v>8</v>
      </c>
      <c r="U1075">
        <v>1</v>
      </c>
      <c r="V1075">
        <v>0</v>
      </c>
      <c r="W1075" t="s">
        <v>67</v>
      </c>
      <c r="X1075">
        <v>0</v>
      </c>
    </row>
    <row r="1076" spans="2:24" x14ac:dyDescent="0.2">
      <c r="B1076">
        <v>8254</v>
      </c>
      <c r="C1076">
        <v>1975</v>
      </c>
      <c r="D1076" t="s">
        <v>40</v>
      </c>
      <c r="E1076" t="s">
        <v>32</v>
      </c>
      <c r="F1076" t="s">
        <v>1315</v>
      </c>
      <c r="G1076">
        <v>1</v>
      </c>
      <c r="H1076">
        <v>0</v>
      </c>
      <c r="I1076" t="s">
        <v>693</v>
      </c>
      <c r="J1076">
        <v>48</v>
      </c>
      <c r="K1076">
        <v>14</v>
      </c>
      <c r="L1076">
        <v>0</v>
      </c>
      <c r="M1076">
        <v>2</v>
      </c>
      <c r="N1076">
        <v>0</v>
      </c>
      <c r="O1076">
        <v>0</v>
      </c>
      <c r="P1076">
        <v>7</v>
      </c>
      <c r="Q1076">
        <v>1</v>
      </c>
      <c r="R1076">
        <v>1</v>
      </c>
      <c r="S1076">
        <v>2</v>
      </c>
      <c r="T1076">
        <v>8</v>
      </c>
      <c r="U1076">
        <v>0</v>
      </c>
      <c r="V1076">
        <v>0</v>
      </c>
      <c r="W1076" t="s">
        <v>46</v>
      </c>
      <c r="X1076">
        <v>0</v>
      </c>
    </row>
    <row r="1077" spans="2:24" x14ac:dyDescent="0.2">
      <c r="B1077">
        <v>3852</v>
      </c>
      <c r="C1077">
        <v>1962</v>
      </c>
      <c r="D1077" t="s">
        <v>53</v>
      </c>
      <c r="E1077" t="s">
        <v>36</v>
      </c>
      <c r="F1077" t="s">
        <v>1316</v>
      </c>
      <c r="G1077">
        <v>1</v>
      </c>
      <c r="H1077">
        <v>1</v>
      </c>
      <c r="I1077" s="1">
        <v>41489</v>
      </c>
      <c r="J1077">
        <v>48</v>
      </c>
      <c r="K1077">
        <v>505</v>
      </c>
      <c r="L1077">
        <v>72</v>
      </c>
      <c r="M1077">
        <v>270</v>
      </c>
      <c r="N1077">
        <v>36</v>
      </c>
      <c r="O1077">
        <v>27</v>
      </c>
      <c r="P1077">
        <v>54</v>
      </c>
      <c r="Q1077">
        <v>4</v>
      </c>
      <c r="R1077">
        <v>9</v>
      </c>
      <c r="S1077">
        <v>12</v>
      </c>
      <c r="T1077">
        <v>5</v>
      </c>
      <c r="U1077">
        <v>0</v>
      </c>
      <c r="V1077">
        <v>0</v>
      </c>
      <c r="W1077" t="s">
        <v>50</v>
      </c>
      <c r="X1077">
        <v>0</v>
      </c>
    </row>
    <row r="1078" spans="2:24" x14ac:dyDescent="0.2">
      <c r="B1078">
        <v>1000</v>
      </c>
      <c r="C1078">
        <v>1962</v>
      </c>
      <c r="D1078" t="s">
        <v>53</v>
      </c>
      <c r="E1078" t="s">
        <v>36</v>
      </c>
      <c r="F1078" t="s">
        <v>1316</v>
      </c>
      <c r="G1078">
        <v>1</v>
      </c>
      <c r="H1078">
        <v>1</v>
      </c>
      <c r="I1078" s="1">
        <v>41489</v>
      </c>
      <c r="J1078">
        <v>48</v>
      </c>
      <c r="K1078">
        <v>505</v>
      </c>
      <c r="L1078">
        <v>72</v>
      </c>
      <c r="M1078">
        <v>270</v>
      </c>
      <c r="N1078">
        <v>36</v>
      </c>
      <c r="O1078">
        <v>27</v>
      </c>
      <c r="P1078">
        <v>54</v>
      </c>
      <c r="Q1078">
        <v>4</v>
      </c>
      <c r="R1078">
        <v>9</v>
      </c>
      <c r="S1078">
        <v>12</v>
      </c>
      <c r="T1078">
        <v>5</v>
      </c>
      <c r="U1078">
        <v>0</v>
      </c>
      <c r="V1078">
        <v>0</v>
      </c>
      <c r="W1078" t="s">
        <v>27</v>
      </c>
      <c r="X1078">
        <v>0</v>
      </c>
    </row>
    <row r="1079" spans="2:24" x14ac:dyDescent="0.2">
      <c r="B1079">
        <v>3099</v>
      </c>
      <c r="C1079">
        <v>1971</v>
      </c>
      <c r="D1079" t="s">
        <v>23</v>
      </c>
      <c r="E1079" t="s">
        <v>24</v>
      </c>
      <c r="F1079" t="s">
        <v>1317</v>
      </c>
      <c r="G1079">
        <v>1</v>
      </c>
      <c r="H1079">
        <v>1</v>
      </c>
      <c r="I1079" t="s">
        <v>1056</v>
      </c>
      <c r="J1079">
        <v>48</v>
      </c>
      <c r="K1079">
        <v>183</v>
      </c>
      <c r="L1079">
        <v>5</v>
      </c>
      <c r="M1079">
        <v>65</v>
      </c>
      <c r="N1079">
        <v>3</v>
      </c>
      <c r="O1079">
        <v>5</v>
      </c>
      <c r="P1079">
        <v>49</v>
      </c>
      <c r="Q1079">
        <v>5</v>
      </c>
      <c r="R1079">
        <v>5</v>
      </c>
      <c r="S1079">
        <v>4</v>
      </c>
      <c r="T1079">
        <v>9</v>
      </c>
      <c r="U1079">
        <v>0</v>
      </c>
      <c r="V1079">
        <v>0</v>
      </c>
      <c r="W1079" t="s">
        <v>27</v>
      </c>
      <c r="X1079">
        <v>0</v>
      </c>
    </row>
    <row r="1080" spans="2:24" x14ac:dyDescent="0.2">
      <c r="B1080">
        <v>6318</v>
      </c>
      <c r="C1080">
        <v>1989</v>
      </c>
      <c r="D1080" t="s">
        <v>23</v>
      </c>
      <c r="E1080" t="s">
        <v>32</v>
      </c>
      <c r="F1080" t="s">
        <v>1318</v>
      </c>
      <c r="G1080">
        <v>0</v>
      </c>
      <c r="H1080">
        <v>0</v>
      </c>
      <c r="I1080" t="s">
        <v>993</v>
      </c>
      <c r="J1080">
        <v>48</v>
      </c>
      <c r="K1080">
        <v>758</v>
      </c>
      <c r="L1080">
        <v>12</v>
      </c>
      <c r="M1080">
        <v>385</v>
      </c>
      <c r="N1080">
        <v>33</v>
      </c>
      <c r="O1080">
        <v>89</v>
      </c>
      <c r="P1080">
        <v>89</v>
      </c>
      <c r="Q1080">
        <v>1</v>
      </c>
      <c r="R1080">
        <v>9</v>
      </c>
      <c r="S1080">
        <v>13</v>
      </c>
      <c r="T1080">
        <v>4</v>
      </c>
      <c r="U1080">
        <v>0</v>
      </c>
      <c r="V1080">
        <v>0</v>
      </c>
      <c r="W1080" t="s">
        <v>31</v>
      </c>
      <c r="X1080">
        <v>0</v>
      </c>
    </row>
    <row r="1081" spans="2:24" x14ac:dyDescent="0.2">
      <c r="B1081">
        <v>5396</v>
      </c>
      <c r="C1081">
        <v>1989</v>
      </c>
      <c r="D1081" t="s">
        <v>23</v>
      </c>
      <c r="E1081" t="s">
        <v>32</v>
      </c>
      <c r="F1081" t="s">
        <v>1318</v>
      </c>
      <c r="G1081">
        <v>0</v>
      </c>
      <c r="H1081">
        <v>0</v>
      </c>
      <c r="I1081" t="s">
        <v>993</v>
      </c>
      <c r="J1081">
        <v>48</v>
      </c>
      <c r="K1081">
        <v>758</v>
      </c>
      <c r="L1081">
        <v>12</v>
      </c>
      <c r="M1081">
        <v>385</v>
      </c>
      <c r="N1081">
        <v>33</v>
      </c>
      <c r="O1081">
        <v>89</v>
      </c>
      <c r="P1081">
        <v>89</v>
      </c>
      <c r="Q1081">
        <v>1</v>
      </c>
      <c r="R1081">
        <v>9</v>
      </c>
      <c r="S1081">
        <v>13</v>
      </c>
      <c r="T1081">
        <v>4</v>
      </c>
      <c r="U1081">
        <v>0</v>
      </c>
      <c r="V1081">
        <v>0</v>
      </c>
      <c r="W1081" t="s">
        <v>38</v>
      </c>
      <c r="X1081">
        <v>0</v>
      </c>
    </row>
    <row r="1082" spans="2:24" x14ac:dyDescent="0.2">
      <c r="B1082">
        <v>7966</v>
      </c>
      <c r="C1082">
        <v>1960</v>
      </c>
      <c r="D1082" t="s">
        <v>23</v>
      </c>
      <c r="E1082" t="s">
        <v>28</v>
      </c>
      <c r="F1082" t="s">
        <v>1319</v>
      </c>
      <c r="G1082">
        <v>1</v>
      </c>
      <c r="H1082">
        <v>1</v>
      </c>
      <c r="I1082" s="1">
        <v>41487</v>
      </c>
      <c r="J1082">
        <v>48</v>
      </c>
      <c r="K1082">
        <v>505</v>
      </c>
      <c r="L1082">
        <v>137</v>
      </c>
      <c r="M1082">
        <v>401</v>
      </c>
      <c r="N1082">
        <v>104</v>
      </c>
      <c r="O1082">
        <v>22</v>
      </c>
      <c r="P1082">
        <v>22</v>
      </c>
      <c r="Q1082">
        <v>3</v>
      </c>
      <c r="R1082">
        <v>11</v>
      </c>
      <c r="S1082">
        <v>11</v>
      </c>
      <c r="T1082">
        <v>5</v>
      </c>
      <c r="U1082">
        <v>0</v>
      </c>
      <c r="V1082">
        <v>1</v>
      </c>
      <c r="W1082" t="s">
        <v>27</v>
      </c>
      <c r="X1082">
        <v>0</v>
      </c>
    </row>
    <row r="1083" spans="2:24" x14ac:dyDescent="0.2">
      <c r="B1083">
        <v>454</v>
      </c>
      <c r="C1083">
        <v>1981</v>
      </c>
      <c r="D1083" t="s">
        <v>23</v>
      </c>
      <c r="E1083" t="s">
        <v>36</v>
      </c>
      <c r="F1083" t="s">
        <v>1320</v>
      </c>
      <c r="G1083">
        <v>1</v>
      </c>
      <c r="H1083">
        <v>0</v>
      </c>
      <c r="I1083" t="s">
        <v>1321</v>
      </c>
      <c r="J1083">
        <v>48</v>
      </c>
      <c r="K1083">
        <v>824</v>
      </c>
      <c r="L1083">
        <v>32</v>
      </c>
      <c r="M1083">
        <v>162</v>
      </c>
      <c r="N1083">
        <v>42</v>
      </c>
      <c r="O1083">
        <v>32</v>
      </c>
      <c r="P1083">
        <v>43</v>
      </c>
      <c r="Q1083">
        <v>2</v>
      </c>
      <c r="R1083">
        <v>11</v>
      </c>
      <c r="S1083">
        <v>11</v>
      </c>
      <c r="T1083">
        <v>6</v>
      </c>
      <c r="U1083">
        <v>0</v>
      </c>
      <c r="V1083">
        <v>0</v>
      </c>
      <c r="W1083" t="s">
        <v>67</v>
      </c>
      <c r="X1083">
        <v>0</v>
      </c>
    </row>
    <row r="1084" spans="2:24" x14ac:dyDescent="0.2">
      <c r="B1084">
        <v>309</v>
      </c>
      <c r="C1084">
        <v>1962</v>
      </c>
      <c r="D1084" t="s">
        <v>40</v>
      </c>
      <c r="E1084" t="s">
        <v>36</v>
      </c>
      <c r="F1084" t="s">
        <v>1322</v>
      </c>
      <c r="G1084">
        <v>0</v>
      </c>
      <c r="H1084">
        <v>1</v>
      </c>
      <c r="I1084" t="s">
        <v>552</v>
      </c>
      <c r="J1084">
        <v>48</v>
      </c>
      <c r="K1084">
        <v>918</v>
      </c>
      <c r="L1084">
        <v>21</v>
      </c>
      <c r="M1084">
        <v>118</v>
      </c>
      <c r="N1084">
        <v>13</v>
      </c>
      <c r="O1084">
        <v>10</v>
      </c>
      <c r="P1084">
        <v>21</v>
      </c>
      <c r="Q1084">
        <v>3</v>
      </c>
      <c r="R1084">
        <v>8</v>
      </c>
      <c r="S1084">
        <v>5</v>
      </c>
      <c r="T1084">
        <v>6</v>
      </c>
      <c r="U1084">
        <v>0</v>
      </c>
      <c r="V1084">
        <v>0</v>
      </c>
      <c r="W1084" t="s">
        <v>67</v>
      </c>
      <c r="X1084">
        <v>1</v>
      </c>
    </row>
    <row r="1085" spans="2:24" x14ac:dyDescent="0.2">
      <c r="B1085">
        <v>3571</v>
      </c>
      <c r="C1085">
        <v>1962</v>
      </c>
      <c r="D1085" t="s">
        <v>40</v>
      </c>
      <c r="E1085" t="s">
        <v>36</v>
      </c>
      <c r="F1085" t="s">
        <v>1322</v>
      </c>
      <c r="G1085">
        <v>0</v>
      </c>
      <c r="H1085">
        <v>1</v>
      </c>
      <c r="I1085" t="s">
        <v>552</v>
      </c>
      <c r="J1085">
        <v>48</v>
      </c>
      <c r="K1085">
        <v>918</v>
      </c>
      <c r="L1085">
        <v>21</v>
      </c>
      <c r="M1085">
        <v>118</v>
      </c>
      <c r="N1085">
        <v>13</v>
      </c>
      <c r="O1085">
        <v>10</v>
      </c>
      <c r="P1085">
        <v>21</v>
      </c>
      <c r="Q1085">
        <v>3</v>
      </c>
      <c r="R1085">
        <v>8</v>
      </c>
      <c r="S1085">
        <v>5</v>
      </c>
      <c r="T1085">
        <v>6</v>
      </c>
      <c r="U1085">
        <v>1</v>
      </c>
      <c r="V1085">
        <v>0</v>
      </c>
      <c r="W1085" t="s">
        <v>27</v>
      </c>
      <c r="X1085">
        <v>1</v>
      </c>
    </row>
    <row r="1086" spans="2:24" x14ac:dyDescent="0.2">
      <c r="B1086">
        <v>8395</v>
      </c>
      <c r="C1086">
        <v>1962</v>
      </c>
      <c r="D1086" t="s">
        <v>23</v>
      </c>
      <c r="E1086" t="s">
        <v>28</v>
      </c>
      <c r="F1086" t="s">
        <v>1323</v>
      </c>
      <c r="G1086">
        <v>0</v>
      </c>
      <c r="H1086">
        <v>0</v>
      </c>
      <c r="I1086" t="s">
        <v>1043</v>
      </c>
      <c r="J1086">
        <v>48</v>
      </c>
      <c r="K1086">
        <v>980</v>
      </c>
      <c r="L1086">
        <v>37</v>
      </c>
      <c r="M1086">
        <v>265</v>
      </c>
      <c r="N1086">
        <v>35</v>
      </c>
      <c r="O1086">
        <v>163</v>
      </c>
      <c r="P1086">
        <v>31</v>
      </c>
      <c r="Q1086">
        <v>1</v>
      </c>
      <c r="R1086">
        <v>3</v>
      </c>
      <c r="S1086">
        <v>12</v>
      </c>
      <c r="T1086">
        <v>6</v>
      </c>
      <c r="U1086">
        <v>1</v>
      </c>
      <c r="V1086">
        <v>0</v>
      </c>
      <c r="W1086" t="s">
        <v>67</v>
      </c>
      <c r="X1086">
        <v>0</v>
      </c>
    </row>
    <row r="1087" spans="2:24" x14ac:dyDescent="0.2">
      <c r="B1087">
        <v>2591</v>
      </c>
      <c r="C1087">
        <v>1960</v>
      </c>
      <c r="D1087" t="s">
        <v>23</v>
      </c>
      <c r="E1087" t="s">
        <v>55</v>
      </c>
      <c r="F1087" t="s">
        <v>1324</v>
      </c>
      <c r="G1087">
        <v>0</v>
      </c>
      <c r="H1087">
        <v>1</v>
      </c>
      <c r="I1087" t="s">
        <v>277</v>
      </c>
      <c r="J1087">
        <v>49</v>
      </c>
      <c r="K1087">
        <v>526</v>
      </c>
      <c r="L1087">
        <v>35</v>
      </c>
      <c r="M1087">
        <v>214</v>
      </c>
      <c r="N1087">
        <v>69</v>
      </c>
      <c r="O1087">
        <v>53</v>
      </c>
      <c r="P1087">
        <v>35</v>
      </c>
      <c r="Q1087">
        <v>2</v>
      </c>
      <c r="R1087">
        <v>6</v>
      </c>
      <c r="S1087">
        <v>4</v>
      </c>
      <c r="T1087">
        <v>2</v>
      </c>
      <c r="U1087">
        <v>0</v>
      </c>
      <c r="V1087">
        <v>0</v>
      </c>
      <c r="W1087" t="s">
        <v>35</v>
      </c>
      <c r="X1087">
        <v>0</v>
      </c>
    </row>
    <row r="1088" spans="2:24" x14ac:dyDescent="0.2">
      <c r="B1088">
        <v>1640</v>
      </c>
      <c r="C1088">
        <v>1955</v>
      </c>
      <c r="D1088" t="s">
        <v>23</v>
      </c>
      <c r="E1088" t="s">
        <v>24</v>
      </c>
      <c r="F1088" t="s">
        <v>1325</v>
      </c>
      <c r="G1088">
        <v>1</v>
      </c>
      <c r="H1088">
        <v>1</v>
      </c>
      <c r="I1088" t="s">
        <v>277</v>
      </c>
      <c r="J1088">
        <v>49</v>
      </c>
      <c r="K1088">
        <v>66</v>
      </c>
      <c r="L1088">
        <v>0</v>
      </c>
      <c r="M1088">
        <v>16</v>
      </c>
      <c r="N1088">
        <v>0</v>
      </c>
      <c r="O1088">
        <v>6</v>
      </c>
      <c r="P1088">
        <v>20</v>
      </c>
      <c r="Q1088">
        <v>2</v>
      </c>
      <c r="R1088">
        <v>1</v>
      </c>
      <c r="S1088">
        <v>4</v>
      </c>
      <c r="T1088">
        <v>3</v>
      </c>
      <c r="U1088">
        <v>0</v>
      </c>
      <c r="V1088">
        <v>0</v>
      </c>
      <c r="W1088" t="s">
        <v>27</v>
      </c>
      <c r="X1088">
        <v>0</v>
      </c>
    </row>
    <row r="1089" spans="2:24" x14ac:dyDescent="0.2">
      <c r="B1089">
        <v>810</v>
      </c>
      <c r="C1089">
        <v>1976</v>
      </c>
      <c r="D1089" t="s">
        <v>23</v>
      </c>
      <c r="E1089" t="s">
        <v>32</v>
      </c>
      <c r="F1089" t="s">
        <v>1326</v>
      </c>
      <c r="G1089">
        <v>0</v>
      </c>
      <c r="H1089">
        <v>1</v>
      </c>
      <c r="I1089" s="1">
        <v>41978</v>
      </c>
      <c r="J1089">
        <v>49</v>
      </c>
      <c r="K1089">
        <v>151</v>
      </c>
      <c r="L1089">
        <v>81</v>
      </c>
      <c r="M1089">
        <v>86</v>
      </c>
      <c r="N1089">
        <v>168</v>
      </c>
      <c r="O1089">
        <v>91</v>
      </c>
      <c r="P1089">
        <v>64</v>
      </c>
      <c r="Q1089">
        <v>2</v>
      </c>
      <c r="R1089">
        <v>4</v>
      </c>
      <c r="S1089">
        <v>11</v>
      </c>
      <c r="T1089">
        <v>2</v>
      </c>
      <c r="U1089">
        <v>0</v>
      </c>
      <c r="V1089">
        <v>0</v>
      </c>
      <c r="W1089" t="s">
        <v>27</v>
      </c>
      <c r="X1089">
        <v>0</v>
      </c>
    </row>
    <row r="1090" spans="2:24" x14ac:dyDescent="0.2">
      <c r="B1090">
        <v>9423</v>
      </c>
      <c r="C1090">
        <v>1980</v>
      </c>
      <c r="D1090" t="s">
        <v>53</v>
      </c>
      <c r="E1090" t="s">
        <v>32</v>
      </c>
      <c r="F1090" t="s">
        <v>1327</v>
      </c>
      <c r="G1090">
        <v>1</v>
      </c>
      <c r="H1090">
        <v>0</v>
      </c>
      <c r="I1090" t="s">
        <v>1232</v>
      </c>
      <c r="J1090">
        <v>49</v>
      </c>
      <c r="K1090">
        <v>13</v>
      </c>
      <c r="L1090">
        <v>3</v>
      </c>
      <c r="M1090">
        <v>17</v>
      </c>
      <c r="N1090">
        <v>7</v>
      </c>
      <c r="O1090">
        <v>3</v>
      </c>
      <c r="P1090">
        <v>3</v>
      </c>
      <c r="Q1090">
        <v>2</v>
      </c>
      <c r="R1090">
        <v>2</v>
      </c>
      <c r="S1090">
        <v>4</v>
      </c>
      <c r="T1090">
        <v>5</v>
      </c>
      <c r="U1090">
        <v>0</v>
      </c>
      <c r="V1090">
        <v>0</v>
      </c>
      <c r="W1090" t="s">
        <v>27</v>
      </c>
      <c r="X1090">
        <v>0</v>
      </c>
    </row>
    <row r="1091" spans="2:24" x14ac:dyDescent="0.2">
      <c r="B1091">
        <v>89</v>
      </c>
      <c r="C1091">
        <v>1976</v>
      </c>
      <c r="D1091" t="s">
        <v>43</v>
      </c>
      <c r="E1091" t="s">
        <v>32</v>
      </c>
      <c r="F1091" t="s">
        <v>1328</v>
      </c>
      <c r="G1091">
        <v>1</v>
      </c>
      <c r="H1091">
        <v>0</v>
      </c>
      <c r="I1091" s="1">
        <v>41529</v>
      </c>
      <c r="J1091">
        <v>49</v>
      </c>
      <c r="K1091">
        <v>5</v>
      </c>
      <c r="L1091">
        <v>9</v>
      </c>
      <c r="M1091">
        <v>20</v>
      </c>
      <c r="N1091">
        <v>6</v>
      </c>
      <c r="O1091">
        <v>8</v>
      </c>
      <c r="P1091">
        <v>21</v>
      </c>
      <c r="Q1091">
        <v>2</v>
      </c>
      <c r="R1091">
        <v>2</v>
      </c>
      <c r="S1091">
        <v>4</v>
      </c>
      <c r="T1091">
        <v>6</v>
      </c>
      <c r="U1091">
        <v>0</v>
      </c>
      <c r="V1091">
        <v>0</v>
      </c>
      <c r="W1091" t="s">
        <v>67</v>
      </c>
      <c r="X1091">
        <v>0</v>
      </c>
    </row>
    <row r="1092" spans="2:24" x14ac:dyDescent="0.2">
      <c r="B1092">
        <v>5294</v>
      </c>
      <c r="C1092">
        <v>1990</v>
      </c>
      <c r="D1092" t="s">
        <v>23</v>
      </c>
      <c r="E1092" t="s">
        <v>28</v>
      </c>
      <c r="F1092" t="s">
        <v>1329</v>
      </c>
      <c r="G1092">
        <v>1</v>
      </c>
      <c r="H1092">
        <v>0</v>
      </c>
      <c r="I1092" t="s">
        <v>740</v>
      </c>
      <c r="J1092">
        <v>49</v>
      </c>
      <c r="K1092">
        <v>6</v>
      </c>
      <c r="L1092">
        <v>8</v>
      </c>
      <c r="M1092">
        <v>19</v>
      </c>
      <c r="N1092">
        <v>16</v>
      </c>
      <c r="O1092">
        <v>4</v>
      </c>
      <c r="P1092">
        <v>4</v>
      </c>
      <c r="Q1092">
        <v>3</v>
      </c>
      <c r="R1092">
        <v>3</v>
      </c>
      <c r="S1092">
        <v>4</v>
      </c>
      <c r="T1092">
        <v>7</v>
      </c>
      <c r="U1092">
        <v>0</v>
      </c>
      <c r="V1092">
        <v>0</v>
      </c>
      <c r="W1092" t="s">
        <v>27</v>
      </c>
      <c r="X1092">
        <v>0</v>
      </c>
    </row>
    <row r="1093" spans="2:24" x14ac:dyDescent="0.2">
      <c r="B1093">
        <v>1321</v>
      </c>
      <c r="C1093">
        <v>1975</v>
      </c>
      <c r="D1093" t="s">
        <v>23</v>
      </c>
      <c r="E1093" t="s">
        <v>32</v>
      </c>
      <c r="F1093" t="s">
        <v>1330</v>
      </c>
      <c r="G1093">
        <v>1</v>
      </c>
      <c r="H1093">
        <v>0</v>
      </c>
      <c r="I1093" s="1">
        <v>41375</v>
      </c>
      <c r="J1093">
        <v>49</v>
      </c>
      <c r="K1093">
        <v>22</v>
      </c>
      <c r="L1093">
        <v>2</v>
      </c>
      <c r="M1093">
        <v>18</v>
      </c>
      <c r="N1093">
        <v>0</v>
      </c>
      <c r="O1093">
        <v>2</v>
      </c>
      <c r="P1093">
        <v>12</v>
      </c>
      <c r="Q1093">
        <v>3</v>
      </c>
      <c r="R1093">
        <v>3</v>
      </c>
      <c r="S1093">
        <v>3</v>
      </c>
      <c r="T1093">
        <v>8</v>
      </c>
      <c r="U1093">
        <v>0</v>
      </c>
      <c r="V1093">
        <v>0</v>
      </c>
      <c r="W1093" t="s">
        <v>31</v>
      </c>
      <c r="X1093">
        <v>0</v>
      </c>
    </row>
    <row r="1094" spans="2:24" x14ac:dyDescent="0.2">
      <c r="B1094">
        <v>2686</v>
      </c>
      <c r="C1094">
        <v>1970</v>
      </c>
      <c r="D1094" t="s">
        <v>118</v>
      </c>
      <c r="E1094" t="s">
        <v>36</v>
      </c>
      <c r="F1094" t="s">
        <v>1331</v>
      </c>
      <c r="G1094">
        <v>0</v>
      </c>
      <c r="H1094">
        <v>0</v>
      </c>
      <c r="I1094" t="s">
        <v>423</v>
      </c>
      <c r="J1094">
        <v>49</v>
      </c>
      <c r="K1094">
        <v>0</v>
      </c>
      <c r="L1094">
        <v>1</v>
      </c>
      <c r="M1094">
        <v>4</v>
      </c>
      <c r="N1094">
        <v>15</v>
      </c>
      <c r="O1094">
        <v>1</v>
      </c>
      <c r="P1094">
        <v>5</v>
      </c>
      <c r="Q1094">
        <v>1</v>
      </c>
      <c r="R1094">
        <v>1</v>
      </c>
      <c r="S1094">
        <v>2</v>
      </c>
      <c r="T1094">
        <v>7</v>
      </c>
      <c r="U1094">
        <v>0</v>
      </c>
      <c r="V1094">
        <v>0</v>
      </c>
      <c r="W1094" t="s">
        <v>38</v>
      </c>
      <c r="X1094">
        <v>0</v>
      </c>
    </row>
    <row r="1095" spans="2:24" x14ac:dyDescent="0.2">
      <c r="B1095">
        <v>1215</v>
      </c>
      <c r="C1095">
        <v>1979</v>
      </c>
      <c r="D1095" t="s">
        <v>23</v>
      </c>
      <c r="E1095" t="s">
        <v>36</v>
      </c>
      <c r="F1095" t="s">
        <v>1332</v>
      </c>
      <c r="G1095">
        <v>0</v>
      </c>
      <c r="H1095">
        <v>0</v>
      </c>
      <c r="I1095" s="1">
        <v>41496</v>
      </c>
      <c r="J1095">
        <v>49</v>
      </c>
      <c r="K1095">
        <v>690</v>
      </c>
      <c r="L1095">
        <v>117</v>
      </c>
      <c r="M1095">
        <v>499</v>
      </c>
      <c r="N1095">
        <v>76</v>
      </c>
      <c r="O1095">
        <v>102</v>
      </c>
      <c r="P1095">
        <v>88</v>
      </c>
      <c r="Q1095">
        <v>1</v>
      </c>
      <c r="R1095">
        <v>5</v>
      </c>
      <c r="S1095">
        <v>7</v>
      </c>
      <c r="T1095">
        <v>3</v>
      </c>
      <c r="U1095">
        <v>0</v>
      </c>
      <c r="V1095">
        <v>0</v>
      </c>
      <c r="W1095" t="s">
        <v>27</v>
      </c>
      <c r="X1095">
        <v>1</v>
      </c>
    </row>
    <row r="1096" spans="2:24" x14ac:dyDescent="0.2">
      <c r="B1096">
        <v>9283</v>
      </c>
      <c r="C1096">
        <v>1979</v>
      </c>
      <c r="D1096" t="s">
        <v>23</v>
      </c>
      <c r="E1096" t="s">
        <v>28</v>
      </c>
      <c r="F1096" t="s">
        <v>1333</v>
      </c>
      <c r="G1096">
        <v>1</v>
      </c>
      <c r="H1096">
        <v>2</v>
      </c>
      <c r="I1096" s="1">
        <v>41617</v>
      </c>
      <c r="J1096">
        <v>49</v>
      </c>
      <c r="K1096">
        <v>8</v>
      </c>
      <c r="L1096">
        <v>1</v>
      </c>
      <c r="M1096">
        <v>7</v>
      </c>
      <c r="N1096">
        <v>2</v>
      </c>
      <c r="O1096">
        <v>0</v>
      </c>
      <c r="P1096">
        <v>0</v>
      </c>
      <c r="Q1096">
        <v>1</v>
      </c>
      <c r="R1096">
        <v>0</v>
      </c>
      <c r="S1096">
        <v>3</v>
      </c>
      <c r="T1096">
        <v>4</v>
      </c>
      <c r="U1096">
        <v>0</v>
      </c>
      <c r="V1096">
        <v>0</v>
      </c>
      <c r="W1096" t="s">
        <v>31</v>
      </c>
      <c r="X1096">
        <v>0</v>
      </c>
    </row>
    <row r="1097" spans="2:24" x14ac:dyDescent="0.2">
      <c r="B1097">
        <v>3120</v>
      </c>
      <c r="C1097">
        <v>1982</v>
      </c>
      <c r="D1097" t="s">
        <v>23</v>
      </c>
      <c r="E1097" t="s">
        <v>36</v>
      </c>
      <c r="F1097" t="s">
        <v>1334</v>
      </c>
      <c r="G1097">
        <v>1</v>
      </c>
      <c r="H1097">
        <v>0</v>
      </c>
      <c r="I1097" t="s">
        <v>911</v>
      </c>
      <c r="J1097">
        <v>49</v>
      </c>
      <c r="K1097">
        <v>6</v>
      </c>
      <c r="L1097">
        <v>1</v>
      </c>
      <c r="M1097">
        <v>10</v>
      </c>
      <c r="N1097">
        <v>0</v>
      </c>
      <c r="O1097">
        <v>1</v>
      </c>
      <c r="P1097">
        <v>4</v>
      </c>
      <c r="Q1097">
        <v>1</v>
      </c>
      <c r="R1097">
        <v>1</v>
      </c>
      <c r="S1097">
        <v>2</v>
      </c>
      <c r="T1097">
        <v>8</v>
      </c>
      <c r="U1097">
        <v>0</v>
      </c>
      <c r="V1097">
        <v>1</v>
      </c>
      <c r="W1097" t="s">
        <v>31</v>
      </c>
      <c r="X1097">
        <v>0</v>
      </c>
    </row>
    <row r="1098" spans="2:24" x14ac:dyDescent="0.2">
      <c r="B1098">
        <v>5868</v>
      </c>
      <c r="C1098">
        <v>1981</v>
      </c>
      <c r="D1098" t="s">
        <v>23</v>
      </c>
      <c r="E1098" t="s">
        <v>32</v>
      </c>
      <c r="F1098" t="s">
        <v>1335</v>
      </c>
      <c r="G1098">
        <v>1</v>
      </c>
      <c r="H1098">
        <v>0</v>
      </c>
      <c r="I1098" t="s">
        <v>1336</v>
      </c>
      <c r="J1098">
        <v>49</v>
      </c>
      <c r="K1098">
        <v>2</v>
      </c>
      <c r="L1098">
        <v>4</v>
      </c>
      <c r="M1098">
        <v>9</v>
      </c>
      <c r="N1098">
        <v>10</v>
      </c>
      <c r="O1098">
        <v>5</v>
      </c>
      <c r="P1098">
        <v>16</v>
      </c>
      <c r="Q1098">
        <v>2</v>
      </c>
      <c r="R1098">
        <v>1</v>
      </c>
      <c r="S1098">
        <v>3</v>
      </c>
      <c r="T1098">
        <v>7</v>
      </c>
      <c r="U1098">
        <v>0</v>
      </c>
      <c r="V1098">
        <v>0</v>
      </c>
      <c r="W1098" t="s">
        <v>31</v>
      </c>
      <c r="X1098">
        <v>0</v>
      </c>
    </row>
    <row r="1099" spans="2:24" x14ac:dyDescent="0.2">
      <c r="B1099">
        <v>8143</v>
      </c>
      <c r="C1099">
        <v>1986</v>
      </c>
      <c r="D1099" t="s">
        <v>40</v>
      </c>
      <c r="E1099" t="s">
        <v>28</v>
      </c>
      <c r="F1099" t="s">
        <v>1337</v>
      </c>
      <c r="G1099">
        <v>0</v>
      </c>
      <c r="H1099">
        <v>0</v>
      </c>
      <c r="I1099" t="s">
        <v>135</v>
      </c>
      <c r="J1099">
        <v>49</v>
      </c>
      <c r="K1099">
        <v>202</v>
      </c>
      <c r="L1099">
        <v>2</v>
      </c>
      <c r="M1099">
        <v>46</v>
      </c>
      <c r="N1099">
        <v>3</v>
      </c>
      <c r="O1099">
        <v>2</v>
      </c>
      <c r="P1099">
        <v>10</v>
      </c>
      <c r="Q1099">
        <v>2</v>
      </c>
      <c r="R1099">
        <v>4</v>
      </c>
      <c r="S1099">
        <v>5</v>
      </c>
      <c r="T1099">
        <v>7</v>
      </c>
      <c r="U1099">
        <v>1</v>
      </c>
      <c r="V1099">
        <v>0</v>
      </c>
      <c r="W1099" t="s">
        <v>27</v>
      </c>
      <c r="X1099">
        <v>2</v>
      </c>
    </row>
    <row r="1100" spans="2:24" x14ac:dyDescent="0.2">
      <c r="B1100">
        <v>3479</v>
      </c>
      <c r="C1100">
        <v>1951</v>
      </c>
      <c r="D1100" t="s">
        <v>23</v>
      </c>
      <c r="E1100" t="s">
        <v>28</v>
      </c>
      <c r="F1100" t="s">
        <v>1338</v>
      </c>
      <c r="G1100">
        <v>0</v>
      </c>
      <c r="H1100">
        <v>0</v>
      </c>
      <c r="I1100" t="s">
        <v>1236</v>
      </c>
      <c r="J1100">
        <v>49</v>
      </c>
      <c r="K1100">
        <v>4</v>
      </c>
      <c r="L1100">
        <v>8</v>
      </c>
      <c r="M1100">
        <v>11</v>
      </c>
      <c r="N1100">
        <v>12</v>
      </c>
      <c r="O1100">
        <v>2</v>
      </c>
      <c r="P1100">
        <v>13</v>
      </c>
      <c r="Q1100">
        <v>1</v>
      </c>
      <c r="R1100">
        <v>2</v>
      </c>
      <c r="S1100">
        <v>3</v>
      </c>
      <c r="T1100">
        <v>7</v>
      </c>
      <c r="U1100">
        <v>0</v>
      </c>
      <c r="V1100">
        <v>0</v>
      </c>
      <c r="W1100" t="s">
        <v>31</v>
      </c>
      <c r="X1100">
        <v>1</v>
      </c>
    </row>
    <row r="1101" spans="2:24" x14ac:dyDescent="0.2">
      <c r="B1101">
        <v>7214</v>
      </c>
      <c r="C1101">
        <v>1958</v>
      </c>
      <c r="D1101" t="s">
        <v>23</v>
      </c>
      <c r="E1101" t="s">
        <v>32</v>
      </c>
      <c r="F1101" t="s">
        <v>1093</v>
      </c>
      <c r="G1101">
        <v>0</v>
      </c>
      <c r="H1101">
        <v>0</v>
      </c>
      <c r="I1101" s="1">
        <v>41401</v>
      </c>
      <c r="J1101">
        <v>49</v>
      </c>
      <c r="K1101">
        <v>792</v>
      </c>
      <c r="L1101">
        <v>0</v>
      </c>
      <c r="M1101">
        <v>275</v>
      </c>
      <c r="N1101">
        <v>45</v>
      </c>
      <c r="O1101">
        <v>45</v>
      </c>
      <c r="P1101">
        <v>126</v>
      </c>
      <c r="Q1101">
        <v>1</v>
      </c>
      <c r="R1101">
        <v>4</v>
      </c>
      <c r="S1101">
        <v>5</v>
      </c>
      <c r="T1101">
        <v>3</v>
      </c>
      <c r="U1101">
        <v>0</v>
      </c>
      <c r="V1101">
        <v>0</v>
      </c>
      <c r="W1101" t="s">
        <v>27</v>
      </c>
      <c r="X1101">
        <v>0</v>
      </c>
    </row>
    <row r="1102" spans="2:24" x14ac:dyDescent="0.2">
      <c r="B1102">
        <v>5543</v>
      </c>
      <c r="C1102">
        <v>1967</v>
      </c>
      <c r="D1102" t="s">
        <v>23</v>
      </c>
      <c r="E1102" t="s">
        <v>36</v>
      </c>
      <c r="F1102" t="s">
        <v>1339</v>
      </c>
      <c r="G1102">
        <v>0</v>
      </c>
      <c r="H1102">
        <v>1</v>
      </c>
      <c r="I1102" t="s">
        <v>561</v>
      </c>
      <c r="J1102">
        <v>49</v>
      </c>
      <c r="K1102">
        <v>545</v>
      </c>
      <c r="L1102">
        <v>7</v>
      </c>
      <c r="M1102">
        <v>114</v>
      </c>
      <c r="N1102">
        <v>37</v>
      </c>
      <c r="O1102">
        <v>21</v>
      </c>
      <c r="P1102">
        <v>78</v>
      </c>
      <c r="Q1102">
        <v>5</v>
      </c>
      <c r="R1102">
        <v>7</v>
      </c>
      <c r="S1102">
        <v>11</v>
      </c>
      <c r="T1102">
        <v>5</v>
      </c>
      <c r="U1102">
        <v>0</v>
      </c>
      <c r="V1102">
        <v>0</v>
      </c>
      <c r="W1102" t="s">
        <v>27</v>
      </c>
      <c r="X1102">
        <v>1</v>
      </c>
    </row>
    <row r="1103" spans="2:24" x14ac:dyDescent="0.2">
      <c r="B1103">
        <v>9347</v>
      </c>
      <c r="C1103">
        <v>1957</v>
      </c>
      <c r="D1103" t="s">
        <v>53</v>
      </c>
      <c r="E1103" t="s">
        <v>36</v>
      </c>
      <c r="F1103" t="s">
        <v>1340</v>
      </c>
      <c r="G1103">
        <v>0</v>
      </c>
      <c r="H1103">
        <v>1</v>
      </c>
      <c r="I1103" t="s">
        <v>1341</v>
      </c>
      <c r="J1103">
        <v>49</v>
      </c>
      <c r="K1103">
        <v>31</v>
      </c>
      <c r="L1103">
        <v>0</v>
      </c>
      <c r="M1103">
        <v>7</v>
      </c>
      <c r="N1103">
        <v>2</v>
      </c>
      <c r="O1103">
        <v>0</v>
      </c>
      <c r="P1103">
        <v>6</v>
      </c>
      <c r="Q1103">
        <v>1</v>
      </c>
      <c r="R1103">
        <v>1</v>
      </c>
      <c r="S1103">
        <v>3</v>
      </c>
      <c r="T1103">
        <v>5</v>
      </c>
      <c r="U1103">
        <v>0</v>
      </c>
      <c r="V1103">
        <v>0</v>
      </c>
      <c r="W1103" t="s">
        <v>27</v>
      </c>
      <c r="X1103">
        <v>0</v>
      </c>
    </row>
    <row r="1104" spans="2:24" x14ac:dyDescent="0.2">
      <c r="B1104">
        <v>10160</v>
      </c>
      <c r="C1104">
        <v>1957</v>
      </c>
      <c r="D1104" t="s">
        <v>53</v>
      </c>
      <c r="E1104" t="s">
        <v>36</v>
      </c>
      <c r="F1104" t="s">
        <v>1340</v>
      </c>
      <c r="G1104">
        <v>0</v>
      </c>
      <c r="H1104">
        <v>1</v>
      </c>
      <c r="I1104" t="s">
        <v>1341</v>
      </c>
      <c r="J1104">
        <v>49</v>
      </c>
      <c r="K1104">
        <v>31</v>
      </c>
      <c r="L1104">
        <v>0</v>
      </c>
      <c r="M1104">
        <v>7</v>
      </c>
      <c r="N1104">
        <v>2</v>
      </c>
      <c r="O1104">
        <v>0</v>
      </c>
      <c r="P1104">
        <v>6</v>
      </c>
      <c r="Q1104">
        <v>1</v>
      </c>
      <c r="R1104">
        <v>1</v>
      </c>
      <c r="S1104">
        <v>3</v>
      </c>
      <c r="T1104">
        <v>5</v>
      </c>
      <c r="U1104">
        <v>0</v>
      </c>
      <c r="V1104">
        <v>0</v>
      </c>
      <c r="W1104" t="s">
        <v>27</v>
      </c>
      <c r="X1104">
        <v>0</v>
      </c>
    </row>
    <row r="1105" spans="2:24" x14ac:dyDescent="0.2">
      <c r="B1105">
        <v>1406</v>
      </c>
      <c r="C1105">
        <v>1976</v>
      </c>
      <c r="D1105" t="s">
        <v>23</v>
      </c>
      <c r="E1105" t="s">
        <v>28</v>
      </c>
      <c r="F1105" t="s">
        <v>1342</v>
      </c>
      <c r="G1105">
        <v>1</v>
      </c>
      <c r="H1105">
        <v>1</v>
      </c>
      <c r="I1105" s="1">
        <v>41610</v>
      </c>
      <c r="J1105">
        <v>49</v>
      </c>
      <c r="K1105">
        <v>280</v>
      </c>
      <c r="L1105">
        <v>7</v>
      </c>
      <c r="M1105">
        <v>81</v>
      </c>
      <c r="N1105">
        <v>20</v>
      </c>
      <c r="O1105">
        <v>0</v>
      </c>
      <c r="P1105">
        <v>27</v>
      </c>
      <c r="Q1105">
        <v>8</v>
      </c>
      <c r="R1105">
        <v>6</v>
      </c>
      <c r="S1105">
        <v>5</v>
      </c>
      <c r="T1105">
        <v>7</v>
      </c>
      <c r="U1105">
        <v>0</v>
      </c>
      <c r="V1105">
        <v>0</v>
      </c>
      <c r="W1105" t="s">
        <v>27</v>
      </c>
      <c r="X1105">
        <v>0</v>
      </c>
    </row>
    <row r="1106" spans="2:24" x14ac:dyDescent="0.2">
      <c r="B1106">
        <v>7019</v>
      </c>
      <c r="C1106">
        <v>1964</v>
      </c>
      <c r="D1106" t="s">
        <v>23</v>
      </c>
      <c r="E1106" t="s">
        <v>36</v>
      </c>
      <c r="F1106" t="s">
        <v>1343</v>
      </c>
      <c r="G1106">
        <v>1</v>
      </c>
      <c r="H1106">
        <v>1</v>
      </c>
      <c r="I1106" t="s">
        <v>1344</v>
      </c>
      <c r="J1106">
        <v>49</v>
      </c>
      <c r="K1106">
        <v>109</v>
      </c>
      <c r="L1106">
        <v>18</v>
      </c>
      <c r="M1106">
        <v>16</v>
      </c>
      <c r="N1106">
        <v>24</v>
      </c>
      <c r="O1106">
        <v>26</v>
      </c>
      <c r="P1106">
        <v>18</v>
      </c>
      <c r="Q1106">
        <v>4</v>
      </c>
      <c r="R1106">
        <v>3</v>
      </c>
      <c r="S1106">
        <v>5</v>
      </c>
      <c r="T1106">
        <v>4</v>
      </c>
      <c r="U1106">
        <v>0</v>
      </c>
      <c r="V1106">
        <v>0</v>
      </c>
      <c r="W1106" t="s">
        <v>67</v>
      </c>
      <c r="X1106">
        <v>0</v>
      </c>
    </row>
    <row r="1107" spans="2:24" x14ac:dyDescent="0.2">
      <c r="B1107">
        <v>2157</v>
      </c>
      <c r="C1107">
        <v>1973</v>
      </c>
      <c r="D1107" t="s">
        <v>23</v>
      </c>
      <c r="E1107" t="s">
        <v>36</v>
      </c>
      <c r="F1107" t="s">
        <v>1345</v>
      </c>
      <c r="G1107">
        <v>1</v>
      </c>
      <c r="H1107">
        <v>1</v>
      </c>
      <c r="I1107" s="1">
        <v>41609</v>
      </c>
      <c r="J1107">
        <v>49</v>
      </c>
      <c r="K1107">
        <v>15</v>
      </c>
      <c r="L1107">
        <v>8</v>
      </c>
      <c r="M1107">
        <v>16</v>
      </c>
      <c r="N1107">
        <v>11</v>
      </c>
      <c r="O1107">
        <v>5</v>
      </c>
      <c r="P1107">
        <v>22</v>
      </c>
      <c r="Q1107">
        <v>4</v>
      </c>
      <c r="R1107">
        <v>2</v>
      </c>
      <c r="S1107">
        <v>4</v>
      </c>
      <c r="T1107">
        <v>6</v>
      </c>
      <c r="U1107">
        <v>0</v>
      </c>
      <c r="V1107">
        <v>0</v>
      </c>
      <c r="W1107" t="s">
        <v>31</v>
      </c>
      <c r="X1107">
        <v>0</v>
      </c>
    </row>
    <row r="1108" spans="2:24" x14ac:dyDescent="0.2">
      <c r="B1108">
        <v>8939</v>
      </c>
      <c r="C1108">
        <v>1960</v>
      </c>
      <c r="D1108" t="s">
        <v>23</v>
      </c>
      <c r="E1108" t="s">
        <v>24</v>
      </c>
      <c r="F1108" t="s">
        <v>1346</v>
      </c>
      <c r="G1108">
        <v>0</v>
      </c>
      <c r="H1108">
        <v>1</v>
      </c>
      <c r="I1108" t="s">
        <v>1037</v>
      </c>
      <c r="J1108">
        <v>49</v>
      </c>
      <c r="K1108">
        <v>382</v>
      </c>
      <c r="L1108">
        <v>138</v>
      </c>
      <c r="M1108">
        <v>65</v>
      </c>
      <c r="N1108">
        <v>60</v>
      </c>
      <c r="O1108">
        <v>26</v>
      </c>
      <c r="P1108">
        <v>59</v>
      </c>
      <c r="Q1108">
        <v>6</v>
      </c>
      <c r="R1108">
        <v>5</v>
      </c>
      <c r="S1108">
        <v>12</v>
      </c>
      <c r="T1108">
        <v>5</v>
      </c>
      <c r="U1108">
        <v>0</v>
      </c>
      <c r="V1108">
        <v>0</v>
      </c>
      <c r="W1108" t="s">
        <v>27</v>
      </c>
      <c r="X1108">
        <v>0</v>
      </c>
    </row>
    <row r="1109" spans="2:24" x14ac:dyDescent="0.2">
      <c r="B1109">
        <v>10250</v>
      </c>
      <c r="C1109">
        <v>1948</v>
      </c>
      <c r="D1109" t="s">
        <v>118</v>
      </c>
      <c r="E1109" t="s">
        <v>36</v>
      </c>
      <c r="F1109" t="s">
        <v>1347</v>
      </c>
      <c r="G1109">
        <v>0</v>
      </c>
      <c r="H1109">
        <v>0</v>
      </c>
      <c r="I1109" t="s">
        <v>654</v>
      </c>
      <c r="J1109">
        <v>49</v>
      </c>
      <c r="K1109">
        <v>1</v>
      </c>
      <c r="L1109">
        <v>5</v>
      </c>
      <c r="M1109">
        <v>3</v>
      </c>
      <c r="N1109">
        <v>7</v>
      </c>
      <c r="O1109">
        <v>4</v>
      </c>
      <c r="P1109">
        <v>8</v>
      </c>
      <c r="Q1109">
        <v>1</v>
      </c>
      <c r="R1109">
        <v>1</v>
      </c>
      <c r="S1109">
        <v>2</v>
      </c>
      <c r="T1109">
        <v>7</v>
      </c>
      <c r="U1109">
        <v>0</v>
      </c>
      <c r="V1109">
        <v>0</v>
      </c>
      <c r="W1109" t="s">
        <v>27</v>
      </c>
      <c r="X1109">
        <v>0</v>
      </c>
    </row>
    <row r="1110" spans="2:24" x14ac:dyDescent="0.2">
      <c r="B1110">
        <v>1272</v>
      </c>
      <c r="C1110">
        <v>1966</v>
      </c>
      <c r="D1110" t="s">
        <v>53</v>
      </c>
      <c r="E1110" t="s">
        <v>28</v>
      </c>
      <c r="F1110" t="s">
        <v>1348</v>
      </c>
      <c r="G1110">
        <v>0</v>
      </c>
      <c r="H1110">
        <v>1</v>
      </c>
      <c r="I1110" t="s">
        <v>1349</v>
      </c>
      <c r="J1110">
        <v>49</v>
      </c>
      <c r="K1110">
        <v>664</v>
      </c>
      <c r="L1110">
        <v>58</v>
      </c>
      <c r="M1110">
        <v>83</v>
      </c>
      <c r="N1110">
        <v>32</v>
      </c>
      <c r="O1110">
        <v>0</v>
      </c>
      <c r="P1110">
        <v>66</v>
      </c>
      <c r="Q1110">
        <v>4</v>
      </c>
      <c r="R1110">
        <v>7</v>
      </c>
      <c r="S1110">
        <v>10</v>
      </c>
      <c r="T1110">
        <v>5</v>
      </c>
      <c r="U1110">
        <v>0</v>
      </c>
      <c r="V1110">
        <v>0</v>
      </c>
      <c r="W1110" t="s">
        <v>38</v>
      </c>
      <c r="X1110">
        <v>0</v>
      </c>
    </row>
    <row r="1111" spans="2:24" x14ac:dyDescent="0.2">
      <c r="B1111">
        <v>3007</v>
      </c>
      <c r="C1111">
        <v>1967</v>
      </c>
      <c r="D1111" t="s">
        <v>23</v>
      </c>
      <c r="E1111" t="s">
        <v>36</v>
      </c>
      <c r="F1111" t="s">
        <v>1350</v>
      </c>
      <c r="G1111">
        <v>1</v>
      </c>
      <c r="H1111">
        <v>1</v>
      </c>
      <c r="I1111" s="1">
        <v>41009</v>
      </c>
      <c r="J1111">
        <v>49</v>
      </c>
      <c r="K1111">
        <v>27</v>
      </c>
      <c r="L1111">
        <v>2</v>
      </c>
      <c r="M1111">
        <v>10</v>
      </c>
      <c r="N1111">
        <v>0</v>
      </c>
      <c r="O1111">
        <v>0</v>
      </c>
      <c r="P1111">
        <v>1</v>
      </c>
      <c r="Q1111">
        <v>2</v>
      </c>
      <c r="R1111">
        <v>1</v>
      </c>
      <c r="S1111">
        <v>3</v>
      </c>
      <c r="T1111">
        <v>8</v>
      </c>
      <c r="U1111">
        <v>0</v>
      </c>
      <c r="V1111">
        <v>0</v>
      </c>
      <c r="W1111" t="s">
        <v>50</v>
      </c>
      <c r="X1111">
        <v>0</v>
      </c>
    </row>
    <row r="1112" spans="2:24" x14ac:dyDescent="0.2">
      <c r="B1112">
        <v>5513</v>
      </c>
      <c r="C1112">
        <v>1967</v>
      </c>
      <c r="D1112" t="s">
        <v>23</v>
      </c>
      <c r="E1112" t="s">
        <v>36</v>
      </c>
      <c r="F1112" t="s">
        <v>1350</v>
      </c>
      <c r="G1112">
        <v>1</v>
      </c>
      <c r="H1112">
        <v>1</v>
      </c>
      <c r="I1112" s="1">
        <v>41009</v>
      </c>
      <c r="J1112">
        <v>49</v>
      </c>
      <c r="K1112">
        <v>27</v>
      </c>
      <c r="L1112">
        <v>2</v>
      </c>
      <c r="M1112">
        <v>10</v>
      </c>
      <c r="N1112">
        <v>0</v>
      </c>
      <c r="O1112">
        <v>0</v>
      </c>
      <c r="P1112">
        <v>1</v>
      </c>
      <c r="Q1112">
        <v>2</v>
      </c>
      <c r="R1112">
        <v>1</v>
      </c>
      <c r="S1112">
        <v>3</v>
      </c>
      <c r="T1112">
        <v>8</v>
      </c>
      <c r="U1112">
        <v>0</v>
      </c>
      <c r="V1112">
        <v>0</v>
      </c>
      <c r="W1112" t="s">
        <v>27</v>
      </c>
      <c r="X1112">
        <v>0</v>
      </c>
    </row>
    <row r="1113" spans="2:24" x14ac:dyDescent="0.2">
      <c r="B1113">
        <v>679</v>
      </c>
      <c r="C1113">
        <v>1958</v>
      </c>
      <c r="D1113" t="s">
        <v>40</v>
      </c>
      <c r="E1113" t="s">
        <v>32</v>
      </c>
      <c r="F1113" t="s">
        <v>1351</v>
      </c>
      <c r="G1113">
        <v>1</v>
      </c>
      <c r="H1113">
        <v>1</v>
      </c>
      <c r="I1113" t="s">
        <v>782</v>
      </c>
      <c r="J1113">
        <v>49</v>
      </c>
      <c r="K1113">
        <v>13</v>
      </c>
      <c r="L1113">
        <v>4</v>
      </c>
      <c r="M1113">
        <v>20</v>
      </c>
      <c r="N1113">
        <v>0</v>
      </c>
      <c r="O1113">
        <v>0</v>
      </c>
      <c r="P1113">
        <v>1</v>
      </c>
      <c r="Q1113">
        <v>2</v>
      </c>
      <c r="R1113">
        <v>1</v>
      </c>
      <c r="S1113">
        <v>3</v>
      </c>
      <c r="T1113">
        <v>9</v>
      </c>
      <c r="U1113">
        <v>0</v>
      </c>
      <c r="V1113">
        <v>0</v>
      </c>
      <c r="W1113" t="s">
        <v>27</v>
      </c>
      <c r="X1113">
        <v>0</v>
      </c>
    </row>
    <row r="1114" spans="2:24" x14ac:dyDescent="0.2">
      <c r="B1114">
        <v>8876</v>
      </c>
      <c r="C1114">
        <v>1964</v>
      </c>
      <c r="D1114" t="s">
        <v>40</v>
      </c>
      <c r="E1114" t="s">
        <v>36</v>
      </c>
      <c r="F1114" t="s">
        <v>1352</v>
      </c>
      <c r="G1114">
        <v>1</v>
      </c>
      <c r="H1114">
        <v>1</v>
      </c>
      <c r="I1114" s="1">
        <v>41129</v>
      </c>
      <c r="J1114">
        <v>49</v>
      </c>
      <c r="K1114">
        <v>132</v>
      </c>
      <c r="L1114">
        <v>0</v>
      </c>
      <c r="M1114">
        <v>16</v>
      </c>
      <c r="N1114">
        <v>0</v>
      </c>
      <c r="O1114">
        <v>0</v>
      </c>
      <c r="P1114">
        <v>4</v>
      </c>
      <c r="Q1114">
        <v>5</v>
      </c>
      <c r="R1114">
        <v>3</v>
      </c>
      <c r="S1114">
        <v>4</v>
      </c>
      <c r="T1114">
        <v>9</v>
      </c>
      <c r="U1114">
        <v>0</v>
      </c>
      <c r="V1114">
        <v>0</v>
      </c>
      <c r="W1114" t="s">
        <v>27</v>
      </c>
      <c r="X1114">
        <v>0</v>
      </c>
    </row>
    <row r="1115" spans="2:24" x14ac:dyDescent="0.2">
      <c r="B1115">
        <v>10827</v>
      </c>
      <c r="C1115">
        <v>1968</v>
      </c>
      <c r="D1115" t="s">
        <v>40</v>
      </c>
      <c r="E1115" t="s">
        <v>32</v>
      </c>
      <c r="F1115" t="s">
        <v>1353</v>
      </c>
      <c r="G1115">
        <v>1</v>
      </c>
      <c r="H1115">
        <v>1</v>
      </c>
      <c r="I1115" s="1">
        <v>41098</v>
      </c>
      <c r="J1115">
        <v>49</v>
      </c>
      <c r="K1115">
        <v>88</v>
      </c>
      <c r="L1115">
        <v>3</v>
      </c>
      <c r="M1115">
        <v>21</v>
      </c>
      <c r="N1115">
        <v>4</v>
      </c>
      <c r="O1115">
        <v>1</v>
      </c>
      <c r="P1115">
        <v>29</v>
      </c>
      <c r="Q1115">
        <v>4</v>
      </c>
      <c r="R1115">
        <v>3</v>
      </c>
      <c r="S1115">
        <v>4</v>
      </c>
      <c r="T1115">
        <v>9</v>
      </c>
      <c r="U1115">
        <v>0</v>
      </c>
      <c r="V1115">
        <v>0</v>
      </c>
      <c r="W1115" t="s">
        <v>38</v>
      </c>
      <c r="X1115">
        <v>0</v>
      </c>
    </row>
    <row r="1116" spans="2:24" x14ac:dyDescent="0.2">
      <c r="B1116">
        <v>7300</v>
      </c>
      <c r="C1116">
        <v>1953</v>
      </c>
      <c r="D1116" t="s">
        <v>23</v>
      </c>
      <c r="E1116" t="s">
        <v>24</v>
      </c>
      <c r="F1116" t="s">
        <v>1354</v>
      </c>
      <c r="G1116">
        <v>0</v>
      </c>
      <c r="H1116">
        <v>1</v>
      </c>
      <c r="I1116" t="s">
        <v>80</v>
      </c>
      <c r="J1116">
        <v>50</v>
      </c>
      <c r="K1116">
        <v>448</v>
      </c>
      <c r="L1116">
        <v>4</v>
      </c>
      <c r="M1116">
        <v>34</v>
      </c>
      <c r="N1116">
        <v>6</v>
      </c>
      <c r="O1116">
        <v>4</v>
      </c>
      <c r="P1116">
        <v>39</v>
      </c>
      <c r="Q1116">
        <v>3</v>
      </c>
      <c r="R1116">
        <v>8</v>
      </c>
      <c r="S1116">
        <v>7</v>
      </c>
      <c r="T1116">
        <v>5</v>
      </c>
      <c r="U1116">
        <v>0</v>
      </c>
      <c r="V1116">
        <v>0</v>
      </c>
      <c r="W1116" t="s">
        <v>50</v>
      </c>
      <c r="X1116">
        <v>1</v>
      </c>
    </row>
    <row r="1117" spans="2:24" x14ac:dyDescent="0.2">
      <c r="B1117">
        <v>4268</v>
      </c>
      <c r="C1117">
        <v>1960</v>
      </c>
      <c r="D1117" t="s">
        <v>23</v>
      </c>
      <c r="E1117" t="s">
        <v>32</v>
      </c>
      <c r="F1117" t="s">
        <v>1355</v>
      </c>
      <c r="G1117">
        <v>0</v>
      </c>
      <c r="H1117">
        <v>1</v>
      </c>
      <c r="I1117" s="1">
        <v>41888</v>
      </c>
      <c r="J1117">
        <v>50</v>
      </c>
      <c r="K1117">
        <v>129</v>
      </c>
      <c r="L1117">
        <v>0</v>
      </c>
      <c r="M1117">
        <v>21</v>
      </c>
      <c r="N1117">
        <v>0</v>
      </c>
      <c r="O1117">
        <v>1</v>
      </c>
      <c r="P1117">
        <v>7</v>
      </c>
      <c r="Q1117">
        <v>1</v>
      </c>
      <c r="R1117">
        <v>3</v>
      </c>
      <c r="S1117">
        <v>4</v>
      </c>
      <c r="T1117">
        <v>4</v>
      </c>
      <c r="U1117">
        <v>0</v>
      </c>
      <c r="V1117">
        <v>0</v>
      </c>
      <c r="W1117" t="s">
        <v>35</v>
      </c>
      <c r="X1117">
        <v>0</v>
      </c>
    </row>
    <row r="1118" spans="2:24" x14ac:dyDescent="0.2">
      <c r="B1118">
        <v>4603</v>
      </c>
      <c r="C1118">
        <v>1961</v>
      </c>
      <c r="D1118" t="s">
        <v>40</v>
      </c>
      <c r="E1118" t="s">
        <v>32</v>
      </c>
      <c r="F1118" t="s">
        <v>1356</v>
      </c>
      <c r="G1118">
        <v>0</v>
      </c>
      <c r="H1118">
        <v>1</v>
      </c>
      <c r="I1118" t="s">
        <v>1357</v>
      </c>
      <c r="J1118">
        <v>50</v>
      </c>
      <c r="K1118">
        <v>371</v>
      </c>
      <c r="L1118">
        <v>32</v>
      </c>
      <c r="M1118">
        <v>189</v>
      </c>
      <c r="N1118">
        <v>0</v>
      </c>
      <c r="O1118">
        <v>58</v>
      </c>
      <c r="P1118">
        <v>6</v>
      </c>
      <c r="Q1118">
        <v>2</v>
      </c>
      <c r="R1118">
        <v>5</v>
      </c>
      <c r="S1118">
        <v>10</v>
      </c>
      <c r="T1118">
        <v>4</v>
      </c>
      <c r="U1118">
        <v>0</v>
      </c>
      <c r="V1118">
        <v>0</v>
      </c>
      <c r="W1118" t="s">
        <v>27</v>
      </c>
      <c r="X1118">
        <v>0</v>
      </c>
    </row>
    <row r="1119" spans="2:24" x14ac:dyDescent="0.2">
      <c r="B1119">
        <v>8659</v>
      </c>
      <c r="C1119">
        <v>1953</v>
      </c>
      <c r="D1119" t="s">
        <v>40</v>
      </c>
      <c r="E1119" t="s">
        <v>36</v>
      </c>
      <c r="F1119" t="s">
        <v>1358</v>
      </c>
      <c r="G1119">
        <v>0</v>
      </c>
      <c r="H1119">
        <v>1</v>
      </c>
      <c r="I1119" t="s">
        <v>1359</v>
      </c>
      <c r="J1119">
        <v>50</v>
      </c>
      <c r="K1119">
        <v>750</v>
      </c>
      <c r="L1119">
        <v>71</v>
      </c>
      <c r="M1119">
        <v>174</v>
      </c>
      <c r="N1119">
        <v>13</v>
      </c>
      <c r="O1119">
        <v>10</v>
      </c>
      <c r="P1119">
        <v>20</v>
      </c>
      <c r="Q1119">
        <v>2</v>
      </c>
      <c r="R1119">
        <v>6</v>
      </c>
      <c r="S1119">
        <v>11</v>
      </c>
      <c r="T1119">
        <v>2</v>
      </c>
      <c r="U1119">
        <v>0</v>
      </c>
      <c r="V1119">
        <v>0</v>
      </c>
      <c r="W1119" t="s">
        <v>46</v>
      </c>
      <c r="X1119">
        <v>0</v>
      </c>
    </row>
    <row r="1120" spans="2:24" x14ac:dyDescent="0.2">
      <c r="B1120">
        <v>10708</v>
      </c>
      <c r="C1120">
        <v>1979</v>
      </c>
      <c r="D1120" t="s">
        <v>43</v>
      </c>
      <c r="E1120" t="s">
        <v>28</v>
      </c>
      <c r="F1120" t="s">
        <v>1360</v>
      </c>
      <c r="G1120">
        <v>1</v>
      </c>
      <c r="H1120">
        <v>0</v>
      </c>
      <c r="I1120" t="s">
        <v>1361</v>
      </c>
      <c r="J1120">
        <v>50</v>
      </c>
      <c r="K1120">
        <v>10</v>
      </c>
      <c r="L1120">
        <v>6</v>
      </c>
      <c r="M1120">
        <v>11</v>
      </c>
      <c r="N1120">
        <v>0</v>
      </c>
      <c r="O1120">
        <v>4</v>
      </c>
      <c r="P1120">
        <v>2</v>
      </c>
      <c r="Q1120">
        <v>1</v>
      </c>
      <c r="R1120">
        <v>1</v>
      </c>
      <c r="S1120">
        <v>3</v>
      </c>
      <c r="T1120">
        <v>7</v>
      </c>
      <c r="U1120">
        <v>0</v>
      </c>
      <c r="V1120">
        <v>0</v>
      </c>
      <c r="W1120" t="s">
        <v>27</v>
      </c>
      <c r="X1120">
        <v>0</v>
      </c>
    </row>
    <row r="1121" spans="2:24" x14ac:dyDescent="0.2">
      <c r="B1121">
        <v>1176</v>
      </c>
      <c r="C1121">
        <v>1974</v>
      </c>
      <c r="D1121" t="s">
        <v>23</v>
      </c>
      <c r="E1121" t="s">
        <v>32</v>
      </c>
      <c r="F1121" t="s">
        <v>1362</v>
      </c>
      <c r="G1121">
        <v>1</v>
      </c>
      <c r="H1121">
        <v>0</v>
      </c>
      <c r="I1121" t="s">
        <v>1030</v>
      </c>
      <c r="J1121">
        <v>50</v>
      </c>
      <c r="K1121">
        <v>2</v>
      </c>
      <c r="L1121">
        <v>6</v>
      </c>
      <c r="M1121">
        <v>4</v>
      </c>
      <c r="N1121">
        <v>3</v>
      </c>
      <c r="O1121">
        <v>1</v>
      </c>
      <c r="P1121">
        <v>9</v>
      </c>
      <c r="Q1121">
        <v>1</v>
      </c>
      <c r="R1121">
        <v>1</v>
      </c>
      <c r="S1121">
        <v>2</v>
      </c>
      <c r="T1121">
        <v>8</v>
      </c>
      <c r="U1121">
        <v>0</v>
      </c>
      <c r="V1121">
        <v>0</v>
      </c>
      <c r="W1121" t="s">
        <v>27</v>
      </c>
      <c r="X1121">
        <v>0</v>
      </c>
    </row>
    <row r="1122" spans="2:24" x14ac:dyDescent="0.2">
      <c r="B1122">
        <v>10380</v>
      </c>
      <c r="C1122">
        <v>1973</v>
      </c>
      <c r="D1122" t="s">
        <v>53</v>
      </c>
      <c r="E1122" t="s">
        <v>32</v>
      </c>
      <c r="F1122" t="s">
        <v>1363</v>
      </c>
      <c r="G1122">
        <v>1</v>
      </c>
      <c r="H1122">
        <v>0</v>
      </c>
      <c r="I1122" t="s">
        <v>130</v>
      </c>
      <c r="J1122">
        <v>50</v>
      </c>
      <c r="K1122">
        <v>40</v>
      </c>
      <c r="L1122">
        <v>1</v>
      </c>
      <c r="M1122">
        <v>40</v>
      </c>
      <c r="N1122">
        <v>4</v>
      </c>
      <c r="O1122">
        <v>3</v>
      </c>
      <c r="P1122">
        <v>18</v>
      </c>
      <c r="Q1122">
        <v>1</v>
      </c>
      <c r="R1122">
        <v>3</v>
      </c>
      <c r="S1122">
        <v>3</v>
      </c>
      <c r="T1122">
        <v>8</v>
      </c>
      <c r="U1122">
        <v>0</v>
      </c>
      <c r="V1122">
        <v>0</v>
      </c>
      <c r="W1122" t="s">
        <v>50</v>
      </c>
      <c r="X1122">
        <v>0</v>
      </c>
    </row>
    <row r="1123" spans="2:24" x14ac:dyDescent="0.2">
      <c r="B1123">
        <v>7037</v>
      </c>
      <c r="C1123">
        <v>1975</v>
      </c>
      <c r="D1123" t="s">
        <v>40</v>
      </c>
      <c r="E1123" t="s">
        <v>32</v>
      </c>
      <c r="F1123" t="s">
        <v>1364</v>
      </c>
      <c r="G1123">
        <v>1</v>
      </c>
      <c r="H1123">
        <v>0</v>
      </c>
      <c r="I1123" s="1">
        <v>41586</v>
      </c>
      <c r="J1123">
        <v>50</v>
      </c>
      <c r="K1123">
        <v>194</v>
      </c>
      <c r="L1123">
        <v>55</v>
      </c>
      <c r="M1123">
        <v>134</v>
      </c>
      <c r="N1123">
        <v>15</v>
      </c>
      <c r="O1123">
        <v>0</v>
      </c>
      <c r="P1123">
        <v>3</v>
      </c>
      <c r="Q1123">
        <v>3</v>
      </c>
      <c r="R1123">
        <v>4</v>
      </c>
      <c r="S1123">
        <v>8</v>
      </c>
      <c r="T1123">
        <v>6</v>
      </c>
      <c r="U1123">
        <v>0</v>
      </c>
      <c r="V1123">
        <v>0</v>
      </c>
      <c r="W1123" t="s">
        <v>67</v>
      </c>
      <c r="X1123">
        <v>0</v>
      </c>
    </row>
    <row r="1124" spans="2:24" x14ac:dyDescent="0.2">
      <c r="B1124">
        <v>11096</v>
      </c>
      <c r="C1124">
        <v>1953</v>
      </c>
      <c r="D1124" t="s">
        <v>43</v>
      </c>
      <c r="E1124" t="s">
        <v>36</v>
      </c>
      <c r="F1124" t="s">
        <v>1365</v>
      </c>
      <c r="G1124">
        <v>0</v>
      </c>
      <c r="H1124">
        <v>1</v>
      </c>
      <c r="I1124" s="1">
        <v>41494</v>
      </c>
      <c r="J1124">
        <v>50</v>
      </c>
      <c r="K1124">
        <v>99</v>
      </c>
      <c r="L1124">
        <v>4</v>
      </c>
      <c r="M1124">
        <v>32</v>
      </c>
      <c r="N1124">
        <v>37</v>
      </c>
      <c r="O1124">
        <v>54</v>
      </c>
      <c r="P1124">
        <v>6</v>
      </c>
      <c r="Q1124">
        <v>2</v>
      </c>
      <c r="R1124">
        <v>2</v>
      </c>
      <c r="S1124">
        <v>7</v>
      </c>
      <c r="T1124">
        <v>2</v>
      </c>
      <c r="U1124">
        <v>0</v>
      </c>
      <c r="V1124">
        <v>0</v>
      </c>
      <c r="W1124" t="s">
        <v>27</v>
      </c>
      <c r="X1124">
        <v>0</v>
      </c>
    </row>
    <row r="1125" spans="2:24" x14ac:dyDescent="0.2">
      <c r="B1125">
        <v>6374</v>
      </c>
      <c r="C1125">
        <v>1955</v>
      </c>
      <c r="D1125" t="s">
        <v>40</v>
      </c>
      <c r="E1125" t="s">
        <v>32</v>
      </c>
      <c r="F1125" t="s">
        <v>1366</v>
      </c>
      <c r="G1125">
        <v>0</v>
      </c>
      <c r="H1125">
        <v>1</v>
      </c>
      <c r="I1125" t="s">
        <v>308</v>
      </c>
      <c r="J1125">
        <v>50</v>
      </c>
      <c r="K1125">
        <v>223</v>
      </c>
      <c r="L1125">
        <v>2</v>
      </c>
      <c r="M1125">
        <v>31</v>
      </c>
      <c r="N1125">
        <v>0</v>
      </c>
      <c r="O1125">
        <v>2</v>
      </c>
      <c r="P1125">
        <v>39</v>
      </c>
      <c r="Q1125">
        <v>5</v>
      </c>
      <c r="R1125">
        <v>5</v>
      </c>
      <c r="S1125">
        <v>4</v>
      </c>
      <c r="T1125">
        <v>8</v>
      </c>
      <c r="U1125">
        <v>0</v>
      </c>
      <c r="V1125">
        <v>0</v>
      </c>
      <c r="W1125" t="s">
        <v>27</v>
      </c>
      <c r="X1125">
        <v>0</v>
      </c>
    </row>
    <row r="1126" spans="2:24" x14ac:dyDescent="0.2">
      <c r="B1126">
        <v>5552</v>
      </c>
      <c r="C1126">
        <v>1964</v>
      </c>
      <c r="D1126" t="s">
        <v>53</v>
      </c>
      <c r="E1126" t="s">
        <v>24</v>
      </c>
      <c r="F1126" t="s">
        <v>1367</v>
      </c>
      <c r="G1126">
        <v>1</v>
      </c>
      <c r="H1126">
        <v>1</v>
      </c>
      <c r="I1126" t="s">
        <v>1368</v>
      </c>
      <c r="J1126">
        <v>50</v>
      </c>
      <c r="K1126">
        <v>81</v>
      </c>
      <c r="L1126">
        <v>18</v>
      </c>
      <c r="M1126">
        <v>113</v>
      </c>
      <c r="N1126">
        <v>47</v>
      </c>
      <c r="O1126">
        <v>13</v>
      </c>
      <c r="P1126">
        <v>21</v>
      </c>
      <c r="Q1126">
        <v>6</v>
      </c>
      <c r="R1126">
        <v>4</v>
      </c>
      <c r="S1126">
        <v>5</v>
      </c>
      <c r="T1126">
        <v>6</v>
      </c>
      <c r="U1126">
        <v>0</v>
      </c>
      <c r="V1126">
        <v>0</v>
      </c>
      <c r="W1126" t="s">
        <v>67</v>
      </c>
      <c r="X1126">
        <v>0</v>
      </c>
    </row>
    <row r="1127" spans="2:24" x14ac:dyDescent="0.2">
      <c r="B1127">
        <v>2245</v>
      </c>
      <c r="C1127">
        <v>1970</v>
      </c>
      <c r="D1127" t="s">
        <v>53</v>
      </c>
      <c r="E1127" t="s">
        <v>32</v>
      </c>
      <c r="F1127" t="s">
        <v>1369</v>
      </c>
      <c r="G1127">
        <v>1</v>
      </c>
      <c r="H1127">
        <v>1</v>
      </c>
      <c r="I1127" t="s">
        <v>470</v>
      </c>
      <c r="J1127">
        <v>50</v>
      </c>
      <c r="K1127">
        <v>57</v>
      </c>
      <c r="L1127">
        <v>2</v>
      </c>
      <c r="M1127">
        <v>51</v>
      </c>
      <c r="N1127">
        <v>4</v>
      </c>
      <c r="O1127">
        <v>2</v>
      </c>
      <c r="P1127">
        <v>23</v>
      </c>
      <c r="Q1127">
        <v>3</v>
      </c>
      <c r="R1127">
        <v>2</v>
      </c>
      <c r="S1127">
        <v>4</v>
      </c>
      <c r="T1127">
        <v>6</v>
      </c>
      <c r="U1127">
        <v>0</v>
      </c>
      <c r="V1127">
        <v>0</v>
      </c>
      <c r="W1127" t="s">
        <v>27</v>
      </c>
      <c r="X1127">
        <v>0</v>
      </c>
    </row>
    <row r="1128" spans="2:24" x14ac:dyDescent="0.2">
      <c r="B1128">
        <v>6200</v>
      </c>
      <c r="C1128">
        <v>1952</v>
      </c>
      <c r="D1128" t="s">
        <v>23</v>
      </c>
      <c r="E1128" t="s">
        <v>32</v>
      </c>
      <c r="F1128" t="s">
        <v>1370</v>
      </c>
      <c r="G1128">
        <v>0</v>
      </c>
      <c r="H1128">
        <v>1</v>
      </c>
      <c r="I1128" s="1">
        <v>41490</v>
      </c>
      <c r="J1128">
        <v>50</v>
      </c>
      <c r="K1128">
        <v>340</v>
      </c>
      <c r="L1128">
        <v>108</v>
      </c>
      <c r="M1128">
        <v>185</v>
      </c>
      <c r="N1128">
        <v>130</v>
      </c>
      <c r="O1128">
        <v>38</v>
      </c>
      <c r="P1128">
        <v>100</v>
      </c>
      <c r="Q1128">
        <v>2</v>
      </c>
      <c r="R1128">
        <v>6</v>
      </c>
      <c r="S1128">
        <v>9</v>
      </c>
      <c r="T1128">
        <v>3</v>
      </c>
      <c r="U1128">
        <v>0</v>
      </c>
      <c r="V1128">
        <v>0</v>
      </c>
      <c r="W1128" t="s">
        <v>27</v>
      </c>
      <c r="X1128">
        <v>0</v>
      </c>
    </row>
    <row r="1129" spans="2:24" x14ac:dyDescent="0.2">
      <c r="B1129">
        <v>9904</v>
      </c>
      <c r="C1129">
        <v>1957</v>
      </c>
      <c r="D1129" t="s">
        <v>23</v>
      </c>
      <c r="E1129" t="s">
        <v>32</v>
      </c>
      <c r="F1129" t="s">
        <v>1371</v>
      </c>
      <c r="G1129">
        <v>0</v>
      </c>
      <c r="H1129">
        <v>1</v>
      </c>
      <c r="I1129" t="s">
        <v>626</v>
      </c>
      <c r="J1129">
        <v>50</v>
      </c>
      <c r="K1129">
        <v>336</v>
      </c>
      <c r="L1129">
        <v>123</v>
      </c>
      <c r="M1129">
        <v>274</v>
      </c>
      <c r="N1129">
        <v>46</v>
      </c>
      <c r="O1129">
        <v>123</v>
      </c>
      <c r="P1129">
        <v>141</v>
      </c>
      <c r="Q1129">
        <v>5</v>
      </c>
      <c r="R1129">
        <v>6</v>
      </c>
      <c r="S1129">
        <v>12</v>
      </c>
      <c r="T1129">
        <v>3</v>
      </c>
      <c r="U1129">
        <v>0</v>
      </c>
      <c r="V1129">
        <v>0</v>
      </c>
      <c r="W1129" t="s">
        <v>31</v>
      </c>
      <c r="X1129">
        <v>0</v>
      </c>
    </row>
    <row r="1130" spans="2:24" x14ac:dyDescent="0.2">
      <c r="B1130">
        <v>10031</v>
      </c>
      <c r="C1130">
        <v>1977</v>
      </c>
      <c r="D1130" t="s">
        <v>40</v>
      </c>
      <c r="E1130" t="s">
        <v>32</v>
      </c>
      <c r="F1130" t="s">
        <v>1372</v>
      </c>
      <c r="G1130">
        <v>1</v>
      </c>
      <c r="H1130">
        <v>1</v>
      </c>
      <c r="I1130" s="1">
        <v>41549</v>
      </c>
      <c r="J1130">
        <v>50</v>
      </c>
      <c r="K1130">
        <v>20</v>
      </c>
      <c r="L1130">
        <v>2</v>
      </c>
      <c r="M1130">
        <v>23</v>
      </c>
      <c r="N1130">
        <v>3</v>
      </c>
      <c r="O1130">
        <v>1</v>
      </c>
      <c r="P1130">
        <v>4</v>
      </c>
      <c r="Q1130">
        <v>5</v>
      </c>
      <c r="R1130">
        <v>3</v>
      </c>
      <c r="S1130">
        <v>4</v>
      </c>
      <c r="T1130">
        <v>8</v>
      </c>
      <c r="U1130">
        <v>0</v>
      </c>
      <c r="V1130">
        <v>0</v>
      </c>
      <c r="W1130" t="s">
        <v>67</v>
      </c>
      <c r="X1130">
        <v>0</v>
      </c>
    </row>
    <row r="1131" spans="2:24" x14ac:dyDescent="0.2">
      <c r="B1131">
        <v>6642</v>
      </c>
      <c r="C1131">
        <v>1962</v>
      </c>
      <c r="D1131" t="s">
        <v>23</v>
      </c>
      <c r="E1131" t="s">
        <v>24</v>
      </c>
      <c r="F1131" t="s">
        <v>1373</v>
      </c>
      <c r="G1131">
        <v>2</v>
      </c>
      <c r="H1131">
        <v>1</v>
      </c>
      <c r="I1131" t="s">
        <v>1344</v>
      </c>
      <c r="J1131">
        <v>50</v>
      </c>
      <c r="K1131">
        <v>30</v>
      </c>
      <c r="L1131">
        <v>5</v>
      </c>
      <c r="M1131">
        <v>22</v>
      </c>
      <c r="N1131">
        <v>8</v>
      </c>
      <c r="O1131">
        <v>9</v>
      </c>
      <c r="P1131">
        <v>28</v>
      </c>
      <c r="Q1131">
        <v>4</v>
      </c>
      <c r="R1131">
        <v>2</v>
      </c>
      <c r="S1131">
        <v>4</v>
      </c>
      <c r="T1131">
        <v>6</v>
      </c>
      <c r="U1131">
        <v>0</v>
      </c>
      <c r="V1131">
        <v>0</v>
      </c>
      <c r="W1131" t="s">
        <v>67</v>
      </c>
      <c r="X1131">
        <v>0</v>
      </c>
    </row>
    <row r="1132" spans="2:24" x14ac:dyDescent="0.2">
      <c r="B1132">
        <v>10882</v>
      </c>
      <c r="C1132">
        <v>1977</v>
      </c>
      <c r="D1132" t="s">
        <v>23</v>
      </c>
      <c r="E1132" t="s">
        <v>32</v>
      </c>
      <c r="F1132" t="s">
        <v>1374</v>
      </c>
      <c r="G1132">
        <v>0</v>
      </c>
      <c r="H1132">
        <v>1</v>
      </c>
      <c r="I1132" s="1">
        <v>41163</v>
      </c>
      <c r="J1132">
        <v>50</v>
      </c>
      <c r="K1132">
        <v>407</v>
      </c>
      <c r="L1132">
        <v>53</v>
      </c>
      <c r="M1132">
        <v>221</v>
      </c>
      <c r="N1132">
        <v>58</v>
      </c>
      <c r="O1132">
        <v>150</v>
      </c>
      <c r="P1132">
        <v>26</v>
      </c>
      <c r="Q1132">
        <v>4</v>
      </c>
      <c r="R1132">
        <v>4</v>
      </c>
      <c r="S1132">
        <v>6</v>
      </c>
      <c r="T1132">
        <v>4</v>
      </c>
      <c r="U1132">
        <v>0</v>
      </c>
      <c r="V1132">
        <v>0</v>
      </c>
      <c r="W1132" t="s">
        <v>27</v>
      </c>
      <c r="X1132">
        <v>0</v>
      </c>
    </row>
    <row r="1133" spans="2:24" x14ac:dyDescent="0.2">
      <c r="B1133">
        <v>5636</v>
      </c>
      <c r="C1133">
        <v>1964</v>
      </c>
      <c r="D1133" t="s">
        <v>23</v>
      </c>
      <c r="E1133" t="s">
        <v>28</v>
      </c>
      <c r="F1133" t="s">
        <v>1375</v>
      </c>
      <c r="G1133">
        <v>0</v>
      </c>
      <c r="H1133">
        <v>0</v>
      </c>
      <c r="I1133" s="1">
        <v>41163</v>
      </c>
      <c r="J1133">
        <v>50</v>
      </c>
      <c r="K1133">
        <v>51</v>
      </c>
      <c r="L1133">
        <v>4</v>
      </c>
      <c r="M1133">
        <v>50</v>
      </c>
      <c r="N1133">
        <v>12</v>
      </c>
      <c r="O1133">
        <v>1</v>
      </c>
      <c r="P1133">
        <v>49</v>
      </c>
      <c r="Q1133">
        <v>1</v>
      </c>
      <c r="R1133">
        <v>4</v>
      </c>
      <c r="S1133">
        <v>3</v>
      </c>
      <c r="T1133">
        <v>8</v>
      </c>
      <c r="U1133">
        <v>1</v>
      </c>
      <c r="V1133">
        <v>0</v>
      </c>
      <c r="W1133" t="s">
        <v>50</v>
      </c>
      <c r="X1133">
        <v>0</v>
      </c>
    </row>
    <row r="1134" spans="2:24" x14ac:dyDescent="0.2">
      <c r="B1134">
        <v>8692</v>
      </c>
      <c r="C1134">
        <v>1953</v>
      </c>
      <c r="D1134" t="s">
        <v>23</v>
      </c>
      <c r="E1134" t="s">
        <v>36</v>
      </c>
      <c r="F1134" t="s">
        <v>1376</v>
      </c>
      <c r="G1134">
        <v>1</v>
      </c>
      <c r="H1134">
        <v>1</v>
      </c>
      <c r="I1134" s="1">
        <v>41252</v>
      </c>
      <c r="J1134">
        <v>50</v>
      </c>
      <c r="K1134">
        <v>90</v>
      </c>
      <c r="L1134">
        <v>17</v>
      </c>
      <c r="M1134">
        <v>97</v>
      </c>
      <c r="N1134">
        <v>15</v>
      </c>
      <c r="O1134">
        <v>6</v>
      </c>
      <c r="P1134">
        <v>15</v>
      </c>
      <c r="Q1134">
        <v>6</v>
      </c>
      <c r="R1134">
        <v>4</v>
      </c>
      <c r="S1134">
        <v>5</v>
      </c>
      <c r="T1134">
        <v>8</v>
      </c>
      <c r="U1134">
        <v>0</v>
      </c>
      <c r="V1134">
        <v>0</v>
      </c>
      <c r="W1134" t="s">
        <v>27</v>
      </c>
      <c r="X1134">
        <v>0</v>
      </c>
    </row>
    <row r="1135" spans="2:24" x14ac:dyDescent="0.2">
      <c r="B1135">
        <v>8091</v>
      </c>
      <c r="C1135">
        <v>1957</v>
      </c>
      <c r="D1135" t="s">
        <v>23</v>
      </c>
      <c r="E1135" t="s">
        <v>32</v>
      </c>
      <c r="F1135" t="s">
        <v>1377</v>
      </c>
      <c r="G1135">
        <v>0</v>
      </c>
      <c r="H1135">
        <v>1</v>
      </c>
      <c r="I1135" s="1">
        <v>40948</v>
      </c>
      <c r="J1135">
        <v>50</v>
      </c>
      <c r="K1135">
        <v>423</v>
      </c>
      <c r="L1135">
        <v>184</v>
      </c>
      <c r="M1135">
        <v>368</v>
      </c>
      <c r="N1135">
        <v>13</v>
      </c>
      <c r="O1135">
        <v>97</v>
      </c>
      <c r="P1135">
        <v>21</v>
      </c>
      <c r="Q1135">
        <v>1</v>
      </c>
      <c r="R1135">
        <v>6</v>
      </c>
      <c r="S1135">
        <v>6</v>
      </c>
      <c r="T1135">
        <v>5</v>
      </c>
      <c r="U1135">
        <v>0</v>
      </c>
      <c r="V1135">
        <v>0</v>
      </c>
      <c r="W1135" t="s">
        <v>50</v>
      </c>
      <c r="X1135">
        <v>0</v>
      </c>
    </row>
    <row r="1136" spans="2:24" x14ac:dyDescent="0.2">
      <c r="B1136">
        <v>8080</v>
      </c>
      <c r="C1136">
        <v>1987</v>
      </c>
      <c r="D1136" t="s">
        <v>23</v>
      </c>
      <c r="E1136" t="s">
        <v>28</v>
      </c>
      <c r="F1136" t="s">
        <v>1378</v>
      </c>
      <c r="G1136">
        <v>0</v>
      </c>
      <c r="H1136">
        <v>0</v>
      </c>
      <c r="I1136" t="s">
        <v>275</v>
      </c>
      <c r="J1136">
        <v>50</v>
      </c>
      <c r="K1136">
        <v>5</v>
      </c>
      <c r="L1136">
        <v>1</v>
      </c>
      <c r="M1136">
        <v>6</v>
      </c>
      <c r="N1136">
        <v>3</v>
      </c>
      <c r="O1136">
        <v>4</v>
      </c>
      <c r="P1136">
        <v>3</v>
      </c>
      <c r="Q1136">
        <v>1</v>
      </c>
      <c r="R1136">
        <v>0</v>
      </c>
      <c r="S1136">
        <v>3</v>
      </c>
      <c r="T1136">
        <v>4</v>
      </c>
      <c r="U1136">
        <v>0</v>
      </c>
      <c r="V1136">
        <v>0</v>
      </c>
      <c r="W1136" t="s">
        <v>50</v>
      </c>
      <c r="X1136">
        <v>0</v>
      </c>
    </row>
    <row r="1137" spans="2:24" x14ac:dyDescent="0.2">
      <c r="B1137">
        <v>8370</v>
      </c>
      <c r="C1137">
        <v>1977</v>
      </c>
      <c r="D1137" t="s">
        <v>43</v>
      </c>
      <c r="E1137" t="s">
        <v>36</v>
      </c>
      <c r="F1137" t="s">
        <v>1379</v>
      </c>
      <c r="G1137">
        <v>0</v>
      </c>
      <c r="H1137">
        <v>1</v>
      </c>
      <c r="I1137" s="1">
        <v>40947</v>
      </c>
      <c r="J1137">
        <v>50</v>
      </c>
      <c r="K1137">
        <v>378</v>
      </c>
      <c r="L1137">
        <v>97</v>
      </c>
      <c r="M1137">
        <v>259</v>
      </c>
      <c r="N1137">
        <v>197</v>
      </c>
      <c r="O1137">
        <v>194</v>
      </c>
      <c r="P1137">
        <v>34</v>
      </c>
      <c r="Q1137">
        <v>2</v>
      </c>
      <c r="R1137">
        <v>7</v>
      </c>
      <c r="S1137">
        <v>6</v>
      </c>
      <c r="T1137">
        <v>4</v>
      </c>
      <c r="U1137">
        <v>0</v>
      </c>
      <c r="V1137">
        <v>0</v>
      </c>
      <c r="W1137" t="s">
        <v>31</v>
      </c>
      <c r="X1137">
        <v>0</v>
      </c>
    </row>
    <row r="1138" spans="2:24" x14ac:dyDescent="0.2">
      <c r="B1138">
        <v>4550</v>
      </c>
      <c r="C1138">
        <v>1967</v>
      </c>
      <c r="D1138" t="s">
        <v>53</v>
      </c>
      <c r="E1138" t="s">
        <v>36</v>
      </c>
      <c r="F1138" t="s">
        <v>1380</v>
      </c>
      <c r="G1138">
        <v>0</v>
      </c>
      <c r="H1138">
        <v>1</v>
      </c>
      <c r="I1138" t="s">
        <v>1381</v>
      </c>
      <c r="J1138">
        <v>51</v>
      </c>
      <c r="K1138">
        <v>61</v>
      </c>
      <c r="L1138">
        <v>0</v>
      </c>
      <c r="M1138">
        <v>3</v>
      </c>
      <c r="N1138">
        <v>0</v>
      </c>
      <c r="O1138">
        <v>0</v>
      </c>
      <c r="P1138">
        <v>7</v>
      </c>
      <c r="Q1138">
        <v>1</v>
      </c>
      <c r="R1138">
        <v>1</v>
      </c>
      <c r="S1138">
        <v>3</v>
      </c>
      <c r="T1138">
        <v>5</v>
      </c>
      <c r="U1138">
        <v>0</v>
      </c>
      <c r="V1138">
        <v>0</v>
      </c>
      <c r="W1138" t="s">
        <v>27</v>
      </c>
      <c r="X1138">
        <v>0</v>
      </c>
    </row>
    <row r="1139" spans="2:24" x14ac:dyDescent="0.2">
      <c r="B1139">
        <v>3381</v>
      </c>
      <c r="C1139">
        <v>1954</v>
      </c>
      <c r="D1139" t="s">
        <v>53</v>
      </c>
      <c r="E1139" t="s">
        <v>32</v>
      </c>
      <c r="F1139" t="s">
        <v>1382</v>
      </c>
      <c r="G1139">
        <v>1</v>
      </c>
      <c r="H1139">
        <v>1</v>
      </c>
      <c r="I1139" s="1">
        <v>41857</v>
      </c>
      <c r="J1139">
        <v>51</v>
      </c>
      <c r="K1139">
        <v>70</v>
      </c>
      <c r="L1139">
        <v>0</v>
      </c>
      <c r="M1139">
        <v>16</v>
      </c>
      <c r="N1139">
        <v>0</v>
      </c>
      <c r="O1139">
        <v>0</v>
      </c>
      <c r="P1139">
        <v>4</v>
      </c>
      <c r="Q1139">
        <v>2</v>
      </c>
      <c r="R1139">
        <v>2</v>
      </c>
      <c r="S1139">
        <v>4</v>
      </c>
      <c r="T1139">
        <v>6</v>
      </c>
      <c r="U1139">
        <v>0</v>
      </c>
      <c r="V1139">
        <v>0</v>
      </c>
      <c r="W1139" t="s">
        <v>31</v>
      </c>
      <c r="X1139">
        <v>0</v>
      </c>
    </row>
    <row r="1140" spans="2:24" x14ac:dyDescent="0.2">
      <c r="B1140">
        <v>10556</v>
      </c>
      <c r="C1140">
        <v>1960</v>
      </c>
      <c r="D1140" t="s">
        <v>23</v>
      </c>
      <c r="E1140" t="s">
        <v>32</v>
      </c>
      <c r="F1140" t="s">
        <v>1383</v>
      </c>
      <c r="G1140">
        <v>0</v>
      </c>
      <c r="H1140">
        <v>1</v>
      </c>
      <c r="I1140" t="s">
        <v>1384</v>
      </c>
      <c r="J1140">
        <v>51</v>
      </c>
      <c r="K1140">
        <v>173</v>
      </c>
      <c r="L1140">
        <v>13</v>
      </c>
      <c r="M1140">
        <v>131</v>
      </c>
      <c r="N1140">
        <v>32</v>
      </c>
      <c r="O1140">
        <v>3</v>
      </c>
      <c r="P1140">
        <v>6</v>
      </c>
      <c r="Q1140">
        <v>4</v>
      </c>
      <c r="R1140">
        <v>6</v>
      </c>
      <c r="S1140">
        <v>6</v>
      </c>
      <c r="T1140">
        <v>7</v>
      </c>
      <c r="U1140">
        <v>0</v>
      </c>
      <c r="V1140">
        <v>0</v>
      </c>
      <c r="W1140" t="s">
        <v>27</v>
      </c>
      <c r="X1140">
        <v>1</v>
      </c>
    </row>
    <row r="1141" spans="2:24" x14ac:dyDescent="0.2">
      <c r="B1141">
        <v>9467</v>
      </c>
      <c r="C1141">
        <v>1985</v>
      </c>
      <c r="D1141" t="s">
        <v>23</v>
      </c>
      <c r="E1141" t="s">
        <v>28</v>
      </c>
      <c r="F1141" t="s">
        <v>1385</v>
      </c>
      <c r="G1141">
        <v>1</v>
      </c>
      <c r="H1141">
        <v>0</v>
      </c>
      <c r="I1141" s="1">
        <v>41948</v>
      </c>
      <c r="J1141">
        <v>51</v>
      </c>
      <c r="K1141">
        <v>3</v>
      </c>
      <c r="L1141">
        <v>2</v>
      </c>
      <c r="M1141">
        <v>10</v>
      </c>
      <c r="N1141">
        <v>3</v>
      </c>
      <c r="O1141">
        <v>0</v>
      </c>
      <c r="P1141">
        <v>2</v>
      </c>
      <c r="Q1141">
        <v>1</v>
      </c>
      <c r="R1141">
        <v>1</v>
      </c>
      <c r="S1141">
        <v>3</v>
      </c>
      <c r="T1141">
        <v>6</v>
      </c>
      <c r="U1141">
        <v>0</v>
      </c>
      <c r="V1141">
        <v>0</v>
      </c>
      <c r="W1141" t="s">
        <v>27</v>
      </c>
      <c r="X1141">
        <v>0</v>
      </c>
    </row>
    <row r="1142" spans="2:24" x14ac:dyDescent="0.2">
      <c r="B1142">
        <v>2891</v>
      </c>
      <c r="C1142">
        <v>1964</v>
      </c>
      <c r="D1142" t="s">
        <v>23</v>
      </c>
      <c r="E1142" t="s">
        <v>24</v>
      </c>
      <c r="F1142" t="s">
        <v>1386</v>
      </c>
      <c r="G1142">
        <v>0</v>
      </c>
      <c r="H1142">
        <v>1</v>
      </c>
      <c r="I1142" t="s">
        <v>1387</v>
      </c>
      <c r="J1142">
        <v>51</v>
      </c>
      <c r="K1142">
        <v>595</v>
      </c>
      <c r="L1142">
        <v>23</v>
      </c>
      <c r="M1142">
        <v>123</v>
      </c>
      <c r="N1142">
        <v>10</v>
      </c>
      <c r="O1142">
        <v>23</v>
      </c>
      <c r="P1142">
        <v>154</v>
      </c>
      <c r="Q1142">
        <v>2</v>
      </c>
      <c r="R1142">
        <v>8</v>
      </c>
      <c r="S1142">
        <v>4</v>
      </c>
      <c r="T1142">
        <v>6</v>
      </c>
      <c r="U1142">
        <v>0</v>
      </c>
      <c r="V1142">
        <v>0</v>
      </c>
      <c r="W1142" t="s">
        <v>35</v>
      </c>
      <c r="X1142">
        <v>0</v>
      </c>
    </row>
    <row r="1143" spans="2:24" x14ac:dyDescent="0.2">
      <c r="B1143">
        <v>5011</v>
      </c>
      <c r="C1143">
        <v>1964</v>
      </c>
      <c r="D1143" t="s">
        <v>23</v>
      </c>
      <c r="E1143" t="s">
        <v>24</v>
      </c>
      <c r="F1143" t="s">
        <v>1386</v>
      </c>
      <c r="G1143">
        <v>0</v>
      </c>
      <c r="H1143">
        <v>1</v>
      </c>
      <c r="I1143" t="s">
        <v>1387</v>
      </c>
      <c r="J1143">
        <v>51</v>
      </c>
      <c r="K1143">
        <v>595</v>
      </c>
      <c r="L1143">
        <v>23</v>
      </c>
      <c r="M1143">
        <v>123</v>
      </c>
      <c r="N1143">
        <v>10</v>
      </c>
      <c r="O1143">
        <v>23</v>
      </c>
      <c r="P1143">
        <v>154</v>
      </c>
      <c r="Q1143">
        <v>2</v>
      </c>
      <c r="R1143">
        <v>8</v>
      </c>
      <c r="S1143">
        <v>4</v>
      </c>
      <c r="T1143">
        <v>6</v>
      </c>
      <c r="U1143">
        <v>0</v>
      </c>
      <c r="V1143">
        <v>0</v>
      </c>
      <c r="W1143" t="s">
        <v>27</v>
      </c>
      <c r="X1143">
        <v>0</v>
      </c>
    </row>
    <row r="1144" spans="2:24" x14ac:dyDescent="0.2">
      <c r="B1144">
        <v>8140</v>
      </c>
      <c r="C1144">
        <v>1974</v>
      </c>
      <c r="D1144" t="s">
        <v>23</v>
      </c>
      <c r="E1144" t="s">
        <v>36</v>
      </c>
      <c r="F1144" t="s">
        <v>1388</v>
      </c>
      <c r="G1144">
        <v>1</v>
      </c>
      <c r="H1144">
        <v>0</v>
      </c>
      <c r="I1144" s="1">
        <v>41343</v>
      </c>
      <c r="J1144">
        <v>51</v>
      </c>
      <c r="K1144">
        <v>10</v>
      </c>
      <c r="L1144">
        <v>14</v>
      </c>
      <c r="M1144">
        <v>29</v>
      </c>
      <c r="N1144">
        <v>4</v>
      </c>
      <c r="O1144">
        <v>2</v>
      </c>
      <c r="P1144">
        <v>36</v>
      </c>
      <c r="Q1144">
        <v>3</v>
      </c>
      <c r="R1144">
        <v>2</v>
      </c>
      <c r="S1144">
        <v>4</v>
      </c>
      <c r="T1144">
        <v>4</v>
      </c>
      <c r="U1144">
        <v>0</v>
      </c>
      <c r="V1144">
        <v>0</v>
      </c>
      <c r="W1144" t="s">
        <v>38</v>
      </c>
      <c r="X1144">
        <v>0</v>
      </c>
    </row>
    <row r="1145" spans="2:24" x14ac:dyDescent="0.2">
      <c r="B1145">
        <v>11039</v>
      </c>
      <c r="C1145">
        <v>1976</v>
      </c>
      <c r="D1145" t="s">
        <v>23</v>
      </c>
      <c r="E1145" t="s">
        <v>32</v>
      </c>
      <c r="F1145" t="s">
        <v>1389</v>
      </c>
      <c r="G1145">
        <v>0</v>
      </c>
      <c r="H1145">
        <v>1</v>
      </c>
      <c r="I1145" t="s">
        <v>1390</v>
      </c>
      <c r="J1145">
        <v>51</v>
      </c>
      <c r="K1145">
        <v>82</v>
      </c>
      <c r="L1145">
        <v>33</v>
      </c>
      <c r="M1145">
        <v>54</v>
      </c>
      <c r="N1145">
        <v>71</v>
      </c>
      <c r="O1145">
        <v>30</v>
      </c>
      <c r="P1145">
        <v>41</v>
      </c>
      <c r="Q1145">
        <v>2</v>
      </c>
      <c r="R1145">
        <v>5</v>
      </c>
      <c r="S1145">
        <v>4</v>
      </c>
      <c r="T1145">
        <v>5</v>
      </c>
      <c r="U1145">
        <v>0</v>
      </c>
      <c r="V1145">
        <v>0</v>
      </c>
      <c r="W1145" t="s">
        <v>27</v>
      </c>
      <c r="X1145">
        <v>0</v>
      </c>
    </row>
    <row r="1146" spans="2:24" x14ac:dyDescent="0.2">
      <c r="B1146">
        <v>78</v>
      </c>
      <c r="C1146">
        <v>1970</v>
      </c>
      <c r="D1146" t="s">
        <v>23</v>
      </c>
      <c r="E1146" t="s">
        <v>32</v>
      </c>
      <c r="F1146" t="s">
        <v>1391</v>
      </c>
      <c r="G1146">
        <v>1</v>
      </c>
      <c r="H1146">
        <v>0</v>
      </c>
      <c r="I1146" t="s">
        <v>1012</v>
      </c>
      <c r="J1146">
        <v>51</v>
      </c>
      <c r="K1146">
        <v>15</v>
      </c>
      <c r="L1146">
        <v>0</v>
      </c>
      <c r="M1146">
        <v>11</v>
      </c>
      <c r="N1146">
        <v>0</v>
      </c>
      <c r="O1146">
        <v>2</v>
      </c>
      <c r="P1146">
        <v>9</v>
      </c>
      <c r="Q1146">
        <v>1</v>
      </c>
      <c r="R1146">
        <v>1</v>
      </c>
      <c r="S1146">
        <v>2</v>
      </c>
      <c r="T1146">
        <v>8</v>
      </c>
      <c r="U1146">
        <v>0</v>
      </c>
      <c r="V1146">
        <v>0</v>
      </c>
      <c r="W1146" t="s">
        <v>27</v>
      </c>
      <c r="X1146">
        <v>0</v>
      </c>
    </row>
    <row r="1147" spans="2:24" x14ac:dyDescent="0.2">
      <c r="B1147">
        <v>5517</v>
      </c>
      <c r="C1147">
        <v>1970</v>
      </c>
      <c r="D1147" t="s">
        <v>23</v>
      </c>
      <c r="E1147" t="s">
        <v>32</v>
      </c>
      <c r="F1147" t="s">
        <v>1391</v>
      </c>
      <c r="G1147">
        <v>1</v>
      </c>
      <c r="H1147">
        <v>0</v>
      </c>
      <c r="I1147" t="s">
        <v>1012</v>
      </c>
      <c r="J1147">
        <v>51</v>
      </c>
      <c r="K1147">
        <v>15</v>
      </c>
      <c r="L1147">
        <v>0</v>
      </c>
      <c r="M1147">
        <v>11</v>
      </c>
      <c r="N1147">
        <v>0</v>
      </c>
      <c r="O1147">
        <v>2</v>
      </c>
      <c r="P1147">
        <v>9</v>
      </c>
      <c r="Q1147">
        <v>1</v>
      </c>
      <c r="R1147">
        <v>1</v>
      </c>
      <c r="S1147">
        <v>2</v>
      </c>
      <c r="T1147">
        <v>8</v>
      </c>
      <c r="U1147">
        <v>0</v>
      </c>
      <c r="V1147">
        <v>0</v>
      </c>
      <c r="W1147" t="s">
        <v>38</v>
      </c>
      <c r="X1147">
        <v>0</v>
      </c>
    </row>
    <row r="1148" spans="2:24" x14ac:dyDescent="0.2">
      <c r="B1148">
        <v>5290</v>
      </c>
      <c r="C1148">
        <v>1965</v>
      </c>
      <c r="D1148" t="s">
        <v>40</v>
      </c>
      <c r="E1148" t="s">
        <v>32</v>
      </c>
      <c r="F1148" t="s">
        <v>1392</v>
      </c>
      <c r="G1148">
        <v>1</v>
      </c>
      <c r="H1148">
        <v>1</v>
      </c>
      <c r="I1148" t="s">
        <v>1393</v>
      </c>
      <c r="J1148">
        <v>51</v>
      </c>
      <c r="K1148">
        <v>220</v>
      </c>
      <c r="L1148">
        <v>0</v>
      </c>
      <c r="M1148">
        <v>33</v>
      </c>
      <c r="N1148">
        <v>3</v>
      </c>
      <c r="O1148">
        <v>0</v>
      </c>
      <c r="P1148">
        <v>23</v>
      </c>
      <c r="Q1148">
        <v>5</v>
      </c>
      <c r="R1148">
        <v>5</v>
      </c>
      <c r="S1148">
        <v>5</v>
      </c>
      <c r="T1148">
        <v>8</v>
      </c>
      <c r="U1148">
        <v>0</v>
      </c>
      <c r="V1148">
        <v>0</v>
      </c>
      <c r="W1148" t="s">
        <v>31</v>
      </c>
      <c r="X1148">
        <v>0</v>
      </c>
    </row>
    <row r="1149" spans="2:24" x14ac:dyDescent="0.2">
      <c r="B1149">
        <v>4128</v>
      </c>
      <c r="C1149">
        <v>1963</v>
      </c>
      <c r="D1149" t="s">
        <v>40</v>
      </c>
      <c r="E1149" t="s">
        <v>36</v>
      </c>
      <c r="F1149" t="s">
        <v>1394</v>
      </c>
      <c r="G1149">
        <v>0</v>
      </c>
      <c r="H1149">
        <v>1</v>
      </c>
      <c r="I1149" t="s">
        <v>1395</v>
      </c>
      <c r="J1149">
        <v>51</v>
      </c>
      <c r="K1149">
        <v>517</v>
      </c>
      <c r="L1149">
        <v>12</v>
      </c>
      <c r="M1149">
        <v>54</v>
      </c>
      <c r="N1149">
        <v>16</v>
      </c>
      <c r="O1149">
        <v>6</v>
      </c>
      <c r="P1149">
        <v>120</v>
      </c>
      <c r="Q1149">
        <v>2</v>
      </c>
      <c r="R1149">
        <v>7</v>
      </c>
      <c r="S1149">
        <v>7</v>
      </c>
      <c r="T1149">
        <v>5</v>
      </c>
      <c r="U1149">
        <v>0</v>
      </c>
      <c r="V1149">
        <v>0</v>
      </c>
      <c r="W1149" t="s">
        <v>67</v>
      </c>
      <c r="X1149">
        <v>0</v>
      </c>
    </row>
    <row r="1150" spans="2:24" x14ac:dyDescent="0.2">
      <c r="B1150">
        <v>8534</v>
      </c>
      <c r="C1150">
        <v>1953</v>
      </c>
      <c r="D1150" t="s">
        <v>23</v>
      </c>
      <c r="E1150" t="s">
        <v>32</v>
      </c>
      <c r="F1150" t="s">
        <v>1396</v>
      </c>
      <c r="G1150">
        <v>0</v>
      </c>
      <c r="H1150">
        <v>2</v>
      </c>
      <c r="I1150" t="s">
        <v>986</v>
      </c>
      <c r="J1150">
        <v>51</v>
      </c>
      <c r="K1150">
        <v>615</v>
      </c>
      <c r="L1150">
        <v>28</v>
      </c>
      <c r="M1150">
        <v>259</v>
      </c>
      <c r="N1150">
        <v>12</v>
      </c>
      <c r="O1150">
        <v>48</v>
      </c>
      <c r="P1150">
        <v>30</v>
      </c>
      <c r="Q1150">
        <v>4</v>
      </c>
      <c r="R1150">
        <v>6</v>
      </c>
      <c r="S1150">
        <v>13</v>
      </c>
      <c r="T1150">
        <v>4</v>
      </c>
      <c r="U1150">
        <v>0</v>
      </c>
      <c r="V1150">
        <v>0</v>
      </c>
      <c r="W1150" t="s">
        <v>27</v>
      </c>
      <c r="X1150">
        <v>1</v>
      </c>
    </row>
    <row r="1151" spans="2:24" x14ac:dyDescent="0.2">
      <c r="B1151">
        <v>9592</v>
      </c>
      <c r="C1151">
        <v>1984</v>
      </c>
      <c r="D1151" t="s">
        <v>23</v>
      </c>
      <c r="E1151" t="s">
        <v>36</v>
      </c>
      <c r="F1151" t="s">
        <v>1397</v>
      </c>
      <c r="G1151">
        <v>1</v>
      </c>
      <c r="H1151">
        <v>0</v>
      </c>
      <c r="I1151" t="s">
        <v>1398</v>
      </c>
      <c r="J1151">
        <v>51</v>
      </c>
      <c r="K1151">
        <v>11</v>
      </c>
      <c r="L1151">
        <v>2</v>
      </c>
      <c r="M1151">
        <v>9</v>
      </c>
      <c r="N1151">
        <v>3</v>
      </c>
      <c r="O1151">
        <v>0</v>
      </c>
      <c r="P1151">
        <v>8</v>
      </c>
      <c r="Q1151">
        <v>2</v>
      </c>
      <c r="R1151">
        <v>2</v>
      </c>
      <c r="S1151">
        <v>3</v>
      </c>
      <c r="T1151">
        <v>8</v>
      </c>
      <c r="U1151">
        <v>0</v>
      </c>
      <c r="V1151">
        <v>0</v>
      </c>
      <c r="W1151" t="s">
        <v>27</v>
      </c>
      <c r="X1151">
        <v>0</v>
      </c>
    </row>
    <row r="1152" spans="2:24" x14ac:dyDescent="0.2">
      <c r="B1152">
        <v>8957</v>
      </c>
      <c r="C1152">
        <v>1953</v>
      </c>
      <c r="D1152" t="s">
        <v>43</v>
      </c>
      <c r="E1152" t="s">
        <v>28</v>
      </c>
      <c r="F1152" t="s">
        <v>1399</v>
      </c>
      <c r="G1152">
        <v>1</v>
      </c>
      <c r="H1152">
        <v>1</v>
      </c>
      <c r="I1152" s="1">
        <v>41553</v>
      </c>
      <c r="J1152">
        <v>51</v>
      </c>
      <c r="K1152">
        <v>480</v>
      </c>
      <c r="L1152">
        <v>86</v>
      </c>
      <c r="M1152">
        <v>249</v>
      </c>
      <c r="N1152">
        <v>75</v>
      </c>
      <c r="O1152">
        <v>86</v>
      </c>
      <c r="P1152">
        <v>144</v>
      </c>
      <c r="Q1152">
        <v>8</v>
      </c>
      <c r="R1152">
        <v>6</v>
      </c>
      <c r="S1152">
        <v>5</v>
      </c>
      <c r="T1152">
        <v>6</v>
      </c>
      <c r="U1152">
        <v>0</v>
      </c>
      <c r="V1152">
        <v>0</v>
      </c>
      <c r="W1152" t="s">
        <v>67</v>
      </c>
      <c r="X1152">
        <v>0</v>
      </c>
    </row>
    <row r="1153" spans="2:24" x14ac:dyDescent="0.2">
      <c r="B1153">
        <v>9308</v>
      </c>
      <c r="C1153">
        <v>1955</v>
      </c>
      <c r="D1153" t="s">
        <v>23</v>
      </c>
      <c r="E1153" t="s">
        <v>32</v>
      </c>
      <c r="F1153" t="s">
        <v>1400</v>
      </c>
      <c r="G1153">
        <v>0</v>
      </c>
      <c r="H1153">
        <v>0</v>
      </c>
      <c r="I1153" s="1">
        <v>41583</v>
      </c>
      <c r="J1153">
        <v>51</v>
      </c>
      <c r="K1153">
        <v>398</v>
      </c>
      <c r="L1153">
        <v>61</v>
      </c>
      <c r="M1153">
        <v>265</v>
      </c>
      <c r="N1153">
        <v>138</v>
      </c>
      <c r="O1153">
        <v>61</v>
      </c>
      <c r="P1153">
        <v>53</v>
      </c>
      <c r="Q1153">
        <v>1</v>
      </c>
      <c r="R1153">
        <v>3</v>
      </c>
      <c r="S1153">
        <v>6</v>
      </c>
      <c r="T1153">
        <v>1</v>
      </c>
      <c r="U1153">
        <v>0</v>
      </c>
      <c r="V1153">
        <v>0</v>
      </c>
      <c r="W1153" t="s">
        <v>67</v>
      </c>
      <c r="X1153">
        <v>0</v>
      </c>
    </row>
    <row r="1154" spans="2:24" x14ac:dyDescent="0.2">
      <c r="B1154">
        <v>544</v>
      </c>
      <c r="C1154">
        <v>1955</v>
      </c>
      <c r="D1154" t="s">
        <v>23</v>
      </c>
      <c r="E1154" t="s">
        <v>32</v>
      </c>
      <c r="F1154" t="s">
        <v>1400</v>
      </c>
      <c r="G1154">
        <v>0</v>
      </c>
      <c r="H1154">
        <v>0</v>
      </c>
      <c r="I1154" s="1">
        <v>41583</v>
      </c>
      <c r="J1154">
        <v>51</v>
      </c>
      <c r="K1154">
        <v>398</v>
      </c>
      <c r="L1154">
        <v>61</v>
      </c>
      <c r="M1154">
        <v>265</v>
      </c>
      <c r="N1154">
        <v>138</v>
      </c>
      <c r="O1154">
        <v>61</v>
      </c>
      <c r="P1154">
        <v>53</v>
      </c>
      <c r="Q1154">
        <v>1</v>
      </c>
      <c r="R1154">
        <v>3</v>
      </c>
      <c r="S1154">
        <v>6</v>
      </c>
      <c r="T1154">
        <v>1</v>
      </c>
      <c r="U1154">
        <v>0</v>
      </c>
      <c r="V1154">
        <v>0</v>
      </c>
      <c r="W1154" t="s">
        <v>27</v>
      </c>
      <c r="X1154">
        <v>0</v>
      </c>
    </row>
    <row r="1155" spans="2:24" x14ac:dyDescent="0.2">
      <c r="B1155">
        <v>5989</v>
      </c>
      <c r="C1155">
        <v>1960</v>
      </c>
      <c r="D1155" t="s">
        <v>43</v>
      </c>
      <c r="E1155" t="s">
        <v>24</v>
      </c>
      <c r="F1155" t="s">
        <v>1401</v>
      </c>
      <c r="G1155">
        <v>0</v>
      </c>
      <c r="H1155">
        <v>1</v>
      </c>
      <c r="I1155" t="s">
        <v>1402</v>
      </c>
      <c r="J1155">
        <v>51</v>
      </c>
      <c r="K1155">
        <v>752</v>
      </c>
      <c r="L1155">
        <v>122</v>
      </c>
      <c r="M1155">
        <v>476</v>
      </c>
      <c r="N1155">
        <v>39</v>
      </c>
      <c r="O1155">
        <v>153</v>
      </c>
      <c r="P1155">
        <v>34</v>
      </c>
      <c r="Q1155">
        <v>1</v>
      </c>
      <c r="R1155">
        <v>10</v>
      </c>
      <c r="S1155">
        <v>11</v>
      </c>
      <c r="T1155">
        <v>8</v>
      </c>
      <c r="U1155">
        <v>0</v>
      </c>
      <c r="V1155">
        <v>0</v>
      </c>
      <c r="W1155" t="s">
        <v>31</v>
      </c>
      <c r="X1155">
        <v>0</v>
      </c>
    </row>
    <row r="1156" spans="2:24" x14ac:dyDescent="0.2">
      <c r="B1156">
        <v>635</v>
      </c>
      <c r="C1156">
        <v>1967</v>
      </c>
      <c r="D1156" t="s">
        <v>53</v>
      </c>
      <c r="E1156" t="s">
        <v>32</v>
      </c>
      <c r="F1156" t="s">
        <v>1403</v>
      </c>
      <c r="G1156">
        <v>1</v>
      </c>
      <c r="H1156">
        <v>1</v>
      </c>
      <c r="I1156" t="s">
        <v>472</v>
      </c>
      <c r="J1156">
        <v>51</v>
      </c>
      <c r="K1156">
        <v>464</v>
      </c>
      <c r="L1156">
        <v>5</v>
      </c>
      <c r="M1156">
        <v>64</v>
      </c>
      <c r="N1156">
        <v>7</v>
      </c>
      <c r="O1156">
        <v>0</v>
      </c>
      <c r="P1156">
        <v>70</v>
      </c>
      <c r="Q1156">
        <v>8</v>
      </c>
      <c r="R1156">
        <v>9</v>
      </c>
      <c r="S1156">
        <v>7</v>
      </c>
      <c r="T1156">
        <v>8</v>
      </c>
      <c r="U1156">
        <v>0</v>
      </c>
      <c r="V1156">
        <v>0</v>
      </c>
      <c r="W1156" t="s">
        <v>27</v>
      </c>
      <c r="X1156">
        <v>0</v>
      </c>
    </row>
    <row r="1157" spans="2:24" x14ac:dyDescent="0.2">
      <c r="B1157">
        <v>6673</v>
      </c>
      <c r="C1157">
        <v>1966</v>
      </c>
      <c r="D1157" t="s">
        <v>23</v>
      </c>
      <c r="E1157" t="s">
        <v>28</v>
      </c>
      <c r="F1157" t="s">
        <v>1404</v>
      </c>
      <c r="G1157">
        <v>0</v>
      </c>
      <c r="H1157">
        <v>0</v>
      </c>
      <c r="I1157" t="s">
        <v>472</v>
      </c>
      <c r="J1157">
        <v>51</v>
      </c>
      <c r="K1157">
        <v>28</v>
      </c>
      <c r="L1157">
        <v>6</v>
      </c>
      <c r="M1157">
        <v>27</v>
      </c>
      <c r="N1157">
        <v>12</v>
      </c>
      <c r="O1157">
        <v>17</v>
      </c>
      <c r="P1157">
        <v>39</v>
      </c>
      <c r="Q1157">
        <v>1</v>
      </c>
      <c r="R1157">
        <v>3</v>
      </c>
      <c r="S1157">
        <v>3</v>
      </c>
      <c r="T1157">
        <v>8</v>
      </c>
      <c r="U1157">
        <v>0</v>
      </c>
      <c r="V1157">
        <v>0</v>
      </c>
      <c r="W1157" t="s">
        <v>35</v>
      </c>
      <c r="X1157">
        <v>0</v>
      </c>
    </row>
    <row r="1158" spans="2:24" x14ac:dyDescent="0.2">
      <c r="B1158">
        <v>1710</v>
      </c>
      <c r="C1158">
        <v>1979</v>
      </c>
      <c r="D1158" t="s">
        <v>23</v>
      </c>
      <c r="E1158" t="s">
        <v>28</v>
      </c>
      <c r="F1158" t="s">
        <v>1405</v>
      </c>
      <c r="G1158">
        <v>1</v>
      </c>
      <c r="H1158">
        <v>0</v>
      </c>
      <c r="I1158" s="1">
        <v>41458</v>
      </c>
      <c r="J1158">
        <v>51</v>
      </c>
      <c r="K1158">
        <v>154</v>
      </c>
      <c r="L1158">
        <v>20</v>
      </c>
      <c r="M1158">
        <v>66</v>
      </c>
      <c r="N1158">
        <v>0</v>
      </c>
      <c r="O1158">
        <v>12</v>
      </c>
      <c r="P1158">
        <v>27</v>
      </c>
      <c r="Q1158">
        <v>7</v>
      </c>
      <c r="R1158">
        <v>6</v>
      </c>
      <c r="S1158">
        <v>4</v>
      </c>
      <c r="T1158">
        <v>9</v>
      </c>
      <c r="U1158">
        <v>0</v>
      </c>
      <c r="V1158">
        <v>0</v>
      </c>
      <c r="W1158" t="s">
        <v>27</v>
      </c>
      <c r="X1158">
        <v>0</v>
      </c>
    </row>
    <row r="1159" spans="2:24" x14ac:dyDescent="0.2">
      <c r="B1159">
        <v>523</v>
      </c>
      <c r="C1159">
        <v>1990</v>
      </c>
      <c r="D1159" t="s">
        <v>23</v>
      </c>
      <c r="E1159" t="s">
        <v>32</v>
      </c>
      <c r="F1159" t="s">
        <v>1406</v>
      </c>
      <c r="G1159">
        <v>1</v>
      </c>
      <c r="H1159">
        <v>0</v>
      </c>
      <c r="I1159" t="s">
        <v>834</v>
      </c>
      <c r="J1159">
        <v>51</v>
      </c>
      <c r="K1159">
        <v>23</v>
      </c>
      <c r="L1159">
        <v>0</v>
      </c>
      <c r="M1159">
        <v>26</v>
      </c>
      <c r="N1159">
        <v>7</v>
      </c>
      <c r="O1159">
        <v>15</v>
      </c>
      <c r="P1159">
        <v>3</v>
      </c>
      <c r="Q1159">
        <v>1</v>
      </c>
      <c r="R1159">
        <v>2</v>
      </c>
      <c r="S1159">
        <v>4</v>
      </c>
      <c r="T1159">
        <v>5</v>
      </c>
      <c r="U1159">
        <v>0</v>
      </c>
      <c r="V1159">
        <v>0</v>
      </c>
      <c r="W1159" t="s">
        <v>27</v>
      </c>
      <c r="X1159">
        <v>0</v>
      </c>
    </row>
    <row r="1160" spans="2:24" x14ac:dyDescent="0.2">
      <c r="B1160">
        <v>8977</v>
      </c>
      <c r="C1160">
        <v>1986</v>
      </c>
      <c r="D1160" t="s">
        <v>118</v>
      </c>
      <c r="E1160" t="s">
        <v>28</v>
      </c>
      <c r="F1160" t="s">
        <v>1407</v>
      </c>
      <c r="G1160">
        <v>0</v>
      </c>
      <c r="H1160">
        <v>0</v>
      </c>
      <c r="I1160" s="1">
        <v>41609</v>
      </c>
      <c r="J1160">
        <v>51</v>
      </c>
      <c r="K1160">
        <v>1</v>
      </c>
      <c r="L1160">
        <v>3</v>
      </c>
      <c r="M1160">
        <v>4</v>
      </c>
      <c r="N1160">
        <v>2</v>
      </c>
      <c r="O1160">
        <v>3</v>
      </c>
      <c r="P1160">
        <v>11</v>
      </c>
      <c r="Q1160">
        <v>1</v>
      </c>
      <c r="R1160">
        <v>0</v>
      </c>
      <c r="S1160">
        <v>3</v>
      </c>
      <c r="T1160">
        <v>4</v>
      </c>
      <c r="U1160">
        <v>0</v>
      </c>
      <c r="V1160">
        <v>0</v>
      </c>
      <c r="W1160" t="s">
        <v>27</v>
      </c>
      <c r="X1160">
        <v>0</v>
      </c>
    </row>
    <row r="1161" spans="2:24" x14ac:dyDescent="0.2">
      <c r="B1161">
        <v>9736</v>
      </c>
      <c r="C1161">
        <v>1981</v>
      </c>
      <c r="D1161" t="s">
        <v>23</v>
      </c>
      <c r="E1161" t="s">
        <v>32</v>
      </c>
      <c r="F1161" t="s">
        <v>1408</v>
      </c>
      <c r="G1161">
        <v>1</v>
      </c>
      <c r="H1161">
        <v>1</v>
      </c>
      <c r="I1161" t="s">
        <v>225</v>
      </c>
      <c r="J1161">
        <v>51</v>
      </c>
      <c r="K1161">
        <v>53</v>
      </c>
      <c r="L1161">
        <v>5</v>
      </c>
      <c r="M1161">
        <v>19</v>
      </c>
      <c r="N1161">
        <v>2</v>
      </c>
      <c r="O1161">
        <v>13</v>
      </c>
      <c r="P1161">
        <v>4</v>
      </c>
      <c r="Q1161">
        <v>3</v>
      </c>
      <c r="R1161">
        <v>3</v>
      </c>
      <c r="S1161">
        <v>3</v>
      </c>
      <c r="T1161">
        <v>8</v>
      </c>
      <c r="U1161">
        <v>0</v>
      </c>
      <c r="V1161">
        <v>0</v>
      </c>
      <c r="W1161" t="s">
        <v>35</v>
      </c>
      <c r="X1161">
        <v>0</v>
      </c>
    </row>
    <row r="1162" spans="2:24" x14ac:dyDescent="0.2">
      <c r="B1162">
        <v>1544</v>
      </c>
      <c r="C1162">
        <v>1968</v>
      </c>
      <c r="D1162" t="s">
        <v>53</v>
      </c>
      <c r="E1162" t="s">
        <v>24</v>
      </c>
      <c r="F1162" t="s">
        <v>1409</v>
      </c>
      <c r="G1162">
        <v>0</v>
      </c>
      <c r="H1162">
        <v>0</v>
      </c>
      <c r="I1162" t="s">
        <v>1035</v>
      </c>
      <c r="J1162">
        <v>51</v>
      </c>
      <c r="K1162">
        <v>741</v>
      </c>
      <c r="L1162">
        <v>68</v>
      </c>
      <c r="M1162">
        <v>689</v>
      </c>
      <c r="N1162">
        <v>224</v>
      </c>
      <c r="O1162">
        <v>68</v>
      </c>
      <c r="P1162">
        <v>103</v>
      </c>
      <c r="Q1162">
        <v>1</v>
      </c>
      <c r="R1162">
        <v>4</v>
      </c>
      <c r="S1162">
        <v>10</v>
      </c>
      <c r="T1162">
        <v>2</v>
      </c>
      <c r="U1162">
        <v>0</v>
      </c>
      <c r="V1162">
        <v>0</v>
      </c>
      <c r="W1162" t="s">
        <v>31</v>
      </c>
      <c r="X1162">
        <v>0</v>
      </c>
    </row>
    <row r="1163" spans="2:24" x14ac:dyDescent="0.2">
      <c r="B1163">
        <v>6575</v>
      </c>
      <c r="C1163">
        <v>1982</v>
      </c>
      <c r="D1163" t="s">
        <v>23</v>
      </c>
      <c r="E1163" t="s">
        <v>36</v>
      </c>
      <c r="F1163" t="s">
        <v>1410</v>
      </c>
      <c r="G1163">
        <v>1</v>
      </c>
      <c r="H1163">
        <v>1</v>
      </c>
      <c r="I1163" t="s">
        <v>600</v>
      </c>
      <c r="J1163">
        <v>51</v>
      </c>
      <c r="K1163">
        <v>230</v>
      </c>
      <c r="L1163">
        <v>48</v>
      </c>
      <c r="M1163">
        <v>214</v>
      </c>
      <c r="N1163">
        <v>13</v>
      </c>
      <c r="O1163">
        <v>32</v>
      </c>
      <c r="P1163">
        <v>75</v>
      </c>
      <c r="Q1163">
        <v>8</v>
      </c>
      <c r="R1163">
        <v>9</v>
      </c>
      <c r="S1163">
        <v>7</v>
      </c>
      <c r="T1163">
        <v>9</v>
      </c>
      <c r="U1163">
        <v>0</v>
      </c>
      <c r="V1163">
        <v>0</v>
      </c>
      <c r="W1163" t="s">
        <v>67</v>
      </c>
      <c r="X1163">
        <v>0</v>
      </c>
    </row>
    <row r="1164" spans="2:24" x14ac:dyDescent="0.2">
      <c r="B1164">
        <v>6147</v>
      </c>
      <c r="C1164">
        <v>1972</v>
      </c>
      <c r="D1164" t="s">
        <v>23</v>
      </c>
      <c r="E1164" t="s">
        <v>24</v>
      </c>
      <c r="F1164" t="s">
        <v>1411</v>
      </c>
      <c r="G1164">
        <v>1</v>
      </c>
      <c r="H1164">
        <v>0</v>
      </c>
      <c r="I1164" t="s">
        <v>187</v>
      </c>
      <c r="J1164">
        <v>51</v>
      </c>
      <c r="K1164">
        <v>5</v>
      </c>
      <c r="L1164">
        <v>2</v>
      </c>
      <c r="M1164">
        <v>8</v>
      </c>
      <c r="N1164">
        <v>2</v>
      </c>
      <c r="O1164">
        <v>2</v>
      </c>
      <c r="P1164">
        <v>9</v>
      </c>
      <c r="Q1164">
        <v>1</v>
      </c>
      <c r="R1164">
        <v>0</v>
      </c>
      <c r="S1164">
        <v>2</v>
      </c>
      <c r="T1164">
        <v>7</v>
      </c>
      <c r="U1164">
        <v>0</v>
      </c>
      <c r="V1164">
        <v>0</v>
      </c>
      <c r="W1164" t="s">
        <v>46</v>
      </c>
      <c r="X1164">
        <v>0</v>
      </c>
    </row>
    <row r="1165" spans="2:24" x14ac:dyDescent="0.2">
      <c r="B1165">
        <v>6354</v>
      </c>
      <c r="C1165">
        <v>1985</v>
      </c>
      <c r="D1165" t="s">
        <v>23</v>
      </c>
      <c r="E1165" t="s">
        <v>36</v>
      </c>
      <c r="F1165" t="s">
        <v>1412</v>
      </c>
      <c r="G1165">
        <v>1</v>
      </c>
      <c r="H1165">
        <v>0</v>
      </c>
      <c r="I1165" t="s">
        <v>658</v>
      </c>
      <c r="J1165">
        <v>51</v>
      </c>
      <c r="K1165">
        <v>5</v>
      </c>
      <c r="L1165">
        <v>2</v>
      </c>
      <c r="M1165">
        <v>16</v>
      </c>
      <c r="N1165">
        <v>3</v>
      </c>
      <c r="O1165">
        <v>2</v>
      </c>
      <c r="P1165">
        <v>19</v>
      </c>
      <c r="Q1165">
        <v>2</v>
      </c>
      <c r="R1165">
        <v>1</v>
      </c>
      <c r="S1165">
        <v>2</v>
      </c>
      <c r="T1165">
        <v>8</v>
      </c>
      <c r="U1165">
        <v>1</v>
      </c>
      <c r="V1165">
        <v>0</v>
      </c>
      <c r="W1165" t="s">
        <v>27</v>
      </c>
      <c r="X1165">
        <v>0</v>
      </c>
    </row>
    <row r="1166" spans="2:24" x14ac:dyDescent="0.2">
      <c r="B1166">
        <v>4769</v>
      </c>
      <c r="C1166">
        <v>1978</v>
      </c>
      <c r="D1166" t="s">
        <v>53</v>
      </c>
      <c r="E1166" t="s">
        <v>36</v>
      </c>
      <c r="F1166" t="s">
        <v>1413</v>
      </c>
      <c r="G1166">
        <v>1</v>
      </c>
      <c r="H1166">
        <v>1</v>
      </c>
      <c r="I1166" t="s">
        <v>413</v>
      </c>
      <c r="J1166">
        <v>52</v>
      </c>
      <c r="K1166">
        <v>456</v>
      </c>
      <c r="L1166">
        <v>4</v>
      </c>
      <c r="M1166">
        <v>24</v>
      </c>
      <c r="N1166">
        <v>0</v>
      </c>
      <c r="O1166">
        <v>0</v>
      </c>
      <c r="P1166">
        <v>9</v>
      </c>
      <c r="Q1166">
        <v>7</v>
      </c>
      <c r="R1166">
        <v>8</v>
      </c>
      <c r="S1166">
        <v>6</v>
      </c>
      <c r="T1166">
        <v>7</v>
      </c>
      <c r="U1166">
        <v>0</v>
      </c>
      <c r="V1166">
        <v>0</v>
      </c>
      <c r="W1166" t="s">
        <v>27</v>
      </c>
      <c r="X1166">
        <v>1</v>
      </c>
    </row>
    <row r="1167" spans="2:24" x14ac:dyDescent="0.2">
      <c r="B1167">
        <v>7540</v>
      </c>
      <c r="C1167">
        <v>1953</v>
      </c>
      <c r="D1167" t="s">
        <v>23</v>
      </c>
      <c r="E1167" t="s">
        <v>32</v>
      </c>
      <c r="F1167" t="s">
        <v>1414</v>
      </c>
      <c r="G1167">
        <v>0</v>
      </c>
      <c r="H1167">
        <v>1</v>
      </c>
      <c r="I1167" t="s">
        <v>1415</v>
      </c>
      <c r="J1167">
        <v>52</v>
      </c>
      <c r="K1167">
        <v>143</v>
      </c>
      <c r="L1167">
        <v>15</v>
      </c>
      <c r="M1167">
        <v>60</v>
      </c>
      <c r="N1167">
        <v>24</v>
      </c>
      <c r="O1167">
        <v>23</v>
      </c>
      <c r="P1167">
        <v>5</v>
      </c>
      <c r="Q1167">
        <v>2</v>
      </c>
      <c r="R1167">
        <v>2</v>
      </c>
      <c r="S1167">
        <v>8</v>
      </c>
      <c r="T1167">
        <v>2</v>
      </c>
      <c r="U1167">
        <v>0</v>
      </c>
      <c r="V1167">
        <v>0</v>
      </c>
      <c r="W1167" t="s">
        <v>27</v>
      </c>
      <c r="X1167">
        <v>0</v>
      </c>
    </row>
    <row r="1168" spans="2:24" x14ac:dyDescent="0.2">
      <c r="B1168">
        <v>5247</v>
      </c>
      <c r="C1168">
        <v>1956</v>
      </c>
      <c r="D1168" t="s">
        <v>40</v>
      </c>
      <c r="E1168" t="s">
        <v>32</v>
      </c>
      <c r="F1168" t="s">
        <v>1416</v>
      </c>
      <c r="G1168">
        <v>1</v>
      </c>
      <c r="H1168">
        <v>1</v>
      </c>
      <c r="I1168" s="1">
        <v>41917</v>
      </c>
      <c r="J1168">
        <v>52</v>
      </c>
      <c r="K1168">
        <v>31</v>
      </c>
      <c r="L1168">
        <v>0</v>
      </c>
      <c r="M1168">
        <v>6</v>
      </c>
      <c r="N1168">
        <v>2</v>
      </c>
      <c r="O1168">
        <v>1</v>
      </c>
      <c r="P1168">
        <v>5</v>
      </c>
      <c r="Q1168">
        <v>2</v>
      </c>
      <c r="R1168">
        <v>1</v>
      </c>
      <c r="S1168">
        <v>4</v>
      </c>
      <c r="T1168">
        <v>4</v>
      </c>
      <c r="U1168">
        <v>0</v>
      </c>
      <c r="V1168">
        <v>0</v>
      </c>
      <c r="W1168" t="s">
        <v>27</v>
      </c>
      <c r="X1168">
        <v>0</v>
      </c>
    </row>
    <row r="1169" spans="2:24" x14ac:dyDescent="0.2">
      <c r="B1169">
        <v>5987</v>
      </c>
      <c r="C1169">
        <v>1990</v>
      </c>
      <c r="D1169" t="s">
        <v>43</v>
      </c>
      <c r="E1169" t="s">
        <v>36</v>
      </c>
      <c r="F1169" t="s">
        <v>1417</v>
      </c>
      <c r="G1169">
        <v>1</v>
      </c>
      <c r="H1169">
        <v>0</v>
      </c>
      <c r="I1169" s="1">
        <v>41734</v>
      </c>
      <c r="J1169">
        <v>52</v>
      </c>
      <c r="K1169">
        <v>2</v>
      </c>
      <c r="L1169">
        <v>2</v>
      </c>
      <c r="M1169">
        <v>11</v>
      </c>
      <c r="N1169">
        <v>10</v>
      </c>
      <c r="O1169">
        <v>6</v>
      </c>
      <c r="P1169">
        <v>12</v>
      </c>
      <c r="Q1169">
        <v>2</v>
      </c>
      <c r="R1169">
        <v>1</v>
      </c>
      <c r="S1169">
        <v>4</v>
      </c>
      <c r="T1169">
        <v>5</v>
      </c>
      <c r="U1169">
        <v>0</v>
      </c>
      <c r="V1169">
        <v>0</v>
      </c>
      <c r="W1169" t="s">
        <v>27</v>
      </c>
      <c r="X1169">
        <v>0</v>
      </c>
    </row>
    <row r="1170" spans="2:24" x14ac:dyDescent="0.2">
      <c r="B1170">
        <v>9960</v>
      </c>
      <c r="C1170">
        <v>1992</v>
      </c>
      <c r="D1170" t="s">
        <v>118</v>
      </c>
      <c r="E1170" t="s">
        <v>28</v>
      </c>
      <c r="F1170" t="s">
        <v>1418</v>
      </c>
      <c r="G1170">
        <v>1</v>
      </c>
      <c r="H1170">
        <v>0</v>
      </c>
      <c r="I1170" t="s">
        <v>685</v>
      </c>
      <c r="J1170">
        <v>52</v>
      </c>
      <c r="K1170">
        <v>0</v>
      </c>
      <c r="L1170">
        <v>0</v>
      </c>
      <c r="M1170">
        <v>1</v>
      </c>
      <c r="N1170">
        <v>8</v>
      </c>
      <c r="O1170">
        <v>3</v>
      </c>
      <c r="P1170">
        <v>2</v>
      </c>
      <c r="Q1170">
        <v>1</v>
      </c>
      <c r="R1170">
        <v>1</v>
      </c>
      <c r="S1170">
        <v>2</v>
      </c>
      <c r="T1170">
        <v>7</v>
      </c>
      <c r="U1170">
        <v>0</v>
      </c>
      <c r="V1170">
        <v>0</v>
      </c>
      <c r="W1170" t="s">
        <v>67</v>
      </c>
      <c r="X1170">
        <v>0</v>
      </c>
    </row>
    <row r="1171" spans="2:24" x14ac:dyDescent="0.2">
      <c r="B1171">
        <v>10972</v>
      </c>
      <c r="C1171">
        <v>1950</v>
      </c>
      <c r="D1171" t="s">
        <v>23</v>
      </c>
      <c r="E1171" t="s">
        <v>55</v>
      </c>
      <c r="F1171" t="s">
        <v>1419</v>
      </c>
      <c r="G1171">
        <v>0</v>
      </c>
      <c r="H1171">
        <v>0</v>
      </c>
      <c r="I1171" s="1">
        <v>41915</v>
      </c>
      <c r="J1171">
        <v>52</v>
      </c>
      <c r="K1171">
        <v>625</v>
      </c>
      <c r="L1171">
        <v>35</v>
      </c>
      <c r="M1171">
        <v>169</v>
      </c>
      <c r="N1171">
        <v>58</v>
      </c>
      <c r="O1171">
        <v>17</v>
      </c>
      <c r="P1171">
        <v>35</v>
      </c>
      <c r="Q1171">
        <v>1</v>
      </c>
      <c r="R1171">
        <v>4</v>
      </c>
      <c r="S1171">
        <v>6</v>
      </c>
      <c r="T1171">
        <v>1</v>
      </c>
      <c r="U1171">
        <v>0</v>
      </c>
      <c r="V1171">
        <v>0</v>
      </c>
      <c r="W1171" t="s">
        <v>27</v>
      </c>
      <c r="X1171">
        <v>2</v>
      </c>
    </row>
    <row r="1172" spans="2:24" x14ac:dyDescent="0.2">
      <c r="B1172">
        <v>1399</v>
      </c>
      <c r="C1172">
        <v>1959</v>
      </c>
      <c r="D1172" t="s">
        <v>23</v>
      </c>
      <c r="E1172" t="s">
        <v>32</v>
      </c>
      <c r="F1172" t="s">
        <v>1420</v>
      </c>
      <c r="G1172">
        <v>0</v>
      </c>
      <c r="H1172">
        <v>0</v>
      </c>
      <c r="I1172" t="s">
        <v>1359</v>
      </c>
      <c r="J1172">
        <v>52</v>
      </c>
      <c r="K1172">
        <v>407</v>
      </c>
      <c r="L1172">
        <v>114</v>
      </c>
      <c r="M1172">
        <v>445</v>
      </c>
      <c r="N1172">
        <v>181</v>
      </c>
      <c r="O1172">
        <v>165</v>
      </c>
      <c r="P1172">
        <v>203</v>
      </c>
      <c r="Q1172">
        <v>1</v>
      </c>
      <c r="R1172">
        <v>3</v>
      </c>
      <c r="S1172">
        <v>9</v>
      </c>
      <c r="T1172">
        <v>1</v>
      </c>
      <c r="U1172">
        <v>0</v>
      </c>
      <c r="V1172">
        <v>0</v>
      </c>
      <c r="W1172" t="s">
        <v>27</v>
      </c>
      <c r="X1172">
        <v>1</v>
      </c>
    </row>
    <row r="1173" spans="2:24" x14ac:dyDescent="0.2">
      <c r="B1173">
        <v>2698</v>
      </c>
      <c r="C1173">
        <v>1977</v>
      </c>
      <c r="D1173" t="s">
        <v>23</v>
      </c>
      <c r="E1173" t="s">
        <v>28</v>
      </c>
      <c r="F1173" t="s">
        <v>252</v>
      </c>
      <c r="G1173">
        <v>0</v>
      </c>
      <c r="H1173">
        <v>1</v>
      </c>
      <c r="I1173" s="1">
        <v>41466</v>
      </c>
      <c r="J1173">
        <v>52</v>
      </c>
      <c r="K1173">
        <v>254</v>
      </c>
      <c r="L1173">
        <v>7</v>
      </c>
      <c r="M1173">
        <v>108</v>
      </c>
      <c r="N1173">
        <v>20</v>
      </c>
      <c r="O1173">
        <v>0</v>
      </c>
      <c r="P1173">
        <v>26</v>
      </c>
      <c r="Q1173">
        <v>3</v>
      </c>
      <c r="R1173">
        <v>6</v>
      </c>
      <c r="S1173">
        <v>5</v>
      </c>
      <c r="T1173">
        <v>6</v>
      </c>
      <c r="U1173">
        <v>0</v>
      </c>
      <c r="V1173">
        <v>0</v>
      </c>
      <c r="W1173" t="s">
        <v>35</v>
      </c>
      <c r="X1173">
        <v>0</v>
      </c>
    </row>
    <row r="1174" spans="2:24" x14ac:dyDescent="0.2">
      <c r="B1174">
        <v>6340</v>
      </c>
      <c r="C1174">
        <v>1986</v>
      </c>
      <c r="D1174" t="s">
        <v>23</v>
      </c>
      <c r="E1174" t="s">
        <v>28</v>
      </c>
      <c r="F1174" t="s">
        <v>1421</v>
      </c>
      <c r="G1174">
        <v>1</v>
      </c>
      <c r="H1174">
        <v>0</v>
      </c>
      <c r="I1174" t="s">
        <v>421</v>
      </c>
      <c r="J1174">
        <v>52</v>
      </c>
      <c r="K1174">
        <v>3</v>
      </c>
      <c r="L1174">
        <v>3</v>
      </c>
      <c r="M1174">
        <v>7</v>
      </c>
      <c r="N1174">
        <v>0</v>
      </c>
      <c r="O1174">
        <v>2</v>
      </c>
      <c r="P1174">
        <v>11</v>
      </c>
      <c r="Q1174">
        <v>2</v>
      </c>
      <c r="R1174">
        <v>1</v>
      </c>
      <c r="S1174">
        <v>3</v>
      </c>
      <c r="T1174">
        <v>6</v>
      </c>
      <c r="U1174">
        <v>0</v>
      </c>
      <c r="V1174">
        <v>0</v>
      </c>
      <c r="W1174" t="s">
        <v>67</v>
      </c>
      <c r="X1174">
        <v>0</v>
      </c>
    </row>
    <row r="1175" spans="2:24" x14ac:dyDescent="0.2">
      <c r="B1175">
        <v>4107</v>
      </c>
      <c r="C1175">
        <v>1949</v>
      </c>
      <c r="D1175" t="s">
        <v>40</v>
      </c>
      <c r="E1175" t="s">
        <v>36</v>
      </c>
      <c r="F1175" t="s">
        <v>1422</v>
      </c>
      <c r="G1175">
        <v>0</v>
      </c>
      <c r="H1175">
        <v>2</v>
      </c>
      <c r="I1175" s="1">
        <v>41496</v>
      </c>
      <c r="J1175">
        <v>52</v>
      </c>
      <c r="K1175">
        <v>269</v>
      </c>
      <c r="L1175">
        <v>15</v>
      </c>
      <c r="M1175">
        <v>69</v>
      </c>
      <c r="N1175">
        <v>15</v>
      </c>
      <c r="O1175">
        <v>19</v>
      </c>
      <c r="P1175">
        <v>38</v>
      </c>
      <c r="Q1175">
        <v>2</v>
      </c>
      <c r="R1175">
        <v>4</v>
      </c>
      <c r="S1175">
        <v>4</v>
      </c>
      <c r="T1175">
        <v>5</v>
      </c>
      <c r="U1175">
        <v>0</v>
      </c>
      <c r="V1175">
        <v>0</v>
      </c>
      <c r="W1175" t="s">
        <v>27</v>
      </c>
      <c r="X1175">
        <v>0</v>
      </c>
    </row>
    <row r="1176" spans="2:24" x14ac:dyDescent="0.2">
      <c r="B1176">
        <v>10906</v>
      </c>
      <c r="C1176">
        <v>1949</v>
      </c>
      <c r="D1176" t="s">
        <v>40</v>
      </c>
      <c r="E1176" t="s">
        <v>36</v>
      </c>
      <c r="F1176" t="s">
        <v>1422</v>
      </c>
      <c r="G1176">
        <v>0</v>
      </c>
      <c r="H1176">
        <v>2</v>
      </c>
      <c r="I1176" s="1">
        <v>41496</v>
      </c>
      <c r="J1176">
        <v>52</v>
      </c>
      <c r="K1176">
        <v>269</v>
      </c>
      <c r="L1176">
        <v>15</v>
      </c>
      <c r="M1176">
        <v>69</v>
      </c>
      <c r="N1176">
        <v>15</v>
      </c>
      <c r="O1176">
        <v>19</v>
      </c>
      <c r="P1176">
        <v>38</v>
      </c>
      <c r="Q1176">
        <v>2</v>
      </c>
      <c r="R1176">
        <v>4</v>
      </c>
      <c r="S1176">
        <v>4</v>
      </c>
      <c r="T1176">
        <v>5</v>
      </c>
      <c r="U1176">
        <v>0</v>
      </c>
      <c r="V1176">
        <v>0</v>
      </c>
      <c r="W1176" t="s">
        <v>67</v>
      </c>
      <c r="X1176">
        <v>0</v>
      </c>
    </row>
    <row r="1177" spans="2:24" x14ac:dyDescent="0.2">
      <c r="B1177">
        <v>2557</v>
      </c>
      <c r="C1177">
        <v>1971</v>
      </c>
      <c r="D1177" t="s">
        <v>53</v>
      </c>
      <c r="E1177" t="s">
        <v>28</v>
      </c>
      <c r="F1177" t="s">
        <v>1423</v>
      </c>
      <c r="G1177">
        <v>1</v>
      </c>
      <c r="H1177">
        <v>0</v>
      </c>
      <c r="I1177" t="s">
        <v>1424</v>
      </c>
      <c r="J1177">
        <v>52</v>
      </c>
      <c r="K1177">
        <v>7</v>
      </c>
      <c r="L1177">
        <v>1</v>
      </c>
      <c r="M1177">
        <v>6</v>
      </c>
      <c r="N1177">
        <v>3</v>
      </c>
      <c r="O1177">
        <v>1</v>
      </c>
      <c r="P1177">
        <v>11</v>
      </c>
      <c r="Q1177">
        <v>1</v>
      </c>
      <c r="R1177">
        <v>1</v>
      </c>
      <c r="S1177">
        <v>2</v>
      </c>
      <c r="T1177">
        <v>4</v>
      </c>
      <c r="U1177">
        <v>0</v>
      </c>
      <c r="V1177">
        <v>0</v>
      </c>
      <c r="W1177" t="s">
        <v>27</v>
      </c>
      <c r="X1177">
        <v>1</v>
      </c>
    </row>
    <row r="1178" spans="2:24" x14ac:dyDescent="0.2">
      <c r="B1178">
        <v>8786</v>
      </c>
      <c r="C1178">
        <v>1957</v>
      </c>
      <c r="D1178" t="s">
        <v>53</v>
      </c>
      <c r="E1178" t="s">
        <v>32</v>
      </c>
      <c r="F1178" t="s">
        <v>1425</v>
      </c>
      <c r="G1178">
        <v>0</v>
      </c>
      <c r="H1178">
        <v>1</v>
      </c>
      <c r="I1178" t="s">
        <v>676</v>
      </c>
      <c r="J1178">
        <v>52</v>
      </c>
      <c r="K1178">
        <v>301</v>
      </c>
      <c r="L1178">
        <v>7</v>
      </c>
      <c r="M1178">
        <v>74</v>
      </c>
      <c r="N1178">
        <v>10</v>
      </c>
      <c r="O1178">
        <v>0</v>
      </c>
      <c r="P1178">
        <v>58</v>
      </c>
      <c r="Q1178">
        <v>4</v>
      </c>
      <c r="R1178">
        <v>6</v>
      </c>
      <c r="S1178">
        <v>7</v>
      </c>
      <c r="T1178">
        <v>6</v>
      </c>
      <c r="U1178">
        <v>0</v>
      </c>
      <c r="V1178">
        <v>0</v>
      </c>
      <c r="W1178" t="s">
        <v>46</v>
      </c>
      <c r="X1178">
        <v>0</v>
      </c>
    </row>
    <row r="1179" spans="2:24" x14ac:dyDescent="0.2">
      <c r="B1179">
        <v>6119</v>
      </c>
      <c r="C1179">
        <v>1964</v>
      </c>
      <c r="D1179" t="s">
        <v>40</v>
      </c>
      <c r="E1179" t="s">
        <v>28</v>
      </c>
      <c r="F1179" t="s">
        <v>1426</v>
      </c>
      <c r="G1179">
        <v>1</v>
      </c>
      <c r="H1179">
        <v>1</v>
      </c>
      <c r="I1179" s="1">
        <v>41552</v>
      </c>
      <c r="J1179">
        <v>52</v>
      </c>
      <c r="K1179">
        <v>10</v>
      </c>
      <c r="L1179">
        <v>0</v>
      </c>
      <c r="M1179">
        <v>3</v>
      </c>
      <c r="N1179">
        <v>0</v>
      </c>
      <c r="O1179">
        <v>0</v>
      </c>
      <c r="P1179">
        <v>4</v>
      </c>
      <c r="Q1179">
        <v>1</v>
      </c>
      <c r="R1179">
        <v>1</v>
      </c>
      <c r="S1179">
        <v>2</v>
      </c>
      <c r="T1179">
        <v>6</v>
      </c>
      <c r="U1179">
        <v>0</v>
      </c>
      <c r="V1179">
        <v>0</v>
      </c>
      <c r="W1179" t="s">
        <v>27</v>
      </c>
      <c r="X1179">
        <v>0</v>
      </c>
    </row>
    <row r="1180" spans="2:24" x14ac:dyDescent="0.2">
      <c r="B1180">
        <v>2980</v>
      </c>
      <c r="C1180">
        <v>1953</v>
      </c>
      <c r="D1180" t="s">
        <v>53</v>
      </c>
      <c r="E1180" t="s">
        <v>28</v>
      </c>
      <c r="F1180" t="s">
        <v>1427</v>
      </c>
      <c r="G1180">
        <v>1</v>
      </c>
      <c r="H1180">
        <v>1</v>
      </c>
      <c r="I1180" t="s">
        <v>1428</v>
      </c>
      <c r="J1180">
        <v>52</v>
      </c>
      <c r="K1180">
        <v>12</v>
      </c>
      <c r="L1180">
        <v>0</v>
      </c>
      <c r="M1180">
        <v>13</v>
      </c>
      <c r="N1180">
        <v>4</v>
      </c>
      <c r="O1180">
        <v>2</v>
      </c>
      <c r="P1180">
        <v>4</v>
      </c>
      <c r="Q1180">
        <v>4</v>
      </c>
      <c r="R1180">
        <v>3</v>
      </c>
      <c r="S1180">
        <v>3</v>
      </c>
      <c r="T1180">
        <v>8</v>
      </c>
      <c r="U1180">
        <v>0</v>
      </c>
      <c r="V1180">
        <v>0</v>
      </c>
      <c r="W1180" t="s">
        <v>31</v>
      </c>
      <c r="X1180">
        <v>0</v>
      </c>
    </row>
    <row r="1181" spans="2:24" x14ac:dyDescent="0.2">
      <c r="B1181">
        <v>3850</v>
      </c>
      <c r="C1181">
        <v>1964</v>
      </c>
      <c r="D1181" t="s">
        <v>118</v>
      </c>
      <c r="E1181" t="s">
        <v>36</v>
      </c>
      <c r="F1181" t="s">
        <v>1429</v>
      </c>
      <c r="G1181">
        <v>0</v>
      </c>
      <c r="H1181">
        <v>1</v>
      </c>
      <c r="I1181" s="1">
        <v>41102</v>
      </c>
      <c r="J1181">
        <v>52</v>
      </c>
      <c r="K1181">
        <v>3</v>
      </c>
      <c r="L1181">
        <v>3</v>
      </c>
      <c r="M1181">
        <v>3</v>
      </c>
      <c r="N1181">
        <v>15</v>
      </c>
      <c r="O1181">
        <v>4</v>
      </c>
      <c r="P1181">
        <v>15</v>
      </c>
      <c r="Q1181">
        <v>1</v>
      </c>
      <c r="R1181">
        <v>1</v>
      </c>
      <c r="S1181">
        <v>3</v>
      </c>
      <c r="T1181">
        <v>6</v>
      </c>
      <c r="U1181">
        <v>0</v>
      </c>
      <c r="V1181">
        <v>0</v>
      </c>
      <c r="W1181" t="s">
        <v>50</v>
      </c>
      <c r="X1181">
        <v>0</v>
      </c>
    </row>
    <row r="1182" spans="2:24" x14ac:dyDescent="0.2">
      <c r="B1182">
        <v>1077</v>
      </c>
      <c r="C1182">
        <v>1975</v>
      </c>
      <c r="D1182" t="s">
        <v>23</v>
      </c>
      <c r="E1182" t="s">
        <v>36</v>
      </c>
      <c r="F1182" t="s">
        <v>1430</v>
      </c>
      <c r="G1182">
        <v>0</v>
      </c>
      <c r="H1182">
        <v>0</v>
      </c>
      <c r="I1182" s="1">
        <v>41041</v>
      </c>
      <c r="J1182">
        <v>52</v>
      </c>
      <c r="K1182">
        <v>258</v>
      </c>
      <c r="L1182">
        <v>105</v>
      </c>
      <c r="M1182">
        <v>239</v>
      </c>
      <c r="N1182">
        <v>237</v>
      </c>
      <c r="O1182">
        <v>172</v>
      </c>
      <c r="P1182">
        <v>9</v>
      </c>
      <c r="Q1182">
        <v>1</v>
      </c>
      <c r="R1182">
        <v>7</v>
      </c>
      <c r="S1182">
        <v>4</v>
      </c>
      <c r="T1182">
        <v>4</v>
      </c>
      <c r="U1182">
        <v>0</v>
      </c>
      <c r="V1182">
        <v>0</v>
      </c>
      <c r="W1182" t="s">
        <v>27</v>
      </c>
      <c r="X1182">
        <v>0</v>
      </c>
    </row>
    <row r="1183" spans="2:24" x14ac:dyDescent="0.2">
      <c r="B1183">
        <v>9733</v>
      </c>
      <c r="C1183">
        <v>1979</v>
      </c>
      <c r="D1183" t="s">
        <v>118</v>
      </c>
      <c r="E1183" t="s">
        <v>36</v>
      </c>
      <c r="F1183" t="s">
        <v>1431</v>
      </c>
      <c r="G1183">
        <v>1</v>
      </c>
      <c r="H1183">
        <v>0</v>
      </c>
      <c r="I1183" s="1">
        <v>41161</v>
      </c>
      <c r="J1183">
        <v>52</v>
      </c>
      <c r="K1183">
        <v>1</v>
      </c>
      <c r="L1183">
        <v>4</v>
      </c>
      <c r="M1183">
        <v>10</v>
      </c>
      <c r="N1183">
        <v>29</v>
      </c>
      <c r="O1183">
        <v>0</v>
      </c>
      <c r="P1183">
        <v>36</v>
      </c>
      <c r="Q1183">
        <v>1</v>
      </c>
      <c r="R1183">
        <v>1</v>
      </c>
      <c r="S1183">
        <v>2</v>
      </c>
      <c r="T1183">
        <v>6</v>
      </c>
      <c r="U1183">
        <v>0</v>
      </c>
      <c r="V1183">
        <v>0</v>
      </c>
      <c r="W1183" t="s">
        <v>50</v>
      </c>
      <c r="X1183">
        <v>1</v>
      </c>
    </row>
    <row r="1184" spans="2:24" x14ac:dyDescent="0.2">
      <c r="B1184">
        <v>8462</v>
      </c>
      <c r="C1184">
        <v>1979</v>
      </c>
      <c r="D1184" t="s">
        <v>118</v>
      </c>
      <c r="E1184" t="s">
        <v>36</v>
      </c>
      <c r="F1184" t="s">
        <v>1431</v>
      </c>
      <c r="G1184">
        <v>1</v>
      </c>
      <c r="H1184">
        <v>0</v>
      </c>
      <c r="I1184" s="1">
        <v>41161</v>
      </c>
      <c r="J1184">
        <v>52</v>
      </c>
      <c r="K1184">
        <v>1</v>
      </c>
      <c r="L1184">
        <v>4</v>
      </c>
      <c r="M1184">
        <v>10</v>
      </c>
      <c r="N1184">
        <v>29</v>
      </c>
      <c r="O1184">
        <v>0</v>
      </c>
      <c r="P1184">
        <v>36</v>
      </c>
      <c r="Q1184">
        <v>1</v>
      </c>
      <c r="R1184">
        <v>1</v>
      </c>
      <c r="S1184">
        <v>2</v>
      </c>
      <c r="T1184">
        <v>6</v>
      </c>
      <c r="U1184">
        <v>0</v>
      </c>
      <c r="V1184">
        <v>0</v>
      </c>
      <c r="W1184" t="s">
        <v>27</v>
      </c>
      <c r="X1184">
        <v>1</v>
      </c>
    </row>
    <row r="1185" spans="2:24" x14ac:dyDescent="0.2">
      <c r="B1185">
        <v>4764</v>
      </c>
      <c r="C1185">
        <v>1953</v>
      </c>
      <c r="D1185" t="s">
        <v>53</v>
      </c>
      <c r="E1185" t="s">
        <v>36</v>
      </c>
      <c r="F1185" t="s">
        <v>1432</v>
      </c>
      <c r="G1185">
        <v>1</v>
      </c>
      <c r="H1185">
        <v>1</v>
      </c>
      <c r="I1185" t="s">
        <v>810</v>
      </c>
      <c r="J1185">
        <v>52</v>
      </c>
      <c r="K1185">
        <v>45</v>
      </c>
      <c r="L1185">
        <v>12</v>
      </c>
      <c r="M1185">
        <v>52</v>
      </c>
      <c r="N1185">
        <v>25</v>
      </c>
      <c r="O1185">
        <v>22</v>
      </c>
      <c r="P1185">
        <v>13</v>
      </c>
      <c r="Q1185">
        <v>4</v>
      </c>
      <c r="R1185">
        <v>3</v>
      </c>
      <c r="S1185">
        <v>4</v>
      </c>
      <c r="T1185">
        <v>7</v>
      </c>
      <c r="U1185">
        <v>1</v>
      </c>
      <c r="V1185">
        <v>0</v>
      </c>
      <c r="W1185" t="s">
        <v>67</v>
      </c>
      <c r="X1185">
        <v>0</v>
      </c>
    </row>
    <row r="1186" spans="2:24" x14ac:dyDescent="0.2">
      <c r="B1186">
        <v>2223</v>
      </c>
      <c r="C1186">
        <v>1966</v>
      </c>
      <c r="D1186" t="s">
        <v>43</v>
      </c>
      <c r="E1186" t="s">
        <v>24</v>
      </c>
      <c r="F1186" t="s">
        <v>1433</v>
      </c>
      <c r="G1186">
        <v>0</v>
      </c>
      <c r="H1186">
        <v>1</v>
      </c>
      <c r="I1186" s="1">
        <v>40976</v>
      </c>
      <c r="J1186">
        <v>52</v>
      </c>
      <c r="K1186">
        <v>1215</v>
      </c>
      <c r="L1186">
        <v>33</v>
      </c>
      <c r="M1186">
        <v>249</v>
      </c>
      <c r="N1186">
        <v>64</v>
      </c>
      <c r="O1186">
        <v>116</v>
      </c>
      <c r="P1186">
        <v>149</v>
      </c>
      <c r="Q1186">
        <v>8</v>
      </c>
      <c r="R1186">
        <v>8</v>
      </c>
      <c r="S1186">
        <v>8</v>
      </c>
      <c r="T1186">
        <v>6</v>
      </c>
      <c r="U1186">
        <v>0</v>
      </c>
      <c r="V1186">
        <v>0</v>
      </c>
      <c r="W1186" t="s">
        <v>27</v>
      </c>
      <c r="X1186">
        <v>0</v>
      </c>
    </row>
    <row r="1187" spans="2:24" x14ac:dyDescent="0.2">
      <c r="B1187">
        <v>7788</v>
      </c>
      <c r="C1187">
        <v>1984</v>
      </c>
      <c r="D1187" t="s">
        <v>40</v>
      </c>
      <c r="E1187" t="s">
        <v>32</v>
      </c>
      <c r="F1187" t="s">
        <v>1434</v>
      </c>
      <c r="G1187">
        <v>1</v>
      </c>
      <c r="H1187">
        <v>0</v>
      </c>
      <c r="I1187" s="1">
        <v>41735</v>
      </c>
      <c r="J1187">
        <v>53</v>
      </c>
      <c r="K1187">
        <v>6</v>
      </c>
      <c r="L1187">
        <v>0</v>
      </c>
      <c r="M1187">
        <v>3</v>
      </c>
      <c r="N1187">
        <v>0</v>
      </c>
      <c r="O1187">
        <v>0</v>
      </c>
      <c r="P1187">
        <v>1</v>
      </c>
      <c r="Q1187">
        <v>1</v>
      </c>
      <c r="R1187">
        <v>0</v>
      </c>
      <c r="S1187">
        <v>3</v>
      </c>
      <c r="T1187">
        <v>3</v>
      </c>
      <c r="U1187">
        <v>0</v>
      </c>
      <c r="V1187">
        <v>0</v>
      </c>
      <c r="W1187" t="s">
        <v>27</v>
      </c>
      <c r="X1187">
        <v>0</v>
      </c>
    </row>
    <row r="1188" spans="2:24" x14ac:dyDescent="0.2">
      <c r="B1188">
        <v>5827</v>
      </c>
      <c r="C1188">
        <v>1959</v>
      </c>
      <c r="D1188" t="s">
        <v>23</v>
      </c>
      <c r="E1188" t="s">
        <v>24</v>
      </c>
      <c r="F1188" t="s">
        <v>1435</v>
      </c>
      <c r="G1188">
        <v>1</v>
      </c>
      <c r="H1188">
        <v>1</v>
      </c>
      <c r="I1188" t="s">
        <v>1070</v>
      </c>
      <c r="J1188">
        <v>53</v>
      </c>
      <c r="K1188">
        <v>36</v>
      </c>
      <c r="L1188">
        <v>0</v>
      </c>
      <c r="M1188">
        <v>12</v>
      </c>
      <c r="N1188">
        <v>2</v>
      </c>
      <c r="O1188">
        <v>2</v>
      </c>
      <c r="P1188">
        <v>10</v>
      </c>
      <c r="Q1188">
        <v>4</v>
      </c>
      <c r="R1188">
        <v>3</v>
      </c>
      <c r="S1188">
        <v>3</v>
      </c>
      <c r="T1188">
        <v>5</v>
      </c>
      <c r="U1188">
        <v>0</v>
      </c>
      <c r="V1188">
        <v>0</v>
      </c>
      <c r="W1188" t="s">
        <v>67</v>
      </c>
      <c r="X1188">
        <v>0</v>
      </c>
    </row>
    <row r="1189" spans="2:24" x14ac:dyDescent="0.2">
      <c r="B1189">
        <v>2958</v>
      </c>
      <c r="C1189">
        <v>1979</v>
      </c>
      <c r="D1189" t="s">
        <v>23</v>
      </c>
      <c r="E1189" t="s">
        <v>32</v>
      </c>
      <c r="F1189" t="s">
        <v>1436</v>
      </c>
      <c r="G1189">
        <v>2</v>
      </c>
      <c r="H1189">
        <v>0</v>
      </c>
      <c r="I1189" t="s">
        <v>230</v>
      </c>
      <c r="J1189">
        <v>53</v>
      </c>
      <c r="K1189">
        <v>19</v>
      </c>
      <c r="L1189">
        <v>3</v>
      </c>
      <c r="M1189">
        <v>10</v>
      </c>
      <c r="N1189">
        <v>11</v>
      </c>
      <c r="O1189">
        <v>8</v>
      </c>
      <c r="P1189">
        <v>6</v>
      </c>
      <c r="Q1189">
        <v>3</v>
      </c>
      <c r="R1189">
        <v>2</v>
      </c>
      <c r="S1189">
        <v>4</v>
      </c>
      <c r="T1189">
        <v>4</v>
      </c>
      <c r="U1189">
        <v>0</v>
      </c>
      <c r="V1189">
        <v>0</v>
      </c>
      <c r="W1189" t="s">
        <v>27</v>
      </c>
      <c r="X1189">
        <v>0</v>
      </c>
    </row>
    <row r="1190" spans="2:24" x14ac:dyDescent="0.2">
      <c r="B1190">
        <v>4954</v>
      </c>
      <c r="C1190">
        <v>1957</v>
      </c>
      <c r="D1190" t="s">
        <v>23</v>
      </c>
      <c r="E1190" t="s">
        <v>32</v>
      </c>
      <c r="F1190" t="s">
        <v>1437</v>
      </c>
      <c r="G1190">
        <v>1</v>
      </c>
      <c r="H1190">
        <v>1</v>
      </c>
      <c r="I1190" t="s">
        <v>1359</v>
      </c>
      <c r="J1190">
        <v>53</v>
      </c>
      <c r="K1190">
        <v>106</v>
      </c>
      <c r="L1190">
        <v>27</v>
      </c>
      <c r="M1190">
        <v>68</v>
      </c>
      <c r="N1190">
        <v>52</v>
      </c>
      <c r="O1190">
        <v>7</v>
      </c>
      <c r="P1190">
        <v>5</v>
      </c>
      <c r="Q1190">
        <v>6</v>
      </c>
      <c r="R1190">
        <v>4</v>
      </c>
      <c r="S1190">
        <v>5</v>
      </c>
      <c r="T1190">
        <v>6</v>
      </c>
      <c r="U1190">
        <v>0</v>
      </c>
      <c r="V1190">
        <v>0</v>
      </c>
      <c r="W1190" t="s">
        <v>27</v>
      </c>
      <c r="X1190">
        <v>0</v>
      </c>
    </row>
    <row r="1191" spans="2:24" x14ac:dyDescent="0.2">
      <c r="B1191">
        <v>3139</v>
      </c>
      <c r="C1191">
        <v>1983</v>
      </c>
      <c r="D1191" t="s">
        <v>43</v>
      </c>
      <c r="E1191" t="s">
        <v>28</v>
      </c>
      <c r="F1191" t="s">
        <v>1438</v>
      </c>
      <c r="G1191">
        <v>0</v>
      </c>
      <c r="H1191">
        <v>0</v>
      </c>
      <c r="I1191" t="s">
        <v>790</v>
      </c>
      <c r="J1191">
        <v>53</v>
      </c>
      <c r="K1191">
        <v>871</v>
      </c>
      <c r="L1191">
        <v>111</v>
      </c>
      <c r="M1191">
        <v>704</v>
      </c>
      <c r="N1191">
        <v>145</v>
      </c>
      <c r="O1191">
        <v>55</v>
      </c>
      <c r="P1191">
        <v>166</v>
      </c>
      <c r="Q1191">
        <v>1</v>
      </c>
      <c r="R1191">
        <v>4</v>
      </c>
      <c r="S1191">
        <v>10</v>
      </c>
      <c r="T1191">
        <v>2</v>
      </c>
      <c r="U1191">
        <v>0</v>
      </c>
      <c r="V1191">
        <v>0</v>
      </c>
      <c r="W1191" t="s">
        <v>67</v>
      </c>
      <c r="X1191">
        <v>1</v>
      </c>
    </row>
    <row r="1192" spans="2:24" x14ac:dyDescent="0.2">
      <c r="B1192">
        <v>9952</v>
      </c>
      <c r="C1192">
        <v>1948</v>
      </c>
      <c r="D1192" t="s">
        <v>53</v>
      </c>
      <c r="E1192" t="s">
        <v>36</v>
      </c>
      <c r="F1192" t="s">
        <v>1439</v>
      </c>
      <c r="G1192">
        <v>0</v>
      </c>
      <c r="H1192">
        <v>0</v>
      </c>
      <c r="I1192" s="1">
        <v>41590</v>
      </c>
      <c r="J1192">
        <v>53</v>
      </c>
      <c r="K1192">
        <v>368</v>
      </c>
      <c r="L1192">
        <v>32</v>
      </c>
      <c r="M1192">
        <v>639</v>
      </c>
      <c r="N1192">
        <v>13</v>
      </c>
      <c r="O1192">
        <v>43</v>
      </c>
      <c r="P1192">
        <v>10</v>
      </c>
      <c r="Q1192">
        <v>1</v>
      </c>
      <c r="R1192">
        <v>4</v>
      </c>
      <c r="S1192">
        <v>5</v>
      </c>
      <c r="T1192">
        <v>1</v>
      </c>
      <c r="U1192">
        <v>0</v>
      </c>
      <c r="V1192">
        <v>0</v>
      </c>
      <c r="W1192" t="s">
        <v>67</v>
      </c>
      <c r="X1192">
        <v>0</v>
      </c>
    </row>
    <row r="1193" spans="2:24" x14ac:dyDescent="0.2">
      <c r="B1193">
        <v>8180</v>
      </c>
      <c r="C1193">
        <v>1953</v>
      </c>
      <c r="D1193" t="s">
        <v>53</v>
      </c>
      <c r="E1193" t="s">
        <v>24</v>
      </c>
      <c r="F1193" t="s">
        <v>1440</v>
      </c>
      <c r="G1193">
        <v>1</v>
      </c>
      <c r="H1193">
        <v>1</v>
      </c>
      <c r="I1193" t="s">
        <v>128</v>
      </c>
      <c r="J1193">
        <v>53</v>
      </c>
      <c r="K1193">
        <v>233</v>
      </c>
      <c r="L1193">
        <v>2</v>
      </c>
      <c r="M1193">
        <v>53</v>
      </c>
      <c r="N1193">
        <v>3</v>
      </c>
      <c r="O1193">
        <v>5</v>
      </c>
      <c r="P1193">
        <v>14</v>
      </c>
      <c r="Q1193">
        <v>3</v>
      </c>
      <c r="R1193">
        <v>6</v>
      </c>
      <c r="S1193">
        <v>5</v>
      </c>
      <c r="T1193">
        <v>6</v>
      </c>
      <c r="U1193">
        <v>0</v>
      </c>
      <c r="V1193">
        <v>0</v>
      </c>
      <c r="W1193" t="s">
        <v>35</v>
      </c>
      <c r="X1193">
        <v>0</v>
      </c>
    </row>
    <row r="1194" spans="2:24" x14ac:dyDescent="0.2">
      <c r="B1194">
        <v>3276</v>
      </c>
      <c r="C1194">
        <v>1977</v>
      </c>
      <c r="D1194" t="s">
        <v>43</v>
      </c>
      <c r="E1194" t="s">
        <v>36</v>
      </c>
      <c r="F1194" t="s">
        <v>1441</v>
      </c>
      <c r="G1194">
        <v>1</v>
      </c>
      <c r="H1194">
        <v>0</v>
      </c>
      <c r="I1194" t="s">
        <v>619</v>
      </c>
      <c r="J1194">
        <v>53</v>
      </c>
      <c r="K1194">
        <v>11</v>
      </c>
      <c r="L1194">
        <v>12</v>
      </c>
      <c r="M1194">
        <v>35</v>
      </c>
      <c r="N1194">
        <v>3</v>
      </c>
      <c r="O1194">
        <v>5</v>
      </c>
      <c r="P1194">
        <v>12</v>
      </c>
      <c r="Q1194">
        <v>1</v>
      </c>
      <c r="R1194">
        <v>3</v>
      </c>
      <c r="S1194">
        <v>3</v>
      </c>
      <c r="T1194">
        <v>7</v>
      </c>
      <c r="U1194">
        <v>0</v>
      </c>
      <c r="V1194">
        <v>0</v>
      </c>
      <c r="W1194" t="s">
        <v>67</v>
      </c>
      <c r="X1194">
        <v>0</v>
      </c>
    </row>
    <row r="1195" spans="2:24" x14ac:dyDescent="0.2">
      <c r="B1195">
        <v>4994</v>
      </c>
      <c r="C1195">
        <v>1944</v>
      </c>
      <c r="D1195" t="s">
        <v>53</v>
      </c>
      <c r="E1195" t="s">
        <v>28</v>
      </c>
      <c r="F1195" t="s">
        <v>1442</v>
      </c>
      <c r="G1195">
        <v>0</v>
      </c>
      <c r="H1195">
        <v>0</v>
      </c>
      <c r="I1195" s="1">
        <v>41284</v>
      </c>
      <c r="J1195">
        <v>53</v>
      </c>
      <c r="K1195">
        <v>1193</v>
      </c>
      <c r="L1195">
        <v>33</v>
      </c>
      <c r="M1195">
        <v>281</v>
      </c>
      <c r="N1195">
        <v>129</v>
      </c>
      <c r="O1195">
        <v>66</v>
      </c>
      <c r="P1195">
        <v>33</v>
      </c>
      <c r="Q1195">
        <v>1</v>
      </c>
      <c r="R1195">
        <v>7</v>
      </c>
      <c r="S1195">
        <v>13</v>
      </c>
      <c r="T1195">
        <v>3</v>
      </c>
      <c r="U1195">
        <v>0</v>
      </c>
      <c r="V1195">
        <v>0</v>
      </c>
      <c r="W1195" t="s">
        <v>27</v>
      </c>
      <c r="X1195">
        <v>1</v>
      </c>
    </row>
    <row r="1196" spans="2:24" x14ac:dyDescent="0.2">
      <c r="B1196">
        <v>3598</v>
      </c>
      <c r="C1196">
        <v>1973</v>
      </c>
      <c r="D1196" t="s">
        <v>23</v>
      </c>
      <c r="E1196" t="s">
        <v>32</v>
      </c>
      <c r="F1196" t="s">
        <v>1443</v>
      </c>
      <c r="G1196">
        <v>0</v>
      </c>
      <c r="H1196">
        <v>1</v>
      </c>
      <c r="I1196" t="s">
        <v>1444</v>
      </c>
      <c r="J1196">
        <v>53</v>
      </c>
      <c r="K1196">
        <v>441</v>
      </c>
      <c r="L1196">
        <v>35</v>
      </c>
      <c r="M1196">
        <v>83</v>
      </c>
      <c r="N1196">
        <v>7</v>
      </c>
      <c r="O1196">
        <v>29</v>
      </c>
      <c r="P1196">
        <v>11</v>
      </c>
      <c r="Q1196">
        <v>4</v>
      </c>
      <c r="R1196">
        <v>4</v>
      </c>
      <c r="S1196">
        <v>12</v>
      </c>
      <c r="T1196">
        <v>4</v>
      </c>
      <c r="U1196">
        <v>0</v>
      </c>
      <c r="V1196">
        <v>0</v>
      </c>
      <c r="W1196" t="s">
        <v>27</v>
      </c>
      <c r="X1196">
        <v>0</v>
      </c>
    </row>
    <row r="1197" spans="2:24" x14ac:dyDescent="0.2">
      <c r="B1197">
        <v>945</v>
      </c>
      <c r="C1197">
        <v>1966</v>
      </c>
      <c r="D1197" t="s">
        <v>23</v>
      </c>
      <c r="E1197" t="s">
        <v>36</v>
      </c>
      <c r="F1197" t="s">
        <v>1445</v>
      </c>
      <c r="G1197">
        <v>0</v>
      </c>
      <c r="H1197">
        <v>1</v>
      </c>
      <c r="I1197" t="s">
        <v>917</v>
      </c>
      <c r="J1197">
        <v>53</v>
      </c>
      <c r="K1197">
        <v>87</v>
      </c>
      <c r="L1197">
        <v>3</v>
      </c>
      <c r="M1197">
        <v>25</v>
      </c>
      <c r="N1197">
        <v>3</v>
      </c>
      <c r="O1197">
        <v>2</v>
      </c>
      <c r="P1197">
        <v>13</v>
      </c>
      <c r="Q1197">
        <v>2</v>
      </c>
      <c r="R1197">
        <v>3</v>
      </c>
      <c r="S1197">
        <v>4</v>
      </c>
      <c r="T1197">
        <v>7</v>
      </c>
      <c r="U1197">
        <v>0</v>
      </c>
      <c r="V1197">
        <v>0</v>
      </c>
      <c r="W1197" t="s">
        <v>27</v>
      </c>
      <c r="X1197">
        <v>0</v>
      </c>
    </row>
    <row r="1198" spans="2:24" x14ac:dyDescent="0.2">
      <c r="B1198">
        <v>5048</v>
      </c>
      <c r="C1198">
        <v>1972</v>
      </c>
      <c r="D1198" t="s">
        <v>40</v>
      </c>
      <c r="E1198" t="s">
        <v>28</v>
      </c>
      <c r="F1198" t="s">
        <v>1446</v>
      </c>
      <c r="G1198">
        <v>2</v>
      </c>
      <c r="H1198">
        <v>0</v>
      </c>
      <c r="I1198" s="1">
        <v>41583</v>
      </c>
      <c r="J1198">
        <v>53</v>
      </c>
      <c r="K1198">
        <v>20</v>
      </c>
      <c r="L1198">
        <v>6</v>
      </c>
      <c r="M1198">
        <v>43</v>
      </c>
      <c r="N1198">
        <v>19</v>
      </c>
      <c r="O1198">
        <v>5</v>
      </c>
      <c r="P1198">
        <v>38</v>
      </c>
      <c r="Q1198">
        <v>1</v>
      </c>
      <c r="R1198">
        <v>3</v>
      </c>
      <c r="S1198">
        <v>2</v>
      </c>
      <c r="T1198">
        <v>8</v>
      </c>
      <c r="U1198">
        <v>0</v>
      </c>
      <c r="V1198">
        <v>0</v>
      </c>
      <c r="W1198" t="s">
        <v>67</v>
      </c>
      <c r="X1198">
        <v>0</v>
      </c>
    </row>
    <row r="1199" spans="2:24" x14ac:dyDescent="0.2">
      <c r="B1199">
        <v>6214</v>
      </c>
      <c r="C1199">
        <v>1983</v>
      </c>
      <c r="D1199" t="s">
        <v>53</v>
      </c>
      <c r="E1199" t="s">
        <v>32</v>
      </c>
      <c r="F1199" t="s">
        <v>1447</v>
      </c>
      <c r="G1199">
        <v>1</v>
      </c>
      <c r="H1199">
        <v>0</v>
      </c>
      <c r="I1199" s="1">
        <v>41398</v>
      </c>
      <c r="J1199">
        <v>53</v>
      </c>
      <c r="K1199">
        <v>14</v>
      </c>
      <c r="L1199">
        <v>10</v>
      </c>
      <c r="M1199">
        <v>29</v>
      </c>
      <c r="N1199">
        <v>4</v>
      </c>
      <c r="O1199">
        <v>7</v>
      </c>
      <c r="P1199">
        <v>15</v>
      </c>
      <c r="Q1199">
        <v>1</v>
      </c>
      <c r="R1199">
        <v>2</v>
      </c>
      <c r="S1199">
        <v>3</v>
      </c>
      <c r="T1199">
        <v>6</v>
      </c>
      <c r="U1199">
        <v>0</v>
      </c>
      <c r="V1199">
        <v>0</v>
      </c>
      <c r="W1199" t="s">
        <v>27</v>
      </c>
      <c r="X1199">
        <v>0</v>
      </c>
    </row>
    <row r="1200" spans="2:24" x14ac:dyDescent="0.2">
      <c r="B1200">
        <v>6230</v>
      </c>
      <c r="C1200">
        <v>1972</v>
      </c>
      <c r="D1200" t="s">
        <v>23</v>
      </c>
      <c r="E1200" t="s">
        <v>24</v>
      </c>
      <c r="F1200" t="s">
        <v>1448</v>
      </c>
      <c r="G1200">
        <v>1</v>
      </c>
      <c r="H1200">
        <v>1</v>
      </c>
      <c r="I1200" t="s">
        <v>476</v>
      </c>
      <c r="J1200">
        <v>53</v>
      </c>
      <c r="K1200">
        <v>110</v>
      </c>
      <c r="L1200">
        <v>5</v>
      </c>
      <c r="M1200">
        <v>59</v>
      </c>
      <c r="N1200">
        <v>7</v>
      </c>
      <c r="O1200">
        <v>1</v>
      </c>
      <c r="P1200">
        <v>7</v>
      </c>
      <c r="Q1200">
        <v>5</v>
      </c>
      <c r="R1200">
        <v>5</v>
      </c>
      <c r="S1200">
        <v>4</v>
      </c>
      <c r="T1200">
        <v>8</v>
      </c>
      <c r="U1200">
        <v>0</v>
      </c>
      <c r="V1200">
        <v>0</v>
      </c>
      <c r="W1200" t="s">
        <v>27</v>
      </c>
      <c r="X1200">
        <v>0</v>
      </c>
    </row>
    <row r="1201" spans="2:24" x14ac:dyDescent="0.2">
      <c r="B1201">
        <v>2968</v>
      </c>
      <c r="C1201">
        <v>1944</v>
      </c>
      <c r="D1201" t="s">
        <v>40</v>
      </c>
      <c r="E1201" t="s">
        <v>24</v>
      </c>
      <c r="F1201" t="s">
        <v>1449</v>
      </c>
      <c r="G1201">
        <v>0</v>
      </c>
      <c r="H1201">
        <v>0</v>
      </c>
      <c r="I1201" s="1">
        <v>41276</v>
      </c>
      <c r="J1201">
        <v>53</v>
      </c>
      <c r="K1201">
        <v>437</v>
      </c>
      <c r="L1201">
        <v>8</v>
      </c>
      <c r="M1201">
        <v>206</v>
      </c>
      <c r="N1201">
        <v>160</v>
      </c>
      <c r="O1201">
        <v>49</v>
      </c>
      <c r="P1201">
        <v>42</v>
      </c>
      <c r="Q1201">
        <v>2</v>
      </c>
      <c r="R1201">
        <v>7</v>
      </c>
      <c r="S1201">
        <v>5</v>
      </c>
      <c r="T1201">
        <v>6</v>
      </c>
      <c r="U1201">
        <v>1</v>
      </c>
      <c r="V1201">
        <v>0</v>
      </c>
      <c r="W1201" t="s">
        <v>38</v>
      </c>
      <c r="X1201">
        <v>1</v>
      </c>
    </row>
    <row r="1202" spans="2:24" x14ac:dyDescent="0.2">
      <c r="B1202">
        <v>8800</v>
      </c>
      <c r="C1202">
        <v>1944</v>
      </c>
      <c r="D1202" t="s">
        <v>40</v>
      </c>
      <c r="E1202" t="s">
        <v>24</v>
      </c>
      <c r="F1202" t="s">
        <v>1449</v>
      </c>
      <c r="G1202">
        <v>0</v>
      </c>
      <c r="H1202">
        <v>0</v>
      </c>
      <c r="I1202" s="1">
        <v>41276</v>
      </c>
      <c r="J1202">
        <v>53</v>
      </c>
      <c r="K1202">
        <v>437</v>
      </c>
      <c r="L1202">
        <v>8</v>
      </c>
      <c r="M1202">
        <v>206</v>
      </c>
      <c r="N1202">
        <v>160</v>
      </c>
      <c r="O1202">
        <v>49</v>
      </c>
      <c r="P1202">
        <v>42</v>
      </c>
      <c r="Q1202">
        <v>2</v>
      </c>
      <c r="R1202">
        <v>7</v>
      </c>
      <c r="S1202">
        <v>5</v>
      </c>
      <c r="T1202">
        <v>6</v>
      </c>
      <c r="U1202">
        <v>1</v>
      </c>
      <c r="V1202">
        <v>0</v>
      </c>
      <c r="W1202" t="s">
        <v>67</v>
      </c>
      <c r="X1202">
        <v>1</v>
      </c>
    </row>
    <row r="1203" spans="2:24" x14ac:dyDescent="0.2">
      <c r="B1203">
        <v>1907</v>
      </c>
      <c r="C1203">
        <v>1951</v>
      </c>
      <c r="D1203" t="s">
        <v>53</v>
      </c>
      <c r="E1203" t="s">
        <v>24</v>
      </c>
      <c r="F1203" t="s">
        <v>1450</v>
      </c>
      <c r="G1203">
        <v>0</v>
      </c>
      <c r="H1203">
        <v>1</v>
      </c>
      <c r="I1203" t="s">
        <v>147</v>
      </c>
      <c r="J1203">
        <v>53</v>
      </c>
      <c r="K1203">
        <v>965</v>
      </c>
      <c r="L1203">
        <v>69</v>
      </c>
      <c r="M1203">
        <v>279</v>
      </c>
      <c r="N1203">
        <v>54</v>
      </c>
      <c r="O1203">
        <v>41</v>
      </c>
      <c r="P1203">
        <v>69</v>
      </c>
      <c r="Q1203">
        <v>5</v>
      </c>
      <c r="R1203">
        <v>8</v>
      </c>
      <c r="S1203">
        <v>9</v>
      </c>
      <c r="T1203">
        <v>7</v>
      </c>
      <c r="U1203">
        <v>1</v>
      </c>
      <c r="V1203">
        <v>0</v>
      </c>
      <c r="W1203" t="s">
        <v>27</v>
      </c>
      <c r="X1203">
        <v>0</v>
      </c>
    </row>
    <row r="1204" spans="2:24" x14ac:dyDescent="0.2">
      <c r="B1204">
        <v>10478</v>
      </c>
      <c r="C1204">
        <v>1951</v>
      </c>
      <c r="D1204" t="s">
        <v>40</v>
      </c>
      <c r="E1204" t="s">
        <v>32</v>
      </c>
      <c r="F1204" t="s">
        <v>1451</v>
      </c>
      <c r="G1204">
        <v>1</v>
      </c>
      <c r="H1204">
        <v>1</v>
      </c>
      <c r="I1204" t="s">
        <v>149</v>
      </c>
      <c r="J1204">
        <v>53</v>
      </c>
      <c r="K1204">
        <v>483</v>
      </c>
      <c r="L1204">
        <v>0</v>
      </c>
      <c r="M1204">
        <v>108</v>
      </c>
      <c r="N1204">
        <v>0</v>
      </c>
      <c r="O1204">
        <v>6</v>
      </c>
      <c r="P1204">
        <v>36</v>
      </c>
      <c r="Q1204">
        <v>5</v>
      </c>
      <c r="R1204">
        <v>11</v>
      </c>
      <c r="S1204">
        <v>6</v>
      </c>
      <c r="T1204">
        <v>9</v>
      </c>
      <c r="U1204">
        <v>1</v>
      </c>
      <c r="V1204">
        <v>0</v>
      </c>
      <c r="W1204" t="s">
        <v>67</v>
      </c>
      <c r="X1204">
        <v>0</v>
      </c>
    </row>
    <row r="1205" spans="2:24" x14ac:dyDescent="0.2">
      <c r="B1205">
        <v>4188</v>
      </c>
      <c r="C1205">
        <v>1958</v>
      </c>
      <c r="D1205" t="s">
        <v>23</v>
      </c>
      <c r="E1205" t="s">
        <v>28</v>
      </c>
      <c r="F1205" t="s">
        <v>1452</v>
      </c>
      <c r="G1205">
        <v>0</v>
      </c>
      <c r="H1205">
        <v>1</v>
      </c>
      <c r="I1205" t="s">
        <v>152</v>
      </c>
      <c r="J1205">
        <v>53</v>
      </c>
      <c r="K1205">
        <v>204</v>
      </c>
      <c r="L1205">
        <v>5</v>
      </c>
      <c r="M1205">
        <v>39</v>
      </c>
      <c r="N1205">
        <v>17</v>
      </c>
      <c r="O1205">
        <v>0</v>
      </c>
      <c r="P1205">
        <v>89</v>
      </c>
      <c r="Q1205">
        <v>3</v>
      </c>
      <c r="R1205">
        <v>5</v>
      </c>
      <c r="S1205">
        <v>4</v>
      </c>
      <c r="T1205">
        <v>8</v>
      </c>
      <c r="U1205">
        <v>1</v>
      </c>
      <c r="V1205">
        <v>0</v>
      </c>
      <c r="W1205" t="s">
        <v>38</v>
      </c>
      <c r="X1205">
        <v>0</v>
      </c>
    </row>
    <row r="1206" spans="2:24" x14ac:dyDescent="0.2">
      <c r="B1206">
        <v>2225</v>
      </c>
      <c r="C1206">
        <v>1978</v>
      </c>
      <c r="D1206" t="s">
        <v>23</v>
      </c>
      <c r="E1206" t="s">
        <v>24</v>
      </c>
      <c r="F1206" t="s">
        <v>1453</v>
      </c>
      <c r="G1206">
        <v>0</v>
      </c>
      <c r="H1206">
        <v>0</v>
      </c>
      <c r="I1206" s="1">
        <v>41826</v>
      </c>
      <c r="J1206">
        <v>54</v>
      </c>
      <c r="K1206">
        <v>510</v>
      </c>
      <c r="L1206">
        <v>120</v>
      </c>
      <c r="M1206">
        <v>550</v>
      </c>
      <c r="N1206">
        <v>156</v>
      </c>
      <c r="O1206">
        <v>40</v>
      </c>
      <c r="P1206">
        <v>241</v>
      </c>
      <c r="Q1206">
        <v>1</v>
      </c>
      <c r="R1206">
        <v>4</v>
      </c>
      <c r="S1206">
        <v>7</v>
      </c>
      <c r="T1206">
        <v>1</v>
      </c>
      <c r="U1206">
        <v>1</v>
      </c>
      <c r="V1206">
        <v>0</v>
      </c>
      <c r="W1206" t="s">
        <v>38</v>
      </c>
      <c r="X1206">
        <v>2</v>
      </c>
    </row>
    <row r="1207" spans="2:24" x14ac:dyDescent="0.2">
      <c r="B1207">
        <v>4790</v>
      </c>
      <c r="C1207">
        <v>1959</v>
      </c>
      <c r="D1207" t="s">
        <v>23</v>
      </c>
      <c r="E1207" t="s">
        <v>24</v>
      </c>
      <c r="F1207" t="s">
        <v>1454</v>
      </c>
      <c r="G1207">
        <v>0</v>
      </c>
      <c r="H1207">
        <v>1</v>
      </c>
      <c r="I1207" s="1">
        <v>41676</v>
      </c>
      <c r="J1207">
        <v>54</v>
      </c>
      <c r="K1207">
        <v>574</v>
      </c>
      <c r="L1207">
        <v>8</v>
      </c>
      <c r="M1207">
        <v>216</v>
      </c>
      <c r="N1207">
        <v>21</v>
      </c>
      <c r="O1207">
        <v>16</v>
      </c>
      <c r="P1207">
        <v>33</v>
      </c>
      <c r="Q1207">
        <v>1</v>
      </c>
      <c r="R1207">
        <v>4</v>
      </c>
      <c r="S1207">
        <v>5</v>
      </c>
      <c r="T1207">
        <v>1</v>
      </c>
      <c r="U1207">
        <v>0</v>
      </c>
      <c r="V1207">
        <v>0</v>
      </c>
      <c r="W1207" t="s">
        <v>27</v>
      </c>
      <c r="X1207">
        <v>0</v>
      </c>
    </row>
    <row r="1208" spans="2:24" x14ac:dyDescent="0.2">
      <c r="B1208">
        <v>1131</v>
      </c>
      <c r="C1208">
        <v>1968</v>
      </c>
      <c r="D1208" t="s">
        <v>40</v>
      </c>
      <c r="E1208" t="s">
        <v>28</v>
      </c>
      <c r="F1208" t="s">
        <v>1455</v>
      </c>
      <c r="G1208">
        <v>0</v>
      </c>
      <c r="H1208">
        <v>1</v>
      </c>
      <c r="I1208" s="1">
        <v>41763</v>
      </c>
      <c r="J1208">
        <v>54</v>
      </c>
      <c r="K1208">
        <v>85</v>
      </c>
      <c r="L1208">
        <v>0</v>
      </c>
      <c r="M1208">
        <v>3</v>
      </c>
      <c r="N1208">
        <v>0</v>
      </c>
      <c r="O1208">
        <v>0</v>
      </c>
      <c r="P1208">
        <v>7</v>
      </c>
      <c r="Q1208">
        <v>1</v>
      </c>
      <c r="R1208">
        <v>2</v>
      </c>
      <c r="S1208">
        <v>4</v>
      </c>
      <c r="T1208">
        <v>3</v>
      </c>
      <c r="U1208">
        <v>0</v>
      </c>
      <c r="V1208">
        <v>0</v>
      </c>
      <c r="W1208" t="s">
        <v>67</v>
      </c>
      <c r="X1208">
        <v>0</v>
      </c>
    </row>
    <row r="1209" spans="2:24" x14ac:dyDescent="0.2">
      <c r="B1209">
        <v>202</v>
      </c>
      <c r="C1209">
        <v>1949</v>
      </c>
      <c r="D1209" t="s">
        <v>40</v>
      </c>
      <c r="E1209" t="s">
        <v>55</v>
      </c>
      <c r="F1209" t="s">
        <v>1456</v>
      </c>
      <c r="G1209">
        <v>0</v>
      </c>
      <c r="H1209">
        <v>0</v>
      </c>
      <c r="I1209" s="1">
        <v>41763</v>
      </c>
      <c r="J1209">
        <v>54</v>
      </c>
      <c r="K1209">
        <v>332</v>
      </c>
      <c r="L1209">
        <v>194</v>
      </c>
      <c r="M1209">
        <v>377</v>
      </c>
      <c r="N1209">
        <v>149</v>
      </c>
      <c r="O1209">
        <v>125</v>
      </c>
      <c r="P1209">
        <v>57</v>
      </c>
      <c r="Q1209">
        <v>0</v>
      </c>
      <c r="R1209">
        <v>4</v>
      </c>
      <c r="S1209">
        <v>7</v>
      </c>
      <c r="T1209">
        <v>1</v>
      </c>
      <c r="U1209">
        <v>0</v>
      </c>
      <c r="V1209">
        <v>0</v>
      </c>
      <c r="W1209" t="s">
        <v>50</v>
      </c>
      <c r="X1209">
        <v>0</v>
      </c>
    </row>
    <row r="1210" spans="2:24" x14ac:dyDescent="0.2">
      <c r="B1210">
        <v>9589</v>
      </c>
      <c r="C1210">
        <v>1949</v>
      </c>
      <c r="D1210" t="s">
        <v>40</v>
      </c>
      <c r="E1210" t="s">
        <v>55</v>
      </c>
      <c r="F1210" t="s">
        <v>1456</v>
      </c>
      <c r="G1210">
        <v>0</v>
      </c>
      <c r="H1210">
        <v>0</v>
      </c>
      <c r="I1210" s="1">
        <v>41763</v>
      </c>
      <c r="J1210">
        <v>54</v>
      </c>
      <c r="K1210">
        <v>332</v>
      </c>
      <c r="L1210">
        <v>194</v>
      </c>
      <c r="M1210">
        <v>377</v>
      </c>
      <c r="N1210">
        <v>149</v>
      </c>
      <c r="O1210">
        <v>125</v>
      </c>
      <c r="P1210">
        <v>57</v>
      </c>
      <c r="Q1210">
        <v>0</v>
      </c>
      <c r="R1210">
        <v>4</v>
      </c>
      <c r="S1210">
        <v>7</v>
      </c>
      <c r="T1210">
        <v>1</v>
      </c>
      <c r="U1210">
        <v>0</v>
      </c>
      <c r="V1210">
        <v>0</v>
      </c>
      <c r="W1210" t="s">
        <v>50</v>
      </c>
      <c r="X1210">
        <v>0</v>
      </c>
    </row>
    <row r="1211" spans="2:24" x14ac:dyDescent="0.2">
      <c r="B1211">
        <v>3900</v>
      </c>
      <c r="C1211">
        <v>1973</v>
      </c>
      <c r="D1211" t="s">
        <v>23</v>
      </c>
      <c r="E1211" t="s">
        <v>32</v>
      </c>
      <c r="F1211" t="s">
        <v>1457</v>
      </c>
      <c r="G1211">
        <v>0</v>
      </c>
      <c r="H1211">
        <v>1</v>
      </c>
      <c r="I1211" t="s">
        <v>120</v>
      </c>
      <c r="J1211">
        <v>54</v>
      </c>
      <c r="K1211">
        <v>642</v>
      </c>
      <c r="L1211">
        <v>14</v>
      </c>
      <c r="M1211">
        <v>49</v>
      </c>
      <c r="N1211">
        <v>0</v>
      </c>
      <c r="O1211">
        <v>7</v>
      </c>
      <c r="P1211">
        <v>57</v>
      </c>
      <c r="Q1211">
        <v>1</v>
      </c>
      <c r="R1211">
        <v>9</v>
      </c>
      <c r="S1211">
        <v>9</v>
      </c>
      <c r="T1211">
        <v>5</v>
      </c>
      <c r="U1211">
        <v>0</v>
      </c>
      <c r="V1211">
        <v>0</v>
      </c>
      <c r="W1211" t="s">
        <v>31</v>
      </c>
      <c r="X1211">
        <v>0</v>
      </c>
    </row>
    <row r="1212" spans="2:24" x14ac:dyDescent="0.2">
      <c r="B1212">
        <v>9958</v>
      </c>
      <c r="C1212">
        <v>1973</v>
      </c>
      <c r="D1212" t="s">
        <v>23</v>
      </c>
      <c r="E1212" t="s">
        <v>32</v>
      </c>
      <c r="F1212" t="s">
        <v>1457</v>
      </c>
      <c r="G1212">
        <v>0</v>
      </c>
      <c r="H1212">
        <v>1</v>
      </c>
      <c r="I1212" t="s">
        <v>120</v>
      </c>
      <c r="J1212">
        <v>54</v>
      </c>
      <c r="K1212">
        <v>642</v>
      </c>
      <c r="L1212">
        <v>14</v>
      </c>
      <c r="M1212">
        <v>49</v>
      </c>
      <c r="N1212">
        <v>0</v>
      </c>
      <c r="O1212">
        <v>7</v>
      </c>
      <c r="P1212">
        <v>57</v>
      </c>
      <c r="Q1212">
        <v>1</v>
      </c>
      <c r="R1212">
        <v>9</v>
      </c>
      <c r="S1212">
        <v>9</v>
      </c>
      <c r="T1212">
        <v>5</v>
      </c>
      <c r="U1212">
        <v>0</v>
      </c>
      <c r="V1212">
        <v>0</v>
      </c>
      <c r="W1212" t="s">
        <v>38</v>
      </c>
      <c r="X1212">
        <v>0</v>
      </c>
    </row>
    <row r="1213" spans="2:24" x14ac:dyDescent="0.2">
      <c r="B1213">
        <v>8955</v>
      </c>
      <c r="C1213">
        <v>1958</v>
      </c>
      <c r="D1213" t="s">
        <v>40</v>
      </c>
      <c r="E1213" t="s">
        <v>36</v>
      </c>
      <c r="F1213" t="s">
        <v>1458</v>
      </c>
      <c r="G1213">
        <v>0</v>
      </c>
      <c r="H1213">
        <v>2</v>
      </c>
      <c r="I1213" t="s">
        <v>1459</v>
      </c>
      <c r="J1213">
        <v>54</v>
      </c>
      <c r="K1213">
        <v>35</v>
      </c>
      <c r="L1213">
        <v>0</v>
      </c>
      <c r="M1213">
        <v>4</v>
      </c>
      <c r="N1213">
        <v>0</v>
      </c>
      <c r="O1213">
        <v>0</v>
      </c>
      <c r="P1213">
        <v>10</v>
      </c>
      <c r="Q1213">
        <v>1</v>
      </c>
      <c r="R1213">
        <v>1</v>
      </c>
      <c r="S1213">
        <v>2</v>
      </c>
      <c r="T1213">
        <v>5</v>
      </c>
      <c r="U1213">
        <v>0</v>
      </c>
      <c r="V1213">
        <v>0</v>
      </c>
      <c r="W1213" t="s">
        <v>27</v>
      </c>
      <c r="X1213">
        <v>1</v>
      </c>
    </row>
    <row r="1214" spans="2:24" x14ac:dyDescent="0.2">
      <c r="B1214">
        <v>10033</v>
      </c>
      <c r="C1214">
        <v>1974</v>
      </c>
      <c r="D1214" t="s">
        <v>43</v>
      </c>
      <c r="E1214" t="s">
        <v>24</v>
      </c>
      <c r="F1214" t="s">
        <v>1460</v>
      </c>
      <c r="G1214">
        <v>1</v>
      </c>
      <c r="H1214">
        <v>0</v>
      </c>
      <c r="I1214" t="s">
        <v>878</v>
      </c>
      <c r="J1214">
        <v>54</v>
      </c>
      <c r="K1214">
        <v>2</v>
      </c>
      <c r="L1214">
        <v>3</v>
      </c>
      <c r="M1214">
        <v>10</v>
      </c>
      <c r="N1214">
        <v>11</v>
      </c>
      <c r="O1214">
        <v>2</v>
      </c>
      <c r="P1214">
        <v>10</v>
      </c>
      <c r="Q1214">
        <v>1</v>
      </c>
      <c r="R1214">
        <v>1</v>
      </c>
      <c r="S1214">
        <v>3</v>
      </c>
      <c r="T1214">
        <v>6</v>
      </c>
      <c r="U1214">
        <v>0</v>
      </c>
      <c r="V1214">
        <v>0</v>
      </c>
      <c r="W1214" t="s">
        <v>46</v>
      </c>
      <c r="X1214">
        <v>0</v>
      </c>
    </row>
    <row r="1215" spans="2:24" x14ac:dyDescent="0.2">
      <c r="B1215">
        <v>5751</v>
      </c>
      <c r="C1215">
        <v>1974</v>
      </c>
      <c r="D1215" t="s">
        <v>43</v>
      </c>
      <c r="E1215" t="s">
        <v>24</v>
      </c>
      <c r="F1215" t="s">
        <v>1460</v>
      </c>
      <c r="G1215">
        <v>1</v>
      </c>
      <c r="H1215">
        <v>0</v>
      </c>
      <c r="I1215" t="s">
        <v>878</v>
      </c>
      <c r="J1215">
        <v>54</v>
      </c>
      <c r="K1215">
        <v>2</v>
      </c>
      <c r="L1215">
        <v>3</v>
      </c>
      <c r="M1215">
        <v>10</v>
      </c>
      <c r="N1215">
        <v>11</v>
      </c>
      <c r="O1215">
        <v>2</v>
      </c>
      <c r="P1215">
        <v>10</v>
      </c>
      <c r="Q1215">
        <v>1</v>
      </c>
      <c r="R1215">
        <v>1</v>
      </c>
      <c r="S1215">
        <v>3</v>
      </c>
      <c r="T1215">
        <v>6</v>
      </c>
      <c r="U1215">
        <v>0</v>
      </c>
      <c r="V1215">
        <v>0</v>
      </c>
      <c r="W1215" t="s">
        <v>31</v>
      </c>
      <c r="X1215">
        <v>0</v>
      </c>
    </row>
    <row r="1216" spans="2:24" x14ac:dyDescent="0.2">
      <c r="B1216">
        <v>3308</v>
      </c>
      <c r="C1216">
        <v>1953</v>
      </c>
      <c r="D1216" t="s">
        <v>23</v>
      </c>
      <c r="E1216" t="s">
        <v>32</v>
      </c>
      <c r="F1216" t="s">
        <v>1461</v>
      </c>
      <c r="G1216">
        <v>1</v>
      </c>
      <c r="H1216">
        <v>1</v>
      </c>
      <c r="I1216" s="1">
        <v>41699</v>
      </c>
      <c r="J1216">
        <v>54</v>
      </c>
      <c r="K1216">
        <v>30</v>
      </c>
      <c r="L1216">
        <v>9</v>
      </c>
      <c r="M1216">
        <v>12</v>
      </c>
      <c r="N1216">
        <v>2</v>
      </c>
      <c r="O1216">
        <v>11</v>
      </c>
      <c r="P1216">
        <v>30</v>
      </c>
      <c r="Q1216">
        <v>3</v>
      </c>
      <c r="R1216">
        <v>2</v>
      </c>
      <c r="S1216">
        <v>4</v>
      </c>
      <c r="T1216">
        <v>4</v>
      </c>
      <c r="U1216">
        <v>0</v>
      </c>
      <c r="V1216">
        <v>0</v>
      </c>
      <c r="W1216" t="s">
        <v>67</v>
      </c>
      <c r="X1216">
        <v>0</v>
      </c>
    </row>
    <row r="1217" spans="2:24" x14ac:dyDescent="0.2">
      <c r="B1217">
        <v>7297</v>
      </c>
      <c r="C1217">
        <v>1974</v>
      </c>
      <c r="D1217" t="s">
        <v>23</v>
      </c>
      <c r="E1217" t="s">
        <v>28</v>
      </c>
      <c r="F1217" t="s">
        <v>239</v>
      </c>
      <c r="G1217">
        <v>1</v>
      </c>
      <c r="H1217">
        <v>0</v>
      </c>
      <c r="I1217" t="s">
        <v>737</v>
      </c>
      <c r="J1217">
        <v>54</v>
      </c>
      <c r="K1217">
        <v>5</v>
      </c>
      <c r="L1217">
        <v>3</v>
      </c>
      <c r="M1217">
        <v>10</v>
      </c>
      <c r="N1217">
        <v>12</v>
      </c>
      <c r="O1217">
        <v>7</v>
      </c>
      <c r="P1217">
        <v>20</v>
      </c>
      <c r="Q1217">
        <v>4</v>
      </c>
      <c r="R1217">
        <v>3</v>
      </c>
      <c r="S1217">
        <v>3</v>
      </c>
      <c r="T1217">
        <v>7</v>
      </c>
      <c r="U1217">
        <v>0</v>
      </c>
      <c r="V1217">
        <v>0</v>
      </c>
      <c r="W1217" t="s">
        <v>67</v>
      </c>
      <c r="X1217">
        <v>0</v>
      </c>
    </row>
    <row r="1218" spans="2:24" x14ac:dyDescent="0.2">
      <c r="B1218">
        <v>8008</v>
      </c>
      <c r="C1218">
        <v>1984</v>
      </c>
      <c r="D1218" t="s">
        <v>23</v>
      </c>
      <c r="E1218" t="s">
        <v>36</v>
      </c>
      <c r="F1218" t="s">
        <v>1462</v>
      </c>
      <c r="G1218">
        <v>1</v>
      </c>
      <c r="H1218">
        <v>0</v>
      </c>
      <c r="I1218" s="1">
        <v>41529</v>
      </c>
      <c r="J1218">
        <v>54</v>
      </c>
      <c r="K1218">
        <v>46</v>
      </c>
      <c r="L1218">
        <v>0</v>
      </c>
      <c r="M1218">
        <v>30</v>
      </c>
      <c r="N1218">
        <v>12</v>
      </c>
      <c r="O1218">
        <v>1</v>
      </c>
      <c r="P1218">
        <v>30</v>
      </c>
      <c r="Q1218">
        <v>1</v>
      </c>
      <c r="R1218">
        <v>2</v>
      </c>
      <c r="S1218">
        <v>4</v>
      </c>
      <c r="T1218">
        <v>6</v>
      </c>
      <c r="U1218">
        <v>0</v>
      </c>
      <c r="V1218">
        <v>0</v>
      </c>
      <c r="W1218" t="s">
        <v>27</v>
      </c>
      <c r="X1218">
        <v>0</v>
      </c>
    </row>
    <row r="1219" spans="2:24" x14ac:dyDescent="0.2">
      <c r="B1219">
        <v>1232</v>
      </c>
      <c r="C1219">
        <v>1983</v>
      </c>
      <c r="D1219" t="s">
        <v>40</v>
      </c>
      <c r="E1219" t="s">
        <v>36</v>
      </c>
      <c r="F1219" t="s">
        <v>1463</v>
      </c>
      <c r="G1219">
        <v>0</v>
      </c>
      <c r="H1219">
        <v>0</v>
      </c>
      <c r="I1219" t="s">
        <v>619</v>
      </c>
      <c r="J1219">
        <v>54</v>
      </c>
      <c r="K1219">
        <v>587</v>
      </c>
      <c r="L1219">
        <v>54</v>
      </c>
      <c r="M1219">
        <v>348</v>
      </c>
      <c r="N1219">
        <v>71</v>
      </c>
      <c r="O1219">
        <v>54</v>
      </c>
      <c r="P1219">
        <v>130</v>
      </c>
      <c r="Q1219">
        <v>1</v>
      </c>
      <c r="R1219">
        <v>4</v>
      </c>
      <c r="S1219">
        <v>8</v>
      </c>
      <c r="T1219">
        <v>2</v>
      </c>
      <c r="U1219">
        <v>0</v>
      </c>
      <c r="V1219">
        <v>0</v>
      </c>
      <c r="W1219" t="s">
        <v>46</v>
      </c>
      <c r="X1219">
        <v>0</v>
      </c>
    </row>
    <row r="1220" spans="2:24" x14ac:dyDescent="0.2">
      <c r="B1220">
        <v>2345</v>
      </c>
      <c r="C1220">
        <v>1983</v>
      </c>
      <c r="D1220" t="s">
        <v>40</v>
      </c>
      <c r="E1220" t="s">
        <v>36</v>
      </c>
      <c r="F1220" t="s">
        <v>1463</v>
      </c>
      <c r="G1220">
        <v>0</v>
      </c>
      <c r="H1220">
        <v>0</v>
      </c>
      <c r="I1220" t="s">
        <v>619</v>
      </c>
      <c r="J1220">
        <v>54</v>
      </c>
      <c r="K1220">
        <v>587</v>
      </c>
      <c r="L1220">
        <v>54</v>
      </c>
      <c r="M1220">
        <v>348</v>
      </c>
      <c r="N1220">
        <v>71</v>
      </c>
      <c r="O1220">
        <v>54</v>
      </c>
      <c r="P1220">
        <v>130</v>
      </c>
      <c r="Q1220">
        <v>1</v>
      </c>
      <c r="R1220">
        <v>4</v>
      </c>
      <c r="S1220">
        <v>8</v>
      </c>
      <c r="T1220">
        <v>2</v>
      </c>
      <c r="U1220">
        <v>0</v>
      </c>
      <c r="V1220">
        <v>0</v>
      </c>
      <c r="W1220" t="s">
        <v>38</v>
      </c>
      <c r="X1220">
        <v>0</v>
      </c>
    </row>
    <row r="1221" spans="2:24" x14ac:dyDescent="0.2">
      <c r="B1221">
        <v>1628</v>
      </c>
      <c r="C1221">
        <v>1972</v>
      </c>
      <c r="D1221" t="s">
        <v>23</v>
      </c>
      <c r="E1221" t="s">
        <v>36</v>
      </c>
      <c r="F1221" t="s">
        <v>1464</v>
      </c>
      <c r="G1221">
        <v>0</v>
      </c>
      <c r="H1221">
        <v>0</v>
      </c>
      <c r="I1221" t="s">
        <v>1465</v>
      </c>
      <c r="J1221">
        <v>54</v>
      </c>
      <c r="K1221">
        <v>354</v>
      </c>
      <c r="L1221">
        <v>21</v>
      </c>
      <c r="M1221">
        <v>311</v>
      </c>
      <c r="N1221">
        <v>167</v>
      </c>
      <c r="O1221">
        <v>75</v>
      </c>
      <c r="P1221">
        <v>32</v>
      </c>
      <c r="Q1221">
        <v>1</v>
      </c>
      <c r="R1221">
        <v>9</v>
      </c>
      <c r="S1221">
        <v>4</v>
      </c>
      <c r="T1221">
        <v>4</v>
      </c>
      <c r="U1221">
        <v>0</v>
      </c>
      <c r="V1221">
        <v>0</v>
      </c>
      <c r="W1221" t="s">
        <v>67</v>
      </c>
      <c r="X1221">
        <v>0</v>
      </c>
    </row>
    <row r="1222" spans="2:24" x14ac:dyDescent="0.2">
      <c r="B1222">
        <v>5081</v>
      </c>
      <c r="C1222">
        <v>1968</v>
      </c>
      <c r="D1222" t="s">
        <v>43</v>
      </c>
      <c r="E1222" t="s">
        <v>36</v>
      </c>
      <c r="F1222" t="s">
        <v>1466</v>
      </c>
      <c r="G1222">
        <v>1</v>
      </c>
      <c r="H1222">
        <v>1</v>
      </c>
      <c r="I1222" t="s">
        <v>883</v>
      </c>
      <c r="J1222">
        <v>54</v>
      </c>
      <c r="K1222">
        <v>9</v>
      </c>
      <c r="L1222">
        <v>0</v>
      </c>
      <c r="M1222">
        <v>16</v>
      </c>
      <c r="N1222">
        <v>6</v>
      </c>
      <c r="O1222">
        <v>6</v>
      </c>
      <c r="P1222">
        <v>10</v>
      </c>
      <c r="Q1222">
        <v>1</v>
      </c>
      <c r="R1222">
        <v>1</v>
      </c>
      <c r="S1222">
        <v>3</v>
      </c>
      <c r="T1222">
        <v>8</v>
      </c>
      <c r="U1222">
        <v>0</v>
      </c>
      <c r="V1222">
        <v>0</v>
      </c>
      <c r="W1222" t="s">
        <v>27</v>
      </c>
      <c r="X1222">
        <v>0</v>
      </c>
    </row>
    <row r="1223" spans="2:24" x14ac:dyDescent="0.2">
      <c r="B1223">
        <v>839</v>
      </c>
      <c r="C1223">
        <v>1976</v>
      </c>
      <c r="D1223" t="s">
        <v>40</v>
      </c>
      <c r="E1223" t="s">
        <v>32</v>
      </c>
      <c r="F1223" t="s">
        <v>1467</v>
      </c>
      <c r="G1223">
        <v>1</v>
      </c>
      <c r="H1223">
        <v>0</v>
      </c>
      <c r="I1223" t="s">
        <v>1010</v>
      </c>
      <c r="J1223">
        <v>54</v>
      </c>
      <c r="K1223">
        <v>97</v>
      </c>
      <c r="L1223">
        <v>4</v>
      </c>
      <c r="M1223">
        <v>44</v>
      </c>
      <c r="N1223">
        <v>6</v>
      </c>
      <c r="O1223">
        <v>1</v>
      </c>
      <c r="P1223">
        <v>18</v>
      </c>
      <c r="Q1223">
        <v>1</v>
      </c>
      <c r="R1223">
        <v>3</v>
      </c>
      <c r="S1223">
        <v>4</v>
      </c>
      <c r="T1223">
        <v>5</v>
      </c>
      <c r="U1223">
        <v>0</v>
      </c>
      <c r="V1223">
        <v>0</v>
      </c>
      <c r="W1223" t="s">
        <v>27</v>
      </c>
      <c r="X1223">
        <v>0</v>
      </c>
    </row>
    <row r="1224" spans="2:24" x14ac:dyDescent="0.2">
      <c r="B1224">
        <v>3706</v>
      </c>
      <c r="C1224">
        <v>1979</v>
      </c>
      <c r="D1224" t="s">
        <v>23</v>
      </c>
      <c r="E1224" t="s">
        <v>28</v>
      </c>
      <c r="F1224" t="s">
        <v>1468</v>
      </c>
      <c r="G1224">
        <v>1</v>
      </c>
      <c r="H1224">
        <v>0</v>
      </c>
      <c r="I1224" t="s">
        <v>793</v>
      </c>
      <c r="J1224">
        <v>54</v>
      </c>
      <c r="K1224">
        <v>19</v>
      </c>
      <c r="L1224">
        <v>8</v>
      </c>
      <c r="M1224">
        <v>29</v>
      </c>
      <c r="N1224">
        <v>0</v>
      </c>
      <c r="O1224">
        <v>12</v>
      </c>
      <c r="P1224">
        <v>26</v>
      </c>
      <c r="Q1224">
        <v>1</v>
      </c>
      <c r="R1224">
        <v>2</v>
      </c>
      <c r="S1224">
        <v>2</v>
      </c>
      <c r="T1224">
        <v>7</v>
      </c>
      <c r="U1224">
        <v>1</v>
      </c>
      <c r="V1224">
        <v>0</v>
      </c>
      <c r="W1224" t="s">
        <v>27</v>
      </c>
      <c r="X1224">
        <v>1</v>
      </c>
    </row>
    <row r="1225" spans="2:24" x14ac:dyDescent="0.2">
      <c r="B1225">
        <v>5154</v>
      </c>
      <c r="C1225">
        <v>1973</v>
      </c>
      <c r="D1225" t="s">
        <v>53</v>
      </c>
      <c r="E1225" t="s">
        <v>24</v>
      </c>
      <c r="F1225" t="s">
        <v>657</v>
      </c>
      <c r="G1225">
        <v>1</v>
      </c>
      <c r="H1225">
        <v>0</v>
      </c>
      <c r="I1225" s="1">
        <v>41586</v>
      </c>
      <c r="J1225">
        <v>54</v>
      </c>
      <c r="K1225">
        <v>26</v>
      </c>
      <c r="L1225">
        <v>3</v>
      </c>
      <c r="M1225">
        <v>13</v>
      </c>
      <c r="N1225">
        <v>2</v>
      </c>
      <c r="O1225">
        <v>10</v>
      </c>
      <c r="P1225">
        <v>0</v>
      </c>
      <c r="Q1225">
        <v>1</v>
      </c>
      <c r="R1225">
        <v>2</v>
      </c>
      <c r="S1225">
        <v>3</v>
      </c>
      <c r="T1225">
        <v>6</v>
      </c>
      <c r="U1225">
        <v>0</v>
      </c>
      <c r="V1225">
        <v>0</v>
      </c>
      <c r="W1225" t="s">
        <v>27</v>
      </c>
      <c r="X1225">
        <v>0</v>
      </c>
    </row>
    <row r="1226" spans="2:24" x14ac:dyDescent="0.2">
      <c r="B1226">
        <v>8584</v>
      </c>
      <c r="C1226">
        <v>1953</v>
      </c>
      <c r="D1226" t="s">
        <v>40</v>
      </c>
      <c r="E1226" t="s">
        <v>36</v>
      </c>
      <c r="F1226" t="s">
        <v>1469</v>
      </c>
      <c r="G1226">
        <v>0</v>
      </c>
      <c r="H1226">
        <v>0</v>
      </c>
      <c r="I1226" s="1">
        <v>41492</v>
      </c>
      <c r="J1226">
        <v>54</v>
      </c>
      <c r="K1226">
        <v>376</v>
      </c>
      <c r="L1226">
        <v>53</v>
      </c>
      <c r="M1226">
        <v>462</v>
      </c>
      <c r="N1226">
        <v>168</v>
      </c>
      <c r="O1226">
        <v>53</v>
      </c>
      <c r="P1226">
        <v>53</v>
      </c>
      <c r="Q1226">
        <v>1</v>
      </c>
      <c r="R1226">
        <v>2</v>
      </c>
      <c r="S1226">
        <v>7</v>
      </c>
      <c r="T1226">
        <v>0</v>
      </c>
      <c r="U1226">
        <v>0</v>
      </c>
      <c r="V1226">
        <v>0</v>
      </c>
      <c r="W1226" t="s">
        <v>27</v>
      </c>
      <c r="X1226">
        <v>0</v>
      </c>
    </row>
    <row r="1227" spans="2:24" x14ac:dyDescent="0.2">
      <c r="B1227">
        <v>6583</v>
      </c>
      <c r="C1227">
        <v>1956</v>
      </c>
      <c r="D1227" t="s">
        <v>43</v>
      </c>
      <c r="E1227" t="s">
        <v>32</v>
      </c>
      <c r="F1227" t="s">
        <v>1470</v>
      </c>
      <c r="G1227">
        <v>0</v>
      </c>
      <c r="H1227">
        <v>0</v>
      </c>
      <c r="I1227" s="1">
        <v>41339</v>
      </c>
      <c r="J1227">
        <v>54</v>
      </c>
      <c r="K1227">
        <v>390</v>
      </c>
      <c r="L1227">
        <v>22</v>
      </c>
      <c r="M1227">
        <v>323</v>
      </c>
      <c r="N1227">
        <v>104</v>
      </c>
      <c r="O1227">
        <v>35</v>
      </c>
      <c r="P1227">
        <v>107</v>
      </c>
      <c r="Q1227">
        <v>1</v>
      </c>
      <c r="R1227">
        <v>6</v>
      </c>
      <c r="S1227">
        <v>6</v>
      </c>
      <c r="T1227">
        <v>3</v>
      </c>
      <c r="U1227">
        <v>0</v>
      </c>
      <c r="V1227">
        <v>0</v>
      </c>
      <c r="W1227" t="s">
        <v>27</v>
      </c>
      <c r="X1227">
        <v>1</v>
      </c>
    </row>
    <row r="1228" spans="2:24" x14ac:dyDescent="0.2">
      <c r="B1228">
        <v>3433</v>
      </c>
      <c r="C1228">
        <v>1956</v>
      </c>
      <c r="D1228" t="s">
        <v>43</v>
      </c>
      <c r="E1228" t="s">
        <v>32</v>
      </c>
      <c r="F1228" t="s">
        <v>1470</v>
      </c>
      <c r="G1228">
        <v>0</v>
      </c>
      <c r="H1228">
        <v>0</v>
      </c>
      <c r="I1228" s="1">
        <v>41339</v>
      </c>
      <c r="J1228">
        <v>54</v>
      </c>
      <c r="K1228">
        <v>390</v>
      </c>
      <c r="L1228">
        <v>22</v>
      </c>
      <c r="M1228">
        <v>323</v>
      </c>
      <c r="N1228">
        <v>104</v>
      </c>
      <c r="O1228">
        <v>35</v>
      </c>
      <c r="P1228">
        <v>107</v>
      </c>
      <c r="Q1228">
        <v>1</v>
      </c>
      <c r="R1228">
        <v>6</v>
      </c>
      <c r="S1228">
        <v>6</v>
      </c>
      <c r="T1228">
        <v>3</v>
      </c>
      <c r="U1228">
        <v>0</v>
      </c>
      <c r="V1228">
        <v>0</v>
      </c>
      <c r="W1228" t="s">
        <v>27</v>
      </c>
      <c r="X1228">
        <v>1</v>
      </c>
    </row>
    <row r="1229" spans="2:24" x14ac:dyDescent="0.2">
      <c r="B1229">
        <v>10486</v>
      </c>
      <c r="C1229">
        <v>1949</v>
      </c>
      <c r="D1229" t="s">
        <v>23</v>
      </c>
      <c r="E1229" t="s">
        <v>32</v>
      </c>
      <c r="F1229" t="s">
        <v>1471</v>
      </c>
      <c r="G1229">
        <v>0</v>
      </c>
      <c r="H1229">
        <v>0</v>
      </c>
      <c r="I1229" t="s">
        <v>180</v>
      </c>
      <c r="J1229">
        <v>54</v>
      </c>
      <c r="K1229">
        <v>476</v>
      </c>
      <c r="L1229">
        <v>75</v>
      </c>
      <c r="M1229">
        <v>162</v>
      </c>
      <c r="N1229">
        <v>29</v>
      </c>
      <c r="O1229">
        <v>151</v>
      </c>
      <c r="P1229">
        <v>97</v>
      </c>
      <c r="Q1229">
        <v>1</v>
      </c>
      <c r="R1229">
        <v>4</v>
      </c>
      <c r="S1229">
        <v>8</v>
      </c>
      <c r="T1229">
        <v>2</v>
      </c>
      <c r="U1229">
        <v>0</v>
      </c>
      <c r="V1229">
        <v>0</v>
      </c>
      <c r="W1229" t="s">
        <v>27</v>
      </c>
      <c r="X1229">
        <v>0</v>
      </c>
    </row>
    <row r="1230" spans="2:24" x14ac:dyDescent="0.2">
      <c r="B1230">
        <v>8687</v>
      </c>
      <c r="C1230">
        <v>1979</v>
      </c>
      <c r="D1230" t="s">
        <v>23</v>
      </c>
      <c r="E1230" t="s">
        <v>36</v>
      </c>
      <c r="F1230" t="s">
        <v>1472</v>
      </c>
      <c r="G1230">
        <v>0</v>
      </c>
      <c r="H1230">
        <v>1</v>
      </c>
      <c r="I1230" s="1">
        <v>41430</v>
      </c>
      <c r="J1230">
        <v>54</v>
      </c>
      <c r="K1230">
        <v>121</v>
      </c>
      <c r="L1230">
        <v>62</v>
      </c>
      <c r="M1230">
        <v>90</v>
      </c>
      <c r="N1230">
        <v>68</v>
      </c>
      <c r="O1230">
        <v>20</v>
      </c>
      <c r="P1230">
        <v>125</v>
      </c>
      <c r="Q1230">
        <v>3</v>
      </c>
      <c r="R1230">
        <v>2</v>
      </c>
      <c r="S1230">
        <v>8</v>
      </c>
      <c r="T1230">
        <v>3</v>
      </c>
      <c r="U1230">
        <v>0</v>
      </c>
      <c r="V1230">
        <v>0</v>
      </c>
      <c r="W1230" t="s">
        <v>50</v>
      </c>
      <c r="X1230">
        <v>0</v>
      </c>
    </row>
    <row r="1231" spans="2:24" x14ac:dyDescent="0.2">
      <c r="B1231">
        <v>7842</v>
      </c>
      <c r="C1231">
        <v>1969</v>
      </c>
      <c r="D1231" t="s">
        <v>23</v>
      </c>
      <c r="E1231" t="s">
        <v>28</v>
      </c>
      <c r="F1231" t="s">
        <v>1473</v>
      </c>
      <c r="G1231">
        <v>1</v>
      </c>
      <c r="H1231">
        <v>1</v>
      </c>
      <c r="I1231" t="s">
        <v>400</v>
      </c>
      <c r="J1231">
        <v>54</v>
      </c>
      <c r="K1231">
        <v>18</v>
      </c>
      <c r="L1231">
        <v>7</v>
      </c>
      <c r="M1231">
        <v>34</v>
      </c>
      <c r="N1231">
        <v>10</v>
      </c>
      <c r="O1231">
        <v>2</v>
      </c>
      <c r="P1231">
        <v>3</v>
      </c>
      <c r="Q1231">
        <v>3</v>
      </c>
      <c r="R1231">
        <v>3</v>
      </c>
      <c r="S1231">
        <v>3</v>
      </c>
      <c r="T1231">
        <v>8</v>
      </c>
      <c r="U1231">
        <v>0</v>
      </c>
      <c r="V1231">
        <v>0</v>
      </c>
      <c r="W1231" t="s">
        <v>27</v>
      </c>
      <c r="X1231">
        <v>0</v>
      </c>
    </row>
    <row r="1232" spans="2:24" x14ac:dyDescent="0.2">
      <c r="B1232">
        <v>3749</v>
      </c>
      <c r="C1232">
        <v>1974</v>
      </c>
      <c r="D1232" t="s">
        <v>23</v>
      </c>
      <c r="E1232" t="s">
        <v>36</v>
      </c>
      <c r="F1232" t="s">
        <v>1474</v>
      </c>
      <c r="G1232">
        <v>0</v>
      </c>
      <c r="H1232">
        <v>0</v>
      </c>
      <c r="I1232" s="1">
        <v>41308</v>
      </c>
      <c r="J1232">
        <v>54</v>
      </c>
      <c r="K1232">
        <v>627</v>
      </c>
      <c r="L1232">
        <v>91</v>
      </c>
      <c r="M1232">
        <v>597</v>
      </c>
      <c r="N1232">
        <v>159</v>
      </c>
      <c r="O1232">
        <v>91</v>
      </c>
      <c r="P1232">
        <v>15</v>
      </c>
      <c r="Q1232">
        <v>1</v>
      </c>
      <c r="R1232">
        <v>6</v>
      </c>
      <c r="S1232">
        <v>12</v>
      </c>
      <c r="T1232">
        <v>3</v>
      </c>
      <c r="U1232">
        <v>0</v>
      </c>
      <c r="V1232">
        <v>0</v>
      </c>
      <c r="W1232" t="s">
        <v>31</v>
      </c>
      <c r="X1232">
        <v>0</v>
      </c>
    </row>
    <row r="1233" spans="2:24" x14ac:dyDescent="0.2">
      <c r="B1233">
        <v>1331</v>
      </c>
      <c r="C1233">
        <v>1978</v>
      </c>
      <c r="D1233" t="s">
        <v>23</v>
      </c>
      <c r="E1233" t="s">
        <v>28</v>
      </c>
      <c r="F1233" t="s">
        <v>1475</v>
      </c>
      <c r="G1233">
        <v>1</v>
      </c>
      <c r="H1233">
        <v>0</v>
      </c>
      <c r="I1233" s="1">
        <v>41306</v>
      </c>
      <c r="J1233">
        <v>54</v>
      </c>
      <c r="K1233">
        <v>12</v>
      </c>
      <c r="L1233">
        <v>6</v>
      </c>
      <c r="M1233">
        <v>20</v>
      </c>
      <c r="N1233">
        <v>30</v>
      </c>
      <c r="O1233">
        <v>1</v>
      </c>
      <c r="P1233">
        <v>3</v>
      </c>
      <c r="Q1233">
        <v>2</v>
      </c>
      <c r="R1233">
        <v>2</v>
      </c>
      <c r="S1233">
        <v>3</v>
      </c>
      <c r="T1233">
        <v>7</v>
      </c>
      <c r="U1233">
        <v>0</v>
      </c>
      <c r="V1233">
        <v>0</v>
      </c>
      <c r="W1233" t="s">
        <v>38</v>
      </c>
      <c r="X1233">
        <v>0</v>
      </c>
    </row>
    <row r="1234" spans="2:24" x14ac:dyDescent="0.2">
      <c r="B1234">
        <v>5995</v>
      </c>
      <c r="C1234">
        <v>1963</v>
      </c>
      <c r="D1234" t="s">
        <v>23</v>
      </c>
      <c r="E1234" t="s">
        <v>24</v>
      </c>
      <c r="F1234" t="s">
        <v>1476</v>
      </c>
      <c r="G1234">
        <v>1</v>
      </c>
      <c r="H1234">
        <v>1</v>
      </c>
      <c r="I1234" t="s">
        <v>1477</v>
      </c>
      <c r="J1234">
        <v>54</v>
      </c>
      <c r="K1234">
        <v>165</v>
      </c>
      <c r="L1234">
        <v>3</v>
      </c>
      <c r="M1234">
        <v>147</v>
      </c>
      <c r="N1234">
        <v>4</v>
      </c>
      <c r="O1234">
        <v>24</v>
      </c>
      <c r="P1234">
        <v>41</v>
      </c>
      <c r="Q1234">
        <v>7</v>
      </c>
      <c r="R1234">
        <v>6</v>
      </c>
      <c r="S1234">
        <v>5</v>
      </c>
      <c r="T1234">
        <v>8</v>
      </c>
      <c r="U1234">
        <v>1</v>
      </c>
      <c r="V1234">
        <v>0</v>
      </c>
      <c r="W1234" t="s">
        <v>27</v>
      </c>
      <c r="X1234">
        <v>0</v>
      </c>
    </row>
    <row r="1235" spans="2:24" x14ac:dyDescent="0.2">
      <c r="B1235">
        <v>8985</v>
      </c>
      <c r="C1235">
        <v>1965</v>
      </c>
      <c r="D1235" t="s">
        <v>43</v>
      </c>
      <c r="E1235" t="s">
        <v>36</v>
      </c>
      <c r="F1235" t="s">
        <v>1478</v>
      </c>
      <c r="G1235">
        <v>0</v>
      </c>
      <c r="H1235">
        <v>1</v>
      </c>
      <c r="I1235" s="1">
        <v>41010</v>
      </c>
      <c r="J1235">
        <v>54</v>
      </c>
      <c r="K1235">
        <v>806</v>
      </c>
      <c r="L1235">
        <v>80</v>
      </c>
      <c r="M1235">
        <v>161</v>
      </c>
      <c r="N1235">
        <v>120</v>
      </c>
      <c r="O1235">
        <v>11</v>
      </c>
      <c r="P1235">
        <v>33</v>
      </c>
      <c r="Q1235">
        <v>5</v>
      </c>
      <c r="R1235">
        <v>10</v>
      </c>
      <c r="S1235">
        <v>10</v>
      </c>
      <c r="T1235">
        <v>6</v>
      </c>
      <c r="U1235">
        <v>0</v>
      </c>
      <c r="V1235">
        <v>0</v>
      </c>
      <c r="W1235" t="s">
        <v>27</v>
      </c>
      <c r="X1235">
        <v>0</v>
      </c>
    </row>
    <row r="1236" spans="2:24" x14ac:dyDescent="0.2">
      <c r="B1236">
        <v>2798</v>
      </c>
      <c r="C1236">
        <v>1978</v>
      </c>
      <c r="D1236" t="s">
        <v>40</v>
      </c>
      <c r="E1236" t="s">
        <v>36</v>
      </c>
      <c r="F1236" t="s">
        <v>1479</v>
      </c>
      <c r="G1236">
        <v>0</v>
      </c>
      <c r="H1236">
        <v>0</v>
      </c>
      <c r="I1236" s="1">
        <v>40950</v>
      </c>
      <c r="J1236">
        <v>54</v>
      </c>
      <c r="K1236">
        <v>763</v>
      </c>
      <c r="L1236">
        <v>29</v>
      </c>
      <c r="M1236">
        <v>138</v>
      </c>
      <c r="N1236">
        <v>76</v>
      </c>
      <c r="O1236">
        <v>176</v>
      </c>
      <c r="P1236">
        <v>58</v>
      </c>
      <c r="Q1236">
        <v>0</v>
      </c>
      <c r="R1236">
        <v>7</v>
      </c>
      <c r="S1236">
        <v>10</v>
      </c>
      <c r="T1236">
        <v>4</v>
      </c>
      <c r="U1236">
        <v>1</v>
      </c>
      <c r="V1236">
        <v>0</v>
      </c>
      <c r="W1236" t="s">
        <v>67</v>
      </c>
      <c r="X1236">
        <v>3</v>
      </c>
    </row>
    <row r="1237" spans="2:24" x14ac:dyDescent="0.2">
      <c r="B1237">
        <v>7108</v>
      </c>
      <c r="C1237">
        <v>1966</v>
      </c>
      <c r="D1237" t="s">
        <v>53</v>
      </c>
      <c r="E1237" t="s">
        <v>55</v>
      </c>
      <c r="F1237" t="s">
        <v>1480</v>
      </c>
      <c r="G1237">
        <v>1</v>
      </c>
      <c r="H1237">
        <v>1</v>
      </c>
      <c r="I1237" s="1">
        <v>41130</v>
      </c>
      <c r="J1237">
        <v>54</v>
      </c>
      <c r="K1237">
        <v>205</v>
      </c>
      <c r="L1237">
        <v>20</v>
      </c>
      <c r="M1237">
        <v>47</v>
      </c>
      <c r="N1237">
        <v>23</v>
      </c>
      <c r="O1237">
        <v>2</v>
      </c>
      <c r="P1237">
        <v>56</v>
      </c>
      <c r="Q1237">
        <v>6</v>
      </c>
      <c r="R1237">
        <v>5</v>
      </c>
      <c r="S1237">
        <v>5</v>
      </c>
      <c r="T1237">
        <v>5</v>
      </c>
      <c r="U1237">
        <v>0</v>
      </c>
      <c r="V1237">
        <v>0</v>
      </c>
      <c r="W1237" t="s">
        <v>67</v>
      </c>
      <c r="X1237">
        <v>0</v>
      </c>
    </row>
    <row r="1238" spans="2:24" x14ac:dyDescent="0.2">
      <c r="B1238">
        <v>2781</v>
      </c>
      <c r="C1238">
        <v>1982</v>
      </c>
      <c r="D1238" t="s">
        <v>23</v>
      </c>
      <c r="E1238" t="s">
        <v>28</v>
      </c>
      <c r="F1238" t="s">
        <v>1481</v>
      </c>
      <c r="G1238">
        <v>0</v>
      </c>
      <c r="H1238">
        <v>0</v>
      </c>
      <c r="I1238" t="s">
        <v>869</v>
      </c>
      <c r="J1238">
        <v>55</v>
      </c>
      <c r="K1238">
        <v>1003</v>
      </c>
      <c r="L1238">
        <v>34</v>
      </c>
      <c r="M1238">
        <v>536</v>
      </c>
      <c r="N1238">
        <v>134</v>
      </c>
      <c r="O1238">
        <v>51</v>
      </c>
      <c r="P1238">
        <v>34</v>
      </c>
      <c r="Q1238">
        <v>1</v>
      </c>
      <c r="R1238">
        <v>4</v>
      </c>
      <c r="S1238">
        <v>6</v>
      </c>
      <c r="T1238">
        <v>2</v>
      </c>
      <c r="U1238">
        <v>1</v>
      </c>
      <c r="V1238">
        <v>0</v>
      </c>
      <c r="W1238" t="s">
        <v>67</v>
      </c>
      <c r="X1238">
        <v>2</v>
      </c>
    </row>
    <row r="1239" spans="2:24" x14ac:dyDescent="0.2">
      <c r="B1239">
        <v>3623</v>
      </c>
      <c r="C1239">
        <v>1977</v>
      </c>
      <c r="D1239" t="s">
        <v>23</v>
      </c>
      <c r="E1239" t="s">
        <v>36</v>
      </c>
      <c r="F1239" t="s">
        <v>1482</v>
      </c>
      <c r="G1239">
        <v>1</v>
      </c>
      <c r="H1239">
        <v>0</v>
      </c>
      <c r="I1239" s="1">
        <v>41949</v>
      </c>
      <c r="J1239">
        <v>55</v>
      </c>
      <c r="K1239">
        <v>4</v>
      </c>
      <c r="L1239">
        <v>0</v>
      </c>
      <c r="M1239">
        <v>16</v>
      </c>
      <c r="N1239">
        <v>17</v>
      </c>
      <c r="O1239">
        <v>4</v>
      </c>
      <c r="P1239">
        <v>4</v>
      </c>
      <c r="Q1239">
        <v>3</v>
      </c>
      <c r="R1239">
        <v>4</v>
      </c>
      <c r="S1239">
        <v>3</v>
      </c>
      <c r="T1239">
        <v>7</v>
      </c>
      <c r="U1239">
        <v>0</v>
      </c>
      <c r="V1239">
        <v>0</v>
      </c>
      <c r="W1239" t="s">
        <v>50</v>
      </c>
      <c r="X1239">
        <v>0</v>
      </c>
    </row>
    <row r="1240" spans="2:24" x14ac:dyDescent="0.2">
      <c r="B1240">
        <v>194</v>
      </c>
      <c r="C1240">
        <v>1966</v>
      </c>
      <c r="D1240" t="s">
        <v>23</v>
      </c>
      <c r="E1240" t="s">
        <v>32</v>
      </c>
      <c r="F1240" t="s">
        <v>1483</v>
      </c>
      <c r="G1240">
        <v>1</v>
      </c>
      <c r="H1240">
        <v>1</v>
      </c>
      <c r="I1240" s="1">
        <v>41888</v>
      </c>
      <c r="J1240">
        <v>55</v>
      </c>
      <c r="K1240">
        <v>23</v>
      </c>
      <c r="L1240">
        <v>0</v>
      </c>
      <c r="M1240">
        <v>11</v>
      </c>
      <c r="N1240">
        <v>3</v>
      </c>
      <c r="O1240">
        <v>2</v>
      </c>
      <c r="P1240">
        <v>2</v>
      </c>
      <c r="Q1240">
        <v>1</v>
      </c>
      <c r="R1240">
        <v>1</v>
      </c>
      <c r="S1240">
        <v>3</v>
      </c>
      <c r="T1240">
        <v>6</v>
      </c>
      <c r="U1240">
        <v>0</v>
      </c>
      <c r="V1240">
        <v>0</v>
      </c>
      <c r="W1240" t="s">
        <v>27</v>
      </c>
      <c r="X1240">
        <v>0</v>
      </c>
    </row>
    <row r="1241" spans="2:24" x14ac:dyDescent="0.2">
      <c r="B1241">
        <v>10833</v>
      </c>
      <c r="C1241">
        <v>1976</v>
      </c>
      <c r="D1241" t="s">
        <v>23</v>
      </c>
      <c r="E1241" t="s">
        <v>32</v>
      </c>
      <c r="F1241" t="s">
        <v>1484</v>
      </c>
      <c r="G1241">
        <v>0</v>
      </c>
      <c r="H1241">
        <v>1</v>
      </c>
      <c r="I1241" t="s">
        <v>1384</v>
      </c>
      <c r="J1241">
        <v>55</v>
      </c>
      <c r="K1241">
        <v>790</v>
      </c>
      <c r="L1241">
        <v>19</v>
      </c>
      <c r="M1241">
        <v>133</v>
      </c>
      <c r="N1241">
        <v>12</v>
      </c>
      <c r="O1241">
        <v>0</v>
      </c>
      <c r="P1241">
        <v>19</v>
      </c>
      <c r="Q1241">
        <v>3</v>
      </c>
      <c r="R1241">
        <v>8</v>
      </c>
      <c r="S1241">
        <v>13</v>
      </c>
      <c r="T1241">
        <v>6</v>
      </c>
      <c r="U1241">
        <v>0</v>
      </c>
      <c r="V1241">
        <v>0</v>
      </c>
      <c r="W1241" t="s">
        <v>27</v>
      </c>
      <c r="X1241">
        <v>1</v>
      </c>
    </row>
    <row r="1242" spans="2:24" x14ac:dyDescent="0.2">
      <c r="B1242">
        <v>2315</v>
      </c>
      <c r="C1242">
        <v>1961</v>
      </c>
      <c r="D1242" t="s">
        <v>23</v>
      </c>
      <c r="E1242" t="s">
        <v>24</v>
      </c>
      <c r="F1242" t="s">
        <v>1485</v>
      </c>
      <c r="G1242">
        <v>0</v>
      </c>
      <c r="H1242">
        <v>1</v>
      </c>
      <c r="I1242" t="s">
        <v>447</v>
      </c>
      <c r="J1242">
        <v>55</v>
      </c>
      <c r="K1242">
        <v>10</v>
      </c>
      <c r="L1242">
        <v>0</v>
      </c>
      <c r="M1242">
        <v>11</v>
      </c>
      <c r="N1242">
        <v>17</v>
      </c>
      <c r="O1242">
        <v>29</v>
      </c>
      <c r="P1242">
        <v>29</v>
      </c>
      <c r="Q1242">
        <v>1</v>
      </c>
      <c r="R1242">
        <v>1</v>
      </c>
      <c r="S1242">
        <v>2</v>
      </c>
      <c r="T1242">
        <v>4</v>
      </c>
      <c r="U1242">
        <v>0</v>
      </c>
      <c r="V1242">
        <v>0</v>
      </c>
      <c r="W1242" t="s">
        <v>27</v>
      </c>
      <c r="X1242">
        <v>0</v>
      </c>
    </row>
    <row r="1243" spans="2:24" x14ac:dyDescent="0.2">
      <c r="B1243">
        <v>6336</v>
      </c>
      <c r="C1243">
        <v>1961</v>
      </c>
      <c r="D1243" t="s">
        <v>23</v>
      </c>
      <c r="E1243" t="s">
        <v>32</v>
      </c>
      <c r="F1243" t="s">
        <v>1486</v>
      </c>
      <c r="G1243">
        <v>1</v>
      </c>
      <c r="H1243">
        <v>1</v>
      </c>
      <c r="I1243" s="1">
        <v>41794</v>
      </c>
      <c r="J1243">
        <v>55</v>
      </c>
      <c r="K1243">
        <v>13</v>
      </c>
      <c r="L1243">
        <v>2</v>
      </c>
      <c r="M1243">
        <v>14</v>
      </c>
      <c r="N1243">
        <v>8</v>
      </c>
      <c r="O1243">
        <v>7</v>
      </c>
      <c r="P1243">
        <v>4</v>
      </c>
      <c r="Q1243">
        <v>4</v>
      </c>
      <c r="R1243">
        <v>2</v>
      </c>
      <c r="S1243">
        <v>4</v>
      </c>
      <c r="T1243">
        <v>6</v>
      </c>
      <c r="U1243">
        <v>0</v>
      </c>
      <c r="V1243">
        <v>0</v>
      </c>
      <c r="W1243" t="s">
        <v>67</v>
      </c>
      <c r="X1243">
        <v>0</v>
      </c>
    </row>
    <row r="1244" spans="2:24" x14ac:dyDescent="0.2">
      <c r="B1244">
        <v>10738</v>
      </c>
      <c r="C1244">
        <v>1952</v>
      </c>
      <c r="D1244" t="s">
        <v>53</v>
      </c>
      <c r="E1244" t="s">
        <v>28</v>
      </c>
      <c r="F1244" t="s">
        <v>1487</v>
      </c>
      <c r="G1244">
        <v>1</v>
      </c>
      <c r="H1244">
        <v>1</v>
      </c>
      <c r="I1244" t="s">
        <v>1424</v>
      </c>
      <c r="J1244">
        <v>55</v>
      </c>
      <c r="K1244">
        <v>40</v>
      </c>
      <c r="L1244">
        <v>0</v>
      </c>
      <c r="M1244">
        <v>19</v>
      </c>
      <c r="N1244">
        <v>2</v>
      </c>
      <c r="O1244">
        <v>1</v>
      </c>
      <c r="P1244">
        <v>3</v>
      </c>
      <c r="Q1244">
        <v>1</v>
      </c>
      <c r="R1244">
        <v>2</v>
      </c>
      <c r="S1244">
        <v>3</v>
      </c>
      <c r="T1244">
        <v>7</v>
      </c>
      <c r="U1244">
        <v>0</v>
      </c>
      <c r="V1244">
        <v>0</v>
      </c>
      <c r="W1244" t="s">
        <v>38</v>
      </c>
      <c r="X1244">
        <v>0</v>
      </c>
    </row>
    <row r="1245" spans="2:24" x14ac:dyDescent="0.2">
      <c r="B1245">
        <v>8286</v>
      </c>
      <c r="C1245">
        <v>1966</v>
      </c>
      <c r="D1245" t="s">
        <v>40</v>
      </c>
      <c r="E1245" t="s">
        <v>36</v>
      </c>
      <c r="F1245" t="s">
        <v>1488</v>
      </c>
      <c r="G1245">
        <v>0</v>
      </c>
      <c r="H1245">
        <v>1</v>
      </c>
      <c r="I1245" t="s">
        <v>233</v>
      </c>
      <c r="J1245">
        <v>55</v>
      </c>
      <c r="K1245">
        <v>98</v>
      </c>
      <c r="L1245">
        <v>1</v>
      </c>
      <c r="M1245">
        <v>17</v>
      </c>
      <c r="N1245">
        <v>0</v>
      </c>
      <c r="O1245">
        <v>1</v>
      </c>
      <c r="P1245">
        <v>5</v>
      </c>
      <c r="Q1245">
        <v>1</v>
      </c>
      <c r="R1245">
        <v>3</v>
      </c>
      <c r="S1245">
        <v>4</v>
      </c>
      <c r="T1245">
        <v>7</v>
      </c>
      <c r="U1245">
        <v>0</v>
      </c>
      <c r="V1245">
        <v>0</v>
      </c>
      <c r="W1245" t="s">
        <v>67</v>
      </c>
      <c r="X1245">
        <v>1</v>
      </c>
    </row>
    <row r="1246" spans="2:24" x14ac:dyDescent="0.2">
      <c r="B1246">
        <v>2166</v>
      </c>
      <c r="C1246">
        <v>1961</v>
      </c>
      <c r="D1246" t="s">
        <v>43</v>
      </c>
      <c r="E1246" t="s">
        <v>55</v>
      </c>
      <c r="F1246" t="s">
        <v>1489</v>
      </c>
      <c r="G1246">
        <v>1</v>
      </c>
      <c r="H1246">
        <v>1</v>
      </c>
      <c r="I1246" s="1">
        <v>41615</v>
      </c>
      <c r="J1246">
        <v>55</v>
      </c>
      <c r="K1246">
        <v>12</v>
      </c>
      <c r="L1246">
        <v>1</v>
      </c>
      <c r="M1246">
        <v>3</v>
      </c>
      <c r="N1246">
        <v>0</v>
      </c>
      <c r="O1246">
        <v>0</v>
      </c>
      <c r="P1246">
        <v>7</v>
      </c>
      <c r="Q1246">
        <v>1</v>
      </c>
      <c r="R1246">
        <v>0</v>
      </c>
      <c r="S1246">
        <v>2</v>
      </c>
      <c r="T1246">
        <v>4</v>
      </c>
      <c r="U1246">
        <v>0</v>
      </c>
      <c r="V1246">
        <v>0</v>
      </c>
      <c r="W1246" t="s">
        <v>67</v>
      </c>
      <c r="X1246">
        <v>0</v>
      </c>
    </row>
    <row r="1247" spans="2:24" x14ac:dyDescent="0.2">
      <c r="B1247">
        <v>10691</v>
      </c>
      <c r="C1247">
        <v>1961</v>
      </c>
      <c r="D1247" t="s">
        <v>53</v>
      </c>
      <c r="E1247" t="s">
        <v>32</v>
      </c>
      <c r="F1247" t="s">
        <v>1490</v>
      </c>
      <c r="G1247">
        <v>1</v>
      </c>
      <c r="H1247">
        <v>1</v>
      </c>
      <c r="I1247" t="s">
        <v>1491</v>
      </c>
      <c r="J1247">
        <v>55</v>
      </c>
      <c r="K1247">
        <v>11</v>
      </c>
      <c r="L1247">
        <v>0</v>
      </c>
      <c r="M1247">
        <v>10</v>
      </c>
      <c r="N1247">
        <v>0</v>
      </c>
      <c r="O1247">
        <v>2</v>
      </c>
      <c r="P1247">
        <v>20</v>
      </c>
      <c r="Q1247">
        <v>1</v>
      </c>
      <c r="R1247">
        <v>1</v>
      </c>
      <c r="S1247">
        <v>2</v>
      </c>
      <c r="T1247">
        <v>6</v>
      </c>
      <c r="U1247">
        <v>0</v>
      </c>
      <c r="V1247">
        <v>0</v>
      </c>
      <c r="W1247" t="s">
        <v>27</v>
      </c>
      <c r="X1247">
        <v>0</v>
      </c>
    </row>
    <row r="1248" spans="2:24" x14ac:dyDescent="0.2">
      <c r="B1248">
        <v>9739</v>
      </c>
      <c r="C1248">
        <v>1964</v>
      </c>
      <c r="D1248" t="s">
        <v>23</v>
      </c>
      <c r="E1248" t="s">
        <v>28</v>
      </c>
      <c r="F1248" t="s">
        <v>1492</v>
      </c>
      <c r="G1248">
        <v>0</v>
      </c>
      <c r="H1248">
        <v>1</v>
      </c>
      <c r="I1248" t="s">
        <v>314</v>
      </c>
      <c r="J1248">
        <v>55</v>
      </c>
      <c r="K1248">
        <v>62</v>
      </c>
      <c r="L1248">
        <v>0</v>
      </c>
      <c r="M1248">
        <v>22</v>
      </c>
      <c r="N1248">
        <v>3</v>
      </c>
      <c r="O1248">
        <v>1</v>
      </c>
      <c r="P1248">
        <v>26</v>
      </c>
      <c r="Q1248">
        <v>2</v>
      </c>
      <c r="R1248">
        <v>2</v>
      </c>
      <c r="S1248">
        <v>2</v>
      </c>
      <c r="T1248">
        <v>7</v>
      </c>
      <c r="U1248">
        <v>0</v>
      </c>
      <c r="V1248">
        <v>0</v>
      </c>
      <c r="W1248" t="s">
        <v>27</v>
      </c>
      <c r="X1248">
        <v>0</v>
      </c>
    </row>
    <row r="1249" spans="2:24" x14ac:dyDescent="0.2">
      <c r="B1249">
        <v>1829</v>
      </c>
      <c r="C1249">
        <v>1962</v>
      </c>
      <c r="D1249" t="s">
        <v>40</v>
      </c>
      <c r="E1249" t="s">
        <v>24</v>
      </c>
      <c r="F1249" t="s">
        <v>1493</v>
      </c>
      <c r="G1249">
        <v>0</v>
      </c>
      <c r="H1249">
        <v>1</v>
      </c>
      <c r="I1249" t="s">
        <v>314</v>
      </c>
      <c r="J1249">
        <v>55</v>
      </c>
      <c r="K1249">
        <v>1148</v>
      </c>
      <c r="L1249">
        <v>0</v>
      </c>
      <c r="M1249">
        <v>60</v>
      </c>
      <c r="N1249">
        <v>0</v>
      </c>
      <c r="O1249">
        <v>0</v>
      </c>
      <c r="P1249">
        <v>24</v>
      </c>
      <c r="Q1249">
        <v>3</v>
      </c>
      <c r="R1249">
        <v>9</v>
      </c>
      <c r="S1249">
        <v>4</v>
      </c>
      <c r="T1249">
        <v>7</v>
      </c>
      <c r="U1249">
        <v>1</v>
      </c>
      <c r="V1249">
        <v>0</v>
      </c>
      <c r="W1249" t="s">
        <v>27</v>
      </c>
      <c r="X1249">
        <v>1</v>
      </c>
    </row>
    <row r="1250" spans="2:24" x14ac:dyDescent="0.2">
      <c r="B1250">
        <v>6260</v>
      </c>
      <c r="C1250">
        <v>1956</v>
      </c>
      <c r="D1250" t="s">
        <v>53</v>
      </c>
      <c r="E1250" t="s">
        <v>36</v>
      </c>
      <c r="F1250" t="s">
        <v>1494</v>
      </c>
      <c r="G1250">
        <v>0</v>
      </c>
      <c r="H1250">
        <v>0</v>
      </c>
      <c r="I1250" t="s">
        <v>1495</v>
      </c>
      <c r="J1250">
        <v>55</v>
      </c>
      <c r="K1250">
        <v>984</v>
      </c>
      <c r="L1250">
        <v>51</v>
      </c>
      <c r="M1250">
        <v>432</v>
      </c>
      <c r="N1250">
        <v>180</v>
      </c>
      <c r="O1250">
        <v>120</v>
      </c>
      <c r="P1250">
        <v>190</v>
      </c>
      <c r="Q1250">
        <v>1</v>
      </c>
      <c r="R1250">
        <v>3</v>
      </c>
      <c r="S1250">
        <v>13</v>
      </c>
      <c r="T1250">
        <v>1</v>
      </c>
      <c r="U1250">
        <v>1</v>
      </c>
      <c r="V1250">
        <v>0</v>
      </c>
      <c r="W1250" t="s">
        <v>38</v>
      </c>
      <c r="X1250">
        <v>1</v>
      </c>
    </row>
    <row r="1251" spans="2:24" x14ac:dyDescent="0.2">
      <c r="B1251">
        <v>10448</v>
      </c>
      <c r="C1251">
        <v>1957</v>
      </c>
      <c r="D1251" t="s">
        <v>23</v>
      </c>
      <c r="E1251" t="s">
        <v>28</v>
      </c>
      <c r="F1251" t="s">
        <v>1496</v>
      </c>
      <c r="G1251">
        <v>0</v>
      </c>
      <c r="H1251">
        <v>1</v>
      </c>
      <c r="I1251" t="s">
        <v>1061</v>
      </c>
      <c r="J1251">
        <v>55</v>
      </c>
      <c r="K1251">
        <v>172</v>
      </c>
      <c r="L1251">
        <v>41</v>
      </c>
      <c r="M1251">
        <v>86</v>
      </c>
      <c r="N1251">
        <v>45</v>
      </c>
      <c r="O1251">
        <v>6</v>
      </c>
      <c r="P1251">
        <v>27</v>
      </c>
      <c r="Q1251">
        <v>5</v>
      </c>
      <c r="R1251">
        <v>5</v>
      </c>
      <c r="S1251">
        <v>5</v>
      </c>
      <c r="T1251">
        <v>7</v>
      </c>
      <c r="U1251">
        <v>0</v>
      </c>
      <c r="V1251">
        <v>0</v>
      </c>
      <c r="W1251" t="s">
        <v>27</v>
      </c>
      <c r="X1251">
        <v>1</v>
      </c>
    </row>
    <row r="1252" spans="2:24" x14ac:dyDescent="0.2">
      <c r="B1252">
        <v>1343</v>
      </c>
      <c r="C1252">
        <v>1969</v>
      </c>
      <c r="D1252" t="s">
        <v>23</v>
      </c>
      <c r="E1252" t="s">
        <v>36</v>
      </c>
      <c r="F1252" t="s">
        <v>1497</v>
      </c>
      <c r="G1252">
        <v>1</v>
      </c>
      <c r="H1252">
        <v>1</v>
      </c>
      <c r="I1252" t="s">
        <v>806</v>
      </c>
      <c r="J1252">
        <v>55</v>
      </c>
      <c r="K1252">
        <v>368</v>
      </c>
      <c r="L1252">
        <v>24</v>
      </c>
      <c r="M1252">
        <v>68</v>
      </c>
      <c r="N1252">
        <v>38</v>
      </c>
      <c r="O1252">
        <v>0</v>
      </c>
      <c r="P1252">
        <v>88</v>
      </c>
      <c r="Q1252">
        <v>6</v>
      </c>
      <c r="R1252">
        <v>8</v>
      </c>
      <c r="S1252">
        <v>6</v>
      </c>
      <c r="T1252">
        <v>7</v>
      </c>
      <c r="U1252">
        <v>0</v>
      </c>
      <c r="V1252">
        <v>0</v>
      </c>
      <c r="W1252" t="s">
        <v>35</v>
      </c>
      <c r="X1252">
        <v>0</v>
      </c>
    </row>
    <row r="1253" spans="2:24" x14ac:dyDescent="0.2">
      <c r="B1253">
        <v>4749</v>
      </c>
      <c r="C1253">
        <v>1969</v>
      </c>
      <c r="D1253" t="s">
        <v>23</v>
      </c>
      <c r="E1253" t="s">
        <v>36</v>
      </c>
      <c r="F1253" t="s">
        <v>1497</v>
      </c>
      <c r="G1253">
        <v>1</v>
      </c>
      <c r="H1253">
        <v>1</v>
      </c>
      <c r="I1253" t="s">
        <v>806</v>
      </c>
      <c r="J1253">
        <v>55</v>
      </c>
      <c r="K1253">
        <v>368</v>
      </c>
      <c r="L1253">
        <v>24</v>
      </c>
      <c r="M1253">
        <v>68</v>
      </c>
      <c r="N1253">
        <v>38</v>
      </c>
      <c r="O1253">
        <v>0</v>
      </c>
      <c r="P1253">
        <v>88</v>
      </c>
      <c r="Q1253">
        <v>6</v>
      </c>
      <c r="R1253">
        <v>8</v>
      </c>
      <c r="S1253">
        <v>6</v>
      </c>
      <c r="T1253">
        <v>7</v>
      </c>
      <c r="U1253">
        <v>0</v>
      </c>
      <c r="V1253">
        <v>0</v>
      </c>
      <c r="W1253" t="s">
        <v>50</v>
      </c>
      <c r="X1253">
        <v>0</v>
      </c>
    </row>
    <row r="1254" spans="2:24" x14ac:dyDescent="0.2">
      <c r="B1254">
        <v>531</v>
      </c>
      <c r="C1254">
        <v>1955</v>
      </c>
      <c r="D1254" t="s">
        <v>40</v>
      </c>
      <c r="E1254" t="s">
        <v>24</v>
      </c>
      <c r="F1254" t="s">
        <v>1498</v>
      </c>
      <c r="G1254">
        <v>0</v>
      </c>
      <c r="H1254">
        <v>1</v>
      </c>
      <c r="I1254" t="s">
        <v>245</v>
      </c>
      <c r="J1254">
        <v>55</v>
      </c>
      <c r="K1254">
        <v>941</v>
      </c>
      <c r="L1254">
        <v>14</v>
      </c>
      <c r="M1254">
        <v>397</v>
      </c>
      <c r="N1254">
        <v>76</v>
      </c>
      <c r="O1254">
        <v>58</v>
      </c>
      <c r="P1254">
        <v>176</v>
      </c>
      <c r="Q1254">
        <v>11</v>
      </c>
      <c r="R1254">
        <v>8</v>
      </c>
      <c r="S1254">
        <v>9</v>
      </c>
      <c r="T1254">
        <v>6</v>
      </c>
      <c r="U1254">
        <v>1</v>
      </c>
      <c r="V1254">
        <v>0</v>
      </c>
      <c r="W1254" t="s">
        <v>27</v>
      </c>
      <c r="X1254">
        <v>0</v>
      </c>
    </row>
    <row r="1255" spans="2:24" x14ac:dyDescent="0.2">
      <c r="B1255">
        <v>6905</v>
      </c>
      <c r="C1255">
        <v>1995</v>
      </c>
      <c r="D1255" t="s">
        <v>23</v>
      </c>
      <c r="E1255" t="s">
        <v>36</v>
      </c>
      <c r="F1255" t="s">
        <v>1499</v>
      </c>
      <c r="G1255">
        <v>0</v>
      </c>
      <c r="H1255">
        <v>0</v>
      </c>
      <c r="I1255" t="s">
        <v>442</v>
      </c>
      <c r="J1255">
        <v>55</v>
      </c>
      <c r="K1255">
        <v>241</v>
      </c>
      <c r="L1255">
        <v>45</v>
      </c>
      <c r="M1255">
        <v>604</v>
      </c>
      <c r="N1255">
        <v>34</v>
      </c>
      <c r="O1255">
        <v>26</v>
      </c>
      <c r="P1255">
        <v>54</v>
      </c>
      <c r="Q1255">
        <v>1</v>
      </c>
      <c r="R1255">
        <v>6</v>
      </c>
      <c r="S1255">
        <v>10</v>
      </c>
      <c r="T1255">
        <v>2</v>
      </c>
      <c r="U1255">
        <v>0</v>
      </c>
      <c r="V1255">
        <v>0</v>
      </c>
      <c r="W1255" t="s">
        <v>27</v>
      </c>
      <c r="X1255">
        <v>0</v>
      </c>
    </row>
    <row r="1256" spans="2:24" x14ac:dyDescent="0.2">
      <c r="B1256">
        <v>1045</v>
      </c>
      <c r="C1256">
        <v>1966</v>
      </c>
      <c r="D1256" t="s">
        <v>23</v>
      </c>
      <c r="E1256" t="s">
        <v>36</v>
      </c>
      <c r="F1256" t="s">
        <v>1500</v>
      </c>
      <c r="G1256">
        <v>0</v>
      </c>
      <c r="H1256">
        <v>1</v>
      </c>
      <c r="I1256" t="s">
        <v>523</v>
      </c>
      <c r="J1256">
        <v>55</v>
      </c>
      <c r="K1256">
        <v>112</v>
      </c>
      <c r="L1256">
        <v>10</v>
      </c>
      <c r="M1256">
        <v>107</v>
      </c>
      <c r="N1256">
        <v>30</v>
      </c>
      <c r="O1256">
        <v>0</v>
      </c>
      <c r="P1256">
        <v>20</v>
      </c>
      <c r="Q1256">
        <v>2</v>
      </c>
      <c r="R1256">
        <v>5</v>
      </c>
      <c r="S1256">
        <v>4</v>
      </c>
      <c r="T1256">
        <v>7</v>
      </c>
      <c r="U1256">
        <v>0</v>
      </c>
      <c r="V1256">
        <v>0</v>
      </c>
      <c r="W1256" t="s">
        <v>27</v>
      </c>
      <c r="X1256">
        <v>0</v>
      </c>
    </row>
    <row r="1257" spans="2:24" x14ac:dyDescent="0.2">
      <c r="B1257">
        <v>4012</v>
      </c>
      <c r="C1257">
        <v>1973</v>
      </c>
      <c r="D1257" t="s">
        <v>40</v>
      </c>
      <c r="E1257" t="s">
        <v>36</v>
      </c>
      <c r="F1257" t="s">
        <v>1501</v>
      </c>
      <c r="G1257">
        <v>0</v>
      </c>
      <c r="H1257">
        <v>1</v>
      </c>
      <c r="I1257" s="1">
        <v>41221</v>
      </c>
      <c r="J1257">
        <v>55</v>
      </c>
      <c r="K1257">
        <v>799</v>
      </c>
      <c r="L1257">
        <v>12</v>
      </c>
      <c r="M1257">
        <v>375</v>
      </c>
      <c r="N1257">
        <v>16</v>
      </c>
      <c r="O1257">
        <v>12</v>
      </c>
      <c r="P1257">
        <v>12</v>
      </c>
      <c r="Q1257">
        <v>5</v>
      </c>
      <c r="R1257">
        <v>7</v>
      </c>
      <c r="S1257">
        <v>5</v>
      </c>
      <c r="T1257">
        <v>6</v>
      </c>
      <c r="U1257">
        <v>1</v>
      </c>
      <c r="V1257">
        <v>0</v>
      </c>
      <c r="W1257" t="s">
        <v>46</v>
      </c>
      <c r="X1257">
        <v>0</v>
      </c>
    </row>
    <row r="1258" spans="2:24" x14ac:dyDescent="0.2">
      <c r="B1258">
        <v>5529</v>
      </c>
      <c r="C1258">
        <v>1947</v>
      </c>
      <c r="D1258" t="s">
        <v>40</v>
      </c>
      <c r="E1258" t="s">
        <v>36</v>
      </c>
      <c r="F1258" t="s">
        <v>1502</v>
      </c>
      <c r="G1258">
        <v>2</v>
      </c>
      <c r="H1258">
        <v>1</v>
      </c>
      <c r="I1258" s="1">
        <v>41918</v>
      </c>
      <c r="J1258">
        <v>56</v>
      </c>
      <c r="K1258">
        <v>406</v>
      </c>
      <c r="L1258">
        <v>0</v>
      </c>
      <c r="M1258">
        <v>30</v>
      </c>
      <c r="N1258">
        <v>0</v>
      </c>
      <c r="O1258">
        <v>0</v>
      </c>
      <c r="P1258">
        <v>8</v>
      </c>
      <c r="Q1258">
        <v>7</v>
      </c>
      <c r="R1258">
        <v>8</v>
      </c>
      <c r="S1258">
        <v>5</v>
      </c>
      <c r="T1258">
        <v>7</v>
      </c>
      <c r="U1258">
        <v>0</v>
      </c>
      <c r="V1258">
        <v>0</v>
      </c>
      <c r="W1258" t="s">
        <v>31</v>
      </c>
      <c r="X1258">
        <v>1</v>
      </c>
    </row>
    <row r="1259" spans="2:24" x14ac:dyDescent="0.2">
      <c r="B1259">
        <v>4001</v>
      </c>
      <c r="C1259">
        <v>1947</v>
      </c>
      <c r="D1259" t="s">
        <v>40</v>
      </c>
      <c r="E1259" t="s">
        <v>36</v>
      </c>
      <c r="F1259" t="s">
        <v>1502</v>
      </c>
      <c r="G1259">
        <v>2</v>
      </c>
      <c r="H1259">
        <v>1</v>
      </c>
      <c r="I1259" s="1">
        <v>41918</v>
      </c>
      <c r="J1259">
        <v>56</v>
      </c>
      <c r="K1259">
        <v>406</v>
      </c>
      <c r="L1259">
        <v>0</v>
      </c>
      <c r="M1259">
        <v>30</v>
      </c>
      <c r="N1259">
        <v>0</v>
      </c>
      <c r="O1259">
        <v>0</v>
      </c>
      <c r="P1259">
        <v>8</v>
      </c>
      <c r="Q1259">
        <v>7</v>
      </c>
      <c r="R1259">
        <v>8</v>
      </c>
      <c r="S1259">
        <v>5</v>
      </c>
      <c r="T1259">
        <v>7</v>
      </c>
      <c r="U1259">
        <v>0</v>
      </c>
      <c r="V1259">
        <v>0</v>
      </c>
      <c r="W1259" t="s">
        <v>67</v>
      </c>
      <c r="X1259">
        <v>1</v>
      </c>
    </row>
    <row r="1260" spans="2:24" x14ac:dyDescent="0.2">
      <c r="B1260">
        <v>10420</v>
      </c>
      <c r="C1260">
        <v>1956</v>
      </c>
      <c r="D1260" t="s">
        <v>53</v>
      </c>
      <c r="E1260" t="s">
        <v>24</v>
      </c>
      <c r="F1260" t="s">
        <v>1503</v>
      </c>
      <c r="G1260">
        <v>0</v>
      </c>
      <c r="H1260">
        <v>1</v>
      </c>
      <c r="I1260" s="1">
        <v>41764</v>
      </c>
      <c r="J1260">
        <v>56</v>
      </c>
      <c r="K1260">
        <v>95</v>
      </c>
      <c r="L1260">
        <v>14</v>
      </c>
      <c r="M1260">
        <v>64</v>
      </c>
      <c r="N1260">
        <v>2</v>
      </c>
      <c r="O1260">
        <v>9</v>
      </c>
      <c r="P1260">
        <v>38</v>
      </c>
      <c r="Q1260">
        <v>1</v>
      </c>
      <c r="R1260">
        <v>4</v>
      </c>
      <c r="S1260">
        <v>3</v>
      </c>
      <c r="T1260">
        <v>7</v>
      </c>
      <c r="U1260">
        <v>0</v>
      </c>
      <c r="V1260">
        <v>0</v>
      </c>
      <c r="W1260" t="s">
        <v>35</v>
      </c>
      <c r="X1260">
        <v>0</v>
      </c>
    </row>
    <row r="1261" spans="2:24" x14ac:dyDescent="0.2">
      <c r="B1261">
        <v>7723</v>
      </c>
      <c r="C1261">
        <v>1980</v>
      </c>
      <c r="D1261" t="s">
        <v>23</v>
      </c>
      <c r="E1261" t="s">
        <v>36</v>
      </c>
      <c r="F1261" t="s">
        <v>1504</v>
      </c>
      <c r="G1261">
        <v>0</v>
      </c>
      <c r="H1261">
        <v>0</v>
      </c>
      <c r="I1261" s="1">
        <v>41675</v>
      </c>
      <c r="J1261">
        <v>56</v>
      </c>
      <c r="K1261">
        <v>709</v>
      </c>
      <c r="L1261">
        <v>93</v>
      </c>
      <c r="M1261">
        <v>374</v>
      </c>
      <c r="N1261">
        <v>104</v>
      </c>
      <c r="O1261">
        <v>80</v>
      </c>
      <c r="P1261">
        <v>80</v>
      </c>
      <c r="Q1261">
        <v>1</v>
      </c>
      <c r="R1261">
        <v>8</v>
      </c>
      <c r="S1261">
        <v>6</v>
      </c>
      <c r="T1261">
        <v>3</v>
      </c>
      <c r="U1261">
        <v>0</v>
      </c>
      <c r="V1261">
        <v>0</v>
      </c>
      <c r="W1261" t="s">
        <v>46</v>
      </c>
      <c r="X1261">
        <v>0</v>
      </c>
    </row>
    <row r="1262" spans="2:24" x14ac:dyDescent="0.2">
      <c r="B1262">
        <v>2963</v>
      </c>
      <c r="C1262">
        <v>1980</v>
      </c>
      <c r="D1262" t="s">
        <v>23</v>
      </c>
      <c r="E1262" t="s">
        <v>36</v>
      </c>
      <c r="F1262" t="s">
        <v>1504</v>
      </c>
      <c r="G1262">
        <v>0</v>
      </c>
      <c r="H1262">
        <v>0</v>
      </c>
      <c r="I1262" s="1">
        <v>41675</v>
      </c>
      <c r="J1262">
        <v>56</v>
      </c>
      <c r="K1262">
        <v>709</v>
      </c>
      <c r="L1262">
        <v>93</v>
      </c>
      <c r="M1262">
        <v>374</v>
      </c>
      <c r="N1262">
        <v>104</v>
      </c>
      <c r="O1262">
        <v>80</v>
      </c>
      <c r="P1262">
        <v>80</v>
      </c>
      <c r="Q1262">
        <v>1</v>
      </c>
      <c r="R1262">
        <v>8</v>
      </c>
      <c r="S1262">
        <v>6</v>
      </c>
      <c r="T1262">
        <v>3</v>
      </c>
      <c r="U1262">
        <v>0</v>
      </c>
      <c r="V1262">
        <v>0</v>
      </c>
      <c r="W1262" t="s">
        <v>38</v>
      </c>
      <c r="X1262">
        <v>0</v>
      </c>
    </row>
    <row r="1263" spans="2:24" x14ac:dyDescent="0.2">
      <c r="B1263">
        <v>10634</v>
      </c>
      <c r="C1263">
        <v>1952</v>
      </c>
      <c r="D1263" t="s">
        <v>53</v>
      </c>
      <c r="E1263" t="s">
        <v>32</v>
      </c>
      <c r="F1263" t="s">
        <v>1505</v>
      </c>
      <c r="G1263">
        <v>0</v>
      </c>
      <c r="H1263">
        <v>0</v>
      </c>
      <c r="I1263" t="s">
        <v>1506</v>
      </c>
      <c r="J1263">
        <v>56</v>
      </c>
      <c r="K1263">
        <v>90</v>
      </c>
      <c r="L1263">
        <v>67</v>
      </c>
      <c r="M1263">
        <v>165</v>
      </c>
      <c r="N1263">
        <v>30</v>
      </c>
      <c r="O1263">
        <v>43</v>
      </c>
      <c r="P1263">
        <v>11</v>
      </c>
      <c r="Q1263">
        <v>1</v>
      </c>
      <c r="R1263">
        <v>4</v>
      </c>
      <c r="S1263">
        <v>8</v>
      </c>
      <c r="T1263">
        <v>3</v>
      </c>
      <c r="U1263">
        <v>0</v>
      </c>
      <c r="V1263">
        <v>0</v>
      </c>
      <c r="W1263" t="s">
        <v>27</v>
      </c>
      <c r="X1263">
        <v>0</v>
      </c>
    </row>
    <row r="1264" spans="2:24" x14ac:dyDescent="0.2">
      <c r="B1264">
        <v>5180</v>
      </c>
      <c r="C1264">
        <v>1969</v>
      </c>
      <c r="D1264" t="s">
        <v>40</v>
      </c>
      <c r="E1264" t="s">
        <v>24</v>
      </c>
      <c r="F1264" t="s">
        <v>1507</v>
      </c>
      <c r="G1264">
        <v>0</v>
      </c>
      <c r="H1264">
        <v>1</v>
      </c>
      <c r="I1264" t="s">
        <v>354</v>
      </c>
      <c r="J1264">
        <v>56</v>
      </c>
      <c r="K1264">
        <v>128</v>
      </c>
      <c r="L1264">
        <v>0</v>
      </c>
      <c r="M1264">
        <v>16</v>
      </c>
      <c r="N1264">
        <v>0</v>
      </c>
      <c r="O1264">
        <v>1</v>
      </c>
      <c r="P1264">
        <v>4</v>
      </c>
      <c r="Q1264">
        <v>2</v>
      </c>
      <c r="R1264">
        <v>4</v>
      </c>
      <c r="S1264">
        <v>4</v>
      </c>
      <c r="T1264">
        <v>7</v>
      </c>
      <c r="U1264">
        <v>0</v>
      </c>
      <c r="V1264">
        <v>0</v>
      </c>
      <c r="W1264" t="s">
        <v>27</v>
      </c>
      <c r="X1264">
        <v>0</v>
      </c>
    </row>
    <row r="1265" spans="2:24" x14ac:dyDescent="0.2">
      <c r="B1265">
        <v>6866</v>
      </c>
      <c r="C1265">
        <v>1970</v>
      </c>
      <c r="D1265" t="s">
        <v>53</v>
      </c>
      <c r="E1265" t="s">
        <v>36</v>
      </c>
      <c r="F1265" t="s">
        <v>1508</v>
      </c>
      <c r="G1265">
        <v>1</v>
      </c>
      <c r="H1265">
        <v>1</v>
      </c>
      <c r="I1265" t="s">
        <v>201</v>
      </c>
      <c r="J1265">
        <v>56</v>
      </c>
      <c r="K1265">
        <v>8</v>
      </c>
      <c r="L1265">
        <v>0</v>
      </c>
      <c r="M1265">
        <v>14</v>
      </c>
      <c r="N1265">
        <v>2</v>
      </c>
      <c r="O1265">
        <v>3</v>
      </c>
      <c r="P1265">
        <v>7</v>
      </c>
      <c r="Q1265">
        <v>1</v>
      </c>
      <c r="R1265">
        <v>1</v>
      </c>
      <c r="S1265">
        <v>3</v>
      </c>
      <c r="T1265">
        <v>5</v>
      </c>
      <c r="U1265">
        <v>0</v>
      </c>
      <c r="V1265">
        <v>0</v>
      </c>
      <c r="W1265" t="s">
        <v>67</v>
      </c>
      <c r="X1265">
        <v>0</v>
      </c>
    </row>
    <row r="1266" spans="2:24" x14ac:dyDescent="0.2">
      <c r="B1266">
        <v>1328</v>
      </c>
      <c r="C1266">
        <v>1983</v>
      </c>
      <c r="D1266" t="s">
        <v>43</v>
      </c>
      <c r="E1266" t="s">
        <v>32</v>
      </c>
      <c r="F1266" t="s">
        <v>1509</v>
      </c>
      <c r="G1266">
        <v>0</v>
      </c>
      <c r="H1266">
        <v>1</v>
      </c>
      <c r="I1266" t="s">
        <v>1459</v>
      </c>
      <c r="J1266">
        <v>56</v>
      </c>
      <c r="K1266">
        <v>261</v>
      </c>
      <c r="L1266">
        <v>42</v>
      </c>
      <c r="M1266">
        <v>144</v>
      </c>
      <c r="N1266">
        <v>55</v>
      </c>
      <c r="O1266">
        <v>48</v>
      </c>
      <c r="P1266">
        <v>133</v>
      </c>
      <c r="Q1266">
        <v>3</v>
      </c>
      <c r="R1266">
        <v>4</v>
      </c>
      <c r="S1266">
        <v>9</v>
      </c>
      <c r="T1266">
        <v>3</v>
      </c>
      <c r="U1266">
        <v>0</v>
      </c>
      <c r="V1266">
        <v>0</v>
      </c>
      <c r="W1266" t="s">
        <v>67</v>
      </c>
      <c r="X1266">
        <v>0</v>
      </c>
    </row>
    <row r="1267" spans="2:24" x14ac:dyDescent="0.2">
      <c r="B1267">
        <v>1139</v>
      </c>
      <c r="C1267">
        <v>1985</v>
      </c>
      <c r="D1267" t="s">
        <v>40</v>
      </c>
      <c r="E1267" t="s">
        <v>32</v>
      </c>
      <c r="F1267" t="s">
        <v>1510</v>
      </c>
      <c r="G1267">
        <v>0</v>
      </c>
      <c r="H1267">
        <v>0</v>
      </c>
      <c r="I1267" s="1">
        <v>41792</v>
      </c>
      <c r="J1267">
        <v>56</v>
      </c>
      <c r="K1267">
        <v>1050</v>
      </c>
      <c r="L1267">
        <v>14</v>
      </c>
      <c r="M1267">
        <v>322</v>
      </c>
      <c r="N1267">
        <v>0</v>
      </c>
      <c r="O1267">
        <v>14</v>
      </c>
      <c r="P1267">
        <v>112</v>
      </c>
      <c r="Q1267">
        <v>1</v>
      </c>
      <c r="R1267">
        <v>5</v>
      </c>
      <c r="S1267">
        <v>5</v>
      </c>
      <c r="T1267">
        <v>2</v>
      </c>
      <c r="U1267">
        <v>1</v>
      </c>
      <c r="V1267">
        <v>0</v>
      </c>
      <c r="W1267" t="s">
        <v>27</v>
      </c>
      <c r="X1267">
        <v>3</v>
      </c>
    </row>
    <row r="1268" spans="2:24" x14ac:dyDescent="0.2">
      <c r="B1268">
        <v>4961</v>
      </c>
      <c r="C1268">
        <v>1975</v>
      </c>
      <c r="D1268" t="s">
        <v>53</v>
      </c>
      <c r="E1268" t="s">
        <v>36</v>
      </c>
      <c r="F1268" t="s">
        <v>1511</v>
      </c>
      <c r="G1268">
        <v>1</v>
      </c>
      <c r="H1268">
        <v>0</v>
      </c>
      <c r="I1268" t="s">
        <v>1359</v>
      </c>
      <c r="J1268">
        <v>56</v>
      </c>
      <c r="K1268">
        <v>29</v>
      </c>
      <c r="L1268">
        <v>0</v>
      </c>
      <c r="M1268">
        <v>25</v>
      </c>
      <c r="N1268">
        <v>2</v>
      </c>
      <c r="O1268">
        <v>2</v>
      </c>
      <c r="P1268">
        <v>3</v>
      </c>
      <c r="Q1268">
        <v>4</v>
      </c>
      <c r="R1268">
        <v>2</v>
      </c>
      <c r="S1268">
        <v>4</v>
      </c>
      <c r="T1268">
        <v>4</v>
      </c>
      <c r="U1268">
        <v>0</v>
      </c>
      <c r="V1268">
        <v>0</v>
      </c>
      <c r="W1268" t="s">
        <v>27</v>
      </c>
      <c r="X1268">
        <v>0</v>
      </c>
    </row>
    <row r="1269" spans="2:24" x14ac:dyDescent="0.2">
      <c r="B1269">
        <v>5177</v>
      </c>
      <c r="C1269">
        <v>1975</v>
      </c>
      <c r="D1269" t="s">
        <v>53</v>
      </c>
      <c r="E1269" t="s">
        <v>32</v>
      </c>
      <c r="F1269" t="s">
        <v>1512</v>
      </c>
      <c r="G1269">
        <v>0</v>
      </c>
      <c r="H1269">
        <v>1</v>
      </c>
      <c r="I1269" s="1">
        <v>41620</v>
      </c>
      <c r="J1269">
        <v>56</v>
      </c>
      <c r="K1269">
        <v>298</v>
      </c>
      <c r="L1269">
        <v>7</v>
      </c>
      <c r="M1269">
        <v>68</v>
      </c>
      <c r="N1269">
        <v>4</v>
      </c>
      <c r="O1269">
        <v>0</v>
      </c>
      <c r="P1269">
        <v>19</v>
      </c>
      <c r="Q1269">
        <v>2</v>
      </c>
      <c r="R1269">
        <v>6</v>
      </c>
      <c r="S1269">
        <v>6</v>
      </c>
      <c r="T1269">
        <v>6</v>
      </c>
      <c r="U1269">
        <v>0</v>
      </c>
      <c r="V1269">
        <v>0</v>
      </c>
      <c r="W1269" t="s">
        <v>67</v>
      </c>
      <c r="X1269">
        <v>0</v>
      </c>
    </row>
    <row r="1270" spans="2:24" x14ac:dyDescent="0.2">
      <c r="B1270">
        <v>2075</v>
      </c>
      <c r="C1270">
        <v>1970</v>
      </c>
      <c r="D1270" t="s">
        <v>23</v>
      </c>
      <c r="E1270" t="s">
        <v>32</v>
      </c>
      <c r="F1270" t="s">
        <v>1513</v>
      </c>
      <c r="G1270">
        <v>0</v>
      </c>
      <c r="H1270">
        <v>0</v>
      </c>
      <c r="I1270" t="s">
        <v>207</v>
      </c>
      <c r="J1270">
        <v>56</v>
      </c>
      <c r="K1270">
        <v>377</v>
      </c>
      <c r="L1270">
        <v>10</v>
      </c>
      <c r="M1270">
        <v>540</v>
      </c>
      <c r="N1270">
        <v>80</v>
      </c>
      <c r="O1270">
        <v>30</v>
      </c>
      <c r="P1270">
        <v>10</v>
      </c>
      <c r="Q1270">
        <v>1</v>
      </c>
      <c r="R1270">
        <v>3</v>
      </c>
      <c r="S1270">
        <v>7</v>
      </c>
      <c r="T1270">
        <v>1</v>
      </c>
      <c r="U1270">
        <v>0</v>
      </c>
      <c r="V1270">
        <v>0</v>
      </c>
      <c r="W1270" t="s">
        <v>67</v>
      </c>
      <c r="X1270">
        <v>0</v>
      </c>
    </row>
    <row r="1271" spans="2:24" x14ac:dyDescent="0.2">
      <c r="B1271">
        <v>3428</v>
      </c>
      <c r="C1271">
        <v>1992</v>
      </c>
      <c r="D1271" t="s">
        <v>40</v>
      </c>
      <c r="E1271" t="s">
        <v>36</v>
      </c>
      <c r="F1271" t="s">
        <v>1514</v>
      </c>
      <c r="G1271">
        <v>0</v>
      </c>
      <c r="H1271">
        <v>0</v>
      </c>
      <c r="I1271" s="1">
        <v>41435</v>
      </c>
      <c r="J1271">
        <v>56</v>
      </c>
      <c r="K1271">
        <v>919</v>
      </c>
      <c r="L1271">
        <v>0</v>
      </c>
      <c r="M1271">
        <v>505</v>
      </c>
      <c r="N1271">
        <v>99</v>
      </c>
      <c r="O1271">
        <v>30</v>
      </c>
      <c r="P1271">
        <v>45</v>
      </c>
      <c r="Q1271">
        <v>1</v>
      </c>
      <c r="R1271">
        <v>4</v>
      </c>
      <c r="S1271">
        <v>10</v>
      </c>
      <c r="T1271">
        <v>2</v>
      </c>
      <c r="U1271">
        <v>0</v>
      </c>
      <c r="V1271">
        <v>0</v>
      </c>
      <c r="W1271" t="s">
        <v>27</v>
      </c>
      <c r="X1271">
        <v>0</v>
      </c>
    </row>
    <row r="1272" spans="2:24" x14ac:dyDescent="0.2">
      <c r="B1272">
        <v>4500</v>
      </c>
      <c r="C1272">
        <v>1992</v>
      </c>
      <c r="D1272" t="s">
        <v>40</v>
      </c>
      <c r="E1272" t="s">
        <v>36</v>
      </c>
      <c r="F1272" t="s">
        <v>1514</v>
      </c>
      <c r="G1272">
        <v>0</v>
      </c>
      <c r="H1272">
        <v>0</v>
      </c>
      <c r="I1272" s="1">
        <v>41435</v>
      </c>
      <c r="J1272">
        <v>56</v>
      </c>
      <c r="K1272">
        <v>919</v>
      </c>
      <c r="L1272">
        <v>0</v>
      </c>
      <c r="M1272">
        <v>505</v>
      </c>
      <c r="N1272">
        <v>99</v>
      </c>
      <c r="O1272">
        <v>30</v>
      </c>
      <c r="P1272">
        <v>45</v>
      </c>
      <c r="Q1272">
        <v>1</v>
      </c>
      <c r="R1272">
        <v>4</v>
      </c>
      <c r="S1272">
        <v>10</v>
      </c>
      <c r="T1272">
        <v>2</v>
      </c>
      <c r="U1272">
        <v>0</v>
      </c>
      <c r="V1272">
        <v>0</v>
      </c>
      <c r="W1272" t="s">
        <v>27</v>
      </c>
      <c r="X1272">
        <v>0</v>
      </c>
    </row>
    <row r="1273" spans="2:24" x14ac:dyDescent="0.2">
      <c r="B1273">
        <v>7369</v>
      </c>
      <c r="C1273">
        <v>1982</v>
      </c>
      <c r="D1273" t="s">
        <v>53</v>
      </c>
      <c r="E1273" t="s">
        <v>32</v>
      </c>
      <c r="F1273" t="s">
        <v>1515</v>
      </c>
      <c r="G1273">
        <v>1</v>
      </c>
      <c r="H1273">
        <v>0</v>
      </c>
      <c r="I1273" s="1">
        <v>41315</v>
      </c>
      <c r="J1273">
        <v>56</v>
      </c>
      <c r="K1273">
        <v>25</v>
      </c>
      <c r="L1273">
        <v>6</v>
      </c>
      <c r="M1273">
        <v>25</v>
      </c>
      <c r="N1273">
        <v>6</v>
      </c>
      <c r="O1273">
        <v>0</v>
      </c>
      <c r="P1273">
        <v>0</v>
      </c>
      <c r="Q1273">
        <v>2</v>
      </c>
      <c r="R1273">
        <v>2</v>
      </c>
      <c r="S1273">
        <v>3</v>
      </c>
      <c r="T1273">
        <v>8</v>
      </c>
      <c r="U1273">
        <v>0</v>
      </c>
      <c r="V1273">
        <v>0</v>
      </c>
      <c r="W1273" t="s">
        <v>27</v>
      </c>
      <c r="X1273">
        <v>0</v>
      </c>
    </row>
    <row r="1274" spans="2:24" x14ac:dyDescent="0.2">
      <c r="B1274">
        <v>4381</v>
      </c>
      <c r="C1274">
        <v>1972</v>
      </c>
      <c r="D1274" t="s">
        <v>40</v>
      </c>
      <c r="E1274" t="s">
        <v>32</v>
      </c>
      <c r="F1274" t="s">
        <v>1516</v>
      </c>
      <c r="G1274">
        <v>1</v>
      </c>
      <c r="H1274">
        <v>1</v>
      </c>
      <c r="I1274" t="s">
        <v>1517</v>
      </c>
      <c r="J1274">
        <v>56</v>
      </c>
      <c r="K1274">
        <v>163</v>
      </c>
      <c r="L1274">
        <v>2</v>
      </c>
      <c r="M1274">
        <v>40</v>
      </c>
      <c r="N1274">
        <v>8</v>
      </c>
      <c r="O1274">
        <v>11</v>
      </c>
      <c r="P1274">
        <v>11</v>
      </c>
      <c r="Q1274">
        <v>7</v>
      </c>
      <c r="R1274">
        <v>3</v>
      </c>
      <c r="S1274">
        <v>6</v>
      </c>
      <c r="T1274">
        <v>6</v>
      </c>
      <c r="U1274">
        <v>0</v>
      </c>
      <c r="V1274">
        <v>0</v>
      </c>
      <c r="W1274" t="s">
        <v>27</v>
      </c>
      <c r="X1274">
        <v>0</v>
      </c>
    </row>
    <row r="1275" spans="2:24" x14ac:dyDescent="0.2">
      <c r="B1275">
        <v>9964</v>
      </c>
      <c r="C1275">
        <v>1980</v>
      </c>
      <c r="D1275" t="s">
        <v>23</v>
      </c>
      <c r="E1275" t="s">
        <v>28</v>
      </c>
      <c r="F1275" t="s">
        <v>1518</v>
      </c>
      <c r="G1275">
        <v>0</v>
      </c>
      <c r="H1275">
        <v>1</v>
      </c>
      <c r="I1275" s="1">
        <v>41463</v>
      </c>
      <c r="J1275">
        <v>56</v>
      </c>
      <c r="K1275">
        <v>162</v>
      </c>
      <c r="L1275">
        <v>50</v>
      </c>
      <c r="M1275">
        <v>100</v>
      </c>
      <c r="N1275">
        <v>55</v>
      </c>
      <c r="O1275">
        <v>30</v>
      </c>
      <c r="P1275">
        <v>27</v>
      </c>
      <c r="Q1275">
        <v>1</v>
      </c>
      <c r="R1275">
        <v>4</v>
      </c>
      <c r="S1275">
        <v>8</v>
      </c>
      <c r="T1275">
        <v>4</v>
      </c>
      <c r="U1275">
        <v>0</v>
      </c>
      <c r="V1275">
        <v>0</v>
      </c>
      <c r="W1275" t="s">
        <v>27</v>
      </c>
      <c r="X1275">
        <v>0</v>
      </c>
    </row>
    <row r="1276" spans="2:24" x14ac:dyDescent="0.2">
      <c r="B1276">
        <v>1630</v>
      </c>
      <c r="C1276">
        <v>1980</v>
      </c>
      <c r="D1276" t="s">
        <v>23</v>
      </c>
      <c r="E1276" t="s">
        <v>28</v>
      </c>
      <c r="F1276" t="s">
        <v>1518</v>
      </c>
      <c r="G1276">
        <v>0</v>
      </c>
      <c r="H1276">
        <v>1</v>
      </c>
      <c r="I1276" s="1">
        <v>41463</v>
      </c>
      <c r="J1276">
        <v>56</v>
      </c>
      <c r="K1276">
        <v>162</v>
      </c>
      <c r="L1276">
        <v>50</v>
      </c>
      <c r="M1276">
        <v>100</v>
      </c>
      <c r="N1276">
        <v>55</v>
      </c>
      <c r="O1276">
        <v>30</v>
      </c>
      <c r="P1276">
        <v>27</v>
      </c>
      <c r="Q1276">
        <v>1</v>
      </c>
      <c r="R1276">
        <v>4</v>
      </c>
      <c r="S1276">
        <v>8</v>
      </c>
      <c r="T1276">
        <v>4</v>
      </c>
      <c r="U1276">
        <v>0</v>
      </c>
      <c r="V1276">
        <v>0</v>
      </c>
      <c r="W1276" t="s">
        <v>27</v>
      </c>
      <c r="X1276">
        <v>0</v>
      </c>
    </row>
    <row r="1277" spans="2:24" x14ac:dyDescent="0.2">
      <c r="B1277">
        <v>5012</v>
      </c>
      <c r="C1277">
        <v>1990</v>
      </c>
      <c r="D1277" t="s">
        <v>23</v>
      </c>
      <c r="E1277" t="s">
        <v>32</v>
      </c>
      <c r="F1277" t="s">
        <v>1519</v>
      </c>
      <c r="G1277">
        <v>1</v>
      </c>
      <c r="H1277">
        <v>0</v>
      </c>
      <c r="I1277" s="1">
        <v>41371</v>
      </c>
      <c r="J1277">
        <v>56</v>
      </c>
      <c r="K1277">
        <v>5</v>
      </c>
      <c r="L1277">
        <v>4</v>
      </c>
      <c r="M1277">
        <v>13</v>
      </c>
      <c r="N1277">
        <v>8</v>
      </c>
      <c r="O1277">
        <v>0</v>
      </c>
      <c r="P1277">
        <v>4</v>
      </c>
      <c r="Q1277">
        <v>1</v>
      </c>
      <c r="R1277">
        <v>1</v>
      </c>
      <c r="S1277">
        <v>3</v>
      </c>
      <c r="T1277">
        <v>8</v>
      </c>
      <c r="U1277">
        <v>0</v>
      </c>
      <c r="V1277">
        <v>0</v>
      </c>
      <c r="W1277" t="s">
        <v>27</v>
      </c>
      <c r="X1277">
        <v>0</v>
      </c>
    </row>
    <row r="1278" spans="2:24" x14ac:dyDescent="0.2">
      <c r="B1278">
        <v>6918</v>
      </c>
      <c r="C1278">
        <v>1990</v>
      </c>
      <c r="D1278" t="s">
        <v>23</v>
      </c>
      <c r="E1278" t="s">
        <v>32</v>
      </c>
      <c r="F1278" t="s">
        <v>1519</v>
      </c>
      <c r="G1278">
        <v>1</v>
      </c>
      <c r="H1278">
        <v>0</v>
      </c>
      <c r="I1278" s="1">
        <v>41371</v>
      </c>
      <c r="J1278">
        <v>56</v>
      </c>
      <c r="K1278">
        <v>5</v>
      </c>
      <c r="L1278">
        <v>4</v>
      </c>
      <c r="M1278">
        <v>13</v>
      </c>
      <c r="N1278">
        <v>8</v>
      </c>
      <c r="O1278">
        <v>0</v>
      </c>
      <c r="P1278">
        <v>4</v>
      </c>
      <c r="Q1278">
        <v>1</v>
      </c>
      <c r="R1278">
        <v>1</v>
      </c>
      <c r="S1278">
        <v>3</v>
      </c>
      <c r="T1278">
        <v>8</v>
      </c>
      <c r="U1278">
        <v>0</v>
      </c>
      <c r="V1278">
        <v>0</v>
      </c>
      <c r="W1278" t="s">
        <v>27</v>
      </c>
      <c r="X1278">
        <v>0</v>
      </c>
    </row>
    <row r="1279" spans="2:24" x14ac:dyDescent="0.2">
      <c r="B1279">
        <v>7822</v>
      </c>
      <c r="C1279">
        <v>1977</v>
      </c>
      <c r="D1279" t="s">
        <v>23</v>
      </c>
      <c r="E1279" t="s">
        <v>36</v>
      </c>
      <c r="F1279" t="s">
        <v>1520</v>
      </c>
      <c r="G1279">
        <v>0</v>
      </c>
      <c r="H1279">
        <v>1</v>
      </c>
      <c r="I1279" s="1">
        <v>41370</v>
      </c>
      <c r="J1279">
        <v>56</v>
      </c>
      <c r="K1279">
        <v>198</v>
      </c>
      <c r="L1279">
        <v>18</v>
      </c>
      <c r="M1279">
        <v>252</v>
      </c>
      <c r="N1279">
        <v>32</v>
      </c>
      <c r="O1279">
        <v>108</v>
      </c>
      <c r="P1279">
        <v>54</v>
      </c>
      <c r="Q1279">
        <v>2</v>
      </c>
      <c r="R1279">
        <v>4</v>
      </c>
      <c r="S1279">
        <v>8</v>
      </c>
      <c r="T1279">
        <v>3</v>
      </c>
      <c r="U1279">
        <v>0</v>
      </c>
      <c r="V1279">
        <v>0</v>
      </c>
      <c r="W1279" t="s">
        <v>27</v>
      </c>
      <c r="X1279">
        <v>0</v>
      </c>
    </row>
    <row r="1280" spans="2:24" x14ac:dyDescent="0.2">
      <c r="B1280">
        <v>10156</v>
      </c>
      <c r="C1280">
        <v>1976</v>
      </c>
      <c r="D1280" t="s">
        <v>23</v>
      </c>
      <c r="E1280" t="s">
        <v>28</v>
      </c>
      <c r="F1280" t="s">
        <v>1521</v>
      </c>
      <c r="G1280">
        <v>0</v>
      </c>
      <c r="H1280">
        <v>1</v>
      </c>
      <c r="I1280" s="1">
        <v>41339</v>
      </c>
      <c r="J1280">
        <v>56</v>
      </c>
      <c r="K1280">
        <v>215</v>
      </c>
      <c r="L1280">
        <v>63</v>
      </c>
      <c r="M1280">
        <v>507</v>
      </c>
      <c r="N1280">
        <v>231</v>
      </c>
      <c r="O1280">
        <v>31</v>
      </c>
      <c r="P1280">
        <v>190</v>
      </c>
      <c r="Q1280">
        <v>1</v>
      </c>
      <c r="R1280">
        <v>8</v>
      </c>
      <c r="S1280">
        <v>7</v>
      </c>
      <c r="T1280">
        <v>3</v>
      </c>
      <c r="U1280">
        <v>0</v>
      </c>
      <c r="V1280">
        <v>0</v>
      </c>
      <c r="W1280" t="s">
        <v>27</v>
      </c>
      <c r="X1280">
        <v>0</v>
      </c>
    </row>
    <row r="1281" spans="2:24" x14ac:dyDescent="0.2">
      <c r="B1281">
        <v>3033</v>
      </c>
      <c r="C1281">
        <v>1964</v>
      </c>
      <c r="D1281" t="s">
        <v>53</v>
      </c>
      <c r="E1281" t="s">
        <v>36</v>
      </c>
      <c r="F1281" t="s">
        <v>1522</v>
      </c>
      <c r="G1281">
        <v>0</v>
      </c>
      <c r="H1281">
        <v>0</v>
      </c>
      <c r="I1281" s="1">
        <v>41583</v>
      </c>
      <c r="J1281">
        <v>56</v>
      </c>
      <c r="K1281">
        <v>112</v>
      </c>
      <c r="L1281">
        <v>17</v>
      </c>
      <c r="M1281">
        <v>44</v>
      </c>
      <c r="N1281">
        <v>34</v>
      </c>
      <c r="O1281">
        <v>22</v>
      </c>
      <c r="P1281">
        <v>89</v>
      </c>
      <c r="Q1281">
        <v>1</v>
      </c>
      <c r="R1281">
        <v>2</v>
      </c>
      <c r="S1281">
        <v>3</v>
      </c>
      <c r="T1281">
        <v>3</v>
      </c>
      <c r="U1281">
        <v>0</v>
      </c>
      <c r="V1281">
        <v>0</v>
      </c>
      <c r="W1281" t="s">
        <v>38</v>
      </c>
      <c r="X1281">
        <v>0</v>
      </c>
    </row>
    <row r="1282" spans="2:24" x14ac:dyDescent="0.2">
      <c r="B1282">
        <v>4119</v>
      </c>
      <c r="C1282">
        <v>1964</v>
      </c>
      <c r="D1282" t="s">
        <v>53</v>
      </c>
      <c r="E1282" t="s">
        <v>36</v>
      </c>
      <c r="F1282" t="s">
        <v>1522</v>
      </c>
      <c r="G1282">
        <v>0</v>
      </c>
      <c r="H1282">
        <v>0</v>
      </c>
      <c r="I1282" s="1">
        <v>41583</v>
      </c>
      <c r="J1282">
        <v>56</v>
      </c>
      <c r="K1282">
        <v>112</v>
      </c>
      <c r="L1282">
        <v>17</v>
      </c>
      <c r="M1282">
        <v>44</v>
      </c>
      <c r="N1282">
        <v>34</v>
      </c>
      <c r="O1282">
        <v>22</v>
      </c>
      <c r="P1282">
        <v>89</v>
      </c>
      <c r="Q1282">
        <v>1</v>
      </c>
      <c r="R1282">
        <v>2</v>
      </c>
      <c r="S1282">
        <v>3</v>
      </c>
      <c r="T1282">
        <v>3</v>
      </c>
      <c r="U1282">
        <v>0</v>
      </c>
      <c r="V1282">
        <v>0</v>
      </c>
      <c r="W1282" t="s">
        <v>46</v>
      </c>
      <c r="X1282">
        <v>0</v>
      </c>
    </row>
    <row r="1283" spans="2:24" x14ac:dyDescent="0.2">
      <c r="B1283">
        <v>11110</v>
      </c>
      <c r="C1283">
        <v>1974</v>
      </c>
      <c r="D1283" t="s">
        <v>23</v>
      </c>
      <c r="E1283" t="s">
        <v>28</v>
      </c>
      <c r="F1283" t="s">
        <v>1523</v>
      </c>
      <c r="G1283">
        <v>1</v>
      </c>
      <c r="H1283">
        <v>0</v>
      </c>
      <c r="I1283" t="s">
        <v>693</v>
      </c>
      <c r="J1283">
        <v>56</v>
      </c>
      <c r="K1283">
        <v>2</v>
      </c>
      <c r="L1283">
        <v>1</v>
      </c>
      <c r="M1283">
        <v>1</v>
      </c>
      <c r="N1283">
        <v>0</v>
      </c>
      <c r="O1283">
        <v>0</v>
      </c>
      <c r="P1283">
        <v>1</v>
      </c>
      <c r="Q1283">
        <v>0</v>
      </c>
      <c r="R1283">
        <v>0</v>
      </c>
      <c r="S1283">
        <v>0</v>
      </c>
      <c r="T1283">
        <v>14</v>
      </c>
      <c r="U1283">
        <v>0</v>
      </c>
      <c r="V1283">
        <v>0</v>
      </c>
      <c r="W1283" t="s">
        <v>50</v>
      </c>
      <c r="X1283">
        <v>0</v>
      </c>
    </row>
    <row r="1284" spans="2:24" x14ac:dyDescent="0.2">
      <c r="B1284">
        <v>332</v>
      </c>
      <c r="C1284">
        <v>1958</v>
      </c>
      <c r="D1284" t="s">
        <v>23</v>
      </c>
      <c r="E1284" t="s">
        <v>32</v>
      </c>
      <c r="F1284" t="s">
        <v>1524</v>
      </c>
      <c r="G1284">
        <v>0</v>
      </c>
      <c r="H1284">
        <v>1</v>
      </c>
      <c r="I1284" t="s">
        <v>1428</v>
      </c>
      <c r="J1284">
        <v>56</v>
      </c>
      <c r="K1284">
        <v>198</v>
      </c>
      <c r="L1284">
        <v>2</v>
      </c>
      <c r="M1284">
        <v>43</v>
      </c>
      <c r="N1284">
        <v>0</v>
      </c>
      <c r="O1284">
        <v>12</v>
      </c>
      <c r="P1284">
        <v>20</v>
      </c>
      <c r="Q1284">
        <v>3</v>
      </c>
      <c r="R1284">
        <v>4</v>
      </c>
      <c r="S1284">
        <v>6</v>
      </c>
      <c r="T1284">
        <v>6</v>
      </c>
      <c r="U1284">
        <v>0</v>
      </c>
      <c r="V1284">
        <v>0</v>
      </c>
      <c r="W1284" t="s">
        <v>27</v>
      </c>
      <c r="X1284">
        <v>1</v>
      </c>
    </row>
    <row r="1285" spans="2:24" x14ac:dyDescent="0.2">
      <c r="B1285">
        <v>737</v>
      </c>
      <c r="C1285">
        <v>1950</v>
      </c>
      <c r="D1285" t="s">
        <v>40</v>
      </c>
      <c r="E1285" t="s">
        <v>32</v>
      </c>
      <c r="F1285" t="s">
        <v>1525</v>
      </c>
      <c r="G1285">
        <v>0</v>
      </c>
      <c r="H1285">
        <v>0</v>
      </c>
      <c r="I1285" s="1">
        <v>41336</v>
      </c>
      <c r="J1285">
        <v>56</v>
      </c>
      <c r="K1285">
        <v>1493</v>
      </c>
      <c r="L1285">
        <v>86</v>
      </c>
      <c r="M1285">
        <v>454</v>
      </c>
      <c r="N1285">
        <v>112</v>
      </c>
      <c r="O1285">
        <v>43</v>
      </c>
      <c r="P1285">
        <v>43</v>
      </c>
      <c r="Q1285">
        <v>2</v>
      </c>
      <c r="R1285">
        <v>4</v>
      </c>
      <c r="S1285">
        <v>5</v>
      </c>
      <c r="T1285">
        <v>2</v>
      </c>
      <c r="U1285">
        <v>0</v>
      </c>
      <c r="V1285">
        <v>0</v>
      </c>
      <c r="W1285" t="s">
        <v>27</v>
      </c>
      <c r="X1285">
        <v>3</v>
      </c>
    </row>
    <row r="1286" spans="2:24" x14ac:dyDescent="0.2">
      <c r="B1286">
        <v>10319</v>
      </c>
      <c r="C1286">
        <v>1972</v>
      </c>
      <c r="D1286" t="s">
        <v>23</v>
      </c>
      <c r="E1286" t="s">
        <v>32</v>
      </c>
      <c r="F1286" t="s">
        <v>1526</v>
      </c>
      <c r="G1286">
        <v>0</v>
      </c>
      <c r="H1286">
        <v>1</v>
      </c>
      <c r="I1286" t="s">
        <v>1527</v>
      </c>
      <c r="J1286">
        <v>56</v>
      </c>
      <c r="K1286">
        <v>1090</v>
      </c>
      <c r="L1286">
        <v>12</v>
      </c>
      <c r="M1286">
        <v>96</v>
      </c>
      <c r="N1286">
        <v>16</v>
      </c>
      <c r="O1286">
        <v>12</v>
      </c>
      <c r="P1286">
        <v>60</v>
      </c>
      <c r="Q1286">
        <v>4</v>
      </c>
      <c r="R1286">
        <v>3</v>
      </c>
      <c r="S1286">
        <v>11</v>
      </c>
      <c r="T1286">
        <v>8</v>
      </c>
      <c r="U1286">
        <v>0</v>
      </c>
      <c r="V1286">
        <v>0</v>
      </c>
      <c r="W1286" t="s">
        <v>27</v>
      </c>
      <c r="X1286">
        <v>1</v>
      </c>
    </row>
    <row r="1287" spans="2:24" x14ac:dyDescent="0.2">
      <c r="B1287">
        <v>2683</v>
      </c>
      <c r="C1287">
        <v>1970</v>
      </c>
      <c r="D1287" t="s">
        <v>23</v>
      </c>
      <c r="E1287" t="s">
        <v>32</v>
      </c>
      <c r="F1287" t="s">
        <v>1528</v>
      </c>
      <c r="G1287">
        <v>0</v>
      </c>
      <c r="H1287">
        <v>2</v>
      </c>
      <c r="I1287" s="1">
        <v>41307</v>
      </c>
      <c r="J1287">
        <v>56</v>
      </c>
      <c r="K1287">
        <v>295</v>
      </c>
      <c r="L1287">
        <v>106</v>
      </c>
      <c r="M1287">
        <v>271</v>
      </c>
      <c r="N1287">
        <v>75</v>
      </c>
      <c r="O1287">
        <v>98</v>
      </c>
      <c r="P1287">
        <v>65</v>
      </c>
      <c r="Q1287">
        <v>4</v>
      </c>
      <c r="R1287">
        <v>6</v>
      </c>
      <c r="S1287">
        <v>12</v>
      </c>
      <c r="T1287">
        <v>6</v>
      </c>
      <c r="U1287">
        <v>0</v>
      </c>
      <c r="V1287">
        <v>0</v>
      </c>
      <c r="W1287" t="s">
        <v>31</v>
      </c>
      <c r="X1287">
        <v>0</v>
      </c>
    </row>
    <row r="1288" spans="2:24" x14ac:dyDescent="0.2">
      <c r="B1288">
        <v>3445</v>
      </c>
      <c r="C1288">
        <v>1957</v>
      </c>
      <c r="D1288" t="s">
        <v>23</v>
      </c>
      <c r="E1288" t="s">
        <v>28</v>
      </c>
      <c r="F1288" t="s">
        <v>1529</v>
      </c>
      <c r="G1288">
        <v>0</v>
      </c>
      <c r="H1288">
        <v>0</v>
      </c>
      <c r="I1288" t="s">
        <v>651</v>
      </c>
      <c r="J1288">
        <v>56</v>
      </c>
      <c r="K1288">
        <v>216</v>
      </c>
      <c r="L1288">
        <v>162</v>
      </c>
      <c r="M1288">
        <v>224</v>
      </c>
      <c r="N1288">
        <v>101</v>
      </c>
      <c r="O1288">
        <v>92</v>
      </c>
      <c r="P1288">
        <v>162</v>
      </c>
      <c r="Q1288">
        <v>2</v>
      </c>
      <c r="R1288">
        <v>7</v>
      </c>
      <c r="S1288">
        <v>10</v>
      </c>
      <c r="T1288">
        <v>5</v>
      </c>
      <c r="U1288">
        <v>1</v>
      </c>
      <c r="V1288">
        <v>0</v>
      </c>
      <c r="W1288" t="s">
        <v>67</v>
      </c>
      <c r="X1288">
        <v>0</v>
      </c>
    </row>
    <row r="1289" spans="2:24" x14ac:dyDescent="0.2">
      <c r="B1289">
        <v>10913</v>
      </c>
      <c r="C1289">
        <v>1985</v>
      </c>
      <c r="D1289" t="s">
        <v>53</v>
      </c>
      <c r="E1289" t="s">
        <v>28</v>
      </c>
      <c r="F1289" t="s">
        <v>1530</v>
      </c>
      <c r="G1289">
        <v>1</v>
      </c>
      <c r="H1289">
        <v>0</v>
      </c>
      <c r="I1289" s="1">
        <v>41041</v>
      </c>
      <c r="J1289">
        <v>56</v>
      </c>
      <c r="K1289">
        <v>3</v>
      </c>
      <c r="L1289">
        <v>2</v>
      </c>
      <c r="M1289">
        <v>12</v>
      </c>
      <c r="N1289">
        <v>0</v>
      </c>
      <c r="O1289">
        <v>1</v>
      </c>
      <c r="P1289">
        <v>9</v>
      </c>
      <c r="Q1289">
        <v>1</v>
      </c>
      <c r="R1289">
        <v>1</v>
      </c>
      <c r="S1289">
        <v>2</v>
      </c>
      <c r="T1289">
        <v>8</v>
      </c>
      <c r="U1289">
        <v>1</v>
      </c>
      <c r="V1289">
        <v>0</v>
      </c>
      <c r="W1289" t="s">
        <v>27</v>
      </c>
      <c r="X1289">
        <v>1</v>
      </c>
    </row>
    <row r="1290" spans="2:24" x14ac:dyDescent="0.2">
      <c r="B1290">
        <v>4427</v>
      </c>
      <c r="C1290">
        <v>1996</v>
      </c>
      <c r="D1290" t="s">
        <v>43</v>
      </c>
      <c r="E1290" t="s">
        <v>28</v>
      </c>
      <c r="F1290" t="s">
        <v>1531</v>
      </c>
      <c r="G1290">
        <v>0</v>
      </c>
      <c r="H1290">
        <v>0</v>
      </c>
      <c r="I1290" t="s">
        <v>521</v>
      </c>
      <c r="J1290">
        <v>56</v>
      </c>
      <c r="K1290">
        <v>536</v>
      </c>
      <c r="L1290">
        <v>27</v>
      </c>
      <c r="M1290">
        <v>590</v>
      </c>
      <c r="N1290">
        <v>38</v>
      </c>
      <c r="O1290">
        <v>107</v>
      </c>
      <c r="P1290">
        <v>67</v>
      </c>
      <c r="Q1290">
        <v>1</v>
      </c>
      <c r="R1290">
        <v>5</v>
      </c>
      <c r="S1290">
        <v>12</v>
      </c>
      <c r="T1290">
        <v>6</v>
      </c>
      <c r="U1290">
        <v>1</v>
      </c>
      <c r="V1290">
        <v>1</v>
      </c>
      <c r="W1290" t="s">
        <v>27</v>
      </c>
      <c r="X1290">
        <v>2</v>
      </c>
    </row>
    <row r="1291" spans="2:24" x14ac:dyDescent="0.2">
      <c r="B1291">
        <v>8717</v>
      </c>
      <c r="C1291">
        <v>1976</v>
      </c>
      <c r="D1291" t="s">
        <v>40</v>
      </c>
      <c r="E1291" t="s">
        <v>32</v>
      </c>
      <c r="F1291" t="s">
        <v>1532</v>
      </c>
      <c r="G1291">
        <v>0</v>
      </c>
      <c r="H1291">
        <v>1</v>
      </c>
      <c r="I1291" s="1">
        <v>41252</v>
      </c>
      <c r="J1291">
        <v>56</v>
      </c>
      <c r="K1291">
        <v>1149</v>
      </c>
      <c r="L1291">
        <v>71</v>
      </c>
      <c r="M1291">
        <v>449</v>
      </c>
      <c r="N1291">
        <v>69</v>
      </c>
      <c r="O1291">
        <v>71</v>
      </c>
      <c r="P1291">
        <v>26</v>
      </c>
      <c r="Q1291">
        <v>1</v>
      </c>
      <c r="R1291">
        <v>11</v>
      </c>
      <c r="S1291">
        <v>8</v>
      </c>
      <c r="T1291">
        <v>5</v>
      </c>
      <c r="U1291">
        <v>0</v>
      </c>
      <c r="V1291">
        <v>0</v>
      </c>
      <c r="W1291" t="s">
        <v>50</v>
      </c>
      <c r="X1291">
        <v>0</v>
      </c>
    </row>
    <row r="1292" spans="2:24" x14ac:dyDescent="0.2">
      <c r="B1292">
        <v>2066</v>
      </c>
      <c r="C1292">
        <v>1950</v>
      </c>
      <c r="D1292" t="s">
        <v>23</v>
      </c>
      <c r="E1292" t="s">
        <v>36</v>
      </c>
      <c r="F1292" t="s">
        <v>1533</v>
      </c>
      <c r="G1292">
        <v>0</v>
      </c>
      <c r="H1292">
        <v>1</v>
      </c>
      <c r="I1292" t="s">
        <v>633</v>
      </c>
      <c r="J1292">
        <v>56</v>
      </c>
      <c r="K1292">
        <v>70</v>
      </c>
      <c r="L1292">
        <v>0</v>
      </c>
      <c r="M1292">
        <v>11</v>
      </c>
      <c r="N1292">
        <v>2</v>
      </c>
      <c r="O1292">
        <v>8</v>
      </c>
      <c r="P1292">
        <v>23</v>
      </c>
      <c r="Q1292">
        <v>1</v>
      </c>
      <c r="R1292">
        <v>2</v>
      </c>
      <c r="S1292">
        <v>3</v>
      </c>
      <c r="T1292">
        <v>6</v>
      </c>
      <c r="U1292">
        <v>0</v>
      </c>
      <c r="V1292">
        <v>0</v>
      </c>
      <c r="W1292" t="s">
        <v>27</v>
      </c>
      <c r="X1292">
        <v>0</v>
      </c>
    </row>
    <row r="1293" spans="2:24" x14ac:dyDescent="0.2">
      <c r="B1293">
        <v>3340</v>
      </c>
      <c r="C1293">
        <v>1978</v>
      </c>
      <c r="D1293" t="s">
        <v>23</v>
      </c>
      <c r="E1293" t="s">
        <v>32</v>
      </c>
      <c r="F1293" t="s">
        <v>1534</v>
      </c>
      <c r="G1293">
        <v>1</v>
      </c>
      <c r="H1293">
        <v>0</v>
      </c>
      <c r="I1293" t="s">
        <v>275</v>
      </c>
      <c r="J1293">
        <v>56</v>
      </c>
      <c r="K1293">
        <v>244</v>
      </c>
      <c r="L1293">
        <v>15</v>
      </c>
      <c r="M1293">
        <v>108</v>
      </c>
      <c r="N1293">
        <v>4</v>
      </c>
      <c r="O1293">
        <v>15</v>
      </c>
      <c r="P1293">
        <v>50</v>
      </c>
      <c r="Q1293">
        <v>6</v>
      </c>
      <c r="R1293">
        <v>7</v>
      </c>
      <c r="S1293">
        <v>6</v>
      </c>
      <c r="T1293">
        <v>8</v>
      </c>
      <c r="U1293">
        <v>1</v>
      </c>
      <c r="V1293">
        <v>0</v>
      </c>
      <c r="W1293" t="s">
        <v>31</v>
      </c>
      <c r="X1293">
        <v>0</v>
      </c>
    </row>
    <row r="1294" spans="2:24" x14ac:dyDescent="0.2">
      <c r="B1294">
        <v>8685</v>
      </c>
      <c r="C1294">
        <v>1978</v>
      </c>
      <c r="D1294" t="s">
        <v>23</v>
      </c>
      <c r="E1294" t="s">
        <v>32</v>
      </c>
      <c r="F1294" t="s">
        <v>1534</v>
      </c>
      <c r="G1294">
        <v>1</v>
      </c>
      <c r="H1294">
        <v>0</v>
      </c>
      <c r="I1294" t="s">
        <v>275</v>
      </c>
      <c r="J1294">
        <v>56</v>
      </c>
      <c r="K1294">
        <v>244</v>
      </c>
      <c r="L1294">
        <v>15</v>
      </c>
      <c r="M1294">
        <v>108</v>
      </c>
      <c r="N1294">
        <v>4</v>
      </c>
      <c r="O1294">
        <v>15</v>
      </c>
      <c r="P1294">
        <v>50</v>
      </c>
      <c r="Q1294">
        <v>6</v>
      </c>
      <c r="R1294">
        <v>7</v>
      </c>
      <c r="S1294">
        <v>6</v>
      </c>
      <c r="T1294">
        <v>8</v>
      </c>
      <c r="U1294">
        <v>1</v>
      </c>
      <c r="V1294">
        <v>0</v>
      </c>
      <c r="W1294" t="s">
        <v>67</v>
      </c>
      <c r="X1294">
        <v>0</v>
      </c>
    </row>
    <row r="1295" spans="2:24" x14ac:dyDescent="0.2">
      <c r="B1295">
        <v>4149</v>
      </c>
      <c r="C1295">
        <v>1949</v>
      </c>
      <c r="D1295" t="s">
        <v>40</v>
      </c>
      <c r="E1295" t="s">
        <v>36</v>
      </c>
      <c r="F1295" t="s">
        <v>1535</v>
      </c>
      <c r="G1295">
        <v>0</v>
      </c>
      <c r="H1295">
        <v>0</v>
      </c>
      <c r="I1295" t="s">
        <v>34</v>
      </c>
      <c r="J1295">
        <v>57</v>
      </c>
      <c r="K1295">
        <v>586</v>
      </c>
      <c r="L1295">
        <v>66</v>
      </c>
      <c r="M1295">
        <v>653</v>
      </c>
      <c r="N1295">
        <v>17</v>
      </c>
      <c r="O1295">
        <v>0</v>
      </c>
      <c r="P1295">
        <v>26</v>
      </c>
      <c r="Q1295">
        <v>1</v>
      </c>
      <c r="R1295">
        <v>5</v>
      </c>
      <c r="S1295">
        <v>6</v>
      </c>
      <c r="T1295">
        <v>2</v>
      </c>
      <c r="U1295">
        <v>0</v>
      </c>
      <c r="V1295">
        <v>0</v>
      </c>
      <c r="W1295" t="s">
        <v>27</v>
      </c>
      <c r="X1295">
        <v>0</v>
      </c>
    </row>
    <row r="1296" spans="2:24" x14ac:dyDescent="0.2">
      <c r="B1296">
        <v>8726</v>
      </c>
      <c r="C1296">
        <v>1965</v>
      </c>
      <c r="D1296" t="s">
        <v>43</v>
      </c>
      <c r="E1296" t="s">
        <v>24</v>
      </c>
      <c r="F1296" t="s">
        <v>1536</v>
      </c>
      <c r="G1296">
        <v>1</v>
      </c>
      <c r="H1296">
        <v>1</v>
      </c>
      <c r="I1296" t="s">
        <v>815</v>
      </c>
      <c r="J1296">
        <v>57</v>
      </c>
      <c r="K1296">
        <v>77</v>
      </c>
      <c r="L1296">
        <v>8</v>
      </c>
      <c r="M1296">
        <v>44</v>
      </c>
      <c r="N1296">
        <v>10</v>
      </c>
      <c r="O1296">
        <v>10</v>
      </c>
      <c r="P1296">
        <v>25</v>
      </c>
      <c r="Q1296">
        <v>5</v>
      </c>
      <c r="R1296">
        <v>3</v>
      </c>
      <c r="S1296">
        <v>4</v>
      </c>
      <c r="T1296">
        <v>6</v>
      </c>
      <c r="U1296">
        <v>0</v>
      </c>
      <c r="V1296">
        <v>0</v>
      </c>
      <c r="W1296" t="s">
        <v>31</v>
      </c>
      <c r="X1296">
        <v>0</v>
      </c>
    </row>
    <row r="1297" spans="2:24" x14ac:dyDescent="0.2">
      <c r="B1297">
        <v>2295</v>
      </c>
      <c r="C1297">
        <v>1955</v>
      </c>
      <c r="D1297" t="s">
        <v>40</v>
      </c>
      <c r="E1297" t="s">
        <v>32</v>
      </c>
      <c r="F1297" t="s">
        <v>1537</v>
      </c>
      <c r="G1297">
        <v>0</v>
      </c>
      <c r="H1297">
        <v>1</v>
      </c>
      <c r="I1297" s="1">
        <v>41672</v>
      </c>
      <c r="J1297">
        <v>57</v>
      </c>
      <c r="K1297">
        <v>539</v>
      </c>
      <c r="L1297">
        <v>30</v>
      </c>
      <c r="M1297">
        <v>92</v>
      </c>
      <c r="N1297">
        <v>80</v>
      </c>
      <c r="O1297">
        <v>46</v>
      </c>
      <c r="P1297">
        <v>38</v>
      </c>
      <c r="Q1297">
        <v>1</v>
      </c>
      <c r="R1297">
        <v>5</v>
      </c>
      <c r="S1297">
        <v>13</v>
      </c>
      <c r="T1297">
        <v>3</v>
      </c>
      <c r="U1297">
        <v>0</v>
      </c>
      <c r="V1297">
        <v>0</v>
      </c>
      <c r="W1297" t="s">
        <v>67</v>
      </c>
      <c r="X1297">
        <v>0</v>
      </c>
    </row>
    <row r="1298" spans="2:24" x14ac:dyDescent="0.2">
      <c r="B1298">
        <v>3283</v>
      </c>
      <c r="C1298">
        <v>1973</v>
      </c>
      <c r="D1298" t="s">
        <v>43</v>
      </c>
      <c r="E1298" t="s">
        <v>32</v>
      </c>
      <c r="F1298" t="s">
        <v>1538</v>
      </c>
      <c r="G1298">
        <v>0</v>
      </c>
      <c r="H1298">
        <v>1</v>
      </c>
      <c r="I1298" t="s">
        <v>732</v>
      </c>
      <c r="J1298">
        <v>57</v>
      </c>
      <c r="K1298">
        <v>200</v>
      </c>
      <c r="L1298">
        <v>193</v>
      </c>
      <c r="M1298">
        <v>100</v>
      </c>
      <c r="N1298">
        <v>46</v>
      </c>
      <c r="O1298">
        <v>185</v>
      </c>
      <c r="P1298">
        <v>185</v>
      </c>
      <c r="Q1298">
        <v>2</v>
      </c>
      <c r="R1298">
        <v>6</v>
      </c>
      <c r="S1298">
        <v>12</v>
      </c>
      <c r="T1298">
        <v>3</v>
      </c>
      <c r="U1298">
        <v>0</v>
      </c>
      <c r="V1298">
        <v>0</v>
      </c>
      <c r="W1298" t="s">
        <v>27</v>
      </c>
      <c r="X1298">
        <v>0</v>
      </c>
    </row>
    <row r="1299" spans="2:24" x14ac:dyDescent="0.2">
      <c r="B1299">
        <v>1915</v>
      </c>
      <c r="C1299">
        <v>1952</v>
      </c>
      <c r="D1299" t="s">
        <v>40</v>
      </c>
      <c r="E1299" t="s">
        <v>32</v>
      </c>
      <c r="F1299" t="s">
        <v>1539</v>
      </c>
      <c r="G1299">
        <v>0</v>
      </c>
      <c r="H1299">
        <v>0</v>
      </c>
      <c r="I1299" s="1">
        <v>41620</v>
      </c>
      <c r="J1299">
        <v>57</v>
      </c>
      <c r="K1299">
        <v>794</v>
      </c>
      <c r="L1299">
        <v>115</v>
      </c>
      <c r="M1299">
        <v>243</v>
      </c>
      <c r="N1299">
        <v>150</v>
      </c>
      <c r="O1299">
        <v>0</v>
      </c>
      <c r="P1299">
        <v>205</v>
      </c>
      <c r="Q1299">
        <v>1</v>
      </c>
      <c r="R1299">
        <v>8</v>
      </c>
      <c r="S1299">
        <v>6</v>
      </c>
      <c r="T1299">
        <v>3</v>
      </c>
      <c r="U1299">
        <v>0</v>
      </c>
      <c r="V1299">
        <v>0</v>
      </c>
      <c r="W1299" t="s">
        <v>46</v>
      </c>
      <c r="X1299">
        <v>0</v>
      </c>
    </row>
    <row r="1300" spans="2:24" x14ac:dyDescent="0.2">
      <c r="B1300">
        <v>800</v>
      </c>
      <c r="C1300">
        <v>1961</v>
      </c>
      <c r="D1300" t="s">
        <v>23</v>
      </c>
      <c r="E1300" t="s">
        <v>36</v>
      </c>
      <c r="F1300" t="s">
        <v>1540</v>
      </c>
      <c r="G1300">
        <v>1</v>
      </c>
      <c r="H1300">
        <v>1</v>
      </c>
      <c r="I1300" t="s">
        <v>1541</v>
      </c>
      <c r="J1300">
        <v>57</v>
      </c>
      <c r="K1300">
        <v>23</v>
      </c>
      <c r="L1300">
        <v>1</v>
      </c>
      <c r="M1300">
        <v>6</v>
      </c>
      <c r="N1300">
        <v>0</v>
      </c>
      <c r="O1300">
        <v>0</v>
      </c>
      <c r="P1300">
        <v>2</v>
      </c>
      <c r="Q1300">
        <v>2</v>
      </c>
      <c r="R1300">
        <v>1</v>
      </c>
      <c r="S1300">
        <v>3</v>
      </c>
      <c r="T1300">
        <v>4</v>
      </c>
      <c r="U1300">
        <v>0</v>
      </c>
      <c r="V1300">
        <v>0</v>
      </c>
      <c r="W1300" t="s">
        <v>67</v>
      </c>
      <c r="X1300">
        <v>0</v>
      </c>
    </row>
    <row r="1301" spans="2:24" x14ac:dyDescent="0.2">
      <c r="B1301">
        <v>9166</v>
      </c>
      <c r="C1301">
        <v>1969</v>
      </c>
      <c r="D1301" t="s">
        <v>23</v>
      </c>
      <c r="E1301" t="s">
        <v>32</v>
      </c>
      <c r="F1301" t="s">
        <v>1542</v>
      </c>
      <c r="G1301">
        <v>0</v>
      </c>
      <c r="H1301">
        <v>1</v>
      </c>
      <c r="I1301" s="1">
        <v>41525</v>
      </c>
      <c r="J1301">
        <v>57</v>
      </c>
      <c r="K1301">
        <v>387</v>
      </c>
      <c r="L1301">
        <v>84</v>
      </c>
      <c r="M1301">
        <v>141</v>
      </c>
      <c r="N1301">
        <v>73</v>
      </c>
      <c r="O1301">
        <v>35</v>
      </c>
      <c r="P1301">
        <v>162</v>
      </c>
      <c r="Q1301">
        <v>3</v>
      </c>
      <c r="R1301">
        <v>4</v>
      </c>
      <c r="S1301">
        <v>12</v>
      </c>
      <c r="T1301">
        <v>2</v>
      </c>
      <c r="U1301">
        <v>0</v>
      </c>
      <c r="V1301">
        <v>0</v>
      </c>
      <c r="W1301" t="s">
        <v>27</v>
      </c>
      <c r="X1301">
        <v>0</v>
      </c>
    </row>
    <row r="1302" spans="2:24" x14ac:dyDescent="0.2">
      <c r="B1302">
        <v>5147</v>
      </c>
      <c r="C1302">
        <v>1949</v>
      </c>
      <c r="D1302" t="s">
        <v>23</v>
      </c>
      <c r="E1302" t="s">
        <v>28</v>
      </c>
      <c r="F1302" t="s">
        <v>1543</v>
      </c>
      <c r="G1302">
        <v>0</v>
      </c>
      <c r="H1302">
        <v>0</v>
      </c>
      <c r="I1302" t="s">
        <v>669</v>
      </c>
      <c r="J1302">
        <v>57</v>
      </c>
      <c r="K1302">
        <v>774</v>
      </c>
      <c r="L1302">
        <v>70</v>
      </c>
      <c r="M1302">
        <v>118</v>
      </c>
      <c r="N1302">
        <v>182</v>
      </c>
      <c r="O1302">
        <v>187</v>
      </c>
      <c r="P1302">
        <v>93</v>
      </c>
      <c r="Q1302">
        <v>1</v>
      </c>
      <c r="R1302">
        <v>4</v>
      </c>
      <c r="S1302">
        <v>13</v>
      </c>
      <c r="T1302">
        <v>1</v>
      </c>
      <c r="U1302">
        <v>0</v>
      </c>
      <c r="V1302">
        <v>0</v>
      </c>
      <c r="W1302" t="s">
        <v>27</v>
      </c>
      <c r="X1302">
        <v>0</v>
      </c>
    </row>
    <row r="1303" spans="2:24" x14ac:dyDescent="0.2">
      <c r="B1303">
        <v>13</v>
      </c>
      <c r="C1303">
        <v>1948</v>
      </c>
      <c r="D1303" t="s">
        <v>40</v>
      </c>
      <c r="E1303" t="s">
        <v>55</v>
      </c>
      <c r="F1303" t="s">
        <v>1544</v>
      </c>
      <c r="G1303">
        <v>0</v>
      </c>
      <c r="H1303">
        <v>1</v>
      </c>
      <c r="I1303" t="s">
        <v>1079</v>
      </c>
      <c r="J1303">
        <v>57</v>
      </c>
      <c r="K1303">
        <v>19</v>
      </c>
      <c r="L1303">
        <v>0</v>
      </c>
      <c r="M1303">
        <v>5</v>
      </c>
      <c r="N1303">
        <v>0</v>
      </c>
      <c r="O1303">
        <v>0</v>
      </c>
      <c r="P1303">
        <v>8</v>
      </c>
      <c r="Q1303">
        <v>2</v>
      </c>
      <c r="R1303">
        <v>1</v>
      </c>
      <c r="S1303">
        <v>3</v>
      </c>
      <c r="T1303">
        <v>6</v>
      </c>
      <c r="U1303">
        <v>0</v>
      </c>
      <c r="V1303">
        <v>0</v>
      </c>
      <c r="W1303" t="s">
        <v>67</v>
      </c>
      <c r="X1303">
        <v>0</v>
      </c>
    </row>
    <row r="1304" spans="2:24" x14ac:dyDescent="0.2">
      <c r="B1304">
        <v>8724</v>
      </c>
      <c r="C1304">
        <v>1983</v>
      </c>
      <c r="D1304" t="s">
        <v>23</v>
      </c>
      <c r="E1304" t="s">
        <v>28</v>
      </c>
      <c r="F1304" t="s">
        <v>1545</v>
      </c>
      <c r="G1304">
        <v>1</v>
      </c>
      <c r="H1304">
        <v>0</v>
      </c>
      <c r="I1304" t="s">
        <v>673</v>
      </c>
      <c r="J1304">
        <v>57</v>
      </c>
      <c r="K1304">
        <v>11</v>
      </c>
      <c r="L1304">
        <v>3</v>
      </c>
      <c r="M1304">
        <v>22</v>
      </c>
      <c r="N1304">
        <v>2</v>
      </c>
      <c r="O1304">
        <v>2</v>
      </c>
      <c r="P1304">
        <v>6</v>
      </c>
      <c r="Q1304">
        <v>2</v>
      </c>
      <c r="R1304">
        <v>2</v>
      </c>
      <c r="S1304">
        <v>3</v>
      </c>
      <c r="T1304">
        <v>6</v>
      </c>
      <c r="U1304">
        <v>0</v>
      </c>
      <c r="V1304">
        <v>0</v>
      </c>
      <c r="W1304" t="s">
        <v>27</v>
      </c>
      <c r="X1304">
        <v>0</v>
      </c>
    </row>
    <row r="1305" spans="2:24" x14ac:dyDescent="0.2">
      <c r="B1305">
        <v>9381</v>
      </c>
      <c r="C1305">
        <v>1979</v>
      </c>
      <c r="D1305" t="s">
        <v>23</v>
      </c>
      <c r="E1305" t="s">
        <v>32</v>
      </c>
      <c r="F1305" t="s">
        <v>1546</v>
      </c>
      <c r="G1305">
        <v>1</v>
      </c>
      <c r="H1305">
        <v>1</v>
      </c>
      <c r="I1305" s="1">
        <v>41614</v>
      </c>
      <c r="J1305">
        <v>57</v>
      </c>
      <c r="K1305">
        <v>328</v>
      </c>
      <c r="L1305">
        <v>9</v>
      </c>
      <c r="M1305">
        <v>124</v>
      </c>
      <c r="N1305">
        <v>12</v>
      </c>
      <c r="O1305">
        <v>24</v>
      </c>
      <c r="P1305">
        <v>109</v>
      </c>
      <c r="Q1305">
        <v>7</v>
      </c>
      <c r="R1305">
        <v>4</v>
      </c>
      <c r="S1305">
        <v>10</v>
      </c>
      <c r="T1305">
        <v>3</v>
      </c>
      <c r="U1305">
        <v>0</v>
      </c>
      <c r="V1305">
        <v>0</v>
      </c>
      <c r="W1305" t="s">
        <v>38</v>
      </c>
      <c r="X1305">
        <v>0</v>
      </c>
    </row>
    <row r="1306" spans="2:24" x14ac:dyDescent="0.2">
      <c r="B1306">
        <v>9384</v>
      </c>
      <c r="C1306">
        <v>1979</v>
      </c>
      <c r="D1306" t="s">
        <v>23</v>
      </c>
      <c r="E1306" t="s">
        <v>32</v>
      </c>
      <c r="F1306" t="s">
        <v>1546</v>
      </c>
      <c r="G1306">
        <v>1</v>
      </c>
      <c r="H1306">
        <v>1</v>
      </c>
      <c r="I1306" s="1">
        <v>41614</v>
      </c>
      <c r="J1306">
        <v>57</v>
      </c>
      <c r="K1306">
        <v>328</v>
      </c>
      <c r="L1306">
        <v>9</v>
      </c>
      <c r="M1306">
        <v>124</v>
      </c>
      <c r="N1306">
        <v>12</v>
      </c>
      <c r="O1306">
        <v>24</v>
      </c>
      <c r="P1306">
        <v>109</v>
      </c>
      <c r="Q1306">
        <v>7</v>
      </c>
      <c r="R1306">
        <v>4</v>
      </c>
      <c r="S1306">
        <v>10</v>
      </c>
      <c r="T1306">
        <v>3</v>
      </c>
      <c r="U1306">
        <v>0</v>
      </c>
      <c r="V1306">
        <v>0</v>
      </c>
      <c r="W1306" t="s">
        <v>38</v>
      </c>
      <c r="X1306">
        <v>0</v>
      </c>
    </row>
    <row r="1307" spans="2:24" x14ac:dyDescent="0.2">
      <c r="B1307">
        <v>3560</v>
      </c>
      <c r="C1307">
        <v>1953</v>
      </c>
      <c r="D1307" t="s">
        <v>23</v>
      </c>
      <c r="E1307" t="s">
        <v>36</v>
      </c>
      <c r="F1307" t="s">
        <v>1547</v>
      </c>
      <c r="G1307">
        <v>0</v>
      </c>
      <c r="H1307">
        <v>0</v>
      </c>
      <c r="I1307" s="1">
        <v>41613</v>
      </c>
      <c r="J1307">
        <v>57</v>
      </c>
      <c r="K1307">
        <v>901</v>
      </c>
      <c r="L1307">
        <v>31</v>
      </c>
      <c r="M1307">
        <v>345</v>
      </c>
      <c r="N1307">
        <v>75</v>
      </c>
      <c r="O1307">
        <v>31</v>
      </c>
      <c r="P1307">
        <v>191</v>
      </c>
      <c r="Q1307">
        <v>1</v>
      </c>
      <c r="R1307">
        <v>4</v>
      </c>
      <c r="S1307">
        <v>11</v>
      </c>
      <c r="T1307">
        <v>1</v>
      </c>
      <c r="U1307">
        <v>0</v>
      </c>
      <c r="V1307">
        <v>0</v>
      </c>
      <c r="W1307" t="s">
        <v>46</v>
      </c>
      <c r="X1307">
        <v>1</v>
      </c>
    </row>
    <row r="1308" spans="2:24" x14ac:dyDescent="0.2">
      <c r="B1308">
        <v>241</v>
      </c>
      <c r="C1308">
        <v>1953</v>
      </c>
      <c r="D1308" t="s">
        <v>23</v>
      </c>
      <c r="E1308" t="s">
        <v>36</v>
      </c>
      <c r="F1308" t="s">
        <v>1547</v>
      </c>
      <c r="G1308">
        <v>0</v>
      </c>
      <c r="H1308">
        <v>0</v>
      </c>
      <c r="I1308" s="1">
        <v>41613</v>
      </c>
      <c r="J1308">
        <v>57</v>
      </c>
      <c r="K1308">
        <v>901</v>
      </c>
      <c r="L1308">
        <v>31</v>
      </c>
      <c r="M1308">
        <v>345</v>
      </c>
      <c r="N1308">
        <v>75</v>
      </c>
      <c r="O1308">
        <v>31</v>
      </c>
      <c r="P1308">
        <v>191</v>
      </c>
      <c r="Q1308">
        <v>1</v>
      </c>
      <c r="R1308">
        <v>4</v>
      </c>
      <c r="S1308">
        <v>11</v>
      </c>
      <c r="T1308">
        <v>1</v>
      </c>
      <c r="U1308">
        <v>0</v>
      </c>
      <c r="V1308">
        <v>0</v>
      </c>
      <c r="W1308" t="s">
        <v>27</v>
      </c>
      <c r="X1308">
        <v>1</v>
      </c>
    </row>
    <row r="1309" spans="2:24" x14ac:dyDescent="0.2">
      <c r="B1309">
        <v>7521</v>
      </c>
      <c r="C1309">
        <v>1953</v>
      </c>
      <c r="D1309" t="s">
        <v>23</v>
      </c>
      <c r="E1309" t="s">
        <v>36</v>
      </c>
      <c r="F1309" t="s">
        <v>1547</v>
      </c>
      <c r="G1309">
        <v>0</v>
      </c>
      <c r="H1309">
        <v>0</v>
      </c>
      <c r="I1309" s="1">
        <v>41613</v>
      </c>
      <c r="J1309">
        <v>57</v>
      </c>
      <c r="K1309">
        <v>901</v>
      </c>
      <c r="L1309">
        <v>31</v>
      </c>
      <c r="M1309">
        <v>345</v>
      </c>
      <c r="N1309">
        <v>75</v>
      </c>
      <c r="O1309">
        <v>31</v>
      </c>
      <c r="P1309">
        <v>191</v>
      </c>
      <c r="Q1309">
        <v>1</v>
      </c>
      <c r="R1309">
        <v>4</v>
      </c>
      <c r="S1309">
        <v>11</v>
      </c>
      <c r="T1309">
        <v>1</v>
      </c>
      <c r="U1309">
        <v>0</v>
      </c>
      <c r="V1309">
        <v>0</v>
      </c>
      <c r="W1309" t="s">
        <v>31</v>
      </c>
      <c r="X1309">
        <v>1</v>
      </c>
    </row>
    <row r="1310" spans="2:24" x14ac:dyDescent="0.2">
      <c r="B1310">
        <v>9799</v>
      </c>
      <c r="C1310">
        <v>1969</v>
      </c>
      <c r="D1310" t="s">
        <v>40</v>
      </c>
      <c r="E1310" t="s">
        <v>24</v>
      </c>
      <c r="F1310" t="s">
        <v>1548</v>
      </c>
      <c r="G1310">
        <v>1</v>
      </c>
      <c r="H1310">
        <v>1</v>
      </c>
      <c r="I1310" s="1">
        <v>41491</v>
      </c>
      <c r="J1310">
        <v>57</v>
      </c>
      <c r="K1310">
        <v>866</v>
      </c>
      <c r="L1310">
        <v>21</v>
      </c>
      <c r="M1310">
        <v>151</v>
      </c>
      <c r="N1310">
        <v>28</v>
      </c>
      <c r="O1310">
        <v>21</v>
      </c>
      <c r="P1310">
        <v>86</v>
      </c>
      <c r="Q1310">
        <v>3</v>
      </c>
      <c r="R1310">
        <v>2</v>
      </c>
      <c r="S1310">
        <v>12</v>
      </c>
      <c r="T1310">
        <v>5</v>
      </c>
      <c r="U1310">
        <v>0</v>
      </c>
      <c r="V1310">
        <v>0</v>
      </c>
      <c r="W1310" t="s">
        <v>27</v>
      </c>
      <c r="X1310">
        <v>0</v>
      </c>
    </row>
    <row r="1311" spans="2:24" x14ac:dyDescent="0.2">
      <c r="B1311">
        <v>5123</v>
      </c>
      <c r="C1311">
        <v>1952</v>
      </c>
      <c r="D1311" t="s">
        <v>53</v>
      </c>
      <c r="E1311" t="s">
        <v>32</v>
      </c>
      <c r="F1311" t="s">
        <v>1549</v>
      </c>
      <c r="G1311">
        <v>0</v>
      </c>
      <c r="H1311">
        <v>0</v>
      </c>
      <c r="I1311" t="s">
        <v>567</v>
      </c>
      <c r="J1311">
        <v>57</v>
      </c>
      <c r="K1311">
        <v>37</v>
      </c>
      <c r="L1311">
        <v>12</v>
      </c>
      <c r="M1311">
        <v>23</v>
      </c>
      <c r="N1311">
        <v>8</v>
      </c>
      <c r="O1311">
        <v>11</v>
      </c>
      <c r="P1311">
        <v>52</v>
      </c>
      <c r="Q1311">
        <v>1</v>
      </c>
      <c r="R1311">
        <v>2</v>
      </c>
      <c r="S1311">
        <v>3</v>
      </c>
      <c r="T1311">
        <v>7</v>
      </c>
      <c r="U1311">
        <v>0</v>
      </c>
      <c r="V1311">
        <v>0</v>
      </c>
      <c r="W1311" t="s">
        <v>27</v>
      </c>
      <c r="X1311">
        <v>0</v>
      </c>
    </row>
    <row r="1312" spans="2:24" x14ac:dyDescent="0.2">
      <c r="B1312">
        <v>448</v>
      </c>
      <c r="C1312">
        <v>1979</v>
      </c>
      <c r="D1312" t="s">
        <v>40</v>
      </c>
      <c r="E1312" t="s">
        <v>28</v>
      </c>
      <c r="F1312" t="s">
        <v>1550</v>
      </c>
      <c r="G1312">
        <v>1</v>
      </c>
      <c r="H1312">
        <v>0</v>
      </c>
      <c r="I1312" s="1">
        <v>41277</v>
      </c>
      <c r="J1312">
        <v>57</v>
      </c>
      <c r="K1312">
        <v>308</v>
      </c>
      <c r="L1312">
        <v>85</v>
      </c>
      <c r="M1312">
        <v>137</v>
      </c>
      <c r="N1312">
        <v>102</v>
      </c>
      <c r="O1312">
        <v>45</v>
      </c>
      <c r="P1312">
        <v>118</v>
      </c>
      <c r="Q1312">
        <v>2</v>
      </c>
      <c r="R1312">
        <v>6</v>
      </c>
      <c r="S1312">
        <v>11</v>
      </c>
      <c r="T1312">
        <v>5</v>
      </c>
      <c r="U1312">
        <v>0</v>
      </c>
      <c r="V1312">
        <v>0</v>
      </c>
      <c r="W1312" t="s">
        <v>27</v>
      </c>
      <c r="X1312">
        <v>0</v>
      </c>
    </row>
    <row r="1313" spans="2:24" x14ac:dyDescent="0.2">
      <c r="B1313">
        <v>4837</v>
      </c>
      <c r="C1313">
        <v>1966</v>
      </c>
      <c r="D1313" t="s">
        <v>40</v>
      </c>
      <c r="E1313" t="s">
        <v>32</v>
      </c>
      <c r="F1313" t="s">
        <v>936</v>
      </c>
      <c r="G1313">
        <v>0</v>
      </c>
      <c r="H1313">
        <v>1</v>
      </c>
      <c r="I1313" t="s">
        <v>515</v>
      </c>
      <c r="J1313">
        <v>57</v>
      </c>
      <c r="K1313">
        <v>753</v>
      </c>
      <c r="L1313">
        <v>43</v>
      </c>
      <c r="M1313">
        <v>226</v>
      </c>
      <c r="N1313">
        <v>69</v>
      </c>
      <c r="O1313">
        <v>10</v>
      </c>
      <c r="P1313">
        <v>204</v>
      </c>
      <c r="Q1313">
        <v>2</v>
      </c>
      <c r="R1313">
        <v>8</v>
      </c>
      <c r="S1313">
        <v>13</v>
      </c>
      <c r="T1313">
        <v>4</v>
      </c>
      <c r="U1313">
        <v>0</v>
      </c>
      <c r="V1313">
        <v>0</v>
      </c>
      <c r="W1313" t="s">
        <v>27</v>
      </c>
      <c r="X1313">
        <v>0</v>
      </c>
    </row>
    <row r="1314" spans="2:24" x14ac:dyDescent="0.2">
      <c r="B1314">
        <v>9365</v>
      </c>
      <c r="C1314">
        <v>1977</v>
      </c>
      <c r="D1314" t="s">
        <v>40</v>
      </c>
      <c r="E1314" t="s">
        <v>28</v>
      </c>
      <c r="F1314" t="s">
        <v>1551</v>
      </c>
      <c r="G1314">
        <v>0</v>
      </c>
      <c r="H1314">
        <v>1</v>
      </c>
      <c r="I1314" t="s">
        <v>1035</v>
      </c>
      <c r="J1314">
        <v>57</v>
      </c>
      <c r="K1314">
        <v>1048</v>
      </c>
      <c r="L1314">
        <v>0</v>
      </c>
      <c r="M1314">
        <v>217</v>
      </c>
      <c r="N1314">
        <v>0</v>
      </c>
      <c r="O1314">
        <v>0</v>
      </c>
      <c r="P1314">
        <v>12</v>
      </c>
      <c r="Q1314">
        <v>5</v>
      </c>
      <c r="R1314">
        <v>11</v>
      </c>
      <c r="S1314">
        <v>5</v>
      </c>
      <c r="T1314">
        <v>6</v>
      </c>
      <c r="U1314">
        <v>0</v>
      </c>
      <c r="V1314">
        <v>0</v>
      </c>
      <c r="W1314" t="s">
        <v>27</v>
      </c>
      <c r="X1314">
        <v>0</v>
      </c>
    </row>
    <row r="1315" spans="2:24" x14ac:dyDescent="0.2">
      <c r="B1315">
        <v>8932</v>
      </c>
      <c r="C1315">
        <v>1970</v>
      </c>
      <c r="D1315" t="s">
        <v>53</v>
      </c>
      <c r="E1315" t="s">
        <v>36</v>
      </c>
      <c r="F1315" t="s">
        <v>1552</v>
      </c>
      <c r="G1315">
        <v>0</v>
      </c>
      <c r="H1315">
        <v>1</v>
      </c>
      <c r="I1315" t="s">
        <v>243</v>
      </c>
      <c r="J1315">
        <v>57</v>
      </c>
      <c r="K1315">
        <v>960</v>
      </c>
      <c r="L1315">
        <v>28</v>
      </c>
      <c r="M1315">
        <v>183</v>
      </c>
      <c r="N1315">
        <v>220</v>
      </c>
      <c r="O1315">
        <v>70</v>
      </c>
      <c r="P1315">
        <v>70</v>
      </c>
      <c r="Q1315">
        <v>4</v>
      </c>
      <c r="R1315">
        <v>9</v>
      </c>
      <c r="S1315">
        <v>6</v>
      </c>
      <c r="T1315">
        <v>6</v>
      </c>
      <c r="U1315">
        <v>0</v>
      </c>
      <c r="V1315">
        <v>0</v>
      </c>
      <c r="W1315" t="s">
        <v>67</v>
      </c>
      <c r="X1315">
        <v>0</v>
      </c>
    </row>
    <row r="1316" spans="2:24" x14ac:dyDescent="0.2">
      <c r="B1316">
        <v>7055</v>
      </c>
      <c r="C1316">
        <v>1953</v>
      </c>
      <c r="D1316" t="s">
        <v>40</v>
      </c>
      <c r="E1316" t="s">
        <v>36</v>
      </c>
      <c r="F1316" t="s">
        <v>1553</v>
      </c>
      <c r="G1316">
        <v>0</v>
      </c>
      <c r="H1316">
        <v>1</v>
      </c>
      <c r="I1316" s="1">
        <v>41162</v>
      </c>
      <c r="J1316">
        <v>57</v>
      </c>
      <c r="K1316">
        <v>888</v>
      </c>
      <c r="L1316">
        <v>0</v>
      </c>
      <c r="M1316">
        <v>57</v>
      </c>
      <c r="N1316">
        <v>0</v>
      </c>
      <c r="O1316">
        <v>0</v>
      </c>
      <c r="P1316">
        <v>76</v>
      </c>
      <c r="Q1316">
        <v>2</v>
      </c>
      <c r="R1316">
        <v>8</v>
      </c>
      <c r="S1316">
        <v>11</v>
      </c>
      <c r="T1316">
        <v>5</v>
      </c>
      <c r="U1316">
        <v>0</v>
      </c>
      <c r="V1316">
        <v>0</v>
      </c>
      <c r="W1316" t="s">
        <v>31</v>
      </c>
      <c r="X1316">
        <v>0</v>
      </c>
    </row>
    <row r="1317" spans="2:24" x14ac:dyDescent="0.2">
      <c r="B1317">
        <v>3537</v>
      </c>
      <c r="C1317">
        <v>1982</v>
      </c>
      <c r="D1317" t="s">
        <v>23</v>
      </c>
      <c r="E1317" t="s">
        <v>36</v>
      </c>
      <c r="F1317" t="s">
        <v>1554</v>
      </c>
      <c r="G1317">
        <v>1</v>
      </c>
      <c r="H1317">
        <v>0</v>
      </c>
      <c r="I1317" t="s">
        <v>275</v>
      </c>
      <c r="J1317">
        <v>57</v>
      </c>
      <c r="K1317">
        <v>31</v>
      </c>
      <c r="L1317">
        <v>3</v>
      </c>
      <c r="M1317">
        <v>31</v>
      </c>
      <c r="N1317">
        <v>2</v>
      </c>
      <c r="O1317">
        <v>8</v>
      </c>
      <c r="P1317">
        <v>4</v>
      </c>
      <c r="Q1317">
        <v>3</v>
      </c>
      <c r="R1317">
        <v>3</v>
      </c>
      <c r="S1317">
        <v>4</v>
      </c>
      <c r="T1317">
        <v>8</v>
      </c>
      <c r="U1317">
        <v>0</v>
      </c>
      <c r="V1317">
        <v>0</v>
      </c>
      <c r="W1317" t="s">
        <v>27</v>
      </c>
      <c r="X1317">
        <v>0</v>
      </c>
    </row>
    <row r="1318" spans="2:24" x14ac:dyDescent="0.2">
      <c r="B1318">
        <v>9081</v>
      </c>
      <c r="C1318">
        <v>1989</v>
      </c>
      <c r="D1318" t="s">
        <v>23</v>
      </c>
      <c r="E1318" t="s">
        <v>28</v>
      </c>
      <c r="F1318" t="s">
        <v>1555</v>
      </c>
      <c r="G1318">
        <v>1</v>
      </c>
      <c r="H1318">
        <v>0</v>
      </c>
      <c r="I1318" t="s">
        <v>323</v>
      </c>
      <c r="J1318">
        <v>58</v>
      </c>
      <c r="K1318">
        <v>4</v>
      </c>
      <c r="L1318">
        <v>1</v>
      </c>
      <c r="M1318">
        <v>6</v>
      </c>
      <c r="N1318">
        <v>4</v>
      </c>
      <c r="O1318">
        <v>1</v>
      </c>
      <c r="P1318">
        <v>9</v>
      </c>
      <c r="Q1318">
        <v>1</v>
      </c>
      <c r="R1318">
        <v>1</v>
      </c>
      <c r="S1318">
        <v>2</v>
      </c>
      <c r="T1318">
        <v>5</v>
      </c>
      <c r="U1318">
        <v>0</v>
      </c>
      <c r="V1318">
        <v>0</v>
      </c>
      <c r="W1318" t="s">
        <v>27</v>
      </c>
      <c r="X1318">
        <v>0</v>
      </c>
    </row>
    <row r="1319" spans="2:24" x14ac:dyDescent="0.2">
      <c r="B1319">
        <v>4988</v>
      </c>
      <c r="C1319">
        <v>1949</v>
      </c>
      <c r="D1319" t="s">
        <v>40</v>
      </c>
      <c r="E1319" t="s">
        <v>32</v>
      </c>
      <c r="F1319" t="s">
        <v>1556</v>
      </c>
      <c r="G1319">
        <v>1</v>
      </c>
      <c r="H1319">
        <v>1</v>
      </c>
      <c r="I1319" s="1">
        <v>41734</v>
      </c>
      <c r="J1319">
        <v>58</v>
      </c>
      <c r="K1319">
        <v>19</v>
      </c>
      <c r="L1319">
        <v>6</v>
      </c>
      <c r="M1319">
        <v>20</v>
      </c>
      <c r="N1319">
        <v>0</v>
      </c>
      <c r="O1319">
        <v>5</v>
      </c>
      <c r="P1319">
        <v>12</v>
      </c>
      <c r="Q1319">
        <v>3</v>
      </c>
      <c r="R1319">
        <v>1</v>
      </c>
      <c r="S1319">
        <v>4</v>
      </c>
      <c r="T1319">
        <v>4</v>
      </c>
      <c r="U1319">
        <v>0</v>
      </c>
      <c r="V1319">
        <v>0</v>
      </c>
      <c r="W1319" t="s">
        <v>67</v>
      </c>
      <c r="X1319">
        <v>0</v>
      </c>
    </row>
    <row r="1320" spans="2:24" x14ac:dyDescent="0.2">
      <c r="B1320">
        <v>1050</v>
      </c>
      <c r="C1320">
        <v>1953</v>
      </c>
      <c r="D1320" t="s">
        <v>23</v>
      </c>
      <c r="E1320" t="s">
        <v>32</v>
      </c>
      <c r="F1320" t="s">
        <v>1557</v>
      </c>
      <c r="G1320">
        <v>0</v>
      </c>
      <c r="H1320">
        <v>0</v>
      </c>
      <c r="I1320" t="s">
        <v>685</v>
      </c>
      <c r="J1320">
        <v>58</v>
      </c>
      <c r="K1320">
        <v>14</v>
      </c>
      <c r="L1320">
        <v>10</v>
      </c>
      <c r="M1320">
        <v>13</v>
      </c>
      <c r="N1320">
        <v>4</v>
      </c>
      <c r="O1320">
        <v>15</v>
      </c>
      <c r="P1320">
        <v>9</v>
      </c>
      <c r="Q1320">
        <v>1</v>
      </c>
      <c r="R1320">
        <v>2</v>
      </c>
      <c r="S1320">
        <v>4</v>
      </c>
      <c r="T1320">
        <v>2</v>
      </c>
      <c r="U1320">
        <v>0</v>
      </c>
      <c r="V1320">
        <v>0</v>
      </c>
      <c r="W1320" t="s">
        <v>46</v>
      </c>
      <c r="X1320">
        <v>0</v>
      </c>
    </row>
    <row r="1321" spans="2:24" x14ac:dyDescent="0.2">
      <c r="B1321">
        <v>5610</v>
      </c>
      <c r="C1321">
        <v>1966</v>
      </c>
      <c r="D1321" t="s">
        <v>23</v>
      </c>
      <c r="E1321" t="s">
        <v>36</v>
      </c>
      <c r="F1321" t="s">
        <v>1558</v>
      </c>
      <c r="G1321">
        <v>1</v>
      </c>
      <c r="H1321">
        <v>1</v>
      </c>
      <c r="I1321" t="s">
        <v>198</v>
      </c>
      <c r="J1321">
        <v>58</v>
      </c>
      <c r="K1321">
        <v>7</v>
      </c>
      <c r="L1321">
        <v>3</v>
      </c>
      <c r="M1321">
        <v>10</v>
      </c>
      <c r="N1321">
        <v>8</v>
      </c>
      <c r="O1321">
        <v>1</v>
      </c>
      <c r="P1321">
        <v>7</v>
      </c>
      <c r="Q1321">
        <v>2</v>
      </c>
      <c r="R1321">
        <v>1</v>
      </c>
      <c r="S1321">
        <v>3</v>
      </c>
      <c r="T1321">
        <v>7</v>
      </c>
      <c r="U1321">
        <v>0</v>
      </c>
      <c r="V1321">
        <v>0</v>
      </c>
      <c r="W1321" t="s">
        <v>50</v>
      </c>
      <c r="X1321">
        <v>0</v>
      </c>
    </row>
    <row r="1322" spans="2:24" x14ac:dyDescent="0.2">
      <c r="B1322">
        <v>3526</v>
      </c>
      <c r="C1322">
        <v>1969</v>
      </c>
      <c r="D1322" t="s">
        <v>40</v>
      </c>
      <c r="E1322" t="s">
        <v>32</v>
      </c>
      <c r="F1322" t="s">
        <v>1559</v>
      </c>
      <c r="G1322">
        <v>1</v>
      </c>
      <c r="H1322">
        <v>1</v>
      </c>
      <c r="I1322" t="s">
        <v>708</v>
      </c>
      <c r="J1322">
        <v>58</v>
      </c>
      <c r="K1322">
        <v>32</v>
      </c>
      <c r="L1322">
        <v>0</v>
      </c>
      <c r="M1322">
        <v>5</v>
      </c>
      <c r="N1322">
        <v>0</v>
      </c>
      <c r="O1322">
        <v>0</v>
      </c>
      <c r="P1322">
        <v>1</v>
      </c>
      <c r="Q1322">
        <v>2</v>
      </c>
      <c r="R1322">
        <v>1</v>
      </c>
      <c r="S1322">
        <v>3</v>
      </c>
      <c r="T1322">
        <v>7</v>
      </c>
      <c r="U1322">
        <v>0</v>
      </c>
      <c r="V1322">
        <v>0</v>
      </c>
      <c r="W1322" t="s">
        <v>27</v>
      </c>
      <c r="X1322">
        <v>0</v>
      </c>
    </row>
    <row r="1323" spans="2:24" x14ac:dyDescent="0.2">
      <c r="B1323">
        <v>5136</v>
      </c>
      <c r="C1323">
        <v>1974</v>
      </c>
      <c r="D1323" t="s">
        <v>23</v>
      </c>
      <c r="E1323" t="s">
        <v>28</v>
      </c>
      <c r="F1323" t="s">
        <v>1560</v>
      </c>
      <c r="G1323">
        <v>0</v>
      </c>
      <c r="H1323">
        <v>1</v>
      </c>
      <c r="I1323" t="s">
        <v>1168</v>
      </c>
      <c r="J1323">
        <v>58</v>
      </c>
      <c r="K1323">
        <v>654</v>
      </c>
      <c r="L1323">
        <v>7</v>
      </c>
      <c r="M1323">
        <v>92</v>
      </c>
      <c r="N1323">
        <v>0</v>
      </c>
      <c r="O1323">
        <v>15</v>
      </c>
      <c r="P1323">
        <v>30</v>
      </c>
      <c r="Q1323">
        <v>7</v>
      </c>
      <c r="R1323">
        <v>9</v>
      </c>
      <c r="S1323">
        <v>8</v>
      </c>
      <c r="T1323">
        <v>6</v>
      </c>
      <c r="U1323">
        <v>0</v>
      </c>
      <c r="V1323">
        <v>0</v>
      </c>
      <c r="W1323" t="s">
        <v>31</v>
      </c>
      <c r="X1323">
        <v>2</v>
      </c>
    </row>
    <row r="1324" spans="2:24" x14ac:dyDescent="0.2">
      <c r="B1324">
        <v>1411</v>
      </c>
      <c r="C1324">
        <v>1953</v>
      </c>
      <c r="D1324" t="s">
        <v>23</v>
      </c>
      <c r="E1324" t="s">
        <v>24</v>
      </c>
      <c r="F1324" t="s">
        <v>1561</v>
      </c>
      <c r="G1324">
        <v>0</v>
      </c>
      <c r="H1324">
        <v>0</v>
      </c>
      <c r="I1324" s="1">
        <v>41558</v>
      </c>
      <c r="J1324">
        <v>58</v>
      </c>
      <c r="K1324">
        <v>204</v>
      </c>
      <c r="L1324">
        <v>34</v>
      </c>
      <c r="M1324">
        <v>204</v>
      </c>
      <c r="N1324">
        <v>172</v>
      </c>
      <c r="O1324">
        <v>153</v>
      </c>
      <c r="P1324">
        <v>173</v>
      </c>
      <c r="Q1324">
        <v>1</v>
      </c>
      <c r="R1324">
        <v>2</v>
      </c>
      <c r="S1324">
        <v>4</v>
      </c>
      <c r="T1324">
        <v>1</v>
      </c>
      <c r="U1324">
        <v>0</v>
      </c>
      <c r="V1324">
        <v>0</v>
      </c>
      <c r="W1324" t="s">
        <v>27</v>
      </c>
      <c r="X1324">
        <v>0</v>
      </c>
    </row>
    <row r="1325" spans="2:24" x14ac:dyDescent="0.2">
      <c r="B1325">
        <v>701</v>
      </c>
      <c r="C1325">
        <v>1972</v>
      </c>
      <c r="D1325" t="s">
        <v>23</v>
      </c>
      <c r="E1325" t="s">
        <v>32</v>
      </c>
      <c r="F1325" t="s">
        <v>1562</v>
      </c>
      <c r="G1325">
        <v>0</v>
      </c>
      <c r="H1325">
        <v>1</v>
      </c>
      <c r="I1325" s="1">
        <v>41436</v>
      </c>
      <c r="J1325">
        <v>58</v>
      </c>
      <c r="K1325">
        <v>707</v>
      </c>
      <c r="L1325">
        <v>21</v>
      </c>
      <c r="M1325">
        <v>250</v>
      </c>
      <c r="N1325">
        <v>85</v>
      </c>
      <c r="O1325">
        <v>43</v>
      </c>
      <c r="P1325">
        <v>73</v>
      </c>
      <c r="Q1325">
        <v>2</v>
      </c>
      <c r="R1325">
        <v>6</v>
      </c>
      <c r="S1325">
        <v>8</v>
      </c>
      <c r="T1325">
        <v>2</v>
      </c>
      <c r="U1325">
        <v>0</v>
      </c>
      <c r="V1325">
        <v>0</v>
      </c>
      <c r="W1325" t="s">
        <v>27</v>
      </c>
      <c r="X1325">
        <v>1</v>
      </c>
    </row>
    <row r="1326" spans="2:24" x14ac:dyDescent="0.2">
      <c r="B1326">
        <v>6203</v>
      </c>
      <c r="C1326">
        <v>1948</v>
      </c>
      <c r="D1326" t="s">
        <v>23</v>
      </c>
      <c r="E1326" t="s">
        <v>36</v>
      </c>
      <c r="F1326" t="s">
        <v>1563</v>
      </c>
      <c r="G1326">
        <v>0</v>
      </c>
      <c r="H1326">
        <v>0</v>
      </c>
      <c r="I1326" t="s">
        <v>1564</v>
      </c>
      <c r="J1326">
        <v>58</v>
      </c>
      <c r="K1326">
        <v>499</v>
      </c>
      <c r="L1326">
        <v>149</v>
      </c>
      <c r="M1326">
        <v>815</v>
      </c>
      <c r="N1326">
        <v>173</v>
      </c>
      <c r="O1326">
        <v>49</v>
      </c>
      <c r="P1326">
        <v>49</v>
      </c>
      <c r="Q1326">
        <v>1</v>
      </c>
      <c r="R1326">
        <v>6</v>
      </c>
      <c r="S1326">
        <v>12</v>
      </c>
      <c r="T1326">
        <v>3</v>
      </c>
      <c r="U1326">
        <v>0</v>
      </c>
      <c r="V1326">
        <v>0</v>
      </c>
      <c r="W1326" t="s">
        <v>27</v>
      </c>
      <c r="X1326">
        <v>0</v>
      </c>
    </row>
    <row r="1327" spans="2:24" x14ac:dyDescent="0.2">
      <c r="B1327">
        <v>7192</v>
      </c>
      <c r="C1327">
        <v>1956</v>
      </c>
      <c r="D1327" t="s">
        <v>23</v>
      </c>
      <c r="E1327" t="s">
        <v>36</v>
      </c>
      <c r="F1327" t="s">
        <v>1565</v>
      </c>
      <c r="G1327">
        <v>0</v>
      </c>
      <c r="H1327">
        <v>1</v>
      </c>
      <c r="I1327" t="s">
        <v>567</v>
      </c>
      <c r="J1327">
        <v>58</v>
      </c>
      <c r="K1327">
        <v>172</v>
      </c>
      <c r="L1327">
        <v>73</v>
      </c>
      <c r="M1327">
        <v>93</v>
      </c>
      <c r="N1327">
        <v>95</v>
      </c>
      <c r="O1327">
        <v>78</v>
      </c>
      <c r="P1327">
        <v>34</v>
      </c>
      <c r="Q1327">
        <v>2</v>
      </c>
      <c r="R1327">
        <v>2</v>
      </c>
      <c r="S1327">
        <v>10</v>
      </c>
      <c r="T1327">
        <v>1</v>
      </c>
      <c r="U1327">
        <v>0</v>
      </c>
      <c r="V1327">
        <v>1</v>
      </c>
      <c r="W1327" t="s">
        <v>27</v>
      </c>
      <c r="X1327">
        <v>0</v>
      </c>
    </row>
    <row r="1328" spans="2:24" x14ac:dyDescent="0.2">
      <c r="B1328">
        <v>5181</v>
      </c>
      <c r="C1328">
        <v>1983</v>
      </c>
      <c r="D1328" t="s">
        <v>118</v>
      </c>
      <c r="E1328" t="s">
        <v>28</v>
      </c>
      <c r="F1328" t="s">
        <v>1566</v>
      </c>
      <c r="G1328">
        <v>1</v>
      </c>
      <c r="H1328">
        <v>0</v>
      </c>
      <c r="I1328" t="s">
        <v>922</v>
      </c>
      <c r="J1328">
        <v>58</v>
      </c>
      <c r="K1328">
        <v>2</v>
      </c>
      <c r="L1328">
        <v>4</v>
      </c>
      <c r="M1328">
        <v>2</v>
      </c>
      <c r="N1328">
        <v>0</v>
      </c>
      <c r="O1328">
        <v>11</v>
      </c>
      <c r="P1328">
        <v>5</v>
      </c>
      <c r="Q1328">
        <v>1</v>
      </c>
      <c r="R1328">
        <v>1</v>
      </c>
      <c r="S1328">
        <v>2</v>
      </c>
      <c r="T1328">
        <v>9</v>
      </c>
      <c r="U1328">
        <v>0</v>
      </c>
      <c r="V1328">
        <v>0</v>
      </c>
      <c r="W1328" t="s">
        <v>27</v>
      </c>
      <c r="X1328">
        <v>0</v>
      </c>
    </row>
    <row r="1329" spans="2:24" x14ac:dyDescent="0.2">
      <c r="B1329">
        <v>9220</v>
      </c>
      <c r="C1329">
        <v>1972</v>
      </c>
      <c r="D1329" t="s">
        <v>23</v>
      </c>
      <c r="E1329" t="s">
        <v>28</v>
      </c>
      <c r="F1329" t="s">
        <v>1567</v>
      </c>
      <c r="G1329">
        <v>0</v>
      </c>
      <c r="H1329">
        <v>0</v>
      </c>
      <c r="I1329" t="s">
        <v>651</v>
      </c>
      <c r="J1329">
        <v>58</v>
      </c>
      <c r="K1329">
        <v>576</v>
      </c>
      <c r="L1329">
        <v>172</v>
      </c>
      <c r="M1329">
        <v>961</v>
      </c>
      <c r="N1329">
        <v>125</v>
      </c>
      <c r="O1329">
        <v>115</v>
      </c>
      <c r="P1329">
        <v>19</v>
      </c>
      <c r="Q1329">
        <v>1</v>
      </c>
      <c r="R1329">
        <v>8</v>
      </c>
      <c r="S1329">
        <v>5</v>
      </c>
      <c r="T1329">
        <v>3</v>
      </c>
      <c r="U1329">
        <v>1</v>
      </c>
      <c r="V1329">
        <v>0</v>
      </c>
      <c r="W1329" t="s">
        <v>27</v>
      </c>
      <c r="X1329">
        <v>0</v>
      </c>
    </row>
    <row r="1330" spans="2:24" x14ac:dyDescent="0.2">
      <c r="B1330">
        <v>7734</v>
      </c>
      <c r="C1330">
        <v>1994</v>
      </c>
      <c r="D1330" t="s">
        <v>23</v>
      </c>
      <c r="E1330" t="s">
        <v>1304</v>
      </c>
      <c r="F1330" t="s">
        <v>1568</v>
      </c>
      <c r="G1330">
        <v>0</v>
      </c>
      <c r="H1330">
        <v>0</v>
      </c>
      <c r="I1330" t="s">
        <v>108</v>
      </c>
      <c r="J1330">
        <v>58</v>
      </c>
      <c r="K1330">
        <v>471</v>
      </c>
      <c r="L1330">
        <v>102</v>
      </c>
      <c r="M1330">
        <v>125</v>
      </c>
      <c r="N1330">
        <v>212</v>
      </c>
      <c r="O1330">
        <v>61</v>
      </c>
      <c r="P1330">
        <v>245</v>
      </c>
      <c r="Q1330">
        <v>1</v>
      </c>
      <c r="R1330">
        <v>4</v>
      </c>
      <c r="S1330">
        <v>7</v>
      </c>
      <c r="T1330">
        <v>1</v>
      </c>
      <c r="U1330">
        <v>1</v>
      </c>
      <c r="V1330">
        <v>0</v>
      </c>
      <c r="W1330" t="s">
        <v>38</v>
      </c>
      <c r="X1330">
        <v>2</v>
      </c>
    </row>
    <row r="1331" spans="2:24" x14ac:dyDescent="0.2">
      <c r="B1331">
        <v>10446</v>
      </c>
      <c r="C1331">
        <v>1958</v>
      </c>
      <c r="D1331" t="s">
        <v>40</v>
      </c>
      <c r="E1331" t="s">
        <v>32</v>
      </c>
      <c r="F1331" t="s">
        <v>1569</v>
      </c>
      <c r="G1331">
        <v>0</v>
      </c>
      <c r="H1331">
        <v>0</v>
      </c>
      <c r="I1331" s="1">
        <v>41101</v>
      </c>
      <c r="J1331">
        <v>58</v>
      </c>
      <c r="K1331">
        <v>184</v>
      </c>
      <c r="L1331">
        <v>23</v>
      </c>
      <c r="M1331">
        <v>446</v>
      </c>
      <c r="N1331">
        <v>30</v>
      </c>
      <c r="O1331">
        <v>23</v>
      </c>
      <c r="P1331">
        <v>23</v>
      </c>
      <c r="Q1331">
        <v>1</v>
      </c>
      <c r="R1331">
        <v>5</v>
      </c>
      <c r="S1331">
        <v>7</v>
      </c>
      <c r="T1331">
        <v>2</v>
      </c>
      <c r="U1331">
        <v>1</v>
      </c>
      <c r="V1331">
        <v>0</v>
      </c>
      <c r="W1331" t="s">
        <v>31</v>
      </c>
      <c r="X1331">
        <v>3</v>
      </c>
    </row>
    <row r="1332" spans="2:24" x14ac:dyDescent="0.2">
      <c r="B1332">
        <v>5524</v>
      </c>
      <c r="C1332">
        <v>1958</v>
      </c>
      <c r="D1332" t="s">
        <v>23</v>
      </c>
      <c r="E1332" t="s">
        <v>28</v>
      </c>
      <c r="F1332" t="s">
        <v>1570</v>
      </c>
      <c r="G1332">
        <v>0</v>
      </c>
      <c r="H1332">
        <v>0</v>
      </c>
      <c r="I1332" s="1">
        <v>41008</v>
      </c>
      <c r="J1332">
        <v>58</v>
      </c>
      <c r="K1332">
        <v>635</v>
      </c>
      <c r="L1332">
        <v>88</v>
      </c>
      <c r="M1332">
        <v>546</v>
      </c>
      <c r="N1332">
        <v>172</v>
      </c>
      <c r="O1332">
        <v>88</v>
      </c>
      <c r="P1332">
        <v>88</v>
      </c>
      <c r="Q1332">
        <v>3</v>
      </c>
      <c r="R1332">
        <v>8</v>
      </c>
      <c r="S1332">
        <v>4</v>
      </c>
      <c r="T1332">
        <v>7</v>
      </c>
      <c r="U1332">
        <v>1</v>
      </c>
      <c r="V1332">
        <v>0</v>
      </c>
      <c r="W1332" t="s">
        <v>35</v>
      </c>
      <c r="X1332">
        <v>0</v>
      </c>
    </row>
    <row r="1333" spans="2:24" x14ac:dyDescent="0.2">
      <c r="B1333">
        <v>3830</v>
      </c>
      <c r="C1333">
        <v>1954</v>
      </c>
      <c r="D1333" t="s">
        <v>53</v>
      </c>
      <c r="E1333" t="s">
        <v>32</v>
      </c>
      <c r="F1333" t="s">
        <v>1440</v>
      </c>
      <c r="G1333">
        <v>0</v>
      </c>
      <c r="H1333">
        <v>2</v>
      </c>
      <c r="I1333" t="s">
        <v>979</v>
      </c>
      <c r="J1333">
        <v>59</v>
      </c>
      <c r="K1333">
        <v>295</v>
      </c>
      <c r="L1333">
        <v>21</v>
      </c>
      <c r="M1333">
        <v>78</v>
      </c>
      <c r="N1333">
        <v>39</v>
      </c>
      <c r="O1333">
        <v>13</v>
      </c>
      <c r="P1333">
        <v>13</v>
      </c>
      <c r="Q1333">
        <v>1</v>
      </c>
      <c r="R1333">
        <v>4</v>
      </c>
      <c r="S1333">
        <v>7</v>
      </c>
      <c r="T1333">
        <v>3</v>
      </c>
      <c r="U1333">
        <v>0</v>
      </c>
      <c r="V1333">
        <v>0</v>
      </c>
      <c r="W1333" t="s">
        <v>31</v>
      </c>
      <c r="X1333">
        <v>0</v>
      </c>
    </row>
    <row r="1334" spans="2:24" x14ac:dyDescent="0.2">
      <c r="B1334">
        <v>5186</v>
      </c>
      <c r="C1334">
        <v>1956</v>
      </c>
      <c r="D1334" t="s">
        <v>40</v>
      </c>
      <c r="E1334" t="s">
        <v>32</v>
      </c>
      <c r="F1334" t="s">
        <v>1571</v>
      </c>
      <c r="G1334">
        <v>0</v>
      </c>
      <c r="H1334">
        <v>1</v>
      </c>
      <c r="I1334" s="1">
        <v>41976</v>
      </c>
      <c r="J1334">
        <v>59</v>
      </c>
      <c r="K1334">
        <v>576</v>
      </c>
      <c r="L1334">
        <v>7</v>
      </c>
      <c r="M1334">
        <v>115</v>
      </c>
      <c r="N1334">
        <v>19</v>
      </c>
      <c r="O1334">
        <v>7</v>
      </c>
      <c r="P1334">
        <v>7</v>
      </c>
      <c r="Q1334">
        <v>2</v>
      </c>
      <c r="R1334">
        <v>7</v>
      </c>
      <c r="S1334">
        <v>9</v>
      </c>
      <c r="T1334">
        <v>6</v>
      </c>
      <c r="U1334">
        <v>0</v>
      </c>
      <c r="V1334">
        <v>0</v>
      </c>
      <c r="W1334" t="s">
        <v>31</v>
      </c>
      <c r="X1334">
        <v>1</v>
      </c>
    </row>
    <row r="1335" spans="2:24" x14ac:dyDescent="0.2">
      <c r="B1335">
        <v>8514</v>
      </c>
      <c r="C1335">
        <v>1977</v>
      </c>
      <c r="D1335" t="s">
        <v>23</v>
      </c>
      <c r="E1335" t="s">
        <v>36</v>
      </c>
      <c r="F1335" t="s">
        <v>1572</v>
      </c>
      <c r="G1335">
        <v>1</v>
      </c>
      <c r="H1335">
        <v>0</v>
      </c>
      <c r="I1335" t="s">
        <v>1168</v>
      </c>
      <c r="J1335">
        <v>59</v>
      </c>
      <c r="K1335">
        <v>8</v>
      </c>
      <c r="L1335">
        <v>0</v>
      </c>
      <c r="M1335">
        <v>7</v>
      </c>
      <c r="N1335">
        <v>3</v>
      </c>
      <c r="O1335">
        <v>1</v>
      </c>
      <c r="P1335">
        <v>1</v>
      </c>
      <c r="Q1335">
        <v>1</v>
      </c>
      <c r="R1335">
        <v>1</v>
      </c>
      <c r="S1335">
        <v>3</v>
      </c>
      <c r="T1335">
        <v>6</v>
      </c>
      <c r="U1335">
        <v>0</v>
      </c>
      <c r="V1335">
        <v>0</v>
      </c>
      <c r="W1335" t="s">
        <v>27</v>
      </c>
      <c r="X1335">
        <v>0</v>
      </c>
    </row>
    <row r="1336" spans="2:24" x14ac:dyDescent="0.2">
      <c r="B1336">
        <v>7165</v>
      </c>
      <c r="C1336">
        <v>1973</v>
      </c>
      <c r="D1336" t="s">
        <v>23</v>
      </c>
      <c r="E1336" t="s">
        <v>36</v>
      </c>
      <c r="F1336" t="s">
        <v>1573</v>
      </c>
      <c r="G1336">
        <v>0</v>
      </c>
      <c r="H1336">
        <v>1</v>
      </c>
      <c r="I1336" t="s">
        <v>386</v>
      </c>
      <c r="J1336">
        <v>59</v>
      </c>
      <c r="K1336">
        <v>381</v>
      </c>
      <c r="L1336">
        <v>35</v>
      </c>
      <c r="M1336">
        <v>172</v>
      </c>
      <c r="N1336">
        <v>56</v>
      </c>
      <c r="O1336">
        <v>86</v>
      </c>
      <c r="P1336">
        <v>93</v>
      </c>
      <c r="Q1336">
        <v>2</v>
      </c>
      <c r="R1336">
        <v>8</v>
      </c>
      <c r="S1336">
        <v>10</v>
      </c>
      <c r="T1336">
        <v>5</v>
      </c>
      <c r="U1336">
        <v>0</v>
      </c>
      <c r="V1336">
        <v>0</v>
      </c>
      <c r="W1336" t="s">
        <v>27</v>
      </c>
      <c r="X1336">
        <v>0</v>
      </c>
    </row>
    <row r="1337" spans="2:24" x14ac:dyDescent="0.2">
      <c r="B1337">
        <v>10236</v>
      </c>
      <c r="C1337">
        <v>1976</v>
      </c>
      <c r="D1337" t="s">
        <v>53</v>
      </c>
      <c r="E1337" t="s">
        <v>28</v>
      </c>
      <c r="F1337" t="s">
        <v>1574</v>
      </c>
      <c r="G1337">
        <v>1</v>
      </c>
      <c r="H1337">
        <v>0</v>
      </c>
      <c r="I1337" t="s">
        <v>853</v>
      </c>
      <c r="J1337">
        <v>59</v>
      </c>
      <c r="K1337">
        <v>16</v>
      </c>
      <c r="L1337">
        <v>3</v>
      </c>
      <c r="M1337">
        <v>25</v>
      </c>
      <c r="N1337">
        <v>6</v>
      </c>
      <c r="O1337">
        <v>1</v>
      </c>
      <c r="P1337">
        <v>13</v>
      </c>
      <c r="Q1337">
        <v>2</v>
      </c>
      <c r="R1337">
        <v>2</v>
      </c>
      <c r="S1337">
        <v>3</v>
      </c>
      <c r="T1337">
        <v>8</v>
      </c>
      <c r="U1337">
        <v>0</v>
      </c>
      <c r="V1337">
        <v>0</v>
      </c>
      <c r="W1337" t="s">
        <v>67</v>
      </c>
      <c r="X1337">
        <v>0</v>
      </c>
    </row>
    <row r="1338" spans="2:24" x14ac:dyDescent="0.2">
      <c r="B1338">
        <v>2392</v>
      </c>
      <c r="C1338">
        <v>1973</v>
      </c>
      <c r="D1338" t="s">
        <v>23</v>
      </c>
      <c r="E1338" t="s">
        <v>32</v>
      </c>
      <c r="F1338" t="s">
        <v>1575</v>
      </c>
      <c r="G1338">
        <v>1</v>
      </c>
      <c r="H1338">
        <v>1</v>
      </c>
      <c r="I1338" t="s">
        <v>669</v>
      </c>
      <c r="J1338">
        <v>59</v>
      </c>
      <c r="K1338">
        <v>44</v>
      </c>
      <c r="L1338">
        <v>4</v>
      </c>
      <c r="M1338">
        <v>21</v>
      </c>
      <c r="N1338">
        <v>6</v>
      </c>
      <c r="O1338">
        <v>0</v>
      </c>
      <c r="P1338">
        <v>27</v>
      </c>
      <c r="Q1338">
        <v>2</v>
      </c>
      <c r="R1338">
        <v>3</v>
      </c>
      <c r="S1338">
        <v>3</v>
      </c>
      <c r="T1338">
        <v>7</v>
      </c>
      <c r="U1338">
        <v>0</v>
      </c>
      <c r="V1338">
        <v>0</v>
      </c>
      <c r="W1338" t="s">
        <v>27</v>
      </c>
      <c r="X1338">
        <v>0</v>
      </c>
    </row>
    <row r="1339" spans="2:24" x14ac:dyDescent="0.2">
      <c r="B1339">
        <v>1920</v>
      </c>
      <c r="C1339">
        <v>1973</v>
      </c>
      <c r="D1339" t="s">
        <v>23</v>
      </c>
      <c r="E1339" t="s">
        <v>32</v>
      </c>
      <c r="F1339" t="s">
        <v>1575</v>
      </c>
      <c r="G1339">
        <v>1</v>
      </c>
      <c r="H1339">
        <v>1</v>
      </c>
      <c r="I1339" t="s">
        <v>669</v>
      </c>
      <c r="J1339">
        <v>59</v>
      </c>
      <c r="K1339">
        <v>44</v>
      </c>
      <c r="L1339">
        <v>4</v>
      </c>
      <c r="M1339">
        <v>21</v>
      </c>
      <c r="N1339">
        <v>6</v>
      </c>
      <c r="O1339">
        <v>0</v>
      </c>
      <c r="P1339">
        <v>27</v>
      </c>
      <c r="Q1339">
        <v>2</v>
      </c>
      <c r="R1339">
        <v>3</v>
      </c>
      <c r="S1339">
        <v>3</v>
      </c>
      <c r="T1339">
        <v>7</v>
      </c>
      <c r="U1339">
        <v>0</v>
      </c>
      <c r="V1339">
        <v>0</v>
      </c>
      <c r="W1339" t="s">
        <v>27</v>
      </c>
      <c r="X1339">
        <v>0</v>
      </c>
    </row>
    <row r="1340" spans="2:24" x14ac:dyDescent="0.2">
      <c r="B1340">
        <v>3673</v>
      </c>
      <c r="C1340">
        <v>1972</v>
      </c>
      <c r="D1340" t="s">
        <v>23</v>
      </c>
      <c r="E1340" t="s">
        <v>28</v>
      </c>
      <c r="F1340" t="s">
        <v>1576</v>
      </c>
      <c r="G1340">
        <v>0</v>
      </c>
      <c r="H1340">
        <v>1</v>
      </c>
      <c r="I1340" t="s">
        <v>394</v>
      </c>
      <c r="J1340">
        <v>59</v>
      </c>
      <c r="K1340">
        <v>371</v>
      </c>
      <c r="L1340">
        <v>17</v>
      </c>
      <c r="M1340">
        <v>238</v>
      </c>
      <c r="N1340">
        <v>23</v>
      </c>
      <c r="O1340">
        <v>24</v>
      </c>
      <c r="P1340">
        <v>106</v>
      </c>
      <c r="Q1340">
        <v>3</v>
      </c>
      <c r="R1340">
        <v>7</v>
      </c>
      <c r="S1340">
        <v>11</v>
      </c>
      <c r="T1340">
        <v>5</v>
      </c>
      <c r="U1340">
        <v>0</v>
      </c>
      <c r="V1340">
        <v>0</v>
      </c>
      <c r="W1340" t="s">
        <v>67</v>
      </c>
      <c r="X1340">
        <v>0</v>
      </c>
    </row>
    <row r="1341" spans="2:24" x14ac:dyDescent="0.2">
      <c r="B1341">
        <v>1453</v>
      </c>
      <c r="C1341">
        <v>1944</v>
      </c>
      <c r="D1341" t="s">
        <v>40</v>
      </c>
      <c r="E1341" t="s">
        <v>55</v>
      </c>
      <c r="F1341" t="s">
        <v>1577</v>
      </c>
      <c r="G1341">
        <v>0</v>
      </c>
      <c r="H1341">
        <v>0</v>
      </c>
      <c r="I1341" s="1">
        <v>41432</v>
      </c>
      <c r="J1341">
        <v>59</v>
      </c>
      <c r="K1341">
        <v>735</v>
      </c>
      <c r="L1341">
        <v>40</v>
      </c>
      <c r="M1341">
        <v>183</v>
      </c>
      <c r="N1341">
        <v>52</v>
      </c>
      <c r="O1341">
        <v>20</v>
      </c>
      <c r="P1341">
        <v>30</v>
      </c>
      <c r="Q1341">
        <v>2</v>
      </c>
      <c r="R1341">
        <v>9</v>
      </c>
      <c r="S1341">
        <v>13</v>
      </c>
      <c r="T1341">
        <v>6</v>
      </c>
      <c r="U1341">
        <v>0</v>
      </c>
      <c r="V1341">
        <v>0</v>
      </c>
      <c r="W1341" t="s">
        <v>27</v>
      </c>
      <c r="X1341">
        <v>0</v>
      </c>
    </row>
    <row r="1342" spans="2:24" x14ac:dyDescent="0.2">
      <c r="B1342">
        <v>4518</v>
      </c>
      <c r="C1342">
        <v>1980</v>
      </c>
      <c r="D1342" t="s">
        <v>23</v>
      </c>
      <c r="E1342" t="s">
        <v>36</v>
      </c>
      <c r="F1342" t="s">
        <v>1578</v>
      </c>
      <c r="G1342">
        <v>0</v>
      </c>
      <c r="H1342">
        <v>1</v>
      </c>
      <c r="I1342" t="s">
        <v>98</v>
      </c>
      <c r="J1342">
        <v>59</v>
      </c>
      <c r="K1342">
        <v>386</v>
      </c>
      <c r="L1342">
        <v>172</v>
      </c>
      <c r="M1342">
        <v>183</v>
      </c>
      <c r="N1342">
        <v>185</v>
      </c>
      <c r="O1342">
        <v>132</v>
      </c>
      <c r="P1342">
        <v>111</v>
      </c>
      <c r="Q1342">
        <v>2</v>
      </c>
      <c r="R1342">
        <v>9</v>
      </c>
      <c r="S1342">
        <v>11</v>
      </c>
      <c r="T1342">
        <v>5</v>
      </c>
      <c r="U1342">
        <v>0</v>
      </c>
      <c r="V1342">
        <v>0</v>
      </c>
      <c r="W1342" t="s">
        <v>31</v>
      </c>
      <c r="X1342">
        <v>0</v>
      </c>
    </row>
    <row r="1343" spans="2:24" x14ac:dyDescent="0.2">
      <c r="B1343">
        <v>8969</v>
      </c>
      <c r="C1343">
        <v>1978</v>
      </c>
      <c r="D1343" t="s">
        <v>23</v>
      </c>
      <c r="E1343" t="s">
        <v>32</v>
      </c>
      <c r="F1343" t="s">
        <v>1579</v>
      </c>
      <c r="G1343">
        <v>0</v>
      </c>
      <c r="H1343">
        <v>1</v>
      </c>
      <c r="I1343" t="s">
        <v>263</v>
      </c>
      <c r="J1343">
        <v>59</v>
      </c>
      <c r="K1343">
        <v>548</v>
      </c>
      <c r="L1343">
        <v>31</v>
      </c>
      <c r="M1343">
        <v>422</v>
      </c>
      <c r="N1343">
        <v>0</v>
      </c>
      <c r="O1343">
        <v>112</v>
      </c>
      <c r="P1343">
        <v>28</v>
      </c>
      <c r="Q1343">
        <v>4</v>
      </c>
      <c r="R1343">
        <v>5</v>
      </c>
      <c r="S1343">
        <v>11</v>
      </c>
      <c r="T1343">
        <v>3</v>
      </c>
      <c r="U1343">
        <v>0</v>
      </c>
      <c r="V1343">
        <v>0</v>
      </c>
      <c r="W1343" t="s">
        <v>67</v>
      </c>
      <c r="X1343">
        <v>0</v>
      </c>
    </row>
    <row r="1344" spans="2:24" x14ac:dyDescent="0.2">
      <c r="B1344">
        <v>387</v>
      </c>
      <c r="C1344">
        <v>1977</v>
      </c>
      <c r="D1344" t="s">
        <v>118</v>
      </c>
      <c r="E1344" t="s">
        <v>32</v>
      </c>
      <c r="F1344" t="s">
        <v>239</v>
      </c>
      <c r="G1344">
        <v>0</v>
      </c>
      <c r="H1344">
        <v>0</v>
      </c>
      <c r="I1344" t="s">
        <v>548</v>
      </c>
      <c r="J1344">
        <v>59</v>
      </c>
      <c r="K1344">
        <v>6</v>
      </c>
      <c r="L1344">
        <v>16</v>
      </c>
      <c r="M1344">
        <v>11</v>
      </c>
      <c r="N1344">
        <v>11</v>
      </c>
      <c r="O1344">
        <v>1</v>
      </c>
      <c r="P1344">
        <v>16</v>
      </c>
      <c r="Q1344">
        <v>1</v>
      </c>
      <c r="R1344">
        <v>2</v>
      </c>
      <c r="S1344">
        <v>3</v>
      </c>
      <c r="T1344">
        <v>8</v>
      </c>
      <c r="U1344">
        <v>0</v>
      </c>
      <c r="V1344">
        <v>0</v>
      </c>
      <c r="W1344" t="s">
        <v>35</v>
      </c>
      <c r="X1344">
        <v>0</v>
      </c>
    </row>
    <row r="1345" spans="2:24" x14ac:dyDescent="0.2">
      <c r="B1345">
        <v>1079</v>
      </c>
      <c r="C1345">
        <v>1972</v>
      </c>
      <c r="D1345" t="s">
        <v>40</v>
      </c>
      <c r="E1345" t="s">
        <v>32</v>
      </c>
      <c r="F1345" t="s">
        <v>1580</v>
      </c>
      <c r="G1345">
        <v>0</v>
      </c>
      <c r="H1345">
        <v>1</v>
      </c>
      <c r="I1345" t="s">
        <v>552</v>
      </c>
      <c r="J1345">
        <v>59</v>
      </c>
      <c r="K1345">
        <v>1000</v>
      </c>
      <c r="L1345">
        <v>0</v>
      </c>
      <c r="M1345">
        <v>76</v>
      </c>
      <c r="N1345">
        <v>0</v>
      </c>
      <c r="O1345">
        <v>0</v>
      </c>
      <c r="P1345">
        <v>10</v>
      </c>
      <c r="Q1345">
        <v>3</v>
      </c>
      <c r="R1345">
        <v>3</v>
      </c>
      <c r="S1345">
        <v>9</v>
      </c>
      <c r="T1345">
        <v>8</v>
      </c>
      <c r="U1345">
        <v>0</v>
      </c>
      <c r="V1345">
        <v>0</v>
      </c>
      <c r="W1345" t="s">
        <v>50</v>
      </c>
      <c r="X1345">
        <v>1</v>
      </c>
    </row>
    <row r="1346" spans="2:24" x14ac:dyDescent="0.2">
      <c r="B1346">
        <v>164</v>
      </c>
      <c r="C1346">
        <v>1978</v>
      </c>
      <c r="D1346" t="s">
        <v>40</v>
      </c>
      <c r="E1346" t="s">
        <v>32</v>
      </c>
      <c r="F1346" t="s">
        <v>1581</v>
      </c>
      <c r="G1346">
        <v>0</v>
      </c>
      <c r="H1346">
        <v>0</v>
      </c>
      <c r="I1346" t="s">
        <v>76</v>
      </c>
      <c r="J1346">
        <v>59</v>
      </c>
      <c r="K1346">
        <v>206</v>
      </c>
      <c r="L1346">
        <v>0</v>
      </c>
      <c r="M1346">
        <v>46</v>
      </c>
      <c r="N1346">
        <v>3</v>
      </c>
      <c r="O1346">
        <v>2</v>
      </c>
      <c r="P1346">
        <v>12</v>
      </c>
      <c r="Q1346">
        <v>2</v>
      </c>
      <c r="R1346">
        <v>5</v>
      </c>
      <c r="S1346">
        <v>5</v>
      </c>
      <c r="T1346">
        <v>8</v>
      </c>
      <c r="U1346">
        <v>0</v>
      </c>
      <c r="V1346">
        <v>0</v>
      </c>
      <c r="W1346" t="s">
        <v>27</v>
      </c>
      <c r="X1346">
        <v>0</v>
      </c>
    </row>
    <row r="1347" spans="2:24" x14ac:dyDescent="0.2">
      <c r="B1347">
        <v>3434</v>
      </c>
      <c r="C1347">
        <v>1952</v>
      </c>
      <c r="D1347" t="s">
        <v>23</v>
      </c>
      <c r="E1347" t="s">
        <v>28</v>
      </c>
      <c r="F1347" t="s">
        <v>1582</v>
      </c>
      <c r="G1347">
        <v>0</v>
      </c>
      <c r="H1347">
        <v>0</v>
      </c>
      <c r="I1347" s="1">
        <v>41978</v>
      </c>
      <c r="J1347">
        <v>60</v>
      </c>
      <c r="K1347">
        <v>483</v>
      </c>
      <c r="L1347">
        <v>72</v>
      </c>
      <c r="M1347">
        <v>567</v>
      </c>
      <c r="N1347">
        <v>94</v>
      </c>
      <c r="O1347">
        <v>12</v>
      </c>
      <c r="P1347">
        <v>108</v>
      </c>
      <c r="Q1347">
        <v>1</v>
      </c>
      <c r="R1347">
        <v>4</v>
      </c>
      <c r="S1347">
        <v>10</v>
      </c>
      <c r="T1347">
        <v>1</v>
      </c>
      <c r="U1347">
        <v>0</v>
      </c>
      <c r="V1347">
        <v>0</v>
      </c>
      <c r="W1347" t="s">
        <v>27</v>
      </c>
      <c r="X1347">
        <v>0</v>
      </c>
    </row>
    <row r="1348" spans="2:24" x14ac:dyDescent="0.2">
      <c r="B1348">
        <v>5721</v>
      </c>
      <c r="C1348">
        <v>1957</v>
      </c>
      <c r="D1348" t="s">
        <v>40</v>
      </c>
      <c r="E1348" t="s">
        <v>32</v>
      </c>
      <c r="F1348" t="s">
        <v>1583</v>
      </c>
      <c r="G1348">
        <v>0</v>
      </c>
      <c r="H1348">
        <v>0</v>
      </c>
      <c r="I1348" s="1">
        <v>41948</v>
      </c>
      <c r="J1348">
        <v>60</v>
      </c>
      <c r="K1348">
        <v>611</v>
      </c>
      <c r="L1348">
        <v>76</v>
      </c>
      <c r="M1348">
        <v>749</v>
      </c>
      <c r="N1348">
        <v>59</v>
      </c>
      <c r="O1348">
        <v>45</v>
      </c>
      <c r="P1348">
        <v>26</v>
      </c>
      <c r="Q1348">
        <v>1</v>
      </c>
      <c r="R1348">
        <v>7</v>
      </c>
      <c r="S1348">
        <v>6</v>
      </c>
      <c r="T1348">
        <v>2</v>
      </c>
      <c r="U1348">
        <v>0</v>
      </c>
      <c r="V1348">
        <v>0</v>
      </c>
      <c r="W1348" t="s">
        <v>31</v>
      </c>
      <c r="X1348">
        <v>1</v>
      </c>
    </row>
    <row r="1349" spans="2:24" x14ac:dyDescent="0.2">
      <c r="B1349">
        <v>8418</v>
      </c>
      <c r="C1349">
        <v>1959</v>
      </c>
      <c r="D1349" t="s">
        <v>43</v>
      </c>
      <c r="E1349" t="s">
        <v>28</v>
      </c>
      <c r="F1349" t="s">
        <v>1584</v>
      </c>
      <c r="G1349">
        <v>1</v>
      </c>
      <c r="H1349">
        <v>1</v>
      </c>
      <c r="I1349" t="s">
        <v>326</v>
      </c>
      <c r="J1349">
        <v>60</v>
      </c>
      <c r="K1349">
        <v>7</v>
      </c>
      <c r="L1349">
        <v>10</v>
      </c>
      <c r="M1349">
        <v>17</v>
      </c>
      <c r="N1349">
        <v>8</v>
      </c>
      <c r="O1349">
        <v>6</v>
      </c>
      <c r="P1349">
        <v>13</v>
      </c>
      <c r="Q1349">
        <v>2</v>
      </c>
      <c r="R1349">
        <v>2</v>
      </c>
      <c r="S1349">
        <v>3</v>
      </c>
      <c r="T1349">
        <v>7</v>
      </c>
      <c r="U1349">
        <v>0</v>
      </c>
      <c r="V1349">
        <v>0</v>
      </c>
      <c r="W1349" t="s">
        <v>46</v>
      </c>
      <c r="X1349">
        <v>0</v>
      </c>
    </row>
    <row r="1350" spans="2:24" x14ac:dyDescent="0.2">
      <c r="B1350">
        <v>5300</v>
      </c>
      <c r="C1350">
        <v>1974</v>
      </c>
      <c r="D1350" t="s">
        <v>53</v>
      </c>
      <c r="E1350" t="s">
        <v>32</v>
      </c>
      <c r="F1350" t="s">
        <v>1585</v>
      </c>
      <c r="G1350">
        <v>1</v>
      </c>
      <c r="H1350">
        <v>0</v>
      </c>
      <c r="I1350" t="s">
        <v>790</v>
      </c>
      <c r="J1350">
        <v>60</v>
      </c>
      <c r="K1350">
        <v>19</v>
      </c>
      <c r="L1350">
        <v>7</v>
      </c>
      <c r="M1350">
        <v>19</v>
      </c>
      <c r="N1350">
        <v>0</v>
      </c>
      <c r="O1350">
        <v>1</v>
      </c>
      <c r="P1350">
        <v>24</v>
      </c>
      <c r="Q1350">
        <v>1</v>
      </c>
      <c r="R1350">
        <v>2</v>
      </c>
      <c r="S1350">
        <v>2</v>
      </c>
      <c r="T1350">
        <v>7</v>
      </c>
      <c r="U1350">
        <v>0</v>
      </c>
      <c r="V1350">
        <v>0</v>
      </c>
      <c r="W1350" t="s">
        <v>27</v>
      </c>
      <c r="X1350">
        <v>0</v>
      </c>
    </row>
    <row r="1351" spans="2:24" x14ac:dyDescent="0.2">
      <c r="B1351">
        <v>10424</v>
      </c>
      <c r="C1351">
        <v>1969</v>
      </c>
      <c r="D1351" t="s">
        <v>23</v>
      </c>
      <c r="E1351" t="s">
        <v>28</v>
      </c>
      <c r="F1351" t="s">
        <v>1586</v>
      </c>
      <c r="G1351">
        <v>0</v>
      </c>
      <c r="H1351">
        <v>0</v>
      </c>
      <c r="I1351" s="1">
        <v>41529</v>
      </c>
      <c r="J1351">
        <v>60</v>
      </c>
      <c r="K1351">
        <v>265</v>
      </c>
      <c r="L1351">
        <v>138</v>
      </c>
      <c r="M1351">
        <v>553</v>
      </c>
      <c r="N1351">
        <v>224</v>
      </c>
      <c r="O1351">
        <v>23</v>
      </c>
      <c r="P1351">
        <v>92</v>
      </c>
      <c r="Q1351">
        <v>1</v>
      </c>
      <c r="R1351">
        <v>4</v>
      </c>
      <c r="S1351">
        <v>9</v>
      </c>
      <c r="T1351">
        <v>1</v>
      </c>
      <c r="U1351">
        <v>0</v>
      </c>
      <c r="V1351">
        <v>0</v>
      </c>
      <c r="W1351" t="s">
        <v>67</v>
      </c>
      <c r="X1351">
        <v>0</v>
      </c>
    </row>
    <row r="1352" spans="2:24" x14ac:dyDescent="0.2">
      <c r="B1352">
        <v>11171</v>
      </c>
      <c r="C1352">
        <v>1966</v>
      </c>
      <c r="D1352" t="s">
        <v>53</v>
      </c>
      <c r="E1352" t="s">
        <v>32</v>
      </c>
      <c r="F1352" t="s">
        <v>1587</v>
      </c>
      <c r="G1352">
        <v>2</v>
      </c>
      <c r="H1352">
        <v>1</v>
      </c>
      <c r="I1352" s="1">
        <v>41588</v>
      </c>
      <c r="J1352">
        <v>60</v>
      </c>
      <c r="K1352">
        <v>292</v>
      </c>
      <c r="L1352">
        <v>3</v>
      </c>
      <c r="M1352">
        <v>77</v>
      </c>
      <c r="N1352">
        <v>10</v>
      </c>
      <c r="O1352">
        <v>3</v>
      </c>
      <c r="P1352">
        <v>26</v>
      </c>
      <c r="Q1352">
        <v>7</v>
      </c>
      <c r="R1352">
        <v>6</v>
      </c>
      <c r="S1352">
        <v>5</v>
      </c>
      <c r="T1352">
        <v>7</v>
      </c>
      <c r="U1352">
        <v>0</v>
      </c>
      <c r="V1352">
        <v>0</v>
      </c>
      <c r="W1352" t="s">
        <v>38</v>
      </c>
      <c r="X1352">
        <v>0</v>
      </c>
    </row>
    <row r="1353" spans="2:24" x14ac:dyDescent="0.2">
      <c r="B1353">
        <v>1600</v>
      </c>
      <c r="C1353">
        <v>1966</v>
      </c>
      <c r="D1353" t="s">
        <v>53</v>
      </c>
      <c r="E1353" t="s">
        <v>32</v>
      </c>
      <c r="F1353" t="s">
        <v>1587</v>
      </c>
      <c r="G1353">
        <v>2</v>
      </c>
      <c r="H1353">
        <v>1</v>
      </c>
      <c r="I1353" s="1">
        <v>41588</v>
      </c>
      <c r="J1353">
        <v>60</v>
      </c>
      <c r="K1353">
        <v>292</v>
      </c>
      <c r="L1353">
        <v>3</v>
      </c>
      <c r="M1353">
        <v>77</v>
      </c>
      <c r="N1353">
        <v>10</v>
      </c>
      <c r="O1353">
        <v>3</v>
      </c>
      <c r="P1353">
        <v>26</v>
      </c>
      <c r="Q1353">
        <v>7</v>
      </c>
      <c r="R1353">
        <v>6</v>
      </c>
      <c r="S1353">
        <v>5</v>
      </c>
      <c r="T1353">
        <v>7</v>
      </c>
      <c r="U1353">
        <v>0</v>
      </c>
      <c r="V1353">
        <v>0</v>
      </c>
      <c r="W1353" t="s">
        <v>67</v>
      </c>
      <c r="X1353">
        <v>0</v>
      </c>
    </row>
    <row r="1354" spans="2:24" x14ac:dyDescent="0.2">
      <c r="B1354">
        <v>7851</v>
      </c>
      <c r="C1354">
        <v>1950</v>
      </c>
      <c r="D1354" t="s">
        <v>23</v>
      </c>
      <c r="E1354" t="s">
        <v>55</v>
      </c>
      <c r="F1354" t="s">
        <v>1588</v>
      </c>
      <c r="G1354">
        <v>0</v>
      </c>
      <c r="H1354">
        <v>0</v>
      </c>
      <c r="I1354" t="s">
        <v>1030</v>
      </c>
      <c r="J1354">
        <v>60</v>
      </c>
      <c r="K1354">
        <v>161</v>
      </c>
      <c r="L1354">
        <v>0</v>
      </c>
      <c r="M1354">
        <v>253</v>
      </c>
      <c r="N1354">
        <v>199</v>
      </c>
      <c r="O1354">
        <v>191</v>
      </c>
      <c r="P1354">
        <v>122</v>
      </c>
      <c r="Q1354">
        <v>1</v>
      </c>
      <c r="R1354">
        <v>3</v>
      </c>
      <c r="S1354">
        <v>11</v>
      </c>
      <c r="T1354">
        <v>1</v>
      </c>
      <c r="U1354">
        <v>0</v>
      </c>
      <c r="V1354">
        <v>0</v>
      </c>
      <c r="W1354" t="s">
        <v>27</v>
      </c>
      <c r="X1354">
        <v>0</v>
      </c>
    </row>
    <row r="1355" spans="2:24" x14ac:dyDescent="0.2">
      <c r="B1355">
        <v>10701</v>
      </c>
      <c r="C1355">
        <v>1974</v>
      </c>
      <c r="D1355" t="s">
        <v>23</v>
      </c>
      <c r="E1355" t="s">
        <v>32</v>
      </c>
      <c r="F1355" t="s">
        <v>1589</v>
      </c>
      <c r="G1355">
        <v>0</v>
      </c>
      <c r="H1355">
        <v>0</v>
      </c>
      <c r="I1355" s="1">
        <v>41587</v>
      </c>
      <c r="J1355">
        <v>60</v>
      </c>
      <c r="K1355">
        <v>713</v>
      </c>
      <c r="L1355">
        <v>0</v>
      </c>
      <c r="M1355">
        <v>264</v>
      </c>
      <c r="N1355">
        <v>120</v>
      </c>
      <c r="O1355">
        <v>80</v>
      </c>
      <c r="P1355">
        <v>34</v>
      </c>
      <c r="Q1355">
        <v>1</v>
      </c>
      <c r="R1355">
        <v>7</v>
      </c>
      <c r="S1355">
        <v>12</v>
      </c>
      <c r="T1355">
        <v>4</v>
      </c>
      <c r="U1355">
        <v>0</v>
      </c>
      <c r="V1355">
        <v>0</v>
      </c>
      <c r="W1355" t="s">
        <v>35</v>
      </c>
      <c r="X1355">
        <v>2</v>
      </c>
    </row>
    <row r="1356" spans="2:24" x14ac:dyDescent="0.2">
      <c r="B1356">
        <v>891</v>
      </c>
      <c r="C1356">
        <v>1952</v>
      </c>
      <c r="D1356" t="s">
        <v>53</v>
      </c>
      <c r="E1356" t="s">
        <v>36</v>
      </c>
      <c r="F1356" t="s">
        <v>1590</v>
      </c>
      <c r="G1356">
        <v>1</v>
      </c>
      <c r="H1356">
        <v>1</v>
      </c>
      <c r="I1356" s="1">
        <v>41464</v>
      </c>
      <c r="J1356">
        <v>60</v>
      </c>
      <c r="K1356">
        <v>6</v>
      </c>
      <c r="L1356">
        <v>0</v>
      </c>
      <c r="M1356">
        <v>2</v>
      </c>
      <c r="N1356">
        <v>2</v>
      </c>
      <c r="O1356">
        <v>0</v>
      </c>
      <c r="P1356">
        <v>1</v>
      </c>
      <c r="Q1356">
        <v>1</v>
      </c>
      <c r="R1356">
        <v>1</v>
      </c>
      <c r="S1356">
        <v>2</v>
      </c>
      <c r="T1356">
        <v>5</v>
      </c>
      <c r="U1356">
        <v>0</v>
      </c>
      <c r="V1356">
        <v>0</v>
      </c>
      <c r="W1356" t="s">
        <v>27</v>
      </c>
      <c r="X1356">
        <v>0</v>
      </c>
    </row>
    <row r="1357" spans="2:24" x14ac:dyDescent="0.2">
      <c r="B1357">
        <v>6912</v>
      </c>
      <c r="C1357">
        <v>1968</v>
      </c>
      <c r="D1357" t="s">
        <v>40</v>
      </c>
      <c r="E1357" t="s">
        <v>32</v>
      </c>
      <c r="F1357" t="s">
        <v>1591</v>
      </c>
      <c r="G1357">
        <v>0</v>
      </c>
      <c r="H1357">
        <v>2</v>
      </c>
      <c r="I1357" t="s">
        <v>233</v>
      </c>
      <c r="J1357">
        <v>60</v>
      </c>
      <c r="K1357">
        <v>593</v>
      </c>
      <c r="L1357">
        <v>30</v>
      </c>
      <c r="M1357">
        <v>91</v>
      </c>
      <c r="N1357">
        <v>29</v>
      </c>
      <c r="O1357">
        <v>22</v>
      </c>
      <c r="P1357">
        <v>7</v>
      </c>
      <c r="Q1357">
        <v>1</v>
      </c>
      <c r="R1357">
        <v>6</v>
      </c>
      <c r="S1357">
        <v>12</v>
      </c>
      <c r="T1357">
        <v>4</v>
      </c>
      <c r="U1357">
        <v>0</v>
      </c>
      <c r="V1357">
        <v>0</v>
      </c>
      <c r="W1357" t="s">
        <v>27</v>
      </c>
      <c r="X1357">
        <v>0</v>
      </c>
    </row>
    <row r="1358" spans="2:24" x14ac:dyDescent="0.2">
      <c r="B1358">
        <v>5967</v>
      </c>
      <c r="C1358">
        <v>1953</v>
      </c>
      <c r="D1358" t="s">
        <v>23</v>
      </c>
      <c r="E1358" t="s">
        <v>36</v>
      </c>
      <c r="F1358" t="s">
        <v>1592</v>
      </c>
      <c r="G1358">
        <v>1</v>
      </c>
      <c r="H1358">
        <v>1</v>
      </c>
      <c r="I1358" t="s">
        <v>215</v>
      </c>
      <c r="J1358">
        <v>60</v>
      </c>
      <c r="K1358">
        <v>26</v>
      </c>
      <c r="L1358">
        <v>2</v>
      </c>
      <c r="M1358">
        <v>19</v>
      </c>
      <c r="N1358">
        <v>10</v>
      </c>
      <c r="O1358">
        <v>5</v>
      </c>
      <c r="P1358">
        <v>8</v>
      </c>
      <c r="Q1358">
        <v>3</v>
      </c>
      <c r="R1358">
        <v>2</v>
      </c>
      <c r="S1358">
        <v>3</v>
      </c>
      <c r="T1358">
        <v>8</v>
      </c>
      <c r="U1358">
        <v>0</v>
      </c>
      <c r="V1358">
        <v>0</v>
      </c>
      <c r="W1358" t="s">
        <v>46</v>
      </c>
      <c r="X1358">
        <v>0</v>
      </c>
    </row>
    <row r="1359" spans="2:24" x14ac:dyDescent="0.2">
      <c r="B1359">
        <v>2109</v>
      </c>
      <c r="C1359">
        <v>1991</v>
      </c>
      <c r="D1359" t="s">
        <v>23</v>
      </c>
      <c r="E1359" t="s">
        <v>28</v>
      </c>
      <c r="F1359" t="s">
        <v>1593</v>
      </c>
      <c r="G1359">
        <v>0</v>
      </c>
      <c r="H1359">
        <v>0</v>
      </c>
      <c r="I1359" t="s">
        <v>565</v>
      </c>
      <c r="J1359">
        <v>60</v>
      </c>
      <c r="K1359">
        <v>448</v>
      </c>
      <c r="L1359">
        <v>71</v>
      </c>
      <c r="M1359">
        <v>951</v>
      </c>
      <c r="N1359">
        <v>40</v>
      </c>
      <c r="O1359">
        <v>17</v>
      </c>
      <c r="P1359">
        <v>17</v>
      </c>
      <c r="Q1359">
        <v>1</v>
      </c>
      <c r="R1359">
        <v>6</v>
      </c>
      <c r="S1359">
        <v>10</v>
      </c>
      <c r="T1359">
        <v>2</v>
      </c>
      <c r="U1359">
        <v>1</v>
      </c>
      <c r="V1359">
        <v>0</v>
      </c>
      <c r="W1359" t="s">
        <v>27</v>
      </c>
      <c r="X1359">
        <v>1</v>
      </c>
    </row>
    <row r="1360" spans="2:24" x14ac:dyDescent="0.2">
      <c r="B1360">
        <v>6292</v>
      </c>
      <c r="C1360">
        <v>1987</v>
      </c>
      <c r="D1360" t="s">
        <v>40</v>
      </c>
      <c r="E1360" t="s">
        <v>32</v>
      </c>
      <c r="F1360" t="s">
        <v>1594</v>
      </c>
      <c r="G1360">
        <v>0</v>
      </c>
      <c r="H1360">
        <v>0</v>
      </c>
      <c r="I1360" t="s">
        <v>100</v>
      </c>
      <c r="J1360">
        <v>60</v>
      </c>
      <c r="K1360">
        <v>1311</v>
      </c>
      <c r="L1360">
        <v>0</v>
      </c>
      <c r="M1360">
        <v>359</v>
      </c>
      <c r="N1360">
        <v>46</v>
      </c>
      <c r="O1360">
        <v>89</v>
      </c>
      <c r="P1360">
        <v>17</v>
      </c>
      <c r="Q1360">
        <v>1</v>
      </c>
      <c r="R1360">
        <v>4</v>
      </c>
      <c r="S1360">
        <v>10</v>
      </c>
      <c r="T1360">
        <v>2</v>
      </c>
      <c r="U1360">
        <v>1</v>
      </c>
      <c r="V1360">
        <v>0</v>
      </c>
      <c r="W1360" t="s">
        <v>46</v>
      </c>
      <c r="X1360">
        <v>1</v>
      </c>
    </row>
    <row r="1361" spans="2:24" x14ac:dyDescent="0.2">
      <c r="B1361">
        <v>8537</v>
      </c>
      <c r="C1361">
        <v>1950</v>
      </c>
      <c r="D1361" t="s">
        <v>23</v>
      </c>
      <c r="E1361" t="s">
        <v>55</v>
      </c>
      <c r="F1361" t="s">
        <v>1595</v>
      </c>
      <c r="G1361">
        <v>0</v>
      </c>
      <c r="H1361">
        <v>0</v>
      </c>
      <c r="I1361" t="s">
        <v>1596</v>
      </c>
      <c r="J1361">
        <v>60</v>
      </c>
      <c r="K1361">
        <v>526</v>
      </c>
      <c r="L1361">
        <v>80</v>
      </c>
      <c r="M1361">
        <v>553</v>
      </c>
      <c r="N1361">
        <v>123</v>
      </c>
      <c r="O1361">
        <v>94</v>
      </c>
      <c r="P1361">
        <v>53</v>
      </c>
      <c r="Q1361">
        <v>1</v>
      </c>
      <c r="R1361">
        <v>3</v>
      </c>
      <c r="S1361">
        <v>7</v>
      </c>
      <c r="T1361">
        <v>2</v>
      </c>
      <c r="U1361">
        <v>1</v>
      </c>
      <c r="V1361">
        <v>0</v>
      </c>
      <c r="W1361" t="s">
        <v>27</v>
      </c>
      <c r="X1361">
        <v>1</v>
      </c>
    </row>
    <row r="1362" spans="2:24" x14ac:dyDescent="0.2">
      <c r="B1362">
        <v>9576</v>
      </c>
      <c r="C1362">
        <v>1983</v>
      </c>
      <c r="D1362" t="s">
        <v>40</v>
      </c>
      <c r="E1362" t="s">
        <v>36</v>
      </c>
      <c r="F1362" t="s">
        <v>1597</v>
      </c>
      <c r="G1362">
        <v>1</v>
      </c>
      <c r="H1362">
        <v>0</v>
      </c>
      <c r="I1362" s="1">
        <v>41580</v>
      </c>
      <c r="J1362">
        <v>60</v>
      </c>
      <c r="K1362">
        <v>86</v>
      </c>
      <c r="L1362">
        <v>4</v>
      </c>
      <c r="M1362">
        <v>56</v>
      </c>
      <c r="N1362">
        <v>2</v>
      </c>
      <c r="O1362">
        <v>4</v>
      </c>
      <c r="P1362">
        <v>7</v>
      </c>
      <c r="Q1362">
        <v>3</v>
      </c>
      <c r="R1362">
        <v>4</v>
      </c>
      <c r="S1362">
        <v>4</v>
      </c>
      <c r="T1362">
        <v>9</v>
      </c>
      <c r="U1362">
        <v>0</v>
      </c>
      <c r="V1362">
        <v>0</v>
      </c>
      <c r="W1362" t="s">
        <v>27</v>
      </c>
      <c r="X1362">
        <v>0</v>
      </c>
    </row>
    <row r="1363" spans="2:24" x14ac:dyDescent="0.2">
      <c r="B1363">
        <v>5935</v>
      </c>
      <c r="C1363">
        <v>1957</v>
      </c>
      <c r="D1363" t="s">
        <v>53</v>
      </c>
      <c r="E1363" t="s">
        <v>28</v>
      </c>
      <c r="F1363" t="s">
        <v>1598</v>
      </c>
      <c r="G1363">
        <v>0</v>
      </c>
      <c r="H1363">
        <v>1</v>
      </c>
      <c r="I1363" t="s">
        <v>225</v>
      </c>
      <c r="J1363">
        <v>60</v>
      </c>
      <c r="K1363">
        <v>547</v>
      </c>
      <c r="L1363">
        <v>7</v>
      </c>
      <c r="M1363">
        <v>140</v>
      </c>
      <c r="N1363">
        <v>0</v>
      </c>
      <c r="O1363">
        <v>7</v>
      </c>
      <c r="P1363">
        <v>63</v>
      </c>
      <c r="Q1363">
        <v>3</v>
      </c>
      <c r="R1363">
        <v>7</v>
      </c>
      <c r="S1363">
        <v>8</v>
      </c>
      <c r="T1363">
        <v>5</v>
      </c>
      <c r="U1363">
        <v>0</v>
      </c>
      <c r="V1363">
        <v>0</v>
      </c>
      <c r="W1363" t="s">
        <v>50</v>
      </c>
      <c r="X1363">
        <v>0</v>
      </c>
    </row>
    <row r="1364" spans="2:24" x14ac:dyDescent="0.2">
      <c r="B1364">
        <v>10264</v>
      </c>
      <c r="C1364">
        <v>1980</v>
      </c>
      <c r="D1364" t="s">
        <v>23</v>
      </c>
      <c r="E1364" t="s">
        <v>24</v>
      </c>
      <c r="F1364" t="s">
        <v>1599</v>
      </c>
      <c r="G1364">
        <v>1</v>
      </c>
      <c r="H1364">
        <v>0</v>
      </c>
      <c r="I1364" s="1">
        <v>41192</v>
      </c>
      <c r="J1364">
        <v>60</v>
      </c>
      <c r="K1364">
        <v>1</v>
      </c>
      <c r="L1364">
        <v>2</v>
      </c>
      <c r="M1364">
        <v>8</v>
      </c>
      <c r="N1364">
        <v>4</v>
      </c>
      <c r="O1364">
        <v>3</v>
      </c>
      <c r="P1364">
        <v>13</v>
      </c>
      <c r="Q1364">
        <v>2</v>
      </c>
      <c r="R1364">
        <v>1</v>
      </c>
      <c r="S1364">
        <v>2</v>
      </c>
      <c r="T1364">
        <v>7</v>
      </c>
      <c r="U1364">
        <v>1</v>
      </c>
      <c r="V1364">
        <v>0</v>
      </c>
      <c r="W1364" t="s">
        <v>67</v>
      </c>
      <c r="X1364">
        <v>1</v>
      </c>
    </row>
    <row r="1365" spans="2:24" x14ac:dyDescent="0.2">
      <c r="B1365">
        <v>234</v>
      </c>
      <c r="C1365">
        <v>1980</v>
      </c>
      <c r="D1365" t="s">
        <v>23</v>
      </c>
      <c r="E1365" t="s">
        <v>24</v>
      </c>
      <c r="F1365" t="s">
        <v>1599</v>
      </c>
      <c r="G1365">
        <v>1</v>
      </c>
      <c r="H1365">
        <v>0</v>
      </c>
      <c r="I1365" s="1">
        <v>41192</v>
      </c>
      <c r="J1365">
        <v>60</v>
      </c>
      <c r="K1365">
        <v>1</v>
      </c>
      <c r="L1365">
        <v>2</v>
      </c>
      <c r="M1365">
        <v>8</v>
      </c>
      <c r="N1365">
        <v>4</v>
      </c>
      <c r="O1365">
        <v>3</v>
      </c>
      <c r="P1365">
        <v>13</v>
      </c>
      <c r="Q1365">
        <v>2</v>
      </c>
      <c r="R1365">
        <v>1</v>
      </c>
      <c r="S1365">
        <v>2</v>
      </c>
      <c r="T1365">
        <v>7</v>
      </c>
      <c r="U1365">
        <v>1</v>
      </c>
      <c r="V1365">
        <v>0</v>
      </c>
      <c r="W1365" t="s">
        <v>27</v>
      </c>
      <c r="X1365">
        <v>1</v>
      </c>
    </row>
    <row r="1366" spans="2:24" x14ac:dyDescent="0.2">
      <c r="B1366">
        <v>3202</v>
      </c>
      <c r="C1366">
        <v>1988</v>
      </c>
      <c r="D1366" t="s">
        <v>40</v>
      </c>
      <c r="E1366" t="s">
        <v>32</v>
      </c>
      <c r="F1366" t="s">
        <v>1600</v>
      </c>
      <c r="G1366">
        <v>0</v>
      </c>
      <c r="H1366">
        <v>0</v>
      </c>
      <c r="I1366" s="1">
        <v>40918</v>
      </c>
      <c r="J1366">
        <v>60</v>
      </c>
      <c r="K1366">
        <v>1166</v>
      </c>
      <c r="L1366">
        <v>0</v>
      </c>
      <c r="M1366">
        <v>48</v>
      </c>
      <c r="N1366">
        <v>0</v>
      </c>
      <c r="O1366">
        <v>0</v>
      </c>
      <c r="P1366">
        <v>36</v>
      </c>
      <c r="Q1366">
        <v>1</v>
      </c>
      <c r="R1366">
        <v>4</v>
      </c>
      <c r="S1366">
        <v>10</v>
      </c>
      <c r="T1366">
        <v>8</v>
      </c>
      <c r="U1366">
        <v>0</v>
      </c>
      <c r="V1366">
        <v>0</v>
      </c>
      <c r="W1366" t="s">
        <v>67</v>
      </c>
      <c r="X1366">
        <v>2</v>
      </c>
    </row>
    <row r="1367" spans="2:24" x14ac:dyDescent="0.2">
      <c r="B1367">
        <v>1103</v>
      </c>
      <c r="C1367">
        <v>1977</v>
      </c>
      <c r="D1367" t="s">
        <v>53</v>
      </c>
      <c r="E1367" t="s">
        <v>32</v>
      </c>
      <c r="F1367" t="s">
        <v>1601</v>
      </c>
      <c r="G1367">
        <v>1</v>
      </c>
      <c r="H1367">
        <v>0</v>
      </c>
      <c r="I1367" t="s">
        <v>839</v>
      </c>
      <c r="J1367">
        <v>60</v>
      </c>
      <c r="K1367">
        <v>1486</v>
      </c>
      <c r="L1367">
        <v>55</v>
      </c>
      <c r="M1367">
        <v>278</v>
      </c>
      <c r="N1367">
        <v>49</v>
      </c>
      <c r="O1367">
        <v>0</v>
      </c>
      <c r="P1367">
        <v>185</v>
      </c>
      <c r="Q1367">
        <v>2</v>
      </c>
      <c r="R1367">
        <v>4</v>
      </c>
      <c r="S1367">
        <v>10</v>
      </c>
      <c r="T1367">
        <v>6</v>
      </c>
      <c r="U1367">
        <v>1</v>
      </c>
      <c r="V1367">
        <v>0</v>
      </c>
      <c r="W1367" t="s">
        <v>38</v>
      </c>
      <c r="X1367">
        <v>2</v>
      </c>
    </row>
    <row r="1368" spans="2:24" x14ac:dyDescent="0.2">
      <c r="B1368">
        <v>610</v>
      </c>
      <c r="C1368">
        <v>1954</v>
      </c>
      <c r="D1368" t="s">
        <v>40</v>
      </c>
      <c r="E1368" t="s">
        <v>36</v>
      </c>
      <c r="F1368" t="s">
        <v>1602</v>
      </c>
      <c r="G1368">
        <v>1</v>
      </c>
      <c r="H1368">
        <v>1</v>
      </c>
      <c r="I1368" s="1">
        <v>41098</v>
      </c>
      <c r="J1368">
        <v>60</v>
      </c>
      <c r="K1368">
        <v>349</v>
      </c>
      <c r="L1368">
        <v>4</v>
      </c>
      <c r="M1368">
        <v>78</v>
      </c>
      <c r="N1368">
        <v>6</v>
      </c>
      <c r="O1368">
        <v>0</v>
      </c>
      <c r="P1368">
        <v>43</v>
      </c>
      <c r="Q1368">
        <v>8</v>
      </c>
      <c r="R1368">
        <v>7</v>
      </c>
      <c r="S1368">
        <v>6</v>
      </c>
      <c r="T1368">
        <v>8</v>
      </c>
      <c r="U1368">
        <v>0</v>
      </c>
      <c r="V1368">
        <v>0</v>
      </c>
      <c r="W1368" t="s">
        <v>38</v>
      </c>
      <c r="X1368">
        <v>0</v>
      </c>
    </row>
    <row r="1369" spans="2:24" x14ac:dyDescent="0.2">
      <c r="B1369">
        <v>4480</v>
      </c>
      <c r="C1369">
        <v>1974</v>
      </c>
      <c r="D1369" t="s">
        <v>53</v>
      </c>
      <c r="E1369" t="s">
        <v>32</v>
      </c>
      <c r="F1369" t="s">
        <v>1603</v>
      </c>
      <c r="G1369">
        <v>0</v>
      </c>
      <c r="H1369">
        <v>1</v>
      </c>
      <c r="I1369" s="1">
        <v>41885</v>
      </c>
      <c r="J1369">
        <v>61</v>
      </c>
      <c r="K1369">
        <v>365</v>
      </c>
      <c r="L1369">
        <v>3</v>
      </c>
      <c r="M1369">
        <v>15</v>
      </c>
      <c r="N1369">
        <v>4</v>
      </c>
      <c r="O1369">
        <v>3</v>
      </c>
      <c r="P1369">
        <v>11</v>
      </c>
      <c r="Q1369">
        <v>5</v>
      </c>
      <c r="R1369">
        <v>7</v>
      </c>
      <c r="S1369">
        <v>5</v>
      </c>
      <c r="T1369">
        <v>6</v>
      </c>
      <c r="U1369">
        <v>0</v>
      </c>
      <c r="V1369">
        <v>0</v>
      </c>
      <c r="W1369" t="s">
        <v>67</v>
      </c>
      <c r="X1369">
        <v>0</v>
      </c>
    </row>
    <row r="1370" spans="2:24" x14ac:dyDescent="0.2">
      <c r="B1370">
        <v>10660</v>
      </c>
      <c r="C1370">
        <v>1958</v>
      </c>
      <c r="D1370" t="s">
        <v>53</v>
      </c>
      <c r="E1370" t="s">
        <v>32</v>
      </c>
      <c r="F1370" t="s">
        <v>1604</v>
      </c>
      <c r="G1370">
        <v>1</v>
      </c>
      <c r="H1370">
        <v>1</v>
      </c>
      <c r="I1370" s="1">
        <v>41974</v>
      </c>
      <c r="J1370">
        <v>61</v>
      </c>
      <c r="K1370">
        <v>349</v>
      </c>
      <c r="L1370">
        <v>7</v>
      </c>
      <c r="M1370">
        <v>35</v>
      </c>
      <c r="N1370">
        <v>0</v>
      </c>
      <c r="O1370">
        <v>0</v>
      </c>
      <c r="P1370">
        <v>47</v>
      </c>
      <c r="Q1370">
        <v>3</v>
      </c>
      <c r="R1370">
        <v>8</v>
      </c>
      <c r="S1370">
        <v>4</v>
      </c>
      <c r="T1370">
        <v>7</v>
      </c>
      <c r="U1370">
        <v>0</v>
      </c>
      <c r="V1370">
        <v>0</v>
      </c>
      <c r="W1370" t="s">
        <v>27</v>
      </c>
      <c r="X1370">
        <v>1</v>
      </c>
    </row>
    <row r="1371" spans="2:24" x14ac:dyDescent="0.2">
      <c r="B1371">
        <v>9353</v>
      </c>
      <c r="C1371">
        <v>1960</v>
      </c>
      <c r="D1371" t="s">
        <v>23</v>
      </c>
      <c r="E1371" t="s">
        <v>28</v>
      </c>
      <c r="F1371" t="s">
        <v>1605</v>
      </c>
      <c r="G1371">
        <v>0</v>
      </c>
      <c r="H1371">
        <v>1</v>
      </c>
      <c r="I1371" s="1">
        <v>41791</v>
      </c>
      <c r="J1371">
        <v>61</v>
      </c>
      <c r="K1371">
        <v>515</v>
      </c>
      <c r="L1371">
        <v>47</v>
      </c>
      <c r="M1371">
        <v>267</v>
      </c>
      <c r="N1371">
        <v>62</v>
      </c>
      <c r="O1371">
        <v>66</v>
      </c>
      <c r="P1371">
        <v>38</v>
      </c>
      <c r="Q1371">
        <v>2</v>
      </c>
      <c r="R1371">
        <v>5</v>
      </c>
      <c r="S1371">
        <v>4</v>
      </c>
      <c r="T1371">
        <v>3</v>
      </c>
      <c r="U1371">
        <v>0</v>
      </c>
      <c r="V1371">
        <v>0</v>
      </c>
      <c r="W1371" t="s">
        <v>50</v>
      </c>
      <c r="X1371">
        <v>1</v>
      </c>
    </row>
    <row r="1372" spans="2:24" x14ac:dyDescent="0.2">
      <c r="B1372">
        <v>4120</v>
      </c>
      <c r="C1372">
        <v>1976</v>
      </c>
      <c r="D1372" t="s">
        <v>43</v>
      </c>
      <c r="E1372" t="s">
        <v>28</v>
      </c>
      <c r="F1372" t="s">
        <v>1606</v>
      </c>
      <c r="G1372">
        <v>1</v>
      </c>
      <c r="H1372">
        <v>0</v>
      </c>
      <c r="I1372" t="s">
        <v>453</v>
      </c>
      <c r="J1372">
        <v>61</v>
      </c>
      <c r="K1372">
        <v>88</v>
      </c>
      <c r="L1372">
        <v>39</v>
      </c>
      <c r="M1372">
        <v>78</v>
      </c>
      <c r="N1372">
        <v>58</v>
      </c>
      <c r="O1372">
        <v>13</v>
      </c>
      <c r="P1372">
        <v>93</v>
      </c>
      <c r="Q1372">
        <v>2</v>
      </c>
      <c r="R1372">
        <v>6</v>
      </c>
      <c r="S1372">
        <v>4</v>
      </c>
      <c r="T1372">
        <v>7</v>
      </c>
      <c r="U1372">
        <v>0</v>
      </c>
      <c r="V1372">
        <v>0</v>
      </c>
      <c r="W1372" t="s">
        <v>50</v>
      </c>
      <c r="X1372">
        <v>0</v>
      </c>
    </row>
    <row r="1373" spans="2:24" x14ac:dyDescent="0.2">
      <c r="B1373">
        <v>2836</v>
      </c>
      <c r="C1373">
        <v>1973</v>
      </c>
      <c r="D1373" t="s">
        <v>40</v>
      </c>
      <c r="E1373" t="s">
        <v>32</v>
      </c>
      <c r="F1373" t="s">
        <v>1607</v>
      </c>
      <c r="G1373">
        <v>1</v>
      </c>
      <c r="H1373">
        <v>0</v>
      </c>
      <c r="I1373" t="s">
        <v>853</v>
      </c>
      <c r="J1373">
        <v>61</v>
      </c>
      <c r="K1373">
        <v>10</v>
      </c>
      <c r="L1373">
        <v>1</v>
      </c>
      <c r="M1373">
        <v>7</v>
      </c>
      <c r="N1373">
        <v>0</v>
      </c>
      <c r="O1373">
        <v>0</v>
      </c>
      <c r="P1373">
        <v>1</v>
      </c>
      <c r="Q1373">
        <v>1</v>
      </c>
      <c r="R1373">
        <v>1</v>
      </c>
      <c r="S1373">
        <v>2</v>
      </c>
      <c r="T1373">
        <v>8</v>
      </c>
      <c r="U1373">
        <v>0</v>
      </c>
      <c r="V1373">
        <v>0</v>
      </c>
      <c r="W1373" t="s">
        <v>46</v>
      </c>
      <c r="X1373">
        <v>0</v>
      </c>
    </row>
    <row r="1374" spans="2:24" x14ac:dyDescent="0.2">
      <c r="B1374">
        <v>9579</v>
      </c>
      <c r="C1374">
        <v>1960</v>
      </c>
      <c r="D1374" t="s">
        <v>40</v>
      </c>
      <c r="E1374" t="s">
        <v>32</v>
      </c>
      <c r="F1374" t="s">
        <v>1608</v>
      </c>
      <c r="G1374">
        <v>2</v>
      </c>
      <c r="H1374">
        <v>1</v>
      </c>
      <c r="I1374" s="1">
        <v>41462</v>
      </c>
      <c r="J1374">
        <v>61</v>
      </c>
      <c r="K1374">
        <v>53</v>
      </c>
      <c r="L1374">
        <v>1</v>
      </c>
      <c r="M1374">
        <v>34</v>
      </c>
      <c r="N1374">
        <v>2</v>
      </c>
      <c r="O1374">
        <v>0</v>
      </c>
      <c r="P1374">
        <v>16</v>
      </c>
      <c r="Q1374">
        <v>3</v>
      </c>
      <c r="R1374">
        <v>2</v>
      </c>
      <c r="S1374">
        <v>2</v>
      </c>
      <c r="T1374">
        <v>8</v>
      </c>
      <c r="U1374">
        <v>0</v>
      </c>
      <c r="V1374">
        <v>0</v>
      </c>
      <c r="W1374" t="s">
        <v>31</v>
      </c>
      <c r="X1374">
        <v>0</v>
      </c>
    </row>
    <row r="1375" spans="2:24" x14ac:dyDescent="0.2">
      <c r="B1375">
        <v>5841</v>
      </c>
      <c r="C1375">
        <v>1967</v>
      </c>
      <c r="D1375" t="s">
        <v>23</v>
      </c>
      <c r="E1375" t="s">
        <v>36</v>
      </c>
      <c r="F1375" t="s">
        <v>1609</v>
      </c>
      <c r="G1375">
        <v>0</v>
      </c>
      <c r="H1375">
        <v>1</v>
      </c>
      <c r="I1375" t="s">
        <v>796</v>
      </c>
      <c r="J1375">
        <v>61</v>
      </c>
      <c r="K1375">
        <v>606</v>
      </c>
      <c r="L1375">
        <v>7</v>
      </c>
      <c r="M1375">
        <v>155</v>
      </c>
      <c r="N1375">
        <v>10</v>
      </c>
      <c r="O1375">
        <v>0</v>
      </c>
      <c r="P1375">
        <v>54</v>
      </c>
      <c r="Q1375">
        <v>5</v>
      </c>
      <c r="R1375">
        <v>10</v>
      </c>
      <c r="S1375">
        <v>8</v>
      </c>
      <c r="T1375">
        <v>7</v>
      </c>
      <c r="U1375">
        <v>0</v>
      </c>
      <c r="V1375">
        <v>0</v>
      </c>
      <c r="W1375" t="s">
        <v>27</v>
      </c>
      <c r="X1375">
        <v>0</v>
      </c>
    </row>
    <row r="1376" spans="2:24" x14ac:dyDescent="0.2">
      <c r="B1376">
        <v>3174</v>
      </c>
      <c r="C1376">
        <v>1960</v>
      </c>
      <c r="D1376" t="s">
        <v>23</v>
      </c>
      <c r="E1376" t="s">
        <v>36</v>
      </c>
      <c r="F1376" t="s">
        <v>1610</v>
      </c>
      <c r="G1376">
        <v>0</v>
      </c>
      <c r="H1376">
        <v>1</v>
      </c>
      <c r="I1376" t="s">
        <v>917</v>
      </c>
      <c r="J1376">
        <v>61</v>
      </c>
      <c r="K1376">
        <v>1492</v>
      </c>
      <c r="L1376">
        <v>38</v>
      </c>
      <c r="M1376">
        <v>287</v>
      </c>
      <c r="N1376">
        <v>50</v>
      </c>
      <c r="O1376">
        <v>57</v>
      </c>
      <c r="P1376">
        <v>33</v>
      </c>
      <c r="Q1376">
        <v>1</v>
      </c>
      <c r="R1376">
        <v>5</v>
      </c>
      <c r="S1376">
        <v>4</v>
      </c>
      <c r="T1376">
        <v>6</v>
      </c>
      <c r="U1376">
        <v>1</v>
      </c>
      <c r="V1376">
        <v>0</v>
      </c>
      <c r="W1376" t="s">
        <v>27</v>
      </c>
      <c r="X1376">
        <v>4</v>
      </c>
    </row>
    <row r="1377" spans="2:24" x14ac:dyDescent="0.2">
      <c r="B1377">
        <v>5536</v>
      </c>
      <c r="C1377">
        <v>1960</v>
      </c>
      <c r="D1377" t="s">
        <v>23</v>
      </c>
      <c r="E1377" t="s">
        <v>36</v>
      </c>
      <c r="F1377" t="s">
        <v>1610</v>
      </c>
      <c r="G1377">
        <v>0</v>
      </c>
      <c r="H1377">
        <v>1</v>
      </c>
      <c r="I1377" t="s">
        <v>917</v>
      </c>
      <c r="J1377">
        <v>61</v>
      </c>
      <c r="K1377">
        <v>1492</v>
      </c>
      <c r="L1377">
        <v>38</v>
      </c>
      <c r="M1377">
        <v>287</v>
      </c>
      <c r="N1377">
        <v>50</v>
      </c>
      <c r="O1377">
        <v>57</v>
      </c>
      <c r="P1377">
        <v>33</v>
      </c>
      <c r="Q1377">
        <v>1</v>
      </c>
      <c r="R1377">
        <v>5</v>
      </c>
      <c r="S1377">
        <v>4</v>
      </c>
      <c r="T1377">
        <v>6</v>
      </c>
      <c r="U1377">
        <v>1</v>
      </c>
      <c r="V1377">
        <v>0</v>
      </c>
      <c r="W1377" t="s">
        <v>31</v>
      </c>
      <c r="X1377">
        <v>4</v>
      </c>
    </row>
    <row r="1378" spans="2:24" x14ac:dyDescent="0.2">
      <c r="B1378">
        <v>2061</v>
      </c>
      <c r="C1378">
        <v>1956</v>
      </c>
      <c r="D1378" t="s">
        <v>23</v>
      </c>
      <c r="E1378" t="s">
        <v>32</v>
      </c>
      <c r="F1378" t="s">
        <v>1611</v>
      </c>
      <c r="G1378">
        <v>0</v>
      </c>
      <c r="H1378">
        <v>1</v>
      </c>
      <c r="I1378" s="1">
        <v>41583</v>
      </c>
      <c r="J1378">
        <v>61</v>
      </c>
      <c r="K1378">
        <v>78</v>
      </c>
      <c r="L1378">
        <v>0</v>
      </c>
      <c r="M1378">
        <v>11</v>
      </c>
      <c r="N1378">
        <v>0</v>
      </c>
      <c r="O1378">
        <v>0</v>
      </c>
      <c r="P1378">
        <v>10</v>
      </c>
      <c r="Q1378">
        <v>1</v>
      </c>
      <c r="R1378">
        <v>2</v>
      </c>
      <c r="S1378">
        <v>4</v>
      </c>
      <c r="T1378">
        <v>6</v>
      </c>
      <c r="U1378">
        <v>0</v>
      </c>
      <c r="V1378">
        <v>0</v>
      </c>
      <c r="W1378" t="s">
        <v>27</v>
      </c>
      <c r="X1378">
        <v>1</v>
      </c>
    </row>
    <row r="1379" spans="2:24" x14ac:dyDescent="0.2">
      <c r="B1379">
        <v>8477</v>
      </c>
      <c r="C1379">
        <v>1957</v>
      </c>
      <c r="D1379" t="s">
        <v>23</v>
      </c>
      <c r="E1379" t="s">
        <v>24</v>
      </c>
      <c r="F1379" t="s">
        <v>1612</v>
      </c>
      <c r="G1379">
        <v>2</v>
      </c>
      <c r="H1379">
        <v>1</v>
      </c>
      <c r="I1379" s="1">
        <v>41581</v>
      </c>
      <c r="J1379">
        <v>61</v>
      </c>
      <c r="K1379">
        <v>5</v>
      </c>
      <c r="L1379">
        <v>1</v>
      </c>
      <c r="M1379">
        <v>13</v>
      </c>
      <c r="N1379">
        <v>3</v>
      </c>
      <c r="O1379">
        <v>5</v>
      </c>
      <c r="P1379">
        <v>1</v>
      </c>
      <c r="Q1379">
        <v>1</v>
      </c>
      <c r="R1379">
        <v>1</v>
      </c>
      <c r="S1379">
        <v>3</v>
      </c>
      <c r="T1379">
        <v>7</v>
      </c>
      <c r="U1379">
        <v>0</v>
      </c>
      <c r="V1379">
        <v>0</v>
      </c>
      <c r="W1379" t="s">
        <v>27</v>
      </c>
      <c r="X1379">
        <v>0</v>
      </c>
    </row>
    <row r="1380" spans="2:24" x14ac:dyDescent="0.2">
      <c r="B1380">
        <v>640</v>
      </c>
      <c r="C1380">
        <v>1952</v>
      </c>
      <c r="D1380" t="s">
        <v>23</v>
      </c>
      <c r="E1380" t="s">
        <v>32</v>
      </c>
      <c r="F1380" t="s">
        <v>1613</v>
      </c>
      <c r="G1380">
        <v>0</v>
      </c>
      <c r="H1380">
        <v>1</v>
      </c>
      <c r="I1380" s="1">
        <v>41581</v>
      </c>
      <c r="J1380">
        <v>61</v>
      </c>
      <c r="K1380">
        <v>356</v>
      </c>
      <c r="L1380">
        <v>80</v>
      </c>
      <c r="M1380">
        <v>329</v>
      </c>
      <c r="N1380">
        <v>138</v>
      </c>
      <c r="O1380">
        <v>17</v>
      </c>
      <c r="P1380">
        <v>106</v>
      </c>
      <c r="Q1380">
        <v>2</v>
      </c>
      <c r="R1380">
        <v>7</v>
      </c>
      <c r="S1380">
        <v>10</v>
      </c>
      <c r="T1380">
        <v>5</v>
      </c>
      <c r="U1380">
        <v>0</v>
      </c>
      <c r="V1380">
        <v>0</v>
      </c>
      <c r="W1380" t="s">
        <v>27</v>
      </c>
      <c r="X1380">
        <v>0</v>
      </c>
    </row>
    <row r="1381" spans="2:24" x14ac:dyDescent="0.2">
      <c r="B1381">
        <v>3828</v>
      </c>
      <c r="C1381">
        <v>1952</v>
      </c>
      <c r="D1381" t="s">
        <v>23</v>
      </c>
      <c r="E1381" t="s">
        <v>32</v>
      </c>
      <c r="F1381" t="s">
        <v>1614</v>
      </c>
      <c r="G1381">
        <v>0</v>
      </c>
      <c r="H1381">
        <v>1</v>
      </c>
      <c r="I1381" t="s">
        <v>1273</v>
      </c>
      <c r="J1381">
        <v>61</v>
      </c>
      <c r="K1381">
        <v>533</v>
      </c>
      <c r="L1381">
        <v>10</v>
      </c>
      <c r="M1381">
        <v>217</v>
      </c>
      <c r="N1381">
        <v>198</v>
      </c>
      <c r="O1381">
        <v>174</v>
      </c>
      <c r="P1381">
        <v>195</v>
      </c>
      <c r="Q1381">
        <v>2</v>
      </c>
      <c r="R1381">
        <v>7</v>
      </c>
      <c r="S1381">
        <v>13</v>
      </c>
      <c r="T1381">
        <v>4</v>
      </c>
      <c r="U1381">
        <v>0</v>
      </c>
      <c r="V1381">
        <v>0</v>
      </c>
      <c r="W1381" t="s">
        <v>27</v>
      </c>
      <c r="X1381">
        <v>0</v>
      </c>
    </row>
    <row r="1382" spans="2:24" x14ac:dyDescent="0.2">
      <c r="B1382">
        <v>4093</v>
      </c>
      <c r="C1382">
        <v>1976</v>
      </c>
      <c r="D1382" t="s">
        <v>53</v>
      </c>
      <c r="E1382" t="s">
        <v>36</v>
      </c>
      <c r="F1382" t="s">
        <v>1615</v>
      </c>
      <c r="G1382">
        <v>1</v>
      </c>
      <c r="H1382">
        <v>1</v>
      </c>
      <c r="I1382" s="1">
        <v>41580</v>
      </c>
      <c r="J1382">
        <v>61</v>
      </c>
      <c r="K1382">
        <v>216</v>
      </c>
      <c r="L1382">
        <v>9</v>
      </c>
      <c r="M1382">
        <v>57</v>
      </c>
      <c r="N1382">
        <v>20</v>
      </c>
      <c r="O1382">
        <v>9</v>
      </c>
      <c r="P1382">
        <v>125</v>
      </c>
      <c r="Q1382">
        <v>7</v>
      </c>
      <c r="R1382">
        <v>4</v>
      </c>
      <c r="S1382">
        <v>5</v>
      </c>
      <c r="T1382">
        <v>5</v>
      </c>
      <c r="U1382">
        <v>0</v>
      </c>
      <c r="V1382">
        <v>0</v>
      </c>
      <c r="W1382" t="s">
        <v>31</v>
      </c>
      <c r="X1382">
        <v>0</v>
      </c>
    </row>
    <row r="1383" spans="2:24" x14ac:dyDescent="0.2">
      <c r="B1383">
        <v>8624</v>
      </c>
      <c r="C1383">
        <v>1959</v>
      </c>
      <c r="D1383" t="s">
        <v>23</v>
      </c>
      <c r="E1383" t="s">
        <v>32</v>
      </c>
      <c r="F1383" t="s">
        <v>1616</v>
      </c>
      <c r="G1383">
        <v>0</v>
      </c>
      <c r="H1383">
        <v>0</v>
      </c>
      <c r="I1383" s="1">
        <v>41427</v>
      </c>
      <c r="J1383">
        <v>61</v>
      </c>
      <c r="K1383">
        <v>183</v>
      </c>
      <c r="L1383">
        <v>33</v>
      </c>
      <c r="M1383">
        <v>493</v>
      </c>
      <c r="N1383">
        <v>59</v>
      </c>
      <c r="O1383">
        <v>103</v>
      </c>
      <c r="P1383">
        <v>57</v>
      </c>
      <c r="Q1383">
        <v>1</v>
      </c>
      <c r="R1383">
        <v>4</v>
      </c>
      <c r="S1383">
        <v>10</v>
      </c>
      <c r="T1383">
        <v>2</v>
      </c>
      <c r="U1383">
        <v>0</v>
      </c>
      <c r="V1383">
        <v>0</v>
      </c>
      <c r="W1383" t="s">
        <v>67</v>
      </c>
      <c r="X1383">
        <v>0</v>
      </c>
    </row>
    <row r="1384" spans="2:24" x14ac:dyDescent="0.2">
      <c r="B1384">
        <v>2802</v>
      </c>
      <c r="C1384">
        <v>1993</v>
      </c>
      <c r="D1384" t="s">
        <v>43</v>
      </c>
      <c r="E1384" t="s">
        <v>32</v>
      </c>
      <c r="F1384" t="s">
        <v>1617</v>
      </c>
      <c r="G1384">
        <v>0</v>
      </c>
      <c r="H1384">
        <v>0</v>
      </c>
      <c r="I1384" t="s">
        <v>110</v>
      </c>
      <c r="J1384">
        <v>61</v>
      </c>
      <c r="K1384">
        <v>196</v>
      </c>
      <c r="L1384">
        <v>25</v>
      </c>
      <c r="M1384">
        <v>607</v>
      </c>
      <c r="N1384">
        <v>67</v>
      </c>
      <c r="O1384">
        <v>17</v>
      </c>
      <c r="P1384">
        <v>49</v>
      </c>
      <c r="Q1384">
        <v>1</v>
      </c>
      <c r="R1384">
        <v>4</v>
      </c>
      <c r="S1384">
        <v>7</v>
      </c>
      <c r="T1384">
        <v>2</v>
      </c>
      <c r="U1384">
        <v>0</v>
      </c>
      <c r="V1384">
        <v>0</v>
      </c>
      <c r="W1384" t="s">
        <v>38</v>
      </c>
      <c r="X1384">
        <v>0</v>
      </c>
    </row>
    <row r="1385" spans="2:24" x14ac:dyDescent="0.2">
      <c r="B1385">
        <v>368</v>
      </c>
      <c r="C1385">
        <v>1975</v>
      </c>
      <c r="D1385" t="s">
        <v>23</v>
      </c>
      <c r="E1385" t="s">
        <v>32</v>
      </c>
      <c r="F1385" t="s">
        <v>711</v>
      </c>
      <c r="G1385">
        <v>0</v>
      </c>
      <c r="H1385">
        <v>1</v>
      </c>
      <c r="I1385" t="s">
        <v>972</v>
      </c>
      <c r="J1385">
        <v>61</v>
      </c>
      <c r="K1385">
        <v>91</v>
      </c>
      <c r="L1385">
        <v>65</v>
      </c>
      <c r="M1385">
        <v>52</v>
      </c>
      <c r="N1385">
        <v>10</v>
      </c>
      <c r="O1385">
        <v>44</v>
      </c>
      <c r="P1385">
        <v>28</v>
      </c>
      <c r="Q1385">
        <v>3</v>
      </c>
      <c r="R1385">
        <v>3</v>
      </c>
      <c r="S1385">
        <v>6</v>
      </c>
      <c r="T1385">
        <v>5</v>
      </c>
      <c r="U1385">
        <v>0</v>
      </c>
      <c r="V1385">
        <v>0</v>
      </c>
      <c r="W1385" t="s">
        <v>50</v>
      </c>
      <c r="X1385">
        <v>0</v>
      </c>
    </row>
    <row r="1386" spans="2:24" x14ac:dyDescent="0.2">
      <c r="B1386">
        <v>3599</v>
      </c>
      <c r="C1386">
        <v>1971</v>
      </c>
      <c r="D1386" t="s">
        <v>23</v>
      </c>
      <c r="E1386" t="s">
        <v>32</v>
      </c>
      <c r="F1386" t="s">
        <v>1618</v>
      </c>
      <c r="G1386">
        <v>0</v>
      </c>
      <c r="H1386">
        <v>1</v>
      </c>
      <c r="I1386" t="s">
        <v>1619</v>
      </c>
      <c r="J1386">
        <v>61</v>
      </c>
      <c r="K1386">
        <v>575</v>
      </c>
      <c r="L1386">
        <v>80</v>
      </c>
      <c r="M1386">
        <v>428</v>
      </c>
      <c r="N1386">
        <v>208</v>
      </c>
      <c r="O1386">
        <v>93</v>
      </c>
      <c r="P1386">
        <v>80</v>
      </c>
      <c r="Q1386">
        <v>3</v>
      </c>
      <c r="R1386">
        <v>8</v>
      </c>
      <c r="S1386">
        <v>8</v>
      </c>
      <c r="T1386">
        <v>5</v>
      </c>
      <c r="U1386">
        <v>0</v>
      </c>
      <c r="V1386">
        <v>0</v>
      </c>
      <c r="W1386" t="s">
        <v>27</v>
      </c>
      <c r="X1386">
        <v>0</v>
      </c>
    </row>
    <row r="1387" spans="2:24" x14ac:dyDescent="0.2">
      <c r="B1387">
        <v>3389</v>
      </c>
      <c r="C1387">
        <v>1971</v>
      </c>
      <c r="D1387" t="s">
        <v>23</v>
      </c>
      <c r="E1387" t="s">
        <v>32</v>
      </c>
      <c r="F1387" t="s">
        <v>1620</v>
      </c>
      <c r="G1387">
        <v>0</v>
      </c>
      <c r="H1387">
        <v>1</v>
      </c>
      <c r="I1387" t="s">
        <v>519</v>
      </c>
      <c r="J1387">
        <v>61</v>
      </c>
      <c r="K1387">
        <v>726</v>
      </c>
      <c r="L1387">
        <v>53</v>
      </c>
      <c r="M1387">
        <v>363</v>
      </c>
      <c r="N1387">
        <v>123</v>
      </c>
      <c r="O1387">
        <v>107</v>
      </c>
      <c r="P1387">
        <v>161</v>
      </c>
      <c r="Q1387">
        <v>4</v>
      </c>
      <c r="R1387">
        <v>8</v>
      </c>
      <c r="S1387">
        <v>13</v>
      </c>
      <c r="T1387">
        <v>5</v>
      </c>
      <c r="U1387">
        <v>0</v>
      </c>
      <c r="V1387">
        <v>0</v>
      </c>
      <c r="W1387" t="s">
        <v>27</v>
      </c>
      <c r="X1387">
        <v>0</v>
      </c>
    </row>
    <row r="1388" spans="2:24" x14ac:dyDescent="0.2">
      <c r="B1388">
        <v>10710</v>
      </c>
      <c r="C1388">
        <v>1980</v>
      </c>
      <c r="D1388" t="s">
        <v>23</v>
      </c>
      <c r="E1388" t="s">
        <v>32</v>
      </c>
      <c r="F1388" t="s">
        <v>239</v>
      </c>
      <c r="G1388">
        <v>0</v>
      </c>
      <c r="H1388">
        <v>1</v>
      </c>
      <c r="I1388" t="s">
        <v>1621</v>
      </c>
      <c r="J1388">
        <v>61</v>
      </c>
      <c r="K1388">
        <v>5</v>
      </c>
      <c r="L1388">
        <v>2</v>
      </c>
      <c r="M1388">
        <v>3</v>
      </c>
      <c r="N1388">
        <v>3</v>
      </c>
      <c r="O1388">
        <v>0</v>
      </c>
      <c r="P1388">
        <v>5</v>
      </c>
      <c r="Q1388">
        <v>1</v>
      </c>
      <c r="R1388">
        <v>1</v>
      </c>
      <c r="S1388">
        <v>2</v>
      </c>
      <c r="T1388">
        <v>8</v>
      </c>
      <c r="U1388">
        <v>0</v>
      </c>
      <c r="V1388">
        <v>0</v>
      </c>
      <c r="W1388" t="s">
        <v>27</v>
      </c>
      <c r="X1388">
        <v>0</v>
      </c>
    </row>
    <row r="1389" spans="2:24" x14ac:dyDescent="0.2">
      <c r="B1389">
        <v>7118</v>
      </c>
      <c r="C1389">
        <v>1958</v>
      </c>
      <c r="D1389" t="s">
        <v>23</v>
      </c>
      <c r="E1389" t="s">
        <v>32</v>
      </c>
      <c r="F1389" t="s">
        <v>1622</v>
      </c>
      <c r="G1389">
        <v>0</v>
      </c>
      <c r="H1389">
        <v>1</v>
      </c>
      <c r="I1389" s="1">
        <v>40916</v>
      </c>
      <c r="J1389">
        <v>61</v>
      </c>
      <c r="K1389">
        <v>833</v>
      </c>
      <c r="L1389">
        <v>80</v>
      </c>
      <c r="M1389">
        <v>363</v>
      </c>
      <c r="N1389">
        <v>52</v>
      </c>
      <c r="O1389">
        <v>26</v>
      </c>
      <c r="P1389">
        <v>174</v>
      </c>
      <c r="Q1389">
        <v>2</v>
      </c>
      <c r="R1389">
        <v>9</v>
      </c>
      <c r="S1389">
        <v>6</v>
      </c>
      <c r="T1389">
        <v>6</v>
      </c>
      <c r="U1389">
        <v>1</v>
      </c>
      <c r="V1389">
        <v>0</v>
      </c>
      <c r="W1389" t="s">
        <v>31</v>
      </c>
      <c r="X1389">
        <v>1</v>
      </c>
    </row>
    <row r="1390" spans="2:24" x14ac:dyDescent="0.2">
      <c r="B1390">
        <v>4937</v>
      </c>
      <c r="C1390">
        <v>1974</v>
      </c>
      <c r="D1390" t="s">
        <v>43</v>
      </c>
      <c r="E1390" t="s">
        <v>32</v>
      </c>
      <c r="F1390" t="s">
        <v>1623</v>
      </c>
      <c r="G1390">
        <v>1</v>
      </c>
      <c r="H1390">
        <v>1</v>
      </c>
      <c r="I1390" s="1">
        <v>41918</v>
      </c>
      <c r="J1390">
        <v>62</v>
      </c>
      <c r="K1390">
        <v>12</v>
      </c>
      <c r="L1390">
        <v>2</v>
      </c>
      <c r="M1390">
        <v>20</v>
      </c>
      <c r="N1390">
        <v>3</v>
      </c>
      <c r="O1390">
        <v>2</v>
      </c>
      <c r="P1390">
        <v>5</v>
      </c>
      <c r="Q1390">
        <v>1</v>
      </c>
      <c r="R1390">
        <v>1</v>
      </c>
      <c r="S1390">
        <v>3</v>
      </c>
      <c r="T1390">
        <v>7</v>
      </c>
      <c r="U1390">
        <v>0</v>
      </c>
      <c r="V1390">
        <v>0</v>
      </c>
      <c r="W1390" t="s">
        <v>27</v>
      </c>
      <c r="X1390">
        <v>0</v>
      </c>
    </row>
    <row r="1391" spans="2:24" x14ac:dyDescent="0.2">
      <c r="B1391">
        <v>1127</v>
      </c>
      <c r="C1391">
        <v>1974</v>
      </c>
      <c r="D1391" t="s">
        <v>40</v>
      </c>
      <c r="E1391" t="s">
        <v>32</v>
      </c>
      <c r="F1391" t="s">
        <v>1624</v>
      </c>
      <c r="G1391">
        <v>0</v>
      </c>
      <c r="H1391">
        <v>0</v>
      </c>
      <c r="I1391" t="s">
        <v>607</v>
      </c>
      <c r="J1391">
        <v>62</v>
      </c>
      <c r="K1391">
        <v>938</v>
      </c>
      <c r="L1391">
        <v>19</v>
      </c>
      <c r="M1391">
        <v>843</v>
      </c>
      <c r="N1391">
        <v>25</v>
      </c>
      <c r="O1391">
        <v>95</v>
      </c>
      <c r="P1391">
        <v>38</v>
      </c>
      <c r="Q1391">
        <v>1</v>
      </c>
      <c r="R1391">
        <v>6</v>
      </c>
      <c r="S1391">
        <v>7</v>
      </c>
      <c r="T1391">
        <v>2</v>
      </c>
      <c r="U1391">
        <v>0</v>
      </c>
      <c r="V1391">
        <v>0</v>
      </c>
      <c r="W1391" t="s">
        <v>27</v>
      </c>
      <c r="X1391">
        <v>1</v>
      </c>
    </row>
    <row r="1392" spans="2:24" x14ac:dyDescent="0.2">
      <c r="B1392">
        <v>833</v>
      </c>
      <c r="C1392">
        <v>1956</v>
      </c>
      <c r="D1392" t="s">
        <v>53</v>
      </c>
      <c r="E1392" t="s">
        <v>32</v>
      </c>
      <c r="F1392" t="s">
        <v>1625</v>
      </c>
      <c r="G1392">
        <v>1</v>
      </c>
      <c r="H1392">
        <v>1</v>
      </c>
      <c r="I1392" t="s">
        <v>326</v>
      </c>
      <c r="J1392">
        <v>62</v>
      </c>
      <c r="K1392">
        <v>56</v>
      </c>
      <c r="L1392">
        <v>0</v>
      </c>
      <c r="M1392">
        <v>14</v>
      </c>
      <c r="N1392">
        <v>0</v>
      </c>
      <c r="O1392">
        <v>0</v>
      </c>
      <c r="P1392">
        <v>2</v>
      </c>
      <c r="Q1392">
        <v>3</v>
      </c>
      <c r="R1392">
        <v>3</v>
      </c>
      <c r="S1392">
        <v>3</v>
      </c>
      <c r="T1392">
        <v>7</v>
      </c>
      <c r="U1392">
        <v>0</v>
      </c>
      <c r="V1392">
        <v>0</v>
      </c>
      <c r="W1392" t="s">
        <v>27</v>
      </c>
      <c r="X1392">
        <v>0</v>
      </c>
    </row>
    <row r="1393" spans="2:24" x14ac:dyDescent="0.2">
      <c r="B1393">
        <v>3565</v>
      </c>
      <c r="C1393">
        <v>1956</v>
      </c>
      <c r="D1393" t="s">
        <v>53</v>
      </c>
      <c r="E1393" t="s">
        <v>32</v>
      </c>
      <c r="F1393" t="s">
        <v>1625</v>
      </c>
      <c r="G1393">
        <v>1</v>
      </c>
      <c r="H1393">
        <v>1</v>
      </c>
      <c r="I1393" t="s">
        <v>326</v>
      </c>
      <c r="J1393">
        <v>62</v>
      </c>
      <c r="K1393">
        <v>56</v>
      </c>
      <c r="L1393">
        <v>0</v>
      </c>
      <c r="M1393">
        <v>14</v>
      </c>
      <c r="N1393">
        <v>0</v>
      </c>
      <c r="O1393">
        <v>0</v>
      </c>
      <c r="P1393">
        <v>2</v>
      </c>
      <c r="Q1393">
        <v>3</v>
      </c>
      <c r="R1393">
        <v>3</v>
      </c>
      <c r="S1393">
        <v>3</v>
      </c>
      <c r="T1393">
        <v>7</v>
      </c>
      <c r="U1393">
        <v>0</v>
      </c>
      <c r="V1393">
        <v>0</v>
      </c>
      <c r="W1393" t="s">
        <v>27</v>
      </c>
      <c r="X1393">
        <v>0</v>
      </c>
    </row>
    <row r="1394" spans="2:24" x14ac:dyDescent="0.2">
      <c r="B1394">
        <v>6086</v>
      </c>
      <c r="C1394">
        <v>1956</v>
      </c>
      <c r="D1394" t="s">
        <v>23</v>
      </c>
      <c r="E1394" t="s">
        <v>32</v>
      </c>
      <c r="F1394" t="s">
        <v>1626</v>
      </c>
      <c r="G1394">
        <v>0</v>
      </c>
      <c r="H1394">
        <v>0</v>
      </c>
      <c r="I1394" t="s">
        <v>361</v>
      </c>
      <c r="J1394">
        <v>62</v>
      </c>
      <c r="K1394">
        <v>445</v>
      </c>
      <c r="L1394">
        <v>25</v>
      </c>
      <c r="M1394">
        <v>706</v>
      </c>
      <c r="N1394">
        <v>80</v>
      </c>
      <c r="O1394">
        <v>76</v>
      </c>
      <c r="P1394">
        <v>48</v>
      </c>
      <c r="Q1394">
        <v>1</v>
      </c>
      <c r="R1394">
        <v>6</v>
      </c>
      <c r="S1394">
        <v>12</v>
      </c>
      <c r="T1394">
        <v>2</v>
      </c>
      <c r="U1394">
        <v>0</v>
      </c>
      <c r="V1394">
        <v>0</v>
      </c>
      <c r="W1394" t="s">
        <v>38</v>
      </c>
      <c r="X1394">
        <v>1</v>
      </c>
    </row>
    <row r="1395" spans="2:24" x14ac:dyDescent="0.2">
      <c r="B1395">
        <v>1763</v>
      </c>
      <c r="C1395">
        <v>1989</v>
      </c>
      <c r="D1395" t="s">
        <v>23</v>
      </c>
      <c r="E1395" t="s">
        <v>36</v>
      </c>
      <c r="F1395" t="s">
        <v>1627</v>
      </c>
      <c r="G1395">
        <v>0</v>
      </c>
      <c r="H1395">
        <v>0</v>
      </c>
      <c r="I1395" t="s">
        <v>138</v>
      </c>
      <c r="J1395">
        <v>62</v>
      </c>
      <c r="K1395">
        <v>1259</v>
      </c>
      <c r="L1395">
        <v>172</v>
      </c>
      <c r="M1395">
        <v>815</v>
      </c>
      <c r="N1395">
        <v>97</v>
      </c>
      <c r="O1395">
        <v>148</v>
      </c>
      <c r="P1395">
        <v>33</v>
      </c>
      <c r="Q1395">
        <v>1</v>
      </c>
      <c r="R1395">
        <v>7</v>
      </c>
      <c r="S1395">
        <v>10</v>
      </c>
      <c r="T1395">
        <v>4</v>
      </c>
      <c r="U1395">
        <v>1</v>
      </c>
      <c r="V1395">
        <v>0</v>
      </c>
      <c r="W1395" t="s">
        <v>31</v>
      </c>
      <c r="X1395">
        <v>3</v>
      </c>
    </row>
    <row r="1396" spans="2:24" x14ac:dyDescent="0.2">
      <c r="B1396">
        <v>4697</v>
      </c>
      <c r="C1396">
        <v>1950</v>
      </c>
      <c r="D1396" t="s">
        <v>53</v>
      </c>
      <c r="E1396" t="s">
        <v>24</v>
      </c>
      <c r="F1396" t="s">
        <v>1628</v>
      </c>
      <c r="G1396">
        <v>0</v>
      </c>
      <c r="H1396">
        <v>0</v>
      </c>
      <c r="I1396" t="s">
        <v>563</v>
      </c>
      <c r="J1396">
        <v>62</v>
      </c>
      <c r="K1396">
        <v>248</v>
      </c>
      <c r="L1396">
        <v>3</v>
      </c>
      <c r="M1396">
        <v>81</v>
      </c>
      <c r="N1396">
        <v>4</v>
      </c>
      <c r="O1396">
        <v>3</v>
      </c>
      <c r="P1396">
        <v>51</v>
      </c>
      <c r="Q1396">
        <v>3</v>
      </c>
      <c r="R1396">
        <v>7</v>
      </c>
      <c r="S1396">
        <v>5</v>
      </c>
      <c r="T1396">
        <v>8</v>
      </c>
      <c r="U1396">
        <v>0</v>
      </c>
      <c r="V1396">
        <v>0</v>
      </c>
      <c r="W1396" t="s">
        <v>67</v>
      </c>
      <c r="X1396">
        <v>0</v>
      </c>
    </row>
    <row r="1397" spans="2:24" x14ac:dyDescent="0.2">
      <c r="B1397">
        <v>182</v>
      </c>
      <c r="C1397">
        <v>1947</v>
      </c>
      <c r="D1397" t="s">
        <v>40</v>
      </c>
      <c r="E1397" t="s">
        <v>36</v>
      </c>
      <c r="F1397" t="s">
        <v>1629</v>
      </c>
      <c r="G1397">
        <v>0</v>
      </c>
      <c r="H1397">
        <v>1</v>
      </c>
      <c r="I1397" s="1">
        <v>41583</v>
      </c>
      <c r="J1397">
        <v>62</v>
      </c>
      <c r="K1397">
        <v>284</v>
      </c>
      <c r="L1397">
        <v>0</v>
      </c>
      <c r="M1397">
        <v>55</v>
      </c>
      <c r="N1397">
        <v>0</v>
      </c>
      <c r="O1397">
        <v>6</v>
      </c>
      <c r="P1397">
        <v>52</v>
      </c>
      <c r="Q1397">
        <v>4</v>
      </c>
      <c r="R1397">
        <v>6</v>
      </c>
      <c r="S1397">
        <v>5</v>
      </c>
      <c r="T1397">
        <v>8</v>
      </c>
      <c r="U1397">
        <v>0</v>
      </c>
      <c r="V1397">
        <v>0</v>
      </c>
      <c r="W1397" t="s">
        <v>27</v>
      </c>
      <c r="X1397">
        <v>0</v>
      </c>
    </row>
    <row r="1398" spans="2:24" x14ac:dyDescent="0.2">
      <c r="B1398">
        <v>1165</v>
      </c>
      <c r="C1398">
        <v>1959</v>
      </c>
      <c r="D1398" t="s">
        <v>40</v>
      </c>
      <c r="E1398" t="s">
        <v>28</v>
      </c>
      <c r="F1398" t="s">
        <v>1630</v>
      </c>
      <c r="G1398">
        <v>1</v>
      </c>
      <c r="H1398">
        <v>1</v>
      </c>
      <c r="I1398" s="1">
        <v>41310</v>
      </c>
      <c r="J1398">
        <v>62</v>
      </c>
      <c r="K1398">
        <v>239</v>
      </c>
      <c r="L1398">
        <v>13</v>
      </c>
      <c r="M1398">
        <v>143</v>
      </c>
      <c r="N1398">
        <v>45</v>
      </c>
      <c r="O1398">
        <v>4</v>
      </c>
      <c r="P1398">
        <v>52</v>
      </c>
      <c r="Q1398">
        <v>9</v>
      </c>
      <c r="R1398">
        <v>6</v>
      </c>
      <c r="S1398">
        <v>7</v>
      </c>
      <c r="T1398">
        <v>6</v>
      </c>
      <c r="U1398">
        <v>0</v>
      </c>
      <c r="V1398">
        <v>0</v>
      </c>
      <c r="W1398" t="s">
        <v>67</v>
      </c>
      <c r="X1398">
        <v>0</v>
      </c>
    </row>
    <row r="1399" spans="2:24" x14ac:dyDescent="0.2">
      <c r="B1399">
        <v>5386</v>
      </c>
      <c r="C1399">
        <v>1954</v>
      </c>
      <c r="D1399" t="s">
        <v>23</v>
      </c>
      <c r="E1399" t="s">
        <v>36</v>
      </c>
      <c r="F1399" t="s">
        <v>1631</v>
      </c>
      <c r="G1399">
        <v>0</v>
      </c>
      <c r="H1399">
        <v>0</v>
      </c>
      <c r="I1399" s="1">
        <v>41367</v>
      </c>
      <c r="J1399">
        <v>62</v>
      </c>
      <c r="K1399">
        <v>1111</v>
      </c>
      <c r="L1399">
        <v>24</v>
      </c>
      <c r="M1399">
        <v>790</v>
      </c>
      <c r="N1399">
        <v>160</v>
      </c>
      <c r="O1399">
        <v>45</v>
      </c>
      <c r="P1399">
        <v>172</v>
      </c>
      <c r="Q1399">
        <v>0</v>
      </c>
      <c r="R1399">
        <v>5</v>
      </c>
      <c r="S1399">
        <v>5</v>
      </c>
      <c r="T1399">
        <v>2</v>
      </c>
      <c r="U1399">
        <v>1</v>
      </c>
      <c r="V1399">
        <v>0</v>
      </c>
      <c r="W1399" t="s">
        <v>67</v>
      </c>
      <c r="X1399">
        <v>3</v>
      </c>
    </row>
    <row r="1400" spans="2:24" x14ac:dyDescent="0.2">
      <c r="B1400">
        <v>6024</v>
      </c>
      <c r="C1400">
        <v>1954</v>
      </c>
      <c r="D1400" t="s">
        <v>23</v>
      </c>
      <c r="E1400" t="s">
        <v>36</v>
      </c>
      <c r="F1400" t="s">
        <v>1631</v>
      </c>
      <c r="G1400">
        <v>0</v>
      </c>
      <c r="H1400">
        <v>0</v>
      </c>
      <c r="I1400" s="1">
        <v>41367</v>
      </c>
      <c r="J1400">
        <v>62</v>
      </c>
      <c r="K1400">
        <v>1111</v>
      </c>
      <c r="L1400">
        <v>24</v>
      </c>
      <c r="M1400">
        <v>790</v>
      </c>
      <c r="N1400">
        <v>160</v>
      </c>
      <c r="O1400">
        <v>45</v>
      </c>
      <c r="P1400">
        <v>172</v>
      </c>
      <c r="Q1400">
        <v>0</v>
      </c>
      <c r="R1400">
        <v>5</v>
      </c>
      <c r="S1400">
        <v>5</v>
      </c>
      <c r="T1400">
        <v>2</v>
      </c>
      <c r="U1400">
        <v>1</v>
      </c>
      <c r="V1400">
        <v>0</v>
      </c>
      <c r="W1400" t="s">
        <v>27</v>
      </c>
      <c r="X1400">
        <v>3</v>
      </c>
    </row>
    <row r="1401" spans="2:24" x14ac:dyDescent="0.2">
      <c r="B1401">
        <v>2678</v>
      </c>
      <c r="C1401">
        <v>1991</v>
      </c>
      <c r="D1401" t="s">
        <v>23</v>
      </c>
      <c r="E1401" t="s">
        <v>28</v>
      </c>
      <c r="F1401" t="s">
        <v>1632</v>
      </c>
      <c r="G1401">
        <v>1</v>
      </c>
      <c r="H1401">
        <v>0</v>
      </c>
      <c r="I1401" t="s">
        <v>695</v>
      </c>
      <c r="J1401">
        <v>62</v>
      </c>
      <c r="K1401">
        <v>52</v>
      </c>
      <c r="L1401">
        <v>12</v>
      </c>
      <c r="M1401">
        <v>50</v>
      </c>
      <c r="N1401">
        <v>4</v>
      </c>
      <c r="O1401">
        <v>36</v>
      </c>
      <c r="P1401">
        <v>55</v>
      </c>
      <c r="Q1401">
        <v>3</v>
      </c>
      <c r="R1401">
        <v>5</v>
      </c>
      <c r="S1401">
        <v>3</v>
      </c>
      <c r="T1401">
        <v>9</v>
      </c>
      <c r="U1401">
        <v>0</v>
      </c>
      <c r="V1401">
        <v>0</v>
      </c>
      <c r="W1401" t="s">
        <v>38</v>
      </c>
      <c r="X1401">
        <v>0</v>
      </c>
    </row>
    <row r="1402" spans="2:24" x14ac:dyDescent="0.2">
      <c r="B1402">
        <v>5790</v>
      </c>
      <c r="C1402">
        <v>1986</v>
      </c>
      <c r="D1402" t="s">
        <v>23</v>
      </c>
      <c r="E1402" t="s">
        <v>32</v>
      </c>
      <c r="F1402" t="s">
        <v>1633</v>
      </c>
      <c r="G1402">
        <v>1</v>
      </c>
      <c r="H1402">
        <v>0</v>
      </c>
      <c r="I1402" t="s">
        <v>1634</v>
      </c>
      <c r="J1402">
        <v>62</v>
      </c>
      <c r="K1402">
        <v>25</v>
      </c>
      <c r="L1402">
        <v>6</v>
      </c>
      <c r="M1402">
        <v>16</v>
      </c>
      <c r="N1402">
        <v>20</v>
      </c>
      <c r="O1402">
        <v>0</v>
      </c>
      <c r="P1402">
        <v>5</v>
      </c>
      <c r="Q1402">
        <v>2</v>
      </c>
      <c r="R1402">
        <v>2</v>
      </c>
      <c r="S1402">
        <v>3</v>
      </c>
      <c r="T1402">
        <v>8</v>
      </c>
      <c r="U1402">
        <v>0</v>
      </c>
      <c r="V1402">
        <v>0</v>
      </c>
      <c r="W1402" t="s">
        <v>27</v>
      </c>
      <c r="X1402">
        <v>0</v>
      </c>
    </row>
    <row r="1403" spans="2:24" x14ac:dyDescent="0.2">
      <c r="B1403">
        <v>236</v>
      </c>
      <c r="C1403">
        <v>1952</v>
      </c>
      <c r="D1403" t="s">
        <v>23</v>
      </c>
      <c r="E1403" t="s">
        <v>32</v>
      </c>
      <c r="F1403" t="s">
        <v>1635</v>
      </c>
      <c r="G1403">
        <v>1</v>
      </c>
      <c r="H1403">
        <v>1</v>
      </c>
      <c r="I1403" t="s">
        <v>314</v>
      </c>
      <c r="J1403">
        <v>62</v>
      </c>
      <c r="K1403">
        <v>28</v>
      </c>
      <c r="L1403">
        <v>23</v>
      </c>
      <c r="M1403">
        <v>29</v>
      </c>
      <c r="N1403">
        <v>29</v>
      </c>
      <c r="O1403">
        <v>14</v>
      </c>
      <c r="P1403">
        <v>47</v>
      </c>
      <c r="Q1403">
        <v>3</v>
      </c>
      <c r="R1403">
        <v>2</v>
      </c>
      <c r="S1403">
        <v>4</v>
      </c>
      <c r="T1403">
        <v>6</v>
      </c>
      <c r="U1403">
        <v>0</v>
      </c>
      <c r="V1403">
        <v>0</v>
      </c>
      <c r="W1403" t="s">
        <v>31</v>
      </c>
      <c r="X1403">
        <v>0</v>
      </c>
    </row>
    <row r="1404" spans="2:24" x14ac:dyDescent="0.2">
      <c r="B1404">
        <v>6001</v>
      </c>
      <c r="C1404">
        <v>1980</v>
      </c>
      <c r="D1404" t="s">
        <v>23</v>
      </c>
      <c r="E1404" t="s">
        <v>32</v>
      </c>
      <c r="F1404" t="s">
        <v>1636</v>
      </c>
      <c r="G1404">
        <v>0</v>
      </c>
      <c r="H1404">
        <v>1</v>
      </c>
      <c r="I1404" s="1">
        <v>41306</v>
      </c>
      <c r="J1404">
        <v>62</v>
      </c>
      <c r="K1404">
        <v>614</v>
      </c>
      <c r="L1404">
        <v>35</v>
      </c>
      <c r="M1404">
        <v>160</v>
      </c>
      <c r="N1404">
        <v>58</v>
      </c>
      <c r="O1404">
        <v>35</v>
      </c>
      <c r="P1404">
        <v>35</v>
      </c>
      <c r="Q1404">
        <v>2</v>
      </c>
      <c r="R1404">
        <v>5</v>
      </c>
      <c r="S1404">
        <v>10</v>
      </c>
      <c r="T1404">
        <v>5</v>
      </c>
      <c r="U1404">
        <v>0</v>
      </c>
      <c r="V1404">
        <v>0</v>
      </c>
      <c r="W1404" t="s">
        <v>27</v>
      </c>
      <c r="X1404">
        <v>0</v>
      </c>
    </row>
    <row r="1405" spans="2:24" x14ac:dyDescent="0.2">
      <c r="B1405">
        <v>6250</v>
      </c>
      <c r="C1405">
        <v>1950</v>
      </c>
      <c r="D1405" t="s">
        <v>40</v>
      </c>
      <c r="E1405" t="s">
        <v>55</v>
      </c>
      <c r="F1405" t="s">
        <v>1637</v>
      </c>
      <c r="G1405">
        <v>0</v>
      </c>
      <c r="H1405">
        <v>1</v>
      </c>
      <c r="I1405" t="s">
        <v>1495</v>
      </c>
      <c r="J1405">
        <v>62</v>
      </c>
      <c r="K1405">
        <v>710</v>
      </c>
      <c r="L1405">
        <v>15</v>
      </c>
      <c r="M1405">
        <v>30</v>
      </c>
      <c r="N1405">
        <v>20</v>
      </c>
      <c r="O1405">
        <v>0</v>
      </c>
      <c r="P1405">
        <v>0</v>
      </c>
      <c r="Q1405">
        <v>3</v>
      </c>
      <c r="R1405">
        <v>11</v>
      </c>
      <c r="S1405">
        <v>8</v>
      </c>
      <c r="T1405">
        <v>8</v>
      </c>
      <c r="U1405">
        <v>1</v>
      </c>
      <c r="V1405">
        <v>0</v>
      </c>
      <c r="W1405" t="s">
        <v>27</v>
      </c>
      <c r="X1405">
        <v>0</v>
      </c>
    </row>
    <row r="1406" spans="2:24" x14ac:dyDescent="0.2">
      <c r="B1406">
        <v>1168</v>
      </c>
      <c r="C1406">
        <v>1979</v>
      </c>
      <c r="D1406" t="s">
        <v>40</v>
      </c>
      <c r="E1406" t="s">
        <v>32</v>
      </c>
      <c r="F1406" t="s">
        <v>1638</v>
      </c>
      <c r="G1406">
        <v>0</v>
      </c>
      <c r="H1406">
        <v>0</v>
      </c>
      <c r="I1406" t="s">
        <v>243</v>
      </c>
      <c r="J1406">
        <v>62</v>
      </c>
      <c r="K1406">
        <v>322</v>
      </c>
      <c r="L1406">
        <v>53</v>
      </c>
      <c r="M1406">
        <v>899</v>
      </c>
      <c r="N1406">
        <v>34</v>
      </c>
      <c r="O1406">
        <v>40</v>
      </c>
      <c r="P1406">
        <v>53</v>
      </c>
      <c r="Q1406">
        <v>1</v>
      </c>
      <c r="R1406">
        <v>4</v>
      </c>
      <c r="S1406">
        <v>10</v>
      </c>
      <c r="T1406">
        <v>2</v>
      </c>
      <c r="U1406">
        <v>0</v>
      </c>
      <c r="V1406">
        <v>0</v>
      </c>
      <c r="W1406" t="s">
        <v>27</v>
      </c>
      <c r="X1406">
        <v>0</v>
      </c>
    </row>
    <row r="1407" spans="2:24" x14ac:dyDescent="0.2">
      <c r="B1407">
        <v>10749</v>
      </c>
      <c r="C1407">
        <v>1992</v>
      </c>
      <c r="D1407" t="s">
        <v>23</v>
      </c>
      <c r="E1407" t="s">
        <v>28</v>
      </c>
      <c r="F1407" t="s">
        <v>1639</v>
      </c>
      <c r="G1407">
        <v>0</v>
      </c>
      <c r="H1407">
        <v>0</v>
      </c>
      <c r="I1407" t="s">
        <v>521</v>
      </c>
      <c r="J1407">
        <v>62</v>
      </c>
      <c r="K1407">
        <v>73</v>
      </c>
      <c r="L1407">
        <v>18</v>
      </c>
      <c r="M1407">
        <v>66</v>
      </c>
      <c r="N1407">
        <v>7</v>
      </c>
      <c r="O1407">
        <v>12</v>
      </c>
      <c r="P1407">
        <v>2</v>
      </c>
      <c r="Q1407">
        <v>15</v>
      </c>
      <c r="R1407">
        <v>0</v>
      </c>
      <c r="S1407">
        <v>0</v>
      </c>
      <c r="T1407">
        <v>19</v>
      </c>
      <c r="U1407">
        <v>0</v>
      </c>
      <c r="V1407">
        <v>0</v>
      </c>
      <c r="W1407" t="s">
        <v>27</v>
      </c>
      <c r="X1407">
        <v>0</v>
      </c>
    </row>
    <row r="1408" spans="2:24" x14ac:dyDescent="0.2">
      <c r="B1408">
        <v>2926</v>
      </c>
      <c r="C1408">
        <v>1953</v>
      </c>
      <c r="D1408" t="s">
        <v>53</v>
      </c>
      <c r="E1408" t="s">
        <v>36</v>
      </c>
      <c r="F1408" t="s">
        <v>1640</v>
      </c>
      <c r="G1408">
        <v>0</v>
      </c>
      <c r="H1408">
        <v>1</v>
      </c>
      <c r="I1408" t="s">
        <v>1641</v>
      </c>
      <c r="J1408">
        <v>62</v>
      </c>
      <c r="K1408">
        <v>1241</v>
      </c>
      <c r="L1408">
        <v>0</v>
      </c>
      <c r="M1408">
        <v>80</v>
      </c>
      <c r="N1408">
        <v>0</v>
      </c>
      <c r="O1408">
        <v>13</v>
      </c>
      <c r="P1408">
        <v>40</v>
      </c>
      <c r="Q1408">
        <v>3</v>
      </c>
      <c r="R1408">
        <v>3</v>
      </c>
      <c r="S1408">
        <v>11</v>
      </c>
      <c r="T1408">
        <v>8</v>
      </c>
      <c r="U1408">
        <v>0</v>
      </c>
      <c r="V1408">
        <v>0</v>
      </c>
      <c r="W1408" t="s">
        <v>67</v>
      </c>
      <c r="X1408">
        <v>2</v>
      </c>
    </row>
    <row r="1409" spans="2:24" x14ac:dyDescent="0.2">
      <c r="B1409">
        <v>716</v>
      </c>
      <c r="C1409">
        <v>1950</v>
      </c>
      <c r="D1409" t="s">
        <v>40</v>
      </c>
      <c r="E1409" t="s">
        <v>36</v>
      </c>
      <c r="F1409" t="s">
        <v>1642</v>
      </c>
      <c r="G1409">
        <v>0</v>
      </c>
      <c r="H1409">
        <v>1</v>
      </c>
      <c r="I1409" t="s">
        <v>785</v>
      </c>
      <c r="J1409">
        <v>63</v>
      </c>
      <c r="K1409">
        <v>529</v>
      </c>
      <c r="L1409">
        <v>0</v>
      </c>
      <c r="M1409">
        <v>356</v>
      </c>
      <c r="N1409">
        <v>63</v>
      </c>
      <c r="O1409">
        <v>28</v>
      </c>
      <c r="P1409">
        <v>0</v>
      </c>
      <c r="Q1409">
        <v>3</v>
      </c>
      <c r="R1409">
        <v>6</v>
      </c>
      <c r="S1409">
        <v>11</v>
      </c>
      <c r="T1409">
        <v>3</v>
      </c>
      <c r="U1409">
        <v>0</v>
      </c>
      <c r="V1409">
        <v>0</v>
      </c>
      <c r="W1409" t="s">
        <v>27</v>
      </c>
      <c r="X1409">
        <v>0</v>
      </c>
    </row>
    <row r="1410" spans="2:24" x14ac:dyDescent="0.2">
      <c r="B1410">
        <v>6544</v>
      </c>
      <c r="C1410">
        <v>1950</v>
      </c>
      <c r="D1410" t="s">
        <v>40</v>
      </c>
      <c r="E1410" t="s">
        <v>36</v>
      </c>
      <c r="F1410" t="s">
        <v>1642</v>
      </c>
      <c r="G1410">
        <v>0</v>
      </c>
      <c r="H1410">
        <v>1</v>
      </c>
      <c r="I1410" t="s">
        <v>785</v>
      </c>
      <c r="J1410">
        <v>63</v>
      </c>
      <c r="K1410">
        <v>529</v>
      </c>
      <c r="L1410">
        <v>0</v>
      </c>
      <c r="M1410">
        <v>356</v>
      </c>
      <c r="N1410">
        <v>63</v>
      </c>
      <c r="O1410">
        <v>28</v>
      </c>
      <c r="P1410">
        <v>0</v>
      </c>
      <c r="Q1410">
        <v>3</v>
      </c>
      <c r="R1410">
        <v>6</v>
      </c>
      <c r="S1410">
        <v>11</v>
      </c>
      <c r="T1410">
        <v>3</v>
      </c>
      <c r="U1410">
        <v>0</v>
      </c>
      <c r="V1410">
        <v>0</v>
      </c>
      <c r="W1410" t="s">
        <v>46</v>
      </c>
      <c r="X1410">
        <v>0</v>
      </c>
    </row>
    <row r="1411" spans="2:24" x14ac:dyDescent="0.2">
      <c r="B1411">
        <v>4298</v>
      </c>
      <c r="C1411">
        <v>1974</v>
      </c>
      <c r="D1411" t="s">
        <v>40</v>
      </c>
      <c r="E1411" t="s">
        <v>36</v>
      </c>
      <c r="F1411" t="s">
        <v>1643</v>
      </c>
      <c r="G1411">
        <v>1</v>
      </c>
      <c r="H1411">
        <v>0</v>
      </c>
      <c r="I1411" t="s">
        <v>846</v>
      </c>
      <c r="J1411">
        <v>63</v>
      </c>
      <c r="K1411">
        <v>5</v>
      </c>
      <c r="L1411">
        <v>0</v>
      </c>
      <c r="M1411">
        <v>4</v>
      </c>
      <c r="N1411">
        <v>0</v>
      </c>
      <c r="O1411">
        <v>0</v>
      </c>
      <c r="P1411">
        <v>1</v>
      </c>
      <c r="Q1411">
        <v>1</v>
      </c>
      <c r="R1411">
        <v>1</v>
      </c>
      <c r="S1411">
        <v>2</v>
      </c>
      <c r="T1411">
        <v>8</v>
      </c>
      <c r="U1411">
        <v>0</v>
      </c>
      <c r="V1411">
        <v>0</v>
      </c>
      <c r="W1411" t="s">
        <v>27</v>
      </c>
      <c r="X1411">
        <v>0</v>
      </c>
    </row>
    <row r="1412" spans="2:24" x14ac:dyDescent="0.2">
      <c r="B1412">
        <v>5823</v>
      </c>
      <c r="C1412">
        <v>1971</v>
      </c>
      <c r="D1412" t="s">
        <v>40</v>
      </c>
      <c r="E1412" t="s">
        <v>28</v>
      </c>
      <c r="F1412" t="s">
        <v>1644</v>
      </c>
      <c r="G1412">
        <v>0</v>
      </c>
      <c r="H1412">
        <v>1</v>
      </c>
      <c r="I1412" s="1">
        <v>41854</v>
      </c>
      <c r="J1412">
        <v>63</v>
      </c>
      <c r="K1412">
        <v>35</v>
      </c>
      <c r="L1412">
        <v>0</v>
      </c>
      <c r="M1412">
        <v>2</v>
      </c>
      <c r="N1412">
        <v>0</v>
      </c>
      <c r="O1412">
        <v>0</v>
      </c>
      <c r="P1412">
        <v>2</v>
      </c>
      <c r="Q1412">
        <v>2</v>
      </c>
      <c r="R1412">
        <v>1</v>
      </c>
      <c r="S1412">
        <v>4</v>
      </c>
      <c r="T1412">
        <v>5</v>
      </c>
      <c r="U1412">
        <v>0</v>
      </c>
      <c r="V1412">
        <v>0</v>
      </c>
      <c r="W1412" t="s">
        <v>50</v>
      </c>
      <c r="X1412">
        <v>0</v>
      </c>
    </row>
    <row r="1413" spans="2:24" x14ac:dyDescent="0.2">
      <c r="B1413">
        <v>8375</v>
      </c>
      <c r="C1413">
        <v>1969</v>
      </c>
      <c r="D1413" t="s">
        <v>40</v>
      </c>
      <c r="E1413" t="s">
        <v>32</v>
      </c>
      <c r="F1413" t="s">
        <v>1645</v>
      </c>
      <c r="G1413">
        <v>0</v>
      </c>
      <c r="H1413">
        <v>1</v>
      </c>
      <c r="I1413" s="1">
        <v>41701</v>
      </c>
      <c r="J1413">
        <v>63</v>
      </c>
      <c r="K1413">
        <v>447</v>
      </c>
      <c r="L1413">
        <v>0</v>
      </c>
      <c r="M1413">
        <v>28</v>
      </c>
      <c r="N1413">
        <v>0</v>
      </c>
      <c r="O1413">
        <v>0</v>
      </c>
      <c r="P1413">
        <v>43</v>
      </c>
      <c r="Q1413">
        <v>3</v>
      </c>
      <c r="R1413">
        <v>8</v>
      </c>
      <c r="S1413">
        <v>6</v>
      </c>
      <c r="T1413">
        <v>7</v>
      </c>
      <c r="U1413">
        <v>0</v>
      </c>
      <c r="V1413">
        <v>0</v>
      </c>
      <c r="W1413" t="s">
        <v>38</v>
      </c>
      <c r="X1413">
        <v>0</v>
      </c>
    </row>
    <row r="1414" spans="2:24" x14ac:dyDescent="0.2">
      <c r="B1414">
        <v>5723</v>
      </c>
      <c r="C1414">
        <v>1977</v>
      </c>
      <c r="D1414" t="s">
        <v>40</v>
      </c>
      <c r="E1414" t="s">
        <v>36</v>
      </c>
      <c r="F1414" t="s">
        <v>1646</v>
      </c>
      <c r="G1414">
        <v>0</v>
      </c>
      <c r="H1414">
        <v>1</v>
      </c>
      <c r="I1414" s="1">
        <v>41944</v>
      </c>
      <c r="J1414">
        <v>63</v>
      </c>
      <c r="K1414">
        <v>81</v>
      </c>
      <c r="L1414">
        <v>1</v>
      </c>
      <c r="M1414">
        <v>31</v>
      </c>
      <c r="N1414">
        <v>2</v>
      </c>
      <c r="O1414">
        <v>1</v>
      </c>
      <c r="P1414">
        <v>0</v>
      </c>
      <c r="Q1414">
        <v>1</v>
      </c>
      <c r="R1414">
        <v>1</v>
      </c>
      <c r="S1414">
        <v>5</v>
      </c>
      <c r="T1414">
        <v>2</v>
      </c>
      <c r="U1414">
        <v>0</v>
      </c>
      <c r="V1414">
        <v>0</v>
      </c>
      <c r="W1414" t="s">
        <v>27</v>
      </c>
      <c r="X1414">
        <v>0</v>
      </c>
    </row>
    <row r="1415" spans="2:24" x14ac:dyDescent="0.2">
      <c r="B1415">
        <v>5763</v>
      </c>
      <c r="C1415">
        <v>1973</v>
      </c>
      <c r="D1415" t="s">
        <v>53</v>
      </c>
      <c r="E1415" t="s">
        <v>36</v>
      </c>
      <c r="F1415" t="s">
        <v>1647</v>
      </c>
      <c r="G1415">
        <v>1</v>
      </c>
      <c r="H1415">
        <v>0</v>
      </c>
      <c r="I1415" s="1">
        <v>41558</v>
      </c>
      <c r="J1415">
        <v>63</v>
      </c>
      <c r="K1415">
        <v>123</v>
      </c>
      <c r="L1415">
        <v>17</v>
      </c>
      <c r="M1415">
        <v>171</v>
      </c>
      <c r="N1415">
        <v>39</v>
      </c>
      <c r="O1415">
        <v>0</v>
      </c>
      <c r="P1415">
        <v>30</v>
      </c>
      <c r="Q1415">
        <v>5</v>
      </c>
      <c r="R1415">
        <v>6</v>
      </c>
      <c r="S1415">
        <v>5</v>
      </c>
      <c r="T1415">
        <v>6</v>
      </c>
      <c r="U1415">
        <v>0</v>
      </c>
      <c r="V1415">
        <v>0</v>
      </c>
      <c r="W1415" t="s">
        <v>31</v>
      </c>
      <c r="X1415">
        <v>0</v>
      </c>
    </row>
    <row r="1416" spans="2:24" x14ac:dyDescent="0.2">
      <c r="B1416">
        <v>8727</v>
      </c>
      <c r="C1416">
        <v>1979</v>
      </c>
      <c r="D1416" t="s">
        <v>23</v>
      </c>
      <c r="E1416" t="s">
        <v>24</v>
      </c>
      <c r="F1416" t="s">
        <v>1648</v>
      </c>
      <c r="G1416">
        <v>0</v>
      </c>
      <c r="H1416">
        <v>1</v>
      </c>
      <c r="I1416" t="s">
        <v>1649</v>
      </c>
      <c r="J1416">
        <v>63</v>
      </c>
      <c r="K1416">
        <v>587</v>
      </c>
      <c r="L1416">
        <v>43</v>
      </c>
      <c r="M1416">
        <v>337</v>
      </c>
      <c r="N1416">
        <v>42</v>
      </c>
      <c r="O1416">
        <v>87</v>
      </c>
      <c r="P1416">
        <v>54</v>
      </c>
      <c r="Q1416">
        <v>3</v>
      </c>
      <c r="R1416">
        <v>11</v>
      </c>
      <c r="S1416">
        <v>9</v>
      </c>
      <c r="T1416">
        <v>6</v>
      </c>
      <c r="U1416">
        <v>0</v>
      </c>
      <c r="V1416">
        <v>0</v>
      </c>
      <c r="W1416" t="s">
        <v>67</v>
      </c>
      <c r="X1416">
        <v>0</v>
      </c>
    </row>
    <row r="1417" spans="2:24" x14ac:dyDescent="0.2">
      <c r="B1417">
        <v>3056</v>
      </c>
      <c r="C1417">
        <v>1979</v>
      </c>
      <c r="D1417" t="s">
        <v>23</v>
      </c>
      <c r="E1417" t="s">
        <v>24</v>
      </c>
      <c r="F1417" t="s">
        <v>1648</v>
      </c>
      <c r="G1417">
        <v>0</v>
      </c>
      <c r="H1417">
        <v>1</v>
      </c>
      <c r="I1417" t="s">
        <v>1649</v>
      </c>
      <c r="J1417">
        <v>63</v>
      </c>
      <c r="K1417">
        <v>587</v>
      </c>
      <c r="L1417">
        <v>43</v>
      </c>
      <c r="M1417">
        <v>337</v>
      </c>
      <c r="N1417">
        <v>42</v>
      </c>
      <c r="O1417">
        <v>87</v>
      </c>
      <c r="P1417">
        <v>54</v>
      </c>
      <c r="Q1417">
        <v>3</v>
      </c>
      <c r="R1417">
        <v>11</v>
      </c>
      <c r="S1417">
        <v>9</v>
      </c>
      <c r="T1417">
        <v>6</v>
      </c>
      <c r="U1417">
        <v>0</v>
      </c>
      <c r="V1417">
        <v>0</v>
      </c>
      <c r="W1417" t="s">
        <v>67</v>
      </c>
      <c r="X1417">
        <v>0</v>
      </c>
    </row>
    <row r="1418" spans="2:24" x14ac:dyDescent="0.2">
      <c r="B1418">
        <v>8442</v>
      </c>
      <c r="C1418">
        <v>1986</v>
      </c>
      <c r="D1418" t="s">
        <v>53</v>
      </c>
      <c r="E1418" t="s">
        <v>32</v>
      </c>
      <c r="F1418" t="s">
        <v>1650</v>
      </c>
      <c r="G1418">
        <v>2</v>
      </c>
      <c r="H1418">
        <v>0</v>
      </c>
      <c r="I1418" s="1">
        <v>41373</v>
      </c>
      <c r="J1418">
        <v>63</v>
      </c>
      <c r="K1418">
        <v>9</v>
      </c>
      <c r="L1418">
        <v>0</v>
      </c>
      <c r="M1418">
        <v>7</v>
      </c>
      <c r="N1418">
        <v>3</v>
      </c>
      <c r="O1418">
        <v>4</v>
      </c>
      <c r="P1418">
        <v>7</v>
      </c>
      <c r="Q1418">
        <v>2</v>
      </c>
      <c r="R1418">
        <v>1</v>
      </c>
      <c r="S1418">
        <v>3</v>
      </c>
      <c r="T1418">
        <v>7</v>
      </c>
      <c r="U1418">
        <v>0</v>
      </c>
      <c r="V1418">
        <v>0</v>
      </c>
      <c r="W1418" t="s">
        <v>31</v>
      </c>
      <c r="X1418">
        <v>0</v>
      </c>
    </row>
    <row r="1419" spans="2:24" x14ac:dyDescent="0.2">
      <c r="B1419">
        <v>3712</v>
      </c>
      <c r="C1419">
        <v>1960</v>
      </c>
      <c r="D1419" t="s">
        <v>23</v>
      </c>
      <c r="E1419" t="s">
        <v>24</v>
      </c>
      <c r="F1419" t="s">
        <v>1651</v>
      </c>
      <c r="G1419">
        <v>0</v>
      </c>
      <c r="H1419">
        <v>0</v>
      </c>
      <c r="I1419" t="s">
        <v>911</v>
      </c>
      <c r="J1419">
        <v>63</v>
      </c>
      <c r="K1419">
        <v>212</v>
      </c>
      <c r="L1419">
        <v>5</v>
      </c>
      <c r="M1419">
        <v>33</v>
      </c>
      <c r="N1419">
        <v>7</v>
      </c>
      <c r="O1419">
        <v>0</v>
      </c>
      <c r="P1419">
        <v>2</v>
      </c>
      <c r="Q1419">
        <v>1</v>
      </c>
      <c r="R1419">
        <v>3</v>
      </c>
      <c r="S1419">
        <v>6</v>
      </c>
      <c r="T1419">
        <v>4</v>
      </c>
      <c r="U1419">
        <v>0</v>
      </c>
      <c r="V1419">
        <v>0</v>
      </c>
      <c r="W1419" t="s">
        <v>50</v>
      </c>
      <c r="X1419">
        <v>1</v>
      </c>
    </row>
    <row r="1420" spans="2:24" x14ac:dyDescent="0.2">
      <c r="B1420">
        <v>10722</v>
      </c>
      <c r="C1420">
        <v>1974</v>
      </c>
      <c r="D1420" t="s">
        <v>23</v>
      </c>
      <c r="E1420" t="s">
        <v>36</v>
      </c>
      <c r="F1420" t="s">
        <v>1652</v>
      </c>
      <c r="G1420">
        <v>0</v>
      </c>
      <c r="H1420">
        <v>1</v>
      </c>
      <c r="I1420" t="s">
        <v>793</v>
      </c>
      <c r="J1420">
        <v>63</v>
      </c>
      <c r="K1420">
        <v>293</v>
      </c>
      <c r="L1420">
        <v>8</v>
      </c>
      <c r="M1420">
        <v>124</v>
      </c>
      <c r="N1420">
        <v>11</v>
      </c>
      <c r="O1420">
        <v>4</v>
      </c>
      <c r="P1420">
        <v>106</v>
      </c>
      <c r="Q1420">
        <v>2</v>
      </c>
      <c r="R1420">
        <v>6</v>
      </c>
      <c r="S1420">
        <v>3</v>
      </c>
      <c r="T1420">
        <v>6</v>
      </c>
      <c r="U1420">
        <v>0</v>
      </c>
      <c r="V1420">
        <v>0</v>
      </c>
      <c r="W1420" t="s">
        <v>50</v>
      </c>
      <c r="X1420">
        <v>1</v>
      </c>
    </row>
    <row r="1421" spans="2:24" x14ac:dyDescent="0.2">
      <c r="B1421">
        <v>2406</v>
      </c>
      <c r="C1421">
        <v>1950</v>
      </c>
      <c r="D1421" t="s">
        <v>23</v>
      </c>
      <c r="E1421" t="s">
        <v>36</v>
      </c>
      <c r="F1421" t="s">
        <v>1653</v>
      </c>
      <c r="G1421">
        <v>0</v>
      </c>
      <c r="H1421">
        <v>1</v>
      </c>
      <c r="I1421" s="1">
        <v>41402</v>
      </c>
      <c r="J1421">
        <v>63</v>
      </c>
      <c r="K1421">
        <v>376</v>
      </c>
      <c r="L1421">
        <v>4</v>
      </c>
      <c r="M1421">
        <v>94</v>
      </c>
      <c r="N1421">
        <v>12</v>
      </c>
      <c r="O1421">
        <v>9</v>
      </c>
      <c r="P1421">
        <v>24</v>
      </c>
      <c r="Q1421">
        <v>3</v>
      </c>
      <c r="R1421">
        <v>6</v>
      </c>
      <c r="S1421">
        <v>8</v>
      </c>
      <c r="T1421">
        <v>5</v>
      </c>
      <c r="U1421">
        <v>0</v>
      </c>
      <c r="V1421">
        <v>0</v>
      </c>
      <c r="W1421" t="s">
        <v>38</v>
      </c>
      <c r="X1421">
        <v>0</v>
      </c>
    </row>
    <row r="1422" spans="2:24" x14ac:dyDescent="0.2">
      <c r="B1422">
        <v>7313</v>
      </c>
      <c r="C1422">
        <v>1950</v>
      </c>
      <c r="D1422" t="s">
        <v>43</v>
      </c>
      <c r="E1422" t="s">
        <v>55</v>
      </c>
      <c r="F1422" t="s">
        <v>1654</v>
      </c>
      <c r="G1422">
        <v>0</v>
      </c>
      <c r="H1422">
        <v>0</v>
      </c>
      <c r="I1422" s="1">
        <v>41339</v>
      </c>
      <c r="J1422">
        <v>63</v>
      </c>
      <c r="K1422">
        <v>570</v>
      </c>
      <c r="L1422">
        <v>73</v>
      </c>
      <c r="M1422">
        <v>614</v>
      </c>
      <c r="N1422">
        <v>133</v>
      </c>
      <c r="O1422">
        <v>102</v>
      </c>
      <c r="P1422">
        <v>73</v>
      </c>
      <c r="Q1422">
        <v>1</v>
      </c>
      <c r="R1422">
        <v>6</v>
      </c>
      <c r="S1422">
        <v>11</v>
      </c>
      <c r="T1422">
        <v>3</v>
      </c>
      <c r="U1422">
        <v>0</v>
      </c>
      <c r="V1422">
        <v>0</v>
      </c>
      <c r="W1422" t="s">
        <v>31</v>
      </c>
      <c r="X1422">
        <v>1</v>
      </c>
    </row>
    <row r="1423" spans="2:24" x14ac:dyDescent="0.2">
      <c r="B1423">
        <v>2656</v>
      </c>
      <c r="C1423">
        <v>1972</v>
      </c>
      <c r="D1423" t="s">
        <v>23</v>
      </c>
      <c r="E1423" t="s">
        <v>24</v>
      </c>
      <c r="F1423" t="s">
        <v>1655</v>
      </c>
      <c r="G1423">
        <v>1</v>
      </c>
      <c r="H1423">
        <v>1</v>
      </c>
      <c r="I1423" t="s">
        <v>829</v>
      </c>
      <c r="J1423">
        <v>63</v>
      </c>
      <c r="K1423">
        <v>23</v>
      </c>
      <c r="L1423">
        <v>1</v>
      </c>
      <c r="M1423">
        <v>7</v>
      </c>
      <c r="N1423">
        <v>0</v>
      </c>
      <c r="O1423">
        <v>4</v>
      </c>
      <c r="P1423">
        <v>24</v>
      </c>
      <c r="Q1423">
        <v>1</v>
      </c>
      <c r="R1423">
        <v>1</v>
      </c>
      <c r="S1423">
        <v>2</v>
      </c>
      <c r="T1423">
        <v>7</v>
      </c>
      <c r="U1423">
        <v>0</v>
      </c>
      <c r="V1423">
        <v>0</v>
      </c>
      <c r="W1423" t="s">
        <v>31</v>
      </c>
      <c r="X1423">
        <v>0</v>
      </c>
    </row>
    <row r="1424" spans="2:24" x14ac:dyDescent="0.2">
      <c r="B1424">
        <v>1993</v>
      </c>
      <c r="C1424">
        <v>1950</v>
      </c>
      <c r="D1424" t="s">
        <v>40</v>
      </c>
      <c r="E1424" t="s">
        <v>32</v>
      </c>
      <c r="F1424" t="s">
        <v>1656</v>
      </c>
      <c r="G1424">
        <v>0</v>
      </c>
      <c r="H1424">
        <v>1</v>
      </c>
      <c r="I1424" t="s">
        <v>1657</v>
      </c>
      <c r="J1424">
        <v>63</v>
      </c>
      <c r="K1424">
        <v>867</v>
      </c>
      <c r="L1424">
        <v>0</v>
      </c>
      <c r="M1424">
        <v>86</v>
      </c>
      <c r="N1424">
        <v>0</v>
      </c>
      <c r="O1424">
        <v>0</v>
      </c>
      <c r="P1424">
        <v>19</v>
      </c>
      <c r="Q1424">
        <v>3</v>
      </c>
      <c r="R1424">
        <v>2</v>
      </c>
      <c r="S1424">
        <v>9</v>
      </c>
      <c r="T1424">
        <v>8</v>
      </c>
      <c r="U1424">
        <v>0</v>
      </c>
      <c r="V1424">
        <v>0</v>
      </c>
      <c r="W1424" t="s">
        <v>35</v>
      </c>
      <c r="X1424">
        <v>1</v>
      </c>
    </row>
    <row r="1425" spans="2:24" x14ac:dyDescent="0.2">
      <c r="B1425">
        <v>4136</v>
      </c>
      <c r="C1425">
        <v>1993</v>
      </c>
      <c r="D1425" t="s">
        <v>118</v>
      </c>
      <c r="E1425" t="s">
        <v>28</v>
      </c>
      <c r="F1425" t="s">
        <v>239</v>
      </c>
      <c r="G1425">
        <v>1</v>
      </c>
      <c r="H1425">
        <v>0</v>
      </c>
      <c r="I1425" s="1">
        <v>40980</v>
      </c>
      <c r="J1425">
        <v>63</v>
      </c>
      <c r="K1425">
        <v>10</v>
      </c>
      <c r="L1425">
        <v>17</v>
      </c>
      <c r="M1425">
        <v>18</v>
      </c>
      <c r="N1425">
        <v>8</v>
      </c>
      <c r="O1425">
        <v>26</v>
      </c>
      <c r="P1425">
        <v>40</v>
      </c>
      <c r="Q1425">
        <v>4</v>
      </c>
      <c r="R1425">
        <v>3</v>
      </c>
      <c r="S1425">
        <v>2</v>
      </c>
      <c r="T1425">
        <v>9</v>
      </c>
      <c r="U1425">
        <v>0</v>
      </c>
      <c r="V1425">
        <v>0</v>
      </c>
      <c r="W1425" t="s">
        <v>27</v>
      </c>
      <c r="X1425">
        <v>0</v>
      </c>
    </row>
    <row r="1426" spans="2:24" x14ac:dyDescent="0.2">
      <c r="B1426">
        <v>2928</v>
      </c>
      <c r="C1426">
        <v>1976</v>
      </c>
      <c r="D1426" t="s">
        <v>40</v>
      </c>
      <c r="E1426" t="s">
        <v>28</v>
      </c>
      <c r="F1426" t="s">
        <v>1658</v>
      </c>
      <c r="G1426">
        <v>0</v>
      </c>
      <c r="H1426">
        <v>1</v>
      </c>
      <c r="I1426" s="1">
        <v>40920</v>
      </c>
      <c r="J1426">
        <v>63</v>
      </c>
      <c r="K1426">
        <v>789</v>
      </c>
      <c r="L1426">
        <v>0</v>
      </c>
      <c r="M1426">
        <v>142</v>
      </c>
      <c r="N1426">
        <v>12</v>
      </c>
      <c r="O1426">
        <v>9</v>
      </c>
      <c r="P1426">
        <v>38</v>
      </c>
      <c r="Q1426">
        <v>2</v>
      </c>
      <c r="R1426">
        <v>2</v>
      </c>
      <c r="S1426">
        <v>8</v>
      </c>
      <c r="T1426">
        <v>8</v>
      </c>
      <c r="U1426">
        <v>0</v>
      </c>
      <c r="V1426">
        <v>0</v>
      </c>
      <c r="W1426" t="s">
        <v>27</v>
      </c>
      <c r="X1426">
        <v>0</v>
      </c>
    </row>
    <row r="1427" spans="2:24" x14ac:dyDescent="0.2">
      <c r="B1427">
        <v>2920</v>
      </c>
      <c r="C1427">
        <v>1976</v>
      </c>
      <c r="D1427" t="s">
        <v>40</v>
      </c>
      <c r="E1427" t="s">
        <v>28</v>
      </c>
      <c r="F1427" t="s">
        <v>1658</v>
      </c>
      <c r="G1427">
        <v>0</v>
      </c>
      <c r="H1427">
        <v>1</v>
      </c>
      <c r="I1427" s="1">
        <v>40920</v>
      </c>
      <c r="J1427">
        <v>63</v>
      </c>
      <c r="K1427">
        <v>789</v>
      </c>
      <c r="L1427">
        <v>0</v>
      </c>
      <c r="M1427">
        <v>142</v>
      </c>
      <c r="N1427">
        <v>12</v>
      </c>
      <c r="O1427">
        <v>9</v>
      </c>
      <c r="P1427">
        <v>38</v>
      </c>
      <c r="Q1427">
        <v>2</v>
      </c>
      <c r="R1427">
        <v>2</v>
      </c>
      <c r="S1427">
        <v>8</v>
      </c>
      <c r="T1427">
        <v>8</v>
      </c>
      <c r="U1427">
        <v>0</v>
      </c>
      <c r="V1427">
        <v>0</v>
      </c>
      <c r="W1427" t="s">
        <v>247</v>
      </c>
      <c r="X1427">
        <v>0</v>
      </c>
    </row>
    <row r="1428" spans="2:24" x14ac:dyDescent="0.2">
      <c r="B1428">
        <v>6661</v>
      </c>
      <c r="C1428">
        <v>1975</v>
      </c>
      <c r="D1428" t="s">
        <v>23</v>
      </c>
      <c r="E1428" t="s">
        <v>32</v>
      </c>
      <c r="F1428" t="s">
        <v>1659</v>
      </c>
      <c r="G1428">
        <v>0</v>
      </c>
      <c r="H1428">
        <v>1</v>
      </c>
      <c r="I1428" s="1">
        <v>41251</v>
      </c>
      <c r="J1428">
        <v>63</v>
      </c>
      <c r="K1428">
        <v>757</v>
      </c>
      <c r="L1428">
        <v>80</v>
      </c>
      <c r="M1428">
        <v>217</v>
      </c>
      <c r="N1428">
        <v>29</v>
      </c>
      <c r="O1428">
        <v>80</v>
      </c>
      <c r="P1428">
        <v>11</v>
      </c>
      <c r="Q1428">
        <v>5</v>
      </c>
      <c r="R1428">
        <v>9</v>
      </c>
      <c r="S1428">
        <v>12</v>
      </c>
      <c r="T1428">
        <v>6</v>
      </c>
      <c r="U1428">
        <v>0</v>
      </c>
      <c r="V1428">
        <v>0</v>
      </c>
      <c r="W1428" t="s">
        <v>27</v>
      </c>
      <c r="X1428">
        <v>0</v>
      </c>
    </row>
    <row r="1429" spans="2:24" x14ac:dyDescent="0.2">
      <c r="B1429">
        <v>5462</v>
      </c>
      <c r="C1429">
        <v>1975</v>
      </c>
      <c r="D1429" t="s">
        <v>23</v>
      </c>
      <c r="E1429" t="s">
        <v>32</v>
      </c>
      <c r="F1429" t="s">
        <v>1659</v>
      </c>
      <c r="G1429">
        <v>0</v>
      </c>
      <c r="H1429">
        <v>1</v>
      </c>
      <c r="I1429" s="1">
        <v>41251</v>
      </c>
      <c r="J1429">
        <v>63</v>
      </c>
      <c r="K1429">
        <v>757</v>
      </c>
      <c r="L1429">
        <v>80</v>
      </c>
      <c r="M1429">
        <v>217</v>
      </c>
      <c r="N1429">
        <v>29</v>
      </c>
      <c r="O1429">
        <v>80</v>
      </c>
      <c r="P1429">
        <v>11</v>
      </c>
      <c r="Q1429">
        <v>5</v>
      </c>
      <c r="R1429">
        <v>9</v>
      </c>
      <c r="S1429">
        <v>12</v>
      </c>
      <c r="T1429">
        <v>6</v>
      </c>
      <c r="U1429">
        <v>0</v>
      </c>
      <c r="V1429">
        <v>0</v>
      </c>
      <c r="W1429" t="s">
        <v>50</v>
      </c>
      <c r="X1429">
        <v>0</v>
      </c>
    </row>
    <row r="1430" spans="2:24" x14ac:dyDescent="0.2">
      <c r="B1430">
        <v>10897</v>
      </c>
      <c r="C1430">
        <v>1975</v>
      </c>
      <c r="D1430" t="s">
        <v>23</v>
      </c>
      <c r="E1430" t="s">
        <v>32</v>
      </c>
      <c r="F1430" t="s">
        <v>1659</v>
      </c>
      <c r="G1430">
        <v>0</v>
      </c>
      <c r="H1430">
        <v>1</v>
      </c>
      <c r="I1430" s="1">
        <v>41251</v>
      </c>
      <c r="J1430">
        <v>63</v>
      </c>
      <c r="K1430">
        <v>757</v>
      </c>
      <c r="L1430">
        <v>80</v>
      </c>
      <c r="M1430">
        <v>217</v>
      </c>
      <c r="N1430">
        <v>29</v>
      </c>
      <c r="O1430">
        <v>80</v>
      </c>
      <c r="P1430">
        <v>11</v>
      </c>
      <c r="Q1430">
        <v>5</v>
      </c>
      <c r="R1430">
        <v>9</v>
      </c>
      <c r="S1430">
        <v>12</v>
      </c>
      <c r="T1430">
        <v>6</v>
      </c>
      <c r="U1430">
        <v>0</v>
      </c>
      <c r="V1430">
        <v>0</v>
      </c>
      <c r="W1430" t="s">
        <v>38</v>
      </c>
      <c r="X1430">
        <v>0</v>
      </c>
    </row>
    <row r="1431" spans="2:24" x14ac:dyDescent="0.2">
      <c r="B1431">
        <v>10542</v>
      </c>
      <c r="C1431">
        <v>1969</v>
      </c>
      <c r="D1431" t="s">
        <v>40</v>
      </c>
      <c r="E1431" t="s">
        <v>32</v>
      </c>
      <c r="F1431" t="s">
        <v>1660</v>
      </c>
      <c r="G1431">
        <v>1</v>
      </c>
      <c r="H1431">
        <v>1</v>
      </c>
      <c r="I1431" s="1">
        <v>41037</v>
      </c>
      <c r="J1431">
        <v>63</v>
      </c>
      <c r="K1431">
        <v>29</v>
      </c>
      <c r="L1431">
        <v>4</v>
      </c>
      <c r="M1431">
        <v>34</v>
      </c>
      <c r="N1431">
        <v>2</v>
      </c>
      <c r="O1431">
        <v>4</v>
      </c>
      <c r="P1431">
        <v>4</v>
      </c>
      <c r="Q1431">
        <v>3</v>
      </c>
      <c r="R1431">
        <v>3</v>
      </c>
      <c r="S1431">
        <v>3</v>
      </c>
      <c r="T1431">
        <v>9</v>
      </c>
      <c r="U1431">
        <v>0</v>
      </c>
      <c r="V1431">
        <v>0</v>
      </c>
      <c r="W1431" t="s">
        <v>27</v>
      </c>
      <c r="X1431">
        <v>0</v>
      </c>
    </row>
    <row r="1432" spans="2:24" x14ac:dyDescent="0.2">
      <c r="B1432">
        <v>5756</v>
      </c>
      <c r="C1432">
        <v>1984</v>
      </c>
      <c r="D1432" t="s">
        <v>23</v>
      </c>
      <c r="E1432" t="s">
        <v>36</v>
      </c>
      <c r="F1432" t="s">
        <v>1661</v>
      </c>
      <c r="G1432">
        <v>1</v>
      </c>
      <c r="H1432">
        <v>0</v>
      </c>
      <c r="I1432" s="1">
        <v>41702</v>
      </c>
      <c r="J1432">
        <v>64</v>
      </c>
      <c r="K1432">
        <v>46</v>
      </c>
      <c r="L1432">
        <v>0</v>
      </c>
      <c r="M1432">
        <v>7</v>
      </c>
      <c r="N1432">
        <v>0</v>
      </c>
      <c r="O1432">
        <v>0</v>
      </c>
      <c r="P1432">
        <v>2</v>
      </c>
      <c r="Q1432">
        <v>2</v>
      </c>
      <c r="R1432">
        <v>2</v>
      </c>
      <c r="S1432">
        <v>3</v>
      </c>
      <c r="T1432">
        <v>6</v>
      </c>
      <c r="U1432">
        <v>0</v>
      </c>
      <c r="V1432">
        <v>0</v>
      </c>
      <c r="W1432" t="s">
        <v>27</v>
      </c>
      <c r="X1432">
        <v>0</v>
      </c>
    </row>
    <row r="1433" spans="2:24" x14ac:dyDescent="0.2">
      <c r="B1433">
        <v>3570</v>
      </c>
      <c r="C1433">
        <v>1970</v>
      </c>
      <c r="D1433" t="s">
        <v>40</v>
      </c>
      <c r="E1433" t="s">
        <v>36</v>
      </c>
      <c r="F1433" t="s">
        <v>1662</v>
      </c>
      <c r="G1433">
        <v>1</v>
      </c>
      <c r="H1433">
        <v>0</v>
      </c>
      <c r="I1433" t="s">
        <v>423</v>
      </c>
      <c r="J1433">
        <v>64</v>
      </c>
      <c r="K1433">
        <v>159</v>
      </c>
      <c r="L1433">
        <v>2</v>
      </c>
      <c r="M1433">
        <v>51</v>
      </c>
      <c r="N1433">
        <v>6</v>
      </c>
      <c r="O1433">
        <v>2</v>
      </c>
      <c r="P1433">
        <v>24</v>
      </c>
      <c r="Q1433">
        <v>3</v>
      </c>
      <c r="R1433">
        <v>4</v>
      </c>
      <c r="S1433">
        <v>5</v>
      </c>
      <c r="T1433">
        <v>5</v>
      </c>
      <c r="U1433">
        <v>0</v>
      </c>
      <c r="V1433">
        <v>0</v>
      </c>
      <c r="W1433" t="s">
        <v>67</v>
      </c>
      <c r="X1433">
        <v>0</v>
      </c>
    </row>
    <row r="1434" spans="2:24" x14ac:dyDescent="0.2">
      <c r="B1434">
        <v>1072</v>
      </c>
      <c r="C1434">
        <v>1966</v>
      </c>
      <c r="D1434" t="s">
        <v>40</v>
      </c>
      <c r="E1434" t="s">
        <v>28</v>
      </c>
      <c r="F1434" t="s">
        <v>1663</v>
      </c>
      <c r="G1434">
        <v>0</v>
      </c>
      <c r="H1434">
        <v>1</v>
      </c>
      <c r="I1434" t="s">
        <v>1541</v>
      </c>
      <c r="J1434">
        <v>64</v>
      </c>
      <c r="K1434">
        <v>70</v>
      </c>
      <c r="L1434">
        <v>0</v>
      </c>
      <c r="M1434">
        <v>17</v>
      </c>
      <c r="N1434">
        <v>0</v>
      </c>
      <c r="O1434">
        <v>0</v>
      </c>
      <c r="P1434">
        <v>6</v>
      </c>
      <c r="Q1434">
        <v>2</v>
      </c>
      <c r="R1434">
        <v>2</v>
      </c>
      <c r="S1434">
        <v>3</v>
      </c>
      <c r="T1434">
        <v>6</v>
      </c>
      <c r="U1434">
        <v>0</v>
      </c>
      <c r="V1434">
        <v>0</v>
      </c>
      <c r="W1434" t="s">
        <v>31</v>
      </c>
      <c r="X1434">
        <v>0</v>
      </c>
    </row>
    <row r="1435" spans="2:24" x14ac:dyDescent="0.2">
      <c r="B1435">
        <v>9606</v>
      </c>
      <c r="C1435">
        <v>1966</v>
      </c>
      <c r="D1435" t="s">
        <v>40</v>
      </c>
      <c r="E1435" t="s">
        <v>32</v>
      </c>
      <c r="F1435" t="s">
        <v>1664</v>
      </c>
      <c r="G1435">
        <v>0</v>
      </c>
      <c r="H1435">
        <v>0</v>
      </c>
      <c r="I1435" t="s">
        <v>1665</v>
      </c>
      <c r="J1435">
        <v>64</v>
      </c>
      <c r="K1435">
        <v>882</v>
      </c>
      <c r="L1435">
        <v>29</v>
      </c>
      <c r="M1435">
        <v>514</v>
      </c>
      <c r="N1435">
        <v>38</v>
      </c>
      <c r="O1435">
        <v>29</v>
      </c>
      <c r="P1435">
        <v>44</v>
      </c>
      <c r="Q1435">
        <v>1</v>
      </c>
      <c r="R1435">
        <v>4</v>
      </c>
      <c r="S1435">
        <v>6</v>
      </c>
      <c r="T1435">
        <v>3</v>
      </c>
      <c r="U1435">
        <v>1</v>
      </c>
      <c r="V1435">
        <v>0</v>
      </c>
      <c r="W1435" t="s">
        <v>27</v>
      </c>
      <c r="X1435">
        <v>2</v>
      </c>
    </row>
    <row r="1436" spans="2:24" x14ac:dyDescent="0.2">
      <c r="B1436">
        <v>2730</v>
      </c>
      <c r="C1436">
        <v>1956</v>
      </c>
      <c r="D1436" t="s">
        <v>23</v>
      </c>
      <c r="E1436" t="s">
        <v>28</v>
      </c>
      <c r="F1436" t="s">
        <v>1666</v>
      </c>
      <c r="G1436">
        <v>0</v>
      </c>
      <c r="H1436">
        <v>0</v>
      </c>
      <c r="I1436" t="s">
        <v>233</v>
      </c>
      <c r="J1436">
        <v>64</v>
      </c>
      <c r="K1436">
        <v>536</v>
      </c>
      <c r="L1436">
        <v>11</v>
      </c>
      <c r="M1436">
        <v>387</v>
      </c>
      <c r="N1436">
        <v>149</v>
      </c>
      <c r="O1436">
        <v>91</v>
      </c>
      <c r="P1436">
        <v>57</v>
      </c>
      <c r="Q1436">
        <v>1</v>
      </c>
      <c r="R1436">
        <v>3</v>
      </c>
      <c r="S1436">
        <v>10</v>
      </c>
      <c r="T1436">
        <v>1</v>
      </c>
      <c r="U1436">
        <v>0</v>
      </c>
      <c r="V1436">
        <v>0</v>
      </c>
      <c r="W1436" t="s">
        <v>31</v>
      </c>
      <c r="X1436">
        <v>0</v>
      </c>
    </row>
    <row r="1437" spans="2:24" x14ac:dyDescent="0.2">
      <c r="B1437">
        <v>2995</v>
      </c>
      <c r="C1437">
        <v>1958</v>
      </c>
      <c r="D1437" t="s">
        <v>53</v>
      </c>
      <c r="E1437" t="s">
        <v>36</v>
      </c>
      <c r="F1437" t="s">
        <v>1667</v>
      </c>
      <c r="G1437">
        <v>0</v>
      </c>
      <c r="H1437">
        <v>0</v>
      </c>
      <c r="I1437" t="s">
        <v>622</v>
      </c>
      <c r="J1437">
        <v>64</v>
      </c>
      <c r="K1437">
        <v>291</v>
      </c>
      <c r="L1437">
        <v>10</v>
      </c>
      <c r="M1437">
        <v>689</v>
      </c>
      <c r="N1437">
        <v>84</v>
      </c>
      <c r="O1437">
        <v>10</v>
      </c>
      <c r="P1437">
        <v>0</v>
      </c>
      <c r="Q1437">
        <v>1</v>
      </c>
      <c r="R1437">
        <v>3</v>
      </c>
      <c r="S1437">
        <v>9</v>
      </c>
      <c r="T1437">
        <v>1</v>
      </c>
      <c r="U1437">
        <v>0</v>
      </c>
      <c r="V1437">
        <v>0</v>
      </c>
      <c r="W1437" t="s">
        <v>27</v>
      </c>
      <c r="X1437">
        <v>0</v>
      </c>
    </row>
    <row r="1438" spans="2:24" x14ac:dyDescent="0.2">
      <c r="B1438">
        <v>8210</v>
      </c>
      <c r="C1438">
        <v>1976</v>
      </c>
      <c r="D1438" t="s">
        <v>53</v>
      </c>
      <c r="E1438" t="s">
        <v>32</v>
      </c>
      <c r="F1438" t="s">
        <v>1668</v>
      </c>
      <c r="G1438">
        <v>0</v>
      </c>
      <c r="H1438">
        <v>1</v>
      </c>
      <c r="I1438" t="s">
        <v>462</v>
      </c>
      <c r="J1438">
        <v>64</v>
      </c>
      <c r="K1438">
        <v>318</v>
      </c>
      <c r="L1438">
        <v>3</v>
      </c>
      <c r="M1438">
        <v>17</v>
      </c>
      <c r="N1438">
        <v>4</v>
      </c>
      <c r="O1438">
        <v>7</v>
      </c>
      <c r="P1438">
        <v>56</v>
      </c>
      <c r="Q1438">
        <v>5</v>
      </c>
      <c r="R1438">
        <v>4</v>
      </c>
      <c r="S1438">
        <v>8</v>
      </c>
      <c r="T1438">
        <v>4</v>
      </c>
      <c r="U1438">
        <v>0</v>
      </c>
      <c r="V1438">
        <v>0</v>
      </c>
      <c r="W1438" t="s">
        <v>27</v>
      </c>
      <c r="X1438">
        <v>0</v>
      </c>
    </row>
    <row r="1439" spans="2:24" x14ac:dyDescent="0.2">
      <c r="B1439">
        <v>773</v>
      </c>
      <c r="C1439">
        <v>1972</v>
      </c>
      <c r="D1439" t="s">
        <v>53</v>
      </c>
      <c r="E1439" t="s">
        <v>24</v>
      </c>
      <c r="F1439" t="s">
        <v>1669</v>
      </c>
      <c r="G1439">
        <v>1</v>
      </c>
      <c r="H1439">
        <v>1</v>
      </c>
      <c r="I1439" t="s">
        <v>1398</v>
      </c>
      <c r="J1439">
        <v>64</v>
      </c>
      <c r="K1439">
        <v>379</v>
      </c>
      <c r="L1439">
        <v>4</v>
      </c>
      <c r="M1439">
        <v>93</v>
      </c>
      <c r="N1439">
        <v>12</v>
      </c>
      <c r="O1439">
        <v>9</v>
      </c>
      <c r="P1439">
        <v>98</v>
      </c>
      <c r="Q1439">
        <v>7</v>
      </c>
      <c r="R1439">
        <v>6</v>
      </c>
      <c r="S1439">
        <v>4</v>
      </c>
      <c r="T1439">
        <v>6</v>
      </c>
      <c r="U1439">
        <v>0</v>
      </c>
      <c r="V1439">
        <v>0</v>
      </c>
      <c r="W1439" t="s">
        <v>50</v>
      </c>
      <c r="X1439">
        <v>0</v>
      </c>
    </row>
    <row r="1440" spans="2:24" x14ac:dyDescent="0.2">
      <c r="B1440">
        <v>5272</v>
      </c>
      <c r="C1440">
        <v>1966</v>
      </c>
      <c r="D1440" t="s">
        <v>53</v>
      </c>
      <c r="E1440" t="s">
        <v>32</v>
      </c>
      <c r="F1440" t="s">
        <v>1670</v>
      </c>
      <c r="G1440">
        <v>0</v>
      </c>
      <c r="H1440">
        <v>1</v>
      </c>
      <c r="I1440" t="s">
        <v>258</v>
      </c>
      <c r="J1440">
        <v>64</v>
      </c>
      <c r="K1440">
        <v>378</v>
      </c>
      <c r="L1440">
        <v>0</v>
      </c>
      <c r="M1440">
        <v>88</v>
      </c>
      <c r="N1440">
        <v>19</v>
      </c>
      <c r="O1440">
        <v>4</v>
      </c>
      <c r="P1440">
        <v>73</v>
      </c>
      <c r="Q1440">
        <v>4</v>
      </c>
      <c r="R1440">
        <v>8</v>
      </c>
      <c r="S1440">
        <v>3</v>
      </c>
      <c r="T1440">
        <v>7</v>
      </c>
      <c r="U1440">
        <v>0</v>
      </c>
      <c r="V1440">
        <v>0</v>
      </c>
      <c r="W1440" t="s">
        <v>67</v>
      </c>
      <c r="X1440">
        <v>0</v>
      </c>
    </row>
    <row r="1441" spans="2:24" x14ac:dyDescent="0.2">
      <c r="B1441">
        <v>5125</v>
      </c>
      <c r="C1441">
        <v>1961</v>
      </c>
      <c r="D1441" t="s">
        <v>23</v>
      </c>
      <c r="E1441" t="s">
        <v>32</v>
      </c>
      <c r="F1441" t="s">
        <v>1671</v>
      </c>
      <c r="G1441">
        <v>0</v>
      </c>
      <c r="H1441">
        <v>0</v>
      </c>
      <c r="I1441" t="s">
        <v>308</v>
      </c>
      <c r="J1441">
        <v>64</v>
      </c>
      <c r="K1441">
        <v>333</v>
      </c>
      <c r="L1441">
        <v>0</v>
      </c>
      <c r="M1441">
        <v>815</v>
      </c>
      <c r="N1441">
        <v>129</v>
      </c>
      <c r="O1441">
        <v>42</v>
      </c>
      <c r="P1441">
        <v>29</v>
      </c>
      <c r="Q1441">
        <v>1</v>
      </c>
      <c r="R1441">
        <v>4</v>
      </c>
      <c r="S1441">
        <v>11</v>
      </c>
      <c r="T1441">
        <v>2</v>
      </c>
      <c r="U1441">
        <v>0</v>
      </c>
      <c r="V1441">
        <v>0</v>
      </c>
      <c r="W1441" t="s">
        <v>27</v>
      </c>
      <c r="X1441">
        <v>0</v>
      </c>
    </row>
    <row r="1442" spans="2:24" x14ac:dyDescent="0.2">
      <c r="B1442">
        <v>4391</v>
      </c>
      <c r="C1442">
        <v>1969</v>
      </c>
      <c r="D1442" t="s">
        <v>53</v>
      </c>
      <c r="E1442" t="s">
        <v>24</v>
      </c>
      <c r="F1442" t="s">
        <v>1672</v>
      </c>
      <c r="G1442">
        <v>0</v>
      </c>
      <c r="H1442">
        <v>1</v>
      </c>
      <c r="I1442" t="s">
        <v>1085</v>
      </c>
      <c r="J1442">
        <v>64</v>
      </c>
      <c r="K1442">
        <v>635</v>
      </c>
      <c r="L1442">
        <v>15</v>
      </c>
      <c r="M1442">
        <v>100</v>
      </c>
      <c r="N1442">
        <v>20</v>
      </c>
      <c r="O1442">
        <v>7</v>
      </c>
      <c r="P1442">
        <v>131</v>
      </c>
      <c r="Q1442">
        <v>1</v>
      </c>
      <c r="R1442">
        <v>9</v>
      </c>
      <c r="S1442">
        <v>9</v>
      </c>
      <c r="T1442">
        <v>6</v>
      </c>
      <c r="U1442">
        <v>0</v>
      </c>
      <c r="V1442">
        <v>0</v>
      </c>
      <c r="W1442" t="s">
        <v>67</v>
      </c>
      <c r="X1442">
        <v>0</v>
      </c>
    </row>
    <row r="1443" spans="2:24" x14ac:dyDescent="0.2">
      <c r="B1443">
        <v>6283</v>
      </c>
      <c r="C1443">
        <v>1969</v>
      </c>
      <c r="D1443" t="s">
        <v>53</v>
      </c>
      <c r="E1443" t="s">
        <v>24</v>
      </c>
      <c r="F1443" t="s">
        <v>1672</v>
      </c>
      <c r="G1443">
        <v>0</v>
      </c>
      <c r="H1443">
        <v>1</v>
      </c>
      <c r="I1443" t="s">
        <v>1085</v>
      </c>
      <c r="J1443">
        <v>64</v>
      </c>
      <c r="K1443">
        <v>635</v>
      </c>
      <c r="L1443">
        <v>15</v>
      </c>
      <c r="M1443">
        <v>100</v>
      </c>
      <c r="N1443">
        <v>20</v>
      </c>
      <c r="O1443">
        <v>7</v>
      </c>
      <c r="P1443">
        <v>131</v>
      </c>
      <c r="Q1443">
        <v>1</v>
      </c>
      <c r="R1443">
        <v>9</v>
      </c>
      <c r="S1443">
        <v>9</v>
      </c>
      <c r="T1443">
        <v>6</v>
      </c>
      <c r="U1443">
        <v>0</v>
      </c>
      <c r="V1443">
        <v>0</v>
      </c>
      <c r="W1443" t="s">
        <v>27</v>
      </c>
      <c r="X1443">
        <v>0</v>
      </c>
    </row>
    <row r="1444" spans="2:24" x14ac:dyDescent="0.2">
      <c r="B1444">
        <v>3421</v>
      </c>
      <c r="C1444">
        <v>1969</v>
      </c>
      <c r="D1444" t="s">
        <v>53</v>
      </c>
      <c r="E1444" t="s">
        <v>24</v>
      </c>
      <c r="F1444" t="s">
        <v>1672</v>
      </c>
      <c r="G1444">
        <v>0</v>
      </c>
      <c r="H1444">
        <v>1</v>
      </c>
      <c r="I1444" t="s">
        <v>1085</v>
      </c>
      <c r="J1444">
        <v>64</v>
      </c>
      <c r="K1444">
        <v>635</v>
      </c>
      <c r="L1444">
        <v>15</v>
      </c>
      <c r="M1444">
        <v>100</v>
      </c>
      <c r="N1444">
        <v>20</v>
      </c>
      <c r="O1444">
        <v>7</v>
      </c>
      <c r="P1444">
        <v>131</v>
      </c>
      <c r="Q1444">
        <v>1</v>
      </c>
      <c r="R1444">
        <v>9</v>
      </c>
      <c r="S1444">
        <v>9</v>
      </c>
      <c r="T1444">
        <v>6</v>
      </c>
      <c r="U1444">
        <v>0</v>
      </c>
      <c r="V1444">
        <v>0</v>
      </c>
      <c r="W1444" t="s">
        <v>38</v>
      </c>
      <c r="X1444">
        <v>0</v>
      </c>
    </row>
    <row r="1445" spans="2:24" x14ac:dyDescent="0.2">
      <c r="B1445">
        <v>5731</v>
      </c>
      <c r="C1445">
        <v>1984</v>
      </c>
      <c r="D1445" t="s">
        <v>53</v>
      </c>
      <c r="E1445" t="s">
        <v>32</v>
      </c>
      <c r="F1445" t="s">
        <v>1673</v>
      </c>
      <c r="G1445">
        <v>1</v>
      </c>
      <c r="H1445">
        <v>0</v>
      </c>
      <c r="I1445" s="1">
        <v>41398</v>
      </c>
      <c r="J1445">
        <v>64</v>
      </c>
      <c r="K1445">
        <v>12</v>
      </c>
      <c r="L1445">
        <v>0</v>
      </c>
      <c r="M1445">
        <v>13</v>
      </c>
      <c r="N1445">
        <v>2</v>
      </c>
      <c r="O1445">
        <v>0</v>
      </c>
      <c r="P1445">
        <v>10</v>
      </c>
      <c r="Q1445">
        <v>1</v>
      </c>
      <c r="R1445">
        <v>1</v>
      </c>
      <c r="S1445">
        <v>3</v>
      </c>
      <c r="T1445">
        <v>7</v>
      </c>
      <c r="U1445">
        <v>0</v>
      </c>
      <c r="V1445">
        <v>0</v>
      </c>
      <c r="W1445" t="s">
        <v>27</v>
      </c>
      <c r="X1445">
        <v>0</v>
      </c>
    </row>
    <row r="1446" spans="2:24" x14ac:dyDescent="0.2">
      <c r="B1446">
        <v>7152</v>
      </c>
      <c r="C1446">
        <v>1984</v>
      </c>
      <c r="D1446" t="s">
        <v>53</v>
      </c>
      <c r="E1446" t="s">
        <v>32</v>
      </c>
      <c r="F1446" t="s">
        <v>1673</v>
      </c>
      <c r="G1446">
        <v>1</v>
      </c>
      <c r="H1446">
        <v>0</v>
      </c>
      <c r="I1446" s="1">
        <v>41398</v>
      </c>
      <c r="J1446">
        <v>64</v>
      </c>
      <c r="K1446">
        <v>12</v>
      </c>
      <c r="L1446">
        <v>0</v>
      </c>
      <c r="M1446">
        <v>13</v>
      </c>
      <c r="N1446">
        <v>2</v>
      </c>
      <c r="O1446">
        <v>0</v>
      </c>
      <c r="P1446">
        <v>10</v>
      </c>
      <c r="Q1446">
        <v>1</v>
      </c>
      <c r="R1446">
        <v>1</v>
      </c>
      <c r="S1446">
        <v>3</v>
      </c>
      <c r="T1446">
        <v>7</v>
      </c>
      <c r="U1446">
        <v>0</v>
      </c>
      <c r="V1446">
        <v>0</v>
      </c>
      <c r="W1446" t="s">
        <v>46</v>
      </c>
      <c r="X1446">
        <v>0</v>
      </c>
    </row>
    <row r="1447" spans="2:24" x14ac:dyDescent="0.2">
      <c r="B1447">
        <v>3919</v>
      </c>
      <c r="C1447">
        <v>1977</v>
      </c>
      <c r="D1447" t="s">
        <v>53</v>
      </c>
      <c r="E1447" t="s">
        <v>28</v>
      </c>
      <c r="F1447" t="s">
        <v>1674</v>
      </c>
      <c r="G1447">
        <v>0</v>
      </c>
      <c r="H1447">
        <v>0</v>
      </c>
      <c r="I1447" s="1">
        <v>41581</v>
      </c>
      <c r="J1447">
        <v>64</v>
      </c>
      <c r="K1447">
        <v>960</v>
      </c>
      <c r="L1447">
        <v>0</v>
      </c>
      <c r="M1447">
        <v>883</v>
      </c>
      <c r="N1447">
        <v>50</v>
      </c>
      <c r="O1447">
        <v>38</v>
      </c>
      <c r="P1447">
        <v>0</v>
      </c>
      <c r="Q1447">
        <v>1</v>
      </c>
      <c r="R1447">
        <v>5</v>
      </c>
      <c r="S1447">
        <v>8</v>
      </c>
      <c r="T1447">
        <v>3</v>
      </c>
      <c r="U1447">
        <v>1</v>
      </c>
      <c r="V1447">
        <v>0</v>
      </c>
      <c r="W1447" t="s">
        <v>31</v>
      </c>
      <c r="X1447">
        <v>1</v>
      </c>
    </row>
    <row r="1448" spans="2:24" x14ac:dyDescent="0.2">
      <c r="B1448">
        <v>6097</v>
      </c>
      <c r="C1448">
        <v>1960</v>
      </c>
      <c r="D1448" t="s">
        <v>23</v>
      </c>
      <c r="E1448" t="s">
        <v>28</v>
      </c>
      <c r="F1448" t="s">
        <v>1675</v>
      </c>
      <c r="G1448">
        <v>1</v>
      </c>
      <c r="H1448">
        <v>1</v>
      </c>
      <c r="I1448" t="s">
        <v>263</v>
      </c>
      <c r="J1448">
        <v>64</v>
      </c>
      <c r="K1448">
        <v>313</v>
      </c>
      <c r="L1448">
        <v>8</v>
      </c>
      <c r="M1448">
        <v>104</v>
      </c>
      <c r="N1448">
        <v>6</v>
      </c>
      <c r="O1448">
        <v>4</v>
      </c>
      <c r="P1448">
        <v>126</v>
      </c>
      <c r="Q1448">
        <v>9</v>
      </c>
      <c r="R1448">
        <v>8</v>
      </c>
      <c r="S1448">
        <v>6</v>
      </c>
      <c r="T1448">
        <v>9</v>
      </c>
      <c r="U1448">
        <v>0</v>
      </c>
      <c r="V1448">
        <v>0</v>
      </c>
      <c r="W1448" t="s">
        <v>67</v>
      </c>
      <c r="X1448">
        <v>0</v>
      </c>
    </row>
    <row r="1449" spans="2:24" x14ac:dyDescent="0.2">
      <c r="B1449">
        <v>5150</v>
      </c>
      <c r="C1449">
        <v>1980</v>
      </c>
      <c r="D1449" t="s">
        <v>118</v>
      </c>
      <c r="E1449" t="s">
        <v>28</v>
      </c>
      <c r="F1449" t="s">
        <v>1676</v>
      </c>
      <c r="G1449">
        <v>1</v>
      </c>
      <c r="H1449">
        <v>0</v>
      </c>
      <c r="I1449" t="s">
        <v>1677</v>
      </c>
      <c r="J1449">
        <v>64</v>
      </c>
      <c r="K1449">
        <v>0</v>
      </c>
      <c r="L1449">
        <v>4</v>
      </c>
      <c r="M1449">
        <v>7</v>
      </c>
      <c r="N1449">
        <v>11</v>
      </c>
      <c r="O1449">
        <v>10</v>
      </c>
      <c r="P1449">
        <v>15</v>
      </c>
      <c r="Q1449">
        <v>2</v>
      </c>
      <c r="R1449">
        <v>2</v>
      </c>
      <c r="S1449">
        <v>3</v>
      </c>
      <c r="T1449">
        <v>6</v>
      </c>
      <c r="U1449">
        <v>0</v>
      </c>
      <c r="V1449">
        <v>0</v>
      </c>
      <c r="W1449" t="s">
        <v>27</v>
      </c>
      <c r="X1449">
        <v>0</v>
      </c>
    </row>
    <row r="1450" spans="2:24" x14ac:dyDescent="0.2">
      <c r="B1450">
        <v>10479</v>
      </c>
      <c r="C1450">
        <v>1976</v>
      </c>
      <c r="D1450" t="s">
        <v>40</v>
      </c>
      <c r="E1450" t="s">
        <v>32</v>
      </c>
      <c r="F1450" t="s">
        <v>1678</v>
      </c>
      <c r="G1450">
        <v>0</v>
      </c>
      <c r="H1450">
        <v>0</v>
      </c>
      <c r="I1450" s="1">
        <v>41102</v>
      </c>
      <c r="J1450">
        <v>64</v>
      </c>
      <c r="K1450">
        <v>749</v>
      </c>
      <c r="L1450">
        <v>40</v>
      </c>
      <c r="M1450">
        <v>294</v>
      </c>
      <c r="N1450">
        <v>121</v>
      </c>
      <c r="O1450">
        <v>160</v>
      </c>
      <c r="P1450">
        <v>147</v>
      </c>
      <c r="Q1450">
        <v>1</v>
      </c>
      <c r="R1450">
        <v>3</v>
      </c>
      <c r="S1450">
        <v>5</v>
      </c>
      <c r="T1450">
        <v>1</v>
      </c>
      <c r="U1450">
        <v>0</v>
      </c>
      <c r="V1450">
        <v>0</v>
      </c>
      <c r="W1450" t="s">
        <v>38</v>
      </c>
      <c r="X1450">
        <v>0</v>
      </c>
    </row>
    <row r="1451" spans="2:24" x14ac:dyDescent="0.2">
      <c r="B1451">
        <v>5966</v>
      </c>
      <c r="C1451">
        <v>1975</v>
      </c>
      <c r="D1451" t="s">
        <v>40</v>
      </c>
      <c r="E1451" t="s">
        <v>32</v>
      </c>
      <c r="F1451" t="s">
        <v>1679</v>
      </c>
      <c r="G1451">
        <v>1</v>
      </c>
      <c r="H1451">
        <v>1</v>
      </c>
      <c r="I1451" s="1">
        <v>41193</v>
      </c>
      <c r="J1451">
        <v>64</v>
      </c>
      <c r="K1451">
        <v>203</v>
      </c>
      <c r="L1451">
        <v>0</v>
      </c>
      <c r="M1451">
        <v>10</v>
      </c>
      <c r="N1451">
        <v>0</v>
      </c>
      <c r="O1451">
        <v>0</v>
      </c>
      <c r="P1451">
        <v>2</v>
      </c>
      <c r="Q1451">
        <v>5</v>
      </c>
      <c r="R1451">
        <v>3</v>
      </c>
      <c r="S1451">
        <v>6</v>
      </c>
      <c r="T1451">
        <v>6</v>
      </c>
      <c r="U1451">
        <v>0</v>
      </c>
      <c r="V1451">
        <v>0</v>
      </c>
      <c r="W1451" t="s">
        <v>27</v>
      </c>
      <c r="X1451">
        <v>1</v>
      </c>
    </row>
    <row r="1452" spans="2:24" x14ac:dyDescent="0.2">
      <c r="B1452">
        <v>3439</v>
      </c>
      <c r="C1452">
        <v>1973</v>
      </c>
      <c r="D1452" t="s">
        <v>23</v>
      </c>
      <c r="E1452" t="s">
        <v>32</v>
      </c>
      <c r="F1452" t="s">
        <v>1680</v>
      </c>
      <c r="G1452">
        <v>1</v>
      </c>
      <c r="H1452">
        <v>1</v>
      </c>
      <c r="I1452" t="s">
        <v>479</v>
      </c>
      <c r="J1452">
        <v>64</v>
      </c>
      <c r="K1452">
        <v>157</v>
      </c>
      <c r="L1452">
        <v>6</v>
      </c>
      <c r="M1452">
        <v>39</v>
      </c>
      <c r="N1452">
        <v>6</v>
      </c>
      <c r="O1452">
        <v>13</v>
      </c>
      <c r="P1452">
        <v>75</v>
      </c>
      <c r="Q1452">
        <v>5</v>
      </c>
      <c r="R1452">
        <v>4</v>
      </c>
      <c r="S1452">
        <v>5</v>
      </c>
      <c r="T1452">
        <v>6</v>
      </c>
      <c r="U1452">
        <v>0</v>
      </c>
      <c r="V1452">
        <v>0</v>
      </c>
      <c r="W1452" t="s">
        <v>27</v>
      </c>
      <c r="X1452">
        <v>0</v>
      </c>
    </row>
    <row r="1453" spans="2:24" x14ac:dyDescent="0.2">
      <c r="B1453">
        <v>6609</v>
      </c>
      <c r="C1453">
        <v>1967</v>
      </c>
      <c r="D1453" t="s">
        <v>23</v>
      </c>
      <c r="E1453" t="s">
        <v>55</v>
      </c>
      <c r="F1453" t="s">
        <v>1681</v>
      </c>
      <c r="G1453">
        <v>0</v>
      </c>
      <c r="H1453">
        <v>0</v>
      </c>
      <c r="I1453" t="s">
        <v>521</v>
      </c>
      <c r="J1453">
        <v>64</v>
      </c>
      <c r="K1453">
        <v>1</v>
      </c>
      <c r="L1453">
        <v>26</v>
      </c>
      <c r="M1453">
        <v>25</v>
      </c>
      <c r="N1453">
        <v>17</v>
      </c>
      <c r="O1453">
        <v>23</v>
      </c>
      <c r="P1453">
        <v>15</v>
      </c>
      <c r="Q1453">
        <v>1</v>
      </c>
      <c r="R1453">
        <v>3</v>
      </c>
      <c r="S1453">
        <v>3</v>
      </c>
      <c r="T1453">
        <v>9</v>
      </c>
      <c r="U1453">
        <v>1</v>
      </c>
      <c r="V1453">
        <v>0</v>
      </c>
      <c r="W1453" t="s">
        <v>67</v>
      </c>
      <c r="X1453">
        <v>0</v>
      </c>
    </row>
    <row r="1454" spans="2:24" x14ac:dyDescent="0.2">
      <c r="B1454">
        <v>5393</v>
      </c>
      <c r="C1454">
        <v>1978</v>
      </c>
      <c r="D1454" t="s">
        <v>23</v>
      </c>
      <c r="E1454" t="s">
        <v>28</v>
      </c>
      <c r="F1454" t="s">
        <v>1682</v>
      </c>
      <c r="G1454">
        <v>1</v>
      </c>
      <c r="H1454">
        <v>0</v>
      </c>
      <c r="I1454" s="1">
        <v>41098</v>
      </c>
      <c r="J1454">
        <v>64</v>
      </c>
      <c r="K1454">
        <v>22</v>
      </c>
      <c r="L1454">
        <v>0</v>
      </c>
      <c r="M1454">
        <v>6</v>
      </c>
      <c r="N1454">
        <v>6</v>
      </c>
      <c r="O1454">
        <v>2</v>
      </c>
      <c r="P1454">
        <v>6</v>
      </c>
      <c r="Q1454">
        <v>1</v>
      </c>
      <c r="R1454">
        <v>1</v>
      </c>
      <c r="S1454">
        <v>3</v>
      </c>
      <c r="T1454">
        <v>7</v>
      </c>
      <c r="U1454">
        <v>0</v>
      </c>
      <c r="V1454">
        <v>0</v>
      </c>
      <c r="W1454" t="s">
        <v>27</v>
      </c>
      <c r="X1454">
        <v>0</v>
      </c>
    </row>
    <row r="1455" spans="2:24" x14ac:dyDescent="0.2">
      <c r="B1455">
        <v>9014</v>
      </c>
      <c r="C1455">
        <v>1976</v>
      </c>
      <c r="D1455" t="s">
        <v>23</v>
      </c>
      <c r="E1455" t="s">
        <v>32</v>
      </c>
      <c r="F1455" t="s">
        <v>1683</v>
      </c>
      <c r="G1455">
        <v>1</v>
      </c>
      <c r="H1455">
        <v>1</v>
      </c>
      <c r="I1455" t="s">
        <v>1282</v>
      </c>
      <c r="J1455">
        <v>65</v>
      </c>
      <c r="K1455">
        <v>39</v>
      </c>
      <c r="L1455">
        <v>1</v>
      </c>
      <c r="M1455">
        <v>16</v>
      </c>
      <c r="N1455">
        <v>2</v>
      </c>
      <c r="O1455">
        <v>0</v>
      </c>
      <c r="P1455">
        <v>3</v>
      </c>
      <c r="Q1455">
        <v>4</v>
      </c>
      <c r="R1455">
        <v>3</v>
      </c>
      <c r="S1455">
        <v>3</v>
      </c>
      <c r="T1455">
        <v>8</v>
      </c>
      <c r="U1455">
        <v>0</v>
      </c>
      <c r="V1455">
        <v>0</v>
      </c>
      <c r="W1455" t="s">
        <v>50</v>
      </c>
      <c r="X1455">
        <v>0</v>
      </c>
    </row>
    <row r="1456" spans="2:24" x14ac:dyDescent="0.2">
      <c r="B1456">
        <v>4050</v>
      </c>
      <c r="C1456">
        <v>1967</v>
      </c>
      <c r="D1456" t="s">
        <v>53</v>
      </c>
      <c r="E1456" t="s">
        <v>32</v>
      </c>
      <c r="F1456" t="s">
        <v>1684</v>
      </c>
      <c r="G1456">
        <v>0</v>
      </c>
      <c r="H1456">
        <v>0</v>
      </c>
      <c r="I1456" t="s">
        <v>1685</v>
      </c>
      <c r="J1456">
        <v>65</v>
      </c>
      <c r="K1456">
        <v>42</v>
      </c>
      <c r="L1456">
        <v>16</v>
      </c>
      <c r="M1456">
        <v>29</v>
      </c>
      <c r="N1456">
        <v>12</v>
      </c>
      <c r="O1456">
        <v>20</v>
      </c>
      <c r="P1456">
        <v>8</v>
      </c>
      <c r="Q1456">
        <v>1</v>
      </c>
      <c r="R1456">
        <v>2</v>
      </c>
      <c r="S1456">
        <v>4</v>
      </c>
      <c r="T1456">
        <v>3</v>
      </c>
      <c r="U1456">
        <v>0</v>
      </c>
      <c r="V1456">
        <v>0</v>
      </c>
      <c r="W1456" t="s">
        <v>31</v>
      </c>
      <c r="X1456">
        <v>0</v>
      </c>
    </row>
    <row r="1457" spans="2:24" x14ac:dyDescent="0.2">
      <c r="B1457">
        <v>6862</v>
      </c>
      <c r="C1457">
        <v>1972</v>
      </c>
      <c r="D1457" t="s">
        <v>23</v>
      </c>
      <c r="E1457" t="s">
        <v>24</v>
      </c>
      <c r="F1457" t="s">
        <v>1686</v>
      </c>
      <c r="G1457">
        <v>0</v>
      </c>
      <c r="H1457">
        <v>0</v>
      </c>
      <c r="I1457" t="s">
        <v>323</v>
      </c>
      <c r="J1457">
        <v>65</v>
      </c>
      <c r="K1457">
        <v>1</v>
      </c>
      <c r="L1457">
        <v>1</v>
      </c>
      <c r="M1457">
        <v>3</v>
      </c>
      <c r="N1457">
        <v>1</v>
      </c>
      <c r="O1457">
        <v>1</v>
      </c>
      <c r="P1457">
        <v>1</v>
      </c>
      <c r="Q1457">
        <v>15</v>
      </c>
      <c r="R1457">
        <v>0</v>
      </c>
      <c r="S1457">
        <v>0</v>
      </c>
      <c r="T1457">
        <v>20</v>
      </c>
      <c r="U1457">
        <v>0</v>
      </c>
      <c r="V1457">
        <v>0</v>
      </c>
      <c r="W1457" t="s">
        <v>27</v>
      </c>
      <c r="X1457">
        <v>0</v>
      </c>
    </row>
    <row r="1458" spans="2:24" x14ac:dyDescent="0.2">
      <c r="B1458">
        <v>8315</v>
      </c>
      <c r="C1458">
        <v>1996</v>
      </c>
      <c r="D1458" t="s">
        <v>23</v>
      </c>
      <c r="E1458" t="s">
        <v>28</v>
      </c>
      <c r="F1458" t="s">
        <v>1687</v>
      </c>
      <c r="G1458">
        <v>0</v>
      </c>
      <c r="H1458">
        <v>0</v>
      </c>
      <c r="I1458" t="s">
        <v>1688</v>
      </c>
      <c r="J1458">
        <v>65</v>
      </c>
      <c r="K1458">
        <v>4</v>
      </c>
      <c r="L1458">
        <v>2</v>
      </c>
      <c r="M1458">
        <v>11</v>
      </c>
      <c r="N1458">
        <v>2</v>
      </c>
      <c r="O1458">
        <v>0</v>
      </c>
      <c r="P1458">
        <v>4</v>
      </c>
      <c r="Q1458">
        <v>1</v>
      </c>
      <c r="R1458">
        <v>1</v>
      </c>
      <c r="S1458">
        <v>2</v>
      </c>
      <c r="T1458">
        <v>6</v>
      </c>
      <c r="U1458">
        <v>0</v>
      </c>
      <c r="V1458">
        <v>0</v>
      </c>
      <c r="W1458" t="s">
        <v>35</v>
      </c>
      <c r="X1458">
        <v>0</v>
      </c>
    </row>
    <row r="1459" spans="2:24" x14ac:dyDescent="0.2">
      <c r="B1459">
        <v>5184</v>
      </c>
      <c r="C1459">
        <v>1996</v>
      </c>
      <c r="D1459" t="s">
        <v>23</v>
      </c>
      <c r="E1459" t="s">
        <v>28</v>
      </c>
      <c r="F1459" t="s">
        <v>1687</v>
      </c>
      <c r="G1459">
        <v>0</v>
      </c>
      <c r="H1459">
        <v>0</v>
      </c>
      <c r="I1459" t="s">
        <v>1688</v>
      </c>
      <c r="J1459">
        <v>65</v>
      </c>
      <c r="K1459">
        <v>4</v>
      </c>
      <c r="L1459">
        <v>2</v>
      </c>
      <c r="M1459">
        <v>11</v>
      </c>
      <c r="N1459">
        <v>2</v>
      </c>
      <c r="O1459">
        <v>0</v>
      </c>
      <c r="P1459">
        <v>4</v>
      </c>
      <c r="Q1459">
        <v>1</v>
      </c>
      <c r="R1459">
        <v>1</v>
      </c>
      <c r="S1459">
        <v>2</v>
      </c>
      <c r="T1459">
        <v>6</v>
      </c>
      <c r="U1459">
        <v>0</v>
      </c>
      <c r="V1459">
        <v>0</v>
      </c>
      <c r="W1459" t="s">
        <v>27</v>
      </c>
      <c r="X1459">
        <v>0</v>
      </c>
    </row>
    <row r="1460" spans="2:24" x14ac:dyDescent="0.2">
      <c r="B1460">
        <v>3643</v>
      </c>
      <c r="C1460">
        <v>1975</v>
      </c>
      <c r="D1460" t="s">
        <v>53</v>
      </c>
      <c r="E1460" t="s">
        <v>32</v>
      </c>
      <c r="F1460" t="s">
        <v>1689</v>
      </c>
      <c r="G1460">
        <v>0</v>
      </c>
      <c r="H1460">
        <v>0</v>
      </c>
      <c r="I1460" t="s">
        <v>505</v>
      </c>
      <c r="J1460">
        <v>65</v>
      </c>
      <c r="K1460">
        <v>750</v>
      </c>
      <c r="L1460">
        <v>8</v>
      </c>
      <c r="M1460">
        <v>125</v>
      </c>
      <c r="N1460">
        <v>11</v>
      </c>
      <c r="O1460">
        <v>8</v>
      </c>
      <c r="P1460">
        <v>26</v>
      </c>
      <c r="Q1460">
        <v>1</v>
      </c>
      <c r="R1460">
        <v>4</v>
      </c>
      <c r="S1460">
        <v>6</v>
      </c>
      <c r="T1460">
        <v>2</v>
      </c>
      <c r="U1460">
        <v>0</v>
      </c>
      <c r="V1460">
        <v>0</v>
      </c>
      <c r="W1460" t="s">
        <v>31</v>
      </c>
      <c r="X1460">
        <v>1</v>
      </c>
    </row>
    <row r="1461" spans="2:24" x14ac:dyDescent="0.2">
      <c r="B1461">
        <v>2589</v>
      </c>
      <c r="C1461">
        <v>1973</v>
      </c>
      <c r="D1461" t="s">
        <v>23</v>
      </c>
      <c r="E1461" t="s">
        <v>24</v>
      </c>
      <c r="F1461" t="s">
        <v>1690</v>
      </c>
      <c r="G1461">
        <v>1</v>
      </c>
      <c r="H1461">
        <v>0</v>
      </c>
      <c r="I1461" s="1">
        <v>41822</v>
      </c>
      <c r="J1461">
        <v>65</v>
      </c>
      <c r="K1461">
        <v>25</v>
      </c>
      <c r="L1461">
        <v>3</v>
      </c>
      <c r="M1461">
        <v>16</v>
      </c>
      <c r="N1461">
        <v>8</v>
      </c>
      <c r="O1461">
        <v>5</v>
      </c>
      <c r="P1461">
        <v>2</v>
      </c>
      <c r="Q1461">
        <v>2</v>
      </c>
      <c r="R1461">
        <v>2</v>
      </c>
      <c r="S1461">
        <v>3</v>
      </c>
      <c r="T1461">
        <v>6</v>
      </c>
      <c r="U1461">
        <v>0</v>
      </c>
      <c r="V1461">
        <v>0</v>
      </c>
      <c r="W1461" t="s">
        <v>38</v>
      </c>
      <c r="X1461">
        <v>0</v>
      </c>
    </row>
    <row r="1462" spans="2:24" x14ac:dyDescent="0.2">
      <c r="B1462">
        <v>4887</v>
      </c>
      <c r="C1462">
        <v>1977</v>
      </c>
      <c r="D1462" t="s">
        <v>40</v>
      </c>
      <c r="E1462" t="s">
        <v>24</v>
      </c>
      <c r="F1462" t="s">
        <v>1691</v>
      </c>
      <c r="G1462">
        <v>1</v>
      </c>
      <c r="H1462">
        <v>1</v>
      </c>
      <c r="I1462" t="s">
        <v>1692</v>
      </c>
      <c r="J1462">
        <v>65</v>
      </c>
      <c r="K1462">
        <v>10</v>
      </c>
      <c r="L1462">
        <v>5</v>
      </c>
      <c r="M1462">
        <v>28</v>
      </c>
      <c r="N1462">
        <v>11</v>
      </c>
      <c r="O1462">
        <v>1</v>
      </c>
      <c r="P1462">
        <v>8</v>
      </c>
      <c r="Q1462">
        <v>1</v>
      </c>
      <c r="R1462">
        <v>2</v>
      </c>
      <c r="S1462">
        <v>3</v>
      </c>
      <c r="T1462">
        <v>5</v>
      </c>
      <c r="U1462">
        <v>0</v>
      </c>
      <c r="V1462">
        <v>0</v>
      </c>
      <c r="W1462" t="s">
        <v>31</v>
      </c>
      <c r="X1462">
        <v>0</v>
      </c>
    </row>
    <row r="1463" spans="2:24" x14ac:dyDescent="0.2">
      <c r="B1463">
        <v>10104</v>
      </c>
      <c r="C1463">
        <v>1975</v>
      </c>
      <c r="D1463" t="s">
        <v>23</v>
      </c>
      <c r="E1463" t="s">
        <v>36</v>
      </c>
      <c r="F1463" t="s">
        <v>1693</v>
      </c>
      <c r="G1463">
        <v>2</v>
      </c>
      <c r="H1463">
        <v>1</v>
      </c>
      <c r="I1463" s="1">
        <v>41344</v>
      </c>
      <c r="J1463">
        <v>65</v>
      </c>
      <c r="K1463">
        <v>4</v>
      </c>
      <c r="L1463">
        <v>0</v>
      </c>
      <c r="M1463">
        <v>2</v>
      </c>
      <c r="N1463">
        <v>0</v>
      </c>
      <c r="O1463">
        <v>0</v>
      </c>
      <c r="P1463">
        <v>2</v>
      </c>
      <c r="Q1463">
        <v>1</v>
      </c>
      <c r="R1463">
        <v>1</v>
      </c>
      <c r="S1463">
        <v>2</v>
      </c>
      <c r="T1463">
        <v>7</v>
      </c>
      <c r="U1463">
        <v>0</v>
      </c>
      <c r="V1463">
        <v>0</v>
      </c>
      <c r="W1463" t="s">
        <v>31</v>
      </c>
      <c r="X1463">
        <v>0</v>
      </c>
    </row>
    <row r="1464" spans="2:24" x14ac:dyDescent="0.2">
      <c r="B1464">
        <v>3254</v>
      </c>
      <c r="C1464">
        <v>1972</v>
      </c>
      <c r="D1464" t="s">
        <v>23</v>
      </c>
      <c r="E1464" t="s">
        <v>32</v>
      </c>
      <c r="F1464" t="s">
        <v>1694</v>
      </c>
      <c r="G1464">
        <v>1</v>
      </c>
      <c r="H1464">
        <v>0</v>
      </c>
      <c r="I1464" t="s">
        <v>1649</v>
      </c>
      <c r="J1464">
        <v>65</v>
      </c>
      <c r="K1464">
        <v>407</v>
      </c>
      <c r="L1464">
        <v>70</v>
      </c>
      <c r="M1464">
        <v>239</v>
      </c>
      <c r="N1464">
        <v>103</v>
      </c>
      <c r="O1464">
        <v>88</v>
      </c>
      <c r="P1464">
        <v>53</v>
      </c>
      <c r="Q1464">
        <v>1</v>
      </c>
      <c r="R1464">
        <v>5</v>
      </c>
      <c r="S1464">
        <v>4</v>
      </c>
      <c r="T1464">
        <v>2</v>
      </c>
      <c r="U1464">
        <v>0</v>
      </c>
      <c r="V1464">
        <v>0</v>
      </c>
      <c r="W1464" t="s">
        <v>27</v>
      </c>
      <c r="X1464">
        <v>0</v>
      </c>
    </row>
    <row r="1465" spans="2:24" x14ac:dyDescent="0.2">
      <c r="B1465">
        <v>2004</v>
      </c>
      <c r="C1465">
        <v>1970</v>
      </c>
      <c r="D1465" t="s">
        <v>23</v>
      </c>
      <c r="E1465" t="s">
        <v>28</v>
      </c>
      <c r="F1465" t="s">
        <v>1695</v>
      </c>
      <c r="G1465">
        <v>0</v>
      </c>
      <c r="H1465">
        <v>1</v>
      </c>
      <c r="I1465" t="s">
        <v>212</v>
      </c>
      <c r="J1465">
        <v>65</v>
      </c>
      <c r="K1465">
        <v>619</v>
      </c>
      <c r="L1465">
        <v>54</v>
      </c>
      <c r="M1465">
        <v>260</v>
      </c>
      <c r="N1465">
        <v>127</v>
      </c>
      <c r="O1465">
        <v>54</v>
      </c>
      <c r="P1465">
        <v>54</v>
      </c>
      <c r="Q1465">
        <v>1</v>
      </c>
      <c r="R1465">
        <v>4</v>
      </c>
      <c r="S1465">
        <v>5</v>
      </c>
      <c r="T1465">
        <v>1</v>
      </c>
      <c r="U1465">
        <v>0</v>
      </c>
      <c r="V1465">
        <v>0</v>
      </c>
      <c r="W1465" t="s">
        <v>27</v>
      </c>
      <c r="X1465">
        <v>0</v>
      </c>
    </row>
    <row r="1466" spans="2:24" x14ac:dyDescent="0.2">
      <c r="B1466">
        <v>6142</v>
      </c>
      <c r="C1466">
        <v>1944</v>
      </c>
      <c r="D1466" t="s">
        <v>53</v>
      </c>
      <c r="E1466" t="s">
        <v>32</v>
      </c>
      <c r="F1466" t="s">
        <v>1696</v>
      </c>
      <c r="G1466">
        <v>0</v>
      </c>
      <c r="H1466">
        <v>0</v>
      </c>
      <c r="I1466" t="s">
        <v>233</v>
      </c>
      <c r="J1466">
        <v>65</v>
      </c>
      <c r="K1466">
        <v>629</v>
      </c>
      <c r="L1466">
        <v>17</v>
      </c>
      <c r="M1466">
        <v>177</v>
      </c>
      <c r="N1466">
        <v>69</v>
      </c>
      <c r="O1466">
        <v>0</v>
      </c>
      <c r="P1466">
        <v>8</v>
      </c>
      <c r="Q1466">
        <v>1</v>
      </c>
      <c r="R1466">
        <v>5</v>
      </c>
      <c r="S1466">
        <v>5</v>
      </c>
      <c r="T1466">
        <v>2</v>
      </c>
      <c r="U1466">
        <v>0</v>
      </c>
      <c r="V1466">
        <v>1</v>
      </c>
      <c r="W1466" t="s">
        <v>27</v>
      </c>
      <c r="X1466">
        <v>0</v>
      </c>
    </row>
    <row r="1467" spans="2:24" x14ac:dyDescent="0.2">
      <c r="B1467">
        <v>8553</v>
      </c>
      <c r="C1467">
        <v>1966</v>
      </c>
      <c r="D1467" t="s">
        <v>23</v>
      </c>
      <c r="E1467" t="s">
        <v>32</v>
      </c>
      <c r="F1467" t="s">
        <v>1697</v>
      </c>
      <c r="G1467">
        <v>1</v>
      </c>
      <c r="H1467">
        <v>1</v>
      </c>
      <c r="I1467" t="s">
        <v>235</v>
      </c>
      <c r="J1467">
        <v>65</v>
      </c>
      <c r="K1467">
        <v>30</v>
      </c>
      <c r="L1467">
        <v>0</v>
      </c>
      <c r="M1467">
        <v>9</v>
      </c>
      <c r="N1467">
        <v>0</v>
      </c>
      <c r="O1467">
        <v>0</v>
      </c>
      <c r="P1467">
        <v>3</v>
      </c>
      <c r="Q1467">
        <v>2</v>
      </c>
      <c r="R1467">
        <v>1</v>
      </c>
      <c r="S1467">
        <v>3</v>
      </c>
      <c r="T1467">
        <v>6</v>
      </c>
      <c r="U1467">
        <v>0</v>
      </c>
      <c r="V1467">
        <v>0</v>
      </c>
      <c r="W1467" t="s">
        <v>27</v>
      </c>
      <c r="X1467">
        <v>0</v>
      </c>
    </row>
    <row r="1468" spans="2:24" x14ac:dyDescent="0.2">
      <c r="B1468">
        <v>9805</v>
      </c>
      <c r="C1468">
        <v>1954</v>
      </c>
      <c r="D1468" t="s">
        <v>53</v>
      </c>
      <c r="E1468" t="s">
        <v>36</v>
      </c>
      <c r="F1468" t="s">
        <v>1698</v>
      </c>
      <c r="G1468">
        <v>0</v>
      </c>
      <c r="H1468">
        <v>1</v>
      </c>
      <c r="I1468" t="s">
        <v>886</v>
      </c>
      <c r="J1468">
        <v>65</v>
      </c>
      <c r="K1468">
        <v>320</v>
      </c>
      <c r="L1468">
        <v>48</v>
      </c>
      <c r="M1468">
        <v>133</v>
      </c>
      <c r="N1468">
        <v>39</v>
      </c>
      <c r="O1468">
        <v>72</v>
      </c>
      <c r="P1468">
        <v>48</v>
      </c>
      <c r="Q1468">
        <v>4</v>
      </c>
      <c r="R1468">
        <v>6</v>
      </c>
      <c r="S1468">
        <v>10</v>
      </c>
      <c r="T1468">
        <v>4</v>
      </c>
      <c r="U1468">
        <v>0</v>
      </c>
      <c r="V1468">
        <v>0</v>
      </c>
      <c r="W1468" t="s">
        <v>31</v>
      </c>
      <c r="X1468">
        <v>0</v>
      </c>
    </row>
    <row r="1469" spans="2:24" x14ac:dyDescent="0.2">
      <c r="B1469">
        <v>849</v>
      </c>
      <c r="C1469">
        <v>1954</v>
      </c>
      <c r="D1469" t="s">
        <v>53</v>
      </c>
      <c r="E1469" t="s">
        <v>36</v>
      </c>
      <c r="F1469" t="s">
        <v>1698</v>
      </c>
      <c r="G1469">
        <v>0</v>
      </c>
      <c r="H1469">
        <v>1</v>
      </c>
      <c r="I1469" t="s">
        <v>886</v>
      </c>
      <c r="J1469">
        <v>65</v>
      </c>
      <c r="K1469">
        <v>320</v>
      </c>
      <c r="L1469">
        <v>48</v>
      </c>
      <c r="M1469">
        <v>133</v>
      </c>
      <c r="N1469">
        <v>39</v>
      </c>
      <c r="O1469">
        <v>72</v>
      </c>
      <c r="P1469">
        <v>48</v>
      </c>
      <c r="Q1469">
        <v>4</v>
      </c>
      <c r="R1469">
        <v>6</v>
      </c>
      <c r="S1469">
        <v>10</v>
      </c>
      <c r="T1469">
        <v>4</v>
      </c>
      <c r="U1469">
        <v>0</v>
      </c>
      <c r="V1469">
        <v>0</v>
      </c>
      <c r="W1469" t="s">
        <v>27</v>
      </c>
      <c r="X1469">
        <v>0</v>
      </c>
    </row>
    <row r="1470" spans="2:24" x14ac:dyDescent="0.2">
      <c r="B1470">
        <v>1606</v>
      </c>
      <c r="C1470">
        <v>1972</v>
      </c>
      <c r="D1470" t="s">
        <v>23</v>
      </c>
      <c r="E1470" t="s">
        <v>36</v>
      </c>
      <c r="F1470" t="s">
        <v>1699</v>
      </c>
      <c r="G1470">
        <v>1</v>
      </c>
      <c r="H1470">
        <v>0</v>
      </c>
      <c r="I1470" t="s">
        <v>965</v>
      </c>
      <c r="J1470">
        <v>65</v>
      </c>
      <c r="K1470">
        <v>3</v>
      </c>
      <c r="L1470">
        <v>1</v>
      </c>
      <c r="M1470">
        <v>8</v>
      </c>
      <c r="N1470">
        <v>4</v>
      </c>
      <c r="O1470">
        <v>3</v>
      </c>
      <c r="P1470">
        <v>3</v>
      </c>
      <c r="Q1470">
        <v>1</v>
      </c>
      <c r="R1470">
        <v>1</v>
      </c>
      <c r="S1470">
        <v>2</v>
      </c>
      <c r="T1470">
        <v>8</v>
      </c>
      <c r="U1470">
        <v>0</v>
      </c>
      <c r="V1470">
        <v>0</v>
      </c>
      <c r="W1470" t="s">
        <v>67</v>
      </c>
      <c r="X1470">
        <v>0</v>
      </c>
    </row>
    <row r="1471" spans="2:24" x14ac:dyDescent="0.2">
      <c r="B1471">
        <v>125</v>
      </c>
      <c r="C1471">
        <v>1959</v>
      </c>
      <c r="D1471" t="s">
        <v>43</v>
      </c>
      <c r="E1471" t="s">
        <v>36</v>
      </c>
      <c r="F1471" t="s">
        <v>1700</v>
      </c>
      <c r="G1471">
        <v>1</v>
      </c>
      <c r="H1471">
        <v>1</v>
      </c>
      <c r="I1471" t="s">
        <v>965</v>
      </c>
      <c r="J1471">
        <v>65</v>
      </c>
      <c r="K1471">
        <v>215</v>
      </c>
      <c r="L1471">
        <v>7</v>
      </c>
      <c r="M1471">
        <v>33</v>
      </c>
      <c r="N1471">
        <v>3</v>
      </c>
      <c r="O1471">
        <v>0</v>
      </c>
      <c r="P1471">
        <v>13</v>
      </c>
      <c r="Q1471">
        <v>6</v>
      </c>
      <c r="R1471">
        <v>5</v>
      </c>
      <c r="S1471">
        <v>5</v>
      </c>
      <c r="T1471">
        <v>7</v>
      </c>
      <c r="U1471">
        <v>0</v>
      </c>
      <c r="V1471">
        <v>0</v>
      </c>
      <c r="W1471" t="s">
        <v>50</v>
      </c>
      <c r="X1471">
        <v>1</v>
      </c>
    </row>
    <row r="1472" spans="2:24" x14ac:dyDescent="0.2">
      <c r="B1472">
        <v>9305</v>
      </c>
      <c r="C1472">
        <v>1977</v>
      </c>
      <c r="D1472" t="s">
        <v>43</v>
      </c>
      <c r="E1472" t="s">
        <v>28</v>
      </c>
      <c r="F1472" t="s">
        <v>1701</v>
      </c>
      <c r="G1472">
        <v>0</v>
      </c>
      <c r="H1472">
        <v>0</v>
      </c>
      <c r="I1472" s="1">
        <v>41613</v>
      </c>
      <c r="J1472">
        <v>65</v>
      </c>
      <c r="K1472">
        <v>311</v>
      </c>
      <c r="L1472">
        <v>26</v>
      </c>
      <c r="M1472">
        <v>640</v>
      </c>
      <c r="N1472">
        <v>180</v>
      </c>
      <c r="O1472">
        <v>37</v>
      </c>
      <c r="P1472">
        <v>121</v>
      </c>
      <c r="Q1472">
        <v>1</v>
      </c>
      <c r="R1472">
        <v>4</v>
      </c>
      <c r="S1472">
        <v>13</v>
      </c>
      <c r="T1472">
        <v>2</v>
      </c>
      <c r="U1472">
        <v>0</v>
      </c>
      <c r="V1472">
        <v>0</v>
      </c>
      <c r="W1472" t="s">
        <v>27</v>
      </c>
      <c r="X1472">
        <v>0</v>
      </c>
    </row>
    <row r="1473" spans="2:24" x14ac:dyDescent="0.2">
      <c r="B1473">
        <v>4706</v>
      </c>
      <c r="C1473">
        <v>1967</v>
      </c>
      <c r="D1473" t="s">
        <v>23</v>
      </c>
      <c r="E1473" t="s">
        <v>28</v>
      </c>
      <c r="F1473" t="s">
        <v>1702</v>
      </c>
      <c r="G1473">
        <v>0</v>
      </c>
      <c r="H1473">
        <v>1</v>
      </c>
      <c r="I1473" t="s">
        <v>436</v>
      </c>
      <c r="J1473">
        <v>65</v>
      </c>
      <c r="K1473">
        <v>29</v>
      </c>
      <c r="L1473">
        <v>0</v>
      </c>
      <c r="M1473">
        <v>5</v>
      </c>
      <c r="N1473">
        <v>0</v>
      </c>
      <c r="O1473">
        <v>1</v>
      </c>
      <c r="P1473">
        <v>5</v>
      </c>
      <c r="Q1473">
        <v>1</v>
      </c>
      <c r="R1473">
        <v>1</v>
      </c>
      <c r="S1473">
        <v>3</v>
      </c>
      <c r="T1473">
        <v>5</v>
      </c>
      <c r="U1473">
        <v>0</v>
      </c>
      <c r="V1473">
        <v>0</v>
      </c>
      <c r="W1473" t="s">
        <v>31</v>
      </c>
      <c r="X1473">
        <v>0</v>
      </c>
    </row>
    <row r="1474" spans="2:24" x14ac:dyDescent="0.2">
      <c r="B1474">
        <v>4437</v>
      </c>
      <c r="C1474">
        <v>1963</v>
      </c>
      <c r="D1474" t="s">
        <v>23</v>
      </c>
      <c r="E1474" t="s">
        <v>32</v>
      </c>
      <c r="F1474" t="s">
        <v>1703</v>
      </c>
      <c r="G1474">
        <v>1</v>
      </c>
      <c r="H1474">
        <v>1</v>
      </c>
      <c r="I1474" t="s">
        <v>344</v>
      </c>
      <c r="J1474">
        <v>65</v>
      </c>
      <c r="K1474">
        <v>112</v>
      </c>
      <c r="L1474">
        <v>6</v>
      </c>
      <c r="M1474">
        <v>92</v>
      </c>
      <c r="N1474">
        <v>3</v>
      </c>
      <c r="O1474">
        <v>9</v>
      </c>
      <c r="P1474">
        <v>38</v>
      </c>
      <c r="Q1474">
        <v>2</v>
      </c>
      <c r="R1474">
        <v>3</v>
      </c>
      <c r="S1474">
        <v>5</v>
      </c>
      <c r="T1474">
        <v>4</v>
      </c>
      <c r="U1474">
        <v>0</v>
      </c>
      <c r="V1474">
        <v>0</v>
      </c>
      <c r="W1474" t="s">
        <v>27</v>
      </c>
      <c r="X1474">
        <v>0</v>
      </c>
    </row>
    <row r="1475" spans="2:24" x14ac:dyDescent="0.2">
      <c r="B1475">
        <v>3081</v>
      </c>
      <c r="C1475">
        <v>1979</v>
      </c>
      <c r="D1475" t="s">
        <v>40</v>
      </c>
      <c r="E1475" t="s">
        <v>32</v>
      </c>
      <c r="F1475" t="s">
        <v>1704</v>
      </c>
      <c r="G1475">
        <v>1</v>
      </c>
      <c r="H1475">
        <v>0</v>
      </c>
      <c r="I1475" t="s">
        <v>470</v>
      </c>
      <c r="J1475">
        <v>65</v>
      </c>
      <c r="K1475">
        <v>7</v>
      </c>
      <c r="L1475">
        <v>2</v>
      </c>
      <c r="M1475">
        <v>6</v>
      </c>
      <c r="N1475">
        <v>2</v>
      </c>
      <c r="O1475">
        <v>0</v>
      </c>
      <c r="P1475">
        <v>3</v>
      </c>
      <c r="Q1475">
        <v>1</v>
      </c>
      <c r="R1475">
        <v>1</v>
      </c>
      <c r="S1475">
        <v>2</v>
      </c>
      <c r="T1475">
        <v>7</v>
      </c>
      <c r="U1475">
        <v>0</v>
      </c>
      <c r="V1475">
        <v>0</v>
      </c>
      <c r="W1475" t="s">
        <v>27</v>
      </c>
      <c r="X1475">
        <v>0</v>
      </c>
    </row>
    <row r="1476" spans="2:24" x14ac:dyDescent="0.2">
      <c r="B1476">
        <v>3536</v>
      </c>
      <c r="C1476">
        <v>1961</v>
      </c>
      <c r="D1476" t="s">
        <v>23</v>
      </c>
      <c r="E1476" t="s">
        <v>36</v>
      </c>
      <c r="F1476" t="s">
        <v>1705</v>
      </c>
      <c r="G1476">
        <v>0</v>
      </c>
      <c r="H1476">
        <v>1</v>
      </c>
      <c r="I1476" t="s">
        <v>376</v>
      </c>
      <c r="J1476">
        <v>65</v>
      </c>
      <c r="K1476">
        <v>7</v>
      </c>
      <c r="L1476">
        <v>11</v>
      </c>
      <c r="M1476">
        <v>3</v>
      </c>
      <c r="N1476">
        <v>10</v>
      </c>
      <c r="O1476">
        <v>4</v>
      </c>
      <c r="P1476">
        <v>20</v>
      </c>
      <c r="Q1476">
        <v>2</v>
      </c>
      <c r="R1476">
        <v>1</v>
      </c>
      <c r="S1476">
        <v>3</v>
      </c>
      <c r="T1476">
        <v>5</v>
      </c>
      <c r="U1476">
        <v>0</v>
      </c>
      <c r="V1476">
        <v>0</v>
      </c>
      <c r="W1476" t="s">
        <v>50</v>
      </c>
      <c r="X1476">
        <v>0</v>
      </c>
    </row>
    <row r="1477" spans="2:24" x14ac:dyDescent="0.2">
      <c r="B1477">
        <v>8686</v>
      </c>
      <c r="C1477">
        <v>1980</v>
      </c>
      <c r="D1477" t="s">
        <v>118</v>
      </c>
      <c r="E1477" t="s">
        <v>36</v>
      </c>
      <c r="F1477" t="s">
        <v>1706</v>
      </c>
      <c r="G1477">
        <v>1</v>
      </c>
      <c r="H1477">
        <v>0</v>
      </c>
      <c r="I1477" s="1">
        <v>41487</v>
      </c>
      <c r="J1477">
        <v>65</v>
      </c>
      <c r="K1477">
        <v>5</v>
      </c>
      <c r="L1477">
        <v>23</v>
      </c>
      <c r="M1477">
        <v>15</v>
      </c>
      <c r="N1477">
        <v>0</v>
      </c>
      <c r="O1477">
        <v>18</v>
      </c>
      <c r="P1477">
        <v>14</v>
      </c>
      <c r="Q1477">
        <v>2</v>
      </c>
      <c r="R1477">
        <v>2</v>
      </c>
      <c r="S1477">
        <v>3</v>
      </c>
      <c r="T1477">
        <v>8</v>
      </c>
      <c r="U1477">
        <v>0</v>
      </c>
      <c r="V1477">
        <v>0</v>
      </c>
      <c r="W1477" t="s">
        <v>27</v>
      </c>
      <c r="X1477">
        <v>0</v>
      </c>
    </row>
    <row r="1478" spans="2:24" x14ac:dyDescent="0.2">
      <c r="B1478">
        <v>9707</v>
      </c>
      <c r="C1478">
        <v>1970</v>
      </c>
      <c r="D1478" t="s">
        <v>40</v>
      </c>
      <c r="E1478" t="s">
        <v>32</v>
      </c>
      <c r="F1478" t="s">
        <v>1707</v>
      </c>
      <c r="G1478">
        <v>0</v>
      </c>
      <c r="H1478">
        <v>1</v>
      </c>
      <c r="I1478" t="s">
        <v>74</v>
      </c>
      <c r="J1478">
        <v>65</v>
      </c>
      <c r="K1478">
        <v>1103</v>
      </c>
      <c r="L1478">
        <v>0</v>
      </c>
      <c r="M1478">
        <v>45</v>
      </c>
      <c r="N1478">
        <v>0</v>
      </c>
      <c r="O1478">
        <v>0</v>
      </c>
      <c r="P1478">
        <v>34</v>
      </c>
      <c r="Q1478">
        <v>3</v>
      </c>
      <c r="R1478">
        <v>4</v>
      </c>
      <c r="S1478">
        <v>11</v>
      </c>
      <c r="T1478">
        <v>8</v>
      </c>
      <c r="U1478">
        <v>0</v>
      </c>
      <c r="V1478">
        <v>0</v>
      </c>
      <c r="W1478" t="s">
        <v>27</v>
      </c>
      <c r="X1478">
        <v>2</v>
      </c>
    </row>
    <row r="1479" spans="2:24" x14ac:dyDescent="0.2">
      <c r="B1479">
        <v>10872</v>
      </c>
      <c r="C1479">
        <v>1970</v>
      </c>
      <c r="D1479" t="s">
        <v>40</v>
      </c>
      <c r="E1479" t="s">
        <v>32</v>
      </c>
      <c r="F1479" t="s">
        <v>1707</v>
      </c>
      <c r="G1479">
        <v>0</v>
      </c>
      <c r="H1479">
        <v>1</v>
      </c>
      <c r="I1479" t="s">
        <v>74</v>
      </c>
      <c r="J1479">
        <v>65</v>
      </c>
      <c r="K1479">
        <v>1103</v>
      </c>
      <c r="L1479">
        <v>0</v>
      </c>
      <c r="M1479">
        <v>45</v>
      </c>
      <c r="N1479">
        <v>0</v>
      </c>
      <c r="O1479">
        <v>0</v>
      </c>
      <c r="P1479">
        <v>34</v>
      </c>
      <c r="Q1479">
        <v>3</v>
      </c>
      <c r="R1479">
        <v>4</v>
      </c>
      <c r="S1479">
        <v>11</v>
      </c>
      <c r="T1479">
        <v>8</v>
      </c>
      <c r="U1479">
        <v>0</v>
      </c>
      <c r="V1479">
        <v>0</v>
      </c>
      <c r="W1479" t="s">
        <v>27</v>
      </c>
      <c r="X1479">
        <v>2</v>
      </c>
    </row>
    <row r="1480" spans="2:24" x14ac:dyDescent="0.2">
      <c r="B1480">
        <v>9058</v>
      </c>
      <c r="C1480">
        <v>1956</v>
      </c>
      <c r="D1480" t="s">
        <v>23</v>
      </c>
      <c r="E1480" t="s">
        <v>55</v>
      </c>
      <c r="F1480" t="s">
        <v>1708</v>
      </c>
      <c r="G1480">
        <v>0</v>
      </c>
      <c r="H1480">
        <v>0</v>
      </c>
      <c r="I1480" t="s">
        <v>630</v>
      </c>
      <c r="J1480">
        <v>65</v>
      </c>
      <c r="K1480">
        <v>1060</v>
      </c>
      <c r="L1480">
        <v>21</v>
      </c>
      <c r="M1480">
        <v>530</v>
      </c>
      <c r="N1480">
        <v>32</v>
      </c>
      <c r="O1480">
        <v>0</v>
      </c>
      <c r="P1480">
        <v>224</v>
      </c>
      <c r="Q1480">
        <v>1</v>
      </c>
      <c r="R1480">
        <v>5</v>
      </c>
      <c r="S1480">
        <v>5</v>
      </c>
      <c r="T1480">
        <v>3</v>
      </c>
      <c r="U1480">
        <v>1</v>
      </c>
      <c r="V1480">
        <v>0</v>
      </c>
      <c r="W1480" t="s">
        <v>27</v>
      </c>
      <c r="X1480">
        <v>3</v>
      </c>
    </row>
    <row r="1481" spans="2:24" x14ac:dyDescent="0.2">
      <c r="B1481">
        <v>4640</v>
      </c>
      <c r="C1481">
        <v>1968</v>
      </c>
      <c r="D1481" t="s">
        <v>23</v>
      </c>
      <c r="E1481" t="s">
        <v>24</v>
      </c>
      <c r="F1481" t="s">
        <v>1709</v>
      </c>
      <c r="G1481">
        <v>0</v>
      </c>
      <c r="H1481">
        <v>1</v>
      </c>
      <c r="I1481" t="s">
        <v>271</v>
      </c>
      <c r="J1481">
        <v>65</v>
      </c>
      <c r="K1481">
        <v>561</v>
      </c>
      <c r="L1481">
        <v>85</v>
      </c>
      <c r="M1481">
        <v>171</v>
      </c>
      <c r="N1481">
        <v>25</v>
      </c>
      <c r="O1481">
        <v>123</v>
      </c>
      <c r="P1481">
        <v>114</v>
      </c>
      <c r="Q1481">
        <v>2</v>
      </c>
      <c r="R1481">
        <v>4</v>
      </c>
      <c r="S1481">
        <v>13</v>
      </c>
      <c r="T1481">
        <v>2</v>
      </c>
      <c r="U1481">
        <v>0</v>
      </c>
      <c r="V1481">
        <v>0</v>
      </c>
      <c r="W1481" t="s">
        <v>67</v>
      </c>
      <c r="X1481">
        <v>0</v>
      </c>
    </row>
    <row r="1482" spans="2:24" x14ac:dyDescent="0.2">
      <c r="B1482">
        <v>2525</v>
      </c>
      <c r="C1482">
        <v>1975</v>
      </c>
      <c r="D1482" t="s">
        <v>40</v>
      </c>
      <c r="E1482" t="s">
        <v>32</v>
      </c>
      <c r="F1482" t="s">
        <v>1710</v>
      </c>
      <c r="G1482">
        <v>0</v>
      </c>
      <c r="H1482">
        <v>0</v>
      </c>
      <c r="I1482" t="s">
        <v>78</v>
      </c>
      <c r="J1482">
        <v>65</v>
      </c>
      <c r="K1482">
        <v>153</v>
      </c>
      <c r="L1482">
        <v>64</v>
      </c>
      <c r="M1482">
        <v>123</v>
      </c>
      <c r="N1482">
        <v>116</v>
      </c>
      <c r="O1482">
        <v>64</v>
      </c>
      <c r="P1482">
        <v>14</v>
      </c>
      <c r="Q1482">
        <v>2</v>
      </c>
      <c r="R1482">
        <v>5</v>
      </c>
      <c r="S1482">
        <v>9</v>
      </c>
      <c r="T1482">
        <v>6</v>
      </c>
      <c r="U1482">
        <v>1</v>
      </c>
      <c r="V1482">
        <v>0</v>
      </c>
      <c r="W1482" t="s">
        <v>31</v>
      </c>
      <c r="X1482">
        <v>0</v>
      </c>
    </row>
    <row r="1483" spans="2:24" x14ac:dyDescent="0.2">
      <c r="B1483">
        <v>9503</v>
      </c>
      <c r="C1483">
        <v>1981</v>
      </c>
      <c r="D1483" t="s">
        <v>23</v>
      </c>
      <c r="E1483" t="s">
        <v>28</v>
      </c>
      <c r="F1483" t="s">
        <v>1711</v>
      </c>
      <c r="G1483">
        <v>0</v>
      </c>
      <c r="H1483">
        <v>0</v>
      </c>
      <c r="I1483" t="s">
        <v>1621</v>
      </c>
      <c r="J1483">
        <v>65</v>
      </c>
      <c r="K1483">
        <v>39</v>
      </c>
      <c r="L1483">
        <v>33</v>
      </c>
      <c r="M1483">
        <v>130</v>
      </c>
      <c r="N1483">
        <v>41</v>
      </c>
      <c r="O1483">
        <v>26</v>
      </c>
      <c r="P1483">
        <v>44</v>
      </c>
      <c r="Q1483">
        <v>2</v>
      </c>
      <c r="R1483">
        <v>5</v>
      </c>
      <c r="S1483">
        <v>5</v>
      </c>
      <c r="T1483">
        <v>8</v>
      </c>
      <c r="U1483">
        <v>0</v>
      </c>
      <c r="V1483">
        <v>0</v>
      </c>
      <c r="W1483" t="s">
        <v>27</v>
      </c>
      <c r="X1483">
        <v>0</v>
      </c>
    </row>
    <row r="1484" spans="2:24" x14ac:dyDescent="0.2">
      <c r="B1484">
        <v>10704</v>
      </c>
      <c r="C1484">
        <v>1970</v>
      </c>
      <c r="D1484" t="s">
        <v>23</v>
      </c>
      <c r="E1484" t="s">
        <v>28</v>
      </c>
      <c r="F1484" t="s">
        <v>1712</v>
      </c>
      <c r="G1484">
        <v>0</v>
      </c>
      <c r="H1484">
        <v>1</v>
      </c>
      <c r="I1484" t="s">
        <v>1713</v>
      </c>
      <c r="J1484">
        <v>65</v>
      </c>
      <c r="K1484">
        <v>404</v>
      </c>
      <c r="L1484">
        <v>0</v>
      </c>
      <c r="M1484">
        <v>92</v>
      </c>
      <c r="N1484">
        <v>28</v>
      </c>
      <c r="O1484">
        <v>27</v>
      </c>
      <c r="P1484">
        <v>142</v>
      </c>
      <c r="Q1484">
        <v>2</v>
      </c>
      <c r="R1484">
        <v>6</v>
      </c>
      <c r="S1484">
        <v>9</v>
      </c>
      <c r="T1484">
        <v>4</v>
      </c>
      <c r="U1484">
        <v>0</v>
      </c>
      <c r="V1484">
        <v>0</v>
      </c>
      <c r="W1484" t="s">
        <v>27</v>
      </c>
      <c r="X1484">
        <v>0</v>
      </c>
    </row>
    <row r="1485" spans="2:24" x14ac:dyDescent="0.2">
      <c r="B1485">
        <v>2669</v>
      </c>
      <c r="C1485">
        <v>1994</v>
      </c>
      <c r="D1485" t="s">
        <v>23</v>
      </c>
      <c r="E1485" t="s">
        <v>28</v>
      </c>
      <c r="F1485" t="s">
        <v>1714</v>
      </c>
      <c r="G1485">
        <v>0</v>
      </c>
      <c r="H1485">
        <v>0</v>
      </c>
      <c r="I1485" s="1">
        <v>41734</v>
      </c>
      <c r="J1485">
        <v>66</v>
      </c>
      <c r="K1485">
        <v>375</v>
      </c>
      <c r="L1485">
        <v>152</v>
      </c>
      <c r="M1485">
        <v>335</v>
      </c>
      <c r="N1485">
        <v>93</v>
      </c>
      <c r="O1485">
        <v>91</v>
      </c>
      <c r="P1485">
        <v>81</v>
      </c>
      <c r="Q1485">
        <v>1</v>
      </c>
      <c r="R1485">
        <v>5</v>
      </c>
      <c r="S1485">
        <v>6</v>
      </c>
      <c r="T1485">
        <v>2</v>
      </c>
      <c r="U1485">
        <v>0</v>
      </c>
      <c r="V1485">
        <v>0</v>
      </c>
      <c r="W1485" t="s">
        <v>27</v>
      </c>
      <c r="X1485">
        <v>0</v>
      </c>
    </row>
    <row r="1486" spans="2:24" x14ac:dyDescent="0.2">
      <c r="B1486">
        <v>10037</v>
      </c>
      <c r="C1486">
        <v>1994</v>
      </c>
      <c r="D1486" t="s">
        <v>23</v>
      </c>
      <c r="E1486" t="s">
        <v>28</v>
      </c>
      <c r="F1486" t="s">
        <v>1714</v>
      </c>
      <c r="G1486">
        <v>0</v>
      </c>
      <c r="H1486">
        <v>0</v>
      </c>
      <c r="I1486" s="1">
        <v>41734</v>
      </c>
      <c r="J1486">
        <v>66</v>
      </c>
      <c r="K1486">
        <v>375</v>
      </c>
      <c r="L1486">
        <v>152</v>
      </c>
      <c r="M1486">
        <v>335</v>
      </c>
      <c r="N1486">
        <v>93</v>
      </c>
      <c r="O1486">
        <v>91</v>
      </c>
      <c r="P1486">
        <v>81</v>
      </c>
      <c r="Q1486">
        <v>1</v>
      </c>
      <c r="R1486">
        <v>5</v>
      </c>
      <c r="S1486">
        <v>6</v>
      </c>
      <c r="T1486">
        <v>2</v>
      </c>
      <c r="U1486">
        <v>0</v>
      </c>
      <c r="V1486">
        <v>0</v>
      </c>
      <c r="W1486" t="s">
        <v>67</v>
      </c>
      <c r="X1486">
        <v>0</v>
      </c>
    </row>
    <row r="1487" spans="2:24" x14ac:dyDescent="0.2">
      <c r="B1487">
        <v>5680</v>
      </c>
      <c r="C1487">
        <v>1985</v>
      </c>
      <c r="D1487" t="s">
        <v>43</v>
      </c>
      <c r="E1487" t="s">
        <v>32</v>
      </c>
      <c r="F1487" t="s">
        <v>1715</v>
      </c>
      <c r="G1487">
        <v>1</v>
      </c>
      <c r="H1487">
        <v>0</v>
      </c>
      <c r="I1487" t="s">
        <v>1716</v>
      </c>
      <c r="J1487">
        <v>66</v>
      </c>
      <c r="K1487">
        <v>10</v>
      </c>
      <c r="L1487">
        <v>4</v>
      </c>
      <c r="M1487">
        <v>7</v>
      </c>
      <c r="N1487">
        <v>0</v>
      </c>
      <c r="O1487">
        <v>6</v>
      </c>
      <c r="P1487">
        <v>3</v>
      </c>
      <c r="Q1487">
        <v>1</v>
      </c>
      <c r="R1487">
        <v>1</v>
      </c>
      <c r="S1487">
        <v>3</v>
      </c>
      <c r="T1487">
        <v>6</v>
      </c>
      <c r="U1487">
        <v>0</v>
      </c>
      <c r="V1487">
        <v>0</v>
      </c>
      <c r="W1487" t="s">
        <v>27</v>
      </c>
      <c r="X1487">
        <v>0</v>
      </c>
    </row>
    <row r="1488" spans="2:24" x14ac:dyDescent="0.2">
      <c r="B1488">
        <v>3726</v>
      </c>
      <c r="C1488">
        <v>1987</v>
      </c>
      <c r="D1488" t="s">
        <v>40</v>
      </c>
      <c r="E1488" t="s">
        <v>36</v>
      </c>
      <c r="F1488" t="s">
        <v>1717</v>
      </c>
      <c r="G1488">
        <v>1</v>
      </c>
      <c r="H1488">
        <v>0</v>
      </c>
      <c r="I1488" t="s">
        <v>1459</v>
      </c>
      <c r="J1488">
        <v>66</v>
      </c>
      <c r="K1488">
        <v>4</v>
      </c>
      <c r="L1488">
        <v>1</v>
      </c>
      <c r="M1488">
        <v>9</v>
      </c>
      <c r="N1488">
        <v>3</v>
      </c>
      <c r="O1488">
        <v>0</v>
      </c>
      <c r="P1488">
        <v>0</v>
      </c>
      <c r="Q1488">
        <v>1</v>
      </c>
      <c r="R1488">
        <v>1</v>
      </c>
      <c r="S1488">
        <v>2</v>
      </c>
      <c r="T1488">
        <v>8</v>
      </c>
      <c r="U1488">
        <v>0</v>
      </c>
      <c r="V1488">
        <v>0</v>
      </c>
      <c r="W1488" t="s">
        <v>67</v>
      </c>
      <c r="X1488">
        <v>0</v>
      </c>
    </row>
    <row r="1489" spans="2:24" x14ac:dyDescent="0.2">
      <c r="B1489">
        <v>4548</v>
      </c>
      <c r="C1489">
        <v>1982</v>
      </c>
      <c r="D1489" t="s">
        <v>23</v>
      </c>
      <c r="E1489" t="s">
        <v>28</v>
      </c>
      <c r="F1489" t="s">
        <v>1718</v>
      </c>
      <c r="G1489">
        <v>1</v>
      </c>
      <c r="H1489">
        <v>1</v>
      </c>
      <c r="I1489" t="s">
        <v>361</v>
      </c>
      <c r="J1489">
        <v>66</v>
      </c>
      <c r="K1489">
        <v>23</v>
      </c>
      <c r="L1489">
        <v>4</v>
      </c>
      <c r="M1489">
        <v>10</v>
      </c>
      <c r="N1489">
        <v>0</v>
      </c>
      <c r="O1489">
        <v>2</v>
      </c>
      <c r="P1489">
        <v>15</v>
      </c>
      <c r="Q1489">
        <v>1</v>
      </c>
      <c r="R1489">
        <v>1</v>
      </c>
      <c r="S1489">
        <v>3</v>
      </c>
      <c r="T1489">
        <v>4</v>
      </c>
      <c r="U1489">
        <v>0</v>
      </c>
      <c r="V1489">
        <v>0</v>
      </c>
      <c r="W1489" t="s">
        <v>31</v>
      </c>
      <c r="X1489">
        <v>0</v>
      </c>
    </row>
    <row r="1490" spans="2:24" x14ac:dyDescent="0.2">
      <c r="B1490">
        <v>4599</v>
      </c>
      <c r="C1490">
        <v>1977</v>
      </c>
      <c r="D1490" t="s">
        <v>53</v>
      </c>
      <c r="E1490" t="s">
        <v>32</v>
      </c>
      <c r="F1490" t="s">
        <v>1719</v>
      </c>
      <c r="G1490">
        <v>0</v>
      </c>
      <c r="H1490">
        <v>2</v>
      </c>
      <c r="I1490" s="1">
        <v>41375</v>
      </c>
      <c r="J1490">
        <v>66</v>
      </c>
      <c r="K1490">
        <v>411</v>
      </c>
      <c r="L1490">
        <v>0</v>
      </c>
      <c r="M1490">
        <v>26</v>
      </c>
      <c r="N1490">
        <v>0</v>
      </c>
      <c r="O1490">
        <v>0</v>
      </c>
      <c r="P1490">
        <v>21</v>
      </c>
      <c r="Q1490">
        <v>6</v>
      </c>
      <c r="R1490">
        <v>7</v>
      </c>
      <c r="S1490">
        <v>7</v>
      </c>
      <c r="T1490">
        <v>7</v>
      </c>
      <c r="U1490">
        <v>0</v>
      </c>
      <c r="V1490">
        <v>0</v>
      </c>
      <c r="W1490" t="s">
        <v>31</v>
      </c>
      <c r="X1490">
        <v>0</v>
      </c>
    </row>
    <row r="1491" spans="2:24" x14ac:dyDescent="0.2">
      <c r="B1491">
        <v>879</v>
      </c>
      <c r="C1491">
        <v>1977</v>
      </c>
      <c r="D1491" t="s">
        <v>53</v>
      </c>
      <c r="E1491" t="s">
        <v>32</v>
      </c>
      <c r="F1491" t="s">
        <v>1719</v>
      </c>
      <c r="G1491">
        <v>0</v>
      </c>
      <c r="H1491">
        <v>2</v>
      </c>
      <c r="I1491" s="1">
        <v>41375</v>
      </c>
      <c r="J1491">
        <v>66</v>
      </c>
      <c r="K1491">
        <v>411</v>
      </c>
      <c r="L1491">
        <v>0</v>
      </c>
      <c r="M1491">
        <v>26</v>
      </c>
      <c r="N1491">
        <v>0</v>
      </c>
      <c r="O1491">
        <v>0</v>
      </c>
      <c r="P1491">
        <v>21</v>
      </c>
      <c r="Q1491">
        <v>6</v>
      </c>
      <c r="R1491">
        <v>7</v>
      </c>
      <c r="S1491">
        <v>7</v>
      </c>
      <c r="T1491">
        <v>7</v>
      </c>
      <c r="U1491">
        <v>0</v>
      </c>
      <c r="V1491">
        <v>0</v>
      </c>
      <c r="W1491" t="s">
        <v>67</v>
      </c>
      <c r="X1491">
        <v>0</v>
      </c>
    </row>
    <row r="1492" spans="2:24" x14ac:dyDescent="0.2">
      <c r="B1492">
        <v>7409</v>
      </c>
      <c r="C1492">
        <v>1971</v>
      </c>
      <c r="D1492" t="s">
        <v>23</v>
      </c>
      <c r="E1492" t="s">
        <v>36</v>
      </c>
      <c r="F1492" t="s">
        <v>1720</v>
      </c>
      <c r="G1492">
        <v>1</v>
      </c>
      <c r="H1492">
        <v>0</v>
      </c>
      <c r="I1492" t="s">
        <v>1721</v>
      </c>
      <c r="J1492">
        <v>66</v>
      </c>
      <c r="K1492">
        <v>211</v>
      </c>
      <c r="L1492">
        <v>2</v>
      </c>
      <c r="M1492">
        <v>30</v>
      </c>
      <c r="N1492">
        <v>7</v>
      </c>
      <c r="O1492">
        <v>7</v>
      </c>
      <c r="P1492">
        <v>10</v>
      </c>
      <c r="Q1492">
        <v>2</v>
      </c>
      <c r="R1492">
        <v>4</v>
      </c>
      <c r="S1492">
        <v>6</v>
      </c>
      <c r="T1492">
        <v>5</v>
      </c>
      <c r="U1492">
        <v>0</v>
      </c>
      <c r="V1492">
        <v>0</v>
      </c>
      <c r="W1492" t="s">
        <v>27</v>
      </c>
      <c r="X1492">
        <v>0</v>
      </c>
    </row>
    <row r="1493" spans="2:24" x14ac:dyDescent="0.2">
      <c r="B1493">
        <v>1964</v>
      </c>
      <c r="C1493">
        <v>1952</v>
      </c>
      <c r="D1493" t="s">
        <v>23</v>
      </c>
      <c r="E1493" t="s">
        <v>36</v>
      </c>
      <c r="F1493" t="s">
        <v>1722</v>
      </c>
      <c r="G1493">
        <v>0</v>
      </c>
      <c r="H1493">
        <v>0</v>
      </c>
      <c r="I1493" s="1">
        <v>41403</v>
      </c>
      <c r="J1493">
        <v>66</v>
      </c>
      <c r="K1493">
        <v>446</v>
      </c>
      <c r="L1493">
        <v>107</v>
      </c>
      <c r="M1493">
        <v>768</v>
      </c>
      <c r="N1493">
        <v>33</v>
      </c>
      <c r="O1493">
        <v>196</v>
      </c>
      <c r="P1493">
        <v>53</v>
      </c>
      <c r="Q1493">
        <v>1</v>
      </c>
      <c r="R1493">
        <v>5</v>
      </c>
      <c r="S1493">
        <v>6</v>
      </c>
      <c r="T1493">
        <v>2</v>
      </c>
      <c r="U1493">
        <v>0</v>
      </c>
      <c r="V1493">
        <v>0</v>
      </c>
      <c r="W1493" t="s">
        <v>27</v>
      </c>
      <c r="X1493">
        <v>0</v>
      </c>
    </row>
    <row r="1494" spans="2:24" x14ac:dyDescent="0.2">
      <c r="B1494">
        <v>0</v>
      </c>
      <c r="C1494">
        <v>1986</v>
      </c>
      <c r="D1494" t="s">
        <v>23</v>
      </c>
      <c r="E1494" t="s">
        <v>32</v>
      </c>
      <c r="F1494" t="s">
        <v>1723</v>
      </c>
      <c r="G1494">
        <v>0</v>
      </c>
      <c r="H1494">
        <v>0</v>
      </c>
      <c r="I1494" s="1">
        <v>41369</v>
      </c>
      <c r="J1494">
        <v>66</v>
      </c>
      <c r="K1494">
        <v>239</v>
      </c>
      <c r="L1494">
        <v>10</v>
      </c>
      <c r="M1494">
        <v>554</v>
      </c>
      <c r="N1494">
        <v>254</v>
      </c>
      <c r="O1494">
        <v>87</v>
      </c>
      <c r="P1494">
        <v>54</v>
      </c>
      <c r="Q1494">
        <v>1</v>
      </c>
      <c r="R1494">
        <v>3</v>
      </c>
      <c r="S1494">
        <v>9</v>
      </c>
      <c r="T1494">
        <v>1</v>
      </c>
      <c r="U1494">
        <v>0</v>
      </c>
      <c r="V1494">
        <v>0</v>
      </c>
      <c r="W1494" t="s">
        <v>67</v>
      </c>
      <c r="X1494">
        <v>0</v>
      </c>
    </row>
    <row r="1495" spans="2:24" x14ac:dyDescent="0.2">
      <c r="B1495">
        <v>4860</v>
      </c>
      <c r="C1495">
        <v>1971</v>
      </c>
      <c r="D1495" t="s">
        <v>23</v>
      </c>
      <c r="E1495" t="s">
        <v>28</v>
      </c>
      <c r="F1495" t="s">
        <v>1724</v>
      </c>
      <c r="G1495">
        <v>1</v>
      </c>
      <c r="H1495">
        <v>0</v>
      </c>
      <c r="I1495" s="1">
        <v>41489</v>
      </c>
      <c r="J1495">
        <v>66</v>
      </c>
      <c r="K1495">
        <v>7</v>
      </c>
      <c r="L1495">
        <v>2</v>
      </c>
      <c r="M1495">
        <v>8</v>
      </c>
      <c r="N1495">
        <v>3</v>
      </c>
      <c r="O1495">
        <v>2</v>
      </c>
      <c r="P1495">
        <v>3</v>
      </c>
      <c r="Q1495">
        <v>1</v>
      </c>
      <c r="R1495">
        <v>1</v>
      </c>
      <c r="S1495">
        <v>3</v>
      </c>
      <c r="T1495">
        <v>6</v>
      </c>
      <c r="U1495">
        <v>0</v>
      </c>
      <c r="V1495">
        <v>0</v>
      </c>
      <c r="W1495" t="s">
        <v>27</v>
      </c>
      <c r="X1495">
        <v>0</v>
      </c>
    </row>
    <row r="1496" spans="2:24" x14ac:dyDescent="0.2">
      <c r="B1496">
        <v>425</v>
      </c>
      <c r="C1496">
        <v>1986</v>
      </c>
      <c r="D1496" t="s">
        <v>23</v>
      </c>
      <c r="E1496" t="s">
        <v>32</v>
      </c>
      <c r="F1496" t="s">
        <v>1725</v>
      </c>
      <c r="G1496">
        <v>2</v>
      </c>
      <c r="H1496">
        <v>0</v>
      </c>
      <c r="I1496" t="s">
        <v>312</v>
      </c>
      <c r="J1496">
        <v>66</v>
      </c>
      <c r="K1496">
        <v>374</v>
      </c>
      <c r="L1496">
        <v>64</v>
      </c>
      <c r="M1496">
        <v>116</v>
      </c>
      <c r="N1496">
        <v>84</v>
      </c>
      <c r="O1496">
        <v>25</v>
      </c>
      <c r="P1496">
        <v>64</v>
      </c>
      <c r="Q1496">
        <v>3</v>
      </c>
      <c r="R1496">
        <v>6</v>
      </c>
      <c r="S1496">
        <v>11</v>
      </c>
      <c r="T1496">
        <v>5</v>
      </c>
      <c r="U1496">
        <v>0</v>
      </c>
      <c r="V1496">
        <v>0</v>
      </c>
      <c r="W1496" t="s">
        <v>50</v>
      </c>
      <c r="X1496">
        <v>0</v>
      </c>
    </row>
    <row r="1497" spans="2:24" x14ac:dyDescent="0.2">
      <c r="B1497">
        <v>9500</v>
      </c>
      <c r="C1497">
        <v>1960</v>
      </c>
      <c r="D1497" t="s">
        <v>23</v>
      </c>
      <c r="E1497" t="s">
        <v>32</v>
      </c>
      <c r="F1497" t="s">
        <v>1726</v>
      </c>
      <c r="G1497">
        <v>0</v>
      </c>
      <c r="H1497">
        <v>1</v>
      </c>
      <c r="I1497" t="s">
        <v>544</v>
      </c>
      <c r="J1497">
        <v>66</v>
      </c>
      <c r="K1497">
        <v>221</v>
      </c>
      <c r="L1497">
        <v>104</v>
      </c>
      <c r="M1497">
        <v>169</v>
      </c>
      <c r="N1497">
        <v>102</v>
      </c>
      <c r="O1497">
        <v>78</v>
      </c>
      <c r="P1497">
        <v>84</v>
      </c>
      <c r="Q1497">
        <v>3</v>
      </c>
      <c r="R1497">
        <v>9</v>
      </c>
      <c r="S1497">
        <v>8</v>
      </c>
      <c r="T1497">
        <v>7</v>
      </c>
      <c r="U1497">
        <v>0</v>
      </c>
      <c r="V1497">
        <v>1</v>
      </c>
      <c r="W1497" t="s">
        <v>27</v>
      </c>
      <c r="X1497">
        <v>0</v>
      </c>
    </row>
    <row r="1498" spans="2:24" x14ac:dyDescent="0.2">
      <c r="B1498">
        <v>3074</v>
      </c>
      <c r="C1498">
        <v>1985</v>
      </c>
      <c r="D1498" t="s">
        <v>40</v>
      </c>
      <c r="E1498" t="s">
        <v>32</v>
      </c>
      <c r="F1498" t="s">
        <v>1727</v>
      </c>
      <c r="G1498">
        <v>0</v>
      </c>
      <c r="H1498">
        <v>0</v>
      </c>
      <c r="I1498" t="s">
        <v>1154</v>
      </c>
      <c r="J1498">
        <v>66</v>
      </c>
      <c r="K1498">
        <v>1218</v>
      </c>
      <c r="L1498">
        <v>107</v>
      </c>
      <c r="M1498">
        <v>304</v>
      </c>
      <c r="N1498">
        <v>23</v>
      </c>
      <c r="O1498">
        <v>143</v>
      </c>
      <c r="P1498">
        <v>33</v>
      </c>
      <c r="Q1498">
        <v>1</v>
      </c>
      <c r="R1498">
        <v>5</v>
      </c>
      <c r="S1498">
        <v>4</v>
      </c>
      <c r="T1498">
        <v>6</v>
      </c>
      <c r="U1498">
        <v>1</v>
      </c>
      <c r="V1498">
        <v>0</v>
      </c>
      <c r="W1498" t="s">
        <v>27</v>
      </c>
      <c r="X1498">
        <v>0</v>
      </c>
    </row>
    <row r="1499" spans="2:24" x14ac:dyDescent="0.2">
      <c r="B1499">
        <v>5140</v>
      </c>
      <c r="C1499">
        <v>1986</v>
      </c>
      <c r="D1499" t="s">
        <v>40</v>
      </c>
      <c r="E1499" t="s">
        <v>32</v>
      </c>
      <c r="F1499" t="s">
        <v>1728</v>
      </c>
      <c r="G1499">
        <v>1</v>
      </c>
      <c r="H1499">
        <v>0</v>
      </c>
      <c r="I1499" t="s">
        <v>1229</v>
      </c>
      <c r="J1499">
        <v>66</v>
      </c>
      <c r="K1499">
        <v>1047</v>
      </c>
      <c r="L1499">
        <v>0</v>
      </c>
      <c r="M1499">
        <v>140</v>
      </c>
      <c r="N1499">
        <v>67</v>
      </c>
      <c r="O1499">
        <v>38</v>
      </c>
      <c r="P1499">
        <v>153</v>
      </c>
      <c r="Q1499">
        <v>2</v>
      </c>
      <c r="R1499">
        <v>4</v>
      </c>
      <c r="S1499">
        <v>12</v>
      </c>
      <c r="T1499">
        <v>8</v>
      </c>
      <c r="U1499">
        <v>0</v>
      </c>
      <c r="V1499">
        <v>0</v>
      </c>
      <c r="W1499" t="s">
        <v>27</v>
      </c>
      <c r="X1499">
        <v>0</v>
      </c>
    </row>
    <row r="1500" spans="2:24" x14ac:dyDescent="0.2">
      <c r="B1500">
        <v>2611</v>
      </c>
      <c r="C1500">
        <v>1960</v>
      </c>
      <c r="D1500" t="s">
        <v>53</v>
      </c>
      <c r="E1500" t="s">
        <v>36</v>
      </c>
      <c r="F1500" t="s">
        <v>1729</v>
      </c>
      <c r="G1500">
        <v>0</v>
      </c>
      <c r="H1500">
        <v>0</v>
      </c>
      <c r="I1500" s="1">
        <v>40916</v>
      </c>
      <c r="J1500">
        <v>66</v>
      </c>
      <c r="K1500">
        <v>1206</v>
      </c>
      <c r="L1500">
        <v>55</v>
      </c>
      <c r="M1500">
        <v>445</v>
      </c>
      <c r="N1500">
        <v>168</v>
      </c>
      <c r="O1500">
        <v>18</v>
      </c>
      <c r="P1500">
        <v>18</v>
      </c>
      <c r="Q1500">
        <v>1</v>
      </c>
      <c r="R1500">
        <v>2</v>
      </c>
      <c r="S1500">
        <v>12</v>
      </c>
      <c r="T1500">
        <v>1</v>
      </c>
      <c r="U1500">
        <v>0</v>
      </c>
      <c r="V1500">
        <v>0</v>
      </c>
      <c r="W1500" t="s">
        <v>67</v>
      </c>
      <c r="X1500">
        <v>1</v>
      </c>
    </row>
    <row r="1501" spans="2:24" x14ac:dyDescent="0.2">
      <c r="B1501">
        <v>916</v>
      </c>
      <c r="C1501">
        <v>1973</v>
      </c>
      <c r="D1501" t="s">
        <v>40</v>
      </c>
      <c r="E1501" t="s">
        <v>28</v>
      </c>
      <c r="F1501" t="s">
        <v>1730</v>
      </c>
      <c r="G1501">
        <v>1</v>
      </c>
      <c r="H1501">
        <v>1</v>
      </c>
      <c r="I1501" s="1">
        <v>41887</v>
      </c>
      <c r="J1501">
        <v>67</v>
      </c>
      <c r="K1501">
        <v>20</v>
      </c>
      <c r="L1501">
        <v>3</v>
      </c>
      <c r="M1501">
        <v>4</v>
      </c>
      <c r="N1501">
        <v>2</v>
      </c>
      <c r="O1501">
        <v>0</v>
      </c>
      <c r="P1501">
        <v>2</v>
      </c>
      <c r="Q1501">
        <v>2</v>
      </c>
      <c r="R1501">
        <v>1</v>
      </c>
      <c r="S1501">
        <v>3</v>
      </c>
      <c r="T1501">
        <v>3</v>
      </c>
      <c r="U1501">
        <v>0</v>
      </c>
      <c r="V1501">
        <v>0</v>
      </c>
      <c r="W1501" t="s">
        <v>27</v>
      </c>
      <c r="X1501">
        <v>0</v>
      </c>
    </row>
    <row r="1502" spans="2:24" x14ac:dyDescent="0.2">
      <c r="B1502">
        <v>10413</v>
      </c>
      <c r="C1502">
        <v>1985</v>
      </c>
      <c r="D1502" t="s">
        <v>23</v>
      </c>
      <c r="E1502" t="s">
        <v>32</v>
      </c>
      <c r="F1502" t="s">
        <v>1731</v>
      </c>
      <c r="G1502">
        <v>0</v>
      </c>
      <c r="H1502">
        <v>0</v>
      </c>
      <c r="I1502" t="s">
        <v>1136</v>
      </c>
      <c r="J1502">
        <v>67</v>
      </c>
      <c r="K1502">
        <v>274</v>
      </c>
      <c r="L1502">
        <v>83</v>
      </c>
      <c r="M1502">
        <v>216</v>
      </c>
      <c r="N1502">
        <v>151</v>
      </c>
      <c r="O1502">
        <v>141</v>
      </c>
      <c r="P1502">
        <v>224</v>
      </c>
      <c r="Q1502">
        <v>1</v>
      </c>
      <c r="R1502">
        <v>4</v>
      </c>
      <c r="S1502">
        <v>12</v>
      </c>
      <c r="T1502">
        <v>1</v>
      </c>
      <c r="U1502">
        <v>0</v>
      </c>
      <c r="V1502">
        <v>0</v>
      </c>
      <c r="W1502" t="s">
        <v>27</v>
      </c>
      <c r="X1502">
        <v>0</v>
      </c>
    </row>
    <row r="1503" spans="2:24" x14ac:dyDescent="0.2">
      <c r="B1503">
        <v>3696</v>
      </c>
      <c r="C1503">
        <v>1966</v>
      </c>
      <c r="D1503" t="s">
        <v>23</v>
      </c>
      <c r="E1503" t="s">
        <v>24</v>
      </c>
      <c r="F1503" t="s">
        <v>1732</v>
      </c>
      <c r="G1503">
        <v>1</v>
      </c>
      <c r="H1503">
        <v>1</v>
      </c>
      <c r="I1503" t="s">
        <v>708</v>
      </c>
      <c r="J1503">
        <v>67</v>
      </c>
      <c r="K1503">
        <v>27</v>
      </c>
      <c r="L1503">
        <v>1</v>
      </c>
      <c r="M1503">
        <v>12</v>
      </c>
      <c r="N1503">
        <v>2</v>
      </c>
      <c r="O1503">
        <v>0</v>
      </c>
      <c r="P1503">
        <v>10</v>
      </c>
      <c r="Q1503">
        <v>2</v>
      </c>
      <c r="R1503">
        <v>2</v>
      </c>
      <c r="S1503">
        <v>3</v>
      </c>
      <c r="T1503">
        <v>7</v>
      </c>
      <c r="U1503">
        <v>0</v>
      </c>
      <c r="V1503">
        <v>0</v>
      </c>
      <c r="W1503" t="s">
        <v>27</v>
      </c>
      <c r="X1503">
        <v>0</v>
      </c>
    </row>
    <row r="1504" spans="2:24" x14ac:dyDescent="0.2">
      <c r="B1504">
        <v>304</v>
      </c>
      <c r="C1504">
        <v>1982</v>
      </c>
      <c r="D1504" t="s">
        <v>53</v>
      </c>
      <c r="E1504" t="s">
        <v>28</v>
      </c>
      <c r="F1504" t="s">
        <v>1733</v>
      </c>
      <c r="G1504">
        <v>1</v>
      </c>
      <c r="H1504">
        <v>0</v>
      </c>
      <c r="I1504" t="s">
        <v>615</v>
      </c>
      <c r="J1504">
        <v>67</v>
      </c>
      <c r="K1504">
        <v>19</v>
      </c>
      <c r="L1504">
        <v>3</v>
      </c>
      <c r="M1504">
        <v>19</v>
      </c>
      <c r="N1504">
        <v>4</v>
      </c>
      <c r="O1504">
        <v>5</v>
      </c>
      <c r="P1504">
        <v>26</v>
      </c>
      <c r="Q1504">
        <v>3</v>
      </c>
      <c r="R1504">
        <v>3</v>
      </c>
      <c r="S1504">
        <v>3</v>
      </c>
      <c r="T1504">
        <v>7</v>
      </c>
      <c r="U1504">
        <v>0</v>
      </c>
      <c r="V1504">
        <v>0</v>
      </c>
      <c r="W1504" t="s">
        <v>27</v>
      </c>
      <c r="X1504">
        <v>0</v>
      </c>
    </row>
    <row r="1505" spans="2:24" x14ac:dyDescent="0.2">
      <c r="B1505">
        <v>5113</v>
      </c>
      <c r="C1505">
        <v>1972</v>
      </c>
      <c r="D1505" t="s">
        <v>40</v>
      </c>
      <c r="E1505" t="s">
        <v>24</v>
      </c>
      <c r="F1505" t="s">
        <v>1734</v>
      </c>
      <c r="G1505">
        <v>0</v>
      </c>
      <c r="H1505">
        <v>0</v>
      </c>
      <c r="I1505" s="1">
        <v>41466</v>
      </c>
      <c r="J1505">
        <v>67</v>
      </c>
      <c r="K1505">
        <v>584</v>
      </c>
      <c r="L1505">
        <v>100</v>
      </c>
      <c r="M1505">
        <v>835</v>
      </c>
      <c r="N1505">
        <v>65</v>
      </c>
      <c r="O1505">
        <v>83</v>
      </c>
      <c r="P1505">
        <v>35</v>
      </c>
      <c r="Q1505">
        <v>1</v>
      </c>
      <c r="R1505">
        <v>5</v>
      </c>
      <c r="S1505">
        <v>5</v>
      </c>
      <c r="T1505">
        <v>2</v>
      </c>
      <c r="U1505">
        <v>1</v>
      </c>
      <c r="V1505">
        <v>0</v>
      </c>
      <c r="W1505" t="s">
        <v>27</v>
      </c>
      <c r="X1505">
        <v>1</v>
      </c>
    </row>
    <row r="1506" spans="2:24" x14ac:dyDescent="0.2">
      <c r="B1506">
        <v>4597</v>
      </c>
      <c r="C1506">
        <v>1971</v>
      </c>
      <c r="D1506" t="s">
        <v>40</v>
      </c>
      <c r="E1506" t="s">
        <v>36</v>
      </c>
      <c r="F1506" t="s">
        <v>1735</v>
      </c>
      <c r="G1506">
        <v>0</v>
      </c>
      <c r="H1506">
        <v>0</v>
      </c>
      <c r="I1506" s="1">
        <v>41312</v>
      </c>
      <c r="J1506">
        <v>67</v>
      </c>
      <c r="K1506">
        <v>889</v>
      </c>
      <c r="L1506">
        <v>55</v>
      </c>
      <c r="M1506">
        <v>685</v>
      </c>
      <c r="N1506">
        <v>168</v>
      </c>
      <c r="O1506">
        <v>92</v>
      </c>
      <c r="P1506">
        <v>129</v>
      </c>
      <c r="Q1506">
        <v>1</v>
      </c>
      <c r="R1506">
        <v>3</v>
      </c>
      <c r="S1506">
        <v>13</v>
      </c>
      <c r="T1506">
        <v>1</v>
      </c>
      <c r="U1506">
        <v>0</v>
      </c>
      <c r="V1506">
        <v>0</v>
      </c>
      <c r="W1506" t="s">
        <v>67</v>
      </c>
      <c r="X1506">
        <v>0</v>
      </c>
    </row>
    <row r="1507" spans="2:24" x14ac:dyDescent="0.2">
      <c r="B1507">
        <v>675</v>
      </c>
      <c r="C1507">
        <v>1974</v>
      </c>
      <c r="D1507" t="s">
        <v>53</v>
      </c>
      <c r="E1507" t="s">
        <v>24</v>
      </c>
      <c r="F1507" t="s">
        <v>1736</v>
      </c>
      <c r="G1507">
        <v>1</v>
      </c>
      <c r="H1507">
        <v>1</v>
      </c>
      <c r="I1507" t="s">
        <v>308</v>
      </c>
      <c r="J1507">
        <v>67</v>
      </c>
      <c r="K1507">
        <v>146</v>
      </c>
      <c r="L1507">
        <v>0</v>
      </c>
      <c r="M1507">
        <v>93</v>
      </c>
      <c r="N1507">
        <v>7</v>
      </c>
      <c r="O1507">
        <v>13</v>
      </c>
      <c r="P1507">
        <v>73</v>
      </c>
      <c r="Q1507">
        <v>5</v>
      </c>
      <c r="R1507">
        <v>4</v>
      </c>
      <c r="S1507">
        <v>5</v>
      </c>
      <c r="T1507">
        <v>7</v>
      </c>
      <c r="U1507">
        <v>0</v>
      </c>
      <c r="V1507">
        <v>0</v>
      </c>
      <c r="W1507" t="s">
        <v>27</v>
      </c>
      <c r="X1507">
        <v>0</v>
      </c>
    </row>
    <row r="1508" spans="2:24" x14ac:dyDescent="0.2">
      <c r="B1508">
        <v>4483</v>
      </c>
      <c r="C1508">
        <v>1994</v>
      </c>
      <c r="D1508" t="s">
        <v>23</v>
      </c>
      <c r="E1508" t="s">
        <v>28</v>
      </c>
      <c r="F1508" t="s">
        <v>1737</v>
      </c>
      <c r="G1508">
        <v>0</v>
      </c>
      <c r="H1508">
        <v>0</v>
      </c>
      <c r="I1508" t="s">
        <v>1738</v>
      </c>
      <c r="J1508">
        <v>67</v>
      </c>
      <c r="K1508">
        <v>315</v>
      </c>
      <c r="L1508">
        <v>26</v>
      </c>
      <c r="M1508">
        <v>473</v>
      </c>
      <c r="N1508">
        <v>220</v>
      </c>
      <c r="O1508">
        <v>12</v>
      </c>
      <c r="P1508">
        <v>182</v>
      </c>
      <c r="Q1508">
        <v>1</v>
      </c>
      <c r="R1508">
        <v>2</v>
      </c>
      <c r="S1508">
        <v>6</v>
      </c>
      <c r="T1508">
        <v>1</v>
      </c>
      <c r="U1508">
        <v>0</v>
      </c>
      <c r="V1508">
        <v>0</v>
      </c>
      <c r="W1508" t="s">
        <v>67</v>
      </c>
      <c r="X1508">
        <v>0</v>
      </c>
    </row>
    <row r="1509" spans="2:24" x14ac:dyDescent="0.2">
      <c r="B1509">
        <v>1502</v>
      </c>
      <c r="C1509">
        <v>1984</v>
      </c>
      <c r="D1509" t="s">
        <v>23</v>
      </c>
      <c r="E1509" t="s">
        <v>36</v>
      </c>
      <c r="F1509" t="s">
        <v>1739</v>
      </c>
      <c r="G1509">
        <v>1</v>
      </c>
      <c r="H1509">
        <v>0</v>
      </c>
      <c r="I1509" t="s">
        <v>1740</v>
      </c>
      <c r="J1509">
        <v>67</v>
      </c>
      <c r="K1509">
        <v>18</v>
      </c>
      <c r="L1509">
        <v>3</v>
      </c>
      <c r="M1509">
        <v>19</v>
      </c>
      <c r="N1509">
        <v>3</v>
      </c>
      <c r="O1509">
        <v>3</v>
      </c>
      <c r="P1509">
        <v>6</v>
      </c>
      <c r="Q1509">
        <v>2</v>
      </c>
      <c r="R1509">
        <v>2</v>
      </c>
      <c r="S1509">
        <v>3</v>
      </c>
      <c r="T1509">
        <v>8</v>
      </c>
      <c r="U1509">
        <v>0</v>
      </c>
      <c r="V1509">
        <v>0</v>
      </c>
      <c r="W1509" t="s">
        <v>27</v>
      </c>
      <c r="X1509">
        <v>0</v>
      </c>
    </row>
    <row r="1510" spans="2:24" x14ac:dyDescent="0.2">
      <c r="B1510">
        <v>736</v>
      </c>
      <c r="C1510">
        <v>1984</v>
      </c>
      <c r="D1510" t="s">
        <v>23</v>
      </c>
      <c r="E1510" t="s">
        <v>36</v>
      </c>
      <c r="F1510" t="s">
        <v>1739</v>
      </c>
      <c r="G1510">
        <v>1</v>
      </c>
      <c r="H1510">
        <v>0</v>
      </c>
      <c r="I1510" t="s">
        <v>1740</v>
      </c>
      <c r="J1510">
        <v>67</v>
      </c>
      <c r="K1510">
        <v>18</v>
      </c>
      <c r="L1510">
        <v>3</v>
      </c>
      <c r="M1510">
        <v>19</v>
      </c>
      <c r="N1510">
        <v>3</v>
      </c>
      <c r="O1510">
        <v>3</v>
      </c>
      <c r="P1510">
        <v>6</v>
      </c>
      <c r="Q1510">
        <v>2</v>
      </c>
      <c r="R1510">
        <v>2</v>
      </c>
      <c r="S1510">
        <v>3</v>
      </c>
      <c r="T1510">
        <v>8</v>
      </c>
      <c r="U1510">
        <v>0</v>
      </c>
      <c r="V1510">
        <v>0</v>
      </c>
      <c r="W1510" t="s">
        <v>50</v>
      </c>
      <c r="X1510">
        <v>0</v>
      </c>
    </row>
    <row r="1511" spans="2:24" x14ac:dyDescent="0.2">
      <c r="B1511">
        <v>4487</v>
      </c>
      <c r="C1511">
        <v>1970</v>
      </c>
      <c r="D1511" t="s">
        <v>53</v>
      </c>
      <c r="E1511" t="s">
        <v>28</v>
      </c>
      <c r="F1511" t="s">
        <v>1741</v>
      </c>
      <c r="G1511">
        <v>1</v>
      </c>
      <c r="H1511">
        <v>0</v>
      </c>
      <c r="I1511" t="s">
        <v>1742</v>
      </c>
      <c r="J1511">
        <v>67</v>
      </c>
      <c r="K1511">
        <v>15</v>
      </c>
      <c r="L1511">
        <v>20</v>
      </c>
      <c r="M1511">
        <v>25</v>
      </c>
      <c r="N1511">
        <v>2</v>
      </c>
      <c r="O1511">
        <v>7</v>
      </c>
      <c r="P1511">
        <v>26</v>
      </c>
      <c r="Q1511">
        <v>1</v>
      </c>
      <c r="R1511">
        <v>2</v>
      </c>
      <c r="S1511">
        <v>4</v>
      </c>
      <c r="T1511">
        <v>6</v>
      </c>
      <c r="U1511">
        <v>1</v>
      </c>
      <c r="V1511">
        <v>0</v>
      </c>
      <c r="W1511" t="s">
        <v>67</v>
      </c>
      <c r="X1511">
        <v>0</v>
      </c>
    </row>
    <row r="1512" spans="2:24" x14ac:dyDescent="0.2">
      <c r="B1512">
        <v>3412</v>
      </c>
      <c r="C1512">
        <v>1952</v>
      </c>
      <c r="D1512" t="s">
        <v>53</v>
      </c>
      <c r="E1512" t="s">
        <v>32</v>
      </c>
      <c r="F1512" t="s">
        <v>1743</v>
      </c>
      <c r="G1512">
        <v>0</v>
      </c>
      <c r="H1512">
        <v>1</v>
      </c>
      <c r="I1512" t="s">
        <v>1246</v>
      </c>
      <c r="J1512">
        <v>67</v>
      </c>
      <c r="K1512">
        <v>815</v>
      </c>
      <c r="L1512">
        <v>8</v>
      </c>
      <c r="M1512">
        <v>53</v>
      </c>
      <c r="N1512">
        <v>11</v>
      </c>
      <c r="O1512">
        <v>0</v>
      </c>
      <c r="P1512">
        <v>70</v>
      </c>
      <c r="Q1512">
        <v>4</v>
      </c>
      <c r="R1512">
        <v>2</v>
      </c>
      <c r="S1512">
        <v>9</v>
      </c>
      <c r="T1512">
        <v>7</v>
      </c>
      <c r="U1512">
        <v>0</v>
      </c>
      <c r="V1512">
        <v>0</v>
      </c>
      <c r="W1512" t="s">
        <v>27</v>
      </c>
      <c r="X1512">
        <v>1</v>
      </c>
    </row>
    <row r="1513" spans="2:24" x14ac:dyDescent="0.2">
      <c r="B1513">
        <v>1744</v>
      </c>
      <c r="C1513">
        <v>1966</v>
      </c>
      <c r="D1513" t="s">
        <v>118</v>
      </c>
      <c r="E1513" t="s">
        <v>28</v>
      </c>
      <c r="F1513" t="s">
        <v>1744</v>
      </c>
      <c r="G1513">
        <v>0</v>
      </c>
      <c r="H1513">
        <v>1</v>
      </c>
      <c r="I1513" s="1">
        <v>41456</v>
      </c>
      <c r="J1513">
        <v>67</v>
      </c>
      <c r="K1513">
        <v>9</v>
      </c>
      <c r="L1513">
        <v>7</v>
      </c>
      <c r="M1513">
        <v>13</v>
      </c>
      <c r="N1513">
        <v>3</v>
      </c>
      <c r="O1513">
        <v>2</v>
      </c>
      <c r="P1513">
        <v>20</v>
      </c>
      <c r="Q1513">
        <v>1</v>
      </c>
      <c r="R1513">
        <v>1</v>
      </c>
      <c r="S1513">
        <v>2</v>
      </c>
      <c r="T1513">
        <v>6</v>
      </c>
      <c r="U1513">
        <v>0</v>
      </c>
      <c r="V1513">
        <v>0</v>
      </c>
      <c r="W1513" t="s">
        <v>27</v>
      </c>
      <c r="X1513">
        <v>0</v>
      </c>
    </row>
    <row r="1514" spans="2:24" x14ac:dyDescent="0.2">
      <c r="B1514">
        <v>5837</v>
      </c>
      <c r="C1514">
        <v>1968</v>
      </c>
      <c r="D1514" t="s">
        <v>23</v>
      </c>
      <c r="E1514" t="s">
        <v>32</v>
      </c>
      <c r="F1514" t="s">
        <v>1745</v>
      </c>
      <c r="G1514">
        <v>1</v>
      </c>
      <c r="H1514">
        <v>1</v>
      </c>
      <c r="I1514" t="s">
        <v>1746</v>
      </c>
      <c r="J1514">
        <v>67</v>
      </c>
      <c r="K1514">
        <v>247</v>
      </c>
      <c r="L1514">
        <v>8</v>
      </c>
      <c r="M1514">
        <v>160</v>
      </c>
      <c r="N1514">
        <v>6</v>
      </c>
      <c r="O1514">
        <v>8</v>
      </c>
      <c r="P1514">
        <v>65</v>
      </c>
      <c r="Q1514">
        <v>7</v>
      </c>
      <c r="R1514">
        <v>6</v>
      </c>
      <c r="S1514">
        <v>6</v>
      </c>
      <c r="T1514">
        <v>7</v>
      </c>
      <c r="U1514">
        <v>0</v>
      </c>
      <c r="V1514">
        <v>0</v>
      </c>
      <c r="W1514" t="s">
        <v>27</v>
      </c>
      <c r="X1514">
        <v>0</v>
      </c>
    </row>
    <row r="1515" spans="2:24" x14ac:dyDescent="0.2">
      <c r="B1515">
        <v>3422</v>
      </c>
      <c r="C1515">
        <v>1976</v>
      </c>
      <c r="D1515" t="s">
        <v>23</v>
      </c>
      <c r="E1515" t="s">
        <v>32</v>
      </c>
      <c r="F1515" t="s">
        <v>1747</v>
      </c>
      <c r="G1515">
        <v>0</v>
      </c>
      <c r="H1515">
        <v>1</v>
      </c>
      <c r="I1515" t="s">
        <v>972</v>
      </c>
      <c r="J1515">
        <v>67</v>
      </c>
      <c r="K1515">
        <v>1115</v>
      </c>
      <c r="L1515">
        <v>12</v>
      </c>
      <c r="M1515">
        <v>128</v>
      </c>
      <c r="N1515">
        <v>33</v>
      </c>
      <c r="O1515">
        <v>12</v>
      </c>
      <c r="P1515">
        <v>76</v>
      </c>
      <c r="Q1515">
        <v>1</v>
      </c>
      <c r="R1515">
        <v>2</v>
      </c>
      <c r="S1515">
        <v>4</v>
      </c>
      <c r="T1515">
        <v>6</v>
      </c>
      <c r="U1515">
        <v>0</v>
      </c>
      <c r="V1515">
        <v>0</v>
      </c>
      <c r="W1515" t="s">
        <v>46</v>
      </c>
      <c r="X1515">
        <v>2</v>
      </c>
    </row>
    <row r="1516" spans="2:24" x14ac:dyDescent="0.2">
      <c r="B1516">
        <v>7462</v>
      </c>
      <c r="C1516">
        <v>1955</v>
      </c>
      <c r="D1516" t="s">
        <v>23</v>
      </c>
      <c r="E1516" t="s">
        <v>28</v>
      </c>
      <c r="F1516" t="s">
        <v>1748</v>
      </c>
      <c r="G1516">
        <v>0</v>
      </c>
      <c r="H1516">
        <v>0</v>
      </c>
      <c r="I1516" t="s">
        <v>724</v>
      </c>
      <c r="J1516">
        <v>67</v>
      </c>
      <c r="K1516">
        <v>68</v>
      </c>
      <c r="L1516">
        <v>0</v>
      </c>
      <c r="M1516">
        <v>226</v>
      </c>
      <c r="N1516">
        <v>51</v>
      </c>
      <c r="O1516">
        <v>157</v>
      </c>
      <c r="P1516">
        <v>68</v>
      </c>
      <c r="Q1516">
        <v>3</v>
      </c>
      <c r="R1516">
        <v>10</v>
      </c>
      <c r="S1516">
        <v>4</v>
      </c>
      <c r="T1516">
        <v>9</v>
      </c>
      <c r="U1516">
        <v>0</v>
      </c>
      <c r="V1516">
        <v>0</v>
      </c>
      <c r="W1516" t="s">
        <v>31</v>
      </c>
      <c r="X1516">
        <v>0</v>
      </c>
    </row>
    <row r="1517" spans="2:24" x14ac:dyDescent="0.2">
      <c r="B1517">
        <v>10702</v>
      </c>
      <c r="C1517">
        <v>1985</v>
      </c>
      <c r="D1517" t="s">
        <v>23</v>
      </c>
      <c r="E1517" t="s">
        <v>28</v>
      </c>
      <c r="F1517" t="s">
        <v>1528</v>
      </c>
      <c r="G1517">
        <v>1</v>
      </c>
      <c r="H1517">
        <v>0</v>
      </c>
      <c r="I1517" s="1">
        <v>40979</v>
      </c>
      <c r="J1517">
        <v>67</v>
      </c>
      <c r="K1517">
        <v>185</v>
      </c>
      <c r="L1517">
        <v>8</v>
      </c>
      <c r="M1517">
        <v>133</v>
      </c>
      <c r="N1517">
        <v>56</v>
      </c>
      <c r="O1517">
        <v>56</v>
      </c>
      <c r="P1517">
        <v>12</v>
      </c>
      <c r="Q1517">
        <v>2</v>
      </c>
      <c r="R1517">
        <v>7</v>
      </c>
      <c r="S1517">
        <v>7</v>
      </c>
      <c r="T1517">
        <v>7</v>
      </c>
      <c r="U1517">
        <v>0</v>
      </c>
      <c r="V1517">
        <v>0</v>
      </c>
      <c r="W1517" t="s">
        <v>27</v>
      </c>
      <c r="X1517">
        <v>0</v>
      </c>
    </row>
    <row r="1518" spans="2:24" x14ac:dyDescent="0.2">
      <c r="B1518">
        <v>2115</v>
      </c>
      <c r="C1518">
        <v>1958</v>
      </c>
      <c r="D1518" t="s">
        <v>23</v>
      </c>
      <c r="E1518" t="s">
        <v>36</v>
      </c>
      <c r="F1518" t="s">
        <v>1749</v>
      </c>
      <c r="G1518">
        <v>1</v>
      </c>
      <c r="H1518">
        <v>1</v>
      </c>
      <c r="I1518" t="s">
        <v>728</v>
      </c>
      <c r="J1518">
        <v>68</v>
      </c>
      <c r="K1518">
        <v>54</v>
      </c>
      <c r="L1518">
        <v>0</v>
      </c>
      <c r="M1518">
        <v>10</v>
      </c>
      <c r="N1518">
        <v>0</v>
      </c>
      <c r="O1518">
        <v>0</v>
      </c>
      <c r="P1518">
        <v>2</v>
      </c>
      <c r="Q1518">
        <v>2</v>
      </c>
      <c r="R1518">
        <v>1</v>
      </c>
      <c r="S1518">
        <v>4</v>
      </c>
      <c r="T1518">
        <v>5</v>
      </c>
      <c r="U1518">
        <v>0</v>
      </c>
      <c r="V1518">
        <v>0</v>
      </c>
      <c r="W1518" t="s">
        <v>46</v>
      </c>
      <c r="X1518">
        <v>1</v>
      </c>
    </row>
    <row r="1519" spans="2:24" x14ac:dyDescent="0.2">
      <c r="B1519">
        <v>4138</v>
      </c>
      <c r="C1519">
        <v>1963</v>
      </c>
      <c r="D1519" t="s">
        <v>23</v>
      </c>
      <c r="E1519" t="s">
        <v>28</v>
      </c>
      <c r="F1519" t="s">
        <v>1750</v>
      </c>
      <c r="G1519">
        <v>0</v>
      </c>
      <c r="H1519">
        <v>1</v>
      </c>
      <c r="I1519" t="s">
        <v>1384</v>
      </c>
      <c r="J1519">
        <v>68</v>
      </c>
      <c r="K1519">
        <v>411</v>
      </c>
      <c r="L1519">
        <v>106</v>
      </c>
      <c r="M1519">
        <v>147</v>
      </c>
      <c r="N1519">
        <v>54</v>
      </c>
      <c r="O1519">
        <v>115</v>
      </c>
      <c r="P1519">
        <v>66</v>
      </c>
      <c r="Q1519">
        <v>1</v>
      </c>
      <c r="R1519">
        <v>5</v>
      </c>
      <c r="S1519">
        <v>7</v>
      </c>
      <c r="T1519">
        <v>1</v>
      </c>
      <c r="U1519">
        <v>0</v>
      </c>
      <c r="V1519">
        <v>0</v>
      </c>
      <c r="W1519" t="s">
        <v>27</v>
      </c>
      <c r="X1519">
        <v>1</v>
      </c>
    </row>
    <row r="1520" spans="2:24" x14ac:dyDescent="0.2">
      <c r="B1520">
        <v>11091</v>
      </c>
      <c r="C1520">
        <v>1954</v>
      </c>
      <c r="D1520" t="s">
        <v>23</v>
      </c>
      <c r="E1520" t="s">
        <v>36</v>
      </c>
      <c r="F1520" t="s">
        <v>1751</v>
      </c>
      <c r="G1520">
        <v>1</v>
      </c>
      <c r="H1520">
        <v>1</v>
      </c>
      <c r="I1520" t="s">
        <v>1134</v>
      </c>
      <c r="J1520">
        <v>68</v>
      </c>
      <c r="K1520">
        <v>7</v>
      </c>
      <c r="L1520">
        <v>2</v>
      </c>
      <c r="M1520">
        <v>9</v>
      </c>
      <c r="N1520">
        <v>2</v>
      </c>
      <c r="O1520">
        <v>0</v>
      </c>
      <c r="P1520">
        <v>2</v>
      </c>
      <c r="Q1520">
        <v>2</v>
      </c>
      <c r="R1520">
        <v>1</v>
      </c>
      <c r="S1520">
        <v>3</v>
      </c>
      <c r="T1520">
        <v>4</v>
      </c>
      <c r="U1520">
        <v>0</v>
      </c>
      <c r="V1520">
        <v>0</v>
      </c>
      <c r="W1520" t="s">
        <v>46</v>
      </c>
      <c r="X1520">
        <v>0</v>
      </c>
    </row>
    <row r="1521" spans="2:24" x14ac:dyDescent="0.2">
      <c r="B1521">
        <v>7712</v>
      </c>
      <c r="C1521">
        <v>1947</v>
      </c>
      <c r="D1521" t="s">
        <v>40</v>
      </c>
      <c r="E1521" t="s">
        <v>28</v>
      </c>
      <c r="F1521" t="s">
        <v>1752</v>
      </c>
      <c r="G1521">
        <v>0</v>
      </c>
      <c r="H1521">
        <v>0</v>
      </c>
      <c r="I1521" t="s">
        <v>117</v>
      </c>
      <c r="J1521">
        <v>68</v>
      </c>
      <c r="K1521">
        <v>182</v>
      </c>
      <c r="L1521">
        <v>17</v>
      </c>
      <c r="M1521">
        <v>259</v>
      </c>
      <c r="N1521">
        <v>77</v>
      </c>
      <c r="O1521">
        <v>70</v>
      </c>
      <c r="P1521">
        <v>29</v>
      </c>
      <c r="Q1521">
        <v>1</v>
      </c>
      <c r="R1521">
        <v>6</v>
      </c>
      <c r="S1521">
        <v>10</v>
      </c>
      <c r="T1521">
        <v>4</v>
      </c>
      <c r="U1521">
        <v>0</v>
      </c>
      <c r="V1521">
        <v>0</v>
      </c>
      <c r="W1521" t="s">
        <v>35</v>
      </c>
      <c r="X1521">
        <v>0</v>
      </c>
    </row>
    <row r="1522" spans="2:24" x14ac:dyDescent="0.2">
      <c r="B1522">
        <v>3535</v>
      </c>
      <c r="C1522">
        <v>1966</v>
      </c>
      <c r="D1522" t="s">
        <v>23</v>
      </c>
      <c r="E1522" t="s">
        <v>28</v>
      </c>
      <c r="F1522" t="s">
        <v>1753</v>
      </c>
      <c r="G1522">
        <v>0</v>
      </c>
      <c r="H1522">
        <v>0</v>
      </c>
      <c r="I1522" t="s">
        <v>42</v>
      </c>
      <c r="J1522">
        <v>68</v>
      </c>
      <c r="K1522">
        <v>251</v>
      </c>
      <c r="L1522">
        <v>108</v>
      </c>
      <c r="M1522">
        <v>334</v>
      </c>
      <c r="N1522">
        <v>65</v>
      </c>
      <c r="O1522">
        <v>92</v>
      </c>
      <c r="P1522">
        <v>117</v>
      </c>
      <c r="Q1522">
        <v>1</v>
      </c>
      <c r="R1522">
        <v>4</v>
      </c>
      <c r="S1522">
        <v>5</v>
      </c>
      <c r="T1522">
        <v>2</v>
      </c>
      <c r="U1522">
        <v>0</v>
      </c>
      <c r="V1522">
        <v>0</v>
      </c>
      <c r="W1522" t="s">
        <v>27</v>
      </c>
      <c r="X1522">
        <v>0</v>
      </c>
    </row>
    <row r="1523" spans="2:24" x14ac:dyDescent="0.2">
      <c r="B1523">
        <v>5899</v>
      </c>
      <c r="C1523">
        <v>1951</v>
      </c>
      <c r="D1523" t="s">
        <v>40</v>
      </c>
      <c r="E1523" t="s">
        <v>36</v>
      </c>
      <c r="F1523" t="s">
        <v>1754</v>
      </c>
      <c r="G1523">
        <v>1</v>
      </c>
      <c r="H1523">
        <v>1</v>
      </c>
      <c r="I1523" t="s">
        <v>1755</v>
      </c>
      <c r="J1523">
        <v>68</v>
      </c>
      <c r="K1523">
        <v>28</v>
      </c>
      <c r="L1523">
        <v>0</v>
      </c>
      <c r="M1523">
        <v>6</v>
      </c>
      <c r="N1523">
        <v>1</v>
      </c>
      <c r="O1523">
        <v>1</v>
      </c>
      <c r="P1523">
        <v>13</v>
      </c>
      <c r="Q1523">
        <v>1</v>
      </c>
      <c r="R1523">
        <v>1</v>
      </c>
      <c r="S1523">
        <v>0</v>
      </c>
      <c r="T1523">
        <v>20</v>
      </c>
      <c r="U1523">
        <v>0</v>
      </c>
      <c r="V1523">
        <v>0</v>
      </c>
      <c r="W1523" t="s">
        <v>35</v>
      </c>
      <c r="X1523">
        <v>1</v>
      </c>
    </row>
    <row r="1524" spans="2:24" x14ac:dyDescent="0.2">
      <c r="B1524">
        <v>8749</v>
      </c>
      <c r="C1524">
        <v>1985</v>
      </c>
      <c r="D1524" t="s">
        <v>23</v>
      </c>
      <c r="E1524" t="s">
        <v>36</v>
      </c>
      <c r="F1524" t="s">
        <v>1756</v>
      </c>
      <c r="G1524">
        <v>1</v>
      </c>
      <c r="H1524">
        <v>0</v>
      </c>
      <c r="I1524" s="1">
        <v>41641</v>
      </c>
      <c r="J1524">
        <v>68</v>
      </c>
      <c r="K1524">
        <v>20</v>
      </c>
      <c r="L1524">
        <v>2</v>
      </c>
      <c r="M1524">
        <v>9</v>
      </c>
      <c r="N1524">
        <v>4</v>
      </c>
      <c r="O1524">
        <v>6</v>
      </c>
      <c r="P1524">
        <v>20</v>
      </c>
      <c r="Q1524">
        <v>1</v>
      </c>
      <c r="R1524">
        <v>1</v>
      </c>
      <c r="S1524">
        <v>2</v>
      </c>
      <c r="T1524">
        <v>4</v>
      </c>
      <c r="U1524">
        <v>0</v>
      </c>
      <c r="V1524">
        <v>0</v>
      </c>
      <c r="W1524" t="s">
        <v>27</v>
      </c>
      <c r="X1524">
        <v>0</v>
      </c>
    </row>
    <row r="1525" spans="2:24" x14ac:dyDescent="0.2">
      <c r="B1525">
        <v>10955</v>
      </c>
      <c r="C1525">
        <v>1965</v>
      </c>
      <c r="D1525" t="s">
        <v>23</v>
      </c>
      <c r="E1525" t="s">
        <v>55</v>
      </c>
      <c r="F1525" t="s">
        <v>1757</v>
      </c>
      <c r="G1525">
        <v>0</v>
      </c>
      <c r="H1525">
        <v>0</v>
      </c>
      <c r="I1525" s="1">
        <v>41821</v>
      </c>
      <c r="J1525">
        <v>68</v>
      </c>
      <c r="K1525">
        <v>416</v>
      </c>
      <c r="L1525">
        <v>46</v>
      </c>
      <c r="M1525">
        <v>925</v>
      </c>
      <c r="N1525">
        <v>60</v>
      </c>
      <c r="O1525">
        <v>107</v>
      </c>
      <c r="P1525">
        <v>46</v>
      </c>
      <c r="Q1525">
        <v>1</v>
      </c>
      <c r="R1525">
        <v>3</v>
      </c>
      <c r="S1525">
        <v>4</v>
      </c>
      <c r="T1525">
        <v>1</v>
      </c>
      <c r="U1525">
        <v>1</v>
      </c>
      <c r="V1525">
        <v>0</v>
      </c>
      <c r="W1525" t="s">
        <v>27</v>
      </c>
      <c r="X1525">
        <v>0</v>
      </c>
    </row>
    <row r="1526" spans="2:24" x14ac:dyDescent="0.2">
      <c r="B1526">
        <v>9491</v>
      </c>
      <c r="C1526">
        <v>1985</v>
      </c>
      <c r="D1526" t="s">
        <v>23</v>
      </c>
      <c r="E1526" t="s">
        <v>36</v>
      </c>
      <c r="F1526" t="s">
        <v>1758</v>
      </c>
      <c r="G1526">
        <v>1</v>
      </c>
      <c r="H1526">
        <v>0</v>
      </c>
      <c r="I1526" t="s">
        <v>52</v>
      </c>
      <c r="J1526">
        <v>68</v>
      </c>
      <c r="K1526">
        <v>14</v>
      </c>
      <c r="L1526">
        <v>1</v>
      </c>
      <c r="M1526">
        <v>21</v>
      </c>
      <c r="N1526">
        <v>2</v>
      </c>
      <c r="O1526">
        <v>3</v>
      </c>
      <c r="P1526">
        <v>25</v>
      </c>
      <c r="Q1526">
        <v>3</v>
      </c>
      <c r="R1526">
        <v>3</v>
      </c>
      <c r="S1526">
        <v>3</v>
      </c>
      <c r="T1526">
        <v>7</v>
      </c>
      <c r="U1526">
        <v>0</v>
      </c>
      <c r="V1526">
        <v>0</v>
      </c>
      <c r="W1526" t="s">
        <v>67</v>
      </c>
      <c r="X1526">
        <v>0</v>
      </c>
    </row>
    <row r="1527" spans="2:24" x14ac:dyDescent="0.2">
      <c r="B1527">
        <v>5286</v>
      </c>
      <c r="C1527">
        <v>1988</v>
      </c>
      <c r="D1527" t="s">
        <v>53</v>
      </c>
      <c r="E1527" t="s">
        <v>28</v>
      </c>
      <c r="F1527" t="s">
        <v>1759</v>
      </c>
      <c r="G1527">
        <v>0</v>
      </c>
      <c r="H1527">
        <v>0</v>
      </c>
      <c r="I1527" t="s">
        <v>458</v>
      </c>
      <c r="J1527">
        <v>68</v>
      </c>
      <c r="K1527">
        <v>112</v>
      </c>
      <c r="L1527">
        <v>1</v>
      </c>
      <c r="M1527">
        <v>54</v>
      </c>
      <c r="N1527">
        <v>7</v>
      </c>
      <c r="O1527">
        <v>7</v>
      </c>
      <c r="P1527">
        <v>36</v>
      </c>
      <c r="Q1527">
        <v>1</v>
      </c>
      <c r="R1527">
        <v>3</v>
      </c>
      <c r="S1527">
        <v>4</v>
      </c>
      <c r="T1527">
        <v>3</v>
      </c>
      <c r="U1527">
        <v>0</v>
      </c>
      <c r="V1527">
        <v>0</v>
      </c>
      <c r="W1527" t="s">
        <v>31</v>
      </c>
      <c r="X1527">
        <v>0</v>
      </c>
    </row>
    <row r="1528" spans="2:24" x14ac:dyDescent="0.2">
      <c r="B1528">
        <v>3409</v>
      </c>
      <c r="C1528">
        <v>1985</v>
      </c>
      <c r="D1528" t="s">
        <v>23</v>
      </c>
      <c r="E1528" t="s">
        <v>28</v>
      </c>
      <c r="F1528" t="s">
        <v>1760</v>
      </c>
      <c r="G1528">
        <v>1</v>
      </c>
      <c r="H1528">
        <v>0</v>
      </c>
      <c r="I1528" t="s">
        <v>1761</v>
      </c>
      <c r="J1528">
        <v>68</v>
      </c>
      <c r="K1528">
        <v>141</v>
      </c>
      <c r="L1528">
        <v>8</v>
      </c>
      <c r="M1528">
        <v>129</v>
      </c>
      <c r="N1528">
        <v>3</v>
      </c>
      <c r="O1528">
        <v>11</v>
      </c>
      <c r="P1528">
        <v>47</v>
      </c>
      <c r="Q1528">
        <v>3</v>
      </c>
      <c r="R1528">
        <v>7</v>
      </c>
      <c r="S1528">
        <v>4</v>
      </c>
      <c r="T1528">
        <v>9</v>
      </c>
      <c r="U1528">
        <v>0</v>
      </c>
      <c r="V1528">
        <v>0</v>
      </c>
      <c r="W1528" t="s">
        <v>67</v>
      </c>
      <c r="X1528">
        <v>1</v>
      </c>
    </row>
    <row r="1529" spans="2:24" x14ac:dyDescent="0.2">
      <c r="B1529">
        <v>2544</v>
      </c>
      <c r="C1529">
        <v>1952</v>
      </c>
      <c r="D1529" t="s">
        <v>53</v>
      </c>
      <c r="E1529" t="s">
        <v>24</v>
      </c>
      <c r="F1529" t="s">
        <v>1762</v>
      </c>
      <c r="G1529">
        <v>0</v>
      </c>
      <c r="H1529">
        <v>1</v>
      </c>
      <c r="I1529" s="1">
        <v>41618</v>
      </c>
      <c r="J1529">
        <v>68</v>
      </c>
      <c r="K1529">
        <v>50</v>
      </c>
      <c r="L1529">
        <v>1</v>
      </c>
      <c r="M1529">
        <v>27</v>
      </c>
      <c r="N1529">
        <v>6</v>
      </c>
      <c r="O1529">
        <v>7</v>
      </c>
      <c r="P1529">
        <v>1</v>
      </c>
      <c r="Q1529">
        <v>1</v>
      </c>
      <c r="R1529">
        <v>1</v>
      </c>
      <c r="S1529">
        <v>4</v>
      </c>
      <c r="T1529">
        <v>1</v>
      </c>
      <c r="U1529">
        <v>0</v>
      </c>
      <c r="V1529">
        <v>0</v>
      </c>
      <c r="W1529" t="s">
        <v>50</v>
      </c>
      <c r="X1529">
        <v>0</v>
      </c>
    </row>
    <row r="1530" spans="2:24" x14ac:dyDescent="0.2">
      <c r="B1530">
        <v>2118</v>
      </c>
      <c r="C1530">
        <v>1965</v>
      </c>
      <c r="D1530" t="s">
        <v>43</v>
      </c>
      <c r="E1530" t="s">
        <v>32</v>
      </c>
      <c r="F1530" t="s">
        <v>1763</v>
      </c>
      <c r="G1530">
        <v>0</v>
      </c>
      <c r="H1530">
        <v>1</v>
      </c>
      <c r="I1530" s="1">
        <v>41556</v>
      </c>
      <c r="J1530">
        <v>68</v>
      </c>
      <c r="K1530">
        <v>166</v>
      </c>
      <c r="L1530">
        <v>75</v>
      </c>
      <c r="M1530">
        <v>96</v>
      </c>
      <c r="N1530">
        <v>119</v>
      </c>
      <c r="O1530">
        <v>107</v>
      </c>
      <c r="P1530">
        <v>59</v>
      </c>
      <c r="Q1530">
        <v>3</v>
      </c>
      <c r="R1530">
        <v>7</v>
      </c>
      <c r="S1530">
        <v>8</v>
      </c>
      <c r="T1530">
        <v>4</v>
      </c>
      <c r="U1530">
        <v>0</v>
      </c>
      <c r="V1530">
        <v>0</v>
      </c>
      <c r="W1530" t="s">
        <v>27</v>
      </c>
      <c r="X1530">
        <v>0</v>
      </c>
    </row>
    <row r="1531" spans="2:24" x14ac:dyDescent="0.2">
      <c r="B1531">
        <v>9370</v>
      </c>
      <c r="C1531">
        <v>1946</v>
      </c>
      <c r="D1531" t="s">
        <v>40</v>
      </c>
      <c r="E1531" t="s">
        <v>32</v>
      </c>
      <c r="F1531" t="s">
        <v>1764</v>
      </c>
      <c r="G1531">
        <v>0</v>
      </c>
      <c r="H1531">
        <v>0</v>
      </c>
      <c r="I1531" t="s">
        <v>308</v>
      </c>
      <c r="J1531">
        <v>68</v>
      </c>
      <c r="K1531">
        <v>562</v>
      </c>
      <c r="L1531">
        <v>81</v>
      </c>
      <c r="M1531">
        <v>276</v>
      </c>
      <c r="N1531">
        <v>80</v>
      </c>
      <c r="O1531">
        <v>40</v>
      </c>
      <c r="P1531">
        <v>81</v>
      </c>
      <c r="Q1531">
        <v>1</v>
      </c>
      <c r="R1531">
        <v>6</v>
      </c>
      <c r="S1531">
        <v>6</v>
      </c>
      <c r="T1531">
        <v>4</v>
      </c>
      <c r="U1531">
        <v>0</v>
      </c>
      <c r="V1531">
        <v>0</v>
      </c>
      <c r="W1531" t="s">
        <v>31</v>
      </c>
      <c r="X1531">
        <v>0</v>
      </c>
    </row>
    <row r="1532" spans="2:24" x14ac:dyDescent="0.2">
      <c r="B1532">
        <v>4864</v>
      </c>
      <c r="C1532">
        <v>1978</v>
      </c>
      <c r="D1532" t="s">
        <v>23</v>
      </c>
      <c r="E1532" t="s">
        <v>32</v>
      </c>
      <c r="F1532" t="s">
        <v>1765</v>
      </c>
      <c r="G1532">
        <v>1</v>
      </c>
      <c r="H1532">
        <v>0</v>
      </c>
      <c r="I1532" s="1">
        <v>41310</v>
      </c>
      <c r="J1532">
        <v>68</v>
      </c>
      <c r="K1532">
        <v>72</v>
      </c>
      <c r="L1532">
        <v>7</v>
      </c>
      <c r="M1532">
        <v>58</v>
      </c>
      <c r="N1532">
        <v>13</v>
      </c>
      <c r="O1532">
        <v>1</v>
      </c>
      <c r="P1532">
        <v>24</v>
      </c>
      <c r="Q1532">
        <v>4</v>
      </c>
      <c r="R1532">
        <v>4</v>
      </c>
      <c r="S1532">
        <v>3</v>
      </c>
      <c r="T1532">
        <v>8</v>
      </c>
      <c r="U1532">
        <v>0</v>
      </c>
      <c r="V1532">
        <v>0</v>
      </c>
      <c r="W1532" t="s">
        <v>31</v>
      </c>
      <c r="X1532">
        <v>0</v>
      </c>
    </row>
    <row r="1533" spans="2:24" x14ac:dyDescent="0.2">
      <c r="B1533">
        <v>405</v>
      </c>
      <c r="C1533">
        <v>1965</v>
      </c>
      <c r="D1533" t="s">
        <v>23</v>
      </c>
      <c r="E1533" t="s">
        <v>24</v>
      </c>
      <c r="F1533" t="s">
        <v>1766</v>
      </c>
      <c r="G1533">
        <v>0</v>
      </c>
      <c r="H1533">
        <v>1</v>
      </c>
      <c r="I1533" t="s">
        <v>695</v>
      </c>
      <c r="J1533">
        <v>68</v>
      </c>
      <c r="K1533">
        <v>315</v>
      </c>
      <c r="L1533">
        <v>0</v>
      </c>
      <c r="M1533">
        <v>31</v>
      </c>
      <c r="N1533">
        <v>4</v>
      </c>
      <c r="O1533">
        <v>0</v>
      </c>
      <c r="P1533">
        <v>91</v>
      </c>
      <c r="Q1533">
        <v>4</v>
      </c>
      <c r="R1533">
        <v>5</v>
      </c>
      <c r="S1533">
        <v>3</v>
      </c>
      <c r="T1533">
        <v>8</v>
      </c>
      <c r="U1533">
        <v>0</v>
      </c>
      <c r="V1533">
        <v>0</v>
      </c>
      <c r="W1533" t="s">
        <v>27</v>
      </c>
      <c r="X1533">
        <v>1</v>
      </c>
    </row>
    <row r="1534" spans="2:24" x14ac:dyDescent="0.2">
      <c r="B1534">
        <v>10513</v>
      </c>
      <c r="C1534">
        <v>1993</v>
      </c>
      <c r="D1534" t="s">
        <v>23</v>
      </c>
      <c r="E1534" t="s">
        <v>36</v>
      </c>
      <c r="F1534" t="s">
        <v>1767</v>
      </c>
      <c r="G1534">
        <v>0</v>
      </c>
      <c r="H1534">
        <v>0</v>
      </c>
      <c r="I1534" t="s">
        <v>991</v>
      </c>
      <c r="J1534">
        <v>68</v>
      </c>
      <c r="K1534">
        <v>438</v>
      </c>
      <c r="L1534">
        <v>169</v>
      </c>
      <c r="M1534">
        <v>565</v>
      </c>
      <c r="N1534">
        <v>91</v>
      </c>
      <c r="O1534">
        <v>169</v>
      </c>
      <c r="P1534">
        <v>70</v>
      </c>
      <c r="Q1534">
        <v>1</v>
      </c>
      <c r="R1534">
        <v>2</v>
      </c>
      <c r="S1534">
        <v>6</v>
      </c>
      <c r="T1534">
        <v>7</v>
      </c>
      <c r="U1534">
        <v>0</v>
      </c>
      <c r="V1534">
        <v>0</v>
      </c>
      <c r="W1534" t="s">
        <v>27</v>
      </c>
      <c r="X1534">
        <v>1</v>
      </c>
    </row>
    <row r="1535" spans="2:24" x14ac:dyDescent="0.2">
      <c r="B1535">
        <v>5138</v>
      </c>
      <c r="C1535">
        <v>1951</v>
      </c>
      <c r="D1535" t="s">
        <v>23</v>
      </c>
      <c r="E1535" t="s">
        <v>36</v>
      </c>
      <c r="F1535" t="s">
        <v>1768</v>
      </c>
      <c r="G1535">
        <v>0</v>
      </c>
      <c r="H1535">
        <v>1</v>
      </c>
      <c r="I1535" t="s">
        <v>1769</v>
      </c>
      <c r="J1535">
        <v>68</v>
      </c>
      <c r="K1535">
        <v>19</v>
      </c>
      <c r="L1535">
        <v>1</v>
      </c>
      <c r="M1535">
        <v>14</v>
      </c>
      <c r="N1535">
        <v>3</v>
      </c>
      <c r="O1535">
        <v>2</v>
      </c>
      <c r="P1535">
        <v>4</v>
      </c>
      <c r="Q1535">
        <v>1</v>
      </c>
      <c r="R1535">
        <v>1</v>
      </c>
      <c r="S1535">
        <v>3</v>
      </c>
      <c r="T1535">
        <v>8</v>
      </c>
      <c r="U1535">
        <v>0</v>
      </c>
      <c r="V1535">
        <v>0</v>
      </c>
      <c r="W1535" t="s">
        <v>27</v>
      </c>
      <c r="X1535">
        <v>0</v>
      </c>
    </row>
    <row r="1536" spans="2:24" x14ac:dyDescent="0.2">
      <c r="B1536">
        <v>8387</v>
      </c>
      <c r="C1536">
        <v>1958</v>
      </c>
      <c r="D1536" t="s">
        <v>23</v>
      </c>
      <c r="E1536" t="s">
        <v>32</v>
      </c>
      <c r="F1536" t="s">
        <v>1770</v>
      </c>
      <c r="G1536">
        <v>0</v>
      </c>
      <c r="H1536">
        <v>1</v>
      </c>
      <c r="I1536" s="1">
        <v>41395</v>
      </c>
      <c r="J1536">
        <v>68</v>
      </c>
      <c r="K1536">
        <v>134</v>
      </c>
      <c r="L1536">
        <v>8</v>
      </c>
      <c r="M1536">
        <v>76</v>
      </c>
      <c r="N1536">
        <v>6</v>
      </c>
      <c r="O1536">
        <v>0</v>
      </c>
      <c r="P1536">
        <v>11</v>
      </c>
      <c r="Q1536">
        <v>1</v>
      </c>
      <c r="R1536">
        <v>4</v>
      </c>
      <c r="S1536">
        <v>5</v>
      </c>
      <c r="T1536">
        <v>6</v>
      </c>
      <c r="U1536">
        <v>0</v>
      </c>
      <c r="V1536">
        <v>0</v>
      </c>
      <c r="W1536" t="s">
        <v>27</v>
      </c>
      <c r="X1536">
        <v>0</v>
      </c>
    </row>
    <row r="1537" spans="2:24" x14ac:dyDescent="0.2">
      <c r="B1537">
        <v>378</v>
      </c>
      <c r="C1537">
        <v>1972</v>
      </c>
      <c r="D1537" t="s">
        <v>23</v>
      </c>
      <c r="E1537" t="s">
        <v>32</v>
      </c>
      <c r="F1537" t="s">
        <v>1771</v>
      </c>
      <c r="G1537">
        <v>0</v>
      </c>
      <c r="H1537">
        <v>0</v>
      </c>
      <c r="I1537" t="s">
        <v>440</v>
      </c>
      <c r="J1537">
        <v>68</v>
      </c>
      <c r="K1537">
        <v>283</v>
      </c>
      <c r="L1537">
        <v>112</v>
      </c>
      <c r="M1537">
        <v>151</v>
      </c>
      <c r="N1537">
        <v>51</v>
      </c>
      <c r="O1537">
        <v>72</v>
      </c>
      <c r="P1537">
        <v>125</v>
      </c>
      <c r="Q1537">
        <v>2</v>
      </c>
      <c r="R1537">
        <v>7</v>
      </c>
      <c r="S1537">
        <v>10</v>
      </c>
      <c r="T1537">
        <v>6</v>
      </c>
      <c r="U1537">
        <v>0</v>
      </c>
      <c r="V1537">
        <v>0</v>
      </c>
      <c r="W1537" t="s">
        <v>27</v>
      </c>
      <c r="X1537">
        <v>0</v>
      </c>
    </row>
    <row r="1538" spans="2:24" x14ac:dyDescent="0.2">
      <c r="B1538">
        <v>5846</v>
      </c>
      <c r="C1538">
        <v>1978</v>
      </c>
      <c r="D1538" t="s">
        <v>23</v>
      </c>
      <c r="E1538" t="s">
        <v>24</v>
      </c>
      <c r="F1538" t="s">
        <v>1772</v>
      </c>
      <c r="G1538">
        <v>1</v>
      </c>
      <c r="H1538">
        <v>0</v>
      </c>
      <c r="I1538" t="s">
        <v>108</v>
      </c>
      <c r="J1538">
        <v>68</v>
      </c>
      <c r="K1538">
        <v>2</v>
      </c>
      <c r="L1538">
        <v>1</v>
      </c>
      <c r="M1538">
        <v>6</v>
      </c>
      <c r="N1538">
        <v>2</v>
      </c>
      <c r="O1538">
        <v>1</v>
      </c>
      <c r="P1538">
        <v>1</v>
      </c>
      <c r="Q1538">
        <v>1</v>
      </c>
      <c r="R1538">
        <v>1</v>
      </c>
      <c r="S1538">
        <v>2</v>
      </c>
      <c r="T1538">
        <v>6</v>
      </c>
      <c r="U1538">
        <v>0</v>
      </c>
      <c r="V1538">
        <v>0</v>
      </c>
      <c r="W1538" t="s">
        <v>46</v>
      </c>
      <c r="X1538">
        <v>0</v>
      </c>
    </row>
    <row r="1539" spans="2:24" x14ac:dyDescent="0.2">
      <c r="B1539">
        <v>8870</v>
      </c>
      <c r="C1539">
        <v>1985</v>
      </c>
      <c r="D1539" t="s">
        <v>23</v>
      </c>
      <c r="E1539" t="s">
        <v>36</v>
      </c>
      <c r="F1539" t="s">
        <v>1773</v>
      </c>
      <c r="G1539">
        <v>1</v>
      </c>
      <c r="H1539">
        <v>0</v>
      </c>
      <c r="I1539" t="s">
        <v>548</v>
      </c>
      <c r="J1539">
        <v>68</v>
      </c>
      <c r="K1539">
        <v>75</v>
      </c>
      <c r="L1539">
        <v>12</v>
      </c>
      <c r="M1539">
        <v>141</v>
      </c>
      <c r="N1539">
        <v>43</v>
      </c>
      <c r="O1539">
        <v>39</v>
      </c>
      <c r="P1539">
        <v>187</v>
      </c>
      <c r="Q1539">
        <v>6</v>
      </c>
      <c r="R1539">
        <v>6</v>
      </c>
      <c r="S1539">
        <v>5</v>
      </c>
      <c r="T1539">
        <v>8</v>
      </c>
      <c r="U1539">
        <v>1</v>
      </c>
      <c r="V1539">
        <v>0</v>
      </c>
      <c r="W1539" t="s">
        <v>27</v>
      </c>
      <c r="X1539">
        <v>0</v>
      </c>
    </row>
    <row r="1540" spans="2:24" x14ac:dyDescent="0.2">
      <c r="B1540">
        <v>10340</v>
      </c>
      <c r="C1540">
        <v>1985</v>
      </c>
      <c r="D1540" t="s">
        <v>23</v>
      </c>
      <c r="E1540" t="s">
        <v>36</v>
      </c>
      <c r="F1540" t="s">
        <v>1773</v>
      </c>
      <c r="G1540">
        <v>1</v>
      </c>
      <c r="H1540">
        <v>0</v>
      </c>
      <c r="I1540" t="s">
        <v>548</v>
      </c>
      <c r="J1540">
        <v>68</v>
      </c>
      <c r="K1540">
        <v>75</v>
      </c>
      <c r="L1540">
        <v>12</v>
      </c>
      <c r="M1540">
        <v>141</v>
      </c>
      <c r="N1540">
        <v>43</v>
      </c>
      <c r="O1540">
        <v>39</v>
      </c>
      <c r="P1540">
        <v>187</v>
      </c>
      <c r="Q1540">
        <v>6</v>
      </c>
      <c r="R1540">
        <v>6</v>
      </c>
      <c r="S1540">
        <v>5</v>
      </c>
      <c r="T1540">
        <v>8</v>
      </c>
      <c r="U1540">
        <v>0</v>
      </c>
      <c r="V1540">
        <v>0</v>
      </c>
      <c r="W1540" t="s">
        <v>27</v>
      </c>
      <c r="X1540">
        <v>0</v>
      </c>
    </row>
    <row r="1541" spans="2:24" x14ac:dyDescent="0.2">
      <c r="B1541">
        <v>7290</v>
      </c>
      <c r="C1541">
        <v>1986</v>
      </c>
      <c r="D1541" t="s">
        <v>23</v>
      </c>
      <c r="E1541" t="s">
        <v>28</v>
      </c>
      <c r="F1541" t="s">
        <v>1774</v>
      </c>
      <c r="G1541">
        <v>0</v>
      </c>
      <c r="H1541">
        <v>0</v>
      </c>
      <c r="I1541" s="1">
        <v>41039</v>
      </c>
      <c r="J1541">
        <v>68</v>
      </c>
      <c r="K1541">
        <v>347</v>
      </c>
      <c r="L1541">
        <v>44</v>
      </c>
      <c r="M1541">
        <v>534</v>
      </c>
      <c r="N1541">
        <v>17</v>
      </c>
      <c r="O1541">
        <v>0</v>
      </c>
      <c r="P1541">
        <v>26</v>
      </c>
      <c r="Q1541">
        <v>1</v>
      </c>
      <c r="R1541">
        <v>3</v>
      </c>
      <c r="S1541">
        <v>12</v>
      </c>
      <c r="T1541">
        <v>2</v>
      </c>
      <c r="U1541">
        <v>0</v>
      </c>
      <c r="V1541">
        <v>0</v>
      </c>
      <c r="W1541" t="s">
        <v>27</v>
      </c>
      <c r="X1541">
        <v>0</v>
      </c>
    </row>
    <row r="1542" spans="2:24" x14ac:dyDescent="0.2">
      <c r="B1542">
        <v>8895</v>
      </c>
      <c r="C1542">
        <v>1986</v>
      </c>
      <c r="D1542" t="s">
        <v>23</v>
      </c>
      <c r="E1542" t="s">
        <v>28</v>
      </c>
      <c r="F1542" t="s">
        <v>1774</v>
      </c>
      <c r="G1542">
        <v>0</v>
      </c>
      <c r="H1542">
        <v>0</v>
      </c>
      <c r="I1542" s="1">
        <v>41039</v>
      </c>
      <c r="J1542">
        <v>68</v>
      </c>
      <c r="K1542">
        <v>347</v>
      </c>
      <c r="L1542">
        <v>44</v>
      </c>
      <c r="M1542">
        <v>534</v>
      </c>
      <c r="N1542">
        <v>17</v>
      </c>
      <c r="O1542">
        <v>0</v>
      </c>
      <c r="P1542">
        <v>26</v>
      </c>
      <c r="Q1542">
        <v>1</v>
      </c>
      <c r="R1542">
        <v>3</v>
      </c>
      <c r="S1542">
        <v>12</v>
      </c>
      <c r="T1542">
        <v>2</v>
      </c>
      <c r="U1542">
        <v>0</v>
      </c>
      <c r="V1542">
        <v>0</v>
      </c>
      <c r="W1542" t="s">
        <v>27</v>
      </c>
      <c r="X1542">
        <v>0</v>
      </c>
    </row>
    <row r="1543" spans="2:24" x14ac:dyDescent="0.2">
      <c r="B1543">
        <v>3635</v>
      </c>
      <c r="C1543">
        <v>1963</v>
      </c>
      <c r="D1543" t="s">
        <v>40</v>
      </c>
      <c r="E1543" t="s">
        <v>28</v>
      </c>
      <c r="F1543" t="s">
        <v>1775</v>
      </c>
      <c r="G1543">
        <v>0</v>
      </c>
      <c r="H1543">
        <v>1</v>
      </c>
      <c r="I1543" s="1">
        <v>41825</v>
      </c>
      <c r="J1543">
        <v>69</v>
      </c>
      <c r="K1543">
        <v>492</v>
      </c>
      <c r="L1543">
        <v>0</v>
      </c>
      <c r="M1543">
        <v>37</v>
      </c>
      <c r="N1543">
        <v>7</v>
      </c>
      <c r="O1543">
        <v>0</v>
      </c>
      <c r="P1543">
        <v>42</v>
      </c>
      <c r="Q1543">
        <v>3</v>
      </c>
      <c r="R1543">
        <v>6</v>
      </c>
      <c r="S1543">
        <v>8</v>
      </c>
      <c r="T1543">
        <v>5</v>
      </c>
      <c r="U1543">
        <v>0</v>
      </c>
      <c r="V1543">
        <v>0</v>
      </c>
      <c r="W1543" t="s">
        <v>67</v>
      </c>
      <c r="X1543">
        <v>0</v>
      </c>
    </row>
    <row r="1544" spans="2:24" x14ac:dyDescent="0.2">
      <c r="B1544">
        <v>11178</v>
      </c>
      <c r="C1544">
        <v>1973</v>
      </c>
      <c r="D1544" t="s">
        <v>53</v>
      </c>
      <c r="E1544" t="s">
        <v>28</v>
      </c>
      <c r="F1544" t="s">
        <v>1776</v>
      </c>
      <c r="G1544">
        <v>1</v>
      </c>
      <c r="H1544">
        <v>0</v>
      </c>
      <c r="I1544" t="s">
        <v>201</v>
      </c>
      <c r="J1544">
        <v>69</v>
      </c>
      <c r="K1544">
        <v>15</v>
      </c>
      <c r="L1544">
        <v>2</v>
      </c>
      <c r="M1544">
        <v>10</v>
      </c>
      <c r="N1544">
        <v>0</v>
      </c>
      <c r="O1544">
        <v>1</v>
      </c>
      <c r="P1544">
        <v>4</v>
      </c>
      <c r="Q1544">
        <v>1</v>
      </c>
      <c r="R1544">
        <v>1</v>
      </c>
      <c r="S1544">
        <v>3</v>
      </c>
      <c r="T1544">
        <v>7</v>
      </c>
      <c r="U1544">
        <v>0</v>
      </c>
      <c r="V1544">
        <v>0</v>
      </c>
      <c r="W1544" t="s">
        <v>46</v>
      </c>
      <c r="X1544">
        <v>0</v>
      </c>
    </row>
    <row r="1545" spans="2:24" x14ac:dyDescent="0.2">
      <c r="B1545">
        <v>2410</v>
      </c>
      <c r="C1545">
        <v>1970</v>
      </c>
      <c r="D1545" t="s">
        <v>23</v>
      </c>
      <c r="E1545" t="s">
        <v>28</v>
      </c>
      <c r="F1545" t="s">
        <v>1777</v>
      </c>
      <c r="G1545">
        <v>0</v>
      </c>
      <c r="H1545">
        <v>0</v>
      </c>
      <c r="I1545" t="s">
        <v>333</v>
      </c>
      <c r="J1545">
        <v>69</v>
      </c>
      <c r="K1545">
        <v>364</v>
      </c>
      <c r="L1545">
        <v>40</v>
      </c>
      <c r="M1545">
        <v>425</v>
      </c>
      <c r="N1545">
        <v>158</v>
      </c>
      <c r="O1545">
        <v>60</v>
      </c>
      <c r="P1545">
        <v>50</v>
      </c>
      <c r="Q1545">
        <v>1</v>
      </c>
      <c r="R1545">
        <v>3</v>
      </c>
      <c r="S1545">
        <v>8</v>
      </c>
      <c r="T1545">
        <v>1</v>
      </c>
      <c r="U1545">
        <v>0</v>
      </c>
      <c r="V1545">
        <v>0</v>
      </c>
      <c r="W1545" t="s">
        <v>27</v>
      </c>
      <c r="X1545">
        <v>0</v>
      </c>
    </row>
    <row r="1546" spans="2:24" x14ac:dyDescent="0.2">
      <c r="B1546">
        <v>3281</v>
      </c>
      <c r="C1546">
        <v>1961</v>
      </c>
      <c r="D1546" t="s">
        <v>40</v>
      </c>
      <c r="E1546" t="s">
        <v>32</v>
      </c>
      <c r="F1546" t="s">
        <v>1778</v>
      </c>
      <c r="G1546">
        <v>1</v>
      </c>
      <c r="H1546">
        <v>1</v>
      </c>
      <c r="I1546" s="1">
        <v>41344</v>
      </c>
      <c r="J1546">
        <v>69</v>
      </c>
      <c r="K1546">
        <v>206</v>
      </c>
      <c r="L1546">
        <v>10</v>
      </c>
      <c r="M1546">
        <v>67</v>
      </c>
      <c r="N1546">
        <v>30</v>
      </c>
      <c r="O1546">
        <v>27</v>
      </c>
      <c r="P1546">
        <v>71</v>
      </c>
      <c r="Q1546">
        <v>6</v>
      </c>
      <c r="R1546">
        <v>4</v>
      </c>
      <c r="S1546">
        <v>8</v>
      </c>
      <c r="T1546">
        <v>6</v>
      </c>
      <c r="U1546">
        <v>0</v>
      </c>
      <c r="V1546">
        <v>0</v>
      </c>
      <c r="W1546" t="s">
        <v>27</v>
      </c>
      <c r="X1546">
        <v>0</v>
      </c>
    </row>
    <row r="1547" spans="2:24" x14ac:dyDescent="0.2">
      <c r="B1547">
        <v>9905</v>
      </c>
      <c r="C1547">
        <v>1953</v>
      </c>
      <c r="D1547" t="s">
        <v>23</v>
      </c>
      <c r="E1547" t="s">
        <v>36</v>
      </c>
      <c r="F1547" t="s">
        <v>1779</v>
      </c>
      <c r="G1547">
        <v>1</v>
      </c>
      <c r="H1547">
        <v>1</v>
      </c>
      <c r="I1547" t="s">
        <v>1780</v>
      </c>
      <c r="J1547">
        <v>69</v>
      </c>
      <c r="K1547">
        <v>135</v>
      </c>
      <c r="L1547">
        <v>1</v>
      </c>
      <c r="M1547">
        <v>41</v>
      </c>
      <c r="N1547">
        <v>10</v>
      </c>
      <c r="O1547">
        <v>1</v>
      </c>
      <c r="P1547">
        <v>67</v>
      </c>
      <c r="Q1547">
        <v>5</v>
      </c>
      <c r="R1547">
        <v>3</v>
      </c>
      <c r="S1547">
        <v>3</v>
      </c>
      <c r="T1547">
        <v>6</v>
      </c>
      <c r="U1547">
        <v>0</v>
      </c>
      <c r="V1547">
        <v>0</v>
      </c>
      <c r="W1547" t="s">
        <v>27</v>
      </c>
      <c r="X1547">
        <v>1</v>
      </c>
    </row>
    <row r="1548" spans="2:24" x14ac:dyDescent="0.2">
      <c r="B1548">
        <v>2565</v>
      </c>
      <c r="C1548">
        <v>1956</v>
      </c>
      <c r="D1548" t="s">
        <v>53</v>
      </c>
      <c r="E1548" t="s">
        <v>24</v>
      </c>
      <c r="F1548" t="s">
        <v>1781</v>
      </c>
      <c r="G1548">
        <v>0</v>
      </c>
      <c r="H1548">
        <v>0</v>
      </c>
      <c r="I1548" s="1">
        <v>41280</v>
      </c>
      <c r="J1548">
        <v>69</v>
      </c>
      <c r="K1548">
        <v>1016</v>
      </c>
      <c r="L1548">
        <v>12</v>
      </c>
      <c r="M1548">
        <v>215</v>
      </c>
      <c r="N1548">
        <v>16</v>
      </c>
      <c r="O1548">
        <v>12</v>
      </c>
      <c r="P1548">
        <v>63</v>
      </c>
      <c r="Q1548">
        <v>1</v>
      </c>
      <c r="R1548">
        <v>4</v>
      </c>
      <c r="S1548">
        <v>10</v>
      </c>
      <c r="T1548">
        <v>3</v>
      </c>
      <c r="U1548">
        <v>0</v>
      </c>
      <c r="V1548">
        <v>0</v>
      </c>
      <c r="W1548" t="s">
        <v>67</v>
      </c>
      <c r="X1548">
        <v>1</v>
      </c>
    </row>
    <row r="1549" spans="2:24" x14ac:dyDescent="0.2">
      <c r="B1549">
        <v>7912</v>
      </c>
      <c r="C1549">
        <v>1979</v>
      </c>
      <c r="D1549" t="s">
        <v>23</v>
      </c>
      <c r="E1549" t="s">
        <v>32</v>
      </c>
      <c r="F1549" t="s">
        <v>1782</v>
      </c>
      <c r="G1549">
        <v>1</v>
      </c>
      <c r="H1549">
        <v>0</v>
      </c>
      <c r="I1549" t="s">
        <v>470</v>
      </c>
      <c r="J1549">
        <v>69</v>
      </c>
      <c r="K1549">
        <v>8</v>
      </c>
      <c r="L1549">
        <v>15</v>
      </c>
      <c r="M1549">
        <v>27</v>
      </c>
      <c r="N1549">
        <v>0</v>
      </c>
      <c r="O1549">
        <v>20</v>
      </c>
      <c r="P1549">
        <v>33</v>
      </c>
      <c r="Q1549">
        <v>2</v>
      </c>
      <c r="R1549">
        <v>3</v>
      </c>
      <c r="S1549">
        <v>2</v>
      </c>
      <c r="T1549">
        <v>8</v>
      </c>
      <c r="U1549">
        <v>0</v>
      </c>
      <c r="V1549">
        <v>0</v>
      </c>
      <c r="W1549" t="s">
        <v>35</v>
      </c>
      <c r="X1549">
        <v>1</v>
      </c>
    </row>
    <row r="1550" spans="2:24" x14ac:dyDescent="0.2">
      <c r="B1550">
        <v>7072</v>
      </c>
      <c r="C1550">
        <v>1974</v>
      </c>
      <c r="D1550" t="s">
        <v>23</v>
      </c>
      <c r="E1550" t="s">
        <v>32</v>
      </c>
      <c r="F1550" t="s">
        <v>1783</v>
      </c>
      <c r="G1550">
        <v>0</v>
      </c>
      <c r="H1550">
        <v>1</v>
      </c>
      <c r="I1550" t="s">
        <v>626</v>
      </c>
      <c r="J1550">
        <v>69</v>
      </c>
      <c r="K1550">
        <v>432</v>
      </c>
      <c r="L1550">
        <v>79</v>
      </c>
      <c r="M1550">
        <v>341</v>
      </c>
      <c r="N1550">
        <v>177</v>
      </c>
      <c r="O1550">
        <v>136</v>
      </c>
      <c r="P1550">
        <v>170</v>
      </c>
      <c r="Q1550">
        <v>2</v>
      </c>
      <c r="R1550">
        <v>8</v>
      </c>
      <c r="S1550">
        <v>4</v>
      </c>
      <c r="T1550">
        <v>4</v>
      </c>
      <c r="U1550">
        <v>0</v>
      </c>
      <c r="V1550">
        <v>0</v>
      </c>
      <c r="W1550" t="s">
        <v>38</v>
      </c>
      <c r="X1550">
        <v>0</v>
      </c>
    </row>
    <row r="1551" spans="2:24" x14ac:dyDescent="0.2">
      <c r="B1551">
        <v>1409</v>
      </c>
      <c r="C1551">
        <v>1952</v>
      </c>
      <c r="D1551" t="s">
        <v>23</v>
      </c>
      <c r="E1551" t="s">
        <v>36</v>
      </c>
      <c r="F1551" t="s">
        <v>1784</v>
      </c>
      <c r="G1551">
        <v>0</v>
      </c>
      <c r="H1551">
        <v>1</v>
      </c>
      <c r="I1551" t="s">
        <v>719</v>
      </c>
      <c r="J1551">
        <v>69</v>
      </c>
      <c r="K1551">
        <v>270</v>
      </c>
      <c r="L1551">
        <v>3</v>
      </c>
      <c r="M1551">
        <v>27</v>
      </c>
      <c r="N1551">
        <v>39</v>
      </c>
      <c r="O1551">
        <v>6</v>
      </c>
      <c r="P1551">
        <v>99</v>
      </c>
      <c r="Q1551">
        <v>7</v>
      </c>
      <c r="R1551">
        <v>7</v>
      </c>
      <c r="S1551">
        <v>5</v>
      </c>
      <c r="T1551">
        <v>8</v>
      </c>
      <c r="U1551">
        <v>0</v>
      </c>
      <c r="V1551">
        <v>0</v>
      </c>
      <c r="W1551" t="s">
        <v>35</v>
      </c>
      <c r="X1551">
        <v>0</v>
      </c>
    </row>
    <row r="1552" spans="2:24" x14ac:dyDescent="0.2">
      <c r="B1552">
        <v>5314</v>
      </c>
      <c r="C1552">
        <v>1952</v>
      </c>
      <c r="D1552" t="s">
        <v>23</v>
      </c>
      <c r="E1552" t="s">
        <v>36</v>
      </c>
      <c r="F1552" t="s">
        <v>1784</v>
      </c>
      <c r="G1552">
        <v>0</v>
      </c>
      <c r="H1552">
        <v>1</v>
      </c>
      <c r="I1552" t="s">
        <v>719</v>
      </c>
      <c r="J1552">
        <v>69</v>
      </c>
      <c r="K1552">
        <v>270</v>
      </c>
      <c r="L1552">
        <v>3</v>
      </c>
      <c r="M1552">
        <v>27</v>
      </c>
      <c r="N1552">
        <v>39</v>
      </c>
      <c r="O1552">
        <v>6</v>
      </c>
      <c r="P1552">
        <v>99</v>
      </c>
      <c r="Q1552">
        <v>7</v>
      </c>
      <c r="R1552">
        <v>7</v>
      </c>
      <c r="S1552">
        <v>5</v>
      </c>
      <c r="T1552">
        <v>8</v>
      </c>
      <c r="U1552">
        <v>0</v>
      </c>
      <c r="V1552">
        <v>0</v>
      </c>
      <c r="W1552" t="s">
        <v>27</v>
      </c>
      <c r="X1552">
        <v>0</v>
      </c>
    </row>
    <row r="1553" spans="2:24" x14ac:dyDescent="0.2">
      <c r="B1553">
        <v>7215</v>
      </c>
      <c r="C1553">
        <v>1984</v>
      </c>
      <c r="D1553" t="s">
        <v>23</v>
      </c>
      <c r="E1553" t="s">
        <v>28</v>
      </c>
      <c r="F1553" t="s">
        <v>1785</v>
      </c>
      <c r="G1553">
        <v>0</v>
      </c>
      <c r="H1553">
        <v>0</v>
      </c>
      <c r="I1553" s="1">
        <v>41611</v>
      </c>
      <c r="J1553">
        <v>69</v>
      </c>
      <c r="K1553">
        <v>722</v>
      </c>
      <c r="L1553">
        <v>27</v>
      </c>
      <c r="M1553">
        <v>102</v>
      </c>
      <c r="N1553">
        <v>44</v>
      </c>
      <c r="O1553">
        <v>72</v>
      </c>
      <c r="P1553">
        <v>168</v>
      </c>
      <c r="Q1553">
        <v>0</v>
      </c>
      <c r="R1553">
        <v>6</v>
      </c>
      <c r="S1553">
        <v>13</v>
      </c>
      <c r="T1553">
        <v>2</v>
      </c>
      <c r="U1553">
        <v>1</v>
      </c>
      <c r="V1553">
        <v>0</v>
      </c>
      <c r="W1553" t="s">
        <v>31</v>
      </c>
      <c r="X1553">
        <v>3</v>
      </c>
    </row>
    <row r="1554" spans="2:24" x14ac:dyDescent="0.2">
      <c r="B1554">
        <v>8858</v>
      </c>
      <c r="C1554">
        <v>1973</v>
      </c>
      <c r="D1554" t="s">
        <v>40</v>
      </c>
      <c r="E1554" t="s">
        <v>32</v>
      </c>
      <c r="F1554" t="s">
        <v>1786</v>
      </c>
      <c r="G1554">
        <v>0</v>
      </c>
      <c r="H1554">
        <v>1</v>
      </c>
      <c r="I1554" s="1">
        <v>41458</v>
      </c>
      <c r="J1554">
        <v>69</v>
      </c>
      <c r="K1554">
        <v>516</v>
      </c>
      <c r="L1554">
        <v>0</v>
      </c>
      <c r="M1554">
        <v>21</v>
      </c>
      <c r="N1554">
        <v>0</v>
      </c>
      <c r="O1554">
        <v>0</v>
      </c>
      <c r="P1554">
        <v>5</v>
      </c>
      <c r="Q1554">
        <v>4</v>
      </c>
      <c r="R1554">
        <v>8</v>
      </c>
      <c r="S1554">
        <v>7</v>
      </c>
      <c r="T1554">
        <v>8</v>
      </c>
      <c r="U1554">
        <v>0</v>
      </c>
      <c r="V1554">
        <v>0</v>
      </c>
      <c r="W1554" t="s">
        <v>31</v>
      </c>
      <c r="X1554">
        <v>1</v>
      </c>
    </row>
    <row r="1555" spans="2:24" x14ac:dyDescent="0.2">
      <c r="B1555">
        <v>895</v>
      </c>
      <c r="C1555">
        <v>1949</v>
      </c>
      <c r="D1555" t="s">
        <v>40</v>
      </c>
      <c r="E1555" t="s">
        <v>32</v>
      </c>
      <c r="F1555" t="s">
        <v>1787</v>
      </c>
      <c r="G1555">
        <v>0</v>
      </c>
      <c r="H1555">
        <v>2</v>
      </c>
      <c r="I1555" s="1">
        <v>41164</v>
      </c>
      <c r="J1555">
        <v>69</v>
      </c>
      <c r="K1555">
        <v>410</v>
      </c>
      <c r="L1555">
        <v>16</v>
      </c>
      <c r="M1555">
        <v>114</v>
      </c>
      <c r="N1555">
        <v>0</v>
      </c>
      <c r="O1555">
        <v>5</v>
      </c>
      <c r="P1555">
        <v>49</v>
      </c>
      <c r="Q1555">
        <v>3</v>
      </c>
      <c r="R1555">
        <v>5</v>
      </c>
      <c r="S1555">
        <v>10</v>
      </c>
      <c r="T1555">
        <v>5</v>
      </c>
      <c r="U1555">
        <v>0</v>
      </c>
      <c r="V1555">
        <v>0</v>
      </c>
      <c r="W1555" t="s">
        <v>27</v>
      </c>
      <c r="X1555">
        <v>0</v>
      </c>
    </row>
    <row r="1556" spans="2:24" x14ac:dyDescent="0.2">
      <c r="B1556">
        <v>10313</v>
      </c>
      <c r="C1556">
        <v>1976</v>
      </c>
      <c r="D1556" t="s">
        <v>23</v>
      </c>
      <c r="E1556" t="s">
        <v>32</v>
      </c>
      <c r="F1556" t="s">
        <v>1788</v>
      </c>
      <c r="G1556">
        <v>1</v>
      </c>
      <c r="H1556">
        <v>1</v>
      </c>
      <c r="I1556" t="s">
        <v>1299</v>
      </c>
      <c r="J1556">
        <v>69</v>
      </c>
      <c r="K1556">
        <v>159</v>
      </c>
      <c r="L1556">
        <v>4</v>
      </c>
      <c r="M1556">
        <v>45</v>
      </c>
      <c r="N1556">
        <v>6</v>
      </c>
      <c r="O1556">
        <v>2</v>
      </c>
      <c r="P1556">
        <v>38</v>
      </c>
      <c r="Q1556">
        <v>6</v>
      </c>
      <c r="R1556">
        <v>5</v>
      </c>
      <c r="S1556">
        <v>4</v>
      </c>
      <c r="T1556">
        <v>8</v>
      </c>
      <c r="U1556">
        <v>0</v>
      </c>
      <c r="V1556">
        <v>0</v>
      </c>
      <c r="W1556" t="s">
        <v>27</v>
      </c>
      <c r="X1556">
        <v>0</v>
      </c>
    </row>
    <row r="1557" spans="2:24" x14ac:dyDescent="0.2">
      <c r="B1557">
        <v>642</v>
      </c>
      <c r="C1557">
        <v>1981</v>
      </c>
      <c r="D1557" t="s">
        <v>118</v>
      </c>
      <c r="E1557" t="s">
        <v>32</v>
      </c>
      <c r="F1557" t="s">
        <v>1789</v>
      </c>
      <c r="G1557">
        <v>1</v>
      </c>
      <c r="H1557">
        <v>0</v>
      </c>
      <c r="I1557" t="s">
        <v>933</v>
      </c>
      <c r="J1557">
        <v>69</v>
      </c>
      <c r="K1557">
        <v>1</v>
      </c>
      <c r="L1557">
        <v>3</v>
      </c>
      <c r="M1557">
        <v>2</v>
      </c>
      <c r="N1557">
        <v>20</v>
      </c>
      <c r="O1557">
        <v>30</v>
      </c>
      <c r="P1557">
        <v>47</v>
      </c>
      <c r="Q1557">
        <v>3</v>
      </c>
      <c r="R1557">
        <v>2</v>
      </c>
      <c r="S1557">
        <v>2</v>
      </c>
      <c r="T1557">
        <v>8</v>
      </c>
      <c r="U1557">
        <v>0</v>
      </c>
      <c r="V1557">
        <v>0</v>
      </c>
      <c r="W1557" t="s">
        <v>31</v>
      </c>
      <c r="X1557">
        <v>0</v>
      </c>
    </row>
    <row r="1558" spans="2:24" x14ac:dyDescent="0.2">
      <c r="B1558">
        <v>8504</v>
      </c>
      <c r="C1558">
        <v>1974</v>
      </c>
      <c r="D1558" t="s">
        <v>23</v>
      </c>
      <c r="E1558" t="s">
        <v>32</v>
      </c>
      <c r="F1558" t="s">
        <v>1790</v>
      </c>
      <c r="G1558">
        <v>0</v>
      </c>
      <c r="H1558">
        <v>0</v>
      </c>
      <c r="I1558" s="1">
        <v>41978</v>
      </c>
      <c r="J1558">
        <v>70</v>
      </c>
      <c r="K1558">
        <v>350</v>
      </c>
      <c r="L1558">
        <v>60</v>
      </c>
      <c r="M1558">
        <v>568</v>
      </c>
      <c r="N1558">
        <v>110</v>
      </c>
      <c r="O1558">
        <v>133</v>
      </c>
      <c r="P1558">
        <v>145</v>
      </c>
      <c r="Q1558">
        <v>1</v>
      </c>
      <c r="R1558">
        <v>5</v>
      </c>
      <c r="S1558">
        <v>7</v>
      </c>
      <c r="T1558">
        <v>2</v>
      </c>
      <c r="U1558">
        <v>0</v>
      </c>
      <c r="V1558">
        <v>0</v>
      </c>
      <c r="W1558" t="s">
        <v>46</v>
      </c>
      <c r="X1558">
        <v>1</v>
      </c>
    </row>
    <row r="1559" spans="2:24" x14ac:dyDescent="0.2">
      <c r="B1559">
        <v>1020</v>
      </c>
      <c r="C1559">
        <v>1974</v>
      </c>
      <c r="D1559" t="s">
        <v>23</v>
      </c>
      <c r="E1559" t="s">
        <v>32</v>
      </c>
      <c r="F1559" t="s">
        <v>1790</v>
      </c>
      <c r="G1559">
        <v>0</v>
      </c>
      <c r="H1559">
        <v>0</v>
      </c>
      <c r="I1559" s="1">
        <v>41978</v>
      </c>
      <c r="J1559">
        <v>70</v>
      </c>
      <c r="K1559">
        <v>350</v>
      </c>
      <c r="L1559">
        <v>60</v>
      </c>
      <c r="M1559">
        <v>568</v>
      </c>
      <c r="N1559">
        <v>110</v>
      </c>
      <c r="O1559">
        <v>133</v>
      </c>
      <c r="P1559">
        <v>145</v>
      </c>
      <c r="Q1559">
        <v>1</v>
      </c>
      <c r="R1559">
        <v>5</v>
      </c>
      <c r="S1559">
        <v>7</v>
      </c>
      <c r="T1559">
        <v>2</v>
      </c>
      <c r="U1559">
        <v>0</v>
      </c>
      <c r="V1559">
        <v>0</v>
      </c>
      <c r="W1559" t="s">
        <v>27</v>
      </c>
      <c r="X1559">
        <v>1</v>
      </c>
    </row>
    <row r="1560" spans="2:24" x14ac:dyDescent="0.2">
      <c r="B1560">
        <v>3717</v>
      </c>
      <c r="C1560">
        <v>1960</v>
      </c>
      <c r="D1560" t="s">
        <v>23</v>
      </c>
      <c r="E1560" t="s">
        <v>32</v>
      </c>
      <c r="F1560" t="s">
        <v>1791</v>
      </c>
      <c r="G1560">
        <v>0</v>
      </c>
      <c r="H1560">
        <v>1</v>
      </c>
      <c r="I1560" t="s">
        <v>1792</v>
      </c>
      <c r="J1560">
        <v>70</v>
      </c>
      <c r="K1560">
        <v>403</v>
      </c>
      <c r="L1560">
        <v>24</v>
      </c>
      <c r="M1560">
        <v>29</v>
      </c>
      <c r="N1560">
        <v>6</v>
      </c>
      <c r="O1560">
        <v>24</v>
      </c>
      <c r="P1560">
        <v>218</v>
      </c>
      <c r="Q1560">
        <v>2</v>
      </c>
      <c r="R1560">
        <v>5</v>
      </c>
      <c r="S1560">
        <v>6</v>
      </c>
      <c r="T1560">
        <v>3</v>
      </c>
      <c r="U1560">
        <v>0</v>
      </c>
      <c r="V1560">
        <v>0</v>
      </c>
      <c r="W1560" t="s">
        <v>27</v>
      </c>
      <c r="X1560">
        <v>1</v>
      </c>
    </row>
    <row r="1561" spans="2:24" x14ac:dyDescent="0.2">
      <c r="B1561">
        <v>7646</v>
      </c>
      <c r="C1561">
        <v>1990</v>
      </c>
      <c r="D1561" t="s">
        <v>23</v>
      </c>
      <c r="E1561" t="s">
        <v>28</v>
      </c>
      <c r="F1561" t="s">
        <v>1793</v>
      </c>
      <c r="G1561">
        <v>1</v>
      </c>
      <c r="H1561">
        <v>0</v>
      </c>
      <c r="I1561" t="s">
        <v>1794</v>
      </c>
      <c r="J1561">
        <v>70</v>
      </c>
      <c r="K1561">
        <v>218</v>
      </c>
      <c r="L1561">
        <v>63</v>
      </c>
      <c r="M1561">
        <v>282</v>
      </c>
      <c r="N1561">
        <v>137</v>
      </c>
      <c r="O1561">
        <v>35</v>
      </c>
      <c r="P1561">
        <v>70</v>
      </c>
      <c r="Q1561">
        <v>4</v>
      </c>
      <c r="R1561">
        <v>5</v>
      </c>
      <c r="S1561">
        <v>12</v>
      </c>
      <c r="T1561">
        <v>4</v>
      </c>
      <c r="U1561">
        <v>0</v>
      </c>
      <c r="V1561">
        <v>0</v>
      </c>
      <c r="W1561" t="s">
        <v>27</v>
      </c>
      <c r="X1561">
        <v>0</v>
      </c>
    </row>
    <row r="1562" spans="2:24" x14ac:dyDescent="0.2">
      <c r="B1562">
        <v>5796</v>
      </c>
      <c r="C1562">
        <v>1964</v>
      </c>
      <c r="D1562" t="s">
        <v>23</v>
      </c>
      <c r="E1562" t="s">
        <v>32</v>
      </c>
      <c r="F1562" t="s">
        <v>1795</v>
      </c>
      <c r="G1562">
        <v>0</v>
      </c>
      <c r="H1562">
        <v>0</v>
      </c>
      <c r="I1562" t="s">
        <v>205</v>
      </c>
      <c r="J1562">
        <v>70</v>
      </c>
      <c r="K1562">
        <v>560</v>
      </c>
      <c r="L1562">
        <v>21</v>
      </c>
      <c r="M1562">
        <v>442</v>
      </c>
      <c r="N1562">
        <v>29</v>
      </c>
      <c r="O1562">
        <v>44</v>
      </c>
      <c r="P1562">
        <v>29</v>
      </c>
      <c r="Q1562">
        <v>1</v>
      </c>
      <c r="R1562">
        <v>4</v>
      </c>
      <c r="S1562">
        <v>13</v>
      </c>
      <c r="T1562">
        <v>1</v>
      </c>
      <c r="U1562">
        <v>0</v>
      </c>
      <c r="V1562">
        <v>0</v>
      </c>
      <c r="W1562" t="s">
        <v>27</v>
      </c>
      <c r="X1562">
        <v>1</v>
      </c>
    </row>
    <row r="1563" spans="2:24" x14ac:dyDescent="0.2">
      <c r="B1563">
        <v>8625</v>
      </c>
      <c r="C1563">
        <v>1977</v>
      </c>
      <c r="D1563" t="s">
        <v>23</v>
      </c>
      <c r="E1563" t="s">
        <v>32</v>
      </c>
      <c r="F1563" t="s">
        <v>1796</v>
      </c>
      <c r="G1563">
        <v>1</v>
      </c>
      <c r="H1563">
        <v>0</v>
      </c>
      <c r="I1563" s="1">
        <v>41619</v>
      </c>
      <c r="J1563">
        <v>70</v>
      </c>
      <c r="K1563">
        <v>15</v>
      </c>
      <c r="L1563">
        <v>1</v>
      </c>
      <c r="M1563">
        <v>23</v>
      </c>
      <c r="N1563">
        <v>0</v>
      </c>
      <c r="O1563">
        <v>5</v>
      </c>
      <c r="P1563">
        <v>1</v>
      </c>
      <c r="Q1563">
        <v>3</v>
      </c>
      <c r="R1563">
        <v>3</v>
      </c>
      <c r="S1563">
        <v>3</v>
      </c>
      <c r="T1563">
        <v>8</v>
      </c>
      <c r="U1563">
        <v>0</v>
      </c>
      <c r="V1563">
        <v>0</v>
      </c>
      <c r="W1563" t="s">
        <v>35</v>
      </c>
      <c r="X1563">
        <v>0</v>
      </c>
    </row>
    <row r="1564" spans="2:24" x14ac:dyDescent="0.2">
      <c r="B1564">
        <v>5407</v>
      </c>
      <c r="C1564">
        <v>1955</v>
      </c>
      <c r="D1564" t="s">
        <v>23</v>
      </c>
      <c r="E1564" t="s">
        <v>36</v>
      </c>
      <c r="F1564" t="s">
        <v>1797</v>
      </c>
      <c r="G1564">
        <v>0</v>
      </c>
      <c r="H1564">
        <v>1</v>
      </c>
      <c r="I1564" s="1">
        <v>41617</v>
      </c>
      <c r="J1564">
        <v>70</v>
      </c>
      <c r="K1564">
        <v>729</v>
      </c>
      <c r="L1564">
        <v>17</v>
      </c>
      <c r="M1564">
        <v>133</v>
      </c>
      <c r="N1564">
        <v>11</v>
      </c>
      <c r="O1564">
        <v>0</v>
      </c>
      <c r="P1564">
        <v>195</v>
      </c>
      <c r="Q1564">
        <v>5</v>
      </c>
      <c r="R1564">
        <v>10</v>
      </c>
      <c r="S1564">
        <v>7</v>
      </c>
      <c r="T1564">
        <v>7</v>
      </c>
      <c r="U1564">
        <v>0</v>
      </c>
      <c r="V1564">
        <v>0</v>
      </c>
      <c r="W1564" t="s">
        <v>67</v>
      </c>
      <c r="X1564">
        <v>1</v>
      </c>
    </row>
    <row r="1565" spans="2:24" x14ac:dyDescent="0.2">
      <c r="B1565">
        <v>4356</v>
      </c>
      <c r="C1565">
        <v>1972</v>
      </c>
      <c r="D1565" t="s">
        <v>23</v>
      </c>
      <c r="E1565" t="s">
        <v>36</v>
      </c>
      <c r="F1565" t="s">
        <v>1798</v>
      </c>
      <c r="G1565">
        <v>0</v>
      </c>
      <c r="H1565">
        <v>1</v>
      </c>
      <c r="I1565" t="s">
        <v>911</v>
      </c>
      <c r="J1565">
        <v>70</v>
      </c>
      <c r="K1565">
        <v>1224</v>
      </c>
      <c r="L1565">
        <v>28</v>
      </c>
      <c r="M1565">
        <v>140</v>
      </c>
      <c r="N1565">
        <v>0</v>
      </c>
      <c r="O1565">
        <v>14</v>
      </c>
      <c r="P1565">
        <v>168</v>
      </c>
      <c r="Q1565">
        <v>3</v>
      </c>
      <c r="R1565">
        <v>3</v>
      </c>
      <c r="S1565">
        <v>5</v>
      </c>
      <c r="T1565">
        <v>6</v>
      </c>
      <c r="U1565">
        <v>0</v>
      </c>
      <c r="V1565">
        <v>0</v>
      </c>
      <c r="W1565" t="s">
        <v>27</v>
      </c>
      <c r="X1565">
        <v>2</v>
      </c>
    </row>
    <row r="1566" spans="2:24" x14ac:dyDescent="0.2">
      <c r="B1566">
        <v>2886</v>
      </c>
      <c r="C1566">
        <v>1972</v>
      </c>
      <c r="D1566" t="s">
        <v>53</v>
      </c>
      <c r="E1566" t="s">
        <v>24</v>
      </c>
      <c r="F1566" t="s">
        <v>1799</v>
      </c>
      <c r="G1566">
        <v>0</v>
      </c>
      <c r="H1566">
        <v>1</v>
      </c>
      <c r="I1566" s="1">
        <v>41616</v>
      </c>
      <c r="J1566">
        <v>70</v>
      </c>
      <c r="K1566">
        <v>1121</v>
      </c>
      <c r="L1566">
        <v>0</v>
      </c>
      <c r="M1566">
        <v>72</v>
      </c>
      <c r="N1566">
        <v>0</v>
      </c>
      <c r="O1566">
        <v>12</v>
      </c>
      <c r="P1566">
        <v>12</v>
      </c>
      <c r="Q1566">
        <v>4</v>
      </c>
      <c r="R1566">
        <v>10</v>
      </c>
      <c r="S1566">
        <v>10</v>
      </c>
      <c r="T1566">
        <v>6</v>
      </c>
      <c r="U1566">
        <v>0</v>
      </c>
      <c r="V1566">
        <v>0</v>
      </c>
      <c r="W1566" t="s">
        <v>27</v>
      </c>
      <c r="X1566">
        <v>2</v>
      </c>
    </row>
    <row r="1567" spans="2:24" x14ac:dyDescent="0.2">
      <c r="B1567">
        <v>10057</v>
      </c>
      <c r="C1567">
        <v>1952</v>
      </c>
      <c r="D1567" t="s">
        <v>23</v>
      </c>
      <c r="E1567" t="s">
        <v>28</v>
      </c>
      <c r="F1567" t="s">
        <v>1800</v>
      </c>
      <c r="G1567">
        <v>0</v>
      </c>
      <c r="H1567">
        <v>0</v>
      </c>
      <c r="I1567" t="s">
        <v>1236</v>
      </c>
      <c r="J1567">
        <v>70</v>
      </c>
      <c r="K1567">
        <v>503</v>
      </c>
      <c r="L1567">
        <v>27</v>
      </c>
      <c r="M1567">
        <v>419</v>
      </c>
      <c r="N1567">
        <v>90</v>
      </c>
      <c r="O1567">
        <v>139</v>
      </c>
      <c r="P1567">
        <v>153</v>
      </c>
      <c r="Q1567">
        <v>1</v>
      </c>
      <c r="R1567">
        <v>5</v>
      </c>
      <c r="S1567">
        <v>9</v>
      </c>
      <c r="T1567">
        <v>7</v>
      </c>
      <c r="U1567">
        <v>1</v>
      </c>
      <c r="V1567">
        <v>0</v>
      </c>
      <c r="W1567" t="s">
        <v>27</v>
      </c>
      <c r="X1567">
        <v>0</v>
      </c>
    </row>
    <row r="1568" spans="2:24" x14ac:dyDescent="0.2">
      <c r="B1568">
        <v>10741</v>
      </c>
      <c r="C1568">
        <v>1952</v>
      </c>
      <c r="D1568" t="s">
        <v>53</v>
      </c>
      <c r="E1568" t="s">
        <v>36</v>
      </c>
      <c r="F1568" t="s">
        <v>1801</v>
      </c>
      <c r="G1568">
        <v>0</v>
      </c>
      <c r="H1568">
        <v>1</v>
      </c>
      <c r="I1568" s="1">
        <v>41582</v>
      </c>
      <c r="J1568">
        <v>70</v>
      </c>
      <c r="K1568">
        <v>172</v>
      </c>
      <c r="L1568">
        <v>12</v>
      </c>
      <c r="M1568">
        <v>112</v>
      </c>
      <c r="N1568">
        <v>8</v>
      </c>
      <c r="O1568">
        <v>0</v>
      </c>
      <c r="P1568">
        <v>15</v>
      </c>
      <c r="Q1568">
        <v>4</v>
      </c>
      <c r="R1568">
        <v>6</v>
      </c>
      <c r="S1568">
        <v>5</v>
      </c>
      <c r="T1568">
        <v>7</v>
      </c>
      <c r="U1568">
        <v>0</v>
      </c>
      <c r="V1568">
        <v>0</v>
      </c>
      <c r="W1568" t="s">
        <v>27</v>
      </c>
      <c r="X1568">
        <v>0</v>
      </c>
    </row>
    <row r="1569" spans="2:24" x14ac:dyDescent="0.2">
      <c r="B1569">
        <v>5491</v>
      </c>
      <c r="C1569">
        <v>1952</v>
      </c>
      <c r="D1569" t="s">
        <v>53</v>
      </c>
      <c r="E1569" t="s">
        <v>36</v>
      </c>
      <c r="F1569" t="s">
        <v>1801</v>
      </c>
      <c r="G1569">
        <v>0</v>
      </c>
      <c r="H1569">
        <v>1</v>
      </c>
      <c r="I1569" s="1">
        <v>41582</v>
      </c>
      <c r="J1569">
        <v>70</v>
      </c>
      <c r="K1569">
        <v>172</v>
      </c>
      <c r="L1569">
        <v>12</v>
      </c>
      <c r="M1569">
        <v>112</v>
      </c>
      <c r="N1569">
        <v>8</v>
      </c>
      <c r="O1569">
        <v>0</v>
      </c>
      <c r="P1569">
        <v>15</v>
      </c>
      <c r="Q1569">
        <v>4</v>
      </c>
      <c r="R1569">
        <v>6</v>
      </c>
      <c r="S1569">
        <v>5</v>
      </c>
      <c r="T1569">
        <v>7</v>
      </c>
      <c r="U1569">
        <v>0</v>
      </c>
      <c r="V1569">
        <v>0</v>
      </c>
      <c r="W1569" t="s">
        <v>38</v>
      </c>
      <c r="X1569">
        <v>0</v>
      </c>
    </row>
    <row r="1570" spans="2:24" x14ac:dyDescent="0.2">
      <c r="B1570">
        <v>4442</v>
      </c>
      <c r="C1570">
        <v>1962</v>
      </c>
      <c r="D1570" t="s">
        <v>23</v>
      </c>
      <c r="E1570" t="s">
        <v>28</v>
      </c>
      <c r="F1570" t="s">
        <v>1802</v>
      </c>
      <c r="G1570">
        <v>0</v>
      </c>
      <c r="H1570">
        <v>1</v>
      </c>
      <c r="I1570" s="1">
        <v>41398</v>
      </c>
      <c r="J1570">
        <v>70</v>
      </c>
      <c r="K1570">
        <v>31</v>
      </c>
      <c r="L1570">
        <v>19</v>
      </c>
      <c r="M1570">
        <v>35</v>
      </c>
      <c r="N1570">
        <v>26</v>
      </c>
      <c r="O1570">
        <v>14</v>
      </c>
      <c r="P1570">
        <v>52</v>
      </c>
      <c r="Q1570">
        <v>2</v>
      </c>
      <c r="R1570">
        <v>1</v>
      </c>
      <c r="S1570">
        <v>5</v>
      </c>
      <c r="T1570">
        <v>3</v>
      </c>
      <c r="U1570">
        <v>0</v>
      </c>
      <c r="V1570">
        <v>0</v>
      </c>
      <c r="W1570" t="s">
        <v>31</v>
      </c>
      <c r="X1570">
        <v>0</v>
      </c>
    </row>
    <row r="1571" spans="2:24" x14ac:dyDescent="0.2">
      <c r="B1571">
        <v>3972</v>
      </c>
      <c r="C1571">
        <v>1977</v>
      </c>
      <c r="D1571" t="s">
        <v>23</v>
      </c>
      <c r="E1571" t="s">
        <v>36</v>
      </c>
      <c r="F1571" t="s">
        <v>1803</v>
      </c>
      <c r="G1571">
        <v>1</v>
      </c>
      <c r="H1571">
        <v>1</v>
      </c>
      <c r="I1571" s="1">
        <v>41337</v>
      </c>
      <c r="J1571">
        <v>70</v>
      </c>
      <c r="K1571">
        <v>266</v>
      </c>
      <c r="L1571">
        <v>6</v>
      </c>
      <c r="M1571">
        <v>51</v>
      </c>
      <c r="N1571">
        <v>8</v>
      </c>
      <c r="O1571">
        <v>6</v>
      </c>
      <c r="P1571">
        <v>64</v>
      </c>
      <c r="Q1571">
        <v>6</v>
      </c>
      <c r="R1571">
        <v>7</v>
      </c>
      <c r="S1571">
        <v>5</v>
      </c>
      <c r="T1571">
        <v>8</v>
      </c>
      <c r="U1571">
        <v>0</v>
      </c>
      <c r="V1571">
        <v>0</v>
      </c>
      <c r="W1571" t="s">
        <v>27</v>
      </c>
      <c r="X1571">
        <v>0</v>
      </c>
    </row>
    <row r="1572" spans="2:24" x14ac:dyDescent="0.2">
      <c r="B1572">
        <v>2431</v>
      </c>
      <c r="C1572">
        <v>1991</v>
      </c>
      <c r="D1572" t="s">
        <v>23</v>
      </c>
      <c r="E1572" t="s">
        <v>32</v>
      </c>
      <c r="F1572" t="s">
        <v>1804</v>
      </c>
      <c r="G1572">
        <v>0</v>
      </c>
      <c r="H1572">
        <v>0</v>
      </c>
      <c r="I1572" t="s">
        <v>1805</v>
      </c>
      <c r="J1572">
        <v>70</v>
      </c>
      <c r="K1572">
        <v>12</v>
      </c>
      <c r="L1572">
        <v>4</v>
      </c>
      <c r="M1572">
        <v>19</v>
      </c>
      <c r="N1572">
        <v>12</v>
      </c>
      <c r="O1572">
        <v>6</v>
      </c>
      <c r="P1572">
        <v>14</v>
      </c>
      <c r="Q1572">
        <v>1</v>
      </c>
      <c r="R1572">
        <v>2</v>
      </c>
      <c r="S1572">
        <v>3</v>
      </c>
      <c r="T1572">
        <v>8</v>
      </c>
      <c r="U1572">
        <v>0</v>
      </c>
      <c r="V1572">
        <v>0</v>
      </c>
      <c r="W1572" t="s">
        <v>27</v>
      </c>
      <c r="X1572">
        <v>0</v>
      </c>
    </row>
    <row r="1573" spans="2:24" x14ac:dyDescent="0.2">
      <c r="B1573">
        <v>7899</v>
      </c>
      <c r="C1573">
        <v>1953</v>
      </c>
      <c r="D1573" t="s">
        <v>40</v>
      </c>
      <c r="E1573" t="s">
        <v>32</v>
      </c>
      <c r="F1573" t="s">
        <v>1806</v>
      </c>
      <c r="G1573">
        <v>0</v>
      </c>
      <c r="H1573">
        <v>1</v>
      </c>
      <c r="I1573" t="s">
        <v>243</v>
      </c>
      <c r="J1573">
        <v>70</v>
      </c>
      <c r="K1573">
        <v>1245</v>
      </c>
      <c r="L1573">
        <v>33</v>
      </c>
      <c r="M1573">
        <v>332</v>
      </c>
      <c r="N1573">
        <v>21</v>
      </c>
      <c r="O1573">
        <v>33</v>
      </c>
      <c r="P1573">
        <v>16</v>
      </c>
      <c r="Q1573">
        <v>2</v>
      </c>
      <c r="R1573">
        <v>4</v>
      </c>
      <c r="S1573">
        <v>4</v>
      </c>
      <c r="T1573">
        <v>7</v>
      </c>
      <c r="U1573">
        <v>0</v>
      </c>
      <c r="V1573">
        <v>0</v>
      </c>
      <c r="W1573" t="s">
        <v>38</v>
      </c>
      <c r="X1573">
        <v>0</v>
      </c>
    </row>
    <row r="1574" spans="2:24" x14ac:dyDescent="0.2">
      <c r="B1574">
        <v>9703</v>
      </c>
      <c r="C1574">
        <v>1971</v>
      </c>
      <c r="D1574" t="s">
        <v>40</v>
      </c>
      <c r="E1574" t="s">
        <v>32</v>
      </c>
      <c r="F1574" t="s">
        <v>1807</v>
      </c>
      <c r="G1574">
        <v>1</v>
      </c>
      <c r="H1574">
        <v>1</v>
      </c>
      <c r="I1574" t="s">
        <v>1154</v>
      </c>
      <c r="J1574">
        <v>70</v>
      </c>
      <c r="K1574">
        <v>77</v>
      </c>
      <c r="L1574">
        <v>2</v>
      </c>
      <c r="M1574">
        <v>35</v>
      </c>
      <c r="N1574">
        <v>0</v>
      </c>
      <c r="O1574">
        <v>1</v>
      </c>
      <c r="P1574">
        <v>69</v>
      </c>
      <c r="Q1574">
        <v>4</v>
      </c>
      <c r="R1574">
        <v>3</v>
      </c>
      <c r="S1574">
        <v>2</v>
      </c>
      <c r="T1574">
        <v>7</v>
      </c>
      <c r="U1574">
        <v>1</v>
      </c>
      <c r="V1574">
        <v>0</v>
      </c>
      <c r="W1574" t="s">
        <v>67</v>
      </c>
      <c r="X1574">
        <v>1</v>
      </c>
    </row>
    <row r="1575" spans="2:24" x14ac:dyDescent="0.2">
      <c r="B1575">
        <v>6927</v>
      </c>
      <c r="C1575">
        <v>1969</v>
      </c>
      <c r="D1575" t="s">
        <v>40</v>
      </c>
      <c r="E1575" t="s">
        <v>32</v>
      </c>
      <c r="F1575" t="s">
        <v>1808</v>
      </c>
      <c r="G1575">
        <v>1</v>
      </c>
      <c r="H1575">
        <v>1</v>
      </c>
      <c r="I1575" s="1">
        <v>41039</v>
      </c>
      <c r="J1575">
        <v>70</v>
      </c>
      <c r="K1575">
        <v>224</v>
      </c>
      <c r="L1575">
        <v>0</v>
      </c>
      <c r="M1575">
        <v>30</v>
      </c>
      <c r="N1575">
        <v>0</v>
      </c>
      <c r="O1575">
        <v>0</v>
      </c>
      <c r="P1575">
        <v>10</v>
      </c>
      <c r="Q1575">
        <v>8</v>
      </c>
      <c r="R1575">
        <v>5</v>
      </c>
      <c r="S1575">
        <v>5</v>
      </c>
      <c r="T1575">
        <v>8</v>
      </c>
      <c r="U1575">
        <v>0</v>
      </c>
      <c r="V1575">
        <v>0</v>
      </c>
      <c r="W1575" t="s">
        <v>67</v>
      </c>
      <c r="X1575">
        <v>0</v>
      </c>
    </row>
    <row r="1576" spans="2:24" x14ac:dyDescent="0.2">
      <c r="B1576">
        <v>7005</v>
      </c>
      <c r="C1576">
        <v>1982</v>
      </c>
      <c r="D1576" t="s">
        <v>23</v>
      </c>
      <c r="E1576" t="s">
        <v>28</v>
      </c>
      <c r="F1576" t="s">
        <v>1809</v>
      </c>
      <c r="G1576">
        <v>0</v>
      </c>
      <c r="H1576">
        <v>0</v>
      </c>
      <c r="I1576" t="s">
        <v>26</v>
      </c>
      <c r="J1576">
        <v>71</v>
      </c>
      <c r="K1576">
        <v>479</v>
      </c>
      <c r="L1576">
        <v>35</v>
      </c>
      <c r="M1576">
        <v>179</v>
      </c>
      <c r="N1576">
        <v>28</v>
      </c>
      <c r="O1576">
        <v>7</v>
      </c>
      <c r="P1576">
        <v>85</v>
      </c>
      <c r="Q1576">
        <v>1</v>
      </c>
      <c r="R1576">
        <v>5</v>
      </c>
      <c r="S1576">
        <v>12</v>
      </c>
      <c r="T1576">
        <v>2</v>
      </c>
      <c r="U1576">
        <v>0</v>
      </c>
      <c r="V1576">
        <v>0</v>
      </c>
      <c r="W1576" t="s">
        <v>67</v>
      </c>
      <c r="X1576">
        <v>1</v>
      </c>
    </row>
    <row r="1577" spans="2:24" x14ac:dyDescent="0.2">
      <c r="B1577">
        <v>246</v>
      </c>
      <c r="C1577">
        <v>1966</v>
      </c>
      <c r="D1577" t="s">
        <v>23</v>
      </c>
      <c r="E1577" t="s">
        <v>32</v>
      </c>
      <c r="F1577" t="s">
        <v>1810</v>
      </c>
      <c r="G1577">
        <v>1</v>
      </c>
      <c r="H1577">
        <v>1</v>
      </c>
      <c r="I1577" t="s">
        <v>82</v>
      </c>
      <c r="J1577">
        <v>71</v>
      </c>
      <c r="K1577">
        <v>199</v>
      </c>
      <c r="L1577">
        <v>9</v>
      </c>
      <c r="M1577">
        <v>57</v>
      </c>
      <c r="N1577">
        <v>20</v>
      </c>
      <c r="O1577">
        <v>21</v>
      </c>
      <c r="P1577">
        <v>6</v>
      </c>
      <c r="Q1577">
        <v>7</v>
      </c>
      <c r="R1577">
        <v>4</v>
      </c>
      <c r="S1577">
        <v>7</v>
      </c>
      <c r="T1577">
        <v>4</v>
      </c>
      <c r="U1577">
        <v>0</v>
      </c>
      <c r="V1577">
        <v>0</v>
      </c>
      <c r="W1577" t="s">
        <v>27</v>
      </c>
      <c r="X1577">
        <v>0</v>
      </c>
    </row>
    <row r="1578" spans="2:24" x14ac:dyDescent="0.2">
      <c r="B1578">
        <v>4796</v>
      </c>
      <c r="C1578">
        <v>1953</v>
      </c>
      <c r="D1578" t="s">
        <v>23</v>
      </c>
      <c r="E1578" t="s">
        <v>24</v>
      </c>
      <c r="F1578" t="s">
        <v>1811</v>
      </c>
      <c r="G1578">
        <v>0</v>
      </c>
      <c r="H1578">
        <v>1</v>
      </c>
      <c r="I1578" t="s">
        <v>1506</v>
      </c>
      <c r="J1578">
        <v>71</v>
      </c>
      <c r="K1578">
        <v>18</v>
      </c>
      <c r="L1578">
        <v>10</v>
      </c>
      <c r="M1578">
        <v>3</v>
      </c>
      <c r="N1578">
        <v>3</v>
      </c>
      <c r="O1578">
        <v>5</v>
      </c>
      <c r="P1578">
        <v>0</v>
      </c>
      <c r="Q1578">
        <v>1</v>
      </c>
      <c r="R1578">
        <v>1</v>
      </c>
      <c r="S1578">
        <v>3</v>
      </c>
      <c r="T1578">
        <v>2</v>
      </c>
      <c r="U1578">
        <v>0</v>
      </c>
      <c r="V1578">
        <v>0</v>
      </c>
      <c r="W1578" t="s">
        <v>27</v>
      </c>
      <c r="X1578">
        <v>0</v>
      </c>
    </row>
    <row r="1579" spans="2:24" x14ac:dyDescent="0.2">
      <c r="B1579">
        <v>4725</v>
      </c>
      <c r="C1579">
        <v>1951</v>
      </c>
      <c r="D1579" t="s">
        <v>40</v>
      </c>
      <c r="E1579" t="s">
        <v>36</v>
      </c>
      <c r="F1579" t="s">
        <v>1507</v>
      </c>
      <c r="G1579">
        <v>0</v>
      </c>
      <c r="H1579">
        <v>1</v>
      </c>
      <c r="I1579" t="s">
        <v>527</v>
      </c>
      <c r="J1579">
        <v>71</v>
      </c>
      <c r="K1579">
        <v>30</v>
      </c>
      <c r="L1579">
        <v>2</v>
      </c>
      <c r="M1579">
        <v>25</v>
      </c>
      <c r="N1579">
        <v>0</v>
      </c>
      <c r="O1579">
        <v>1</v>
      </c>
      <c r="P1579">
        <v>9</v>
      </c>
      <c r="Q1579">
        <v>1</v>
      </c>
      <c r="R1579">
        <v>1</v>
      </c>
      <c r="S1579">
        <v>4</v>
      </c>
      <c r="T1579">
        <v>2</v>
      </c>
      <c r="U1579">
        <v>0</v>
      </c>
      <c r="V1579">
        <v>0</v>
      </c>
      <c r="W1579" t="s">
        <v>27</v>
      </c>
      <c r="X1579">
        <v>0</v>
      </c>
    </row>
    <row r="1580" spans="2:24" x14ac:dyDescent="0.2">
      <c r="B1580">
        <v>3286</v>
      </c>
      <c r="C1580">
        <v>1968</v>
      </c>
      <c r="D1580" t="s">
        <v>40</v>
      </c>
      <c r="E1580" t="s">
        <v>24</v>
      </c>
      <c r="F1580" t="s">
        <v>1812</v>
      </c>
      <c r="G1580">
        <v>1</v>
      </c>
      <c r="H1580">
        <v>0</v>
      </c>
      <c r="I1580" s="1">
        <v>41642</v>
      </c>
      <c r="J1580">
        <v>71</v>
      </c>
      <c r="K1580">
        <v>13</v>
      </c>
      <c r="L1580">
        <v>2</v>
      </c>
      <c r="M1580">
        <v>15</v>
      </c>
      <c r="N1580">
        <v>2</v>
      </c>
      <c r="O1580">
        <v>2</v>
      </c>
      <c r="P1580">
        <v>8</v>
      </c>
      <c r="Q1580">
        <v>2</v>
      </c>
      <c r="R1580">
        <v>2</v>
      </c>
      <c r="S1580">
        <v>3</v>
      </c>
      <c r="T1580">
        <v>6</v>
      </c>
      <c r="U1580">
        <v>0</v>
      </c>
      <c r="V1580">
        <v>0</v>
      </c>
      <c r="W1580" t="s">
        <v>27</v>
      </c>
      <c r="X1580">
        <v>0</v>
      </c>
    </row>
    <row r="1581" spans="2:24" x14ac:dyDescent="0.2">
      <c r="B1581">
        <v>10680</v>
      </c>
      <c r="C1581">
        <v>1987</v>
      </c>
      <c r="D1581" t="s">
        <v>23</v>
      </c>
      <c r="E1581" t="s">
        <v>36</v>
      </c>
      <c r="F1581" t="s">
        <v>1813</v>
      </c>
      <c r="G1581">
        <v>1</v>
      </c>
      <c r="H1581">
        <v>0</v>
      </c>
      <c r="I1581" s="1">
        <v>41761</v>
      </c>
      <c r="J1581">
        <v>71</v>
      </c>
      <c r="K1581">
        <v>45</v>
      </c>
      <c r="L1581">
        <v>0</v>
      </c>
      <c r="M1581">
        <v>16</v>
      </c>
      <c r="N1581">
        <v>2</v>
      </c>
      <c r="O1581">
        <v>1</v>
      </c>
      <c r="P1581">
        <v>6</v>
      </c>
      <c r="Q1581">
        <v>1</v>
      </c>
      <c r="R1581">
        <v>3</v>
      </c>
      <c r="S1581">
        <v>3</v>
      </c>
      <c r="T1581">
        <v>7</v>
      </c>
      <c r="U1581">
        <v>0</v>
      </c>
      <c r="V1581">
        <v>0</v>
      </c>
      <c r="W1581" t="s">
        <v>27</v>
      </c>
      <c r="X1581">
        <v>0</v>
      </c>
    </row>
    <row r="1582" spans="2:24" x14ac:dyDescent="0.2">
      <c r="B1582">
        <v>4297</v>
      </c>
      <c r="C1582">
        <v>1970</v>
      </c>
      <c r="D1582" t="s">
        <v>23</v>
      </c>
      <c r="E1582" t="s">
        <v>36</v>
      </c>
      <c r="F1582" t="s">
        <v>1814</v>
      </c>
      <c r="G1582">
        <v>1</v>
      </c>
      <c r="H1582">
        <v>0</v>
      </c>
      <c r="I1582" t="s">
        <v>331</v>
      </c>
      <c r="J1582">
        <v>71</v>
      </c>
      <c r="K1582">
        <v>13</v>
      </c>
      <c r="L1582">
        <v>2</v>
      </c>
      <c r="M1582">
        <v>18</v>
      </c>
      <c r="N1582">
        <v>6</v>
      </c>
      <c r="O1582">
        <v>1</v>
      </c>
      <c r="P1582">
        <v>0</v>
      </c>
      <c r="Q1582">
        <v>2</v>
      </c>
      <c r="R1582">
        <v>2</v>
      </c>
      <c r="S1582">
        <v>3</v>
      </c>
      <c r="T1582">
        <v>8</v>
      </c>
      <c r="U1582">
        <v>0</v>
      </c>
      <c r="V1582">
        <v>0</v>
      </c>
      <c r="W1582" t="s">
        <v>50</v>
      </c>
      <c r="X1582">
        <v>0</v>
      </c>
    </row>
    <row r="1583" spans="2:24" x14ac:dyDescent="0.2">
      <c r="B1583">
        <v>7327</v>
      </c>
      <c r="C1583">
        <v>1960</v>
      </c>
      <c r="D1583" t="s">
        <v>40</v>
      </c>
      <c r="E1583" t="s">
        <v>32</v>
      </c>
      <c r="F1583" t="s">
        <v>1815</v>
      </c>
      <c r="G1583">
        <v>1</v>
      </c>
      <c r="H1583">
        <v>1</v>
      </c>
      <c r="I1583" t="s">
        <v>735</v>
      </c>
      <c r="J1583">
        <v>71</v>
      </c>
      <c r="K1583">
        <v>21</v>
      </c>
      <c r="L1583">
        <v>5</v>
      </c>
      <c r="M1583">
        <v>3</v>
      </c>
      <c r="N1583">
        <v>10</v>
      </c>
      <c r="O1583">
        <v>1</v>
      </c>
      <c r="P1583">
        <v>7</v>
      </c>
      <c r="Q1583">
        <v>3</v>
      </c>
      <c r="R1583">
        <v>1</v>
      </c>
      <c r="S1583">
        <v>4</v>
      </c>
      <c r="T1583">
        <v>2</v>
      </c>
      <c r="U1583">
        <v>0</v>
      </c>
      <c r="V1583">
        <v>0</v>
      </c>
      <c r="W1583" t="s">
        <v>27</v>
      </c>
      <c r="X1583">
        <v>0</v>
      </c>
    </row>
    <row r="1584" spans="2:24" x14ac:dyDescent="0.2">
      <c r="B1584">
        <v>1553</v>
      </c>
      <c r="C1584">
        <v>1947</v>
      </c>
      <c r="D1584" t="s">
        <v>23</v>
      </c>
      <c r="E1584" t="s">
        <v>36</v>
      </c>
      <c r="F1584" t="s">
        <v>1816</v>
      </c>
      <c r="G1584">
        <v>0</v>
      </c>
      <c r="H1584">
        <v>0</v>
      </c>
      <c r="I1584" t="s">
        <v>210</v>
      </c>
      <c r="J1584">
        <v>71</v>
      </c>
      <c r="K1584">
        <v>966</v>
      </c>
      <c r="L1584">
        <v>168</v>
      </c>
      <c r="M1584">
        <v>672</v>
      </c>
      <c r="N1584">
        <v>246</v>
      </c>
      <c r="O1584">
        <v>105</v>
      </c>
      <c r="P1584">
        <v>126</v>
      </c>
      <c r="Q1584">
        <v>1</v>
      </c>
      <c r="R1584">
        <v>7</v>
      </c>
      <c r="S1584">
        <v>10</v>
      </c>
      <c r="T1584">
        <v>4</v>
      </c>
      <c r="U1584">
        <v>0</v>
      </c>
      <c r="V1584">
        <v>0</v>
      </c>
      <c r="W1584" t="s">
        <v>46</v>
      </c>
      <c r="X1584">
        <v>2</v>
      </c>
    </row>
    <row r="1585" spans="2:24" x14ac:dyDescent="0.2">
      <c r="B1585">
        <v>1665</v>
      </c>
      <c r="C1585">
        <v>1965</v>
      </c>
      <c r="D1585" t="s">
        <v>40</v>
      </c>
      <c r="E1585" t="s">
        <v>24</v>
      </c>
      <c r="F1585" t="s">
        <v>1817</v>
      </c>
      <c r="G1585">
        <v>0</v>
      </c>
      <c r="H1585">
        <v>2</v>
      </c>
      <c r="I1585" t="s">
        <v>255</v>
      </c>
      <c r="J1585">
        <v>71</v>
      </c>
      <c r="K1585">
        <v>1459</v>
      </c>
      <c r="L1585">
        <v>0</v>
      </c>
      <c r="M1585">
        <v>61</v>
      </c>
      <c r="N1585">
        <v>0</v>
      </c>
      <c r="O1585">
        <v>15</v>
      </c>
      <c r="P1585">
        <v>215</v>
      </c>
      <c r="Q1585">
        <v>5</v>
      </c>
      <c r="R1585">
        <v>2</v>
      </c>
      <c r="S1585">
        <v>6</v>
      </c>
      <c r="T1585">
        <v>5</v>
      </c>
      <c r="U1585">
        <v>1</v>
      </c>
      <c r="V1585">
        <v>0</v>
      </c>
      <c r="W1585" t="s">
        <v>67</v>
      </c>
      <c r="X1585">
        <v>3</v>
      </c>
    </row>
    <row r="1586" spans="2:24" x14ac:dyDescent="0.2">
      <c r="B1586">
        <v>10640</v>
      </c>
      <c r="C1586">
        <v>1975</v>
      </c>
      <c r="D1586" t="s">
        <v>23</v>
      </c>
      <c r="E1586" t="s">
        <v>36</v>
      </c>
      <c r="F1586" t="s">
        <v>1818</v>
      </c>
      <c r="G1586">
        <v>1</v>
      </c>
      <c r="H1586">
        <v>1</v>
      </c>
      <c r="I1586" s="1">
        <v>41403</v>
      </c>
      <c r="J1586">
        <v>71</v>
      </c>
      <c r="K1586">
        <v>87</v>
      </c>
      <c r="L1586">
        <v>5</v>
      </c>
      <c r="M1586">
        <v>71</v>
      </c>
      <c r="N1586">
        <v>7</v>
      </c>
      <c r="O1586">
        <v>12</v>
      </c>
      <c r="P1586">
        <v>29</v>
      </c>
      <c r="Q1586">
        <v>5</v>
      </c>
      <c r="R1586">
        <v>4</v>
      </c>
      <c r="S1586">
        <v>4</v>
      </c>
      <c r="T1586">
        <v>7</v>
      </c>
      <c r="U1586">
        <v>0</v>
      </c>
      <c r="V1586">
        <v>0</v>
      </c>
      <c r="W1586" t="s">
        <v>27</v>
      </c>
      <c r="X1586">
        <v>0</v>
      </c>
    </row>
    <row r="1587" spans="2:24" x14ac:dyDescent="0.2">
      <c r="B1587">
        <v>7620</v>
      </c>
      <c r="C1587">
        <v>1991</v>
      </c>
      <c r="D1587" t="s">
        <v>118</v>
      </c>
      <c r="E1587" t="s">
        <v>28</v>
      </c>
      <c r="F1587" t="s">
        <v>1819</v>
      </c>
      <c r="G1587">
        <v>1</v>
      </c>
      <c r="H1587">
        <v>0</v>
      </c>
      <c r="I1587" s="1">
        <v>41402</v>
      </c>
      <c r="J1587">
        <v>71</v>
      </c>
      <c r="K1587">
        <v>5</v>
      </c>
      <c r="L1587">
        <v>11</v>
      </c>
      <c r="M1587">
        <v>16</v>
      </c>
      <c r="N1587">
        <v>21</v>
      </c>
      <c r="O1587">
        <v>8</v>
      </c>
      <c r="P1587">
        <v>45</v>
      </c>
      <c r="Q1587">
        <v>2</v>
      </c>
      <c r="R1587">
        <v>2</v>
      </c>
      <c r="S1587">
        <v>2</v>
      </c>
      <c r="T1587">
        <v>8</v>
      </c>
      <c r="U1587">
        <v>0</v>
      </c>
      <c r="V1587">
        <v>0</v>
      </c>
      <c r="W1587" t="s">
        <v>50</v>
      </c>
      <c r="X1587">
        <v>0</v>
      </c>
    </row>
    <row r="1588" spans="2:24" x14ac:dyDescent="0.2">
      <c r="B1588">
        <v>7761</v>
      </c>
      <c r="C1588">
        <v>1979</v>
      </c>
      <c r="D1588" t="s">
        <v>43</v>
      </c>
      <c r="E1588" t="s">
        <v>36</v>
      </c>
      <c r="F1588" t="s">
        <v>1820</v>
      </c>
      <c r="G1588">
        <v>1</v>
      </c>
      <c r="H1588">
        <v>0</v>
      </c>
      <c r="I1588" s="1">
        <v>41282</v>
      </c>
      <c r="J1588">
        <v>71</v>
      </c>
      <c r="K1588">
        <v>13</v>
      </c>
      <c r="L1588">
        <v>11</v>
      </c>
      <c r="M1588">
        <v>24</v>
      </c>
      <c r="N1588">
        <v>13</v>
      </c>
      <c r="O1588">
        <v>8</v>
      </c>
      <c r="P1588">
        <v>40</v>
      </c>
      <c r="Q1588">
        <v>2</v>
      </c>
      <c r="R1588">
        <v>3</v>
      </c>
      <c r="S1588">
        <v>4</v>
      </c>
      <c r="T1588">
        <v>6</v>
      </c>
      <c r="U1588">
        <v>0</v>
      </c>
      <c r="V1588">
        <v>0</v>
      </c>
      <c r="W1588" t="s">
        <v>38</v>
      </c>
      <c r="X1588">
        <v>0</v>
      </c>
    </row>
    <row r="1589" spans="2:24" x14ac:dyDescent="0.2">
      <c r="B1589">
        <v>5062</v>
      </c>
      <c r="C1589">
        <v>1964</v>
      </c>
      <c r="D1589" t="s">
        <v>40</v>
      </c>
      <c r="E1589" t="s">
        <v>32</v>
      </c>
      <c r="F1589" t="s">
        <v>1821</v>
      </c>
      <c r="G1589">
        <v>1</v>
      </c>
      <c r="H1589">
        <v>1</v>
      </c>
      <c r="I1589" t="s">
        <v>138</v>
      </c>
      <c r="J1589">
        <v>71</v>
      </c>
      <c r="K1589">
        <v>35</v>
      </c>
      <c r="L1589">
        <v>0</v>
      </c>
      <c r="M1589">
        <v>4</v>
      </c>
      <c r="N1589">
        <v>0</v>
      </c>
      <c r="O1589">
        <v>0</v>
      </c>
      <c r="P1589">
        <v>0</v>
      </c>
      <c r="Q1589">
        <v>1</v>
      </c>
      <c r="R1589">
        <v>2</v>
      </c>
      <c r="S1589">
        <v>2</v>
      </c>
      <c r="T1589">
        <v>8</v>
      </c>
      <c r="U1589">
        <v>0</v>
      </c>
      <c r="V1589">
        <v>0</v>
      </c>
      <c r="W1589" t="s">
        <v>67</v>
      </c>
      <c r="X1589">
        <v>0</v>
      </c>
    </row>
    <row r="1590" spans="2:24" x14ac:dyDescent="0.2">
      <c r="B1590">
        <v>6349</v>
      </c>
      <c r="C1590">
        <v>1988</v>
      </c>
      <c r="D1590" t="s">
        <v>53</v>
      </c>
      <c r="E1590" t="s">
        <v>24</v>
      </c>
      <c r="F1590" t="s">
        <v>1822</v>
      </c>
      <c r="G1590">
        <v>0</v>
      </c>
      <c r="H1590">
        <v>0</v>
      </c>
      <c r="I1590" s="1">
        <v>41432</v>
      </c>
      <c r="J1590">
        <v>71</v>
      </c>
      <c r="K1590">
        <v>621</v>
      </c>
      <c r="L1590">
        <v>73</v>
      </c>
      <c r="M1590">
        <v>414</v>
      </c>
      <c r="N1590">
        <v>78</v>
      </c>
      <c r="O1590">
        <v>48</v>
      </c>
      <c r="P1590">
        <v>85</v>
      </c>
      <c r="Q1590">
        <v>1</v>
      </c>
      <c r="R1590">
        <v>8</v>
      </c>
      <c r="S1590">
        <v>6</v>
      </c>
      <c r="T1590">
        <v>5</v>
      </c>
      <c r="U1590">
        <v>0</v>
      </c>
      <c r="V1590">
        <v>0</v>
      </c>
      <c r="W1590" t="s">
        <v>27</v>
      </c>
      <c r="X1590">
        <v>0</v>
      </c>
    </row>
    <row r="1591" spans="2:24" x14ac:dyDescent="0.2">
      <c r="B1591">
        <v>3386</v>
      </c>
      <c r="C1591">
        <v>1993</v>
      </c>
      <c r="D1591" t="s">
        <v>23</v>
      </c>
      <c r="E1591" t="s">
        <v>32</v>
      </c>
      <c r="F1591" t="s">
        <v>1823</v>
      </c>
      <c r="G1591">
        <v>0</v>
      </c>
      <c r="H1591">
        <v>0</v>
      </c>
      <c r="I1591" t="s">
        <v>1341</v>
      </c>
      <c r="J1591">
        <v>71</v>
      </c>
      <c r="K1591">
        <v>34</v>
      </c>
      <c r="L1591">
        <v>4</v>
      </c>
      <c r="M1591">
        <v>66</v>
      </c>
      <c r="N1591">
        <v>3</v>
      </c>
      <c r="O1591">
        <v>10</v>
      </c>
      <c r="P1591">
        <v>20</v>
      </c>
      <c r="Q1591">
        <v>1</v>
      </c>
      <c r="R1591">
        <v>2</v>
      </c>
      <c r="S1591">
        <v>4</v>
      </c>
      <c r="T1591">
        <v>7</v>
      </c>
      <c r="U1591">
        <v>0</v>
      </c>
      <c r="V1591">
        <v>0</v>
      </c>
      <c r="W1591" t="s">
        <v>27</v>
      </c>
      <c r="X1591">
        <v>0</v>
      </c>
    </row>
    <row r="1592" spans="2:24" x14ac:dyDescent="0.2">
      <c r="B1592">
        <v>8175</v>
      </c>
      <c r="C1592">
        <v>1993</v>
      </c>
      <c r="D1592" t="s">
        <v>23</v>
      </c>
      <c r="E1592" t="s">
        <v>32</v>
      </c>
      <c r="F1592" t="s">
        <v>1823</v>
      </c>
      <c r="G1592">
        <v>0</v>
      </c>
      <c r="H1592">
        <v>0</v>
      </c>
      <c r="I1592" t="s">
        <v>1341</v>
      </c>
      <c r="J1592">
        <v>71</v>
      </c>
      <c r="K1592">
        <v>34</v>
      </c>
      <c r="L1592">
        <v>4</v>
      </c>
      <c r="M1592">
        <v>66</v>
      </c>
      <c r="N1592">
        <v>3</v>
      </c>
      <c r="O1592">
        <v>10</v>
      </c>
      <c r="P1592">
        <v>20</v>
      </c>
      <c r="Q1592">
        <v>1</v>
      </c>
      <c r="R1592">
        <v>2</v>
      </c>
      <c r="S1592">
        <v>4</v>
      </c>
      <c r="T1592">
        <v>7</v>
      </c>
      <c r="U1592">
        <v>0</v>
      </c>
      <c r="V1592">
        <v>0</v>
      </c>
      <c r="W1592" t="s">
        <v>67</v>
      </c>
      <c r="X1592">
        <v>0</v>
      </c>
    </row>
    <row r="1593" spans="2:24" x14ac:dyDescent="0.2">
      <c r="B1593">
        <v>6245</v>
      </c>
      <c r="C1593">
        <v>1951</v>
      </c>
      <c r="D1593" t="s">
        <v>40</v>
      </c>
      <c r="E1593" t="s">
        <v>36</v>
      </c>
      <c r="F1593" t="s">
        <v>1824</v>
      </c>
      <c r="G1593">
        <v>0</v>
      </c>
      <c r="H1593">
        <v>1</v>
      </c>
      <c r="I1593" t="s">
        <v>563</v>
      </c>
      <c r="J1593">
        <v>71</v>
      </c>
      <c r="K1593">
        <v>378</v>
      </c>
      <c r="L1593">
        <v>14</v>
      </c>
      <c r="M1593">
        <v>68</v>
      </c>
      <c r="N1593">
        <v>19</v>
      </c>
      <c r="O1593">
        <v>14</v>
      </c>
      <c r="P1593">
        <v>14</v>
      </c>
      <c r="Q1593">
        <v>2</v>
      </c>
      <c r="R1593">
        <v>3</v>
      </c>
      <c r="S1593">
        <v>8</v>
      </c>
      <c r="T1593">
        <v>3</v>
      </c>
      <c r="U1593">
        <v>0</v>
      </c>
      <c r="V1593">
        <v>0</v>
      </c>
      <c r="W1593" t="s">
        <v>27</v>
      </c>
      <c r="X1593">
        <v>0</v>
      </c>
    </row>
    <row r="1594" spans="2:24" x14ac:dyDescent="0.2">
      <c r="B1594">
        <v>8780</v>
      </c>
      <c r="C1594">
        <v>1951</v>
      </c>
      <c r="D1594" t="s">
        <v>40</v>
      </c>
      <c r="E1594" t="s">
        <v>36</v>
      </c>
      <c r="F1594" t="s">
        <v>1824</v>
      </c>
      <c r="G1594">
        <v>0</v>
      </c>
      <c r="H1594">
        <v>1</v>
      </c>
      <c r="I1594" t="s">
        <v>563</v>
      </c>
      <c r="J1594">
        <v>71</v>
      </c>
      <c r="K1594">
        <v>378</v>
      </c>
      <c r="L1594">
        <v>14</v>
      </c>
      <c r="M1594">
        <v>68</v>
      </c>
      <c r="N1594">
        <v>19</v>
      </c>
      <c r="O1594">
        <v>14</v>
      </c>
      <c r="P1594">
        <v>14</v>
      </c>
      <c r="Q1594">
        <v>2</v>
      </c>
      <c r="R1594">
        <v>3</v>
      </c>
      <c r="S1594">
        <v>8</v>
      </c>
      <c r="T1594">
        <v>3</v>
      </c>
      <c r="U1594">
        <v>0</v>
      </c>
      <c r="V1594">
        <v>0</v>
      </c>
      <c r="W1594" t="s">
        <v>27</v>
      </c>
      <c r="X1594">
        <v>0</v>
      </c>
    </row>
    <row r="1595" spans="2:24" x14ac:dyDescent="0.2">
      <c r="B1595">
        <v>2276</v>
      </c>
      <c r="C1595">
        <v>1956</v>
      </c>
      <c r="D1595" t="s">
        <v>23</v>
      </c>
      <c r="E1595" t="s">
        <v>28</v>
      </c>
      <c r="F1595" t="s">
        <v>1825</v>
      </c>
      <c r="G1595">
        <v>0</v>
      </c>
      <c r="H1595">
        <v>1</v>
      </c>
      <c r="I1595" s="1">
        <v>41310</v>
      </c>
      <c r="J1595">
        <v>71</v>
      </c>
      <c r="K1595">
        <v>430</v>
      </c>
      <c r="L1595">
        <v>16</v>
      </c>
      <c r="M1595">
        <v>322</v>
      </c>
      <c r="N1595">
        <v>43</v>
      </c>
      <c r="O1595">
        <v>24</v>
      </c>
      <c r="P1595">
        <v>33</v>
      </c>
      <c r="Q1595">
        <v>5</v>
      </c>
      <c r="R1595">
        <v>4</v>
      </c>
      <c r="S1595">
        <v>11</v>
      </c>
      <c r="T1595">
        <v>3</v>
      </c>
      <c r="U1595">
        <v>0</v>
      </c>
      <c r="V1595">
        <v>0</v>
      </c>
      <c r="W1595" t="s">
        <v>27</v>
      </c>
      <c r="X1595">
        <v>0</v>
      </c>
    </row>
    <row r="1596" spans="2:24" x14ac:dyDescent="0.2">
      <c r="B1596">
        <v>1172</v>
      </c>
      <c r="C1596">
        <v>1984</v>
      </c>
      <c r="D1596" t="s">
        <v>40</v>
      </c>
      <c r="E1596" t="s">
        <v>32</v>
      </c>
      <c r="F1596" t="s">
        <v>1826</v>
      </c>
      <c r="G1596">
        <v>0</v>
      </c>
      <c r="H1596">
        <v>0</v>
      </c>
      <c r="I1596" s="1">
        <v>41279</v>
      </c>
      <c r="J1596">
        <v>71</v>
      </c>
      <c r="K1596">
        <v>979</v>
      </c>
      <c r="L1596">
        <v>44</v>
      </c>
      <c r="M1596">
        <v>935</v>
      </c>
      <c r="N1596">
        <v>29</v>
      </c>
      <c r="O1596">
        <v>25</v>
      </c>
      <c r="P1596">
        <v>22</v>
      </c>
      <c r="Q1596">
        <v>1</v>
      </c>
      <c r="R1596">
        <v>7</v>
      </c>
      <c r="S1596">
        <v>12</v>
      </c>
      <c r="T1596">
        <v>3</v>
      </c>
      <c r="U1596">
        <v>1</v>
      </c>
      <c r="V1596">
        <v>0</v>
      </c>
      <c r="W1596" t="s">
        <v>27</v>
      </c>
      <c r="X1596">
        <v>3</v>
      </c>
    </row>
    <row r="1597" spans="2:24" x14ac:dyDescent="0.2">
      <c r="B1597">
        <v>3225</v>
      </c>
      <c r="C1597">
        <v>1985</v>
      </c>
      <c r="D1597" t="s">
        <v>53</v>
      </c>
      <c r="E1597" t="s">
        <v>32</v>
      </c>
      <c r="F1597" t="s">
        <v>1827</v>
      </c>
      <c r="G1597">
        <v>1</v>
      </c>
      <c r="H1597">
        <v>0</v>
      </c>
      <c r="I1597" s="1">
        <v>41278</v>
      </c>
      <c r="J1597">
        <v>71</v>
      </c>
      <c r="K1597">
        <v>116</v>
      </c>
      <c r="L1597">
        <v>11</v>
      </c>
      <c r="M1597">
        <v>72</v>
      </c>
      <c r="N1597">
        <v>3</v>
      </c>
      <c r="O1597">
        <v>17</v>
      </c>
      <c r="P1597">
        <v>46</v>
      </c>
      <c r="Q1597">
        <v>4</v>
      </c>
      <c r="R1597">
        <v>4</v>
      </c>
      <c r="S1597">
        <v>5</v>
      </c>
      <c r="T1597">
        <v>6</v>
      </c>
      <c r="U1597">
        <v>1</v>
      </c>
      <c r="V1597">
        <v>0</v>
      </c>
      <c r="W1597" t="s">
        <v>27</v>
      </c>
      <c r="X1597">
        <v>1</v>
      </c>
    </row>
    <row r="1598" spans="2:24" x14ac:dyDescent="0.2">
      <c r="B1598">
        <v>8629</v>
      </c>
      <c r="C1598">
        <v>1957</v>
      </c>
      <c r="D1598" t="s">
        <v>23</v>
      </c>
      <c r="E1598" t="s">
        <v>55</v>
      </c>
      <c r="F1598" t="s">
        <v>1828</v>
      </c>
      <c r="G1598">
        <v>1</v>
      </c>
      <c r="H1598">
        <v>1</v>
      </c>
      <c r="I1598" t="s">
        <v>69</v>
      </c>
      <c r="J1598">
        <v>71</v>
      </c>
      <c r="K1598">
        <v>19</v>
      </c>
      <c r="L1598">
        <v>1</v>
      </c>
      <c r="M1598">
        <v>10</v>
      </c>
      <c r="N1598">
        <v>2</v>
      </c>
      <c r="O1598">
        <v>1</v>
      </c>
      <c r="P1598">
        <v>8</v>
      </c>
      <c r="Q1598">
        <v>1</v>
      </c>
      <c r="R1598">
        <v>1</v>
      </c>
      <c r="S1598">
        <v>3</v>
      </c>
      <c r="T1598">
        <v>5</v>
      </c>
      <c r="U1598">
        <v>0</v>
      </c>
      <c r="V1598">
        <v>0</v>
      </c>
      <c r="W1598" t="s">
        <v>31</v>
      </c>
      <c r="X1598">
        <v>0</v>
      </c>
    </row>
    <row r="1599" spans="2:24" x14ac:dyDescent="0.2">
      <c r="B1599">
        <v>798</v>
      </c>
      <c r="C1599">
        <v>1988</v>
      </c>
      <c r="D1599" t="s">
        <v>23</v>
      </c>
      <c r="E1599" t="s">
        <v>28</v>
      </c>
      <c r="F1599" t="s">
        <v>1829</v>
      </c>
      <c r="G1599">
        <v>1</v>
      </c>
      <c r="H1599">
        <v>0</v>
      </c>
      <c r="I1599" t="s">
        <v>225</v>
      </c>
      <c r="J1599">
        <v>71</v>
      </c>
      <c r="K1599">
        <v>2</v>
      </c>
      <c r="L1599">
        <v>0</v>
      </c>
      <c r="M1599">
        <v>6</v>
      </c>
      <c r="N1599">
        <v>8</v>
      </c>
      <c r="O1599">
        <v>6</v>
      </c>
      <c r="P1599">
        <v>5</v>
      </c>
      <c r="Q1599">
        <v>1</v>
      </c>
      <c r="R1599">
        <v>1</v>
      </c>
      <c r="S1599">
        <v>3</v>
      </c>
      <c r="T1599">
        <v>7</v>
      </c>
      <c r="U1599">
        <v>0</v>
      </c>
      <c r="V1599">
        <v>0</v>
      </c>
      <c r="W1599" t="s">
        <v>27</v>
      </c>
      <c r="X1599">
        <v>0</v>
      </c>
    </row>
    <row r="1600" spans="2:24" x14ac:dyDescent="0.2">
      <c r="B1600">
        <v>269</v>
      </c>
      <c r="C1600">
        <v>1964</v>
      </c>
      <c r="D1600" t="s">
        <v>40</v>
      </c>
      <c r="E1600" t="s">
        <v>28</v>
      </c>
      <c r="F1600" t="s">
        <v>1830</v>
      </c>
      <c r="G1600">
        <v>0</v>
      </c>
      <c r="H1600">
        <v>1</v>
      </c>
      <c r="I1600" t="s">
        <v>350</v>
      </c>
      <c r="J1600">
        <v>71</v>
      </c>
      <c r="K1600">
        <v>777</v>
      </c>
      <c r="L1600">
        <v>30</v>
      </c>
      <c r="M1600">
        <v>163</v>
      </c>
      <c r="N1600">
        <v>0</v>
      </c>
      <c r="O1600">
        <v>51</v>
      </c>
      <c r="P1600">
        <v>122</v>
      </c>
      <c r="Q1600">
        <v>6</v>
      </c>
      <c r="R1600">
        <v>4</v>
      </c>
      <c r="S1600">
        <v>7</v>
      </c>
      <c r="T1600">
        <v>9</v>
      </c>
      <c r="U1600">
        <v>0</v>
      </c>
      <c r="V1600">
        <v>0</v>
      </c>
      <c r="W1600" t="s">
        <v>27</v>
      </c>
      <c r="X1600">
        <v>0</v>
      </c>
    </row>
    <row r="1601" spans="2:24" x14ac:dyDescent="0.2">
      <c r="B1601">
        <v>8213</v>
      </c>
      <c r="C1601">
        <v>1981</v>
      </c>
      <c r="D1601" t="s">
        <v>43</v>
      </c>
      <c r="E1601" t="s">
        <v>36</v>
      </c>
      <c r="F1601" t="s">
        <v>1831</v>
      </c>
      <c r="G1601">
        <v>1</v>
      </c>
      <c r="H1601">
        <v>0</v>
      </c>
      <c r="I1601" s="1">
        <v>41163</v>
      </c>
      <c r="J1601">
        <v>71</v>
      </c>
      <c r="K1601">
        <v>6</v>
      </c>
      <c r="L1601">
        <v>4</v>
      </c>
      <c r="M1601">
        <v>9</v>
      </c>
      <c r="N1601">
        <v>6</v>
      </c>
      <c r="O1601">
        <v>36</v>
      </c>
      <c r="P1601">
        <v>35</v>
      </c>
      <c r="Q1601">
        <v>4</v>
      </c>
      <c r="R1601">
        <v>2</v>
      </c>
      <c r="S1601">
        <v>3</v>
      </c>
      <c r="T1601">
        <v>7</v>
      </c>
      <c r="U1601">
        <v>1</v>
      </c>
      <c r="V1601">
        <v>0</v>
      </c>
      <c r="W1601" t="s">
        <v>27</v>
      </c>
      <c r="X1601">
        <v>0</v>
      </c>
    </row>
    <row r="1602" spans="2:24" x14ac:dyDescent="0.2">
      <c r="B1602">
        <v>10245</v>
      </c>
      <c r="C1602">
        <v>1987</v>
      </c>
      <c r="D1602" t="s">
        <v>43</v>
      </c>
      <c r="E1602" t="s">
        <v>28</v>
      </c>
      <c r="F1602" t="s">
        <v>1832</v>
      </c>
      <c r="G1602">
        <v>0</v>
      </c>
      <c r="H1602">
        <v>0</v>
      </c>
      <c r="I1602" t="s">
        <v>479</v>
      </c>
      <c r="J1602">
        <v>71</v>
      </c>
      <c r="K1602">
        <v>160</v>
      </c>
      <c r="L1602">
        <v>80</v>
      </c>
      <c r="M1602">
        <v>369</v>
      </c>
      <c r="N1602">
        <v>67</v>
      </c>
      <c r="O1602">
        <v>39</v>
      </c>
      <c r="P1602">
        <v>41</v>
      </c>
      <c r="Q1602">
        <v>1</v>
      </c>
      <c r="R1602">
        <v>3</v>
      </c>
      <c r="S1602">
        <v>8</v>
      </c>
      <c r="T1602">
        <v>1</v>
      </c>
      <c r="U1602">
        <v>0</v>
      </c>
      <c r="V1602">
        <v>0</v>
      </c>
      <c r="W1602" t="s">
        <v>27</v>
      </c>
      <c r="X1602">
        <v>0</v>
      </c>
    </row>
    <row r="1603" spans="2:24" x14ac:dyDescent="0.2">
      <c r="B1603">
        <v>2447</v>
      </c>
      <c r="C1603">
        <v>1980</v>
      </c>
      <c r="D1603" t="s">
        <v>23</v>
      </c>
      <c r="E1603" t="s">
        <v>36</v>
      </c>
      <c r="F1603" t="s">
        <v>1833</v>
      </c>
      <c r="G1603">
        <v>1</v>
      </c>
      <c r="H1603">
        <v>0</v>
      </c>
      <c r="I1603" t="s">
        <v>865</v>
      </c>
      <c r="J1603">
        <v>71</v>
      </c>
      <c r="K1603">
        <v>4</v>
      </c>
      <c r="L1603">
        <v>12</v>
      </c>
      <c r="M1603">
        <v>15</v>
      </c>
      <c r="N1603">
        <v>19</v>
      </c>
      <c r="O1603">
        <v>7</v>
      </c>
      <c r="P1603">
        <v>12</v>
      </c>
      <c r="Q1603">
        <v>2</v>
      </c>
      <c r="R1603">
        <v>2</v>
      </c>
      <c r="S1603">
        <v>3</v>
      </c>
      <c r="T1603">
        <v>7</v>
      </c>
      <c r="U1603">
        <v>0</v>
      </c>
      <c r="V1603">
        <v>0</v>
      </c>
      <c r="W1603" t="s">
        <v>50</v>
      </c>
      <c r="X1603">
        <v>0</v>
      </c>
    </row>
    <row r="1604" spans="2:24" x14ac:dyDescent="0.2">
      <c r="B1604">
        <v>9817</v>
      </c>
      <c r="C1604">
        <v>1971</v>
      </c>
      <c r="D1604" t="s">
        <v>53</v>
      </c>
      <c r="E1604" t="s">
        <v>28</v>
      </c>
      <c r="F1604" t="s">
        <v>1834</v>
      </c>
      <c r="G1604">
        <v>0</v>
      </c>
      <c r="H1604">
        <v>0</v>
      </c>
      <c r="I1604" t="s">
        <v>1713</v>
      </c>
      <c r="J1604">
        <v>71</v>
      </c>
      <c r="K1604">
        <v>853</v>
      </c>
      <c r="L1604">
        <v>10</v>
      </c>
      <c r="M1604">
        <v>143</v>
      </c>
      <c r="N1604">
        <v>13</v>
      </c>
      <c r="O1604">
        <v>10</v>
      </c>
      <c r="P1604">
        <v>20</v>
      </c>
      <c r="Q1604">
        <v>2</v>
      </c>
      <c r="R1604">
        <v>9</v>
      </c>
      <c r="S1604">
        <v>12</v>
      </c>
      <c r="T1604">
        <v>8</v>
      </c>
      <c r="U1604">
        <v>0</v>
      </c>
      <c r="V1604">
        <v>0</v>
      </c>
      <c r="W1604" t="s">
        <v>50</v>
      </c>
      <c r="X1604">
        <v>0</v>
      </c>
    </row>
    <row r="1605" spans="2:24" x14ac:dyDescent="0.2">
      <c r="B1605">
        <v>1371</v>
      </c>
      <c r="C1605">
        <v>1977</v>
      </c>
      <c r="D1605" t="s">
        <v>23</v>
      </c>
      <c r="E1605" t="s">
        <v>28</v>
      </c>
      <c r="F1605" t="s">
        <v>1835</v>
      </c>
      <c r="G1605">
        <v>0</v>
      </c>
      <c r="H1605">
        <v>0</v>
      </c>
      <c r="I1605" t="s">
        <v>1836</v>
      </c>
      <c r="J1605">
        <v>72</v>
      </c>
      <c r="K1605">
        <v>123</v>
      </c>
      <c r="L1605">
        <v>164</v>
      </c>
      <c r="M1605">
        <v>266</v>
      </c>
      <c r="N1605">
        <v>227</v>
      </c>
      <c r="O1605">
        <v>30</v>
      </c>
      <c r="P1605">
        <v>174</v>
      </c>
      <c r="Q1605">
        <v>1</v>
      </c>
      <c r="R1605">
        <v>2</v>
      </c>
      <c r="S1605">
        <v>9</v>
      </c>
      <c r="T1605">
        <v>1</v>
      </c>
      <c r="U1605">
        <v>0</v>
      </c>
      <c r="V1605">
        <v>0</v>
      </c>
      <c r="W1605" t="s">
        <v>38</v>
      </c>
      <c r="X1605">
        <v>0</v>
      </c>
    </row>
    <row r="1606" spans="2:24" x14ac:dyDescent="0.2">
      <c r="B1606">
        <v>8093</v>
      </c>
      <c r="C1606">
        <v>1970</v>
      </c>
      <c r="D1606" t="s">
        <v>53</v>
      </c>
      <c r="E1606" t="s">
        <v>32</v>
      </c>
      <c r="F1606" t="s">
        <v>1837</v>
      </c>
      <c r="G1606">
        <v>0</v>
      </c>
      <c r="H1606">
        <v>0</v>
      </c>
      <c r="I1606" t="s">
        <v>1836</v>
      </c>
      <c r="J1606">
        <v>72</v>
      </c>
      <c r="K1606">
        <v>572</v>
      </c>
      <c r="L1606">
        <v>8</v>
      </c>
      <c r="M1606">
        <v>232</v>
      </c>
      <c r="N1606">
        <v>23</v>
      </c>
      <c r="O1606">
        <v>62</v>
      </c>
      <c r="P1606">
        <v>17</v>
      </c>
      <c r="Q1606">
        <v>1</v>
      </c>
      <c r="R1606">
        <v>4</v>
      </c>
      <c r="S1606">
        <v>6</v>
      </c>
      <c r="T1606">
        <v>1</v>
      </c>
      <c r="U1606">
        <v>0</v>
      </c>
      <c r="V1606">
        <v>0</v>
      </c>
      <c r="W1606" t="s">
        <v>27</v>
      </c>
      <c r="X1606">
        <v>1</v>
      </c>
    </row>
    <row r="1607" spans="2:24" x14ac:dyDescent="0.2">
      <c r="B1607">
        <v>713</v>
      </c>
      <c r="C1607">
        <v>1978</v>
      </c>
      <c r="D1607" t="s">
        <v>53</v>
      </c>
      <c r="E1607" t="s">
        <v>32</v>
      </c>
      <c r="F1607" t="s">
        <v>1838</v>
      </c>
      <c r="G1607">
        <v>0</v>
      </c>
      <c r="H1607">
        <v>0</v>
      </c>
      <c r="I1607" s="1">
        <v>41857</v>
      </c>
      <c r="J1607">
        <v>72</v>
      </c>
      <c r="K1607">
        <v>141</v>
      </c>
      <c r="L1607">
        <v>15</v>
      </c>
      <c r="M1607">
        <v>153</v>
      </c>
      <c r="N1607">
        <v>67</v>
      </c>
      <c r="O1607">
        <v>31</v>
      </c>
      <c r="P1607">
        <v>35</v>
      </c>
      <c r="Q1607">
        <v>1</v>
      </c>
      <c r="R1607">
        <v>4</v>
      </c>
      <c r="S1607">
        <v>6</v>
      </c>
      <c r="T1607">
        <v>3</v>
      </c>
      <c r="U1607">
        <v>0</v>
      </c>
      <c r="V1607">
        <v>0</v>
      </c>
      <c r="W1607" t="s">
        <v>27</v>
      </c>
      <c r="X1607">
        <v>0</v>
      </c>
    </row>
    <row r="1608" spans="2:24" x14ac:dyDescent="0.2">
      <c r="B1608">
        <v>11051</v>
      </c>
      <c r="C1608">
        <v>1957</v>
      </c>
      <c r="D1608" t="s">
        <v>40</v>
      </c>
      <c r="E1608" t="s">
        <v>36</v>
      </c>
      <c r="F1608" t="s">
        <v>1839</v>
      </c>
      <c r="G1608">
        <v>1</v>
      </c>
      <c r="H1608">
        <v>1</v>
      </c>
      <c r="I1608" s="1">
        <v>41917</v>
      </c>
      <c r="J1608">
        <v>72</v>
      </c>
      <c r="K1608">
        <v>492</v>
      </c>
      <c r="L1608">
        <v>19</v>
      </c>
      <c r="M1608">
        <v>110</v>
      </c>
      <c r="N1608">
        <v>16</v>
      </c>
      <c r="O1608">
        <v>12</v>
      </c>
      <c r="P1608">
        <v>12</v>
      </c>
      <c r="Q1608">
        <v>4</v>
      </c>
      <c r="R1608">
        <v>6</v>
      </c>
      <c r="S1608">
        <v>10</v>
      </c>
      <c r="T1608">
        <v>4</v>
      </c>
      <c r="U1608">
        <v>0</v>
      </c>
      <c r="V1608">
        <v>0</v>
      </c>
      <c r="W1608" t="s">
        <v>31</v>
      </c>
      <c r="X1608">
        <v>0</v>
      </c>
    </row>
    <row r="1609" spans="2:24" x14ac:dyDescent="0.2">
      <c r="B1609">
        <v>5545</v>
      </c>
      <c r="C1609">
        <v>1973</v>
      </c>
      <c r="D1609" t="s">
        <v>40</v>
      </c>
      <c r="E1609" t="s">
        <v>32</v>
      </c>
      <c r="F1609" t="s">
        <v>1840</v>
      </c>
      <c r="G1609">
        <v>0</v>
      </c>
      <c r="H1609">
        <v>0</v>
      </c>
      <c r="I1609" s="1">
        <v>41763</v>
      </c>
      <c r="J1609">
        <v>72</v>
      </c>
      <c r="K1609">
        <v>572</v>
      </c>
      <c r="L1609">
        <v>8</v>
      </c>
      <c r="M1609">
        <v>259</v>
      </c>
      <c r="N1609">
        <v>34</v>
      </c>
      <c r="O1609">
        <v>35</v>
      </c>
      <c r="P1609">
        <v>80</v>
      </c>
      <c r="Q1609">
        <v>1</v>
      </c>
      <c r="R1609">
        <v>3</v>
      </c>
      <c r="S1609">
        <v>5</v>
      </c>
      <c r="T1609">
        <v>1</v>
      </c>
      <c r="U1609">
        <v>0</v>
      </c>
      <c r="V1609">
        <v>0</v>
      </c>
      <c r="W1609" t="s">
        <v>27</v>
      </c>
      <c r="X1609">
        <v>0</v>
      </c>
    </row>
    <row r="1610" spans="2:24" x14ac:dyDescent="0.2">
      <c r="B1610">
        <v>5283</v>
      </c>
      <c r="C1610">
        <v>1977</v>
      </c>
      <c r="D1610" t="s">
        <v>40</v>
      </c>
      <c r="E1610" t="s">
        <v>28</v>
      </c>
      <c r="F1610" t="s">
        <v>1841</v>
      </c>
      <c r="G1610">
        <v>1</v>
      </c>
      <c r="H1610">
        <v>1</v>
      </c>
      <c r="I1610" t="s">
        <v>705</v>
      </c>
      <c r="J1610">
        <v>72</v>
      </c>
      <c r="K1610">
        <v>93</v>
      </c>
      <c r="L1610">
        <v>1</v>
      </c>
      <c r="M1610">
        <v>21</v>
      </c>
      <c r="N1610">
        <v>0</v>
      </c>
      <c r="O1610">
        <v>4</v>
      </c>
      <c r="P1610">
        <v>25</v>
      </c>
      <c r="Q1610">
        <v>3</v>
      </c>
      <c r="R1610">
        <v>2</v>
      </c>
      <c r="S1610">
        <v>4</v>
      </c>
      <c r="T1610">
        <v>5</v>
      </c>
      <c r="U1610">
        <v>0</v>
      </c>
      <c r="V1610">
        <v>0</v>
      </c>
      <c r="W1610" t="s">
        <v>27</v>
      </c>
      <c r="X1610">
        <v>0</v>
      </c>
    </row>
    <row r="1611" spans="2:24" x14ac:dyDescent="0.2">
      <c r="B1611">
        <v>5010</v>
      </c>
      <c r="C1611">
        <v>1989</v>
      </c>
      <c r="D1611" t="s">
        <v>23</v>
      </c>
      <c r="E1611" t="s">
        <v>28</v>
      </c>
      <c r="F1611" t="s">
        <v>1842</v>
      </c>
      <c r="G1611">
        <v>1</v>
      </c>
      <c r="H1611">
        <v>0</v>
      </c>
      <c r="I1611" s="1">
        <v>41672</v>
      </c>
      <c r="J1611">
        <v>72</v>
      </c>
      <c r="K1611">
        <v>2</v>
      </c>
      <c r="L1611">
        <v>8</v>
      </c>
      <c r="M1611">
        <v>8</v>
      </c>
      <c r="N1611">
        <v>6</v>
      </c>
      <c r="O1611">
        <v>1</v>
      </c>
      <c r="P1611">
        <v>9</v>
      </c>
      <c r="Q1611">
        <v>2</v>
      </c>
      <c r="R1611">
        <v>1</v>
      </c>
      <c r="S1611">
        <v>3</v>
      </c>
      <c r="T1611">
        <v>8</v>
      </c>
      <c r="U1611">
        <v>0</v>
      </c>
      <c r="V1611">
        <v>0</v>
      </c>
      <c r="W1611" t="s">
        <v>27</v>
      </c>
      <c r="X1611">
        <v>0</v>
      </c>
    </row>
    <row r="1612" spans="2:24" x14ac:dyDescent="0.2">
      <c r="B1612">
        <v>7495</v>
      </c>
      <c r="C1612">
        <v>1949</v>
      </c>
      <c r="D1612" t="s">
        <v>40</v>
      </c>
      <c r="E1612" t="s">
        <v>32</v>
      </c>
      <c r="F1612" t="s">
        <v>1843</v>
      </c>
      <c r="G1612">
        <v>0</v>
      </c>
      <c r="H1612">
        <v>1</v>
      </c>
      <c r="I1612" t="s">
        <v>1184</v>
      </c>
      <c r="J1612">
        <v>72</v>
      </c>
      <c r="K1612">
        <v>77</v>
      </c>
      <c r="L1612">
        <v>28</v>
      </c>
      <c r="M1612">
        <v>31</v>
      </c>
      <c r="N1612">
        <v>16</v>
      </c>
      <c r="O1612">
        <v>0</v>
      </c>
      <c r="P1612">
        <v>4</v>
      </c>
      <c r="Q1612">
        <v>2</v>
      </c>
      <c r="R1612">
        <v>2</v>
      </c>
      <c r="S1612">
        <v>5</v>
      </c>
      <c r="T1612">
        <v>4</v>
      </c>
      <c r="U1612">
        <v>0</v>
      </c>
      <c r="V1612">
        <v>0</v>
      </c>
      <c r="W1612" t="s">
        <v>27</v>
      </c>
      <c r="X1612">
        <v>0</v>
      </c>
    </row>
    <row r="1613" spans="2:24" x14ac:dyDescent="0.2">
      <c r="B1613">
        <v>4368</v>
      </c>
      <c r="C1613">
        <v>1981</v>
      </c>
      <c r="D1613" t="s">
        <v>23</v>
      </c>
      <c r="E1613" t="s">
        <v>32</v>
      </c>
      <c r="F1613" t="s">
        <v>1844</v>
      </c>
      <c r="G1613">
        <v>1</v>
      </c>
      <c r="H1613">
        <v>0</v>
      </c>
      <c r="I1613" s="1">
        <v>41345</v>
      </c>
      <c r="J1613">
        <v>72</v>
      </c>
      <c r="K1613">
        <v>42</v>
      </c>
      <c r="L1613">
        <v>7</v>
      </c>
      <c r="M1613">
        <v>43</v>
      </c>
      <c r="N1613">
        <v>20</v>
      </c>
      <c r="O1613">
        <v>12</v>
      </c>
      <c r="P1613">
        <v>10</v>
      </c>
      <c r="Q1613">
        <v>1</v>
      </c>
      <c r="R1613">
        <v>3</v>
      </c>
      <c r="S1613">
        <v>4</v>
      </c>
      <c r="T1613">
        <v>6</v>
      </c>
      <c r="U1613">
        <v>0</v>
      </c>
      <c r="V1613">
        <v>0</v>
      </c>
      <c r="W1613" t="s">
        <v>27</v>
      </c>
      <c r="X1613">
        <v>0</v>
      </c>
    </row>
    <row r="1614" spans="2:24" x14ac:dyDescent="0.2">
      <c r="B1614">
        <v>6303</v>
      </c>
      <c r="C1614">
        <v>1987</v>
      </c>
      <c r="D1614" t="s">
        <v>40</v>
      </c>
      <c r="E1614" t="s">
        <v>36</v>
      </c>
      <c r="F1614" t="s">
        <v>1845</v>
      </c>
      <c r="G1614">
        <v>0</v>
      </c>
      <c r="H1614">
        <v>0</v>
      </c>
      <c r="I1614" t="s">
        <v>361</v>
      </c>
      <c r="J1614">
        <v>72</v>
      </c>
      <c r="K1614">
        <v>410</v>
      </c>
      <c r="L1614">
        <v>73</v>
      </c>
      <c r="M1614">
        <v>747</v>
      </c>
      <c r="N1614">
        <v>76</v>
      </c>
      <c r="O1614">
        <v>161</v>
      </c>
      <c r="P1614">
        <v>30</v>
      </c>
      <c r="Q1614">
        <v>0</v>
      </c>
      <c r="R1614">
        <v>5</v>
      </c>
      <c r="S1614">
        <v>12</v>
      </c>
      <c r="T1614">
        <v>1</v>
      </c>
      <c r="U1614">
        <v>0</v>
      </c>
      <c r="V1614">
        <v>0</v>
      </c>
      <c r="W1614" t="s">
        <v>31</v>
      </c>
      <c r="X1614">
        <v>0</v>
      </c>
    </row>
    <row r="1615" spans="2:24" x14ac:dyDescent="0.2">
      <c r="B1615">
        <v>1030</v>
      </c>
      <c r="C1615">
        <v>1966</v>
      </c>
      <c r="D1615" t="s">
        <v>40</v>
      </c>
      <c r="E1615" t="s">
        <v>28</v>
      </c>
      <c r="F1615" t="s">
        <v>1846</v>
      </c>
      <c r="G1615">
        <v>1</v>
      </c>
      <c r="H1615">
        <v>1</v>
      </c>
      <c r="I1615" t="s">
        <v>304</v>
      </c>
      <c r="J1615">
        <v>72</v>
      </c>
      <c r="K1615">
        <v>22</v>
      </c>
      <c r="L1615">
        <v>0</v>
      </c>
      <c r="M1615">
        <v>13</v>
      </c>
      <c r="N1615">
        <v>0</v>
      </c>
      <c r="O1615">
        <v>0</v>
      </c>
      <c r="P1615">
        <v>3</v>
      </c>
      <c r="Q1615">
        <v>2</v>
      </c>
      <c r="R1615">
        <v>1</v>
      </c>
      <c r="S1615">
        <v>3</v>
      </c>
      <c r="T1615">
        <v>7</v>
      </c>
      <c r="U1615">
        <v>0</v>
      </c>
      <c r="V1615">
        <v>0</v>
      </c>
      <c r="W1615" t="s">
        <v>67</v>
      </c>
      <c r="X1615">
        <v>0</v>
      </c>
    </row>
    <row r="1616" spans="2:24" x14ac:dyDescent="0.2">
      <c r="B1616">
        <v>10364</v>
      </c>
      <c r="C1616">
        <v>1960</v>
      </c>
      <c r="D1616" t="s">
        <v>23</v>
      </c>
      <c r="E1616" t="s">
        <v>24</v>
      </c>
      <c r="F1616" t="s">
        <v>1847</v>
      </c>
      <c r="G1616">
        <v>0</v>
      </c>
      <c r="H1616">
        <v>0</v>
      </c>
      <c r="I1616" t="s">
        <v>1780</v>
      </c>
      <c r="J1616">
        <v>72</v>
      </c>
      <c r="K1616">
        <v>0</v>
      </c>
      <c r="L1616">
        <v>0</v>
      </c>
      <c r="M1616">
        <v>1</v>
      </c>
      <c r="N1616">
        <v>2</v>
      </c>
      <c r="O1616">
        <v>12</v>
      </c>
      <c r="P1616">
        <v>5</v>
      </c>
      <c r="Q1616">
        <v>1</v>
      </c>
      <c r="R1616">
        <v>1</v>
      </c>
      <c r="S1616">
        <v>2</v>
      </c>
      <c r="T1616">
        <v>8</v>
      </c>
      <c r="U1616">
        <v>0</v>
      </c>
      <c r="V1616">
        <v>0</v>
      </c>
      <c r="W1616" t="s">
        <v>27</v>
      </c>
      <c r="X1616">
        <v>0</v>
      </c>
    </row>
    <row r="1617" spans="2:24" x14ac:dyDescent="0.2">
      <c r="B1617">
        <v>6945</v>
      </c>
      <c r="C1617">
        <v>1953</v>
      </c>
      <c r="D1617" t="s">
        <v>23</v>
      </c>
      <c r="E1617" t="s">
        <v>28</v>
      </c>
      <c r="F1617" t="s">
        <v>1848</v>
      </c>
      <c r="G1617">
        <v>0</v>
      </c>
      <c r="H1617">
        <v>0</v>
      </c>
      <c r="I1617" s="1">
        <v>41370</v>
      </c>
      <c r="J1617">
        <v>72</v>
      </c>
      <c r="K1617">
        <v>387</v>
      </c>
      <c r="L1617">
        <v>20</v>
      </c>
      <c r="M1617">
        <v>713</v>
      </c>
      <c r="N1617">
        <v>38</v>
      </c>
      <c r="O1617">
        <v>54</v>
      </c>
      <c r="P1617">
        <v>163</v>
      </c>
      <c r="Q1617">
        <v>1</v>
      </c>
      <c r="R1617">
        <v>9</v>
      </c>
      <c r="S1617">
        <v>11</v>
      </c>
      <c r="T1617">
        <v>5</v>
      </c>
      <c r="U1617">
        <v>0</v>
      </c>
      <c r="V1617">
        <v>0</v>
      </c>
      <c r="W1617" t="s">
        <v>27</v>
      </c>
      <c r="X1617">
        <v>0</v>
      </c>
    </row>
    <row r="1618" spans="2:24" x14ac:dyDescent="0.2">
      <c r="B1618">
        <v>8562</v>
      </c>
      <c r="C1618">
        <v>1970</v>
      </c>
      <c r="D1618" t="s">
        <v>23</v>
      </c>
      <c r="E1618" t="s">
        <v>36</v>
      </c>
      <c r="F1618" t="s">
        <v>1849</v>
      </c>
      <c r="G1618">
        <v>0</v>
      </c>
      <c r="H1618">
        <v>0</v>
      </c>
      <c r="I1618" t="s">
        <v>66</v>
      </c>
      <c r="J1618">
        <v>72</v>
      </c>
      <c r="K1618">
        <v>127</v>
      </c>
      <c r="L1618">
        <v>4</v>
      </c>
      <c r="M1618">
        <v>73</v>
      </c>
      <c r="N1618">
        <v>15</v>
      </c>
      <c r="O1618">
        <v>6</v>
      </c>
      <c r="P1618">
        <v>11</v>
      </c>
      <c r="Q1618">
        <v>1</v>
      </c>
      <c r="R1618">
        <v>2</v>
      </c>
      <c r="S1618">
        <v>7</v>
      </c>
      <c r="T1618">
        <v>2</v>
      </c>
      <c r="U1618">
        <v>0</v>
      </c>
      <c r="V1618">
        <v>0</v>
      </c>
      <c r="W1618" t="s">
        <v>27</v>
      </c>
      <c r="X1618">
        <v>0</v>
      </c>
    </row>
    <row r="1619" spans="2:24" x14ac:dyDescent="0.2">
      <c r="B1619">
        <v>2918</v>
      </c>
      <c r="C1619">
        <v>1982</v>
      </c>
      <c r="D1619" t="s">
        <v>23</v>
      </c>
      <c r="E1619" t="s">
        <v>24</v>
      </c>
      <c r="F1619" t="s">
        <v>1850</v>
      </c>
      <c r="G1619">
        <v>1</v>
      </c>
      <c r="H1619">
        <v>1</v>
      </c>
      <c r="I1619" t="s">
        <v>693</v>
      </c>
      <c r="J1619">
        <v>72</v>
      </c>
      <c r="K1619">
        <v>44</v>
      </c>
      <c r="L1619">
        <v>5</v>
      </c>
      <c r="M1619">
        <v>19</v>
      </c>
      <c r="N1619">
        <v>0</v>
      </c>
      <c r="O1619">
        <v>4</v>
      </c>
      <c r="P1619">
        <v>19</v>
      </c>
      <c r="Q1619">
        <v>3</v>
      </c>
      <c r="R1619">
        <v>2</v>
      </c>
      <c r="S1619">
        <v>4</v>
      </c>
      <c r="T1619">
        <v>5</v>
      </c>
      <c r="U1619">
        <v>0</v>
      </c>
      <c r="V1619">
        <v>0</v>
      </c>
      <c r="W1619" t="s">
        <v>27</v>
      </c>
      <c r="X1619">
        <v>0</v>
      </c>
    </row>
    <row r="1620" spans="2:24" x14ac:dyDescent="0.2">
      <c r="B1620">
        <v>9167</v>
      </c>
      <c r="C1620">
        <v>1957</v>
      </c>
      <c r="D1620" t="s">
        <v>23</v>
      </c>
      <c r="E1620" t="s">
        <v>32</v>
      </c>
      <c r="F1620" t="s">
        <v>1851</v>
      </c>
      <c r="G1620">
        <v>0</v>
      </c>
      <c r="H1620">
        <v>1</v>
      </c>
      <c r="I1620" t="s">
        <v>69</v>
      </c>
      <c r="J1620">
        <v>72</v>
      </c>
      <c r="K1620">
        <v>465</v>
      </c>
      <c r="L1620">
        <v>71</v>
      </c>
      <c r="M1620">
        <v>250</v>
      </c>
      <c r="N1620">
        <v>93</v>
      </c>
      <c r="O1620">
        <v>35</v>
      </c>
      <c r="P1620">
        <v>62</v>
      </c>
      <c r="Q1620">
        <v>3</v>
      </c>
      <c r="R1620">
        <v>9</v>
      </c>
      <c r="S1620">
        <v>12</v>
      </c>
      <c r="T1620">
        <v>6</v>
      </c>
      <c r="U1620">
        <v>0</v>
      </c>
      <c r="V1620">
        <v>0</v>
      </c>
      <c r="W1620" t="s">
        <v>27</v>
      </c>
      <c r="X1620">
        <v>0</v>
      </c>
    </row>
    <row r="1621" spans="2:24" x14ac:dyDescent="0.2">
      <c r="B1621">
        <v>4743</v>
      </c>
      <c r="C1621">
        <v>1970</v>
      </c>
      <c r="D1621" t="s">
        <v>40</v>
      </c>
      <c r="E1621" t="s">
        <v>32</v>
      </c>
      <c r="F1621" t="s">
        <v>1852</v>
      </c>
      <c r="G1621">
        <v>0</v>
      </c>
      <c r="H1621">
        <v>1</v>
      </c>
      <c r="I1621" s="1">
        <v>41336</v>
      </c>
      <c r="J1621">
        <v>72</v>
      </c>
      <c r="K1621">
        <v>689</v>
      </c>
      <c r="L1621">
        <v>8</v>
      </c>
      <c r="M1621">
        <v>167</v>
      </c>
      <c r="N1621">
        <v>11</v>
      </c>
      <c r="O1621">
        <v>8</v>
      </c>
      <c r="P1621">
        <v>88</v>
      </c>
      <c r="Q1621">
        <v>5</v>
      </c>
      <c r="R1621">
        <v>8</v>
      </c>
      <c r="S1621">
        <v>11</v>
      </c>
      <c r="T1621">
        <v>6</v>
      </c>
      <c r="U1621">
        <v>0</v>
      </c>
      <c r="V1621">
        <v>0</v>
      </c>
      <c r="W1621" t="s">
        <v>35</v>
      </c>
      <c r="X1621">
        <v>0</v>
      </c>
    </row>
    <row r="1622" spans="2:24" x14ac:dyDescent="0.2">
      <c r="B1622">
        <v>10742</v>
      </c>
      <c r="C1622">
        <v>1984</v>
      </c>
      <c r="D1622" t="s">
        <v>40</v>
      </c>
      <c r="E1622" t="s">
        <v>32</v>
      </c>
      <c r="F1622" t="s">
        <v>1853</v>
      </c>
      <c r="G1622">
        <v>0</v>
      </c>
      <c r="H1622">
        <v>0</v>
      </c>
      <c r="I1622" t="s">
        <v>1596</v>
      </c>
      <c r="J1622">
        <v>72</v>
      </c>
      <c r="K1622">
        <v>532</v>
      </c>
      <c r="L1622">
        <v>21</v>
      </c>
      <c r="M1622">
        <v>127</v>
      </c>
      <c r="N1622">
        <v>26</v>
      </c>
      <c r="O1622">
        <v>20</v>
      </c>
      <c r="P1622">
        <v>20</v>
      </c>
      <c r="Q1622">
        <v>0</v>
      </c>
      <c r="R1622">
        <v>4</v>
      </c>
      <c r="S1622">
        <v>5</v>
      </c>
      <c r="T1622">
        <v>1</v>
      </c>
      <c r="U1622">
        <v>0</v>
      </c>
      <c r="V1622">
        <v>0</v>
      </c>
      <c r="W1622" t="s">
        <v>27</v>
      </c>
      <c r="X1622">
        <v>1</v>
      </c>
    </row>
    <row r="1623" spans="2:24" x14ac:dyDescent="0.2">
      <c r="B1623">
        <v>10965</v>
      </c>
      <c r="C1623">
        <v>1956</v>
      </c>
      <c r="D1623" t="s">
        <v>23</v>
      </c>
      <c r="E1623" t="s">
        <v>36</v>
      </c>
      <c r="F1623" t="s">
        <v>1854</v>
      </c>
      <c r="G1623">
        <v>0</v>
      </c>
      <c r="H1623">
        <v>0</v>
      </c>
      <c r="I1623" t="s">
        <v>989</v>
      </c>
      <c r="J1623">
        <v>72</v>
      </c>
      <c r="K1623">
        <v>983</v>
      </c>
      <c r="L1623">
        <v>20</v>
      </c>
      <c r="M1623">
        <v>389</v>
      </c>
      <c r="N1623">
        <v>240</v>
      </c>
      <c r="O1623">
        <v>50</v>
      </c>
      <c r="P1623">
        <v>40</v>
      </c>
      <c r="Q1623">
        <v>1</v>
      </c>
      <c r="R1623">
        <v>3</v>
      </c>
      <c r="S1623">
        <v>13</v>
      </c>
      <c r="T1623">
        <v>6</v>
      </c>
      <c r="U1623">
        <v>0</v>
      </c>
      <c r="V1623">
        <v>0</v>
      </c>
      <c r="W1623" t="s">
        <v>27</v>
      </c>
      <c r="X1623">
        <v>1</v>
      </c>
    </row>
    <row r="1624" spans="2:24" x14ac:dyDescent="0.2">
      <c r="B1624">
        <v>7129</v>
      </c>
      <c r="C1624">
        <v>1963</v>
      </c>
      <c r="D1624" t="s">
        <v>40</v>
      </c>
      <c r="E1624" t="s">
        <v>32</v>
      </c>
      <c r="F1624" t="s">
        <v>1855</v>
      </c>
      <c r="G1624">
        <v>0</v>
      </c>
      <c r="H1624">
        <v>1</v>
      </c>
      <c r="I1624" t="s">
        <v>1273</v>
      </c>
      <c r="J1624">
        <v>72</v>
      </c>
      <c r="K1624">
        <v>686</v>
      </c>
      <c r="L1624">
        <v>17</v>
      </c>
      <c r="M1624">
        <v>142</v>
      </c>
      <c r="N1624">
        <v>23</v>
      </c>
      <c r="O1624">
        <v>26</v>
      </c>
      <c r="P1624">
        <v>35</v>
      </c>
      <c r="Q1624">
        <v>8</v>
      </c>
      <c r="R1624">
        <v>6</v>
      </c>
      <c r="S1624">
        <v>13</v>
      </c>
      <c r="T1624">
        <v>6</v>
      </c>
      <c r="U1624">
        <v>0</v>
      </c>
      <c r="V1624">
        <v>0</v>
      </c>
      <c r="W1624" t="s">
        <v>27</v>
      </c>
      <c r="X1624">
        <v>0</v>
      </c>
    </row>
    <row r="1625" spans="2:24" x14ac:dyDescent="0.2">
      <c r="B1625">
        <v>3732</v>
      </c>
      <c r="C1625">
        <v>1956</v>
      </c>
      <c r="D1625" t="s">
        <v>53</v>
      </c>
      <c r="E1625" t="s">
        <v>32</v>
      </c>
      <c r="F1625" t="s">
        <v>1856</v>
      </c>
      <c r="G1625">
        <v>0</v>
      </c>
      <c r="H1625">
        <v>1</v>
      </c>
      <c r="I1625" s="1">
        <v>41366</v>
      </c>
      <c r="J1625">
        <v>72</v>
      </c>
      <c r="K1625">
        <v>393</v>
      </c>
      <c r="L1625">
        <v>0</v>
      </c>
      <c r="M1625">
        <v>239</v>
      </c>
      <c r="N1625">
        <v>90</v>
      </c>
      <c r="O1625">
        <v>69</v>
      </c>
      <c r="P1625">
        <v>69</v>
      </c>
      <c r="Q1625">
        <v>6</v>
      </c>
      <c r="R1625">
        <v>5</v>
      </c>
      <c r="S1625">
        <v>9</v>
      </c>
      <c r="T1625">
        <v>4</v>
      </c>
      <c r="U1625">
        <v>0</v>
      </c>
      <c r="V1625">
        <v>0</v>
      </c>
      <c r="W1625" t="s">
        <v>31</v>
      </c>
      <c r="X1625">
        <v>0</v>
      </c>
    </row>
    <row r="1626" spans="2:24" x14ac:dyDescent="0.2">
      <c r="B1626">
        <v>7124</v>
      </c>
      <c r="C1626">
        <v>1969</v>
      </c>
      <c r="D1626" t="s">
        <v>23</v>
      </c>
      <c r="E1626" t="s">
        <v>24</v>
      </c>
      <c r="F1626" t="s">
        <v>1857</v>
      </c>
      <c r="G1626">
        <v>1</v>
      </c>
      <c r="H1626">
        <v>1</v>
      </c>
      <c r="I1626" s="1">
        <v>41276</v>
      </c>
      <c r="J1626">
        <v>72</v>
      </c>
      <c r="K1626">
        <v>43</v>
      </c>
      <c r="L1626">
        <v>4</v>
      </c>
      <c r="M1626">
        <v>12</v>
      </c>
      <c r="N1626">
        <v>8</v>
      </c>
      <c r="O1626">
        <v>0</v>
      </c>
      <c r="P1626">
        <v>27</v>
      </c>
      <c r="Q1626">
        <v>5</v>
      </c>
      <c r="R1626">
        <v>2</v>
      </c>
      <c r="S1626">
        <v>4</v>
      </c>
      <c r="T1626">
        <v>5</v>
      </c>
      <c r="U1626">
        <v>0</v>
      </c>
      <c r="V1626">
        <v>0</v>
      </c>
      <c r="W1626" t="s">
        <v>31</v>
      </c>
      <c r="X1626">
        <v>0</v>
      </c>
    </row>
    <row r="1627" spans="2:24" x14ac:dyDescent="0.2">
      <c r="B1627">
        <v>10686</v>
      </c>
      <c r="C1627">
        <v>1966</v>
      </c>
      <c r="D1627" t="s">
        <v>40</v>
      </c>
      <c r="E1627" t="s">
        <v>36</v>
      </c>
      <c r="F1627" t="s">
        <v>1858</v>
      </c>
      <c r="G1627">
        <v>1</v>
      </c>
      <c r="H1627">
        <v>1</v>
      </c>
      <c r="I1627" t="s">
        <v>1859</v>
      </c>
      <c r="J1627">
        <v>72</v>
      </c>
      <c r="K1627">
        <v>15</v>
      </c>
      <c r="L1627">
        <v>0</v>
      </c>
      <c r="M1627">
        <v>4</v>
      </c>
      <c r="N1627">
        <v>0</v>
      </c>
      <c r="O1627">
        <v>0</v>
      </c>
      <c r="P1627">
        <v>2</v>
      </c>
      <c r="Q1627">
        <v>1</v>
      </c>
      <c r="R1627">
        <v>1</v>
      </c>
      <c r="S1627">
        <v>2</v>
      </c>
      <c r="T1627">
        <v>7</v>
      </c>
      <c r="U1627">
        <v>0</v>
      </c>
      <c r="V1627">
        <v>0</v>
      </c>
      <c r="W1627" t="s">
        <v>27</v>
      </c>
      <c r="X1627">
        <v>0</v>
      </c>
    </row>
    <row r="1628" spans="2:24" x14ac:dyDescent="0.2">
      <c r="B1628">
        <v>7247</v>
      </c>
      <c r="C1628">
        <v>1961</v>
      </c>
      <c r="D1628" t="s">
        <v>23</v>
      </c>
      <c r="E1628" t="s">
        <v>55</v>
      </c>
      <c r="F1628" t="s">
        <v>1860</v>
      </c>
      <c r="G1628">
        <v>0</v>
      </c>
      <c r="H1628">
        <v>1</v>
      </c>
      <c r="I1628" t="s">
        <v>519</v>
      </c>
      <c r="J1628">
        <v>72</v>
      </c>
      <c r="K1628">
        <v>505</v>
      </c>
      <c r="L1628">
        <v>0</v>
      </c>
      <c r="M1628">
        <v>26</v>
      </c>
      <c r="N1628">
        <v>0</v>
      </c>
      <c r="O1628">
        <v>0</v>
      </c>
      <c r="P1628">
        <v>75</v>
      </c>
      <c r="Q1628">
        <v>5</v>
      </c>
      <c r="R1628">
        <v>7</v>
      </c>
      <c r="S1628">
        <v>6</v>
      </c>
      <c r="T1628">
        <v>6</v>
      </c>
      <c r="U1628">
        <v>0</v>
      </c>
      <c r="V1628">
        <v>0</v>
      </c>
      <c r="W1628" t="s">
        <v>46</v>
      </c>
      <c r="X1628">
        <v>1</v>
      </c>
    </row>
    <row r="1629" spans="2:24" x14ac:dyDescent="0.2">
      <c r="B1629">
        <v>1513</v>
      </c>
      <c r="C1629">
        <v>1980</v>
      </c>
      <c r="D1629" t="s">
        <v>43</v>
      </c>
      <c r="E1629" t="s">
        <v>36</v>
      </c>
      <c r="F1629" t="s">
        <v>1861</v>
      </c>
      <c r="G1629">
        <v>1</v>
      </c>
      <c r="H1629">
        <v>1</v>
      </c>
      <c r="I1629" t="s">
        <v>1115</v>
      </c>
      <c r="J1629">
        <v>72</v>
      </c>
      <c r="K1629">
        <v>600</v>
      </c>
      <c r="L1629">
        <v>21</v>
      </c>
      <c r="M1629">
        <v>128</v>
      </c>
      <c r="N1629">
        <v>223</v>
      </c>
      <c r="O1629">
        <v>150</v>
      </c>
      <c r="P1629">
        <v>128</v>
      </c>
      <c r="Q1629">
        <v>13</v>
      </c>
      <c r="R1629">
        <v>2</v>
      </c>
      <c r="S1629">
        <v>12</v>
      </c>
      <c r="T1629">
        <v>8</v>
      </c>
      <c r="U1629">
        <v>0</v>
      </c>
      <c r="V1629">
        <v>0</v>
      </c>
      <c r="W1629" t="s">
        <v>27</v>
      </c>
      <c r="X1629">
        <v>0</v>
      </c>
    </row>
    <row r="1630" spans="2:24" x14ac:dyDescent="0.2">
      <c r="B1630">
        <v>460</v>
      </c>
      <c r="C1630">
        <v>1973</v>
      </c>
      <c r="D1630" t="s">
        <v>40</v>
      </c>
      <c r="E1630" t="s">
        <v>32</v>
      </c>
      <c r="F1630" t="s">
        <v>1862</v>
      </c>
      <c r="G1630">
        <v>0</v>
      </c>
      <c r="H1630">
        <v>0</v>
      </c>
      <c r="I1630" s="1">
        <v>41129</v>
      </c>
      <c r="J1630">
        <v>72</v>
      </c>
      <c r="K1630">
        <v>792</v>
      </c>
      <c r="L1630">
        <v>86</v>
      </c>
      <c r="M1630">
        <v>740</v>
      </c>
      <c r="N1630">
        <v>67</v>
      </c>
      <c r="O1630">
        <v>51</v>
      </c>
      <c r="P1630">
        <v>17</v>
      </c>
      <c r="Q1630">
        <v>1</v>
      </c>
      <c r="R1630">
        <v>3</v>
      </c>
      <c r="S1630">
        <v>8</v>
      </c>
      <c r="T1630">
        <v>2</v>
      </c>
      <c r="U1630">
        <v>0</v>
      </c>
      <c r="V1630">
        <v>0</v>
      </c>
      <c r="W1630" t="s">
        <v>67</v>
      </c>
      <c r="X1630">
        <v>0</v>
      </c>
    </row>
    <row r="1631" spans="2:24" x14ac:dyDescent="0.2">
      <c r="B1631">
        <v>6653</v>
      </c>
      <c r="C1631">
        <v>1971</v>
      </c>
      <c r="D1631" t="s">
        <v>40</v>
      </c>
      <c r="E1631" t="s">
        <v>32</v>
      </c>
      <c r="F1631" t="s">
        <v>1863</v>
      </c>
      <c r="G1631">
        <v>1</v>
      </c>
      <c r="H1631">
        <v>1</v>
      </c>
      <c r="I1631" t="s">
        <v>1864</v>
      </c>
      <c r="J1631">
        <v>72</v>
      </c>
      <c r="K1631">
        <v>293</v>
      </c>
      <c r="L1631">
        <v>0</v>
      </c>
      <c r="M1631">
        <v>87</v>
      </c>
      <c r="N1631">
        <v>4</v>
      </c>
      <c r="O1631">
        <v>11</v>
      </c>
      <c r="P1631">
        <v>23</v>
      </c>
      <c r="Q1631">
        <v>4</v>
      </c>
      <c r="R1631">
        <v>7</v>
      </c>
      <c r="S1631">
        <v>5</v>
      </c>
      <c r="T1631">
        <v>7</v>
      </c>
      <c r="U1631">
        <v>1</v>
      </c>
      <c r="V1631">
        <v>0</v>
      </c>
      <c r="W1631" t="s">
        <v>27</v>
      </c>
      <c r="X1631">
        <v>0</v>
      </c>
    </row>
    <row r="1632" spans="2:24" x14ac:dyDescent="0.2">
      <c r="B1632">
        <v>9400</v>
      </c>
      <c r="C1632">
        <v>1959</v>
      </c>
      <c r="D1632" t="s">
        <v>43</v>
      </c>
      <c r="E1632" t="s">
        <v>28</v>
      </c>
      <c r="F1632" t="s">
        <v>1865</v>
      </c>
      <c r="G1632">
        <v>0</v>
      </c>
      <c r="H1632">
        <v>0</v>
      </c>
      <c r="I1632" t="s">
        <v>1685</v>
      </c>
      <c r="J1632">
        <v>73</v>
      </c>
      <c r="K1632">
        <v>630</v>
      </c>
      <c r="L1632">
        <v>26</v>
      </c>
      <c r="M1632">
        <v>611</v>
      </c>
      <c r="N1632">
        <v>44</v>
      </c>
      <c r="O1632">
        <v>18</v>
      </c>
      <c r="P1632">
        <v>54</v>
      </c>
      <c r="Q1632">
        <v>1</v>
      </c>
      <c r="R1632">
        <v>6</v>
      </c>
      <c r="S1632">
        <v>6</v>
      </c>
      <c r="T1632">
        <v>2</v>
      </c>
      <c r="U1632">
        <v>0</v>
      </c>
      <c r="V1632">
        <v>0</v>
      </c>
      <c r="W1632" t="s">
        <v>27</v>
      </c>
      <c r="X1632">
        <v>0</v>
      </c>
    </row>
    <row r="1633" spans="2:24" x14ac:dyDescent="0.2">
      <c r="B1633">
        <v>7106</v>
      </c>
      <c r="C1633">
        <v>1944</v>
      </c>
      <c r="D1633" t="s">
        <v>40</v>
      </c>
      <c r="E1633" t="s">
        <v>32</v>
      </c>
      <c r="F1633" t="s">
        <v>1866</v>
      </c>
      <c r="G1633">
        <v>0</v>
      </c>
      <c r="H1633">
        <v>0</v>
      </c>
      <c r="I1633" t="s">
        <v>249</v>
      </c>
      <c r="J1633">
        <v>73</v>
      </c>
      <c r="K1633">
        <v>483</v>
      </c>
      <c r="L1633">
        <v>0</v>
      </c>
      <c r="M1633">
        <v>591</v>
      </c>
      <c r="N1633">
        <v>156</v>
      </c>
      <c r="O1633">
        <v>0</v>
      </c>
      <c r="P1633">
        <v>12</v>
      </c>
      <c r="Q1633">
        <v>1</v>
      </c>
      <c r="R1633">
        <v>3</v>
      </c>
      <c r="S1633">
        <v>10</v>
      </c>
      <c r="T1633">
        <v>1</v>
      </c>
      <c r="U1633">
        <v>0</v>
      </c>
      <c r="V1633">
        <v>0</v>
      </c>
      <c r="W1633" t="s">
        <v>27</v>
      </c>
      <c r="X1633">
        <v>0</v>
      </c>
    </row>
    <row r="1634" spans="2:24" x14ac:dyDescent="0.2">
      <c r="B1634">
        <v>4252</v>
      </c>
      <c r="C1634">
        <v>1966</v>
      </c>
      <c r="D1634" t="s">
        <v>23</v>
      </c>
      <c r="E1634" t="s">
        <v>32</v>
      </c>
      <c r="F1634" t="s">
        <v>1867</v>
      </c>
      <c r="G1634">
        <v>0</v>
      </c>
      <c r="H1634">
        <v>1</v>
      </c>
      <c r="I1634" t="s">
        <v>201</v>
      </c>
      <c r="J1634">
        <v>73</v>
      </c>
      <c r="K1634">
        <v>213</v>
      </c>
      <c r="L1634">
        <v>5</v>
      </c>
      <c r="M1634">
        <v>28</v>
      </c>
      <c r="N1634">
        <v>7</v>
      </c>
      <c r="O1634">
        <v>7</v>
      </c>
      <c r="P1634">
        <v>41</v>
      </c>
      <c r="Q1634">
        <v>1</v>
      </c>
      <c r="R1634">
        <v>4</v>
      </c>
      <c r="S1634">
        <v>6</v>
      </c>
      <c r="T1634">
        <v>5</v>
      </c>
      <c r="U1634">
        <v>0</v>
      </c>
      <c r="V1634">
        <v>0</v>
      </c>
      <c r="W1634" t="s">
        <v>27</v>
      </c>
      <c r="X1634">
        <v>0</v>
      </c>
    </row>
    <row r="1635" spans="2:24" x14ac:dyDescent="0.2">
      <c r="B1635">
        <v>9240</v>
      </c>
      <c r="C1635">
        <v>1972</v>
      </c>
      <c r="D1635" t="s">
        <v>40</v>
      </c>
      <c r="E1635" t="s">
        <v>28</v>
      </c>
      <c r="F1635" t="s">
        <v>1868</v>
      </c>
      <c r="G1635">
        <v>0</v>
      </c>
      <c r="H1635">
        <v>1</v>
      </c>
      <c r="I1635" s="1">
        <v>41822</v>
      </c>
      <c r="J1635">
        <v>73</v>
      </c>
      <c r="K1635">
        <v>458</v>
      </c>
      <c r="L1635">
        <v>0</v>
      </c>
      <c r="M1635">
        <v>24</v>
      </c>
      <c r="N1635">
        <v>6</v>
      </c>
      <c r="O1635">
        <v>4</v>
      </c>
      <c r="P1635">
        <v>34</v>
      </c>
      <c r="Q1635">
        <v>2</v>
      </c>
      <c r="R1635">
        <v>6</v>
      </c>
      <c r="S1635">
        <v>8</v>
      </c>
      <c r="T1635">
        <v>6</v>
      </c>
      <c r="U1635">
        <v>0</v>
      </c>
      <c r="V1635">
        <v>0</v>
      </c>
      <c r="W1635" t="s">
        <v>27</v>
      </c>
      <c r="X1635">
        <v>0</v>
      </c>
    </row>
    <row r="1636" spans="2:24" x14ac:dyDescent="0.2">
      <c r="B1636">
        <v>10770</v>
      </c>
      <c r="C1636">
        <v>1960</v>
      </c>
      <c r="D1636" t="s">
        <v>23</v>
      </c>
      <c r="E1636" t="s">
        <v>32</v>
      </c>
      <c r="F1636" t="s">
        <v>1869</v>
      </c>
      <c r="G1636">
        <v>0</v>
      </c>
      <c r="H1636">
        <v>0</v>
      </c>
      <c r="I1636" t="s">
        <v>331</v>
      </c>
      <c r="J1636">
        <v>73</v>
      </c>
      <c r="K1636">
        <v>247</v>
      </c>
      <c r="L1636">
        <v>161</v>
      </c>
      <c r="M1636">
        <v>295</v>
      </c>
      <c r="N1636">
        <v>210</v>
      </c>
      <c r="O1636">
        <v>85</v>
      </c>
      <c r="P1636">
        <v>47</v>
      </c>
      <c r="Q1636">
        <v>2</v>
      </c>
      <c r="R1636">
        <v>4</v>
      </c>
      <c r="S1636">
        <v>13</v>
      </c>
      <c r="T1636">
        <v>2</v>
      </c>
      <c r="U1636">
        <v>0</v>
      </c>
      <c r="V1636">
        <v>0</v>
      </c>
      <c r="W1636" t="s">
        <v>31</v>
      </c>
      <c r="X1636">
        <v>0</v>
      </c>
    </row>
    <row r="1637" spans="2:24" x14ac:dyDescent="0.2">
      <c r="B1637">
        <v>176</v>
      </c>
      <c r="C1637">
        <v>1981</v>
      </c>
      <c r="D1637" t="s">
        <v>43</v>
      </c>
      <c r="E1637" t="s">
        <v>28</v>
      </c>
      <c r="F1637" t="s">
        <v>1870</v>
      </c>
      <c r="G1637">
        <v>0</v>
      </c>
      <c r="H1637">
        <v>1</v>
      </c>
      <c r="I1637" s="1">
        <v>41671</v>
      </c>
      <c r="J1637">
        <v>73</v>
      </c>
      <c r="K1637">
        <v>90</v>
      </c>
      <c r="L1637">
        <v>38</v>
      </c>
      <c r="M1637">
        <v>67</v>
      </c>
      <c r="N1637">
        <v>33</v>
      </c>
      <c r="O1637">
        <v>36</v>
      </c>
      <c r="P1637">
        <v>67</v>
      </c>
      <c r="Q1637">
        <v>1</v>
      </c>
      <c r="R1637">
        <v>4</v>
      </c>
      <c r="S1637">
        <v>6</v>
      </c>
      <c r="T1637">
        <v>3</v>
      </c>
      <c r="U1637">
        <v>0</v>
      </c>
      <c r="V1637">
        <v>0</v>
      </c>
      <c r="W1637" t="s">
        <v>27</v>
      </c>
      <c r="X1637">
        <v>0</v>
      </c>
    </row>
    <row r="1638" spans="2:24" x14ac:dyDescent="0.2">
      <c r="B1638">
        <v>6870</v>
      </c>
      <c r="C1638">
        <v>1960</v>
      </c>
      <c r="D1638" t="s">
        <v>40</v>
      </c>
      <c r="E1638" t="s">
        <v>24</v>
      </c>
      <c r="F1638" t="s">
        <v>1871</v>
      </c>
      <c r="G1638">
        <v>0</v>
      </c>
      <c r="H1638">
        <v>1</v>
      </c>
      <c r="I1638" t="s">
        <v>1390</v>
      </c>
      <c r="J1638">
        <v>73</v>
      </c>
      <c r="K1638">
        <v>182</v>
      </c>
      <c r="L1638">
        <v>2</v>
      </c>
      <c r="M1638">
        <v>49</v>
      </c>
      <c r="N1638">
        <v>17</v>
      </c>
      <c r="O1638">
        <v>13</v>
      </c>
      <c r="P1638">
        <v>20</v>
      </c>
      <c r="Q1638">
        <v>1</v>
      </c>
      <c r="R1638">
        <v>3</v>
      </c>
      <c r="S1638">
        <v>7</v>
      </c>
      <c r="T1638">
        <v>2</v>
      </c>
      <c r="U1638">
        <v>0</v>
      </c>
      <c r="V1638">
        <v>0</v>
      </c>
      <c r="W1638" t="s">
        <v>27</v>
      </c>
      <c r="X1638">
        <v>0</v>
      </c>
    </row>
    <row r="1639" spans="2:24" x14ac:dyDescent="0.2">
      <c r="B1639">
        <v>143</v>
      </c>
      <c r="C1639">
        <v>1971</v>
      </c>
      <c r="D1639" t="s">
        <v>23</v>
      </c>
      <c r="E1639" t="s">
        <v>28</v>
      </c>
      <c r="F1639" t="s">
        <v>1872</v>
      </c>
      <c r="G1639">
        <v>0</v>
      </c>
      <c r="H1639">
        <v>0</v>
      </c>
      <c r="I1639" t="s">
        <v>771</v>
      </c>
      <c r="J1639">
        <v>73</v>
      </c>
      <c r="K1639">
        <v>466</v>
      </c>
      <c r="L1639">
        <v>0</v>
      </c>
      <c r="M1639">
        <v>224</v>
      </c>
      <c r="N1639">
        <v>119</v>
      </c>
      <c r="O1639">
        <v>49</v>
      </c>
      <c r="P1639">
        <v>99</v>
      </c>
      <c r="Q1639">
        <v>1</v>
      </c>
      <c r="R1639">
        <v>5</v>
      </c>
      <c r="S1639">
        <v>4</v>
      </c>
      <c r="T1639">
        <v>2</v>
      </c>
      <c r="U1639">
        <v>0</v>
      </c>
      <c r="V1639">
        <v>0</v>
      </c>
      <c r="W1639" t="s">
        <v>35</v>
      </c>
      <c r="X1639">
        <v>0</v>
      </c>
    </row>
    <row r="1640" spans="2:24" x14ac:dyDescent="0.2">
      <c r="B1640">
        <v>6445</v>
      </c>
      <c r="C1640">
        <v>1968</v>
      </c>
      <c r="D1640" t="s">
        <v>23</v>
      </c>
      <c r="E1640" t="s">
        <v>36</v>
      </c>
      <c r="F1640" t="s">
        <v>1873</v>
      </c>
      <c r="G1640">
        <v>0</v>
      </c>
      <c r="H1640">
        <v>0</v>
      </c>
      <c r="I1640" t="s">
        <v>394</v>
      </c>
      <c r="J1640">
        <v>73</v>
      </c>
      <c r="K1640">
        <v>243</v>
      </c>
      <c r="L1640">
        <v>101</v>
      </c>
      <c r="M1640">
        <v>405</v>
      </c>
      <c r="N1640">
        <v>29</v>
      </c>
      <c r="O1640">
        <v>40</v>
      </c>
      <c r="P1640">
        <v>40</v>
      </c>
      <c r="Q1640">
        <v>1</v>
      </c>
      <c r="R1640">
        <v>4</v>
      </c>
      <c r="S1640">
        <v>6</v>
      </c>
      <c r="T1640">
        <v>2</v>
      </c>
      <c r="U1640">
        <v>0</v>
      </c>
      <c r="V1640">
        <v>0</v>
      </c>
      <c r="W1640" t="s">
        <v>67</v>
      </c>
      <c r="X1640">
        <v>0</v>
      </c>
    </row>
    <row r="1641" spans="2:24" x14ac:dyDescent="0.2">
      <c r="B1641">
        <v>4278</v>
      </c>
      <c r="C1641">
        <v>1984</v>
      </c>
      <c r="D1641" t="s">
        <v>40</v>
      </c>
      <c r="E1641" t="s">
        <v>28</v>
      </c>
      <c r="F1641" t="s">
        <v>1874</v>
      </c>
      <c r="G1641">
        <v>0</v>
      </c>
      <c r="H1641">
        <v>0</v>
      </c>
      <c r="I1641" s="1">
        <v>41339</v>
      </c>
      <c r="J1641">
        <v>73</v>
      </c>
      <c r="K1641">
        <v>910</v>
      </c>
      <c r="L1641">
        <v>111</v>
      </c>
      <c r="M1641">
        <v>724</v>
      </c>
      <c r="N1641">
        <v>49</v>
      </c>
      <c r="O1641">
        <v>74</v>
      </c>
      <c r="P1641">
        <v>55</v>
      </c>
      <c r="Q1641">
        <v>1</v>
      </c>
      <c r="R1641">
        <v>10</v>
      </c>
      <c r="S1641">
        <v>6</v>
      </c>
      <c r="T1641">
        <v>3</v>
      </c>
      <c r="U1641">
        <v>1</v>
      </c>
      <c r="V1641">
        <v>0</v>
      </c>
      <c r="W1641" t="s">
        <v>50</v>
      </c>
      <c r="X1641">
        <v>0</v>
      </c>
    </row>
    <row r="1642" spans="2:24" x14ac:dyDescent="0.2">
      <c r="B1642">
        <v>6906</v>
      </c>
      <c r="C1642">
        <v>1954</v>
      </c>
      <c r="D1642" t="s">
        <v>53</v>
      </c>
      <c r="E1642" t="s">
        <v>55</v>
      </c>
      <c r="F1642" t="s">
        <v>1875</v>
      </c>
      <c r="G1642">
        <v>0</v>
      </c>
      <c r="H1642">
        <v>0</v>
      </c>
      <c r="I1642" s="1">
        <v>41339</v>
      </c>
      <c r="J1642">
        <v>73</v>
      </c>
      <c r="K1642">
        <v>167</v>
      </c>
      <c r="L1642">
        <v>48</v>
      </c>
      <c r="M1642">
        <v>602</v>
      </c>
      <c r="N1642">
        <v>63</v>
      </c>
      <c r="O1642">
        <v>72</v>
      </c>
      <c r="P1642">
        <v>72</v>
      </c>
      <c r="Q1642">
        <v>1</v>
      </c>
      <c r="R1642">
        <v>3</v>
      </c>
      <c r="S1642">
        <v>4</v>
      </c>
      <c r="T1642">
        <v>2</v>
      </c>
      <c r="U1642">
        <v>1</v>
      </c>
      <c r="V1642">
        <v>0</v>
      </c>
      <c r="W1642" t="s">
        <v>27</v>
      </c>
      <c r="X1642">
        <v>3</v>
      </c>
    </row>
    <row r="1643" spans="2:24" x14ac:dyDescent="0.2">
      <c r="B1643">
        <v>4637</v>
      </c>
      <c r="C1643">
        <v>1955</v>
      </c>
      <c r="D1643" t="s">
        <v>40</v>
      </c>
      <c r="E1643" t="s">
        <v>28</v>
      </c>
      <c r="F1643" t="s">
        <v>1876</v>
      </c>
      <c r="G1643">
        <v>0</v>
      </c>
      <c r="H1643">
        <v>0</v>
      </c>
      <c r="I1643" t="s">
        <v>593</v>
      </c>
      <c r="J1643">
        <v>73</v>
      </c>
      <c r="K1643">
        <v>960</v>
      </c>
      <c r="L1643">
        <v>64</v>
      </c>
      <c r="M1643">
        <v>464</v>
      </c>
      <c r="N1643">
        <v>146</v>
      </c>
      <c r="O1643">
        <v>0</v>
      </c>
      <c r="P1643">
        <v>16</v>
      </c>
      <c r="Q1643">
        <v>1</v>
      </c>
      <c r="R1643">
        <v>6</v>
      </c>
      <c r="S1643">
        <v>9</v>
      </c>
      <c r="T1643">
        <v>3</v>
      </c>
      <c r="U1643">
        <v>0</v>
      </c>
      <c r="V1643">
        <v>0</v>
      </c>
      <c r="W1643" t="s">
        <v>67</v>
      </c>
      <c r="X1643">
        <v>1</v>
      </c>
    </row>
    <row r="1644" spans="2:24" x14ac:dyDescent="0.2">
      <c r="B1644">
        <v>8690</v>
      </c>
      <c r="C1644">
        <v>1963</v>
      </c>
      <c r="D1644" t="s">
        <v>23</v>
      </c>
      <c r="E1644" t="s">
        <v>32</v>
      </c>
      <c r="F1644" t="s">
        <v>1877</v>
      </c>
      <c r="G1644">
        <v>0</v>
      </c>
      <c r="H1644">
        <v>0</v>
      </c>
      <c r="I1644" t="s">
        <v>1878</v>
      </c>
      <c r="J1644">
        <v>73</v>
      </c>
      <c r="K1644">
        <v>399</v>
      </c>
      <c r="L1644">
        <v>28</v>
      </c>
      <c r="M1644">
        <v>756</v>
      </c>
      <c r="N1644">
        <v>36</v>
      </c>
      <c r="O1644">
        <v>40</v>
      </c>
      <c r="P1644">
        <v>126</v>
      </c>
      <c r="Q1644">
        <v>1</v>
      </c>
      <c r="R1644">
        <v>5</v>
      </c>
      <c r="S1644">
        <v>10</v>
      </c>
      <c r="T1644">
        <v>2</v>
      </c>
      <c r="U1644">
        <v>0</v>
      </c>
      <c r="V1644">
        <v>0</v>
      </c>
      <c r="W1644" t="s">
        <v>31</v>
      </c>
      <c r="X1644">
        <v>0</v>
      </c>
    </row>
    <row r="1645" spans="2:24" x14ac:dyDescent="0.2">
      <c r="B1645">
        <v>1173</v>
      </c>
      <c r="C1645">
        <v>1948</v>
      </c>
      <c r="D1645" t="s">
        <v>53</v>
      </c>
      <c r="E1645" t="s">
        <v>36</v>
      </c>
      <c r="F1645" t="s">
        <v>1879</v>
      </c>
      <c r="G1645">
        <v>0</v>
      </c>
      <c r="H1645">
        <v>0</v>
      </c>
      <c r="I1645" s="1">
        <v>41550</v>
      </c>
      <c r="J1645">
        <v>73</v>
      </c>
      <c r="K1645">
        <v>1200</v>
      </c>
      <c r="L1645">
        <v>105</v>
      </c>
      <c r="M1645">
        <v>758</v>
      </c>
      <c r="N1645">
        <v>0</v>
      </c>
      <c r="O1645">
        <v>42</v>
      </c>
      <c r="P1645">
        <v>147</v>
      </c>
      <c r="Q1645">
        <v>1</v>
      </c>
      <c r="R1645">
        <v>4</v>
      </c>
      <c r="S1645">
        <v>6</v>
      </c>
      <c r="T1645">
        <v>2</v>
      </c>
      <c r="U1645">
        <v>1</v>
      </c>
      <c r="V1645">
        <v>0</v>
      </c>
      <c r="W1645" t="s">
        <v>27</v>
      </c>
      <c r="X1645">
        <v>2</v>
      </c>
    </row>
    <row r="1646" spans="2:24" x14ac:dyDescent="0.2">
      <c r="B1646">
        <v>1928</v>
      </c>
      <c r="C1646">
        <v>1974</v>
      </c>
      <c r="D1646" t="s">
        <v>23</v>
      </c>
      <c r="E1646" t="s">
        <v>32</v>
      </c>
      <c r="F1646" t="s">
        <v>1880</v>
      </c>
      <c r="G1646">
        <v>1</v>
      </c>
      <c r="H1646">
        <v>0</v>
      </c>
      <c r="I1646" s="1">
        <v>41519</v>
      </c>
      <c r="J1646">
        <v>73</v>
      </c>
      <c r="K1646">
        <v>35</v>
      </c>
      <c r="L1646">
        <v>3</v>
      </c>
      <c r="M1646">
        <v>20</v>
      </c>
      <c r="N1646">
        <v>4</v>
      </c>
      <c r="O1646">
        <v>1</v>
      </c>
      <c r="P1646">
        <v>20</v>
      </c>
      <c r="Q1646">
        <v>2</v>
      </c>
      <c r="R1646">
        <v>2</v>
      </c>
      <c r="S1646">
        <v>3</v>
      </c>
      <c r="T1646">
        <v>9</v>
      </c>
      <c r="U1646">
        <v>0</v>
      </c>
      <c r="V1646">
        <v>0</v>
      </c>
      <c r="W1646" t="s">
        <v>67</v>
      </c>
      <c r="X1646">
        <v>1</v>
      </c>
    </row>
    <row r="1647" spans="2:24" x14ac:dyDescent="0.2">
      <c r="B1647">
        <v>9029</v>
      </c>
      <c r="C1647">
        <v>1973</v>
      </c>
      <c r="D1647" t="s">
        <v>40</v>
      </c>
      <c r="E1647" t="s">
        <v>32</v>
      </c>
      <c r="F1647" t="s">
        <v>1881</v>
      </c>
      <c r="G1647">
        <v>0</v>
      </c>
      <c r="H1647">
        <v>0</v>
      </c>
      <c r="I1647" t="s">
        <v>1882</v>
      </c>
      <c r="J1647">
        <v>73</v>
      </c>
      <c r="K1647">
        <v>707</v>
      </c>
      <c r="L1647">
        <v>44</v>
      </c>
      <c r="M1647">
        <v>603</v>
      </c>
      <c r="N1647">
        <v>95</v>
      </c>
      <c r="O1647">
        <v>58</v>
      </c>
      <c r="P1647">
        <v>29</v>
      </c>
      <c r="Q1647">
        <v>1</v>
      </c>
      <c r="R1647">
        <v>2</v>
      </c>
      <c r="S1647">
        <v>12</v>
      </c>
      <c r="T1647">
        <v>1</v>
      </c>
      <c r="U1647">
        <v>0</v>
      </c>
      <c r="V1647">
        <v>0</v>
      </c>
      <c r="W1647" t="s">
        <v>27</v>
      </c>
      <c r="X1647">
        <v>0</v>
      </c>
    </row>
    <row r="1648" spans="2:24" x14ac:dyDescent="0.2">
      <c r="B1648">
        <v>10299</v>
      </c>
      <c r="C1648">
        <v>1970</v>
      </c>
      <c r="D1648" t="s">
        <v>40</v>
      </c>
      <c r="E1648" t="s">
        <v>28</v>
      </c>
      <c r="F1648" t="s">
        <v>1883</v>
      </c>
      <c r="G1648">
        <v>0</v>
      </c>
      <c r="H1648">
        <v>0</v>
      </c>
      <c r="I1648" s="1">
        <v>41163</v>
      </c>
      <c r="J1648">
        <v>73</v>
      </c>
      <c r="K1648">
        <v>389</v>
      </c>
      <c r="L1648">
        <v>91</v>
      </c>
      <c r="M1648">
        <v>248</v>
      </c>
      <c r="N1648">
        <v>64</v>
      </c>
      <c r="O1648">
        <v>49</v>
      </c>
      <c r="P1648">
        <v>41</v>
      </c>
      <c r="Q1648">
        <v>3</v>
      </c>
      <c r="R1648">
        <v>6</v>
      </c>
      <c r="S1648">
        <v>13</v>
      </c>
      <c r="T1648">
        <v>5</v>
      </c>
      <c r="U1648">
        <v>1</v>
      </c>
      <c r="V1648">
        <v>0</v>
      </c>
      <c r="W1648" t="s">
        <v>27</v>
      </c>
      <c r="X1648">
        <v>0</v>
      </c>
    </row>
    <row r="1649" spans="2:24" x14ac:dyDescent="0.2">
      <c r="B1649">
        <v>9246</v>
      </c>
      <c r="C1649">
        <v>1986</v>
      </c>
      <c r="D1649" t="s">
        <v>53</v>
      </c>
      <c r="E1649" t="s">
        <v>36</v>
      </c>
      <c r="F1649" t="s">
        <v>1884</v>
      </c>
      <c r="G1649">
        <v>1</v>
      </c>
      <c r="H1649">
        <v>0</v>
      </c>
      <c r="I1649" t="s">
        <v>1885</v>
      </c>
      <c r="J1649">
        <v>73</v>
      </c>
      <c r="K1649">
        <v>171</v>
      </c>
      <c r="L1649">
        <v>3</v>
      </c>
      <c r="M1649">
        <v>129</v>
      </c>
      <c r="N1649">
        <v>26</v>
      </c>
      <c r="O1649">
        <v>24</v>
      </c>
      <c r="P1649">
        <v>62</v>
      </c>
      <c r="Q1649">
        <v>4</v>
      </c>
      <c r="R1649">
        <v>6</v>
      </c>
      <c r="S1649">
        <v>6</v>
      </c>
      <c r="T1649">
        <v>7</v>
      </c>
      <c r="U1649">
        <v>0</v>
      </c>
      <c r="V1649">
        <v>0</v>
      </c>
      <c r="W1649" t="s">
        <v>50</v>
      </c>
      <c r="X1649">
        <v>0</v>
      </c>
    </row>
    <row r="1650" spans="2:24" x14ac:dyDescent="0.2">
      <c r="B1650">
        <v>4943</v>
      </c>
      <c r="C1650">
        <v>1954</v>
      </c>
      <c r="D1650" t="s">
        <v>23</v>
      </c>
      <c r="E1650" t="s">
        <v>32</v>
      </c>
      <c r="F1650" t="s">
        <v>1886</v>
      </c>
      <c r="G1650">
        <v>0</v>
      </c>
      <c r="H1650">
        <v>0</v>
      </c>
      <c r="I1650" t="s">
        <v>1887</v>
      </c>
      <c r="J1650">
        <v>73</v>
      </c>
      <c r="K1650">
        <v>1379</v>
      </c>
      <c r="L1650">
        <v>33</v>
      </c>
      <c r="M1650">
        <v>216</v>
      </c>
      <c r="N1650">
        <v>0</v>
      </c>
      <c r="O1650">
        <v>33</v>
      </c>
      <c r="P1650">
        <v>66</v>
      </c>
      <c r="Q1650">
        <v>1</v>
      </c>
      <c r="R1650">
        <v>2</v>
      </c>
      <c r="S1650">
        <v>9</v>
      </c>
      <c r="T1650">
        <v>6</v>
      </c>
      <c r="U1650">
        <v>0</v>
      </c>
      <c r="V1650">
        <v>0</v>
      </c>
      <c r="W1650" t="s">
        <v>27</v>
      </c>
      <c r="X1650">
        <v>2</v>
      </c>
    </row>
    <row r="1651" spans="2:24" x14ac:dyDescent="0.2">
      <c r="B1651">
        <v>4122</v>
      </c>
      <c r="C1651">
        <v>1976</v>
      </c>
      <c r="D1651" t="s">
        <v>23</v>
      </c>
      <c r="E1651" t="s">
        <v>32</v>
      </c>
      <c r="F1651" t="s">
        <v>1888</v>
      </c>
      <c r="G1651">
        <v>0</v>
      </c>
      <c r="H1651">
        <v>0</v>
      </c>
      <c r="I1651" t="s">
        <v>1621</v>
      </c>
      <c r="J1651">
        <v>73</v>
      </c>
      <c r="K1651">
        <v>504</v>
      </c>
      <c r="L1651">
        <v>23</v>
      </c>
      <c r="M1651">
        <v>117</v>
      </c>
      <c r="N1651">
        <v>179</v>
      </c>
      <c r="O1651">
        <v>28</v>
      </c>
      <c r="P1651">
        <v>44</v>
      </c>
      <c r="Q1651">
        <v>1</v>
      </c>
      <c r="R1651">
        <v>6</v>
      </c>
      <c r="S1651">
        <v>4</v>
      </c>
      <c r="T1651">
        <v>4</v>
      </c>
      <c r="U1651">
        <v>1</v>
      </c>
      <c r="V1651">
        <v>0</v>
      </c>
      <c r="W1651" t="s">
        <v>27</v>
      </c>
      <c r="X1651">
        <v>1</v>
      </c>
    </row>
    <row r="1652" spans="2:24" x14ac:dyDescent="0.2">
      <c r="B1652">
        <v>2853</v>
      </c>
      <c r="C1652">
        <v>1981</v>
      </c>
      <c r="D1652" t="s">
        <v>23</v>
      </c>
      <c r="E1652" t="s">
        <v>28</v>
      </c>
      <c r="F1652" t="s">
        <v>1889</v>
      </c>
      <c r="G1652">
        <v>1</v>
      </c>
      <c r="H1652">
        <v>0</v>
      </c>
      <c r="I1652" s="1">
        <v>41946</v>
      </c>
      <c r="J1652">
        <v>74</v>
      </c>
      <c r="K1652">
        <v>60</v>
      </c>
      <c r="L1652">
        <v>51</v>
      </c>
      <c r="M1652">
        <v>87</v>
      </c>
      <c r="N1652">
        <v>6</v>
      </c>
      <c r="O1652">
        <v>20</v>
      </c>
      <c r="P1652">
        <v>51</v>
      </c>
      <c r="Q1652">
        <v>2</v>
      </c>
      <c r="R1652">
        <v>4</v>
      </c>
      <c r="S1652">
        <v>4</v>
      </c>
      <c r="T1652">
        <v>5</v>
      </c>
      <c r="U1652">
        <v>0</v>
      </c>
      <c r="V1652">
        <v>0</v>
      </c>
      <c r="W1652" t="s">
        <v>31</v>
      </c>
      <c r="X1652">
        <v>0</v>
      </c>
    </row>
    <row r="1653" spans="2:24" x14ac:dyDescent="0.2">
      <c r="B1653">
        <v>902</v>
      </c>
      <c r="C1653">
        <v>1981</v>
      </c>
      <c r="D1653" t="s">
        <v>23</v>
      </c>
      <c r="E1653" t="s">
        <v>36</v>
      </c>
      <c r="F1653" t="s">
        <v>1890</v>
      </c>
      <c r="G1653">
        <v>1</v>
      </c>
      <c r="H1653">
        <v>0</v>
      </c>
      <c r="I1653" s="1">
        <v>41732</v>
      </c>
      <c r="J1653">
        <v>74</v>
      </c>
      <c r="K1653">
        <v>224</v>
      </c>
      <c r="L1653">
        <v>12</v>
      </c>
      <c r="M1653">
        <v>48</v>
      </c>
      <c r="N1653">
        <v>4</v>
      </c>
      <c r="O1653">
        <v>12</v>
      </c>
      <c r="P1653">
        <v>12</v>
      </c>
      <c r="Q1653">
        <v>1</v>
      </c>
      <c r="R1653">
        <v>6</v>
      </c>
      <c r="S1653">
        <v>4</v>
      </c>
      <c r="T1653">
        <v>6</v>
      </c>
      <c r="U1653">
        <v>0</v>
      </c>
      <c r="V1653">
        <v>0</v>
      </c>
      <c r="W1653" t="s">
        <v>31</v>
      </c>
      <c r="X1653">
        <v>0</v>
      </c>
    </row>
    <row r="1654" spans="2:24" x14ac:dyDescent="0.2">
      <c r="B1654">
        <v>1672</v>
      </c>
      <c r="C1654">
        <v>1975</v>
      </c>
      <c r="D1654" t="s">
        <v>40</v>
      </c>
      <c r="E1654" t="s">
        <v>36</v>
      </c>
      <c r="F1654" t="s">
        <v>1891</v>
      </c>
      <c r="G1654">
        <v>0</v>
      </c>
      <c r="H1654">
        <v>1</v>
      </c>
      <c r="I1654" s="1">
        <v>41642</v>
      </c>
      <c r="J1654">
        <v>74</v>
      </c>
      <c r="K1654">
        <v>204</v>
      </c>
      <c r="L1654">
        <v>7</v>
      </c>
      <c r="M1654">
        <v>149</v>
      </c>
      <c r="N1654">
        <v>20</v>
      </c>
      <c r="O1654">
        <v>15</v>
      </c>
      <c r="P1654">
        <v>66</v>
      </c>
      <c r="Q1654">
        <v>1</v>
      </c>
      <c r="R1654">
        <v>5</v>
      </c>
      <c r="S1654">
        <v>8</v>
      </c>
      <c r="T1654">
        <v>2</v>
      </c>
      <c r="U1654">
        <v>0</v>
      </c>
      <c r="V1654">
        <v>0</v>
      </c>
      <c r="W1654" t="s">
        <v>67</v>
      </c>
      <c r="X1654">
        <v>0</v>
      </c>
    </row>
    <row r="1655" spans="2:24" x14ac:dyDescent="0.2">
      <c r="B1655">
        <v>7254</v>
      </c>
      <c r="C1655">
        <v>1970</v>
      </c>
      <c r="D1655" t="s">
        <v>23</v>
      </c>
      <c r="E1655" t="s">
        <v>36</v>
      </c>
      <c r="F1655" t="s">
        <v>1892</v>
      </c>
      <c r="G1655">
        <v>1</v>
      </c>
      <c r="H1655">
        <v>0</v>
      </c>
      <c r="I1655" t="s">
        <v>52</v>
      </c>
      <c r="J1655">
        <v>74</v>
      </c>
      <c r="K1655">
        <v>39</v>
      </c>
      <c r="L1655">
        <v>0</v>
      </c>
      <c r="M1655">
        <v>56</v>
      </c>
      <c r="N1655">
        <v>20</v>
      </c>
      <c r="O1655">
        <v>8</v>
      </c>
      <c r="P1655">
        <v>14</v>
      </c>
      <c r="Q1655">
        <v>3</v>
      </c>
      <c r="R1655">
        <v>3</v>
      </c>
      <c r="S1655">
        <v>3</v>
      </c>
      <c r="T1655">
        <v>7</v>
      </c>
      <c r="U1655">
        <v>0</v>
      </c>
      <c r="V1655">
        <v>0</v>
      </c>
      <c r="W1655" t="s">
        <v>67</v>
      </c>
      <c r="X1655">
        <v>0</v>
      </c>
    </row>
    <row r="1656" spans="2:24" x14ac:dyDescent="0.2">
      <c r="B1656">
        <v>8775</v>
      </c>
      <c r="C1656">
        <v>1970</v>
      </c>
      <c r="D1656" t="s">
        <v>23</v>
      </c>
      <c r="E1656" t="s">
        <v>36</v>
      </c>
      <c r="F1656" t="s">
        <v>1892</v>
      </c>
      <c r="G1656">
        <v>1</v>
      </c>
      <c r="H1656">
        <v>0</v>
      </c>
      <c r="I1656" t="s">
        <v>52</v>
      </c>
      <c r="J1656">
        <v>74</v>
      </c>
      <c r="K1656">
        <v>39</v>
      </c>
      <c r="L1656">
        <v>0</v>
      </c>
      <c r="M1656">
        <v>56</v>
      </c>
      <c r="N1656">
        <v>20</v>
      </c>
      <c r="O1656">
        <v>8</v>
      </c>
      <c r="P1656">
        <v>14</v>
      </c>
      <c r="Q1656">
        <v>3</v>
      </c>
      <c r="R1656">
        <v>3</v>
      </c>
      <c r="S1656">
        <v>3</v>
      </c>
      <c r="T1656">
        <v>7</v>
      </c>
      <c r="U1656">
        <v>0</v>
      </c>
      <c r="V1656">
        <v>0</v>
      </c>
      <c r="W1656" t="s">
        <v>38</v>
      </c>
      <c r="X1656">
        <v>0</v>
      </c>
    </row>
    <row r="1657" spans="2:24" x14ac:dyDescent="0.2">
      <c r="B1657">
        <v>9543</v>
      </c>
      <c r="C1657">
        <v>1986</v>
      </c>
      <c r="D1657" t="s">
        <v>23</v>
      </c>
      <c r="E1657" t="s">
        <v>32</v>
      </c>
      <c r="F1657" t="s">
        <v>1893</v>
      </c>
      <c r="G1657">
        <v>1</v>
      </c>
      <c r="H1657">
        <v>0</v>
      </c>
      <c r="I1657" t="s">
        <v>207</v>
      </c>
      <c r="J1657">
        <v>74</v>
      </c>
      <c r="K1657">
        <v>3</v>
      </c>
      <c r="L1657">
        <v>6</v>
      </c>
      <c r="M1657">
        <v>5</v>
      </c>
      <c r="N1657">
        <v>0</v>
      </c>
      <c r="O1657">
        <v>2</v>
      </c>
      <c r="P1657">
        <v>6</v>
      </c>
      <c r="Q1657">
        <v>1</v>
      </c>
      <c r="R1657">
        <v>0</v>
      </c>
      <c r="S1657">
        <v>3</v>
      </c>
      <c r="T1657">
        <v>7</v>
      </c>
      <c r="U1657">
        <v>0</v>
      </c>
      <c r="V1657">
        <v>0</v>
      </c>
      <c r="W1657" t="s">
        <v>27</v>
      </c>
      <c r="X1657">
        <v>0</v>
      </c>
    </row>
    <row r="1658" spans="2:24" x14ac:dyDescent="0.2">
      <c r="B1658">
        <v>7093</v>
      </c>
      <c r="C1658">
        <v>1986</v>
      </c>
      <c r="D1658" t="s">
        <v>23</v>
      </c>
      <c r="E1658" t="s">
        <v>32</v>
      </c>
      <c r="F1658" t="s">
        <v>1893</v>
      </c>
      <c r="G1658">
        <v>1</v>
      </c>
      <c r="H1658">
        <v>0</v>
      </c>
      <c r="I1658" t="s">
        <v>207</v>
      </c>
      <c r="J1658">
        <v>74</v>
      </c>
      <c r="K1658">
        <v>3</v>
      </c>
      <c r="L1658">
        <v>6</v>
      </c>
      <c r="M1658">
        <v>5</v>
      </c>
      <c r="N1658">
        <v>0</v>
      </c>
      <c r="O1658">
        <v>2</v>
      </c>
      <c r="P1658">
        <v>6</v>
      </c>
      <c r="Q1658">
        <v>1</v>
      </c>
      <c r="R1658">
        <v>0</v>
      </c>
      <c r="S1658">
        <v>3</v>
      </c>
      <c r="T1658">
        <v>7</v>
      </c>
      <c r="U1658">
        <v>0</v>
      </c>
      <c r="V1658">
        <v>0</v>
      </c>
      <c r="W1658" t="s">
        <v>27</v>
      </c>
      <c r="X1658">
        <v>0</v>
      </c>
    </row>
    <row r="1659" spans="2:24" x14ac:dyDescent="0.2">
      <c r="B1659">
        <v>2894</v>
      </c>
      <c r="C1659">
        <v>1986</v>
      </c>
      <c r="D1659" t="s">
        <v>23</v>
      </c>
      <c r="E1659" t="s">
        <v>28</v>
      </c>
      <c r="F1659" t="s">
        <v>1894</v>
      </c>
      <c r="G1659">
        <v>0</v>
      </c>
      <c r="H1659">
        <v>0</v>
      </c>
      <c r="I1659" t="s">
        <v>90</v>
      </c>
      <c r="J1659">
        <v>74</v>
      </c>
      <c r="K1659">
        <v>1067</v>
      </c>
      <c r="L1659">
        <v>138</v>
      </c>
      <c r="M1659">
        <v>750</v>
      </c>
      <c r="N1659">
        <v>0</v>
      </c>
      <c r="O1659">
        <v>19</v>
      </c>
      <c r="P1659">
        <v>39</v>
      </c>
      <c r="Q1659">
        <v>1</v>
      </c>
      <c r="R1659">
        <v>7</v>
      </c>
      <c r="S1659">
        <v>8</v>
      </c>
      <c r="T1659">
        <v>4</v>
      </c>
      <c r="U1659">
        <v>1</v>
      </c>
      <c r="V1659">
        <v>0</v>
      </c>
      <c r="W1659" t="s">
        <v>27</v>
      </c>
      <c r="X1659">
        <v>3</v>
      </c>
    </row>
    <row r="1660" spans="2:24" x14ac:dyDescent="0.2">
      <c r="B1660">
        <v>5956</v>
      </c>
      <c r="C1660">
        <v>1949</v>
      </c>
      <c r="D1660" t="s">
        <v>40</v>
      </c>
      <c r="E1660" t="s">
        <v>24</v>
      </c>
      <c r="F1660" t="s">
        <v>1895</v>
      </c>
      <c r="G1660">
        <v>1</v>
      </c>
      <c r="H1660">
        <v>2</v>
      </c>
      <c r="I1660" t="s">
        <v>58</v>
      </c>
      <c r="J1660">
        <v>74</v>
      </c>
      <c r="K1660">
        <v>144</v>
      </c>
      <c r="L1660">
        <v>2</v>
      </c>
      <c r="M1660">
        <v>99</v>
      </c>
      <c r="N1660">
        <v>7</v>
      </c>
      <c r="O1660">
        <v>2</v>
      </c>
      <c r="P1660">
        <v>30</v>
      </c>
      <c r="Q1660">
        <v>5</v>
      </c>
      <c r="R1660">
        <v>6</v>
      </c>
      <c r="S1660">
        <v>4</v>
      </c>
      <c r="T1660">
        <v>8</v>
      </c>
      <c r="U1660">
        <v>0</v>
      </c>
      <c r="V1660">
        <v>0</v>
      </c>
      <c r="W1660" t="s">
        <v>38</v>
      </c>
      <c r="X1660">
        <v>0</v>
      </c>
    </row>
    <row r="1661" spans="2:24" x14ac:dyDescent="0.2">
      <c r="B1661">
        <v>1921</v>
      </c>
      <c r="C1661">
        <v>1968</v>
      </c>
      <c r="D1661" t="s">
        <v>40</v>
      </c>
      <c r="E1661" t="s">
        <v>32</v>
      </c>
      <c r="F1661" t="s">
        <v>1896</v>
      </c>
      <c r="G1661">
        <v>2</v>
      </c>
      <c r="H1661">
        <v>1</v>
      </c>
      <c r="I1661" s="1">
        <v>41343</v>
      </c>
      <c r="J1661">
        <v>74</v>
      </c>
      <c r="K1661">
        <v>46</v>
      </c>
      <c r="L1661">
        <v>1</v>
      </c>
      <c r="M1661">
        <v>12</v>
      </c>
      <c r="N1661">
        <v>3</v>
      </c>
      <c r="O1661">
        <v>0</v>
      </c>
      <c r="P1661">
        <v>9</v>
      </c>
      <c r="Q1661">
        <v>2</v>
      </c>
      <c r="R1661">
        <v>2</v>
      </c>
      <c r="S1661">
        <v>3</v>
      </c>
      <c r="T1661">
        <v>4</v>
      </c>
      <c r="U1661">
        <v>0</v>
      </c>
      <c r="V1661">
        <v>0</v>
      </c>
      <c r="W1661" t="s">
        <v>27</v>
      </c>
      <c r="X1661">
        <v>0</v>
      </c>
    </row>
    <row r="1662" spans="2:24" x14ac:dyDescent="0.2">
      <c r="B1662">
        <v>5057</v>
      </c>
      <c r="C1662">
        <v>1962</v>
      </c>
      <c r="D1662" t="s">
        <v>53</v>
      </c>
      <c r="E1662" t="s">
        <v>32</v>
      </c>
      <c r="F1662" t="s">
        <v>1897</v>
      </c>
      <c r="G1662">
        <v>0</v>
      </c>
      <c r="H1662">
        <v>1</v>
      </c>
      <c r="I1662" t="s">
        <v>1898</v>
      </c>
      <c r="J1662">
        <v>74</v>
      </c>
      <c r="K1662">
        <v>264</v>
      </c>
      <c r="L1662">
        <v>47</v>
      </c>
      <c r="M1662">
        <v>188</v>
      </c>
      <c r="N1662">
        <v>54</v>
      </c>
      <c r="O1662">
        <v>47</v>
      </c>
      <c r="P1662">
        <v>11</v>
      </c>
      <c r="Q1662">
        <v>2</v>
      </c>
      <c r="R1662">
        <v>4</v>
      </c>
      <c r="S1662">
        <v>10</v>
      </c>
      <c r="T1662">
        <v>2</v>
      </c>
      <c r="U1662">
        <v>0</v>
      </c>
      <c r="V1662">
        <v>0</v>
      </c>
      <c r="W1662" t="s">
        <v>27</v>
      </c>
      <c r="X1662">
        <v>0</v>
      </c>
    </row>
    <row r="1663" spans="2:24" x14ac:dyDescent="0.2">
      <c r="B1663">
        <v>10260</v>
      </c>
      <c r="C1663">
        <v>1966</v>
      </c>
      <c r="D1663" t="s">
        <v>53</v>
      </c>
      <c r="E1663" t="s">
        <v>36</v>
      </c>
      <c r="F1663" t="s">
        <v>1899</v>
      </c>
      <c r="G1663">
        <v>0</v>
      </c>
      <c r="H1663">
        <v>1</v>
      </c>
      <c r="I1663" t="s">
        <v>540</v>
      </c>
      <c r="J1663">
        <v>74</v>
      </c>
      <c r="K1663">
        <v>202</v>
      </c>
      <c r="L1663">
        <v>5</v>
      </c>
      <c r="M1663">
        <v>74</v>
      </c>
      <c r="N1663">
        <v>11</v>
      </c>
      <c r="O1663">
        <v>5</v>
      </c>
      <c r="P1663">
        <v>14</v>
      </c>
      <c r="Q1663">
        <v>3</v>
      </c>
      <c r="R1663">
        <v>6</v>
      </c>
      <c r="S1663">
        <v>5</v>
      </c>
      <c r="T1663">
        <v>7</v>
      </c>
      <c r="U1663">
        <v>0</v>
      </c>
      <c r="V1663">
        <v>0</v>
      </c>
      <c r="W1663" t="s">
        <v>27</v>
      </c>
      <c r="X1663">
        <v>0</v>
      </c>
    </row>
    <row r="1664" spans="2:24" x14ac:dyDescent="0.2">
      <c r="B1664">
        <v>2262</v>
      </c>
      <c r="C1664">
        <v>1966</v>
      </c>
      <c r="D1664" t="s">
        <v>53</v>
      </c>
      <c r="E1664" t="s">
        <v>36</v>
      </c>
      <c r="F1664" t="s">
        <v>1899</v>
      </c>
      <c r="G1664">
        <v>0</v>
      </c>
      <c r="H1664">
        <v>1</v>
      </c>
      <c r="I1664" t="s">
        <v>540</v>
      </c>
      <c r="J1664">
        <v>74</v>
      </c>
      <c r="K1664">
        <v>202</v>
      </c>
      <c r="L1664">
        <v>5</v>
      </c>
      <c r="M1664">
        <v>74</v>
      </c>
      <c r="N1664">
        <v>11</v>
      </c>
      <c r="O1664">
        <v>5</v>
      </c>
      <c r="P1664">
        <v>14</v>
      </c>
      <c r="Q1664">
        <v>3</v>
      </c>
      <c r="R1664">
        <v>6</v>
      </c>
      <c r="S1664">
        <v>5</v>
      </c>
      <c r="T1664">
        <v>7</v>
      </c>
      <c r="U1664">
        <v>0</v>
      </c>
      <c r="V1664">
        <v>0</v>
      </c>
      <c r="W1664" t="s">
        <v>67</v>
      </c>
      <c r="X1664">
        <v>0</v>
      </c>
    </row>
    <row r="1665" spans="2:24" x14ac:dyDescent="0.2">
      <c r="B1665">
        <v>7930</v>
      </c>
      <c r="C1665">
        <v>1970</v>
      </c>
      <c r="D1665" t="s">
        <v>53</v>
      </c>
      <c r="E1665" t="s">
        <v>28</v>
      </c>
      <c r="F1665" t="s">
        <v>1900</v>
      </c>
      <c r="G1665">
        <v>0</v>
      </c>
      <c r="H1665">
        <v>0</v>
      </c>
      <c r="I1665" t="s">
        <v>747</v>
      </c>
      <c r="J1665">
        <v>74</v>
      </c>
      <c r="K1665">
        <v>101</v>
      </c>
      <c r="L1665">
        <v>13</v>
      </c>
      <c r="M1665">
        <v>76</v>
      </c>
      <c r="N1665">
        <v>20</v>
      </c>
      <c r="O1665">
        <v>18</v>
      </c>
      <c r="P1665">
        <v>40</v>
      </c>
      <c r="Q1665">
        <v>2</v>
      </c>
      <c r="R1665">
        <v>3</v>
      </c>
      <c r="S1665">
        <v>6</v>
      </c>
      <c r="T1665">
        <v>6</v>
      </c>
      <c r="U1665">
        <v>0</v>
      </c>
      <c r="V1665">
        <v>0</v>
      </c>
      <c r="W1665" t="s">
        <v>27</v>
      </c>
      <c r="X1665">
        <v>0</v>
      </c>
    </row>
    <row r="1666" spans="2:24" x14ac:dyDescent="0.2">
      <c r="B1666">
        <v>1461</v>
      </c>
      <c r="C1666">
        <v>1966</v>
      </c>
      <c r="D1666" t="s">
        <v>40</v>
      </c>
      <c r="E1666" t="s">
        <v>24</v>
      </c>
      <c r="F1666" t="s">
        <v>1901</v>
      </c>
      <c r="G1666">
        <v>1</v>
      </c>
      <c r="H1666">
        <v>1</v>
      </c>
      <c r="I1666" t="s">
        <v>1902</v>
      </c>
      <c r="J1666">
        <v>74</v>
      </c>
      <c r="K1666">
        <v>17</v>
      </c>
      <c r="L1666">
        <v>1</v>
      </c>
      <c r="M1666">
        <v>12</v>
      </c>
      <c r="N1666">
        <v>3</v>
      </c>
      <c r="O1666">
        <v>1</v>
      </c>
      <c r="P1666">
        <v>4</v>
      </c>
      <c r="Q1666">
        <v>2</v>
      </c>
      <c r="R1666">
        <v>2</v>
      </c>
      <c r="S1666">
        <v>3</v>
      </c>
      <c r="T1666">
        <v>7</v>
      </c>
      <c r="U1666">
        <v>0</v>
      </c>
      <c r="V1666">
        <v>0</v>
      </c>
      <c r="W1666" t="s">
        <v>31</v>
      </c>
      <c r="X1666">
        <v>0</v>
      </c>
    </row>
    <row r="1667" spans="2:24" x14ac:dyDescent="0.2">
      <c r="B1667">
        <v>7514</v>
      </c>
      <c r="C1667">
        <v>1957</v>
      </c>
      <c r="D1667" t="s">
        <v>43</v>
      </c>
      <c r="E1667" t="s">
        <v>36</v>
      </c>
      <c r="F1667" t="s">
        <v>1903</v>
      </c>
      <c r="G1667">
        <v>1</v>
      </c>
      <c r="H1667">
        <v>1</v>
      </c>
      <c r="I1667" s="1">
        <v>41340</v>
      </c>
      <c r="J1667">
        <v>74</v>
      </c>
      <c r="K1667">
        <v>84</v>
      </c>
      <c r="L1667">
        <v>10</v>
      </c>
      <c r="M1667">
        <v>34</v>
      </c>
      <c r="N1667">
        <v>11</v>
      </c>
      <c r="O1667">
        <v>10</v>
      </c>
      <c r="P1667">
        <v>28</v>
      </c>
      <c r="Q1667">
        <v>4</v>
      </c>
      <c r="R1667">
        <v>3</v>
      </c>
      <c r="S1667">
        <v>4</v>
      </c>
      <c r="T1667">
        <v>6</v>
      </c>
      <c r="U1667">
        <v>0</v>
      </c>
      <c r="V1667">
        <v>0</v>
      </c>
      <c r="W1667" t="s">
        <v>38</v>
      </c>
      <c r="X1667">
        <v>0</v>
      </c>
    </row>
    <row r="1668" spans="2:24" x14ac:dyDescent="0.2">
      <c r="B1668">
        <v>6461</v>
      </c>
      <c r="C1668">
        <v>1970</v>
      </c>
      <c r="D1668" t="s">
        <v>53</v>
      </c>
      <c r="E1668" t="s">
        <v>28</v>
      </c>
      <c r="F1668" t="s">
        <v>1904</v>
      </c>
      <c r="G1668">
        <v>0</v>
      </c>
      <c r="H1668">
        <v>1</v>
      </c>
      <c r="I1668" t="s">
        <v>1905</v>
      </c>
      <c r="J1668">
        <v>74</v>
      </c>
      <c r="K1668">
        <v>581</v>
      </c>
      <c r="L1668">
        <v>49</v>
      </c>
      <c r="M1668">
        <v>157</v>
      </c>
      <c r="N1668">
        <v>43</v>
      </c>
      <c r="O1668">
        <v>8</v>
      </c>
      <c r="P1668">
        <v>108</v>
      </c>
      <c r="Q1668">
        <v>1</v>
      </c>
      <c r="R1668">
        <v>5</v>
      </c>
      <c r="S1668">
        <v>11</v>
      </c>
      <c r="T1668">
        <v>2</v>
      </c>
      <c r="U1668">
        <v>0</v>
      </c>
      <c r="V1668">
        <v>0</v>
      </c>
      <c r="W1668" t="s">
        <v>27</v>
      </c>
      <c r="X1668">
        <v>1</v>
      </c>
    </row>
    <row r="1669" spans="2:24" x14ac:dyDescent="0.2">
      <c r="B1669">
        <v>257</v>
      </c>
      <c r="C1669">
        <v>1960</v>
      </c>
      <c r="D1669" t="s">
        <v>40</v>
      </c>
      <c r="E1669" t="s">
        <v>32</v>
      </c>
      <c r="F1669" t="s">
        <v>1906</v>
      </c>
      <c r="G1669">
        <v>0</v>
      </c>
      <c r="H1669">
        <v>1</v>
      </c>
      <c r="I1669" t="s">
        <v>1907</v>
      </c>
      <c r="J1669">
        <v>74</v>
      </c>
      <c r="K1669">
        <v>952</v>
      </c>
      <c r="L1669">
        <v>12</v>
      </c>
      <c r="M1669">
        <v>180</v>
      </c>
      <c r="N1669">
        <v>47</v>
      </c>
      <c r="O1669">
        <v>12</v>
      </c>
      <c r="P1669">
        <v>12</v>
      </c>
      <c r="Q1669">
        <v>2</v>
      </c>
      <c r="R1669">
        <v>5</v>
      </c>
      <c r="S1669">
        <v>9</v>
      </c>
      <c r="T1669">
        <v>3</v>
      </c>
      <c r="U1669">
        <v>0</v>
      </c>
      <c r="V1669">
        <v>0</v>
      </c>
      <c r="W1669" t="s">
        <v>27</v>
      </c>
      <c r="X1669">
        <v>0</v>
      </c>
    </row>
    <row r="1670" spans="2:24" x14ac:dyDescent="0.2">
      <c r="B1670">
        <v>9460</v>
      </c>
      <c r="C1670">
        <v>1964</v>
      </c>
      <c r="D1670" t="s">
        <v>23</v>
      </c>
      <c r="E1670" t="s">
        <v>32</v>
      </c>
      <c r="F1670" t="s">
        <v>1908</v>
      </c>
      <c r="G1670">
        <v>0</v>
      </c>
      <c r="H1670">
        <v>0</v>
      </c>
      <c r="I1670" t="s">
        <v>438</v>
      </c>
      <c r="J1670">
        <v>74</v>
      </c>
      <c r="K1670">
        <v>30</v>
      </c>
      <c r="L1670">
        <v>3</v>
      </c>
      <c r="M1670">
        <v>47</v>
      </c>
      <c r="N1670">
        <v>19</v>
      </c>
      <c r="O1670">
        <v>21</v>
      </c>
      <c r="P1670">
        <v>42</v>
      </c>
      <c r="Q1670">
        <v>1</v>
      </c>
      <c r="R1670">
        <v>3</v>
      </c>
      <c r="S1670">
        <v>2</v>
      </c>
      <c r="T1670">
        <v>8</v>
      </c>
      <c r="U1670">
        <v>0</v>
      </c>
      <c r="V1670">
        <v>0</v>
      </c>
      <c r="W1670" t="s">
        <v>27</v>
      </c>
      <c r="X1670">
        <v>0</v>
      </c>
    </row>
    <row r="1671" spans="2:24" x14ac:dyDescent="0.2">
      <c r="B1671">
        <v>3855</v>
      </c>
      <c r="C1671">
        <v>1964</v>
      </c>
      <c r="D1671" t="s">
        <v>23</v>
      </c>
      <c r="E1671" t="s">
        <v>32</v>
      </c>
      <c r="F1671" t="s">
        <v>1908</v>
      </c>
      <c r="G1671">
        <v>0</v>
      </c>
      <c r="H1671">
        <v>0</v>
      </c>
      <c r="I1671" t="s">
        <v>438</v>
      </c>
      <c r="J1671">
        <v>74</v>
      </c>
      <c r="K1671">
        <v>30</v>
      </c>
      <c r="L1671">
        <v>3</v>
      </c>
      <c r="M1671">
        <v>47</v>
      </c>
      <c r="N1671">
        <v>19</v>
      </c>
      <c r="O1671">
        <v>21</v>
      </c>
      <c r="P1671">
        <v>42</v>
      </c>
      <c r="Q1671">
        <v>1</v>
      </c>
      <c r="R1671">
        <v>3</v>
      </c>
      <c r="S1671">
        <v>2</v>
      </c>
      <c r="T1671">
        <v>8</v>
      </c>
      <c r="U1671">
        <v>0</v>
      </c>
      <c r="V1671">
        <v>0</v>
      </c>
      <c r="W1671" t="s">
        <v>31</v>
      </c>
      <c r="X1671">
        <v>0</v>
      </c>
    </row>
    <row r="1672" spans="2:24" x14ac:dyDescent="0.2">
      <c r="B1672">
        <v>367</v>
      </c>
      <c r="C1672">
        <v>1979</v>
      </c>
      <c r="D1672" t="s">
        <v>43</v>
      </c>
      <c r="E1672" t="s">
        <v>32</v>
      </c>
      <c r="F1672" t="s">
        <v>1909</v>
      </c>
      <c r="G1672">
        <v>1</v>
      </c>
      <c r="H1672">
        <v>0</v>
      </c>
      <c r="I1672" t="s">
        <v>312</v>
      </c>
      <c r="J1672">
        <v>74</v>
      </c>
      <c r="K1672">
        <v>47</v>
      </c>
      <c r="L1672">
        <v>90</v>
      </c>
      <c r="M1672">
        <v>94</v>
      </c>
      <c r="N1672">
        <v>123</v>
      </c>
      <c r="O1672">
        <v>103</v>
      </c>
      <c r="P1672">
        <v>120</v>
      </c>
      <c r="Q1672">
        <v>5</v>
      </c>
      <c r="R1672">
        <v>9</v>
      </c>
      <c r="S1672">
        <v>5</v>
      </c>
      <c r="T1672">
        <v>9</v>
      </c>
      <c r="U1672">
        <v>0</v>
      </c>
      <c r="V1672">
        <v>0</v>
      </c>
      <c r="W1672" t="s">
        <v>31</v>
      </c>
      <c r="X1672">
        <v>0</v>
      </c>
    </row>
    <row r="1673" spans="2:24" x14ac:dyDescent="0.2">
      <c r="B1673">
        <v>9265</v>
      </c>
      <c r="C1673">
        <v>1954</v>
      </c>
      <c r="D1673" t="s">
        <v>23</v>
      </c>
      <c r="E1673" t="s">
        <v>32</v>
      </c>
      <c r="F1673" t="s">
        <v>1910</v>
      </c>
      <c r="G1673">
        <v>0</v>
      </c>
      <c r="H1673">
        <v>1</v>
      </c>
      <c r="I1673" s="1">
        <v>41518</v>
      </c>
      <c r="J1673">
        <v>74</v>
      </c>
      <c r="K1673">
        <v>925</v>
      </c>
      <c r="L1673">
        <v>64</v>
      </c>
      <c r="M1673">
        <v>179</v>
      </c>
      <c r="N1673">
        <v>133</v>
      </c>
      <c r="O1673">
        <v>12</v>
      </c>
      <c r="P1673">
        <v>77</v>
      </c>
      <c r="Q1673">
        <v>2</v>
      </c>
      <c r="R1673">
        <v>9</v>
      </c>
      <c r="S1673">
        <v>6</v>
      </c>
      <c r="T1673">
        <v>5</v>
      </c>
      <c r="U1673">
        <v>0</v>
      </c>
      <c r="V1673">
        <v>0</v>
      </c>
      <c r="W1673" t="s">
        <v>67</v>
      </c>
      <c r="X1673">
        <v>0</v>
      </c>
    </row>
    <row r="1674" spans="2:24" x14ac:dyDescent="0.2">
      <c r="B1674">
        <v>1990</v>
      </c>
      <c r="C1674">
        <v>1975</v>
      </c>
      <c r="D1674" t="s">
        <v>40</v>
      </c>
      <c r="E1674" t="s">
        <v>28</v>
      </c>
      <c r="F1674" t="s">
        <v>1911</v>
      </c>
      <c r="G1674">
        <v>0</v>
      </c>
      <c r="H1674">
        <v>0</v>
      </c>
      <c r="I1674" s="1">
        <v>41040</v>
      </c>
      <c r="J1674">
        <v>74</v>
      </c>
      <c r="K1674">
        <v>965</v>
      </c>
      <c r="L1674">
        <v>34</v>
      </c>
      <c r="M1674">
        <v>586</v>
      </c>
      <c r="N1674">
        <v>89</v>
      </c>
      <c r="O1674">
        <v>86</v>
      </c>
      <c r="P1674">
        <v>37</v>
      </c>
      <c r="Q1674">
        <v>1</v>
      </c>
      <c r="R1674">
        <v>3</v>
      </c>
      <c r="S1674">
        <v>8</v>
      </c>
      <c r="T1674">
        <v>3</v>
      </c>
      <c r="U1674">
        <v>0</v>
      </c>
      <c r="V1674">
        <v>0</v>
      </c>
      <c r="W1674" t="s">
        <v>27</v>
      </c>
      <c r="X1674">
        <v>1</v>
      </c>
    </row>
    <row r="1675" spans="2:24" x14ac:dyDescent="0.2">
      <c r="B1675">
        <v>3594</v>
      </c>
      <c r="C1675">
        <v>1974</v>
      </c>
      <c r="D1675" t="s">
        <v>53</v>
      </c>
      <c r="E1675" t="s">
        <v>32</v>
      </c>
      <c r="F1675" t="s">
        <v>1912</v>
      </c>
      <c r="G1675">
        <v>1</v>
      </c>
      <c r="H1675">
        <v>1</v>
      </c>
      <c r="I1675" s="1">
        <v>41040</v>
      </c>
      <c r="J1675">
        <v>74</v>
      </c>
      <c r="K1675">
        <v>539</v>
      </c>
      <c r="L1675">
        <v>6</v>
      </c>
      <c r="M1675">
        <v>91</v>
      </c>
      <c r="N1675">
        <v>8</v>
      </c>
      <c r="O1675">
        <v>6</v>
      </c>
      <c r="P1675">
        <v>97</v>
      </c>
      <c r="Q1675">
        <v>13</v>
      </c>
      <c r="R1675">
        <v>8</v>
      </c>
      <c r="S1675">
        <v>9</v>
      </c>
      <c r="T1675">
        <v>8</v>
      </c>
      <c r="U1675">
        <v>0</v>
      </c>
      <c r="V1675">
        <v>0</v>
      </c>
      <c r="W1675" t="s">
        <v>31</v>
      </c>
      <c r="X1675">
        <v>0</v>
      </c>
    </row>
    <row r="1676" spans="2:24" x14ac:dyDescent="0.2">
      <c r="B1676">
        <v>9292</v>
      </c>
      <c r="C1676">
        <v>1953</v>
      </c>
      <c r="D1676" t="s">
        <v>23</v>
      </c>
      <c r="E1676" t="s">
        <v>32</v>
      </c>
      <c r="F1676" t="s">
        <v>1913</v>
      </c>
      <c r="G1676">
        <v>0</v>
      </c>
      <c r="H1676">
        <v>0</v>
      </c>
      <c r="I1676" t="s">
        <v>726</v>
      </c>
      <c r="J1676">
        <v>74</v>
      </c>
      <c r="K1676">
        <v>324</v>
      </c>
      <c r="L1676">
        <v>132</v>
      </c>
      <c r="M1676">
        <v>693</v>
      </c>
      <c r="N1676">
        <v>27</v>
      </c>
      <c r="O1676">
        <v>118</v>
      </c>
      <c r="P1676">
        <v>88</v>
      </c>
      <c r="Q1676">
        <v>1</v>
      </c>
      <c r="R1676">
        <v>4</v>
      </c>
      <c r="S1676">
        <v>7</v>
      </c>
      <c r="T1676">
        <v>2</v>
      </c>
      <c r="U1676">
        <v>0</v>
      </c>
      <c r="V1676">
        <v>0</v>
      </c>
      <c r="W1676" t="s">
        <v>27</v>
      </c>
      <c r="X1676">
        <v>0</v>
      </c>
    </row>
    <row r="1677" spans="2:24" x14ac:dyDescent="0.2">
      <c r="B1677">
        <v>6218</v>
      </c>
      <c r="C1677">
        <v>1966</v>
      </c>
      <c r="D1677" t="s">
        <v>23</v>
      </c>
      <c r="E1677" t="s">
        <v>32</v>
      </c>
      <c r="F1677" t="s">
        <v>1914</v>
      </c>
      <c r="G1677">
        <v>0</v>
      </c>
      <c r="H1677">
        <v>1</v>
      </c>
      <c r="I1677" t="s">
        <v>1915</v>
      </c>
      <c r="J1677">
        <v>74</v>
      </c>
      <c r="K1677">
        <v>457</v>
      </c>
      <c r="L1677">
        <v>4</v>
      </c>
      <c r="M1677">
        <v>29</v>
      </c>
      <c r="N1677">
        <v>0</v>
      </c>
      <c r="O1677">
        <v>0</v>
      </c>
      <c r="P1677">
        <v>9</v>
      </c>
      <c r="Q1677">
        <v>1</v>
      </c>
      <c r="R1677">
        <v>8</v>
      </c>
      <c r="S1677">
        <v>7</v>
      </c>
      <c r="T1677">
        <v>7</v>
      </c>
      <c r="U1677">
        <v>0</v>
      </c>
      <c r="V1677">
        <v>0</v>
      </c>
      <c r="W1677" t="s">
        <v>27</v>
      </c>
      <c r="X1677">
        <v>1</v>
      </c>
    </row>
    <row r="1678" spans="2:24" x14ac:dyDescent="0.2">
      <c r="B1678">
        <v>6528</v>
      </c>
      <c r="C1678">
        <v>1983</v>
      </c>
      <c r="D1678" t="s">
        <v>53</v>
      </c>
      <c r="E1678" t="s">
        <v>36</v>
      </c>
      <c r="F1678" t="s">
        <v>1916</v>
      </c>
      <c r="G1678">
        <v>1</v>
      </c>
      <c r="H1678">
        <v>0</v>
      </c>
      <c r="I1678" s="1">
        <v>41765</v>
      </c>
      <c r="J1678">
        <v>75</v>
      </c>
      <c r="K1678">
        <v>2</v>
      </c>
      <c r="L1678">
        <v>2</v>
      </c>
      <c r="M1678">
        <v>2</v>
      </c>
      <c r="N1678">
        <v>2</v>
      </c>
      <c r="O1678">
        <v>1</v>
      </c>
      <c r="P1678">
        <v>1</v>
      </c>
      <c r="Q1678">
        <v>1</v>
      </c>
      <c r="R1678">
        <v>1</v>
      </c>
      <c r="S1678">
        <v>2</v>
      </c>
      <c r="T1678">
        <v>8</v>
      </c>
      <c r="U1678">
        <v>0</v>
      </c>
      <c r="V1678">
        <v>0</v>
      </c>
      <c r="W1678" t="s">
        <v>27</v>
      </c>
      <c r="X1678">
        <v>0</v>
      </c>
    </row>
    <row r="1679" spans="2:24" x14ac:dyDescent="0.2">
      <c r="B1679">
        <v>10164</v>
      </c>
      <c r="C1679">
        <v>1959</v>
      </c>
      <c r="D1679" t="s">
        <v>23</v>
      </c>
      <c r="E1679" t="s">
        <v>28</v>
      </c>
      <c r="F1679" t="s">
        <v>1917</v>
      </c>
      <c r="G1679">
        <v>0</v>
      </c>
      <c r="H1679">
        <v>1</v>
      </c>
      <c r="I1679" s="1">
        <v>41702</v>
      </c>
      <c r="J1679">
        <v>75</v>
      </c>
      <c r="K1679">
        <v>1017</v>
      </c>
      <c r="L1679">
        <v>33</v>
      </c>
      <c r="M1679">
        <v>417</v>
      </c>
      <c r="N1679">
        <v>108</v>
      </c>
      <c r="O1679">
        <v>100</v>
      </c>
      <c r="P1679">
        <v>16</v>
      </c>
      <c r="Q1679">
        <v>1</v>
      </c>
      <c r="R1679">
        <v>5</v>
      </c>
      <c r="S1679">
        <v>5</v>
      </c>
      <c r="T1679">
        <v>5</v>
      </c>
      <c r="U1679">
        <v>0</v>
      </c>
      <c r="V1679">
        <v>0</v>
      </c>
      <c r="W1679" t="s">
        <v>27</v>
      </c>
      <c r="X1679">
        <v>2</v>
      </c>
    </row>
    <row r="1680" spans="2:24" x14ac:dyDescent="0.2">
      <c r="B1680">
        <v>9937</v>
      </c>
      <c r="C1680">
        <v>1980</v>
      </c>
      <c r="D1680" t="s">
        <v>23</v>
      </c>
      <c r="E1680" t="s">
        <v>28</v>
      </c>
      <c r="F1680" t="s">
        <v>1918</v>
      </c>
      <c r="G1680">
        <v>0</v>
      </c>
      <c r="H1680">
        <v>0</v>
      </c>
      <c r="I1680" s="1">
        <v>41671</v>
      </c>
      <c r="J1680">
        <v>75</v>
      </c>
      <c r="K1680">
        <v>187</v>
      </c>
      <c r="L1680">
        <v>81</v>
      </c>
      <c r="M1680">
        <v>149</v>
      </c>
      <c r="N1680">
        <v>25</v>
      </c>
      <c r="O1680">
        <v>43</v>
      </c>
      <c r="P1680">
        <v>91</v>
      </c>
      <c r="Q1680">
        <v>1</v>
      </c>
      <c r="R1680">
        <v>2</v>
      </c>
      <c r="S1680">
        <v>12</v>
      </c>
      <c r="T1680">
        <v>1</v>
      </c>
      <c r="U1680">
        <v>0</v>
      </c>
      <c r="V1680">
        <v>0</v>
      </c>
      <c r="W1680" t="s">
        <v>35</v>
      </c>
      <c r="X1680">
        <v>0</v>
      </c>
    </row>
    <row r="1681" spans="2:24" x14ac:dyDescent="0.2">
      <c r="B1681">
        <v>274</v>
      </c>
      <c r="C1681">
        <v>1974</v>
      </c>
      <c r="D1681" t="s">
        <v>23</v>
      </c>
      <c r="E1681" t="s">
        <v>28</v>
      </c>
      <c r="F1681" t="s">
        <v>1919</v>
      </c>
      <c r="G1681">
        <v>1</v>
      </c>
      <c r="H1681">
        <v>1</v>
      </c>
      <c r="I1681" t="s">
        <v>615</v>
      </c>
      <c r="J1681">
        <v>75</v>
      </c>
      <c r="K1681">
        <v>9</v>
      </c>
      <c r="L1681">
        <v>3</v>
      </c>
      <c r="M1681">
        <v>15</v>
      </c>
      <c r="N1681">
        <v>2</v>
      </c>
      <c r="O1681">
        <v>3</v>
      </c>
      <c r="P1681">
        <v>2</v>
      </c>
      <c r="Q1681">
        <v>2</v>
      </c>
      <c r="R1681">
        <v>2</v>
      </c>
      <c r="S1681">
        <v>3</v>
      </c>
      <c r="T1681">
        <v>6</v>
      </c>
      <c r="U1681">
        <v>0</v>
      </c>
      <c r="V1681">
        <v>0</v>
      </c>
      <c r="W1681" t="s">
        <v>46</v>
      </c>
      <c r="X1681">
        <v>0</v>
      </c>
    </row>
    <row r="1682" spans="2:24" x14ac:dyDescent="0.2">
      <c r="B1682">
        <v>11010</v>
      </c>
      <c r="C1682">
        <v>1985</v>
      </c>
      <c r="D1682" t="s">
        <v>40</v>
      </c>
      <c r="E1682" t="s">
        <v>28</v>
      </c>
      <c r="F1682" t="s">
        <v>1920</v>
      </c>
      <c r="G1682">
        <v>1</v>
      </c>
      <c r="H1682">
        <v>0</v>
      </c>
      <c r="I1682" t="s">
        <v>1541</v>
      </c>
      <c r="J1682">
        <v>75</v>
      </c>
      <c r="K1682">
        <v>19</v>
      </c>
      <c r="L1682">
        <v>3</v>
      </c>
      <c r="M1682">
        <v>18</v>
      </c>
      <c r="N1682">
        <v>3</v>
      </c>
      <c r="O1682">
        <v>1</v>
      </c>
      <c r="P1682">
        <v>0</v>
      </c>
      <c r="Q1682">
        <v>3</v>
      </c>
      <c r="R1682">
        <v>3</v>
      </c>
      <c r="S1682">
        <v>3</v>
      </c>
      <c r="T1682">
        <v>8</v>
      </c>
      <c r="U1682">
        <v>0</v>
      </c>
      <c r="V1682">
        <v>0</v>
      </c>
      <c r="W1682" t="s">
        <v>27</v>
      </c>
      <c r="X1682">
        <v>0</v>
      </c>
    </row>
    <row r="1683" spans="2:24" x14ac:dyDescent="0.2">
      <c r="B1683">
        <v>6969</v>
      </c>
      <c r="C1683">
        <v>1983</v>
      </c>
      <c r="D1683" t="s">
        <v>23</v>
      </c>
      <c r="E1683" t="s">
        <v>36</v>
      </c>
      <c r="F1683" t="s">
        <v>1921</v>
      </c>
      <c r="G1683">
        <v>1</v>
      </c>
      <c r="H1683">
        <v>0</v>
      </c>
      <c r="I1683" s="1">
        <v>41463</v>
      </c>
      <c r="J1683">
        <v>75</v>
      </c>
      <c r="K1683">
        <v>99</v>
      </c>
      <c r="L1683">
        <v>13</v>
      </c>
      <c r="M1683">
        <v>66</v>
      </c>
      <c r="N1683">
        <v>43</v>
      </c>
      <c r="O1683">
        <v>8</v>
      </c>
      <c r="P1683">
        <v>4</v>
      </c>
      <c r="Q1683">
        <v>3</v>
      </c>
      <c r="R1683">
        <v>4</v>
      </c>
      <c r="S1683">
        <v>5</v>
      </c>
      <c r="T1683">
        <v>7</v>
      </c>
      <c r="U1683">
        <v>0</v>
      </c>
      <c r="V1683">
        <v>0</v>
      </c>
      <c r="W1683" t="s">
        <v>38</v>
      </c>
      <c r="X1683">
        <v>0</v>
      </c>
    </row>
    <row r="1684" spans="2:24" x14ac:dyDescent="0.2">
      <c r="B1684">
        <v>10735</v>
      </c>
      <c r="C1684">
        <v>1972</v>
      </c>
      <c r="D1684" t="s">
        <v>23</v>
      </c>
      <c r="E1684" t="s">
        <v>28</v>
      </c>
      <c r="F1684" t="s">
        <v>1922</v>
      </c>
      <c r="G1684">
        <v>1</v>
      </c>
      <c r="H1684">
        <v>0</v>
      </c>
      <c r="I1684" t="s">
        <v>1923</v>
      </c>
      <c r="J1684">
        <v>75</v>
      </c>
      <c r="K1684">
        <v>14</v>
      </c>
      <c r="L1684">
        <v>1</v>
      </c>
      <c r="M1684">
        <v>7</v>
      </c>
      <c r="N1684">
        <v>2</v>
      </c>
      <c r="O1684">
        <v>1</v>
      </c>
      <c r="P1684">
        <v>1</v>
      </c>
      <c r="Q1684">
        <v>1</v>
      </c>
      <c r="R1684">
        <v>2</v>
      </c>
      <c r="S1684">
        <v>2</v>
      </c>
      <c r="T1684">
        <v>9</v>
      </c>
      <c r="U1684">
        <v>0</v>
      </c>
      <c r="V1684">
        <v>0</v>
      </c>
      <c r="W1684" t="s">
        <v>67</v>
      </c>
      <c r="X1684">
        <v>0</v>
      </c>
    </row>
    <row r="1685" spans="2:24" x14ac:dyDescent="0.2">
      <c r="B1685">
        <v>5068</v>
      </c>
      <c r="C1685">
        <v>1972</v>
      </c>
      <c r="D1685" t="s">
        <v>23</v>
      </c>
      <c r="E1685" t="s">
        <v>28</v>
      </c>
      <c r="F1685" t="s">
        <v>1922</v>
      </c>
      <c r="G1685">
        <v>1</v>
      </c>
      <c r="H1685">
        <v>0</v>
      </c>
      <c r="I1685" t="s">
        <v>1923</v>
      </c>
      <c r="J1685">
        <v>75</v>
      </c>
      <c r="K1685">
        <v>14</v>
      </c>
      <c r="L1685">
        <v>1</v>
      </c>
      <c r="M1685">
        <v>7</v>
      </c>
      <c r="N1685">
        <v>2</v>
      </c>
      <c r="O1685">
        <v>1</v>
      </c>
      <c r="P1685">
        <v>1</v>
      </c>
      <c r="Q1685">
        <v>1</v>
      </c>
      <c r="R1685">
        <v>2</v>
      </c>
      <c r="S1685">
        <v>2</v>
      </c>
      <c r="T1685">
        <v>9</v>
      </c>
      <c r="U1685">
        <v>0</v>
      </c>
      <c r="V1685">
        <v>0</v>
      </c>
      <c r="W1685" t="s">
        <v>27</v>
      </c>
      <c r="X1685">
        <v>0</v>
      </c>
    </row>
    <row r="1686" spans="2:24" x14ac:dyDescent="0.2">
      <c r="B1686">
        <v>9974</v>
      </c>
      <c r="C1686">
        <v>1975</v>
      </c>
      <c r="D1686" t="s">
        <v>23</v>
      </c>
      <c r="E1686" t="s">
        <v>32</v>
      </c>
      <c r="F1686" t="s">
        <v>1924</v>
      </c>
      <c r="G1686">
        <v>1</v>
      </c>
      <c r="H1686">
        <v>0</v>
      </c>
      <c r="I1686" s="1">
        <v>41615</v>
      </c>
      <c r="J1686">
        <v>75</v>
      </c>
      <c r="K1686">
        <v>15</v>
      </c>
      <c r="L1686">
        <v>6</v>
      </c>
      <c r="M1686">
        <v>20</v>
      </c>
      <c r="N1686">
        <v>4</v>
      </c>
      <c r="O1686">
        <v>5</v>
      </c>
      <c r="P1686">
        <v>20</v>
      </c>
      <c r="Q1686">
        <v>1</v>
      </c>
      <c r="R1686">
        <v>3</v>
      </c>
      <c r="S1686">
        <v>2</v>
      </c>
      <c r="T1686">
        <v>7</v>
      </c>
      <c r="U1686">
        <v>0</v>
      </c>
      <c r="V1686">
        <v>0</v>
      </c>
      <c r="W1686" t="s">
        <v>67</v>
      </c>
      <c r="X1686">
        <v>0</v>
      </c>
    </row>
    <row r="1687" spans="2:24" x14ac:dyDescent="0.2">
      <c r="B1687">
        <v>7053</v>
      </c>
      <c r="C1687">
        <v>1967</v>
      </c>
      <c r="D1687" t="s">
        <v>40</v>
      </c>
      <c r="E1687" t="s">
        <v>28</v>
      </c>
      <c r="F1687" t="s">
        <v>1925</v>
      </c>
      <c r="G1687">
        <v>0</v>
      </c>
      <c r="H1687">
        <v>0</v>
      </c>
      <c r="I1687" t="s">
        <v>671</v>
      </c>
      <c r="J1687">
        <v>75</v>
      </c>
      <c r="K1687">
        <v>604</v>
      </c>
      <c r="L1687">
        <v>28</v>
      </c>
      <c r="M1687">
        <v>674</v>
      </c>
      <c r="N1687">
        <v>91</v>
      </c>
      <c r="O1687">
        <v>28</v>
      </c>
      <c r="P1687">
        <v>28</v>
      </c>
      <c r="Q1687">
        <v>1</v>
      </c>
      <c r="R1687">
        <v>3</v>
      </c>
      <c r="S1687">
        <v>8</v>
      </c>
      <c r="T1687">
        <v>1</v>
      </c>
      <c r="U1687">
        <v>0</v>
      </c>
      <c r="V1687">
        <v>0</v>
      </c>
      <c r="W1687" t="s">
        <v>67</v>
      </c>
      <c r="X1687">
        <v>0</v>
      </c>
    </row>
    <row r="1688" spans="2:24" x14ac:dyDescent="0.2">
      <c r="B1688">
        <v>3179</v>
      </c>
      <c r="C1688">
        <v>1981</v>
      </c>
      <c r="D1688" t="s">
        <v>23</v>
      </c>
      <c r="E1688" t="s">
        <v>28</v>
      </c>
      <c r="F1688" t="s">
        <v>1926</v>
      </c>
      <c r="G1688">
        <v>0</v>
      </c>
      <c r="H1688">
        <v>0</v>
      </c>
      <c r="I1688" t="s">
        <v>467</v>
      </c>
      <c r="J1688">
        <v>75</v>
      </c>
      <c r="K1688">
        <v>249</v>
      </c>
      <c r="L1688">
        <v>153</v>
      </c>
      <c r="M1688">
        <v>940</v>
      </c>
      <c r="N1688">
        <v>58</v>
      </c>
      <c r="O1688">
        <v>134</v>
      </c>
      <c r="P1688">
        <v>38</v>
      </c>
      <c r="Q1688">
        <v>0</v>
      </c>
      <c r="R1688">
        <v>6</v>
      </c>
      <c r="S1688">
        <v>7</v>
      </c>
      <c r="T1688">
        <v>2</v>
      </c>
      <c r="U1688">
        <v>0</v>
      </c>
      <c r="V1688">
        <v>0</v>
      </c>
      <c r="W1688" t="s">
        <v>27</v>
      </c>
      <c r="X1688">
        <v>0</v>
      </c>
    </row>
    <row r="1689" spans="2:24" x14ac:dyDescent="0.2">
      <c r="B1689">
        <v>8082</v>
      </c>
      <c r="C1689">
        <v>1972</v>
      </c>
      <c r="D1689" t="s">
        <v>23</v>
      </c>
      <c r="E1689" t="s">
        <v>32</v>
      </c>
      <c r="F1689" t="s">
        <v>1927</v>
      </c>
      <c r="G1689">
        <v>1</v>
      </c>
      <c r="H1689">
        <v>0</v>
      </c>
      <c r="I1689" t="s">
        <v>1928</v>
      </c>
      <c r="J1689">
        <v>75</v>
      </c>
      <c r="K1689">
        <v>1</v>
      </c>
      <c r="L1689">
        <v>3</v>
      </c>
      <c r="M1689">
        <v>6</v>
      </c>
      <c r="N1689">
        <v>3</v>
      </c>
      <c r="O1689">
        <v>6</v>
      </c>
      <c r="P1689">
        <v>15</v>
      </c>
      <c r="Q1689">
        <v>1</v>
      </c>
      <c r="R1689">
        <v>1</v>
      </c>
      <c r="S1689">
        <v>2</v>
      </c>
      <c r="T1689">
        <v>7</v>
      </c>
      <c r="U1689">
        <v>1</v>
      </c>
      <c r="V1689">
        <v>0</v>
      </c>
      <c r="W1689" t="s">
        <v>38</v>
      </c>
      <c r="X1689">
        <v>0</v>
      </c>
    </row>
    <row r="1690" spans="2:24" x14ac:dyDescent="0.2">
      <c r="B1690">
        <v>1362</v>
      </c>
      <c r="C1690">
        <v>1973</v>
      </c>
      <c r="D1690" t="s">
        <v>23</v>
      </c>
      <c r="E1690" t="s">
        <v>28</v>
      </c>
      <c r="F1690" t="s">
        <v>1929</v>
      </c>
      <c r="G1690">
        <v>0</v>
      </c>
      <c r="H1690">
        <v>0</v>
      </c>
      <c r="I1690" s="1">
        <v>41367</v>
      </c>
      <c r="J1690">
        <v>75</v>
      </c>
      <c r="K1690">
        <v>33</v>
      </c>
      <c r="L1690">
        <v>87</v>
      </c>
      <c r="M1690">
        <v>64</v>
      </c>
      <c r="N1690">
        <v>175</v>
      </c>
      <c r="O1690">
        <v>16</v>
      </c>
      <c r="P1690">
        <v>74</v>
      </c>
      <c r="Q1690">
        <v>1</v>
      </c>
      <c r="R1690">
        <v>6</v>
      </c>
      <c r="S1690">
        <v>6</v>
      </c>
      <c r="T1690">
        <v>7</v>
      </c>
      <c r="U1690">
        <v>0</v>
      </c>
      <c r="V1690">
        <v>0</v>
      </c>
      <c r="W1690" t="s">
        <v>46</v>
      </c>
      <c r="X1690">
        <v>0</v>
      </c>
    </row>
    <row r="1691" spans="2:24" x14ac:dyDescent="0.2">
      <c r="B1691">
        <v>6768</v>
      </c>
      <c r="C1691">
        <v>1963</v>
      </c>
      <c r="D1691" t="s">
        <v>23</v>
      </c>
      <c r="E1691" t="s">
        <v>24</v>
      </c>
      <c r="F1691" t="s">
        <v>1930</v>
      </c>
      <c r="G1691">
        <v>1</v>
      </c>
      <c r="H1691">
        <v>2</v>
      </c>
      <c r="I1691" s="1">
        <v>41609</v>
      </c>
      <c r="J1691">
        <v>75</v>
      </c>
      <c r="K1691">
        <v>22</v>
      </c>
      <c r="L1691">
        <v>1</v>
      </c>
      <c r="M1691">
        <v>8</v>
      </c>
      <c r="N1691">
        <v>2</v>
      </c>
      <c r="O1691">
        <v>1</v>
      </c>
      <c r="P1691">
        <v>2</v>
      </c>
      <c r="Q1691">
        <v>2</v>
      </c>
      <c r="R1691">
        <v>1</v>
      </c>
      <c r="S1691">
        <v>3</v>
      </c>
      <c r="T1691">
        <v>8</v>
      </c>
      <c r="U1691">
        <v>0</v>
      </c>
      <c r="V1691">
        <v>0</v>
      </c>
      <c r="W1691" t="s">
        <v>31</v>
      </c>
      <c r="X1691">
        <v>0</v>
      </c>
    </row>
    <row r="1692" spans="2:24" x14ac:dyDescent="0.2">
      <c r="B1692">
        <v>2375</v>
      </c>
      <c r="C1692">
        <v>1973</v>
      </c>
      <c r="D1692" t="s">
        <v>23</v>
      </c>
      <c r="E1692" t="s">
        <v>36</v>
      </c>
      <c r="F1692" t="s">
        <v>1931</v>
      </c>
      <c r="G1692">
        <v>1</v>
      </c>
      <c r="H1692">
        <v>2</v>
      </c>
      <c r="I1692" t="s">
        <v>1932</v>
      </c>
      <c r="J1692">
        <v>75</v>
      </c>
      <c r="K1692">
        <v>8</v>
      </c>
      <c r="L1692">
        <v>0</v>
      </c>
      <c r="M1692">
        <v>5</v>
      </c>
      <c r="N1692">
        <v>0</v>
      </c>
      <c r="O1692">
        <v>3</v>
      </c>
      <c r="P1692">
        <v>6</v>
      </c>
      <c r="Q1692">
        <v>1</v>
      </c>
      <c r="R1692">
        <v>0</v>
      </c>
      <c r="S1692">
        <v>3</v>
      </c>
      <c r="T1692">
        <v>8</v>
      </c>
      <c r="U1692">
        <v>0</v>
      </c>
      <c r="V1692">
        <v>0</v>
      </c>
      <c r="W1692" t="s">
        <v>27</v>
      </c>
      <c r="X1692">
        <v>0</v>
      </c>
    </row>
    <row r="1693" spans="2:24" x14ac:dyDescent="0.2">
      <c r="B1693">
        <v>6856</v>
      </c>
      <c r="C1693">
        <v>1980</v>
      </c>
      <c r="D1693" t="s">
        <v>23</v>
      </c>
      <c r="E1693" t="s">
        <v>36</v>
      </c>
      <c r="F1693" t="s">
        <v>1933</v>
      </c>
      <c r="G1693">
        <v>1</v>
      </c>
      <c r="H1693">
        <v>0</v>
      </c>
      <c r="I1693" s="1">
        <v>40977</v>
      </c>
      <c r="J1693">
        <v>75</v>
      </c>
      <c r="K1693">
        <v>14</v>
      </c>
      <c r="L1693">
        <v>0</v>
      </c>
      <c r="M1693">
        <v>23</v>
      </c>
      <c r="N1693">
        <v>4</v>
      </c>
      <c r="O1693">
        <v>5</v>
      </c>
      <c r="P1693">
        <v>19</v>
      </c>
      <c r="Q1693">
        <v>3</v>
      </c>
      <c r="R1693">
        <v>3</v>
      </c>
      <c r="S1693">
        <v>3</v>
      </c>
      <c r="T1693">
        <v>9</v>
      </c>
      <c r="U1693">
        <v>1</v>
      </c>
      <c r="V1693">
        <v>0</v>
      </c>
      <c r="W1693" t="s">
        <v>46</v>
      </c>
      <c r="X1693">
        <v>0</v>
      </c>
    </row>
    <row r="1694" spans="2:24" x14ac:dyDescent="0.2">
      <c r="B1694">
        <v>4066</v>
      </c>
      <c r="C1694">
        <v>1979</v>
      </c>
      <c r="D1694" t="s">
        <v>43</v>
      </c>
      <c r="E1694" t="s">
        <v>24</v>
      </c>
      <c r="F1694" t="s">
        <v>1934</v>
      </c>
      <c r="G1694">
        <v>1</v>
      </c>
      <c r="H1694">
        <v>0</v>
      </c>
      <c r="I1694" s="1">
        <v>41948</v>
      </c>
      <c r="J1694">
        <v>76</v>
      </c>
      <c r="K1694">
        <v>1</v>
      </c>
      <c r="L1694">
        <v>5</v>
      </c>
      <c r="M1694">
        <v>8</v>
      </c>
      <c r="N1694">
        <v>4</v>
      </c>
      <c r="O1694">
        <v>8</v>
      </c>
      <c r="P1694">
        <v>20</v>
      </c>
      <c r="Q1694">
        <v>2</v>
      </c>
      <c r="R1694">
        <v>2</v>
      </c>
      <c r="S1694">
        <v>2</v>
      </c>
      <c r="T1694">
        <v>6</v>
      </c>
      <c r="U1694">
        <v>0</v>
      </c>
      <c r="V1694">
        <v>0</v>
      </c>
      <c r="W1694" t="s">
        <v>27</v>
      </c>
      <c r="X1694">
        <v>0</v>
      </c>
    </row>
    <row r="1695" spans="2:24" x14ac:dyDescent="0.2">
      <c r="B1695">
        <v>4333</v>
      </c>
      <c r="C1695">
        <v>1955</v>
      </c>
      <c r="D1695" t="s">
        <v>23</v>
      </c>
      <c r="E1695" t="s">
        <v>36</v>
      </c>
      <c r="F1695" t="s">
        <v>1935</v>
      </c>
      <c r="G1695">
        <v>1</v>
      </c>
      <c r="H1695">
        <v>1</v>
      </c>
      <c r="I1695" t="s">
        <v>201</v>
      </c>
      <c r="J1695">
        <v>76</v>
      </c>
      <c r="K1695">
        <v>41</v>
      </c>
      <c r="L1695">
        <v>0</v>
      </c>
      <c r="M1695">
        <v>10</v>
      </c>
      <c r="N1695">
        <v>0</v>
      </c>
      <c r="O1695">
        <v>0</v>
      </c>
      <c r="P1695">
        <v>3</v>
      </c>
      <c r="Q1695">
        <v>4</v>
      </c>
      <c r="R1695">
        <v>2</v>
      </c>
      <c r="S1695">
        <v>3</v>
      </c>
      <c r="T1695">
        <v>7</v>
      </c>
      <c r="U1695">
        <v>0</v>
      </c>
      <c r="V1695">
        <v>0</v>
      </c>
      <c r="W1695" t="s">
        <v>50</v>
      </c>
      <c r="X1695">
        <v>1</v>
      </c>
    </row>
    <row r="1696" spans="2:24" x14ac:dyDescent="0.2">
      <c r="B1696">
        <v>2948</v>
      </c>
      <c r="C1696">
        <v>1955</v>
      </c>
      <c r="D1696" t="s">
        <v>53</v>
      </c>
      <c r="E1696" t="s">
        <v>24</v>
      </c>
      <c r="F1696" t="s">
        <v>1936</v>
      </c>
      <c r="G1696">
        <v>0</v>
      </c>
      <c r="H1696">
        <v>1</v>
      </c>
      <c r="I1696" s="1">
        <v>41642</v>
      </c>
      <c r="J1696">
        <v>76</v>
      </c>
      <c r="K1696">
        <v>104</v>
      </c>
      <c r="L1696">
        <v>12</v>
      </c>
      <c r="M1696">
        <v>48</v>
      </c>
      <c r="N1696">
        <v>4</v>
      </c>
      <c r="O1696">
        <v>12</v>
      </c>
      <c r="P1696">
        <v>5</v>
      </c>
      <c r="Q1696">
        <v>1</v>
      </c>
      <c r="R1696">
        <v>2</v>
      </c>
      <c r="S1696">
        <v>5</v>
      </c>
      <c r="T1696">
        <v>2</v>
      </c>
      <c r="U1696">
        <v>0</v>
      </c>
      <c r="V1696">
        <v>0</v>
      </c>
      <c r="W1696" t="s">
        <v>31</v>
      </c>
      <c r="X1696">
        <v>0</v>
      </c>
    </row>
    <row r="1697" spans="2:24" x14ac:dyDescent="0.2">
      <c r="B1697">
        <v>4927</v>
      </c>
      <c r="C1697">
        <v>1972</v>
      </c>
      <c r="D1697" t="s">
        <v>23</v>
      </c>
      <c r="E1697" t="s">
        <v>36</v>
      </c>
      <c r="F1697" t="s">
        <v>1937</v>
      </c>
      <c r="G1697">
        <v>2</v>
      </c>
      <c r="H1697">
        <v>0</v>
      </c>
      <c r="I1697" t="s">
        <v>336</v>
      </c>
      <c r="J1697">
        <v>76</v>
      </c>
      <c r="K1697">
        <v>8</v>
      </c>
      <c r="L1697">
        <v>3</v>
      </c>
      <c r="M1697">
        <v>22</v>
      </c>
      <c r="N1697">
        <v>21</v>
      </c>
      <c r="O1697">
        <v>1</v>
      </c>
      <c r="P1697">
        <v>13</v>
      </c>
      <c r="Q1697">
        <v>3</v>
      </c>
      <c r="R1697">
        <v>3</v>
      </c>
      <c r="S1697">
        <v>3</v>
      </c>
      <c r="T1697">
        <v>9</v>
      </c>
      <c r="U1697">
        <v>0</v>
      </c>
      <c r="V1697">
        <v>0</v>
      </c>
      <c r="W1697" t="s">
        <v>67</v>
      </c>
      <c r="X1697">
        <v>0</v>
      </c>
    </row>
    <row r="1698" spans="2:24" x14ac:dyDescent="0.2">
      <c r="B1698">
        <v>7426</v>
      </c>
      <c r="C1698">
        <v>1972</v>
      </c>
      <c r="D1698" t="s">
        <v>43</v>
      </c>
      <c r="E1698" t="s">
        <v>32</v>
      </c>
      <c r="F1698" t="s">
        <v>1938</v>
      </c>
      <c r="G1698">
        <v>1</v>
      </c>
      <c r="H1698">
        <v>1</v>
      </c>
      <c r="I1698" s="1">
        <v>41466</v>
      </c>
      <c r="J1698">
        <v>76</v>
      </c>
      <c r="K1698">
        <v>111</v>
      </c>
      <c r="L1698">
        <v>16</v>
      </c>
      <c r="M1698">
        <v>37</v>
      </c>
      <c r="N1698">
        <v>7</v>
      </c>
      <c r="O1698">
        <v>9</v>
      </c>
      <c r="P1698">
        <v>18</v>
      </c>
      <c r="Q1698">
        <v>3</v>
      </c>
      <c r="R1698">
        <v>3</v>
      </c>
      <c r="S1698">
        <v>5</v>
      </c>
      <c r="T1698">
        <v>3</v>
      </c>
      <c r="U1698">
        <v>0</v>
      </c>
      <c r="V1698">
        <v>0</v>
      </c>
      <c r="W1698" t="s">
        <v>27</v>
      </c>
      <c r="X1698">
        <v>0</v>
      </c>
    </row>
    <row r="1699" spans="2:24" x14ac:dyDescent="0.2">
      <c r="B1699">
        <v>8360</v>
      </c>
      <c r="C1699">
        <v>1972</v>
      </c>
      <c r="D1699" t="s">
        <v>43</v>
      </c>
      <c r="E1699" t="s">
        <v>32</v>
      </c>
      <c r="F1699" t="s">
        <v>1938</v>
      </c>
      <c r="G1699">
        <v>1</v>
      </c>
      <c r="H1699">
        <v>1</v>
      </c>
      <c r="I1699" s="1">
        <v>41466</v>
      </c>
      <c r="J1699">
        <v>76</v>
      </c>
      <c r="K1699">
        <v>111</v>
      </c>
      <c r="L1699">
        <v>16</v>
      </c>
      <c r="M1699">
        <v>37</v>
      </c>
      <c r="N1699">
        <v>7</v>
      </c>
      <c r="O1699">
        <v>9</v>
      </c>
      <c r="P1699">
        <v>18</v>
      </c>
      <c r="Q1699">
        <v>3</v>
      </c>
      <c r="R1699">
        <v>3</v>
      </c>
      <c r="S1699">
        <v>5</v>
      </c>
      <c r="T1699">
        <v>3</v>
      </c>
      <c r="U1699">
        <v>0</v>
      </c>
      <c r="V1699">
        <v>0</v>
      </c>
      <c r="W1699" t="s">
        <v>27</v>
      </c>
      <c r="X1699">
        <v>0</v>
      </c>
    </row>
    <row r="1700" spans="2:24" x14ac:dyDescent="0.2">
      <c r="B1700">
        <v>4058</v>
      </c>
      <c r="C1700">
        <v>1956</v>
      </c>
      <c r="D1700" t="s">
        <v>40</v>
      </c>
      <c r="E1700" t="s">
        <v>28</v>
      </c>
      <c r="F1700" t="s">
        <v>1939</v>
      </c>
      <c r="G1700">
        <v>0</v>
      </c>
      <c r="H1700">
        <v>0</v>
      </c>
      <c r="I1700" s="1">
        <v>41618</v>
      </c>
      <c r="J1700">
        <v>76</v>
      </c>
      <c r="K1700">
        <v>618</v>
      </c>
      <c r="L1700">
        <v>15</v>
      </c>
      <c r="M1700">
        <v>106</v>
      </c>
      <c r="N1700">
        <v>20</v>
      </c>
      <c r="O1700">
        <v>7</v>
      </c>
      <c r="P1700">
        <v>45</v>
      </c>
      <c r="Q1700">
        <v>1</v>
      </c>
      <c r="R1700">
        <v>11</v>
      </c>
      <c r="S1700">
        <v>8</v>
      </c>
      <c r="T1700">
        <v>6</v>
      </c>
      <c r="U1700">
        <v>0</v>
      </c>
      <c r="V1700">
        <v>0</v>
      </c>
      <c r="W1700" t="s">
        <v>27</v>
      </c>
      <c r="X1700">
        <v>1</v>
      </c>
    </row>
    <row r="1701" spans="2:24" x14ac:dyDescent="0.2">
      <c r="B1701">
        <v>10755</v>
      </c>
      <c r="C1701">
        <v>1977</v>
      </c>
      <c r="D1701" t="s">
        <v>43</v>
      </c>
      <c r="E1701" t="s">
        <v>32</v>
      </c>
      <c r="F1701" t="s">
        <v>1940</v>
      </c>
      <c r="G1701">
        <v>1</v>
      </c>
      <c r="H1701">
        <v>0</v>
      </c>
      <c r="I1701" s="1">
        <v>41314</v>
      </c>
      <c r="J1701">
        <v>76</v>
      </c>
      <c r="K1701">
        <v>6</v>
      </c>
      <c r="L1701">
        <v>3</v>
      </c>
      <c r="M1701">
        <v>14</v>
      </c>
      <c r="N1701">
        <v>15</v>
      </c>
      <c r="O1701">
        <v>7</v>
      </c>
      <c r="P1701">
        <v>36</v>
      </c>
      <c r="Q1701">
        <v>3</v>
      </c>
      <c r="R1701">
        <v>3</v>
      </c>
      <c r="S1701">
        <v>2</v>
      </c>
      <c r="T1701">
        <v>7</v>
      </c>
      <c r="U1701">
        <v>0</v>
      </c>
      <c r="V1701">
        <v>0</v>
      </c>
      <c r="W1701" t="s">
        <v>38</v>
      </c>
      <c r="X1701">
        <v>0</v>
      </c>
    </row>
    <row r="1702" spans="2:24" x14ac:dyDescent="0.2">
      <c r="B1702">
        <v>8414</v>
      </c>
      <c r="C1702">
        <v>1963</v>
      </c>
      <c r="D1702" t="s">
        <v>40</v>
      </c>
      <c r="E1702" t="s">
        <v>28</v>
      </c>
      <c r="F1702" t="s">
        <v>1941</v>
      </c>
      <c r="G1702">
        <v>0</v>
      </c>
      <c r="H1702">
        <v>1</v>
      </c>
      <c r="I1702" t="s">
        <v>622</v>
      </c>
      <c r="J1702">
        <v>76</v>
      </c>
      <c r="K1702">
        <v>56</v>
      </c>
      <c r="L1702">
        <v>0</v>
      </c>
      <c r="M1702">
        <v>12</v>
      </c>
      <c r="N1702">
        <v>0</v>
      </c>
      <c r="O1702">
        <v>0</v>
      </c>
      <c r="P1702">
        <v>18</v>
      </c>
      <c r="Q1702">
        <v>2</v>
      </c>
      <c r="R1702">
        <v>2</v>
      </c>
      <c r="S1702">
        <v>4</v>
      </c>
      <c r="T1702">
        <v>7</v>
      </c>
      <c r="U1702">
        <v>0</v>
      </c>
      <c r="V1702">
        <v>0</v>
      </c>
      <c r="W1702" t="s">
        <v>27</v>
      </c>
      <c r="X1702">
        <v>0</v>
      </c>
    </row>
    <row r="1703" spans="2:24" x14ac:dyDescent="0.2">
      <c r="B1703">
        <v>6810</v>
      </c>
      <c r="C1703">
        <v>1984</v>
      </c>
      <c r="D1703" t="s">
        <v>23</v>
      </c>
      <c r="E1703" t="s">
        <v>24</v>
      </c>
      <c r="F1703" t="s">
        <v>1942</v>
      </c>
      <c r="G1703">
        <v>0</v>
      </c>
      <c r="H1703">
        <v>0</v>
      </c>
      <c r="I1703" t="s">
        <v>66</v>
      </c>
      <c r="J1703">
        <v>76</v>
      </c>
      <c r="K1703">
        <v>267</v>
      </c>
      <c r="L1703">
        <v>98</v>
      </c>
      <c r="M1703">
        <v>606</v>
      </c>
      <c r="N1703">
        <v>48</v>
      </c>
      <c r="O1703">
        <v>70</v>
      </c>
      <c r="P1703">
        <v>98</v>
      </c>
      <c r="Q1703">
        <v>1</v>
      </c>
      <c r="R1703">
        <v>3</v>
      </c>
      <c r="S1703">
        <v>6</v>
      </c>
      <c r="T1703">
        <v>1</v>
      </c>
      <c r="U1703">
        <v>1</v>
      </c>
      <c r="V1703">
        <v>0</v>
      </c>
      <c r="W1703" t="s">
        <v>67</v>
      </c>
      <c r="X1703">
        <v>1</v>
      </c>
    </row>
    <row r="1704" spans="2:24" x14ac:dyDescent="0.2">
      <c r="B1704">
        <v>3839</v>
      </c>
      <c r="C1704">
        <v>1959</v>
      </c>
      <c r="D1704" t="s">
        <v>118</v>
      </c>
      <c r="E1704" t="s">
        <v>28</v>
      </c>
      <c r="F1704" t="s">
        <v>1943</v>
      </c>
      <c r="G1704">
        <v>1</v>
      </c>
      <c r="H1704">
        <v>1</v>
      </c>
      <c r="I1704" s="1">
        <v>41338</v>
      </c>
      <c r="J1704">
        <v>76</v>
      </c>
      <c r="K1704">
        <v>6</v>
      </c>
      <c r="L1704">
        <v>12</v>
      </c>
      <c r="M1704">
        <v>3</v>
      </c>
      <c r="N1704">
        <v>21</v>
      </c>
      <c r="O1704">
        <v>6</v>
      </c>
      <c r="P1704">
        <v>40</v>
      </c>
      <c r="Q1704">
        <v>5</v>
      </c>
      <c r="R1704">
        <v>2</v>
      </c>
      <c r="S1704">
        <v>3</v>
      </c>
      <c r="T1704">
        <v>5</v>
      </c>
      <c r="U1704">
        <v>0</v>
      </c>
      <c r="V1704">
        <v>0</v>
      </c>
      <c r="W1704" t="s">
        <v>27</v>
      </c>
      <c r="X1704">
        <v>0</v>
      </c>
    </row>
    <row r="1705" spans="2:24" x14ac:dyDescent="0.2">
      <c r="B1705">
        <v>3483</v>
      </c>
      <c r="C1705">
        <v>1959</v>
      </c>
      <c r="D1705" t="s">
        <v>23</v>
      </c>
      <c r="E1705" t="s">
        <v>32</v>
      </c>
      <c r="F1705" t="s">
        <v>1944</v>
      </c>
      <c r="G1705">
        <v>0</v>
      </c>
      <c r="H1705">
        <v>0</v>
      </c>
      <c r="I1705" s="1">
        <v>41429</v>
      </c>
      <c r="J1705">
        <v>76</v>
      </c>
      <c r="K1705">
        <v>1039</v>
      </c>
      <c r="L1705">
        <v>43</v>
      </c>
      <c r="M1705">
        <v>204</v>
      </c>
      <c r="N1705">
        <v>153</v>
      </c>
      <c r="O1705">
        <v>58</v>
      </c>
      <c r="P1705">
        <v>29</v>
      </c>
      <c r="Q1705">
        <v>3</v>
      </c>
      <c r="R1705">
        <v>2</v>
      </c>
      <c r="S1705">
        <v>12</v>
      </c>
      <c r="T1705">
        <v>8</v>
      </c>
      <c r="U1705">
        <v>1</v>
      </c>
      <c r="V1705">
        <v>0</v>
      </c>
      <c r="W1705" t="s">
        <v>31</v>
      </c>
      <c r="X1705">
        <v>3</v>
      </c>
    </row>
    <row r="1706" spans="2:24" x14ac:dyDescent="0.2">
      <c r="B1706">
        <v>238</v>
      </c>
      <c r="C1706">
        <v>1968</v>
      </c>
      <c r="D1706" t="s">
        <v>43</v>
      </c>
      <c r="E1706" t="s">
        <v>36</v>
      </c>
      <c r="F1706" t="s">
        <v>1945</v>
      </c>
      <c r="G1706">
        <v>1</v>
      </c>
      <c r="H1706">
        <v>1</v>
      </c>
      <c r="I1706" t="s">
        <v>1344</v>
      </c>
      <c r="J1706">
        <v>76</v>
      </c>
      <c r="K1706">
        <v>515</v>
      </c>
      <c r="L1706">
        <v>47</v>
      </c>
      <c r="M1706">
        <v>181</v>
      </c>
      <c r="N1706">
        <v>149</v>
      </c>
      <c r="O1706">
        <v>95</v>
      </c>
      <c r="P1706">
        <v>95</v>
      </c>
      <c r="Q1706">
        <v>15</v>
      </c>
      <c r="R1706">
        <v>9</v>
      </c>
      <c r="S1706">
        <v>9</v>
      </c>
      <c r="T1706">
        <v>7</v>
      </c>
      <c r="U1706">
        <v>0</v>
      </c>
      <c r="V1706">
        <v>0</v>
      </c>
      <c r="W1706" t="s">
        <v>27</v>
      </c>
      <c r="X1706">
        <v>0</v>
      </c>
    </row>
    <row r="1707" spans="2:24" x14ac:dyDescent="0.2">
      <c r="B1707">
        <v>591</v>
      </c>
      <c r="C1707">
        <v>1958</v>
      </c>
      <c r="D1707" t="s">
        <v>23</v>
      </c>
      <c r="E1707" t="s">
        <v>55</v>
      </c>
      <c r="F1707" t="s">
        <v>1946</v>
      </c>
      <c r="G1707">
        <v>0</v>
      </c>
      <c r="H1707">
        <v>1</v>
      </c>
      <c r="I1707" t="s">
        <v>991</v>
      </c>
      <c r="J1707">
        <v>76</v>
      </c>
      <c r="K1707">
        <v>293</v>
      </c>
      <c r="L1707">
        <v>35</v>
      </c>
      <c r="M1707">
        <v>179</v>
      </c>
      <c r="N1707">
        <v>46</v>
      </c>
      <c r="O1707">
        <v>59</v>
      </c>
      <c r="P1707">
        <v>65</v>
      </c>
      <c r="Q1707">
        <v>2</v>
      </c>
      <c r="R1707">
        <v>8</v>
      </c>
      <c r="S1707">
        <v>7</v>
      </c>
      <c r="T1707">
        <v>7</v>
      </c>
      <c r="U1707">
        <v>0</v>
      </c>
      <c r="V1707">
        <v>0</v>
      </c>
      <c r="W1707" t="s">
        <v>50</v>
      </c>
      <c r="X1707">
        <v>0</v>
      </c>
    </row>
    <row r="1708" spans="2:24" x14ac:dyDescent="0.2">
      <c r="B1708">
        <v>5063</v>
      </c>
      <c r="C1708">
        <v>1978</v>
      </c>
      <c r="D1708" t="s">
        <v>23</v>
      </c>
      <c r="E1708" t="s">
        <v>28</v>
      </c>
      <c r="F1708" t="s">
        <v>1947</v>
      </c>
      <c r="G1708">
        <v>1</v>
      </c>
      <c r="H1708">
        <v>0</v>
      </c>
      <c r="I1708" t="s">
        <v>1477</v>
      </c>
      <c r="J1708">
        <v>76</v>
      </c>
      <c r="K1708">
        <v>41</v>
      </c>
      <c r="L1708">
        <v>5</v>
      </c>
      <c r="M1708">
        <v>129</v>
      </c>
      <c r="N1708">
        <v>10</v>
      </c>
      <c r="O1708">
        <v>3</v>
      </c>
      <c r="P1708">
        <v>3</v>
      </c>
      <c r="Q1708">
        <v>3</v>
      </c>
      <c r="R1708">
        <v>4</v>
      </c>
      <c r="S1708">
        <v>4</v>
      </c>
      <c r="T1708">
        <v>9</v>
      </c>
      <c r="U1708">
        <v>0</v>
      </c>
      <c r="V1708">
        <v>0</v>
      </c>
      <c r="W1708" t="s">
        <v>27</v>
      </c>
      <c r="X1708">
        <v>0</v>
      </c>
    </row>
    <row r="1709" spans="2:24" x14ac:dyDescent="0.2">
      <c r="B1709">
        <v>4303</v>
      </c>
      <c r="C1709">
        <v>1958</v>
      </c>
      <c r="D1709" t="s">
        <v>40</v>
      </c>
      <c r="E1709" t="s">
        <v>36</v>
      </c>
      <c r="F1709" t="s">
        <v>1948</v>
      </c>
      <c r="G1709">
        <v>0</v>
      </c>
      <c r="H1709">
        <v>1</v>
      </c>
      <c r="I1709" s="1">
        <v>41133</v>
      </c>
      <c r="J1709">
        <v>76</v>
      </c>
      <c r="K1709">
        <v>107</v>
      </c>
      <c r="L1709">
        <v>2</v>
      </c>
      <c r="M1709">
        <v>12</v>
      </c>
      <c r="N1709">
        <v>2</v>
      </c>
      <c r="O1709">
        <v>2</v>
      </c>
      <c r="P1709">
        <v>12</v>
      </c>
      <c r="Q1709">
        <v>0</v>
      </c>
      <c r="R1709">
        <v>0</v>
      </c>
      <c r="S1709">
        <v>1</v>
      </c>
      <c r="T1709">
        <v>20</v>
      </c>
      <c r="U1709">
        <v>0</v>
      </c>
      <c r="V1709">
        <v>0</v>
      </c>
      <c r="W1709" t="s">
        <v>31</v>
      </c>
      <c r="X1709">
        <v>0</v>
      </c>
    </row>
    <row r="1710" spans="2:24" x14ac:dyDescent="0.2">
      <c r="B1710">
        <v>2258</v>
      </c>
      <c r="C1710">
        <v>1987</v>
      </c>
      <c r="D1710" t="s">
        <v>23</v>
      </c>
      <c r="E1710" t="s">
        <v>32</v>
      </c>
      <c r="F1710" t="s">
        <v>1949</v>
      </c>
      <c r="G1710">
        <v>1</v>
      </c>
      <c r="H1710">
        <v>0</v>
      </c>
      <c r="I1710" s="1">
        <v>41011</v>
      </c>
      <c r="J1710">
        <v>76</v>
      </c>
      <c r="K1710">
        <v>8</v>
      </c>
      <c r="L1710">
        <v>4</v>
      </c>
      <c r="M1710">
        <v>15</v>
      </c>
      <c r="N1710">
        <v>7</v>
      </c>
      <c r="O1710">
        <v>6</v>
      </c>
      <c r="P1710">
        <v>2</v>
      </c>
      <c r="Q1710">
        <v>1</v>
      </c>
      <c r="R1710">
        <v>1</v>
      </c>
      <c r="S1710">
        <v>3</v>
      </c>
      <c r="T1710">
        <v>8</v>
      </c>
      <c r="U1710">
        <v>0</v>
      </c>
      <c r="V1710">
        <v>0</v>
      </c>
      <c r="W1710" t="s">
        <v>27</v>
      </c>
      <c r="X1710">
        <v>0</v>
      </c>
    </row>
    <row r="1711" spans="2:24" x14ac:dyDescent="0.2">
      <c r="B1711">
        <v>7301</v>
      </c>
      <c r="C1711">
        <v>1983</v>
      </c>
      <c r="D1711" t="s">
        <v>43</v>
      </c>
      <c r="E1711" t="s">
        <v>28</v>
      </c>
      <c r="F1711" t="s">
        <v>1950</v>
      </c>
      <c r="G1711">
        <v>1</v>
      </c>
      <c r="H1711">
        <v>0</v>
      </c>
      <c r="I1711" t="s">
        <v>546</v>
      </c>
      <c r="J1711">
        <v>76</v>
      </c>
      <c r="K1711">
        <v>4</v>
      </c>
      <c r="L1711">
        <v>22</v>
      </c>
      <c r="M1711">
        <v>11</v>
      </c>
      <c r="N1711">
        <v>3</v>
      </c>
      <c r="O1711">
        <v>7</v>
      </c>
      <c r="P1711">
        <v>32</v>
      </c>
      <c r="Q1711">
        <v>2</v>
      </c>
      <c r="R1711">
        <v>3</v>
      </c>
      <c r="S1711">
        <v>3</v>
      </c>
      <c r="T1711">
        <v>8</v>
      </c>
      <c r="U1711">
        <v>1</v>
      </c>
      <c r="V1711">
        <v>0</v>
      </c>
      <c r="W1711" t="s">
        <v>27</v>
      </c>
      <c r="X1711">
        <v>0</v>
      </c>
    </row>
    <row r="1712" spans="2:24" x14ac:dyDescent="0.2">
      <c r="B1712">
        <v>11121</v>
      </c>
      <c r="C1712">
        <v>1982</v>
      </c>
      <c r="D1712" t="s">
        <v>23</v>
      </c>
      <c r="E1712" t="s">
        <v>32</v>
      </c>
      <c r="F1712" t="s">
        <v>1951</v>
      </c>
      <c r="G1712">
        <v>1</v>
      </c>
      <c r="H1712">
        <v>0</v>
      </c>
      <c r="I1712" s="1">
        <v>41193</v>
      </c>
      <c r="J1712">
        <v>76</v>
      </c>
      <c r="K1712">
        <v>2</v>
      </c>
      <c r="L1712">
        <v>14</v>
      </c>
      <c r="M1712">
        <v>28</v>
      </c>
      <c r="N1712">
        <v>16</v>
      </c>
      <c r="O1712">
        <v>3</v>
      </c>
      <c r="P1712">
        <v>7</v>
      </c>
      <c r="Q1712">
        <v>4</v>
      </c>
      <c r="R1712">
        <v>4</v>
      </c>
      <c r="S1712">
        <v>3</v>
      </c>
      <c r="T1712">
        <v>9</v>
      </c>
      <c r="U1712">
        <v>0</v>
      </c>
      <c r="V1712">
        <v>0</v>
      </c>
      <c r="W1712" t="s">
        <v>50</v>
      </c>
      <c r="X1712">
        <v>0</v>
      </c>
    </row>
    <row r="1713" spans="2:24" x14ac:dyDescent="0.2">
      <c r="B1713">
        <v>5287</v>
      </c>
      <c r="C1713">
        <v>1974</v>
      </c>
      <c r="D1713" t="s">
        <v>23</v>
      </c>
      <c r="E1713" t="s">
        <v>32</v>
      </c>
      <c r="F1713" t="s">
        <v>1952</v>
      </c>
      <c r="G1713">
        <v>1</v>
      </c>
      <c r="H1713">
        <v>0</v>
      </c>
      <c r="I1713" t="s">
        <v>445</v>
      </c>
      <c r="J1713">
        <v>77</v>
      </c>
      <c r="K1713">
        <v>45</v>
      </c>
      <c r="L1713">
        <v>2</v>
      </c>
      <c r="M1713">
        <v>26</v>
      </c>
      <c r="N1713">
        <v>4</v>
      </c>
      <c r="O1713">
        <v>1</v>
      </c>
      <c r="P1713">
        <v>1</v>
      </c>
      <c r="Q1713">
        <v>3</v>
      </c>
      <c r="R1713">
        <v>3</v>
      </c>
      <c r="S1713">
        <v>3</v>
      </c>
      <c r="T1713">
        <v>7</v>
      </c>
      <c r="U1713">
        <v>0</v>
      </c>
      <c r="V1713">
        <v>0</v>
      </c>
      <c r="W1713" t="s">
        <v>27</v>
      </c>
      <c r="X1713">
        <v>0</v>
      </c>
    </row>
    <row r="1714" spans="2:24" x14ac:dyDescent="0.2">
      <c r="B1714">
        <v>6457</v>
      </c>
      <c r="C1714">
        <v>1977</v>
      </c>
      <c r="D1714" t="s">
        <v>23</v>
      </c>
      <c r="E1714" t="s">
        <v>24</v>
      </c>
      <c r="F1714" t="s">
        <v>1953</v>
      </c>
      <c r="G1714">
        <v>0</v>
      </c>
      <c r="H1714">
        <v>1</v>
      </c>
      <c r="I1714" t="s">
        <v>607</v>
      </c>
      <c r="J1714">
        <v>77</v>
      </c>
      <c r="K1714">
        <v>527</v>
      </c>
      <c r="L1714">
        <v>24</v>
      </c>
      <c r="M1714">
        <v>230</v>
      </c>
      <c r="N1714">
        <v>32</v>
      </c>
      <c r="O1714">
        <v>24</v>
      </c>
      <c r="P1714">
        <v>65</v>
      </c>
      <c r="Q1714">
        <v>2</v>
      </c>
      <c r="R1714">
        <v>6</v>
      </c>
      <c r="S1714">
        <v>12</v>
      </c>
      <c r="T1714">
        <v>4</v>
      </c>
      <c r="U1714">
        <v>0</v>
      </c>
      <c r="V1714">
        <v>0</v>
      </c>
      <c r="W1714" t="s">
        <v>67</v>
      </c>
      <c r="X1714">
        <v>0</v>
      </c>
    </row>
    <row r="1715" spans="2:24" x14ac:dyDescent="0.2">
      <c r="B1715">
        <v>3559</v>
      </c>
      <c r="C1715">
        <v>1989</v>
      </c>
      <c r="D1715" t="s">
        <v>43</v>
      </c>
      <c r="E1715" t="s">
        <v>32</v>
      </c>
      <c r="F1715" t="s">
        <v>1954</v>
      </c>
      <c r="G1715">
        <v>1</v>
      </c>
      <c r="H1715">
        <v>0</v>
      </c>
      <c r="I1715" s="1">
        <v>41917</v>
      </c>
      <c r="J1715">
        <v>77</v>
      </c>
      <c r="K1715">
        <v>12</v>
      </c>
      <c r="L1715">
        <v>11</v>
      </c>
      <c r="M1715">
        <v>10</v>
      </c>
      <c r="N1715">
        <v>3</v>
      </c>
      <c r="O1715">
        <v>12</v>
      </c>
      <c r="P1715">
        <v>9</v>
      </c>
      <c r="Q1715">
        <v>3</v>
      </c>
      <c r="R1715">
        <v>2</v>
      </c>
      <c r="S1715">
        <v>3</v>
      </c>
      <c r="T1715">
        <v>6</v>
      </c>
      <c r="U1715">
        <v>0</v>
      </c>
      <c r="V1715">
        <v>0</v>
      </c>
      <c r="W1715" t="s">
        <v>50</v>
      </c>
      <c r="X1715">
        <v>0</v>
      </c>
    </row>
    <row r="1716" spans="2:24" x14ac:dyDescent="0.2">
      <c r="B1716">
        <v>5577</v>
      </c>
      <c r="C1716">
        <v>1984</v>
      </c>
      <c r="D1716" t="s">
        <v>23</v>
      </c>
      <c r="E1716" t="s">
        <v>36</v>
      </c>
      <c r="F1716" t="s">
        <v>347</v>
      </c>
      <c r="G1716">
        <v>1</v>
      </c>
      <c r="H1716">
        <v>0</v>
      </c>
      <c r="I1716" s="1">
        <v>41703</v>
      </c>
      <c r="J1716">
        <v>77</v>
      </c>
      <c r="K1716">
        <v>8</v>
      </c>
      <c r="L1716">
        <v>0</v>
      </c>
      <c r="M1716">
        <v>9</v>
      </c>
      <c r="N1716">
        <v>2</v>
      </c>
      <c r="O1716">
        <v>1</v>
      </c>
      <c r="P1716">
        <v>3</v>
      </c>
      <c r="Q1716">
        <v>1</v>
      </c>
      <c r="R1716">
        <v>1</v>
      </c>
      <c r="S1716">
        <v>2</v>
      </c>
      <c r="T1716">
        <v>6</v>
      </c>
      <c r="U1716">
        <v>0</v>
      </c>
      <c r="V1716">
        <v>0</v>
      </c>
      <c r="W1716" t="s">
        <v>27</v>
      </c>
      <c r="X1716">
        <v>0</v>
      </c>
    </row>
    <row r="1717" spans="2:24" x14ac:dyDescent="0.2">
      <c r="B1717">
        <v>641</v>
      </c>
      <c r="C1717">
        <v>1968</v>
      </c>
      <c r="D1717" t="s">
        <v>23</v>
      </c>
      <c r="E1717" t="s">
        <v>28</v>
      </c>
      <c r="F1717" t="s">
        <v>1955</v>
      </c>
      <c r="G1717">
        <v>0</v>
      </c>
      <c r="H1717">
        <v>1</v>
      </c>
      <c r="I1717" s="1">
        <v>41733</v>
      </c>
      <c r="J1717">
        <v>77</v>
      </c>
      <c r="K1717">
        <v>59</v>
      </c>
      <c r="L1717">
        <v>0</v>
      </c>
      <c r="M1717">
        <v>12</v>
      </c>
      <c r="N1717">
        <v>0</v>
      </c>
      <c r="O1717">
        <v>0</v>
      </c>
      <c r="P1717">
        <v>48</v>
      </c>
      <c r="Q1717">
        <v>1</v>
      </c>
      <c r="R1717">
        <v>2</v>
      </c>
      <c r="S1717">
        <v>2</v>
      </c>
      <c r="T1717">
        <v>4</v>
      </c>
      <c r="U1717">
        <v>0</v>
      </c>
      <c r="V1717">
        <v>0</v>
      </c>
      <c r="W1717" t="s">
        <v>50</v>
      </c>
      <c r="X1717">
        <v>1</v>
      </c>
    </row>
    <row r="1718" spans="2:24" x14ac:dyDescent="0.2">
      <c r="B1718">
        <v>954</v>
      </c>
      <c r="C1718">
        <v>1961</v>
      </c>
      <c r="D1718" t="s">
        <v>118</v>
      </c>
      <c r="E1718" t="s">
        <v>55</v>
      </c>
      <c r="F1718" t="s">
        <v>1956</v>
      </c>
      <c r="G1718">
        <v>0</v>
      </c>
      <c r="H1718">
        <v>0</v>
      </c>
      <c r="I1718" t="s">
        <v>1957</v>
      </c>
      <c r="J1718">
        <v>77</v>
      </c>
      <c r="K1718">
        <v>3</v>
      </c>
      <c r="L1718">
        <v>3</v>
      </c>
      <c r="M1718">
        <v>24</v>
      </c>
      <c r="N1718">
        <v>34</v>
      </c>
      <c r="O1718">
        <v>7</v>
      </c>
      <c r="P1718">
        <v>31</v>
      </c>
      <c r="Q1718">
        <v>1</v>
      </c>
      <c r="R1718">
        <v>2</v>
      </c>
      <c r="S1718">
        <v>3</v>
      </c>
      <c r="T1718">
        <v>5</v>
      </c>
      <c r="U1718">
        <v>0</v>
      </c>
      <c r="V1718">
        <v>0</v>
      </c>
      <c r="W1718" t="s">
        <v>38</v>
      </c>
      <c r="X1718">
        <v>0</v>
      </c>
    </row>
    <row r="1719" spans="2:24" x14ac:dyDescent="0.2">
      <c r="B1719">
        <v>1834</v>
      </c>
      <c r="C1719">
        <v>1979</v>
      </c>
      <c r="D1719" t="s">
        <v>53</v>
      </c>
      <c r="E1719" t="s">
        <v>28</v>
      </c>
      <c r="F1719" t="s">
        <v>1958</v>
      </c>
      <c r="G1719">
        <v>1</v>
      </c>
      <c r="H1719">
        <v>0</v>
      </c>
      <c r="I1719" s="1">
        <v>41854</v>
      </c>
      <c r="J1719">
        <v>77</v>
      </c>
      <c r="K1719">
        <v>30</v>
      </c>
      <c r="L1719">
        <v>5</v>
      </c>
      <c r="M1719">
        <v>23</v>
      </c>
      <c r="N1719">
        <v>4</v>
      </c>
      <c r="O1719">
        <v>1</v>
      </c>
      <c r="P1719">
        <v>4</v>
      </c>
      <c r="Q1719">
        <v>1</v>
      </c>
      <c r="R1719">
        <v>2</v>
      </c>
      <c r="S1719">
        <v>3</v>
      </c>
      <c r="T1719">
        <v>7</v>
      </c>
      <c r="U1719">
        <v>0</v>
      </c>
      <c r="V1719">
        <v>0</v>
      </c>
      <c r="W1719" t="s">
        <v>67</v>
      </c>
      <c r="X1719">
        <v>0</v>
      </c>
    </row>
    <row r="1720" spans="2:24" x14ac:dyDescent="0.2">
      <c r="B1720">
        <v>8789</v>
      </c>
      <c r="C1720">
        <v>1990</v>
      </c>
      <c r="D1720" t="s">
        <v>43</v>
      </c>
      <c r="E1720" t="s">
        <v>32</v>
      </c>
      <c r="F1720" t="s">
        <v>1959</v>
      </c>
      <c r="G1720">
        <v>1</v>
      </c>
      <c r="H1720">
        <v>0</v>
      </c>
      <c r="I1720" s="1">
        <v>41944</v>
      </c>
      <c r="J1720">
        <v>77</v>
      </c>
      <c r="K1720">
        <v>35</v>
      </c>
      <c r="L1720">
        <v>40</v>
      </c>
      <c r="M1720">
        <v>111</v>
      </c>
      <c r="N1720">
        <v>36</v>
      </c>
      <c r="O1720">
        <v>40</v>
      </c>
      <c r="P1720">
        <v>12</v>
      </c>
      <c r="Q1720">
        <v>3</v>
      </c>
      <c r="R1720">
        <v>3</v>
      </c>
      <c r="S1720">
        <v>7</v>
      </c>
      <c r="T1720">
        <v>4</v>
      </c>
      <c r="U1720">
        <v>0</v>
      </c>
      <c r="V1720">
        <v>0</v>
      </c>
      <c r="W1720" t="s">
        <v>27</v>
      </c>
      <c r="X1720">
        <v>0</v>
      </c>
    </row>
    <row r="1721" spans="2:24" x14ac:dyDescent="0.2">
      <c r="B1721">
        <v>10584</v>
      </c>
      <c r="C1721">
        <v>1977</v>
      </c>
      <c r="D1721" t="s">
        <v>23</v>
      </c>
      <c r="E1721" t="s">
        <v>32</v>
      </c>
      <c r="F1721" t="s">
        <v>1960</v>
      </c>
      <c r="G1721">
        <v>0</v>
      </c>
      <c r="H1721">
        <v>1</v>
      </c>
      <c r="I1721" s="1">
        <v>41317</v>
      </c>
      <c r="J1721">
        <v>77</v>
      </c>
      <c r="K1721">
        <v>225</v>
      </c>
      <c r="L1721">
        <v>162</v>
      </c>
      <c r="M1721">
        <v>387</v>
      </c>
      <c r="N1721">
        <v>106</v>
      </c>
      <c r="O1721">
        <v>36</v>
      </c>
      <c r="P1721">
        <v>29</v>
      </c>
      <c r="Q1721">
        <v>1</v>
      </c>
      <c r="R1721">
        <v>5</v>
      </c>
      <c r="S1721">
        <v>8</v>
      </c>
      <c r="T1721">
        <v>3</v>
      </c>
      <c r="U1721">
        <v>0</v>
      </c>
      <c r="V1721">
        <v>0</v>
      </c>
      <c r="W1721" t="s">
        <v>27</v>
      </c>
      <c r="X1721">
        <v>0</v>
      </c>
    </row>
    <row r="1722" spans="2:24" x14ac:dyDescent="0.2">
      <c r="B1722">
        <v>2337</v>
      </c>
      <c r="C1722">
        <v>1972</v>
      </c>
      <c r="D1722" t="s">
        <v>23</v>
      </c>
      <c r="E1722" t="s">
        <v>24</v>
      </c>
      <c r="F1722" t="s">
        <v>1961</v>
      </c>
      <c r="G1722">
        <v>1</v>
      </c>
      <c r="H1722">
        <v>0</v>
      </c>
      <c r="I1722" t="s">
        <v>1465</v>
      </c>
      <c r="J1722">
        <v>77</v>
      </c>
      <c r="K1722">
        <v>9</v>
      </c>
      <c r="L1722">
        <v>1</v>
      </c>
      <c r="M1722">
        <v>24</v>
      </c>
      <c r="N1722">
        <v>2</v>
      </c>
      <c r="O1722">
        <v>1</v>
      </c>
      <c r="P1722">
        <v>2</v>
      </c>
      <c r="Q1722">
        <v>3</v>
      </c>
      <c r="R1722">
        <v>3</v>
      </c>
      <c r="S1722">
        <v>3</v>
      </c>
      <c r="T1722">
        <v>6</v>
      </c>
      <c r="U1722">
        <v>0</v>
      </c>
      <c r="V1722">
        <v>0</v>
      </c>
      <c r="W1722" t="s">
        <v>27</v>
      </c>
      <c r="X1722">
        <v>0</v>
      </c>
    </row>
    <row r="1723" spans="2:24" x14ac:dyDescent="0.2">
      <c r="B1723">
        <v>6071</v>
      </c>
      <c r="C1723">
        <v>1990</v>
      </c>
      <c r="D1723" t="s">
        <v>23</v>
      </c>
      <c r="E1723" t="s">
        <v>28</v>
      </c>
      <c r="F1723" t="s">
        <v>1962</v>
      </c>
      <c r="G1723">
        <v>0</v>
      </c>
      <c r="H1723">
        <v>0</v>
      </c>
      <c r="I1723" t="s">
        <v>1236</v>
      </c>
      <c r="J1723">
        <v>77</v>
      </c>
      <c r="K1723">
        <v>493</v>
      </c>
      <c r="L1723">
        <v>70</v>
      </c>
      <c r="M1723">
        <v>324</v>
      </c>
      <c r="N1723">
        <v>146</v>
      </c>
      <c r="O1723">
        <v>40</v>
      </c>
      <c r="P1723">
        <v>84</v>
      </c>
      <c r="Q1723">
        <v>1</v>
      </c>
      <c r="R1723">
        <v>3</v>
      </c>
      <c r="S1723">
        <v>11</v>
      </c>
      <c r="T1723">
        <v>1</v>
      </c>
      <c r="U1723">
        <v>0</v>
      </c>
      <c r="V1723">
        <v>0</v>
      </c>
      <c r="W1723" t="s">
        <v>27</v>
      </c>
      <c r="X1723">
        <v>0</v>
      </c>
    </row>
    <row r="1724" spans="2:24" x14ac:dyDescent="0.2">
      <c r="B1724">
        <v>295</v>
      </c>
      <c r="C1724">
        <v>1990</v>
      </c>
      <c r="D1724" t="s">
        <v>23</v>
      </c>
      <c r="E1724" t="s">
        <v>28</v>
      </c>
      <c r="F1724" t="s">
        <v>1962</v>
      </c>
      <c r="G1724">
        <v>0</v>
      </c>
      <c r="H1724">
        <v>0</v>
      </c>
      <c r="I1724" t="s">
        <v>1236</v>
      </c>
      <c r="J1724">
        <v>77</v>
      </c>
      <c r="K1724">
        <v>493</v>
      </c>
      <c r="L1724">
        <v>70</v>
      </c>
      <c r="M1724">
        <v>324</v>
      </c>
      <c r="N1724">
        <v>146</v>
      </c>
      <c r="O1724">
        <v>40</v>
      </c>
      <c r="P1724">
        <v>84</v>
      </c>
      <c r="Q1724">
        <v>1</v>
      </c>
      <c r="R1724">
        <v>3</v>
      </c>
      <c r="S1724">
        <v>11</v>
      </c>
      <c r="T1724">
        <v>1</v>
      </c>
      <c r="U1724">
        <v>0</v>
      </c>
      <c r="V1724">
        <v>0</v>
      </c>
      <c r="W1724" t="s">
        <v>27</v>
      </c>
      <c r="X1724">
        <v>0</v>
      </c>
    </row>
    <row r="1725" spans="2:24" x14ac:dyDescent="0.2">
      <c r="B1725">
        <v>10203</v>
      </c>
      <c r="C1725">
        <v>1991</v>
      </c>
      <c r="D1725" t="s">
        <v>23</v>
      </c>
      <c r="E1725" t="s">
        <v>28</v>
      </c>
      <c r="F1725" t="s">
        <v>1963</v>
      </c>
      <c r="G1725">
        <v>1</v>
      </c>
      <c r="H1725">
        <v>0</v>
      </c>
      <c r="I1725" t="s">
        <v>1398</v>
      </c>
      <c r="J1725">
        <v>77</v>
      </c>
      <c r="K1725">
        <v>11</v>
      </c>
      <c r="L1725">
        <v>7</v>
      </c>
      <c r="M1725">
        <v>9</v>
      </c>
      <c r="N1725">
        <v>3</v>
      </c>
      <c r="O1725">
        <v>1</v>
      </c>
      <c r="P1725">
        <v>11</v>
      </c>
      <c r="Q1725">
        <v>1</v>
      </c>
      <c r="R1725">
        <v>1</v>
      </c>
      <c r="S1725">
        <v>3</v>
      </c>
      <c r="T1725">
        <v>7</v>
      </c>
      <c r="U1725">
        <v>0</v>
      </c>
      <c r="V1725">
        <v>0</v>
      </c>
      <c r="W1725" t="s">
        <v>27</v>
      </c>
      <c r="X1725">
        <v>0</v>
      </c>
    </row>
    <row r="1726" spans="2:24" x14ac:dyDescent="0.2">
      <c r="B1726">
        <v>3968</v>
      </c>
      <c r="C1726">
        <v>1971</v>
      </c>
      <c r="D1726" t="s">
        <v>43</v>
      </c>
      <c r="E1726" t="s">
        <v>24</v>
      </c>
      <c r="F1726" t="s">
        <v>1964</v>
      </c>
      <c r="G1726">
        <v>0</v>
      </c>
      <c r="H1726">
        <v>0</v>
      </c>
      <c r="I1726" t="s">
        <v>796</v>
      </c>
      <c r="J1726">
        <v>77</v>
      </c>
      <c r="K1726">
        <v>918</v>
      </c>
      <c r="L1726">
        <v>10</v>
      </c>
      <c r="M1726">
        <v>129</v>
      </c>
      <c r="N1726">
        <v>13</v>
      </c>
      <c r="O1726">
        <v>0</v>
      </c>
      <c r="P1726">
        <v>129</v>
      </c>
      <c r="Q1726">
        <v>1</v>
      </c>
      <c r="R1726">
        <v>11</v>
      </c>
      <c r="S1726">
        <v>12</v>
      </c>
      <c r="T1726">
        <v>7</v>
      </c>
      <c r="U1726">
        <v>1</v>
      </c>
      <c r="V1726">
        <v>0</v>
      </c>
      <c r="W1726" t="s">
        <v>31</v>
      </c>
      <c r="X1726">
        <v>3</v>
      </c>
    </row>
    <row r="1727" spans="2:24" x14ac:dyDescent="0.2">
      <c r="B1727">
        <v>4037</v>
      </c>
      <c r="C1727">
        <v>1977</v>
      </c>
      <c r="D1727" t="s">
        <v>23</v>
      </c>
      <c r="E1727" t="s">
        <v>24</v>
      </c>
      <c r="F1727" t="s">
        <v>162</v>
      </c>
      <c r="G1727">
        <v>1</v>
      </c>
      <c r="H1727">
        <v>0</v>
      </c>
      <c r="I1727" t="s">
        <v>1491</v>
      </c>
      <c r="J1727">
        <v>77</v>
      </c>
      <c r="K1727">
        <v>3</v>
      </c>
      <c r="L1727">
        <v>1</v>
      </c>
      <c r="M1727">
        <v>3</v>
      </c>
      <c r="N1727">
        <v>8</v>
      </c>
      <c r="O1727">
        <v>0</v>
      </c>
      <c r="P1727">
        <v>5</v>
      </c>
      <c r="Q1727">
        <v>1</v>
      </c>
      <c r="R1727">
        <v>1</v>
      </c>
      <c r="S1727">
        <v>2</v>
      </c>
      <c r="T1727">
        <v>7</v>
      </c>
      <c r="U1727">
        <v>0</v>
      </c>
      <c r="V1727">
        <v>0</v>
      </c>
      <c r="W1727" t="s">
        <v>67</v>
      </c>
      <c r="X1727">
        <v>0</v>
      </c>
    </row>
    <row r="1728" spans="2:24" x14ac:dyDescent="0.2">
      <c r="B1728">
        <v>6932</v>
      </c>
      <c r="C1728">
        <v>1942</v>
      </c>
      <c r="D1728" t="s">
        <v>40</v>
      </c>
      <c r="E1728" t="s">
        <v>32</v>
      </c>
      <c r="F1728" t="s">
        <v>1965</v>
      </c>
      <c r="G1728">
        <v>0</v>
      </c>
      <c r="H1728">
        <v>0</v>
      </c>
      <c r="I1728" t="s">
        <v>693</v>
      </c>
      <c r="J1728">
        <v>77</v>
      </c>
      <c r="K1728">
        <v>1285</v>
      </c>
      <c r="L1728">
        <v>42</v>
      </c>
      <c r="M1728">
        <v>716</v>
      </c>
      <c r="N1728">
        <v>55</v>
      </c>
      <c r="O1728">
        <v>0</v>
      </c>
      <c r="P1728">
        <v>21</v>
      </c>
      <c r="Q1728">
        <v>0</v>
      </c>
      <c r="R1728">
        <v>7</v>
      </c>
      <c r="S1728">
        <v>5</v>
      </c>
      <c r="T1728">
        <v>2</v>
      </c>
      <c r="U1728">
        <v>0</v>
      </c>
      <c r="V1728">
        <v>0</v>
      </c>
      <c r="W1728" t="s">
        <v>27</v>
      </c>
      <c r="X1728">
        <v>1</v>
      </c>
    </row>
    <row r="1729" spans="2:24" x14ac:dyDescent="0.2">
      <c r="B1729">
        <v>10159</v>
      </c>
      <c r="C1729">
        <v>1971</v>
      </c>
      <c r="D1729" t="s">
        <v>23</v>
      </c>
      <c r="E1729" t="s">
        <v>24</v>
      </c>
      <c r="F1729" t="s">
        <v>1966</v>
      </c>
      <c r="G1729">
        <v>0</v>
      </c>
      <c r="H1729">
        <v>1</v>
      </c>
      <c r="I1729" t="s">
        <v>400</v>
      </c>
      <c r="J1729">
        <v>77</v>
      </c>
      <c r="K1729">
        <v>440</v>
      </c>
      <c r="L1729">
        <v>81</v>
      </c>
      <c r="M1729">
        <v>368</v>
      </c>
      <c r="N1729">
        <v>0</v>
      </c>
      <c r="O1729">
        <v>122</v>
      </c>
      <c r="P1729">
        <v>174</v>
      </c>
      <c r="Q1729">
        <v>6</v>
      </c>
      <c r="R1729">
        <v>11</v>
      </c>
      <c r="S1729">
        <v>9</v>
      </c>
      <c r="T1729">
        <v>6</v>
      </c>
      <c r="U1729">
        <v>0</v>
      </c>
      <c r="V1729">
        <v>0</v>
      </c>
      <c r="W1729" t="s">
        <v>38</v>
      </c>
      <c r="X1729">
        <v>0</v>
      </c>
    </row>
    <row r="1730" spans="2:24" x14ac:dyDescent="0.2">
      <c r="B1730">
        <v>1177</v>
      </c>
      <c r="C1730">
        <v>1967</v>
      </c>
      <c r="D1730" t="s">
        <v>53</v>
      </c>
      <c r="E1730" t="s">
        <v>36</v>
      </c>
      <c r="F1730" t="s">
        <v>1967</v>
      </c>
      <c r="G1730">
        <v>1</v>
      </c>
      <c r="H1730">
        <v>1</v>
      </c>
      <c r="I1730" t="s">
        <v>1882</v>
      </c>
      <c r="J1730">
        <v>77</v>
      </c>
      <c r="K1730">
        <v>80</v>
      </c>
      <c r="L1730">
        <v>3</v>
      </c>
      <c r="M1730">
        <v>26</v>
      </c>
      <c r="N1730">
        <v>4</v>
      </c>
      <c r="O1730">
        <v>2</v>
      </c>
      <c r="P1730">
        <v>14</v>
      </c>
      <c r="Q1730">
        <v>4</v>
      </c>
      <c r="R1730">
        <v>3</v>
      </c>
      <c r="S1730">
        <v>3</v>
      </c>
      <c r="T1730">
        <v>7</v>
      </c>
      <c r="U1730">
        <v>0</v>
      </c>
      <c r="V1730">
        <v>0</v>
      </c>
      <c r="W1730" t="s">
        <v>27</v>
      </c>
      <c r="X1730">
        <v>0</v>
      </c>
    </row>
    <row r="1731" spans="2:24" x14ac:dyDescent="0.2">
      <c r="B1731">
        <v>9426</v>
      </c>
      <c r="C1731">
        <v>1965</v>
      </c>
      <c r="D1731" t="s">
        <v>53</v>
      </c>
      <c r="E1731" t="s">
        <v>28</v>
      </c>
      <c r="F1731" t="s">
        <v>1968</v>
      </c>
      <c r="G1731">
        <v>0</v>
      </c>
      <c r="H1731">
        <v>1</v>
      </c>
      <c r="I1731" s="1">
        <v>41609</v>
      </c>
      <c r="J1731">
        <v>77</v>
      </c>
      <c r="K1731">
        <v>691</v>
      </c>
      <c r="L1731">
        <v>0</v>
      </c>
      <c r="M1731">
        <v>69</v>
      </c>
      <c r="N1731">
        <v>10</v>
      </c>
      <c r="O1731">
        <v>0</v>
      </c>
      <c r="P1731">
        <v>130</v>
      </c>
      <c r="Q1731">
        <v>4</v>
      </c>
      <c r="R1731">
        <v>2</v>
      </c>
      <c r="S1731">
        <v>3</v>
      </c>
      <c r="T1731">
        <v>8</v>
      </c>
      <c r="U1731">
        <v>0</v>
      </c>
      <c r="V1731">
        <v>0</v>
      </c>
      <c r="W1731" t="s">
        <v>27</v>
      </c>
      <c r="X1731">
        <v>0</v>
      </c>
    </row>
    <row r="1732" spans="2:24" x14ac:dyDescent="0.2">
      <c r="B1732">
        <v>10637</v>
      </c>
      <c r="C1732">
        <v>1965</v>
      </c>
      <c r="D1732" t="s">
        <v>23</v>
      </c>
      <c r="E1732" t="s">
        <v>32</v>
      </c>
      <c r="F1732" t="s">
        <v>1969</v>
      </c>
      <c r="G1732">
        <v>1</v>
      </c>
      <c r="H1732">
        <v>2</v>
      </c>
      <c r="I1732" s="1">
        <v>41275</v>
      </c>
      <c r="J1732">
        <v>77</v>
      </c>
      <c r="K1732">
        <v>24</v>
      </c>
      <c r="L1732">
        <v>0</v>
      </c>
      <c r="M1732">
        <v>27</v>
      </c>
      <c r="N1732">
        <v>8</v>
      </c>
      <c r="O1732">
        <v>30</v>
      </c>
      <c r="P1732">
        <v>10</v>
      </c>
      <c r="Q1732">
        <v>2</v>
      </c>
      <c r="R1732">
        <v>3</v>
      </c>
      <c r="S1732">
        <v>3</v>
      </c>
      <c r="T1732">
        <v>7</v>
      </c>
      <c r="U1732">
        <v>0</v>
      </c>
      <c r="V1732">
        <v>1</v>
      </c>
      <c r="W1732" t="s">
        <v>27</v>
      </c>
      <c r="X1732">
        <v>0</v>
      </c>
    </row>
    <row r="1733" spans="2:24" x14ac:dyDescent="0.2">
      <c r="B1733">
        <v>10826</v>
      </c>
      <c r="C1733">
        <v>1960</v>
      </c>
      <c r="D1733" t="s">
        <v>23</v>
      </c>
      <c r="E1733" t="s">
        <v>32</v>
      </c>
      <c r="F1733" t="s">
        <v>1970</v>
      </c>
      <c r="G1733">
        <v>0</v>
      </c>
      <c r="H1733">
        <v>0</v>
      </c>
      <c r="I1733" t="s">
        <v>1746</v>
      </c>
      <c r="J1733">
        <v>77</v>
      </c>
      <c r="K1733">
        <v>6</v>
      </c>
      <c r="L1733">
        <v>1</v>
      </c>
      <c r="M1733">
        <v>7</v>
      </c>
      <c r="N1733">
        <v>23</v>
      </c>
      <c r="O1733">
        <v>4</v>
      </c>
      <c r="P1733">
        <v>19</v>
      </c>
      <c r="Q1733">
        <v>1</v>
      </c>
      <c r="R1733">
        <v>1</v>
      </c>
      <c r="S1733">
        <v>2</v>
      </c>
      <c r="T1733">
        <v>8</v>
      </c>
      <c r="U1733">
        <v>0</v>
      </c>
      <c r="V1733">
        <v>0</v>
      </c>
      <c r="W1733" t="s">
        <v>27</v>
      </c>
      <c r="X1733">
        <v>0</v>
      </c>
    </row>
    <row r="1734" spans="2:24" x14ac:dyDescent="0.2">
      <c r="B1734">
        <v>4086</v>
      </c>
      <c r="C1734">
        <v>1960</v>
      </c>
      <c r="D1734" t="s">
        <v>23</v>
      </c>
      <c r="E1734" t="s">
        <v>32</v>
      </c>
      <c r="F1734" t="s">
        <v>1970</v>
      </c>
      <c r="G1734">
        <v>0</v>
      </c>
      <c r="H1734">
        <v>0</v>
      </c>
      <c r="I1734" t="s">
        <v>1746</v>
      </c>
      <c r="J1734">
        <v>77</v>
      </c>
      <c r="K1734">
        <v>6</v>
      </c>
      <c r="L1734">
        <v>1</v>
      </c>
      <c r="M1734">
        <v>7</v>
      </c>
      <c r="N1734">
        <v>23</v>
      </c>
      <c r="O1734">
        <v>4</v>
      </c>
      <c r="P1734">
        <v>19</v>
      </c>
      <c r="Q1734">
        <v>1</v>
      </c>
      <c r="R1734">
        <v>1</v>
      </c>
      <c r="S1734">
        <v>2</v>
      </c>
      <c r="T1734">
        <v>8</v>
      </c>
      <c r="U1734">
        <v>0</v>
      </c>
      <c r="V1734">
        <v>0</v>
      </c>
      <c r="W1734" t="s">
        <v>46</v>
      </c>
      <c r="X1734">
        <v>0</v>
      </c>
    </row>
    <row r="1735" spans="2:24" x14ac:dyDescent="0.2">
      <c r="B1735">
        <v>10304</v>
      </c>
      <c r="C1735">
        <v>1960</v>
      </c>
      <c r="D1735" t="s">
        <v>23</v>
      </c>
      <c r="E1735" t="s">
        <v>32</v>
      </c>
      <c r="F1735" t="s">
        <v>1970</v>
      </c>
      <c r="G1735">
        <v>0</v>
      </c>
      <c r="H1735">
        <v>0</v>
      </c>
      <c r="I1735" t="s">
        <v>1746</v>
      </c>
      <c r="J1735">
        <v>77</v>
      </c>
      <c r="K1735">
        <v>6</v>
      </c>
      <c r="L1735">
        <v>1</v>
      </c>
      <c r="M1735">
        <v>7</v>
      </c>
      <c r="N1735">
        <v>23</v>
      </c>
      <c r="O1735">
        <v>4</v>
      </c>
      <c r="P1735">
        <v>19</v>
      </c>
      <c r="Q1735">
        <v>1</v>
      </c>
      <c r="R1735">
        <v>1</v>
      </c>
      <c r="S1735">
        <v>2</v>
      </c>
      <c r="T1735">
        <v>8</v>
      </c>
      <c r="U1735">
        <v>0</v>
      </c>
      <c r="V1735">
        <v>0</v>
      </c>
      <c r="W1735" t="s">
        <v>27</v>
      </c>
      <c r="X1735">
        <v>0</v>
      </c>
    </row>
    <row r="1736" spans="2:24" x14ac:dyDescent="0.2">
      <c r="B1736">
        <v>7998</v>
      </c>
      <c r="C1736">
        <v>1959</v>
      </c>
      <c r="D1736" t="s">
        <v>23</v>
      </c>
      <c r="E1736" t="s">
        <v>36</v>
      </c>
      <c r="F1736" t="s">
        <v>1971</v>
      </c>
      <c r="G1736">
        <v>1</v>
      </c>
      <c r="H1736">
        <v>1</v>
      </c>
      <c r="I1736" s="1">
        <v>41225</v>
      </c>
      <c r="J1736">
        <v>77</v>
      </c>
      <c r="K1736">
        <v>53</v>
      </c>
      <c r="L1736">
        <v>8</v>
      </c>
      <c r="M1736">
        <v>17</v>
      </c>
      <c r="N1736">
        <v>13</v>
      </c>
      <c r="O1736">
        <v>0</v>
      </c>
      <c r="P1736">
        <v>21</v>
      </c>
      <c r="Q1736">
        <v>3</v>
      </c>
      <c r="R1736">
        <v>2</v>
      </c>
      <c r="S1736">
        <v>2</v>
      </c>
      <c r="T1736">
        <v>7</v>
      </c>
      <c r="U1736">
        <v>0</v>
      </c>
      <c r="V1736">
        <v>0</v>
      </c>
      <c r="W1736" t="s">
        <v>50</v>
      </c>
      <c r="X1736">
        <v>0</v>
      </c>
    </row>
    <row r="1737" spans="2:24" x14ac:dyDescent="0.2">
      <c r="B1737">
        <v>10992</v>
      </c>
      <c r="C1737">
        <v>1968</v>
      </c>
      <c r="D1737" t="s">
        <v>23</v>
      </c>
      <c r="E1737" t="s">
        <v>36</v>
      </c>
      <c r="F1737" t="s">
        <v>1972</v>
      </c>
      <c r="G1737">
        <v>1</v>
      </c>
      <c r="H1737">
        <v>1</v>
      </c>
      <c r="I1737" t="s">
        <v>1621</v>
      </c>
      <c r="J1737">
        <v>77</v>
      </c>
      <c r="K1737">
        <v>650</v>
      </c>
      <c r="L1737">
        <v>28</v>
      </c>
      <c r="M1737">
        <v>353</v>
      </c>
      <c r="N1737">
        <v>45</v>
      </c>
      <c r="O1737">
        <v>42</v>
      </c>
      <c r="P1737">
        <v>30</v>
      </c>
      <c r="Q1737">
        <v>5</v>
      </c>
      <c r="R1737">
        <v>4</v>
      </c>
      <c r="S1737">
        <v>11</v>
      </c>
      <c r="T1737">
        <v>8</v>
      </c>
      <c r="U1737">
        <v>0</v>
      </c>
      <c r="V1737">
        <v>0</v>
      </c>
      <c r="W1737" t="s">
        <v>67</v>
      </c>
      <c r="X1737">
        <v>0</v>
      </c>
    </row>
    <row r="1738" spans="2:24" x14ac:dyDescent="0.2">
      <c r="B1738">
        <v>6383</v>
      </c>
      <c r="C1738">
        <v>1972</v>
      </c>
      <c r="D1738" t="s">
        <v>40</v>
      </c>
      <c r="E1738" t="s">
        <v>36</v>
      </c>
      <c r="F1738" t="s">
        <v>1973</v>
      </c>
      <c r="G1738">
        <v>1</v>
      </c>
      <c r="H1738">
        <v>0</v>
      </c>
      <c r="I1738" t="s">
        <v>1415</v>
      </c>
      <c r="J1738">
        <v>78</v>
      </c>
      <c r="K1738">
        <v>26</v>
      </c>
      <c r="L1738">
        <v>0</v>
      </c>
      <c r="M1738">
        <v>15</v>
      </c>
      <c r="N1738">
        <v>2</v>
      </c>
      <c r="O1738">
        <v>1</v>
      </c>
      <c r="P1738">
        <v>2</v>
      </c>
      <c r="Q1738">
        <v>2</v>
      </c>
      <c r="R1738">
        <v>3</v>
      </c>
      <c r="S1738">
        <v>3</v>
      </c>
      <c r="T1738">
        <v>8</v>
      </c>
      <c r="U1738">
        <v>0</v>
      </c>
      <c r="V1738">
        <v>0</v>
      </c>
      <c r="W1738" t="s">
        <v>67</v>
      </c>
      <c r="X1738">
        <v>0</v>
      </c>
    </row>
    <row r="1739" spans="2:24" x14ac:dyDescent="0.2">
      <c r="B1739">
        <v>10536</v>
      </c>
      <c r="C1739">
        <v>1972</v>
      </c>
      <c r="D1739" t="s">
        <v>40</v>
      </c>
      <c r="E1739" t="s">
        <v>36</v>
      </c>
      <c r="F1739" t="s">
        <v>1973</v>
      </c>
      <c r="G1739">
        <v>1</v>
      </c>
      <c r="H1739">
        <v>0</v>
      </c>
      <c r="I1739" t="s">
        <v>1415</v>
      </c>
      <c r="J1739">
        <v>78</v>
      </c>
      <c r="K1739">
        <v>26</v>
      </c>
      <c r="L1739">
        <v>0</v>
      </c>
      <c r="M1739">
        <v>15</v>
      </c>
      <c r="N1739">
        <v>2</v>
      </c>
      <c r="O1739">
        <v>1</v>
      </c>
      <c r="P1739">
        <v>2</v>
      </c>
      <c r="Q1739">
        <v>2</v>
      </c>
      <c r="R1739">
        <v>3</v>
      </c>
      <c r="S1739">
        <v>3</v>
      </c>
      <c r="T1739">
        <v>8</v>
      </c>
      <c r="U1739">
        <v>0</v>
      </c>
      <c r="V1739">
        <v>0</v>
      </c>
      <c r="W1739" t="s">
        <v>27</v>
      </c>
      <c r="X1739">
        <v>0</v>
      </c>
    </row>
    <row r="1740" spans="2:24" x14ac:dyDescent="0.2">
      <c r="B1740">
        <v>6036</v>
      </c>
      <c r="C1740">
        <v>1960</v>
      </c>
      <c r="D1740" t="s">
        <v>53</v>
      </c>
      <c r="E1740" t="s">
        <v>36</v>
      </c>
      <c r="F1740" t="s">
        <v>1974</v>
      </c>
      <c r="G1740">
        <v>0</v>
      </c>
      <c r="H1740">
        <v>0</v>
      </c>
      <c r="I1740" t="s">
        <v>42</v>
      </c>
      <c r="J1740">
        <v>78</v>
      </c>
      <c r="K1740">
        <v>1168</v>
      </c>
      <c r="L1740">
        <v>92</v>
      </c>
      <c r="M1740">
        <v>408</v>
      </c>
      <c r="N1740">
        <v>72</v>
      </c>
      <c r="O1740">
        <v>129</v>
      </c>
      <c r="P1740">
        <v>55</v>
      </c>
      <c r="Q1740">
        <v>1</v>
      </c>
      <c r="R1740">
        <v>5</v>
      </c>
      <c r="S1740">
        <v>7</v>
      </c>
      <c r="T1740">
        <v>1</v>
      </c>
      <c r="U1740">
        <v>0</v>
      </c>
      <c r="V1740">
        <v>0</v>
      </c>
      <c r="W1740" t="s">
        <v>27</v>
      </c>
      <c r="X1740">
        <v>1</v>
      </c>
    </row>
    <row r="1741" spans="2:24" x14ac:dyDescent="0.2">
      <c r="B1741">
        <v>11092</v>
      </c>
      <c r="C1741">
        <v>1962</v>
      </c>
      <c r="D1741" t="s">
        <v>23</v>
      </c>
      <c r="E1741" t="s">
        <v>32</v>
      </c>
      <c r="F1741" t="s">
        <v>1975</v>
      </c>
      <c r="G1741">
        <v>1</v>
      </c>
      <c r="H1741">
        <v>1</v>
      </c>
      <c r="I1741" s="1">
        <v>41673</v>
      </c>
      <c r="J1741">
        <v>78</v>
      </c>
      <c r="K1741">
        <v>12</v>
      </c>
      <c r="L1741">
        <v>1</v>
      </c>
      <c r="M1741">
        <v>21</v>
      </c>
      <c r="N1741">
        <v>2</v>
      </c>
      <c r="O1741">
        <v>2</v>
      </c>
      <c r="P1741">
        <v>3</v>
      </c>
      <c r="Q1741">
        <v>2</v>
      </c>
      <c r="R1741">
        <v>2</v>
      </c>
      <c r="S1741">
        <v>3</v>
      </c>
      <c r="T1741">
        <v>7</v>
      </c>
      <c r="U1741">
        <v>0</v>
      </c>
      <c r="V1741">
        <v>0</v>
      </c>
      <c r="W1741" t="s">
        <v>67</v>
      </c>
      <c r="X1741">
        <v>0</v>
      </c>
    </row>
    <row r="1742" spans="2:24" x14ac:dyDescent="0.2">
      <c r="B1742">
        <v>538</v>
      </c>
      <c r="C1742">
        <v>1990</v>
      </c>
      <c r="D1742" t="s">
        <v>23</v>
      </c>
      <c r="E1742" t="s">
        <v>28</v>
      </c>
      <c r="F1742" t="s">
        <v>1976</v>
      </c>
      <c r="G1742">
        <v>1</v>
      </c>
      <c r="H1742">
        <v>0</v>
      </c>
      <c r="I1742" s="1">
        <v>41914</v>
      </c>
      <c r="J1742">
        <v>78</v>
      </c>
      <c r="K1742">
        <v>31</v>
      </c>
      <c r="L1742">
        <v>9</v>
      </c>
      <c r="M1742">
        <v>27</v>
      </c>
      <c r="N1742">
        <v>16</v>
      </c>
      <c r="O1742">
        <v>9</v>
      </c>
      <c r="P1742">
        <v>33</v>
      </c>
      <c r="Q1742">
        <v>1</v>
      </c>
      <c r="R1742">
        <v>1</v>
      </c>
      <c r="S1742">
        <v>4</v>
      </c>
      <c r="T1742">
        <v>3</v>
      </c>
      <c r="U1742">
        <v>0</v>
      </c>
      <c r="V1742">
        <v>0</v>
      </c>
      <c r="W1742" t="s">
        <v>67</v>
      </c>
      <c r="X1742">
        <v>0</v>
      </c>
    </row>
    <row r="1743" spans="2:24" x14ac:dyDescent="0.2">
      <c r="B1743">
        <v>10022</v>
      </c>
      <c r="C1743">
        <v>1974</v>
      </c>
      <c r="D1743" t="s">
        <v>40</v>
      </c>
      <c r="E1743" t="s">
        <v>28</v>
      </c>
      <c r="F1743" t="s">
        <v>1977</v>
      </c>
      <c r="G1743">
        <v>1</v>
      </c>
      <c r="H1743">
        <v>1</v>
      </c>
      <c r="I1743" s="1">
        <v>41884</v>
      </c>
      <c r="J1743">
        <v>78</v>
      </c>
      <c r="K1743">
        <v>12</v>
      </c>
      <c r="L1743">
        <v>0</v>
      </c>
      <c r="M1743">
        <v>4</v>
      </c>
      <c r="N1743">
        <v>0</v>
      </c>
      <c r="O1743">
        <v>0</v>
      </c>
      <c r="P1743">
        <v>0</v>
      </c>
      <c r="Q1743">
        <v>1</v>
      </c>
      <c r="R1743">
        <v>1</v>
      </c>
      <c r="S1743">
        <v>2</v>
      </c>
      <c r="T1743">
        <v>5</v>
      </c>
      <c r="U1743">
        <v>0</v>
      </c>
      <c r="V1743">
        <v>0</v>
      </c>
      <c r="W1743" t="s">
        <v>27</v>
      </c>
      <c r="X1743">
        <v>0</v>
      </c>
    </row>
    <row r="1744" spans="2:24" x14ac:dyDescent="0.2">
      <c r="B1744">
        <v>10157</v>
      </c>
      <c r="C1744">
        <v>1966</v>
      </c>
      <c r="D1744" t="s">
        <v>23</v>
      </c>
      <c r="E1744" t="s">
        <v>28</v>
      </c>
      <c r="F1744" t="s">
        <v>1978</v>
      </c>
      <c r="G1744">
        <v>0</v>
      </c>
      <c r="H1744">
        <v>1</v>
      </c>
      <c r="I1744" t="s">
        <v>639</v>
      </c>
      <c r="J1744">
        <v>78</v>
      </c>
      <c r="K1744">
        <v>89</v>
      </c>
      <c r="L1744">
        <v>15</v>
      </c>
      <c r="M1744">
        <v>89</v>
      </c>
      <c r="N1744">
        <v>34</v>
      </c>
      <c r="O1744">
        <v>42</v>
      </c>
      <c r="P1744">
        <v>5</v>
      </c>
      <c r="Q1744">
        <v>1</v>
      </c>
      <c r="R1744">
        <v>4</v>
      </c>
      <c r="S1744">
        <v>6</v>
      </c>
      <c r="T1744">
        <v>4</v>
      </c>
      <c r="U1744">
        <v>0</v>
      </c>
      <c r="V1744">
        <v>0</v>
      </c>
      <c r="W1744" t="s">
        <v>31</v>
      </c>
      <c r="X1744">
        <v>0</v>
      </c>
    </row>
    <row r="1745" spans="2:24" x14ac:dyDescent="0.2">
      <c r="B1745">
        <v>3503</v>
      </c>
      <c r="C1745">
        <v>1951</v>
      </c>
      <c r="D1745" t="s">
        <v>23</v>
      </c>
      <c r="E1745" t="s">
        <v>24</v>
      </c>
      <c r="F1745" t="s">
        <v>1979</v>
      </c>
      <c r="G1745">
        <v>0</v>
      </c>
      <c r="H1745">
        <v>0</v>
      </c>
      <c r="I1745" s="1">
        <v>41317</v>
      </c>
      <c r="J1745">
        <v>78</v>
      </c>
      <c r="K1745">
        <v>255</v>
      </c>
      <c r="L1745">
        <v>47</v>
      </c>
      <c r="M1745">
        <v>573</v>
      </c>
      <c r="N1745">
        <v>52</v>
      </c>
      <c r="O1745">
        <v>32</v>
      </c>
      <c r="P1745">
        <v>15</v>
      </c>
      <c r="Q1745">
        <v>1</v>
      </c>
      <c r="R1745">
        <v>5</v>
      </c>
      <c r="S1745">
        <v>6</v>
      </c>
      <c r="T1745">
        <v>1</v>
      </c>
      <c r="U1745">
        <v>0</v>
      </c>
      <c r="V1745">
        <v>0</v>
      </c>
      <c r="W1745" t="s">
        <v>67</v>
      </c>
      <c r="X1745">
        <v>0</v>
      </c>
    </row>
    <row r="1746" spans="2:24" x14ac:dyDescent="0.2">
      <c r="B1746">
        <v>146</v>
      </c>
      <c r="C1746">
        <v>1961</v>
      </c>
      <c r="D1746" t="s">
        <v>40</v>
      </c>
      <c r="E1746" t="s">
        <v>28</v>
      </c>
      <c r="F1746" t="s">
        <v>1980</v>
      </c>
      <c r="G1746">
        <v>0</v>
      </c>
      <c r="H1746">
        <v>0</v>
      </c>
      <c r="I1746" t="s">
        <v>128</v>
      </c>
      <c r="J1746">
        <v>78</v>
      </c>
      <c r="K1746">
        <v>760</v>
      </c>
      <c r="L1746">
        <v>53</v>
      </c>
      <c r="M1746">
        <v>400</v>
      </c>
      <c r="N1746">
        <v>17</v>
      </c>
      <c r="O1746">
        <v>93</v>
      </c>
      <c r="P1746">
        <v>0</v>
      </c>
      <c r="Q1746">
        <v>1</v>
      </c>
      <c r="R1746">
        <v>4</v>
      </c>
      <c r="S1746">
        <v>11</v>
      </c>
      <c r="T1746">
        <v>2</v>
      </c>
      <c r="U1746">
        <v>0</v>
      </c>
      <c r="V1746">
        <v>0</v>
      </c>
      <c r="W1746" t="s">
        <v>27</v>
      </c>
      <c r="X1746">
        <v>1</v>
      </c>
    </row>
    <row r="1747" spans="2:24" x14ac:dyDescent="0.2">
      <c r="B1747">
        <v>5538</v>
      </c>
      <c r="C1747">
        <v>1976</v>
      </c>
      <c r="D1747" t="s">
        <v>23</v>
      </c>
      <c r="E1747" t="s">
        <v>24</v>
      </c>
      <c r="F1747" t="s">
        <v>1981</v>
      </c>
      <c r="G1747">
        <v>0</v>
      </c>
      <c r="H1747">
        <v>0</v>
      </c>
      <c r="I1747" s="1">
        <v>41496</v>
      </c>
      <c r="J1747">
        <v>78</v>
      </c>
      <c r="K1747">
        <v>897</v>
      </c>
      <c r="L1747">
        <v>161</v>
      </c>
      <c r="M1747">
        <v>430</v>
      </c>
      <c r="N1747">
        <v>186</v>
      </c>
      <c r="O1747">
        <v>161</v>
      </c>
      <c r="P1747">
        <v>27</v>
      </c>
      <c r="Q1747">
        <v>0</v>
      </c>
      <c r="R1747">
        <v>4</v>
      </c>
      <c r="S1747">
        <v>6</v>
      </c>
      <c r="T1747">
        <v>1</v>
      </c>
      <c r="U1747">
        <v>1</v>
      </c>
      <c r="V1747">
        <v>0</v>
      </c>
      <c r="W1747" t="s">
        <v>27</v>
      </c>
      <c r="X1747">
        <v>3</v>
      </c>
    </row>
    <row r="1748" spans="2:24" x14ac:dyDescent="0.2">
      <c r="B1748">
        <v>3910</v>
      </c>
      <c r="C1748">
        <v>1976</v>
      </c>
      <c r="D1748" t="s">
        <v>23</v>
      </c>
      <c r="E1748" t="s">
        <v>24</v>
      </c>
      <c r="F1748" t="s">
        <v>1981</v>
      </c>
      <c r="G1748">
        <v>0</v>
      </c>
      <c r="H1748">
        <v>0</v>
      </c>
      <c r="I1748" s="1">
        <v>41496</v>
      </c>
      <c r="J1748">
        <v>78</v>
      </c>
      <c r="K1748">
        <v>897</v>
      </c>
      <c r="L1748">
        <v>161</v>
      </c>
      <c r="M1748">
        <v>430</v>
      </c>
      <c r="N1748">
        <v>186</v>
      </c>
      <c r="O1748">
        <v>161</v>
      </c>
      <c r="P1748">
        <v>27</v>
      </c>
      <c r="Q1748">
        <v>0</v>
      </c>
      <c r="R1748">
        <v>4</v>
      </c>
      <c r="S1748">
        <v>6</v>
      </c>
      <c r="T1748">
        <v>1</v>
      </c>
      <c r="U1748">
        <v>1</v>
      </c>
      <c r="V1748">
        <v>0</v>
      </c>
      <c r="W1748" t="s">
        <v>27</v>
      </c>
      <c r="X1748">
        <v>3</v>
      </c>
    </row>
    <row r="1749" spans="2:24" x14ac:dyDescent="0.2">
      <c r="B1749">
        <v>4227</v>
      </c>
      <c r="C1749">
        <v>1969</v>
      </c>
      <c r="D1749" t="s">
        <v>53</v>
      </c>
      <c r="E1749" t="s">
        <v>36</v>
      </c>
      <c r="F1749" t="s">
        <v>1982</v>
      </c>
      <c r="G1749">
        <v>1</v>
      </c>
      <c r="H1749">
        <v>1</v>
      </c>
      <c r="I1749" s="1">
        <v>41434</v>
      </c>
      <c r="J1749">
        <v>78</v>
      </c>
      <c r="K1749">
        <v>28</v>
      </c>
      <c r="L1749">
        <v>0</v>
      </c>
      <c r="M1749">
        <v>13</v>
      </c>
      <c r="N1749">
        <v>4</v>
      </c>
      <c r="O1749">
        <v>2</v>
      </c>
      <c r="P1749">
        <v>8</v>
      </c>
      <c r="Q1749">
        <v>3</v>
      </c>
      <c r="R1749">
        <v>2</v>
      </c>
      <c r="S1749">
        <v>3</v>
      </c>
      <c r="T1749">
        <v>5</v>
      </c>
      <c r="U1749">
        <v>0</v>
      </c>
      <c r="V1749">
        <v>0</v>
      </c>
      <c r="W1749" t="s">
        <v>27</v>
      </c>
      <c r="X1749">
        <v>0</v>
      </c>
    </row>
    <row r="1750" spans="2:24" x14ac:dyDescent="0.2">
      <c r="B1750">
        <v>6634</v>
      </c>
      <c r="C1750">
        <v>1980</v>
      </c>
      <c r="D1750" t="s">
        <v>53</v>
      </c>
      <c r="E1750" t="s">
        <v>24</v>
      </c>
      <c r="F1750" t="s">
        <v>1983</v>
      </c>
      <c r="G1750">
        <v>1</v>
      </c>
      <c r="H1750">
        <v>0</v>
      </c>
      <c r="I1750" s="1">
        <v>41463</v>
      </c>
      <c r="J1750">
        <v>78</v>
      </c>
      <c r="K1750">
        <v>22</v>
      </c>
      <c r="L1750">
        <v>3</v>
      </c>
      <c r="M1750">
        <v>18</v>
      </c>
      <c r="N1750">
        <v>0</v>
      </c>
      <c r="O1750">
        <v>0</v>
      </c>
      <c r="P1750">
        <v>11</v>
      </c>
      <c r="Q1750">
        <v>1</v>
      </c>
      <c r="R1750">
        <v>2</v>
      </c>
      <c r="S1750">
        <v>3</v>
      </c>
      <c r="T1750">
        <v>7</v>
      </c>
      <c r="U1750">
        <v>0</v>
      </c>
      <c r="V1750">
        <v>0</v>
      </c>
      <c r="W1750" t="s">
        <v>67</v>
      </c>
      <c r="X1750">
        <v>0</v>
      </c>
    </row>
    <row r="1751" spans="2:24" x14ac:dyDescent="0.2">
      <c r="B1751">
        <v>8916</v>
      </c>
      <c r="C1751">
        <v>1976</v>
      </c>
      <c r="D1751" t="s">
        <v>23</v>
      </c>
      <c r="E1751" t="s">
        <v>24</v>
      </c>
      <c r="F1751" t="s">
        <v>1984</v>
      </c>
      <c r="G1751">
        <v>2</v>
      </c>
      <c r="H1751">
        <v>0</v>
      </c>
      <c r="I1751" t="s">
        <v>63</v>
      </c>
      <c r="J1751">
        <v>78</v>
      </c>
      <c r="K1751">
        <v>9</v>
      </c>
      <c r="L1751">
        <v>1</v>
      </c>
      <c r="M1751">
        <v>5</v>
      </c>
      <c r="N1751">
        <v>0</v>
      </c>
      <c r="O1751">
        <v>0</v>
      </c>
      <c r="P1751">
        <v>1</v>
      </c>
      <c r="Q1751">
        <v>1</v>
      </c>
      <c r="R1751">
        <v>0</v>
      </c>
      <c r="S1751">
        <v>3</v>
      </c>
      <c r="T1751">
        <v>5</v>
      </c>
      <c r="U1751">
        <v>0</v>
      </c>
      <c r="V1751">
        <v>0</v>
      </c>
      <c r="W1751" t="s">
        <v>67</v>
      </c>
      <c r="X1751">
        <v>0</v>
      </c>
    </row>
    <row r="1752" spans="2:24" x14ac:dyDescent="0.2">
      <c r="B1752">
        <v>6460</v>
      </c>
      <c r="C1752">
        <v>1983</v>
      </c>
      <c r="D1752" t="s">
        <v>23</v>
      </c>
      <c r="E1752" t="s">
        <v>32</v>
      </c>
      <c r="F1752" t="s">
        <v>1985</v>
      </c>
      <c r="G1752">
        <v>1</v>
      </c>
      <c r="H1752">
        <v>0</v>
      </c>
      <c r="I1752" t="s">
        <v>1780</v>
      </c>
      <c r="J1752">
        <v>78</v>
      </c>
      <c r="K1752">
        <v>12</v>
      </c>
      <c r="L1752">
        <v>4</v>
      </c>
      <c r="M1752">
        <v>6</v>
      </c>
      <c r="N1752">
        <v>11</v>
      </c>
      <c r="O1752">
        <v>8</v>
      </c>
      <c r="P1752">
        <v>16</v>
      </c>
      <c r="Q1752">
        <v>2</v>
      </c>
      <c r="R1752">
        <v>2</v>
      </c>
      <c r="S1752">
        <v>3</v>
      </c>
      <c r="T1752">
        <v>8</v>
      </c>
      <c r="U1752">
        <v>0</v>
      </c>
      <c r="V1752">
        <v>0</v>
      </c>
      <c r="W1752" t="s">
        <v>50</v>
      </c>
      <c r="X1752">
        <v>0</v>
      </c>
    </row>
    <row r="1753" spans="2:24" x14ac:dyDescent="0.2">
      <c r="B1753">
        <v>5883</v>
      </c>
      <c r="C1753">
        <v>1973</v>
      </c>
      <c r="D1753" t="s">
        <v>23</v>
      </c>
      <c r="E1753" t="s">
        <v>32</v>
      </c>
      <c r="F1753" t="s">
        <v>1986</v>
      </c>
      <c r="G1753">
        <v>1</v>
      </c>
      <c r="H1753">
        <v>0</v>
      </c>
      <c r="I1753" t="s">
        <v>676</v>
      </c>
      <c r="J1753">
        <v>78</v>
      </c>
      <c r="K1753">
        <v>138</v>
      </c>
      <c r="L1753">
        <v>120</v>
      </c>
      <c r="M1753">
        <v>204</v>
      </c>
      <c r="N1753">
        <v>16</v>
      </c>
      <c r="O1753">
        <v>126</v>
      </c>
      <c r="P1753">
        <v>60</v>
      </c>
      <c r="Q1753">
        <v>3</v>
      </c>
      <c r="R1753">
        <v>7</v>
      </c>
      <c r="S1753">
        <v>7</v>
      </c>
      <c r="T1753">
        <v>5</v>
      </c>
      <c r="U1753">
        <v>0</v>
      </c>
      <c r="V1753">
        <v>0</v>
      </c>
      <c r="W1753" t="s">
        <v>27</v>
      </c>
      <c r="X1753">
        <v>0</v>
      </c>
    </row>
    <row r="1754" spans="2:24" x14ac:dyDescent="0.2">
      <c r="B1754">
        <v>10091</v>
      </c>
      <c r="C1754">
        <v>1957</v>
      </c>
      <c r="D1754" t="s">
        <v>23</v>
      </c>
      <c r="E1754" t="s">
        <v>28</v>
      </c>
      <c r="F1754" t="s">
        <v>1987</v>
      </c>
      <c r="G1754">
        <v>0</v>
      </c>
      <c r="H1754">
        <v>1</v>
      </c>
      <c r="I1754" t="s">
        <v>591</v>
      </c>
      <c r="J1754">
        <v>78</v>
      </c>
      <c r="K1754">
        <v>520</v>
      </c>
      <c r="L1754">
        <v>20</v>
      </c>
      <c r="M1754">
        <v>367</v>
      </c>
      <c r="N1754">
        <v>39</v>
      </c>
      <c r="O1754">
        <v>81</v>
      </c>
      <c r="P1754">
        <v>40</v>
      </c>
      <c r="Q1754">
        <v>2</v>
      </c>
      <c r="R1754">
        <v>6</v>
      </c>
      <c r="S1754">
        <v>6</v>
      </c>
      <c r="T1754">
        <v>5</v>
      </c>
      <c r="U1754">
        <v>0</v>
      </c>
      <c r="V1754">
        <v>0</v>
      </c>
      <c r="W1754" t="s">
        <v>27</v>
      </c>
      <c r="X1754">
        <v>0</v>
      </c>
    </row>
    <row r="1755" spans="2:24" x14ac:dyDescent="0.2">
      <c r="B1755">
        <v>697</v>
      </c>
      <c r="C1755">
        <v>1970</v>
      </c>
      <c r="D1755" t="s">
        <v>23</v>
      </c>
      <c r="E1755" t="s">
        <v>36</v>
      </c>
      <c r="F1755" t="s">
        <v>1988</v>
      </c>
      <c r="G1755">
        <v>0</v>
      </c>
      <c r="H1755">
        <v>0</v>
      </c>
      <c r="I1755" s="1">
        <v>41611</v>
      </c>
      <c r="J1755">
        <v>78</v>
      </c>
      <c r="K1755">
        <v>972</v>
      </c>
      <c r="L1755">
        <v>59</v>
      </c>
      <c r="M1755">
        <v>913</v>
      </c>
      <c r="N1755">
        <v>25</v>
      </c>
      <c r="O1755">
        <v>19</v>
      </c>
      <c r="P1755">
        <v>59</v>
      </c>
      <c r="Q1755">
        <v>1</v>
      </c>
      <c r="R1755">
        <v>5</v>
      </c>
      <c r="S1755">
        <v>6</v>
      </c>
      <c r="T1755">
        <v>3</v>
      </c>
      <c r="U1755">
        <v>0</v>
      </c>
      <c r="V1755">
        <v>0</v>
      </c>
      <c r="W1755" t="s">
        <v>27</v>
      </c>
      <c r="X1755">
        <v>1</v>
      </c>
    </row>
    <row r="1756" spans="2:24" x14ac:dyDescent="0.2">
      <c r="B1756">
        <v>2607</v>
      </c>
      <c r="C1756">
        <v>1954</v>
      </c>
      <c r="D1756" t="s">
        <v>23</v>
      </c>
      <c r="E1756" t="s">
        <v>28</v>
      </c>
      <c r="F1756" t="s">
        <v>1989</v>
      </c>
      <c r="G1756">
        <v>0</v>
      </c>
      <c r="H1756">
        <v>1</v>
      </c>
      <c r="I1756" s="1">
        <v>41579</v>
      </c>
      <c r="J1756">
        <v>78</v>
      </c>
      <c r="K1756">
        <v>424</v>
      </c>
      <c r="L1756">
        <v>17</v>
      </c>
      <c r="M1756">
        <v>118</v>
      </c>
      <c r="N1756">
        <v>7</v>
      </c>
      <c r="O1756">
        <v>23</v>
      </c>
      <c r="P1756">
        <v>41</v>
      </c>
      <c r="Q1756">
        <v>6</v>
      </c>
      <c r="R1756">
        <v>8</v>
      </c>
      <c r="S1756">
        <v>8</v>
      </c>
      <c r="T1756">
        <v>8</v>
      </c>
      <c r="U1756">
        <v>0</v>
      </c>
      <c r="V1756">
        <v>0</v>
      </c>
      <c r="W1756" t="s">
        <v>27</v>
      </c>
      <c r="X1756">
        <v>0</v>
      </c>
    </row>
    <row r="1757" spans="2:24" x14ac:dyDescent="0.2">
      <c r="B1757">
        <v>8427</v>
      </c>
      <c r="C1757">
        <v>1957</v>
      </c>
      <c r="D1757" t="s">
        <v>53</v>
      </c>
      <c r="E1757" t="s">
        <v>28</v>
      </c>
      <c r="F1757" t="s">
        <v>1990</v>
      </c>
      <c r="G1757">
        <v>0</v>
      </c>
      <c r="H1757">
        <v>0</v>
      </c>
      <c r="I1757" t="s">
        <v>74</v>
      </c>
      <c r="J1757">
        <v>78</v>
      </c>
      <c r="K1757">
        <v>556</v>
      </c>
      <c r="L1757">
        <v>14</v>
      </c>
      <c r="M1757">
        <v>717</v>
      </c>
      <c r="N1757">
        <v>210</v>
      </c>
      <c r="O1757">
        <v>0</v>
      </c>
      <c r="P1757">
        <v>43</v>
      </c>
      <c r="Q1757">
        <v>1</v>
      </c>
      <c r="R1757">
        <v>7</v>
      </c>
      <c r="S1757">
        <v>10</v>
      </c>
      <c r="T1757">
        <v>4</v>
      </c>
      <c r="U1757">
        <v>0</v>
      </c>
      <c r="V1757">
        <v>0</v>
      </c>
      <c r="W1757" t="s">
        <v>27</v>
      </c>
      <c r="X1757">
        <v>0</v>
      </c>
    </row>
    <row r="1758" spans="2:24" x14ac:dyDescent="0.2">
      <c r="B1758">
        <v>217</v>
      </c>
      <c r="C1758">
        <v>1957</v>
      </c>
      <c r="D1758" t="s">
        <v>53</v>
      </c>
      <c r="E1758" t="s">
        <v>28</v>
      </c>
      <c r="F1758" t="s">
        <v>1990</v>
      </c>
      <c r="G1758">
        <v>0</v>
      </c>
      <c r="H1758">
        <v>0</v>
      </c>
      <c r="I1758" t="s">
        <v>74</v>
      </c>
      <c r="J1758">
        <v>78</v>
      </c>
      <c r="K1758">
        <v>556</v>
      </c>
      <c r="L1758">
        <v>14</v>
      </c>
      <c r="M1758">
        <v>717</v>
      </c>
      <c r="N1758">
        <v>210</v>
      </c>
      <c r="O1758">
        <v>0</v>
      </c>
      <c r="P1758">
        <v>43</v>
      </c>
      <c r="Q1758">
        <v>1</v>
      </c>
      <c r="R1758">
        <v>7</v>
      </c>
      <c r="S1758">
        <v>10</v>
      </c>
      <c r="T1758">
        <v>4</v>
      </c>
      <c r="U1758">
        <v>0</v>
      </c>
      <c r="V1758">
        <v>0</v>
      </c>
      <c r="W1758" t="s">
        <v>31</v>
      </c>
      <c r="X1758">
        <v>0</v>
      </c>
    </row>
    <row r="1759" spans="2:24" x14ac:dyDescent="0.2">
      <c r="B1759">
        <v>6202</v>
      </c>
      <c r="C1759">
        <v>1961</v>
      </c>
      <c r="D1759" t="s">
        <v>23</v>
      </c>
      <c r="E1759" t="s">
        <v>36</v>
      </c>
      <c r="F1759" t="s">
        <v>1991</v>
      </c>
      <c r="G1759">
        <v>0</v>
      </c>
      <c r="H1759">
        <v>1</v>
      </c>
      <c r="I1759" s="1">
        <v>41039</v>
      </c>
      <c r="J1759">
        <v>78</v>
      </c>
      <c r="K1759">
        <v>571</v>
      </c>
      <c r="L1759">
        <v>50</v>
      </c>
      <c r="M1759">
        <v>142</v>
      </c>
      <c r="N1759">
        <v>33</v>
      </c>
      <c r="O1759">
        <v>50</v>
      </c>
      <c r="P1759">
        <v>159</v>
      </c>
      <c r="Q1759">
        <v>4</v>
      </c>
      <c r="R1759">
        <v>4</v>
      </c>
      <c r="S1759">
        <v>13</v>
      </c>
      <c r="T1759">
        <v>2</v>
      </c>
      <c r="U1759">
        <v>0</v>
      </c>
      <c r="V1759">
        <v>0</v>
      </c>
      <c r="W1759" t="s">
        <v>27</v>
      </c>
      <c r="X1759">
        <v>0</v>
      </c>
    </row>
    <row r="1760" spans="2:24" x14ac:dyDescent="0.2">
      <c r="B1760">
        <v>3856</v>
      </c>
      <c r="C1760">
        <v>1961</v>
      </c>
      <c r="D1760" t="s">
        <v>23</v>
      </c>
      <c r="E1760" t="s">
        <v>36</v>
      </c>
      <c r="F1760" t="s">
        <v>1991</v>
      </c>
      <c r="G1760">
        <v>0</v>
      </c>
      <c r="H1760">
        <v>1</v>
      </c>
      <c r="I1760" s="1">
        <v>41039</v>
      </c>
      <c r="J1760">
        <v>78</v>
      </c>
      <c r="K1760">
        <v>571</v>
      </c>
      <c r="L1760">
        <v>50</v>
      </c>
      <c r="M1760">
        <v>142</v>
      </c>
      <c r="N1760">
        <v>33</v>
      </c>
      <c r="O1760">
        <v>50</v>
      </c>
      <c r="P1760">
        <v>159</v>
      </c>
      <c r="Q1760">
        <v>4</v>
      </c>
      <c r="R1760">
        <v>4</v>
      </c>
      <c r="S1760">
        <v>13</v>
      </c>
      <c r="T1760">
        <v>2</v>
      </c>
      <c r="U1760">
        <v>0</v>
      </c>
      <c r="V1760">
        <v>0</v>
      </c>
      <c r="W1760" t="s">
        <v>27</v>
      </c>
      <c r="X1760">
        <v>0</v>
      </c>
    </row>
    <row r="1761" spans="2:24" x14ac:dyDescent="0.2">
      <c r="B1761">
        <v>10648</v>
      </c>
      <c r="C1761">
        <v>1983</v>
      </c>
      <c r="D1761" t="s">
        <v>43</v>
      </c>
      <c r="E1761" t="s">
        <v>36</v>
      </c>
      <c r="F1761" t="s">
        <v>1992</v>
      </c>
      <c r="G1761">
        <v>0</v>
      </c>
      <c r="H1761">
        <v>0</v>
      </c>
      <c r="I1761" t="s">
        <v>1932</v>
      </c>
      <c r="J1761">
        <v>78</v>
      </c>
      <c r="K1761">
        <v>398</v>
      </c>
      <c r="L1761">
        <v>96</v>
      </c>
      <c r="M1761">
        <v>447</v>
      </c>
      <c r="N1761">
        <v>220</v>
      </c>
      <c r="O1761">
        <v>96</v>
      </c>
      <c r="P1761">
        <v>32</v>
      </c>
      <c r="Q1761">
        <v>1</v>
      </c>
      <c r="R1761">
        <v>5</v>
      </c>
      <c r="S1761">
        <v>6</v>
      </c>
      <c r="T1761">
        <v>3</v>
      </c>
      <c r="U1761">
        <v>0</v>
      </c>
      <c r="V1761">
        <v>0</v>
      </c>
      <c r="W1761" t="s">
        <v>27</v>
      </c>
      <c r="X1761">
        <v>0</v>
      </c>
    </row>
    <row r="1762" spans="2:24" x14ac:dyDescent="0.2">
      <c r="B1762">
        <v>5120</v>
      </c>
      <c r="C1762">
        <v>1983</v>
      </c>
      <c r="D1762" t="s">
        <v>43</v>
      </c>
      <c r="E1762" t="s">
        <v>36</v>
      </c>
      <c r="F1762" t="s">
        <v>1992</v>
      </c>
      <c r="G1762">
        <v>0</v>
      </c>
      <c r="H1762">
        <v>0</v>
      </c>
      <c r="I1762" t="s">
        <v>1932</v>
      </c>
      <c r="J1762">
        <v>78</v>
      </c>
      <c r="K1762">
        <v>398</v>
      </c>
      <c r="L1762">
        <v>96</v>
      </c>
      <c r="M1762">
        <v>447</v>
      </c>
      <c r="N1762">
        <v>220</v>
      </c>
      <c r="O1762">
        <v>96</v>
      </c>
      <c r="P1762">
        <v>32</v>
      </c>
      <c r="Q1762">
        <v>1</v>
      </c>
      <c r="R1762">
        <v>5</v>
      </c>
      <c r="S1762">
        <v>6</v>
      </c>
      <c r="T1762">
        <v>3</v>
      </c>
      <c r="U1762">
        <v>0</v>
      </c>
      <c r="V1762">
        <v>0</v>
      </c>
      <c r="W1762" t="s">
        <v>67</v>
      </c>
      <c r="X1762">
        <v>0</v>
      </c>
    </row>
    <row r="1763" spans="2:24" x14ac:dyDescent="0.2">
      <c r="B1763">
        <v>6749</v>
      </c>
      <c r="C1763">
        <v>1967</v>
      </c>
      <c r="D1763" t="s">
        <v>23</v>
      </c>
      <c r="E1763" t="s">
        <v>28</v>
      </c>
      <c r="F1763" t="s">
        <v>1993</v>
      </c>
      <c r="G1763">
        <v>1</v>
      </c>
      <c r="H1763">
        <v>1</v>
      </c>
      <c r="I1763" s="1">
        <v>41129</v>
      </c>
      <c r="J1763">
        <v>78</v>
      </c>
      <c r="K1763">
        <v>957</v>
      </c>
      <c r="L1763">
        <v>47</v>
      </c>
      <c r="M1763">
        <v>494</v>
      </c>
      <c r="N1763">
        <v>82</v>
      </c>
      <c r="O1763">
        <v>47</v>
      </c>
      <c r="P1763">
        <v>95</v>
      </c>
      <c r="Q1763">
        <v>4</v>
      </c>
      <c r="R1763">
        <v>5</v>
      </c>
      <c r="S1763">
        <v>6</v>
      </c>
      <c r="T1763">
        <v>8</v>
      </c>
      <c r="U1763">
        <v>0</v>
      </c>
      <c r="V1763">
        <v>0</v>
      </c>
      <c r="W1763" t="s">
        <v>27</v>
      </c>
      <c r="X1763">
        <v>0</v>
      </c>
    </row>
    <row r="1764" spans="2:24" x14ac:dyDescent="0.2">
      <c r="B1764">
        <v>1584</v>
      </c>
      <c r="C1764">
        <v>1978</v>
      </c>
      <c r="D1764" t="s">
        <v>23</v>
      </c>
      <c r="E1764" t="s">
        <v>32</v>
      </c>
      <c r="F1764" t="s">
        <v>1994</v>
      </c>
      <c r="G1764">
        <v>1</v>
      </c>
      <c r="H1764">
        <v>0</v>
      </c>
      <c r="I1764" s="1">
        <v>41643</v>
      </c>
      <c r="J1764">
        <v>79</v>
      </c>
      <c r="K1764">
        <v>171</v>
      </c>
      <c r="L1764">
        <v>7</v>
      </c>
      <c r="M1764">
        <v>171</v>
      </c>
      <c r="N1764">
        <v>25</v>
      </c>
      <c r="O1764">
        <v>19</v>
      </c>
      <c r="P1764">
        <v>89</v>
      </c>
      <c r="Q1764">
        <v>6</v>
      </c>
      <c r="R1764">
        <v>8</v>
      </c>
      <c r="S1764">
        <v>5</v>
      </c>
      <c r="T1764">
        <v>8</v>
      </c>
      <c r="U1764">
        <v>0</v>
      </c>
      <c r="V1764">
        <v>0</v>
      </c>
      <c r="W1764" t="s">
        <v>67</v>
      </c>
      <c r="X1764">
        <v>0</v>
      </c>
    </row>
    <row r="1765" spans="2:24" x14ac:dyDescent="0.2">
      <c r="B1765">
        <v>9559</v>
      </c>
      <c r="C1765">
        <v>1962</v>
      </c>
      <c r="D1765" t="s">
        <v>40</v>
      </c>
      <c r="E1765" t="s">
        <v>32</v>
      </c>
      <c r="F1765" t="s">
        <v>1995</v>
      </c>
      <c r="G1765">
        <v>0</v>
      </c>
      <c r="H1765">
        <v>1</v>
      </c>
      <c r="I1765" t="s">
        <v>294</v>
      </c>
      <c r="J1765">
        <v>79</v>
      </c>
      <c r="K1765">
        <v>944</v>
      </c>
      <c r="L1765">
        <v>0</v>
      </c>
      <c r="M1765">
        <v>60</v>
      </c>
      <c r="N1765">
        <v>0</v>
      </c>
      <c r="O1765">
        <v>0</v>
      </c>
      <c r="P1765">
        <v>30</v>
      </c>
      <c r="Q1765">
        <v>2</v>
      </c>
      <c r="R1765">
        <v>7</v>
      </c>
      <c r="S1765">
        <v>13</v>
      </c>
      <c r="T1765">
        <v>5</v>
      </c>
      <c r="U1765">
        <v>0</v>
      </c>
      <c r="V1765">
        <v>0</v>
      </c>
      <c r="W1765" t="s">
        <v>31</v>
      </c>
      <c r="X1765">
        <v>1</v>
      </c>
    </row>
    <row r="1766" spans="2:24" x14ac:dyDescent="0.2">
      <c r="B1766">
        <v>771</v>
      </c>
      <c r="C1766">
        <v>1968</v>
      </c>
      <c r="D1766" t="s">
        <v>23</v>
      </c>
      <c r="E1766" t="s">
        <v>36</v>
      </c>
      <c r="F1766" t="s">
        <v>1996</v>
      </c>
      <c r="G1766">
        <v>0</v>
      </c>
      <c r="H1766">
        <v>1</v>
      </c>
      <c r="I1766" t="s">
        <v>1359</v>
      </c>
      <c r="J1766">
        <v>79</v>
      </c>
      <c r="K1766">
        <v>135</v>
      </c>
      <c r="L1766">
        <v>9</v>
      </c>
      <c r="M1766">
        <v>39</v>
      </c>
      <c r="N1766">
        <v>4</v>
      </c>
      <c r="O1766">
        <v>0</v>
      </c>
      <c r="P1766">
        <v>7</v>
      </c>
      <c r="Q1766">
        <v>1</v>
      </c>
      <c r="R1766">
        <v>2</v>
      </c>
      <c r="S1766">
        <v>5</v>
      </c>
      <c r="T1766">
        <v>2</v>
      </c>
      <c r="U1766">
        <v>0</v>
      </c>
      <c r="V1766">
        <v>0</v>
      </c>
      <c r="W1766" t="s">
        <v>46</v>
      </c>
      <c r="X1766">
        <v>0</v>
      </c>
    </row>
    <row r="1767" spans="2:24" x14ac:dyDescent="0.2">
      <c r="B1767">
        <v>5237</v>
      </c>
      <c r="C1767">
        <v>1951</v>
      </c>
      <c r="D1767" t="s">
        <v>40</v>
      </c>
      <c r="E1767" t="s">
        <v>28</v>
      </c>
      <c r="F1767" t="s">
        <v>1997</v>
      </c>
      <c r="G1767">
        <v>1</v>
      </c>
      <c r="H1767">
        <v>2</v>
      </c>
      <c r="I1767" s="1">
        <v>41640</v>
      </c>
      <c r="J1767">
        <v>79</v>
      </c>
      <c r="K1767">
        <v>28</v>
      </c>
      <c r="L1767">
        <v>1</v>
      </c>
      <c r="M1767">
        <v>21</v>
      </c>
      <c r="N1767">
        <v>3</v>
      </c>
      <c r="O1767">
        <v>0</v>
      </c>
      <c r="P1767">
        <v>10</v>
      </c>
      <c r="Q1767">
        <v>3</v>
      </c>
      <c r="R1767">
        <v>2</v>
      </c>
      <c r="S1767">
        <v>3</v>
      </c>
      <c r="T1767">
        <v>5</v>
      </c>
      <c r="U1767">
        <v>0</v>
      </c>
      <c r="V1767">
        <v>0</v>
      </c>
      <c r="W1767" t="s">
        <v>38</v>
      </c>
      <c r="X1767">
        <v>0</v>
      </c>
    </row>
    <row r="1768" spans="2:24" x14ac:dyDescent="0.2">
      <c r="B1768">
        <v>2461</v>
      </c>
      <c r="C1768">
        <v>1956</v>
      </c>
      <c r="D1768" t="s">
        <v>53</v>
      </c>
      <c r="E1768" t="s">
        <v>28</v>
      </c>
      <c r="F1768" t="s">
        <v>1998</v>
      </c>
      <c r="G1768">
        <v>1</v>
      </c>
      <c r="H1768">
        <v>1</v>
      </c>
      <c r="I1768" t="s">
        <v>1999</v>
      </c>
      <c r="J1768">
        <v>79</v>
      </c>
      <c r="K1768">
        <v>26</v>
      </c>
      <c r="L1768">
        <v>1</v>
      </c>
      <c r="M1768">
        <v>11</v>
      </c>
      <c r="N1768">
        <v>0</v>
      </c>
      <c r="O1768">
        <v>1</v>
      </c>
      <c r="P1768">
        <v>4</v>
      </c>
      <c r="Q1768">
        <v>2</v>
      </c>
      <c r="R1768">
        <v>1</v>
      </c>
      <c r="S1768">
        <v>3</v>
      </c>
      <c r="T1768">
        <v>3</v>
      </c>
      <c r="U1768">
        <v>0</v>
      </c>
      <c r="V1768">
        <v>0</v>
      </c>
      <c r="W1768" t="s">
        <v>31</v>
      </c>
      <c r="X1768">
        <v>0</v>
      </c>
    </row>
    <row r="1769" spans="2:24" x14ac:dyDescent="0.2">
      <c r="B1769">
        <v>5474</v>
      </c>
      <c r="C1769">
        <v>1971</v>
      </c>
      <c r="D1769" t="s">
        <v>23</v>
      </c>
      <c r="E1769" t="s">
        <v>28</v>
      </c>
      <c r="F1769" t="s">
        <v>2000</v>
      </c>
      <c r="G1769">
        <v>1</v>
      </c>
      <c r="H1769">
        <v>0</v>
      </c>
      <c r="I1769" t="s">
        <v>2001</v>
      </c>
      <c r="J1769">
        <v>79</v>
      </c>
      <c r="K1769">
        <v>45</v>
      </c>
      <c r="L1769">
        <v>7</v>
      </c>
      <c r="M1769">
        <v>99</v>
      </c>
      <c r="N1769">
        <v>4</v>
      </c>
      <c r="O1769">
        <v>25</v>
      </c>
      <c r="P1769">
        <v>43</v>
      </c>
      <c r="Q1769">
        <v>3</v>
      </c>
      <c r="R1769">
        <v>4</v>
      </c>
      <c r="S1769">
        <v>4</v>
      </c>
      <c r="T1769">
        <v>6</v>
      </c>
      <c r="U1769">
        <v>0</v>
      </c>
      <c r="V1769">
        <v>0</v>
      </c>
      <c r="W1769" t="s">
        <v>35</v>
      </c>
      <c r="X1769">
        <v>0</v>
      </c>
    </row>
    <row r="1770" spans="2:24" x14ac:dyDescent="0.2">
      <c r="B1770">
        <v>2895</v>
      </c>
      <c r="C1770">
        <v>1964</v>
      </c>
      <c r="D1770" t="s">
        <v>23</v>
      </c>
      <c r="E1770" t="s">
        <v>28</v>
      </c>
      <c r="F1770" t="s">
        <v>2002</v>
      </c>
      <c r="G1770">
        <v>0</v>
      </c>
      <c r="H1770">
        <v>1</v>
      </c>
      <c r="I1770" t="s">
        <v>1289</v>
      </c>
      <c r="J1770">
        <v>79</v>
      </c>
      <c r="K1770">
        <v>104</v>
      </c>
      <c r="L1770">
        <v>1</v>
      </c>
      <c r="M1770">
        <v>54</v>
      </c>
      <c r="N1770">
        <v>13</v>
      </c>
      <c r="O1770">
        <v>9</v>
      </c>
      <c r="P1770">
        <v>14</v>
      </c>
      <c r="Q1770">
        <v>2</v>
      </c>
      <c r="R1770">
        <v>3</v>
      </c>
      <c r="S1770">
        <v>5</v>
      </c>
      <c r="T1770">
        <v>5</v>
      </c>
      <c r="U1770">
        <v>0</v>
      </c>
      <c r="V1770">
        <v>0</v>
      </c>
      <c r="W1770" t="s">
        <v>50</v>
      </c>
      <c r="X1770">
        <v>0</v>
      </c>
    </row>
    <row r="1771" spans="2:24" x14ac:dyDescent="0.2">
      <c r="B1771">
        <v>7972</v>
      </c>
      <c r="C1771">
        <v>1956</v>
      </c>
      <c r="D1771" t="s">
        <v>23</v>
      </c>
      <c r="E1771" t="s">
        <v>28</v>
      </c>
      <c r="F1771" t="s">
        <v>2003</v>
      </c>
      <c r="G1771">
        <v>0</v>
      </c>
      <c r="H1771">
        <v>0</v>
      </c>
      <c r="I1771" t="s">
        <v>1390</v>
      </c>
      <c r="J1771">
        <v>79</v>
      </c>
      <c r="K1771">
        <v>400</v>
      </c>
      <c r="L1771">
        <v>32</v>
      </c>
      <c r="M1771">
        <v>519</v>
      </c>
      <c r="N1771">
        <v>71</v>
      </c>
      <c r="O1771">
        <v>75</v>
      </c>
      <c r="P1771">
        <v>54</v>
      </c>
      <c r="Q1771">
        <v>1</v>
      </c>
      <c r="R1771">
        <v>3</v>
      </c>
      <c r="S1771">
        <v>9</v>
      </c>
      <c r="T1771">
        <v>1</v>
      </c>
      <c r="U1771">
        <v>0</v>
      </c>
      <c r="V1771">
        <v>0</v>
      </c>
      <c r="W1771" t="s">
        <v>27</v>
      </c>
      <c r="X1771">
        <v>0</v>
      </c>
    </row>
    <row r="1772" spans="2:24" x14ac:dyDescent="0.2">
      <c r="B1772">
        <v>10067</v>
      </c>
      <c r="C1772">
        <v>1977</v>
      </c>
      <c r="D1772" t="s">
        <v>43</v>
      </c>
      <c r="E1772" t="s">
        <v>36</v>
      </c>
      <c r="F1772" t="s">
        <v>2004</v>
      </c>
      <c r="G1772">
        <v>1</v>
      </c>
      <c r="H1772">
        <v>1</v>
      </c>
      <c r="I1772" s="1">
        <v>41555</v>
      </c>
      <c r="J1772">
        <v>79</v>
      </c>
      <c r="K1772">
        <v>4</v>
      </c>
      <c r="L1772">
        <v>0</v>
      </c>
      <c r="M1772">
        <v>4</v>
      </c>
      <c r="N1772">
        <v>0</v>
      </c>
      <c r="O1772">
        <v>0</v>
      </c>
      <c r="P1772">
        <v>5</v>
      </c>
      <c r="Q1772">
        <v>1</v>
      </c>
      <c r="R1772">
        <v>1</v>
      </c>
      <c r="S1772">
        <v>2</v>
      </c>
      <c r="T1772">
        <v>7</v>
      </c>
      <c r="U1772">
        <v>0</v>
      </c>
      <c r="V1772">
        <v>0</v>
      </c>
      <c r="W1772" t="s">
        <v>46</v>
      </c>
      <c r="X1772">
        <v>0</v>
      </c>
    </row>
    <row r="1773" spans="2:24" x14ac:dyDescent="0.2">
      <c r="B1773">
        <v>500</v>
      </c>
      <c r="C1773">
        <v>1978</v>
      </c>
      <c r="D1773" t="s">
        <v>23</v>
      </c>
      <c r="E1773" t="s">
        <v>36</v>
      </c>
      <c r="F1773" t="s">
        <v>2005</v>
      </c>
      <c r="G1773">
        <v>0</v>
      </c>
      <c r="H1773">
        <v>0</v>
      </c>
      <c r="I1773" s="1">
        <v>41433</v>
      </c>
      <c r="J1773">
        <v>79</v>
      </c>
      <c r="K1773">
        <v>908</v>
      </c>
      <c r="L1773">
        <v>43</v>
      </c>
      <c r="M1773">
        <v>735</v>
      </c>
      <c r="N1773">
        <v>40</v>
      </c>
      <c r="O1773">
        <v>194</v>
      </c>
      <c r="P1773">
        <v>21</v>
      </c>
      <c r="Q1773">
        <v>1</v>
      </c>
      <c r="R1773">
        <v>7</v>
      </c>
      <c r="S1773">
        <v>9</v>
      </c>
      <c r="T1773">
        <v>2</v>
      </c>
      <c r="U1773">
        <v>1</v>
      </c>
      <c r="V1773">
        <v>0</v>
      </c>
      <c r="W1773" t="s">
        <v>27</v>
      </c>
      <c r="X1773">
        <v>3</v>
      </c>
    </row>
    <row r="1774" spans="2:24" x14ac:dyDescent="0.2">
      <c r="B1774">
        <v>922</v>
      </c>
      <c r="C1774">
        <v>1980</v>
      </c>
      <c r="D1774" t="s">
        <v>43</v>
      </c>
      <c r="E1774" t="s">
        <v>32</v>
      </c>
      <c r="F1774" t="s">
        <v>2006</v>
      </c>
      <c r="G1774">
        <v>1</v>
      </c>
      <c r="H1774">
        <v>1</v>
      </c>
      <c r="I1774" s="1">
        <v>41369</v>
      </c>
      <c r="J1774">
        <v>79</v>
      </c>
      <c r="K1774">
        <v>16</v>
      </c>
      <c r="L1774">
        <v>2</v>
      </c>
      <c r="M1774">
        <v>11</v>
      </c>
      <c r="N1774">
        <v>3</v>
      </c>
      <c r="O1774">
        <v>0</v>
      </c>
      <c r="P1774">
        <v>16</v>
      </c>
      <c r="Q1774">
        <v>2</v>
      </c>
      <c r="R1774">
        <v>1</v>
      </c>
      <c r="S1774">
        <v>2</v>
      </c>
      <c r="T1774">
        <v>8</v>
      </c>
      <c r="U1774">
        <v>0</v>
      </c>
      <c r="V1774">
        <v>0</v>
      </c>
      <c r="W1774" t="s">
        <v>46</v>
      </c>
      <c r="X1774">
        <v>1</v>
      </c>
    </row>
    <row r="1775" spans="2:24" x14ac:dyDescent="0.2">
      <c r="B1775">
        <v>2861</v>
      </c>
      <c r="C1775">
        <v>1984</v>
      </c>
      <c r="D1775" t="s">
        <v>23</v>
      </c>
      <c r="E1775" t="s">
        <v>28</v>
      </c>
      <c r="F1775" t="s">
        <v>2007</v>
      </c>
      <c r="G1775">
        <v>1</v>
      </c>
      <c r="H1775">
        <v>0</v>
      </c>
      <c r="I1775" t="s">
        <v>1402</v>
      </c>
      <c r="J1775">
        <v>79</v>
      </c>
      <c r="K1775">
        <v>9</v>
      </c>
      <c r="L1775">
        <v>1</v>
      </c>
      <c r="M1775">
        <v>6</v>
      </c>
      <c r="N1775">
        <v>3</v>
      </c>
      <c r="O1775">
        <v>0</v>
      </c>
      <c r="P1775">
        <v>4</v>
      </c>
      <c r="Q1775">
        <v>1</v>
      </c>
      <c r="R1775">
        <v>1</v>
      </c>
      <c r="S1775">
        <v>2</v>
      </c>
      <c r="T1775">
        <v>8</v>
      </c>
      <c r="U1775">
        <v>0</v>
      </c>
      <c r="V1775">
        <v>0</v>
      </c>
      <c r="W1775" t="s">
        <v>27</v>
      </c>
      <c r="X1775">
        <v>0</v>
      </c>
    </row>
    <row r="1776" spans="2:24" x14ac:dyDescent="0.2">
      <c r="B1776">
        <v>375</v>
      </c>
      <c r="C1776">
        <v>1955</v>
      </c>
      <c r="D1776" t="s">
        <v>23</v>
      </c>
      <c r="E1776" t="s">
        <v>24</v>
      </c>
      <c r="F1776" t="s">
        <v>2008</v>
      </c>
      <c r="G1776">
        <v>0</v>
      </c>
      <c r="H1776">
        <v>0</v>
      </c>
      <c r="I1776" t="s">
        <v>1056</v>
      </c>
      <c r="J1776">
        <v>79</v>
      </c>
      <c r="K1776">
        <v>516</v>
      </c>
      <c r="L1776">
        <v>56</v>
      </c>
      <c r="M1776">
        <v>449</v>
      </c>
      <c r="N1776">
        <v>86</v>
      </c>
      <c r="O1776">
        <v>33</v>
      </c>
      <c r="P1776">
        <v>16</v>
      </c>
      <c r="Q1776">
        <v>1</v>
      </c>
      <c r="R1776">
        <v>2</v>
      </c>
      <c r="S1776">
        <v>11</v>
      </c>
      <c r="T1776">
        <v>1</v>
      </c>
      <c r="U1776">
        <v>0</v>
      </c>
      <c r="V1776">
        <v>0</v>
      </c>
      <c r="W1776" t="s">
        <v>27</v>
      </c>
      <c r="X1776">
        <v>0</v>
      </c>
    </row>
    <row r="1777" spans="2:24" x14ac:dyDescent="0.2">
      <c r="B1777">
        <v>10936</v>
      </c>
      <c r="C1777">
        <v>1966</v>
      </c>
      <c r="D1777" t="s">
        <v>23</v>
      </c>
      <c r="E1777" t="s">
        <v>32</v>
      </c>
      <c r="F1777" t="s">
        <v>2009</v>
      </c>
      <c r="G1777">
        <v>0</v>
      </c>
      <c r="H1777">
        <v>0</v>
      </c>
      <c r="I1777" t="s">
        <v>695</v>
      </c>
      <c r="J1777">
        <v>79</v>
      </c>
      <c r="K1777">
        <v>597</v>
      </c>
      <c r="L1777">
        <v>166</v>
      </c>
      <c r="M1777">
        <v>597</v>
      </c>
      <c r="N1777">
        <v>172</v>
      </c>
      <c r="O1777">
        <v>166</v>
      </c>
      <c r="P1777">
        <v>249</v>
      </c>
      <c r="Q1777">
        <v>1</v>
      </c>
      <c r="R1777">
        <v>5</v>
      </c>
      <c r="S1777">
        <v>4</v>
      </c>
      <c r="T1777">
        <v>3</v>
      </c>
      <c r="U1777">
        <v>0</v>
      </c>
      <c r="V1777">
        <v>0</v>
      </c>
      <c r="W1777" t="s">
        <v>38</v>
      </c>
      <c r="X1777">
        <v>0</v>
      </c>
    </row>
    <row r="1778" spans="2:24" x14ac:dyDescent="0.2">
      <c r="B1778">
        <v>10314</v>
      </c>
      <c r="C1778">
        <v>1949</v>
      </c>
      <c r="D1778" t="s">
        <v>40</v>
      </c>
      <c r="E1778" t="s">
        <v>32</v>
      </c>
      <c r="F1778" t="s">
        <v>2010</v>
      </c>
      <c r="G1778">
        <v>0</v>
      </c>
      <c r="H1778">
        <v>0</v>
      </c>
      <c r="I1778" t="s">
        <v>1037</v>
      </c>
      <c r="J1778">
        <v>79</v>
      </c>
      <c r="K1778">
        <v>847</v>
      </c>
      <c r="L1778">
        <v>66</v>
      </c>
      <c r="M1778">
        <v>119</v>
      </c>
      <c r="N1778">
        <v>86</v>
      </c>
      <c r="O1778">
        <v>89</v>
      </c>
      <c r="P1778">
        <v>111</v>
      </c>
      <c r="Q1778">
        <v>1</v>
      </c>
      <c r="R1778">
        <v>9</v>
      </c>
      <c r="S1778">
        <v>5</v>
      </c>
      <c r="T1778">
        <v>4</v>
      </c>
      <c r="U1778">
        <v>1</v>
      </c>
      <c r="V1778">
        <v>0</v>
      </c>
      <c r="W1778" t="s">
        <v>50</v>
      </c>
      <c r="X1778">
        <v>2</v>
      </c>
    </row>
    <row r="1779" spans="2:24" x14ac:dyDescent="0.2">
      <c r="B1779">
        <v>4240</v>
      </c>
      <c r="C1779">
        <v>1979</v>
      </c>
      <c r="D1779" t="s">
        <v>23</v>
      </c>
      <c r="E1779" t="s">
        <v>32</v>
      </c>
      <c r="F1779" t="s">
        <v>2011</v>
      </c>
      <c r="G1779">
        <v>1</v>
      </c>
      <c r="H1779">
        <v>0</v>
      </c>
      <c r="I1779" s="1">
        <v>40979</v>
      </c>
      <c r="J1779">
        <v>79</v>
      </c>
      <c r="K1779">
        <v>4</v>
      </c>
      <c r="L1779">
        <v>9</v>
      </c>
      <c r="M1779">
        <v>16</v>
      </c>
      <c r="N1779">
        <v>17</v>
      </c>
      <c r="O1779">
        <v>0</v>
      </c>
      <c r="P1779">
        <v>12</v>
      </c>
      <c r="Q1779">
        <v>2</v>
      </c>
      <c r="R1779">
        <v>2</v>
      </c>
      <c r="S1779">
        <v>2</v>
      </c>
      <c r="T1779">
        <v>8</v>
      </c>
      <c r="U1779">
        <v>0</v>
      </c>
      <c r="V1779">
        <v>0</v>
      </c>
      <c r="W1779" t="s">
        <v>27</v>
      </c>
      <c r="X1779">
        <v>0</v>
      </c>
    </row>
    <row r="1780" spans="2:24" x14ac:dyDescent="0.2">
      <c r="B1780">
        <v>2674</v>
      </c>
      <c r="C1780">
        <v>1959</v>
      </c>
      <c r="D1780" t="s">
        <v>53</v>
      </c>
      <c r="E1780" t="s">
        <v>28</v>
      </c>
      <c r="F1780" t="s">
        <v>2012</v>
      </c>
      <c r="G1780">
        <v>0</v>
      </c>
      <c r="H1780">
        <v>1</v>
      </c>
      <c r="I1780" s="1">
        <v>41008</v>
      </c>
      <c r="J1780">
        <v>79</v>
      </c>
      <c r="K1780">
        <v>543</v>
      </c>
      <c r="L1780">
        <v>10</v>
      </c>
      <c r="M1780">
        <v>205</v>
      </c>
      <c r="N1780">
        <v>160</v>
      </c>
      <c r="O1780">
        <v>143</v>
      </c>
      <c r="P1780">
        <v>82</v>
      </c>
      <c r="Q1780">
        <v>1</v>
      </c>
      <c r="R1780">
        <v>6</v>
      </c>
      <c r="S1780">
        <v>6</v>
      </c>
      <c r="T1780">
        <v>3</v>
      </c>
      <c r="U1780">
        <v>1</v>
      </c>
      <c r="V1780">
        <v>0</v>
      </c>
      <c r="W1780" t="s">
        <v>35</v>
      </c>
      <c r="X1780">
        <v>0</v>
      </c>
    </row>
    <row r="1781" spans="2:24" x14ac:dyDescent="0.2">
      <c r="B1781">
        <v>2563</v>
      </c>
      <c r="C1781">
        <v>1962</v>
      </c>
      <c r="D1781" t="s">
        <v>118</v>
      </c>
      <c r="E1781" t="s">
        <v>32</v>
      </c>
      <c r="F1781" t="s">
        <v>2013</v>
      </c>
      <c r="G1781">
        <v>0</v>
      </c>
      <c r="H1781">
        <v>0</v>
      </c>
      <c r="I1781" t="s">
        <v>30</v>
      </c>
      <c r="J1781">
        <v>80</v>
      </c>
      <c r="K1781">
        <v>1</v>
      </c>
      <c r="L1781">
        <v>9</v>
      </c>
      <c r="M1781">
        <v>7</v>
      </c>
      <c r="N1781">
        <v>2</v>
      </c>
      <c r="O1781">
        <v>14</v>
      </c>
      <c r="P1781">
        <v>10</v>
      </c>
      <c r="Q1781">
        <v>1</v>
      </c>
      <c r="R1781">
        <v>2</v>
      </c>
      <c r="S1781">
        <v>3</v>
      </c>
      <c r="T1781">
        <v>6</v>
      </c>
      <c r="U1781">
        <v>0</v>
      </c>
      <c r="V1781">
        <v>0</v>
      </c>
      <c r="W1781" t="s">
        <v>50</v>
      </c>
      <c r="X1781">
        <v>0</v>
      </c>
    </row>
    <row r="1782" spans="2:24" x14ac:dyDescent="0.2">
      <c r="B1782">
        <v>8312</v>
      </c>
      <c r="C1782">
        <v>1962</v>
      </c>
      <c r="D1782" t="s">
        <v>118</v>
      </c>
      <c r="E1782" t="s">
        <v>32</v>
      </c>
      <c r="F1782" t="s">
        <v>2013</v>
      </c>
      <c r="G1782">
        <v>0</v>
      </c>
      <c r="H1782">
        <v>0</v>
      </c>
      <c r="I1782" t="s">
        <v>30</v>
      </c>
      <c r="J1782">
        <v>80</v>
      </c>
      <c r="K1782">
        <v>1</v>
      </c>
      <c r="L1782">
        <v>9</v>
      </c>
      <c r="M1782">
        <v>7</v>
      </c>
      <c r="N1782">
        <v>2</v>
      </c>
      <c r="O1782">
        <v>14</v>
      </c>
      <c r="P1782">
        <v>10</v>
      </c>
      <c r="Q1782">
        <v>1</v>
      </c>
      <c r="R1782">
        <v>2</v>
      </c>
      <c r="S1782">
        <v>3</v>
      </c>
      <c r="T1782">
        <v>6</v>
      </c>
      <c r="U1782">
        <v>0</v>
      </c>
      <c r="V1782">
        <v>0</v>
      </c>
      <c r="W1782" t="s">
        <v>27</v>
      </c>
      <c r="X1782">
        <v>0</v>
      </c>
    </row>
    <row r="1783" spans="2:24" x14ac:dyDescent="0.2">
      <c r="B1783">
        <v>6999</v>
      </c>
      <c r="C1783">
        <v>1981</v>
      </c>
      <c r="D1783" t="s">
        <v>53</v>
      </c>
      <c r="E1783" t="s">
        <v>32</v>
      </c>
      <c r="F1783" t="s">
        <v>2014</v>
      </c>
      <c r="G1783">
        <v>0</v>
      </c>
      <c r="H1783">
        <v>0</v>
      </c>
      <c r="I1783" t="s">
        <v>34</v>
      </c>
      <c r="J1783">
        <v>80</v>
      </c>
      <c r="K1783">
        <v>656</v>
      </c>
      <c r="L1783">
        <v>16</v>
      </c>
      <c r="M1783">
        <v>106</v>
      </c>
      <c r="N1783">
        <v>32</v>
      </c>
      <c r="O1783">
        <v>16</v>
      </c>
      <c r="P1783">
        <v>8</v>
      </c>
      <c r="Q1783">
        <v>1</v>
      </c>
      <c r="R1783">
        <v>7</v>
      </c>
      <c r="S1783">
        <v>12</v>
      </c>
      <c r="T1783">
        <v>3</v>
      </c>
      <c r="U1783">
        <v>0</v>
      </c>
      <c r="V1783">
        <v>0</v>
      </c>
      <c r="W1783" t="s">
        <v>50</v>
      </c>
      <c r="X1783">
        <v>0</v>
      </c>
    </row>
    <row r="1784" spans="2:24" x14ac:dyDescent="0.2">
      <c r="B1784">
        <v>7574</v>
      </c>
      <c r="C1784">
        <v>1980</v>
      </c>
      <c r="D1784" t="s">
        <v>40</v>
      </c>
      <c r="E1784" t="s">
        <v>36</v>
      </c>
      <c r="F1784" t="s">
        <v>2015</v>
      </c>
      <c r="G1784">
        <v>1</v>
      </c>
      <c r="H1784">
        <v>0</v>
      </c>
      <c r="I1784" s="1">
        <v>41917</v>
      </c>
      <c r="J1784">
        <v>80</v>
      </c>
      <c r="K1784">
        <v>11</v>
      </c>
      <c r="L1784">
        <v>0</v>
      </c>
      <c r="M1784">
        <v>13</v>
      </c>
      <c r="N1784">
        <v>2</v>
      </c>
      <c r="O1784">
        <v>4</v>
      </c>
      <c r="P1784">
        <v>11</v>
      </c>
      <c r="Q1784">
        <v>1</v>
      </c>
      <c r="R1784">
        <v>2</v>
      </c>
      <c r="S1784">
        <v>3</v>
      </c>
      <c r="T1784">
        <v>4</v>
      </c>
      <c r="U1784">
        <v>0</v>
      </c>
      <c r="V1784">
        <v>0</v>
      </c>
      <c r="W1784" t="s">
        <v>67</v>
      </c>
      <c r="X1784">
        <v>0</v>
      </c>
    </row>
    <row r="1785" spans="2:24" x14ac:dyDescent="0.2">
      <c r="B1785">
        <v>5223</v>
      </c>
      <c r="C1785">
        <v>1967</v>
      </c>
      <c r="D1785" t="s">
        <v>53</v>
      </c>
      <c r="E1785" t="s">
        <v>36</v>
      </c>
      <c r="F1785" t="s">
        <v>2016</v>
      </c>
      <c r="G1785">
        <v>0</v>
      </c>
      <c r="H1785">
        <v>1</v>
      </c>
      <c r="I1785" t="s">
        <v>1792</v>
      </c>
      <c r="J1785">
        <v>80</v>
      </c>
      <c r="K1785">
        <v>33</v>
      </c>
      <c r="L1785">
        <v>8</v>
      </c>
      <c r="M1785">
        <v>10</v>
      </c>
      <c r="N1785">
        <v>2</v>
      </c>
      <c r="O1785">
        <v>10</v>
      </c>
      <c r="P1785">
        <v>3</v>
      </c>
      <c r="Q1785">
        <v>2</v>
      </c>
      <c r="R1785">
        <v>2</v>
      </c>
      <c r="S1785">
        <v>3</v>
      </c>
      <c r="T1785">
        <v>4</v>
      </c>
      <c r="U1785">
        <v>0</v>
      </c>
      <c r="V1785">
        <v>0</v>
      </c>
      <c r="W1785" t="s">
        <v>67</v>
      </c>
      <c r="X1785">
        <v>0</v>
      </c>
    </row>
    <row r="1786" spans="2:24" x14ac:dyDescent="0.2">
      <c r="B1786">
        <v>2952</v>
      </c>
      <c r="C1786">
        <v>1978</v>
      </c>
      <c r="D1786" t="s">
        <v>53</v>
      </c>
      <c r="E1786" t="s">
        <v>28</v>
      </c>
      <c r="F1786" t="s">
        <v>2017</v>
      </c>
      <c r="G1786">
        <v>1</v>
      </c>
      <c r="H1786">
        <v>0</v>
      </c>
      <c r="I1786" t="s">
        <v>1070</v>
      </c>
      <c r="J1786">
        <v>80</v>
      </c>
      <c r="K1786">
        <v>29</v>
      </c>
      <c r="L1786">
        <v>3</v>
      </c>
      <c r="M1786">
        <v>30</v>
      </c>
      <c r="N1786">
        <v>3</v>
      </c>
      <c r="O1786">
        <v>2</v>
      </c>
      <c r="P1786">
        <v>9</v>
      </c>
      <c r="Q1786">
        <v>2</v>
      </c>
      <c r="R1786">
        <v>3</v>
      </c>
      <c r="S1786">
        <v>3</v>
      </c>
      <c r="T1786">
        <v>6</v>
      </c>
      <c r="U1786">
        <v>0</v>
      </c>
      <c r="V1786">
        <v>0</v>
      </c>
      <c r="W1786" t="s">
        <v>27</v>
      </c>
      <c r="X1786">
        <v>0</v>
      </c>
    </row>
    <row r="1787" spans="2:24" x14ac:dyDescent="0.2">
      <c r="B1787">
        <v>7683</v>
      </c>
      <c r="C1787">
        <v>1969</v>
      </c>
      <c r="D1787" t="s">
        <v>53</v>
      </c>
      <c r="E1787" t="s">
        <v>32</v>
      </c>
      <c r="F1787" t="s">
        <v>2018</v>
      </c>
      <c r="G1787">
        <v>0</v>
      </c>
      <c r="H1787">
        <v>1</v>
      </c>
      <c r="I1787" t="s">
        <v>584</v>
      </c>
      <c r="J1787">
        <v>80</v>
      </c>
      <c r="K1787">
        <v>554</v>
      </c>
      <c r="L1787">
        <v>35</v>
      </c>
      <c r="M1787">
        <v>113</v>
      </c>
      <c r="N1787">
        <v>0</v>
      </c>
      <c r="O1787">
        <v>7</v>
      </c>
      <c r="P1787">
        <v>78</v>
      </c>
      <c r="Q1787">
        <v>3</v>
      </c>
      <c r="R1787">
        <v>5</v>
      </c>
      <c r="S1787">
        <v>12</v>
      </c>
      <c r="T1787">
        <v>3</v>
      </c>
      <c r="U1787">
        <v>0</v>
      </c>
      <c r="V1787">
        <v>0</v>
      </c>
      <c r="W1787" t="s">
        <v>27</v>
      </c>
      <c r="X1787">
        <v>0</v>
      </c>
    </row>
    <row r="1788" spans="2:24" x14ac:dyDescent="0.2">
      <c r="B1788">
        <v>9481</v>
      </c>
      <c r="C1788">
        <v>1977</v>
      </c>
      <c r="D1788" t="s">
        <v>23</v>
      </c>
      <c r="E1788" t="s">
        <v>32</v>
      </c>
      <c r="F1788" t="s">
        <v>2019</v>
      </c>
      <c r="G1788">
        <v>1</v>
      </c>
      <c r="H1788">
        <v>0</v>
      </c>
      <c r="I1788" t="s">
        <v>166</v>
      </c>
      <c r="J1788">
        <v>80</v>
      </c>
      <c r="K1788">
        <v>9</v>
      </c>
      <c r="L1788">
        <v>9</v>
      </c>
      <c r="M1788">
        <v>11</v>
      </c>
      <c r="N1788">
        <v>13</v>
      </c>
      <c r="O1788">
        <v>10</v>
      </c>
      <c r="P1788">
        <v>16</v>
      </c>
      <c r="Q1788">
        <v>4</v>
      </c>
      <c r="R1788">
        <v>3</v>
      </c>
      <c r="S1788">
        <v>3</v>
      </c>
      <c r="T1788">
        <v>8</v>
      </c>
      <c r="U1788">
        <v>0</v>
      </c>
      <c r="V1788">
        <v>0</v>
      </c>
      <c r="W1788" t="s">
        <v>31</v>
      </c>
      <c r="X1788">
        <v>0</v>
      </c>
    </row>
    <row r="1789" spans="2:24" x14ac:dyDescent="0.2">
      <c r="B1789">
        <v>9907</v>
      </c>
      <c r="C1789">
        <v>1970</v>
      </c>
      <c r="D1789" t="s">
        <v>53</v>
      </c>
      <c r="E1789" t="s">
        <v>36</v>
      </c>
      <c r="F1789" t="s">
        <v>2020</v>
      </c>
      <c r="G1789">
        <v>0</v>
      </c>
      <c r="H1789">
        <v>1</v>
      </c>
      <c r="I1789" s="1">
        <v>41376</v>
      </c>
      <c r="J1789">
        <v>80</v>
      </c>
      <c r="K1789">
        <v>742</v>
      </c>
      <c r="L1789">
        <v>28</v>
      </c>
      <c r="M1789">
        <v>152</v>
      </c>
      <c r="N1789">
        <v>25</v>
      </c>
      <c r="O1789">
        <v>9</v>
      </c>
      <c r="P1789">
        <v>57</v>
      </c>
      <c r="Q1789">
        <v>2</v>
      </c>
      <c r="R1789">
        <v>6</v>
      </c>
      <c r="S1789">
        <v>10</v>
      </c>
      <c r="T1789">
        <v>4</v>
      </c>
      <c r="U1789">
        <v>0</v>
      </c>
      <c r="V1789">
        <v>0</v>
      </c>
      <c r="W1789" t="s">
        <v>46</v>
      </c>
      <c r="X1789">
        <v>0</v>
      </c>
    </row>
    <row r="1790" spans="2:24" x14ac:dyDescent="0.2">
      <c r="B1790">
        <v>5454</v>
      </c>
      <c r="C1790">
        <v>1980</v>
      </c>
      <c r="D1790" t="s">
        <v>53</v>
      </c>
      <c r="E1790" t="s">
        <v>32</v>
      </c>
      <c r="F1790" t="s">
        <v>2021</v>
      </c>
      <c r="G1790">
        <v>1</v>
      </c>
      <c r="H1790">
        <v>0</v>
      </c>
      <c r="I1790" s="1">
        <v>41286</v>
      </c>
      <c r="J1790">
        <v>80</v>
      </c>
      <c r="K1790">
        <v>37</v>
      </c>
      <c r="L1790">
        <v>0</v>
      </c>
      <c r="M1790">
        <v>7</v>
      </c>
      <c r="N1790">
        <v>3</v>
      </c>
      <c r="O1790">
        <v>0</v>
      </c>
      <c r="P1790">
        <v>3</v>
      </c>
      <c r="Q1790">
        <v>1</v>
      </c>
      <c r="R1790">
        <v>2</v>
      </c>
      <c r="S1790">
        <v>3</v>
      </c>
      <c r="T1790">
        <v>5</v>
      </c>
      <c r="U1790">
        <v>0</v>
      </c>
      <c r="V1790">
        <v>0</v>
      </c>
      <c r="W1790" t="s">
        <v>35</v>
      </c>
      <c r="X1790">
        <v>0</v>
      </c>
    </row>
    <row r="1791" spans="2:24" x14ac:dyDescent="0.2">
      <c r="B1791">
        <v>3798</v>
      </c>
      <c r="C1791">
        <v>1969</v>
      </c>
      <c r="D1791" t="s">
        <v>23</v>
      </c>
      <c r="E1791" t="s">
        <v>32</v>
      </c>
      <c r="F1791" t="s">
        <v>2022</v>
      </c>
      <c r="G1791">
        <v>1</v>
      </c>
      <c r="H1791">
        <v>1</v>
      </c>
      <c r="I1791" s="1">
        <v>41436</v>
      </c>
      <c r="J1791">
        <v>80</v>
      </c>
      <c r="K1791">
        <v>24</v>
      </c>
      <c r="L1791">
        <v>2</v>
      </c>
      <c r="M1791">
        <v>23</v>
      </c>
      <c r="N1791">
        <v>0</v>
      </c>
      <c r="O1791">
        <v>8</v>
      </c>
      <c r="P1791">
        <v>24</v>
      </c>
      <c r="Q1791">
        <v>3</v>
      </c>
      <c r="R1791">
        <v>2</v>
      </c>
      <c r="S1791">
        <v>3</v>
      </c>
      <c r="T1791">
        <v>6</v>
      </c>
      <c r="U1791">
        <v>0</v>
      </c>
      <c r="V1791">
        <v>0</v>
      </c>
      <c r="W1791" t="s">
        <v>27</v>
      </c>
      <c r="X1791">
        <v>0</v>
      </c>
    </row>
    <row r="1792" spans="2:24" x14ac:dyDescent="0.2">
      <c r="B1792">
        <v>4259</v>
      </c>
      <c r="C1792">
        <v>1987</v>
      </c>
      <c r="D1792" t="s">
        <v>53</v>
      </c>
      <c r="E1792" t="s">
        <v>28</v>
      </c>
      <c r="F1792" t="s">
        <v>2023</v>
      </c>
      <c r="G1792">
        <v>2</v>
      </c>
      <c r="H1792">
        <v>0</v>
      </c>
      <c r="I1792" t="s">
        <v>512</v>
      </c>
      <c r="J1792">
        <v>80</v>
      </c>
      <c r="K1792">
        <v>6</v>
      </c>
      <c r="L1792">
        <v>0</v>
      </c>
      <c r="M1792">
        <v>4</v>
      </c>
      <c r="N1792">
        <v>0</v>
      </c>
      <c r="O1792">
        <v>0</v>
      </c>
      <c r="P1792">
        <v>0</v>
      </c>
      <c r="Q1792">
        <v>1</v>
      </c>
      <c r="R1792">
        <v>1</v>
      </c>
      <c r="S1792">
        <v>2</v>
      </c>
      <c r="T1792">
        <v>7</v>
      </c>
      <c r="U1792">
        <v>0</v>
      </c>
      <c r="V1792">
        <v>0</v>
      </c>
      <c r="W1792" t="s">
        <v>50</v>
      </c>
      <c r="X1792">
        <v>0</v>
      </c>
    </row>
    <row r="1793" spans="2:24" x14ac:dyDescent="0.2">
      <c r="B1793">
        <v>2549</v>
      </c>
      <c r="C1793">
        <v>1984</v>
      </c>
      <c r="D1793" t="s">
        <v>40</v>
      </c>
      <c r="E1793" t="s">
        <v>36</v>
      </c>
      <c r="F1793" t="s">
        <v>2024</v>
      </c>
      <c r="G1793">
        <v>1</v>
      </c>
      <c r="H1793">
        <v>0</v>
      </c>
      <c r="I1793" t="s">
        <v>371</v>
      </c>
      <c r="J1793">
        <v>80</v>
      </c>
      <c r="K1793">
        <v>17</v>
      </c>
      <c r="L1793">
        <v>0</v>
      </c>
      <c r="M1793">
        <v>9</v>
      </c>
      <c r="N1793">
        <v>0</v>
      </c>
      <c r="O1793">
        <v>0</v>
      </c>
      <c r="P1793">
        <v>1</v>
      </c>
      <c r="Q1793">
        <v>1</v>
      </c>
      <c r="R1793">
        <v>1</v>
      </c>
      <c r="S1793">
        <v>3</v>
      </c>
      <c r="T1793">
        <v>9</v>
      </c>
      <c r="U1793">
        <v>0</v>
      </c>
      <c r="V1793">
        <v>0</v>
      </c>
      <c r="W1793" t="s">
        <v>27</v>
      </c>
      <c r="X1793">
        <v>0</v>
      </c>
    </row>
    <row r="1794" spans="2:24" x14ac:dyDescent="0.2">
      <c r="B1794">
        <v>6437</v>
      </c>
      <c r="C1794">
        <v>1986</v>
      </c>
      <c r="D1794" t="s">
        <v>43</v>
      </c>
      <c r="E1794" t="s">
        <v>28</v>
      </c>
      <c r="F1794" t="s">
        <v>2025</v>
      </c>
      <c r="G1794">
        <v>1</v>
      </c>
      <c r="H1794">
        <v>0</v>
      </c>
      <c r="I1794" t="s">
        <v>465</v>
      </c>
      <c r="J1794">
        <v>80</v>
      </c>
      <c r="K1794">
        <v>21</v>
      </c>
      <c r="L1794">
        <v>8</v>
      </c>
      <c r="M1794">
        <v>20</v>
      </c>
      <c r="N1794">
        <v>15</v>
      </c>
      <c r="O1794">
        <v>3</v>
      </c>
      <c r="P1794">
        <v>9</v>
      </c>
      <c r="Q1794">
        <v>1</v>
      </c>
      <c r="R1794">
        <v>2</v>
      </c>
      <c r="S1794">
        <v>3</v>
      </c>
      <c r="T1794">
        <v>7</v>
      </c>
      <c r="U1794">
        <v>0</v>
      </c>
      <c r="V1794">
        <v>0</v>
      </c>
      <c r="W1794" t="s">
        <v>27</v>
      </c>
      <c r="X1794">
        <v>0</v>
      </c>
    </row>
    <row r="1795" spans="2:24" x14ac:dyDescent="0.2">
      <c r="B1795">
        <v>2488</v>
      </c>
      <c r="C1795">
        <v>1957</v>
      </c>
      <c r="D1795" t="s">
        <v>43</v>
      </c>
      <c r="E1795" t="s">
        <v>24</v>
      </c>
      <c r="F1795" t="s">
        <v>2026</v>
      </c>
      <c r="G1795">
        <v>1</v>
      </c>
      <c r="H1795">
        <v>1</v>
      </c>
      <c r="I1795" t="s">
        <v>310</v>
      </c>
      <c r="J1795">
        <v>80</v>
      </c>
      <c r="K1795">
        <v>23</v>
      </c>
      <c r="L1795">
        <v>1</v>
      </c>
      <c r="M1795">
        <v>25</v>
      </c>
      <c r="N1795">
        <v>0</v>
      </c>
      <c r="O1795">
        <v>8</v>
      </c>
      <c r="P1795">
        <v>7</v>
      </c>
      <c r="Q1795">
        <v>4</v>
      </c>
      <c r="R1795">
        <v>2</v>
      </c>
      <c r="S1795">
        <v>3</v>
      </c>
      <c r="T1795">
        <v>6</v>
      </c>
      <c r="U1795">
        <v>0</v>
      </c>
      <c r="V1795">
        <v>0</v>
      </c>
      <c r="W1795" t="s">
        <v>27</v>
      </c>
      <c r="X1795">
        <v>0</v>
      </c>
    </row>
    <row r="1796" spans="2:24" x14ac:dyDescent="0.2">
      <c r="B1796">
        <v>3945</v>
      </c>
      <c r="C1796">
        <v>1948</v>
      </c>
      <c r="D1796" t="s">
        <v>40</v>
      </c>
      <c r="E1796" t="s">
        <v>55</v>
      </c>
      <c r="F1796" t="s">
        <v>2027</v>
      </c>
      <c r="G1796">
        <v>0</v>
      </c>
      <c r="H1796">
        <v>1</v>
      </c>
      <c r="I1796" s="1">
        <v>41550</v>
      </c>
      <c r="J1796">
        <v>80</v>
      </c>
      <c r="K1796">
        <v>618</v>
      </c>
      <c r="L1796">
        <v>44</v>
      </c>
      <c r="M1796">
        <v>215</v>
      </c>
      <c r="N1796">
        <v>0</v>
      </c>
      <c r="O1796">
        <v>17</v>
      </c>
      <c r="P1796">
        <v>36</v>
      </c>
      <c r="Q1796">
        <v>2</v>
      </c>
      <c r="R1796">
        <v>11</v>
      </c>
      <c r="S1796">
        <v>4</v>
      </c>
      <c r="T1796">
        <v>6</v>
      </c>
      <c r="U1796">
        <v>1</v>
      </c>
      <c r="V1796">
        <v>0</v>
      </c>
      <c r="W1796" t="s">
        <v>27</v>
      </c>
      <c r="X1796">
        <v>1</v>
      </c>
    </row>
    <row r="1797" spans="2:24" x14ac:dyDescent="0.2">
      <c r="B1797">
        <v>702</v>
      </c>
      <c r="C1797">
        <v>1976</v>
      </c>
      <c r="D1797" t="s">
        <v>43</v>
      </c>
      <c r="E1797" t="s">
        <v>55</v>
      </c>
      <c r="F1797" t="s">
        <v>2028</v>
      </c>
      <c r="G1797">
        <v>0</v>
      </c>
      <c r="H1797">
        <v>1</v>
      </c>
      <c r="I1797" t="s">
        <v>476</v>
      </c>
      <c r="J1797">
        <v>80</v>
      </c>
      <c r="K1797">
        <v>162</v>
      </c>
      <c r="L1797">
        <v>61</v>
      </c>
      <c r="M1797">
        <v>83</v>
      </c>
      <c r="N1797">
        <v>97</v>
      </c>
      <c r="O1797">
        <v>57</v>
      </c>
      <c r="P1797">
        <v>61</v>
      </c>
      <c r="Q1797">
        <v>4</v>
      </c>
      <c r="R1797">
        <v>4</v>
      </c>
      <c r="S1797">
        <v>8</v>
      </c>
      <c r="T1797">
        <v>5</v>
      </c>
      <c r="U1797">
        <v>0</v>
      </c>
      <c r="V1797">
        <v>0</v>
      </c>
      <c r="W1797" t="s">
        <v>27</v>
      </c>
      <c r="X1797">
        <v>0</v>
      </c>
    </row>
    <row r="1798" spans="2:24" x14ac:dyDescent="0.2">
      <c r="B1798">
        <v>9010</v>
      </c>
      <c r="C1798">
        <v>1973</v>
      </c>
      <c r="D1798" t="s">
        <v>53</v>
      </c>
      <c r="E1798" t="s">
        <v>32</v>
      </c>
      <c r="F1798" t="s">
        <v>2029</v>
      </c>
      <c r="G1798">
        <v>0</v>
      </c>
      <c r="H1798">
        <v>0</v>
      </c>
      <c r="I1798" s="1">
        <v>41549</v>
      </c>
      <c r="J1798">
        <v>80</v>
      </c>
      <c r="K1798">
        <v>968</v>
      </c>
      <c r="L1798">
        <v>147</v>
      </c>
      <c r="M1798">
        <v>842</v>
      </c>
      <c r="N1798">
        <v>137</v>
      </c>
      <c r="O1798">
        <v>42</v>
      </c>
      <c r="P1798">
        <v>210</v>
      </c>
      <c r="Q1798">
        <v>1</v>
      </c>
      <c r="R1798">
        <v>5</v>
      </c>
      <c r="S1798">
        <v>10</v>
      </c>
      <c r="T1798">
        <v>2</v>
      </c>
      <c r="U1798">
        <v>1</v>
      </c>
      <c r="V1798">
        <v>0</v>
      </c>
      <c r="W1798" t="s">
        <v>27</v>
      </c>
      <c r="X1798">
        <v>3</v>
      </c>
    </row>
    <row r="1799" spans="2:24" x14ac:dyDescent="0.2">
      <c r="B1799">
        <v>9710</v>
      </c>
      <c r="C1799">
        <v>1970</v>
      </c>
      <c r="D1799" t="s">
        <v>40</v>
      </c>
      <c r="E1799" t="s">
        <v>24</v>
      </c>
      <c r="F1799" t="s">
        <v>2030</v>
      </c>
      <c r="G1799">
        <v>0</v>
      </c>
      <c r="H1799">
        <v>1</v>
      </c>
      <c r="I1799" t="s">
        <v>991</v>
      </c>
      <c r="J1799">
        <v>80</v>
      </c>
      <c r="K1799">
        <v>708</v>
      </c>
      <c r="L1799">
        <v>7</v>
      </c>
      <c r="M1799">
        <v>62</v>
      </c>
      <c r="N1799">
        <v>0</v>
      </c>
      <c r="O1799">
        <v>0</v>
      </c>
      <c r="P1799">
        <v>15</v>
      </c>
      <c r="Q1799">
        <v>2</v>
      </c>
      <c r="R1799">
        <v>11</v>
      </c>
      <c r="S1799">
        <v>7</v>
      </c>
      <c r="T1799">
        <v>8</v>
      </c>
      <c r="U1799">
        <v>0</v>
      </c>
      <c r="V1799">
        <v>0</v>
      </c>
      <c r="W1799" t="s">
        <v>27</v>
      </c>
      <c r="X1799">
        <v>0</v>
      </c>
    </row>
    <row r="1800" spans="2:24" x14ac:dyDescent="0.2">
      <c r="B1800">
        <v>1509</v>
      </c>
      <c r="C1800">
        <v>1959</v>
      </c>
      <c r="D1800" t="s">
        <v>40</v>
      </c>
      <c r="E1800" t="s">
        <v>36</v>
      </c>
      <c r="F1800" t="s">
        <v>2031</v>
      </c>
      <c r="G1800">
        <v>0</v>
      </c>
      <c r="H1800">
        <v>0</v>
      </c>
      <c r="I1800" s="1">
        <v>41365</v>
      </c>
      <c r="J1800">
        <v>80</v>
      </c>
      <c r="K1800">
        <v>152</v>
      </c>
      <c r="L1800">
        <v>27</v>
      </c>
      <c r="M1800">
        <v>103</v>
      </c>
      <c r="N1800">
        <v>106</v>
      </c>
      <c r="O1800">
        <v>54</v>
      </c>
      <c r="P1800">
        <v>81</v>
      </c>
      <c r="Q1800">
        <v>0</v>
      </c>
      <c r="R1800">
        <v>9</v>
      </c>
      <c r="S1800">
        <v>4</v>
      </c>
      <c r="T1800">
        <v>5</v>
      </c>
      <c r="U1800">
        <v>1</v>
      </c>
      <c r="V1800">
        <v>0</v>
      </c>
      <c r="W1800" t="s">
        <v>27</v>
      </c>
      <c r="X1800">
        <v>4</v>
      </c>
    </row>
    <row r="1801" spans="2:24" x14ac:dyDescent="0.2">
      <c r="B1801">
        <v>9120</v>
      </c>
      <c r="C1801">
        <v>1963</v>
      </c>
      <c r="D1801" t="s">
        <v>23</v>
      </c>
      <c r="E1801" t="s">
        <v>28</v>
      </c>
      <c r="F1801" t="s">
        <v>2032</v>
      </c>
      <c r="G1801">
        <v>0</v>
      </c>
      <c r="H1801">
        <v>1</v>
      </c>
      <c r="I1801" s="1">
        <v>41041</v>
      </c>
      <c r="J1801">
        <v>80</v>
      </c>
      <c r="K1801">
        <v>747</v>
      </c>
      <c r="L1801">
        <v>10</v>
      </c>
      <c r="M1801">
        <v>161</v>
      </c>
      <c r="N1801">
        <v>65</v>
      </c>
      <c r="O1801">
        <v>40</v>
      </c>
      <c r="P1801">
        <v>42</v>
      </c>
      <c r="Q1801">
        <v>4</v>
      </c>
      <c r="R1801">
        <v>4</v>
      </c>
      <c r="S1801">
        <v>9</v>
      </c>
      <c r="T1801">
        <v>8</v>
      </c>
      <c r="U1801">
        <v>0</v>
      </c>
      <c r="V1801">
        <v>0</v>
      </c>
      <c r="W1801" t="s">
        <v>27</v>
      </c>
      <c r="X1801">
        <v>0</v>
      </c>
    </row>
    <row r="1802" spans="2:24" x14ac:dyDescent="0.2">
      <c r="B1802">
        <v>5252</v>
      </c>
      <c r="C1802">
        <v>1970</v>
      </c>
      <c r="D1802" t="s">
        <v>23</v>
      </c>
      <c r="E1802" t="s">
        <v>24</v>
      </c>
      <c r="F1802" t="s">
        <v>2033</v>
      </c>
      <c r="G1802">
        <v>1</v>
      </c>
      <c r="H1802">
        <v>0</v>
      </c>
      <c r="I1802" t="s">
        <v>726</v>
      </c>
      <c r="J1802">
        <v>80</v>
      </c>
      <c r="K1802">
        <v>16</v>
      </c>
      <c r="L1802">
        <v>12</v>
      </c>
      <c r="M1802">
        <v>18</v>
      </c>
      <c r="N1802">
        <v>7</v>
      </c>
      <c r="O1802">
        <v>1</v>
      </c>
      <c r="P1802">
        <v>13</v>
      </c>
      <c r="Q1802">
        <v>1</v>
      </c>
      <c r="R1802">
        <v>2</v>
      </c>
      <c r="S1802">
        <v>3</v>
      </c>
      <c r="T1802">
        <v>7</v>
      </c>
      <c r="U1802">
        <v>0</v>
      </c>
      <c r="V1802">
        <v>0</v>
      </c>
      <c r="W1802" t="s">
        <v>27</v>
      </c>
      <c r="X1802">
        <v>0</v>
      </c>
    </row>
    <row r="1803" spans="2:24" x14ac:dyDescent="0.2">
      <c r="B1803">
        <v>5959</v>
      </c>
      <c r="C1803">
        <v>1969</v>
      </c>
      <c r="D1803" t="s">
        <v>23</v>
      </c>
      <c r="E1803" t="s">
        <v>28</v>
      </c>
      <c r="F1803" t="s">
        <v>2034</v>
      </c>
      <c r="G1803">
        <v>1</v>
      </c>
      <c r="H1803">
        <v>1</v>
      </c>
      <c r="I1803" t="s">
        <v>1154</v>
      </c>
      <c r="J1803">
        <v>80</v>
      </c>
      <c r="K1803">
        <v>158</v>
      </c>
      <c r="L1803">
        <v>0</v>
      </c>
      <c r="M1803">
        <v>23</v>
      </c>
      <c r="N1803">
        <v>0</v>
      </c>
      <c r="O1803">
        <v>0</v>
      </c>
      <c r="P1803">
        <v>18</v>
      </c>
      <c r="Q1803">
        <v>6</v>
      </c>
      <c r="R1803">
        <v>3</v>
      </c>
      <c r="S1803">
        <v>5</v>
      </c>
      <c r="T1803">
        <v>8</v>
      </c>
      <c r="U1803">
        <v>0</v>
      </c>
      <c r="V1803">
        <v>0</v>
      </c>
      <c r="W1803" t="s">
        <v>50</v>
      </c>
      <c r="X1803">
        <v>0</v>
      </c>
    </row>
    <row r="1804" spans="2:24" x14ac:dyDescent="0.2">
      <c r="B1804">
        <v>7441</v>
      </c>
      <c r="C1804">
        <v>1974</v>
      </c>
      <c r="D1804" t="s">
        <v>23</v>
      </c>
      <c r="E1804" t="s">
        <v>24</v>
      </c>
      <c r="F1804" t="s">
        <v>2035</v>
      </c>
      <c r="G1804">
        <v>1</v>
      </c>
      <c r="H1804">
        <v>0</v>
      </c>
      <c r="I1804" s="1">
        <v>41070</v>
      </c>
      <c r="J1804">
        <v>80</v>
      </c>
      <c r="K1804">
        <v>958</v>
      </c>
      <c r="L1804">
        <v>159</v>
      </c>
      <c r="M1804">
        <v>447</v>
      </c>
      <c r="N1804">
        <v>20</v>
      </c>
      <c r="O1804">
        <v>0</v>
      </c>
      <c r="P1804">
        <v>31</v>
      </c>
      <c r="Q1804">
        <v>3</v>
      </c>
      <c r="R1804">
        <v>2</v>
      </c>
      <c r="S1804">
        <v>12</v>
      </c>
      <c r="T1804">
        <v>7</v>
      </c>
      <c r="U1804">
        <v>0</v>
      </c>
      <c r="V1804">
        <v>0</v>
      </c>
      <c r="W1804" t="s">
        <v>35</v>
      </c>
      <c r="X1804">
        <v>0</v>
      </c>
    </row>
    <row r="1805" spans="2:24" x14ac:dyDescent="0.2">
      <c r="B1805">
        <v>4271</v>
      </c>
      <c r="C1805">
        <v>1990</v>
      </c>
      <c r="D1805" t="s">
        <v>43</v>
      </c>
      <c r="E1805" t="s">
        <v>36</v>
      </c>
      <c r="F1805" t="s">
        <v>2036</v>
      </c>
      <c r="G1805">
        <v>1</v>
      </c>
      <c r="H1805">
        <v>0</v>
      </c>
      <c r="I1805" s="1">
        <v>41009</v>
      </c>
      <c r="J1805">
        <v>80</v>
      </c>
      <c r="K1805">
        <v>46</v>
      </c>
      <c r="L1805">
        <v>35</v>
      </c>
      <c r="M1805">
        <v>69</v>
      </c>
      <c r="N1805">
        <v>84</v>
      </c>
      <c r="O1805">
        <v>41</v>
      </c>
      <c r="P1805">
        <v>66</v>
      </c>
      <c r="Q1805">
        <v>6</v>
      </c>
      <c r="R1805">
        <v>4</v>
      </c>
      <c r="S1805">
        <v>6</v>
      </c>
      <c r="T1805">
        <v>7</v>
      </c>
      <c r="U1805">
        <v>0</v>
      </c>
      <c r="V1805">
        <v>0</v>
      </c>
      <c r="W1805" t="s">
        <v>50</v>
      </c>
      <c r="X1805">
        <v>0</v>
      </c>
    </row>
    <row r="1806" spans="2:24" x14ac:dyDescent="0.2">
      <c r="B1806">
        <v>4095</v>
      </c>
      <c r="C1806">
        <v>1972</v>
      </c>
      <c r="D1806" t="s">
        <v>23</v>
      </c>
      <c r="E1806" t="s">
        <v>32</v>
      </c>
      <c r="F1806" t="s">
        <v>2037</v>
      </c>
      <c r="G1806">
        <v>1</v>
      </c>
      <c r="H1806">
        <v>0</v>
      </c>
      <c r="I1806" s="1">
        <v>41222</v>
      </c>
      <c r="J1806">
        <v>80</v>
      </c>
      <c r="K1806">
        <v>167</v>
      </c>
      <c r="L1806">
        <v>37</v>
      </c>
      <c r="M1806">
        <v>64</v>
      </c>
      <c r="N1806">
        <v>49</v>
      </c>
      <c r="O1806">
        <v>34</v>
      </c>
      <c r="P1806">
        <v>116</v>
      </c>
      <c r="Q1806">
        <v>8</v>
      </c>
      <c r="R1806">
        <v>4</v>
      </c>
      <c r="S1806">
        <v>6</v>
      </c>
      <c r="T1806">
        <v>7</v>
      </c>
      <c r="U1806">
        <v>0</v>
      </c>
      <c r="V1806">
        <v>0</v>
      </c>
      <c r="W1806" t="s">
        <v>35</v>
      </c>
      <c r="X1806">
        <v>0</v>
      </c>
    </row>
    <row r="1807" spans="2:24" x14ac:dyDescent="0.2">
      <c r="B1807">
        <v>8852</v>
      </c>
      <c r="C1807">
        <v>1977</v>
      </c>
      <c r="D1807" t="s">
        <v>23</v>
      </c>
      <c r="E1807" t="s">
        <v>32</v>
      </c>
      <c r="F1807" t="s">
        <v>2038</v>
      </c>
      <c r="G1807">
        <v>0</v>
      </c>
      <c r="H1807">
        <v>1</v>
      </c>
      <c r="I1807" t="s">
        <v>658</v>
      </c>
      <c r="J1807">
        <v>80</v>
      </c>
      <c r="K1807">
        <v>387</v>
      </c>
      <c r="L1807">
        <v>126</v>
      </c>
      <c r="M1807">
        <v>342</v>
      </c>
      <c r="N1807">
        <v>0</v>
      </c>
      <c r="O1807">
        <v>45</v>
      </c>
      <c r="P1807">
        <v>180</v>
      </c>
      <c r="Q1807">
        <v>5</v>
      </c>
      <c r="R1807">
        <v>8</v>
      </c>
      <c r="S1807">
        <v>11</v>
      </c>
      <c r="T1807">
        <v>6</v>
      </c>
      <c r="U1807">
        <v>0</v>
      </c>
      <c r="V1807">
        <v>0</v>
      </c>
      <c r="W1807" t="s">
        <v>27</v>
      </c>
      <c r="X1807">
        <v>0</v>
      </c>
    </row>
    <row r="1808" spans="2:24" x14ac:dyDescent="0.2">
      <c r="B1808">
        <v>7698</v>
      </c>
      <c r="C1808">
        <v>1977</v>
      </c>
      <c r="D1808" t="s">
        <v>40</v>
      </c>
      <c r="E1808" t="s">
        <v>32</v>
      </c>
      <c r="F1808" t="s">
        <v>2039</v>
      </c>
      <c r="G1808">
        <v>0</v>
      </c>
      <c r="H1808">
        <v>1</v>
      </c>
      <c r="I1808" s="1">
        <v>41948</v>
      </c>
      <c r="J1808">
        <v>81</v>
      </c>
      <c r="K1808">
        <v>152</v>
      </c>
      <c r="L1808">
        <v>3</v>
      </c>
      <c r="M1808">
        <v>22</v>
      </c>
      <c r="N1808">
        <v>2</v>
      </c>
      <c r="O1808">
        <v>5</v>
      </c>
      <c r="P1808">
        <v>7</v>
      </c>
      <c r="Q1808">
        <v>1</v>
      </c>
      <c r="R1808">
        <v>4</v>
      </c>
      <c r="S1808">
        <v>4</v>
      </c>
      <c r="T1808">
        <v>5</v>
      </c>
      <c r="U1808">
        <v>0</v>
      </c>
      <c r="V1808">
        <v>0</v>
      </c>
      <c r="W1808" t="s">
        <v>50</v>
      </c>
      <c r="X1808">
        <v>0</v>
      </c>
    </row>
    <row r="1809" spans="2:24" x14ac:dyDescent="0.2">
      <c r="B1809">
        <v>4174</v>
      </c>
      <c r="C1809">
        <v>1957</v>
      </c>
      <c r="D1809" t="s">
        <v>53</v>
      </c>
      <c r="E1809" t="s">
        <v>36</v>
      </c>
      <c r="F1809" t="s">
        <v>2040</v>
      </c>
      <c r="G1809">
        <v>0</v>
      </c>
      <c r="H1809">
        <v>1</v>
      </c>
      <c r="I1809" t="s">
        <v>580</v>
      </c>
      <c r="J1809">
        <v>81</v>
      </c>
      <c r="K1809">
        <v>97</v>
      </c>
      <c r="L1809">
        <v>1</v>
      </c>
      <c r="M1809">
        <v>19</v>
      </c>
      <c r="N1809">
        <v>2</v>
      </c>
      <c r="O1809">
        <v>0</v>
      </c>
      <c r="P1809">
        <v>11</v>
      </c>
      <c r="Q1809">
        <v>1</v>
      </c>
      <c r="R1809">
        <v>2</v>
      </c>
      <c r="S1809">
        <v>4</v>
      </c>
      <c r="T1809">
        <v>3</v>
      </c>
      <c r="U1809">
        <v>0</v>
      </c>
      <c r="V1809">
        <v>0</v>
      </c>
      <c r="W1809" t="s">
        <v>27</v>
      </c>
      <c r="X1809">
        <v>0</v>
      </c>
    </row>
    <row r="1810" spans="2:24" x14ac:dyDescent="0.2">
      <c r="B1810">
        <v>3182</v>
      </c>
      <c r="C1810">
        <v>1974</v>
      </c>
      <c r="D1810" t="s">
        <v>40</v>
      </c>
      <c r="E1810" t="s">
        <v>28</v>
      </c>
      <c r="F1810" t="s">
        <v>2041</v>
      </c>
      <c r="G1810">
        <v>1</v>
      </c>
      <c r="H1810">
        <v>1</v>
      </c>
      <c r="I1810" t="s">
        <v>249</v>
      </c>
      <c r="J1810">
        <v>81</v>
      </c>
      <c r="K1810">
        <v>96</v>
      </c>
      <c r="L1810">
        <v>1</v>
      </c>
      <c r="M1810">
        <v>79</v>
      </c>
      <c r="N1810">
        <v>7</v>
      </c>
      <c r="O1810">
        <v>1</v>
      </c>
      <c r="P1810">
        <v>79</v>
      </c>
      <c r="Q1810">
        <v>6</v>
      </c>
      <c r="R1810">
        <v>5</v>
      </c>
      <c r="S1810">
        <v>3</v>
      </c>
      <c r="T1810">
        <v>8</v>
      </c>
      <c r="U1810">
        <v>1</v>
      </c>
      <c r="V1810">
        <v>0</v>
      </c>
      <c r="W1810" t="s">
        <v>50</v>
      </c>
      <c r="X1810">
        <v>1</v>
      </c>
    </row>
    <row r="1811" spans="2:24" x14ac:dyDescent="0.2">
      <c r="B1811">
        <v>193</v>
      </c>
      <c r="C1811">
        <v>1997</v>
      </c>
      <c r="D1811" t="s">
        <v>118</v>
      </c>
      <c r="E1811" t="s">
        <v>32</v>
      </c>
      <c r="F1811" t="s">
        <v>2042</v>
      </c>
      <c r="G1811">
        <v>0</v>
      </c>
      <c r="H1811">
        <v>0</v>
      </c>
      <c r="I1811" t="s">
        <v>705</v>
      </c>
      <c r="J1811">
        <v>81</v>
      </c>
      <c r="K1811">
        <v>0</v>
      </c>
      <c r="L1811">
        <v>0</v>
      </c>
      <c r="M1811">
        <v>2</v>
      </c>
      <c r="N1811">
        <v>3</v>
      </c>
      <c r="O1811">
        <v>3</v>
      </c>
      <c r="P1811">
        <v>8</v>
      </c>
      <c r="Q1811">
        <v>1</v>
      </c>
      <c r="R1811">
        <v>1</v>
      </c>
      <c r="S1811">
        <v>2</v>
      </c>
      <c r="T1811">
        <v>5</v>
      </c>
      <c r="U1811">
        <v>0</v>
      </c>
      <c r="V1811">
        <v>0</v>
      </c>
      <c r="W1811" t="s">
        <v>27</v>
      </c>
      <c r="X1811">
        <v>1</v>
      </c>
    </row>
    <row r="1812" spans="2:24" x14ac:dyDescent="0.2">
      <c r="B1812">
        <v>5229</v>
      </c>
      <c r="C1812">
        <v>1970</v>
      </c>
      <c r="D1812" t="s">
        <v>40</v>
      </c>
      <c r="E1812" t="s">
        <v>36</v>
      </c>
      <c r="F1812" t="s">
        <v>2043</v>
      </c>
      <c r="G1812">
        <v>0</v>
      </c>
      <c r="H1812">
        <v>1</v>
      </c>
      <c r="I1812" t="s">
        <v>1459</v>
      </c>
      <c r="J1812">
        <v>81</v>
      </c>
      <c r="K1812">
        <v>30</v>
      </c>
      <c r="L1812">
        <v>1</v>
      </c>
      <c r="M1812">
        <v>8</v>
      </c>
      <c r="N1812">
        <v>0</v>
      </c>
      <c r="O1812">
        <v>0</v>
      </c>
      <c r="P1812">
        <v>3</v>
      </c>
      <c r="Q1812">
        <v>1</v>
      </c>
      <c r="R1812">
        <v>1</v>
      </c>
      <c r="S1812">
        <v>3</v>
      </c>
      <c r="T1812">
        <v>7</v>
      </c>
      <c r="U1812">
        <v>0</v>
      </c>
      <c r="V1812">
        <v>0</v>
      </c>
      <c r="W1812" t="s">
        <v>46</v>
      </c>
      <c r="X1812">
        <v>0</v>
      </c>
    </row>
    <row r="1813" spans="2:24" x14ac:dyDescent="0.2">
      <c r="B1813">
        <v>5555</v>
      </c>
      <c r="C1813">
        <v>1976</v>
      </c>
      <c r="D1813" t="s">
        <v>23</v>
      </c>
      <c r="E1813" t="s">
        <v>24</v>
      </c>
      <c r="F1813" t="s">
        <v>2044</v>
      </c>
      <c r="G1813">
        <v>0</v>
      </c>
      <c r="H1813">
        <v>0</v>
      </c>
      <c r="I1813" s="1">
        <v>41822</v>
      </c>
      <c r="J1813">
        <v>81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 t="s">
        <v>27</v>
      </c>
      <c r="X1813">
        <v>0</v>
      </c>
    </row>
    <row r="1814" spans="2:24" x14ac:dyDescent="0.2">
      <c r="B1814">
        <v>7732</v>
      </c>
      <c r="C1814">
        <v>1979</v>
      </c>
      <c r="D1814" t="s">
        <v>23</v>
      </c>
      <c r="E1814" t="s">
        <v>32</v>
      </c>
      <c r="F1814" t="s">
        <v>2045</v>
      </c>
      <c r="G1814">
        <v>1</v>
      </c>
      <c r="H1814">
        <v>0</v>
      </c>
      <c r="I1814" s="1">
        <v>41671</v>
      </c>
      <c r="J1814">
        <v>81</v>
      </c>
      <c r="K1814">
        <v>293</v>
      </c>
      <c r="L1814">
        <v>0</v>
      </c>
      <c r="M1814">
        <v>124</v>
      </c>
      <c r="N1814">
        <v>179</v>
      </c>
      <c r="O1814">
        <v>97</v>
      </c>
      <c r="P1814">
        <v>52</v>
      </c>
      <c r="Q1814">
        <v>1</v>
      </c>
      <c r="R1814">
        <v>7</v>
      </c>
      <c r="S1814">
        <v>10</v>
      </c>
      <c r="T1814">
        <v>5</v>
      </c>
      <c r="U1814">
        <v>0</v>
      </c>
      <c r="V1814">
        <v>0</v>
      </c>
      <c r="W1814" t="s">
        <v>27</v>
      </c>
      <c r="X1814">
        <v>0</v>
      </c>
    </row>
    <row r="1815" spans="2:24" x14ac:dyDescent="0.2">
      <c r="B1815">
        <v>310</v>
      </c>
      <c r="C1815">
        <v>1971</v>
      </c>
      <c r="D1815" t="s">
        <v>53</v>
      </c>
      <c r="E1815" t="s">
        <v>32</v>
      </c>
      <c r="F1815" t="s">
        <v>2046</v>
      </c>
      <c r="G1815">
        <v>0</v>
      </c>
      <c r="H1815">
        <v>1</v>
      </c>
      <c r="I1815" t="s">
        <v>338</v>
      </c>
      <c r="J1815">
        <v>81</v>
      </c>
      <c r="K1815">
        <v>330</v>
      </c>
      <c r="L1815">
        <v>5</v>
      </c>
      <c r="M1815">
        <v>159</v>
      </c>
      <c r="N1815">
        <v>36</v>
      </c>
      <c r="O1815">
        <v>27</v>
      </c>
      <c r="P1815">
        <v>16</v>
      </c>
      <c r="Q1815">
        <v>4</v>
      </c>
      <c r="R1815">
        <v>4</v>
      </c>
      <c r="S1815">
        <v>9</v>
      </c>
      <c r="T1815">
        <v>4</v>
      </c>
      <c r="U1815">
        <v>0</v>
      </c>
      <c r="V1815">
        <v>0</v>
      </c>
      <c r="W1815" t="s">
        <v>31</v>
      </c>
      <c r="X1815">
        <v>0</v>
      </c>
    </row>
    <row r="1816" spans="2:24" x14ac:dyDescent="0.2">
      <c r="B1816">
        <v>6261</v>
      </c>
      <c r="C1816">
        <v>1980</v>
      </c>
      <c r="D1816" t="s">
        <v>23</v>
      </c>
      <c r="E1816" t="s">
        <v>32</v>
      </c>
      <c r="F1816" t="s">
        <v>2047</v>
      </c>
      <c r="G1816">
        <v>0</v>
      </c>
      <c r="H1816">
        <v>1</v>
      </c>
      <c r="I1816" t="s">
        <v>205</v>
      </c>
      <c r="J1816">
        <v>81</v>
      </c>
      <c r="K1816">
        <v>270</v>
      </c>
      <c r="L1816">
        <v>31</v>
      </c>
      <c r="M1816">
        <v>88</v>
      </c>
      <c r="N1816">
        <v>11</v>
      </c>
      <c r="O1816">
        <v>48</v>
      </c>
      <c r="P1816">
        <v>22</v>
      </c>
      <c r="Q1816">
        <v>3</v>
      </c>
      <c r="R1816">
        <v>3</v>
      </c>
      <c r="S1816">
        <v>10</v>
      </c>
      <c r="T1816">
        <v>4</v>
      </c>
      <c r="U1816">
        <v>0</v>
      </c>
      <c r="V1816">
        <v>0</v>
      </c>
      <c r="W1816" t="s">
        <v>50</v>
      </c>
      <c r="X1816">
        <v>0</v>
      </c>
    </row>
    <row r="1817" spans="2:24" x14ac:dyDescent="0.2">
      <c r="B1817">
        <v>6274</v>
      </c>
      <c r="C1817">
        <v>1949</v>
      </c>
      <c r="D1817" t="s">
        <v>53</v>
      </c>
      <c r="E1817" t="s">
        <v>32</v>
      </c>
      <c r="F1817" t="s">
        <v>2048</v>
      </c>
      <c r="G1817">
        <v>0</v>
      </c>
      <c r="H1817">
        <v>0</v>
      </c>
      <c r="I1817" t="s">
        <v>128</v>
      </c>
      <c r="J1817">
        <v>81</v>
      </c>
      <c r="K1817">
        <v>1076</v>
      </c>
      <c r="L1817">
        <v>16</v>
      </c>
      <c r="M1817">
        <v>417</v>
      </c>
      <c r="N1817">
        <v>42</v>
      </c>
      <c r="O1817">
        <v>48</v>
      </c>
      <c r="P1817">
        <v>16</v>
      </c>
      <c r="Q1817">
        <v>1</v>
      </c>
      <c r="R1817">
        <v>8</v>
      </c>
      <c r="S1817">
        <v>6</v>
      </c>
      <c r="T1817">
        <v>3</v>
      </c>
      <c r="U1817">
        <v>0</v>
      </c>
      <c r="V1817">
        <v>0</v>
      </c>
      <c r="W1817" t="s">
        <v>67</v>
      </c>
      <c r="X1817">
        <v>2</v>
      </c>
    </row>
    <row r="1818" spans="2:24" x14ac:dyDescent="0.2">
      <c r="B1818">
        <v>1655</v>
      </c>
      <c r="C1818">
        <v>1980</v>
      </c>
      <c r="D1818" t="s">
        <v>23</v>
      </c>
      <c r="E1818" t="s">
        <v>36</v>
      </c>
      <c r="F1818" t="s">
        <v>2049</v>
      </c>
      <c r="G1818">
        <v>1</v>
      </c>
      <c r="H1818">
        <v>0</v>
      </c>
      <c r="I1818" t="s">
        <v>643</v>
      </c>
      <c r="J1818">
        <v>81</v>
      </c>
      <c r="K1818">
        <v>16</v>
      </c>
      <c r="L1818">
        <v>3</v>
      </c>
      <c r="M1818">
        <v>15</v>
      </c>
      <c r="N1818">
        <v>2</v>
      </c>
      <c r="O1818">
        <v>1</v>
      </c>
      <c r="P1818">
        <v>11</v>
      </c>
      <c r="Q1818">
        <v>1</v>
      </c>
      <c r="R1818">
        <v>1</v>
      </c>
      <c r="S1818">
        <v>3</v>
      </c>
      <c r="T1818">
        <v>7</v>
      </c>
      <c r="U1818">
        <v>0</v>
      </c>
      <c r="V1818">
        <v>0</v>
      </c>
      <c r="W1818" t="s">
        <v>38</v>
      </c>
      <c r="X1818">
        <v>0</v>
      </c>
    </row>
    <row r="1819" spans="2:24" x14ac:dyDescent="0.2">
      <c r="B1819">
        <v>2740</v>
      </c>
      <c r="C1819">
        <v>1959</v>
      </c>
      <c r="D1819" t="s">
        <v>40</v>
      </c>
      <c r="E1819" t="s">
        <v>55</v>
      </c>
      <c r="F1819" t="s">
        <v>2050</v>
      </c>
      <c r="G1819">
        <v>1</v>
      </c>
      <c r="H1819">
        <v>1</v>
      </c>
      <c r="I1819" t="s">
        <v>1030</v>
      </c>
      <c r="J1819">
        <v>81</v>
      </c>
      <c r="K1819">
        <v>62</v>
      </c>
      <c r="L1819">
        <v>1</v>
      </c>
      <c r="M1819">
        <v>16</v>
      </c>
      <c r="N1819">
        <v>3</v>
      </c>
      <c r="O1819">
        <v>2</v>
      </c>
      <c r="P1819">
        <v>6</v>
      </c>
      <c r="Q1819">
        <v>4</v>
      </c>
      <c r="R1819">
        <v>2</v>
      </c>
      <c r="S1819">
        <v>4</v>
      </c>
      <c r="T1819">
        <v>5</v>
      </c>
      <c r="U1819">
        <v>0</v>
      </c>
      <c r="V1819">
        <v>0</v>
      </c>
      <c r="W1819" t="s">
        <v>27</v>
      </c>
      <c r="X1819">
        <v>0</v>
      </c>
    </row>
    <row r="1820" spans="2:24" x14ac:dyDescent="0.2">
      <c r="B1820">
        <v>4328</v>
      </c>
      <c r="C1820">
        <v>1987</v>
      </c>
      <c r="D1820" t="s">
        <v>43</v>
      </c>
      <c r="E1820" t="s">
        <v>32</v>
      </c>
      <c r="F1820" t="s">
        <v>2051</v>
      </c>
      <c r="G1820">
        <v>1</v>
      </c>
      <c r="H1820">
        <v>0</v>
      </c>
      <c r="I1820" s="1">
        <v>41464</v>
      </c>
      <c r="J1820">
        <v>81</v>
      </c>
      <c r="K1820">
        <v>5</v>
      </c>
      <c r="L1820">
        <v>1</v>
      </c>
      <c r="M1820">
        <v>7</v>
      </c>
      <c r="N1820">
        <v>17</v>
      </c>
      <c r="O1820">
        <v>14</v>
      </c>
      <c r="P1820">
        <v>11</v>
      </c>
      <c r="Q1820">
        <v>2</v>
      </c>
      <c r="R1820">
        <v>2</v>
      </c>
      <c r="S1820">
        <v>3</v>
      </c>
      <c r="T1820">
        <v>6</v>
      </c>
      <c r="U1820">
        <v>0</v>
      </c>
      <c r="V1820">
        <v>0</v>
      </c>
      <c r="W1820" t="s">
        <v>27</v>
      </c>
      <c r="X1820">
        <v>0</v>
      </c>
    </row>
    <row r="1821" spans="2:24" x14ac:dyDescent="0.2">
      <c r="B1821">
        <v>17</v>
      </c>
      <c r="C1821">
        <v>1972</v>
      </c>
      <c r="D1821" t="s">
        <v>40</v>
      </c>
      <c r="E1821" t="s">
        <v>32</v>
      </c>
      <c r="F1821" t="s">
        <v>2052</v>
      </c>
      <c r="G1821">
        <v>0</v>
      </c>
      <c r="H1821">
        <v>1</v>
      </c>
      <c r="I1821" s="1">
        <v>41434</v>
      </c>
      <c r="J1821">
        <v>81</v>
      </c>
      <c r="K1821">
        <v>637</v>
      </c>
      <c r="L1821">
        <v>47</v>
      </c>
      <c r="M1821">
        <v>237</v>
      </c>
      <c r="N1821">
        <v>12</v>
      </c>
      <c r="O1821">
        <v>19</v>
      </c>
      <c r="P1821">
        <v>76</v>
      </c>
      <c r="Q1821">
        <v>4</v>
      </c>
      <c r="R1821">
        <v>6</v>
      </c>
      <c r="S1821">
        <v>7</v>
      </c>
      <c r="T1821">
        <v>5</v>
      </c>
      <c r="U1821">
        <v>0</v>
      </c>
      <c r="V1821">
        <v>0</v>
      </c>
      <c r="W1821" t="s">
        <v>27</v>
      </c>
      <c r="X1821">
        <v>0</v>
      </c>
    </row>
    <row r="1822" spans="2:24" x14ac:dyDescent="0.2">
      <c r="B1822">
        <v>9153</v>
      </c>
      <c r="C1822">
        <v>1965</v>
      </c>
      <c r="D1822" t="s">
        <v>40</v>
      </c>
      <c r="E1822" t="s">
        <v>32</v>
      </c>
      <c r="F1822" t="s">
        <v>2053</v>
      </c>
      <c r="G1822">
        <v>0</v>
      </c>
      <c r="H1822">
        <v>1</v>
      </c>
      <c r="I1822" t="s">
        <v>669</v>
      </c>
      <c r="J1822">
        <v>81</v>
      </c>
      <c r="K1822">
        <v>418</v>
      </c>
      <c r="L1822">
        <v>61</v>
      </c>
      <c r="M1822">
        <v>428</v>
      </c>
      <c r="N1822">
        <v>80</v>
      </c>
      <c r="O1822">
        <v>51</v>
      </c>
      <c r="P1822">
        <v>10</v>
      </c>
      <c r="Q1822">
        <v>3</v>
      </c>
      <c r="R1822">
        <v>7</v>
      </c>
      <c r="S1822">
        <v>10</v>
      </c>
      <c r="T1822">
        <v>5</v>
      </c>
      <c r="U1822">
        <v>0</v>
      </c>
      <c r="V1822">
        <v>0</v>
      </c>
      <c r="W1822" t="s">
        <v>27</v>
      </c>
      <c r="X1822">
        <v>0</v>
      </c>
    </row>
    <row r="1823" spans="2:24" x14ac:dyDescent="0.2">
      <c r="B1823">
        <v>520</v>
      </c>
      <c r="C1823">
        <v>1975</v>
      </c>
      <c r="D1823" t="s">
        <v>23</v>
      </c>
      <c r="E1823" t="s">
        <v>32</v>
      </c>
      <c r="F1823" t="s">
        <v>2054</v>
      </c>
      <c r="G1823">
        <v>1</v>
      </c>
      <c r="H1823">
        <v>0</v>
      </c>
      <c r="I1823" s="1">
        <v>41281</v>
      </c>
      <c r="J1823">
        <v>81</v>
      </c>
      <c r="K1823">
        <v>3</v>
      </c>
      <c r="L1823">
        <v>3</v>
      </c>
      <c r="M1823">
        <v>7</v>
      </c>
      <c r="N1823">
        <v>6</v>
      </c>
      <c r="O1823">
        <v>2</v>
      </c>
      <c r="P1823">
        <v>9</v>
      </c>
      <c r="Q1823">
        <v>1</v>
      </c>
      <c r="R1823">
        <v>1</v>
      </c>
      <c r="S1823">
        <v>2</v>
      </c>
      <c r="T1823">
        <v>7</v>
      </c>
      <c r="U1823">
        <v>0</v>
      </c>
      <c r="V1823">
        <v>0</v>
      </c>
      <c r="W1823" t="s">
        <v>27</v>
      </c>
      <c r="X1823">
        <v>0</v>
      </c>
    </row>
    <row r="1824" spans="2:24" x14ac:dyDescent="0.2">
      <c r="B1824">
        <v>8372</v>
      </c>
      <c r="C1824">
        <v>1975</v>
      </c>
      <c r="D1824" t="s">
        <v>23</v>
      </c>
      <c r="E1824" t="s">
        <v>32</v>
      </c>
      <c r="F1824" t="s">
        <v>2054</v>
      </c>
      <c r="G1824">
        <v>1</v>
      </c>
      <c r="H1824">
        <v>0</v>
      </c>
      <c r="I1824" s="1">
        <v>41281</v>
      </c>
      <c r="J1824">
        <v>81</v>
      </c>
      <c r="K1824">
        <v>3</v>
      </c>
      <c r="L1824">
        <v>3</v>
      </c>
      <c r="M1824">
        <v>7</v>
      </c>
      <c r="N1824">
        <v>6</v>
      </c>
      <c r="O1824">
        <v>2</v>
      </c>
      <c r="P1824">
        <v>9</v>
      </c>
      <c r="Q1824">
        <v>1</v>
      </c>
      <c r="R1824">
        <v>1</v>
      </c>
      <c r="S1824">
        <v>2</v>
      </c>
      <c r="T1824">
        <v>7</v>
      </c>
      <c r="U1824">
        <v>0</v>
      </c>
      <c r="V1824">
        <v>0</v>
      </c>
      <c r="W1824" t="s">
        <v>67</v>
      </c>
      <c r="X1824">
        <v>0</v>
      </c>
    </row>
    <row r="1825" spans="2:24" x14ac:dyDescent="0.2">
      <c r="B1825">
        <v>73</v>
      </c>
      <c r="C1825">
        <v>1954</v>
      </c>
      <c r="D1825" t="s">
        <v>40</v>
      </c>
      <c r="E1825" t="s">
        <v>28</v>
      </c>
      <c r="F1825" t="s">
        <v>2055</v>
      </c>
      <c r="G1825">
        <v>1</v>
      </c>
      <c r="H1825">
        <v>2</v>
      </c>
      <c r="I1825" t="s">
        <v>676</v>
      </c>
      <c r="J1825">
        <v>81</v>
      </c>
      <c r="K1825">
        <v>14</v>
      </c>
      <c r="L1825">
        <v>0</v>
      </c>
      <c r="M1825">
        <v>3</v>
      </c>
      <c r="N1825">
        <v>0</v>
      </c>
      <c r="O1825">
        <v>0</v>
      </c>
      <c r="P1825">
        <v>1</v>
      </c>
      <c r="Q1825">
        <v>1</v>
      </c>
      <c r="R1825">
        <v>0</v>
      </c>
      <c r="S1825">
        <v>3</v>
      </c>
      <c r="T1825">
        <v>5</v>
      </c>
      <c r="U1825">
        <v>0</v>
      </c>
      <c r="V1825">
        <v>0</v>
      </c>
      <c r="W1825" t="s">
        <v>50</v>
      </c>
      <c r="X1825">
        <v>0</v>
      </c>
    </row>
    <row r="1826" spans="2:24" x14ac:dyDescent="0.2">
      <c r="B1826">
        <v>2002</v>
      </c>
      <c r="C1826">
        <v>1959</v>
      </c>
      <c r="D1826" t="s">
        <v>23</v>
      </c>
      <c r="E1826" t="s">
        <v>24</v>
      </c>
      <c r="F1826" t="s">
        <v>2056</v>
      </c>
      <c r="G1826">
        <v>0</v>
      </c>
      <c r="H1826">
        <v>0</v>
      </c>
      <c r="I1826" t="s">
        <v>591</v>
      </c>
      <c r="J1826">
        <v>81</v>
      </c>
      <c r="K1826">
        <v>587</v>
      </c>
      <c r="L1826">
        <v>51</v>
      </c>
      <c r="M1826">
        <v>932</v>
      </c>
      <c r="N1826">
        <v>180</v>
      </c>
      <c r="O1826">
        <v>34</v>
      </c>
      <c r="P1826">
        <v>86</v>
      </c>
      <c r="Q1826">
        <v>1</v>
      </c>
      <c r="R1826">
        <v>5</v>
      </c>
      <c r="S1826">
        <v>5</v>
      </c>
      <c r="T1826">
        <v>3</v>
      </c>
      <c r="U1826">
        <v>0</v>
      </c>
      <c r="V1826">
        <v>0</v>
      </c>
      <c r="W1826" t="s">
        <v>27</v>
      </c>
      <c r="X1826">
        <v>0</v>
      </c>
    </row>
    <row r="1827" spans="2:24" x14ac:dyDescent="0.2">
      <c r="B1827">
        <v>6059</v>
      </c>
      <c r="C1827">
        <v>1954</v>
      </c>
      <c r="D1827" t="s">
        <v>40</v>
      </c>
      <c r="E1827" t="s">
        <v>36</v>
      </c>
      <c r="F1827" t="s">
        <v>2057</v>
      </c>
      <c r="G1827">
        <v>1</v>
      </c>
      <c r="H1827">
        <v>2</v>
      </c>
      <c r="I1827" s="1">
        <v>41367</v>
      </c>
      <c r="J1827">
        <v>81</v>
      </c>
      <c r="K1827">
        <v>986</v>
      </c>
      <c r="L1827">
        <v>36</v>
      </c>
      <c r="M1827">
        <v>168</v>
      </c>
      <c r="N1827">
        <v>16</v>
      </c>
      <c r="O1827">
        <v>0</v>
      </c>
      <c r="P1827">
        <v>108</v>
      </c>
      <c r="Q1827">
        <v>7</v>
      </c>
      <c r="R1827">
        <v>11</v>
      </c>
      <c r="S1827">
        <v>4</v>
      </c>
      <c r="T1827">
        <v>7</v>
      </c>
      <c r="U1827">
        <v>1</v>
      </c>
      <c r="V1827">
        <v>0</v>
      </c>
      <c r="W1827" t="s">
        <v>27</v>
      </c>
      <c r="X1827">
        <v>0</v>
      </c>
    </row>
    <row r="1828" spans="2:24" x14ac:dyDescent="0.2">
      <c r="B1828">
        <v>11166</v>
      </c>
      <c r="C1828">
        <v>1962</v>
      </c>
      <c r="D1828" t="s">
        <v>23</v>
      </c>
      <c r="E1828" t="s">
        <v>32</v>
      </c>
      <c r="F1828" t="s">
        <v>2058</v>
      </c>
      <c r="G1828">
        <v>0</v>
      </c>
      <c r="H1828">
        <v>1</v>
      </c>
      <c r="I1828" s="1">
        <v>41307</v>
      </c>
      <c r="J1828">
        <v>81</v>
      </c>
      <c r="K1828">
        <v>229</v>
      </c>
      <c r="L1828">
        <v>5</v>
      </c>
      <c r="M1828">
        <v>56</v>
      </c>
      <c r="N1828">
        <v>3</v>
      </c>
      <c r="O1828">
        <v>2</v>
      </c>
      <c r="P1828">
        <v>20</v>
      </c>
      <c r="Q1828">
        <v>2</v>
      </c>
      <c r="R1828">
        <v>6</v>
      </c>
      <c r="S1828">
        <v>4</v>
      </c>
      <c r="T1828">
        <v>7</v>
      </c>
      <c r="U1828">
        <v>0</v>
      </c>
      <c r="V1828">
        <v>0</v>
      </c>
      <c r="W1828" t="s">
        <v>27</v>
      </c>
      <c r="X1828">
        <v>0</v>
      </c>
    </row>
    <row r="1829" spans="2:24" x14ac:dyDescent="0.2">
      <c r="B1829">
        <v>6257</v>
      </c>
      <c r="C1829">
        <v>1977</v>
      </c>
      <c r="D1829" t="s">
        <v>53</v>
      </c>
      <c r="E1829" t="s">
        <v>28</v>
      </c>
      <c r="F1829" t="s">
        <v>2059</v>
      </c>
      <c r="G1829">
        <v>0</v>
      </c>
      <c r="H1829">
        <v>1</v>
      </c>
      <c r="I1829" t="s">
        <v>1344</v>
      </c>
      <c r="J1829">
        <v>81</v>
      </c>
      <c r="K1829">
        <v>255</v>
      </c>
      <c r="L1829">
        <v>43</v>
      </c>
      <c r="M1829">
        <v>134</v>
      </c>
      <c r="N1829">
        <v>37</v>
      </c>
      <c r="O1829">
        <v>14</v>
      </c>
      <c r="P1829">
        <v>24</v>
      </c>
      <c r="Q1829">
        <v>1</v>
      </c>
      <c r="R1829">
        <v>7</v>
      </c>
      <c r="S1829">
        <v>7</v>
      </c>
      <c r="T1829">
        <v>7</v>
      </c>
      <c r="U1829">
        <v>0</v>
      </c>
      <c r="V1829">
        <v>0</v>
      </c>
      <c r="W1829" t="s">
        <v>67</v>
      </c>
      <c r="X1829">
        <v>0</v>
      </c>
    </row>
    <row r="1830" spans="2:24" x14ac:dyDescent="0.2">
      <c r="B1830">
        <v>9224</v>
      </c>
      <c r="C1830">
        <v>1973</v>
      </c>
      <c r="D1830" t="s">
        <v>40</v>
      </c>
      <c r="E1830" t="s">
        <v>28</v>
      </c>
      <c r="F1830" t="s">
        <v>2060</v>
      </c>
      <c r="G1830">
        <v>0</v>
      </c>
      <c r="H1830">
        <v>1</v>
      </c>
      <c r="I1830" s="1">
        <v>41255</v>
      </c>
      <c r="J1830">
        <v>81</v>
      </c>
      <c r="K1830">
        <v>825</v>
      </c>
      <c r="L1830">
        <v>8</v>
      </c>
      <c r="M1830">
        <v>53</v>
      </c>
      <c r="N1830">
        <v>11</v>
      </c>
      <c r="O1830">
        <v>0</v>
      </c>
      <c r="P1830">
        <v>242</v>
      </c>
      <c r="Q1830">
        <v>2</v>
      </c>
      <c r="R1830">
        <v>8</v>
      </c>
      <c r="S1830">
        <v>5</v>
      </c>
      <c r="T1830">
        <v>6</v>
      </c>
      <c r="U1830">
        <v>0</v>
      </c>
      <c r="V1830">
        <v>0</v>
      </c>
      <c r="W1830" t="s">
        <v>67</v>
      </c>
      <c r="X1830">
        <v>0</v>
      </c>
    </row>
    <row r="1831" spans="2:24" x14ac:dyDescent="0.2">
      <c r="B1831">
        <v>8732</v>
      </c>
      <c r="C1831">
        <v>1970</v>
      </c>
      <c r="D1831" t="s">
        <v>53</v>
      </c>
      <c r="E1831" t="s">
        <v>55</v>
      </c>
      <c r="F1831" t="s">
        <v>2061</v>
      </c>
      <c r="G1831">
        <v>0</v>
      </c>
      <c r="H1831">
        <v>1</v>
      </c>
      <c r="I1831" t="s">
        <v>546</v>
      </c>
      <c r="J1831">
        <v>81</v>
      </c>
      <c r="K1831">
        <v>1298</v>
      </c>
      <c r="L1831">
        <v>0</v>
      </c>
      <c r="M1831">
        <v>70</v>
      </c>
      <c r="N1831">
        <v>37</v>
      </c>
      <c r="O1831">
        <v>14</v>
      </c>
      <c r="P1831">
        <v>42</v>
      </c>
      <c r="Q1831">
        <v>4</v>
      </c>
      <c r="R1831">
        <v>7</v>
      </c>
      <c r="S1831">
        <v>10</v>
      </c>
      <c r="T1831">
        <v>4</v>
      </c>
      <c r="U1831">
        <v>1</v>
      </c>
      <c r="V1831">
        <v>0</v>
      </c>
      <c r="W1831" t="s">
        <v>27</v>
      </c>
      <c r="X1831">
        <v>2</v>
      </c>
    </row>
    <row r="1832" spans="2:24" x14ac:dyDescent="0.2">
      <c r="B1832">
        <v>955</v>
      </c>
      <c r="C1832">
        <v>1963</v>
      </c>
      <c r="D1832" t="s">
        <v>53</v>
      </c>
      <c r="E1832" t="s">
        <v>36</v>
      </c>
      <c r="F1832" t="s">
        <v>2062</v>
      </c>
      <c r="G1832">
        <v>1</v>
      </c>
      <c r="H1832">
        <v>1</v>
      </c>
      <c r="I1832" t="s">
        <v>1299</v>
      </c>
      <c r="J1832">
        <v>81</v>
      </c>
      <c r="K1832">
        <v>167</v>
      </c>
      <c r="L1832">
        <v>2</v>
      </c>
      <c r="M1832">
        <v>44</v>
      </c>
      <c r="N1832">
        <v>6</v>
      </c>
      <c r="O1832">
        <v>2</v>
      </c>
      <c r="P1832">
        <v>19</v>
      </c>
      <c r="Q1832">
        <v>7</v>
      </c>
      <c r="R1832">
        <v>4</v>
      </c>
      <c r="S1832">
        <v>4</v>
      </c>
      <c r="T1832">
        <v>8</v>
      </c>
      <c r="U1832">
        <v>1</v>
      </c>
      <c r="V1832">
        <v>0</v>
      </c>
      <c r="W1832" t="s">
        <v>67</v>
      </c>
      <c r="X1832">
        <v>1</v>
      </c>
    </row>
    <row r="1833" spans="2:24" x14ac:dyDescent="0.2">
      <c r="B1833">
        <v>4910</v>
      </c>
      <c r="C1833">
        <v>1968</v>
      </c>
      <c r="D1833" t="s">
        <v>23</v>
      </c>
      <c r="E1833" t="s">
        <v>24</v>
      </c>
      <c r="F1833" t="s">
        <v>2063</v>
      </c>
      <c r="G1833">
        <v>0</v>
      </c>
      <c r="H1833">
        <v>0</v>
      </c>
      <c r="I1833" t="s">
        <v>633</v>
      </c>
      <c r="J1833">
        <v>81</v>
      </c>
      <c r="K1833">
        <v>1132</v>
      </c>
      <c r="L1833">
        <v>134</v>
      </c>
      <c r="M1833">
        <v>384</v>
      </c>
      <c r="N1833">
        <v>175</v>
      </c>
      <c r="O1833">
        <v>134</v>
      </c>
      <c r="P1833">
        <v>115</v>
      </c>
      <c r="Q1833">
        <v>1</v>
      </c>
      <c r="R1833">
        <v>11</v>
      </c>
      <c r="S1833">
        <v>13</v>
      </c>
      <c r="T1833">
        <v>7</v>
      </c>
      <c r="U1833">
        <v>0</v>
      </c>
      <c r="V1833">
        <v>0</v>
      </c>
      <c r="W1833" t="s">
        <v>35</v>
      </c>
      <c r="X1833">
        <v>0</v>
      </c>
    </row>
    <row r="1834" spans="2:24" x14ac:dyDescent="0.2">
      <c r="B1834">
        <v>564</v>
      </c>
      <c r="C1834">
        <v>1982</v>
      </c>
      <c r="D1834" t="s">
        <v>40</v>
      </c>
      <c r="E1834" t="s">
        <v>36</v>
      </c>
      <c r="F1834" t="s">
        <v>2064</v>
      </c>
      <c r="G1834">
        <v>1</v>
      </c>
      <c r="H1834">
        <v>0</v>
      </c>
      <c r="I1834" s="1">
        <v>41007</v>
      </c>
      <c r="J1834">
        <v>81</v>
      </c>
      <c r="K1834">
        <v>746</v>
      </c>
      <c r="L1834">
        <v>8</v>
      </c>
      <c r="M1834">
        <v>125</v>
      </c>
      <c r="N1834">
        <v>11</v>
      </c>
      <c r="O1834">
        <v>8</v>
      </c>
      <c r="P1834">
        <v>8</v>
      </c>
      <c r="Q1834">
        <v>7</v>
      </c>
      <c r="R1834">
        <v>8</v>
      </c>
      <c r="S1834">
        <v>9</v>
      </c>
      <c r="T1834">
        <v>6</v>
      </c>
      <c r="U1834">
        <v>1</v>
      </c>
      <c r="V1834">
        <v>0</v>
      </c>
      <c r="W1834" t="s">
        <v>27</v>
      </c>
      <c r="X1834">
        <v>1</v>
      </c>
    </row>
    <row r="1835" spans="2:24" x14ac:dyDescent="0.2">
      <c r="B1835">
        <v>8931</v>
      </c>
      <c r="C1835">
        <v>1987</v>
      </c>
      <c r="D1835" t="s">
        <v>23</v>
      </c>
      <c r="E1835" t="s">
        <v>36</v>
      </c>
      <c r="F1835" t="s">
        <v>2065</v>
      </c>
      <c r="G1835">
        <v>1</v>
      </c>
      <c r="H1835">
        <v>0</v>
      </c>
      <c r="I1835" t="s">
        <v>323</v>
      </c>
      <c r="J1835">
        <v>82</v>
      </c>
      <c r="K1835">
        <v>812</v>
      </c>
      <c r="L1835">
        <v>99</v>
      </c>
      <c r="M1835">
        <v>431</v>
      </c>
      <c r="N1835">
        <v>237</v>
      </c>
      <c r="O1835">
        <v>149</v>
      </c>
      <c r="P1835">
        <v>33</v>
      </c>
      <c r="Q1835">
        <v>1</v>
      </c>
      <c r="R1835">
        <v>11</v>
      </c>
      <c r="S1835">
        <v>10</v>
      </c>
      <c r="T1835">
        <v>5</v>
      </c>
      <c r="U1835">
        <v>0</v>
      </c>
      <c r="V1835">
        <v>0</v>
      </c>
      <c r="W1835" t="s">
        <v>67</v>
      </c>
      <c r="X1835">
        <v>1</v>
      </c>
    </row>
    <row r="1836" spans="2:24" x14ac:dyDescent="0.2">
      <c r="B1836">
        <v>1998</v>
      </c>
      <c r="C1836">
        <v>1977</v>
      </c>
      <c r="D1836" t="s">
        <v>23</v>
      </c>
      <c r="E1836" t="s">
        <v>28</v>
      </c>
      <c r="F1836" t="s">
        <v>2066</v>
      </c>
      <c r="G1836">
        <v>1</v>
      </c>
      <c r="H1836">
        <v>0</v>
      </c>
      <c r="I1836" s="1">
        <v>41822</v>
      </c>
      <c r="J1836">
        <v>82</v>
      </c>
      <c r="K1836">
        <v>34</v>
      </c>
      <c r="L1836">
        <v>6</v>
      </c>
      <c r="M1836">
        <v>21</v>
      </c>
      <c r="N1836">
        <v>11</v>
      </c>
      <c r="O1836">
        <v>4</v>
      </c>
      <c r="P1836">
        <v>8</v>
      </c>
      <c r="Q1836">
        <v>1</v>
      </c>
      <c r="R1836">
        <v>2</v>
      </c>
      <c r="S1836">
        <v>3</v>
      </c>
      <c r="T1836">
        <v>6</v>
      </c>
      <c r="U1836">
        <v>0</v>
      </c>
      <c r="V1836">
        <v>0</v>
      </c>
      <c r="W1836" t="s">
        <v>50</v>
      </c>
      <c r="X1836">
        <v>0</v>
      </c>
    </row>
    <row r="1837" spans="2:24" x14ac:dyDescent="0.2">
      <c r="B1837">
        <v>1250</v>
      </c>
      <c r="C1837">
        <v>1977</v>
      </c>
      <c r="D1837" t="s">
        <v>23</v>
      </c>
      <c r="E1837" t="s">
        <v>28</v>
      </c>
      <c r="F1837" t="s">
        <v>2066</v>
      </c>
      <c r="G1837">
        <v>1</v>
      </c>
      <c r="H1837">
        <v>0</v>
      </c>
      <c r="I1837" s="1">
        <v>41822</v>
      </c>
      <c r="J1837">
        <v>82</v>
      </c>
      <c r="K1837">
        <v>34</v>
      </c>
      <c r="L1837">
        <v>6</v>
      </c>
      <c r="M1837">
        <v>21</v>
      </c>
      <c r="N1837">
        <v>11</v>
      </c>
      <c r="O1837">
        <v>4</v>
      </c>
      <c r="P1837">
        <v>8</v>
      </c>
      <c r="Q1837">
        <v>1</v>
      </c>
      <c r="R1837">
        <v>2</v>
      </c>
      <c r="S1837">
        <v>3</v>
      </c>
      <c r="T1837">
        <v>6</v>
      </c>
      <c r="U1837">
        <v>0</v>
      </c>
      <c r="V1837">
        <v>0</v>
      </c>
      <c r="W1837" t="s">
        <v>27</v>
      </c>
      <c r="X1837">
        <v>0</v>
      </c>
    </row>
    <row r="1838" spans="2:24" x14ac:dyDescent="0.2">
      <c r="B1838">
        <v>8397</v>
      </c>
      <c r="C1838">
        <v>1952</v>
      </c>
      <c r="D1838" t="s">
        <v>23</v>
      </c>
      <c r="E1838" t="s">
        <v>32</v>
      </c>
      <c r="F1838" t="s">
        <v>2067</v>
      </c>
      <c r="G1838">
        <v>1</v>
      </c>
      <c r="H1838">
        <v>1</v>
      </c>
      <c r="I1838" s="1">
        <v>41913</v>
      </c>
      <c r="J1838">
        <v>82</v>
      </c>
      <c r="K1838">
        <v>18</v>
      </c>
      <c r="L1838">
        <v>0</v>
      </c>
      <c r="M1838">
        <v>5</v>
      </c>
      <c r="N1838">
        <v>0</v>
      </c>
      <c r="O1838">
        <v>0</v>
      </c>
      <c r="P1838">
        <v>11</v>
      </c>
      <c r="Q1838">
        <v>2</v>
      </c>
      <c r="R1838">
        <v>1</v>
      </c>
      <c r="S1838">
        <v>2</v>
      </c>
      <c r="T1838">
        <v>7</v>
      </c>
      <c r="U1838">
        <v>0</v>
      </c>
      <c r="V1838">
        <v>0</v>
      </c>
      <c r="W1838" t="s">
        <v>27</v>
      </c>
      <c r="X1838">
        <v>1</v>
      </c>
    </row>
    <row r="1839" spans="2:24" x14ac:dyDescent="0.2">
      <c r="B1839">
        <v>9672</v>
      </c>
      <c r="C1839">
        <v>1971</v>
      </c>
      <c r="D1839" t="s">
        <v>43</v>
      </c>
      <c r="E1839" t="s">
        <v>32</v>
      </c>
      <c r="F1839" t="s">
        <v>2068</v>
      </c>
      <c r="G1839">
        <v>1</v>
      </c>
      <c r="H1839">
        <v>1</v>
      </c>
      <c r="I1839" t="s">
        <v>418</v>
      </c>
      <c r="J1839">
        <v>82</v>
      </c>
      <c r="K1839">
        <v>8</v>
      </c>
      <c r="L1839">
        <v>3</v>
      </c>
      <c r="M1839">
        <v>9</v>
      </c>
      <c r="N1839">
        <v>19</v>
      </c>
      <c r="O1839">
        <v>4</v>
      </c>
      <c r="P1839">
        <v>22</v>
      </c>
      <c r="Q1839">
        <v>3</v>
      </c>
      <c r="R1839">
        <v>1</v>
      </c>
      <c r="S1839">
        <v>3</v>
      </c>
      <c r="T1839">
        <v>6</v>
      </c>
      <c r="U1839">
        <v>0</v>
      </c>
      <c r="V1839">
        <v>0</v>
      </c>
      <c r="W1839" t="s">
        <v>31</v>
      </c>
      <c r="X1839">
        <v>0</v>
      </c>
    </row>
    <row r="1840" spans="2:24" x14ac:dyDescent="0.2">
      <c r="B1840">
        <v>2125</v>
      </c>
      <c r="C1840">
        <v>1960</v>
      </c>
      <c r="D1840" t="s">
        <v>23</v>
      </c>
      <c r="E1840" t="s">
        <v>24</v>
      </c>
      <c r="F1840" t="s">
        <v>2069</v>
      </c>
      <c r="G1840">
        <v>0</v>
      </c>
      <c r="H1840">
        <v>0</v>
      </c>
      <c r="I1840" t="s">
        <v>128</v>
      </c>
      <c r="J1840">
        <v>82</v>
      </c>
      <c r="K1840">
        <v>194</v>
      </c>
      <c r="L1840">
        <v>61</v>
      </c>
      <c r="M1840">
        <v>480</v>
      </c>
      <c r="N1840">
        <v>225</v>
      </c>
      <c r="O1840">
        <v>112</v>
      </c>
      <c r="P1840">
        <v>30</v>
      </c>
      <c r="Q1840">
        <v>1</v>
      </c>
      <c r="R1840">
        <v>3</v>
      </c>
      <c r="S1840">
        <v>8</v>
      </c>
      <c r="T1840">
        <v>2</v>
      </c>
      <c r="U1840">
        <v>0</v>
      </c>
      <c r="V1840">
        <v>0</v>
      </c>
      <c r="W1840" t="s">
        <v>35</v>
      </c>
      <c r="X1840">
        <v>0</v>
      </c>
    </row>
    <row r="1841" spans="2:24" x14ac:dyDescent="0.2">
      <c r="B1841">
        <v>5975</v>
      </c>
      <c r="C1841">
        <v>1968</v>
      </c>
      <c r="D1841" t="s">
        <v>40</v>
      </c>
      <c r="E1841" t="s">
        <v>28</v>
      </c>
      <c r="F1841" t="s">
        <v>2070</v>
      </c>
      <c r="G1841">
        <v>1</v>
      </c>
      <c r="H1841">
        <v>0</v>
      </c>
      <c r="I1841" t="s">
        <v>176</v>
      </c>
      <c r="J1841">
        <v>82</v>
      </c>
      <c r="K1841">
        <v>37</v>
      </c>
      <c r="L1841">
        <v>0</v>
      </c>
      <c r="M1841">
        <v>17</v>
      </c>
      <c r="N1841">
        <v>0</v>
      </c>
      <c r="O1841">
        <v>0</v>
      </c>
      <c r="P1841">
        <v>3</v>
      </c>
      <c r="Q1841">
        <v>1</v>
      </c>
      <c r="R1841">
        <v>2</v>
      </c>
      <c r="S1841">
        <v>3</v>
      </c>
      <c r="T1841">
        <v>7</v>
      </c>
      <c r="U1841">
        <v>0</v>
      </c>
      <c r="V1841">
        <v>0</v>
      </c>
      <c r="W1841" t="s">
        <v>31</v>
      </c>
      <c r="X1841">
        <v>0</v>
      </c>
    </row>
    <row r="1842" spans="2:24" x14ac:dyDescent="0.2">
      <c r="B1842">
        <v>983</v>
      </c>
      <c r="C1842">
        <v>1985</v>
      </c>
      <c r="D1842" t="s">
        <v>23</v>
      </c>
      <c r="E1842" t="s">
        <v>32</v>
      </c>
      <c r="F1842" t="s">
        <v>2071</v>
      </c>
      <c r="G1842">
        <v>1</v>
      </c>
      <c r="H1842">
        <v>0</v>
      </c>
      <c r="I1842" t="s">
        <v>510</v>
      </c>
      <c r="J1842">
        <v>82</v>
      </c>
      <c r="K1842">
        <v>110</v>
      </c>
      <c r="L1842">
        <v>29</v>
      </c>
      <c r="M1842">
        <v>92</v>
      </c>
      <c r="N1842">
        <v>28</v>
      </c>
      <c r="O1842">
        <v>10</v>
      </c>
      <c r="P1842">
        <v>145</v>
      </c>
      <c r="Q1842">
        <v>1</v>
      </c>
      <c r="R1842">
        <v>6</v>
      </c>
      <c r="S1842">
        <v>3</v>
      </c>
      <c r="T1842">
        <v>8</v>
      </c>
      <c r="U1842">
        <v>0</v>
      </c>
      <c r="V1842">
        <v>0</v>
      </c>
      <c r="W1842" t="s">
        <v>35</v>
      </c>
      <c r="X1842">
        <v>1</v>
      </c>
    </row>
    <row r="1843" spans="2:24" x14ac:dyDescent="0.2">
      <c r="B1843">
        <v>9938</v>
      </c>
      <c r="C1843">
        <v>1955</v>
      </c>
      <c r="D1843" t="s">
        <v>23</v>
      </c>
      <c r="E1843" t="s">
        <v>32</v>
      </c>
      <c r="F1843" t="s">
        <v>2072</v>
      </c>
      <c r="G1843">
        <v>0</v>
      </c>
      <c r="H1843">
        <v>0</v>
      </c>
      <c r="I1843" t="s">
        <v>425</v>
      </c>
      <c r="J1843">
        <v>82</v>
      </c>
      <c r="K1843">
        <v>519</v>
      </c>
      <c r="L1843">
        <v>17</v>
      </c>
      <c r="M1843">
        <v>813</v>
      </c>
      <c r="N1843">
        <v>27</v>
      </c>
      <c r="O1843">
        <v>173</v>
      </c>
      <c r="P1843">
        <v>51</v>
      </c>
      <c r="Q1843">
        <v>1</v>
      </c>
      <c r="R1843">
        <v>4</v>
      </c>
      <c r="S1843">
        <v>6</v>
      </c>
      <c r="T1843">
        <v>2</v>
      </c>
      <c r="U1843">
        <v>0</v>
      </c>
      <c r="V1843">
        <v>0</v>
      </c>
      <c r="W1843" t="s">
        <v>50</v>
      </c>
      <c r="X1843">
        <v>1</v>
      </c>
    </row>
    <row r="1844" spans="2:24" x14ac:dyDescent="0.2">
      <c r="B1844">
        <v>4385</v>
      </c>
      <c r="C1844">
        <v>1982</v>
      </c>
      <c r="D1844" t="s">
        <v>40</v>
      </c>
      <c r="E1844" t="s">
        <v>28</v>
      </c>
      <c r="F1844" t="s">
        <v>2073</v>
      </c>
      <c r="G1844">
        <v>1</v>
      </c>
      <c r="H1844">
        <v>0</v>
      </c>
      <c r="I1844" t="s">
        <v>800</v>
      </c>
      <c r="J1844">
        <v>82</v>
      </c>
      <c r="K1844">
        <v>23</v>
      </c>
      <c r="L1844">
        <v>0</v>
      </c>
      <c r="M1844">
        <v>15</v>
      </c>
      <c r="N1844">
        <v>0</v>
      </c>
      <c r="O1844">
        <v>2</v>
      </c>
      <c r="P1844">
        <v>7</v>
      </c>
      <c r="Q1844">
        <v>2</v>
      </c>
      <c r="R1844">
        <v>3</v>
      </c>
      <c r="S1844">
        <v>3</v>
      </c>
      <c r="T1844">
        <v>6</v>
      </c>
      <c r="U1844">
        <v>0</v>
      </c>
      <c r="V1844">
        <v>0</v>
      </c>
      <c r="W1844" t="s">
        <v>27</v>
      </c>
      <c r="X1844">
        <v>0</v>
      </c>
    </row>
    <row r="1845" spans="2:24" x14ac:dyDescent="0.2">
      <c r="B1845">
        <v>803</v>
      </c>
      <c r="C1845">
        <v>1969</v>
      </c>
      <c r="D1845" t="s">
        <v>23</v>
      </c>
      <c r="E1845" t="s">
        <v>36</v>
      </c>
      <c r="F1845" t="s">
        <v>2074</v>
      </c>
      <c r="G1845">
        <v>1</v>
      </c>
      <c r="H1845">
        <v>1</v>
      </c>
      <c r="I1845" s="1">
        <v>41398</v>
      </c>
      <c r="J1845">
        <v>82</v>
      </c>
      <c r="K1845">
        <v>12</v>
      </c>
      <c r="L1845">
        <v>0</v>
      </c>
      <c r="M1845">
        <v>5</v>
      </c>
      <c r="N1845">
        <v>0</v>
      </c>
      <c r="O1845">
        <v>0</v>
      </c>
      <c r="P1845">
        <v>4</v>
      </c>
      <c r="Q1845">
        <v>1</v>
      </c>
      <c r="R1845">
        <v>0</v>
      </c>
      <c r="S1845">
        <v>2</v>
      </c>
      <c r="T1845">
        <v>5</v>
      </c>
      <c r="U1845">
        <v>0</v>
      </c>
      <c r="V1845">
        <v>0</v>
      </c>
      <c r="W1845" t="s">
        <v>27</v>
      </c>
      <c r="X1845">
        <v>0</v>
      </c>
    </row>
    <row r="1846" spans="2:24" x14ac:dyDescent="0.2">
      <c r="B1846">
        <v>10675</v>
      </c>
      <c r="C1846">
        <v>1957</v>
      </c>
      <c r="D1846" t="s">
        <v>40</v>
      </c>
      <c r="E1846" t="s">
        <v>32</v>
      </c>
      <c r="F1846" t="s">
        <v>2075</v>
      </c>
      <c r="G1846">
        <v>0</v>
      </c>
      <c r="H1846">
        <v>1</v>
      </c>
      <c r="I1846" s="1">
        <v>41337</v>
      </c>
      <c r="J1846">
        <v>82</v>
      </c>
      <c r="K1846">
        <v>909</v>
      </c>
      <c r="L1846">
        <v>11</v>
      </c>
      <c r="M1846">
        <v>218</v>
      </c>
      <c r="N1846">
        <v>0</v>
      </c>
      <c r="O1846">
        <v>0</v>
      </c>
      <c r="P1846">
        <v>23</v>
      </c>
      <c r="Q1846">
        <v>2</v>
      </c>
      <c r="R1846">
        <v>9</v>
      </c>
      <c r="S1846">
        <v>5</v>
      </c>
      <c r="T1846">
        <v>5</v>
      </c>
      <c r="U1846">
        <v>1</v>
      </c>
      <c r="V1846">
        <v>0</v>
      </c>
      <c r="W1846" t="s">
        <v>27</v>
      </c>
      <c r="X1846">
        <v>0</v>
      </c>
    </row>
    <row r="1847" spans="2:24" x14ac:dyDescent="0.2">
      <c r="B1847">
        <v>7004</v>
      </c>
      <c r="C1847">
        <v>1985</v>
      </c>
      <c r="D1847" t="s">
        <v>23</v>
      </c>
      <c r="E1847" t="s">
        <v>28</v>
      </c>
      <c r="F1847" t="s">
        <v>2076</v>
      </c>
      <c r="G1847">
        <v>1</v>
      </c>
      <c r="H1847">
        <v>0</v>
      </c>
      <c r="I1847" t="s">
        <v>2077</v>
      </c>
      <c r="J1847">
        <v>82</v>
      </c>
      <c r="K1847">
        <v>24</v>
      </c>
      <c r="L1847">
        <v>3</v>
      </c>
      <c r="M1847">
        <v>26</v>
      </c>
      <c r="N1847">
        <v>7</v>
      </c>
      <c r="O1847">
        <v>1</v>
      </c>
      <c r="P1847">
        <v>23</v>
      </c>
      <c r="Q1847">
        <v>3</v>
      </c>
      <c r="R1847">
        <v>3</v>
      </c>
      <c r="S1847">
        <v>2</v>
      </c>
      <c r="T1847">
        <v>9</v>
      </c>
      <c r="U1847">
        <v>0</v>
      </c>
      <c r="V1847">
        <v>0</v>
      </c>
      <c r="W1847" t="s">
        <v>50</v>
      </c>
      <c r="X1847">
        <v>1</v>
      </c>
    </row>
    <row r="1848" spans="2:24" x14ac:dyDescent="0.2">
      <c r="B1848">
        <v>4432</v>
      </c>
      <c r="C1848">
        <v>1977</v>
      </c>
      <c r="D1848" t="s">
        <v>23</v>
      </c>
      <c r="E1848" t="s">
        <v>24</v>
      </c>
      <c r="F1848" t="s">
        <v>2078</v>
      </c>
      <c r="G1848">
        <v>1</v>
      </c>
      <c r="H1848">
        <v>0</v>
      </c>
      <c r="I1848" t="s">
        <v>2077</v>
      </c>
      <c r="J1848">
        <v>82</v>
      </c>
      <c r="K1848">
        <v>2</v>
      </c>
      <c r="L1848">
        <v>3</v>
      </c>
      <c r="M1848">
        <v>20</v>
      </c>
      <c r="N1848">
        <v>6</v>
      </c>
      <c r="O1848">
        <v>11</v>
      </c>
      <c r="P1848">
        <v>9</v>
      </c>
      <c r="Q1848">
        <v>2</v>
      </c>
      <c r="R1848">
        <v>2</v>
      </c>
      <c r="S1848">
        <v>3</v>
      </c>
      <c r="T1848">
        <v>7</v>
      </c>
      <c r="U1848">
        <v>0</v>
      </c>
      <c r="V1848">
        <v>0</v>
      </c>
      <c r="W1848" t="s">
        <v>27</v>
      </c>
      <c r="X1848">
        <v>0</v>
      </c>
    </row>
    <row r="1849" spans="2:24" x14ac:dyDescent="0.2">
      <c r="B1849">
        <v>4475</v>
      </c>
      <c r="C1849">
        <v>1950</v>
      </c>
      <c r="D1849" t="s">
        <v>40</v>
      </c>
      <c r="E1849" t="s">
        <v>32</v>
      </c>
      <c r="F1849" t="s">
        <v>2079</v>
      </c>
      <c r="G1849">
        <v>0</v>
      </c>
      <c r="H1849">
        <v>0</v>
      </c>
      <c r="I1849" t="s">
        <v>515</v>
      </c>
      <c r="J1849">
        <v>82</v>
      </c>
      <c r="K1849">
        <v>1315</v>
      </c>
      <c r="L1849">
        <v>22</v>
      </c>
      <c r="M1849">
        <v>780</v>
      </c>
      <c r="N1849">
        <v>145</v>
      </c>
      <c r="O1849">
        <v>0</v>
      </c>
      <c r="P1849">
        <v>178</v>
      </c>
      <c r="Q1849">
        <v>1</v>
      </c>
      <c r="R1849">
        <v>7</v>
      </c>
      <c r="S1849">
        <v>9</v>
      </c>
      <c r="T1849">
        <v>5</v>
      </c>
      <c r="U1849">
        <v>0</v>
      </c>
      <c r="V1849">
        <v>0</v>
      </c>
      <c r="W1849" t="s">
        <v>27</v>
      </c>
      <c r="X1849">
        <v>0</v>
      </c>
    </row>
    <row r="1850" spans="2:24" x14ac:dyDescent="0.2">
      <c r="B1850">
        <v>10868</v>
      </c>
      <c r="C1850">
        <v>1952</v>
      </c>
      <c r="D1850" t="s">
        <v>23</v>
      </c>
      <c r="E1850" t="s">
        <v>55</v>
      </c>
      <c r="F1850" t="s">
        <v>2080</v>
      </c>
      <c r="G1850">
        <v>0</v>
      </c>
      <c r="H1850">
        <v>0</v>
      </c>
      <c r="I1850" s="1">
        <v>41427</v>
      </c>
      <c r="J1850">
        <v>82</v>
      </c>
      <c r="K1850">
        <v>344</v>
      </c>
      <c r="L1850">
        <v>45</v>
      </c>
      <c r="M1850">
        <v>654</v>
      </c>
      <c r="N1850">
        <v>104</v>
      </c>
      <c r="O1850">
        <v>11</v>
      </c>
      <c r="P1850">
        <v>114</v>
      </c>
      <c r="Q1850">
        <v>2</v>
      </c>
      <c r="R1850">
        <v>3</v>
      </c>
      <c r="S1850">
        <v>10</v>
      </c>
      <c r="T1850">
        <v>3</v>
      </c>
      <c r="U1850">
        <v>0</v>
      </c>
      <c r="V1850">
        <v>0</v>
      </c>
      <c r="W1850" t="s">
        <v>27</v>
      </c>
      <c r="X1850">
        <v>0</v>
      </c>
    </row>
    <row r="1851" spans="2:24" x14ac:dyDescent="0.2">
      <c r="B1851">
        <v>6742</v>
      </c>
      <c r="C1851">
        <v>1980</v>
      </c>
      <c r="D1851" t="s">
        <v>23</v>
      </c>
      <c r="E1851" t="s">
        <v>32</v>
      </c>
      <c r="F1851" t="s">
        <v>2081</v>
      </c>
      <c r="G1851">
        <v>1</v>
      </c>
      <c r="H1851">
        <v>0</v>
      </c>
      <c r="I1851" t="s">
        <v>993</v>
      </c>
      <c r="J1851">
        <v>82</v>
      </c>
      <c r="K1851">
        <v>2</v>
      </c>
      <c r="L1851">
        <v>2</v>
      </c>
      <c r="M1851">
        <v>1</v>
      </c>
      <c r="N1851">
        <v>3</v>
      </c>
      <c r="O1851">
        <v>1</v>
      </c>
      <c r="P1851">
        <v>2</v>
      </c>
      <c r="Q1851">
        <v>1</v>
      </c>
      <c r="R1851">
        <v>1</v>
      </c>
      <c r="S1851">
        <v>2</v>
      </c>
      <c r="T1851">
        <v>8</v>
      </c>
      <c r="U1851">
        <v>0</v>
      </c>
      <c r="V1851">
        <v>1</v>
      </c>
      <c r="W1851" t="s">
        <v>27</v>
      </c>
      <c r="X1851">
        <v>0</v>
      </c>
    </row>
    <row r="1852" spans="2:24" x14ac:dyDescent="0.2">
      <c r="B1852">
        <v>5692</v>
      </c>
      <c r="C1852">
        <v>1990</v>
      </c>
      <c r="D1852" t="s">
        <v>118</v>
      </c>
      <c r="E1852" t="s">
        <v>32</v>
      </c>
      <c r="F1852" t="s">
        <v>2082</v>
      </c>
      <c r="G1852">
        <v>1</v>
      </c>
      <c r="H1852">
        <v>0</v>
      </c>
      <c r="I1852" t="s">
        <v>1035</v>
      </c>
      <c r="J1852">
        <v>82</v>
      </c>
      <c r="K1852">
        <v>1</v>
      </c>
      <c r="L1852">
        <v>4</v>
      </c>
      <c r="M1852">
        <v>3</v>
      </c>
      <c r="N1852">
        <v>8</v>
      </c>
      <c r="O1852">
        <v>9</v>
      </c>
      <c r="P1852">
        <v>7</v>
      </c>
      <c r="Q1852">
        <v>1</v>
      </c>
      <c r="R1852">
        <v>1</v>
      </c>
      <c r="S1852">
        <v>3</v>
      </c>
      <c r="T1852">
        <v>8</v>
      </c>
      <c r="U1852">
        <v>0</v>
      </c>
      <c r="V1852">
        <v>0</v>
      </c>
      <c r="W1852" t="s">
        <v>67</v>
      </c>
      <c r="X1852">
        <v>0</v>
      </c>
    </row>
    <row r="1853" spans="2:24" x14ac:dyDescent="0.2">
      <c r="B1853">
        <v>339</v>
      </c>
      <c r="C1853">
        <v>1973</v>
      </c>
      <c r="D1853" t="s">
        <v>40</v>
      </c>
      <c r="E1853" t="s">
        <v>32</v>
      </c>
      <c r="F1853" t="s">
        <v>29</v>
      </c>
      <c r="G1853">
        <v>0</v>
      </c>
      <c r="H1853">
        <v>1</v>
      </c>
      <c r="I1853" t="s">
        <v>74</v>
      </c>
      <c r="J1853">
        <v>82</v>
      </c>
      <c r="K1853">
        <v>462</v>
      </c>
      <c r="L1853">
        <v>0</v>
      </c>
      <c r="M1853">
        <v>24</v>
      </c>
      <c r="N1853">
        <v>6</v>
      </c>
      <c r="O1853">
        <v>0</v>
      </c>
      <c r="P1853">
        <v>4</v>
      </c>
      <c r="Q1853">
        <v>2</v>
      </c>
      <c r="R1853">
        <v>9</v>
      </c>
      <c r="S1853">
        <v>5</v>
      </c>
      <c r="T1853">
        <v>7</v>
      </c>
      <c r="U1853">
        <v>1</v>
      </c>
      <c r="V1853">
        <v>0</v>
      </c>
      <c r="W1853" t="s">
        <v>27</v>
      </c>
      <c r="X1853">
        <v>1</v>
      </c>
    </row>
    <row r="1854" spans="2:24" x14ac:dyDescent="0.2">
      <c r="B1854">
        <v>10398</v>
      </c>
      <c r="C1854">
        <v>1982</v>
      </c>
      <c r="D1854" t="s">
        <v>43</v>
      </c>
      <c r="E1854" t="s">
        <v>28</v>
      </c>
      <c r="F1854" t="s">
        <v>2083</v>
      </c>
      <c r="G1854">
        <v>1</v>
      </c>
      <c r="H1854">
        <v>0</v>
      </c>
      <c r="I1854" t="s">
        <v>1020</v>
      </c>
      <c r="J1854">
        <v>82</v>
      </c>
      <c r="K1854">
        <v>1</v>
      </c>
      <c r="L1854">
        <v>6</v>
      </c>
      <c r="M1854">
        <v>2</v>
      </c>
      <c r="N1854">
        <v>8</v>
      </c>
      <c r="O1854">
        <v>2</v>
      </c>
      <c r="P1854">
        <v>12</v>
      </c>
      <c r="Q1854">
        <v>1</v>
      </c>
      <c r="R1854">
        <v>1</v>
      </c>
      <c r="S1854">
        <v>2</v>
      </c>
      <c r="T1854">
        <v>7</v>
      </c>
      <c r="U1854">
        <v>0</v>
      </c>
      <c r="V1854">
        <v>0</v>
      </c>
      <c r="W1854" t="s">
        <v>27</v>
      </c>
      <c r="X1854">
        <v>0</v>
      </c>
    </row>
    <row r="1855" spans="2:24" x14ac:dyDescent="0.2">
      <c r="B1855">
        <v>8017</v>
      </c>
      <c r="C1855">
        <v>1982</v>
      </c>
      <c r="D1855" t="s">
        <v>43</v>
      </c>
      <c r="E1855" t="s">
        <v>32</v>
      </c>
      <c r="F1855" t="s">
        <v>2084</v>
      </c>
      <c r="G1855">
        <v>1</v>
      </c>
      <c r="H1855">
        <v>1</v>
      </c>
      <c r="I1855" t="s">
        <v>445</v>
      </c>
      <c r="J1855">
        <v>83</v>
      </c>
      <c r="K1855">
        <v>22</v>
      </c>
      <c r="L1855">
        <v>0</v>
      </c>
      <c r="M1855">
        <v>19</v>
      </c>
      <c r="N1855">
        <v>6</v>
      </c>
      <c r="O1855">
        <v>5</v>
      </c>
      <c r="P1855">
        <v>3</v>
      </c>
      <c r="Q1855">
        <v>2</v>
      </c>
      <c r="R1855">
        <v>2</v>
      </c>
      <c r="S1855">
        <v>3</v>
      </c>
      <c r="T1855">
        <v>6</v>
      </c>
      <c r="U1855">
        <v>0</v>
      </c>
      <c r="V1855">
        <v>0</v>
      </c>
      <c r="W1855" t="s">
        <v>67</v>
      </c>
      <c r="X1855">
        <v>0</v>
      </c>
    </row>
    <row r="1856" spans="2:24" x14ac:dyDescent="0.2">
      <c r="B1856">
        <v>3722</v>
      </c>
      <c r="C1856">
        <v>1973</v>
      </c>
      <c r="D1856" t="s">
        <v>23</v>
      </c>
      <c r="E1856" t="s">
        <v>28</v>
      </c>
      <c r="F1856" t="s">
        <v>2085</v>
      </c>
      <c r="G1856">
        <v>1</v>
      </c>
      <c r="H1856">
        <v>1</v>
      </c>
      <c r="I1856" t="s">
        <v>1070</v>
      </c>
      <c r="J1856">
        <v>83</v>
      </c>
      <c r="K1856">
        <v>31</v>
      </c>
      <c r="L1856">
        <v>1</v>
      </c>
      <c r="M1856">
        <v>8</v>
      </c>
      <c r="N1856">
        <v>0</v>
      </c>
      <c r="O1856">
        <v>0</v>
      </c>
      <c r="P1856">
        <v>8</v>
      </c>
      <c r="Q1856">
        <v>2</v>
      </c>
      <c r="R1856">
        <v>2</v>
      </c>
      <c r="S1856">
        <v>3</v>
      </c>
      <c r="T1856">
        <v>6</v>
      </c>
      <c r="U1856">
        <v>0</v>
      </c>
      <c r="V1856">
        <v>0</v>
      </c>
      <c r="W1856" t="s">
        <v>27</v>
      </c>
      <c r="X1856">
        <v>0</v>
      </c>
    </row>
    <row r="1857" spans="2:24" x14ac:dyDescent="0.2">
      <c r="B1857">
        <v>7326</v>
      </c>
      <c r="C1857">
        <v>1972</v>
      </c>
      <c r="D1857" t="s">
        <v>53</v>
      </c>
      <c r="E1857" t="s">
        <v>32</v>
      </c>
      <c r="F1857" t="s">
        <v>2086</v>
      </c>
      <c r="G1857">
        <v>0</v>
      </c>
      <c r="H1857">
        <v>1</v>
      </c>
      <c r="I1857" t="s">
        <v>201</v>
      </c>
      <c r="J1857">
        <v>83</v>
      </c>
      <c r="K1857">
        <v>34</v>
      </c>
      <c r="L1857">
        <v>1</v>
      </c>
      <c r="M1857">
        <v>19</v>
      </c>
      <c r="N1857">
        <v>2</v>
      </c>
      <c r="O1857">
        <v>7</v>
      </c>
      <c r="P1857">
        <v>0</v>
      </c>
      <c r="Q1857">
        <v>1</v>
      </c>
      <c r="R1857">
        <v>1</v>
      </c>
      <c r="S1857">
        <v>3</v>
      </c>
      <c r="T1857">
        <v>2</v>
      </c>
      <c r="U1857">
        <v>0</v>
      </c>
      <c r="V1857">
        <v>0</v>
      </c>
      <c r="W1857" t="s">
        <v>31</v>
      </c>
      <c r="X1857">
        <v>0</v>
      </c>
    </row>
    <row r="1858" spans="2:24" x14ac:dyDescent="0.2">
      <c r="B1858">
        <v>2416</v>
      </c>
      <c r="C1858">
        <v>1970</v>
      </c>
      <c r="D1858" t="s">
        <v>40</v>
      </c>
      <c r="E1858" t="s">
        <v>28</v>
      </c>
      <c r="F1858" t="s">
        <v>2087</v>
      </c>
      <c r="G1858">
        <v>0</v>
      </c>
      <c r="H1858">
        <v>0</v>
      </c>
      <c r="I1858" s="1">
        <v>41701</v>
      </c>
      <c r="J1858">
        <v>83</v>
      </c>
      <c r="K1858">
        <v>789</v>
      </c>
      <c r="L1858">
        <v>25</v>
      </c>
      <c r="M1858">
        <v>420</v>
      </c>
      <c r="N1858">
        <v>16</v>
      </c>
      <c r="O1858">
        <v>38</v>
      </c>
      <c r="P1858">
        <v>0</v>
      </c>
      <c r="Q1858">
        <v>1</v>
      </c>
      <c r="R1858">
        <v>2</v>
      </c>
      <c r="S1858">
        <v>9</v>
      </c>
      <c r="T1858">
        <v>1</v>
      </c>
      <c r="U1858">
        <v>0</v>
      </c>
      <c r="V1858">
        <v>0</v>
      </c>
      <c r="W1858" t="s">
        <v>27</v>
      </c>
      <c r="X1858">
        <v>0</v>
      </c>
    </row>
    <row r="1859" spans="2:24" x14ac:dyDescent="0.2">
      <c r="B1859">
        <v>1878</v>
      </c>
      <c r="C1859">
        <v>1986</v>
      </c>
      <c r="D1859" t="s">
        <v>43</v>
      </c>
      <c r="E1859" t="s">
        <v>32</v>
      </c>
      <c r="F1859" t="s">
        <v>2088</v>
      </c>
      <c r="G1859">
        <v>0</v>
      </c>
      <c r="H1859">
        <v>0</v>
      </c>
      <c r="I1859" t="s">
        <v>1794</v>
      </c>
      <c r="J1859">
        <v>83</v>
      </c>
      <c r="K1859">
        <v>4</v>
      </c>
      <c r="L1859">
        <v>6</v>
      </c>
      <c r="M1859">
        <v>8</v>
      </c>
      <c r="N1859">
        <v>6</v>
      </c>
      <c r="O1859">
        <v>3</v>
      </c>
      <c r="P1859">
        <v>10</v>
      </c>
      <c r="Q1859">
        <v>1</v>
      </c>
      <c r="R1859">
        <v>2</v>
      </c>
      <c r="S1859">
        <v>3</v>
      </c>
      <c r="T1859">
        <v>7</v>
      </c>
      <c r="U1859">
        <v>0</v>
      </c>
      <c r="V1859">
        <v>0</v>
      </c>
      <c r="W1859" t="s">
        <v>27</v>
      </c>
      <c r="X1859">
        <v>0</v>
      </c>
    </row>
    <row r="1860" spans="2:24" x14ac:dyDescent="0.2">
      <c r="B1860">
        <v>5278</v>
      </c>
      <c r="C1860">
        <v>1965</v>
      </c>
      <c r="D1860" t="s">
        <v>23</v>
      </c>
      <c r="E1860" t="s">
        <v>32</v>
      </c>
      <c r="F1860" t="s">
        <v>2089</v>
      </c>
      <c r="G1860">
        <v>0</v>
      </c>
      <c r="H1860">
        <v>0</v>
      </c>
      <c r="I1860" t="s">
        <v>639</v>
      </c>
      <c r="J1860">
        <v>83</v>
      </c>
      <c r="K1860">
        <v>307</v>
      </c>
      <c r="L1860">
        <v>26</v>
      </c>
      <c r="M1860">
        <v>360</v>
      </c>
      <c r="N1860">
        <v>138</v>
      </c>
      <c r="O1860">
        <v>31</v>
      </c>
      <c r="P1860">
        <v>40</v>
      </c>
      <c r="Q1860">
        <v>1</v>
      </c>
      <c r="R1860">
        <v>6</v>
      </c>
      <c r="S1860">
        <v>5</v>
      </c>
      <c r="T1860">
        <v>3</v>
      </c>
      <c r="U1860">
        <v>0</v>
      </c>
      <c r="V1860">
        <v>0</v>
      </c>
      <c r="W1860" t="s">
        <v>46</v>
      </c>
      <c r="X1860">
        <v>1</v>
      </c>
    </row>
    <row r="1861" spans="2:24" x14ac:dyDescent="0.2">
      <c r="B1861">
        <v>5734</v>
      </c>
      <c r="C1861">
        <v>1975</v>
      </c>
      <c r="D1861" t="s">
        <v>40</v>
      </c>
      <c r="E1861" t="s">
        <v>32</v>
      </c>
      <c r="F1861" t="s">
        <v>2090</v>
      </c>
      <c r="G1861">
        <v>1</v>
      </c>
      <c r="H1861">
        <v>1</v>
      </c>
      <c r="I1861" t="s">
        <v>740</v>
      </c>
      <c r="J1861">
        <v>83</v>
      </c>
      <c r="K1861">
        <v>46</v>
      </c>
      <c r="L1861">
        <v>4</v>
      </c>
      <c r="M1861">
        <v>36</v>
      </c>
      <c r="N1861">
        <v>2</v>
      </c>
      <c r="O1861">
        <v>2</v>
      </c>
      <c r="P1861">
        <v>1</v>
      </c>
      <c r="Q1861">
        <v>1</v>
      </c>
      <c r="R1861">
        <v>2</v>
      </c>
      <c r="S1861">
        <v>4</v>
      </c>
      <c r="T1861">
        <v>5</v>
      </c>
      <c r="U1861">
        <v>0</v>
      </c>
      <c r="V1861">
        <v>0</v>
      </c>
      <c r="W1861" t="s">
        <v>27</v>
      </c>
      <c r="X1861">
        <v>0</v>
      </c>
    </row>
    <row r="1862" spans="2:24" x14ac:dyDescent="0.2">
      <c r="B1862">
        <v>4370</v>
      </c>
      <c r="C1862">
        <v>1967</v>
      </c>
      <c r="D1862" t="s">
        <v>23</v>
      </c>
      <c r="E1862" t="s">
        <v>36</v>
      </c>
      <c r="F1862" t="s">
        <v>2091</v>
      </c>
      <c r="G1862">
        <v>2</v>
      </c>
      <c r="H1862">
        <v>1</v>
      </c>
      <c r="I1862" t="s">
        <v>1141</v>
      </c>
      <c r="J1862">
        <v>83</v>
      </c>
      <c r="K1862">
        <v>18</v>
      </c>
      <c r="L1862">
        <v>1</v>
      </c>
      <c r="M1862">
        <v>32</v>
      </c>
      <c r="N1862">
        <v>6</v>
      </c>
      <c r="O1862">
        <v>3</v>
      </c>
      <c r="P1862">
        <v>28</v>
      </c>
      <c r="Q1862">
        <v>3</v>
      </c>
      <c r="R1862">
        <v>2</v>
      </c>
      <c r="S1862">
        <v>4</v>
      </c>
      <c r="T1862">
        <v>6</v>
      </c>
      <c r="U1862">
        <v>0</v>
      </c>
      <c r="V1862">
        <v>0</v>
      </c>
      <c r="W1862" t="s">
        <v>50</v>
      </c>
      <c r="X1862">
        <v>0</v>
      </c>
    </row>
    <row r="1863" spans="2:24" x14ac:dyDescent="0.2">
      <c r="B1863">
        <v>8405</v>
      </c>
      <c r="C1863">
        <v>1980</v>
      </c>
      <c r="D1863" t="s">
        <v>23</v>
      </c>
      <c r="E1863" t="s">
        <v>24</v>
      </c>
      <c r="F1863" t="s">
        <v>2092</v>
      </c>
      <c r="G1863">
        <v>1</v>
      </c>
      <c r="H1863">
        <v>1</v>
      </c>
      <c r="I1863" t="s">
        <v>176</v>
      </c>
      <c r="J1863">
        <v>83</v>
      </c>
      <c r="K1863">
        <v>135</v>
      </c>
      <c r="L1863">
        <v>25</v>
      </c>
      <c r="M1863">
        <v>51</v>
      </c>
      <c r="N1863">
        <v>23</v>
      </c>
      <c r="O1863">
        <v>25</v>
      </c>
      <c r="P1863">
        <v>46</v>
      </c>
      <c r="Q1863">
        <v>2</v>
      </c>
      <c r="R1863">
        <v>4</v>
      </c>
      <c r="S1863">
        <v>5</v>
      </c>
      <c r="T1863">
        <v>3</v>
      </c>
      <c r="U1863">
        <v>0</v>
      </c>
      <c r="V1863">
        <v>0</v>
      </c>
      <c r="W1863" t="s">
        <v>67</v>
      </c>
      <c r="X1863">
        <v>0</v>
      </c>
    </row>
    <row r="1864" spans="2:24" x14ac:dyDescent="0.2">
      <c r="B1864">
        <v>7617</v>
      </c>
      <c r="C1864">
        <v>1975</v>
      </c>
      <c r="D1864" t="s">
        <v>23</v>
      </c>
      <c r="E1864" t="s">
        <v>28</v>
      </c>
      <c r="F1864" t="s">
        <v>2093</v>
      </c>
      <c r="G1864">
        <v>1</v>
      </c>
      <c r="H1864">
        <v>1</v>
      </c>
      <c r="I1864" t="s">
        <v>462</v>
      </c>
      <c r="J1864">
        <v>83</v>
      </c>
      <c r="K1864">
        <v>67</v>
      </c>
      <c r="L1864">
        <v>5</v>
      </c>
      <c r="M1864">
        <v>61</v>
      </c>
      <c r="N1864">
        <v>3</v>
      </c>
      <c r="O1864">
        <v>8</v>
      </c>
      <c r="P1864">
        <v>19</v>
      </c>
      <c r="Q1864">
        <v>5</v>
      </c>
      <c r="R1864">
        <v>2</v>
      </c>
      <c r="S1864">
        <v>5</v>
      </c>
      <c r="T1864">
        <v>5</v>
      </c>
      <c r="U1864">
        <v>0</v>
      </c>
      <c r="V1864">
        <v>0</v>
      </c>
      <c r="W1864" t="s">
        <v>27</v>
      </c>
      <c r="X1864">
        <v>0</v>
      </c>
    </row>
    <row r="1865" spans="2:24" x14ac:dyDescent="0.2">
      <c r="B1865">
        <v>6376</v>
      </c>
      <c r="C1865">
        <v>1980</v>
      </c>
      <c r="D1865" t="s">
        <v>23</v>
      </c>
      <c r="E1865" t="s">
        <v>28</v>
      </c>
      <c r="F1865" t="s">
        <v>2094</v>
      </c>
      <c r="G1865">
        <v>1</v>
      </c>
      <c r="H1865">
        <v>0</v>
      </c>
      <c r="I1865" s="1">
        <v>41553</v>
      </c>
      <c r="J1865">
        <v>83</v>
      </c>
      <c r="K1865">
        <v>191</v>
      </c>
      <c r="L1865">
        <v>56</v>
      </c>
      <c r="M1865">
        <v>139</v>
      </c>
      <c r="N1865">
        <v>51</v>
      </c>
      <c r="O1865">
        <v>8</v>
      </c>
      <c r="P1865">
        <v>100</v>
      </c>
      <c r="Q1865">
        <v>4</v>
      </c>
      <c r="R1865">
        <v>4</v>
      </c>
      <c r="S1865">
        <v>8</v>
      </c>
      <c r="T1865">
        <v>4</v>
      </c>
      <c r="U1865">
        <v>0</v>
      </c>
      <c r="V1865">
        <v>0</v>
      </c>
      <c r="W1865" t="s">
        <v>38</v>
      </c>
      <c r="X1865">
        <v>0</v>
      </c>
    </row>
    <row r="1866" spans="2:24" x14ac:dyDescent="0.2">
      <c r="B1866">
        <v>2150</v>
      </c>
      <c r="C1866">
        <v>1959</v>
      </c>
      <c r="D1866" t="s">
        <v>40</v>
      </c>
      <c r="E1866" t="s">
        <v>55</v>
      </c>
      <c r="F1866" t="s">
        <v>2095</v>
      </c>
      <c r="G1866">
        <v>0</v>
      </c>
      <c r="H1866">
        <v>1</v>
      </c>
      <c r="I1866" s="1">
        <v>41583</v>
      </c>
      <c r="J1866">
        <v>83</v>
      </c>
      <c r="K1866">
        <v>860</v>
      </c>
      <c r="L1866">
        <v>28</v>
      </c>
      <c r="M1866">
        <v>409</v>
      </c>
      <c r="N1866">
        <v>73</v>
      </c>
      <c r="O1866">
        <v>56</v>
      </c>
      <c r="P1866">
        <v>56</v>
      </c>
      <c r="Q1866">
        <v>1</v>
      </c>
      <c r="R1866">
        <v>8</v>
      </c>
      <c r="S1866">
        <v>4</v>
      </c>
      <c r="T1866">
        <v>4</v>
      </c>
      <c r="U1866">
        <v>0</v>
      </c>
      <c r="V1866">
        <v>0</v>
      </c>
      <c r="W1866" t="s">
        <v>31</v>
      </c>
      <c r="X1866">
        <v>0</v>
      </c>
    </row>
    <row r="1867" spans="2:24" x14ac:dyDescent="0.2">
      <c r="B1867">
        <v>7386</v>
      </c>
      <c r="C1867">
        <v>1977</v>
      </c>
      <c r="D1867" t="s">
        <v>23</v>
      </c>
      <c r="E1867" t="s">
        <v>24</v>
      </c>
      <c r="F1867" t="s">
        <v>2096</v>
      </c>
      <c r="G1867">
        <v>1</v>
      </c>
      <c r="H1867">
        <v>0</v>
      </c>
      <c r="I1867" t="s">
        <v>470</v>
      </c>
      <c r="J1867">
        <v>83</v>
      </c>
      <c r="K1867">
        <v>17</v>
      </c>
      <c r="L1867">
        <v>0</v>
      </c>
      <c r="M1867">
        <v>14</v>
      </c>
      <c r="N1867">
        <v>7</v>
      </c>
      <c r="O1867">
        <v>3</v>
      </c>
      <c r="P1867">
        <v>2</v>
      </c>
      <c r="Q1867">
        <v>1</v>
      </c>
      <c r="R1867">
        <v>1</v>
      </c>
      <c r="S1867">
        <v>3</v>
      </c>
      <c r="T1867">
        <v>7</v>
      </c>
      <c r="U1867">
        <v>0</v>
      </c>
      <c r="V1867">
        <v>0</v>
      </c>
      <c r="W1867" t="s">
        <v>31</v>
      </c>
      <c r="X1867">
        <v>0</v>
      </c>
    </row>
    <row r="1868" spans="2:24" x14ac:dyDescent="0.2">
      <c r="B1868">
        <v>3006</v>
      </c>
      <c r="C1868">
        <v>1977</v>
      </c>
      <c r="D1868" t="s">
        <v>23</v>
      </c>
      <c r="E1868" t="s">
        <v>24</v>
      </c>
      <c r="F1868" t="s">
        <v>2096</v>
      </c>
      <c r="G1868">
        <v>1</v>
      </c>
      <c r="H1868">
        <v>0</v>
      </c>
      <c r="I1868" t="s">
        <v>470</v>
      </c>
      <c r="J1868">
        <v>83</v>
      </c>
      <c r="K1868">
        <v>17</v>
      </c>
      <c r="L1868">
        <v>0</v>
      </c>
      <c r="M1868">
        <v>14</v>
      </c>
      <c r="N1868">
        <v>7</v>
      </c>
      <c r="O1868">
        <v>3</v>
      </c>
      <c r="P1868">
        <v>2</v>
      </c>
      <c r="Q1868">
        <v>1</v>
      </c>
      <c r="R1868">
        <v>1</v>
      </c>
      <c r="S1868">
        <v>3</v>
      </c>
      <c r="T1868">
        <v>7</v>
      </c>
      <c r="U1868">
        <v>0</v>
      </c>
      <c r="V1868">
        <v>0</v>
      </c>
      <c r="W1868" t="s">
        <v>31</v>
      </c>
      <c r="X1868">
        <v>0</v>
      </c>
    </row>
    <row r="1869" spans="2:24" x14ac:dyDescent="0.2">
      <c r="B1869">
        <v>11088</v>
      </c>
      <c r="C1869">
        <v>1972</v>
      </c>
      <c r="D1869" t="s">
        <v>40</v>
      </c>
      <c r="E1869" t="s">
        <v>36</v>
      </c>
      <c r="F1869" t="s">
        <v>2097</v>
      </c>
      <c r="G1869">
        <v>0</v>
      </c>
      <c r="H1869">
        <v>1</v>
      </c>
      <c r="I1869" t="s">
        <v>1085</v>
      </c>
      <c r="J1869">
        <v>83</v>
      </c>
      <c r="K1869">
        <v>1396</v>
      </c>
      <c r="L1869">
        <v>0</v>
      </c>
      <c r="M1869">
        <v>322</v>
      </c>
      <c r="N1869">
        <v>46</v>
      </c>
      <c r="O1869">
        <v>35</v>
      </c>
      <c r="P1869">
        <v>17</v>
      </c>
      <c r="Q1869">
        <v>1</v>
      </c>
      <c r="R1869">
        <v>4</v>
      </c>
      <c r="S1869">
        <v>4</v>
      </c>
      <c r="T1869">
        <v>6</v>
      </c>
      <c r="U1869">
        <v>0</v>
      </c>
      <c r="V1869">
        <v>0</v>
      </c>
      <c r="W1869" t="s">
        <v>27</v>
      </c>
      <c r="X1869">
        <v>0</v>
      </c>
    </row>
    <row r="1870" spans="2:24" x14ac:dyDescent="0.2">
      <c r="B1870">
        <v>5185</v>
      </c>
      <c r="C1870">
        <v>1956</v>
      </c>
      <c r="D1870" t="s">
        <v>23</v>
      </c>
      <c r="E1870" t="s">
        <v>32</v>
      </c>
      <c r="F1870" t="s">
        <v>2098</v>
      </c>
      <c r="G1870">
        <v>0</v>
      </c>
      <c r="H1870">
        <v>0</v>
      </c>
      <c r="I1870" t="s">
        <v>103</v>
      </c>
      <c r="J1870">
        <v>83</v>
      </c>
      <c r="K1870">
        <v>199</v>
      </c>
      <c r="L1870">
        <v>66</v>
      </c>
      <c r="M1870">
        <v>315</v>
      </c>
      <c r="N1870">
        <v>97</v>
      </c>
      <c r="O1870">
        <v>174</v>
      </c>
      <c r="P1870">
        <v>41</v>
      </c>
      <c r="Q1870">
        <v>1</v>
      </c>
      <c r="R1870">
        <v>4</v>
      </c>
      <c r="S1870">
        <v>5</v>
      </c>
      <c r="T1870">
        <v>2</v>
      </c>
      <c r="U1870">
        <v>0</v>
      </c>
      <c r="V1870">
        <v>0</v>
      </c>
      <c r="W1870" t="s">
        <v>67</v>
      </c>
      <c r="X1870">
        <v>0</v>
      </c>
    </row>
    <row r="1871" spans="2:24" x14ac:dyDescent="0.2">
      <c r="B1871">
        <v>3523</v>
      </c>
      <c r="C1871">
        <v>1963</v>
      </c>
      <c r="D1871" t="s">
        <v>23</v>
      </c>
      <c r="E1871" t="s">
        <v>36</v>
      </c>
      <c r="F1871" t="s">
        <v>2099</v>
      </c>
      <c r="G1871">
        <v>0</v>
      </c>
      <c r="H1871">
        <v>1</v>
      </c>
      <c r="I1871" t="s">
        <v>1344</v>
      </c>
      <c r="J1871">
        <v>83</v>
      </c>
      <c r="K1871">
        <v>583</v>
      </c>
      <c r="L1871">
        <v>34</v>
      </c>
      <c r="M1871">
        <v>309</v>
      </c>
      <c r="N1871">
        <v>0</v>
      </c>
      <c r="O1871">
        <v>22</v>
      </c>
      <c r="P1871">
        <v>125</v>
      </c>
      <c r="Q1871">
        <v>2</v>
      </c>
      <c r="R1871">
        <v>5</v>
      </c>
      <c r="S1871">
        <v>8</v>
      </c>
      <c r="T1871">
        <v>3</v>
      </c>
      <c r="U1871">
        <v>0</v>
      </c>
      <c r="V1871">
        <v>0</v>
      </c>
      <c r="W1871" t="s">
        <v>27</v>
      </c>
      <c r="X1871">
        <v>0</v>
      </c>
    </row>
    <row r="1872" spans="2:24" x14ac:dyDescent="0.2">
      <c r="B1872">
        <v>55</v>
      </c>
      <c r="C1872">
        <v>1964</v>
      </c>
      <c r="D1872" t="s">
        <v>23</v>
      </c>
      <c r="E1872" t="s">
        <v>36</v>
      </c>
      <c r="F1872" t="s">
        <v>2100</v>
      </c>
      <c r="G1872">
        <v>0</v>
      </c>
      <c r="H1872">
        <v>1</v>
      </c>
      <c r="I1872" s="1">
        <v>41102</v>
      </c>
      <c r="J1872">
        <v>83</v>
      </c>
      <c r="K1872">
        <v>509</v>
      </c>
      <c r="L1872">
        <v>0</v>
      </c>
      <c r="M1872">
        <v>65</v>
      </c>
      <c r="N1872">
        <v>7</v>
      </c>
      <c r="O1872">
        <v>11</v>
      </c>
      <c r="P1872">
        <v>5</v>
      </c>
      <c r="Q1872">
        <v>4</v>
      </c>
      <c r="R1872">
        <v>7</v>
      </c>
      <c r="S1872">
        <v>9</v>
      </c>
      <c r="T1872">
        <v>6</v>
      </c>
      <c r="U1872">
        <v>0</v>
      </c>
      <c r="V1872">
        <v>0</v>
      </c>
      <c r="W1872" t="s">
        <v>27</v>
      </c>
      <c r="X1872">
        <v>0</v>
      </c>
    </row>
    <row r="1873" spans="2:24" x14ac:dyDescent="0.2">
      <c r="B1873">
        <v>3807</v>
      </c>
      <c r="C1873">
        <v>1956</v>
      </c>
      <c r="D1873" t="s">
        <v>23</v>
      </c>
      <c r="E1873" t="s">
        <v>36</v>
      </c>
      <c r="F1873" t="s">
        <v>2101</v>
      </c>
      <c r="G1873">
        <v>0</v>
      </c>
      <c r="H1873">
        <v>1</v>
      </c>
      <c r="I1873" t="s">
        <v>2102</v>
      </c>
      <c r="J1873">
        <v>83</v>
      </c>
      <c r="K1873">
        <v>473</v>
      </c>
      <c r="L1873">
        <v>21</v>
      </c>
      <c r="M1873">
        <v>176</v>
      </c>
      <c r="N1873">
        <v>19</v>
      </c>
      <c r="O1873">
        <v>21</v>
      </c>
      <c r="P1873">
        <v>56</v>
      </c>
      <c r="Q1873">
        <v>3</v>
      </c>
      <c r="R1873">
        <v>9</v>
      </c>
      <c r="S1873">
        <v>9</v>
      </c>
      <c r="T1873">
        <v>6</v>
      </c>
      <c r="U1873">
        <v>0</v>
      </c>
      <c r="V1873">
        <v>0</v>
      </c>
      <c r="W1873" t="s">
        <v>27</v>
      </c>
      <c r="X1873">
        <v>0</v>
      </c>
    </row>
    <row r="1874" spans="2:24" x14ac:dyDescent="0.2">
      <c r="B1874">
        <v>2453</v>
      </c>
      <c r="C1874">
        <v>1961</v>
      </c>
      <c r="D1874" t="s">
        <v>23</v>
      </c>
      <c r="E1874" t="s">
        <v>36</v>
      </c>
      <c r="F1874" t="s">
        <v>2103</v>
      </c>
      <c r="G1874">
        <v>0</v>
      </c>
      <c r="H1874">
        <v>1</v>
      </c>
      <c r="I1874" t="s">
        <v>658</v>
      </c>
      <c r="J1874">
        <v>83</v>
      </c>
      <c r="K1874">
        <v>526</v>
      </c>
      <c r="L1874">
        <v>28</v>
      </c>
      <c r="M1874">
        <v>135</v>
      </c>
      <c r="N1874">
        <v>10</v>
      </c>
      <c r="O1874">
        <v>21</v>
      </c>
      <c r="P1874">
        <v>99</v>
      </c>
      <c r="Q1874">
        <v>3</v>
      </c>
      <c r="R1874">
        <v>5</v>
      </c>
      <c r="S1874">
        <v>12</v>
      </c>
      <c r="T1874">
        <v>5</v>
      </c>
      <c r="U1874">
        <v>0</v>
      </c>
      <c r="V1874">
        <v>0</v>
      </c>
      <c r="W1874" t="s">
        <v>27</v>
      </c>
      <c r="X1874">
        <v>0</v>
      </c>
    </row>
    <row r="1875" spans="2:24" x14ac:dyDescent="0.2">
      <c r="B1875">
        <v>7787</v>
      </c>
      <c r="C1875">
        <v>1961</v>
      </c>
      <c r="D1875" t="s">
        <v>23</v>
      </c>
      <c r="E1875" t="s">
        <v>36</v>
      </c>
      <c r="F1875" t="s">
        <v>2103</v>
      </c>
      <c r="G1875">
        <v>0</v>
      </c>
      <c r="H1875">
        <v>1</v>
      </c>
      <c r="I1875" t="s">
        <v>658</v>
      </c>
      <c r="J1875">
        <v>83</v>
      </c>
      <c r="K1875">
        <v>526</v>
      </c>
      <c r="L1875">
        <v>28</v>
      </c>
      <c r="M1875">
        <v>135</v>
      </c>
      <c r="N1875">
        <v>10</v>
      </c>
      <c r="O1875">
        <v>21</v>
      </c>
      <c r="P1875">
        <v>99</v>
      </c>
      <c r="Q1875">
        <v>3</v>
      </c>
      <c r="R1875">
        <v>5</v>
      </c>
      <c r="S1875">
        <v>12</v>
      </c>
      <c r="T1875">
        <v>5</v>
      </c>
      <c r="U1875">
        <v>0</v>
      </c>
      <c r="V1875">
        <v>0</v>
      </c>
      <c r="W1875" t="s">
        <v>31</v>
      </c>
      <c r="X1875">
        <v>0</v>
      </c>
    </row>
    <row r="1876" spans="2:24" x14ac:dyDescent="0.2">
      <c r="B1876">
        <v>2230</v>
      </c>
      <c r="C1876">
        <v>1971</v>
      </c>
      <c r="D1876" t="s">
        <v>40</v>
      </c>
      <c r="E1876" t="s">
        <v>32</v>
      </c>
      <c r="F1876" t="s">
        <v>2104</v>
      </c>
      <c r="G1876">
        <v>1</v>
      </c>
      <c r="H1876">
        <v>0</v>
      </c>
      <c r="I1876" t="s">
        <v>1384</v>
      </c>
      <c r="J1876">
        <v>84</v>
      </c>
      <c r="K1876">
        <v>27</v>
      </c>
      <c r="L1876">
        <v>2</v>
      </c>
      <c r="M1876">
        <v>14</v>
      </c>
      <c r="N1876">
        <v>0</v>
      </c>
      <c r="O1876">
        <v>0</v>
      </c>
      <c r="P1876">
        <v>0</v>
      </c>
      <c r="Q1876">
        <v>3</v>
      </c>
      <c r="R1876">
        <v>3</v>
      </c>
      <c r="S1876">
        <v>3</v>
      </c>
      <c r="T1876">
        <v>5</v>
      </c>
      <c r="U1876">
        <v>0</v>
      </c>
      <c r="V1876">
        <v>0</v>
      </c>
      <c r="W1876" t="s">
        <v>46</v>
      </c>
      <c r="X1876">
        <v>0</v>
      </c>
    </row>
    <row r="1877" spans="2:24" x14ac:dyDescent="0.2">
      <c r="B1877">
        <v>8146</v>
      </c>
      <c r="C1877">
        <v>1977</v>
      </c>
      <c r="D1877" t="s">
        <v>53</v>
      </c>
      <c r="E1877" t="s">
        <v>36</v>
      </c>
      <c r="F1877" t="s">
        <v>2105</v>
      </c>
      <c r="G1877">
        <v>1</v>
      </c>
      <c r="H1877">
        <v>1</v>
      </c>
      <c r="I1877" s="1">
        <v>41948</v>
      </c>
      <c r="J1877">
        <v>84</v>
      </c>
      <c r="K1877">
        <v>30</v>
      </c>
      <c r="L1877">
        <v>0</v>
      </c>
      <c r="M1877">
        <v>8</v>
      </c>
      <c r="N1877">
        <v>2</v>
      </c>
      <c r="O1877">
        <v>0</v>
      </c>
      <c r="P1877">
        <v>14</v>
      </c>
      <c r="Q1877">
        <v>1</v>
      </c>
      <c r="R1877">
        <v>1</v>
      </c>
      <c r="S1877">
        <v>2</v>
      </c>
      <c r="T1877">
        <v>6</v>
      </c>
      <c r="U1877">
        <v>0</v>
      </c>
      <c r="V1877">
        <v>0</v>
      </c>
      <c r="W1877" t="s">
        <v>67</v>
      </c>
      <c r="X1877">
        <v>0</v>
      </c>
    </row>
    <row r="1878" spans="2:24" x14ac:dyDescent="0.2">
      <c r="B1878">
        <v>988</v>
      </c>
      <c r="C1878">
        <v>1966</v>
      </c>
      <c r="D1878" t="s">
        <v>23</v>
      </c>
      <c r="E1878" t="s">
        <v>32</v>
      </c>
      <c r="F1878" t="s">
        <v>2106</v>
      </c>
      <c r="G1878">
        <v>0</v>
      </c>
      <c r="H1878">
        <v>0</v>
      </c>
      <c r="I1878" s="1">
        <v>41825</v>
      </c>
      <c r="J1878">
        <v>84</v>
      </c>
      <c r="K1878">
        <v>410</v>
      </c>
      <c r="L1878">
        <v>0</v>
      </c>
      <c r="M1878">
        <v>592</v>
      </c>
      <c r="N1878">
        <v>147</v>
      </c>
      <c r="O1878">
        <v>22</v>
      </c>
      <c r="P1878">
        <v>22</v>
      </c>
      <c r="Q1878">
        <v>1</v>
      </c>
      <c r="R1878">
        <v>6</v>
      </c>
      <c r="S1878">
        <v>7</v>
      </c>
      <c r="T1878">
        <v>3</v>
      </c>
      <c r="U1878">
        <v>0</v>
      </c>
      <c r="V1878">
        <v>0</v>
      </c>
      <c r="W1878" t="s">
        <v>27</v>
      </c>
      <c r="X1878">
        <v>1</v>
      </c>
    </row>
    <row r="1879" spans="2:24" x14ac:dyDescent="0.2">
      <c r="B1879">
        <v>4832</v>
      </c>
      <c r="C1879">
        <v>1980</v>
      </c>
      <c r="D1879" t="s">
        <v>23</v>
      </c>
      <c r="E1879" t="s">
        <v>32</v>
      </c>
      <c r="F1879" t="s">
        <v>2107</v>
      </c>
      <c r="G1879">
        <v>1</v>
      </c>
      <c r="H1879">
        <v>0</v>
      </c>
      <c r="I1879" s="1">
        <v>41823</v>
      </c>
      <c r="J1879">
        <v>84</v>
      </c>
      <c r="K1879">
        <v>6</v>
      </c>
      <c r="L1879">
        <v>5</v>
      </c>
      <c r="M1879">
        <v>17</v>
      </c>
      <c r="N1879">
        <v>3</v>
      </c>
      <c r="O1879">
        <v>24</v>
      </c>
      <c r="P1879">
        <v>46</v>
      </c>
      <c r="Q1879">
        <v>2</v>
      </c>
      <c r="R1879">
        <v>2</v>
      </c>
      <c r="S1879">
        <v>2</v>
      </c>
      <c r="T1879">
        <v>7</v>
      </c>
      <c r="U1879">
        <v>0</v>
      </c>
      <c r="V1879">
        <v>0</v>
      </c>
      <c r="W1879" t="s">
        <v>27</v>
      </c>
      <c r="X1879">
        <v>0</v>
      </c>
    </row>
    <row r="1880" spans="2:24" x14ac:dyDescent="0.2">
      <c r="B1880">
        <v>3152</v>
      </c>
      <c r="C1880">
        <v>1958</v>
      </c>
      <c r="D1880" t="s">
        <v>23</v>
      </c>
      <c r="E1880" t="s">
        <v>36</v>
      </c>
      <c r="F1880" t="s">
        <v>2108</v>
      </c>
      <c r="G1880">
        <v>1</v>
      </c>
      <c r="H1880">
        <v>1</v>
      </c>
      <c r="I1880" t="s">
        <v>584</v>
      </c>
      <c r="J1880">
        <v>84</v>
      </c>
      <c r="K1880">
        <v>15</v>
      </c>
      <c r="L1880">
        <v>10</v>
      </c>
      <c r="M1880">
        <v>19</v>
      </c>
      <c r="N1880">
        <v>8</v>
      </c>
      <c r="O1880">
        <v>17</v>
      </c>
      <c r="P1880">
        <v>20</v>
      </c>
      <c r="Q1880">
        <v>3</v>
      </c>
      <c r="R1880">
        <v>2</v>
      </c>
      <c r="S1880">
        <v>3</v>
      </c>
      <c r="T1880">
        <v>5</v>
      </c>
      <c r="U1880">
        <v>0</v>
      </c>
      <c r="V1880">
        <v>0</v>
      </c>
      <c r="W1880" t="s">
        <v>50</v>
      </c>
      <c r="X1880">
        <v>0</v>
      </c>
    </row>
    <row r="1881" spans="2:24" x14ac:dyDescent="0.2">
      <c r="B1881">
        <v>11188</v>
      </c>
      <c r="C1881">
        <v>1958</v>
      </c>
      <c r="D1881" t="s">
        <v>23</v>
      </c>
      <c r="E1881" t="s">
        <v>36</v>
      </c>
      <c r="F1881" t="s">
        <v>2108</v>
      </c>
      <c r="G1881">
        <v>1</v>
      </c>
      <c r="H1881">
        <v>1</v>
      </c>
      <c r="I1881" t="s">
        <v>584</v>
      </c>
      <c r="J1881">
        <v>84</v>
      </c>
      <c r="K1881">
        <v>15</v>
      </c>
      <c r="L1881">
        <v>10</v>
      </c>
      <c r="M1881">
        <v>19</v>
      </c>
      <c r="N1881">
        <v>8</v>
      </c>
      <c r="O1881">
        <v>17</v>
      </c>
      <c r="P1881">
        <v>20</v>
      </c>
      <c r="Q1881">
        <v>3</v>
      </c>
      <c r="R1881">
        <v>2</v>
      </c>
      <c r="S1881">
        <v>3</v>
      </c>
      <c r="T1881">
        <v>5</v>
      </c>
      <c r="U1881">
        <v>0</v>
      </c>
      <c r="V1881">
        <v>0</v>
      </c>
      <c r="W1881" t="s">
        <v>27</v>
      </c>
      <c r="X1881">
        <v>0</v>
      </c>
    </row>
    <row r="1882" spans="2:24" x14ac:dyDescent="0.2">
      <c r="B1882">
        <v>361</v>
      </c>
      <c r="C1882">
        <v>1970</v>
      </c>
      <c r="D1882" t="s">
        <v>53</v>
      </c>
      <c r="E1882" t="s">
        <v>32</v>
      </c>
      <c r="F1882" t="s">
        <v>2109</v>
      </c>
      <c r="G1882">
        <v>1</v>
      </c>
      <c r="H1882">
        <v>1</v>
      </c>
      <c r="I1882" t="s">
        <v>1794</v>
      </c>
      <c r="J1882">
        <v>84</v>
      </c>
      <c r="K1882">
        <v>5</v>
      </c>
      <c r="L1882">
        <v>1</v>
      </c>
      <c r="M1882">
        <v>7</v>
      </c>
      <c r="N1882">
        <v>2</v>
      </c>
      <c r="O1882">
        <v>1</v>
      </c>
      <c r="P1882">
        <v>4</v>
      </c>
      <c r="Q1882">
        <v>1</v>
      </c>
      <c r="R1882">
        <v>1</v>
      </c>
      <c r="S1882">
        <v>2</v>
      </c>
      <c r="T1882">
        <v>7</v>
      </c>
      <c r="U1882">
        <v>0</v>
      </c>
      <c r="V1882">
        <v>0</v>
      </c>
      <c r="W1882" t="s">
        <v>38</v>
      </c>
      <c r="X1882">
        <v>0</v>
      </c>
    </row>
    <row r="1883" spans="2:24" x14ac:dyDescent="0.2">
      <c r="B1883">
        <v>5939</v>
      </c>
      <c r="C1883">
        <v>1972</v>
      </c>
      <c r="D1883" t="s">
        <v>23</v>
      </c>
      <c r="E1883" t="s">
        <v>36</v>
      </c>
      <c r="F1883" t="s">
        <v>2110</v>
      </c>
      <c r="G1883">
        <v>1</v>
      </c>
      <c r="H1883">
        <v>1</v>
      </c>
      <c r="I1883" t="s">
        <v>1168</v>
      </c>
      <c r="J1883">
        <v>84</v>
      </c>
      <c r="K1883">
        <v>43</v>
      </c>
      <c r="L1883">
        <v>5</v>
      </c>
      <c r="M1883">
        <v>28</v>
      </c>
      <c r="N1883">
        <v>7</v>
      </c>
      <c r="O1883">
        <v>6</v>
      </c>
      <c r="P1883">
        <v>33</v>
      </c>
      <c r="Q1883">
        <v>4</v>
      </c>
      <c r="R1883">
        <v>3</v>
      </c>
      <c r="S1883">
        <v>3</v>
      </c>
      <c r="T1883">
        <v>5</v>
      </c>
      <c r="U1883">
        <v>0</v>
      </c>
      <c r="V1883">
        <v>0</v>
      </c>
      <c r="W1883" t="s">
        <v>27</v>
      </c>
      <c r="X1883">
        <v>0</v>
      </c>
    </row>
    <row r="1884" spans="2:24" x14ac:dyDescent="0.2">
      <c r="B1884">
        <v>9349</v>
      </c>
      <c r="C1884">
        <v>1986</v>
      </c>
      <c r="D1884" t="s">
        <v>23</v>
      </c>
      <c r="E1884" t="s">
        <v>32</v>
      </c>
      <c r="F1884" t="s">
        <v>2111</v>
      </c>
      <c r="G1884">
        <v>0</v>
      </c>
      <c r="H1884">
        <v>0</v>
      </c>
      <c r="I1884" t="s">
        <v>2112</v>
      </c>
      <c r="J1884">
        <v>84</v>
      </c>
      <c r="K1884">
        <v>693</v>
      </c>
      <c r="L1884">
        <v>21</v>
      </c>
      <c r="M1884">
        <v>118</v>
      </c>
      <c r="N1884">
        <v>110</v>
      </c>
      <c r="O1884">
        <v>147</v>
      </c>
      <c r="P1884">
        <v>42</v>
      </c>
      <c r="Q1884">
        <v>1</v>
      </c>
      <c r="R1884">
        <v>6</v>
      </c>
      <c r="S1884">
        <v>11</v>
      </c>
      <c r="T1884">
        <v>2</v>
      </c>
      <c r="U1884">
        <v>0</v>
      </c>
      <c r="V1884">
        <v>0</v>
      </c>
      <c r="W1884" t="s">
        <v>46</v>
      </c>
      <c r="X1884">
        <v>2</v>
      </c>
    </row>
    <row r="1885" spans="2:24" x14ac:dyDescent="0.2">
      <c r="B1885">
        <v>819</v>
      </c>
      <c r="C1885">
        <v>1946</v>
      </c>
      <c r="D1885" t="s">
        <v>23</v>
      </c>
      <c r="E1885" t="s">
        <v>55</v>
      </c>
      <c r="F1885" t="s">
        <v>2113</v>
      </c>
      <c r="G1885">
        <v>0</v>
      </c>
      <c r="H1885">
        <v>0</v>
      </c>
      <c r="I1885" s="1">
        <v>41405</v>
      </c>
      <c r="J1885">
        <v>84</v>
      </c>
      <c r="K1885">
        <v>508</v>
      </c>
      <c r="L1885">
        <v>124</v>
      </c>
      <c r="M1885">
        <v>249</v>
      </c>
      <c r="N1885">
        <v>50</v>
      </c>
      <c r="O1885">
        <v>38</v>
      </c>
      <c r="P1885">
        <v>134</v>
      </c>
      <c r="Q1885">
        <v>1</v>
      </c>
      <c r="R1885">
        <v>6</v>
      </c>
      <c r="S1885">
        <v>13</v>
      </c>
      <c r="T1885">
        <v>3</v>
      </c>
      <c r="U1885">
        <v>0</v>
      </c>
      <c r="V1885">
        <v>0</v>
      </c>
      <c r="W1885" t="s">
        <v>27</v>
      </c>
      <c r="X1885">
        <v>0</v>
      </c>
    </row>
    <row r="1886" spans="2:24" x14ac:dyDescent="0.2">
      <c r="B1886">
        <v>10120</v>
      </c>
      <c r="C1886">
        <v>1956</v>
      </c>
      <c r="D1886" t="s">
        <v>23</v>
      </c>
      <c r="E1886" t="s">
        <v>36</v>
      </c>
      <c r="F1886" t="s">
        <v>2114</v>
      </c>
      <c r="G1886">
        <v>0</v>
      </c>
      <c r="H1886">
        <v>1</v>
      </c>
      <c r="I1886" t="s">
        <v>1465</v>
      </c>
      <c r="J1886">
        <v>84</v>
      </c>
      <c r="K1886">
        <v>116</v>
      </c>
      <c r="L1886">
        <v>6</v>
      </c>
      <c r="M1886">
        <v>82</v>
      </c>
      <c r="N1886">
        <v>6</v>
      </c>
      <c r="O1886">
        <v>6</v>
      </c>
      <c r="P1886">
        <v>41</v>
      </c>
      <c r="Q1886">
        <v>2</v>
      </c>
      <c r="R1886">
        <v>3</v>
      </c>
      <c r="S1886">
        <v>6</v>
      </c>
      <c r="T1886">
        <v>5</v>
      </c>
      <c r="U1886">
        <v>0</v>
      </c>
      <c r="V1886">
        <v>0</v>
      </c>
      <c r="W1886" t="s">
        <v>35</v>
      </c>
      <c r="X1886">
        <v>0</v>
      </c>
    </row>
    <row r="1887" spans="2:24" x14ac:dyDescent="0.2">
      <c r="B1887">
        <v>4541</v>
      </c>
      <c r="C1887">
        <v>1956</v>
      </c>
      <c r="D1887" t="s">
        <v>23</v>
      </c>
      <c r="E1887" t="s">
        <v>36</v>
      </c>
      <c r="F1887" t="s">
        <v>2114</v>
      </c>
      <c r="G1887">
        <v>0</v>
      </c>
      <c r="H1887">
        <v>1</v>
      </c>
      <c r="I1887" t="s">
        <v>1465</v>
      </c>
      <c r="J1887">
        <v>84</v>
      </c>
      <c r="K1887">
        <v>116</v>
      </c>
      <c r="L1887">
        <v>6</v>
      </c>
      <c r="M1887">
        <v>82</v>
      </c>
      <c r="N1887">
        <v>6</v>
      </c>
      <c r="O1887">
        <v>6</v>
      </c>
      <c r="P1887">
        <v>41</v>
      </c>
      <c r="Q1887">
        <v>2</v>
      </c>
      <c r="R1887">
        <v>3</v>
      </c>
      <c r="S1887">
        <v>6</v>
      </c>
      <c r="T1887">
        <v>5</v>
      </c>
      <c r="U1887">
        <v>0</v>
      </c>
      <c r="V1887">
        <v>0</v>
      </c>
      <c r="W1887" t="s">
        <v>31</v>
      </c>
      <c r="X1887">
        <v>0</v>
      </c>
    </row>
    <row r="1888" spans="2:24" x14ac:dyDescent="0.2">
      <c r="B1888">
        <v>2456</v>
      </c>
      <c r="C1888">
        <v>1976</v>
      </c>
      <c r="D1888" t="s">
        <v>40</v>
      </c>
      <c r="E1888" t="s">
        <v>32</v>
      </c>
      <c r="F1888" t="s">
        <v>2115</v>
      </c>
      <c r="G1888">
        <v>0</v>
      </c>
      <c r="H1888">
        <v>1</v>
      </c>
      <c r="I1888" t="s">
        <v>1649</v>
      </c>
      <c r="J1888">
        <v>84</v>
      </c>
      <c r="K1888">
        <v>80</v>
      </c>
      <c r="L1888">
        <v>4</v>
      </c>
      <c r="M1888">
        <v>46</v>
      </c>
      <c r="N1888">
        <v>0</v>
      </c>
      <c r="O1888">
        <v>17</v>
      </c>
      <c r="P1888">
        <v>2</v>
      </c>
      <c r="Q1888">
        <v>5</v>
      </c>
      <c r="R1888">
        <v>2</v>
      </c>
      <c r="S1888">
        <v>5</v>
      </c>
      <c r="T1888">
        <v>6</v>
      </c>
      <c r="U1888">
        <v>0</v>
      </c>
      <c r="V1888">
        <v>0</v>
      </c>
      <c r="W1888" t="s">
        <v>67</v>
      </c>
      <c r="X1888">
        <v>0</v>
      </c>
    </row>
    <row r="1889" spans="2:24" x14ac:dyDescent="0.2">
      <c r="B1889">
        <v>2516</v>
      </c>
      <c r="C1889">
        <v>1970</v>
      </c>
      <c r="D1889" t="s">
        <v>43</v>
      </c>
      <c r="E1889" t="s">
        <v>32</v>
      </c>
      <c r="F1889" t="s">
        <v>2116</v>
      </c>
      <c r="G1889">
        <v>1</v>
      </c>
      <c r="H1889">
        <v>1</v>
      </c>
      <c r="I1889" s="1">
        <v>41492</v>
      </c>
      <c r="J1889">
        <v>84</v>
      </c>
      <c r="K1889">
        <v>22</v>
      </c>
      <c r="L1889">
        <v>2</v>
      </c>
      <c r="M1889">
        <v>10</v>
      </c>
      <c r="N1889">
        <v>6</v>
      </c>
      <c r="O1889">
        <v>4</v>
      </c>
      <c r="P1889">
        <v>34</v>
      </c>
      <c r="Q1889">
        <v>2</v>
      </c>
      <c r="R1889">
        <v>1</v>
      </c>
      <c r="S1889">
        <v>2</v>
      </c>
      <c r="T1889">
        <v>4</v>
      </c>
      <c r="U1889">
        <v>0</v>
      </c>
      <c r="V1889">
        <v>0</v>
      </c>
      <c r="W1889" t="s">
        <v>27</v>
      </c>
      <c r="X1889">
        <v>0</v>
      </c>
    </row>
    <row r="1890" spans="2:24" x14ac:dyDescent="0.2">
      <c r="B1890">
        <v>11013</v>
      </c>
      <c r="C1890">
        <v>1988</v>
      </c>
      <c r="D1890" t="s">
        <v>23</v>
      </c>
      <c r="E1890" t="s">
        <v>36</v>
      </c>
      <c r="F1890" t="s">
        <v>2117</v>
      </c>
      <c r="G1890">
        <v>0</v>
      </c>
      <c r="H1890">
        <v>0</v>
      </c>
      <c r="I1890" t="s">
        <v>400</v>
      </c>
      <c r="J1890">
        <v>84</v>
      </c>
      <c r="K1890">
        <v>336</v>
      </c>
      <c r="L1890">
        <v>28</v>
      </c>
      <c r="M1890">
        <v>282</v>
      </c>
      <c r="N1890">
        <v>184</v>
      </c>
      <c r="O1890">
        <v>54</v>
      </c>
      <c r="P1890">
        <v>54</v>
      </c>
      <c r="Q1890">
        <v>1</v>
      </c>
      <c r="R1890">
        <v>2</v>
      </c>
      <c r="S1890">
        <v>6</v>
      </c>
      <c r="T1890">
        <v>1</v>
      </c>
      <c r="U1890">
        <v>0</v>
      </c>
      <c r="V1890">
        <v>0</v>
      </c>
      <c r="W1890" t="s">
        <v>27</v>
      </c>
      <c r="X1890">
        <v>0</v>
      </c>
    </row>
    <row r="1891" spans="2:24" x14ac:dyDescent="0.2">
      <c r="B1891">
        <v>9988</v>
      </c>
      <c r="C1891">
        <v>1977</v>
      </c>
      <c r="D1891" t="s">
        <v>53</v>
      </c>
      <c r="E1891" t="s">
        <v>28</v>
      </c>
      <c r="F1891" t="s">
        <v>2118</v>
      </c>
      <c r="G1891">
        <v>0</v>
      </c>
      <c r="H1891">
        <v>1</v>
      </c>
      <c r="I1891" s="1">
        <v>41336</v>
      </c>
      <c r="J1891">
        <v>84</v>
      </c>
      <c r="K1891">
        <v>553</v>
      </c>
      <c r="L1891">
        <v>25</v>
      </c>
      <c r="M1891">
        <v>142</v>
      </c>
      <c r="N1891">
        <v>65</v>
      </c>
      <c r="O1891">
        <v>67</v>
      </c>
      <c r="P1891">
        <v>8</v>
      </c>
      <c r="Q1891">
        <v>3</v>
      </c>
      <c r="R1891">
        <v>6</v>
      </c>
      <c r="S1891">
        <v>13</v>
      </c>
      <c r="T1891">
        <v>4</v>
      </c>
      <c r="U1891">
        <v>0</v>
      </c>
      <c r="V1891">
        <v>0</v>
      </c>
      <c r="W1891" t="s">
        <v>31</v>
      </c>
      <c r="X1891">
        <v>0</v>
      </c>
    </row>
    <row r="1892" spans="2:24" x14ac:dyDescent="0.2">
      <c r="B1892">
        <v>1627</v>
      </c>
      <c r="C1892">
        <v>1958</v>
      </c>
      <c r="D1892" t="s">
        <v>43</v>
      </c>
      <c r="E1892" t="s">
        <v>24</v>
      </c>
      <c r="F1892" t="s">
        <v>2119</v>
      </c>
      <c r="G1892">
        <v>0</v>
      </c>
      <c r="H1892">
        <v>0</v>
      </c>
      <c r="I1892" t="s">
        <v>1882</v>
      </c>
      <c r="J1892">
        <v>84</v>
      </c>
      <c r="K1892">
        <v>408</v>
      </c>
      <c r="L1892">
        <v>61</v>
      </c>
      <c r="M1892">
        <v>109</v>
      </c>
      <c r="N1892">
        <v>48</v>
      </c>
      <c r="O1892">
        <v>122</v>
      </c>
      <c r="P1892">
        <v>41</v>
      </c>
      <c r="Q1892">
        <v>1</v>
      </c>
      <c r="R1892">
        <v>5</v>
      </c>
      <c r="S1892">
        <v>9</v>
      </c>
      <c r="T1892">
        <v>4</v>
      </c>
      <c r="U1892">
        <v>0</v>
      </c>
      <c r="V1892">
        <v>0</v>
      </c>
      <c r="W1892" t="s">
        <v>27</v>
      </c>
      <c r="X1892">
        <v>1</v>
      </c>
    </row>
    <row r="1893" spans="2:24" x14ac:dyDescent="0.2">
      <c r="B1893">
        <v>1490</v>
      </c>
      <c r="C1893">
        <v>1963</v>
      </c>
      <c r="D1893" t="s">
        <v>23</v>
      </c>
      <c r="E1893" t="s">
        <v>32</v>
      </c>
      <c r="F1893" t="s">
        <v>2120</v>
      </c>
      <c r="G1893">
        <v>0</v>
      </c>
      <c r="H1893">
        <v>1</v>
      </c>
      <c r="I1893" t="s">
        <v>598</v>
      </c>
      <c r="J1893">
        <v>84</v>
      </c>
      <c r="K1893">
        <v>675</v>
      </c>
      <c r="L1893">
        <v>0</v>
      </c>
      <c r="M1893">
        <v>85</v>
      </c>
      <c r="N1893">
        <v>10</v>
      </c>
      <c r="O1893">
        <v>7</v>
      </c>
      <c r="P1893">
        <v>77</v>
      </c>
      <c r="Q1893">
        <v>5</v>
      </c>
      <c r="R1893">
        <v>10</v>
      </c>
      <c r="S1893">
        <v>8</v>
      </c>
      <c r="T1893">
        <v>8</v>
      </c>
      <c r="U1893">
        <v>0</v>
      </c>
      <c r="V1893">
        <v>0</v>
      </c>
      <c r="W1893" t="s">
        <v>31</v>
      </c>
      <c r="X1893">
        <v>0</v>
      </c>
    </row>
    <row r="1894" spans="2:24" x14ac:dyDescent="0.2">
      <c r="B1894">
        <v>6710</v>
      </c>
      <c r="C1894">
        <v>1952</v>
      </c>
      <c r="D1894" t="s">
        <v>53</v>
      </c>
      <c r="E1894" t="s">
        <v>28</v>
      </c>
      <c r="F1894" t="s">
        <v>2121</v>
      </c>
      <c r="G1894">
        <v>2</v>
      </c>
      <c r="H1894">
        <v>1</v>
      </c>
      <c r="I1894" t="s">
        <v>546</v>
      </c>
      <c r="J1894">
        <v>84</v>
      </c>
      <c r="K1894">
        <v>68</v>
      </c>
      <c r="L1894">
        <v>1</v>
      </c>
      <c r="M1894">
        <v>13</v>
      </c>
      <c r="N1894">
        <v>3</v>
      </c>
      <c r="O1894">
        <v>5</v>
      </c>
      <c r="P1894">
        <v>13</v>
      </c>
      <c r="Q1894">
        <v>1</v>
      </c>
      <c r="R1894">
        <v>2</v>
      </c>
      <c r="S1894">
        <v>4</v>
      </c>
      <c r="T1894">
        <v>6</v>
      </c>
      <c r="U1894">
        <v>0</v>
      </c>
      <c r="V1894">
        <v>0</v>
      </c>
      <c r="W1894" t="s">
        <v>27</v>
      </c>
      <c r="X1894">
        <v>0</v>
      </c>
    </row>
    <row r="1895" spans="2:24" x14ac:dyDescent="0.2">
      <c r="B1895">
        <v>7375</v>
      </c>
      <c r="C1895">
        <v>1977</v>
      </c>
      <c r="D1895" t="s">
        <v>23</v>
      </c>
      <c r="E1895" t="s">
        <v>36</v>
      </c>
      <c r="F1895" t="s">
        <v>2122</v>
      </c>
      <c r="G1895">
        <v>0</v>
      </c>
      <c r="H1895">
        <v>1</v>
      </c>
      <c r="I1895" t="s">
        <v>2123</v>
      </c>
      <c r="J1895">
        <v>84</v>
      </c>
      <c r="K1895">
        <v>297</v>
      </c>
      <c r="L1895">
        <v>7</v>
      </c>
      <c r="M1895">
        <v>79</v>
      </c>
      <c r="N1895">
        <v>0</v>
      </c>
      <c r="O1895">
        <v>11</v>
      </c>
      <c r="P1895">
        <v>182</v>
      </c>
      <c r="Q1895">
        <v>2</v>
      </c>
      <c r="R1895">
        <v>8</v>
      </c>
      <c r="S1895">
        <v>4</v>
      </c>
      <c r="T1895">
        <v>8</v>
      </c>
      <c r="U1895">
        <v>0</v>
      </c>
      <c r="V1895">
        <v>0</v>
      </c>
      <c r="W1895" t="s">
        <v>67</v>
      </c>
      <c r="X1895">
        <v>0</v>
      </c>
    </row>
    <row r="1896" spans="2:24" x14ac:dyDescent="0.2">
      <c r="B1896">
        <v>10144</v>
      </c>
      <c r="C1896">
        <v>1977</v>
      </c>
      <c r="D1896" t="s">
        <v>23</v>
      </c>
      <c r="E1896" t="s">
        <v>36</v>
      </c>
      <c r="F1896" t="s">
        <v>2122</v>
      </c>
      <c r="G1896">
        <v>0</v>
      </c>
      <c r="H1896">
        <v>1</v>
      </c>
      <c r="I1896" t="s">
        <v>2123</v>
      </c>
      <c r="J1896">
        <v>84</v>
      </c>
      <c r="K1896">
        <v>297</v>
      </c>
      <c r="L1896">
        <v>7</v>
      </c>
      <c r="M1896">
        <v>79</v>
      </c>
      <c r="N1896">
        <v>0</v>
      </c>
      <c r="O1896">
        <v>11</v>
      </c>
      <c r="P1896">
        <v>182</v>
      </c>
      <c r="Q1896">
        <v>2</v>
      </c>
      <c r="R1896">
        <v>8</v>
      </c>
      <c r="S1896">
        <v>4</v>
      </c>
      <c r="T1896">
        <v>8</v>
      </c>
      <c r="U1896">
        <v>0</v>
      </c>
      <c r="V1896">
        <v>0</v>
      </c>
      <c r="W1896" t="s">
        <v>67</v>
      </c>
      <c r="X1896">
        <v>0</v>
      </c>
    </row>
    <row r="1897" spans="2:24" x14ac:dyDescent="0.2">
      <c r="B1897">
        <v>3138</v>
      </c>
      <c r="C1897">
        <v>1957</v>
      </c>
      <c r="D1897" t="s">
        <v>23</v>
      </c>
      <c r="E1897" t="s">
        <v>28</v>
      </c>
      <c r="F1897" t="s">
        <v>2124</v>
      </c>
      <c r="G1897">
        <v>0</v>
      </c>
      <c r="H1897">
        <v>0</v>
      </c>
      <c r="I1897" t="s">
        <v>1915</v>
      </c>
      <c r="J1897">
        <v>84</v>
      </c>
      <c r="K1897">
        <v>1324</v>
      </c>
      <c r="L1897">
        <v>27</v>
      </c>
      <c r="M1897">
        <v>119</v>
      </c>
      <c r="N1897">
        <v>71</v>
      </c>
      <c r="O1897">
        <v>108</v>
      </c>
      <c r="P1897">
        <v>27</v>
      </c>
      <c r="Q1897">
        <v>0</v>
      </c>
      <c r="R1897">
        <v>7</v>
      </c>
      <c r="S1897">
        <v>6</v>
      </c>
      <c r="T1897">
        <v>4</v>
      </c>
      <c r="U1897">
        <v>1</v>
      </c>
      <c r="V1897">
        <v>0</v>
      </c>
      <c r="W1897" t="s">
        <v>27</v>
      </c>
      <c r="X1897">
        <v>4</v>
      </c>
    </row>
    <row r="1898" spans="2:24" x14ac:dyDescent="0.2">
      <c r="B1898">
        <v>1440</v>
      </c>
      <c r="C1898">
        <v>1979</v>
      </c>
      <c r="D1898" t="s">
        <v>43</v>
      </c>
      <c r="E1898" t="s">
        <v>36</v>
      </c>
      <c r="F1898" t="s">
        <v>2125</v>
      </c>
      <c r="G1898">
        <v>0</v>
      </c>
      <c r="H1898">
        <v>0</v>
      </c>
      <c r="I1898" s="1">
        <v>41008</v>
      </c>
      <c r="J1898">
        <v>84</v>
      </c>
      <c r="K1898">
        <v>367</v>
      </c>
      <c r="L1898">
        <v>17</v>
      </c>
      <c r="M1898">
        <v>241</v>
      </c>
      <c r="N1898">
        <v>104</v>
      </c>
      <c r="O1898">
        <v>188</v>
      </c>
      <c r="P1898">
        <v>232</v>
      </c>
      <c r="Q1898">
        <v>2</v>
      </c>
      <c r="R1898">
        <v>9</v>
      </c>
      <c r="S1898">
        <v>9</v>
      </c>
      <c r="T1898">
        <v>7</v>
      </c>
      <c r="U1898">
        <v>0</v>
      </c>
      <c r="V1898">
        <v>0</v>
      </c>
      <c r="W1898" t="s">
        <v>27</v>
      </c>
      <c r="X1898">
        <v>0</v>
      </c>
    </row>
    <row r="1899" spans="2:24" x14ac:dyDescent="0.2">
      <c r="B1899">
        <v>4200</v>
      </c>
      <c r="C1899">
        <v>1971</v>
      </c>
      <c r="D1899" t="s">
        <v>53</v>
      </c>
      <c r="E1899" t="s">
        <v>32</v>
      </c>
      <c r="F1899" t="s">
        <v>2126</v>
      </c>
      <c r="G1899">
        <v>1</v>
      </c>
      <c r="H1899">
        <v>0</v>
      </c>
      <c r="I1899" t="s">
        <v>605</v>
      </c>
      <c r="J1899">
        <v>85</v>
      </c>
      <c r="K1899">
        <v>167</v>
      </c>
      <c r="L1899">
        <v>2</v>
      </c>
      <c r="M1899">
        <v>62</v>
      </c>
      <c r="N1899">
        <v>24</v>
      </c>
      <c r="O1899">
        <v>13</v>
      </c>
      <c r="P1899">
        <v>7</v>
      </c>
      <c r="Q1899">
        <v>4</v>
      </c>
      <c r="R1899">
        <v>4</v>
      </c>
      <c r="S1899">
        <v>6</v>
      </c>
      <c r="T1899">
        <v>5</v>
      </c>
      <c r="U1899">
        <v>0</v>
      </c>
      <c r="V1899">
        <v>0</v>
      </c>
      <c r="W1899" t="s">
        <v>67</v>
      </c>
      <c r="X1899">
        <v>0</v>
      </c>
    </row>
    <row r="1900" spans="2:24" x14ac:dyDescent="0.2">
      <c r="B1900">
        <v>4998</v>
      </c>
      <c r="C1900">
        <v>1963</v>
      </c>
      <c r="D1900" t="s">
        <v>23</v>
      </c>
      <c r="E1900" t="s">
        <v>36</v>
      </c>
      <c r="F1900" t="s">
        <v>2127</v>
      </c>
      <c r="G1900">
        <v>0</v>
      </c>
      <c r="H1900">
        <v>0</v>
      </c>
      <c r="I1900" t="s">
        <v>194</v>
      </c>
      <c r="J1900">
        <v>85</v>
      </c>
      <c r="K1900">
        <v>292</v>
      </c>
      <c r="L1900">
        <v>30</v>
      </c>
      <c r="M1900">
        <v>415</v>
      </c>
      <c r="N1900">
        <v>63</v>
      </c>
      <c r="O1900">
        <v>33</v>
      </c>
      <c r="P1900">
        <v>200</v>
      </c>
      <c r="Q1900">
        <v>1</v>
      </c>
      <c r="R1900">
        <v>4</v>
      </c>
      <c r="S1900">
        <v>4</v>
      </c>
      <c r="T1900">
        <v>2</v>
      </c>
      <c r="U1900">
        <v>0</v>
      </c>
      <c r="V1900">
        <v>0</v>
      </c>
      <c r="W1900" t="s">
        <v>27</v>
      </c>
      <c r="X1900">
        <v>1</v>
      </c>
    </row>
    <row r="1901" spans="2:24" x14ac:dyDescent="0.2">
      <c r="B1901">
        <v>7321</v>
      </c>
      <c r="C1901">
        <v>1963</v>
      </c>
      <c r="D1901" t="s">
        <v>23</v>
      </c>
      <c r="E1901" t="s">
        <v>36</v>
      </c>
      <c r="F1901" t="s">
        <v>2127</v>
      </c>
      <c r="G1901">
        <v>0</v>
      </c>
      <c r="H1901">
        <v>0</v>
      </c>
      <c r="I1901" t="s">
        <v>194</v>
      </c>
      <c r="J1901">
        <v>85</v>
      </c>
      <c r="K1901">
        <v>292</v>
      </c>
      <c r="L1901">
        <v>30</v>
      </c>
      <c r="M1901">
        <v>415</v>
      </c>
      <c r="N1901">
        <v>63</v>
      </c>
      <c r="O1901">
        <v>33</v>
      </c>
      <c r="P1901">
        <v>200</v>
      </c>
      <c r="Q1901">
        <v>1</v>
      </c>
      <c r="R1901">
        <v>4</v>
      </c>
      <c r="S1901">
        <v>4</v>
      </c>
      <c r="T1901">
        <v>2</v>
      </c>
      <c r="U1901">
        <v>0</v>
      </c>
      <c r="V1901">
        <v>0</v>
      </c>
      <c r="W1901" t="s">
        <v>50</v>
      </c>
      <c r="X1901">
        <v>1</v>
      </c>
    </row>
    <row r="1902" spans="2:24" x14ac:dyDescent="0.2">
      <c r="B1902">
        <v>8663</v>
      </c>
      <c r="C1902">
        <v>1975</v>
      </c>
      <c r="D1902" t="s">
        <v>23</v>
      </c>
      <c r="E1902" t="s">
        <v>24</v>
      </c>
      <c r="F1902" t="s">
        <v>2128</v>
      </c>
      <c r="G1902">
        <v>1</v>
      </c>
      <c r="H1902">
        <v>1</v>
      </c>
      <c r="I1902" t="s">
        <v>785</v>
      </c>
      <c r="J1902">
        <v>85</v>
      </c>
      <c r="K1902">
        <v>11</v>
      </c>
      <c r="L1902">
        <v>0</v>
      </c>
      <c r="M1902">
        <v>3</v>
      </c>
      <c r="N1902">
        <v>0</v>
      </c>
      <c r="O1902">
        <v>0</v>
      </c>
      <c r="P1902">
        <v>1</v>
      </c>
      <c r="Q1902">
        <v>1</v>
      </c>
      <c r="R1902">
        <v>1</v>
      </c>
      <c r="S1902">
        <v>2</v>
      </c>
      <c r="T1902">
        <v>6</v>
      </c>
      <c r="U1902">
        <v>0</v>
      </c>
      <c r="V1902">
        <v>0</v>
      </c>
      <c r="W1902" t="s">
        <v>38</v>
      </c>
      <c r="X1902">
        <v>0</v>
      </c>
    </row>
    <row r="1903" spans="2:24" x14ac:dyDescent="0.2">
      <c r="B1903">
        <v>1958</v>
      </c>
      <c r="C1903">
        <v>1974</v>
      </c>
      <c r="D1903" t="s">
        <v>40</v>
      </c>
      <c r="E1903" t="s">
        <v>36</v>
      </c>
      <c r="F1903" t="s">
        <v>2129</v>
      </c>
      <c r="G1903">
        <v>0</v>
      </c>
      <c r="H1903">
        <v>1</v>
      </c>
      <c r="I1903" t="s">
        <v>251</v>
      </c>
      <c r="J1903">
        <v>85</v>
      </c>
      <c r="K1903">
        <v>582</v>
      </c>
      <c r="L1903">
        <v>0</v>
      </c>
      <c r="M1903">
        <v>65</v>
      </c>
      <c r="N1903">
        <v>0</v>
      </c>
      <c r="O1903">
        <v>0</v>
      </c>
      <c r="P1903">
        <v>13</v>
      </c>
      <c r="Q1903">
        <v>6</v>
      </c>
      <c r="R1903">
        <v>8</v>
      </c>
      <c r="S1903">
        <v>9</v>
      </c>
      <c r="T1903">
        <v>5</v>
      </c>
      <c r="U1903">
        <v>0</v>
      </c>
      <c r="V1903">
        <v>0</v>
      </c>
      <c r="W1903" t="s">
        <v>27</v>
      </c>
      <c r="X1903">
        <v>0</v>
      </c>
    </row>
    <row r="1904" spans="2:24" x14ac:dyDescent="0.2">
      <c r="B1904">
        <v>6963</v>
      </c>
      <c r="C1904">
        <v>1948</v>
      </c>
      <c r="D1904" t="s">
        <v>23</v>
      </c>
      <c r="E1904" t="s">
        <v>28</v>
      </c>
      <c r="F1904" t="s">
        <v>2130</v>
      </c>
      <c r="G1904">
        <v>0</v>
      </c>
      <c r="H1904">
        <v>0</v>
      </c>
      <c r="I1904" s="1">
        <v>41762</v>
      </c>
      <c r="J1904">
        <v>85</v>
      </c>
      <c r="K1904">
        <v>675</v>
      </c>
      <c r="L1904">
        <v>11</v>
      </c>
      <c r="M1904">
        <v>400</v>
      </c>
      <c r="N1904">
        <v>15</v>
      </c>
      <c r="O1904">
        <v>45</v>
      </c>
      <c r="P1904">
        <v>11</v>
      </c>
      <c r="Q1904">
        <v>1</v>
      </c>
      <c r="R1904">
        <v>2</v>
      </c>
      <c r="S1904">
        <v>10</v>
      </c>
      <c r="T1904">
        <v>1</v>
      </c>
      <c r="U1904">
        <v>0</v>
      </c>
      <c r="V1904">
        <v>0</v>
      </c>
      <c r="W1904" t="s">
        <v>67</v>
      </c>
      <c r="X1904">
        <v>1</v>
      </c>
    </row>
    <row r="1905" spans="2:24" x14ac:dyDescent="0.2">
      <c r="B1905">
        <v>1065</v>
      </c>
      <c r="C1905">
        <v>1964</v>
      </c>
      <c r="D1905" t="s">
        <v>23</v>
      </c>
      <c r="E1905" t="s">
        <v>28</v>
      </c>
      <c r="F1905" t="s">
        <v>2131</v>
      </c>
      <c r="G1905">
        <v>0</v>
      </c>
      <c r="H1905">
        <v>0</v>
      </c>
      <c r="I1905" t="s">
        <v>735</v>
      </c>
      <c r="J1905">
        <v>85</v>
      </c>
      <c r="K1905">
        <v>557</v>
      </c>
      <c r="L1905">
        <v>129</v>
      </c>
      <c r="M1905">
        <v>984</v>
      </c>
      <c r="N1905">
        <v>193</v>
      </c>
      <c r="O1905">
        <v>37</v>
      </c>
      <c r="P1905">
        <v>18</v>
      </c>
      <c r="Q1905">
        <v>1</v>
      </c>
      <c r="R1905">
        <v>5</v>
      </c>
      <c r="S1905">
        <v>5</v>
      </c>
      <c r="T1905">
        <v>2</v>
      </c>
      <c r="U1905">
        <v>0</v>
      </c>
      <c r="V1905">
        <v>0</v>
      </c>
      <c r="W1905" t="s">
        <v>35</v>
      </c>
      <c r="X1905">
        <v>0</v>
      </c>
    </row>
    <row r="1906" spans="2:24" x14ac:dyDescent="0.2">
      <c r="B1906">
        <v>2712</v>
      </c>
      <c r="C1906">
        <v>1957</v>
      </c>
      <c r="D1906" t="s">
        <v>23</v>
      </c>
      <c r="E1906" t="s">
        <v>32</v>
      </c>
      <c r="F1906" t="s">
        <v>2132</v>
      </c>
      <c r="G1906">
        <v>0</v>
      </c>
      <c r="H1906">
        <v>1</v>
      </c>
      <c r="I1906" t="s">
        <v>2133</v>
      </c>
      <c r="J1906">
        <v>85</v>
      </c>
      <c r="K1906">
        <v>184</v>
      </c>
      <c r="L1906">
        <v>178</v>
      </c>
      <c r="M1906">
        <v>178</v>
      </c>
      <c r="N1906">
        <v>103</v>
      </c>
      <c r="O1906">
        <v>39</v>
      </c>
      <c r="P1906">
        <v>33</v>
      </c>
      <c r="Q1906">
        <v>1</v>
      </c>
      <c r="R1906">
        <v>6</v>
      </c>
      <c r="S1906">
        <v>10</v>
      </c>
      <c r="T1906">
        <v>3</v>
      </c>
      <c r="U1906">
        <v>0</v>
      </c>
      <c r="V1906">
        <v>0</v>
      </c>
      <c r="W1906" t="s">
        <v>38</v>
      </c>
      <c r="X1906">
        <v>0</v>
      </c>
    </row>
    <row r="1907" spans="2:24" x14ac:dyDescent="0.2">
      <c r="B1907">
        <v>6049</v>
      </c>
      <c r="C1907">
        <v>1983</v>
      </c>
      <c r="D1907" t="s">
        <v>53</v>
      </c>
      <c r="E1907" t="s">
        <v>36</v>
      </c>
      <c r="F1907" t="s">
        <v>2134</v>
      </c>
      <c r="G1907">
        <v>0</v>
      </c>
      <c r="H1907">
        <v>0</v>
      </c>
      <c r="I1907" s="1">
        <v>41406</v>
      </c>
      <c r="J1907">
        <v>85</v>
      </c>
      <c r="K1907">
        <v>1142</v>
      </c>
      <c r="L1907">
        <v>51</v>
      </c>
      <c r="M1907">
        <v>415</v>
      </c>
      <c r="N1907">
        <v>90</v>
      </c>
      <c r="O1907">
        <v>69</v>
      </c>
      <c r="P1907">
        <v>37</v>
      </c>
      <c r="Q1907">
        <v>1</v>
      </c>
      <c r="R1907">
        <v>7</v>
      </c>
      <c r="S1907">
        <v>11</v>
      </c>
      <c r="T1907">
        <v>3</v>
      </c>
      <c r="U1907">
        <v>0</v>
      </c>
      <c r="V1907">
        <v>0</v>
      </c>
      <c r="W1907" t="s">
        <v>27</v>
      </c>
      <c r="X1907">
        <v>2</v>
      </c>
    </row>
    <row r="1908" spans="2:24" x14ac:dyDescent="0.2">
      <c r="B1908">
        <v>6605</v>
      </c>
      <c r="C1908">
        <v>1945</v>
      </c>
      <c r="D1908" t="s">
        <v>40</v>
      </c>
      <c r="E1908" t="s">
        <v>24</v>
      </c>
      <c r="F1908" t="s">
        <v>2135</v>
      </c>
      <c r="G1908">
        <v>0</v>
      </c>
      <c r="H1908">
        <v>0</v>
      </c>
      <c r="I1908" t="s">
        <v>641</v>
      </c>
      <c r="J1908">
        <v>85</v>
      </c>
      <c r="K1908">
        <v>504</v>
      </c>
      <c r="L1908">
        <v>13</v>
      </c>
      <c r="M1908">
        <v>131</v>
      </c>
      <c r="N1908">
        <v>8</v>
      </c>
      <c r="O1908">
        <v>0</v>
      </c>
      <c r="P1908">
        <v>26</v>
      </c>
      <c r="Q1908">
        <v>1</v>
      </c>
      <c r="R1908">
        <v>9</v>
      </c>
      <c r="S1908">
        <v>6</v>
      </c>
      <c r="T1908">
        <v>7</v>
      </c>
      <c r="U1908">
        <v>0</v>
      </c>
      <c r="V1908">
        <v>0</v>
      </c>
      <c r="W1908" t="s">
        <v>27</v>
      </c>
      <c r="X1908">
        <v>1</v>
      </c>
    </row>
    <row r="1909" spans="2:24" x14ac:dyDescent="0.2">
      <c r="B1909">
        <v>11181</v>
      </c>
      <c r="C1909">
        <v>1950</v>
      </c>
      <c r="D1909" t="s">
        <v>40</v>
      </c>
      <c r="E1909" t="s">
        <v>32</v>
      </c>
      <c r="F1909" t="s">
        <v>2136</v>
      </c>
      <c r="G1909">
        <v>0</v>
      </c>
      <c r="H1909">
        <v>0</v>
      </c>
      <c r="I1909" t="s">
        <v>1424</v>
      </c>
      <c r="J1909">
        <v>85</v>
      </c>
      <c r="K1909">
        <v>2</v>
      </c>
      <c r="L1909">
        <v>1</v>
      </c>
      <c r="M1909">
        <v>2</v>
      </c>
      <c r="N1909">
        <v>1</v>
      </c>
      <c r="O1909">
        <v>1</v>
      </c>
      <c r="P1909">
        <v>1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 t="s">
        <v>31</v>
      </c>
      <c r="X1909">
        <v>0</v>
      </c>
    </row>
    <row r="1910" spans="2:24" x14ac:dyDescent="0.2">
      <c r="B1910">
        <v>5234</v>
      </c>
      <c r="C1910">
        <v>1968</v>
      </c>
      <c r="D1910" t="s">
        <v>43</v>
      </c>
      <c r="E1910" t="s">
        <v>36</v>
      </c>
      <c r="F1910" t="s">
        <v>2137</v>
      </c>
      <c r="G1910">
        <v>1</v>
      </c>
      <c r="H1910">
        <v>1</v>
      </c>
      <c r="I1910" s="1">
        <v>41585</v>
      </c>
      <c r="J1910">
        <v>85</v>
      </c>
      <c r="K1910">
        <v>12</v>
      </c>
      <c r="L1910">
        <v>5</v>
      </c>
      <c r="M1910">
        <v>25</v>
      </c>
      <c r="N1910">
        <v>0</v>
      </c>
      <c r="O1910">
        <v>9</v>
      </c>
      <c r="P1910">
        <v>30</v>
      </c>
      <c r="Q1910">
        <v>2</v>
      </c>
      <c r="R1910">
        <v>1</v>
      </c>
      <c r="S1910">
        <v>3</v>
      </c>
      <c r="T1910">
        <v>5</v>
      </c>
      <c r="U1910">
        <v>0</v>
      </c>
      <c r="V1910">
        <v>0</v>
      </c>
      <c r="W1910" t="s">
        <v>31</v>
      </c>
      <c r="X1910">
        <v>0</v>
      </c>
    </row>
    <row r="1911" spans="2:24" x14ac:dyDescent="0.2">
      <c r="B1911">
        <v>5253</v>
      </c>
      <c r="C1911">
        <v>1957</v>
      </c>
      <c r="D1911" t="s">
        <v>53</v>
      </c>
      <c r="E1911" t="s">
        <v>36</v>
      </c>
      <c r="F1911" t="s">
        <v>2138</v>
      </c>
      <c r="G1911">
        <v>1</v>
      </c>
      <c r="H1911">
        <v>1</v>
      </c>
      <c r="I1911" s="1">
        <v>41524</v>
      </c>
      <c r="J1911">
        <v>85</v>
      </c>
      <c r="K1911">
        <v>145</v>
      </c>
      <c r="L1911">
        <v>13</v>
      </c>
      <c r="M1911">
        <v>46</v>
      </c>
      <c r="N1911">
        <v>17</v>
      </c>
      <c r="O1911">
        <v>2</v>
      </c>
      <c r="P1911">
        <v>4</v>
      </c>
      <c r="Q1911">
        <v>6</v>
      </c>
      <c r="R1911">
        <v>4</v>
      </c>
      <c r="S1911">
        <v>4</v>
      </c>
      <c r="T1911">
        <v>7</v>
      </c>
      <c r="U1911">
        <v>0</v>
      </c>
      <c r="V1911">
        <v>0</v>
      </c>
      <c r="W1911" t="s">
        <v>27</v>
      </c>
      <c r="X1911">
        <v>0</v>
      </c>
    </row>
    <row r="1912" spans="2:24" x14ac:dyDescent="0.2">
      <c r="B1912">
        <v>11148</v>
      </c>
      <c r="C1912">
        <v>1976</v>
      </c>
      <c r="D1912" t="s">
        <v>23</v>
      </c>
      <c r="E1912" t="s">
        <v>36</v>
      </c>
      <c r="F1912" t="s">
        <v>2139</v>
      </c>
      <c r="G1912">
        <v>1</v>
      </c>
      <c r="H1912">
        <v>0</v>
      </c>
      <c r="I1912" t="s">
        <v>1905</v>
      </c>
      <c r="J1912">
        <v>85</v>
      </c>
      <c r="K1912">
        <v>2</v>
      </c>
      <c r="L1912">
        <v>1</v>
      </c>
      <c r="M1912">
        <v>4</v>
      </c>
      <c r="N1912">
        <v>3</v>
      </c>
      <c r="O1912">
        <v>1</v>
      </c>
      <c r="P1912">
        <v>2</v>
      </c>
      <c r="Q1912">
        <v>1</v>
      </c>
      <c r="R1912">
        <v>1</v>
      </c>
      <c r="S1912">
        <v>2</v>
      </c>
      <c r="T1912">
        <v>8</v>
      </c>
      <c r="U1912">
        <v>0</v>
      </c>
      <c r="V1912">
        <v>0</v>
      </c>
      <c r="W1912" t="s">
        <v>27</v>
      </c>
      <c r="X1912">
        <v>0</v>
      </c>
    </row>
    <row r="1913" spans="2:24" x14ac:dyDescent="0.2">
      <c r="B1913">
        <v>6289</v>
      </c>
      <c r="C1913">
        <v>1952</v>
      </c>
      <c r="D1913" t="s">
        <v>53</v>
      </c>
      <c r="E1913" t="s">
        <v>36</v>
      </c>
      <c r="F1913" t="s">
        <v>2140</v>
      </c>
      <c r="G1913">
        <v>1</v>
      </c>
      <c r="H1913">
        <v>1</v>
      </c>
      <c r="I1913" t="s">
        <v>1907</v>
      </c>
      <c r="J1913">
        <v>85</v>
      </c>
      <c r="K1913">
        <v>135</v>
      </c>
      <c r="L1913">
        <v>0</v>
      </c>
      <c r="M1913">
        <v>10</v>
      </c>
      <c r="N1913">
        <v>0</v>
      </c>
      <c r="O1913">
        <v>4</v>
      </c>
      <c r="P1913">
        <v>36</v>
      </c>
      <c r="Q1913">
        <v>2</v>
      </c>
      <c r="R1913">
        <v>3</v>
      </c>
      <c r="S1913">
        <v>4</v>
      </c>
      <c r="T1913">
        <v>5</v>
      </c>
      <c r="U1913">
        <v>0</v>
      </c>
      <c r="V1913">
        <v>0</v>
      </c>
      <c r="W1913" t="s">
        <v>27</v>
      </c>
      <c r="X1913">
        <v>0</v>
      </c>
    </row>
    <row r="1914" spans="2:24" x14ac:dyDescent="0.2">
      <c r="B1914">
        <v>9743</v>
      </c>
      <c r="C1914">
        <v>1956</v>
      </c>
      <c r="D1914" t="s">
        <v>23</v>
      </c>
      <c r="E1914" t="s">
        <v>32</v>
      </c>
      <c r="F1914" t="s">
        <v>2141</v>
      </c>
      <c r="G1914">
        <v>0</v>
      </c>
      <c r="H1914">
        <v>1</v>
      </c>
      <c r="I1914" s="1">
        <v>41579</v>
      </c>
      <c r="J1914">
        <v>85</v>
      </c>
      <c r="K1914">
        <v>1449</v>
      </c>
      <c r="L1914">
        <v>89</v>
      </c>
      <c r="M1914">
        <v>161</v>
      </c>
      <c r="N1914">
        <v>69</v>
      </c>
      <c r="O1914">
        <v>35</v>
      </c>
      <c r="P1914">
        <v>107</v>
      </c>
      <c r="Q1914">
        <v>2</v>
      </c>
      <c r="R1914">
        <v>11</v>
      </c>
      <c r="S1914">
        <v>8</v>
      </c>
      <c r="T1914">
        <v>6</v>
      </c>
      <c r="U1914">
        <v>0</v>
      </c>
      <c r="V1914">
        <v>0</v>
      </c>
      <c r="W1914" t="s">
        <v>31</v>
      </c>
      <c r="X1914">
        <v>1</v>
      </c>
    </row>
    <row r="1915" spans="2:24" x14ac:dyDescent="0.2">
      <c r="B1915">
        <v>9209</v>
      </c>
      <c r="C1915">
        <v>1972</v>
      </c>
      <c r="D1915" t="s">
        <v>53</v>
      </c>
      <c r="E1915" t="s">
        <v>36</v>
      </c>
      <c r="F1915" t="s">
        <v>2142</v>
      </c>
      <c r="G1915">
        <v>0</v>
      </c>
      <c r="H1915">
        <v>0</v>
      </c>
      <c r="I1915" t="s">
        <v>1885</v>
      </c>
      <c r="J1915">
        <v>85</v>
      </c>
      <c r="K1915">
        <v>829</v>
      </c>
      <c r="L1915">
        <v>138</v>
      </c>
      <c r="M1915">
        <v>430</v>
      </c>
      <c r="N1915">
        <v>60</v>
      </c>
      <c r="O1915">
        <v>92</v>
      </c>
      <c r="P1915">
        <v>15</v>
      </c>
      <c r="Q1915">
        <v>1</v>
      </c>
      <c r="R1915">
        <v>4</v>
      </c>
      <c r="S1915">
        <v>13</v>
      </c>
      <c r="T1915">
        <v>2</v>
      </c>
      <c r="U1915">
        <v>0</v>
      </c>
      <c r="V1915">
        <v>0</v>
      </c>
      <c r="W1915" t="s">
        <v>67</v>
      </c>
      <c r="X1915">
        <v>0</v>
      </c>
    </row>
    <row r="1916" spans="2:24" x14ac:dyDescent="0.2">
      <c r="B1916">
        <v>6417</v>
      </c>
      <c r="C1916">
        <v>1972</v>
      </c>
      <c r="D1916" t="s">
        <v>53</v>
      </c>
      <c r="E1916" t="s">
        <v>36</v>
      </c>
      <c r="F1916" t="s">
        <v>2142</v>
      </c>
      <c r="G1916">
        <v>0</v>
      </c>
      <c r="H1916">
        <v>0</v>
      </c>
      <c r="I1916" t="s">
        <v>1885</v>
      </c>
      <c r="J1916">
        <v>85</v>
      </c>
      <c r="K1916">
        <v>829</v>
      </c>
      <c r="L1916">
        <v>138</v>
      </c>
      <c r="M1916">
        <v>430</v>
      </c>
      <c r="N1916">
        <v>60</v>
      </c>
      <c r="O1916">
        <v>92</v>
      </c>
      <c r="P1916">
        <v>15</v>
      </c>
      <c r="Q1916">
        <v>1</v>
      </c>
      <c r="R1916">
        <v>4</v>
      </c>
      <c r="S1916">
        <v>13</v>
      </c>
      <c r="T1916">
        <v>2</v>
      </c>
      <c r="U1916">
        <v>0</v>
      </c>
      <c r="V1916">
        <v>0</v>
      </c>
      <c r="W1916" t="s">
        <v>27</v>
      </c>
      <c r="X1916">
        <v>0</v>
      </c>
    </row>
    <row r="1917" spans="2:24" x14ac:dyDescent="0.2">
      <c r="B1917">
        <v>7937</v>
      </c>
      <c r="C1917">
        <v>1983</v>
      </c>
      <c r="D1917" t="s">
        <v>23</v>
      </c>
      <c r="E1917" t="s">
        <v>32</v>
      </c>
      <c r="F1917" t="s">
        <v>2143</v>
      </c>
      <c r="G1917">
        <v>0</v>
      </c>
      <c r="H1917">
        <v>0</v>
      </c>
      <c r="I1917" t="s">
        <v>354</v>
      </c>
      <c r="J1917">
        <v>86</v>
      </c>
      <c r="K1917">
        <v>10</v>
      </c>
      <c r="L1917">
        <v>7</v>
      </c>
      <c r="M1917">
        <v>25</v>
      </c>
      <c r="N1917">
        <v>6</v>
      </c>
      <c r="O1917">
        <v>3</v>
      </c>
      <c r="P1917">
        <v>7</v>
      </c>
      <c r="Q1917">
        <v>1</v>
      </c>
      <c r="R1917">
        <v>3</v>
      </c>
      <c r="S1917">
        <v>3</v>
      </c>
      <c r="T1917">
        <v>7</v>
      </c>
      <c r="U1917">
        <v>0</v>
      </c>
      <c r="V1917">
        <v>0</v>
      </c>
      <c r="W1917" t="s">
        <v>27</v>
      </c>
      <c r="X1917">
        <v>0</v>
      </c>
    </row>
    <row r="1918" spans="2:24" x14ac:dyDescent="0.2">
      <c r="B1918">
        <v>6488</v>
      </c>
      <c r="C1918">
        <v>1960</v>
      </c>
      <c r="D1918" t="s">
        <v>40</v>
      </c>
      <c r="E1918" t="s">
        <v>32</v>
      </c>
      <c r="F1918" t="s">
        <v>2144</v>
      </c>
      <c r="G1918">
        <v>0</v>
      </c>
      <c r="H1918">
        <v>1</v>
      </c>
      <c r="I1918" s="1">
        <v>41794</v>
      </c>
      <c r="J1918">
        <v>86</v>
      </c>
      <c r="K1918">
        <v>76</v>
      </c>
      <c r="L1918">
        <v>0</v>
      </c>
      <c r="M1918">
        <v>7</v>
      </c>
      <c r="N1918">
        <v>0</v>
      </c>
      <c r="O1918">
        <v>0</v>
      </c>
      <c r="P1918">
        <v>16</v>
      </c>
      <c r="Q1918">
        <v>1</v>
      </c>
      <c r="R1918">
        <v>3</v>
      </c>
      <c r="S1918">
        <v>2</v>
      </c>
      <c r="T1918">
        <v>5</v>
      </c>
      <c r="U1918">
        <v>0</v>
      </c>
      <c r="V1918">
        <v>0</v>
      </c>
      <c r="W1918" t="s">
        <v>46</v>
      </c>
      <c r="X1918">
        <v>0</v>
      </c>
    </row>
    <row r="1919" spans="2:24" x14ac:dyDescent="0.2">
      <c r="B1919">
        <v>3194</v>
      </c>
      <c r="C1919">
        <v>1975</v>
      </c>
      <c r="D1919" t="s">
        <v>40</v>
      </c>
      <c r="E1919" t="s">
        <v>28</v>
      </c>
      <c r="F1919" t="s">
        <v>2145</v>
      </c>
      <c r="G1919">
        <v>0</v>
      </c>
      <c r="H1919">
        <v>0</v>
      </c>
      <c r="I1919" s="1">
        <v>41763</v>
      </c>
      <c r="J1919">
        <v>86</v>
      </c>
      <c r="K1919">
        <v>412</v>
      </c>
      <c r="L1919">
        <v>12</v>
      </c>
      <c r="M1919">
        <v>546</v>
      </c>
      <c r="N1919">
        <v>78</v>
      </c>
      <c r="O1919">
        <v>182</v>
      </c>
      <c r="P1919">
        <v>0</v>
      </c>
      <c r="Q1919">
        <v>1</v>
      </c>
      <c r="R1919">
        <v>4</v>
      </c>
      <c r="S1919">
        <v>10</v>
      </c>
      <c r="T1919">
        <v>1</v>
      </c>
      <c r="U1919">
        <v>0</v>
      </c>
      <c r="V1919">
        <v>0</v>
      </c>
      <c r="W1919" t="s">
        <v>31</v>
      </c>
      <c r="X1919">
        <v>0</v>
      </c>
    </row>
    <row r="1920" spans="2:24" x14ac:dyDescent="0.2">
      <c r="B1920">
        <v>231</v>
      </c>
      <c r="C1920">
        <v>1957</v>
      </c>
      <c r="D1920" t="s">
        <v>53</v>
      </c>
      <c r="E1920" t="s">
        <v>36</v>
      </c>
      <c r="F1920" t="s">
        <v>2146</v>
      </c>
      <c r="G1920">
        <v>1</v>
      </c>
      <c r="H1920">
        <v>1</v>
      </c>
      <c r="I1920" s="1">
        <v>41946</v>
      </c>
      <c r="J1920">
        <v>86</v>
      </c>
      <c r="K1920">
        <v>24</v>
      </c>
      <c r="L1920">
        <v>0</v>
      </c>
      <c r="M1920">
        <v>7</v>
      </c>
      <c r="N1920">
        <v>0</v>
      </c>
      <c r="O1920">
        <v>0</v>
      </c>
      <c r="P1920">
        <v>1</v>
      </c>
      <c r="Q1920">
        <v>2</v>
      </c>
      <c r="R1920">
        <v>2</v>
      </c>
      <c r="S1920">
        <v>3</v>
      </c>
      <c r="T1920">
        <v>5</v>
      </c>
      <c r="U1920">
        <v>0</v>
      </c>
      <c r="V1920">
        <v>0</v>
      </c>
      <c r="W1920" t="s">
        <v>27</v>
      </c>
      <c r="X1920">
        <v>0</v>
      </c>
    </row>
    <row r="1921" spans="2:24" x14ac:dyDescent="0.2">
      <c r="B1921">
        <v>9697</v>
      </c>
      <c r="C1921">
        <v>1952</v>
      </c>
      <c r="D1921" t="s">
        <v>23</v>
      </c>
      <c r="E1921" t="s">
        <v>32</v>
      </c>
      <c r="F1921" t="s">
        <v>2147</v>
      </c>
      <c r="G1921">
        <v>0</v>
      </c>
      <c r="H1921">
        <v>2</v>
      </c>
      <c r="I1921" s="1">
        <v>41793</v>
      </c>
      <c r="J1921">
        <v>86</v>
      </c>
      <c r="K1921">
        <v>335</v>
      </c>
      <c r="L1921">
        <v>42</v>
      </c>
      <c r="M1921">
        <v>127</v>
      </c>
      <c r="N1921">
        <v>28</v>
      </c>
      <c r="O1921">
        <v>5</v>
      </c>
      <c r="P1921">
        <v>5</v>
      </c>
      <c r="Q1921">
        <v>3</v>
      </c>
      <c r="R1921">
        <v>7</v>
      </c>
      <c r="S1921">
        <v>8</v>
      </c>
      <c r="T1921">
        <v>6</v>
      </c>
      <c r="U1921">
        <v>0</v>
      </c>
      <c r="V1921">
        <v>0</v>
      </c>
      <c r="W1921" t="s">
        <v>27</v>
      </c>
      <c r="X1921">
        <v>0</v>
      </c>
    </row>
    <row r="1922" spans="2:24" x14ac:dyDescent="0.2">
      <c r="B1922">
        <v>4676</v>
      </c>
      <c r="C1922">
        <v>1952</v>
      </c>
      <c r="D1922" t="s">
        <v>53</v>
      </c>
      <c r="E1922" t="s">
        <v>55</v>
      </c>
      <c r="F1922" t="s">
        <v>2148</v>
      </c>
      <c r="G1922">
        <v>0</v>
      </c>
      <c r="H1922">
        <v>2</v>
      </c>
      <c r="I1922" s="1">
        <v>41762</v>
      </c>
      <c r="J1922">
        <v>86</v>
      </c>
      <c r="K1922">
        <v>612</v>
      </c>
      <c r="L1922">
        <v>91</v>
      </c>
      <c r="M1922">
        <v>520</v>
      </c>
      <c r="N1922">
        <v>258</v>
      </c>
      <c r="O1922">
        <v>107</v>
      </c>
      <c r="P1922">
        <v>107</v>
      </c>
      <c r="Q1922">
        <v>2</v>
      </c>
      <c r="R1922">
        <v>9</v>
      </c>
      <c r="S1922">
        <v>8</v>
      </c>
      <c r="T1922">
        <v>5</v>
      </c>
      <c r="U1922">
        <v>0</v>
      </c>
      <c r="V1922">
        <v>0</v>
      </c>
      <c r="W1922" t="s">
        <v>27</v>
      </c>
      <c r="X1922">
        <v>0</v>
      </c>
    </row>
    <row r="1923" spans="2:24" x14ac:dyDescent="0.2">
      <c r="B1923">
        <v>8079</v>
      </c>
      <c r="C1923">
        <v>1983</v>
      </c>
      <c r="D1923" t="s">
        <v>23</v>
      </c>
      <c r="E1923" t="s">
        <v>32</v>
      </c>
      <c r="F1923" t="s">
        <v>2149</v>
      </c>
      <c r="G1923">
        <v>1</v>
      </c>
      <c r="H1923">
        <v>0</v>
      </c>
      <c r="I1923" t="s">
        <v>1220</v>
      </c>
      <c r="J1923">
        <v>86</v>
      </c>
      <c r="K1923">
        <v>3</v>
      </c>
      <c r="L1923">
        <v>1</v>
      </c>
      <c r="M1923">
        <v>8</v>
      </c>
      <c r="N1923">
        <v>23</v>
      </c>
      <c r="O1923">
        <v>2</v>
      </c>
      <c r="P1923">
        <v>18</v>
      </c>
      <c r="Q1923">
        <v>3</v>
      </c>
      <c r="R1923">
        <v>2</v>
      </c>
      <c r="S1923">
        <v>3</v>
      </c>
      <c r="T1923">
        <v>3</v>
      </c>
      <c r="U1923">
        <v>0</v>
      </c>
      <c r="V1923">
        <v>0</v>
      </c>
      <c r="W1923" t="s">
        <v>67</v>
      </c>
      <c r="X1923">
        <v>0</v>
      </c>
    </row>
    <row r="1924" spans="2:24" x14ac:dyDescent="0.2">
      <c r="B1924">
        <v>10032</v>
      </c>
      <c r="C1924">
        <v>1977</v>
      </c>
      <c r="D1924" t="s">
        <v>23</v>
      </c>
      <c r="E1924" t="s">
        <v>24</v>
      </c>
      <c r="F1924" t="s">
        <v>2150</v>
      </c>
      <c r="G1924">
        <v>1</v>
      </c>
      <c r="H1924">
        <v>0</v>
      </c>
      <c r="I1924" t="s">
        <v>48</v>
      </c>
      <c r="J1924">
        <v>86</v>
      </c>
      <c r="K1924">
        <v>3</v>
      </c>
      <c r="L1924">
        <v>5</v>
      </c>
      <c r="M1924">
        <v>14</v>
      </c>
      <c r="N1924">
        <v>2</v>
      </c>
      <c r="O1924">
        <v>12</v>
      </c>
      <c r="P1924">
        <v>17</v>
      </c>
      <c r="Q1924">
        <v>4</v>
      </c>
      <c r="R1924">
        <v>3</v>
      </c>
      <c r="S1924">
        <v>3</v>
      </c>
      <c r="T1924">
        <v>6</v>
      </c>
      <c r="U1924">
        <v>0</v>
      </c>
      <c r="V1924">
        <v>0</v>
      </c>
      <c r="W1924" t="s">
        <v>67</v>
      </c>
      <c r="X1924">
        <v>0</v>
      </c>
    </row>
    <row r="1925" spans="2:24" x14ac:dyDescent="0.2">
      <c r="B1925">
        <v>10505</v>
      </c>
      <c r="C1925">
        <v>1961</v>
      </c>
      <c r="D1925" t="s">
        <v>53</v>
      </c>
      <c r="E1925" t="s">
        <v>36</v>
      </c>
      <c r="F1925" t="s">
        <v>2151</v>
      </c>
      <c r="G1925">
        <v>0</v>
      </c>
      <c r="H1925">
        <v>0</v>
      </c>
      <c r="I1925" t="s">
        <v>737</v>
      </c>
      <c r="J1925">
        <v>86</v>
      </c>
      <c r="K1925">
        <v>741</v>
      </c>
      <c r="L1925">
        <v>19</v>
      </c>
      <c r="M1925">
        <v>154</v>
      </c>
      <c r="N1925">
        <v>50</v>
      </c>
      <c r="O1925">
        <v>9</v>
      </c>
      <c r="P1925">
        <v>28</v>
      </c>
      <c r="Q1925">
        <v>1</v>
      </c>
      <c r="R1925">
        <v>3</v>
      </c>
      <c r="S1925">
        <v>7</v>
      </c>
      <c r="T1925">
        <v>2</v>
      </c>
      <c r="U1925">
        <v>0</v>
      </c>
      <c r="V1925">
        <v>0</v>
      </c>
      <c r="W1925" t="s">
        <v>67</v>
      </c>
      <c r="X1925">
        <v>0</v>
      </c>
    </row>
    <row r="1926" spans="2:24" x14ac:dyDescent="0.2">
      <c r="B1926">
        <v>2005</v>
      </c>
      <c r="C1926">
        <v>1991</v>
      </c>
      <c r="D1926" t="s">
        <v>23</v>
      </c>
      <c r="E1926" t="s">
        <v>32</v>
      </c>
      <c r="F1926" t="s">
        <v>2152</v>
      </c>
      <c r="G1926">
        <v>1</v>
      </c>
      <c r="H1926">
        <v>0</v>
      </c>
      <c r="I1926" s="1">
        <v>41590</v>
      </c>
      <c r="J1926">
        <v>86</v>
      </c>
      <c r="K1926">
        <v>22</v>
      </c>
      <c r="L1926">
        <v>3</v>
      </c>
      <c r="M1926">
        <v>30</v>
      </c>
      <c r="N1926">
        <v>0</v>
      </c>
      <c r="O1926">
        <v>5</v>
      </c>
      <c r="P1926">
        <v>15</v>
      </c>
      <c r="Q1926">
        <v>2</v>
      </c>
      <c r="R1926">
        <v>2</v>
      </c>
      <c r="S1926">
        <v>4</v>
      </c>
      <c r="T1926">
        <v>6</v>
      </c>
      <c r="U1926">
        <v>0</v>
      </c>
      <c r="V1926">
        <v>0</v>
      </c>
      <c r="W1926" t="s">
        <v>31</v>
      </c>
      <c r="X1926">
        <v>0</v>
      </c>
    </row>
    <row r="1927" spans="2:24" x14ac:dyDescent="0.2">
      <c r="B1927">
        <v>6940</v>
      </c>
      <c r="C1927">
        <v>1967</v>
      </c>
      <c r="D1927" t="s">
        <v>40</v>
      </c>
      <c r="E1927" t="s">
        <v>28</v>
      </c>
      <c r="F1927" t="s">
        <v>1150</v>
      </c>
      <c r="G1927">
        <v>1</v>
      </c>
      <c r="H1927">
        <v>2</v>
      </c>
      <c r="I1927" t="s">
        <v>423</v>
      </c>
      <c r="J1927">
        <v>86</v>
      </c>
      <c r="K1927">
        <v>100</v>
      </c>
      <c r="L1927">
        <v>1</v>
      </c>
      <c r="M1927">
        <v>39</v>
      </c>
      <c r="N1927">
        <v>6</v>
      </c>
      <c r="O1927">
        <v>1</v>
      </c>
      <c r="P1927">
        <v>76</v>
      </c>
      <c r="Q1927">
        <v>4</v>
      </c>
      <c r="R1927">
        <v>3</v>
      </c>
      <c r="S1927">
        <v>3</v>
      </c>
      <c r="T1927">
        <v>6</v>
      </c>
      <c r="U1927">
        <v>0</v>
      </c>
      <c r="V1927">
        <v>0</v>
      </c>
      <c r="W1927" t="s">
        <v>27</v>
      </c>
      <c r="X1927">
        <v>1</v>
      </c>
    </row>
    <row r="1928" spans="2:24" x14ac:dyDescent="0.2">
      <c r="B1928">
        <v>2304</v>
      </c>
      <c r="C1928">
        <v>1964</v>
      </c>
      <c r="D1928" t="s">
        <v>40</v>
      </c>
      <c r="E1928" t="s">
        <v>36</v>
      </c>
      <c r="F1928" t="s">
        <v>2153</v>
      </c>
      <c r="G1928">
        <v>0</v>
      </c>
      <c r="H1928">
        <v>1</v>
      </c>
      <c r="I1928" t="s">
        <v>853</v>
      </c>
      <c r="J1928">
        <v>86</v>
      </c>
      <c r="K1928">
        <v>625</v>
      </c>
      <c r="L1928">
        <v>7</v>
      </c>
      <c r="M1928">
        <v>99</v>
      </c>
      <c r="N1928">
        <v>10</v>
      </c>
      <c r="O1928">
        <v>22</v>
      </c>
      <c r="P1928">
        <v>7</v>
      </c>
      <c r="Q1928">
        <v>2</v>
      </c>
      <c r="R1928">
        <v>6</v>
      </c>
      <c r="S1928">
        <v>12</v>
      </c>
      <c r="T1928">
        <v>4</v>
      </c>
      <c r="U1928">
        <v>0</v>
      </c>
      <c r="V1928">
        <v>0</v>
      </c>
      <c r="W1928" t="s">
        <v>67</v>
      </c>
      <c r="X1928">
        <v>0</v>
      </c>
    </row>
    <row r="1929" spans="2:24" x14ac:dyDescent="0.2">
      <c r="B1929">
        <v>3170</v>
      </c>
      <c r="C1929">
        <v>1958</v>
      </c>
      <c r="D1929" t="s">
        <v>53</v>
      </c>
      <c r="E1929" t="s">
        <v>36</v>
      </c>
      <c r="F1929" t="s">
        <v>2154</v>
      </c>
      <c r="G1929">
        <v>0</v>
      </c>
      <c r="H1929">
        <v>0</v>
      </c>
      <c r="I1929" t="s">
        <v>133</v>
      </c>
      <c r="J1929">
        <v>86</v>
      </c>
      <c r="K1929">
        <v>389</v>
      </c>
      <c r="L1929">
        <v>66</v>
      </c>
      <c r="M1929">
        <v>408</v>
      </c>
      <c r="N1929">
        <v>37</v>
      </c>
      <c r="O1929">
        <v>57</v>
      </c>
      <c r="P1929">
        <v>85</v>
      </c>
      <c r="Q1929">
        <v>1</v>
      </c>
      <c r="R1929">
        <v>4</v>
      </c>
      <c r="S1929">
        <v>6</v>
      </c>
      <c r="T1929">
        <v>2</v>
      </c>
      <c r="U1929">
        <v>0</v>
      </c>
      <c r="V1929">
        <v>0</v>
      </c>
      <c r="W1929" t="s">
        <v>27</v>
      </c>
      <c r="X1929">
        <v>0</v>
      </c>
    </row>
    <row r="1930" spans="2:24" x14ac:dyDescent="0.2">
      <c r="B1930">
        <v>10466</v>
      </c>
      <c r="C1930">
        <v>1966</v>
      </c>
      <c r="D1930" t="s">
        <v>23</v>
      </c>
      <c r="E1930" t="s">
        <v>32</v>
      </c>
      <c r="F1930" t="s">
        <v>2155</v>
      </c>
      <c r="G1930">
        <v>1</v>
      </c>
      <c r="H1930">
        <v>1</v>
      </c>
      <c r="I1930" t="s">
        <v>1336</v>
      </c>
      <c r="J1930">
        <v>86</v>
      </c>
      <c r="K1930">
        <v>24</v>
      </c>
      <c r="L1930">
        <v>2</v>
      </c>
      <c r="M1930">
        <v>20</v>
      </c>
      <c r="N1930">
        <v>2</v>
      </c>
      <c r="O1930">
        <v>2</v>
      </c>
      <c r="P1930">
        <v>10</v>
      </c>
      <c r="Q1930">
        <v>2</v>
      </c>
      <c r="R1930">
        <v>1</v>
      </c>
      <c r="S1930">
        <v>4</v>
      </c>
      <c r="T1930">
        <v>4</v>
      </c>
      <c r="U1930">
        <v>0</v>
      </c>
      <c r="V1930">
        <v>0</v>
      </c>
      <c r="W1930" t="s">
        <v>27</v>
      </c>
      <c r="X1930">
        <v>0</v>
      </c>
    </row>
    <row r="1931" spans="2:24" x14ac:dyDescent="0.2">
      <c r="B1931">
        <v>7325</v>
      </c>
      <c r="C1931">
        <v>1987</v>
      </c>
      <c r="D1931" t="s">
        <v>40</v>
      </c>
      <c r="E1931" t="s">
        <v>36</v>
      </c>
      <c r="F1931" t="s">
        <v>2156</v>
      </c>
      <c r="G1931">
        <v>1</v>
      </c>
      <c r="H1931">
        <v>0</v>
      </c>
      <c r="I1931" t="s">
        <v>671</v>
      </c>
      <c r="J1931">
        <v>86</v>
      </c>
      <c r="K1931">
        <v>23</v>
      </c>
      <c r="L1931">
        <v>0</v>
      </c>
      <c r="M1931">
        <v>11</v>
      </c>
      <c r="N1931">
        <v>2</v>
      </c>
      <c r="O1931">
        <v>1</v>
      </c>
      <c r="P1931">
        <v>3</v>
      </c>
      <c r="Q1931">
        <v>1</v>
      </c>
      <c r="R1931">
        <v>1</v>
      </c>
      <c r="S1931">
        <v>3</v>
      </c>
      <c r="T1931">
        <v>5</v>
      </c>
      <c r="U1931">
        <v>0</v>
      </c>
      <c r="V1931">
        <v>0</v>
      </c>
      <c r="W1931" t="s">
        <v>27</v>
      </c>
      <c r="X1931">
        <v>0</v>
      </c>
    </row>
    <row r="1932" spans="2:24" x14ac:dyDescent="0.2">
      <c r="B1932">
        <v>455</v>
      </c>
      <c r="C1932">
        <v>1947</v>
      </c>
      <c r="D1932" t="s">
        <v>40</v>
      </c>
      <c r="E1932" t="s">
        <v>32</v>
      </c>
      <c r="F1932" t="s">
        <v>2157</v>
      </c>
      <c r="G1932">
        <v>0</v>
      </c>
      <c r="H1932">
        <v>0</v>
      </c>
      <c r="I1932" t="s">
        <v>438</v>
      </c>
      <c r="J1932">
        <v>86</v>
      </c>
      <c r="K1932">
        <v>102</v>
      </c>
      <c r="L1932">
        <v>9</v>
      </c>
      <c r="M1932">
        <v>63</v>
      </c>
      <c r="N1932">
        <v>2</v>
      </c>
      <c r="O1932">
        <v>9</v>
      </c>
      <c r="P1932">
        <v>24</v>
      </c>
      <c r="Q1932">
        <v>1</v>
      </c>
      <c r="R1932">
        <v>4</v>
      </c>
      <c r="S1932">
        <v>4</v>
      </c>
      <c r="T1932">
        <v>6</v>
      </c>
      <c r="U1932">
        <v>0</v>
      </c>
      <c r="V1932">
        <v>0</v>
      </c>
      <c r="W1932" t="s">
        <v>27</v>
      </c>
      <c r="X1932">
        <v>0</v>
      </c>
    </row>
    <row r="1933" spans="2:24" x14ac:dyDescent="0.2">
      <c r="B1933">
        <v>7592</v>
      </c>
      <c r="C1933">
        <v>1947</v>
      </c>
      <c r="D1933" t="s">
        <v>40</v>
      </c>
      <c r="E1933" t="s">
        <v>32</v>
      </c>
      <c r="F1933" t="s">
        <v>2157</v>
      </c>
      <c r="G1933">
        <v>0</v>
      </c>
      <c r="H1933">
        <v>0</v>
      </c>
      <c r="I1933" t="s">
        <v>438</v>
      </c>
      <c r="J1933">
        <v>86</v>
      </c>
      <c r="K1933">
        <v>102</v>
      </c>
      <c r="L1933">
        <v>9</v>
      </c>
      <c r="M1933">
        <v>63</v>
      </c>
      <c r="N1933">
        <v>2</v>
      </c>
      <c r="O1933">
        <v>9</v>
      </c>
      <c r="P1933">
        <v>24</v>
      </c>
      <c r="Q1933">
        <v>1</v>
      </c>
      <c r="R1933">
        <v>4</v>
      </c>
      <c r="S1933">
        <v>4</v>
      </c>
      <c r="T1933">
        <v>6</v>
      </c>
      <c r="U1933">
        <v>0</v>
      </c>
      <c r="V1933">
        <v>0</v>
      </c>
      <c r="W1933" t="s">
        <v>27</v>
      </c>
      <c r="X1933">
        <v>0</v>
      </c>
    </row>
    <row r="1934" spans="2:24" x14ac:dyDescent="0.2">
      <c r="B1934">
        <v>4547</v>
      </c>
      <c r="C1934">
        <v>1961</v>
      </c>
      <c r="D1934" t="s">
        <v>23</v>
      </c>
      <c r="E1934" t="s">
        <v>36</v>
      </c>
      <c r="F1934" t="s">
        <v>2158</v>
      </c>
      <c r="G1934">
        <v>1</v>
      </c>
      <c r="H1934">
        <v>1</v>
      </c>
      <c r="I1934" t="s">
        <v>1738</v>
      </c>
      <c r="J1934">
        <v>86</v>
      </c>
      <c r="K1934">
        <v>6</v>
      </c>
      <c r="L1934">
        <v>2</v>
      </c>
      <c r="M1934">
        <v>9</v>
      </c>
      <c r="N1934">
        <v>2</v>
      </c>
      <c r="O1934">
        <v>1</v>
      </c>
      <c r="P1934">
        <v>5</v>
      </c>
      <c r="Q1934">
        <v>2</v>
      </c>
      <c r="R1934">
        <v>1</v>
      </c>
      <c r="S1934">
        <v>3</v>
      </c>
      <c r="T1934">
        <v>8</v>
      </c>
      <c r="U1934">
        <v>0</v>
      </c>
      <c r="V1934">
        <v>0</v>
      </c>
      <c r="W1934" t="s">
        <v>27</v>
      </c>
      <c r="X1934">
        <v>0</v>
      </c>
    </row>
    <row r="1935" spans="2:24" x14ac:dyDescent="0.2">
      <c r="B1935">
        <v>6825</v>
      </c>
      <c r="C1935">
        <v>1954</v>
      </c>
      <c r="D1935" t="s">
        <v>23</v>
      </c>
      <c r="E1935" t="s">
        <v>36</v>
      </c>
      <c r="F1935" t="s">
        <v>2159</v>
      </c>
      <c r="G1935">
        <v>1</v>
      </c>
      <c r="H1935">
        <v>1</v>
      </c>
      <c r="I1935" s="1">
        <v>41428</v>
      </c>
      <c r="J1935">
        <v>86</v>
      </c>
      <c r="K1935">
        <v>13</v>
      </c>
      <c r="L1935">
        <v>0</v>
      </c>
      <c r="M1935">
        <v>3</v>
      </c>
      <c r="N1935">
        <v>0</v>
      </c>
      <c r="O1935">
        <v>0</v>
      </c>
      <c r="P1935">
        <v>0</v>
      </c>
      <c r="Q1935">
        <v>1</v>
      </c>
      <c r="R1935">
        <v>1</v>
      </c>
      <c r="S1935">
        <v>2</v>
      </c>
      <c r="T1935">
        <v>7</v>
      </c>
      <c r="U1935">
        <v>0</v>
      </c>
      <c r="V1935">
        <v>0</v>
      </c>
      <c r="W1935" t="s">
        <v>31</v>
      </c>
      <c r="X1935">
        <v>0</v>
      </c>
    </row>
    <row r="1936" spans="2:24" x14ac:dyDescent="0.2">
      <c r="B1936">
        <v>2961</v>
      </c>
      <c r="C1936">
        <v>1983</v>
      </c>
      <c r="D1936" t="s">
        <v>23</v>
      </c>
      <c r="E1936" t="s">
        <v>32</v>
      </c>
      <c r="F1936" t="s">
        <v>2160</v>
      </c>
      <c r="G1936">
        <v>1</v>
      </c>
      <c r="H1936">
        <v>0</v>
      </c>
      <c r="I1936" t="s">
        <v>1527</v>
      </c>
      <c r="J1936">
        <v>86</v>
      </c>
      <c r="K1936">
        <v>175</v>
      </c>
      <c r="L1936">
        <v>10</v>
      </c>
      <c r="M1936">
        <v>110</v>
      </c>
      <c r="N1936">
        <v>54</v>
      </c>
      <c r="O1936">
        <v>6</v>
      </c>
      <c r="P1936">
        <v>27</v>
      </c>
      <c r="Q1936">
        <v>2</v>
      </c>
      <c r="R1936">
        <v>6</v>
      </c>
      <c r="S1936">
        <v>4</v>
      </c>
      <c r="T1936">
        <v>6</v>
      </c>
      <c r="U1936">
        <v>0</v>
      </c>
      <c r="V1936">
        <v>0</v>
      </c>
      <c r="W1936" t="s">
        <v>27</v>
      </c>
      <c r="X1936">
        <v>1</v>
      </c>
    </row>
    <row r="1937" spans="2:24" x14ac:dyDescent="0.2">
      <c r="B1937">
        <v>8700</v>
      </c>
      <c r="C1937">
        <v>1987</v>
      </c>
      <c r="D1937" t="s">
        <v>118</v>
      </c>
      <c r="E1937" t="s">
        <v>28</v>
      </c>
      <c r="F1937" t="s">
        <v>2161</v>
      </c>
      <c r="G1937">
        <v>0</v>
      </c>
      <c r="H1937">
        <v>0</v>
      </c>
      <c r="I1937" t="s">
        <v>1035</v>
      </c>
      <c r="J1937">
        <v>86</v>
      </c>
      <c r="K1937">
        <v>7</v>
      </c>
      <c r="L1937">
        <v>7</v>
      </c>
      <c r="M1937">
        <v>14</v>
      </c>
      <c r="N1937">
        <v>7</v>
      </c>
      <c r="O1937">
        <v>16</v>
      </c>
      <c r="P1937">
        <v>15</v>
      </c>
      <c r="Q1937">
        <v>3</v>
      </c>
      <c r="R1937">
        <v>2</v>
      </c>
      <c r="S1937">
        <v>3</v>
      </c>
      <c r="T1937">
        <v>7</v>
      </c>
      <c r="U1937">
        <v>0</v>
      </c>
      <c r="V1937">
        <v>0</v>
      </c>
      <c r="W1937" t="s">
        <v>67</v>
      </c>
      <c r="X1937">
        <v>0</v>
      </c>
    </row>
    <row r="1938" spans="2:24" x14ac:dyDescent="0.2">
      <c r="B1938">
        <v>2278</v>
      </c>
      <c r="C1938">
        <v>1986</v>
      </c>
      <c r="D1938" t="s">
        <v>43</v>
      </c>
      <c r="E1938" t="s">
        <v>28</v>
      </c>
      <c r="F1938" t="s">
        <v>2162</v>
      </c>
      <c r="G1938">
        <v>1</v>
      </c>
      <c r="H1938">
        <v>0</v>
      </c>
      <c r="I1938" s="1">
        <v>40979</v>
      </c>
      <c r="J1938">
        <v>86</v>
      </c>
      <c r="K1938">
        <v>4</v>
      </c>
      <c r="L1938">
        <v>17</v>
      </c>
      <c r="M1938">
        <v>19</v>
      </c>
      <c r="N1938">
        <v>30</v>
      </c>
      <c r="O1938">
        <v>24</v>
      </c>
      <c r="P1938">
        <v>39</v>
      </c>
      <c r="Q1938">
        <v>2</v>
      </c>
      <c r="R1938">
        <v>2</v>
      </c>
      <c r="S1938">
        <v>3</v>
      </c>
      <c r="T1938">
        <v>6</v>
      </c>
      <c r="U1938">
        <v>0</v>
      </c>
      <c r="V1938">
        <v>0</v>
      </c>
      <c r="W1938" t="s">
        <v>35</v>
      </c>
      <c r="X1938">
        <v>0</v>
      </c>
    </row>
    <row r="1939" spans="2:24" x14ac:dyDescent="0.2">
      <c r="B1939">
        <v>10703</v>
      </c>
      <c r="C1939">
        <v>1976</v>
      </c>
      <c r="D1939" t="s">
        <v>53</v>
      </c>
      <c r="E1939" t="s">
        <v>28</v>
      </c>
      <c r="F1939" t="s">
        <v>2163</v>
      </c>
      <c r="G1939">
        <v>1</v>
      </c>
      <c r="H1939">
        <v>1</v>
      </c>
      <c r="I1939" t="s">
        <v>757</v>
      </c>
      <c r="J1939">
        <v>86</v>
      </c>
      <c r="K1939">
        <v>57</v>
      </c>
      <c r="L1939">
        <v>0</v>
      </c>
      <c r="M1939">
        <v>27</v>
      </c>
      <c r="N1939">
        <v>0</v>
      </c>
      <c r="O1939">
        <v>0</v>
      </c>
      <c r="P1939">
        <v>36</v>
      </c>
      <c r="Q1939">
        <v>4</v>
      </c>
      <c r="R1939">
        <v>3</v>
      </c>
      <c r="S1939">
        <v>2</v>
      </c>
      <c r="T1939">
        <v>8</v>
      </c>
      <c r="U1939">
        <v>0</v>
      </c>
      <c r="V1939">
        <v>0</v>
      </c>
      <c r="W1939" t="s">
        <v>27</v>
      </c>
      <c r="X1939">
        <v>0</v>
      </c>
    </row>
    <row r="1940" spans="2:24" x14ac:dyDescent="0.2">
      <c r="B1940">
        <v>9</v>
      </c>
      <c r="C1940">
        <v>1976</v>
      </c>
      <c r="D1940" t="s">
        <v>53</v>
      </c>
      <c r="E1940" t="s">
        <v>28</v>
      </c>
      <c r="F1940" t="s">
        <v>2163</v>
      </c>
      <c r="G1940">
        <v>1</v>
      </c>
      <c r="H1940">
        <v>1</v>
      </c>
      <c r="I1940" t="s">
        <v>757</v>
      </c>
      <c r="J1940">
        <v>86</v>
      </c>
      <c r="K1940">
        <v>57</v>
      </c>
      <c r="L1940">
        <v>0</v>
      </c>
      <c r="M1940">
        <v>27</v>
      </c>
      <c r="N1940">
        <v>0</v>
      </c>
      <c r="O1940">
        <v>0</v>
      </c>
      <c r="P1940">
        <v>36</v>
      </c>
      <c r="Q1940">
        <v>4</v>
      </c>
      <c r="R1940">
        <v>3</v>
      </c>
      <c r="S1940">
        <v>2</v>
      </c>
      <c r="T1940">
        <v>8</v>
      </c>
      <c r="U1940">
        <v>0</v>
      </c>
      <c r="V1940">
        <v>0</v>
      </c>
      <c r="W1940" t="s">
        <v>31</v>
      </c>
      <c r="X1940">
        <v>0</v>
      </c>
    </row>
    <row r="1941" spans="2:24" x14ac:dyDescent="0.2">
      <c r="B1941">
        <v>2804</v>
      </c>
      <c r="C1941">
        <v>1976</v>
      </c>
      <c r="D1941" t="s">
        <v>53</v>
      </c>
      <c r="E1941" t="s">
        <v>28</v>
      </c>
      <c r="F1941" t="s">
        <v>2163</v>
      </c>
      <c r="G1941">
        <v>1</v>
      </c>
      <c r="H1941">
        <v>1</v>
      </c>
      <c r="I1941" t="s">
        <v>757</v>
      </c>
      <c r="J1941">
        <v>86</v>
      </c>
      <c r="K1941">
        <v>57</v>
      </c>
      <c r="L1941">
        <v>0</v>
      </c>
      <c r="M1941">
        <v>27</v>
      </c>
      <c r="N1941">
        <v>0</v>
      </c>
      <c r="O1941">
        <v>0</v>
      </c>
      <c r="P1941">
        <v>36</v>
      </c>
      <c r="Q1941">
        <v>4</v>
      </c>
      <c r="R1941">
        <v>3</v>
      </c>
      <c r="S1941">
        <v>2</v>
      </c>
      <c r="T1941">
        <v>8</v>
      </c>
      <c r="U1941">
        <v>1</v>
      </c>
      <c r="V1941">
        <v>0</v>
      </c>
      <c r="W1941" t="s">
        <v>50</v>
      </c>
      <c r="X1941">
        <v>0</v>
      </c>
    </row>
    <row r="1942" spans="2:24" x14ac:dyDescent="0.2">
      <c r="B1942">
        <v>4915</v>
      </c>
      <c r="C1942">
        <v>1957</v>
      </c>
      <c r="D1942" t="s">
        <v>43</v>
      </c>
      <c r="E1942" t="s">
        <v>32</v>
      </c>
      <c r="F1942" t="s">
        <v>2164</v>
      </c>
      <c r="G1942">
        <v>0</v>
      </c>
      <c r="H1942">
        <v>1</v>
      </c>
      <c r="I1942" s="1">
        <v>40976</v>
      </c>
      <c r="J1942">
        <v>86</v>
      </c>
      <c r="K1942">
        <v>176</v>
      </c>
      <c r="L1942">
        <v>72</v>
      </c>
      <c r="M1942">
        <v>98</v>
      </c>
      <c r="N1942">
        <v>136</v>
      </c>
      <c r="O1942">
        <v>21</v>
      </c>
      <c r="P1942">
        <v>229</v>
      </c>
      <c r="Q1942">
        <v>4</v>
      </c>
      <c r="R1942">
        <v>5</v>
      </c>
      <c r="S1942">
        <v>12</v>
      </c>
      <c r="T1942">
        <v>5</v>
      </c>
      <c r="U1942">
        <v>0</v>
      </c>
      <c r="V1942">
        <v>0</v>
      </c>
      <c r="W1942" t="s">
        <v>46</v>
      </c>
      <c r="X1942">
        <v>0</v>
      </c>
    </row>
    <row r="1943" spans="2:24" x14ac:dyDescent="0.2">
      <c r="B1943">
        <v>3010</v>
      </c>
      <c r="C1943">
        <v>1990</v>
      </c>
      <c r="D1943" t="s">
        <v>53</v>
      </c>
      <c r="E1943" t="s">
        <v>36</v>
      </c>
      <c r="F1943" t="s">
        <v>2165</v>
      </c>
      <c r="G1943">
        <v>0</v>
      </c>
      <c r="H1943">
        <v>0</v>
      </c>
      <c r="I1943" s="1">
        <v>41675</v>
      </c>
      <c r="J1943">
        <v>87</v>
      </c>
      <c r="K1943">
        <v>957</v>
      </c>
      <c r="L1943">
        <v>153</v>
      </c>
      <c r="M1943">
        <v>612</v>
      </c>
      <c r="N1943">
        <v>99</v>
      </c>
      <c r="O1943">
        <v>95</v>
      </c>
      <c r="P1943">
        <v>153</v>
      </c>
      <c r="Q1943">
        <v>1</v>
      </c>
      <c r="R1943">
        <v>4</v>
      </c>
      <c r="S1943">
        <v>8</v>
      </c>
      <c r="T1943">
        <v>1</v>
      </c>
      <c r="U1943">
        <v>0</v>
      </c>
      <c r="V1943">
        <v>0</v>
      </c>
      <c r="W1943" t="s">
        <v>27</v>
      </c>
      <c r="X1943">
        <v>3</v>
      </c>
    </row>
    <row r="1944" spans="2:24" x14ac:dyDescent="0.2">
      <c r="B1944">
        <v>4279</v>
      </c>
      <c r="C1944">
        <v>1964</v>
      </c>
      <c r="D1944" t="s">
        <v>43</v>
      </c>
      <c r="E1944" t="s">
        <v>28</v>
      </c>
      <c r="F1944" t="s">
        <v>2166</v>
      </c>
      <c r="G1944">
        <v>1</v>
      </c>
      <c r="H1944">
        <v>1</v>
      </c>
      <c r="I1944" t="s">
        <v>249</v>
      </c>
      <c r="J1944">
        <v>87</v>
      </c>
      <c r="K1944">
        <v>15</v>
      </c>
      <c r="L1944">
        <v>4</v>
      </c>
      <c r="M1944">
        <v>10</v>
      </c>
      <c r="N1944">
        <v>3</v>
      </c>
      <c r="O1944">
        <v>4</v>
      </c>
      <c r="P1944">
        <v>18</v>
      </c>
      <c r="Q1944">
        <v>2</v>
      </c>
      <c r="R1944">
        <v>1</v>
      </c>
      <c r="S1944">
        <v>3</v>
      </c>
      <c r="T1944">
        <v>3</v>
      </c>
      <c r="U1944">
        <v>0</v>
      </c>
      <c r="V1944">
        <v>0</v>
      </c>
      <c r="W1944" t="s">
        <v>27</v>
      </c>
      <c r="X1944">
        <v>0</v>
      </c>
    </row>
    <row r="1945" spans="2:24" x14ac:dyDescent="0.2">
      <c r="B1945">
        <v>2564</v>
      </c>
      <c r="C1945">
        <v>1954</v>
      </c>
      <c r="D1945" t="s">
        <v>23</v>
      </c>
      <c r="E1945" t="s">
        <v>36</v>
      </c>
      <c r="F1945" t="s">
        <v>2167</v>
      </c>
      <c r="G1945">
        <v>0</v>
      </c>
      <c r="H1945">
        <v>1</v>
      </c>
      <c r="I1945" s="1">
        <v>41730</v>
      </c>
      <c r="J1945">
        <v>87</v>
      </c>
      <c r="K1945">
        <v>111</v>
      </c>
      <c r="L1945">
        <v>3</v>
      </c>
      <c r="M1945">
        <v>28</v>
      </c>
      <c r="N1945">
        <v>2</v>
      </c>
      <c r="O1945">
        <v>6</v>
      </c>
      <c r="P1945">
        <v>15</v>
      </c>
      <c r="Q1945">
        <v>2</v>
      </c>
      <c r="R1945">
        <v>3</v>
      </c>
      <c r="S1945">
        <v>4</v>
      </c>
      <c r="T1945">
        <v>6</v>
      </c>
      <c r="U1945">
        <v>0</v>
      </c>
      <c r="V1945">
        <v>0</v>
      </c>
      <c r="W1945" t="s">
        <v>27</v>
      </c>
      <c r="X1945">
        <v>0</v>
      </c>
    </row>
    <row r="1946" spans="2:24" x14ac:dyDescent="0.2">
      <c r="B1946">
        <v>1137</v>
      </c>
      <c r="C1946">
        <v>1965</v>
      </c>
      <c r="D1946" t="s">
        <v>23</v>
      </c>
      <c r="E1946" t="s">
        <v>28</v>
      </c>
      <c r="F1946" t="s">
        <v>2168</v>
      </c>
      <c r="G1946">
        <v>0</v>
      </c>
      <c r="H1946">
        <v>0</v>
      </c>
      <c r="I1946" t="s">
        <v>735</v>
      </c>
      <c r="J1946">
        <v>87</v>
      </c>
      <c r="K1946">
        <v>398</v>
      </c>
      <c r="L1946">
        <v>190</v>
      </c>
      <c r="M1946">
        <v>537</v>
      </c>
      <c r="N1946">
        <v>61</v>
      </c>
      <c r="O1946">
        <v>156</v>
      </c>
      <c r="P1946">
        <v>37</v>
      </c>
      <c r="Q1946">
        <v>1</v>
      </c>
      <c r="R1946">
        <v>4</v>
      </c>
      <c r="S1946">
        <v>7</v>
      </c>
      <c r="T1946">
        <v>1</v>
      </c>
      <c r="U1946">
        <v>0</v>
      </c>
      <c r="V1946">
        <v>0</v>
      </c>
      <c r="W1946" t="s">
        <v>27</v>
      </c>
      <c r="X1946">
        <v>2</v>
      </c>
    </row>
    <row r="1947" spans="2:24" x14ac:dyDescent="0.2">
      <c r="B1947">
        <v>5084</v>
      </c>
      <c r="C1947">
        <v>1976</v>
      </c>
      <c r="D1947" t="s">
        <v>23</v>
      </c>
      <c r="E1947" t="s">
        <v>55</v>
      </c>
      <c r="F1947" t="s">
        <v>2169</v>
      </c>
      <c r="G1947">
        <v>0</v>
      </c>
      <c r="H1947">
        <v>1</v>
      </c>
      <c r="I1947" t="s">
        <v>2133</v>
      </c>
      <c r="J1947">
        <v>87</v>
      </c>
      <c r="K1947">
        <v>445</v>
      </c>
      <c r="L1947">
        <v>53</v>
      </c>
      <c r="M1947">
        <v>213</v>
      </c>
      <c r="N1947">
        <v>104</v>
      </c>
      <c r="O1947">
        <v>98</v>
      </c>
      <c r="P1947">
        <v>151</v>
      </c>
      <c r="Q1947">
        <v>1</v>
      </c>
      <c r="R1947">
        <v>6</v>
      </c>
      <c r="S1947">
        <v>13</v>
      </c>
      <c r="T1947">
        <v>4</v>
      </c>
      <c r="U1947">
        <v>0</v>
      </c>
      <c r="V1947">
        <v>0</v>
      </c>
      <c r="W1947" t="s">
        <v>27</v>
      </c>
      <c r="X1947">
        <v>0</v>
      </c>
    </row>
    <row r="1948" spans="2:24" x14ac:dyDescent="0.2">
      <c r="B1948">
        <v>7094</v>
      </c>
      <c r="C1948">
        <v>1976</v>
      </c>
      <c r="D1948" t="s">
        <v>23</v>
      </c>
      <c r="E1948" t="s">
        <v>55</v>
      </c>
      <c r="F1948" t="s">
        <v>2169</v>
      </c>
      <c r="G1948">
        <v>0</v>
      </c>
      <c r="H1948">
        <v>1</v>
      </c>
      <c r="I1948" t="s">
        <v>2133</v>
      </c>
      <c r="J1948">
        <v>87</v>
      </c>
      <c r="K1948">
        <v>445</v>
      </c>
      <c r="L1948">
        <v>53</v>
      </c>
      <c r="M1948">
        <v>213</v>
      </c>
      <c r="N1948">
        <v>104</v>
      </c>
      <c r="O1948">
        <v>98</v>
      </c>
      <c r="P1948">
        <v>151</v>
      </c>
      <c r="Q1948">
        <v>1</v>
      </c>
      <c r="R1948">
        <v>6</v>
      </c>
      <c r="S1948">
        <v>13</v>
      </c>
      <c r="T1948">
        <v>4</v>
      </c>
      <c r="U1948">
        <v>0</v>
      </c>
      <c r="V1948">
        <v>0</v>
      </c>
      <c r="W1948" t="s">
        <v>46</v>
      </c>
      <c r="X1948">
        <v>0</v>
      </c>
    </row>
    <row r="1949" spans="2:24" x14ac:dyDescent="0.2">
      <c r="B1949">
        <v>6327</v>
      </c>
      <c r="C1949">
        <v>1968</v>
      </c>
      <c r="D1949" t="s">
        <v>23</v>
      </c>
      <c r="E1949" t="s">
        <v>36</v>
      </c>
      <c r="F1949" t="s">
        <v>2170</v>
      </c>
      <c r="G1949">
        <v>0</v>
      </c>
      <c r="H1949">
        <v>0</v>
      </c>
      <c r="I1949" t="s">
        <v>2112</v>
      </c>
      <c r="J1949">
        <v>87</v>
      </c>
      <c r="K1949">
        <v>565</v>
      </c>
      <c r="L1949">
        <v>32</v>
      </c>
      <c r="M1949">
        <v>435</v>
      </c>
      <c r="N1949">
        <v>28</v>
      </c>
      <c r="O1949">
        <v>32</v>
      </c>
      <c r="P1949">
        <v>54</v>
      </c>
      <c r="Q1949">
        <v>1</v>
      </c>
      <c r="R1949">
        <v>2</v>
      </c>
      <c r="S1949">
        <v>6</v>
      </c>
      <c r="T1949">
        <v>1</v>
      </c>
      <c r="U1949">
        <v>0</v>
      </c>
      <c r="V1949">
        <v>0</v>
      </c>
      <c r="W1949" t="s">
        <v>35</v>
      </c>
      <c r="X1949">
        <v>0</v>
      </c>
    </row>
    <row r="1950" spans="2:24" x14ac:dyDescent="0.2">
      <c r="B1950">
        <v>6131</v>
      </c>
      <c r="C1950">
        <v>1981</v>
      </c>
      <c r="D1950" t="s">
        <v>43</v>
      </c>
      <c r="E1950" t="s">
        <v>32</v>
      </c>
      <c r="F1950" t="s">
        <v>2171</v>
      </c>
      <c r="G1950">
        <v>1</v>
      </c>
      <c r="H1950">
        <v>1</v>
      </c>
      <c r="I1950" s="1">
        <v>41286</v>
      </c>
      <c r="J1950">
        <v>87</v>
      </c>
      <c r="K1950">
        <v>141</v>
      </c>
      <c r="L1950">
        <v>70</v>
      </c>
      <c r="M1950">
        <v>106</v>
      </c>
      <c r="N1950">
        <v>72</v>
      </c>
      <c r="O1950">
        <v>19</v>
      </c>
      <c r="P1950">
        <v>23</v>
      </c>
      <c r="Q1950">
        <v>2</v>
      </c>
      <c r="R1950">
        <v>4</v>
      </c>
      <c r="S1950">
        <v>8</v>
      </c>
      <c r="T1950">
        <v>3</v>
      </c>
      <c r="U1950">
        <v>0</v>
      </c>
      <c r="V1950">
        <v>0</v>
      </c>
      <c r="W1950" t="s">
        <v>27</v>
      </c>
      <c r="X1950">
        <v>0</v>
      </c>
    </row>
    <row r="1951" spans="2:24" x14ac:dyDescent="0.2">
      <c r="B1951">
        <v>10379</v>
      </c>
      <c r="C1951">
        <v>1963</v>
      </c>
      <c r="D1951" t="s">
        <v>53</v>
      </c>
      <c r="E1951" t="s">
        <v>28</v>
      </c>
      <c r="F1951" t="s">
        <v>2172</v>
      </c>
      <c r="G1951">
        <v>0</v>
      </c>
      <c r="H1951">
        <v>2</v>
      </c>
      <c r="I1951" s="1">
        <v>41497</v>
      </c>
      <c r="J1951">
        <v>87</v>
      </c>
      <c r="K1951">
        <v>327</v>
      </c>
      <c r="L1951">
        <v>9</v>
      </c>
      <c r="M1951">
        <v>122</v>
      </c>
      <c r="N1951">
        <v>19</v>
      </c>
      <c r="O1951">
        <v>14</v>
      </c>
      <c r="P1951">
        <v>83</v>
      </c>
      <c r="Q1951">
        <v>5</v>
      </c>
      <c r="R1951">
        <v>5</v>
      </c>
      <c r="S1951">
        <v>9</v>
      </c>
      <c r="T1951">
        <v>6</v>
      </c>
      <c r="U1951">
        <v>0</v>
      </c>
      <c r="V1951">
        <v>0</v>
      </c>
      <c r="W1951" t="s">
        <v>27</v>
      </c>
      <c r="X1951">
        <v>0</v>
      </c>
    </row>
    <row r="1952" spans="2:24" x14ac:dyDescent="0.2">
      <c r="B1952">
        <v>606</v>
      </c>
      <c r="C1952">
        <v>1968</v>
      </c>
      <c r="D1952" t="s">
        <v>23</v>
      </c>
      <c r="E1952" t="s">
        <v>28</v>
      </c>
      <c r="F1952" t="s">
        <v>2173</v>
      </c>
      <c r="G1952">
        <v>1</v>
      </c>
      <c r="H1952">
        <v>1</v>
      </c>
      <c r="I1952" s="1">
        <v>41557</v>
      </c>
      <c r="J1952">
        <v>87</v>
      </c>
      <c r="K1952">
        <v>6</v>
      </c>
      <c r="L1952">
        <v>1</v>
      </c>
      <c r="M1952">
        <v>2</v>
      </c>
      <c r="N1952">
        <v>2</v>
      </c>
      <c r="O1952">
        <v>0</v>
      </c>
      <c r="P1952">
        <v>4</v>
      </c>
      <c r="Q1952">
        <v>1</v>
      </c>
      <c r="R1952">
        <v>1</v>
      </c>
      <c r="S1952">
        <v>2</v>
      </c>
      <c r="T1952">
        <v>7</v>
      </c>
      <c r="U1952">
        <v>0</v>
      </c>
      <c r="V1952">
        <v>0</v>
      </c>
      <c r="W1952" t="s">
        <v>27</v>
      </c>
      <c r="X1952">
        <v>0</v>
      </c>
    </row>
    <row r="1953" spans="2:24" x14ac:dyDescent="0.2">
      <c r="B1953">
        <v>7801</v>
      </c>
      <c r="C1953">
        <v>1960</v>
      </c>
      <c r="D1953" t="s">
        <v>23</v>
      </c>
      <c r="E1953" t="s">
        <v>36</v>
      </c>
      <c r="F1953" t="s">
        <v>2174</v>
      </c>
      <c r="G1953">
        <v>0</v>
      </c>
      <c r="H1953">
        <v>1</v>
      </c>
      <c r="I1953" s="1">
        <v>41617</v>
      </c>
      <c r="J1953">
        <v>87</v>
      </c>
      <c r="K1953">
        <v>197</v>
      </c>
      <c r="L1953">
        <v>107</v>
      </c>
      <c r="M1953">
        <v>227</v>
      </c>
      <c r="N1953">
        <v>7</v>
      </c>
      <c r="O1953">
        <v>59</v>
      </c>
      <c r="P1953">
        <v>131</v>
      </c>
      <c r="Q1953">
        <v>3</v>
      </c>
      <c r="R1953">
        <v>5</v>
      </c>
      <c r="S1953">
        <v>11</v>
      </c>
      <c r="T1953">
        <v>4</v>
      </c>
      <c r="U1953">
        <v>0</v>
      </c>
      <c r="V1953">
        <v>0</v>
      </c>
      <c r="W1953" t="s">
        <v>67</v>
      </c>
      <c r="X1953">
        <v>0</v>
      </c>
    </row>
    <row r="1954" spans="2:24" x14ac:dyDescent="0.2">
      <c r="B1954">
        <v>2445</v>
      </c>
      <c r="C1954">
        <v>1975</v>
      </c>
      <c r="D1954" t="s">
        <v>40</v>
      </c>
      <c r="E1954" t="s">
        <v>36</v>
      </c>
      <c r="F1954" t="s">
        <v>2175</v>
      </c>
      <c r="G1954">
        <v>1</v>
      </c>
      <c r="H1954">
        <v>0</v>
      </c>
      <c r="I1954" s="1">
        <v>41462</v>
      </c>
      <c r="J1954">
        <v>87</v>
      </c>
      <c r="K1954">
        <v>38</v>
      </c>
      <c r="L1954">
        <v>1</v>
      </c>
      <c r="M1954">
        <v>24</v>
      </c>
      <c r="N1954">
        <v>0</v>
      </c>
      <c r="O1954">
        <v>0</v>
      </c>
      <c r="P1954">
        <v>0</v>
      </c>
      <c r="Q1954">
        <v>1</v>
      </c>
      <c r="R1954">
        <v>2</v>
      </c>
      <c r="S1954">
        <v>3</v>
      </c>
      <c r="T1954">
        <v>8</v>
      </c>
      <c r="U1954">
        <v>0</v>
      </c>
      <c r="V1954">
        <v>0</v>
      </c>
      <c r="W1954" t="s">
        <v>27</v>
      </c>
      <c r="X1954">
        <v>0</v>
      </c>
    </row>
    <row r="1955" spans="2:24" x14ac:dyDescent="0.2">
      <c r="B1955">
        <v>5346</v>
      </c>
      <c r="C1955">
        <v>1974</v>
      </c>
      <c r="D1955" t="s">
        <v>43</v>
      </c>
      <c r="E1955" t="s">
        <v>32</v>
      </c>
      <c r="F1955" t="s">
        <v>2176</v>
      </c>
      <c r="G1955">
        <v>1</v>
      </c>
      <c r="H1955">
        <v>0</v>
      </c>
      <c r="I1955" s="1">
        <v>41340</v>
      </c>
      <c r="J1955">
        <v>87</v>
      </c>
      <c r="K1955">
        <v>25</v>
      </c>
      <c r="L1955">
        <v>5</v>
      </c>
      <c r="M1955">
        <v>19</v>
      </c>
      <c r="N1955">
        <v>7</v>
      </c>
      <c r="O1955">
        <v>0</v>
      </c>
      <c r="P1955">
        <v>23</v>
      </c>
      <c r="Q1955">
        <v>3</v>
      </c>
      <c r="R1955">
        <v>3</v>
      </c>
      <c r="S1955">
        <v>3</v>
      </c>
      <c r="T1955">
        <v>7</v>
      </c>
      <c r="U1955">
        <v>0</v>
      </c>
      <c r="V1955">
        <v>0</v>
      </c>
      <c r="W1955" t="s">
        <v>46</v>
      </c>
      <c r="X1955">
        <v>0</v>
      </c>
    </row>
    <row r="1956" spans="2:24" x14ac:dyDescent="0.2">
      <c r="B1956">
        <v>550</v>
      </c>
      <c r="C1956">
        <v>1953</v>
      </c>
      <c r="D1956" t="s">
        <v>23</v>
      </c>
      <c r="E1956" t="s">
        <v>24</v>
      </c>
      <c r="F1956" t="s">
        <v>2177</v>
      </c>
      <c r="G1956">
        <v>0</v>
      </c>
      <c r="H1956">
        <v>1</v>
      </c>
      <c r="I1956" t="s">
        <v>1444</v>
      </c>
      <c r="J1956">
        <v>87</v>
      </c>
      <c r="K1956">
        <v>243</v>
      </c>
      <c r="L1956">
        <v>131</v>
      </c>
      <c r="M1956">
        <v>217</v>
      </c>
      <c r="N1956">
        <v>85</v>
      </c>
      <c r="O1956">
        <v>6</v>
      </c>
      <c r="P1956">
        <v>26</v>
      </c>
      <c r="Q1956">
        <v>2</v>
      </c>
      <c r="R1956">
        <v>3</v>
      </c>
      <c r="S1956">
        <v>13</v>
      </c>
      <c r="T1956">
        <v>2</v>
      </c>
      <c r="U1956">
        <v>0</v>
      </c>
      <c r="V1956">
        <v>0</v>
      </c>
      <c r="W1956" t="s">
        <v>27</v>
      </c>
      <c r="X1956">
        <v>0</v>
      </c>
    </row>
    <row r="1957" spans="2:24" x14ac:dyDescent="0.2">
      <c r="B1957">
        <v>4478</v>
      </c>
      <c r="C1957">
        <v>1980</v>
      </c>
      <c r="D1957" t="s">
        <v>23</v>
      </c>
      <c r="E1957" t="s">
        <v>32</v>
      </c>
      <c r="F1957" t="s">
        <v>2178</v>
      </c>
      <c r="G1957">
        <v>1</v>
      </c>
      <c r="H1957">
        <v>1</v>
      </c>
      <c r="I1957" t="s">
        <v>376</v>
      </c>
      <c r="J1957">
        <v>87</v>
      </c>
      <c r="K1957">
        <v>457</v>
      </c>
      <c r="L1957">
        <v>5</v>
      </c>
      <c r="M1957">
        <v>106</v>
      </c>
      <c r="N1957">
        <v>15</v>
      </c>
      <c r="O1957">
        <v>17</v>
      </c>
      <c r="P1957">
        <v>53</v>
      </c>
      <c r="Q1957">
        <v>8</v>
      </c>
      <c r="R1957">
        <v>11</v>
      </c>
      <c r="S1957">
        <v>6</v>
      </c>
      <c r="T1957">
        <v>8</v>
      </c>
      <c r="U1957">
        <v>0</v>
      </c>
      <c r="V1957">
        <v>0</v>
      </c>
      <c r="W1957" t="s">
        <v>50</v>
      </c>
      <c r="X1957">
        <v>0</v>
      </c>
    </row>
    <row r="1958" spans="2:24" x14ac:dyDescent="0.2">
      <c r="B1958">
        <v>2350</v>
      </c>
      <c r="C1958">
        <v>1973</v>
      </c>
      <c r="D1958" t="s">
        <v>23</v>
      </c>
      <c r="E1958" t="s">
        <v>32</v>
      </c>
      <c r="F1958" t="s">
        <v>2179</v>
      </c>
      <c r="G1958">
        <v>1</v>
      </c>
      <c r="H1958">
        <v>1</v>
      </c>
      <c r="I1958" t="s">
        <v>1428</v>
      </c>
      <c r="J1958">
        <v>87</v>
      </c>
      <c r="K1958">
        <v>623</v>
      </c>
      <c r="L1958">
        <v>53</v>
      </c>
      <c r="M1958">
        <v>178</v>
      </c>
      <c r="N1958">
        <v>23</v>
      </c>
      <c r="O1958">
        <v>17</v>
      </c>
      <c r="P1958">
        <v>133</v>
      </c>
      <c r="Q1958">
        <v>7</v>
      </c>
      <c r="R1958">
        <v>3</v>
      </c>
      <c r="S1958">
        <v>8</v>
      </c>
      <c r="T1958">
        <v>8</v>
      </c>
      <c r="U1958">
        <v>0</v>
      </c>
      <c r="V1958">
        <v>0</v>
      </c>
      <c r="W1958" t="s">
        <v>31</v>
      </c>
      <c r="X1958">
        <v>1</v>
      </c>
    </row>
    <row r="1959" spans="2:24" x14ac:dyDescent="0.2">
      <c r="B1959">
        <v>1118</v>
      </c>
      <c r="C1959">
        <v>1957</v>
      </c>
      <c r="D1959" t="s">
        <v>53</v>
      </c>
      <c r="E1959" t="s">
        <v>32</v>
      </c>
      <c r="F1959" t="s">
        <v>2180</v>
      </c>
      <c r="G1959">
        <v>0</v>
      </c>
      <c r="H1959">
        <v>1</v>
      </c>
      <c r="I1959" t="s">
        <v>221</v>
      </c>
      <c r="J1959">
        <v>87</v>
      </c>
      <c r="K1959">
        <v>544</v>
      </c>
      <c r="L1959">
        <v>13</v>
      </c>
      <c r="M1959">
        <v>85</v>
      </c>
      <c r="N1959">
        <v>8</v>
      </c>
      <c r="O1959">
        <v>6</v>
      </c>
      <c r="P1959">
        <v>29</v>
      </c>
      <c r="Q1959">
        <v>3</v>
      </c>
      <c r="R1959">
        <v>10</v>
      </c>
      <c r="S1959">
        <v>5</v>
      </c>
      <c r="T1959">
        <v>8</v>
      </c>
      <c r="U1959">
        <v>0</v>
      </c>
      <c r="V1959">
        <v>0</v>
      </c>
      <c r="W1959" t="s">
        <v>27</v>
      </c>
      <c r="X1959">
        <v>1</v>
      </c>
    </row>
    <row r="1960" spans="2:24" x14ac:dyDescent="0.2">
      <c r="B1960">
        <v>1491</v>
      </c>
      <c r="C1960">
        <v>1966</v>
      </c>
      <c r="D1960" t="s">
        <v>43</v>
      </c>
      <c r="E1960" t="s">
        <v>36</v>
      </c>
      <c r="F1960" t="s">
        <v>2181</v>
      </c>
      <c r="G1960">
        <v>0</v>
      </c>
      <c r="H1960">
        <v>0</v>
      </c>
      <c r="I1960" t="s">
        <v>804</v>
      </c>
      <c r="J1960">
        <v>87</v>
      </c>
      <c r="K1960">
        <v>162</v>
      </c>
      <c r="L1960">
        <v>33</v>
      </c>
      <c r="M1960">
        <v>124</v>
      </c>
      <c r="N1960">
        <v>40</v>
      </c>
      <c r="O1960">
        <v>28</v>
      </c>
      <c r="P1960">
        <v>172</v>
      </c>
      <c r="Q1960">
        <v>2</v>
      </c>
      <c r="R1960">
        <v>3</v>
      </c>
      <c r="S1960">
        <v>7</v>
      </c>
      <c r="T1960">
        <v>1</v>
      </c>
      <c r="U1960">
        <v>0</v>
      </c>
      <c r="V1960">
        <v>0</v>
      </c>
      <c r="W1960" t="s">
        <v>31</v>
      </c>
      <c r="X1960">
        <v>0</v>
      </c>
    </row>
    <row r="1961" spans="2:24" x14ac:dyDescent="0.2">
      <c r="B1961">
        <v>4507</v>
      </c>
      <c r="C1961">
        <v>1953</v>
      </c>
      <c r="D1961" t="s">
        <v>23</v>
      </c>
      <c r="E1961" t="s">
        <v>28</v>
      </c>
      <c r="F1961" t="s">
        <v>2182</v>
      </c>
      <c r="G1961">
        <v>0</v>
      </c>
      <c r="H1961">
        <v>0</v>
      </c>
      <c r="I1961" t="s">
        <v>2183</v>
      </c>
      <c r="J1961">
        <v>87</v>
      </c>
      <c r="K1961">
        <v>631</v>
      </c>
      <c r="L1961">
        <v>28</v>
      </c>
      <c r="M1961">
        <v>491</v>
      </c>
      <c r="N1961">
        <v>30</v>
      </c>
      <c r="O1961">
        <v>14</v>
      </c>
      <c r="P1961">
        <v>56</v>
      </c>
      <c r="Q1961">
        <v>1</v>
      </c>
      <c r="R1961">
        <v>6</v>
      </c>
      <c r="S1961">
        <v>8</v>
      </c>
      <c r="T1961">
        <v>3</v>
      </c>
      <c r="U1961">
        <v>0</v>
      </c>
      <c r="V1961">
        <v>0</v>
      </c>
      <c r="W1961" t="s">
        <v>27</v>
      </c>
      <c r="X1961">
        <v>0</v>
      </c>
    </row>
    <row r="1962" spans="2:24" x14ac:dyDescent="0.2">
      <c r="B1962">
        <v>7023</v>
      </c>
      <c r="C1962">
        <v>1954</v>
      </c>
      <c r="D1962" t="s">
        <v>40</v>
      </c>
      <c r="E1962" t="s">
        <v>28</v>
      </c>
      <c r="F1962" t="s">
        <v>2184</v>
      </c>
      <c r="G1962">
        <v>2</v>
      </c>
      <c r="H1962">
        <v>1</v>
      </c>
      <c r="I1962" t="s">
        <v>1619</v>
      </c>
      <c r="J1962">
        <v>87</v>
      </c>
      <c r="K1962">
        <v>189</v>
      </c>
      <c r="L1962">
        <v>2</v>
      </c>
      <c r="M1962">
        <v>55</v>
      </c>
      <c r="N1962">
        <v>0</v>
      </c>
      <c r="O1962">
        <v>5</v>
      </c>
      <c r="P1962">
        <v>12</v>
      </c>
      <c r="Q1962">
        <v>4</v>
      </c>
      <c r="R1962">
        <v>6</v>
      </c>
      <c r="S1962">
        <v>4</v>
      </c>
      <c r="T1962">
        <v>9</v>
      </c>
      <c r="U1962">
        <v>0</v>
      </c>
      <c r="V1962">
        <v>0</v>
      </c>
      <c r="W1962" t="s">
        <v>67</v>
      </c>
      <c r="X1962">
        <v>0</v>
      </c>
    </row>
    <row r="1963" spans="2:24" x14ac:dyDescent="0.2">
      <c r="B1963">
        <v>6977</v>
      </c>
      <c r="C1963">
        <v>1975</v>
      </c>
      <c r="D1963" t="s">
        <v>23</v>
      </c>
      <c r="E1963" t="s">
        <v>36</v>
      </c>
      <c r="F1963" t="s">
        <v>1972</v>
      </c>
      <c r="G1963">
        <v>0</v>
      </c>
      <c r="H1963">
        <v>1</v>
      </c>
      <c r="I1963" t="s">
        <v>1885</v>
      </c>
      <c r="J1963">
        <v>87</v>
      </c>
      <c r="K1963">
        <v>1073</v>
      </c>
      <c r="L1963">
        <v>0</v>
      </c>
      <c r="M1963">
        <v>629</v>
      </c>
      <c r="N1963">
        <v>145</v>
      </c>
      <c r="O1963">
        <v>37</v>
      </c>
      <c r="P1963">
        <v>37</v>
      </c>
      <c r="Q1963">
        <v>1</v>
      </c>
      <c r="R1963">
        <v>10</v>
      </c>
      <c r="S1963">
        <v>13</v>
      </c>
      <c r="T1963">
        <v>6</v>
      </c>
      <c r="U1963">
        <v>0</v>
      </c>
      <c r="V1963">
        <v>0</v>
      </c>
      <c r="W1963" t="s">
        <v>27</v>
      </c>
      <c r="X1963">
        <v>1</v>
      </c>
    </row>
    <row r="1964" spans="2:24" x14ac:dyDescent="0.2">
      <c r="B1964">
        <v>4042</v>
      </c>
      <c r="C1964">
        <v>1972</v>
      </c>
      <c r="D1964" t="s">
        <v>23</v>
      </c>
      <c r="E1964" t="s">
        <v>24</v>
      </c>
      <c r="F1964" t="s">
        <v>2185</v>
      </c>
      <c r="G1964">
        <v>0</v>
      </c>
      <c r="H1964">
        <v>1</v>
      </c>
      <c r="I1964" t="s">
        <v>76</v>
      </c>
      <c r="J1964">
        <v>87</v>
      </c>
      <c r="K1964">
        <v>91</v>
      </c>
      <c r="L1964">
        <v>3</v>
      </c>
      <c r="M1964">
        <v>52</v>
      </c>
      <c r="N1964">
        <v>2</v>
      </c>
      <c r="O1964">
        <v>1</v>
      </c>
      <c r="P1964">
        <v>31</v>
      </c>
      <c r="Q1964">
        <v>3</v>
      </c>
      <c r="R1964">
        <v>4</v>
      </c>
      <c r="S1964">
        <v>4</v>
      </c>
      <c r="T1964">
        <v>8</v>
      </c>
      <c r="U1964">
        <v>1</v>
      </c>
      <c r="V1964">
        <v>0</v>
      </c>
      <c r="W1964" t="s">
        <v>31</v>
      </c>
      <c r="X1964">
        <v>0</v>
      </c>
    </row>
    <row r="1965" spans="2:24" x14ac:dyDescent="0.2">
      <c r="B1965">
        <v>7274</v>
      </c>
      <c r="C1965">
        <v>1958</v>
      </c>
      <c r="D1965" t="s">
        <v>23</v>
      </c>
      <c r="E1965" t="s">
        <v>32</v>
      </c>
      <c r="F1965" t="s">
        <v>2186</v>
      </c>
      <c r="G1965">
        <v>0</v>
      </c>
      <c r="H1965">
        <v>0</v>
      </c>
      <c r="I1965" t="s">
        <v>147</v>
      </c>
      <c r="J1965">
        <v>87</v>
      </c>
      <c r="K1965">
        <v>736</v>
      </c>
      <c r="L1965">
        <v>163</v>
      </c>
      <c r="M1965">
        <v>818</v>
      </c>
      <c r="N1965">
        <v>212</v>
      </c>
      <c r="O1965">
        <v>163</v>
      </c>
      <c r="P1965">
        <v>61</v>
      </c>
      <c r="Q1965">
        <v>1</v>
      </c>
      <c r="R1965">
        <v>4</v>
      </c>
      <c r="S1965">
        <v>10</v>
      </c>
      <c r="T1965">
        <v>2</v>
      </c>
      <c r="U1965">
        <v>0</v>
      </c>
      <c r="V1965">
        <v>0</v>
      </c>
      <c r="W1965" t="s">
        <v>27</v>
      </c>
      <c r="X1965">
        <v>1</v>
      </c>
    </row>
    <row r="1966" spans="2:24" x14ac:dyDescent="0.2">
      <c r="B1966">
        <v>3332</v>
      </c>
      <c r="C1966">
        <v>1986</v>
      </c>
      <c r="D1966" t="s">
        <v>23</v>
      </c>
      <c r="E1966" t="s">
        <v>28</v>
      </c>
      <c r="F1966" t="s">
        <v>2187</v>
      </c>
      <c r="G1966">
        <v>1</v>
      </c>
      <c r="H1966">
        <v>0</v>
      </c>
      <c r="I1966" t="s">
        <v>1621</v>
      </c>
      <c r="J1966">
        <v>87</v>
      </c>
      <c r="K1966">
        <v>64</v>
      </c>
      <c r="L1966">
        <v>4</v>
      </c>
      <c r="M1966">
        <v>68</v>
      </c>
      <c r="N1966">
        <v>7</v>
      </c>
      <c r="O1966">
        <v>5</v>
      </c>
      <c r="P1966">
        <v>17</v>
      </c>
      <c r="Q1966">
        <v>4</v>
      </c>
      <c r="R1966">
        <v>3</v>
      </c>
      <c r="S1966">
        <v>4</v>
      </c>
      <c r="T1966">
        <v>8</v>
      </c>
      <c r="U1966">
        <v>0</v>
      </c>
      <c r="V1966">
        <v>0</v>
      </c>
      <c r="W1966" t="s">
        <v>46</v>
      </c>
      <c r="X1966">
        <v>0</v>
      </c>
    </row>
    <row r="1967" spans="2:24" x14ac:dyDescent="0.2">
      <c r="B1967">
        <v>7433</v>
      </c>
      <c r="C1967">
        <v>1986</v>
      </c>
      <c r="D1967" t="s">
        <v>23</v>
      </c>
      <c r="E1967" t="s">
        <v>28</v>
      </c>
      <c r="F1967" t="s">
        <v>2187</v>
      </c>
      <c r="G1967">
        <v>1</v>
      </c>
      <c r="H1967">
        <v>0</v>
      </c>
      <c r="I1967" t="s">
        <v>1621</v>
      </c>
      <c r="J1967">
        <v>87</v>
      </c>
      <c r="K1967">
        <v>64</v>
      </c>
      <c r="L1967">
        <v>4</v>
      </c>
      <c r="M1967">
        <v>68</v>
      </c>
      <c r="N1967">
        <v>7</v>
      </c>
      <c r="O1967">
        <v>5</v>
      </c>
      <c r="P1967">
        <v>17</v>
      </c>
      <c r="Q1967">
        <v>4</v>
      </c>
      <c r="R1967">
        <v>3</v>
      </c>
      <c r="S1967">
        <v>4</v>
      </c>
      <c r="T1967">
        <v>8</v>
      </c>
      <c r="U1967">
        <v>0</v>
      </c>
      <c r="V1967">
        <v>0</v>
      </c>
      <c r="W1967" t="s">
        <v>27</v>
      </c>
      <c r="X1967">
        <v>0</v>
      </c>
    </row>
    <row r="1968" spans="2:24" x14ac:dyDescent="0.2">
      <c r="B1968">
        <v>9386</v>
      </c>
      <c r="C1968">
        <v>1963</v>
      </c>
      <c r="D1968" t="s">
        <v>23</v>
      </c>
      <c r="E1968" t="s">
        <v>36</v>
      </c>
      <c r="F1968" t="s">
        <v>2188</v>
      </c>
      <c r="G1968">
        <v>0</v>
      </c>
      <c r="H1968">
        <v>1</v>
      </c>
      <c r="I1968" t="s">
        <v>607</v>
      </c>
      <c r="J1968">
        <v>88</v>
      </c>
      <c r="K1968">
        <v>274</v>
      </c>
      <c r="L1968">
        <v>0</v>
      </c>
      <c r="M1968">
        <v>21</v>
      </c>
      <c r="N1968">
        <v>4</v>
      </c>
      <c r="O1968">
        <v>6</v>
      </c>
      <c r="P1968">
        <v>15</v>
      </c>
      <c r="Q1968">
        <v>1</v>
      </c>
      <c r="R1968">
        <v>5</v>
      </c>
      <c r="S1968">
        <v>6</v>
      </c>
      <c r="T1968">
        <v>6</v>
      </c>
      <c r="U1968">
        <v>0</v>
      </c>
      <c r="V1968">
        <v>0</v>
      </c>
      <c r="W1968" t="s">
        <v>27</v>
      </c>
      <c r="X1968">
        <v>1</v>
      </c>
    </row>
    <row r="1969" spans="2:24" x14ac:dyDescent="0.2">
      <c r="B1969">
        <v>5176</v>
      </c>
      <c r="C1969">
        <v>1989</v>
      </c>
      <c r="D1969" t="s">
        <v>23</v>
      </c>
      <c r="E1969" t="s">
        <v>36</v>
      </c>
      <c r="F1969" t="s">
        <v>2189</v>
      </c>
      <c r="G1969">
        <v>1</v>
      </c>
      <c r="H1969">
        <v>0</v>
      </c>
      <c r="I1969" s="1">
        <v>41498</v>
      </c>
      <c r="J1969">
        <v>88</v>
      </c>
      <c r="K1969">
        <v>7</v>
      </c>
      <c r="L1969">
        <v>6</v>
      </c>
      <c r="M1969">
        <v>13</v>
      </c>
      <c r="N1969">
        <v>7</v>
      </c>
      <c r="O1969">
        <v>6</v>
      </c>
      <c r="P1969">
        <v>14</v>
      </c>
      <c r="Q1969">
        <v>1</v>
      </c>
      <c r="R1969">
        <v>1</v>
      </c>
      <c r="S1969">
        <v>3</v>
      </c>
      <c r="T1969">
        <v>9</v>
      </c>
      <c r="U1969">
        <v>0</v>
      </c>
      <c r="V1969">
        <v>0</v>
      </c>
      <c r="W1969" t="s">
        <v>67</v>
      </c>
      <c r="X1969">
        <v>1</v>
      </c>
    </row>
    <row r="1970" spans="2:24" x14ac:dyDescent="0.2">
      <c r="B1970">
        <v>10323</v>
      </c>
      <c r="C1970">
        <v>1953</v>
      </c>
      <c r="D1970" t="s">
        <v>23</v>
      </c>
      <c r="E1970" t="s">
        <v>32</v>
      </c>
      <c r="F1970" t="s">
        <v>2190</v>
      </c>
      <c r="G1970">
        <v>0</v>
      </c>
      <c r="H1970">
        <v>1</v>
      </c>
      <c r="I1970" t="s">
        <v>619</v>
      </c>
      <c r="J1970">
        <v>88</v>
      </c>
      <c r="K1970">
        <v>205</v>
      </c>
      <c r="L1970">
        <v>7</v>
      </c>
      <c r="M1970">
        <v>41</v>
      </c>
      <c r="N1970">
        <v>3</v>
      </c>
      <c r="O1970">
        <v>2</v>
      </c>
      <c r="P1970">
        <v>46</v>
      </c>
      <c r="Q1970">
        <v>2</v>
      </c>
      <c r="R1970">
        <v>4</v>
      </c>
      <c r="S1970">
        <v>5</v>
      </c>
      <c r="T1970">
        <v>5</v>
      </c>
      <c r="U1970">
        <v>0</v>
      </c>
      <c r="V1970">
        <v>0</v>
      </c>
      <c r="W1970" t="s">
        <v>27</v>
      </c>
      <c r="X1970">
        <v>0</v>
      </c>
    </row>
    <row r="1971" spans="2:24" x14ac:dyDescent="0.2">
      <c r="B1971">
        <v>4682</v>
      </c>
      <c r="C1971">
        <v>1959</v>
      </c>
      <c r="D1971" t="s">
        <v>23</v>
      </c>
      <c r="E1971" t="s">
        <v>32</v>
      </c>
      <c r="F1971" t="s">
        <v>2191</v>
      </c>
      <c r="G1971">
        <v>0</v>
      </c>
      <c r="H1971">
        <v>0</v>
      </c>
      <c r="I1971" t="s">
        <v>1761</v>
      </c>
      <c r="J1971">
        <v>88</v>
      </c>
      <c r="K1971">
        <v>99</v>
      </c>
      <c r="L1971">
        <v>27</v>
      </c>
      <c r="M1971">
        <v>102</v>
      </c>
      <c r="N1971">
        <v>28</v>
      </c>
      <c r="O1971">
        <v>48</v>
      </c>
      <c r="P1971">
        <v>6</v>
      </c>
      <c r="Q1971">
        <v>1</v>
      </c>
      <c r="R1971">
        <v>2</v>
      </c>
      <c r="S1971">
        <v>8</v>
      </c>
      <c r="T1971">
        <v>1</v>
      </c>
      <c r="U1971">
        <v>0</v>
      </c>
      <c r="V1971">
        <v>0</v>
      </c>
      <c r="W1971" t="s">
        <v>46</v>
      </c>
      <c r="X1971">
        <v>0</v>
      </c>
    </row>
    <row r="1972" spans="2:24" x14ac:dyDescent="0.2">
      <c r="B1972">
        <v>3083</v>
      </c>
      <c r="C1972">
        <v>1975</v>
      </c>
      <c r="D1972" t="s">
        <v>23</v>
      </c>
      <c r="E1972" t="s">
        <v>32</v>
      </c>
      <c r="F1972" t="s">
        <v>2192</v>
      </c>
      <c r="G1972">
        <v>1</v>
      </c>
      <c r="H1972">
        <v>1</v>
      </c>
      <c r="I1972" t="s">
        <v>2193</v>
      </c>
      <c r="J1972">
        <v>88</v>
      </c>
      <c r="K1972">
        <v>215</v>
      </c>
      <c r="L1972">
        <v>13</v>
      </c>
      <c r="M1972">
        <v>87</v>
      </c>
      <c r="N1972">
        <v>17</v>
      </c>
      <c r="O1972">
        <v>17</v>
      </c>
      <c r="P1972">
        <v>24</v>
      </c>
      <c r="Q1972">
        <v>5</v>
      </c>
      <c r="R1972">
        <v>6</v>
      </c>
      <c r="S1972">
        <v>5</v>
      </c>
      <c r="T1972">
        <v>7</v>
      </c>
      <c r="U1972">
        <v>0</v>
      </c>
      <c r="V1972">
        <v>0</v>
      </c>
      <c r="W1972" t="s">
        <v>27</v>
      </c>
      <c r="X1972">
        <v>0</v>
      </c>
    </row>
    <row r="1973" spans="2:24" x14ac:dyDescent="0.2">
      <c r="B1973">
        <v>8015</v>
      </c>
      <c r="C1973">
        <v>1963</v>
      </c>
      <c r="D1973" t="s">
        <v>40</v>
      </c>
      <c r="E1973" t="s">
        <v>24</v>
      </c>
      <c r="F1973" t="s">
        <v>2194</v>
      </c>
      <c r="G1973">
        <v>0</v>
      </c>
      <c r="H1973">
        <v>0</v>
      </c>
      <c r="I1973" s="1">
        <v>41338</v>
      </c>
      <c r="J1973">
        <v>88</v>
      </c>
      <c r="K1973">
        <v>714</v>
      </c>
      <c r="L1973">
        <v>76</v>
      </c>
      <c r="M1973">
        <v>395</v>
      </c>
      <c r="N1973">
        <v>116</v>
      </c>
      <c r="O1973">
        <v>0</v>
      </c>
      <c r="P1973">
        <v>12</v>
      </c>
      <c r="Q1973">
        <v>1</v>
      </c>
      <c r="R1973">
        <v>4</v>
      </c>
      <c r="S1973">
        <v>9</v>
      </c>
      <c r="T1973">
        <v>1</v>
      </c>
      <c r="U1973">
        <v>1</v>
      </c>
      <c r="V1973">
        <v>0</v>
      </c>
      <c r="W1973" t="s">
        <v>27</v>
      </c>
      <c r="X1973">
        <v>0</v>
      </c>
    </row>
    <row r="1974" spans="2:24" x14ac:dyDescent="0.2">
      <c r="B1974">
        <v>1745</v>
      </c>
      <c r="C1974">
        <v>1963</v>
      </c>
      <c r="D1974" t="s">
        <v>40</v>
      </c>
      <c r="E1974" t="s">
        <v>24</v>
      </c>
      <c r="F1974" t="s">
        <v>2194</v>
      </c>
      <c r="G1974">
        <v>0</v>
      </c>
      <c r="H1974">
        <v>0</v>
      </c>
      <c r="I1974" s="1">
        <v>41338</v>
      </c>
      <c r="J1974">
        <v>88</v>
      </c>
      <c r="K1974">
        <v>714</v>
      </c>
      <c r="L1974">
        <v>76</v>
      </c>
      <c r="M1974">
        <v>395</v>
      </c>
      <c r="N1974">
        <v>116</v>
      </c>
      <c r="O1974">
        <v>0</v>
      </c>
      <c r="P1974">
        <v>12</v>
      </c>
      <c r="Q1974">
        <v>1</v>
      </c>
      <c r="R1974">
        <v>4</v>
      </c>
      <c r="S1974">
        <v>9</v>
      </c>
      <c r="T1974">
        <v>1</v>
      </c>
      <c r="U1974">
        <v>1</v>
      </c>
      <c r="V1974">
        <v>0</v>
      </c>
      <c r="W1974" t="s">
        <v>27</v>
      </c>
      <c r="X1974">
        <v>0</v>
      </c>
    </row>
    <row r="1975" spans="2:24" x14ac:dyDescent="0.2">
      <c r="B1975">
        <v>3136</v>
      </c>
      <c r="C1975">
        <v>1963</v>
      </c>
      <c r="D1975" t="s">
        <v>53</v>
      </c>
      <c r="E1975" t="s">
        <v>24</v>
      </c>
      <c r="F1975" t="s">
        <v>2195</v>
      </c>
      <c r="G1975">
        <v>0</v>
      </c>
      <c r="H1975">
        <v>1</v>
      </c>
      <c r="I1975" t="s">
        <v>693</v>
      </c>
      <c r="J1975">
        <v>88</v>
      </c>
      <c r="K1975">
        <v>317</v>
      </c>
      <c r="L1975">
        <v>25</v>
      </c>
      <c r="M1975">
        <v>265</v>
      </c>
      <c r="N1975">
        <v>25</v>
      </c>
      <c r="O1975">
        <v>19</v>
      </c>
      <c r="P1975">
        <v>12</v>
      </c>
      <c r="Q1975">
        <v>3</v>
      </c>
      <c r="R1975">
        <v>5</v>
      </c>
      <c r="S1975">
        <v>11</v>
      </c>
      <c r="T1975">
        <v>5</v>
      </c>
      <c r="U1975">
        <v>0</v>
      </c>
      <c r="V1975">
        <v>0</v>
      </c>
      <c r="W1975" t="s">
        <v>27</v>
      </c>
      <c r="X1975">
        <v>0</v>
      </c>
    </row>
    <row r="1976" spans="2:24" x14ac:dyDescent="0.2">
      <c r="B1976">
        <v>6991</v>
      </c>
      <c r="C1976">
        <v>1952</v>
      </c>
      <c r="D1976" t="s">
        <v>23</v>
      </c>
      <c r="E1976" t="s">
        <v>24</v>
      </c>
      <c r="F1976" t="s">
        <v>2196</v>
      </c>
      <c r="G1976">
        <v>0</v>
      </c>
      <c r="H1976">
        <v>1</v>
      </c>
      <c r="I1976" s="1">
        <v>41551</v>
      </c>
      <c r="J1976">
        <v>88</v>
      </c>
      <c r="K1976">
        <v>537</v>
      </c>
      <c r="L1976">
        <v>6</v>
      </c>
      <c r="M1976">
        <v>42</v>
      </c>
      <c r="N1976">
        <v>16</v>
      </c>
      <c r="O1976">
        <v>6</v>
      </c>
      <c r="P1976">
        <v>30</v>
      </c>
      <c r="Q1976">
        <v>2</v>
      </c>
      <c r="R1976">
        <v>9</v>
      </c>
      <c r="S1976">
        <v>6</v>
      </c>
      <c r="T1976">
        <v>8</v>
      </c>
      <c r="U1976">
        <v>0</v>
      </c>
      <c r="V1976">
        <v>0</v>
      </c>
      <c r="W1976" t="s">
        <v>38</v>
      </c>
      <c r="X1976">
        <v>0</v>
      </c>
    </row>
    <row r="1977" spans="2:24" x14ac:dyDescent="0.2">
      <c r="B1977">
        <v>8132</v>
      </c>
      <c r="C1977">
        <v>1976</v>
      </c>
      <c r="D1977" t="s">
        <v>40</v>
      </c>
      <c r="E1977" t="s">
        <v>32</v>
      </c>
      <c r="F1977" t="s">
        <v>2197</v>
      </c>
      <c r="G1977">
        <v>1</v>
      </c>
      <c r="H1977">
        <v>1</v>
      </c>
      <c r="I1977" s="1">
        <v>41398</v>
      </c>
      <c r="J1977">
        <v>88</v>
      </c>
      <c r="K1977">
        <v>565</v>
      </c>
      <c r="L1977">
        <v>6</v>
      </c>
      <c r="M1977">
        <v>65</v>
      </c>
      <c r="N1977">
        <v>0</v>
      </c>
      <c r="O1977">
        <v>6</v>
      </c>
      <c r="P1977">
        <v>19</v>
      </c>
      <c r="Q1977">
        <v>5</v>
      </c>
      <c r="R1977">
        <v>9</v>
      </c>
      <c r="S1977">
        <v>8</v>
      </c>
      <c r="T1977">
        <v>7</v>
      </c>
      <c r="U1977">
        <v>0</v>
      </c>
      <c r="V1977">
        <v>0</v>
      </c>
      <c r="W1977" t="s">
        <v>46</v>
      </c>
      <c r="X1977">
        <v>1</v>
      </c>
    </row>
    <row r="1978" spans="2:24" x14ac:dyDescent="0.2">
      <c r="B1978">
        <v>503</v>
      </c>
      <c r="C1978">
        <v>1986</v>
      </c>
      <c r="D1978" t="s">
        <v>53</v>
      </c>
      <c r="E1978" t="s">
        <v>32</v>
      </c>
      <c r="F1978" t="s">
        <v>2198</v>
      </c>
      <c r="G1978">
        <v>1</v>
      </c>
      <c r="H1978">
        <v>0</v>
      </c>
      <c r="I1978" s="1">
        <v>41611</v>
      </c>
      <c r="J1978">
        <v>88</v>
      </c>
      <c r="K1978">
        <v>13</v>
      </c>
      <c r="L1978">
        <v>1</v>
      </c>
      <c r="M1978">
        <v>29</v>
      </c>
      <c r="N1978">
        <v>3</v>
      </c>
      <c r="O1978">
        <v>0</v>
      </c>
      <c r="P1978">
        <v>7</v>
      </c>
      <c r="Q1978">
        <v>2</v>
      </c>
      <c r="R1978">
        <v>2</v>
      </c>
      <c r="S1978">
        <v>3</v>
      </c>
      <c r="T1978">
        <v>8</v>
      </c>
      <c r="U1978">
        <v>0</v>
      </c>
      <c r="V1978">
        <v>0</v>
      </c>
      <c r="W1978" t="s">
        <v>38</v>
      </c>
      <c r="X1978">
        <v>0</v>
      </c>
    </row>
    <row r="1979" spans="2:24" x14ac:dyDescent="0.2">
      <c r="B1979">
        <v>8148</v>
      </c>
      <c r="C1979">
        <v>1957</v>
      </c>
      <c r="D1979" t="s">
        <v>53</v>
      </c>
      <c r="E1979" t="s">
        <v>36</v>
      </c>
      <c r="F1979" t="s">
        <v>2199</v>
      </c>
      <c r="G1979">
        <v>1</v>
      </c>
      <c r="H1979">
        <v>1</v>
      </c>
      <c r="I1979" s="1">
        <v>41487</v>
      </c>
      <c r="J1979">
        <v>88</v>
      </c>
      <c r="K1979">
        <v>285</v>
      </c>
      <c r="L1979">
        <v>28</v>
      </c>
      <c r="M1979">
        <v>242</v>
      </c>
      <c r="N1979">
        <v>55</v>
      </c>
      <c r="O1979">
        <v>114</v>
      </c>
      <c r="P1979">
        <v>135</v>
      </c>
      <c r="Q1979">
        <v>13</v>
      </c>
      <c r="R1979">
        <v>6</v>
      </c>
      <c r="S1979">
        <v>12</v>
      </c>
      <c r="T1979">
        <v>5</v>
      </c>
      <c r="U1979">
        <v>0</v>
      </c>
      <c r="V1979">
        <v>0</v>
      </c>
      <c r="W1979" t="s">
        <v>67</v>
      </c>
      <c r="X1979">
        <v>0</v>
      </c>
    </row>
    <row r="1980" spans="2:24" x14ac:dyDescent="0.2">
      <c r="B1980">
        <v>2736</v>
      </c>
      <c r="C1980">
        <v>1979</v>
      </c>
      <c r="D1980" t="s">
        <v>23</v>
      </c>
      <c r="E1980" t="s">
        <v>32</v>
      </c>
      <c r="F1980" t="s">
        <v>2200</v>
      </c>
      <c r="G1980">
        <v>0</v>
      </c>
      <c r="H1980">
        <v>1</v>
      </c>
      <c r="I1980" s="1">
        <v>41306</v>
      </c>
      <c r="J1980">
        <v>88</v>
      </c>
      <c r="K1980">
        <v>366</v>
      </c>
      <c r="L1980">
        <v>124</v>
      </c>
      <c r="M1980">
        <v>156</v>
      </c>
      <c r="N1980">
        <v>71</v>
      </c>
      <c r="O1980">
        <v>78</v>
      </c>
      <c r="P1980">
        <v>54</v>
      </c>
      <c r="Q1980">
        <v>2</v>
      </c>
      <c r="R1980">
        <v>5</v>
      </c>
      <c r="S1980">
        <v>11</v>
      </c>
      <c r="T1980">
        <v>2</v>
      </c>
      <c r="U1980">
        <v>0</v>
      </c>
      <c r="V1980">
        <v>0</v>
      </c>
      <c r="W1980" t="s">
        <v>50</v>
      </c>
      <c r="X1980">
        <v>0</v>
      </c>
    </row>
    <row r="1981" spans="2:24" x14ac:dyDescent="0.2">
      <c r="B1981">
        <v>8162</v>
      </c>
      <c r="C1981">
        <v>1957</v>
      </c>
      <c r="D1981" t="s">
        <v>53</v>
      </c>
      <c r="E1981" t="s">
        <v>36</v>
      </c>
      <c r="F1981" t="s">
        <v>2201</v>
      </c>
      <c r="G1981">
        <v>0</v>
      </c>
      <c r="H1981">
        <v>0</v>
      </c>
      <c r="I1981" s="1">
        <v>41275</v>
      </c>
      <c r="J1981">
        <v>88</v>
      </c>
      <c r="K1981">
        <v>4</v>
      </c>
      <c r="L1981">
        <v>1</v>
      </c>
      <c r="M1981">
        <v>11</v>
      </c>
      <c r="N1981">
        <v>6</v>
      </c>
      <c r="O1981">
        <v>2</v>
      </c>
      <c r="P1981">
        <v>2</v>
      </c>
      <c r="Q1981">
        <v>1</v>
      </c>
      <c r="R1981">
        <v>1</v>
      </c>
      <c r="S1981">
        <v>3</v>
      </c>
      <c r="T1981">
        <v>6</v>
      </c>
      <c r="U1981">
        <v>0</v>
      </c>
      <c r="V1981">
        <v>0</v>
      </c>
      <c r="W1981" t="s">
        <v>27</v>
      </c>
      <c r="X1981">
        <v>0</v>
      </c>
    </row>
    <row r="1982" spans="2:24" x14ac:dyDescent="0.2">
      <c r="B1982">
        <v>692</v>
      </c>
      <c r="C1982">
        <v>1955</v>
      </c>
      <c r="D1982" t="s">
        <v>23</v>
      </c>
      <c r="E1982" t="s">
        <v>36</v>
      </c>
      <c r="F1982" t="s">
        <v>2202</v>
      </c>
      <c r="G1982">
        <v>1</v>
      </c>
      <c r="H1982">
        <v>1</v>
      </c>
      <c r="I1982" t="s">
        <v>2203</v>
      </c>
      <c r="J1982">
        <v>88</v>
      </c>
      <c r="K1982">
        <v>4</v>
      </c>
      <c r="L1982">
        <v>2</v>
      </c>
      <c r="M1982">
        <v>5</v>
      </c>
      <c r="N1982">
        <v>0</v>
      </c>
      <c r="O1982">
        <v>0</v>
      </c>
      <c r="P1982">
        <v>5</v>
      </c>
      <c r="Q1982">
        <v>1</v>
      </c>
      <c r="R1982">
        <v>1</v>
      </c>
      <c r="S1982">
        <v>2</v>
      </c>
      <c r="T1982">
        <v>6</v>
      </c>
      <c r="U1982">
        <v>0</v>
      </c>
      <c r="V1982">
        <v>0</v>
      </c>
      <c r="W1982" t="s">
        <v>50</v>
      </c>
      <c r="X1982">
        <v>0</v>
      </c>
    </row>
    <row r="1983" spans="2:24" x14ac:dyDescent="0.2">
      <c r="B1983">
        <v>7706</v>
      </c>
      <c r="C1983">
        <v>1976</v>
      </c>
      <c r="D1983" t="s">
        <v>43</v>
      </c>
      <c r="E1983" t="s">
        <v>36</v>
      </c>
      <c r="F1983" t="s">
        <v>2204</v>
      </c>
      <c r="G1983">
        <v>0</v>
      </c>
      <c r="H1983">
        <v>1</v>
      </c>
      <c r="I1983" s="1">
        <v>41101</v>
      </c>
      <c r="J1983">
        <v>88</v>
      </c>
      <c r="K1983">
        <v>350</v>
      </c>
      <c r="L1983">
        <v>104</v>
      </c>
      <c r="M1983">
        <v>189</v>
      </c>
      <c r="N1983">
        <v>197</v>
      </c>
      <c r="O1983">
        <v>151</v>
      </c>
      <c r="P1983">
        <v>57</v>
      </c>
      <c r="Q1983">
        <v>6</v>
      </c>
      <c r="R1983">
        <v>11</v>
      </c>
      <c r="S1983">
        <v>5</v>
      </c>
      <c r="T1983">
        <v>8</v>
      </c>
      <c r="U1983">
        <v>0</v>
      </c>
      <c r="V1983">
        <v>0</v>
      </c>
      <c r="W1983" t="s">
        <v>31</v>
      </c>
      <c r="X1983">
        <v>1</v>
      </c>
    </row>
    <row r="1984" spans="2:24" x14ac:dyDescent="0.2">
      <c r="B1984">
        <v>9298</v>
      </c>
      <c r="C1984">
        <v>1948</v>
      </c>
      <c r="D1984" t="s">
        <v>40</v>
      </c>
      <c r="E1984" t="s">
        <v>36</v>
      </c>
      <c r="F1984" t="s">
        <v>2205</v>
      </c>
      <c r="G1984">
        <v>0</v>
      </c>
      <c r="H1984">
        <v>0</v>
      </c>
      <c r="I1984" t="s">
        <v>117</v>
      </c>
      <c r="J1984">
        <v>89</v>
      </c>
      <c r="K1984">
        <v>1252</v>
      </c>
      <c r="L1984">
        <v>0</v>
      </c>
      <c r="M1984">
        <v>465</v>
      </c>
      <c r="N1984">
        <v>46</v>
      </c>
      <c r="O1984">
        <v>35</v>
      </c>
      <c r="P1984">
        <v>0</v>
      </c>
      <c r="Q1984">
        <v>1</v>
      </c>
      <c r="R1984">
        <v>4</v>
      </c>
      <c r="S1984">
        <v>8</v>
      </c>
      <c r="T1984">
        <v>1</v>
      </c>
      <c r="U1984">
        <v>0</v>
      </c>
      <c r="V1984">
        <v>0</v>
      </c>
      <c r="W1984" t="s">
        <v>67</v>
      </c>
      <c r="X1984">
        <v>2</v>
      </c>
    </row>
    <row r="1985" spans="2:24" x14ac:dyDescent="0.2">
      <c r="B1985">
        <v>2986</v>
      </c>
      <c r="C1985">
        <v>1977</v>
      </c>
      <c r="D1985" t="s">
        <v>23</v>
      </c>
      <c r="E1985" t="s">
        <v>32</v>
      </c>
      <c r="F1985" t="s">
        <v>2206</v>
      </c>
      <c r="G1985">
        <v>1</v>
      </c>
      <c r="H1985">
        <v>1</v>
      </c>
      <c r="I1985" s="1">
        <v>41976</v>
      </c>
      <c r="J1985">
        <v>89</v>
      </c>
      <c r="K1985">
        <v>7</v>
      </c>
      <c r="L1985">
        <v>2</v>
      </c>
      <c r="M1985">
        <v>4</v>
      </c>
      <c r="N1985">
        <v>2</v>
      </c>
      <c r="O1985">
        <v>1</v>
      </c>
      <c r="P1985">
        <v>4</v>
      </c>
      <c r="Q1985">
        <v>1</v>
      </c>
      <c r="R1985">
        <v>1</v>
      </c>
      <c r="S1985">
        <v>2</v>
      </c>
      <c r="T1985">
        <v>6</v>
      </c>
      <c r="U1985">
        <v>0</v>
      </c>
      <c r="V1985">
        <v>0</v>
      </c>
      <c r="W1985" t="s">
        <v>31</v>
      </c>
      <c r="X1985">
        <v>0</v>
      </c>
    </row>
    <row r="1986" spans="2:24" x14ac:dyDescent="0.2">
      <c r="B1986">
        <v>10812</v>
      </c>
      <c r="C1986">
        <v>1979</v>
      </c>
      <c r="D1986" t="s">
        <v>40</v>
      </c>
      <c r="E1986" t="s">
        <v>32</v>
      </c>
      <c r="F1986" t="s">
        <v>2207</v>
      </c>
      <c r="G1986">
        <v>1</v>
      </c>
      <c r="H1986">
        <v>0</v>
      </c>
      <c r="I1986" s="1">
        <v>41642</v>
      </c>
      <c r="J1986">
        <v>89</v>
      </c>
      <c r="K1986">
        <v>37</v>
      </c>
      <c r="L1986">
        <v>0</v>
      </c>
      <c r="M1986">
        <v>46</v>
      </c>
      <c r="N1986">
        <v>4</v>
      </c>
      <c r="O1986">
        <v>3</v>
      </c>
      <c r="P1986">
        <v>0</v>
      </c>
      <c r="Q1986">
        <v>1</v>
      </c>
      <c r="R1986">
        <v>2</v>
      </c>
      <c r="S1986">
        <v>3</v>
      </c>
      <c r="T1986">
        <v>4</v>
      </c>
      <c r="U1986">
        <v>0</v>
      </c>
      <c r="V1986">
        <v>0</v>
      </c>
      <c r="W1986" t="s">
        <v>67</v>
      </c>
      <c r="X1986">
        <v>0</v>
      </c>
    </row>
    <row r="1987" spans="2:24" x14ac:dyDescent="0.2">
      <c r="B1987">
        <v>2909</v>
      </c>
      <c r="C1987">
        <v>1975</v>
      </c>
      <c r="D1987" t="s">
        <v>40</v>
      </c>
      <c r="E1987" t="s">
        <v>32</v>
      </c>
      <c r="F1987" t="s">
        <v>2208</v>
      </c>
      <c r="G1987">
        <v>0</v>
      </c>
      <c r="H1987">
        <v>1</v>
      </c>
      <c r="I1987" t="s">
        <v>487</v>
      </c>
      <c r="J1987">
        <v>89</v>
      </c>
      <c r="K1987">
        <v>934</v>
      </c>
      <c r="L1987">
        <v>24</v>
      </c>
      <c r="M1987">
        <v>230</v>
      </c>
      <c r="N1987">
        <v>16</v>
      </c>
      <c r="O1987">
        <v>24</v>
      </c>
      <c r="P1987">
        <v>36</v>
      </c>
      <c r="Q1987">
        <v>2</v>
      </c>
      <c r="R1987">
        <v>8</v>
      </c>
      <c r="S1987">
        <v>6</v>
      </c>
      <c r="T1987">
        <v>3</v>
      </c>
      <c r="U1987">
        <v>0</v>
      </c>
      <c r="V1987">
        <v>0</v>
      </c>
      <c r="W1987" t="s">
        <v>46</v>
      </c>
      <c r="X1987">
        <v>2</v>
      </c>
    </row>
    <row r="1988" spans="2:24" x14ac:dyDescent="0.2">
      <c r="B1988">
        <v>6974</v>
      </c>
      <c r="C1988">
        <v>1973</v>
      </c>
      <c r="D1988" t="s">
        <v>40</v>
      </c>
      <c r="E1988" t="s">
        <v>36</v>
      </c>
      <c r="F1988" t="s">
        <v>2209</v>
      </c>
      <c r="G1988">
        <v>0</v>
      </c>
      <c r="H1988">
        <v>0</v>
      </c>
      <c r="I1988" t="s">
        <v>1072</v>
      </c>
      <c r="J1988">
        <v>89</v>
      </c>
      <c r="K1988">
        <v>518</v>
      </c>
      <c r="L1988">
        <v>42</v>
      </c>
      <c r="M1988">
        <v>742</v>
      </c>
      <c r="N1988">
        <v>55</v>
      </c>
      <c r="O1988">
        <v>56</v>
      </c>
      <c r="P1988">
        <v>84</v>
      </c>
      <c r="Q1988">
        <v>1</v>
      </c>
      <c r="R1988">
        <v>6</v>
      </c>
      <c r="S1988">
        <v>5</v>
      </c>
      <c r="T1988">
        <v>2</v>
      </c>
      <c r="U1988">
        <v>0</v>
      </c>
      <c r="V1988">
        <v>0</v>
      </c>
      <c r="W1988" t="s">
        <v>46</v>
      </c>
      <c r="X1988">
        <v>0</v>
      </c>
    </row>
    <row r="1989" spans="2:24" x14ac:dyDescent="0.2">
      <c r="B1989">
        <v>9140</v>
      </c>
      <c r="C1989">
        <v>1961</v>
      </c>
      <c r="D1989" t="s">
        <v>43</v>
      </c>
      <c r="E1989" t="s">
        <v>36</v>
      </c>
      <c r="F1989" t="s">
        <v>2210</v>
      </c>
      <c r="G1989">
        <v>1</v>
      </c>
      <c r="H1989">
        <v>1</v>
      </c>
      <c r="I1989" t="s">
        <v>2133</v>
      </c>
      <c r="J1989">
        <v>89</v>
      </c>
      <c r="K1989">
        <v>51</v>
      </c>
      <c r="L1989">
        <v>4</v>
      </c>
      <c r="M1989">
        <v>24</v>
      </c>
      <c r="N1989">
        <v>4</v>
      </c>
      <c r="O1989">
        <v>7</v>
      </c>
      <c r="P1989">
        <v>1</v>
      </c>
      <c r="Q1989">
        <v>2</v>
      </c>
      <c r="R1989">
        <v>2</v>
      </c>
      <c r="S1989">
        <v>4</v>
      </c>
      <c r="T1989">
        <v>6</v>
      </c>
      <c r="U1989">
        <v>0</v>
      </c>
      <c r="V1989">
        <v>0</v>
      </c>
      <c r="W1989" t="s">
        <v>35</v>
      </c>
      <c r="X1989">
        <v>0</v>
      </c>
    </row>
    <row r="1990" spans="2:24" x14ac:dyDescent="0.2">
      <c r="B1990">
        <v>4554</v>
      </c>
      <c r="C1990">
        <v>1966</v>
      </c>
      <c r="D1990" t="s">
        <v>23</v>
      </c>
      <c r="E1990" t="s">
        <v>36</v>
      </c>
      <c r="F1990" t="s">
        <v>2211</v>
      </c>
      <c r="G1990">
        <v>0</v>
      </c>
      <c r="H1990">
        <v>1</v>
      </c>
      <c r="I1990" s="1">
        <v>41284</v>
      </c>
      <c r="J1990">
        <v>89</v>
      </c>
      <c r="K1990">
        <v>171</v>
      </c>
      <c r="L1990">
        <v>45</v>
      </c>
      <c r="M1990">
        <v>73</v>
      </c>
      <c r="N1990">
        <v>59</v>
      </c>
      <c r="O1990">
        <v>10</v>
      </c>
      <c r="P1990">
        <v>90</v>
      </c>
      <c r="Q1990">
        <v>4</v>
      </c>
      <c r="R1990">
        <v>3</v>
      </c>
      <c r="S1990">
        <v>8</v>
      </c>
      <c r="T1990">
        <v>4</v>
      </c>
      <c r="U1990">
        <v>0</v>
      </c>
      <c r="V1990">
        <v>0</v>
      </c>
      <c r="W1990" t="s">
        <v>27</v>
      </c>
      <c r="X1990">
        <v>0</v>
      </c>
    </row>
    <row r="1991" spans="2:24" x14ac:dyDescent="0.2">
      <c r="B1991">
        <v>7791</v>
      </c>
      <c r="C1991">
        <v>1968</v>
      </c>
      <c r="D1991" t="s">
        <v>53</v>
      </c>
      <c r="E1991" t="s">
        <v>32</v>
      </c>
      <c r="F1991" t="s">
        <v>2212</v>
      </c>
      <c r="G1991">
        <v>1</v>
      </c>
      <c r="H1991">
        <v>1</v>
      </c>
      <c r="I1991" t="s">
        <v>1012</v>
      </c>
      <c r="J1991">
        <v>89</v>
      </c>
      <c r="K1991">
        <v>12</v>
      </c>
      <c r="L1991">
        <v>1</v>
      </c>
      <c r="M1991">
        <v>6</v>
      </c>
      <c r="N1991">
        <v>0</v>
      </c>
      <c r="O1991">
        <v>1</v>
      </c>
      <c r="P1991">
        <v>5</v>
      </c>
      <c r="Q1991">
        <v>2</v>
      </c>
      <c r="R1991">
        <v>1</v>
      </c>
      <c r="S1991">
        <v>3</v>
      </c>
      <c r="T1991">
        <v>7</v>
      </c>
      <c r="U1991">
        <v>0</v>
      </c>
      <c r="V1991">
        <v>0</v>
      </c>
      <c r="W1991" t="s">
        <v>67</v>
      </c>
      <c r="X1991">
        <v>0</v>
      </c>
    </row>
    <row r="1992" spans="2:24" x14ac:dyDescent="0.2">
      <c r="B1992">
        <v>5455</v>
      </c>
      <c r="C1992">
        <v>1972</v>
      </c>
      <c r="D1992" t="s">
        <v>40</v>
      </c>
      <c r="E1992" t="s">
        <v>32</v>
      </c>
      <c r="F1992" t="s">
        <v>2213</v>
      </c>
      <c r="G1992">
        <v>1</v>
      </c>
      <c r="H1992">
        <v>0</v>
      </c>
      <c r="I1992" t="s">
        <v>1336</v>
      </c>
      <c r="J1992">
        <v>89</v>
      </c>
      <c r="K1992">
        <v>99</v>
      </c>
      <c r="L1992">
        <v>0</v>
      </c>
      <c r="M1992">
        <v>15</v>
      </c>
      <c r="N1992">
        <v>2</v>
      </c>
      <c r="O1992">
        <v>1</v>
      </c>
      <c r="P1992">
        <v>5</v>
      </c>
      <c r="Q1992">
        <v>3</v>
      </c>
      <c r="R1992">
        <v>2</v>
      </c>
      <c r="S1992">
        <v>4</v>
      </c>
      <c r="T1992">
        <v>7</v>
      </c>
      <c r="U1992">
        <v>0</v>
      </c>
      <c r="V1992">
        <v>0</v>
      </c>
      <c r="W1992" t="s">
        <v>27</v>
      </c>
      <c r="X1992">
        <v>0</v>
      </c>
    </row>
    <row r="1993" spans="2:24" x14ac:dyDescent="0.2">
      <c r="B1993">
        <v>7960</v>
      </c>
      <c r="C1993">
        <v>1963</v>
      </c>
      <c r="D1993" t="s">
        <v>43</v>
      </c>
      <c r="E1993" t="s">
        <v>36</v>
      </c>
      <c r="F1993" t="s">
        <v>2214</v>
      </c>
      <c r="G1993">
        <v>0</v>
      </c>
      <c r="H1993">
        <v>0</v>
      </c>
      <c r="I1993" t="s">
        <v>462</v>
      </c>
      <c r="J1993">
        <v>89</v>
      </c>
      <c r="K1993">
        <v>734</v>
      </c>
      <c r="L1993">
        <v>22</v>
      </c>
      <c r="M1993">
        <v>350</v>
      </c>
      <c r="N1993">
        <v>151</v>
      </c>
      <c r="O1993">
        <v>25</v>
      </c>
      <c r="P1993">
        <v>100</v>
      </c>
      <c r="Q1993">
        <v>1</v>
      </c>
      <c r="R1993">
        <v>3</v>
      </c>
      <c r="S1993">
        <v>13</v>
      </c>
      <c r="T1993">
        <v>1</v>
      </c>
      <c r="U1993">
        <v>0</v>
      </c>
      <c r="V1993">
        <v>0</v>
      </c>
      <c r="W1993" t="s">
        <v>27</v>
      </c>
      <c r="X1993">
        <v>1</v>
      </c>
    </row>
    <row r="1994" spans="2:24" x14ac:dyDescent="0.2">
      <c r="B1994">
        <v>3426</v>
      </c>
      <c r="C1994">
        <v>1976</v>
      </c>
      <c r="D1994" t="s">
        <v>23</v>
      </c>
      <c r="E1994" t="s">
        <v>24</v>
      </c>
      <c r="F1994" t="s">
        <v>2215</v>
      </c>
      <c r="G1994">
        <v>1</v>
      </c>
      <c r="H1994">
        <v>0</v>
      </c>
      <c r="I1994" t="s">
        <v>857</v>
      </c>
      <c r="J1994">
        <v>89</v>
      </c>
      <c r="K1994">
        <v>1045</v>
      </c>
      <c r="L1994">
        <v>61</v>
      </c>
      <c r="M1994">
        <v>338</v>
      </c>
      <c r="N1994">
        <v>60</v>
      </c>
      <c r="O1994">
        <v>46</v>
      </c>
      <c r="P1994">
        <v>46</v>
      </c>
      <c r="Q1994">
        <v>3</v>
      </c>
      <c r="R1994">
        <v>5</v>
      </c>
      <c r="S1994">
        <v>13</v>
      </c>
      <c r="T1994">
        <v>8</v>
      </c>
      <c r="U1994">
        <v>0</v>
      </c>
      <c r="V1994">
        <v>0</v>
      </c>
      <c r="W1994" t="s">
        <v>27</v>
      </c>
      <c r="X1994">
        <v>0</v>
      </c>
    </row>
    <row r="1995" spans="2:24" x14ac:dyDescent="0.2">
      <c r="B1995">
        <v>5316</v>
      </c>
      <c r="C1995">
        <v>1977</v>
      </c>
      <c r="D1995" t="s">
        <v>53</v>
      </c>
      <c r="E1995" t="s">
        <v>36</v>
      </c>
      <c r="F1995" t="s">
        <v>2216</v>
      </c>
      <c r="G1995">
        <v>0</v>
      </c>
      <c r="H1995">
        <v>0</v>
      </c>
      <c r="I1995" s="1">
        <v>41371</v>
      </c>
      <c r="J1995">
        <v>89</v>
      </c>
      <c r="K1995">
        <v>36</v>
      </c>
      <c r="L1995">
        <v>4</v>
      </c>
      <c r="M1995">
        <v>18</v>
      </c>
      <c r="N1995">
        <v>6</v>
      </c>
      <c r="O1995">
        <v>2</v>
      </c>
      <c r="P1995">
        <v>18</v>
      </c>
      <c r="Q1995">
        <v>1</v>
      </c>
      <c r="R1995">
        <v>2</v>
      </c>
      <c r="S1995">
        <v>4</v>
      </c>
      <c r="T1995">
        <v>7</v>
      </c>
      <c r="U1995">
        <v>0</v>
      </c>
      <c r="V1995">
        <v>0</v>
      </c>
      <c r="W1995" t="s">
        <v>27</v>
      </c>
      <c r="X1995">
        <v>0</v>
      </c>
    </row>
    <row r="1996" spans="2:24" x14ac:dyDescent="0.2">
      <c r="B1996">
        <v>1404</v>
      </c>
      <c r="C1996">
        <v>1969</v>
      </c>
      <c r="D1996" t="s">
        <v>23</v>
      </c>
      <c r="E1996" t="s">
        <v>36</v>
      </c>
      <c r="F1996" t="s">
        <v>2217</v>
      </c>
      <c r="G1996">
        <v>2</v>
      </c>
      <c r="H1996">
        <v>0</v>
      </c>
      <c r="I1996" t="s">
        <v>965</v>
      </c>
      <c r="J1996">
        <v>89</v>
      </c>
      <c r="K1996">
        <v>51</v>
      </c>
      <c r="L1996">
        <v>23</v>
      </c>
      <c r="M1996">
        <v>82</v>
      </c>
      <c r="N1996">
        <v>33</v>
      </c>
      <c r="O1996">
        <v>0</v>
      </c>
      <c r="P1996">
        <v>42</v>
      </c>
      <c r="Q1996">
        <v>4</v>
      </c>
      <c r="R1996">
        <v>5</v>
      </c>
      <c r="S1996">
        <v>3</v>
      </c>
      <c r="T1996">
        <v>9</v>
      </c>
      <c r="U1996">
        <v>0</v>
      </c>
      <c r="V1996">
        <v>0</v>
      </c>
      <c r="W1996" t="s">
        <v>67</v>
      </c>
      <c r="X1996">
        <v>0</v>
      </c>
    </row>
    <row r="1997" spans="2:24" x14ac:dyDescent="0.2">
      <c r="B1997">
        <v>10598</v>
      </c>
      <c r="C1997">
        <v>1968</v>
      </c>
      <c r="D1997" t="s">
        <v>23</v>
      </c>
      <c r="E1997" t="s">
        <v>36</v>
      </c>
      <c r="F1997" t="s">
        <v>2218</v>
      </c>
      <c r="G1997">
        <v>1</v>
      </c>
      <c r="H1997">
        <v>1</v>
      </c>
      <c r="I1997" t="s">
        <v>567</v>
      </c>
      <c r="J1997">
        <v>89</v>
      </c>
      <c r="K1997">
        <v>12</v>
      </c>
      <c r="L1997">
        <v>1</v>
      </c>
      <c r="M1997">
        <v>16</v>
      </c>
      <c r="N1997">
        <v>4</v>
      </c>
      <c r="O1997">
        <v>1</v>
      </c>
      <c r="P1997">
        <v>3</v>
      </c>
      <c r="Q1997">
        <v>3</v>
      </c>
      <c r="R1997">
        <v>2</v>
      </c>
      <c r="S1997">
        <v>3</v>
      </c>
      <c r="T1997">
        <v>8</v>
      </c>
      <c r="U1997">
        <v>0</v>
      </c>
      <c r="V1997">
        <v>0</v>
      </c>
      <c r="W1997" t="s">
        <v>27</v>
      </c>
      <c r="X1997">
        <v>0</v>
      </c>
    </row>
    <row r="1998" spans="2:24" x14ac:dyDescent="0.2">
      <c r="B1998">
        <v>8212</v>
      </c>
      <c r="C1998">
        <v>1972</v>
      </c>
      <c r="D1998" t="s">
        <v>53</v>
      </c>
      <c r="E1998" t="s">
        <v>32</v>
      </c>
      <c r="F1998" t="s">
        <v>2219</v>
      </c>
      <c r="G1998">
        <v>0</v>
      </c>
      <c r="H1998">
        <v>1</v>
      </c>
      <c r="I1998" t="s">
        <v>260</v>
      </c>
      <c r="J1998">
        <v>89</v>
      </c>
      <c r="K1998">
        <v>85</v>
      </c>
      <c r="L1998">
        <v>15</v>
      </c>
      <c r="M1998">
        <v>27</v>
      </c>
      <c r="N1998">
        <v>13</v>
      </c>
      <c r="O1998">
        <v>13</v>
      </c>
      <c r="P1998">
        <v>21</v>
      </c>
      <c r="Q1998">
        <v>2</v>
      </c>
      <c r="R1998">
        <v>3</v>
      </c>
      <c r="S1998">
        <v>4</v>
      </c>
      <c r="T1998">
        <v>7</v>
      </c>
      <c r="U1998">
        <v>0</v>
      </c>
      <c r="V1998">
        <v>0</v>
      </c>
      <c r="W1998" t="s">
        <v>27</v>
      </c>
      <c r="X1998">
        <v>0</v>
      </c>
    </row>
    <row r="1999" spans="2:24" x14ac:dyDescent="0.2">
      <c r="B1999">
        <v>3233</v>
      </c>
      <c r="C1999">
        <v>1966</v>
      </c>
      <c r="D1999" t="s">
        <v>40</v>
      </c>
      <c r="E1999" t="s">
        <v>32</v>
      </c>
      <c r="F1999" t="s">
        <v>2220</v>
      </c>
      <c r="G1999">
        <v>0</v>
      </c>
      <c r="H1999">
        <v>1</v>
      </c>
      <c r="I1999" t="s">
        <v>310</v>
      </c>
      <c r="J1999">
        <v>89</v>
      </c>
      <c r="K1999">
        <v>562</v>
      </c>
      <c r="L1999">
        <v>21</v>
      </c>
      <c r="M1999">
        <v>464</v>
      </c>
      <c r="N1999">
        <v>28</v>
      </c>
      <c r="O1999">
        <v>10</v>
      </c>
      <c r="P1999">
        <v>32</v>
      </c>
      <c r="Q1999">
        <v>3</v>
      </c>
      <c r="R1999">
        <v>7</v>
      </c>
      <c r="S1999">
        <v>11</v>
      </c>
      <c r="T1999">
        <v>5</v>
      </c>
      <c r="U1999">
        <v>0</v>
      </c>
      <c r="V1999">
        <v>0</v>
      </c>
      <c r="W1999" t="s">
        <v>67</v>
      </c>
      <c r="X1999">
        <v>0</v>
      </c>
    </row>
    <row r="2000" spans="2:24" x14ac:dyDescent="0.2">
      <c r="B2000">
        <v>7892</v>
      </c>
      <c r="C2000">
        <v>1970</v>
      </c>
      <c r="D2000" t="s">
        <v>23</v>
      </c>
      <c r="E2000" t="s">
        <v>28</v>
      </c>
      <c r="F2000" t="s">
        <v>2221</v>
      </c>
      <c r="G2000">
        <v>0</v>
      </c>
      <c r="H2000">
        <v>0</v>
      </c>
      <c r="I2000" s="1">
        <v>41306</v>
      </c>
      <c r="J2000">
        <v>89</v>
      </c>
      <c r="K2000">
        <v>6</v>
      </c>
      <c r="L2000">
        <v>4</v>
      </c>
      <c r="M2000">
        <v>25</v>
      </c>
      <c r="N2000">
        <v>15</v>
      </c>
      <c r="O2000">
        <v>12</v>
      </c>
      <c r="P2000">
        <v>13</v>
      </c>
      <c r="Q2000">
        <v>2</v>
      </c>
      <c r="R2000">
        <v>2</v>
      </c>
      <c r="S2000">
        <v>3</v>
      </c>
      <c r="T2000">
        <v>7</v>
      </c>
      <c r="U2000">
        <v>0</v>
      </c>
      <c r="V2000">
        <v>0</v>
      </c>
      <c r="W2000" t="s">
        <v>35</v>
      </c>
      <c r="X2000">
        <v>0</v>
      </c>
    </row>
    <row r="2001" spans="2:24" x14ac:dyDescent="0.2">
      <c r="B2001">
        <v>2975</v>
      </c>
      <c r="C2001">
        <v>1977</v>
      </c>
      <c r="D2001" t="s">
        <v>23</v>
      </c>
      <c r="E2001" t="s">
        <v>36</v>
      </c>
      <c r="F2001" t="s">
        <v>2222</v>
      </c>
      <c r="G2001">
        <v>0</v>
      </c>
      <c r="H2001">
        <v>1</v>
      </c>
      <c r="I2001" s="1">
        <v>41254</v>
      </c>
      <c r="J2001">
        <v>89</v>
      </c>
      <c r="K2001">
        <v>717</v>
      </c>
      <c r="L2001">
        <v>42</v>
      </c>
      <c r="M2001">
        <v>864</v>
      </c>
      <c r="N2001">
        <v>219</v>
      </c>
      <c r="O2001">
        <v>30</v>
      </c>
      <c r="P2001">
        <v>84</v>
      </c>
      <c r="Q2001">
        <v>2</v>
      </c>
      <c r="R2001">
        <v>6</v>
      </c>
      <c r="S2001">
        <v>9</v>
      </c>
      <c r="T2001">
        <v>3</v>
      </c>
      <c r="U2001">
        <v>0</v>
      </c>
      <c r="V2001">
        <v>0</v>
      </c>
      <c r="W2001" t="s">
        <v>27</v>
      </c>
      <c r="X2001">
        <v>1</v>
      </c>
    </row>
    <row r="2002" spans="2:24" x14ac:dyDescent="0.2">
      <c r="B2002">
        <v>5043</v>
      </c>
      <c r="C2002">
        <v>1952</v>
      </c>
      <c r="D2002" t="s">
        <v>118</v>
      </c>
      <c r="E2002" t="s">
        <v>32</v>
      </c>
      <c r="F2002" t="s">
        <v>2223</v>
      </c>
      <c r="G2002">
        <v>0</v>
      </c>
      <c r="H2002">
        <v>0</v>
      </c>
      <c r="I2002" s="1">
        <v>41040</v>
      </c>
      <c r="J2002">
        <v>89</v>
      </c>
      <c r="K2002">
        <v>7</v>
      </c>
      <c r="L2002">
        <v>23</v>
      </c>
      <c r="M2002">
        <v>78</v>
      </c>
      <c r="N2002">
        <v>133</v>
      </c>
      <c r="O2002">
        <v>49</v>
      </c>
      <c r="P2002">
        <v>144</v>
      </c>
      <c r="Q2002">
        <v>2</v>
      </c>
      <c r="R2002">
        <v>4</v>
      </c>
      <c r="S2002">
        <v>5</v>
      </c>
      <c r="T2002">
        <v>7</v>
      </c>
      <c r="U2002">
        <v>0</v>
      </c>
      <c r="V2002">
        <v>0</v>
      </c>
      <c r="W2002" t="s">
        <v>27</v>
      </c>
      <c r="X2002">
        <v>0</v>
      </c>
    </row>
    <row r="2003" spans="2:24" x14ac:dyDescent="0.2">
      <c r="B2003">
        <v>3104</v>
      </c>
      <c r="C2003">
        <v>1962</v>
      </c>
      <c r="D2003" t="s">
        <v>23</v>
      </c>
      <c r="E2003" t="s">
        <v>28</v>
      </c>
      <c r="F2003" t="s">
        <v>2224</v>
      </c>
      <c r="G2003">
        <v>0</v>
      </c>
      <c r="H2003">
        <v>0</v>
      </c>
      <c r="I2003" t="s">
        <v>113</v>
      </c>
      <c r="J2003">
        <v>89</v>
      </c>
      <c r="K2003">
        <v>830</v>
      </c>
      <c r="L2003">
        <v>59</v>
      </c>
      <c r="M2003">
        <v>968</v>
      </c>
      <c r="N2003">
        <v>51</v>
      </c>
      <c r="O2003">
        <v>79</v>
      </c>
      <c r="P2003">
        <v>19</v>
      </c>
      <c r="Q2003">
        <v>1</v>
      </c>
      <c r="R2003">
        <v>5</v>
      </c>
      <c r="S2003">
        <v>12</v>
      </c>
      <c r="T2003">
        <v>2</v>
      </c>
      <c r="U2003">
        <v>1</v>
      </c>
      <c r="V2003">
        <v>0</v>
      </c>
      <c r="W2003" t="s">
        <v>46</v>
      </c>
      <c r="X2003">
        <v>1</v>
      </c>
    </row>
    <row r="2004" spans="2:24" x14ac:dyDescent="0.2">
      <c r="B2004">
        <v>10854</v>
      </c>
      <c r="C2004">
        <v>1971</v>
      </c>
      <c r="D2004" t="s">
        <v>40</v>
      </c>
      <c r="E2004" t="s">
        <v>32</v>
      </c>
      <c r="F2004" t="s">
        <v>2225</v>
      </c>
      <c r="G2004">
        <v>1</v>
      </c>
      <c r="H2004">
        <v>1</v>
      </c>
      <c r="I2004" t="s">
        <v>194</v>
      </c>
      <c r="J2004">
        <v>90</v>
      </c>
      <c r="K2004">
        <v>29</v>
      </c>
      <c r="L2004">
        <v>0</v>
      </c>
      <c r="M2004">
        <v>14</v>
      </c>
      <c r="N2004">
        <v>0</v>
      </c>
      <c r="O2004">
        <v>0</v>
      </c>
      <c r="P2004">
        <v>2</v>
      </c>
      <c r="Q2004">
        <v>2</v>
      </c>
      <c r="R2004">
        <v>2</v>
      </c>
      <c r="S2004">
        <v>3</v>
      </c>
      <c r="T2004">
        <v>7</v>
      </c>
      <c r="U2004">
        <v>0</v>
      </c>
      <c r="V2004">
        <v>0</v>
      </c>
      <c r="W2004" t="s">
        <v>50</v>
      </c>
      <c r="X2004">
        <v>0</v>
      </c>
    </row>
    <row r="2005" spans="2:24" x14ac:dyDescent="0.2">
      <c r="B2005">
        <v>7419</v>
      </c>
      <c r="C2005">
        <v>1969</v>
      </c>
      <c r="D2005" t="s">
        <v>53</v>
      </c>
      <c r="E2005" t="s">
        <v>24</v>
      </c>
      <c r="F2005" t="s">
        <v>2226</v>
      </c>
      <c r="G2005">
        <v>1</v>
      </c>
      <c r="H2005">
        <v>0</v>
      </c>
      <c r="I2005" t="s">
        <v>1792</v>
      </c>
      <c r="J2005">
        <v>90</v>
      </c>
      <c r="K2005">
        <v>8</v>
      </c>
      <c r="L2005">
        <v>3</v>
      </c>
      <c r="M2005">
        <v>19</v>
      </c>
      <c r="N2005">
        <v>0</v>
      </c>
      <c r="O2005">
        <v>2</v>
      </c>
      <c r="P2005">
        <v>3</v>
      </c>
      <c r="Q2005">
        <v>2</v>
      </c>
      <c r="R2005">
        <v>2</v>
      </c>
      <c r="S2005">
        <v>3</v>
      </c>
      <c r="T2005">
        <v>6</v>
      </c>
      <c r="U2005">
        <v>0</v>
      </c>
      <c r="V2005">
        <v>0</v>
      </c>
      <c r="W2005" t="s">
        <v>27</v>
      </c>
      <c r="X2005">
        <v>0</v>
      </c>
    </row>
    <row r="2006" spans="2:24" x14ac:dyDescent="0.2">
      <c r="B2006">
        <v>5558</v>
      </c>
      <c r="C2006">
        <v>1955</v>
      </c>
      <c r="D2006" t="s">
        <v>40</v>
      </c>
      <c r="E2006" t="s">
        <v>28</v>
      </c>
      <c r="F2006" t="s">
        <v>2227</v>
      </c>
      <c r="G2006">
        <v>0</v>
      </c>
      <c r="H2006">
        <v>0</v>
      </c>
      <c r="I2006" t="s">
        <v>249</v>
      </c>
      <c r="J2006">
        <v>90</v>
      </c>
      <c r="K2006">
        <v>1020</v>
      </c>
      <c r="L2006">
        <v>31</v>
      </c>
      <c r="M2006">
        <v>430</v>
      </c>
      <c r="N2006">
        <v>62</v>
      </c>
      <c r="O2006">
        <v>63</v>
      </c>
      <c r="P2006">
        <v>79</v>
      </c>
      <c r="Q2006">
        <v>1</v>
      </c>
      <c r="R2006">
        <v>4</v>
      </c>
      <c r="S2006">
        <v>4</v>
      </c>
      <c r="T2006">
        <v>1</v>
      </c>
      <c r="U2006">
        <v>0</v>
      </c>
      <c r="V2006">
        <v>0</v>
      </c>
      <c r="W2006" t="s">
        <v>27</v>
      </c>
      <c r="X2006">
        <v>1</v>
      </c>
    </row>
    <row r="2007" spans="2:24" x14ac:dyDescent="0.2">
      <c r="B2007">
        <v>832</v>
      </c>
      <c r="C2007">
        <v>1967</v>
      </c>
      <c r="D2007" t="s">
        <v>40</v>
      </c>
      <c r="E2007" t="s">
        <v>36</v>
      </c>
      <c r="F2007" t="s">
        <v>2228</v>
      </c>
      <c r="G2007">
        <v>0</v>
      </c>
      <c r="H2007">
        <v>1</v>
      </c>
      <c r="I2007" s="1">
        <v>41673</v>
      </c>
      <c r="J2007">
        <v>90</v>
      </c>
      <c r="K2007">
        <v>561</v>
      </c>
      <c r="L2007">
        <v>14</v>
      </c>
      <c r="M2007">
        <v>113</v>
      </c>
      <c r="N2007">
        <v>10</v>
      </c>
      <c r="O2007">
        <v>14</v>
      </c>
      <c r="P2007">
        <v>35</v>
      </c>
      <c r="Q2007">
        <v>3</v>
      </c>
      <c r="R2007">
        <v>8</v>
      </c>
      <c r="S2007">
        <v>10</v>
      </c>
      <c r="T2007">
        <v>5</v>
      </c>
      <c r="U2007">
        <v>0</v>
      </c>
      <c r="V2007">
        <v>0</v>
      </c>
      <c r="W2007" t="s">
        <v>27</v>
      </c>
      <c r="X2007">
        <v>0</v>
      </c>
    </row>
    <row r="2008" spans="2:24" x14ac:dyDescent="0.2">
      <c r="B2008">
        <v>4964</v>
      </c>
      <c r="C2008">
        <v>1959</v>
      </c>
      <c r="D2008" t="s">
        <v>40</v>
      </c>
      <c r="E2008" t="s">
        <v>36</v>
      </c>
      <c r="F2008" t="s">
        <v>2229</v>
      </c>
      <c r="G2008">
        <v>0</v>
      </c>
      <c r="H2008">
        <v>0</v>
      </c>
      <c r="I2008" t="s">
        <v>331</v>
      </c>
      <c r="J2008">
        <v>90</v>
      </c>
      <c r="K2008">
        <v>680</v>
      </c>
      <c r="L2008">
        <v>11</v>
      </c>
      <c r="M2008">
        <v>392</v>
      </c>
      <c r="N2008">
        <v>75</v>
      </c>
      <c r="O2008">
        <v>0</v>
      </c>
      <c r="P2008">
        <v>0</v>
      </c>
      <c r="Q2008">
        <v>1</v>
      </c>
      <c r="R2008">
        <v>2</v>
      </c>
      <c r="S2008">
        <v>4</v>
      </c>
      <c r="T2008">
        <v>1</v>
      </c>
      <c r="U2008">
        <v>0</v>
      </c>
      <c r="V2008">
        <v>0</v>
      </c>
      <c r="W2008" t="s">
        <v>31</v>
      </c>
      <c r="X2008">
        <v>0</v>
      </c>
    </row>
    <row r="2009" spans="2:24" x14ac:dyDescent="0.2">
      <c r="B2009">
        <v>11030</v>
      </c>
      <c r="C2009">
        <v>1977</v>
      </c>
      <c r="D2009" t="s">
        <v>53</v>
      </c>
      <c r="E2009" t="s">
        <v>32</v>
      </c>
      <c r="F2009" t="s">
        <v>2230</v>
      </c>
      <c r="G2009">
        <v>1</v>
      </c>
      <c r="H2009">
        <v>0</v>
      </c>
      <c r="I2009" s="1">
        <v>41699</v>
      </c>
      <c r="J2009">
        <v>90</v>
      </c>
      <c r="K2009">
        <v>9</v>
      </c>
      <c r="L2009">
        <v>0</v>
      </c>
      <c r="M2009">
        <v>3</v>
      </c>
      <c r="N2009">
        <v>0</v>
      </c>
      <c r="O2009">
        <v>0</v>
      </c>
      <c r="P2009">
        <v>4</v>
      </c>
      <c r="Q2009">
        <v>1</v>
      </c>
      <c r="R2009">
        <v>1</v>
      </c>
      <c r="S2009">
        <v>2</v>
      </c>
      <c r="T2009">
        <v>6</v>
      </c>
      <c r="U2009">
        <v>0</v>
      </c>
      <c r="V2009">
        <v>0</v>
      </c>
      <c r="W2009" t="s">
        <v>27</v>
      </c>
      <c r="X2009">
        <v>1</v>
      </c>
    </row>
    <row r="2010" spans="2:24" x14ac:dyDescent="0.2">
      <c r="B2010">
        <v>4587</v>
      </c>
      <c r="C2010">
        <v>1945</v>
      </c>
      <c r="D2010" t="s">
        <v>53</v>
      </c>
      <c r="E2010" t="s">
        <v>55</v>
      </c>
      <c r="F2010" t="s">
        <v>2231</v>
      </c>
      <c r="G2010">
        <v>0</v>
      </c>
      <c r="H2010">
        <v>0</v>
      </c>
      <c r="I2010" t="s">
        <v>215</v>
      </c>
      <c r="J2010">
        <v>90</v>
      </c>
      <c r="K2010">
        <v>162</v>
      </c>
      <c r="L2010">
        <v>25</v>
      </c>
      <c r="M2010">
        <v>53</v>
      </c>
      <c r="N2010">
        <v>16</v>
      </c>
      <c r="O2010">
        <v>0</v>
      </c>
      <c r="P2010">
        <v>10</v>
      </c>
      <c r="Q2010">
        <v>1</v>
      </c>
      <c r="R2010">
        <v>3</v>
      </c>
      <c r="S2010">
        <v>7</v>
      </c>
      <c r="T2010">
        <v>3</v>
      </c>
      <c r="U2010">
        <v>0</v>
      </c>
      <c r="V2010">
        <v>0</v>
      </c>
      <c r="W2010" t="s">
        <v>27</v>
      </c>
      <c r="X2010">
        <v>0</v>
      </c>
    </row>
    <row r="2011" spans="2:24" x14ac:dyDescent="0.2">
      <c r="B2011">
        <v>450</v>
      </c>
      <c r="C2011">
        <v>1959</v>
      </c>
      <c r="D2011" t="s">
        <v>53</v>
      </c>
      <c r="E2011" t="s">
        <v>36</v>
      </c>
      <c r="F2011" t="s">
        <v>2232</v>
      </c>
      <c r="G2011">
        <v>0</v>
      </c>
      <c r="H2011">
        <v>1</v>
      </c>
      <c r="I2011" s="1">
        <v>41615</v>
      </c>
      <c r="J2011">
        <v>90</v>
      </c>
      <c r="K2011">
        <v>67</v>
      </c>
      <c r="L2011">
        <v>15</v>
      </c>
      <c r="M2011">
        <v>80</v>
      </c>
      <c r="N2011">
        <v>17</v>
      </c>
      <c r="O2011">
        <v>11</v>
      </c>
      <c r="P2011">
        <v>80</v>
      </c>
      <c r="Q2011">
        <v>3</v>
      </c>
      <c r="R2011">
        <v>1</v>
      </c>
      <c r="S2011">
        <v>4</v>
      </c>
      <c r="T2011">
        <v>3</v>
      </c>
      <c r="U2011">
        <v>0</v>
      </c>
      <c r="V2011">
        <v>0</v>
      </c>
      <c r="W2011" t="s">
        <v>35</v>
      </c>
      <c r="X2011">
        <v>0</v>
      </c>
    </row>
    <row r="2012" spans="2:24" x14ac:dyDescent="0.2">
      <c r="B2012">
        <v>11031</v>
      </c>
      <c r="C2012">
        <v>1951</v>
      </c>
      <c r="D2012" t="s">
        <v>40</v>
      </c>
      <c r="E2012" t="s">
        <v>32</v>
      </c>
      <c r="F2012" t="s">
        <v>2233</v>
      </c>
      <c r="G2012">
        <v>1</v>
      </c>
      <c r="H2012">
        <v>1</v>
      </c>
      <c r="I2012" t="s">
        <v>1928</v>
      </c>
      <c r="J2012">
        <v>90</v>
      </c>
      <c r="K2012">
        <v>26</v>
      </c>
      <c r="L2012">
        <v>1</v>
      </c>
      <c r="M2012">
        <v>10</v>
      </c>
      <c r="N2012">
        <v>2</v>
      </c>
      <c r="O2012">
        <v>0</v>
      </c>
      <c r="P2012">
        <v>1</v>
      </c>
      <c r="Q2012">
        <v>1</v>
      </c>
      <c r="R2012">
        <v>1</v>
      </c>
      <c r="S2012">
        <v>3</v>
      </c>
      <c r="T2012">
        <v>5</v>
      </c>
      <c r="U2012">
        <v>0</v>
      </c>
      <c r="V2012">
        <v>0</v>
      </c>
      <c r="W2012" t="s">
        <v>38</v>
      </c>
      <c r="X2012">
        <v>0</v>
      </c>
    </row>
    <row r="2013" spans="2:24" x14ac:dyDescent="0.2">
      <c r="B2013">
        <v>4990</v>
      </c>
      <c r="C2013">
        <v>1955</v>
      </c>
      <c r="D2013" t="s">
        <v>23</v>
      </c>
      <c r="E2013" t="s">
        <v>32</v>
      </c>
      <c r="F2013" t="s">
        <v>2234</v>
      </c>
      <c r="G2013">
        <v>0</v>
      </c>
      <c r="H2013">
        <v>0</v>
      </c>
      <c r="I2013" s="1">
        <v>41310</v>
      </c>
      <c r="J2013">
        <v>90</v>
      </c>
      <c r="K2013">
        <v>524</v>
      </c>
      <c r="L2013">
        <v>0</v>
      </c>
      <c r="M2013">
        <v>134</v>
      </c>
      <c r="N2013">
        <v>28</v>
      </c>
      <c r="O2013">
        <v>28</v>
      </c>
      <c r="P2013">
        <v>155</v>
      </c>
      <c r="Q2013">
        <v>1</v>
      </c>
      <c r="R2013">
        <v>11</v>
      </c>
      <c r="S2013">
        <v>8</v>
      </c>
      <c r="T2013">
        <v>7</v>
      </c>
      <c r="U2013">
        <v>0</v>
      </c>
      <c r="V2013">
        <v>0</v>
      </c>
      <c r="W2013" t="s">
        <v>38</v>
      </c>
      <c r="X2013">
        <v>0</v>
      </c>
    </row>
    <row r="2014" spans="2:24" x14ac:dyDescent="0.2">
      <c r="B2014">
        <v>221</v>
      </c>
      <c r="C2014">
        <v>1956</v>
      </c>
      <c r="D2014" t="s">
        <v>23</v>
      </c>
      <c r="E2014" t="s">
        <v>32</v>
      </c>
      <c r="F2014" t="s">
        <v>2235</v>
      </c>
      <c r="G2014">
        <v>0</v>
      </c>
      <c r="H2014">
        <v>1</v>
      </c>
      <c r="I2014" t="s">
        <v>436</v>
      </c>
      <c r="J2014">
        <v>90</v>
      </c>
      <c r="K2014">
        <v>138</v>
      </c>
      <c r="L2014">
        <v>3</v>
      </c>
      <c r="M2014">
        <v>38</v>
      </c>
      <c r="N2014">
        <v>4</v>
      </c>
      <c r="O2014">
        <v>0</v>
      </c>
      <c r="P2014">
        <v>59</v>
      </c>
      <c r="Q2014">
        <v>3</v>
      </c>
      <c r="R2014">
        <v>3</v>
      </c>
      <c r="S2014">
        <v>4</v>
      </c>
      <c r="T2014">
        <v>6</v>
      </c>
      <c r="U2014">
        <v>0</v>
      </c>
      <c r="V2014">
        <v>0</v>
      </c>
      <c r="W2014" t="s">
        <v>46</v>
      </c>
      <c r="X2014">
        <v>0</v>
      </c>
    </row>
    <row r="2015" spans="2:24" x14ac:dyDescent="0.2">
      <c r="B2015">
        <v>4351</v>
      </c>
      <c r="C2015">
        <v>1956</v>
      </c>
      <c r="D2015" t="s">
        <v>23</v>
      </c>
      <c r="E2015" t="s">
        <v>24</v>
      </c>
      <c r="F2015" t="s">
        <v>2236</v>
      </c>
      <c r="G2015">
        <v>1</v>
      </c>
      <c r="H2015">
        <v>1</v>
      </c>
      <c r="I2015" t="s">
        <v>436</v>
      </c>
      <c r="J2015">
        <v>90</v>
      </c>
      <c r="K2015">
        <v>18</v>
      </c>
      <c r="L2015">
        <v>2</v>
      </c>
      <c r="M2015">
        <v>10</v>
      </c>
      <c r="N2015">
        <v>0</v>
      </c>
      <c r="O2015">
        <v>0</v>
      </c>
      <c r="P2015">
        <v>25</v>
      </c>
      <c r="Q2015">
        <v>1</v>
      </c>
      <c r="R2015">
        <v>1</v>
      </c>
      <c r="S2015">
        <v>2</v>
      </c>
      <c r="T2015">
        <v>7</v>
      </c>
      <c r="U2015">
        <v>0</v>
      </c>
      <c r="V2015">
        <v>0</v>
      </c>
      <c r="W2015" t="s">
        <v>27</v>
      </c>
      <c r="X2015">
        <v>1</v>
      </c>
    </row>
    <row r="2016" spans="2:24" x14ac:dyDescent="0.2">
      <c r="B2016">
        <v>1357</v>
      </c>
      <c r="C2016">
        <v>1971</v>
      </c>
      <c r="D2016" t="s">
        <v>23</v>
      </c>
      <c r="E2016" t="s">
        <v>36</v>
      </c>
      <c r="F2016" t="s">
        <v>2237</v>
      </c>
      <c r="G2016">
        <v>1</v>
      </c>
      <c r="H2016">
        <v>2</v>
      </c>
      <c r="I2016" s="1">
        <v>41490</v>
      </c>
      <c r="J2016">
        <v>90</v>
      </c>
      <c r="K2016">
        <v>856</v>
      </c>
      <c r="L2016">
        <v>59</v>
      </c>
      <c r="M2016">
        <v>487</v>
      </c>
      <c r="N2016">
        <v>58</v>
      </c>
      <c r="O2016">
        <v>29</v>
      </c>
      <c r="P2016">
        <v>73</v>
      </c>
      <c r="Q2016">
        <v>7</v>
      </c>
      <c r="R2016">
        <v>2</v>
      </c>
      <c r="S2016">
        <v>5</v>
      </c>
      <c r="T2016">
        <v>5</v>
      </c>
      <c r="U2016">
        <v>0</v>
      </c>
      <c r="V2016">
        <v>0</v>
      </c>
      <c r="W2016" t="s">
        <v>46</v>
      </c>
      <c r="X2016">
        <v>0</v>
      </c>
    </row>
    <row r="2017" spans="2:24" x14ac:dyDescent="0.2">
      <c r="B2017">
        <v>5667</v>
      </c>
      <c r="C2017">
        <v>1965</v>
      </c>
      <c r="D2017" t="s">
        <v>40</v>
      </c>
      <c r="E2017" t="s">
        <v>32</v>
      </c>
      <c r="F2017" t="s">
        <v>2238</v>
      </c>
      <c r="G2017">
        <v>0</v>
      </c>
      <c r="H2017">
        <v>1</v>
      </c>
      <c r="I2017" s="1">
        <v>41223</v>
      </c>
      <c r="J2017">
        <v>90</v>
      </c>
      <c r="K2017">
        <v>1013</v>
      </c>
      <c r="L2017">
        <v>30</v>
      </c>
      <c r="M2017">
        <v>399</v>
      </c>
      <c r="N2017">
        <v>60</v>
      </c>
      <c r="O2017">
        <v>46</v>
      </c>
      <c r="P2017">
        <v>153</v>
      </c>
      <c r="Q2017">
        <v>3</v>
      </c>
      <c r="R2017">
        <v>9</v>
      </c>
      <c r="S2017">
        <v>4</v>
      </c>
      <c r="T2017">
        <v>6</v>
      </c>
      <c r="U2017">
        <v>1</v>
      </c>
      <c r="V2017">
        <v>0</v>
      </c>
      <c r="W2017" t="s">
        <v>31</v>
      </c>
      <c r="X2017">
        <v>0</v>
      </c>
    </row>
    <row r="2018" spans="2:24" x14ac:dyDescent="0.2">
      <c r="B2018">
        <v>8867</v>
      </c>
      <c r="C2018">
        <v>1989</v>
      </c>
      <c r="D2018" t="s">
        <v>40</v>
      </c>
      <c r="E2018" t="s">
        <v>32</v>
      </c>
      <c r="F2018" t="s">
        <v>2239</v>
      </c>
      <c r="G2018">
        <v>0</v>
      </c>
      <c r="H2018">
        <v>0</v>
      </c>
      <c r="I2018" t="s">
        <v>658</v>
      </c>
      <c r="J2018">
        <v>90</v>
      </c>
      <c r="K2018">
        <v>864</v>
      </c>
      <c r="L2018">
        <v>134</v>
      </c>
      <c r="M2018">
        <v>768</v>
      </c>
      <c r="N2018">
        <v>150</v>
      </c>
      <c r="O2018">
        <v>38</v>
      </c>
      <c r="P2018">
        <v>172</v>
      </c>
      <c r="Q2018">
        <v>1</v>
      </c>
      <c r="R2018">
        <v>4</v>
      </c>
      <c r="S2018">
        <v>5</v>
      </c>
      <c r="T2018">
        <v>3</v>
      </c>
      <c r="U2018">
        <v>0</v>
      </c>
      <c r="V2018">
        <v>0</v>
      </c>
      <c r="W2018" t="s">
        <v>67</v>
      </c>
      <c r="X2018">
        <v>0</v>
      </c>
    </row>
    <row r="2019" spans="2:24" x14ac:dyDescent="0.2">
      <c r="B2019">
        <v>2747</v>
      </c>
      <c r="C2019">
        <v>1989</v>
      </c>
      <c r="D2019" t="s">
        <v>40</v>
      </c>
      <c r="E2019" t="s">
        <v>32</v>
      </c>
      <c r="F2019" t="s">
        <v>2239</v>
      </c>
      <c r="G2019">
        <v>0</v>
      </c>
      <c r="H2019">
        <v>0</v>
      </c>
      <c r="I2019" t="s">
        <v>658</v>
      </c>
      <c r="J2019">
        <v>90</v>
      </c>
      <c r="K2019">
        <v>864</v>
      </c>
      <c r="L2019">
        <v>134</v>
      </c>
      <c r="M2019">
        <v>768</v>
      </c>
      <c r="N2019">
        <v>150</v>
      </c>
      <c r="O2019">
        <v>38</v>
      </c>
      <c r="P2019">
        <v>172</v>
      </c>
      <c r="Q2019">
        <v>1</v>
      </c>
      <c r="R2019">
        <v>4</v>
      </c>
      <c r="S2019">
        <v>5</v>
      </c>
      <c r="T2019">
        <v>3</v>
      </c>
      <c r="U2019">
        <v>0</v>
      </c>
      <c r="V2019">
        <v>0</v>
      </c>
      <c r="W2019" t="s">
        <v>27</v>
      </c>
      <c r="X2019">
        <v>0</v>
      </c>
    </row>
    <row r="2020" spans="2:24" x14ac:dyDescent="0.2">
      <c r="B2020">
        <v>7422</v>
      </c>
      <c r="C2020">
        <v>1988</v>
      </c>
      <c r="D2020" t="s">
        <v>23</v>
      </c>
      <c r="E2020" t="s">
        <v>28</v>
      </c>
      <c r="F2020" t="s">
        <v>2240</v>
      </c>
      <c r="G2020">
        <v>1</v>
      </c>
      <c r="H2020">
        <v>0</v>
      </c>
      <c r="I2020" t="s">
        <v>442</v>
      </c>
      <c r="J2020">
        <v>90</v>
      </c>
      <c r="K2020">
        <v>85</v>
      </c>
      <c r="L2020">
        <v>44</v>
      </c>
      <c r="M2020">
        <v>54</v>
      </c>
      <c r="N2020">
        <v>102</v>
      </c>
      <c r="O2020">
        <v>78</v>
      </c>
      <c r="P2020">
        <v>6</v>
      </c>
      <c r="Q2020">
        <v>3</v>
      </c>
      <c r="R2020">
        <v>5</v>
      </c>
      <c r="S2020">
        <v>7</v>
      </c>
      <c r="T2020">
        <v>7</v>
      </c>
      <c r="U2020">
        <v>0</v>
      </c>
      <c r="V2020">
        <v>0</v>
      </c>
      <c r="W2020" t="s">
        <v>27</v>
      </c>
      <c r="X2020">
        <v>0</v>
      </c>
    </row>
    <row r="2021" spans="2:24" x14ac:dyDescent="0.2">
      <c r="B2021">
        <v>4148</v>
      </c>
      <c r="C2021">
        <v>1973</v>
      </c>
      <c r="D2021" t="s">
        <v>23</v>
      </c>
      <c r="E2021" t="s">
        <v>32</v>
      </c>
      <c r="F2021" t="s">
        <v>2241</v>
      </c>
      <c r="G2021">
        <v>1</v>
      </c>
      <c r="H2021">
        <v>2</v>
      </c>
      <c r="I2021" t="s">
        <v>1043</v>
      </c>
      <c r="J2021">
        <v>90</v>
      </c>
      <c r="K2021">
        <v>164</v>
      </c>
      <c r="L2021">
        <v>24</v>
      </c>
      <c r="M2021">
        <v>103</v>
      </c>
      <c r="N2021">
        <v>12</v>
      </c>
      <c r="O2021">
        <v>3</v>
      </c>
      <c r="P2021">
        <v>42</v>
      </c>
      <c r="Q2021">
        <v>7</v>
      </c>
      <c r="R2021">
        <v>5</v>
      </c>
      <c r="S2021">
        <v>6</v>
      </c>
      <c r="T2021">
        <v>8</v>
      </c>
      <c r="U2021">
        <v>0</v>
      </c>
      <c r="V2021">
        <v>0</v>
      </c>
      <c r="W2021" t="s">
        <v>27</v>
      </c>
      <c r="X2021">
        <v>0</v>
      </c>
    </row>
    <row r="2022" spans="2:24" x14ac:dyDescent="0.2">
      <c r="B2022">
        <v>9516</v>
      </c>
      <c r="C2022">
        <v>1972</v>
      </c>
      <c r="D2022" t="s">
        <v>43</v>
      </c>
      <c r="E2022" t="s">
        <v>24</v>
      </c>
      <c r="F2022" t="s">
        <v>2242</v>
      </c>
      <c r="G2022">
        <v>0</v>
      </c>
      <c r="H2022">
        <v>0</v>
      </c>
      <c r="I2022" t="s">
        <v>757</v>
      </c>
      <c r="J2022">
        <v>90</v>
      </c>
      <c r="K2022">
        <v>620</v>
      </c>
      <c r="L2022">
        <v>54</v>
      </c>
      <c r="M2022">
        <v>239</v>
      </c>
      <c r="N2022">
        <v>99</v>
      </c>
      <c r="O2022">
        <v>98</v>
      </c>
      <c r="P2022">
        <v>119</v>
      </c>
      <c r="Q2022">
        <v>2</v>
      </c>
      <c r="R2022">
        <v>9</v>
      </c>
      <c r="S2022">
        <v>10</v>
      </c>
      <c r="T2022">
        <v>7</v>
      </c>
      <c r="U2022">
        <v>1</v>
      </c>
      <c r="V2022">
        <v>0</v>
      </c>
      <c r="W2022" t="s">
        <v>27</v>
      </c>
      <c r="X2022">
        <v>2</v>
      </c>
    </row>
    <row r="2023" spans="2:24" x14ac:dyDescent="0.2">
      <c r="B2023">
        <v>1291</v>
      </c>
      <c r="C2023">
        <v>1979</v>
      </c>
      <c r="D2023" t="s">
        <v>40</v>
      </c>
      <c r="E2023" t="s">
        <v>36</v>
      </c>
      <c r="F2023" t="s">
        <v>2243</v>
      </c>
      <c r="G2023">
        <v>1</v>
      </c>
      <c r="H2023">
        <v>0</v>
      </c>
      <c r="I2023" s="1">
        <v>41007</v>
      </c>
      <c r="J2023">
        <v>90</v>
      </c>
      <c r="K2023">
        <v>152</v>
      </c>
      <c r="L2023">
        <v>9</v>
      </c>
      <c r="M2023">
        <v>121</v>
      </c>
      <c r="N2023">
        <v>12</v>
      </c>
      <c r="O2023">
        <v>12</v>
      </c>
      <c r="P2023">
        <v>45</v>
      </c>
      <c r="Q2023">
        <v>4</v>
      </c>
      <c r="R2023">
        <v>6</v>
      </c>
      <c r="S2023">
        <v>4</v>
      </c>
      <c r="T2023">
        <v>8</v>
      </c>
      <c r="U2023">
        <v>0</v>
      </c>
      <c r="V2023">
        <v>0</v>
      </c>
      <c r="W2023" t="s">
        <v>27</v>
      </c>
      <c r="X2023">
        <v>0</v>
      </c>
    </row>
    <row r="2024" spans="2:24" x14ac:dyDescent="0.2">
      <c r="B2024">
        <v>1833</v>
      </c>
      <c r="C2024">
        <v>1975</v>
      </c>
      <c r="D2024" t="s">
        <v>40</v>
      </c>
      <c r="E2024" t="s">
        <v>28</v>
      </c>
      <c r="F2024" t="s">
        <v>2244</v>
      </c>
      <c r="G2024">
        <v>1</v>
      </c>
      <c r="H2024">
        <v>0</v>
      </c>
      <c r="I2024" t="s">
        <v>2245</v>
      </c>
      <c r="J2024">
        <v>91</v>
      </c>
      <c r="K2024">
        <v>68</v>
      </c>
      <c r="L2024">
        <v>8</v>
      </c>
      <c r="M2024">
        <v>18</v>
      </c>
      <c r="N2024">
        <v>19</v>
      </c>
      <c r="O2024">
        <v>8</v>
      </c>
      <c r="P2024">
        <v>12</v>
      </c>
      <c r="Q2024">
        <v>2</v>
      </c>
      <c r="R2024">
        <v>2</v>
      </c>
      <c r="S2024">
        <v>4</v>
      </c>
      <c r="T2024">
        <v>5</v>
      </c>
      <c r="U2024">
        <v>0</v>
      </c>
      <c r="V2024">
        <v>0</v>
      </c>
      <c r="W2024" t="s">
        <v>27</v>
      </c>
      <c r="X2024">
        <v>0</v>
      </c>
    </row>
    <row r="2025" spans="2:24" x14ac:dyDescent="0.2">
      <c r="B2025">
        <v>7270</v>
      </c>
      <c r="C2025">
        <v>1982</v>
      </c>
      <c r="D2025" t="s">
        <v>23</v>
      </c>
      <c r="E2025" t="s">
        <v>24</v>
      </c>
      <c r="F2025" t="s">
        <v>2246</v>
      </c>
      <c r="G2025">
        <v>0</v>
      </c>
      <c r="H2025">
        <v>0</v>
      </c>
      <c r="I2025" t="s">
        <v>639</v>
      </c>
      <c r="J2025">
        <v>91</v>
      </c>
      <c r="K2025">
        <v>908</v>
      </c>
      <c r="L2025">
        <v>48</v>
      </c>
      <c r="M2025">
        <v>217</v>
      </c>
      <c r="N2025">
        <v>32</v>
      </c>
      <c r="O2025">
        <v>12</v>
      </c>
      <c r="P2025">
        <v>24</v>
      </c>
      <c r="Q2025">
        <v>1</v>
      </c>
      <c r="R2025">
        <v>2</v>
      </c>
      <c r="S2025">
        <v>13</v>
      </c>
      <c r="T2025">
        <v>6</v>
      </c>
      <c r="U2025">
        <v>0</v>
      </c>
      <c r="V2025">
        <v>0</v>
      </c>
      <c r="W2025" t="s">
        <v>67</v>
      </c>
      <c r="X2025">
        <v>1</v>
      </c>
    </row>
    <row r="2026" spans="2:24" x14ac:dyDescent="0.2">
      <c r="B2026">
        <v>8182</v>
      </c>
      <c r="C2026">
        <v>1985</v>
      </c>
      <c r="D2026" t="s">
        <v>23</v>
      </c>
      <c r="E2026" t="s">
        <v>32</v>
      </c>
      <c r="F2026" t="s">
        <v>1814</v>
      </c>
      <c r="G2026">
        <v>1</v>
      </c>
      <c r="H2026">
        <v>0</v>
      </c>
      <c r="I2026" s="1">
        <v>41760</v>
      </c>
      <c r="J2026">
        <v>91</v>
      </c>
      <c r="K2026">
        <v>53</v>
      </c>
      <c r="L2026">
        <v>3</v>
      </c>
      <c r="M2026">
        <v>49</v>
      </c>
      <c r="N2026">
        <v>7</v>
      </c>
      <c r="O2026">
        <v>4</v>
      </c>
      <c r="P2026">
        <v>5</v>
      </c>
      <c r="Q2026">
        <v>4</v>
      </c>
      <c r="R2026">
        <v>3</v>
      </c>
      <c r="S2026">
        <v>4</v>
      </c>
      <c r="T2026">
        <v>8</v>
      </c>
      <c r="U2026">
        <v>0</v>
      </c>
      <c r="V2026">
        <v>0</v>
      </c>
      <c r="W2026" t="s">
        <v>31</v>
      </c>
      <c r="X2026">
        <v>0</v>
      </c>
    </row>
    <row r="2027" spans="2:24" x14ac:dyDescent="0.2">
      <c r="B2027">
        <v>10394</v>
      </c>
      <c r="C2027">
        <v>1985</v>
      </c>
      <c r="D2027" t="s">
        <v>23</v>
      </c>
      <c r="E2027" t="s">
        <v>32</v>
      </c>
      <c r="F2027" t="s">
        <v>2247</v>
      </c>
      <c r="G2027">
        <v>0</v>
      </c>
      <c r="H2027">
        <v>0</v>
      </c>
      <c r="I2027" t="s">
        <v>615</v>
      </c>
      <c r="J2027">
        <v>91</v>
      </c>
      <c r="K2027">
        <v>675</v>
      </c>
      <c r="L2027">
        <v>144</v>
      </c>
      <c r="M2027">
        <v>133</v>
      </c>
      <c r="N2027">
        <v>94</v>
      </c>
      <c r="O2027">
        <v>192</v>
      </c>
      <c r="P2027">
        <v>241</v>
      </c>
      <c r="Q2027">
        <v>1</v>
      </c>
      <c r="R2027">
        <v>4</v>
      </c>
      <c r="S2027">
        <v>5</v>
      </c>
      <c r="T2027">
        <v>1</v>
      </c>
      <c r="U2027">
        <v>0</v>
      </c>
      <c r="V2027">
        <v>0</v>
      </c>
      <c r="W2027" t="s">
        <v>31</v>
      </c>
      <c r="X2027">
        <v>3</v>
      </c>
    </row>
    <row r="2028" spans="2:24" x14ac:dyDescent="0.2">
      <c r="B2028">
        <v>1142</v>
      </c>
      <c r="C2028">
        <v>1954</v>
      </c>
      <c r="D2028" t="s">
        <v>40</v>
      </c>
      <c r="E2028" t="s">
        <v>32</v>
      </c>
      <c r="F2028" t="s">
        <v>2248</v>
      </c>
      <c r="G2028">
        <v>0</v>
      </c>
      <c r="H2028">
        <v>1</v>
      </c>
      <c r="I2028" t="s">
        <v>2249</v>
      </c>
      <c r="J2028">
        <v>91</v>
      </c>
      <c r="K2028">
        <v>208</v>
      </c>
      <c r="L2028">
        <v>7</v>
      </c>
      <c r="M2028">
        <v>82</v>
      </c>
      <c r="N2028">
        <v>30</v>
      </c>
      <c r="O2028">
        <v>66</v>
      </c>
      <c r="P2028">
        <v>35</v>
      </c>
      <c r="Q2028">
        <v>2</v>
      </c>
      <c r="R2028">
        <v>3</v>
      </c>
      <c r="S2028">
        <v>9</v>
      </c>
      <c r="T2028">
        <v>3</v>
      </c>
      <c r="U2028">
        <v>0</v>
      </c>
      <c r="V2028">
        <v>0</v>
      </c>
      <c r="W2028" t="s">
        <v>27</v>
      </c>
      <c r="X2028">
        <v>0</v>
      </c>
    </row>
    <row r="2029" spans="2:24" x14ac:dyDescent="0.2">
      <c r="B2029">
        <v>451</v>
      </c>
      <c r="C2029">
        <v>1990</v>
      </c>
      <c r="D2029" t="s">
        <v>23</v>
      </c>
      <c r="E2029" t="s">
        <v>28</v>
      </c>
      <c r="F2029" t="s">
        <v>2250</v>
      </c>
      <c r="G2029">
        <v>1</v>
      </c>
      <c r="H2029">
        <v>0</v>
      </c>
      <c r="I2029" t="s">
        <v>1184</v>
      </c>
      <c r="J2029">
        <v>91</v>
      </c>
      <c r="K2029">
        <v>9</v>
      </c>
      <c r="L2029">
        <v>0</v>
      </c>
      <c r="M2029">
        <v>7</v>
      </c>
      <c r="N2029">
        <v>2</v>
      </c>
      <c r="O2029">
        <v>0</v>
      </c>
      <c r="P2029">
        <v>4</v>
      </c>
      <c r="Q2029">
        <v>1</v>
      </c>
      <c r="R2029">
        <v>1</v>
      </c>
      <c r="S2029">
        <v>2</v>
      </c>
      <c r="T2029">
        <v>8</v>
      </c>
      <c r="U2029">
        <v>0</v>
      </c>
      <c r="V2029">
        <v>0</v>
      </c>
      <c r="W2029" t="s">
        <v>50</v>
      </c>
      <c r="X2029">
        <v>0</v>
      </c>
    </row>
    <row r="2030" spans="2:24" x14ac:dyDescent="0.2">
      <c r="B2030">
        <v>7128</v>
      </c>
      <c r="C2030">
        <v>1978</v>
      </c>
      <c r="D2030" t="s">
        <v>40</v>
      </c>
      <c r="E2030" t="s">
        <v>28</v>
      </c>
      <c r="F2030" t="s">
        <v>2251</v>
      </c>
      <c r="G2030">
        <v>1</v>
      </c>
      <c r="H2030">
        <v>1</v>
      </c>
      <c r="I2030" s="1">
        <v>41467</v>
      </c>
      <c r="J2030">
        <v>91</v>
      </c>
      <c r="K2030">
        <v>4</v>
      </c>
      <c r="L2030">
        <v>0</v>
      </c>
      <c r="M2030">
        <v>5</v>
      </c>
      <c r="N2030">
        <v>0</v>
      </c>
      <c r="O2030">
        <v>1</v>
      </c>
      <c r="P2030">
        <v>5</v>
      </c>
      <c r="Q2030">
        <v>1</v>
      </c>
      <c r="R2030">
        <v>1</v>
      </c>
      <c r="S2030">
        <v>2</v>
      </c>
      <c r="T2030">
        <v>7</v>
      </c>
      <c r="U2030">
        <v>0</v>
      </c>
      <c r="V2030">
        <v>0</v>
      </c>
      <c r="W2030" t="s">
        <v>27</v>
      </c>
      <c r="X2030">
        <v>0</v>
      </c>
    </row>
    <row r="2031" spans="2:24" x14ac:dyDescent="0.2">
      <c r="B2031">
        <v>10678</v>
      </c>
      <c r="C2031">
        <v>1960</v>
      </c>
      <c r="D2031" t="s">
        <v>23</v>
      </c>
      <c r="E2031" t="s">
        <v>36</v>
      </c>
      <c r="F2031" t="s">
        <v>2252</v>
      </c>
      <c r="G2031">
        <v>0</v>
      </c>
      <c r="H2031">
        <v>1</v>
      </c>
      <c r="I2031" t="s">
        <v>298</v>
      </c>
      <c r="J2031">
        <v>91</v>
      </c>
      <c r="K2031">
        <v>653</v>
      </c>
      <c r="L2031">
        <v>17</v>
      </c>
      <c r="M2031">
        <v>170</v>
      </c>
      <c r="N2031">
        <v>34</v>
      </c>
      <c r="O2031">
        <v>26</v>
      </c>
      <c r="P2031">
        <v>17</v>
      </c>
      <c r="Q2031">
        <v>2</v>
      </c>
      <c r="R2031">
        <v>11</v>
      </c>
      <c r="S2031">
        <v>10</v>
      </c>
      <c r="T2031">
        <v>7</v>
      </c>
      <c r="U2031">
        <v>0</v>
      </c>
      <c r="V2031">
        <v>0</v>
      </c>
      <c r="W2031" t="s">
        <v>27</v>
      </c>
      <c r="X2031">
        <v>0</v>
      </c>
    </row>
    <row r="2032" spans="2:24" x14ac:dyDescent="0.2">
      <c r="B2032">
        <v>7755</v>
      </c>
      <c r="C2032">
        <v>1955</v>
      </c>
      <c r="D2032" t="s">
        <v>40</v>
      </c>
      <c r="E2032" t="s">
        <v>32</v>
      </c>
      <c r="F2032" t="s">
        <v>2253</v>
      </c>
      <c r="G2032">
        <v>0</v>
      </c>
      <c r="H2032">
        <v>1</v>
      </c>
      <c r="I2032" s="1">
        <v>41619</v>
      </c>
      <c r="J2032">
        <v>91</v>
      </c>
      <c r="K2032">
        <v>350</v>
      </c>
      <c r="L2032">
        <v>3</v>
      </c>
      <c r="M2032">
        <v>39</v>
      </c>
      <c r="N2032">
        <v>0</v>
      </c>
      <c r="O2032">
        <v>0</v>
      </c>
      <c r="P2032">
        <v>19</v>
      </c>
      <c r="Q2032">
        <v>2</v>
      </c>
      <c r="R2032">
        <v>9</v>
      </c>
      <c r="S2032">
        <v>4</v>
      </c>
      <c r="T2032">
        <v>8</v>
      </c>
      <c r="U2032">
        <v>0</v>
      </c>
      <c r="V2032">
        <v>0</v>
      </c>
      <c r="W2032" t="s">
        <v>27</v>
      </c>
      <c r="X2032">
        <v>0</v>
      </c>
    </row>
    <row r="2033" spans="2:24" x14ac:dyDescent="0.2">
      <c r="B2033">
        <v>4754</v>
      </c>
      <c r="C2033">
        <v>1967</v>
      </c>
      <c r="D2033" t="s">
        <v>53</v>
      </c>
      <c r="E2033" t="s">
        <v>32</v>
      </c>
      <c r="F2033" t="s">
        <v>2254</v>
      </c>
      <c r="G2033">
        <v>0</v>
      </c>
      <c r="H2033">
        <v>1</v>
      </c>
      <c r="I2033" t="s">
        <v>1010</v>
      </c>
      <c r="J2033">
        <v>91</v>
      </c>
      <c r="K2033">
        <v>30</v>
      </c>
      <c r="L2033">
        <v>11</v>
      </c>
      <c r="M2033">
        <v>33</v>
      </c>
      <c r="N2033">
        <v>13</v>
      </c>
      <c r="O2033">
        <v>6</v>
      </c>
      <c r="P2033">
        <v>29</v>
      </c>
      <c r="Q2033">
        <v>1</v>
      </c>
      <c r="R2033">
        <v>2</v>
      </c>
      <c r="S2033">
        <v>4</v>
      </c>
      <c r="T2033">
        <v>4</v>
      </c>
      <c r="U2033">
        <v>0</v>
      </c>
      <c r="V2033">
        <v>0</v>
      </c>
      <c r="W2033" t="s">
        <v>27</v>
      </c>
      <c r="X2033">
        <v>0</v>
      </c>
    </row>
    <row r="2034" spans="2:24" x14ac:dyDescent="0.2">
      <c r="B2034">
        <v>20</v>
      </c>
      <c r="C2034">
        <v>1966</v>
      </c>
      <c r="D2034" t="s">
        <v>43</v>
      </c>
      <c r="E2034" t="s">
        <v>32</v>
      </c>
      <c r="F2034" t="s">
        <v>2255</v>
      </c>
      <c r="G2034">
        <v>0</v>
      </c>
      <c r="H2034">
        <v>1</v>
      </c>
      <c r="I2034" s="1">
        <v>41283</v>
      </c>
      <c r="J2034">
        <v>91</v>
      </c>
      <c r="K2034">
        <v>43</v>
      </c>
      <c r="L2034">
        <v>12</v>
      </c>
      <c r="M2034">
        <v>23</v>
      </c>
      <c r="N2034">
        <v>29</v>
      </c>
      <c r="O2034">
        <v>15</v>
      </c>
      <c r="P2034">
        <v>61</v>
      </c>
      <c r="Q2034">
        <v>1</v>
      </c>
      <c r="R2034">
        <v>2</v>
      </c>
      <c r="S2034">
        <v>4</v>
      </c>
      <c r="T2034">
        <v>4</v>
      </c>
      <c r="U2034">
        <v>0</v>
      </c>
      <c r="V2034">
        <v>0</v>
      </c>
      <c r="W2034" t="s">
        <v>46</v>
      </c>
      <c r="X2034">
        <v>0</v>
      </c>
    </row>
    <row r="2035" spans="2:24" x14ac:dyDescent="0.2">
      <c r="B2035">
        <v>2246</v>
      </c>
      <c r="C2035">
        <v>1966</v>
      </c>
      <c r="D2035" t="s">
        <v>43</v>
      </c>
      <c r="E2035" t="s">
        <v>32</v>
      </c>
      <c r="F2035" t="s">
        <v>2255</v>
      </c>
      <c r="G2035">
        <v>0</v>
      </c>
      <c r="H2035">
        <v>1</v>
      </c>
      <c r="I2035" s="1">
        <v>41283</v>
      </c>
      <c r="J2035">
        <v>91</v>
      </c>
      <c r="K2035">
        <v>43</v>
      </c>
      <c r="L2035">
        <v>12</v>
      </c>
      <c r="M2035">
        <v>23</v>
      </c>
      <c r="N2035">
        <v>29</v>
      </c>
      <c r="O2035">
        <v>15</v>
      </c>
      <c r="P2035">
        <v>61</v>
      </c>
      <c r="Q2035">
        <v>1</v>
      </c>
      <c r="R2035">
        <v>2</v>
      </c>
      <c r="S2035">
        <v>4</v>
      </c>
      <c r="T2035">
        <v>4</v>
      </c>
      <c r="U2035">
        <v>0</v>
      </c>
      <c r="V2035">
        <v>0</v>
      </c>
      <c r="W2035" t="s">
        <v>27</v>
      </c>
      <c r="X2035">
        <v>0</v>
      </c>
    </row>
    <row r="2036" spans="2:24" x14ac:dyDescent="0.2">
      <c r="B2036">
        <v>10307</v>
      </c>
      <c r="C2036">
        <v>1957</v>
      </c>
      <c r="D2036" t="s">
        <v>23</v>
      </c>
      <c r="E2036" t="s">
        <v>32</v>
      </c>
      <c r="F2036" t="s">
        <v>2256</v>
      </c>
      <c r="G2036">
        <v>0</v>
      </c>
      <c r="H2036">
        <v>2</v>
      </c>
      <c r="I2036" t="s">
        <v>133</v>
      </c>
      <c r="J2036">
        <v>91</v>
      </c>
      <c r="K2036">
        <v>369</v>
      </c>
      <c r="L2036">
        <v>9</v>
      </c>
      <c r="M2036">
        <v>87</v>
      </c>
      <c r="N2036">
        <v>12</v>
      </c>
      <c r="O2036">
        <v>14</v>
      </c>
      <c r="P2036">
        <v>34</v>
      </c>
      <c r="Q2036">
        <v>3</v>
      </c>
      <c r="R2036">
        <v>6</v>
      </c>
      <c r="S2036">
        <v>8</v>
      </c>
      <c r="T2036">
        <v>5</v>
      </c>
      <c r="U2036">
        <v>0</v>
      </c>
      <c r="V2036">
        <v>0</v>
      </c>
      <c r="W2036" t="s">
        <v>27</v>
      </c>
      <c r="X2036">
        <v>0</v>
      </c>
    </row>
    <row r="2037" spans="2:24" x14ac:dyDescent="0.2">
      <c r="B2037">
        <v>2147</v>
      </c>
      <c r="C2037">
        <v>1970</v>
      </c>
      <c r="D2037" t="s">
        <v>23</v>
      </c>
      <c r="E2037" t="s">
        <v>36</v>
      </c>
      <c r="F2037" t="s">
        <v>2257</v>
      </c>
      <c r="G2037">
        <v>0</v>
      </c>
      <c r="H2037">
        <v>0</v>
      </c>
      <c r="I2037" t="s">
        <v>1264</v>
      </c>
      <c r="J2037">
        <v>91</v>
      </c>
      <c r="K2037">
        <v>736</v>
      </c>
      <c r="L2037">
        <v>63</v>
      </c>
      <c r="M2037">
        <v>946</v>
      </c>
      <c r="N2037">
        <v>219</v>
      </c>
      <c r="O2037">
        <v>189</v>
      </c>
      <c r="P2037">
        <v>126</v>
      </c>
      <c r="Q2037">
        <v>1</v>
      </c>
      <c r="R2037">
        <v>4</v>
      </c>
      <c r="S2037">
        <v>11</v>
      </c>
      <c r="T2037">
        <v>2</v>
      </c>
      <c r="U2037">
        <v>0</v>
      </c>
      <c r="V2037">
        <v>0</v>
      </c>
      <c r="W2037" t="s">
        <v>27</v>
      </c>
      <c r="X2037">
        <v>2</v>
      </c>
    </row>
    <row r="2038" spans="2:24" x14ac:dyDescent="0.2">
      <c r="B2038">
        <v>10590</v>
      </c>
      <c r="C2038">
        <v>1957</v>
      </c>
      <c r="D2038" t="s">
        <v>40</v>
      </c>
      <c r="E2038" t="s">
        <v>36</v>
      </c>
      <c r="F2038" t="s">
        <v>2258</v>
      </c>
      <c r="G2038">
        <v>0</v>
      </c>
      <c r="H2038">
        <v>0</v>
      </c>
      <c r="I2038" t="s">
        <v>100</v>
      </c>
      <c r="J2038">
        <v>91</v>
      </c>
      <c r="K2038">
        <v>794</v>
      </c>
      <c r="L2038">
        <v>73</v>
      </c>
      <c r="M2038">
        <v>573</v>
      </c>
      <c r="N2038">
        <v>0</v>
      </c>
      <c r="O2038">
        <v>29</v>
      </c>
      <c r="P2038">
        <v>14</v>
      </c>
      <c r="Q2038">
        <v>1</v>
      </c>
      <c r="R2038">
        <v>4</v>
      </c>
      <c r="S2038">
        <v>10</v>
      </c>
      <c r="T2038">
        <v>2</v>
      </c>
      <c r="U2038">
        <v>0</v>
      </c>
      <c r="V2038">
        <v>0</v>
      </c>
      <c r="W2038" t="s">
        <v>27</v>
      </c>
      <c r="X2038">
        <v>0</v>
      </c>
    </row>
    <row r="2039" spans="2:24" x14ac:dyDescent="0.2">
      <c r="B2039">
        <v>6565</v>
      </c>
      <c r="C2039">
        <v>1950</v>
      </c>
      <c r="D2039" t="s">
        <v>53</v>
      </c>
      <c r="E2039" t="s">
        <v>32</v>
      </c>
      <c r="F2039" t="s">
        <v>2259</v>
      </c>
      <c r="G2039">
        <v>0</v>
      </c>
      <c r="H2039">
        <v>1</v>
      </c>
      <c r="I2039" t="s">
        <v>260</v>
      </c>
      <c r="J2039">
        <v>91</v>
      </c>
      <c r="K2039">
        <v>1012</v>
      </c>
      <c r="L2039">
        <v>80</v>
      </c>
      <c r="M2039">
        <v>498</v>
      </c>
      <c r="N2039">
        <v>0</v>
      </c>
      <c r="O2039">
        <v>16</v>
      </c>
      <c r="P2039">
        <v>176</v>
      </c>
      <c r="Q2039">
        <v>2</v>
      </c>
      <c r="R2039">
        <v>11</v>
      </c>
      <c r="S2039">
        <v>9</v>
      </c>
      <c r="T2039">
        <v>5</v>
      </c>
      <c r="U2039">
        <v>0</v>
      </c>
      <c r="V2039">
        <v>0</v>
      </c>
      <c r="W2039" t="s">
        <v>35</v>
      </c>
      <c r="X2039">
        <v>1</v>
      </c>
    </row>
    <row r="2040" spans="2:24" x14ac:dyDescent="0.2">
      <c r="B2040">
        <v>6619</v>
      </c>
      <c r="C2040">
        <v>1979</v>
      </c>
      <c r="D2040" t="s">
        <v>23</v>
      </c>
      <c r="E2040" t="s">
        <v>32</v>
      </c>
      <c r="F2040" t="s">
        <v>2260</v>
      </c>
      <c r="G2040">
        <v>1</v>
      </c>
      <c r="H2040">
        <v>1</v>
      </c>
      <c r="I2040" s="1">
        <v>41306</v>
      </c>
      <c r="J2040">
        <v>91</v>
      </c>
      <c r="K2040">
        <v>22</v>
      </c>
      <c r="L2040">
        <v>1</v>
      </c>
      <c r="M2040">
        <v>13</v>
      </c>
      <c r="N2040">
        <v>4</v>
      </c>
      <c r="O2040">
        <v>0</v>
      </c>
      <c r="P2040">
        <v>4</v>
      </c>
      <c r="Q2040">
        <v>2</v>
      </c>
      <c r="R2040">
        <v>1</v>
      </c>
      <c r="S2040">
        <v>3</v>
      </c>
      <c r="T2040">
        <v>7</v>
      </c>
      <c r="U2040">
        <v>0</v>
      </c>
      <c r="V2040">
        <v>0</v>
      </c>
      <c r="W2040" t="s">
        <v>27</v>
      </c>
      <c r="X2040">
        <v>0</v>
      </c>
    </row>
    <row r="2041" spans="2:24" x14ac:dyDescent="0.2">
      <c r="B2041">
        <v>4817</v>
      </c>
      <c r="C2041">
        <v>1957</v>
      </c>
      <c r="D2041" t="s">
        <v>23</v>
      </c>
      <c r="E2041" t="s">
        <v>24</v>
      </c>
      <c r="F2041" t="s">
        <v>2261</v>
      </c>
      <c r="G2041">
        <v>0</v>
      </c>
      <c r="H2041">
        <v>0</v>
      </c>
      <c r="I2041" s="1">
        <v>41007</v>
      </c>
      <c r="J2041">
        <v>91</v>
      </c>
      <c r="K2041">
        <v>3</v>
      </c>
      <c r="L2041">
        <v>2</v>
      </c>
      <c r="M2041">
        <v>7</v>
      </c>
      <c r="N2041">
        <v>0</v>
      </c>
      <c r="O2041">
        <v>4</v>
      </c>
      <c r="P2041">
        <v>2</v>
      </c>
      <c r="Q2041">
        <v>1</v>
      </c>
      <c r="R2041">
        <v>1</v>
      </c>
      <c r="S2041">
        <v>2</v>
      </c>
      <c r="T2041">
        <v>8</v>
      </c>
      <c r="U2041">
        <v>0</v>
      </c>
      <c r="V2041">
        <v>0</v>
      </c>
      <c r="W2041" t="s">
        <v>27</v>
      </c>
      <c r="X2041">
        <v>0</v>
      </c>
    </row>
    <row r="2042" spans="2:24" x14ac:dyDescent="0.2">
      <c r="B2042">
        <v>4508</v>
      </c>
      <c r="C2042">
        <v>1953</v>
      </c>
      <c r="D2042" t="s">
        <v>23</v>
      </c>
      <c r="E2042" t="s">
        <v>28</v>
      </c>
      <c r="F2042" t="s">
        <v>2262</v>
      </c>
      <c r="G2042">
        <v>0</v>
      </c>
      <c r="H2042">
        <v>0</v>
      </c>
      <c r="I2042" t="s">
        <v>785</v>
      </c>
      <c r="J2042">
        <v>92</v>
      </c>
      <c r="K2042">
        <v>203</v>
      </c>
      <c r="L2042">
        <v>35</v>
      </c>
      <c r="M2042">
        <v>305</v>
      </c>
      <c r="N2042">
        <v>46</v>
      </c>
      <c r="O2042">
        <v>17</v>
      </c>
      <c r="P2042">
        <v>227</v>
      </c>
      <c r="Q2042">
        <v>1</v>
      </c>
      <c r="R2042">
        <v>2</v>
      </c>
      <c r="S2042">
        <v>5</v>
      </c>
      <c r="T2042">
        <v>1</v>
      </c>
      <c r="U2042">
        <v>0</v>
      </c>
      <c r="V2042">
        <v>0</v>
      </c>
      <c r="W2042" t="s">
        <v>46</v>
      </c>
      <c r="X2042">
        <v>0</v>
      </c>
    </row>
    <row r="2043" spans="2:24" x14ac:dyDescent="0.2">
      <c r="B2043">
        <v>4843</v>
      </c>
      <c r="C2043">
        <v>1953</v>
      </c>
      <c r="D2043" t="s">
        <v>23</v>
      </c>
      <c r="E2043" t="s">
        <v>28</v>
      </c>
      <c r="F2043" t="s">
        <v>2262</v>
      </c>
      <c r="G2043">
        <v>0</v>
      </c>
      <c r="H2043">
        <v>0</v>
      </c>
      <c r="I2043" t="s">
        <v>785</v>
      </c>
      <c r="J2043">
        <v>92</v>
      </c>
      <c r="K2043">
        <v>203</v>
      </c>
      <c r="L2043">
        <v>35</v>
      </c>
      <c r="M2043">
        <v>305</v>
      </c>
      <c r="N2043">
        <v>46</v>
      </c>
      <c r="O2043">
        <v>17</v>
      </c>
      <c r="P2043">
        <v>227</v>
      </c>
      <c r="Q2043">
        <v>1</v>
      </c>
      <c r="R2043">
        <v>2</v>
      </c>
      <c r="S2043">
        <v>5</v>
      </c>
      <c r="T2043">
        <v>1</v>
      </c>
      <c r="U2043">
        <v>0</v>
      </c>
      <c r="V2043">
        <v>0</v>
      </c>
      <c r="W2043" t="s">
        <v>67</v>
      </c>
      <c r="X2043">
        <v>0</v>
      </c>
    </row>
    <row r="2044" spans="2:24" x14ac:dyDescent="0.2">
      <c r="B2044">
        <v>9197</v>
      </c>
      <c r="C2044">
        <v>1954</v>
      </c>
      <c r="D2044" t="s">
        <v>23</v>
      </c>
      <c r="E2044" t="s">
        <v>32</v>
      </c>
      <c r="F2044" t="s">
        <v>2263</v>
      </c>
      <c r="G2044">
        <v>0</v>
      </c>
      <c r="H2044">
        <v>1</v>
      </c>
      <c r="I2044" t="s">
        <v>230</v>
      </c>
      <c r="J2044">
        <v>92</v>
      </c>
      <c r="K2044">
        <v>32</v>
      </c>
      <c r="L2044">
        <v>0</v>
      </c>
      <c r="M2044">
        <v>5</v>
      </c>
      <c r="N2044">
        <v>2</v>
      </c>
      <c r="O2044">
        <v>0</v>
      </c>
      <c r="P2044">
        <v>8</v>
      </c>
      <c r="Q2044">
        <v>2</v>
      </c>
      <c r="R2044">
        <v>2</v>
      </c>
      <c r="S2044">
        <v>3</v>
      </c>
      <c r="T2044">
        <v>5</v>
      </c>
      <c r="U2044">
        <v>0</v>
      </c>
      <c r="V2044">
        <v>0</v>
      </c>
      <c r="W2044" t="s">
        <v>27</v>
      </c>
      <c r="X2044">
        <v>0</v>
      </c>
    </row>
    <row r="2045" spans="2:24" x14ac:dyDescent="0.2">
      <c r="B2045">
        <v>6237</v>
      </c>
      <c r="C2045">
        <v>1967</v>
      </c>
      <c r="D2045" t="s">
        <v>40</v>
      </c>
      <c r="E2045" t="s">
        <v>28</v>
      </c>
      <c r="F2045" t="s">
        <v>2264</v>
      </c>
      <c r="G2045">
        <v>0</v>
      </c>
      <c r="H2045">
        <v>2</v>
      </c>
      <c r="I2045" s="1">
        <v>41467</v>
      </c>
      <c r="J2045">
        <v>92</v>
      </c>
      <c r="K2045">
        <v>81</v>
      </c>
      <c r="L2045">
        <v>4</v>
      </c>
      <c r="M2045">
        <v>33</v>
      </c>
      <c r="N2045">
        <v>5</v>
      </c>
      <c r="O2045">
        <v>2</v>
      </c>
      <c r="P2045">
        <v>291</v>
      </c>
      <c r="Q2045">
        <v>0</v>
      </c>
      <c r="R2045">
        <v>23</v>
      </c>
      <c r="S2045">
        <v>1</v>
      </c>
      <c r="T2045">
        <v>0</v>
      </c>
      <c r="U2045">
        <v>0</v>
      </c>
      <c r="V2045">
        <v>0</v>
      </c>
      <c r="W2045" t="s">
        <v>27</v>
      </c>
      <c r="X2045">
        <v>0</v>
      </c>
    </row>
    <row r="2046" spans="2:24" x14ac:dyDescent="0.2">
      <c r="B2046">
        <v>6515</v>
      </c>
      <c r="C2046">
        <v>1978</v>
      </c>
      <c r="D2046" t="s">
        <v>23</v>
      </c>
      <c r="E2046" t="s">
        <v>36</v>
      </c>
      <c r="F2046" t="s">
        <v>2265</v>
      </c>
      <c r="G2046">
        <v>1</v>
      </c>
      <c r="H2046">
        <v>0</v>
      </c>
      <c r="I2046" s="1">
        <v>41437</v>
      </c>
      <c r="J2046">
        <v>92</v>
      </c>
      <c r="K2046">
        <v>6</v>
      </c>
      <c r="L2046">
        <v>2</v>
      </c>
      <c r="M2046">
        <v>18</v>
      </c>
      <c r="N2046">
        <v>2</v>
      </c>
      <c r="O2046">
        <v>8</v>
      </c>
      <c r="P2046">
        <v>14</v>
      </c>
      <c r="Q2046">
        <v>1</v>
      </c>
      <c r="R2046">
        <v>2</v>
      </c>
      <c r="S2046">
        <v>3</v>
      </c>
      <c r="T2046">
        <v>4</v>
      </c>
      <c r="U2046">
        <v>0</v>
      </c>
      <c r="V2046">
        <v>0</v>
      </c>
      <c r="W2046" t="s">
        <v>67</v>
      </c>
      <c r="X2046">
        <v>0</v>
      </c>
    </row>
    <row r="2047" spans="2:24" x14ac:dyDescent="0.2">
      <c r="B2047">
        <v>5954</v>
      </c>
      <c r="C2047">
        <v>1973</v>
      </c>
      <c r="D2047" t="s">
        <v>53</v>
      </c>
      <c r="E2047" t="s">
        <v>24</v>
      </c>
      <c r="F2047" t="s">
        <v>2266</v>
      </c>
      <c r="G2047">
        <v>1</v>
      </c>
      <c r="H2047">
        <v>0</v>
      </c>
      <c r="I2047" s="1">
        <v>41527</v>
      </c>
      <c r="J2047">
        <v>92</v>
      </c>
      <c r="K2047">
        <v>76</v>
      </c>
      <c r="L2047">
        <v>14</v>
      </c>
      <c r="M2047">
        <v>74</v>
      </c>
      <c r="N2047">
        <v>13</v>
      </c>
      <c r="O2047">
        <v>5</v>
      </c>
      <c r="P2047">
        <v>10</v>
      </c>
      <c r="Q2047">
        <v>2</v>
      </c>
      <c r="R2047">
        <v>5</v>
      </c>
      <c r="S2047">
        <v>4</v>
      </c>
      <c r="T2047">
        <v>8</v>
      </c>
      <c r="U2047">
        <v>0</v>
      </c>
      <c r="V2047">
        <v>0</v>
      </c>
      <c r="W2047" t="s">
        <v>27</v>
      </c>
      <c r="X2047">
        <v>0</v>
      </c>
    </row>
    <row r="2048" spans="2:24" x14ac:dyDescent="0.2">
      <c r="B2048">
        <v>7938</v>
      </c>
      <c r="C2048">
        <v>1959</v>
      </c>
      <c r="D2048" t="s">
        <v>40</v>
      </c>
      <c r="E2048" t="s">
        <v>36</v>
      </c>
      <c r="F2048" t="s">
        <v>2267</v>
      </c>
      <c r="G2048">
        <v>0</v>
      </c>
      <c r="H2048">
        <v>1</v>
      </c>
      <c r="I2048" s="1">
        <v>41343</v>
      </c>
      <c r="J2048">
        <v>92</v>
      </c>
      <c r="K2048">
        <v>350</v>
      </c>
      <c r="L2048">
        <v>8</v>
      </c>
      <c r="M2048">
        <v>66</v>
      </c>
      <c r="N2048">
        <v>17</v>
      </c>
      <c r="O2048">
        <v>4</v>
      </c>
      <c r="P2048">
        <v>4</v>
      </c>
      <c r="Q2048">
        <v>2</v>
      </c>
      <c r="R2048">
        <v>3</v>
      </c>
      <c r="S2048">
        <v>10</v>
      </c>
      <c r="T2048">
        <v>3</v>
      </c>
      <c r="U2048">
        <v>0</v>
      </c>
      <c r="V2048">
        <v>0</v>
      </c>
      <c r="W2048" t="s">
        <v>46</v>
      </c>
      <c r="X2048">
        <v>0</v>
      </c>
    </row>
    <row r="2049" spans="2:24" x14ac:dyDescent="0.2">
      <c r="B2049">
        <v>961</v>
      </c>
      <c r="C2049">
        <v>1973</v>
      </c>
      <c r="D2049" t="s">
        <v>23</v>
      </c>
      <c r="E2049" t="s">
        <v>32</v>
      </c>
      <c r="F2049" t="s">
        <v>2268</v>
      </c>
      <c r="G2049">
        <v>0</v>
      </c>
      <c r="H2049">
        <v>1</v>
      </c>
      <c r="I2049" s="1">
        <v>41617</v>
      </c>
      <c r="J2049">
        <v>92</v>
      </c>
      <c r="K2049">
        <v>133</v>
      </c>
      <c r="L2049">
        <v>27</v>
      </c>
      <c r="M2049">
        <v>421</v>
      </c>
      <c r="N2049">
        <v>13</v>
      </c>
      <c r="O2049">
        <v>195</v>
      </c>
      <c r="P2049">
        <v>71</v>
      </c>
      <c r="Q2049">
        <v>2</v>
      </c>
      <c r="R2049">
        <v>7</v>
      </c>
      <c r="S2049">
        <v>5</v>
      </c>
      <c r="T2049">
        <v>4</v>
      </c>
      <c r="U2049">
        <v>0</v>
      </c>
      <c r="V2049">
        <v>0</v>
      </c>
      <c r="W2049" t="s">
        <v>27</v>
      </c>
      <c r="X2049">
        <v>0</v>
      </c>
    </row>
    <row r="2050" spans="2:24" x14ac:dyDescent="0.2">
      <c r="B2050">
        <v>1764</v>
      </c>
      <c r="C2050">
        <v>1976</v>
      </c>
      <c r="D2050" t="s">
        <v>23</v>
      </c>
      <c r="E2050" t="s">
        <v>28</v>
      </c>
      <c r="F2050" t="s">
        <v>2269</v>
      </c>
      <c r="G2050">
        <v>1</v>
      </c>
      <c r="H2050">
        <v>0</v>
      </c>
      <c r="I2050" s="1">
        <v>41525</v>
      </c>
      <c r="J2050">
        <v>92</v>
      </c>
      <c r="K2050">
        <v>100</v>
      </c>
      <c r="L2050">
        <v>2</v>
      </c>
      <c r="M2050">
        <v>128</v>
      </c>
      <c r="N2050">
        <v>23</v>
      </c>
      <c r="O2050">
        <v>7</v>
      </c>
      <c r="P2050">
        <v>10</v>
      </c>
      <c r="Q2050">
        <v>4</v>
      </c>
      <c r="R2050">
        <v>5</v>
      </c>
      <c r="S2050">
        <v>5</v>
      </c>
      <c r="T2050">
        <v>8</v>
      </c>
      <c r="U2050">
        <v>0</v>
      </c>
      <c r="V2050">
        <v>0</v>
      </c>
      <c r="W2050" t="s">
        <v>67</v>
      </c>
      <c r="X2050">
        <v>0</v>
      </c>
    </row>
    <row r="2051" spans="2:24" x14ac:dyDescent="0.2">
      <c r="B2051">
        <v>1916</v>
      </c>
      <c r="C2051">
        <v>1955</v>
      </c>
      <c r="D2051" t="s">
        <v>53</v>
      </c>
      <c r="E2051" t="s">
        <v>32</v>
      </c>
      <c r="F2051" t="s">
        <v>2270</v>
      </c>
      <c r="G2051">
        <v>0</v>
      </c>
      <c r="H2051">
        <v>1</v>
      </c>
      <c r="I2051" t="s">
        <v>749</v>
      </c>
      <c r="J2051">
        <v>92</v>
      </c>
      <c r="K2051">
        <v>188</v>
      </c>
      <c r="L2051">
        <v>3</v>
      </c>
      <c r="M2051">
        <v>180</v>
      </c>
      <c r="N2051">
        <v>20</v>
      </c>
      <c r="O2051">
        <v>3</v>
      </c>
      <c r="P2051">
        <v>43</v>
      </c>
      <c r="Q2051">
        <v>5</v>
      </c>
      <c r="R2051">
        <v>7</v>
      </c>
      <c r="S2051">
        <v>6</v>
      </c>
      <c r="T2051">
        <v>7</v>
      </c>
      <c r="U2051">
        <v>0</v>
      </c>
      <c r="V2051">
        <v>0</v>
      </c>
      <c r="W2051" t="s">
        <v>46</v>
      </c>
      <c r="X2051">
        <v>0</v>
      </c>
    </row>
    <row r="2052" spans="2:24" x14ac:dyDescent="0.2">
      <c r="B2052">
        <v>6941</v>
      </c>
      <c r="C2052">
        <v>1972</v>
      </c>
      <c r="D2052" t="s">
        <v>23</v>
      </c>
      <c r="E2052" t="s">
        <v>28</v>
      </c>
      <c r="F2052" t="s">
        <v>2271</v>
      </c>
      <c r="G2052">
        <v>0</v>
      </c>
      <c r="H2052">
        <v>0</v>
      </c>
      <c r="I2052" t="s">
        <v>394</v>
      </c>
      <c r="J2052">
        <v>92</v>
      </c>
      <c r="K2052">
        <v>17</v>
      </c>
      <c r="L2052">
        <v>8</v>
      </c>
      <c r="M2052">
        <v>12</v>
      </c>
      <c r="N2052">
        <v>11</v>
      </c>
      <c r="O2052">
        <v>15</v>
      </c>
      <c r="P2052">
        <v>32</v>
      </c>
      <c r="Q2052">
        <v>1</v>
      </c>
      <c r="R2052">
        <v>2</v>
      </c>
      <c r="S2052">
        <v>2</v>
      </c>
      <c r="T2052">
        <v>7</v>
      </c>
      <c r="U2052">
        <v>0</v>
      </c>
      <c r="V2052">
        <v>0</v>
      </c>
      <c r="W2052" t="s">
        <v>27</v>
      </c>
      <c r="X2052">
        <v>0</v>
      </c>
    </row>
    <row r="2053" spans="2:24" x14ac:dyDescent="0.2">
      <c r="B2053">
        <v>5562</v>
      </c>
      <c r="C2053">
        <v>1975</v>
      </c>
      <c r="D2053" t="s">
        <v>23</v>
      </c>
      <c r="E2053" t="s">
        <v>32</v>
      </c>
      <c r="F2053" t="s">
        <v>2272</v>
      </c>
      <c r="G2053">
        <v>0</v>
      </c>
      <c r="H2053">
        <v>1</v>
      </c>
      <c r="I2053" t="s">
        <v>2273</v>
      </c>
      <c r="J2053">
        <v>92</v>
      </c>
      <c r="K2053">
        <v>502</v>
      </c>
      <c r="L2053">
        <v>12</v>
      </c>
      <c r="M2053">
        <v>109</v>
      </c>
      <c r="N2053">
        <v>16</v>
      </c>
      <c r="O2053">
        <v>6</v>
      </c>
      <c r="P2053">
        <v>90</v>
      </c>
      <c r="Q2053">
        <v>2</v>
      </c>
      <c r="R2053">
        <v>7</v>
      </c>
      <c r="S2053">
        <v>10</v>
      </c>
      <c r="T2053">
        <v>6</v>
      </c>
      <c r="U2053">
        <v>0</v>
      </c>
      <c r="V2053">
        <v>0</v>
      </c>
      <c r="W2053" t="s">
        <v>27</v>
      </c>
      <c r="X2053">
        <v>0</v>
      </c>
    </row>
    <row r="2054" spans="2:24" x14ac:dyDescent="0.2">
      <c r="B2054">
        <v>1517</v>
      </c>
      <c r="C2054">
        <v>1970</v>
      </c>
      <c r="D2054" t="s">
        <v>23</v>
      </c>
      <c r="E2054" t="s">
        <v>28</v>
      </c>
      <c r="F2054" t="s">
        <v>2274</v>
      </c>
      <c r="G2054">
        <v>1</v>
      </c>
      <c r="H2054">
        <v>0</v>
      </c>
      <c r="I2054" t="s">
        <v>1491</v>
      </c>
      <c r="J2054">
        <v>92</v>
      </c>
      <c r="K2054">
        <v>3</v>
      </c>
      <c r="L2054">
        <v>9</v>
      </c>
      <c r="M2054">
        <v>13</v>
      </c>
      <c r="N2054">
        <v>2</v>
      </c>
      <c r="O2054">
        <v>12</v>
      </c>
      <c r="P2054">
        <v>12</v>
      </c>
      <c r="Q2054">
        <v>1</v>
      </c>
      <c r="R2054">
        <v>1</v>
      </c>
      <c r="S2054">
        <v>3</v>
      </c>
      <c r="T2054">
        <v>7</v>
      </c>
      <c r="U2054">
        <v>0</v>
      </c>
      <c r="V2054">
        <v>0</v>
      </c>
      <c r="W2054" t="s">
        <v>27</v>
      </c>
      <c r="X2054">
        <v>0</v>
      </c>
    </row>
    <row r="2055" spans="2:24" x14ac:dyDescent="0.2">
      <c r="B2055">
        <v>7286</v>
      </c>
      <c r="C2055">
        <v>1969</v>
      </c>
      <c r="D2055" t="s">
        <v>23</v>
      </c>
      <c r="E2055" t="s">
        <v>36</v>
      </c>
      <c r="F2055" t="s">
        <v>2275</v>
      </c>
      <c r="G2055">
        <v>1</v>
      </c>
      <c r="H2055">
        <v>0</v>
      </c>
      <c r="I2055" t="s">
        <v>2276</v>
      </c>
      <c r="J2055">
        <v>92</v>
      </c>
      <c r="K2055">
        <v>13</v>
      </c>
      <c r="L2055">
        <v>6</v>
      </c>
      <c r="M2055">
        <v>15</v>
      </c>
      <c r="N2055">
        <v>3</v>
      </c>
      <c r="O2055">
        <v>5</v>
      </c>
      <c r="P2055">
        <v>13</v>
      </c>
      <c r="Q2055">
        <v>1</v>
      </c>
      <c r="R2055">
        <v>2</v>
      </c>
      <c r="S2055">
        <v>2</v>
      </c>
      <c r="T2055">
        <v>10</v>
      </c>
      <c r="U2055">
        <v>0</v>
      </c>
      <c r="V2055">
        <v>0</v>
      </c>
      <c r="W2055" t="s">
        <v>38</v>
      </c>
      <c r="X2055">
        <v>0</v>
      </c>
    </row>
    <row r="2056" spans="2:24" x14ac:dyDescent="0.2">
      <c r="B2056">
        <v>4687</v>
      </c>
      <c r="C2056">
        <v>1959</v>
      </c>
      <c r="D2056" t="s">
        <v>53</v>
      </c>
      <c r="E2056" t="s">
        <v>32</v>
      </c>
      <c r="F2056" t="s">
        <v>2277</v>
      </c>
      <c r="G2056">
        <v>0</v>
      </c>
      <c r="H2056">
        <v>0</v>
      </c>
      <c r="I2056" t="s">
        <v>1444</v>
      </c>
      <c r="J2056">
        <v>92</v>
      </c>
      <c r="K2056">
        <v>674</v>
      </c>
      <c r="L2056">
        <v>92</v>
      </c>
      <c r="M2056">
        <v>736</v>
      </c>
      <c r="N2056">
        <v>39</v>
      </c>
      <c r="O2056">
        <v>0</v>
      </c>
      <c r="P2056">
        <v>92</v>
      </c>
      <c r="Q2056">
        <v>1</v>
      </c>
      <c r="R2056">
        <v>3</v>
      </c>
      <c r="S2056">
        <v>9</v>
      </c>
      <c r="T2056">
        <v>1</v>
      </c>
      <c r="U2056">
        <v>0</v>
      </c>
      <c r="V2056">
        <v>0</v>
      </c>
      <c r="W2056" t="s">
        <v>27</v>
      </c>
      <c r="X2056">
        <v>0</v>
      </c>
    </row>
    <row r="2057" spans="2:24" x14ac:dyDescent="0.2">
      <c r="B2057">
        <v>5631</v>
      </c>
      <c r="C2057">
        <v>1992</v>
      </c>
      <c r="D2057" t="s">
        <v>23</v>
      </c>
      <c r="E2057" t="s">
        <v>28</v>
      </c>
      <c r="F2057" t="s">
        <v>2278</v>
      </c>
      <c r="G2057">
        <v>0</v>
      </c>
      <c r="H2057">
        <v>0</v>
      </c>
      <c r="I2057" s="1">
        <v>41310</v>
      </c>
      <c r="J2057">
        <v>92</v>
      </c>
      <c r="K2057">
        <v>202</v>
      </c>
      <c r="L2057">
        <v>47</v>
      </c>
      <c r="M2057">
        <v>197</v>
      </c>
      <c r="N2057">
        <v>55</v>
      </c>
      <c r="O2057">
        <v>42</v>
      </c>
      <c r="P2057">
        <v>149</v>
      </c>
      <c r="Q2057">
        <v>1</v>
      </c>
      <c r="R2057">
        <v>5</v>
      </c>
      <c r="S2057">
        <v>8</v>
      </c>
      <c r="T2057">
        <v>4</v>
      </c>
      <c r="U2057">
        <v>0</v>
      </c>
      <c r="V2057">
        <v>0</v>
      </c>
      <c r="W2057" t="s">
        <v>35</v>
      </c>
      <c r="X2057">
        <v>0</v>
      </c>
    </row>
    <row r="2058" spans="2:24" x14ac:dyDescent="0.2">
      <c r="B2058">
        <v>1951</v>
      </c>
      <c r="C2058">
        <v>1982</v>
      </c>
      <c r="D2058" t="s">
        <v>118</v>
      </c>
      <c r="E2058" t="s">
        <v>32</v>
      </c>
      <c r="F2058" t="s">
        <v>2279</v>
      </c>
      <c r="G2058">
        <v>0</v>
      </c>
      <c r="H2058">
        <v>0</v>
      </c>
      <c r="I2058" t="s">
        <v>1634</v>
      </c>
      <c r="J2058">
        <v>92</v>
      </c>
      <c r="K2058">
        <v>228</v>
      </c>
      <c r="L2058">
        <v>122</v>
      </c>
      <c r="M2058">
        <v>122</v>
      </c>
      <c r="N2058">
        <v>208</v>
      </c>
      <c r="O2058">
        <v>129</v>
      </c>
      <c r="P2058">
        <v>30</v>
      </c>
      <c r="Q2058">
        <v>6</v>
      </c>
      <c r="R2058">
        <v>11</v>
      </c>
      <c r="S2058">
        <v>8</v>
      </c>
      <c r="T2058">
        <v>9</v>
      </c>
      <c r="U2058">
        <v>0</v>
      </c>
      <c r="V2058">
        <v>0</v>
      </c>
      <c r="W2058" t="s">
        <v>27</v>
      </c>
      <c r="X2058">
        <v>0</v>
      </c>
    </row>
    <row r="2059" spans="2:24" x14ac:dyDescent="0.2">
      <c r="B2059">
        <v>123</v>
      </c>
      <c r="C2059">
        <v>1952</v>
      </c>
      <c r="D2059" t="s">
        <v>23</v>
      </c>
      <c r="E2059" t="s">
        <v>55</v>
      </c>
      <c r="F2059" t="s">
        <v>2280</v>
      </c>
      <c r="G2059">
        <v>0</v>
      </c>
      <c r="H2059">
        <v>1</v>
      </c>
      <c r="I2059" s="1">
        <v>41426</v>
      </c>
      <c r="J2059">
        <v>92</v>
      </c>
      <c r="K2059">
        <v>544</v>
      </c>
      <c r="L2059">
        <v>35</v>
      </c>
      <c r="M2059">
        <v>133</v>
      </c>
      <c r="N2059">
        <v>23</v>
      </c>
      <c r="O2059">
        <v>151</v>
      </c>
      <c r="P2059">
        <v>107</v>
      </c>
      <c r="Q2059">
        <v>2</v>
      </c>
      <c r="R2059">
        <v>4</v>
      </c>
      <c r="S2059">
        <v>4</v>
      </c>
      <c r="T2059">
        <v>2</v>
      </c>
      <c r="U2059">
        <v>0</v>
      </c>
      <c r="V2059">
        <v>0</v>
      </c>
      <c r="W2059" t="s">
        <v>38</v>
      </c>
      <c r="X2059">
        <v>0</v>
      </c>
    </row>
    <row r="2060" spans="2:24" x14ac:dyDescent="0.2">
      <c r="B2060">
        <v>9451</v>
      </c>
      <c r="C2060">
        <v>1966</v>
      </c>
      <c r="D2060" t="s">
        <v>23</v>
      </c>
      <c r="E2060" t="s">
        <v>32</v>
      </c>
      <c r="F2060" t="s">
        <v>2281</v>
      </c>
      <c r="G2060">
        <v>0</v>
      </c>
      <c r="H2060">
        <v>1</v>
      </c>
      <c r="I2060" t="s">
        <v>269</v>
      </c>
      <c r="J2060">
        <v>92</v>
      </c>
      <c r="K2060">
        <v>811</v>
      </c>
      <c r="L2060">
        <v>76</v>
      </c>
      <c r="M2060">
        <v>428</v>
      </c>
      <c r="N2060">
        <v>99</v>
      </c>
      <c r="O2060">
        <v>137</v>
      </c>
      <c r="P2060">
        <v>107</v>
      </c>
      <c r="Q2060">
        <v>3</v>
      </c>
      <c r="R2060">
        <v>10</v>
      </c>
      <c r="S2060">
        <v>9</v>
      </c>
      <c r="T2060">
        <v>7</v>
      </c>
      <c r="U2060">
        <v>0</v>
      </c>
      <c r="V2060">
        <v>0</v>
      </c>
      <c r="W2060" t="s">
        <v>31</v>
      </c>
      <c r="X2060">
        <v>0</v>
      </c>
    </row>
    <row r="2061" spans="2:24" x14ac:dyDescent="0.2">
      <c r="B2061">
        <v>7396</v>
      </c>
      <c r="C2061">
        <v>1967</v>
      </c>
      <c r="D2061" t="s">
        <v>23</v>
      </c>
      <c r="E2061" t="s">
        <v>32</v>
      </c>
      <c r="F2061" t="s">
        <v>2282</v>
      </c>
      <c r="G2061">
        <v>0</v>
      </c>
      <c r="H2061">
        <v>0</v>
      </c>
      <c r="I2061" s="1">
        <v>41193</v>
      </c>
      <c r="J2061">
        <v>92</v>
      </c>
      <c r="K2061">
        <v>342</v>
      </c>
      <c r="L2061">
        <v>51</v>
      </c>
      <c r="M2061">
        <v>936</v>
      </c>
      <c r="N2061">
        <v>207</v>
      </c>
      <c r="O2061">
        <v>35</v>
      </c>
      <c r="P2061">
        <v>26</v>
      </c>
      <c r="Q2061">
        <v>1</v>
      </c>
      <c r="R2061">
        <v>5</v>
      </c>
      <c r="S2061">
        <v>12</v>
      </c>
      <c r="T2061">
        <v>3</v>
      </c>
      <c r="U2061">
        <v>0</v>
      </c>
      <c r="V2061">
        <v>0</v>
      </c>
      <c r="W2061" t="s">
        <v>27</v>
      </c>
      <c r="X2061">
        <v>1</v>
      </c>
    </row>
    <row r="2062" spans="2:24" x14ac:dyDescent="0.2">
      <c r="B2062">
        <v>3298</v>
      </c>
      <c r="C2062">
        <v>1957</v>
      </c>
      <c r="D2062" t="s">
        <v>53</v>
      </c>
      <c r="E2062" t="s">
        <v>32</v>
      </c>
      <c r="F2062" t="s">
        <v>2283</v>
      </c>
      <c r="G2062">
        <v>0</v>
      </c>
      <c r="H2062">
        <v>1</v>
      </c>
      <c r="I2062" s="1">
        <v>41132</v>
      </c>
      <c r="J2062">
        <v>92</v>
      </c>
      <c r="K2062">
        <v>856</v>
      </c>
      <c r="L2062">
        <v>0</v>
      </c>
      <c r="M2062">
        <v>76</v>
      </c>
      <c r="N2062">
        <v>12</v>
      </c>
      <c r="O2062">
        <v>9</v>
      </c>
      <c r="P2062">
        <v>199</v>
      </c>
      <c r="Q2062">
        <v>7</v>
      </c>
      <c r="R2062">
        <v>9</v>
      </c>
      <c r="S2062">
        <v>9</v>
      </c>
      <c r="T2062">
        <v>8</v>
      </c>
      <c r="U2062">
        <v>0</v>
      </c>
      <c r="V2062">
        <v>0</v>
      </c>
      <c r="W2062" t="s">
        <v>67</v>
      </c>
      <c r="X2062">
        <v>0</v>
      </c>
    </row>
    <row r="2063" spans="2:24" x14ac:dyDescent="0.2">
      <c r="B2063">
        <v>6730</v>
      </c>
      <c r="C2063">
        <v>1955</v>
      </c>
      <c r="D2063" t="s">
        <v>23</v>
      </c>
      <c r="E2063" t="s">
        <v>32</v>
      </c>
      <c r="F2063" t="s">
        <v>2284</v>
      </c>
      <c r="G2063">
        <v>1</v>
      </c>
      <c r="H2063">
        <v>1</v>
      </c>
      <c r="I2063" s="1">
        <v>40979</v>
      </c>
      <c r="J2063">
        <v>92</v>
      </c>
      <c r="K2063">
        <v>34</v>
      </c>
      <c r="L2063">
        <v>1</v>
      </c>
      <c r="M2063">
        <v>14</v>
      </c>
      <c r="N2063">
        <v>0</v>
      </c>
      <c r="O2063">
        <v>0</v>
      </c>
      <c r="P2063">
        <v>5</v>
      </c>
      <c r="Q2063">
        <v>3</v>
      </c>
      <c r="R2063">
        <v>2</v>
      </c>
      <c r="S2063">
        <v>3</v>
      </c>
      <c r="T2063">
        <v>8</v>
      </c>
      <c r="U2063">
        <v>0</v>
      </c>
      <c r="V2063">
        <v>1</v>
      </c>
      <c r="W2063" t="s">
        <v>27</v>
      </c>
      <c r="X2063">
        <v>0</v>
      </c>
    </row>
    <row r="2064" spans="2:24" x14ac:dyDescent="0.2">
      <c r="B2064">
        <v>9916</v>
      </c>
      <c r="C2064">
        <v>1955</v>
      </c>
      <c r="D2064" t="s">
        <v>23</v>
      </c>
      <c r="E2064" t="s">
        <v>32</v>
      </c>
      <c r="F2064" t="s">
        <v>2284</v>
      </c>
      <c r="G2064">
        <v>1</v>
      </c>
      <c r="H2064">
        <v>1</v>
      </c>
      <c r="I2064" s="1">
        <v>40979</v>
      </c>
      <c r="J2064">
        <v>92</v>
      </c>
      <c r="K2064">
        <v>34</v>
      </c>
      <c r="L2064">
        <v>1</v>
      </c>
      <c r="M2064">
        <v>14</v>
      </c>
      <c r="N2064">
        <v>0</v>
      </c>
      <c r="O2064">
        <v>0</v>
      </c>
      <c r="P2064">
        <v>5</v>
      </c>
      <c r="Q2064">
        <v>3</v>
      </c>
      <c r="R2064">
        <v>2</v>
      </c>
      <c r="S2064">
        <v>3</v>
      </c>
      <c r="T2064">
        <v>8</v>
      </c>
      <c r="U2064">
        <v>0</v>
      </c>
      <c r="V2064">
        <v>1</v>
      </c>
      <c r="W2064" t="s">
        <v>67</v>
      </c>
      <c r="X2064">
        <v>0</v>
      </c>
    </row>
    <row r="2065" spans="2:24" x14ac:dyDescent="0.2">
      <c r="B2065">
        <v>2227</v>
      </c>
      <c r="C2065">
        <v>1959</v>
      </c>
      <c r="D2065" t="s">
        <v>43</v>
      </c>
      <c r="E2065" t="s">
        <v>36</v>
      </c>
      <c r="F2065" t="s">
        <v>2285</v>
      </c>
      <c r="G2065">
        <v>0</v>
      </c>
      <c r="H2065">
        <v>0</v>
      </c>
      <c r="I2065" t="s">
        <v>245</v>
      </c>
      <c r="J2065">
        <v>92</v>
      </c>
      <c r="K2065">
        <v>45</v>
      </c>
      <c r="L2065">
        <v>47</v>
      </c>
      <c r="M2065">
        <v>52</v>
      </c>
      <c r="N2065">
        <v>21</v>
      </c>
      <c r="O2065">
        <v>20</v>
      </c>
      <c r="P2065">
        <v>25</v>
      </c>
      <c r="Q2065">
        <v>2</v>
      </c>
      <c r="R2065">
        <v>3</v>
      </c>
      <c r="S2065">
        <v>5</v>
      </c>
      <c r="T2065">
        <v>6</v>
      </c>
      <c r="U2065">
        <v>0</v>
      </c>
      <c r="V2065">
        <v>0</v>
      </c>
      <c r="W2065" t="s">
        <v>67</v>
      </c>
      <c r="X2065">
        <v>0</v>
      </c>
    </row>
    <row r="2066" spans="2:24" x14ac:dyDescent="0.2">
      <c r="B2066">
        <v>946</v>
      </c>
      <c r="C2066">
        <v>1959</v>
      </c>
      <c r="D2066" t="s">
        <v>43</v>
      </c>
      <c r="E2066" t="s">
        <v>36</v>
      </c>
      <c r="F2066" t="s">
        <v>2285</v>
      </c>
      <c r="G2066">
        <v>0</v>
      </c>
      <c r="H2066">
        <v>0</v>
      </c>
      <c r="I2066" t="s">
        <v>245</v>
      </c>
      <c r="J2066">
        <v>92</v>
      </c>
      <c r="K2066">
        <v>45</v>
      </c>
      <c r="L2066">
        <v>47</v>
      </c>
      <c r="M2066">
        <v>52</v>
      </c>
      <c r="N2066">
        <v>21</v>
      </c>
      <c r="O2066">
        <v>20</v>
      </c>
      <c r="P2066">
        <v>25</v>
      </c>
      <c r="Q2066">
        <v>2</v>
      </c>
      <c r="R2066">
        <v>3</v>
      </c>
      <c r="S2066">
        <v>5</v>
      </c>
      <c r="T2066">
        <v>6</v>
      </c>
      <c r="U2066">
        <v>0</v>
      </c>
      <c r="V2066">
        <v>0</v>
      </c>
      <c r="W2066" t="s">
        <v>27</v>
      </c>
      <c r="X2066">
        <v>0</v>
      </c>
    </row>
    <row r="2067" spans="2:24" x14ac:dyDescent="0.2">
      <c r="B2067">
        <v>3745</v>
      </c>
      <c r="C2067">
        <v>1989</v>
      </c>
      <c r="D2067" t="s">
        <v>43</v>
      </c>
      <c r="E2067" t="s">
        <v>32</v>
      </c>
      <c r="F2067" t="s">
        <v>2286</v>
      </c>
      <c r="G2067">
        <v>1</v>
      </c>
      <c r="H2067">
        <v>0</v>
      </c>
      <c r="I2067" s="1">
        <v>41008</v>
      </c>
      <c r="J2067">
        <v>92</v>
      </c>
      <c r="K2067">
        <v>5</v>
      </c>
      <c r="L2067">
        <v>36</v>
      </c>
      <c r="M2067">
        <v>7</v>
      </c>
      <c r="N2067">
        <v>0</v>
      </c>
      <c r="O2067">
        <v>10</v>
      </c>
      <c r="P2067">
        <v>45</v>
      </c>
      <c r="Q2067">
        <v>2</v>
      </c>
      <c r="R2067">
        <v>3</v>
      </c>
      <c r="S2067">
        <v>3</v>
      </c>
      <c r="T2067">
        <v>8</v>
      </c>
      <c r="U2067">
        <v>0</v>
      </c>
      <c r="V2067">
        <v>0</v>
      </c>
      <c r="W2067" t="s">
        <v>50</v>
      </c>
      <c r="X2067">
        <v>0</v>
      </c>
    </row>
    <row r="2068" spans="2:24" x14ac:dyDescent="0.2">
      <c r="B2068">
        <v>4094</v>
      </c>
      <c r="C2068">
        <v>1962</v>
      </c>
      <c r="D2068" t="s">
        <v>23</v>
      </c>
      <c r="E2068" t="s">
        <v>32</v>
      </c>
      <c r="F2068" t="s">
        <v>2287</v>
      </c>
      <c r="G2068">
        <v>1</v>
      </c>
      <c r="H2068">
        <v>1</v>
      </c>
      <c r="I2068" t="s">
        <v>931</v>
      </c>
      <c r="J2068">
        <v>92</v>
      </c>
      <c r="K2068">
        <v>201</v>
      </c>
      <c r="L2068">
        <v>2</v>
      </c>
      <c r="M2068">
        <v>43</v>
      </c>
      <c r="N2068">
        <v>3</v>
      </c>
      <c r="O2068">
        <v>5</v>
      </c>
      <c r="P2068">
        <v>35</v>
      </c>
      <c r="Q2068">
        <v>4</v>
      </c>
      <c r="R2068">
        <v>5</v>
      </c>
      <c r="S2068">
        <v>5</v>
      </c>
      <c r="T2068">
        <v>6</v>
      </c>
      <c r="U2068">
        <v>0</v>
      </c>
      <c r="V2068">
        <v>0</v>
      </c>
      <c r="W2068" t="s">
        <v>38</v>
      </c>
      <c r="X2068">
        <v>0</v>
      </c>
    </row>
    <row r="2069" spans="2:24" x14ac:dyDescent="0.2">
      <c r="B2069">
        <v>8588</v>
      </c>
      <c r="C2069">
        <v>1962</v>
      </c>
      <c r="D2069" t="s">
        <v>23</v>
      </c>
      <c r="E2069" t="s">
        <v>32</v>
      </c>
      <c r="F2069" t="s">
        <v>2287</v>
      </c>
      <c r="G2069">
        <v>1</v>
      </c>
      <c r="H2069">
        <v>1</v>
      </c>
      <c r="I2069" t="s">
        <v>931</v>
      </c>
      <c r="J2069">
        <v>92</v>
      </c>
      <c r="K2069">
        <v>201</v>
      </c>
      <c r="L2069">
        <v>2</v>
      </c>
      <c r="M2069">
        <v>43</v>
      </c>
      <c r="N2069">
        <v>3</v>
      </c>
      <c r="O2069">
        <v>5</v>
      </c>
      <c r="P2069">
        <v>35</v>
      </c>
      <c r="Q2069">
        <v>4</v>
      </c>
      <c r="R2069">
        <v>5</v>
      </c>
      <c r="S2069">
        <v>5</v>
      </c>
      <c r="T2069">
        <v>6</v>
      </c>
      <c r="U2069">
        <v>0</v>
      </c>
      <c r="V2069">
        <v>0</v>
      </c>
      <c r="W2069" t="s">
        <v>46</v>
      </c>
      <c r="X2069">
        <v>0</v>
      </c>
    </row>
    <row r="2070" spans="2:24" x14ac:dyDescent="0.2">
      <c r="B2070">
        <v>3916</v>
      </c>
      <c r="C2070">
        <v>1972</v>
      </c>
      <c r="D2070" t="s">
        <v>40</v>
      </c>
      <c r="E2070" t="s">
        <v>36</v>
      </c>
      <c r="F2070" t="s">
        <v>2288</v>
      </c>
      <c r="G2070">
        <v>1</v>
      </c>
      <c r="H2070">
        <v>0</v>
      </c>
      <c r="I2070" t="s">
        <v>2289</v>
      </c>
      <c r="J2070">
        <v>92</v>
      </c>
      <c r="K2070">
        <v>639</v>
      </c>
      <c r="L2070">
        <v>8</v>
      </c>
      <c r="M2070">
        <v>166</v>
      </c>
      <c r="N2070">
        <v>11</v>
      </c>
      <c r="O2070">
        <v>8</v>
      </c>
      <c r="P2070">
        <v>58</v>
      </c>
      <c r="Q2070">
        <v>3</v>
      </c>
      <c r="R2070">
        <v>7</v>
      </c>
      <c r="S2070">
        <v>12</v>
      </c>
      <c r="T2070">
        <v>7</v>
      </c>
      <c r="U2070">
        <v>0</v>
      </c>
      <c r="V2070">
        <v>0</v>
      </c>
      <c r="W2070" t="s">
        <v>27</v>
      </c>
      <c r="X2070">
        <v>0</v>
      </c>
    </row>
    <row r="2071" spans="2:24" x14ac:dyDescent="0.2">
      <c r="B2071">
        <v>9135</v>
      </c>
      <c r="C2071">
        <v>1951</v>
      </c>
      <c r="D2071" t="s">
        <v>23</v>
      </c>
      <c r="E2071" t="s">
        <v>36</v>
      </c>
      <c r="F2071" t="s">
        <v>2290</v>
      </c>
      <c r="G2071">
        <v>1</v>
      </c>
      <c r="H2071">
        <v>1</v>
      </c>
      <c r="I2071" s="1">
        <v>41068</v>
      </c>
      <c r="J2071">
        <v>92</v>
      </c>
      <c r="K2071">
        <v>13</v>
      </c>
      <c r="L2071">
        <v>2</v>
      </c>
      <c r="M2071">
        <v>21</v>
      </c>
      <c r="N2071">
        <v>4</v>
      </c>
      <c r="O2071">
        <v>0</v>
      </c>
      <c r="P2071">
        <v>24</v>
      </c>
      <c r="Q2071">
        <v>2</v>
      </c>
      <c r="R2071">
        <v>1</v>
      </c>
      <c r="S2071">
        <v>2</v>
      </c>
      <c r="T2071">
        <v>8</v>
      </c>
      <c r="U2071">
        <v>0</v>
      </c>
      <c r="V2071">
        <v>0</v>
      </c>
      <c r="W2071" t="s">
        <v>27</v>
      </c>
      <c r="X2071">
        <v>0</v>
      </c>
    </row>
    <row r="2072" spans="2:24" x14ac:dyDescent="0.2">
      <c r="B2072">
        <v>1755</v>
      </c>
      <c r="C2072">
        <v>1989</v>
      </c>
      <c r="D2072" t="s">
        <v>43</v>
      </c>
      <c r="E2072" t="s">
        <v>36</v>
      </c>
      <c r="F2072" t="s">
        <v>2291</v>
      </c>
      <c r="G2072">
        <v>1</v>
      </c>
      <c r="H2072">
        <v>0</v>
      </c>
      <c r="I2072" s="1">
        <v>41947</v>
      </c>
      <c r="J2072">
        <v>93</v>
      </c>
      <c r="K2072">
        <v>30</v>
      </c>
      <c r="L2072">
        <v>11</v>
      </c>
      <c r="M2072">
        <v>25</v>
      </c>
      <c r="N2072">
        <v>29</v>
      </c>
      <c r="O2072">
        <v>1</v>
      </c>
      <c r="P2072">
        <v>18</v>
      </c>
      <c r="Q2072">
        <v>1</v>
      </c>
      <c r="R2072">
        <v>1</v>
      </c>
      <c r="S2072">
        <v>4</v>
      </c>
      <c r="T2072">
        <v>3</v>
      </c>
      <c r="U2072">
        <v>0</v>
      </c>
      <c r="V2072">
        <v>0</v>
      </c>
      <c r="W2072" t="s">
        <v>67</v>
      </c>
      <c r="X2072">
        <v>0</v>
      </c>
    </row>
    <row r="2073" spans="2:24" x14ac:dyDescent="0.2">
      <c r="B2073">
        <v>2875</v>
      </c>
      <c r="C2073">
        <v>1979</v>
      </c>
      <c r="D2073" t="s">
        <v>23</v>
      </c>
      <c r="E2073" t="s">
        <v>32</v>
      </c>
      <c r="F2073" t="s">
        <v>2292</v>
      </c>
      <c r="G2073">
        <v>0</v>
      </c>
      <c r="H2073">
        <v>0</v>
      </c>
      <c r="I2073" s="1">
        <v>41732</v>
      </c>
      <c r="J2073">
        <v>93</v>
      </c>
      <c r="K2073">
        <v>444</v>
      </c>
      <c r="L2073">
        <v>44</v>
      </c>
      <c r="M2073">
        <v>382</v>
      </c>
      <c r="N2073">
        <v>11</v>
      </c>
      <c r="O2073">
        <v>8</v>
      </c>
      <c r="P2073">
        <v>17</v>
      </c>
      <c r="Q2073">
        <v>1</v>
      </c>
      <c r="R2073">
        <v>3</v>
      </c>
      <c r="S2073">
        <v>13</v>
      </c>
      <c r="T2073">
        <v>2</v>
      </c>
      <c r="U2073">
        <v>0</v>
      </c>
      <c r="V2073">
        <v>1</v>
      </c>
      <c r="W2073" t="s">
        <v>27</v>
      </c>
      <c r="X2073">
        <v>0</v>
      </c>
    </row>
    <row r="2074" spans="2:24" x14ac:dyDescent="0.2">
      <c r="B2074">
        <v>2008</v>
      </c>
      <c r="C2074">
        <v>1979</v>
      </c>
      <c r="D2074" t="s">
        <v>23</v>
      </c>
      <c r="E2074" t="s">
        <v>32</v>
      </c>
      <c r="F2074" t="s">
        <v>2293</v>
      </c>
      <c r="G2074">
        <v>0</v>
      </c>
      <c r="H2074">
        <v>0</v>
      </c>
      <c r="I2074" s="1">
        <v>41914</v>
      </c>
      <c r="J2074">
        <v>93</v>
      </c>
      <c r="K2074">
        <v>372</v>
      </c>
      <c r="L2074">
        <v>23</v>
      </c>
      <c r="M2074">
        <v>384</v>
      </c>
      <c r="N2074">
        <v>250</v>
      </c>
      <c r="O2074">
        <v>12</v>
      </c>
      <c r="P2074">
        <v>108</v>
      </c>
      <c r="Q2074">
        <v>1</v>
      </c>
      <c r="R2074">
        <v>4</v>
      </c>
      <c r="S2074">
        <v>9</v>
      </c>
      <c r="T2074">
        <v>2</v>
      </c>
      <c r="U2074">
        <v>0</v>
      </c>
      <c r="V2074">
        <v>0</v>
      </c>
      <c r="W2074" t="s">
        <v>67</v>
      </c>
      <c r="X2074">
        <v>1</v>
      </c>
    </row>
    <row r="2075" spans="2:24" x14ac:dyDescent="0.2">
      <c r="B2075">
        <v>10925</v>
      </c>
      <c r="C2075">
        <v>1984</v>
      </c>
      <c r="D2075" t="s">
        <v>23</v>
      </c>
      <c r="E2075" t="s">
        <v>32</v>
      </c>
      <c r="F2075" t="s">
        <v>2294</v>
      </c>
      <c r="G2075">
        <v>0</v>
      </c>
      <c r="H2075">
        <v>0</v>
      </c>
      <c r="I2075" t="s">
        <v>710</v>
      </c>
      <c r="J2075">
        <v>93</v>
      </c>
      <c r="K2075">
        <v>255</v>
      </c>
      <c r="L2075">
        <v>31</v>
      </c>
      <c r="M2075">
        <v>446</v>
      </c>
      <c r="N2075">
        <v>40</v>
      </c>
      <c r="O2075">
        <v>56</v>
      </c>
      <c r="P2075">
        <v>175</v>
      </c>
      <c r="Q2075">
        <v>1</v>
      </c>
      <c r="R2075">
        <v>3</v>
      </c>
      <c r="S2075">
        <v>11</v>
      </c>
      <c r="T2075">
        <v>1</v>
      </c>
      <c r="U2075">
        <v>0</v>
      </c>
      <c r="V2075">
        <v>0</v>
      </c>
      <c r="W2075" t="s">
        <v>67</v>
      </c>
      <c r="X2075">
        <v>0</v>
      </c>
    </row>
    <row r="2076" spans="2:24" x14ac:dyDescent="0.2">
      <c r="B2076">
        <v>1604</v>
      </c>
      <c r="C2076">
        <v>1961</v>
      </c>
      <c r="D2076" t="s">
        <v>53</v>
      </c>
      <c r="E2076" t="s">
        <v>32</v>
      </c>
      <c r="F2076" t="s">
        <v>2295</v>
      </c>
      <c r="G2076">
        <v>0</v>
      </c>
      <c r="H2076">
        <v>1</v>
      </c>
      <c r="I2076" t="s">
        <v>1141</v>
      </c>
      <c r="J2076">
        <v>93</v>
      </c>
      <c r="K2076">
        <v>184</v>
      </c>
      <c r="L2076">
        <v>2</v>
      </c>
      <c r="M2076">
        <v>19</v>
      </c>
      <c r="N2076">
        <v>8</v>
      </c>
      <c r="O2076">
        <v>8</v>
      </c>
      <c r="P2076">
        <v>4</v>
      </c>
      <c r="Q2076">
        <v>3</v>
      </c>
      <c r="R2076">
        <v>2</v>
      </c>
      <c r="S2076">
        <v>6</v>
      </c>
      <c r="T2076">
        <v>5</v>
      </c>
      <c r="U2076">
        <v>0</v>
      </c>
      <c r="V2076">
        <v>0</v>
      </c>
      <c r="W2076" t="s">
        <v>27</v>
      </c>
      <c r="X2076">
        <v>0</v>
      </c>
    </row>
    <row r="2077" spans="2:24" x14ac:dyDescent="0.2">
      <c r="B2077">
        <v>5389</v>
      </c>
      <c r="C2077">
        <v>1965</v>
      </c>
      <c r="D2077" t="s">
        <v>23</v>
      </c>
      <c r="E2077" t="s">
        <v>32</v>
      </c>
      <c r="F2077" t="s">
        <v>2296</v>
      </c>
      <c r="G2077">
        <v>0</v>
      </c>
      <c r="H2077">
        <v>2</v>
      </c>
      <c r="I2077" t="s">
        <v>883</v>
      </c>
      <c r="J2077">
        <v>93</v>
      </c>
      <c r="K2077">
        <v>238</v>
      </c>
      <c r="L2077">
        <v>17</v>
      </c>
      <c r="M2077">
        <v>68</v>
      </c>
      <c r="N2077">
        <v>8</v>
      </c>
      <c r="O2077">
        <v>10</v>
      </c>
      <c r="P2077">
        <v>6</v>
      </c>
      <c r="Q2077">
        <v>3</v>
      </c>
      <c r="R2077">
        <v>6</v>
      </c>
      <c r="S2077">
        <v>5</v>
      </c>
      <c r="T2077">
        <v>7</v>
      </c>
      <c r="U2077">
        <v>0</v>
      </c>
      <c r="V2077">
        <v>0</v>
      </c>
      <c r="W2077" t="s">
        <v>27</v>
      </c>
      <c r="X2077">
        <v>1</v>
      </c>
    </row>
    <row r="2078" spans="2:24" x14ac:dyDescent="0.2">
      <c r="B2078">
        <v>2878</v>
      </c>
      <c r="C2078">
        <v>1948</v>
      </c>
      <c r="D2078" t="s">
        <v>40</v>
      </c>
      <c r="E2078" t="s">
        <v>32</v>
      </c>
      <c r="F2078" t="s">
        <v>2297</v>
      </c>
      <c r="G2078">
        <v>0</v>
      </c>
      <c r="H2078">
        <v>1</v>
      </c>
      <c r="I2078" t="s">
        <v>510</v>
      </c>
      <c r="J2078">
        <v>93</v>
      </c>
      <c r="K2078">
        <v>162</v>
      </c>
      <c r="L2078">
        <v>31</v>
      </c>
      <c r="M2078">
        <v>127</v>
      </c>
      <c r="N2078">
        <v>8</v>
      </c>
      <c r="O2078">
        <v>17</v>
      </c>
      <c r="P2078">
        <v>69</v>
      </c>
      <c r="Q2078">
        <v>2</v>
      </c>
      <c r="R2078">
        <v>4</v>
      </c>
      <c r="S2078">
        <v>7</v>
      </c>
      <c r="T2078">
        <v>3</v>
      </c>
      <c r="U2078">
        <v>0</v>
      </c>
      <c r="V2078">
        <v>0</v>
      </c>
      <c r="W2078" t="s">
        <v>27</v>
      </c>
      <c r="X2078">
        <v>0</v>
      </c>
    </row>
    <row r="2079" spans="2:24" x14ac:dyDescent="0.2">
      <c r="B2079">
        <v>4440</v>
      </c>
      <c r="C2079">
        <v>1965</v>
      </c>
      <c r="D2079" t="s">
        <v>53</v>
      </c>
      <c r="E2079" t="s">
        <v>32</v>
      </c>
      <c r="F2079" t="s">
        <v>2298</v>
      </c>
      <c r="G2079">
        <v>0</v>
      </c>
      <c r="H2079">
        <v>1</v>
      </c>
      <c r="I2079" s="1">
        <v>41556</v>
      </c>
      <c r="J2079">
        <v>93</v>
      </c>
      <c r="K2079">
        <v>509</v>
      </c>
      <c r="L2079">
        <v>0</v>
      </c>
      <c r="M2079">
        <v>27</v>
      </c>
      <c r="N2079">
        <v>0</v>
      </c>
      <c r="O2079">
        <v>0</v>
      </c>
      <c r="P2079">
        <v>10</v>
      </c>
      <c r="Q2079">
        <v>1</v>
      </c>
      <c r="R2079">
        <v>8</v>
      </c>
      <c r="S2079">
        <v>6</v>
      </c>
      <c r="T2079">
        <v>7</v>
      </c>
      <c r="U2079">
        <v>0</v>
      </c>
      <c r="V2079">
        <v>0</v>
      </c>
      <c r="W2079" t="s">
        <v>67</v>
      </c>
      <c r="X2079">
        <v>1</v>
      </c>
    </row>
    <row r="2080" spans="2:24" x14ac:dyDescent="0.2">
      <c r="B2080">
        <v>1324</v>
      </c>
      <c r="C2080">
        <v>1989</v>
      </c>
      <c r="D2080" t="s">
        <v>23</v>
      </c>
      <c r="E2080" t="s">
        <v>32</v>
      </c>
      <c r="F2080" t="s">
        <v>2299</v>
      </c>
      <c r="G2080">
        <v>1</v>
      </c>
      <c r="H2080">
        <v>0</v>
      </c>
      <c r="I2080" t="s">
        <v>915</v>
      </c>
      <c r="J2080">
        <v>93</v>
      </c>
      <c r="K2080">
        <v>23</v>
      </c>
      <c r="L2080">
        <v>3</v>
      </c>
      <c r="M2080">
        <v>21</v>
      </c>
      <c r="N2080">
        <v>3</v>
      </c>
      <c r="O2080">
        <v>19</v>
      </c>
      <c r="P2080">
        <v>22</v>
      </c>
      <c r="Q2080">
        <v>2</v>
      </c>
      <c r="R2080">
        <v>3</v>
      </c>
      <c r="S2080">
        <v>3</v>
      </c>
      <c r="T2080">
        <v>8</v>
      </c>
      <c r="U2080">
        <v>0</v>
      </c>
      <c r="V2080">
        <v>0</v>
      </c>
      <c r="W2080" t="s">
        <v>50</v>
      </c>
      <c r="X2080">
        <v>0</v>
      </c>
    </row>
    <row r="2081" spans="2:24" x14ac:dyDescent="0.2">
      <c r="B2081">
        <v>6262</v>
      </c>
      <c r="C2081">
        <v>1963</v>
      </c>
      <c r="D2081" t="s">
        <v>53</v>
      </c>
      <c r="E2081" t="s">
        <v>28</v>
      </c>
      <c r="F2081" t="s">
        <v>2300</v>
      </c>
      <c r="G2081">
        <v>0</v>
      </c>
      <c r="H2081">
        <v>0</v>
      </c>
      <c r="I2081" s="1">
        <v>41551</v>
      </c>
      <c r="J2081">
        <v>93</v>
      </c>
      <c r="K2081">
        <v>816</v>
      </c>
      <c r="L2081">
        <v>42</v>
      </c>
      <c r="M2081">
        <v>450</v>
      </c>
      <c r="N2081">
        <v>55</v>
      </c>
      <c r="O2081">
        <v>56</v>
      </c>
      <c r="P2081">
        <v>154</v>
      </c>
      <c r="Q2081">
        <v>1</v>
      </c>
      <c r="R2081">
        <v>3</v>
      </c>
      <c r="S2081">
        <v>8</v>
      </c>
      <c r="T2081">
        <v>2</v>
      </c>
      <c r="U2081">
        <v>0</v>
      </c>
      <c r="V2081">
        <v>0</v>
      </c>
      <c r="W2081" t="s">
        <v>46</v>
      </c>
      <c r="X2081">
        <v>0</v>
      </c>
    </row>
    <row r="2082" spans="2:24" x14ac:dyDescent="0.2">
      <c r="B2082">
        <v>3628</v>
      </c>
      <c r="C2082">
        <v>1988</v>
      </c>
      <c r="D2082" t="s">
        <v>118</v>
      </c>
      <c r="E2082" t="s">
        <v>28</v>
      </c>
      <c r="F2082" t="s">
        <v>2301</v>
      </c>
      <c r="G2082">
        <v>1</v>
      </c>
      <c r="H2082">
        <v>0</v>
      </c>
      <c r="I2082" t="s">
        <v>570</v>
      </c>
      <c r="J2082">
        <v>93</v>
      </c>
      <c r="K2082">
        <v>4</v>
      </c>
      <c r="L2082">
        <v>8</v>
      </c>
      <c r="M2082">
        <v>11</v>
      </c>
      <c r="N2082">
        <v>19</v>
      </c>
      <c r="O2082">
        <v>12</v>
      </c>
      <c r="P2082">
        <v>26</v>
      </c>
      <c r="Q2082">
        <v>2</v>
      </c>
      <c r="R2082">
        <v>2</v>
      </c>
      <c r="S2082">
        <v>2</v>
      </c>
      <c r="T2082">
        <v>9</v>
      </c>
      <c r="U2082">
        <v>0</v>
      </c>
      <c r="V2082">
        <v>0</v>
      </c>
      <c r="W2082" t="s">
        <v>27</v>
      </c>
      <c r="X2082">
        <v>0</v>
      </c>
    </row>
    <row r="2083" spans="2:24" x14ac:dyDescent="0.2">
      <c r="B2083">
        <v>3641</v>
      </c>
      <c r="C2083">
        <v>1977</v>
      </c>
      <c r="D2083" t="s">
        <v>23</v>
      </c>
      <c r="E2083" t="s">
        <v>32</v>
      </c>
      <c r="F2083" t="s">
        <v>2302</v>
      </c>
      <c r="G2083">
        <v>1</v>
      </c>
      <c r="H2083">
        <v>0</v>
      </c>
      <c r="I2083" t="s">
        <v>991</v>
      </c>
      <c r="J2083">
        <v>93</v>
      </c>
      <c r="K2083">
        <v>10</v>
      </c>
      <c r="L2083">
        <v>2</v>
      </c>
      <c r="M2083">
        <v>15</v>
      </c>
      <c r="N2083">
        <v>2</v>
      </c>
      <c r="O2083">
        <v>1</v>
      </c>
      <c r="P2083">
        <v>6</v>
      </c>
      <c r="Q2083">
        <v>2</v>
      </c>
      <c r="R2083">
        <v>2</v>
      </c>
      <c r="S2083">
        <v>3</v>
      </c>
      <c r="T2083">
        <v>6</v>
      </c>
      <c r="U2083">
        <v>0</v>
      </c>
      <c r="V2083">
        <v>0</v>
      </c>
      <c r="W2083" t="s">
        <v>27</v>
      </c>
      <c r="X2083">
        <v>0</v>
      </c>
    </row>
    <row r="2084" spans="2:24" x14ac:dyDescent="0.2">
      <c r="B2084">
        <v>322</v>
      </c>
      <c r="C2084">
        <v>1979</v>
      </c>
      <c r="D2084" t="s">
        <v>23</v>
      </c>
      <c r="E2084" t="s">
        <v>36</v>
      </c>
      <c r="F2084" t="s">
        <v>2303</v>
      </c>
      <c r="G2084">
        <v>1</v>
      </c>
      <c r="H2084">
        <v>1</v>
      </c>
      <c r="I2084" s="1">
        <v>41609</v>
      </c>
      <c r="J2084">
        <v>93</v>
      </c>
      <c r="K2084">
        <v>29</v>
      </c>
      <c r="L2084">
        <v>1</v>
      </c>
      <c r="M2084">
        <v>11</v>
      </c>
      <c r="N2084">
        <v>0</v>
      </c>
      <c r="O2084">
        <v>0</v>
      </c>
      <c r="P2084">
        <v>0</v>
      </c>
      <c r="Q2084">
        <v>2</v>
      </c>
      <c r="R2084">
        <v>2</v>
      </c>
      <c r="S2084">
        <v>3</v>
      </c>
      <c r="T2084">
        <v>4</v>
      </c>
      <c r="U2084">
        <v>0</v>
      </c>
      <c r="V2084">
        <v>0</v>
      </c>
      <c r="W2084" t="s">
        <v>38</v>
      </c>
      <c r="X2084">
        <v>0</v>
      </c>
    </row>
    <row r="2085" spans="2:24" x14ac:dyDescent="0.2">
      <c r="B2085">
        <v>175</v>
      </c>
      <c r="C2085">
        <v>1987</v>
      </c>
      <c r="D2085" t="s">
        <v>23</v>
      </c>
      <c r="E2085" t="s">
        <v>32</v>
      </c>
      <c r="F2085" t="s">
        <v>2304</v>
      </c>
      <c r="G2085">
        <v>1</v>
      </c>
      <c r="H2085">
        <v>0</v>
      </c>
      <c r="I2085" s="1">
        <v>41548</v>
      </c>
      <c r="J2085">
        <v>93</v>
      </c>
      <c r="K2085">
        <v>656</v>
      </c>
      <c r="L2085">
        <v>80</v>
      </c>
      <c r="M2085">
        <v>455</v>
      </c>
      <c r="N2085">
        <v>52</v>
      </c>
      <c r="O2085">
        <v>107</v>
      </c>
      <c r="P2085">
        <v>93</v>
      </c>
      <c r="Q2085">
        <v>2</v>
      </c>
      <c r="R2085">
        <v>8</v>
      </c>
      <c r="S2085">
        <v>8</v>
      </c>
      <c r="T2085">
        <v>4</v>
      </c>
      <c r="U2085">
        <v>0</v>
      </c>
      <c r="V2085">
        <v>0</v>
      </c>
      <c r="W2085" t="s">
        <v>27</v>
      </c>
      <c r="X2085">
        <v>2</v>
      </c>
    </row>
    <row r="2086" spans="2:24" x14ac:dyDescent="0.2">
      <c r="B2086">
        <v>6988</v>
      </c>
      <c r="C2086">
        <v>1987</v>
      </c>
      <c r="D2086" t="s">
        <v>23</v>
      </c>
      <c r="E2086" t="s">
        <v>32</v>
      </c>
      <c r="F2086" t="s">
        <v>2304</v>
      </c>
      <c r="G2086">
        <v>1</v>
      </c>
      <c r="H2086">
        <v>0</v>
      </c>
      <c r="I2086" s="1">
        <v>41548</v>
      </c>
      <c r="J2086">
        <v>93</v>
      </c>
      <c r="K2086">
        <v>656</v>
      </c>
      <c r="L2086">
        <v>80</v>
      </c>
      <c r="M2086">
        <v>455</v>
      </c>
      <c r="N2086">
        <v>52</v>
      </c>
      <c r="O2086">
        <v>107</v>
      </c>
      <c r="P2086">
        <v>93</v>
      </c>
      <c r="Q2086">
        <v>2</v>
      </c>
      <c r="R2086">
        <v>8</v>
      </c>
      <c r="S2086">
        <v>8</v>
      </c>
      <c r="T2086">
        <v>4</v>
      </c>
      <c r="U2086">
        <v>0</v>
      </c>
      <c r="V2086">
        <v>0</v>
      </c>
      <c r="W2086" t="s">
        <v>38</v>
      </c>
      <c r="X2086">
        <v>2</v>
      </c>
    </row>
    <row r="2087" spans="2:24" x14ac:dyDescent="0.2">
      <c r="B2087">
        <v>8204</v>
      </c>
      <c r="C2087">
        <v>1972</v>
      </c>
      <c r="D2087" t="s">
        <v>43</v>
      </c>
      <c r="E2087" t="s">
        <v>32</v>
      </c>
      <c r="F2087" t="s">
        <v>2305</v>
      </c>
      <c r="G2087">
        <v>0</v>
      </c>
      <c r="H2087">
        <v>0</v>
      </c>
      <c r="I2087" t="s">
        <v>1037</v>
      </c>
      <c r="J2087">
        <v>93</v>
      </c>
      <c r="K2087">
        <v>482</v>
      </c>
      <c r="L2087">
        <v>35</v>
      </c>
      <c r="M2087">
        <v>553</v>
      </c>
      <c r="N2087">
        <v>72</v>
      </c>
      <c r="O2087">
        <v>160</v>
      </c>
      <c r="P2087">
        <v>17</v>
      </c>
      <c r="Q2087">
        <v>1</v>
      </c>
      <c r="R2087">
        <v>4</v>
      </c>
      <c r="S2087">
        <v>9</v>
      </c>
      <c r="T2087">
        <v>2</v>
      </c>
      <c r="U2087">
        <v>0</v>
      </c>
      <c r="V2087">
        <v>0</v>
      </c>
      <c r="W2087" t="s">
        <v>46</v>
      </c>
      <c r="X2087">
        <v>0</v>
      </c>
    </row>
    <row r="2088" spans="2:24" x14ac:dyDescent="0.2">
      <c r="B2088">
        <v>7476</v>
      </c>
      <c r="C2088">
        <v>1965</v>
      </c>
      <c r="D2088" t="s">
        <v>53</v>
      </c>
      <c r="E2088" t="s">
        <v>28</v>
      </c>
      <c r="F2088" t="s">
        <v>2306</v>
      </c>
      <c r="G2088">
        <v>0</v>
      </c>
      <c r="H2088">
        <v>1</v>
      </c>
      <c r="I2088" s="1">
        <v>40951</v>
      </c>
      <c r="J2088">
        <v>93</v>
      </c>
      <c r="K2088">
        <v>928</v>
      </c>
      <c r="L2088">
        <v>63</v>
      </c>
      <c r="M2088">
        <v>254</v>
      </c>
      <c r="N2088">
        <v>0</v>
      </c>
      <c r="O2088">
        <v>12</v>
      </c>
      <c r="P2088">
        <v>12</v>
      </c>
      <c r="Q2088">
        <v>4</v>
      </c>
      <c r="R2088">
        <v>5</v>
      </c>
      <c r="S2088">
        <v>10</v>
      </c>
      <c r="T2088">
        <v>4</v>
      </c>
      <c r="U2088">
        <v>0</v>
      </c>
      <c r="V2088">
        <v>0</v>
      </c>
      <c r="W2088" t="s">
        <v>67</v>
      </c>
      <c r="X2088">
        <v>1</v>
      </c>
    </row>
    <row r="2089" spans="2:24" x14ac:dyDescent="0.2">
      <c r="B2089">
        <v>5221</v>
      </c>
      <c r="C2089">
        <v>1958</v>
      </c>
      <c r="D2089" t="s">
        <v>23</v>
      </c>
      <c r="E2089" t="s">
        <v>32</v>
      </c>
      <c r="F2089" t="s">
        <v>2307</v>
      </c>
      <c r="G2089">
        <v>0</v>
      </c>
      <c r="H2089">
        <v>1</v>
      </c>
      <c r="I2089" s="1">
        <v>40920</v>
      </c>
      <c r="J2089">
        <v>93</v>
      </c>
      <c r="K2089">
        <v>714</v>
      </c>
      <c r="L2089">
        <v>8</v>
      </c>
      <c r="M2089">
        <v>99</v>
      </c>
      <c r="N2089">
        <v>11</v>
      </c>
      <c r="O2089">
        <v>0</v>
      </c>
      <c r="P2089">
        <v>47</v>
      </c>
      <c r="Q2089">
        <v>4</v>
      </c>
      <c r="R2089">
        <v>10</v>
      </c>
      <c r="S2089">
        <v>5</v>
      </c>
      <c r="T2089">
        <v>8</v>
      </c>
      <c r="U2089">
        <v>0</v>
      </c>
      <c r="V2089">
        <v>0</v>
      </c>
      <c r="W2089" t="s">
        <v>46</v>
      </c>
      <c r="X2089">
        <v>1</v>
      </c>
    </row>
    <row r="2090" spans="2:24" x14ac:dyDescent="0.2">
      <c r="B2090">
        <v>8970</v>
      </c>
      <c r="C2090">
        <v>1973</v>
      </c>
      <c r="D2090" t="s">
        <v>40</v>
      </c>
      <c r="E2090" t="s">
        <v>32</v>
      </c>
      <c r="F2090" t="s">
        <v>2308</v>
      </c>
      <c r="G2090">
        <v>0</v>
      </c>
      <c r="H2090">
        <v>1</v>
      </c>
      <c r="I2090" t="s">
        <v>575</v>
      </c>
      <c r="J2090">
        <v>93</v>
      </c>
      <c r="K2090">
        <v>371</v>
      </c>
      <c r="L2090">
        <v>22</v>
      </c>
      <c r="M2090">
        <v>39</v>
      </c>
      <c r="N2090">
        <v>6</v>
      </c>
      <c r="O2090">
        <v>0</v>
      </c>
      <c r="P2090">
        <v>92</v>
      </c>
      <c r="Q2090">
        <v>4</v>
      </c>
      <c r="R2090">
        <v>6</v>
      </c>
      <c r="S2090">
        <v>7</v>
      </c>
      <c r="T2090">
        <v>5</v>
      </c>
      <c r="U2090">
        <v>0</v>
      </c>
      <c r="V2090">
        <v>0</v>
      </c>
      <c r="W2090" t="s">
        <v>27</v>
      </c>
      <c r="X2090">
        <v>0</v>
      </c>
    </row>
    <row r="2091" spans="2:24" x14ac:dyDescent="0.2">
      <c r="B2091">
        <v>9286</v>
      </c>
      <c r="C2091">
        <v>1961</v>
      </c>
      <c r="D2091" t="s">
        <v>53</v>
      </c>
      <c r="E2091" t="s">
        <v>36</v>
      </c>
      <c r="F2091" t="s">
        <v>2029</v>
      </c>
      <c r="G2091">
        <v>0</v>
      </c>
      <c r="H2091">
        <v>0</v>
      </c>
      <c r="I2091" s="1">
        <v>41192</v>
      </c>
      <c r="J2091">
        <v>93</v>
      </c>
      <c r="K2091">
        <v>407</v>
      </c>
      <c r="L2091">
        <v>28</v>
      </c>
      <c r="M2091">
        <v>100</v>
      </c>
      <c r="N2091">
        <v>120</v>
      </c>
      <c r="O2091">
        <v>74</v>
      </c>
      <c r="P2091">
        <v>18</v>
      </c>
      <c r="Q2091">
        <v>1</v>
      </c>
      <c r="R2091">
        <v>5</v>
      </c>
      <c r="S2091">
        <v>4</v>
      </c>
      <c r="T2091">
        <v>3</v>
      </c>
      <c r="U2091">
        <v>0</v>
      </c>
      <c r="V2091">
        <v>0</v>
      </c>
      <c r="W2091" t="s">
        <v>27</v>
      </c>
      <c r="X2091">
        <v>0</v>
      </c>
    </row>
    <row r="2092" spans="2:24" x14ac:dyDescent="0.2">
      <c r="B2092">
        <v>5831</v>
      </c>
      <c r="C2092">
        <v>1968</v>
      </c>
      <c r="D2092" t="s">
        <v>23</v>
      </c>
      <c r="E2092" t="s">
        <v>32</v>
      </c>
      <c r="F2092" t="s">
        <v>2309</v>
      </c>
      <c r="G2092">
        <v>0</v>
      </c>
      <c r="H2092">
        <v>1</v>
      </c>
      <c r="I2092" t="s">
        <v>442</v>
      </c>
      <c r="J2092">
        <v>93</v>
      </c>
      <c r="K2092">
        <v>1017</v>
      </c>
      <c r="L2092">
        <v>50</v>
      </c>
      <c r="M2092">
        <v>500</v>
      </c>
      <c r="N2092">
        <v>65</v>
      </c>
      <c r="O2092">
        <v>50</v>
      </c>
      <c r="P2092">
        <v>133</v>
      </c>
      <c r="Q2092">
        <v>3</v>
      </c>
      <c r="R2092">
        <v>5</v>
      </c>
      <c r="S2092">
        <v>5</v>
      </c>
      <c r="T2092">
        <v>8</v>
      </c>
      <c r="U2092">
        <v>1</v>
      </c>
      <c r="V2092">
        <v>0</v>
      </c>
      <c r="W2092" t="s">
        <v>27</v>
      </c>
      <c r="X2092">
        <v>2</v>
      </c>
    </row>
    <row r="2093" spans="2:24" x14ac:dyDescent="0.2">
      <c r="B2093">
        <v>1010</v>
      </c>
      <c r="C2093">
        <v>1978</v>
      </c>
      <c r="D2093" t="s">
        <v>23</v>
      </c>
      <c r="E2093" t="s">
        <v>36</v>
      </c>
      <c r="F2093" t="s">
        <v>2310</v>
      </c>
      <c r="G2093">
        <v>2</v>
      </c>
      <c r="H2093">
        <v>1</v>
      </c>
      <c r="I2093" t="s">
        <v>979</v>
      </c>
      <c r="J2093">
        <v>94</v>
      </c>
      <c r="K2093">
        <v>41</v>
      </c>
      <c r="L2093">
        <v>0</v>
      </c>
      <c r="M2093">
        <v>17</v>
      </c>
      <c r="N2093">
        <v>3</v>
      </c>
      <c r="O2093">
        <v>1</v>
      </c>
      <c r="P2093">
        <v>16</v>
      </c>
      <c r="Q2093">
        <v>2</v>
      </c>
      <c r="R2093">
        <v>1</v>
      </c>
      <c r="S2093">
        <v>3</v>
      </c>
      <c r="T2093">
        <v>3</v>
      </c>
      <c r="U2093">
        <v>0</v>
      </c>
      <c r="V2093">
        <v>0</v>
      </c>
      <c r="W2093" t="s">
        <v>27</v>
      </c>
      <c r="X2093">
        <v>0</v>
      </c>
    </row>
    <row r="2094" spans="2:24" x14ac:dyDescent="0.2">
      <c r="B2094">
        <v>11074</v>
      </c>
      <c r="C2094">
        <v>1978</v>
      </c>
      <c r="D2094" t="s">
        <v>23</v>
      </c>
      <c r="E2094" t="s">
        <v>28</v>
      </c>
      <c r="F2094" t="s">
        <v>2311</v>
      </c>
      <c r="G2094">
        <v>0</v>
      </c>
      <c r="H2094">
        <v>0</v>
      </c>
      <c r="I2094" s="1">
        <v>41886</v>
      </c>
      <c r="J2094">
        <v>94</v>
      </c>
      <c r="K2094">
        <v>494</v>
      </c>
      <c r="L2094">
        <v>92</v>
      </c>
      <c r="M2094">
        <v>391</v>
      </c>
      <c r="N2094">
        <v>194</v>
      </c>
      <c r="O2094">
        <v>11</v>
      </c>
      <c r="P2094">
        <v>241</v>
      </c>
      <c r="Q2094">
        <v>1</v>
      </c>
      <c r="R2094">
        <v>3</v>
      </c>
      <c r="S2094">
        <v>10</v>
      </c>
      <c r="T2094">
        <v>0</v>
      </c>
      <c r="U2094">
        <v>0</v>
      </c>
      <c r="V2094">
        <v>0</v>
      </c>
      <c r="W2094" t="s">
        <v>67</v>
      </c>
      <c r="X2094">
        <v>0</v>
      </c>
    </row>
    <row r="2095" spans="2:24" x14ac:dyDescent="0.2">
      <c r="B2095">
        <v>5896</v>
      </c>
      <c r="C2095">
        <v>1988</v>
      </c>
      <c r="D2095" t="s">
        <v>53</v>
      </c>
      <c r="E2095" t="s">
        <v>32</v>
      </c>
      <c r="F2095" t="s">
        <v>2312</v>
      </c>
      <c r="G2095">
        <v>0</v>
      </c>
      <c r="H2095">
        <v>0</v>
      </c>
      <c r="I2095" t="s">
        <v>358</v>
      </c>
      <c r="J2095">
        <v>94</v>
      </c>
      <c r="K2095">
        <v>272</v>
      </c>
      <c r="L2095">
        <v>7</v>
      </c>
      <c r="M2095">
        <v>80</v>
      </c>
      <c r="N2095">
        <v>20</v>
      </c>
      <c r="O2095">
        <v>7</v>
      </c>
      <c r="P2095">
        <v>11</v>
      </c>
      <c r="Q2095">
        <v>1</v>
      </c>
      <c r="R2095">
        <v>4</v>
      </c>
      <c r="S2095">
        <v>6</v>
      </c>
      <c r="T2095">
        <v>2</v>
      </c>
      <c r="U2095">
        <v>0</v>
      </c>
      <c r="V2095">
        <v>0</v>
      </c>
      <c r="W2095" t="s">
        <v>27</v>
      </c>
      <c r="X2095">
        <v>0</v>
      </c>
    </row>
    <row r="2096" spans="2:24" x14ac:dyDescent="0.2">
      <c r="B2096">
        <v>3515</v>
      </c>
      <c r="C2096">
        <v>1953</v>
      </c>
      <c r="D2096" t="s">
        <v>23</v>
      </c>
      <c r="E2096" t="s">
        <v>28</v>
      </c>
      <c r="F2096" t="s">
        <v>2313</v>
      </c>
      <c r="G2096">
        <v>0</v>
      </c>
      <c r="H2096">
        <v>1</v>
      </c>
      <c r="I2096" t="s">
        <v>705</v>
      </c>
      <c r="J2096">
        <v>94</v>
      </c>
      <c r="K2096">
        <v>87</v>
      </c>
      <c r="L2096">
        <v>13</v>
      </c>
      <c r="M2096">
        <v>34</v>
      </c>
      <c r="N2096">
        <v>10</v>
      </c>
      <c r="O2096">
        <v>6</v>
      </c>
      <c r="P2096">
        <v>10</v>
      </c>
      <c r="Q2096">
        <v>1</v>
      </c>
      <c r="R2096">
        <v>4</v>
      </c>
      <c r="S2096">
        <v>4</v>
      </c>
      <c r="T2096">
        <v>5</v>
      </c>
      <c r="U2096">
        <v>0</v>
      </c>
      <c r="V2096">
        <v>0</v>
      </c>
      <c r="W2096" t="s">
        <v>27</v>
      </c>
      <c r="X2096">
        <v>0</v>
      </c>
    </row>
    <row r="2097" spans="2:24" x14ac:dyDescent="0.2">
      <c r="B2097">
        <v>5324</v>
      </c>
      <c r="C2097">
        <v>1982</v>
      </c>
      <c r="D2097" t="s">
        <v>40</v>
      </c>
      <c r="E2097" t="s">
        <v>32</v>
      </c>
      <c r="F2097" t="s">
        <v>2314</v>
      </c>
      <c r="G2097">
        <v>1</v>
      </c>
      <c r="H2097">
        <v>0</v>
      </c>
      <c r="I2097" t="s">
        <v>732</v>
      </c>
      <c r="J2097">
        <v>94</v>
      </c>
      <c r="K2097">
        <v>173</v>
      </c>
      <c r="L2097">
        <v>43</v>
      </c>
      <c r="M2097">
        <v>118</v>
      </c>
      <c r="N2097">
        <v>46</v>
      </c>
      <c r="O2097">
        <v>27</v>
      </c>
      <c r="P2097">
        <v>15</v>
      </c>
      <c r="Q2097">
        <v>5</v>
      </c>
      <c r="R2097">
        <v>5</v>
      </c>
      <c r="S2097">
        <v>6</v>
      </c>
      <c r="T2097">
        <v>5</v>
      </c>
      <c r="U2097">
        <v>0</v>
      </c>
      <c r="V2097">
        <v>0</v>
      </c>
      <c r="W2097" t="s">
        <v>35</v>
      </c>
      <c r="X2097">
        <v>0</v>
      </c>
    </row>
    <row r="2098" spans="2:24" x14ac:dyDescent="0.2">
      <c r="B2098">
        <v>6534</v>
      </c>
      <c r="C2098">
        <v>1975</v>
      </c>
      <c r="D2098" t="s">
        <v>23</v>
      </c>
      <c r="E2098" t="s">
        <v>36</v>
      </c>
      <c r="F2098" t="s">
        <v>2315</v>
      </c>
      <c r="G2098">
        <v>1</v>
      </c>
      <c r="H2098">
        <v>0</v>
      </c>
      <c r="I2098" s="1">
        <v>41730</v>
      </c>
      <c r="J2098">
        <v>94</v>
      </c>
      <c r="K2098">
        <v>29</v>
      </c>
      <c r="L2098">
        <v>0</v>
      </c>
      <c r="M2098">
        <v>29</v>
      </c>
      <c r="N2098">
        <v>0</v>
      </c>
      <c r="O2098">
        <v>5</v>
      </c>
      <c r="P2098">
        <v>4</v>
      </c>
      <c r="Q2098">
        <v>1</v>
      </c>
      <c r="R2098">
        <v>2</v>
      </c>
      <c r="S2098">
        <v>3</v>
      </c>
      <c r="T2098">
        <v>5</v>
      </c>
      <c r="U2098">
        <v>0</v>
      </c>
      <c r="V2098">
        <v>0</v>
      </c>
      <c r="W2098" t="s">
        <v>67</v>
      </c>
      <c r="X2098">
        <v>0</v>
      </c>
    </row>
    <row r="2099" spans="2:24" x14ac:dyDescent="0.2">
      <c r="B2099">
        <v>8373</v>
      </c>
      <c r="C2099">
        <v>1980</v>
      </c>
      <c r="D2099" t="s">
        <v>118</v>
      </c>
      <c r="E2099" t="s">
        <v>36</v>
      </c>
      <c r="F2099" t="s">
        <v>2316</v>
      </c>
      <c r="G2099">
        <v>1</v>
      </c>
      <c r="H2099">
        <v>0</v>
      </c>
      <c r="I2099" s="1">
        <v>41559</v>
      </c>
      <c r="J2099">
        <v>94</v>
      </c>
      <c r="K2099">
        <v>1</v>
      </c>
      <c r="L2099">
        <v>3</v>
      </c>
      <c r="M2099">
        <v>6</v>
      </c>
      <c r="N2099">
        <v>10</v>
      </c>
      <c r="O2099">
        <v>0</v>
      </c>
      <c r="P2099">
        <v>9</v>
      </c>
      <c r="Q2099">
        <v>1</v>
      </c>
      <c r="R2099">
        <v>1</v>
      </c>
      <c r="S2099">
        <v>3</v>
      </c>
      <c r="T2099">
        <v>5</v>
      </c>
      <c r="U2099">
        <v>0</v>
      </c>
      <c r="V2099">
        <v>0</v>
      </c>
      <c r="W2099" t="s">
        <v>31</v>
      </c>
      <c r="X2099">
        <v>0</v>
      </c>
    </row>
    <row r="2100" spans="2:24" x14ac:dyDescent="0.2">
      <c r="B2100">
        <v>3829</v>
      </c>
      <c r="C2100">
        <v>1980</v>
      </c>
      <c r="D2100" t="s">
        <v>118</v>
      </c>
      <c r="E2100" t="s">
        <v>36</v>
      </c>
      <c r="F2100" t="s">
        <v>2316</v>
      </c>
      <c r="G2100">
        <v>1</v>
      </c>
      <c r="H2100">
        <v>0</v>
      </c>
      <c r="I2100" s="1">
        <v>41559</v>
      </c>
      <c r="J2100">
        <v>94</v>
      </c>
      <c r="K2100">
        <v>1</v>
      </c>
      <c r="L2100">
        <v>3</v>
      </c>
      <c r="M2100">
        <v>6</v>
      </c>
      <c r="N2100">
        <v>10</v>
      </c>
      <c r="O2100">
        <v>0</v>
      </c>
      <c r="P2100">
        <v>9</v>
      </c>
      <c r="Q2100">
        <v>1</v>
      </c>
      <c r="R2100">
        <v>1</v>
      </c>
      <c r="S2100">
        <v>3</v>
      </c>
      <c r="T2100">
        <v>5</v>
      </c>
      <c r="U2100">
        <v>0</v>
      </c>
      <c r="V2100">
        <v>0</v>
      </c>
      <c r="W2100" t="s">
        <v>67</v>
      </c>
      <c r="X2100">
        <v>0</v>
      </c>
    </row>
    <row r="2101" spans="2:24" x14ac:dyDescent="0.2">
      <c r="B2101">
        <v>4501</v>
      </c>
      <c r="C2101">
        <v>1966</v>
      </c>
      <c r="D2101" t="s">
        <v>53</v>
      </c>
      <c r="E2101" t="s">
        <v>28</v>
      </c>
      <c r="F2101" t="s">
        <v>2317</v>
      </c>
      <c r="G2101">
        <v>0</v>
      </c>
      <c r="H2101">
        <v>0</v>
      </c>
      <c r="I2101" s="1">
        <v>41558</v>
      </c>
      <c r="J2101">
        <v>94</v>
      </c>
      <c r="K2101">
        <v>292</v>
      </c>
      <c r="L2101">
        <v>127</v>
      </c>
      <c r="M2101">
        <v>635</v>
      </c>
      <c r="N2101">
        <v>132</v>
      </c>
      <c r="O2101">
        <v>127</v>
      </c>
      <c r="P2101">
        <v>165</v>
      </c>
      <c r="Q2101">
        <v>1</v>
      </c>
      <c r="R2101">
        <v>3</v>
      </c>
      <c r="S2101">
        <v>9</v>
      </c>
      <c r="T2101">
        <v>1</v>
      </c>
      <c r="U2101">
        <v>0</v>
      </c>
      <c r="V2101">
        <v>0</v>
      </c>
      <c r="W2101" t="s">
        <v>27</v>
      </c>
      <c r="X2101">
        <v>0</v>
      </c>
    </row>
    <row r="2102" spans="2:24" x14ac:dyDescent="0.2">
      <c r="B2102">
        <v>4179</v>
      </c>
      <c r="C2102">
        <v>1960</v>
      </c>
      <c r="D2102" t="s">
        <v>23</v>
      </c>
      <c r="E2102" t="s">
        <v>36</v>
      </c>
      <c r="F2102" t="s">
        <v>2318</v>
      </c>
      <c r="G2102">
        <v>0</v>
      </c>
      <c r="H2102">
        <v>0</v>
      </c>
      <c r="I2102" t="s">
        <v>233</v>
      </c>
      <c r="J2102">
        <v>94</v>
      </c>
      <c r="K2102">
        <v>8</v>
      </c>
      <c r="L2102">
        <v>9</v>
      </c>
      <c r="M2102">
        <v>9</v>
      </c>
      <c r="N2102">
        <v>2</v>
      </c>
      <c r="O2102">
        <v>5</v>
      </c>
      <c r="P2102">
        <v>22</v>
      </c>
      <c r="Q2102">
        <v>1</v>
      </c>
      <c r="R2102">
        <v>1</v>
      </c>
      <c r="S2102">
        <v>3</v>
      </c>
      <c r="T2102">
        <v>4</v>
      </c>
      <c r="U2102">
        <v>0</v>
      </c>
      <c r="V2102">
        <v>0</v>
      </c>
      <c r="W2102" t="s">
        <v>27</v>
      </c>
      <c r="X2102">
        <v>0</v>
      </c>
    </row>
    <row r="2103" spans="2:24" x14ac:dyDescent="0.2">
      <c r="B2103">
        <v>2292</v>
      </c>
      <c r="C2103">
        <v>1986</v>
      </c>
      <c r="D2103" t="s">
        <v>23</v>
      </c>
      <c r="E2103" t="s">
        <v>28</v>
      </c>
      <c r="F2103" t="s">
        <v>2319</v>
      </c>
      <c r="G2103">
        <v>1</v>
      </c>
      <c r="H2103">
        <v>0</v>
      </c>
      <c r="I2103" s="1">
        <v>41313</v>
      </c>
      <c r="J2103">
        <v>94</v>
      </c>
      <c r="K2103">
        <v>5</v>
      </c>
      <c r="L2103">
        <v>4</v>
      </c>
      <c r="M2103">
        <v>8</v>
      </c>
      <c r="N2103">
        <v>2</v>
      </c>
      <c r="O2103">
        <v>0</v>
      </c>
      <c r="P2103">
        <v>5</v>
      </c>
      <c r="Q2103">
        <v>1</v>
      </c>
      <c r="R2103">
        <v>1</v>
      </c>
      <c r="S2103">
        <v>3</v>
      </c>
      <c r="T2103">
        <v>5</v>
      </c>
      <c r="U2103">
        <v>0</v>
      </c>
      <c r="V2103">
        <v>0</v>
      </c>
      <c r="W2103" t="s">
        <v>27</v>
      </c>
      <c r="X2103">
        <v>0</v>
      </c>
    </row>
    <row r="2104" spans="2:24" x14ac:dyDescent="0.2">
      <c r="B2104">
        <v>9239</v>
      </c>
      <c r="C2104">
        <v>1962</v>
      </c>
      <c r="D2104" t="s">
        <v>53</v>
      </c>
      <c r="E2104" t="s">
        <v>32</v>
      </c>
      <c r="F2104" t="s">
        <v>2320</v>
      </c>
      <c r="G2104">
        <v>0</v>
      </c>
      <c r="H2104">
        <v>2</v>
      </c>
      <c r="I2104" t="s">
        <v>2193</v>
      </c>
      <c r="J2104">
        <v>94</v>
      </c>
      <c r="K2104">
        <v>92</v>
      </c>
      <c r="L2104">
        <v>4</v>
      </c>
      <c r="M2104">
        <v>18</v>
      </c>
      <c r="N2104">
        <v>3</v>
      </c>
      <c r="O2104">
        <v>3</v>
      </c>
      <c r="P2104">
        <v>6</v>
      </c>
      <c r="Q2104">
        <v>1</v>
      </c>
      <c r="R2104">
        <v>2</v>
      </c>
      <c r="S2104">
        <v>4</v>
      </c>
      <c r="T2104">
        <v>3</v>
      </c>
      <c r="U2104">
        <v>0</v>
      </c>
      <c r="V2104">
        <v>0</v>
      </c>
      <c r="W2104" t="s">
        <v>35</v>
      </c>
      <c r="X2104">
        <v>0</v>
      </c>
    </row>
    <row r="2105" spans="2:24" x14ac:dyDescent="0.2">
      <c r="B2105">
        <v>8953</v>
      </c>
      <c r="C2105">
        <v>1966</v>
      </c>
      <c r="D2105" t="s">
        <v>53</v>
      </c>
      <c r="E2105" t="s">
        <v>28</v>
      </c>
      <c r="F2105" t="s">
        <v>2321</v>
      </c>
      <c r="G2105">
        <v>2</v>
      </c>
      <c r="H2105">
        <v>1</v>
      </c>
      <c r="I2105" s="1">
        <v>41430</v>
      </c>
      <c r="J2105">
        <v>94</v>
      </c>
      <c r="K2105">
        <v>27</v>
      </c>
      <c r="L2105">
        <v>0</v>
      </c>
      <c r="M2105">
        <v>5</v>
      </c>
      <c r="N2105">
        <v>0</v>
      </c>
      <c r="O2105">
        <v>0</v>
      </c>
      <c r="P2105">
        <v>3</v>
      </c>
      <c r="Q2105">
        <v>2</v>
      </c>
      <c r="R2105">
        <v>1</v>
      </c>
      <c r="S2105">
        <v>3</v>
      </c>
      <c r="T2105">
        <v>8</v>
      </c>
      <c r="U2105">
        <v>0</v>
      </c>
      <c r="V2105">
        <v>0</v>
      </c>
      <c r="W2105" t="s">
        <v>27</v>
      </c>
      <c r="X2105">
        <v>0</v>
      </c>
    </row>
    <row r="2106" spans="2:24" x14ac:dyDescent="0.2">
      <c r="B2106">
        <v>10258</v>
      </c>
      <c r="C2106">
        <v>1966</v>
      </c>
      <c r="D2106" t="s">
        <v>53</v>
      </c>
      <c r="E2106" t="s">
        <v>28</v>
      </c>
      <c r="F2106" t="s">
        <v>2321</v>
      </c>
      <c r="G2106">
        <v>2</v>
      </c>
      <c r="H2106">
        <v>1</v>
      </c>
      <c r="I2106" s="1">
        <v>41430</v>
      </c>
      <c r="J2106">
        <v>94</v>
      </c>
      <c r="K2106">
        <v>27</v>
      </c>
      <c r="L2106">
        <v>0</v>
      </c>
      <c r="M2106">
        <v>5</v>
      </c>
      <c r="N2106">
        <v>0</v>
      </c>
      <c r="O2106">
        <v>0</v>
      </c>
      <c r="P2106">
        <v>3</v>
      </c>
      <c r="Q2106">
        <v>2</v>
      </c>
      <c r="R2106">
        <v>1</v>
      </c>
      <c r="S2106">
        <v>3</v>
      </c>
      <c r="T2106">
        <v>8</v>
      </c>
      <c r="U2106">
        <v>0</v>
      </c>
      <c r="V2106">
        <v>0</v>
      </c>
      <c r="W2106" t="s">
        <v>35</v>
      </c>
      <c r="X2106">
        <v>0</v>
      </c>
    </row>
    <row r="2107" spans="2:24" x14ac:dyDescent="0.2">
      <c r="B2107">
        <v>3520</v>
      </c>
      <c r="C2107">
        <v>1991</v>
      </c>
      <c r="D2107" t="s">
        <v>53</v>
      </c>
      <c r="E2107" t="s">
        <v>28</v>
      </c>
      <c r="F2107" t="s">
        <v>2322</v>
      </c>
      <c r="G2107">
        <v>0</v>
      </c>
      <c r="H2107">
        <v>0</v>
      </c>
      <c r="I2107" t="s">
        <v>777</v>
      </c>
      <c r="J2107">
        <v>94</v>
      </c>
      <c r="K2107">
        <v>162</v>
      </c>
      <c r="L2107">
        <v>28</v>
      </c>
      <c r="M2107">
        <v>818</v>
      </c>
      <c r="N2107">
        <v>0</v>
      </c>
      <c r="O2107">
        <v>28</v>
      </c>
      <c r="P2107">
        <v>56</v>
      </c>
      <c r="Q2107">
        <v>0</v>
      </c>
      <c r="R2107">
        <v>4</v>
      </c>
      <c r="S2107">
        <v>7</v>
      </c>
      <c r="T2107">
        <v>3</v>
      </c>
      <c r="U2107">
        <v>1</v>
      </c>
      <c r="V2107">
        <v>0</v>
      </c>
      <c r="W2107" t="s">
        <v>31</v>
      </c>
      <c r="X2107">
        <v>4</v>
      </c>
    </row>
    <row r="2108" spans="2:24" x14ac:dyDescent="0.2">
      <c r="B2108">
        <v>10402</v>
      </c>
      <c r="C2108">
        <v>1968</v>
      </c>
      <c r="D2108" t="s">
        <v>23</v>
      </c>
      <c r="E2108" t="s">
        <v>32</v>
      </c>
      <c r="F2108" t="s">
        <v>2323</v>
      </c>
      <c r="G2108">
        <v>1</v>
      </c>
      <c r="H2108">
        <v>1</v>
      </c>
      <c r="I2108" t="s">
        <v>103</v>
      </c>
      <c r="J2108">
        <v>94</v>
      </c>
      <c r="K2108">
        <v>25</v>
      </c>
      <c r="L2108">
        <v>1</v>
      </c>
      <c r="M2108">
        <v>9</v>
      </c>
      <c r="N2108">
        <v>2</v>
      </c>
      <c r="O2108">
        <v>1</v>
      </c>
      <c r="P2108">
        <v>1</v>
      </c>
      <c r="Q2108">
        <v>2</v>
      </c>
      <c r="R2108">
        <v>1</v>
      </c>
      <c r="S2108">
        <v>3</v>
      </c>
      <c r="T2108">
        <v>8</v>
      </c>
      <c r="U2108">
        <v>0</v>
      </c>
      <c r="V2108">
        <v>0</v>
      </c>
      <c r="W2108" t="s">
        <v>31</v>
      </c>
      <c r="X2108">
        <v>0</v>
      </c>
    </row>
    <row r="2109" spans="2:24" x14ac:dyDescent="0.2">
      <c r="B2109">
        <v>11114</v>
      </c>
      <c r="C2109">
        <v>1971</v>
      </c>
      <c r="D2109" t="s">
        <v>23</v>
      </c>
      <c r="E2109" t="s">
        <v>36</v>
      </c>
      <c r="F2109" t="s">
        <v>2324</v>
      </c>
      <c r="G2109">
        <v>1</v>
      </c>
      <c r="H2109">
        <v>0</v>
      </c>
      <c r="I2109" s="1">
        <v>41488</v>
      </c>
      <c r="J2109">
        <v>94</v>
      </c>
      <c r="K2109">
        <v>25</v>
      </c>
      <c r="L2109">
        <v>4</v>
      </c>
      <c r="M2109">
        <v>9</v>
      </c>
      <c r="N2109">
        <v>6</v>
      </c>
      <c r="O2109">
        <v>8</v>
      </c>
      <c r="P2109">
        <v>32</v>
      </c>
      <c r="Q2109">
        <v>3</v>
      </c>
      <c r="R2109">
        <v>2</v>
      </c>
      <c r="S2109">
        <v>3</v>
      </c>
      <c r="T2109">
        <v>7</v>
      </c>
      <c r="U2109">
        <v>0</v>
      </c>
      <c r="V2109">
        <v>0</v>
      </c>
      <c r="W2109" t="s">
        <v>27</v>
      </c>
      <c r="X2109">
        <v>0</v>
      </c>
    </row>
    <row r="2110" spans="2:24" x14ac:dyDescent="0.2">
      <c r="B2110">
        <v>9553</v>
      </c>
      <c r="C2110">
        <v>1988</v>
      </c>
      <c r="D2110" t="s">
        <v>23</v>
      </c>
      <c r="E2110" t="s">
        <v>32</v>
      </c>
      <c r="F2110" t="s">
        <v>239</v>
      </c>
      <c r="G2110">
        <v>0</v>
      </c>
      <c r="H2110">
        <v>0</v>
      </c>
      <c r="I2110" s="1">
        <v>41518</v>
      </c>
      <c r="J2110">
        <v>94</v>
      </c>
      <c r="K2110">
        <v>0</v>
      </c>
      <c r="L2110">
        <v>2</v>
      </c>
      <c r="M2110">
        <v>3</v>
      </c>
      <c r="N2110">
        <v>4</v>
      </c>
      <c r="O2110">
        <v>1</v>
      </c>
      <c r="P2110">
        <v>5</v>
      </c>
      <c r="Q2110">
        <v>1</v>
      </c>
      <c r="R2110">
        <v>0</v>
      </c>
      <c r="S2110">
        <v>3</v>
      </c>
      <c r="T2110">
        <v>6</v>
      </c>
      <c r="U2110">
        <v>0</v>
      </c>
      <c r="V2110">
        <v>0</v>
      </c>
      <c r="W2110" t="s">
        <v>50</v>
      </c>
      <c r="X2110">
        <v>0</v>
      </c>
    </row>
    <row r="2111" spans="2:24" x14ac:dyDescent="0.2">
      <c r="B2111">
        <v>6055</v>
      </c>
      <c r="C2111">
        <v>1980</v>
      </c>
      <c r="D2111" t="s">
        <v>23</v>
      </c>
      <c r="E2111" t="s">
        <v>32</v>
      </c>
      <c r="F2111" t="s">
        <v>2325</v>
      </c>
      <c r="G2111">
        <v>0</v>
      </c>
      <c r="H2111">
        <v>0</v>
      </c>
      <c r="I2111" s="1">
        <v>40919</v>
      </c>
      <c r="J2111">
        <v>94</v>
      </c>
      <c r="K2111">
        <v>546</v>
      </c>
      <c r="L2111">
        <v>72</v>
      </c>
      <c r="M2111">
        <v>376</v>
      </c>
      <c r="N2111">
        <v>94</v>
      </c>
      <c r="O2111">
        <v>145</v>
      </c>
      <c r="P2111">
        <v>72</v>
      </c>
      <c r="Q2111">
        <v>1</v>
      </c>
      <c r="R2111">
        <v>5</v>
      </c>
      <c r="S2111">
        <v>8</v>
      </c>
      <c r="T2111">
        <v>3</v>
      </c>
      <c r="U2111">
        <v>0</v>
      </c>
      <c r="V2111">
        <v>0</v>
      </c>
      <c r="W2111" t="s">
        <v>27</v>
      </c>
      <c r="X2111">
        <v>1</v>
      </c>
    </row>
    <row r="2112" spans="2:24" x14ac:dyDescent="0.2">
      <c r="B2112">
        <v>4786</v>
      </c>
      <c r="C2112">
        <v>1978</v>
      </c>
      <c r="D2112" t="s">
        <v>23</v>
      </c>
      <c r="E2112" t="s">
        <v>32</v>
      </c>
      <c r="F2112" t="s">
        <v>2326</v>
      </c>
      <c r="G2112">
        <v>1</v>
      </c>
      <c r="H2112">
        <v>1</v>
      </c>
      <c r="I2112" s="1">
        <v>41009</v>
      </c>
      <c r="J2112">
        <v>94</v>
      </c>
      <c r="K2112">
        <v>555</v>
      </c>
      <c r="L2112">
        <v>82</v>
      </c>
      <c r="M2112">
        <v>257</v>
      </c>
      <c r="N2112">
        <v>93</v>
      </c>
      <c r="O2112">
        <v>61</v>
      </c>
      <c r="P2112">
        <v>61</v>
      </c>
      <c r="Q2112">
        <v>4</v>
      </c>
      <c r="R2112">
        <v>10</v>
      </c>
      <c r="S2112">
        <v>12</v>
      </c>
      <c r="T2112">
        <v>6</v>
      </c>
      <c r="U2112">
        <v>0</v>
      </c>
      <c r="V2112">
        <v>0</v>
      </c>
      <c r="W2112" t="s">
        <v>35</v>
      </c>
      <c r="X2112">
        <v>0</v>
      </c>
    </row>
    <row r="2113" spans="2:24" x14ac:dyDescent="0.2">
      <c r="B2113">
        <v>5015</v>
      </c>
      <c r="C2113">
        <v>1977</v>
      </c>
      <c r="D2113" t="s">
        <v>53</v>
      </c>
      <c r="E2113" t="s">
        <v>32</v>
      </c>
      <c r="F2113" t="s">
        <v>2327</v>
      </c>
      <c r="G2113">
        <v>1</v>
      </c>
      <c r="H2113">
        <v>0</v>
      </c>
      <c r="I2113" t="s">
        <v>78</v>
      </c>
      <c r="J2113">
        <v>94</v>
      </c>
      <c r="K2113">
        <v>68</v>
      </c>
      <c r="L2113">
        <v>6</v>
      </c>
      <c r="M2113">
        <v>38</v>
      </c>
      <c r="N2113">
        <v>3</v>
      </c>
      <c r="O2113">
        <v>6</v>
      </c>
      <c r="P2113">
        <v>41</v>
      </c>
      <c r="Q2113">
        <v>2</v>
      </c>
      <c r="R2113">
        <v>2</v>
      </c>
      <c r="S2113">
        <v>3</v>
      </c>
      <c r="T2113">
        <v>7</v>
      </c>
      <c r="U2113">
        <v>0</v>
      </c>
      <c r="V2113">
        <v>0</v>
      </c>
      <c r="W2113" t="s">
        <v>27</v>
      </c>
      <c r="X2113">
        <v>0</v>
      </c>
    </row>
    <row r="2114" spans="2:24" x14ac:dyDescent="0.2">
      <c r="B2114">
        <v>8560</v>
      </c>
      <c r="C2114">
        <v>1993</v>
      </c>
      <c r="D2114" t="s">
        <v>23</v>
      </c>
      <c r="E2114" t="s">
        <v>28</v>
      </c>
      <c r="F2114" t="s">
        <v>2328</v>
      </c>
      <c r="G2114">
        <v>0</v>
      </c>
      <c r="H2114">
        <v>0</v>
      </c>
      <c r="I2114" s="1">
        <v>41191</v>
      </c>
      <c r="J2114">
        <v>94</v>
      </c>
      <c r="K2114">
        <v>351</v>
      </c>
      <c r="L2114">
        <v>16</v>
      </c>
      <c r="M2114">
        <v>156</v>
      </c>
      <c r="N2114">
        <v>7</v>
      </c>
      <c r="O2114">
        <v>5</v>
      </c>
      <c r="P2114">
        <v>145</v>
      </c>
      <c r="Q2114">
        <v>1</v>
      </c>
      <c r="R2114">
        <v>6</v>
      </c>
      <c r="S2114">
        <v>7</v>
      </c>
      <c r="T2114">
        <v>6</v>
      </c>
      <c r="U2114">
        <v>0</v>
      </c>
      <c r="V2114">
        <v>0</v>
      </c>
      <c r="W2114" t="s">
        <v>31</v>
      </c>
      <c r="X2114">
        <v>0</v>
      </c>
    </row>
    <row r="2115" spans="2:24" x14ac:dyDescent="0.2">
      <c r="B2115">
        <v>3469</v>
      </c>
      <c r="C2115">
        <v>1978</v>
      </c>
      <c r="D2115" t="s">
        <v>40</v>
      </c>
      <c r="E2115" t="s">
        <v>24</v>
      </c>
      <c r="F2115" t="s">
        <v>2329</v>
      </c>
      <c r="G2115">
        <v>1</v>
      </c>
      <c r="H2115">
        <v>1</v>
      </c>
      <c r="I2115" s="1">
        <v>41069</v>
      </c>
      <c r="J2115">
        <v>94</v>
      </c>
      <c r="K2115">
        <v>19</v>
      </c>
      <c r="L2115">
        <v>18</v>
      </c>
      <c r="M2115">
        <v>33</v>
      </c>
      <c r="N2115">
        <v>24</v>
      </c>
      <c r="O2115">
        <v>1</v>
      </c>
      <c r="P2115">
        <v>8</v>
      </c>
      <c r="Q2115">
        <v>3</v>
      </c>
      <c r="R2115">
        <v>3</v>
      </c>
      <c r="S2115">
        <v>3</v>
      </c>
      <c r="T2115">
        <v>9</v>
      </c>
      <c r="U2115">
        <v>0</v>
      </c>
      <c r="V2115">
        <v>0</v>
      </c>
      <c r="W2115" t="s">
        <v>27</v>
      </c>
      <c r="X2115">
        <v>0</v>
      </c>
    </row>
    <row r="2116" spans="2:24" x14ac:dyDescent="0.2">
      <c r="B2116">
        <v>5885</v>
      </c>
      <c r="C2116">
        <v>1974</v>
      </c>
      <c r="D2116" t="s">
        <v>43</v>
      </c>
      <c r="E2116" t="s">
        <v>32</v>
      </c>
      <c r="F2116" t="s">
        <v>2330</v>
      </c>
      <c r="G2116">
        <v>2</v>
      </c>
      <c r="H2116">
        <v>1</v>
      </c>
      <c r="I2116" t="s">
        <v>442</v>
      </c>
      <c r="J2116">
        <v>94</v>
      </c>
      <c r="K2116">
        <v>73</v>
      </c>
      <c r="L2116">
        <v>3</v>
      </c>
      <c r="M2116">
        <v>90</v>
      </c>
      <c r="N2116">
        <v>12</v>
      </c>
      <c r="O2116">
        <v>1</v>
      </c>
      <c r="P2116">
        <v>32</v>
      </c>
      <c r="Q2116">
        <v>7</v>
      </c>
      <c r="R2116">
        <v>4</v>
      </c>
      <c r="S2116">
        <v>4</v>
      </c>
      <c r="T2116">
        <v>8</v>
      </c>
      <c r="U2116">
        <v>0</v>
      </c>
      <c r="V2116">
        <v>0</v>
      </c>
      <c r="W2116" t="s">
        <v>31</v>
      </c>
      <c r="X2116">
        <v>0</v>
      </c>
    </row>
    <row r="2117" spans="2:24" x14ac:dyDescent="0.2">
      <c r="B2117">
        <v>3310</v>
      </c>
      <c r="C2117">
        <v>1974</v>
      </c>
      <c r="D2117" t="s">
        <v>43</v>
      </c>
      <c r="E2117" t="s">
        <v>32</v>
      </c>
      <c r="F2117" t="s">
        <v>2330</v>
      </c>
      <c r="G2117">
        <v>2</v>
      </c>
      <c r="H2117">
        <v>1</v>
      </c>
      <c r="I2117" t="s">
        <v>442</v>
      </c>
      <c r="J2117">
        <v>94</v>
      </c>
      <c r="K2117">
        <v>73</v>
      </c>
      <c r="L2117">
        <v>3</v>
      </c>
      <c r="M2117">
        <v>90</v>
      </c>
      <c r="N2117">
        <v>12</v>
      </c>
      <c r="O2117">
        <v>1</v>
      </c>
      <c r="P2117">
        <v>32</v>
      </c>
      <c r="Q2117">
        <v>7</v>
      </c>
      <c r="R2117">
        <v>4</v>
      </c>
      <c r="S2117">
        <v>4</v>
      </c>
      <c r="T2117">
        <v>8</v>
      </c>
      <c r="U2117">
        <v>0</v>
      </c>
      <c r="V2117">
        <v>0</v>
      </c>
      <c r="W2117" t="s">
        <v>27</v>
      </c>
      <c r="X2117">
        <v>0</v>
      </c>
    </row>
    <row r="2118" spans="2:24" x14ac:dyDescent="0.2">
      <c r="B2118">
        <v>2134</v>
      </c>
      <c r="C2118">
        <v>1953</v>
      </c>
      <c r="D2118" t="s">
        <v>23</v>
      </c>
      <c r="E2118" t="s">
        <v>28</v>
      </c>
      <c r="F2118" t="s">
        <v>2331</v>
      </c>
      <c r="G2118">
        <v>0</v>
      </c>
      <c r="H2118">
        <v>1</v>
      </c>
      <c r="I2118" t="s">
        <v>275</v>
      </c>
      <c r="J2118">
        <v>94</v>
      </c>
      <c r="K2118">
        <v>263</v>
      </c>
      <c r="L2118">
        <v>5</v>
      </c>
      <c r="M2118">
        <v>233</v>
      </c>
      <c r="N2118">
        <v>69</v>
      </c>
      <c r="O2118">
        <v>41</v>
      </c>
      <c r="P2118">
        <v>83</v>
      </c>
      <c r="Q2118">
        <v>4</v>
      </c>
      <c r="R2118">
        <v>5</v>
      </c>
      <c r="S2118">
        <v>8</v>
      </c>
      <c r="T2118">
        <v>5</v>
      </c>
      <c r="U2118">
        <v>0</v>
      </c>
      <c r="V2118">
        <v>0</v>
      </c>
      <c r="W2118" t="s">
        <v>67</v>
      </c>
      <c r="X2118">
        <v>0</v>
      </c>
    </row>
    <row r="2119" spans="2:24" x14ac:dyDescent="0.2">
      <c r="B2119">
        <v>2532</v>
      </c>
      <c r="C2119">
        <v>1988</v>
      </c>
      <c r="D2119" t="s">
        <v>53</v>
      </c>
      <c r="E2119" t="s">
        <v>28</v>
      </c>
      <c r="F2119" t="s">
        <v>2332</v>
      </c>
      <c r="G2119">
        <v>0</v>
      </c>
      <c r="H2119">
        <v>0</v>
      </c>
      <c r="I2119" s="1">
        <v>41642</v>
      </c>
      <c r="J2119">
        <v>95</v>
      </c>
      <c r="K2119">
        <v>982</v>
      </c>
      <c r="L2119">
        <v>73</v>
      </c>
      <c r="M2119">
        <v>351</v>
      </c>
      <c r="N2119">
        <v>56</v>
      </c>
      <c r="O2119">
        <v>14</v>
      </c>
      <c r="P2119">
        <v>175</v>
      </c>
      <c r="Q2119">
        <v>1</v>
      </c>
      <c r="R2119">
        <v>2</v>
      </c>
      <c r="S2119">
        <v>6</v>
      </c>
      <c r="T2119">
        <v>5</v>
      </c>
      <c r="U2119">
        <v>0</v>
      </c>
      <c r="V2119">
        <v>0</v>
      </c>
      <c r="W2119" t="s">
        <v>27</v>
      </c>
      <c r="X2119">
        <v>1</v>
      </c>
    </row>
    <row r="2120" spans="2:24" x14ac:dyDescent="0.2">
      <c r="B2120">
        <v>2579</v>
      </c>
      <c r="C2120">
        <v>1958</v>
      </c>
      <c r="D2120" t="s">
        <v>23</v>
      </c>
      <c r="E2120" t="s">
        <v>32</v>
      </c>
      <c r="F2120" t="s">
        <v>2333</v>
      </c>
      <c r="G2120">
        <v>0</v>
      </c>
      <c r="H2120">
        <v>1</v>
      </c>
      <c r="I2120" t="s">
        <v>453</v>
      </c>
      <c r="J2120">
        <v>95</v>
      </c>
      <c r="K2120">
        <v>495</v>
      </c>
      <c r="L2120">
        <v>33</v>
      </c>
      <c r="M2120">
        <v>255</v>
      </c>
      <c r="N2120">
        <v>11</v>
      </c>
      <c r="O2120">
        <v>33</v>
      </c>
      <c r="P2120">
        <v>8</v>
      </c>
      <c r="Q2120">
        <v>4</v>
      </c>
      <c r="R2120">
        <v>6</v>
      </c>
      <c r="S2120">
        <v>9</v>
      </c>
      <c r="T2120">
        <v>4</v>
      </c>
      <c r="U2120">
        <v>0</v>
      </c>
      <c r="V2120">
        <v>0</v>
      </c>
      <c r="W2120" t="s">
        <v>27</v>
      </c>
      <c r="X2120">
        <v>0</v>
      </c>
    </row>
    <row r="2121" spans="2:24" x14ac:dyDescent="0.2">
      <c r="B2121">
        <v>5623</v>
      </c>
      <c r="C2121">
        <v>1981</v>
      </c>
      <c r="D2121" t="s">
        <v>53</v>
      </c>
      <c r="E2121" t="s">
        <v>32</v>
      </c>
      <c r="F2121" t="s">
        <v>2334</v>
      </c>
      <c r="G2121">
        <v>1</v>
      </c>
      <c r="H2121">
        <v>0</v>
      </c>
      <c r="I2121" t="s">
        <v>1052</v>
      </c>
      <c r="J2121">
        <v>95</v>
      </c>
      <c r="K2121">
        <v>15</v>
      </c>
      <c r="L2121">
        <v>4</v>
      </c>
      <c r="M2121">
        <v>13</v>
      </c>
      <c r="N2121">
        <v>0</v>
      </c>
      <c r="O2121">
        <v>0</v>
      </c>
      <c r="P2121">
        <v>19</v>
      </c>
      <c r="Q2121">
        <v>1</v>
      </c>
      <c r="R2121">
        <v>1</v>
      </c>
      <c r="S2121">
        <v>2</v>
      </c>
      <c r="T2121">
        <v>7</v>
      </c>
      <c r="U2121">
        <v>0</v>
      </c>
      <c r="V2121">
        <v>0</v>
      </c>
      <c r="W2121" t="s">
        <v>27</v>
      </c>
      <c r="X2121">
        <v>1</v>
      </c>
    </row>
    <row r="2122" spans="2:24" x14ac:dyDescent="0.2">
      <c r="B2122">
        <v>4789</v>
      </c>
      <c r="C2122">
        <v>1954</v>
      </c>
      <c r="D2122" t="s">
        <v>23</v>
      </c>
      <c r="E2122" t="s">
        <v>36</v>
      </c>
      <c r="F2122" t="s">
        <v>2335</v>
      </c>
      <c r="G2122">
        <v>0</v>
      </c>
      <c r="H2122">
        <v>0</v>
      </c>
      <c r="I2122" t="s">
        <v>1390</v>
      </c>
      <c r="J2122">
        <v>95</v>
      </c>
      <c r="K2122">
        <v>769</v>
      </c>
      <c r="L2122">
        <v>22</v>
      </c>
      <c r="M2122">
        <v>500</v>
      </c>
      <c r="N2122">
        <v>210</v>
      </c>
      <c r="O2122">
        <v>143</v>
      </c>
      <c r="P2122">
        <v>33</v>
      </c>
      <c r="Q2122">
        <v>1</v>
      </c>
      <c r="R2122">
        <v>4</v>
      </c>
      <c r="S2122">
        <v>5</v>
      </c>
      <c r="T2122">
        <v>2</v>
      </c>
      <c r="U2122">
        <v>0</v>
      </c>
      <c r="V2122">
        <v>0</v>
      </c>
      <c r="W2122" t="s">
        <v>50</v>
      </c>
      <c r="X2122">
        <v>3</v>
      </c>
    </row>
    <row r="2123" spans="2:24" x14ac:dyDescent="0.2">
      <c r="B2123">
        <v>9523</v>
      </c>
      <c r="C2123">
        <v>1983</v>
      </c>
      <c r="D2123" t="s">
        <v>23</v>
      </c>
      <c r="E2123" t="s">
        <v>36</v>
      </c>
      <c r="F2123" t="s">
        <v>2336</v>
      </c>
      <c r="G2123">
        <v>1</v>
      </c>
      <c r="H2123">
        <v>0</v>
      </c>
      <c r="I2123" t="s">
        <v>622</v>
      </c>
      <c r="J2123">
        <v>95</v>
      </c>
      <c r="K2123">
        <v>5</v>
      </c>
      <c r="L2123">
        <v>0</v>
      </c>
      <c r="M2123">
        <v>8</v>
      </c>
      <c r="N2123">
        <v>2</v>
      </c>
      <c r="O2123">
        <v>0</v>
      </c>
      <c r="P2123">
        <v>0</v>
      </c>
      <c r="Q2123">
        <v>1</v>
      </c>
      <c r="R2123">
        <v>0</v>
      </c>
      <c r="S2123">
        <v>3</v>
      </c>
      <c r="T2123">
        <v>4</v>
      </c>
      <c r="U2123">
        <v>0</v>
      </c>
      <c r="V2123">
        <v>0</v>
      </c>
      <c r="W2123" t="s">
        <v>27</v>
      </c>
      <c r="X2123">
        <v>0</v>
      </c>
    </row>
    <row r="2124" spans="2:24" x14ac:dyDescent="0.2">
      <c r="B2124">
        <v>5268</v>
      </c>
      <c r="C2124">
        <v>1961</v>
      </c>
      <c r="D2124" t="s">
        <v>23</v>
      </c>
      <c r="E2124" t="s">
        <v>32</v>
      </c>
      <c r="F2124" t="s">
        <v>2337</v>
      </c>
      <c r="G2124">
        <v>1</v>
      </c>
      <c r="H2124">
        <v>1</v>
      </c>
      <c r="I2124" s="1">
        <v>41586</v>
      </c>
      <c r="J2124">
        <v>95</v>
      </c>
      <c r="K2124">
        <v>17</v>
      </c>
      <c r="L2124">
        <v>8</v>
      </c>
      <c r="M2124">
        <v>14</v>
      </c>
      <c r="N2124">
        <v>10</v>
      </c>
      <c r="O2124">
        <v>4</v>
      </c>
      <c r="P2124">
        <v>3</v>
      </c>
      <c r="Q2124">
        <v>2</v>
      </c>
      <c r="R2124">
        <v>1</v>
      </c>
      <c r="S2124">
        <v>4</v>
      </c>
      <c r="T2124">
        <v>7</v>
      </c>
      <c r="U2124">
        <v>0</v>
      </c>
      <c r="V2124">
        <v>0</v>
      </c>
      <c r="W2124" t="s">
        <v>46</v>
      </c>
      <c r="X2124">
        <v>0</v>
      </c>
    </row>
    <row r="2125" spans="2:24" x14ac:dyDescent="0.2">
      <c r="B2125">
        <v>1545</v>
      </c>
      <c r="C2125">
        <v>1987</v>
      </c>
      <c r="D2125" t="s">
        <v>23</v>
      </c>
      <c r="E2125" t="s">
        <v>32</v>
      </c>
      <c r="F2125" t="s">
        <v>2338</v>
      </c>
      <c r="G2125">
        <v>1</v>
      </c>
      <c r="H2125">
        <v>0</v>
      </c>
      <c r="I2125" s="1">
        <v>41313</v>
      </c>
      <c r="J2125">
        <v>95</v>
      </c>
      <c r="K2125">
        <v>120</v>
      </c>
      <c r="L2125">
        <v>19</v>
      </c>
      <c r="M2125">
        <v>206</v>
      </c>
      <c r="N2125">
        <v>25</v>
      </c>
      <c r="O2125">
        <v>19</v>
      </c>
      <c r="P2125">
        <v>54</v>
      </c>
      <c r="Q2125">
        <v>6</v>
      </c>
      <c r="R2125">
        <v>7</v>
      </c>
      <c r="S2125">
        <v>5</v>
      </c>
      <c r="T2125">
        <v>8</v>
      </c>
      <c r="U2125">
        <v>0</v>
      </c>
      <c r="V2125">
        <v>0</v>
      </c>
      <c r="W2125" t="s">
        <v>27</v>
      </c>
      <c r="X2125">
        <v>0</v>
      </c>
    </row>
    <row r="2126" spans="2:24" x14ac:dyDescent="0.2">
      <c r="B2126">
        <v>2254</v>
      </c>
      <c r="C2126">
        <v>1984</v>
      </c>
      <c r="D2126" t="s">
        <v>23</v>
      </c>
      <c r="E2126" t="s">
        <v>32</v>
      </c>
      <c r="F2126" t="s">
        <v>2339</v>
      </c>
      <c r="G2126">
        <v>0</v>
      </c>
      <c r="H2126">
        <v>0</v>
      </c>
      <c r="I2126" s="1">
        <v>41462</v>
      </c>
      <c r="J2126">
        <v>95</v>
      </c>
      <c r="K2126">
        <v>627</v>
      </c>
      <c r="L2126">
        <v>120</v>
      </c>
      <c r="M2126">
        <v>414</v>
      </c>
      <c r="N2126">
        <v>121</v>
      </c>
      <c r="O2126">
        <v>80</v>
      </c>
      <c r="P2126">
        <v>93</v>
      </c>
      <c r="Q2126">
        <v>1</v>
      </c>
      <c r="R2126">
        <v>9</v>
      </c>
      <c r="S2126">
        <v>5</v>
      </c>
      <c r="T2126">
        <v>5</v>
      </c>
      <c r="U2126">
        <v>0</v>
      </c>
      <c r="V2126">
        <v>0</v>
      </c>
      <c r="W2126" t="s">
        <v>38</v>
      </c>
      <c r="X2126">
        <v>0</v>
      </c>
    </row>
    <row r="2127" spans="2:24" x14ac:dyDescent="0.2">
      <c r="B2127">
        <v>2661</v>
      </c>
      <c r="C2127">
        <v>1965</v>
      </c>
      <c r="D2127" t="s">
        <v>23</v>
      </c>
      <c r="E2127" t="s">
        <v>28</v>
      </c>
      <c r="F2127" t="s">
        <v>2340</v>
      </c>
      <c r="G2127">
        <v>1</v>
      </c>
      <c r="H2127">
        <v>1</v>
      </c>
      <c r="I2127" s="1">
        <v>41370</v>
      </c>
      <c r="J2127">
        <v>95</v>
      </c>
      <c r="K2127">
        <v>12</v>
      </c>
      <c r="L2127">
        <v>4</v>
      </c>
      <c r="M2127">
        <v>2</v>
      </c>
      <c r="N2127">
        <v>10</v>
      </c>
      <c r="O2127">
        <v>6</v>
      </c>
      <c r="P2127">
        <v>10</v>
      </c>
      <c r="Q2127">
        <v>4</v>
      </c>
      <c r="R2127">
        <v>2</v>
      </c>
      <c r="S2127">
        <v>4</v>
      </c>
      <c r="T2127">
        <v>5</v>
      </c>
      <c r="U2127">
        <v>0</v>
      </c>
      <c r="V2127">
        <v>0</v>
      </c>
      <c r="W2127" t="s">
        <v>67</v>
      </c>
      <c r="X2127">
        <v>0</v>
      </c>
    </row>
    <row r="2128" spans="2:24" x14ac:dyDescent="0.2">
      <c r="B2128">
        <v>3130</v>
      </c>
      <c r="C2128">
        <v>1965</v>
      </c>
      <c r="D2128" t="s">
        <v>23</v>
      </c>
      <c r="E2128" t="s">
        <v>28</v>
      </c>
      <c r="F2128" t="s">
        <v>2340</v>
      </c>
      <c r="G2128">
        <v>1</v>
      </c>
      <c r="H2128">
        <v>1</v>
      </c>
      <c r="I2128" s="1">
        <v>41370</v>
      </c>
      <c r="J2128">
        <v>95</v>
      </c>
      <c r="K2128">
        <v>12</v>
      </c>
      <c r="L2128">
        <v>4</v>
      </c>
      <c r="M2128">
        <v>2</v>
      </c>
      <c r="N2128">
        <v>10</v>
      </c>
      <c r="O2128">
        <v>6</v>
      </c>
      <c r="P2128">
        <v>10</v>
      </c>
      <c r="Q2128">
        <v>4</v>
      </c>
      <c r="R2128">
        <v>2</v>
      </c>
      <c r="S2128">
        <v>4</v>
      </c>
      <c r="T2128">
        <v>5</v>
      </c>
      <c r="U2128">
        <v>0</v>
      </c>
      <c r="V2128">
        <v>0</v>
      </c>
      <c r="W2128" t="s">
        <v>27</v>
      </c>
      <c r="X2128">
        <v>0</v>
      </c>
    </row>
    <row r="2129" spans="2:24" x14ac:dyDescent="0.2">
      <c r="B2129">
        <v>5847</v>
      </c>
      <c r="C2129">
        <v>1970</v>
      </c>
      <c r="D2129" t="s">
        <v>23</v>
      </c>
      <c r="E2129" t="s">
        <v>24</v>
      </c>
      <c r="F2129" t="s">
        <v>2341</v>
      </c>
      <c r="G2129">
        <v>0</v>
      </c>
      <c r="H2129">
        <v>1</v>
      </c>
      <c r="I2129" t="s">
        <v>180</v>
      </c>
      <c r="J2129">
        <v>95</v>
      </c>
      <c r="K2129">
        <v>312</v>
      </c>
      <c r="L2129">
        <v>21</v>
      </c>
      <c r="M2129">
        <v>206</v>
      </c>
      <c r="N2129">
        <v>102</v>
      </c>
      <c r="O2129">
        <v>92</v>
      </c>
      <c r="P2129">
        <v>149</v>
      </c>
      <c r="Q2129">
        <v>3</v>
      </c>
      <c r="R2129">
        <v>7</v>
      </c>
      <c r="S2129">
        <v>10</v>
      </c>
      <c r="T2129">
        <v>5</v>
      </c>
      <c r="U2129">
        <v>0</v>
      </c>
      <c r="V2129">
        <v>0</v>
      </c>
      <c r="W2129" t="s">
        <v>27</v>
      </c>
      <c r="X2129">
        <v>0</v>
      </c>
    </row>
    <row r="2130" spans="2:24" x14ac:dyDescent="0.2">
      <c r="B2130">
        <v>5863</v>
      </c>
      <c r="C2130">
        <v>1954</v>
      </c>
      <c r="D2130" t="s">
        <v>23</v>
      </c>
      <c r="E2130" t="s">
        <v>32</v>
      </c>
      <c r="F2130" t="s">
        <v>2342</v>
      </c>
      <c r="G2130">
        <v>0</v>
      </c>
      <c r="H2130">
        <v>1</v>
      </c>
      <c r="I2130" t="s">
        <v>180</v>
      </c>
      <c r="J2130">
        <v>95</v>
      </c>
      <c r="K2130">
        <v>359</v>
      </c>
      <c r="L2130">
        <v>0</v>
      </c>
      <c r="M2130">
        <v>134</v>
      </c>
      <c r="N2130">
        <v>13</v>
      </c>
      <c r="O2130">
        <v>26</v>
      </c>
      <c r="P2130">
        <v>123</v>
      </c>
      <c r="Q2130">
        <v>4</v>
      </c>
      <c r="R2130">
        <v>6</v>
      </c>
      <c r="S2130">
        <v>8</v>
      </c>
      <c r="T2130">
        <v>5</v>
      </c>
      <c r="U2130">
        <v>0</v>
      </c>
      <c r="V2130">
        <v>0</v>
      </c>
      <c r="W2130" t="s">
        <v>27</v>
      </c>
      <c r="X2130">
        <v>0</v>
      </c>
    </row>
    <row r="2131" spans="2:24" x14ac:dyDescent="0.2">
      <c r="B2131">
        <v>999</v>
      </c>
      <c r="C2131">
        <v>1992</v>
      </c>
      <c r="D2131" t="s">
        <v>23</v>
      </c>
      <c r="E2131" t="s">
        <v>28</v>
      </c>
      <c r="F2131" t="s">
        <v>2343</v>
      </c>
      <c r="G2131">
        <v>0</v>
      </c>
      <c r="H2131">
        <v>0</v>
      </c>
      <c r="I2131" s="1">
        <v>41306</v>
      </c>
      <c r="J2131">
        <v>95</v>
      </c>
      <c r="K2131">
        <v>490</v>
      </c>
      <c r="L2131">
        <v>44</v>
      </c>
      <c r="M2131">
        <v>125</v>
      </c>
      <c r="N2131">
        <v>29</v>
      </c>
      <c r="O2131">
        <v>20</v>
      </c>
      <c r="P2131">
        <v>22</v>
      </c>
      <c r="Q2131">
        <v>1</v>
      </c>
      <c r="R2131">
        <v>6</v>
      </c>
      <c r="S2131">
        <v>11</v>
      </c>
      <c r="T2131">
        <v>3</v>
      </c>
      <c r="U2131">
        <v>1</v>
      </c>
      <c r="V2131">
        <v>0</v>
      </c>
      <c r="W2131" t="s">
        <v>31</v>
      </c>
      <c r="X2131">
        <v>2</v>
      </c>
    </row>
    <row r="2132" spans="2:24" x14ac:dyDescent="0.2">
      <c r="B2132">
        <v>2931</v>
      </c>
      <c r="C2132">
        <v>1979</v>
      </c>
      <c r="D2132" t="s">
        <v>23</v>
      </c>
      <c r="E2132" t="s">
        <v>24</v>
      </c>
      <c r="F2132" t="s">
        <v>2344</v>
      </c>
      <c r="G2132">
        <v>0</v>
      </c>
      <c r="H2132">
        <v>0</v>
      </c>
      <c r="I2132" t="s">
        <v>271</v>
      </c>
      <c r="J2132">
        <v>95</v>
      </c>
      <c r="K2132">
        <v>737</v>
      </c>
      <c r="L2132">
        <v>21</v>
      </c>
      <c r="M2132">
        <v>106</v>
      </c>
      <c r="N2132">
        <v>55</v>
      </c>
      <c r="O2132">
        <v>63</v>
      </c>
      <c r="P2132">
        <v>210</v>
      </c>
      <c r="Q2132">
        <v>0</v>
      </c>
      <c r="R2132">
        <v>6</v>
      </c>
      <c r="S2132">
        <v>9</v>
      </c>
      <c r="T2132">
        <v>3</v>
      </c>
      <c r="U2132">
        <v>0</v>
      </c>
      <c r="V2132">
        <v>0</v>
      </c>
      <c r="W2132" t="s">
        <v>27</v>
      </c>
      <c r="X2132">
        <v>1</v>
      </c>
    </row>
    <row r="2133" spans="2:24" x14ac:dyDescent="0.2">
      <c r="B2133">
        <v>1890</v>
      </c>
      <c r="C2133">
        <v>1972</v>
      </c>
      <c r="D2133" t="s">
        <v>43</v>
      </c>
      <c r="E2133" t="s">
        <v>36</v>
      </c>
      <c r="F2133" t="s">
        <v>2345</v>
      </c>
      <c r="G2133">
        <v>1</v>
      </c>
      <c r="H2133">
        <v>1</v>
      </c>
      <c r="I2133" t="s">
        <v>2346</v>
      </c>
      <c r="J2133">
        <v>95</v>
      </c>
      <c r="K2133">
        <v>11</v>
      </c>
      <c r="L2133">
        <v>1</v>
      </c>
      <c r="M2133">
        <v>4</v>
      </c>
      <c r="N2133">
        <v>2</v>
      </c>
      <c r="O2133">
        <v>0</v>
      </c>
      <c r="P2133">
        <v>7</v>
      </c>
      <c r="Q2133">
        <v>1</v>
      </c>
      <c r="R2133">
        <v>1</v>
      </c>
      <c r="S2133">
        <v>2</v>
      </c>
      <c r="T2133">
        <v>7</v>
      </c>
      <c r="U2133">
        <v>0</v>
      </c>
      <c r="V2133">
        <v>0</v>
      </c>
      <c r="W2133" t="s">
        <v>27</v>
      </c>
      <c r="X2133">
        <v>0</v>
      </c>
    </row>
    <row r="2134" spans="2:24" x14ac:dyDescent="0.2">
      <c r="B2134">
        <v>5589</v>
      </c>
      <c r="C2134">
        <v>1965</v>
      </c>
      <c r="D2134" t="s">
        <v>23</v>
      </c>
      <c r="E2134" t="s">
        <v>24</v>
      </c>
      <c r="F2134" t="s">
        <v>2347</v>
      </c>
      <c r="G2134">
        <v>0</v>
      </c>
      <c r="H2134">
        <v>1</v>
      </c>
      <c r="I2134" t="s">
        <v>658</v>
      </c>
      <c r="J2134">
        <v>95</v>
      </c>
      <c r="K2134">
        <v>631</v>
      </c>
      <c r="L2134">
        <v>0</v>
      </c>
      <c r="M2134">
        <v>115</v>
      </c>
      <c r="N2134">
        <v>10</v>
      </c>
      <c r="O2134">
        <v>7</v>
      </c>
      <c r="P2134">
        <v>30</v>
      </c>
      <c r="Q2134">
        <v>3</v>
      </c>
      <c r="R2134">
        <v>9</v>
      </c>
      <c r="S2134">
        <v>10</v>
      </c>
      <c r="T2134">
        <v>7</v>
      </c>
      <c r="U2134">
        <v>0</v>
      </c>
      <c r="V2134">
        <v>0</v>
      </c>
      <c r="W2134" t="s">
        <v>50</v>
      </c>
      <c r="X2134">
        <v>0</v>
      </c>
    </row>
    <row r="2135" spans="2:24" x14ac:dyDescent="0.2">
      <c r="B2135">
        <v>10172</v>
      </c>
      <c r="C2135">
        <v>1989</v>
      </c>
      <c r="D2135" t="s">
        <v>23</v>
      </c>
      <c r="E2135" t="s">
        <v>28</v>
      </c>
      <c r="F2135" t="s">
        <v>2348</v>
      </c>
      <c r="G2135">
        <v>0</v>
      </c>
      <c r="H2135">
        <v>0</v>
      </c>
      <c r="I2135" s="1">
        <v>41190</v>
      </c>
      <c r="J2135">
        <v>95</v>
      </c>
      <c r="K2135">
        <v>456</v>
      </c>
      <c r="L2135">
        <v>19</v>
      </c>
      <c r="M2135">
        <v>832</v>
      </c>
      <c r="N2135">
        <v>75</v>
      </c>
      <c r="O2135">
        <v>118</v>
      </c>
      <c r="P2135">
        <v>38</v>
      </c>
      <c r="Q2135">
        <v>1</v>
      </c>
      <c r="R2135">
        <v>4</v>
      </c>
      <c r="S2135">
        <v>11</v>
      </c>
      <c r="T2135">
        <v>3</v>
      </c>
      <c r="U2135">
        <v>0</v>
      </c>
      <c r="V2135">
        <v>0</v>
      </c>
      <c r="W2135" t="s">
        <v>27</v>
      </c>
      <c r="X2135">
        <v>0</v>
      </c>
    </row>
    <row r="2136" spans="2:24" x14ac:dyDescent="0.2">
      <c r="B2136">
        <v>6729</v>
      </c>
      <c r="C2136">
        <v>1989</v>
      </c>
      <c r="D2136" t="s">
        <v>23</v>
      </c>
      <c r="E2136" t="s">
        <v>28</v>
      </c>
      <c r="F2136" t="s">
        <v>2348</v>
      </c>
      <c r="G2136">
        <v>0</v>
      </c>
      <c r="H2136">
        <v>0</v>
      </c>
      <c r="I2136" s="1">
        <v>41190</v>
      </c>
      <c r="J2136">
        <v>95</v>
      </c>
      <c r="K2136">
        <v>456</v>
      </c>
      <c r="L2136">
        <v>19</v>
      </c>
      <c r="M2136">
        <v>832</v>
      </c>
      <c r="N2136">
        <v>75</v>
      </c>
      <c r="O2136">
        <v>118</v>
      </c>
      <c r="P2136">
        <v>38</v>
      </c>
      <c r="Q2136">
        <v>1</v>
      </c>
      <c r="R2136">
        <v>4</v>
      </c>
      <c r="S2136">
        <v>11</v>
      </c>
      <c r="T2136">
        <v>3</v>
      </c>
      <c r="U2136">
        <v>0</v>
      </c>
      <c r="V2136">
        <v>0</v>
      </c>
      <c r="W2136" t="s">
        <v>67</v>
      </c>
      <c r="X2136">
        <v>0</v>
      </c>
    </row>
    <row r="2137" spans="2:24" x14ac:dyDescent="0.2">
      <c r="B2137">
        <v>10492</v>
      </c>
      <c r="C2137">
        <v>1960</v>
      </c>
      <c r="D2137" t="s">
        <v>23</v>
      </c>
      <c r="E2137" t="s">
        <v>36</v>
      </c>
      <c r="F2137" t="s">
        <v>2349</v>
      </c>
      <c r="G2137">
        <v>2</v>
      </c>
      <c r="H2137">
        <v>1</v>
      </c>
      <c r="I2137" t="s">
        <v>1381</v>
      </c>
      <c r="J2137">
        <v>96</v>
      </c>
      <c r="K2137">
        <v>2</v>
      </c>
      <c r="L2137">
        <v>0</v>
      </c>
      <c r="M2137">
        <v>5</v>
      </c>
      <c r="N2137">
        <v>2</v>
      </c>
      <c r="O2137">
        <v>0</v>
      </c>
      <c r="P2137">
        <v>1</v>
      </c>
      <c r="Q2137">
        <v>1</v>
      </c>
      <c r="R2137">
        <v>0</v>
      </c>
      <c r="S2137">
        <v>3</v>
      </c>
      <c r="T2137">
        <v>2</v>
      </c>
      <c r="U2137">
        <v>0</v>
      </c>
      <c r="V2137">
        <v>0</v>
      </c>
      <c r="W2137" t="s">
        <v>50</v>
      </c>
      <c r="X2137">
        <v>0</v>
      </c>
    </row>
    <row r="2138" spans="2:24" x14ac:dyDescent="0.2">
      <c r="B2138">
        <v>2939</v>
      </c>
      <c r="C2138">
        <v>1971</v>
      </c>
      <c r="D2138" t="s">
        <v>53</v>
      </c>
      <c r="E2138" t="s">
        <v>36</v>
      </c>
      <c r="F2138" t="s">
        <v>2350</v>
      </c>
      <c r="G2138">
        <v>0</v>
      </c>
      <c r="H2138">
        <v>0</v>
      </c>
      <c r="I2138" t="s">
        <v>277</v>
      </c>
      <c r="J2138">
        <v>96</v>
      </c>
      <c r="K2138">
        <v>751</v>
      </c>
      <c r="L2138">
        <v>127</v>
      </c>
      <c r="M2138">
        <v>687</v>
      </c>
      <c r="N2138">
        <v>20</v>
      </c>
      <c r="O2138">
        <v>15</v>
      </c>
      <c r="P2138">
        <v>31</v>
      </c>
      <c r="Q2138">
        <v>1</v>
      </c>
      <c r="R2138">
        <v>4</v>
      </c>
      <c r="S2138">
        <v>4</v>
      </c>
      <c r="T2138">
        <v>2</v>
      </c>
      <c r="U2138">
        <v>0</v>
      </c>
      <c r="V2138">
        <v>0</v>
      </c>
      <c r="W2138" t="s">
        <v>31</v>
      </c>
      <c r="X2138">
        <v>0</v>
      </c>
    </row>
    <row r="2139" spans="2:24" x14ac:dyDescent="0.2">
      <c r="B2139">
        <v>5948</v>
      </c>
      <c r="C2139">
        <v>1976</v>
      </c>
      <c r="D2139" t="s">
        <v>23</v>
      </c>
      <c r="E2139" t="s">
        <v>28</v>
      </c>
      <c r="F2139" t="s">
        <v>2351</v>
      </c>
      <c r="G2139">
        <v>0</v>
      </c>
      <c r="H2139">
        <v>1</v>
      </c>
      <c r="I2139" t="s">
        <v>815</v>
      </c>
      <c r="J2139">
        <v>96</v>
      </c>
      <c r="K2139">
        <v>143</v>
      </c>
      <c r="L2139">
        <v>6</v>
      </c>
      <c r="M2139">
        <v>52</v>
      </c>
      <c r="N2139">
        <v>11</v>
      </c>
      <c r="O2139">
        <v>8</v>
      </c>
      <c r="P2139">
        <v>17</v>
      </c>
      <c r="Q2139">
        <v>2</v>
      </c>
      <c r="R2139">
        <v>4</v>
      </c>
      <c r="S2139">
        <v>5</v>
      </c>
      <c r="T2139">
        <v>5</v>
      </c>
      <c r="U2139">
        <v>0</v>
      </c>
      <c r="V2139">
        <v>0</v>
      </c>
      <c r="W2139" t="s">
        <v>35</v>
      </c>
      <c r="X2139">
        <v>0</v>
      </c>
    </row>
    <row r="2140" spans="2:24" x14ac:dyDescent="0.2">
      <c r="B2140">
        <v>574</v>
      </c>
      <c r="C2140">
        <v>1965</v>
      </c>
      <c r="D2140" t="s">
        <v>23</v>
      </c>
      <c r="E2140" t="s">
        <v>32</v>
      </c>
      <c r="F2140" t="s">
        <v>2352</v>
      </c>
      <c r="G2140">
        <v>0</v>
      </c>
      <c r="H2140">
        <v>0</v>
      </c>
      <c r="I2140" t="s">
        <v>1792</v>
      </c>
      <c r="J2140">
        <v>96</v>
      </c>
      <c r="K2140">
        <v>14</v>
      </c>
      <c r="L2140">
        <v>36</v>
      </c>
      <c r="M2140">
        <v>11</v>
      </c>
      <c r="N2140">
        <v>3</v>
      </c>
      <c r="O2140">
        <v>26</v>
      </c>
      <c r="P2140">
        <v>35</v>
      </c>
      <c r="Q2140">
        <v>1</v>
      </c>
      <c r="R2140">
        <v>1</v>
      </c>
      <c r="S2140">
        <v>4</v>
      </c>
      <c r="T2140">
        <v>2</v>
      </c>
      <c r="U2140">
        <v>0</v>
      </c>
      <c r="V2140">
        <v>0</v>
      </c>
      <c r="W2140" t="s">
        <v>46</v>
      </c>
      <c r="X2140">
        <v>0</v>
      </c>
    </row>
    <row r="2141" spans="2:24" x14ac:dyDescent="0.2">
      <c r="B2141">
        <v>3266</v>
      </c>
      <c r="C2141">
        <v>1965</v>
      </c>
      <c r="D2141" t="s">
        <v>23</v>
      </c>
      <c r="E2141" t="s">
        <v>32</v>
      </c>
      <c r="F2141" t="s">
        <v>2352</v>
      </c>
      <c r="G2141">
        <v>0</v>
      </c>
      <c r="H2141">
        <v>0</v>
      </c>
      <c r="I2141" t="s">
        <v>1792</v>
      </c>
      <c r="J2141">
        <v>96</v>
      </c>
      <c r="K2141">
        <v>14</v>
      </c>
      <c r="L2141">
        <v>36</v>
      </c>
      <c r="M2141">
        <v>11</v>
      </c>
      <c r="N2141">
        <v>3</v>
      </c>
      <c r="O2141">
        <v>26</v>
      </c>
      <c r="P2141">
        <v>35</v>
      </c>
      <c r="Q2141">
        <v>1</v>
      </c>
      <c r="R2141">
        <v>1</v>
      </c>
      <c r="S2141">
        <v>4</v>
      </c>
      <c r="T2141">
        <v>2</v>
      </c>
      <c r="U2141">
        <v>0</v>
      </c>
      <c r="V2141">
        <v>0</v>
      </c>
      <c r="W2141" t="s">
        <v>31</v>
      </c>
      <c r="X2141">
        <v>0</v>
      </c>
    </row>
    <row r="2142" spans="2:24" x14ac:dyDescent="0.2">
      <c r="B2142">
        <v>10500</v>
      </c>
      <c r="C2142">
        <v>1985</v>
      </c>
      <c r="D2142" t="s">
        <v>23</v>
      </c>
      <c r="E2142" t="s">
        <v>32</v>
      </c>
      <c r="F2142" t="s">
        <v>2353</v>
      </c>
      <c r="G2142">
        <v>1</v>
      </c>
      <c r="H2142">
        <v>0</v>
      </c>
      <c r="I2142" s="1">
        <v>41763</v>
      </c>
      <c r="J2142">
        <v>96</v>
      </c>
      <c r="K2142">
        <v>19</v>
      </c>
      <c r="L2142">
        <v>1</v>
      </c>
      <c r="M2142">
        <v>20</v>
      </c>
      <c r="N2142">
        <v>16</v>
      </c>
      <c r="O2142">
        <v>14</v>
      </c>
      <c r="P2142">
        <v>28</v>
      </c>
      <c r="Q2142">
        <v>2</v>
      </c>
      <c r="R2142">
        <v>3</v>
      </c>
      <c r="S2142">
        <v>4</v>
      </c>
      <c r="T2142">
        <v>5</v>
      </c>
      <c r="U2142">
        <v>0</v>
      </c>
      <c r="V2142">
        <v>0</v>
      </c>
      <c r="W2142" t="s">
        <v>38</v>
      </c>
      <c r="X2142">
        <v>0</v>
      </c>
    </row>
    <row r="2143" spans="2:24" x14ac:dyDescent="0.2">
      <c r="B2143">
        <v>7987</v>
      </c>
      <c r="C2143">
        <v>1970</v>
      </c>
      <c r="D2143" t="s">
        <v>23</v>
      </c>
      <c r="E2143" t="s">
        <v>32</v>
      </c>
      <c r="F2143" t="s">
        <v>2354</v>
      </c>
      <c r="G2143">
        <v>0</v>
      </c>
      <c r="H2143">
        <v>1</v>
      </c>
      <c r="I2143" s="1">
        <v>41823</v>
      </c>
      <c r="J2143">
        <v>96</v>
      </c>
      <c r="K2143">
        <v>346</v>
      </c>
      <c r="L2143">
        <v>17</v>
      </c>
      <c r="M2143">
        <v>48</v>
      </c>
      <c r="N2143">
        <v>23</v>
      </c>
      <c r="O2143">
        <v>13</v>
      </c>
      <c r="P2143">
        <v>13</v>
      </c>
      <c r="Q2143">
        <v>4</v>
      </c>
      <c r="R2143">
        <v>8</v>
      </c>
      <c r="S2143">
        <v>6</v>
      </c>
      <c r="T2143">
        <v>6</v>
      </c>
      <c r="U2143">
        <v>0</v>
      </c>
      <c r="V2143">
        <v>0</v>
      </c>
      <c r="W2143" t="s">
        <v>31</v>
      </c>
      <c r="X2143">
        <v>1</v>
      </c>
    </row>
    <row r="2144" spans="2:24" x14ac:dyDescent="0.2">
      <c r="B2144">
        <v>1135</v>
      </c>
      <c r="C2144">
        <v>1961</v>
      </c>
      <c r="D2144" t="s">
        <v>53</v>
      </c>
      <c r="E2144" t="s">
        <v>36</v>
      </c>
      <c r="F2144" t="s">
        <v>2355</v>
      </c>
      <c r="G2144">
        <v>1</v>
      </c>
      <c r="H2144">
        <v>1</v>
      </c>
      <c r="I2144" t="s">
        <v>613</v>
      </c>
      <c r="J2144">
        <v>96</v>
      </c>
      <c r="K2144">
        <v>18</v>
      </c>
      <c r="L2144">
        <v>2</v>
      </c>
      <c r="M2144">
        <v>19</v>
      </c>
      <c r="N2144">
        <v>0</v>
      </c>
      <c r="O2144">
        <v>2</v>
      </c>
      <c r="P2144">
        <v>6</v>
      </c>
      <c r="Q2144">
        <v>5</v>
      </c>
      <c r="R2144">
        <v>3</v>
      </c>
      <c r="S2144">
        <v>4</v>
      </c>
      <c r="T2144">
        <v>7</v>
      </c>
      <c r="U2144">
        <v>0</v>
      </c>
      <c r="V2144">
        <v>0</v>
      </c>
      <c r="W2144" t="s">
        <v>31</v>
      </c>
      <c r="X2144">
        <v>0</v>
      </c>
    </row>
    <row r="2145" spans="2:24" x14ac:dyDescent="0.2">
      <c r="B2145">
        <v>24</v>
      </c>
      <c r="C2145">
        <v>1961</v>
      </c>
      <c r="D2145" t="s">
        <v>53</v>
      </c>
      <c r="E2145" t="s">
        <v>36</v>
      </c>
      <c r="F2145" t="s">
        <v>2355</v>
      </c>
      <c r="G2145">
        <v>1</v>
      </c>
      <c r="H2145">
        <v>1</v>
      </c>
      <c r="I2145" t="s">
        <v>613</v>
      </c>
      <c r="J2145">
        <v>96</v>
      </c>
      <c r="K2145">
        <v>18</v>
      </c>
      <c r="L2145">
        <v>2</v>
      </c>
      <c r="M2145">
        <v>19</v>
      </c>
      <c r="N2145">
        <v>0</v>
      </c>
      <c r="O2145">
        <v>2</v>
      </c>
      <c r="P2145">
        <v>6</v>
      </c>
      <c r="Q2145">
        <v>5</v>
      </c>
      <c r="R2145">
        <v>3</v>
      </c>
      <c r="S2145">
        <v>4</v>
      </c>
      <c r="T2145">
        <v>7</v>
      </c>
      <c r="U2145">
        <v>0</v>
      </c>
      <c r="V2145">
        <v>0</v>
      </c>
      <c r="W2145" t="s">
        <v>67</v>
      </c>
      <c r="X2145">
        <v>0</v>
      </c>
    </row>
    <row r="2146" spans="2:24" x14ac:dyDescent="0.2">
      <c r="B2146">
        <v>1966</v>
      </c>
      <c r="C2146">
        <v>1966</v>
      </c>
      <c r="D2146" t="s">
        <v>40</v>
      </c>
      <c r="E2146" t="s">
        <v>32</v>
      </c>
      <c r="F2146" t="s">
        <v>2356</v>
      </c>
      <c r="G2146">
        <v>0</v>
      </c>
      <c r="H2146">
        <v>0</v>
      </c>
      <c r="I2146" t="s">
        <v>1692</v>
      </c>
      <c r="J2146">
        <v>96</v>
      </c>
      <c r="K2146">
        <v>684</v>
      </c>
      <c r="L2146">
        <v>100</v>
      </c>
      <c r="M2146">
        <v>801</v>
      </c>
      <c r="N2146">
        <v>21</v>
      </c>
      <c r="O2146">
        <v>66</v>
      </c>
      <c r="P2146">
        <v>0</v>
      </c>
      <c r="Q2146">
        <v>1</v>
      </c>
      <c r="R2146">
        <v>6</v>
      </c>
      <c r="S2146">
        <v>10</v>
      </c>
      <c r="T2146">
        <v>2</v>
      </c>
      <c r="U2146">
        <v>0</v>
      </c>
      <c r="V2146">
        <v>0</v>
      </c>
      <c r="W2146" t="s">
        <v>38</v>
      </c>
      <c r="X2146">
        <v>1</v>
      </c>
    </row>
    <row r="2147" spans="2:24" x14ac:dyDescent="0.2">
      <c r="B2147">
        <v>7789</v>
      </c>
      <c r="C2147">
        <v>1966</v>
      </c>
      <c r="D2147" t="s">
        <v>40</v>
      </c>
      <c r="E2147" t="s">
        <v>32</v>
      </c>
      <c r="F2147" t="s">
        <v>2356</v>
      </c>
      <c r="G2147">
        <v>0</v>
      </c>
      <c r="H2147">
        <v>0</v>
      </c>
      <c r="I2147" t="s">
        <v>1692</v>
      </c>
      <c r="J2147">
        <v>96</v>
      </c>
      <c r="K2147">
        <v>684</v>
      </c>
      <c r="L2147">
        <v>100</v>
      </c>
      <c r="M2147">
        <v>801</v>
      </c>
      <c r="N2147">
        <v>21</v>
      </c>
      <c r="O2147">
        <v>66</v>
      </c>
      <c r="P2147">
        <v>0</v>
      </c>
      <c r="Q2147">
        <v>1</v>
      </c>
      <c r="R2147">
        <v>6</v>
      </c>
      <c r="S2147">
        <v>10</v>
      </c>
      <c r="T2147">
        <v>2</v>
      </c>
      <c r="U2147">
        <v>0</v>
      </c>
      <c r="V2147">
        <v>0</v>
      </c>
      <c r="W2147" t="s">
        <v>27</v>
      </c>
      <c r="X2147">
        <v>1</v>
      </c>
    </row>
    <row r="2148" spans="2:24" x14ac:dyDescent="0.2">
      <c r="B2148">
        <v>3336</v>
      </c>
      <c r="C2148">
        <v>1949</v>
      </c>
      <c r="D2148" t="s">
        <v>40</v>
      </c>
      <c r="E2148" t="s">
        <v>36</v>
      </c>
      <c r="F2148" t="s">
        <v>2357</v>
      </c>
      <c r="G2148">
        <v>0</v>
      </c>
      <c r="H2148">
        <v>1</v>
      </c>
      <c r="I2148" t="s">
        <v>363</v>
      </c>
      <c r="J2148">
        <v>96</v>
      </c>
      <c r="K2148">
        <v>712</v>
      </c>
      <c r="L2148">
        <v>0</v>
      </c>
      <c r="M2148">
        <v>45</v>
      </c>
      <c r="N2148">
        <v>0</v>
      </c>
      <c r="O2148">
        <v>0</v>
      </c>
      <c r="P2148">
        <v>191</v>
      </c>
      <c r="Q2148">
        <v>3</v>
      </c>
      <c r="R2148">
        <v>2</v>
      </c>
      <c r="S2148">
        <v>5</v>
      </c>
      <c r="T2148">
        <v>7</v>
      </c>
      <c r="U2148">
        <v>0</v>
      </c>
      <c r="V2148">
        <v>0</v>
      </c>
      <c r="W2148" t="s">
        <v>38</v>
      </c>
      <c r="X2148">
        <v>1</v>
      </c>
    </row>
    <row r="2149" spans="2:24" x14ac:dyDescent="0.2">
      <c r="B2149">
        <v>5644</v>
      </c>
      <c r="C2149">
        <v>1958</v>
      </c>
      <c r="D2149" t="s">
        <v>23</v>
      </c>
      <c r="E2149" t="s">
        <v>36</v>
      </c>
      <c r="F2149" t="s">
        <v>2358</v>
      </c>
      <c r="G2149">
        <v>0</v>
      </c>
      <c r="H2149">
        <v>1</v>
      </c>
      <c r="I2149" s="1">
        <v>41618</v>
      </c>
      <c r="J2149">
        <v>96</v>
      </c>
      <c r="K2149">
        <v>309</v>
      </c>
      <c r="L2149">
        <v>3</v>
      </c>
      <c r="M2149">
        <v>24</v>
      </c>
      <c r="N2149">
        <v>4</v>
      </c>
      <c r="O2149">
        <v>3</v>
      </c>
      <c r="P2149">
        <v>20</v>
      </c>
      <c r="Q2149">
        <v>2</v>
      </c>
      <c r="R2149">
        <v>5</v>
      </c>
      <c r="S2149">
        <v>7</v>
      </c>
      <c r="T2149">
        <v>7</v>
      </c>
      <c r="U2149">
        <v>0</v>
      </c>
      <c r="V2149">
        <v>0</v>
      </c>
      <c r="W2149" t="s">
        <v>27</v>
      </c>
      <c r="X2149">
        <v>1</v>
      </c>
    </row>
    <row r="2150" spans="2:24" x14ac:dyDescent="0.2">
      <c r="B2150">
        <v>6663</v>
      </c>
      <c r="C2150">
        <v>1941</v>
      </c>
      <c r="D2150" t="s">
        <v>40</v>
      </c>
      <c r="E2150" t="s">
        <v>28</v>
      </c>
      <c r="F2150" t="s">
        <v>2359</v>
      </c>
      <c r="G2150">
        <v>0</v>
      </c>
      <c r="H2150">
        <v>0</v>
      </c>
      <c r="I2150" s="1">
        <v>41493</v>
      </c>
      <c r="J2150">
        <v>96</v>
      </c>
      <c r="K2150">
        <v>144</v>
      </c>
      <c r="L2150">
        <v>0</v>
      </c>
      <c r="M2150">
        <v>7</v>
      </c>
      <c r="N2150">
        <v>0</v>
      </c>
      <c r="O2150">
        <v>0</v>
      </c>
      <c r="P2150">
        <v>6</v>
      </c>
      <c r="Q2150">
        <v>1</v>
      </c>
      <c r="R2150">
        <v>3</v>
      </c>
      <c r="S2150">
        <v>4</v>
      </c>
      <c r="T2150">
        <v>5</v>
      </c>
      <c r="U2150">
        <v>0</v>
      </c>
      <c r="V2150">
        <v>0</v>
      </c>
      <c r="W2150" t="s">
        <v>27</v>
      </c>
      <c r="X2150">
        <v>0</v>
      </c>
    </row>
    <row r="2151" spans="2:24" x14ac:dyDescent="0.2">
      <c r="B2151">
        <v>10262</v>
      </c>
      <c r="C2151">
        <v>1981</v>
      </c>
      <c r="D2151" t="s">
        <v>23</v>
      </c>
      <c r="E2151" t="s">
        <v>32</v>
      </c>
      <c r="F2151" t="s">
        <v>2360</v>
      </c>
      <c r="G2151">
        <v>2</v>
      </c>
      <c r="H2151">
        <v>0</v>
      </c>
      <c r="I2151" s="1">
        <v>41552</v>
      </c>
      <c r="J2151">
        <v>96</v>
      </c>
      <c r="K2151">
        <v>8</v>
      </c>
      <c r="L2151">
        <v>2</v>
      </c>
      <c r="M2151">
        <v>15</v>
      </c>
      <c r="N2151">
        <v>0</v>
      </c>
      <c r="O2151">
        <v>10</v>
      </c>
      <c r="P2151">
        <v>18</v>
      </c>
      <c r="Q2151">
        <v>4</v>
      </c>
      <c r="R2151">
        <v>3</v>
      </c>
      <c r="S2151">
        <v>3</v>
      </c>
      <c r="T2151">
        <v>5</v>
      </c>
      <c r="U2151">
        <v>0</v>
      </c>
      <c r="V2151">
        <v>0</v>
      </c>
      <c r="W2151" t="s">
        <v>50</v>
      </c>
      <c r="X2151">
        <v>0</v>
      </c>
    </row>
    <row r="2152" spans="2:24" x14ac:dyDescent="0.2">
      <c r="B2152">
        <v>456</v>
      </c>
      <c r="C2152">
        <v>1987</v>
      </c>
      <c r="D2152" t="s">
        <v>43</v>
      </c>
      <c r="E2152" t="s">
        <v>32</v>
      </c>
      <c r="F2152" t="s">
        <v>239</v>
      </c>
      <c r="G2152">
        <v>1</v>
      </c>
      <c r="H2152">
        <v>0</v>
      </c>
      <c r="I2152" s="1">
        <v>41457</v>
      </c>
      <c r="J2152">
        <v>96</v>
      </c>
      <c r="K2152">
        <v>1</v>
      </c>
      <c r="L2152">
        <v>11</v>
      </c>
      <c r="M2152">
        <v>5</v>
      </c>
      <c r="N2152">
        <v>4</v>
      </c>
      <c r="O2152">
        <v>6</v>
      </c>
      <c r="P2152">
        <v>9</v>
      </c>
      <c r="Q2152">
        <v>2</v>
      </c>
      <c r="R2152">
        <v>2</v>
      </c>
      <c r="S2152">
        <v>3</v>
      </c>
      <c r="T2152">
        <v>8</v>
      </c>
      <c r="U2152">
        <v>0</v>
      </c>
      <c r="V2152">
        <v>0</v>
      </c>
      <c r="W2152" t="s">
        <v>27</v>
      </c>
      <c r="X2152">
        <v>0</v>
      </c>
    </row>
    <row r="2153" spans="2:24" x14ac:dyDescent="0.2">
      <c r="B2153">
        <v>3270</v>
      </c>
      <c r="C2153">
        <v>1979</v>
      </c>
      <c r="D2153" t="s">
        <v>43</v>
      </c>
      <c r="E2153" t="s">
        <v>36</v>
      </c>
      <c r="F2153" t="s">
        <v>2361</v>
      </c>
      <c r="G2153">
        <v>1</v>
      </c>
      <c r="H2153">
        <v>0</v>
      </c>
      <c r="I2153" t="s">
        <v>651</v>
      </c>
      <c r="J2153">
        <v>96</v>
      </c>
      <c r="K2153">
        <v>12</v>
      </c>
      <c r="L2153">
        <v>23</v>
      </c>
      <c r="M2153">
        <v>38</v>
      </c>
      <c r="N2153">
        <v>30</v>
      </c>
      <c r="O2153">
        <v>18</v>
      </c>
      <c r="P2153">
        <v>7</v>
      </c>
      <c r="Q2153">
        <v>4</v>
      </c>
      <c r="R2153">
        <v>3</v>
      </c>
      <c r="S2153">
        <v>3</v>
      </c>
      <c r="T2153">
        <v>9</v>
      </c>
      <c r="U2153">
        <v>0</v>
      </c>
      <c r="V2153">
        <v>0</v>
      </c>
      <c r="W2153" t="s">
        <v>67</v>
      </c>
      <c r="X2153">
        <v>0</v>
      </c>
    </row>
    <row r="2154" spans="2:24" x14ac:dyDescent="0.2">
      <c r="B2154">
        <v>5748</v>
      </c>
      <c r="C2154">
        <v>1966</v>
      </c>
      <c r="D2154" t="s">
        <v>23</v>
      </c>
      <c r="E2154" t="s">
        <v>32</v>
      </c>
      <c r="F2154" t="s">
        <v>2362</v>
      </c>
      <c r="G2154">
        <v>0</v>
      </c>
      <c r="H2154">
        <v>1</v>
      </c>
      <c r="I2154" s="1">
        <v>40920</v>
      </c>
      <c r="J2154">
        <v>96</v>
      </c>
      <c r="K2154">
        <v>115</v>
      </c>
      <c r="L2154">
        <v>27</v>
      </c>
      <c r="M2154">
        <v>44</v>
      </c>
      <c r="N2154">
        <v>4</v>
      </c>
      <c r="O2154">
        <v>146</v>
      </c>
      <c r="P2154">
        <v>139</v>
      </c>
      <c r="Q2154">
        <v>3</v>
      </c>
      <c r="R2154">
        <v>5</v>
      </c>
      <c r="S2154">
        <v>6</v>
      </c>
      <c r="T2154">
        <v>5</v>
      </c>
      <c r="U2154">
        <v>1</v>
      </c>
      <c r="V2154">
        <v>0</v>
      </c>
      <c r="W2154" t="s">
        <v>67</v>
      </c>
      <c r="X2154">
        <v>0</v>
      </c>
    </row>
    <row r="2155" spans="2:24" x14ac:dyDescent="0.2">
      <c r="B2155">
        <v>8952</v>
      </c>
      <c r="C2155">
        <v>1954</v>
      </c>
      <c r="D2155" t="s">
        <v>53</v>
      </c>
      <c r="E2155" t="s">
        <v>32</v>
      </c>
      <c r="F2155" t="s">
        <v>2363</v>
      </c>
      <c r="G2155">
        <v>0</v>
      </c>
      <c r="H2155">
        <v>1</v>
      </c>
      <c r="I2155" s="1">
        <v>41040</v>
      </c>
      <c r="J2155">
        <v>96</v>
      </c>
      <c r="K2155">
        <v>397</v>
      </c>
      <c r="L2155">
        <v>46</v>
      </c>
      <c r="M2155">
        <v>288</v>
      </c>
      <c r="N2155">
        <v>20</v>
      </c>
      <c r="O2155">
        <v>38</v>
      </c>
      <c r="P2155">
        <v>70</v>
      </c>
      <c r="Q2155">
        <v>2</v>
      </c>
      <c r="R2155">
        <v>6</v>
      </c>
      <c r="S2155">
        <v>10</v>
      </c>
      <c r="T2155">
        <v>3</v>
      </c>
      <c r="U2155">
        <v>0</v>
      </c>
      <c r="V2155">
        <v>0</v>
      </c>
      <c r="W2155" t="s">
        <v>27</v>
      </c>
      <c r="X2155">
        <v>0</v>
      </c>
    </row>
    <row r="2156" spans="2:24" x14ac:dyDescent="0.2">
      <c r="B2156">
        <v>3921</v>
      </c>
      <c r="C2156">
        <v>1953</v>
      </c>
      <c r="D2156" t="s">
        <v>43</v>
      </c>
      <c r="E2156" t="s">
        <v>55</v>
      </c>
      <c r="F2156" t="s">
        <v>2364</v>
      </c>
      <c r="G2156">
        <v>0</v>
      </c>
      <c r="H2156">
        <v>0</v>
      </c>
      <c r="I2156" t="s">
        <v>1299</v>
      </c>
      <c r="J2156">
        <v>96</v>
      </c>
      <c r="K2156">
        <v>24</v>
      </c>
      <c r="L2156">
        <v>1</v>
      </c>
      <c r="M2156">
        <v>108</v>
      </c>
      <c r="N2156">
        <v>29</v>
      </c>
      <c r="O2156">
        <v>29</v>
      </c>
      <c r="P2156">
        <v>14</v>
      </c>
      <c r="Q2156">
        <v>1</v>
      </c>
      <c r="R2156">
        <v>4</v>
      </c>
      <c r="S2156">
        <v>4</v>
      </c>
      <c r="T2156">
        <v>8</v>
      </c>
      <c r="U2156">
        <v>0</v>
      </c>
      <c r="V2156">
        <v>0</v>
      </c>
      <c r="W2156" t="s">
        <v>27</v>
      </c>
      <c r="X2156">
        <v>0</v>
      </c>
    </row>
    <row r="2157" spans="2:24" x14ac:dyDescent="0.2">
      <c r="B2157">
        <v>9826</v>
      </c>
      <c r="C2157">
        <v>1973</v>
      </c>
      <c r="D2157" t="s">
        <v>40</v>
      </c>
      <c r="E2157" t="s">
        <v>28</v>
      </c>
      <c r="F2157" t="s">
        <v>2365</v>
      </c>
      <c r="G2157">
        <v>0</v>
      </c>
      <c r="H2157">
        <v>0</v>
      </c>
      <c r="I2157" s="1">
        <v>41252</v>
      </c>
      <c r="J2157">
        <v>96</v>
      </c>
      <c r="K2157">
        <v>899</v>
      </c>
      <c r="L2157">
        <v>102</v>
      </c>
      <c r="M2157">
        <v>838</v>
      </c>
      <c r="N2157">
        <v>133</v>
      </c>
      <c r="O2157">
        <v>102</v>
      </c>
      <c r="P2157">
        <v>40</v>
      </c>
      <c r="Q2157">
        <v>1</v>
      </c>
      <c r="R2157">
        <v>5</v>
      </c>
      <c r="S2157">
        <v>10</v>
      </c>
      <c r="T2157">
        <v>2</v>
      </c>
      <c r="U2157">
        <v>1</v>
      </c>
      <c r="V2157">
        <v>0</v>
      </c>
      <c r="W2157" t="s">
        <v>35</v>
      </c>
      <c r="X2157">
        <v>0</v>
      </c>
    </row>
    <row r="2158" spans="2:24" x14ac:dyDescent="0.2">
      <c r="B2158">
        <v>5830</v>
      </c>
      <c r="C2158">
        <v>1973</v>
      </c>
      <c r="D2158" t="s">
        <v>40</v>
      </c>
      <c r="E2158" t="s">
        <v>28</v>
      </c>
      <c r="F2158" t="s">
        <v>2365</v>
      </c>
      <c r="G2158">
        <v>0</v>
      </c>
      <c r="H2158">
        <v>0</v>
      </c>
      <c r="I2158" s="1">
        <v>41252</v>
      </c>
      <c r="J2158">
        <v>96</v>
      </c>
      <c r="K2158">
        <v>899</v>
      </c>
      <c r="L2158">
        <v>102</v>
      </c>
      <c r="M2158">
        <v>838</v>
      </c>
      <c r="N2158">
        <v>133</v>
      </c>
      <c r="O2158">
        <v>102</v>
      </c>
      <c r="P2158">
        <v>40</v>
      </c>
      <c r="Q2158">
        <v>1</v>
      </c>
      <c r="R2158">
        <v>5</v>
      </c>
      <c r="S2158">
        <v>10</v>
      </c>
      <c r="T2158">
        <v>2</v>
      </c>
      <c r="U2158">
        <v>1</v>
      </c>
      <c r="V2158">
        <v>0</v>
      </c>
      <c r="W2158" t="s">
        <v>67</v>
      </c>
      <c r="X2158">
        <v>0</v>
      </c>
    </row>
    <row r="2159" spans="2:24" x14ac:dyDescent="0.2">
      <c r="B2159">
        <v>8310</v>
      </c>
      <c r="C2159">
        <v>1965</v>
      </c>
      <c r="D2159" t="s">
        <v>23</v>
      </c>
      <c r="E2159" t="s">
        <v>36</v>
      </c>
      <c r="F2159" t="s">
        <v>2366</v>
      </c>
      <c r="G2159">
        <v>0</v>
      </c>
      <c r="H2159">
        <v>1</v>
      </c>
      <c r="I2159" t="s">
        <v>1621</v>
      </c>
      <c r="J2159">
        <v>96</v>
      </c>
      <c r="K2159">
        <v>897</v>
      </c>
      <c r="L2159">
        <v>126</v>
      </c>
      <c r="M2159">
        <v>196</v>
      </c>
      <c r="N2159">
        <v>91</v>
      </c>
      <c r="O2159">
        <v>112</v>
      </c>
      <c r="P2159">
        <v>37</v>
      </c>
      <c r="Q2159">
        <v>3</v>
      </c>
      <c r="R2159">
        <v>10</v>
      </c>
      <c r="S2159">
        <v>7</v>
      </c>
      <c r="T2159">
        <v>6</v>
      </c>
      <c r="U2159">
        <v>0</v>
      </c>
      <c r="V2159">
        <v>0</v>
      </c>
      <c r="W2159" t="s">
        <v>27</v>
      </c>
      <c r="X2159">
        <v>0</v>
      </c>
    </row>
    <row r="2160" spans="2:24" x14ac:dyDescent="0.2">
      <c r="B2160">
        <v>6382</v>
      </c>
      <c r="C2160">
        <v>1954</v>
      </c>
      <c r="D2160" t="s">
        <v>23</v>
      </c>
      <c r="E2160" t="s">
        <v>36</v>
      </c>
      <c r="F2160" t="s">
        <v>2367</v>
      </c>
      <c r="G2160">
        <v>1</v>
      </c>
      <c r="H2160">
        <v>1</v>
      </c>
      <c r="I2160" t="s">
        <v>1282</v>
      </c>
      <c r="J2160">
        <v>97</v>
      </c>
      <c r="K2160">
        <v>25</v>
      </c>
      <c r="L2160">
        <v>0</v>
      </c>
      <c r="M2160">
        <v>11</v>
      </c>
      <c r="N2160">
        <v>3</v>
      </c>
      <c r="O2160">
        <v>0</v>
      </c>
      <c r="P2160">
        <v>15</v>
      </c>
      <c r="Q2160">
        <v>1</v>
      </c>
      <c r="R2160">
        <v>1</v>
      </c>
      <c r="S2160">
        <v>3</v>
      </c>
      <c r="T2160">
        <v>4</v>
      </c>
      <c r="U2160">
        <v>0</v>
      </c>
      <c r="V2160">
        <v>0</v>
      </c>
      <c r="W2160" t="s">
        <v>35</v>
      </c>
      <c r="X2160">
        <v>0</v>
      </c>
    </row>
    <row r="2161" spans="2:24" x14ac:dyDescent="0.2">
      <c r="B2161">
        <v>8439</v>
      </c>
      <c r="C2161">
        <v>1965</v>
      </c>
      <c r="D2161" t="s">
        <v>23</v>
      </c>
      <c r="E2161" t="s">
        <v>36</v>
      </c>
      <c r="F2161" t="s">
        <v>2368</v>
      </c>
      <c r="G2161">
        <v>0</v>
      </c>
      <c r="H2161">
        <v>2</v>
      </c>
      <c r="I2161" s="1">
        <v>41796</v>
      </c>
      <c r="J2161">
        <v>97</v>
      </c>
      <c r="K2161">
        <v>734</v>
      </c>
      <c r="L2161">
        <v>26</v>
      </c>
      <c r="M2161">
        <v>70</v>
      </c>
      <c r="N2161">
        <v>11</v>
      </c>
      <c r="O2161">
        <v>44</v>
      </c>
      <c r="P2161">
        <v>17</v>
      </c>
      <c r="Q2161">
        <v>2</v>
      </c>
      <c r="R2161">
        <v>6</v>
      </c>
      <c r="S2161">
        <v>4</v>
      </c>
      <c r="T2161">
        <v>4</v>
      </c>
      <c r="U2161">
        <v>0</v>
      </c>
      <c r="V2161">
        <v>0</v>
      </c>
      <c r="W2161" t="s">
        <v>27</v>
      </c>
      <c r="X2161">
        <v>1</v>
      </c>
    </row>
    <row r="2162" spans="2:24" x14ac:dyDescent="0.2">
      <c r="B2162">
        <v>7613</v>
      </c>
      <c r="C2162">
        <v>1975</v>
      </c>
      <c r="D2162" t="s">
        <v>43</v>
      </c>
      <c r="E2162" t="s">
        <v>36</v>
      </c>
      <c r="F2162" t="s">
        <v>2369</v>
      </c>
      <c r="G2162">
        <v>1</v>
      </c>
      <c r="H2162">
        <v>0</v>
      </c>
      <c r="I2162" t="s">
        <v>1384</v>
      </c>
      <c r="J2162">
        <v>97</v>
      </c>
      <c r="K2162">
        <v>166</v>
      </c>
      <c r="L2162">
        <v>5</v>
      </c>
      <c r="M2162">
        <v>107</v>
      </c>
      <c r="N2162">
        <v>11</v>
      </c>
      <c r="O2162">
        <v>8</v>
      </c>
      <c r="P2162">
        <v>29</v>
      </c>
      <c r="Q2162">
        <v>2</v>
      </c>
      <c r="R2162">
        <v>5</v>
      </c>
      <c r="S2162">
        <v>6</v>
      </c>
      <c r="T2162">
        <v>6</v>
      </c>
      <c r="U2162">
        <v>0</v>
      </c>
      <c r="V2162">
        <v>0</v>
      </c>
      <c r="W2162" t="s">
        <v>27</v>
      </c>
      <c r="X2162">
        <v>0</v>
      </c>
    </row>
    <row r="2163" spans="2:24" x14ac:dyDescent="0.2">
      <c r="B2163">
        <v>48</v>
      </c>
      <c r="C2163">
        <v>1965</v>
      </c>
      <c r="D2163" t="s">
        <v>23</v>
      </c>
      <c r="E2163" t="s">
        <v>36</v>
      </c>
      <c r="F2163" t="s">
        <v>2370</v>
      </c>
      <c r="G2163">
        <v>0</v>
      </c>
      <c r="H2163">
        <v>1</v>
      </c>
      <c r="I2163" t="s">
        <v>979</v>
      </c>
      <c r="J2163">
        <v>97</v>
      </c>
      <c r="K2163">
        <v>136</v>
      </c>
      <c r="L2163">
        <v>1</v>
      </c>
      <c r="M2163">
        <v>12</v>
      </c>
      <c r="N2163">
        <v>0</v>
      </c>
      <c r="O2163">
        <v>3</v>
      </c>
      <c r="P2163">
        <v>32</v>
      </c>
      <c r="Q2163">
        <v>2</v>
      </c>
      <c r="R2163">
        <v>4</v>
      </c>
      <c r="S2163">
        <v>3</v>
      </c>
      <c r="T2163">
        <v>6</v>
      </c>
      <c r="U2163">
        <v>0</v>
      </c>
      <c r="V2163">
        <v>0</v>
      </c>
      <c r="W2163" t="s">
        <v>27</v>
      </c>
      <c r="X2163">
        <v>1</v>
      </c>
    </row>
    <row r="2164" spans="2:24" x14ac:dyDescent="0.2">
      <c r="B2164">
        <v>5046</v>
      </c>
      <c r="C2164">
        <v>1959</v>
      </c>
      <c r="D2164" t="s">
        <v>23</v>
      </c>
      <c r="E2164" t="s">
        <v>24</v>
      </c>
      <c r="F2164" t="s">
        <v>2371</v>
      </c>
      <c r="G2164">
        <v>0</v>
      </c>
      <c r="H2164">
        <v>1</v>
      </c>
      <c r="I2164" t="s">
        <v>849</v>
      </c>
      <c r="J2164">
        <v>97</v>
      </c>
      <c r="K2164">
        <v>756</v>
      </c>
      <c r="L2164">
        <v>138</v>
      </c>
      <c r="M2164">
        <v>354</v>
      </c>
      <c r="N2164">
        <v>160</v>
      </c>
      <c r="O2164">
        <v>169</v>
      </c>
      <c r="P2164">
        <v>61</v>
      </c>
      <c r="Q2164">
        <v>2</v>
      </c>
      <c r="R2164">
        <v>10</v>
      </c>
      <c r="S2164">
        <v>7</v>
      </c>
      <c r="T2164">
        <v>4</v>
      </c>
      <c r="U2164">
        <v>0</v>
      </c>
      <c r="V2164">
        <v>0</v>
      </c>
      <c r="W2164" t="s">
        <v>67</v>
      </c>
      <c r="X2164">
        <v>0</v>
      </c>
    </row>
    <row r="2165" spans="2:24" x14ac:dyDescent="0.2">
      <c r="B2165">
        <v>3231</v>
      </c>
      <c r="C2165">
        <v>1974</v>
      </c>
      <c r="D2165" t="s">
        <v>23</v>
      </c>
      <c r="E2165" t="s">
        <v>32</v>
      </c>
      <c r="F2165" t="s">
        <v>2372</v>
      </c>
      <c r="G2165">
        <v>1</v>
      </c>
      <c r="H2165">
        <v>0</v>
      </c>
      <c r="I2165" t="s">
        <v>455</v>
      </c>
      <c r="J2165">
        <v>97</v>
      </c>
      <c r="K2165">
        <v>5</v>
      </c>
      <c r="L2165">
        <v>4</v>
      </c>
      <c r="M2165">
        <v>10</v>
      </c>
      <c r="N2165">
        <v>2</v>
      </c>
      <c r="O2165">
        <v>2</v>
      </c>
      <c r="P2165">
        <v>7</v>
      </c>
      <c r="Q2165">
        <v>1</v>
      </c>
      <c r="R2165">
        <v>1</v>
      </c>
      <c r="S2165">
        <v>3</v>
      </c>
      <c r="T2165">
        <v>8</v>
      </c>
      <c r="U2165">
        <v>0</v>
      </c>
      <c r="V2165">
        <v>0</v>
      </c>
      <c r="W2165" t="s">
        <v>35</v>
      </c>
      <c r="X2165">
        <v>0</v>
      </c>
    </row>
    <row r="2166" spans="2:24" x14ac:dyDescent="0.2">
      <c r="B2166">
        <v>7181</v>
      </c>
      <c r="C2166">
        <v>1978</v>
      </c>
      <c r="D2166" t="s">
        <v>23</v>
      </c>
      <c r="E2166" t="s">
        <v>32</v>
      </c>
      <c r="F2166" t="s">
        <v>2373</v>
      </c>
      <c r="G2166">
        <v>0</v>
      </c>
      <c r="H2166">
        <v>1</v>
      </c>
      <c r="I2166" s="1">
        <v>41466</v>
      </c>
      <c r="J2166">
        <v>97</v>
      </c>
      <c r="K2166">
        <v>35</v>
      </c>
      <c r="L2166">
        <v>0</v>
      </c>
      <c r="M2166">
        <v>13</v>
      </c>
      <c r="N2166">
        <v>2</v>
      </c>
      <c r="O2166">
        <v>0</v>
      </c>
      <c r="P2166">
        <v>2</v>
      </c>
      <c r="Q2166">
        <v>2</v>
      </c>
      <c r="R2166">
        <v>2</v>
      </c>
      <c r="S2166">
        <v>3</v>
      </c>
      <c r="T2166">
        <v>8</v>
      </c>
      <c r="U2166">
        <v>0</v>
      </c>
      <c r="V2166">
        <v>0</v>
      </c>
      <c r="W2166" t="s">
        <v>27</v>
      </c>
      <c r="X2166">
        <v>0</v>
      </c>
    </row>
    <row r="2167" spans="2:24" x14ac:dyDescent="0.2">
      <c r="B2167">
        <v>1663</v>
      </c>
      <c r="C2167">
        <v>1979</v>
      </c>
      <c r="D2167" t="s">
        <v>40</v>
      </c>
      <c r="E2167" t="s">
        <v>36</v>
      </c>
      <c r="F2167" t="s">
        <v>2374</v>
      </c>
      <c r="G2167">
        <v>1</v>
      </c>
      <c r="H2167">
        <v>0</v>
      </c>
      <c r="I2167" t="s">
        <v>619</v>
      </c>
      <c r="J2167">
        <v>97</v>
      </c>
      <c r="K2167">
        <v>20</v>
      </c>
      <c r="L2167">
        <v>2</v>
      </c>
      <c r="M2167">
        <v>14</v>
      </c>
      <c r="N2167">
        <v>3</v>
      </c>
      <c r="O2167">
        <v>0</v>
      </c>
      <c r="P2167">
        <v>10</v>
      </c>
      <c r="Q2167">
        <v>1</v>
      </c>
      <c r="R2167">
        <v>2</v>
      </c>
      <c r="S2167">
        <v>2</v>
      </c>
      <c r="T2167">
        <v>9</v>
      </c>
      <c r="U2167">
        <v>0</v>
      </c>
      <c r="V2167">
        <v>0</v>
      </c>
      <c r="W2167" t="s">
        <v>27</v>
      </c>
      <c r="X2167">
        <v>0</v>
      </c>
    </row>
    <row r="2168" spans="2:24" x14ac:dyDescent="0.2">
      <c r="B2168">
        <v>5441</v>
      </c>
      <c r="C2168">
        <v>1966</v>
      </c>
      <c r="D2168" t="s">
        <v>40</v>
      </c>
      <c r="E2168" t="s">
        <v>55</v>
      </c>
      <c r="F2168" t="s">
        <v>2375</v>
      </c>
      <c r="G2168">
        <v>0</v>
      </c>
      <c r="H2168">
        <v>1</v>
      </c>
      <c r="I2168" t="s">
        <v>771</v>
      </c>
      <c r="J2168">
        <v>97</v>
      </c>
      <c r="K2168">
        <v>267</v>
      </c>
      <c r="L2168">
        <v>6</v>
      </c>
      <c r="M2168">
        <v>54</v>
      </c>
      <c r="N2168">
        <v>8</v>
      </c>
      <c r="O2168">
        <v>3</v>
      </c>
      <c r="P2168">
        <v>50</v>
      </c>
      <c r="Q2168">
        <v>2</v>
      </c>
      <c r="R2168">
        <v>5</v>
      </c>
      <c r="S2168">
        <v>6</v>
      </c>
      <c r="T2168">
        <v>5</v>
      </c>
      <c r="U2168">
        <v>0</v>
      </c>
      <c r="V2168">
        <v>0</v>
      </c>
      <c r="W2168" t="s">
        <v>27</v>
      </c>
      <c r="X2168">
        <v>0</v>
      </c>
    </row>
    <row r="2169" spans="2:24" x14ac:dyDescent="0.2">
      <c r="B2169">
        <v>8602</v>
      </c>
      <c r="C2169">
        <v>1965</v>
      </c>
      <c r="D2169" t="s">
        <v>23</v>
      </c>
      <c r="E2169" t="s">
        <v>24</v>
      </c>
      <c r="F2169" t="s">
        <v>2376</v>
      </c>
      <c r="G2169">
        <v>0</v>
      </c>
      <c r="H2169">
        <v>1</v>
      </c>
      <c r="I2169" s="1">
        <v>41614</v>
      </c>
      <c r="J2169">
        <v>97</v>
      </c>
      <c r="K2169">
        <v>412</v>
      </c>
      <c r="L2169">
        <v>172</v>
      </c>
      <c r="M2169">
        <v>153</v>
      </c>
      <c r="N2169">
        <v>150</v>
      </c>
      <c r="O2169">
        <v>105</v>
      </c>
      <c r="P2169">
        <v>57</v>
      </c>
      <c r="Q2169">
        <v>2</v>
      </c>
      <c r="R2169">
        <v>7</v>
      </c>
      <c r="S2169">
        <v>11</v>
      </c>
      <c r="T2169">
        <v>4</v>
      </c>
      <c r="U2169">
        <v>0</v>
      </c>
      <c r="V2169">
        <v>0</v>
      </c>
      <c r="W2169" t="s">
        <v>27</v>
      </c>
      <c r="X2169">
        <v>0</v>
      </c>
    </row>
    <row r="2170" spans="2:24" x14ac:dyDescent="0.2">
      <c r="B2170">
        <v>9925</v>
      </c>
      <c r="C2170">
        <v>1982</v>
      </c>
      <c r="D2170" t="s">
        <v>40</v>
      </c>
      <c r="E2170" t="s">
        <v>36</v>
      </c>
      <c r="F2170" t="s">
        <v>2377</v>
      </c>
      <c r="G2170">
        <v>1</v>
      </c>
      <c r="H2170">
        <v>0</v>
      </c>
      <c r="I2170" t="s">
        <v>2378</v>
      </c>
      <c r="J2170">
        <v>97</v>
      </c>
      <c r="K2170">
        <v>127</v>
      </c>
      <c r="L2170">
        <v>1</v>
      </c>
      <c r="M2170">
        <v>56</v>
      </c>
      <c r="N2170">
        <v>0</v>
      </c>
      <c r="O2170">
        <v>1</v>
      </c>
      <c r="P2170">
        <v>31</v>
      </c>
      <c r="Q2170">
        <v>3</v>
      </c>
      <c r="R2170">
        <v>4</v>
      </c>
      <c r="S2170">
        <v>3</v>
      </c>
      <c r="T2170">
        <v>7</v>
      </c>
      <c r="U2170">
        <v>0</v>
      </c>
      <c r="V2170">
        <v>0</v>
      </c>
      <c r="W2170" t="s">
        <v>27</v>
      </c>
      <c r="X2170">
        <v>1</v>
      </c>
    </row>
    <row r="2171" spans="2:24" x14ac:dyDescent="0.2">
      <c r="B2171">
        <v>9499</v>
      </c>
      <c r="C2171">
        <v>1955</v>
      </c>
      <c r="D2171" t="s">
        <v>23</v>
      </c>
      <c r="E2171" t="s">
        <v>32</v>
      </c>
      <c r="F2171" t="s">
        <v>2379</v>
      </c>
      <c r="G2171">
        <v>1</v>
      </c>
      <c r="H2171">
        <v>2</v>
      </c>
      <c r="I2171" s="1">
        <v>41460</v>
      </c>
      <c r="J2171">
        <v>97</v>
      </c>
      <c r="K2171">
        <v>1279</v>
      </c>
      <c r="L2171">
        <v>15</v>
      </c>
      <c r="M2171">
        <v>287</v>
      </c>
      <c r="N2171">
        <v>20</v>
      </c>
      <c r="O2171">
        <v>0</v>
      </c>
      <c r="P2171">
        <v>15</v>
      </c>
      <c r="Q2171">
        <v>3</v>
      </c>
      <c r="R2171">
        <v>3</v>
      </c>
      <c r="S2171">
        <v>7</v>
      </c>
      <c r="T2171">
        <v>5</v>
      </c>
      <c r="U2171">
        <v>0</v>
      </c>
      <c r="V2171">
        <v>0</v>
      </c>
      <c r="W2171" t="s">
        <v>31</v>
      </c>
      <c r="X2171">
        <v>2</v>
      </c>
    </row>
    <row r="2172" spans="2:24" x14ac:dyDescent="0.2">
      <c r="B2172">
        <v>6568</v>
      </c>
      <c r="C2172">
        <v>1985</v>
      </c>
      <c r="D2172" t="s">
        <v>23</v>
      </c>
      <c r="E2172" t="s">
        <v>32</v>
      </c>
      <c r="F2172" t="s">
        <v>2380</v>
      </c>
      <c r="G2172">
        <v>1</v>
      </c>
      <c r="H2172">
        <v>0</v>
      </c>
      <c r="I2172" t="s">
        <v>260</v>
      </c>
      <c r="J2172">
        <v>97</v>
      </c>
      <c r="K2172">
        <v>11</v>
      </c>
      <c r="L2172">
        <v>0</v>
      </c>
      <c r="M2172">
        <v>36</v>
      </c>
      <c r="N2172">
        <v>15</v>
      </c>
      <c r="O2172">
        <v>5</v>
      </c>
      <c r="P2172">
        <v>12</v>
      </c>
      <c r="Q2172">
        <v>1</v>
      </c>
      <c r="R2172">
        <v>2</v>
      </c>
      <c r="S2172">
        <v>3</v>
      </c>
      <c r="T2172">
        <v>7</v>
      </c>
      <c r="U2172">
        <v>0</v>
      </c>
      <c r="V2172">
        <v>0</v>
      </c>
      <c r="W2172" t="s">
        <v>35</v>
      </c>
      <c r="X2172">
        <v>0</v>
      </c>
    </row>
    <row r="2173" spans="2:24" x14ac:dyDescent="0.2">
      <c r="B2173">
        <v>3032</v>
      </c>
      <c r="C2173">
        <v>1985</v>
      </c>
      <c r="D2173" t="s">
        <v>23</v>
      </c>
      <c r="E2173" t="s">
        <v>32</v>
      </c>
      <c r="F2173" t="s">
        <v>2381</v>
      </c>
      <c r="G2173">
        <v>1</v>
      </c>
      <c r="H2173">
        <v>0</v>
      </c>
      <c r="I2173" t="s">
        <v>1596</v>
      </c>
      <c r="J2173">
        <v>97</v>
      </c>
      <c r="K2173">
        <v>28</v>
      </c>
      <c r="L2173">
        <v>34</v>
      </c>
      <c r="M2173">
        <v>62</v>
      </c>
      <c r="N2173">
        <v>11</v>
      </c>
      <c r="O2173">
        <v>14</v>
      </c>
      <c r="P2173">
        <v>44</v>
      </c>
      <c r="Q2173">
        <v>3</v>
      </c>
      <c r="R2173">
        <v>4</v>
      </c>
      <c r="S2173">
        <v>4</v>
      </c>
      <c r="T2173">
        <v>9</v>
      </c>
      <c r="U2173">
        <v>0</v>
      </c>
      <c r="V2173">
        <v>0</v>
      </c>
      <c r="W2173" t="s">
        <v>27</v>
      </c>
      <c r="X2173">
        <v>0</v>
      </c>
    </row>
    <row r="2174" spans="2:24" x14ac:dyDescent="0.2">
      <c r="B2174">
        <v>5153</v>
      </c>
      <c r="C2174">
        <v>1968</v>
      </c>
      <c r="D2174" t="s">
        <v>40</v>
      </c>
      <c r="E2174" t="s">
        <v>32</v>
      </c>
      <c r="F2174" t="s">
        <v>2382</v>
      </c>
      <c r="G2174">
        <v>0</v>
      </c>
      <c r="H2174">
        <v>1</v>
      </c>
      <c r="I2174" t="s">
        <v>989</v>
      </c>
      <c r="J2174">
        <v>97</v>
      </c>
      <c r="K2174">
        <v>1004</v>
      </c>
      <c r="L2174">
        <v>59</v>
      </c>
      <c r="M2174">
        <v>265</v>
      </c>
      <c r="N2174">
        <v>115</v>
      </c>
      <c r="O2174">
        <v>59</v>
      </c>
      <c r="P2174">
        <v>27</v>
      </c>
      <c r="Q2174">
        <v>2</v>
      </c>
      <c r="R2174">
        <v>11</v>
      </c>
      <c r="S2174">
        <v>11</v>
      </c>
      <c r="T2174">
        <v>6</v>
      </c>
      <c r="U2174">
        <v>1</v>
      </c>
      <c r="V2174">
        <v>0</v>
      </c>
      <c r="W2174" t="s">
        <v>27</v>
      </c>
      <c r="X2174">
        <v>1</v>
      </c>
    </row>
    <row r="2175" spans="2:24" x14ac:dyDescent="0.2">
      <c r="B2175">
        <v>4127</v>
      </c>
      <c r="C2175">
        <v>1968</v>
      </c>
      <c r="D2175" t="s">
        <v>40</v>
      </c>
      <c r="E2175" t="s">
        <v>32</v>
      </c>
      <c r="F2175" t="s">
        <v>2382</v>
      </c>
      <c r="G2175">
        <v>0</v>
      </c>
      <c r="H2175">
        <v>1</v>
      </c>
      <c r="I2175" t="s">
        <v>989</v>
      </c>
      <c r="J2175">
        <v>97</v>
      </c>
      <c r="K2175">
        <v>1004</v>
      </c>
      <c r="L2175">
        <v>59</v>
      </c>
      <c r="M2175">
        <v>265</v>
      </c>
      <c r="N2175">
        <v>115</v>
      </c>
      <c r="O2175">
        <v>59</v>
      </c>
      <c r="P2175">
        <v>27</v>
      </c>
      <c r="Q2175">
        <v>2</v>
      </c>
      <c r="R2175">
        <v>11</v>
      </c>
      <c r="S2175">
        <v>11</v>
      </c>
      <c r="T2175">
        <v>6</v>
      </c>
      <c r="U2175">
        <v>1</v>
      </c>
      <c r="V2175">
        <v>0</v>
      </c>
      <c r="W2175" t="s">
        <v>27</v>
      </c>
      <c r="X2175">
        <v>1</v>
      </c>
    </row>
    <row r="2176" spans="2:24" x14ac:dyDescent="0.2">
      <c r="B2176">
        <v>9940</v>
      </c>
      <c r="C2176">
        <v>1959</v>
      </c>
      <c r="D2176" t="s">
        <v>23</v>
      </c>
      <c r="E2176" t="s">
        <v>36</v>
      </c>
      <c r="F2176" t="s">
        <v>2383</v>
      </c>
      <c r="G2176">
        <v>0</v>
      </c>
      <c r="H2176">
        <v>1</v>
      </c>
      <c r="I2176" t="s">
        <v>1657</v>
      </c>
      <c r="J2176">
        <v>97</v>
      </c>
      <c r="K2176">
        <v>382</v>
      </c>
      <c r="L2176">
        <v>114</v>
      </c>
      <c r="M2176">
        <v>276</v>
      </c>
      <c r="N2176">
        <v>75</v>
      </c>
      <c r="O2176">
        <v>124</v>
      </c>
      <c r="P2176">
        <v>38</v>
      </c>
      <c r="Q2176">
        <v>2</v>
      </c>
      <c r="R2176">
        <v>6</v>
      </c>
      <c r="S2176">
        <v>4</v>
      </c>
      <c r="T2176">
        <v>3</v>
      </c>
      <c r="U2176">
        <v>0</v>
      </c>
      <c r="V2176">
        <v>0</v>
      </c>
      <c r="W2176" t="s">
        <v>67</v>
      </c>
      <c r="X2176">
        <v>0</v>
      </c>
    </row>
    <row r="2177" spans="2:24" x14ac:dyDescent="0.2">
      <c r="B2177">
        <v>7527</v>
      </c>
      <c r="C2177">
        <v>1969</v>
      </c>
      <c r="D2177" t="s">
        <v>53</v>
      </c>
      <c r="E2177" t="s">
        <v>24</v>
      </c>
      <c r="F2177" t="s">
        <v>2384</v>
      </c>
      <c r="G2177">
        <v>1</v>
      </c>
      <c r="H2177">
        <v>0</v>
      </c>
      <c r="I2177" t="s">
        <v>144</v>
      </c>
      <c r="J2177">
        <v>97</v>
      </c>
      <c r="K2177">
        <v>6</v>
      </c>
      <c r="L2177">
        <v>6</v>
      </c>
      <c r="M2177">
        <v>29</v>
      </c>
      <c r="N2177">
        <v>12</v>
      </c>
      <c r="O2177">
        <v>15</v>
      </c>
      <c r="P2177">
        <v>8</v>
      </c>
      <c r="Q2177">
        <v>3</v>
      </c>
      <c r="R2177">
        <v>2</v>
      </c>
      <c r="S2177">
        <v>3</v>
      </c>
      <c r="T2177">
        <v>8</v>
      </c>
      <c r="U2177">
        <v>0</v>
      </c>
      <c r="V2177">
        <v>0</v>
      </c>
      <c r="W2177" t="s">
        <v>27</v>
      </c>
      <c r="X2177">
        <v>0</v>
      </c>
    </row>
    <row r="2178" spans="2:24" x14ac:dyDescent="0.2">
      <c r="B2178">
        <v>3406</v>
      </c>
      <c r="C2178">
        <v>1965</v>
      </c>
      <c r="D2178" t="s">
        <v>23</v>
      </c>
      <c r="E2178" t="s">
        <v>28</v>
      </c>
      <c r="F2178" t="s">
        <v>2385</v>
      </c>
      <c r="G2178">
        <v>0</v>
      </c>
      <c r="H2178">
        <v>1</v>
      </c>
      <c r="I2178" t="s">
        <v>1061</v>
      </c>
      <c r="J2178">
        <v>97</v>
      </c>
      <c r="K2178">
        <v>138</v>
      </c>
      <c r="L2178">
        <v>33</v>
      </c>
      <c r="M2178">
        <v>87</v>
      </c>
      <c r="N2178">
        <v>28</v>
      </c>
      <c r="O2178">
        <v>24</v>
      </c>
      <c r="P2178">
        <v>12</v>
      </c>
      <c r="Q2178">
        <v>4</v>
      </c>
      <c r="R2178">
        <v>3</v>
      </c>
      <c r="S2178">
        <v>7</v>
      </c>
      <c r="T2178">
        <v>3</v>
      </c>
      <c r="U2178">
        <v>0</v>
      </c>
      <c r="V2178">
        <v>0</v>
      </c>
      <c r="W2178" t="s">
        <v>67</v>
      </c>
      <c r="X2178">
        <v>0</v>
      </c>
    </row>
    <row r="2179" spans="2:24" x14ac:dyDescent="0.2">
      <c r="B2179">
        <v>9771</v>
      </c>
      <c r="C2179">
        <v>1989</v>
      </c>
      <c r="D2179" t="s">
        <v>43</v>
      </c>
      <c r="E2179" t="s">
        <v>28</v>
      </c>
      <c r="F2179" t="s">
        <v>2286</v>
      </c>
      <c r="G2179">
        <v>1</v>
      </c>
      <c r="H2179">
        <v>0</v>
      </c>
      <c r="I2179" s="1">
        <v>41039</v>
      </c>
      <c r="J2179">
        <v>97</v>
      </c>
      <c r="K2179">
        <v>104</v>
      </c>
      <c r="L2179">
        <v>20</v>
      </c>
      <c r="M2179">
        <v>101</v>
      </c>
      <c r="N2179">
        <v>24</v>
      </c>
      <c r="O2179">
        <v>15</v>
      </c>
      <c r="P2179">
        <v>5</v>
      </c>
      <c r="Q2179">
        <v>6</v>
      </c>
      <c r="R2179">
        <v>5</v>
      </c>
      <c r="S2179">
        <v>5</v>
      </c>
      <c r="T2179">
        <v>9</v>
      </c>
      <c r="U2179">
        <v>0</v>
      </c>
      <c r="V2179">
        <v>0</v>
      </c>
      <c r="W2179" t="s">
        <v>50</v>
      </c>
      <c r="X2179">
        <v>0</v>
      </c>
    </row>
    <row r="2180" spans="2:24" x14ac:dyDescent="0.2">
      <c r="B2180">
        <v>6722</v>
      </c>
      <c r="C2180">
        <v>1955</v>
      </c>
      <c r="D2180" t="s">
        <v>40</v>
      </c>
      <c r="E2180" t="s">
        <v>32</v>
      </c>
      <c r="F2180" t="s">
        <v>2386</v>
      </c>
      <c r="G2180">
        <v>0</v>
      </c>
      <c r="H2180">
        <v>1</v>
      </c>
      <c r="I2180" t="s">
        <v>1836</v>
      </c>
      <c r="J2180">
        <v>98</v>
      </c>
      <c r="K2180">
        <v>479</v>
      </c>
      <c r="L2180">
        <v>28</v>
      </c>
      <c r="M2180">
        <v>136</v>
      </c>
      <c r="N2180">
        <v>75</v>
      </c>
      <c r="O2180">
        <v>14</v>
      </c>
      <c r="P2180">
        <v>35</v>
      </c>
      <c r="Q2180">
        <v>3</v>
      </c>
      <c r="R2180">
        <v>10</v>
      </c>
      <c r="S2180">
        <v>7</v>
      </c>
      <c r="T2180">
        <v>6</v>
      </c>
      <c r="U2180">
        <v>0</v>
      </c>
      <c r="V2180">
        <v>0</v>
      </c>
      <c r="W2180" t="s">
        <v>31</v>
      </c>
      <c r="X2180">
        <v>0</v>
      </c>
    </row>
    <row r="2181" spans="2:24" x14ac:dyDescent="0.2">
      <c r="B2181">
        <v>213</v>
      </c>
      <c r="C2181">
        <v>1964</v>
      </c>
      <c r="D2181" t="s">
        <v>40</v>
      </c>
      <c r="E2181" t="s">
        <v>28</v>
      </c>
      <c r="F2181" t="s">
        <v>2387</v>
      </c>
      <c r="G2181">
        <v>1</v>
      </c>
      <c r="H2181">
        <v>1</v>
      </c>
      <c r="I2181" t="s">
        <v>158</v>
      </c>
      <c r="J2181">
        <v>98</v>
      </c>
      <c r="K2181">
        <v>35</v>
      </c>
      <c r="L2181">
        <v>0</v>
      </c>
      <c r="M2181">
        <v>11</v>
      </c>
      <c r="N2181">
        <v>0</v>
      </c>
      <c r="O2181">
        <v>0</v>
      </c>
      <c r="P2181">
        <v>2</v>
      </c>
      <c r="Q2181">
        <v>4</v>
      </c>
      <c r="R2181">
        <v>2</v>
      </c>
      <c r="S2181">
        <v>3</v>
      </c>
      <c r="T2181">
        <v>7</v>
      </c>
      <c r="U2181">
        <v>0</v>
      </c>
      <c r="V2181">
        <v>0</v>
      </c>
      <c r="W2181" t="s">
        <v>27</v>
      </c>
      <c r="X2181">
        <v>0</v>
      </c>
    </row>
    <row r="2182" spans="2:24" x14ac:dyDescent="0.2">
      <c r="B2182">
        <v>8541</v>
      </c>
      <c r="C2182">
        <v>1991</v>
      </c>
      <c r="D2182" t="s">
        <v>43</v>
      </c>
      <c r="E2182" t="s">
        <v>32</v>
      </c>
      <c r="F2182" t="s">
        <v>2388</v>
      </c>
      <c r="G2182">
        <v>1</v>
      </c>
      <c r="H2182">
        <v>0</v>
      </c>
      <c r="I2182" s="1">
        <v>41854</v>
      </c>
      <c r="J2182">
        <v>98</v>
      </c>
      <c r="K2182">
        <v>8</v>
      </c>
      <c r="L2182">
        <v>4</v>
      </c>
      <c r="M2182">
        <v>10</v>
      </c>
      <c r="N2182">
        <v>6</v>
      </c>
      <c r="O2182">
        <v>7</v>
      </c>
      <c r="P2182">
        <v>6</v>
      </c>
      <c r="Q2182">
        <v>2</v>
      </c>
      <c r="R2182">
        <v>2</v>
      </c>
      <c r="S2182">
        <v>4</v>
      </c>
      <c r="T2182">
        <v>5</v>
      </c>
      <c r="U2182">
        <v>0</v>
      </c>
      <c r="V2182">
        <v>0</v>
      </c>
      <c r="W2182" t="s">
        <v>27</v>
      </c>
      <c r="X2182">
        <v>0</v>
      </c>
    </row>
    <row r="2183" spans="2:24" x14ac:dyDescent="0.2">
      <c r="B2183">
        <v>8475</v>
      </c>
      <c r="C2183">
        <v>1974</v>
      </c>
      <c r="D2183" t="s">
        <v>40</v>
      </c>
      <c r="E2183" t="s">
        <v>32</v>
      </c>
      <c r="F2183" t="s">
        <v>2389</v>
      </c>
      <c r="G2183">
        <v>0</v>
      </c>
      <c r="H2183">
        <v>1</v>
      </c>
      <c r="I2183" s="1">
        <v>41642</v>
      </c>
      <c r="J2183">
        <v>98</v>
      </c>
      <c r="K2183">
        <v>20</v>
      </c>
      <c r="L2183">
        <v>2</v>
      </c>
      <c r="M2183">
        <v>1582</v>
      </c>
      <c r="N2183">
        <v>1</v>
      </c>
      <c r="O2183">
        <v>2</v>
      </c>
      <c r="P2183">
        <v>1</v>
      </c>
      <c r="Q2183">
        <v>15</v>
      </c>
      <c r="R2183">
        <v>0</v>
      </c>
      <c r="S2183">
        <v>0</v>
      </c>
      <c r="T2183">
        <v>0</v>
      </c>
      <c r="U2183">
        <v>0</v>
      </c>
      <c r="V2183">
        <v>0</v>
      </c>
      <c r="W2183" t="s">
        <v>50</v>
      </c>
      <c r="X2183">
        <v>0</v>
      </c>
    </row>
    <row r="2184" spans="2:24" x14ac:dyDescent="0.2">
      <c r="B2184">
        <v>8070</v>
      </c>
      <c r="C2184">
        <v>1974</v>
      </c>
      <c r="D2184" t="s">
        <v>40</v>
      </c>
      <c r="E2184" t="s">
        <v>32</v>
      </c>
      <c r="F2184" t="s">
        <v>2390</v>
      </c>
      <c r="G2184">
        <v>0</v>
      </c>
      <c r="H2184">
        <v>1</v>
      </c>
      <c r="I2184" s="1">
        <v>41642</v>
      </c>
      <c r="J2184">
        <v>98</v>
      </c>
      <c r="K2184">
        <v>199</v>
      </c>
      <c r="L2184">
        <v>12</v>
      </c>
      <c r="M2184">
        <v>31</v>
      </c>
      <c r="N2184">
        <v>3</v>
      </c>
      <c r="O2184">
        <v>12</v>
      </c>
      <c r="P2184">
        <v>7</v>
      </c>
      <c r="Q2184">
        <v>1</v>
      </c>
      <c r="R2184">
        <v>3</v>
      </c>
      <c r="S2184">
        <v>5</v>
      </c>
      <c r="T2184">
        <v>3</v>
      </c>
      <c r="U2184">
        <v>0</v>
      </c>
      <c r="V2184">
        <v>0</v>
      </c>
      <c r="W2184" t="s">
        <v>27</v>
      </c>
      <c r="X2184">
        <v>0</v>
      </c>
    </row>
    <row r="2185" spans="2:24" x14ac:dyDescent="0.2">
      <c r="B2185">
        <v>313</v>
      </c>
      <c r="C2185">
        <v>1969</v>
      </c>
      <c r="D2185" t="s">
        <v>23</v>
      </c>
      <c r="E2185" t="s">
        <v>55</v>
      </c>
      <c r="F2185" t="s">
        <v>2391</v>
      </c>
      <c r="G2185">
        <v>0</v>
      </c>
      <c r="H2185">
        <v>0</v>
      </c>
      <c r="I2185" t="s">
        <v>458</v>
      </c>
      <c r="J2185">
        <v>98</v>
      </c>
      <c r="K2185">
        <v>901</v>
      </c>
      <c r="L2185">
        <v>61</v>
      </c>
      <c r="M2185">
        <v>757</v>
      </c>
      <c r="N2185">
        <v>186</v>
      </c>
      <c r="O2185">
        <v>163</v>
      </c>
      <c r="P2185">
        <v>20</v>
      </c>
      <c r="Q2185">
        <v>1</v>
      </c>
      <c r="R2185">
        <v>6</v>
      </c>
      <c r="S2185">
        <v>10</v>
      </c>
      <c r="T2185">
        <v>3</v>
      </c>
      <c r="U2185">
        <v>0</v>
      </c>
      <c r="V2185">
        <v>0</v>
      </c>
      <c r="W2185" t="s">
        <v>67</v>
      </c>
      <c r="X2185">
        <v>1</v>
      </c>
    </row>
    <row r="2186" spans="2:24" x14ac:dyDescent="0.2">
      <c r="B2186">
        <v>9757</v>
      </c>
      <c r="C2186">
        <v>1973</v>
      </c>
      <c r="D2186" t="s">
        <v>23</v>
      </c>
      <c r="E2186" t="s">
        <v>36</v>
      </c>
      <c r="F2186" t="s">
        <v>2392</v>
      </c>
      <c r="G2186">
        <v>0</v>
      </c>
      <c r="H2186">
        <v>0</v>
      </c>
      <c r="I2186" s="1">
        <v>41374</v>
      </c>
      <c r="J2186">
        <v>98</v>
      </c>
      <c r="K2186">
        <v>997</v>
      </c>
      <c r="L2186">
        <v>15</v>
      </c>
      <c r="M2186">
        <v>414</v>
      </c>
      <c r="N2186">
        <v>99</v>
      </c>
      <c r="O2186">
        <v>30</v>
      </c>
      <c r="P2186">
        <v>76</v>
      </c>
      <c r="Q2186">
        <v>1</v>
      </c>
      <c r="R2186">
        <v>5</v>
      </c>
      <c r="S2186">
        <v>12</v>
      </c>
      <c r="T2186">
        <v>2</v>
      </c>
      <c r="U2186">
        <v>0</v>
      </c>
      <c r="V2186">
        <v>0</v>
      </c>
      <c r="W2186" t="s">
        <v>27</v>
      </c>
      <c r="X2186">
        <v>3</v>
      </c>
    </row>
    <row r="2187" spans="2:24" x14ac:dyDescent="0.2">
      <c r="B2187">
        <v>2088</v>
      </c>
      <c r="C2187">
        <v>1973</v>
      </c>
      <c r="D2187" t="s">
        <v>23</v>
      </c>
      <c r="E2187" t="s">
        <v>36</v>
      </c>
      <c r="F2187" t="s">
        <v>2392</v>
      </c>
      <c r="G2187">
        <v>0</v>
      </c>
      <c r="H2187">
        <v>0</v>
      </c>
      <c r="I2187" s="1">
        <v>41374</v>
      </c>
      <c r="J2187">
        <v>98</v>
      </c>
      <c r="K2187">
        <v>997</v>
      </c>
      <c r="L2187">
        <v>15</v>
      </c>
      <c r="M2187">
        <v>414</v>
      </c>
      <c r="N2187">
        <v>99</v>
      </c>
      <c r="O2187">
        <v>30</v>
      </c>
      <c r="P2187">
        <v>76</v>
      </c>
      <c r="Q2187">
        <v>1</v>
      </c>
      <c r="R2187">
        <v>5</v>
      </c>
      <c r="S2187">
        <v>12</v>
      </c>
      <c r="T2187">
        <v>2</v>
      </c>
      <c r="U2187">
        <v>0</v>
      </c>
      <c r="V2187">
        <v>0</v>
      </c>
      <c r="W2187" t="s">
        <v>46</v>
      </c>
      <c r="X2187">
        <v>3</v>
      </c>
    </row>
    <row r="2188" spans="2:24" x14ac:dyDescent="0.2">
      <c r="B2188">
        <v>2320</v>
      </c>
      <c r="C2188">
        <v>1979</v>
      </c>
      <c r="D2188" t="s">
        <v>43</v>
      </c>
      <c r="E2188" t="s">
        <v>32</v>
      </c>
      <c r="F2188" t="s">
        <v>252</v>
      </c>
      <c r="G2188">
        <v>0</v>
      </c>
      <c r="H2188">
        <v>1</v>
      </c>
      <c r="I2188" s="1">
        <v>41617</v>
      </c>
      <c r="J2188">
        <v>98</v>
      </c>
      <c r="K2188">
        <v>508</v>
      </c>
      <c r="L2188">
        <v>11</v>
      </c>
      <c r="M2188">
        <v>59</v>
      </c>
      <c r="N2188">
        <v>23</v>
      </c>
      <c r="O2188">
        <v>5</v>
      </c>
      <c r="P2188">
        <v>29</v>
      </c>
      <c r="Q2188">
        <v>5</v>
      </c>
      <c r="R2188">
        <v>11</v>
      </c>
      <c r="S2188">
        <v>6</v>
      </c>
      <c r="T2188">
        <v>9</v>
      </c>
      <c r="U2188">
        <v>0</v>
      </c>
      <c r="V2188">
        <v>0</v>
      </c>
      <c r="W2188" t="s">
        <v>27</v>
      </c>
      <c r="X2188">
        <v>0</v>
      </c>
    </row>
    <row r="2189" spans="2:24" x14ac:dyDescent="0.2">
      <c r="B2189">
        <v>966</v>
      </c>
      <c r="C2189">
        <v>1967</v>
      </c>
      <c r="D2189" t="s">
        <v>23</v>
      </c>
      <c r="E2189" t="s">
        <v>32</v>
      </c>
      <c r="F2189" t="s">
        <v>2393</v>
      </c>
      <c r="G2189">
        <v>0</v>
      </c>
      <c r="H2189">
        <v>1</v>
      </c>
      <c r="I2189" s="1">
        <v>41401</v>
      </c>
      <c r="J2189">
        <v>98</v>
      </c>
      <c r="K2189">
        <v>538</v>
      </c>
      <c r="L2189">
        <v>13</v>
      </c>
      <c r="M2189">
        <v>91</v>
      </c>
      <c r="N2189">
        <v>17</v>
      </c>
      <c r="O2189">
        <v>6</v>
      </c>
      <c r="P2189">
        <v>26</v>
      </c>
      <c r="Q2189">
        <v>6</v>
      </c>
      <c r="R2189">
        <v>6</v>
      </c>
      <c r="S2189">
        <v>11</v>
      </c>
      <c r="T2189">
        <v>5</v>
      </c>
      <c r="U2189">
        <v>0</v>
      </c>
      <c r="V2189">
        <v>0</v>
      </c>
      <c r="W2189" t="s">
        <v>27</v>
      </c>
      <c r="X2189">
        <v>1</v>
      </c>
    </row>
    <row r="2190" spans="2:24" x14ac:dyDescent="0.2">
      <c r="B2190">
        <v>9706</v>
      </c>
      <c r="C2190">
        <v>1975</v>
      </c>
      <c r="D2190" t="s">
        <v>40</v>
      </c>
      <c r="E2190" t="s">
        <v>28</v>
      </c>
      <c r="F2190" t="s">
        <v>2394</v>
      </c>
      <c r="G2190">
        <v>1</v>
      </c>
      <c r="H2190">
        <v>0</v>
      </c>
      <c r="I2190" t="s">
        <v>561</v>
      </c>
      <c r="J2190">
        <v>98</v>
      </c>
      <c r="K2190">
        <v>62</v>
      </c>
      <c r="L2190">
        <v>1</v>
      </c>
      <c r="M2190">
        <v>20</v>
      </c>
      <c r="N2190">
        <v>4</v>
      </c>
      <c r="O2190">
        <v>0</v>
      </c>
      <c r="P2190">
        <v>7</v>
      </c>
      <c r="Q2190">
        <v>2</v>
      </c>
      <c r="R2190">
        <v>2</v>
      </c>
      <c r="S2190">
        <v>3</v>
      </c>
      <c r="T2190">
        <v>8</v>
      </c>
      <c r="U2190">
        <v>0</v>
      </c>
      <c r="V2190">
        <v>0</v>
      </c>
      <c r="W2190" t="s">
        <v>31</v>
      </c>
      <c r="X2190">
        <v>0</v>
      </c>
    </row>
    <row r="2191" spans="2:24" x14ac:dyDescent="0.2">
      <c r="B2191">
        <v>3979</v>
      </c>
      <c r="C2191">
        <v>1984</v>
      </c>
      <c r="D2191" t="s">
        <v>40</v>
      </c>
      <c r="E2191" t="s">
        <v>24</v>
      </c>
      <c r="F2191" t="s">
        <v>2395</v>
      </c>
      <c r="G2191">
        <v>0</v>
      </c>
      <c r="H2191">
        <v>0</v>
      </c>
      <c r="I2191" t="s">
        <v>917</v>
      </c>
      <c r="J2191">
        <v>98</v>
      </c>
      <c r="K2191">
        <v>982</v>
      </c>
      <c r="L2191">
        <v>17</v>
      </c>
      <c r="M2191">
        <v>672</v>
      </c>
      <c r="N2191">
        <v>23</v>
      </c>
      <c r="O2191">
        <v>34</v>
      </c>
      <c r="P2191">
        <v>51</v>
      </c>
      <c r="Q2191">
        <v>1</v>
      </c>
      <c r="R2191">
        <v>6</v>
      </c>
      <c r="S2191">
        <v>8</v>
      </c>
      <c r="T2191">
        <v>2</v>
      </c>
      <c r="U2191">
        <v>1</v>
      </c>
      <c r="V2191">
        <v>0</v>
      </c>
      <c r="W2191" t="s">
        <v>27</v>
      </c>
      <c r="X2191">
        <v>1</v>
      </c>
    </row>
    <row r="2192" spans="2:24" x14ac:dyDescent="0.2">
      <c r="B2192">
        <v>5602</v>
      </c>
      <c r="C2192">
        <v>1990</v>
      </c>
      <c r="D2192" t="s">
        <v>40</v>
      </c>
      <c r="E2192" t="s">
        <v>36</v>
      </c>
      <c r="F2192" t="s">
        <v>2396</v>
      </c>
      <c r="G2192">
        <v>0</v>
      </c>
      <c r="H2192">
        <v>0</v>
      </c>
      <c r="I2192" t="s">
        <v>308</v>
      </c>
      <c r="J2192">
        <v>98</v>
      </c>
      <c r="K2192">
        <v>466</v>
      </c>
      <c r="L2192">
        <v>22</v>
      </c>
      <c r="M2192">
        <v>432</v>
      </c>
      <c r="N2192">
        <v>147</v>
      </c>
      <c r="O2192">
        <v>113</v>
      </c>
      <c r="P2192">
        <v>102</v>
      </c>
      <c r="Q2192">
        <v>1</v>
      </c>
      <c r="R2192">
        <v>8</v>
      </c>
      <c r="S2192">
        <v>12</v>
      </c>
      <c r="T2192">
        <v>3</v>
      </c>
      <c r="U2192">
        <v>0</v>
      </c>
      <c r="V2192">
        <v>0</v>
      </c>
      <c r="W2192" t="s">
        <v>50</v>
      </c>
      <c r="X2192">
        <v>0</v>
      </c>
    </row>
    <row r="2193" spans="2:24" x14ac:dyDescent="0.2">
      <c r="B2193">
        <v>2202</v>
      </c>
      <c r="C2193">
        <v>1979</v>
      </c>
      <c r="D2193" t="s">
        <v>23</v>
      </c>
      <c r="E2193" t="s">
        <v>36</v>
      </c>
      <c r="F2193" t="s">
        <v>2397</v>
      </c>
      <c r="G2193">
        <v>0</v>
      </c>
      <c r="H2193">
        <v>1</v>
      </c>
      <c r="I2193" s="1">
        <v>41521</v>
      </c>
      <c r="J2193">
        <v>98</v>
      </c>
      <c r="K2193">
        <v>44</v>
      </c>
      <c r="L2193">
        <v>2</v>
      </c>
      <c r="M2193">
        <v>11</v>
      </c>
      <c r="N2193">
        <v>2</v>
      </c>
      <c r="O2193">
        <v>3</v>
      </c>
      <c r="P2193">
        <v>7</v>
      </c>
      <c r="Q2193">
        <v>1</v>
      </c>
      <c r="R2193">
        <v>1</v>
      </c>
      <c r="S2193">
        <v>4</v>
      </c>
      <c r="T2193">
        <v>5</v>
      </c>
      <c r="U2193">
        <v>0</v>
      </c>
      <c r="V2193">
        <v>0</v>
      </c>
      <c r="W2193" t="s">
        <v>27</v>
      </c>
      <c r="X2193">
        <v>0</v>
      </c>
    </row>
    <row r="2194" spans="2:24" x14ac:dyDescent="0.2">
      <c r="B2194">
        <v>9645</v>
      </c>
      <c r="C2194">
        <v>1969</v>
      </c>
      <c r="D2194" t="s">
        <v>23</v>
      </c>
      <c r="E2194" t="s">
        <v>32</v>
      </c>
      <c r="F2194" t="s">
        <v>2398</v>
      </c>
      <c r="G2194">
        <v>0</v>
      </c>
      <c r="H2194">
        <v>0</v>
      </c>
      <c r="I2194" t="s">
        <v>1885</v>
      </c>
      <c r="J2194">
        <v>98</v>
      </c>
      <c r="K2194">
        <v>920</v>
      </c>
      <c r="L2194">
        <v>138</v>
      </c>
      <c r="M2194">
        <v>168</v>
      </c>
      <c r="N2194">
        <v>36</v>
      </c>
      <c r="O2194">
        <v>46</v>
      </c>
      <c r="P2194">
        <v>30</v>
      </c>
      <c r="Q2194">
        <v>1</v>
      </c>
      <c r="R2194">
        <v>9</v>
      </c>
      <c r="S2194">
        <v>10</v>
      </c>
      <c r="T2194">
        <v>6</v>
      </c>
      <c r="U2194">
        <v>0</v>
      </c>
      <c r="V2194">
        <v>0</v>
      </c>
      <c r="W2194" t="s">
        <v>27</v>
      </c>
      <c r="X2194">
        <v>0</v>
      </c>
    </row>
    <row r="2195" spans="2:24" x14ac:dyDescent="0.2">
      <c r="B2195">
        <v>7230</v>
      </c>
      <c r="C2195">
        <v>1961</v>
      </c>
      <c r="D2195" t="s">
        <v>40</v>
      </c>
      <c r="E2195" t="s">
        <v>24</v>
      </c>
      <c r="F2195" t="s">
        <v>2399</v>
      </c>
      <c r="G2195">
        <v>0</v>
      </c>
      <c r="H2195">
        <v>1</v>
      </c>
      <c r="I2195" s="1">
        <v>41009</v>
      </c>
      <c r="J2195">
        <v>98</v>
      </c>
      <c r="K2195">
        <v>459</v>
      </c>
      <c r="L2195">
        <v>0</v>
      </c>
      <c r="M2195">
        <v>24</v>
      </c>
      <c r="N2195">
        <v>6</v>
      </c>
      <c r="O2195">
        <v>0</v>
      </c>
      <c r="P2195">
        <v>4</v>
      </c>
      <c r="Q2195">
        <v>6</v>
      </c>
      <c r="R2195">
        <v>4</v>
      </c>
      <c r="S2195">
        <v>7</v>
      </c>
      <c r="T2195">
        <v>6</v>
      </c>
      <c r="U2195">
        <v>1</v>
      </c>
      <c r="V2195">
        <v>0</v>
      </c>
      <c r="W2195" t="s">
        <v>35</v>
      </c>
      <c r="X2195">
        <v>1</v>
      </c>
    </row>
    <row r="2196" spans="2:24" x14ac:dyDescent="0.2">
      <c r="B2196">
        <v>5675</v>
      </c>
      <c r="C2196">
        <v>1961</v>
      </c>
      <c r="D2196" t="s">
        <v>40</v>
      </c>
      <c r="E2196" t="s">
        <v>24</v>
      </c>
      <c r="F2196" t="s">
        <v>2399</v>
      </c>
      <c r="G2196">
        <v>0</v>
      </c>
      <c r="H2196">
        <v>1</v>
      </c>
      <c r="I2196" s="1">
        <v>41009</v>
      </c>
      <c r="J2196">
        <v>98</v>
      </c>
      <c r="K2196">
        <v>459</v>
      </c>
      <c r="L2196">
        <v>0</v>
      </c>
      <c r="M2196">
        <v>24</v>
      </c>
      <c r="N2196">
        <v>6</v>
      </c>
      <c r="O2196">
        <v>0</v>
      </c>
      <c r="P2196">
        <v>4</v>
      </c>
      <c r="Q2196">
        <v>6</v>
      </c>
      <c r="R2196">
        <v>4</v>
      </c>
      <c r="S2196">
        <v>7</v>
      </c>
      <c r="T2196">
        <v>6</v>
      </c>
      <c r="U2196">
        <v>0</v>
      </c>
      <c r="V2196">
        <v>0</v>
      </c>
      <c r="W2196" t="s">
        <v>35</v>
      </c>
      <c r="X2196">
        <v>1</v>
      </c>
    </row>
    <row r="2197" spans="2:24" x14ac:dyDescent="0.2">
      <c r="B2197">
        <v>4974</v>
      </c>
      <c r="C2197">
        <v>1971</v>
      </c>
      <c r="D2197" t="s">
        <v>23</v>
      </c>
      <c r="E2197" t="s">
        <v>28</v>
      </c>
      <c r="F2197" t="s">
        <v>2400</v>
      </c>
      <c r="G2197">
        <v>1</v>
      </c>
      <c r="H2197">
        <v>2</v>
      </c>
      <c r="I2197" t="s">
        <v>1932</v>
      </c>
      <c r="J2197">
        <v>98</v>
      </c>
      <c r="K2197">
        <v>433</v>
      </c>
      <c r="L2197">
        <v>89</v>
      </c>
      <c r="M2197">
        <v>650</v>
      </c>
      <c r="N2197">
        <v>16</v>
      </c>
      <c r="O2197">
        <v>102</v>
      </c>
      <c r="P2197">
        <v>102</v>
      </c>
      <c r="Q2197">
        <v>10</v>
      </c>
      <c r="R2197">
        <v>4</v>
      </c>
      <c r="S2197">
        <v>9</v>
      </c>
      <c r="T2197">
        <v>7</v>
      </c>
      <c r="U2197">
        <v>0</v>
      </c>
      <c r="V2197">
        <v>0</v>
      </c>
      <c r="W2197" t="s">
        <v>35</v>
      </c>
      <c r="X2197">
        <v>0</v>
      </c>
    </row>
    <row r="2198" spans="2:24" x14ac:dyDescent="0.2">
      <c r="B2198">
        <v>5687</v>
      </c>
      <c r="C2198">
        <v>1981</v>
      </c>
      <c r="D2198" t="s">
        <v>23</v>
      </c>
      <c r="E2198" t="s">
        <v>24</v>
      </c>
      <c r="F2198" t="s">
        <v>2401</v>
      </c>
      <c r="G2198">
        <v>0</v>
      </c>
      <c r="H2198">
        <v>0</v>
      </c>
      <c r="I2198" t="s">
        <v>630</v>
      </c>
      <c r="J2198">
        <v>98</v>
      </c>
      <c r="K2198">
        <v>563</v>
      </c>
      <c r="L2198">
        <v>50</v>
      </c>
      <c r="M2198">
        <v>774</v>
      </c>
      <c r="N2198">
        <v>28</v>
      </c>
      <c r="O2198">
        <v>31</v>
      </c>
      <c r="P2198">
        <v>187</v>
      </c>
      <c r="Q2198">
        <v>1</v>
      </c>
      <c r="R2198">
        <v>7</v>
      </c>
      <c r="S2198">
        <v>12</v>
      </c>
      <c r="T2198">
        <v>3</v>
      </c>
      <c r="U2198">
        <v>0</v>
      </c>
      <c r="V2198">
        <v>0</v>
      </c>
      <c r="W2198" t="s">
        <v>31</v>
      </c>
      <c r="X2198">
        <v>0</v>
      </c>
    </row>
    <row r="2199" spans="2:24" x14ac:dyDescent="0.2">
      <c r="B2199">
        <v>5871</v>
      </c>
      <c r="C2199">
        <v>1980</v>
      </c>
      <c r="D2199" t="s">
        <v>53</v>
      </c>
      <c r="E2199" t="s">
        <v>36</v>
      </c>
      <c r="F2199" t="s">
        <v>2402</v>
      </c>
      <c r="G2199">
        <v>0</v>
      </c>
      <c r="H2199">
        <v>0</v>
      </c>
      <c r="I2199" t="s">
        <v>658</v>
      </c>
      <c r="J2199">
        <v>98</v>
      </c>
      <c r="K2199">
        <v>73</v>
      </c>
      <c r="L2199">
        <v>28</v>
      </c>
      <c r="M2199">
        <v>217</v>
      </c>
      <c r="N2199">
        <v>10</v>
      </c>
      <c r="O2199">
        <v>24</v>
      </c>
      <c r="P2199">
        <v>115</v>
      </c>
      <c r="Q2199">
        <v>3</v>
      </c>
      <c r="R2199">
        <v>6</v>
      </c>
      <c r="S2199">
        <v>6</v>
      </c>
      <c r="T2199">
        <v>8</v>
      </c>
      <c r="U2199">
        <v>0</v>
      </c>
      <c r="V2199">
        <v>0</v>
      </c>
      <c r="W2199" t="s">
        <v>67</v>
      </c>
      <c r="X2199">
        <v>0</v>
      </c>
    </row>
    <row r="2200" spans="2:24" x14ac:dyDescent="0.2">
      <c r="B2200">
        <v>3846</v>
      </c>
      <c r="C2200">
        <v>1975</v>
      </c>
      <c r="D2200" t="s">
        <v>23</v>
      </c>
      <c r="E2200" t="s">
        <v>32</v>
      </c>
      <c r="F2200" t="s">
        <v>2403</v>
      </c>
      <c r="G2200">
        <v>0</v>
      </c>
      <c r="H2200">
        <v>1</v>
      </c>
      <c r="I2200" t="s">
        <v>1621</v>
      </c>
      <c r="J2200">
        <v>98</v>
      </c>
      <c r="K2200">
        <v>192</v>
      </c>
      <c r="L2200">
        <v>5</v>
      </c>
      <c r="M2200">
        <v>53</v>
      </c>
      <c r="N2200">
        <v>0</v>
      </c>
      <c r="O2200">
        <v>5</v>
      </c>
      <c r="P2200">
        <v>15</v>
      </c>
      <c r="Q2200">
        <v>4</v>
      </c>
      <c r="R2200">
        <v>6</v>
      </c>
      <c r="S2200">
        <v>4</v>
      </c>
      <c r="T2200">
        <v>8</v>
      </c>
      <c r="U2200">
        <v>0</v>
      </c>
      <c r="V2200">
        <v>0</v>
      </c>
      <c r="W2200" t="s">
        <v>27</v>
      </c>
      <c r="X2200">
        <v>0</v>
      </c>
    </row>
    <row r="2201" spans="2:24" x14ac:dyDescent="0.2">
      <c r="B2201">
        <v>10001</v>
      </c>
      <c r="C2201">
        <v>1986</v>
      </c>
      <c r="D2201" t="s">
        <v>43</v>
      </c>
      <c r="E2201" t="s">
        <v>36</v>
      </c>
      <c r="F2201" t="s">
        <v>239</v>
      </c>
      <c r="G2201">
        <v>1</v>
      </c>
      <c r="H2201">
        <v>0</v>
      </c>
      <c r="I2201" s="1">
        <v>40916</v>
      </c>
      <c r="J2201">
        <v>98</v>
      </c>
      <c r="K2201">
        <v>5</v>
      </c>
      <c r="L2201">
        <v>17</v>
      </c>
      <c r="M2201">
        <v>17</v>
      </c>
      <c r="N2201">
        <v>13</v>
      </c>
      <c r="O2201">
        <v>14</v>
      </c>
      <c r="P2201">
        <v>34</v>
      </c>
      <c r="Q2201">
        <v>4</v>
      </c>
      <c r="R2201">
        <v>2</v>
      </c>
      <c r="S2201">
        <v>3</v>
      </c>
      <c r="T2201">
        <v>9</v>
      </c>
      <c r="U2201">
        <v>0</v>
      </c>
      <c r="V2201">
        <v>0</v>
      </c>
      <c r="W2201" t="s">
        <v>27</v>
      </c>
      <c r="X2201">
        <v>0</v>
      </c>
    </row>
    <row r="2202" spans="2:24" x14ac:dyDescent="0.2">
      <c r="B2202">
        <v>2831</v>
      </c>
      <c r="C2202">
        <v>1977</v>
      </c>
      <c r="D2202" t="s">
        <v>23</v>
      </c>
      <c r="E2202" t="s">
        <v>36</v>
      </c>
      <c r="F2202" t="s">
        <v>2404</v>
      </c>
      <c r="G2202">
        <v>0</v>
      </c>
      <c r="H2202">
        <v>1</v>
      </c>
      <c r="I2202" t="s">
        <v>999</v>
      </c>
      <c r="J2202">
        <v>99</v>
      </c>
      <c r="K2202">
        <v>453</v>
      </c>
      <c r="L2202">
        <v>38</v>
      </c>
      <c r="M2202">
        <v>279</v>
      </c>
      <c r="N2202">
        <v>188</v>
      </c>
      <c r="O2202">
        <v>38</v>
      </c>
      <c r="P2202">
        <v>183</v>
      </c>
      <c r="Q2202">
        <v>2</v>
      </c>
      <c r="R2202">
        <v>7</v>
      </c>
      <c r="S2202">
        <v>10</v>
      </c>
      <c r="T2202">
        <v>3</v>
      </c>
      <c r="U2202">
        <v>0</v>
      </c>
      <c r="V2202">
        <v>0</v>
      </c>
      <c r="W2202" t="s">
        <v>27</v>
      </c>
      <c r="X2202">
        <v>0</v>
      </c>
    </row>
    <row r="2203" spans="2:24" x14ac:dyDescent="0.2">
      <c r="B2203">
        <v>868</v>
      </c>
      <c r="C2203">
        <v>1967</v>
      </c>
      <c r="D2203" t="s">
        <v>23</v>
      </c>
      <c r="E2203" t="s">
        <v>32</v>
      </c>
      <c r="F2203" t="s">
        <v>2405</v>
      </c>
      <c r="G2203">
        <v>0</v>
      </c>
      <c r="H2203">
        <v>1</v>
      </c>
      <c r="I2203" s="1">
        <v>41857</v>
      </c>
      <c r="J2203">
        <v>99</v>
      </c>
      <c r="K2203">
        <v>54</v>
      </c>
      <c r="L2203">
        <v>0</v>
      </c>
      <c r="M2203">
        <v>7</v>
      </c>
      <c r="N2203">
        <v>0</v>
      </c>
      <c r="O2203">
        <v>0</v>
      </c>
      <c r="P2203">
        <v>4</v>
      </c>
      <c r="Q2203">
        <v>1</v>
      </c>
      <c r="R2203">
        <v>2</v>
      </c>
      <c r="S2203">
        <v>3</v>
      </c>
      <c r="T2203">
        <v>6</v>
      </c>
      <c r="U2203">
        <v>0</v>
      </c>
      <c r="V2203">
        <v>0</v>
      </c>
      <c r="W2203" t="s">
        <v>67</v>
      </c>
      <c r="X2203">
        <v>0</v>
      </c>
    </row>
    <row r="2204" spans="2:24" x14ac:dyDescent="0.2">
      <c r="B2204">
        <v>7212</v>
      </c>
      <c r="C2204">
        <v>1967</v>
      </c>
      <c r="D2204" t="s">
        <v>23</v>
      </c>
      <c r="E2204" t="s">
        <v>32</v>
      </c>
      <c r="F2204" t="s">
        <v>2405</v>
      </c>
      <c r="G2204">
        <v>0</v>
      </c>
      <c r="H2204">
        <v>1</v>
      </c>
      <c r="I2204" s="1">
        <v>41857</v>
      </c>
      <c r="J2204">
        <v>99</v>
      </c>
      <c r="K2204">
        <v>54</v>
      </c>
      <c r="L2204">
        <v>0</v>
      </c>
      <c r="M2204">
        <v>7</v>
      </c>
      <c r="N2204">
        <v>0</v>
      </c>
      <c r="O2204">
        <v>0</v>
      </c>
      <c r="P2204">
        <v>4</v>
      </c>
      <c r="Q2204">
        <v>1</v>
      </c>
      <c r="R2204">
        <v>2</v>
      </c>
      <c r="S2204">
        <v>3</v>
      </c>
      <c r="T2204">
        <v>6</v>
      </c>
      <c r="U2204">
        <v>0</v>
      </c>
      <c r="V2204">
        <v>0</v>
      </c>
      <c r="W2204" t="s">
        <v>38</v>
      </c>
      <c r="X2204">
        <v>0</v>
      </c>
    </row>
    <row r="2205" spans="2:24" x14ac:dyDescent="0.2">
      <c r="B2205">
        <v>1743</v>
      </c>
      <c r="C2205">
        <v>1975</v>
      </c>
      <c r="D2205" t="s">
        <v>23</v>
      </c>
      <c r="E2205" t="s">
        <v>28</v>
      </c>
      <c r="F2205" t="s">
        <v>2406</v>
      </c>
      <c r="G2205">
        <v>0</v>
      </c>
      <c r="H2205">
        <v>0</v>
      </c>
      <c r="I2205" t="s">
        <v>1200</v>
      </c>
      <c r="J2205">
        <v>99</v>
      </c>
      <c r="K2205">
        <v>273</v>
      </c>
      <c r="L2205">
        <v>86</v>
      </c>
      <c r="M2205">
        <v>208</v>
      </c>
      <c r="N2205">
        <v>177</v>
      </c>
      <c r="O2205">
        <v>14</v>
      </c>
      <c r="P2205">
        <v>43</v>
      </c>
      <c r="Q2205">
        <v>1</v>
      </c>
      <c r="R2205">
        <v>2</v>
      </c>
      <c r="S2205">
        <v>5</v>
      </c>
      <c r="T2205">
        <v>1</v>
      </c>
      <c r="U2205">
        <v>0</v>
      </c>
      <c r="V2205">
        <v>0</v>
      </c>
      <c r="W2205" t="s">
        <v>27</v>
      </c>
      <c r="X2205">
        <v>0</v>
      </c>
    </row>
    <row r="2206" spans="2:24" x14ac:dyDescent="0.2">
      <c r="B2206">
        <v>2415</v>
      </c>
      <c r="C2206">
        <v>1963</v>
      </c>
      <c r="D2206" t="s">
        <v>23</v>
      </c>
      <c r="E2206" t="s">
        <v>36</v>
      </c>
      <c r="F2206" t="s">
        <v>2407</v>
      </c>
      <c r="G2206">
        <v>0</v>
      </c>
      <c r="H2206">
        <v>1</v>
      </c>
      <c r="I2206" s="1">
        <v>41824</v>
      </c>
      <c r="J2206">
        <v>99</v>
      </c>
      <c r="K2206">
        <v>362</v>
      </c>
      <c r="L2206">
        <v>17</v>
      </c>
      <c r="M2206">
        <v>398</v>
      </c>
      <c r="N2206">
        <v>80</v>
      </c>
      <c r="O2206">
        <v>35</v>
      </c>
      <c r="P2206">
        <v>61</v>
      </c>
      <c r="Q2206">
        <v>3</v>
      </c>
      <c r="R2206">
        <v>5</v>
      </c>
      <c r="S2206">
        <v>5</v>
      </c>
      <c r="T2206">
        <v>4</v>
      </c>
      <c r="U2206">
        <v>0</v>
      </c>
      <c r="V2206">
        <v>0</v>
      </c>
      <c r="W2206" t="s">
        <v>27</v>
      </c>
      <c r="X2206">
        <v>1</v>
      </c>
    </row>
    <row r="2207" spans="2:24" x14ac:dyDescent="0.2">
      <c r="B2207">
        <v>7947</v>
      </c>
      <c r="C2207">
        <v>1970</v>
      </c>
      <c r="D2207" t="s">
        <v>23</v>
      </c>
      <c r="E2207" t="s">
        <v>32</v>
      </c>
      <c r="F2207" t="s">
        <v>2408</v>
      </c>
      <c r="G2207">
        <v>1</v>
      </c>
      <c r="H2207">
        <v>1</v>
      </c>
      <c r="I2207" t="s">
        <v>701</v>
      </c>
      <c r="J2207">
        <v>99</v>
      </c>
      <c r="K2207">
        <v>24</v>
      </c>
      <c r="L2207">
        <v>0</v>
      </c>
      <c r="M2207">
        <v>8</v>
      </c>
      <c r="N2207">
        <v>0</v>
      </c>
      <c r="O2207">
        <v>1</v>
      </c>
      <c r="P2207">
        <v>4</v>
      </c>
      <c r="Q2207">
        <v>1</v>
      </c>
      <c r="R2207">
        <v>1</v>
      </c>
      <c r="S2207">
        <v>3</v>
      </c>
      <c r="T2207">
        <v>5</v>
      </c>
      <c r="U2207">
        <v>0</v>
      </c>
      <c r="V2207">
        <v>0</v>
      </c>
      <c r="W2207" t="s">
        <v>27</v>
      </c>
      <c r="X2207">
        <v>0</v>
      </c>
    </row>
    <row r="2208" spans="2:24" x14ac:dyDescent="0.2">
      <c r="B2208">
        <v>2106</v>
      </c>
      <c r="C2208">
        <v>1975</v>
      </c>
      <c r="D2208" t="s">
        <v>43</v>
      </c>
      <c r="E2208" t="s">
        <v>32</v>
      </c>
      <c r="F2208" t="s">
        <v>2409</v>
      </c>
      <c r="G2208">
        <v>0</v>
      </c>
      <c r="H2208">
        <v>0</v>
      </c>
      <c r="I2208" t="s">
        <v>42</v>
      </c>
      <c r="J2208">
        <v>99</v>
      </c>
      <c r="K2208">
        <v>0</v>
      </c>
      <c r="L2208">
        <v>6</v>
      </c>
      <c r="M2208">
        <v>3</v>
      </c>
      <c r="N2208">
        <v>7</v>
      </c>
      <c r="O2208">
        <v>6</v>
      </c>
      <c r="P2208">
        <v>12</v>
      </c>
      <c r="Q2208">
        <v>1</v>
      </c>
      <c r="R2208">
        <v>1</v>
      </c>
      <c r="S2208">
        <v>3</v>
      </c>
      <c r="T2208">
        <v>8</v>
      </c>
      <c r="U2208">
        <v>0</v>
      </c>
      <c r="V2208">
        <v>0</v>
      </c>
      <c r="W2208" t="s">
        <v>27</v>
      </c>
      <c r="X2208">
        <v>0</v>
      </c>
    </row>
    <row r="2209" spans="2:24" x14ac:dyDescent="0.2">
      <c r="B2209">
        <v>3363</v>
      </c>
      <c r="C2209">
        <v>1975</v>
      </c>
      <c r="D2209" t="s">
        <v>43</v>
      </c>
      <c r="E2209" t="s">
        <v>32</v>
      </c>
      <c r="F2209" t="s">
        <v>2409</v>
      </c>
      <c r="G2209">
        <v>0</v>
      </c>
      <c r="H2209">
        <v>0</v>
      </c>
      <c r="I2209" t="s">
        <v>42</v>
      </c>
      <c r="J2209">
        <v>99</v>
      </c>
      <c r="K2209">
        <v>0</v>
      </c>
      <c r="L2209">
        <v>6</v>
      </c>
      <c r="M2209">
        <v>3</v>
      </c>
      <c r="N2209">
        <v>7</v>
      </c>
      <c r="O2209">
        <v>6</v>
      </c>
      <c r="P2209">
        <v>12</v>
      </c>
      <c r="Q2209">
        <v>1</v>
      </c>
      <c r="R2209">
        <v>1</v>
      </c>
      <c r="S2209">
        <v>3</v>
      </c>
      <c r="T2209">
        <v>8</v>
      </c>
      <c r="U2209">
        <v>0</v>
      </c>
      <c r="V2209">
        <v>0</v>
      </c>
      <c r="W2209" t="s">
        <v>27</v>
      </c>
      <c r="X2209">
        <v>0</v>
      </c>
    </row>
    <row r="2210" spans="2:24" x14ac:dyDescent="0.2">
      <c r="B2210">
        <v>8595</v>
      </c>
      <c r="C2210">
        <v>1974</v>
      </c>
      <c r="D2210" t="s">
        <v>23</v>
      </c>
      <c r="E2210" t="s">
        <v>55</v>
      </c>
      <c r="F2210" t="s">
        <v>2410</v>
      </c>
      <c r="G2210">
        <v>0</v>
      </c>
      <c r="H2210">
        <v>1</v>
      </c>
      <c r="I2210" s="1">
        <v>41945</v>
      </c>
      <c r="J2210">
        <v>99</v>
      </c>
      <c r="K2210">
        <v>55</v>
      </c>
      <c r="L2210">
        <v>0</v>
      </c>
      <c r="M2210">
        <v>6</v>
      </c>
      <c r="N2210">
        <v>2</v>
      </c>
      <c r="O2210">
        <v>0</v>
      </c>
      <c r="P2210">
        <v>4</v>
      </c>
      <c r="Q2210">
        <v>2</v>
      </c>
      <c r="R2210">
        <v>1</v>
      </c>
      <c r="S2210">
        <v>3</v>
      </c>
      <c r="T2210">
        <v>5</v>
      </c>
      <c r="U2210">
        <v>0</v>
      </c>
      <c r="V2210">
        <v>0</v>
      </c>
      <c r="W2210" t="s">
        <v>38</v>
      </c>
      <c r="X2210">
        <v>0</v>
      </c>
    </row>
    <row r="2211" spans="2:24" x14ac:dyDescent="0.2">
      <c r="B2211">
        <v>7232</v>
      </c>
      <c r="C2211">
        <v>1974</v>
      </c>
      <c r="D2211" t="s">
        <v>23</v>
      </c>
      <c r="E2211" t="s">
        <v>55</v>
      </c>
      <c r="F2211" t="s">
        <v>2410</v>
      </c>
      <c r="G2211">
        <v>0</v>
      </c>
      <c r="H2211">
        <v>1</v>
      </c>
      <c r="I2211" s="1">
        <v>41945</v>
      </c>
      <c r="J2211">
        <v>99</v>
      </c>
      <c r="K2211">
        <v>55</v>
      </c>
      <c r="L2211">
        <v>0</v>
      </c>
      <c r="M2211">
        <v>6</v>
      </c>
      <c r="N2211">
        <v>2</v>
      </c>
      <c r="O2211">
        <v>0</v>
      </c>
      <c r="P2211">
        <v>4</v>
      </c>
      <c r="Q2211">
        <v>2</v>
      </c>
      <c r="R2211">
        <v>1</v>
      </c>
      <c r="S2211">
        <v>3</v>
      </c>
      <c r="T2211">
        <v>5</v>
      </c>
      <c r="U2211">
        <v>0</v>
      </c>
      <c r="V2211">
        <v>0</v>
      </c>
      <c r="W2211" t="s">
        <v>27</v>
      </c>
      <c r="X2211">
        <v>0</v>
      </c>
    </row>
    <row r="2212" spans="2:24" x14ac:dyDescent="0.2">
      <c r="B2212">
        <v>7829</v>
      </c>
      <c r="C2212">
        <v>1901</v>
      </c>
      <c r="D2212" t="s">
        <v>43</v>
      </c>
      <c r="E2212" t="s">
        <v>24</v>
      </c>
      <c r="F2212" t="s">
        <v>2411</v>
      </c>
      <c r="G2212">
        <v>1</v>
      </c>
      <c r="H2212">
        <v>0</v>
      </c>
      <c r="I2212" t="s">
        <v>1052</v>
      </c>
      <c r="J2212">
        <v>99</v>
      </c>
      <c r="K2212">
        <v>15</v>
      </c>
      <c r="L2212">
        <v>6</v>
      </c>
      <c r="M2212">
        <v>8</v>
      </c>
      <c r="N2212">
        <v>7</v>
      </c>
      <c r="O2212">
        <v>4</v>
      </c>
      <c r="P2212">
        <v>25</v>
      </c>
      <c r="Q2212">
        <v>1</v>
      </c>
      <c r="R2212">
        <v>2</v>
      </c>
      <c r="S2212">
        <v>2</v>
      </c>
      <c r="T2212">
        <v>5</v>
      </c>
      <c r="U2212">
        <v>0</v>
      </c>
      <c r="V2212">
        <v>1</v>
      </c>
      <c r="W2212" t="s">
        <v>50</v>
      </c>
      <c r="X2212">
        <v>0</v>
      </c>
    </row>
    <row r="2213" spans="2:24" x14ac:dyDescent="0.2">
      <c r="B2213">
        <v>9977</v>
      </c>
      <c r="C2213">
        <v>1974</v>
      </c>
      <c r="D2213" t="s">
        <v>23</v>
      </c>
      <c r="E2213" t="s">
        <v>24</v>
      </c>
      <c r="F2213" t="s">
        <v>2412</v>
      </c>
      <c r="G2213">
        <v>0</v>
      </c>
      <c r="H2213">
        <v>1</v>
      </c>
      <c r="I2213" t="s">
        <v>1390</v>
      </c>
      <c r="J2213">
        <v>99</v>
      </c>
      <c r="K2213">
        <v>321</v>
      </c>
      <c r="L2213">
        <v>11</v>
      </c>
      <c r="M2213">
        <v>309</v>
      </c>
      <c r="N2213">
        <v>33</v>
      </c>
      <c r="O2213">
        <v>26</v>
      </c>
      <c r="P2213">
        <v>34</v>
      </c>
      <c r="Q2213">
        <v>3</v>
      </c>
      <c r="R2213">
        <v>9</v>
      </c>
      <c r="S2213">
        <v>5</v>
      </c>
      <c r="T2213">
        <v>4</v>
      </c>
      <c r="U2213">
        <v>0</v>
      </c>
      <c r="V2213">
        <v>0</v>
      </c>
      <c r="W2213" t="s">
        <v>35</v>
      </c>
      <c r="X2213">
        <v>0</v>
      </c>
    </row>
    <row r="2214" spans="2:24" x14ac:dyDescent="0.2">
      <c r="B2214">
        <v>10142</v>
      </c>
      <c r="C2214">
        <v>1977</v>
      </c>
      <c r="D2214" t="s">
        <v>40</v>
      </c>
      <c r="E2214" t="s">
        <v>24</v>
      </c>
      <c r="F2214" t="s">
        <v>2020</v>
      </c>
      <c r="G2214">
        <v>0</v>
      </c>
      <c r="H2214">
        <v>1</v>
      </c>
      <c r="I2214" s="1">
        <v>41458</v>
      </c>
      <c r="J2214">
        <v>99</v>
      </c>
      <c r="K2214">
        <v>372</v>
      </c>
      <c r="L2214">
        <v>18</v>
      </c>
      <c r="M2214">
        <v>126</v>
      </c>
      <c r="N2214">
        <v>47</v>
      </c>
      <c r="O2214">
        <v>48</v>
      </c>
      <c r="P2214">
        <v>78</v>
      </c>
      <c r="Q2214">
        <v>2</v>
      </c>
      <c r="R2214">
        <v>5</v>
      </c>
      <c r="S2214">
        <v>11</v>
      </c>
      <c r="T2214">
        <v>4</v>
      </c>
      <c r="U2214">
        <v>0</v>
      </c>
      <c r="V2214">
        <v>0</v>
      </c>
      <c r="W2214" t="s">
        <v>35</v>
      </c>
      <c r="X2214">
        <v>0</v>
      </c>
    </row>
    <row r="2215" spans="2:24" x14ac:dyDescent="0.2">
      <c r="B2215">
        <v>5263</v>
      </c>
      <c r="C2215">
        <v>1978</v>
      </c>
      <c r="D2215" t="s">
        <v>43</v>
      </c>
      <c r="E2215" t="s">
        <v>32</v>
      </c>
      <c r="F2215" t="s">
        <v>2413</v>
      </c>
      <c r="G2215">
        <v>1</v>
      </c>
      <c r="H2215">
        <v>0</v>
      </c>
      <c r="I2215" t="s">
        <v>927</v>
      </c>
      <c r="J2215">
        <v>99</v>
      </c>
      <c r="K2215">
        <v>5</v>
      </c>
      <c r="L2215">
        <v>10</v>
      </c>
      <c r="M2215">
        <v>13</v>
      </c>
      <c r="N2215">
        <v>3</v>
      </c>
      <c r="O2215">
        <v>8</v>
      </c>
      <c r="P2215">
        <v>16</v>
      </c>
      <c r="Q2215">
        <v>1</v>
      </c>
      <c r="R2215">
        <v>1</v>
      </c>
      <c r="S2215">
        <v>3</v>
      </c>
      <c r="T2215">
        <v>8</v>
      </c>
      <c r="U2215">
        <v>0</v>
      </c>
      <c r="V2215">
        <v>0</v>
      </c>
      <c r="W2215" t="s">
        <v>27</v>
      </c>
      <c r="X2215">
        <v>0</v>
      </c>
    </row>
    <row r="2216" spans="2:24" x14ac:dyDescent="0.2">
      <c r="B2216">
        <v>22</v>
      </c>
      <c r="C2216">
        <v>1977</v>
      </c>
      <c r="D2216" t="s">
        <v>23</v>
      </c>
      <c r="E2216" t="s">
        <v>24</v>
      </c>
      <c r="F2216" t="s">
        <v>2414</v>
      </c>
      <c r="G2216">
        <v>1</v>
      </c>
      <c r="H2216">
        <v>0</v>
      </c>
      <c r="I2216" s="1">
        <v>40980</v>
      </c>
      <c r="J2216">
        <v>99</v>
      </c>
      <c r="K2216">
        <v>185</v>
      </c>
      <c r="L2216">
        <v>2</v>
      </c>
      <c r="M2216">
        <v>88</v>
      </c>
      <c r="N2216">
        <v>15</v>
      </c>
      <c r="O2216">
        <v>5</v>
      </c>
      <c r="P2216">
        <v>14</v>
      </c>
      <c r="Q2216">
        <v>2</v>
      </c>
      <c r="R2216">
        <v>6</v>
      </c>
      <c r="S2216">
        <v>5</v>
      </c>
      <c r="T2216">
        <v>8</v>
      </c>
      <c r="U2216">
        <v>0</v>
      </c>
      <c r="V2216">
        <v>0</v>
      </c>
      <c r="W2216" t="s">
        <v>27</v>
      </c>
      <c r="X2216">
        <v>0</v>
      </c>
    </row>
    <row r="2217" spans="2:24" x14ac:dyDescent="0.2">
      <c r="B2217">
        <v>528</v>
      </c>
      <c r="C2217">
        <v>1979</v>
      </c>
      <c r="D2217" t="s">
        <v>23</v>
      </c>
      <c r="E2217" t="s">
        <v>32</v>
      </c>
      <c r="F2217" t="s">
        <v>2415</v>
      </c>
      <c r="G2217">
        <v>0</v>
      </c>
      <c r="H2217">
        <v>0</v>
      </c>
      <c r="I2217" t="s">
        <v>972</v>
      </c>
      <c r="J2217">
        <v>99</v>
      </c>
      <c r="K2217">
        <v>267</v>
      </c>
      <c r="L2217">
        <v>38</v>
      </c>
      <c r="M2217">
        <v>701</v>
      </c>
      <c r="N2217">
        <v>149</v>
      </c>
      <c r="O2217">
        <v>165</v>
      </c>
      <c r="P2217">
        <v>63</v>
      </c>
      <c r="Q2217">
        <v>1</v>
      </c>
      <c r="R2217">
        <v>5</v>
      </c>
      <c r="S2217">
        <v>10</v>
      </c>
      <c r="T2217">
        <v>3</v>
      </c>
      <c r="U2217">
        <v>0</v>
      </c>
      <c r="V2217">
        <v>0</v>
      </c>
      <c r="W2217" t="s">
        <v>50</v>
      </c>
      <c r="X2217">
        <v>0</v>
      </c>
    </row>
    <row r="2218" spans="2:24" x14ac:dyDescent="0.2">
      <c r="B2218">
        <v>4070</v>
      </c>
      <c r="C2218">
        <v>1970</v>
      </c>
      <c r="D2218" t="s">
        <v>40</v>
      </c>
      <c r="E2218" t="s">
        <v>32</v>
      </c>
      <c r="F2218" t="s">
        <v>2416</v>
      </c>
      <c r="G2218">
        <v>0</v>
      </c>
      <c r="H2218">
        <v>2</v>
      </c>
      <c r="I2218" s="1">
        <v>40917</v>
      </c>
      <c r="J2218">
        <v>99</v>
      </c>
      <c r="K2218">
        <v>169</v>
      </c>
      <c r="L2218">
        <v>24</v>
      </c>
      <c r="M2218">
        <v>553</v>
      </c>
      <c r="N2218">
        <v>188</v>
      </c>
      <c r="O2218">
        <v>0</v>
      </c>
      <c r="P2218">
        <v>144</v>
      </c>
      <c r="Q2218">
        <v>1</v>
      </c>
      <c r="R2218">
        <v>8</v>
      </c>
      <c r="S2218">
        <v>4</v>
      </c>
      <c r="T2218">
        <v>7</v>
      </c>
      <c r="U2218">
        <v>1</v>
      </c>
      <c r="V2218">
        <v>0</v>
      </c>
      <c r="W2218" t="s">
        <v>31</v>
      </c>
      <c r="X2218">
        <v>2</v>
      </c>
    </row>
    <row r="2220" spans="2:24" x14ac:dyDescent="0.2">
      <c r="E2220">
        <f>COUNTIF(E3:E2218, "Together")</f>
        <v>573</v>
      </c>
    </row>
  </sheetData>
  <autoFilter ref="B1:X2218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Y2217"/>
  <sheetViews>
    <sheetView topLeftCell="A2128" workbookViewId="0">
      <selection activeCell="C2215" sqref="C2215"/>
    </sheetView>
  </sheetViews>
  <sheetFormatPr baseColWidth="10" defaultRowHeight="16" x14ac:dyDescent="0.2"/>
  <sheetData>
    <row r="1" spans="2:25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H1" t="s">
        <v>5</v>
      </c>
      <c r="I1" t="s">
        <v>6</v>
      </c>
      <c r="J1" s="6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</row>
    <row r="2" spans="2:25" x14ac:dyDescent="0.2">
      <c r="B2">
        <v>1826</v>
      </c>
      <c r="C2">
        <v>1971</v>
      </c>
      <c r="D2" t="s">
        <v>23</v>
      </c>
      <c r="E2" t="s">
        <v>24</v>
      </c>
      <c r="F2" t="s">
        <v>25</v>
      </c>
      <c r="H2">
        <v>0</v>
      </c>
      <c r="I2">
        <v>0</v>
      </c>
      <c r="J2" s="60" t="s">
        <v>26</v>
      </c>
      <c r="K2">
        <v>0</v>
      </c>
      <c r="L2">
        <v>189</v>
      </c>
      <c r="M2">
        <v>104</v>
      </c>
      <c r="N2">
        <v>379</v>
      </c>
      <c r="O2">
        <v>111</v>
      </c>
      <c r="P2">
        <v>189</v>
      </c>
      <c r="Q2">
        <v>218</v>
      </c>
      <c r="R2">
        <v>1</v>
      </c>
      <c r="S2">
        <v>4</v>
      </c>
      <c r="T2">
        <v>6</v>
      </c>
      <c r="U2">
        <v>1</v>
      </c>
      <c r="V2">
        <v>1</v>
      </c>
      <c r="W2">
        <v>0</v>
      </c>
      <c r="X2" t="s">
        <v>27</v>
      </c>
      <c r="Y2">
        <v>0</v>
      </c>
    </row>
    <row r="3" spans="2:25" x14ac:dyDescent="0.2">
      <c r="B3">
        <v>1</v>
      </c>
      <c r="C3">
        <v>1962</v>
      </c>
      <c r="D3" t="s">
        <v>23</v>
      </c>
      <c r="E3" t="s">
        <v>28</v>
      </c>
      <c r="F3" t="s">
        <v>29</v>
      </c>
      <c r="H3">
        <v>0</v>
      </c>
      <c r="I3">
        <v>0</v>
      </c>
      <c r="J3" s="60" t="s">
        <v>30</v>
      </c>
      <c r="K3">
        <v>0</v>
      </c>
      <c r="L3">
        <v>464</v>
      </c>
      <c r="M3">
        <v>5</v>
      </c>
      <c r="N3">
        <v>64</v>
      </c>
      <c r="O3">
        <v>7</v>
      </c>
      <c r="P3">
        <v>0</v>
      </c>
      <c r="Q3">
        <v>37</v>
      </c>
      <c r="R3">
        <v>1</v>
      </c>
      <c r="S3">
        <v>7</v>
      </c>
      <c r="T3">
        <v>7</v>
      </c>
      <c r="U3">
        <v>5</v>
      </c>
      <c r="V3">
        <v>1</v>
      </c>
      <c r="W3">
        <v>0</v>
      </c>
      <c r="X3" t="s">
        <v>31</v>
      </c>
      <c r="Y3">
        <v>1</v>
      </c>
    </row>
    <row r="4" spans="2:25" x14ac:dyDescent="0.2">
      <c r="B4">
        <v>10476</v>
      </c>
      <c r="C4">
        <v>1959</v>
      </c>
      <c r="D4" t="s">
        <v>23</v>
      </c>
      <c r="E4" t="s">
        <v>32</v>
      </c>
      <c r="F4" t="s">
        <v>33</v>
      </c>
      <c r="H4">
        <v>0</v>
      </c>
      <c r="I4">
        <v>1</v>
      </c>
      <c r="J4" s="60" t="s">
        <v>34</v>
      </c>
      <c r="K4">
        <v>0</v>
      </c>
      <c r="L4">
        <v>134</v>
      </c>
      <c r="M4">
        <v>11</v>
      </c>
      <c r="N4">
        <v>59</v>
      </c>
      <c r="O4">
        <v>15</v>
      </c>
      <c r="P4">
        <v>2</v>
      </c>
      <c r="Q4">
        <v>30</v>
      </c>
      <c r="R4">
        <v>1</v>
      </c>
      <c r="S4">
        <v>3</v>
      </c>
      <c r="T4">
        <v>5</v>
      </c>
      <c r="U4">
        <v>2</v>
      </c>
      <c r="V4">
        <v>0</v>
      </c>
      <c r="W4">
        <v>0</v>
      </c>
      <c r="X4" t="s">
        <v>35</v>
      </c>
      <c r="Y4">
        <v>0</v>
      </c>
    </row>
    <row r="5" spans="2:25" x14ac:dyDescent="0.2">
      <c r="B5">
        <v>1386</v>
      </c>
      <c r="C5">
        <v>1968</v>
      </c>
      <c r="D5" t="s">
        <v>23</v>
      </c>
      <c r="E5" t="s">
        <v>36</v>
      </c>
      <c r="F5" t="s">
        <v>37</v>
      </c>
      <c r="H5">
        <v>1</v>
      </c>
      <c r="I5">
        <v>1</v>
      </c>
      <c r="J5" s="61">
        <v>41948</v>
      </c>
      <c r="K5">
        <v>0</v>
      </c>
      <c r="L5">
        <v>10</v>
      </c>
      <c r="M5">
        <v>0</v>
      </c>
      <c r="N5">
        <v>1</v>
      </c>
      <c r="O5">
        <v>0</v>
      </c>
      <c r="P5">
        <v>0</v>
      </c>
      <c r="Q5">
        <v>0</v>
      </c>
      <c r="R5">
        <v>1</v>
      </c>
      <c r="S5">
        <v>1</v>
      </c>
      <c r="T5">
        <v>2</v>
      </c>
      <c r="U5">
        <v>7</v>
      </c>
      <c r="V5">
        <v>0</v>
      </c>
      <c r="W5">
        <v>0</v>
      </c>
      <c r="X5" t="s">
        <v>38</v>
      </c>
      <c r="Y5">
        <v>0</v>
      </c>
    </row>
    <row r="6" spans="2:25" x14ac:dyDescent="0.2">
      <c r="B6">
        <v>7348</v>
      </c>
      <c r="C6">
        <v>1959</v>
      </c>
      <c r="D6" t="s">
        <v>40</v>
      </c>
      <c r="E6" t="s">
        <v>28</v>
      </c>
      <c r="F6" t="s">
        <v>41</v>
      </c>
      <c r="H6">
        <v>0</v>
      </c>
      <c r="I6">
        <v>0</v>
      </c>
      <c r="J6" s="60" t="s">
        <v>42</v>
      </c>
      <c r="K6">
        <v>0</v>
      </c>
      <c r="L6">
        <v>336</v>
      </c>
      <c r="M6">
        <v>130</v>
      </c>
      <c r="N6">
        <v>411</v>
      </c>
      <c r="O6">
        <v>240</v>
      </c>
      <c r="P6">
        <v>32</v>
      </c>
      <c r="Q6">
        <v>43</v>
      </c>
      <c r="R6">
        <v>1</v>
      </c>
      <c r="S6">
        <v>4</v>
      </c>
      <c r="T6">
        <v>5</v>
      </c>
      <c r="U6">
        <v>2</v>
      </c>
      <c r="V6">
        <v>1</v>
      </c>
      <c r="W6">
        <v>0</v>
      </c>
      <c r="X6" t="s">
        <v>27</v>
      </c>
      <c r="Y6">
        <v>0</v>
      </c>
    </row>
    <row r="7" spans="2:25" x14ac:dyDescent="0.2">
      <c r="B7">
        <v>4073</v>
      </c>
      <c r="C7">
        <v>1955</v>
      </c>
      <c r="D7" t="s">
        <v>43</v>
      </c>
      <c r="E7" t="s">
        <v>32</v>
      </c>
      <c r="F7" t="s">
        <v>44</v>
      </c>
      <c r="H7">
        <v>0</v>
      </c>
      <c r="I7">
        <v>0</v>
      </c>
      <c r="J7" s="60" t="s">
        <v>45</v>
      </c>
      <c r="K7">
        <v>0</v>
      </c>
      <c r="L7">
        <v>769</v>
      </c>
      <c r="M7">
        <v>80</v>
      </c>
      <c r="N7">
        <v>252</v>
      </c>
      <c r="O7">
        <v>15</v>
      </c>
      <c r="P7">
        <v>34</v>
      </c>
      <c r="Q7">
        <v>65</v>
      </c>
      <c r="R7">
        <v>1</v>
      </c>
      <c r="S7">
        <v>10</v>
      </c>
      <c r="T7">
        <v>7</v>
      </c>
      <c r="U7">
        <v>6</v>
      </c>
      <c r="V7">
        <v>1</v>
      </c>
      <c r="W7">
        <v>0</v>
      </c>
      <c r="X7" t="s">
        <v>46</v>
      </c>
      <c r="Y7">
        <v>1</v>
      </c>
    </row>
    <row r="8" spans="2:25" x14ac:dyDescent="0.2">
      <c r="B8">
        <v>1991</v>
      </c>
      <c r="C8">
        <v>1968</v>
      </c>
      <c r="D8" t="s">
        <v>23</v>
      </c>
      <c r="E8" t="s">
        <v>36</v>
      </c>
      <c r="F8" t="s">
        <v>47</v>
      </c>
      <c r="H8">
        <v>0</v>
      </c>
      <c r="I8">
        <v>1</v>
      </c>
      <c r="J8" s="60" t="s">
        <v>48</v>
      </c>
      <c r="K8">
        <v>0</v>
      </c>
      <c r="L8">
        <v>78</v>
      </c>
      <c r="M8">
        <v>0</v>
      </c>
      <c r="N8">
        <v>11</v>
      </c>
      <c r="O8">
        <v>0</v>
      </c>
      <c r="P8">
        <v>0</v>
      </c>
      <c r="Q8">
        <v>7</v>
      </c>
      <c r="R8">
        <v>1</v>
      </c>
      <c r="S8">
        <v>2</v>
      </c>
      <c r="T8">
        <v>3</v>
      </c>
      <c r="U8">
        <v>5</v>
      </c>
      <c r="V8">
        <v>0</v>
      </c>
      <c r="W8">
        <v>0</v>
      </c>
      <c r="X8" t="s">
        <v>27</v>
      </c>
      <c r="Y8">
        <v>0</v>
      </c>
    </row>
    <row r="9" spans="2:25" x14ac:dyDescent="0.2">
      <c r="B9">
        <v>4047</v>
      </c>
      <c r="C9">
        <v>1955</v>
      </c>
      <c r="D9" t="s">
        <v>40</v>
      </c>
      <c r="E9" t="s">
        <v>32</v>
      </c>
      <c r="F9" t="s">
        <v>49</v>
      </c>
      <c r="H9">
        <v>0</v>
      </c>
      <c r="I9">
        <v>1</v>
      </c>
      <c r="J9" s="61">
        <v>41944</v>
      </c>
      <c r="K9">
        <v>0</v>
      </c>
      <c r="L9">
        <v>384</v>
      </c>
      <c r="M9">
        <v>0</v>
      </c>
      <c r="N9">
        <v>102</v>
      </c>
      <c r="O9">
        <v>21</v>
      </c>
      <c r="P9">
        <v>32</v>
      </c>
      <c r="Q9">
        <v>5</v>
      </c>
      <c r="R9">
        <v>3</v>
      </c>
      <c r="S9">
        <v>6</v>
      </c>
      <c r="T9">
        <v>9</v>
      </c>
      <c r="U9">
        <v>4</v>
      </c>
      <c r="V9">
        <v>0</v>
      </c>
      <c r="W9">
        <v>0</v>
      </c>
      <c r="X9" t="s">
        <v>35</v>
      </c>
      <c r="Y9">
        <v>0</v>
      </c>
    </row>
    <row r="10" spans="2:25" x14ac:dyDescent="0.2">
      <c r="B10">
        <v>9477</v>
      </c>
      <c r="C10">
        <v>1955</v>
      </c>
      <c r="D10" t="s">
        <v>40</v>
      </c>
      <c r="E10" t="s">
        <v>32</v>
      </c>
      <c r="F10" t="s">
        <v>49</v>
      </c>
      <c r="H10">
        <v>0</v>
      </c>
      <c r="I10">
        <v>1</v>
      </c>
      <c r="J10" s="61">
        <v>41944</v>
      </c>
      <c r="K10">
        <v>0</v>
      </c>
      <c r="L10">
        <v>384</v>
      </c>
      <c r="M10">
        <v>0</v>
      </c>
      <c r="N10">
        <v>102</v>
      </c>
      <c r="O10">
        <v>21</v>
      </c>
      <c r="P10">
        <v>32</v>
      </c>
      <c r="Q10">
        <v>5</v>
      </c>
      <c r="R10">
        <v>3</v>
      </c>
      <c r="S10">
        <v>6</v>
      </c>
      <c r="T10">
        <v>9</v>
      </c>
      <c r="U10">
        <v>4</v>
      </c>
      <c r="V10">
        <v>0</v>
      </c>
      <c r="W10">
        <v>0</v>
      </c>
      <c r="X10" t="s">
        <v>50</v>
      </c>
      <c r="Y10">
        <v>0</v>
      </c>
    </row>
    <row r="11" spans="2:25" x14ac:dyDescent="0.2">
      <c r="B11">
        <v>2079</v>
      </c>
      <c r="C11">
        <v>1948</v>
      </c>
      <c r="D11" t="s">
        <v>43</v>
      </c>
      <c r="E11" t="s">
        <v>32</v>
      </c>
      <c r="F11" t="s">
        <v>51</v>
      </c>
      <c r="H11">
        <v>0</v>
      </c>
      <c r="I11">
        <v>0</v>
      </c>
      <c r="J11" s="60" t="s">
        <v>52</v>
      </c>
      <c r="K11">
        <v>0</v>
      </c>
      <c r="L11">
        <v>450</v>
      </c>
      <c r="M11">
        <v>26</v>
      </c>
      <c r="N11">
        <v>535</v>
      </c>
      <c r="O11">
        <v>73</v>
      </c>
      <c r="P11">
        <v>98</v>
      </c>
      <c r="Q11">
        <v>26</v>
      </c>
      <c r="R11">
        <v>1</v>
      </c>
      <c r="S11">
        <v>5</v>
      </c>
      <c r="T11">
        <v>10</v>
      </c>
      <c r="U11">
        <v>1</v>
      </c>
      <c r="V11">
        <v>0</v>
      </c>
      <c r="W11">
        <v>0</v>
      </c>
      <c r="X11" t="s">
        <v>35</v>
      </c>
      <c r="Y11">
        <v>0</v>
      </c>
    </row>
    <row r="12" spans="2:25" x14ac:dyDescent="0.2">
      <c r="B12">
        <v>5642</v>
      </c>
      <c r="C12">
        <v>1980</v>
      </c>
      <c r="D12" t="s">
        <v>53</v>
      </c>
      <c r="E12" t="s">
        <v>36</v>
      </c>
      <c r="F12" t="s">
        <v>54</v>
      </c>
      <c r="H12">
        <v>1</v>
      </c>
      <c r="I12">
        <v>0</v>
      </c>
      <c r="J12" s="61">
        <v>41529</v>
      </c>
      <c r="K12">
        <v>0</v>
      </c>
      <c r="L12">
        <v>140</v>
      </c>
      <c r="M12">
        <v>4</v>
      </c>
      <c r="N12">
        <v>61</v>
      </c>
      <c r="O12">
        <v>0</v>
      </c>
      <c r="P12">
        <v>13</v>
      </c>
      <c r="Q12">
        <v>4</v>
      </c>
      <c r="R12">
        <v>2</v>
      </c>
      <c r="S12">
        <v>3</v>
      </c>
      <c r="T12">
        <v>6</v>
      </c>
      <c r="U12">
        <v>4</v>
      </c>
      <c r="V12">
        <v>0</v>
      </c>
      <c r="W12">
        <v>0</v>
      </c>
      <c r="X12" t="s">
        <v>27</v>
      </c>
      <c r="Y12">
        <v>0</v>
      </c>
    </row>
    <row r="13" spans="2:25" x14ac:dyDescent="0.2">
      <c r="B13">
        <v>10530</v>
      </c>
      <c r="C13">
        <v>1960</v>
      </c>
      <c r="D13" t="s">
        <v>40</v>
      </c>
      <c r="E13" t="s">
        <v>55</v>
      </c>
      <c r="F13" t="s">
        <v>56</v>
      </c>
      <c r="H13">
        <v>0</v>
      </c>
      <c r="I13">
        <v>0</v>
      </c>
      <c r="J13" s="61">
        <v>41467</v>
      </c>
      <c r="K13">
        <v>0</v>
      </c>
      <c r="L13">
        <v>431</v>
      </c>
      <c r="M13">
        <v>82</v>
      </c>
      <c r="N13">
        <v>441</v>
      </c>
      <c r="O13">
        <v>80</v>
      </c>
      <c r="P13">
        <v>20</v>
      </c>
      <c r="Q13">
        <v>102</v>
      </c>
      <c r="R13">
        <v>1</v>
      </c>
      <c r="S13">
        <v>3</v>
      </c>
      <c r="T13">
        <v>6</v>
      </c>
      <c r="U13">
        <v>1</v>
      </c>
      <c r="V13">
        <v>1</v>
      </c>
      <c r="W13">
        <v>0</v>
      </c>
      <c r="X13" t="s">
        <v>50</v>
      </c>
      <c r="Y13">
        <v>0</v>
      </c>
    </row>
    <row r="14" spans="2:25" x14ac:dyDescent="0.2">
      <c r="B14">
        <v>2964</v>
      </c>
      <c r="C14">
        <v>1982</v>
      </c>
      <c r="D14" t="s">
        <v>23</v>
      </c>
      <c r="E14" t="s">
        <v>32</v>
      </c>
      <c r="F14" t="s">
        <v>57</v>
      </c>
      <c r="H14">
        <v>0</v>
      </c>
      <c r="I14">
        <v>0</v>
      </c>
      <c r="J14" s="60" t="s">
        <v>58</v>
      </c>
      <c r="K14">
        <v>0</v>
      </c>
      <c r="L14">
        <v>3</v>
      </c>
      <c r="M14">
        <v>10</v>
      </c>
      <c r="N14">
        <v>8</v>
      </c>
      <c r="O14">
        <v>3</v>
      </c>
      <c r="P14">
        <v>16</v>
      </c>
      <c r="Q14">
        <v>32</v>
      </c>
      <c r="R14">
        <v>1</v>
      </c>
      <c r="S14">
        <v>1</v>
      </c>
      <c r="T14">
        <v>2</v>
      </c>
      <c r="U14">
        <v>6</v>
      </c>
      <c r="V14">
        <v>0</v>
      </c>
      <c r="W14">
        <v>0</v>
      </c>
      <c r="X14" t="s">
        <v>31</v>
      </c>
      <c r="Y14">
        <v>0</v>
      </c>
    </row>
    <row r="15" spans="2:25" x14ac:dyDescent="0.2">
      <c r="B15">
        <v>10311</v>
      </c>
      <c r="C15">
        <v>1970</v>
      </c>
      <c r="D15" t="s">
        <v>23</v>
      </c>
      <c r="E15" t="s">
        <v>32</v>
      </c>
      <c r="F15" t="s">
        <v>59</v>
      </c>
      <c r="H15">
        <v>0</v>
      </c>
      <c r="I15">
        <v>1</v>
      </c>
      <c r="J15" s="61">
        <v>41404</v>
      </c>
      <c r="K15">
        <v>0</v>
      </c>
      <c r="L15">
        <v>16</v>
      </c>
      <c r="M15">
        <v>4</v>
      </c>
      <c r="N15">
        <v>12</v>
      </c>
      <c r="O15">
        <v>2</v>
      </c>
      <c r="P15">
        <v>4</v>
      </c>
      <c r="Q15">
        <v>321</v>
      </c>
      <c r="R15">
        <v>0</v>
      </c>
      <c r="S15">
        <v>25</v>
      </c>
      <c r="T15">
        <v>0</v>
      </c>
      <c r="U15">
        <v>1</v>
      </c>
      <c r="V15">
        <v>0</v>
      </c>
      <c r="W15">
        <v>0</v>
      </c>
      <c r="X15" t="s">
        <v>27</v>
      </c>
      <c r="Y15">
        <v>0</v>
      </c>
    </row>
    <row r="16" spans="2:25" x14ac:dyDescent="0.2">
      <c r="B16">
        <v>837</v>
      </c>
      <c r="C16">
        <v>1978</v>
      </c>
      <c r="D16" t="s">
        <v>23</v>
      </c>
      <c r="E16" t="s">
        <v>32</v>
      </c>
      <c r="F16" t="s">
        <v>60</v>
      </c>
      <c r="H16">
        <v>1</v>
      </c>
      <c r="I16">
        <v>1</v>
      </c>
      <c r="J16" s="61">
        <v>41587</v>
      </c>
      <c r="K16">
        <v>0</v>
      </c>
      <c r="L16">
        <v>63</v>
      </c>
      <c r="M16">
        <v>6</v>
      </c>
      <c r="N16">
        <v>57</v>
      </c>
      <c r="O16">
        <v>13</v>
      </c>
      <c r="P16">
        <v>13</v>
      </c>
      <c r="Q16">
        <v>22</v>
      </c>
      <c r="R16">
        <v>4</v>
      </c>
      <c r="S16">
        <v>2</v>
      </c>
      <c r="T16">
        <v>5</v>
      </c>
      <c r="U16">
        <v>4</v>
      </c>
      <c r="V16">
        <v>0</v>
      </c>
      <c r="W16">
        <v>0</v>
      </c>
      <c r="X16" t="s">
        <v>27</v>
      </c>
      <c r="Y16">
        <v>0</v>
      </c>
    </row>
    <row r="17" spans="2:25" x14ac:dyDescent="0.2">
      <c r="B17">
        <v>10521</v>
      </c>
      <c r="C17">
        <v>1978</v>
      </c>
      <c r="D17" t="s">
        <v>23</v>
      </c>
      <c r="E17" t="s">
        <v>32</v>
      </c>
      <c r="F17" t="s">
        <v>60</v>
      </c>
      <c r="H17">
        <v>1</v>
      </c>
      <c r="I17">
        <v>1</v>
      </c>
      <c r="J17" s="61">
        <v>41587</v>
      </c>
      <c r="K17">
        <v>0</v>
      </c>
      <c r="L17">
        <v>63</v>
      </c>
      <c r="M17">
        <v>6</v>
      </c>
      <c r="N17">
        <v>57</v>
      </c>
      <c r="O17">
        <v>13</v>
      </c>
      <c r="P17">
        <v>13</v>
      </c>
      <c r="Q17">
        <v>22</v>
      </c>
      <c r="R17">
        <v>4</v>
      </c>
      <c r="S17">
        <v>2</v>
      </c>
      <c r="T17">
        <v>5</v>
      </c>
      <c r="U17">
        <v>4</v>
      </c>
      <c r="V17">
        <v>1</v>
      </c>
      <c r="W17">
        <v>0</v>
      </c>
      <c r="X17" t="s">
        <v>27</v>
      </c>
      <c r="Y17">
        <v>0</v>
      </c>
    </row>
    <row r="18" spans="2:25" x14ac:dyDescent="0.2">
      <c r="B18">
        <v>10175</v>
      </c>
      <c r="C18">
        <v>1959</v>
      </c>
      <c r="D18" t="s">
        <v>40</v>
      </c>
      <c r="E18" t="s">
        <v>24</v>
      </c>
      <c r="F18" t="s">
        <v>61</v>
      </c>
      <c r="H18">
        <v>0</v>
      </c>
      <c r="I18">
        <v>1</v>
      </c>
      <c r="J18" s="61">
        <v>41282</v>
      </c>
      <c r="K18">
        <v>0</v>
      </c>
      <c r="L18">
        <v>18</v>
      </c>
      <c r="M18">
        <v>0</v>
      </c>
      <c r="N18">
        <v>2</v>
      </c>
      <c r="O18">
        <v>0</v>
      </c>
      <c r="P18">
        <v>0</v>
      </c>
      <c r="Q18">
        <v>2</v>
      </c>
      <c r="R18">
        <v>1</v>
      </c>
      <c r="S18">
        <v>1</v>
      </c>
      <c r="T18">
        <v>3</v>
      </c>
      <c r="U18">
        <v>4</v>
      </c>
      <c r="V18">
        <v>0</v>
      </c>
      <c r="W18">
        <v>0</v>
      </c>
      <c r="X18" t="s">
        <v>27</v>
      </c>
      <c r="Y18">
        <v>0</v>
      </c>
    </row>
    <row r="19" spans="2:25" x14ac:dyDescent="0.2">
      <c r="B19">
        <v>1473</v>
      </c>
      <c r="C19">
        <v>1961</v>
      </c>
      <c r="D19" t="s">
        <v>43</v>
      </c>
      <c r="E19" t="s">
        <v>28</v>
      </c>
      <c r="F19" t="s">
        <v>62</v>
      </c>
      <c r="H19">
        <v>0</v>
      </c>
      <c r="I19">
        <v>1</v>
      </c>
      <c r="J19" s="60" t="s">
        <v>63</v>
      </c>
      <c r="K19">
        <v>0</v>
      </c>
      <c r="L19">
        <v>53</v>
      </c>
      <c r="M19">
        <v>1</v>
      </c>
      <c r="N19">
        <v>5</v>
      </c>
      <c r="O19">
        <v>2</v>
      </c>
      <c r="P19">
        <v>1</v>
      </c>
      <c r="Q19">
        <v>10</v>
      </c>
      <c r="R19">
        <v>2</v>
      </c>
      <c r="S19">
        <v>2</v>
      </c>
      <c r="T19">
        <v>3</v>
      </c>
      <c r="U19">
        <v>8</v>
      </c>
      <c r="V19">
        <v>0</v>
      </c>
      <c r="W19">
        <v>0</v>
      </c>
      <c r="X19" t="s">
        <v>31</v>
      </c>
      <c r="Y19">
        <v>0</v>
      </c>
    </row>
    <row r="20" spans="2:25" x14ac:dyDescent="0.2">
      <c r="B20">
        <v>2795</v>
      </c>
      <c r="C20">
        <v>1959</v>
      </c>
      <c r="D20" t="s">
        <v>53</v>
      </c>
      <c r="E20" t="s">
        <v>28</v>
      </c>
      <c r="F20" t="s">
        <v>64</v>
      </c>
      <c r="H20">
        <v>2</v>
      </c>
      <c r="I20">
        <v>1</v>
      </c>
      <c r="J20" s="61">
        <v>41281</v>
      </c>
      <c r="K20">
        <v>0</v>
      </c>
      <c r="L20">
        <v>5</v>
      </c>
      <c r="M20">
        <v>0</v>
      </c>
      <c r="N20">
        <v>3</v>
      </c>
      <c r="O20">
        <v>0</v>
      </c>
      <c r="P20">
        <v>0</v>
      </c>
      <c r="Q20">
        <v>5</v>
      </c>
      <c r="R20">
        <v>1</v>
      </c>
      <c r="S20">
        <v>1</v>
      </c>
      <c r="T20">
        <v>2</v>
      </c>
      <c r="U20">
        <v>7</v>
      </c>
      <c r="V20">
        <v>0</v>
      </c>
      <c r="W20">
        <v>0</v>
      </c>
      <c r="X20" t="s">
        <v>31</v>
      </c>
      <c r="Y20">
        <v>0</v>
      </c>
    </row>
    <row r="21" spans="2:25" x14ac:dyDescent="0.2">
      <c r="B21">
        <v>2285</v>
      </c>
      <c r="C21">
        <v>1955</v>
      </c>
      <c r="D21" t="s">
        <v>53</v>
      </c>
      <c r="E21" t="s">
        <v>36</v>
      </c>
      <c r="F21" t="s">
        <v>65</v>
      </c>
      <c r="H21">
        <v>0</v>
      </c>
      <c r="I21">
        <v>1</v>
      </c>
      <c r="J21" s="60" t="s">
        <v>66</v>
      </c>
      <c r="K21">
        <v>0</v>
      </c>
      <c r="L21">
        <v>213</v>
      </c>
      <c r="M21">
        <v>9</v>
      </c>
      <c r="N21">
        <v>76</v>
      </c>
      <c r="O21">
        <v>4</v>
      </c>
      <c r="P21">
        <v>3</v>
      </c>
      <c r="Q21">
        <v>30</v>
      </c>
      <c r="R21">
        <v>3</v>
      </c>
      <c r="S21">
        <v>5</v>
      </c>
      <c r="T21">
        <v>5</v>
      </c>
      <c r="U21">
        <v>7</v>
      </c>
      <c r="V21">
        <v>0</v>
      </c>
      <c r="W21">
        <v>0</v>
      </c>
      <c r="X21" t="s">
        <v>67</v>
      </c>
      <c r="Y21">
        <v>0</v>
      </c>
    </row>
    <row r="22" spans="2:25" x14ac:dyDescent="0.2">
      <c r="B22">
        <v>115</v>
      </c>
      <c r="C22">
        <v>1967</v>
      </c>
      <c r="D22" t="s">
        <v>53</v>
      </c>
      <c r="E22" t="s">
        <v>28</v>
      </c>
      <c r="F22" t="s">
        <v>68</v>
      </c>
      <c r="H22">
        <v>0</v>
      </c>
      <c r="I22">
        <v>1</v>
      </c>
      <c r="J22" s="60" t="s">
        <v>69</v>
      </c>
      <c r="K22">
        <v>0</v>
      </c>
      <c r="L22">
        <v>275</v>
      </c>
      <c r="M22">
        <v>11</v>
      </c>
      <c r="N22">
        <v>68</v>
      </c>
      <c r="O22">
        <v>25</v>
      </c>
      <c r="P22">
        <v>7</v>
      </c>
      <c r="Q22">
        <v>7</v>
      </c>
      <c r="R22">
        <v>3</v>
      </c>
      <c r="S22">
        <v>5</v>
      </c>
      <c r="T22">
        <v>8</v>
      </c>
      <c r="U22">
        <v>5</v>
      </c>
      <c r="V22">
        <v>0</v>
      </c>
      <c r="W22">
        <v>0</v>
      </c>
      <c r="X22" t="s">
        <v>50</v>
      </c>
      <c r="Y22">
        <v>0</v>
      </c>
    </row>
    <row r="23" spans="2:25" x14ac:dyDescent="0.2">
      <c r="B23">
        <v>10470</v>
      </c>
      <c r="C23">
        <v>1980</v>
      </c>
      <c r="D23" t="s">
        <v>53</v>
      </c>
      <c r="E23" t="s">
        <v>32</v>
      </c>
      <c r="F23" t="s">
        <v>70</v>
      </c>
      <c r="H23">
        <v>1</v>
      </c>
      <c r="I23">
        <v>0</v>
      </c>
      <c r="J23" s="60" t="s">
        <v>71</v>
      </c>
      <c r="K23">
        <v>0</v>
      </c>
      <c r="L23">
        <v>40</v>
      </c>
      <c r="M23">
        <v>2</v>
      </c>
      <c r="N23">
        <v>23</v>
      </c>
      <c r="O23">
        <v>0</v>
      </c>
      <c r="P23">
        <v>4</v>
      </c>
      <c r="Q23">
        <v>23</v>
      </c>
      <c r="R23">
        <v>2</v>
      </c>
      <c r="S23">
        <v>2</v>
      </c>
      <c r="T23">
        <v>3</v>
      </c>
      <c r="U23">
        <v>4</v>
      </c>
      <c r="V23">
        <v>0</v>
      </c>
      <c r="W23">
        <v>0</v>
      </c>
      <c r="X23" t="s">
        <v>46</v>
      </c>
      <c r="Y23">
        <v>0</v>
      </c>
    </row>
    <row r="24" spans="2:25" x14ac:dyDescent="0.2">
      <c r="B24">
        <v>4065</v>
      </c>
      <c r="C24">
        <v>1977</v>
      </c>
      <c r="D24" t="s">
        <v>40</v>
      </c>
      <c r="E24" t="s">
        <v>32</v>
      </c>
      <c r="F24" t="s">
        <v>72</v>
      </c>
      <c r="H24">
        <v>1</v>
      </c>
      <c r="I24">
        <v>0</v>
      </c>
      <c r="J24" s="61">
        <v>41610</v>
      </c>
      <c r="K24">
        <v>0</v>
      </c>
      <c r="L24">
        <v>308</v>
      </c>
      <c r="M24">
        <v>0</v>
      </c>
      <c r="N24">
        <v>73</v>
      </c>
      <c r="O24">
        <v>0</v>
      </c>
      <c r="P24">
        <v>0</v>
      </c>
      <c r="Q24">
        <v>23</v>
      </c>
      <c r="R24">
        <v>2</v>
      </c>
      <c r="S24">
        <v>5</v>
      </c>
      <c r="T24">
        <v>8</v>
      </c>
      <c r="U24">
        <v>7</v>
      </c>
      <c r="V24">
        <v>0</v>
      </c>
      <c r="W24">
        <v>0</v>
      </c>
      <c r="X24" t="s">
        <v>27</v>
      </c>
      <c r="Y24">
        <v>0</v>
      </c>
    </row>
    <row r="25" spans="2:25" x14ac:dyDescent="0.2">
      <c r="B25">
        <v>10968</v>
      </c>
      <c r="C25">
        <v>1970</v>
      </c>
      <c r="D25" t="s">
        <v>23</v>
      </c>
      <c r="E25" t="s">
        <v>28</v>
      </c>
      <c r="F25" t="s">
        <v>73</v>
      </c>
      <c r="H25">
        <v>0</v>
      </c>
      <c r="I25">
        <v>1</v>
      </c>
      <c r="J25" s="60" t="s">
        <v>74</v>
      </c>
      <c r="K25">
        <v>0</v>
      </c>
      <c r="L25">
        <v>266</v>
      </c>
      <c r="M25">
        <v>21</v>
      </c>
      <c r="N25">
        <v>300</v>
      </c>
      <c r="O25">
        <v>65</v>
      </c>
      <c r="P25">
        <v>8</v>
      </c>
      <c r="Q25">
        <v>44</v>
      </c>
      <c r="R25">
        <v>4</v>
      </c>
      <c r="S25">
        <v>8</v>
      </c>
      <c r="T25">
        <v>6</v>
      </c>
      <c r="U25">
        <v>6</v>
      </c>
      <c r="V25">
        <v>0</v>
      </c>
      <c r="W25">
        <v>0</v>
      </c>
      <c r="X25" t="s">
        <v>50</v>
      </c>
      <c r="Y25">
        <v>0</v>
      </c>
    </row>
    <row r="26" spans="2:25" x14ac:dyDescent="0.2">
      <c r="B26">
        <v>5985</v>
      </c>
      <c r="C26">
        <v>1966</v>
      </c>
      <c r="D26" t="s">
        <v>53</v>
      </c>
      <c r="E26" t="s">
        <v>28</v>
      </c>
      <c r="F26" t="s">
        <v>75</v>
      </c>
      <c r="H26">
        <v>0</v>
      </c>
      <c r="I26">
        <v>1</v>
      </c>
      <c r="J26" s="60" t="s">
        <v>76</v>
      </c>
      <c r="K26">
        <v>0</v>
      </c>
      <c r="L26">
        <v>80</v>
      </c>
      <c r="M26">
        <v>1</v>
      </c>
      <c r="N26">
        <v>37</v>
      </c>
      <c r="O26">
        <v>0</v>
      </c>
      <c r="P26">
        <v>1</v>
      </c>
      <c r="Q26">
        <v>3</v>
      </c>
      <c r="R26">
        <v>3</v>
      </c>
      <c r="S26">
        <v>2</v>
      </c>
      <c r="T26">
        <v>4</v>
      </c>
      <c r="U26">
        <v>7</v>
      </c>
      <c r="V26">
        <v>0</v>
      </c>
      <c r="W26">
        <v>0</v>
      </c>
      <c r="X26" t="s">
        <v>27</v>
      </c>
      <c r="Y26">
        <v>0</v>
      </c>
    </row>
    <row r="27" spans="2:25" x14ac:dyDescent="0.2">
      <c r="B27">
        <v>5430</v>
      </c>
      <c r="C27">
        <v>1957</v>
      </c>
      <c r="D27" t="s">
        <v>23</v>
      </c>
      <c r="E27" t="s">
        <v>36</v>
      </c>
      <c r="F27" t="s">
        <v>77</v>
      </c>
      <c r="H27">
        <v>1</v>
      </c>
      <c r="I27">
        <v>1</v>
      </c>
      <c r="J27" s="60" t="s">
        <v>78</v>
      </c>
      <c r="K27">
        <v>0</v>
      </c>
      <c r="L27">
        <v>454</v>
      </c>
      <c r="M27">
        <v>0</v>
      </c>
      <c r="N27">
        <v>171</v>
      </c>
      <c r="O27">
        <v>8</v>
      </c>
      <c r="P27">
        <v>19</v>
      </c>
      <c r="Q27">
        <v>32</v>
      </c>
      <c r="R27">
        <v>12</v>
      </c>
      <c r="S27">
        <v>9</v>
      </c>
      <c r="T27">
        <v>8</v>
      </c>
      <c r="U27">
        <v>8</v>
      </c>
      <c r="V27">
        <v>0</v>
      </c>
      <c r="W27">
        <v>0</v>
      </c>
      <c r="X27" t="s">
        <v>27</v>
      </c>
      <c r="Y27">
        <v>0</v>
      </c>
    </row>
    <row r="28" spans="2:25" x14ac:dyDescent="0.2">
      <c r="B28">
        <v>8432</v>
      </c>
      <c r="C28">
        <v>1957</v>
      </c>
      <c r="D28" t="s">
        <v>23</v>
      </c>
      <c r="E28" t="s">
        <v>36</v>
      </c>
      <c r="F28" t="s">
        <v>77</v>
      </c>
      <c r="H28">
        <v>1</v>
      </c>
      <c r="I28">
        <v>1</v>
      </c>
      <c r="J28" s="60" t="s">
        <v>78</v>
      </c>
      <c r="K28">
        <v>0</v>
      </c>
      <c r="L28">
        <v>454</v>
      </c>
      <c r="M28">
        <v>0</v>
      </c>
      <c r="N28">
        <v>171</v>
      </c>
      <c r="O28">
        <v>8</v>
      </c>
      <c r="P28">
        <v>19</v>
      </c>
      <c r="Q28">
        <v>32</v>
      </c>
      <c r="R28">
        <v>12</v>
      </c>
      <c r="S28">
        <v>9</v>
      </c>
      <c r="T28">
        <v>8</v>
      </c>
      <c r="U28">
        <v>8</v>
      </c>
      <c r="V28">
        <v>0</v>
      </c>
      <c r="W28">
        <v>0</v>
      </c>
      <c r="X28" t="s">
        <v>27</v>
      </c>
      <c r="Y28">
        <v>0</v>
      </c>
    </row>
    <row r="29" spans="2:25" x14ac:dyDescent="0.2">
      <c r="B29">
        <v>453</v>
      </c>
      <c r="C29">
        <v>1957</v>
      </c>
      <c r="D29" t="s">
        <v>40</v>
      </c>
      <c r="E29" t="s">
        <v>55</v>
      </c>
      <c r="F29" t="s">
        <v>79</v>
      </c>
      <c r="H29">
        <v>1</v>
      </c>
      <c r="I29">
        <v>1</v>
      </c>
      <c r="J29" s="60" t="s">
        <v>80</v>
      </c>
      <c r="K29">
        <v>1</v>
      </c>
      <c r="L29">
        <v>27</v>
      </c>
      <c r="M29">
        <v>0</v>
      </c>
      <c r="N29">
        <v>12</v>
      </c>
      <c r="O29">
        <v>0</v>
      </c>
      <c r="P29">
        <v>1</v>
      </c>
      <c r="Q29">
        <v>5</v>
      </c>
      <c r="R29">
        <v>2</v>
      </c>
      <c r="S29">
        <v>2</v>
      </c>
      <c r="T29">
        <v>3</v>
      </c>
      <c r="U29">
        <v>5</v>
      </c>
      <c r="V29">
        <v>0</v>
      </c>
      <c r="W29">
        <v>0</v>
      </c>
      <c r="X29" t="s">
        <v>27</v>
      </c>
      <c r="Y29">
        <v>0</v>
      </c>
    </row>
    <row r="30" spans="2:25" x14ac:dyDescent="0.2">
      <c r="B30">
        <v>9687</v>
      </c>
      <c r="C30">
        <v>1976</v>
      </c>
      <c r="D30" t="s">
        <v>23</v>
      </c>
      <c r="E30" t="s">
        <v>28</v>
      </c>
      <c r="F30" t="s">
        <v>81</v>
      </c>
      <c r="H30">
        <v>0</v>
      </c>
      <c r="I30">
        <v>0</v>
      </c>
      <c r="J30" s="60" t="s">
        <v>82</v>
      </c>
      <c r="K30">
        <v>1</v>
      </c>
      <c r="L30">
        <v>184</v>
      </c>
      <c r="M30">
        <v>174</v>
      </c>
      <c r="N30">
        <v>256</v>
      </c>
      <c r="O30">
        <v>50</v>
      </c>
      <c r="P30">
        <v>30</v>
      </c>
      <c r="Q30">
        <v>32</v>
      </c>
      <c r="R30">
        <v>1</v>
      </c>
      <c r="S30">
        <v>5</v>
      </c>
      <c r="T30">
        <v>6</v>
      </c>
      <c r="U30">
        <v>2</v>
      </c>
      <c r="V30">
        <v>0</v>
      </c>
      <c r="W30">
        <v>0</v>
      </c>
      <c r="X30" t="s">
        <v>31</v>
      </c>
      <c r="Y30">
        <v>0</v>
      </c>
    </row>
    <row r="31" spans="2:25" x14ac:dyDescent="0.2">
      <c r="B31">
        <v>8890</v>
      </c>
      <c r="C31">
        <v>1972</v>
      </c>
      <c r="D31" t="s">
        <v>40</v>
      </c>
      <c r="E31" t="s">
        <v>24</v>
      </c>
      <c r="F31" t="s">
        <v>83</v>
      </c>
      <c r="H31">
        <v>1</v>
      </c>
      <c r="I31">
        <v>1</v>
      </c>
      <c r="J31" s="60" t="s">
        <v>84</v>
      </c>
      <c r="K31">
        <v>1</v>
      </c>
      <c r="L31">
        <v>155</v>
      </c>
      <c r="M31">
        <v>7</v>
      </c>
      <c r="N31">
        <v>80</v>
      </c>
      <c r="O31">
        <v>13</v>
      </c>
      <c r="P31">
        <v>7</v>
      </c>
      <c r="Q31">
        <v>10</v>
      </c>
      <c r="R31">
        <v>3</v>
      </c>
      <c r="S31">
        <v>5</v>
      </c>
      <c r="T31">
        <v>5</v>
      </c>
      <c r="U31">
        <v>6</v>
      </c>
      <c r="V31">
        <v>0</v>
      </c>
      <c r="W31">
        <v>0</v>
      </c>
      <c r="X31" t="s">
        <v>27</v>
      </c>
      <c r="Y31">
        <v>0</v>
      </c>
    </row>
    <row r="32" spans="2:25" x14ac:dyDescent="0.2">
      <c r="B32">
        <v>9264</v>
      </c>
      <c r="C32">
        <v>1987</v>
      </c>
      <c r="D32" t="s">
        <v>23</v>
      </c>
      <c r="E32" t="s">
        <v>32</v>
      </c>
      <c r="F32" t="s">
        <v>85</v>
      </c>
      <c r="H32">
        <v>0</v>
      </c>
      <c r="I32">
        <v>0</v>
      </c>
      <c r="J32" s="60" t="s">
        <v>86</v>
      </c>
      <c r="K32">
        <v>1</v>
      </c>
      <c r="L32">
        <v>423</v>
      </c>
      <c r="M32">
        <v>42</v>
      </c>
      <c r="N32">
        <v>706</v>
      </c>
      <c r="O32">
        <v>73</v>
      </c>
      <c r="P32">
        <v>197</v>
      </c>
      <c r="Q32">
        <v>197</v>
      </c>
      <c r="R32">
        <v>1</v>
      </c>
      <c r="S32">
        <v>4</v>
      </c>
      <c r="T32">
        <v>9</v>
      </c>
      <c r="U32">
        <v>2</v>
      </c>
      <c r="V32">
        <v>0</v>
      </c>
      <c r="W32">
        <v>0</v>
      </c>
      <c r="X32" t="s">
        <v>31</v>
      </c>
      <c r="Y32">
        <v>0</v>
      </c>
    </row>
    <row r="33" spans="2:25" x14ac:dyDescent="0.2">
      <c r="B33">
        <v>5824</v>
      </c>
      <c r="C33">
        <v>1973</v>
      </c>
      <c r="D33" t="s">
        <v>40</v>
      </c>
      <c r="E33" t="s">
        <v>36</v>
      </c>
      <c r="F33" t="s">
        <v>87</v>
      </c>
      <c r="H33">
        <v>2</v>
      </c>
      <c r="I33">
        <v>1</v>
      </c>
      <c r="J33" s="61">
        <v>41947</v>
      </c>
      <c r="K33">
        <v>1</v>
      </c>
      <c r="L33">
        <v>7</v>
      </c>
      <c r="M33">
        <v>0</v>
      </c>
      <c r="N33">
        <v>1</v>
      </c>
      <c r="O33">
        <v>0</v>
      </c>
      <c r="P33">
        <v>0</v>
      </c>
      <c r="Q33">
        <v>0</v>
      </c>
      <c r="R33">
        <v>1</v>
      </c>
      <c r="S33">
        <v>1</v>
      </c>
      <c r="T33">
        <v>2</v>
      </c>
      <c r="U33">
        <v>6</v>
      </c>
      <c r="V33">
        <v>0</v>
      </c>
      <c r="W33">
        <v>0</v>
      </c>
      <c r="X33" t="s">
        <v>38</v>
      </c>
      <c r="Y33">
        <v>0</v>
      </c>
    </row>
    <row r="34" spans="2:25" x14ac:dyDescent="0.2">
      <c r="B34">
        <v>5794</v>
      </c>
      <c r="C34">
        <v>1975</v>
      </c>
      <c r="D34" t="s">
        <v>40</v>
      </c>
      <c r="E34" t="s">
        <v>32</v>
      </c>
      <c r="F34" t="s">
        <v>88</v>
      </c>
      <c r="H34">
        <v>0</v>
      </c>
      <c r="I34">
        <v>1</v>
      </c>
      <c r="J34" s="60" t="s">
        <v>42</v>
      </c>
      <c r="K34">
        <v>1</v>
      </c>
      <c r="L34">
        <v>408</v>
      </c>
      <c r="M34">
        <v>0</v>
      </c>
      <c r="N34">
        <v>21</v>
      </c>
      <c r="O34">
        <v>0</v>
      </c>
      <c r="P34">
        <v>0</v>
      </c>
      <c r="Q34">
        <v>17</v>
      </c>
      <c r="R34">
        <v>3</v>
      </c>
      <c r="S34">
        <v>7</v>
      </c>
      <c r="T34">
        <v>7</v>
      </c>
      <c r="U34">
        <v>8</v>
      </c>
      <c r="V34">
        <v>1</v>
      </c>
      <c r="W34">
        <v>0</v>
      </c>
      <c r="X34" t="s">
        <v>50</v>
      </c>
      <c r="Y34">
        <v>2</v>
      </c>
    </row>
    <row r="35" spans="2:25" x14ac:dyDescent="0.2">
      <c r="B35">
        <v>3068</v>
      </c>
      <c r="C35">
        <v>1991</v>
      </c>
      <c r="D35" t="s">
        <v>23</v>
      </c>
      <c r="E35" t="s">
        <v>32</v>
      </c>
      <c r="F35" t="s">
        <v>89</v>
      </c>
      <c r="H35">
        <v>0</v>
      </c>
      <c r="I35">
        <v>0</v>
      </c>
      <c r="J35" s="60" t="s">
        <v>90</v>
      </c>
      <c r="K35">
        <v>1</v>
      </c>
      <c r="L35">
        <v>1</v>
      </c>
      <c r="M35">
        <v>12</v>
      </c>
      <c r="N35">
        <v>9</v>
      </c>
      <c r="O35">
        <v>0</v>
      </c>
      <c r="P35">
        <v>14</v>
      </c>
      <c r="Q35">
        <v>7</v>
      </c>
      <c r="R35">
        <v>1</v>
      </c>
      <c r="S35">
        <v>2</v>
      </c>
      <c r="T35">
        <v>3</v>
      </c>
      <c r="U35">
        <v>7</v>
      </c>
      <c r="V35">
        <v>0</v>
      </c>
      <c r="W35">
        <v>0</v>
      </c>
      <c r="X35" t="s">
        <v>27</v>
      </c>
      <c r="Y35">
        <v>0</v>
      </c>
    </row>
    <row r="36" spans="2:25" x14ac:dyDescent="0.2">
      <c r="B36">
        <v>7962</v>
      </c>
      <c r="C36">
        <v>1988</v>
      </c>
      <c r="D36" t="s">
        <v>40</v>
      </c>
      <c r="E36" t="s">
        <v>28</v>
      </c>
      <c r="F36" t="s">
        <v>91</v>
      </c>
      <c r="H36">
        <v>0</v>
      </c>
      <c r="I36">
        <v>0</v>
      </c>
      <c r="J36" s="61">
        <v>41527</v>
      </c>
      <c r="K36">
        <v>1</v>
      </c>
      <c r="L36">
        <v>1285</v>
      </c>
      <c r="M36">
        <v>21</v>
      </c>
      <c r="N36">
        <v>449</v>
      </c>
      <c r="O36">
        <v>106</v>
      </c>
      <c r="P36">
        <v>20</v>
      </c>
      <c r="Q36">
        <v>20</v>
      </c>
      <c r="R36">
        <v>1</v>
      </c>
      <c r="S36">
        <v>4</v>
      </c>
      <c r="T36">
        <v>4</v>
      </c>
      <c r="U36">
        <v>1</v>
      </c>
      <c r="V36">
        <v>1</v>
      </c>
      <c r="W36">
        <v>0</v>
      </c>
      <c r="X36" t="s">
        <v>27</v>
      </c>
      <c r="Y36">
        <v>2</v>
      </c>
    </row>
    <row r="37" spans="2:25" x14ac:dyDescent="0.2">
      <c r="B37">
        <v>2681</v>
      </c>
      <c r="C37">
        <v>1985</v>
      </c>
      <c r="D37" t="s">
        <v>43</v>
      </c>
      <c r="E37" t="s">
        <v>32</v>
      </c>
      <c r="F37" t="s">
        <v>92</v>
      </c>
      <c r="H37">
        <v>0</v>
      </c>
      <c r="I37">
        <v>0</v>
      </c>
      <c r="J37" s="61">
        <v>41282</v>
      </c>
      <c r="K37">
        <v>1</v>
      </c>
      <c r="L37">
        <v>71</v>
      </c>
      <c r="M37">
        <v>22</v>
      </c>
      <c r="N37">
        <v>112</v>
      </c>
      <c r="O37">
        <v>138</v>
      </c>
      <c r="P37">
        <v>89</v>
      </c>
      <c r="Q37">
        <v>29</v>
      </c>
      <c r="R37">
        <v>1</v>
      </c>
      <c r="S37">
        <v>2</v>
      </c>
      <c r="T37">
        <v>13</v>
      </c>
      <c r="U37">
        <v>1</v>
      </c>
      <c r="V37">
        <v>0</v>
      </c>
      <c r="W37">
        <v>0</v>
      </c>
      <c r="X37" t="s">
        <v>27</v>
      </c>
      <c r="Y37">
        <v>0</v>
      </c>
    </row>
    <row r="38" spans="2:25" x14ac:dyDescent="0.2">
      <c r="B38">
        <v>10141</v>
      </c>
      <c r="C38">
        <v>1961</v>
      </c>
      <c r="D38" t="s">
        <v>53</v>
      </c>
      <c r="E38" t="s">
        <v>24</v>
      </c>
      <c r="F38" t="s">
        <v>93</v>
      </c>
      <c r="H38">
        <v>0</v>
      </c>
      <c r="I38">
        <v>0</v>
      </c>
      <c r="J38" s="61">
        <v>41552</v>
      </c>
      <c r="K38">
        <v>1</v>
      </c>
      <c r="L38">
        <v>7</v>
      </c>
      <c r="M38">
        <v>1</v>
      </c>
      <c r="N38">
        <v>6</v>
      </c>
      <c r="O38">
        <v>0</v>
      </c>
      <c r="P38">
        <v>3</v>
      </c>
      <c r="Q38">
        <v>3</v>
      </c>
      <c r="R38">
        <v>1</v>
      </c>
      <c r="S38">
        <v>0</v>
      </c>
      <c r="T38">
        <v>3</v>
      </c>
      <c r="U38">
        <v>4</v>
      </c>
      <c r="V38">
        <v>0</v>
      </c>
      <c r="W38">
        <v>0</v>
      </c>
      <c r="X38" t="s">
        <v>67</v>
      </c>
      <c r="Y38">
        <v>0</v>
      </c>
    </row>
    <row r="39" spans="2:25" x14ac:dyDescent="0.2">
      <c r="B39">
        <v>3725</v>
      </c>
      <c r="C39">
        <v>1962</v>
      </c>
      <c r="D39" t="s">
        <v>40</v>
      </c>
      <c r="E39" t="s">
        <v>28</v>
      </c>
      <c r="F39" t="s">
        <v>94</v>
      </c>
      <c r="H39">
        <v>0</v>
      </c>
      <c r="I39">
        <v>0</v>
      </c>
      <c r="J39" s="61">
        <v>41522</v>
      </c>
      <c r="K39">
        <v>1</v>
      </c>
      <c r="L39">
        <v>1248</v>
      </c>
      <c r="M39">
        <v>16</v>
      </c>
      <c r="N39">
        <v>349</v>
      </c>
      <c r="O39">
        <v>43</v>
      </c>
      <c r="P39">
        <v>16</v>
      </c>
      <c r="Q39">
        <v>16</v>
      </c>
      <c r="R39">
        <v>1</v>
      </c>
      <c r="S39">
        <v>2</v>
      </c>
      <c r="T39">
        <v>9</v>
      </c>
      <c r="U39">
        <v>4</v>
      </c>
      <c r="V39">
        <v>1</v>
      </c>
      <c r="W39">
        <v>0</v>
      </c>
      <c r="X39" t="s">
        <v>27</v>
      </c>
      <c r="Y39">
        <v>4</v>
      </c>
    </row>
    <row r="40" spans="2:25" x14ac:dyDescent="0.2">
      <c r="B40">
        <v>3767</v>
      </c>
      <c r="C40">
        <v>1969</v>
      </c>
      <c r="D40" t="s">
        <v>23</v>
      </c>
      <c r="E40" t="s">
        <v>32</v>
      </c>
      <c r="F40" t="s">
        <v>95</v>
      </c>
      <c r="H40">
        <v>0</v>
      </c>
      <c r="I40">
        <v>1</v>
      </c>
      <c r="J40" s="60" t="s">
        <v>96</v>
      </c>
      <c r="K40">
        <v>1</v>
      </c>
      <c r="L40">
        <v>378</v>
      </c>
      <c r="M40">
        <v>0</v>
      </c>
      <c r="N40">
        <v>189</v>
      </c>
      <c r="O40">
        <v>97</v>
      </c>
      <c r="P40">
        <v>172</v>
      </c>
      <c r="Q40">
        <v>172</v>
      </c>
      <c r="R40">
        <v>2</v>
      </c>
      <c r="S40">
        <v>5</v>
      </c>
      <c r="T40">
        <v>12</v>
      </c>
      <c r="U40">
        <v>3</v>
      </c>
      <c r="V40">
        <v>0</v>
      </c>
      <c r="W40">
        <v>0</v>
      </c>
      <c r="X40" t="s">
        <v>27</v>
      </c>
      <c r="Y40">
        <v>0</v>
      </c>
    </row>
    <row r="41" spans="2:25" x14ac:dyDescent="0.2">
      <c r="B41">
        <v>5585</v>
      </c>
      <c r="C41">
        <v>1973</v>
      </c>
      <c r="D41" t="s">
        <v>23</v>
      </c>
      <c r="E41" t="s">
        <v>28</v>
      </c>
      <c r="F41" t="s">
        <v>97</v>
      </c>
      <c r="H41">
        <v>1</v>
      </c>
      <c r="I41">
        <v>0</v>
      </c>
      <c r="J41" s="60" t="s">
        <v>98</v>
      </c>
      <c r="K41">
        <v>1</v>
      </c>
      <c r="L41">
        <v>12</v>
      </c>
      <c r="M41">
        <v>2</v>
      </c>
      <c r="N41">
        <v>17</v>
      </c>
      <c r="O41">
        <v>6</v>
      </c>
      <c r="P41">
        <v>1</v>
      </c>
      <c r="Q41">
        <v>10</v>
      </c>
      <c r="R41">
        <v>2</v>
      </c>
      <c r="S41">
        <v>2</v>
      </c>
      <c r="T41">
        <v>3</v>
      </c>
      <c r="U41">
        <v>8</v>
      </c>
      <c r="V41">
        <v>1</v>
      </c>
      <c r="W41">
        <v>0</v>
      </c>
      <c r="X41" t="s">
        <v>31</v>
      </c>
      <c r="Y41">
        <v>0</v>
      </c>
    </row>
    <row r="42" spans="2:25" x14ac:dyDescent="0.2">
      <c r="B42">
        <v>7030</v>
      </c>
      <c r="C42">
        <v>1956</v>
      </c>
      <c r="D42" t="s">
        <v>40</v>
      </c>
      <c r="E42" t="s">
        <v>32</v>
      </c>
      <c r="F42" t="s">
        <v>99</v>
      </c>
      <c r="H42">
        <v>0</v>
      </c>
      <c r="I42">
        <v>1</v>
      </c>
      <c r="J42" s="60" t="s">
        <v>100</v>
      </c>
      <c r="K42">
        <v>1</v>
      </c>
      <c r="L42">
        <v>1200</v>
      </c>
      <c r="M42">
        <v>0</v>
      </c>
      <c r="N42">
        <v>204</v>
      </c>
      <c r="O42">
        <v>38</v>
      </c>
      <c r="P42">
        <v>29</v>
      </c>
      <c r="Q42">
        <v>14</v>
      </c>
      <c r="R42">
        <v>3</v>
      </c>
      <c r="S42">
        <v>11</v>
      </c>
      <c r="T42">
        <v>12</v>
      </c>
      <c r="U42">
        <v>6</v>
      </c>
      <c r="V42">
        <v>0</v>
      </c>
      <c r="W42">
        <v>0</v>
      </c>
      <c r="X42" t="s">
        <v>27</v>
      </c>
      <c r="Y42">
        <v>1</v>
      </c>
    </row>
    <row r="43" spans="2:25" x14ac:dyDescent="0.2">
      <c r="B43">
        <v>1524</v>
      </c>
      <c r="C43">
        <v>1984</v>
      </c>
      <c r="D43" t="s">
        <v>43</v>
      </c>
      <c r="E43" t="s">
        <v>28</v>
      </c>
      <c r="F43" t="s">
        <v>101</v>
      </c>
      <c r="H43">
        <v>0</v>
      </c>
      <c r="I43">
        <v>0</v>
      </c>
      <c r="J43" s="61">
        <v>41277</v>
      </c>
      <c r="K43">
        <v>1</v>
      </c>
      <c r="L43">
        <v>709</v>
      </c>
      <c r="M43">
        <v>45</v>
      </c>
      <c r="N43">
        <v>115</v>
      </c>
      <c r="O43">
        <v>30</v>
      </c>
      <c r="P43">
        <v>160</v>
      </c>
      <c r="Q43">
        <v>45</v>
      </c>
      <c r="R43">
        <v>1</v>
      </c>
      <c r="S43">
        <v>8</v>
      </c>
      <c r="T43">
        <v>5</v>
      </c>
      <c r="U43">
        <v>5</v>
      </c>
      <c r="V43">
        <v>1</v>
      </c>
      <c r="W43">
        <v>0</v>
      </c>
      <c r="X43" t="s">
        <v>27</v>
      </c>
      <c r="Y43">
        <v>1</v>
      </c>
    </row>
    <row r="44" spans="2:25" x14ac:dyDescent="0.2">
      <c r="B44">
        <v>3657</v>
      </c>
      <c r="C44">
        <v>1987</v>
      </c>
      <c r="D44" t="s">
        <v>23</v>
      </c>
      <c r="E44" t="s">
        <v>28</v>
      </c>
      <c r="F44" t="s">
        <v>102</v>
      </c>
      <c r="H44">
        <v>1</v>
      </c>
      <c r="I44">
        <v>0</v>
      </c>
      <c r="J44" s="60" t="s">
        <v>103</v>
      </c>
      <c r="K44">
        <v>1</v>
      </c>
      <c r="L44">
        <v>94</v>
      </c>
      <c r="M44">
        <v>1</v>
      </c>
      <c r="N44">
        <v>33</v>
      </c>
      <c r="O44">
        <v>13</v>
      </c>
      <c r="P44">
        <v>12</v>
      </c>
      <c r="Q44">
        <v>12</v>
      </c>
      <c r="R44">
        <v>3</v>
      </c>
      <c r="S44">
        <v>4</v>
      </c>
      <c r="T44">
        <v>4</v>
      </c>
      <c r="U44">
        <v>8</v>
      </c>
      <c r="V44">
        <v>0</v>
      </c>
      <c r="W44">
        <v>0</v>
      </c>
      <c r="X44" t="s">
        <v>27</v>
      </c>
      <c r="Y44">
        <v>0</v>
      </c>
    </row>
    <row r="45" spans="2:25" x14ac:dyDescent="0.2">
      <c r="B45">
        <v>5740</v>
      </c>
      <c r="C45">
        <v>1971</v>
      </c>
      <c r="D45" t="s">
        <v>43</v>
      </c>
      <c r="E45" t="s">
        <v>24</v>
      </c>
      <c r="F45" t="s">
        <v>104</v>
      </c>
      <c r="H45">
        <v>1</v>
      </c>
      <c r="I45">
        <v>1</v>
      </c>
      <c r="J45" s="60" t="s">
        <v>103</v>
      </c>
      <c r="K45">
        <v>1</v>
      </c>
      <c r="L45">
        <v>4</v>
      </c>
      <c r="M45">
        <v>2</v>
      </c>
      <c r="N45">
        <v>12</v>
      </c>
      <c r="O45">
        <v>7</v>
      </c>
      <c r="P45">
        <v>5</v>
      </c>
      <c r="Q45">
        <v>26</v>
      </c>
      <c r="R45">
        <v>2</v>
      </c>
      <c r="S45">
        <v>1</v>
      </c>
      <c r="T45">
        <v>2</v>
      </c>
      <c r="U45">
        <v>6</v>
      </c>
      <c r="V45">
        <v>1</v>
      </c>
      <c r="W45">
        <v>0</v>
      </c>
      <c r="X45" t="s">
        <v>27</v>
      </c>
      <c r="Y45">
        <v>0</v>
      </c>
    </row>
    <row r="46" spans="2:25" x14ac:dyDescent="0.2">
      <c r="B46">
        <v>9595</v>
      </c>
      <c r="C46">
        <v>1962</v>
      </c>
      <c r="D46" t="s">
        <v>23</v>
      </c>
      <c r="E46" t="s">
        <v>36</v>
      </c>
      <c r="F46" t="s">
        <v>105</v>
      </c>
      <c r="H46">
        <v>0</v>
      </c>
      <c r="I46">
        <v>0</v>
      </c>
      <c r="J46" s="61">
        <v>41579</v>
      </c>
      <c r="K46">
        <v>1</v>
      </c>
      <c r="L46">
        <v>539</v>
      </c>
      <c r="M46">
        <v>169</v>
      </c>
      <c r="N46">
        <v>816</v>
      </c>
      <c r="O46">
        <v>20</v>
      </c>
      <c r="P46">
        <v>0</v>
      </c>
      <c r="Q46">
        <v>30</v>
      </c>
      <c r="R46">
        <v>1</v>
      </c>
      <c r="S46">
        <v>4</v>
      </c>
      <c r="T46">
        <v>4</v>
      </c>
      <c r="U46">
        <v>3</v>
      </c>
      <c r="V46">
        <v>1</v>
      </c>
      <c r="W46">
        <v>0</v>
      </c>
      <c r="X46" t="s">
        <v>27</v>
      </c>
      <c r="Y46">
        <v>0</v>
      </c>
    </row>
    <row r="47" spans="2:25" x14ac:dyDescent="0.2">
      <c r="B47">
        <v>3158</v>
      </c>
      <c r="C47">
        <v>1974</v>
      </c>
      <c r="D47" t="s">
        <v>23</v>
      </c>
      <c r="E47" t="s">
        <v>32</v>
      </c>
      <c r="F47" t="s">
        <v>106</v>
      </c>
      <c r="H47">
        <v>1</v>
      </c>
      <c r="I47">
        <v>0</v>
      </c>
      <c r="J47" s="61">
        <v>41334</v>
      </c>
      <c r="K47">
        <v>1</v>
      </c>
      <c r="L47">
        <v>13</v>
      </c>
      <c r="M47">
        <v>3</v>
      </c>
      <c r="N47">
        <v>6</v>
      </c>
      <c r="O47">
        <v>6</v>
      </c>
      <c r="P47">
        <v>5</v>
      </c>
      <c r="Q47">
        <v>6</v>
      </c>
      <c r="R47">
        <v>1</v>
      </c>
      <c r="S47">
        <v>1</v>
      </c>
      <c r="T47">
        <v>3</v>
      </c>
      <c r="U47">
        <v>8</v>
      </c>
      <c r="V47">
        <v>0</v>
      </c>
      <c r="W47">
        <v>0</v>
      </c>
      <c r="X47" t="s">
        <v>27</v>
      </c>
      <c r="Y47">
        <v>0</v>
      </c>
    </row>
    <row r="48" spans="2:25" x14ac:dyDescent="0.2">
      <c r="B48">
        <v>5114</v>
      </c>
      <c r="C48">
        <v>1966</v>
      </c>
      <c r="D48" t="s">
        <v>53</v>
      </c>
      <c r="E48" t="s">
        <v>32</v>
      </c>
      <c r="F48" t="s">
        <v>107</v>
      </c>
      <c r="H48">
        <v>0</v>
      </c>
      <c r="I48">
        <v>1</v>
      </c>
      <c r="J48" s="60" t="s">
        <v>108</v>
      </c>
      <c r="K48">
        <v>1</v>
      </c>
      <c r="L48">
        <v>670</v>
      </c>
      <c r="M48">
        <v>9</v>
      </c>
      <c r="N48">
        <v>249</v>
      </c>
      <c r="O48">
        <v>0</v>
      </c>
      <c r="P48">
        <v>28</v>
      </c>
      <c r="Q48">
        <v>9</v>
      </c>
      <c r="R48">
        <v>2</v>
      </c>
      <c r="S48">
        <v>5</v>
      </c>
      <c r="T48">
        <v>5</v>
      </c>
      <c r="U48">
        <v>4</v>
      </c>
      <c r="V48">
        <v>0</v>
      </c>
      <c r="W48">
        <v>0</v>
      </c>
      <c r="X48" t="s">
        <v>38</v>
      </c>
      <c r="Y48">
        <v>0</v>
      </c>
    </row>
    <row r="49" spans="2:25" x14ac:dyDescent="0.2">
      <c r="B49">
        <v>340</v>
      </c>
      <c r="C49">
        <v>1971</v>
      </c>
      <c r="D49" t="s">
        <v>23</v>
      </c>
      <c r="E49" t="s">
        <v>24</v>
      </c>
      <c r="F49" t="s">
        <v>109</v>
      </c>
      <c r="H49">
        <v>0</v>
      </c>
      <c r="I49">
        <v>1</v>
      </c>
      <c r="J49" s="60" t="s">
        <v>110</v>
      </c>
      <c r="K49">
        <v>1</v>
      </c>
      <c r="L49">
        <v>158</v>
      </c>
      <c r="M49">
        <v>35</v>
      </c>
      <c r="N49">
        <v>179</v>
      </c>
      <c r="O49">
        <v>0</v>
      </c>
      <c r="P49">
        <v>0</v>
      </c>
      <c r="Q49">
        <v>125</v>
      </c>
      <c r="R49">
        <v>2</v>
      </c>
      <c r="S49">
        <v>7</v>
      </c>
      <c r="T49">
        <v>8</v>
      </c>
      <c r="U49">
        <v>5</v>
      </c>
      <c r="V49">
        <v>1</v>
      </c>
      <c r="W49">
        <v>0</v>
      </c>
      <c r="X49" t="s">
        <v>46</v>
      </c>
      <c r="Y49">
        <v>1</v>
      </c>
    </row>
    <row r="50" spans="2:25" x14ac:dyDescent="0.2">
      <c r="B50">
        <v>8805</v>
      </c>
      <c r="C50">
        <v>1961</v>
      </c>
      <c r="D50" t="s">
        <v>23</v>
      </c>
      <c r="E50" t="s">
        <v>28</v>
      </c>
      <c r="F50" t="s">
        <v>111</v>
      </c>
      <c r="H50">
        <v>0</v>
      </c>
      <c r="I50">
        <v>1</v>
      </c>
      <c r="J50" s="61">
        <v>40951</v>
      </c>
      <c r="K50">
        <v>1</v>
      </c>
      <c r="L50">
        <v>283</v>
      </c>
      <c r="M50">
        <v>10</v>
      </c>
      <c r="N50">
        <v>38</v>
      </c>
      <c r="O50">
        <v>0</v>
      </c>
      <c r="P50">
        <v>13</v>
      </c>
      <c r="Q50">
        <v>27</v>
      </c>
      <c r="R50">
        <v>4</v>
      </c>
      <c r="S50">
        <v>7</v>
      </c>
      <c r="T50">
        <v>4</v>
      </c>
      <c r="U50">
        <v>8</v>
      </c>
      <c r="V50">
        <v>0</v>
      </c>
      <c r="W50">
        <v>0</v>
      </c>
      <c r="X50" t="s">
        <v>35</v>
      </c>
      <c r="Y50">
        <v>0</v>
      </c>
    </row>
    <row r="51" spans="2:25" x14ac:dyDescent="0.2">
      <c r="B51">
        <v>1241</v>
      </c>
      <c r="C51">
        <v>1985</v>
      </c>
      <c r="D51" t="s">
        <v>43</v>
      </c>
      <c r="E51" t="s">
        <v>32</v>
      </c>
      <c r="F51" t="s">
        <v>112</v>
      </c>
      <c r="H51">
        <v>1</v>
      </c>
      <c r="I51">
        <v>0</v>
      </c>
      <c r="J51" s="60" t="s">
        <v>113</v>
      </c>
      <c r="K51">
        <v>1</v>
      </c>
      <c r="L51">
        <v>13</v>
      </c>
      <c r="M51">
        <v>3</v>
      </c>
      <c r="N51">
        <v>8</v>
      </c>
      <c r="O51">
        <v>7</v>
      </c>
      <c r="P51">
        <v>4</v>
      </c>
      <c r="Q51">
        <v>16</v>
      </c>
      <c r="R51">
        <v>2</v>
      </c>
      <c r="S51">
        <v>1</v>
      </c>
      <c r="T51">
        <v>3</v>
      </c>
      <c r="U51">
        <v>9</v>
      </c>
      <c r="V51">
        <v>1</v>
      </c>
      <c r="W51">
        <v>0</v>
      </c>
      <c r="X51" t="s">
        <v>46</v>
      </c>
      <c r="Y51">
        <v>0</v>
      </c>
    </row>
    <row r="52" spans="2:25" x14ac:dyDescent="0.2">
      <c r="B52">
        <v>1402</v>
      </c>
      <c r="C52">
        <v>1955</v>
      </c>
      <c r="D52" t="s">
        <v>53</v>
      </c>
      <c r="E52" t="s">
        <v>32</v>
      </c>
      <c r="F52" t="s">
        <v>114</v>
      </c>
      <c r="H52">
        <v>0</v>
      </c>
      <c r="I52">
        <v>0</v>
      </c>
      <c r="J52" s="61">
        <v>41222</v>
      </c>
      <c r="K52">
        <v>1</v>
      </c>
      <c r="L52">
        <v>496</v>
      </c>
      <c r="M52">
        <v>36</v>
      </c>
      <c r="N52">
        <v>460</v>
      </c>
      <c r="O52">
        <v>189</v>
      </c>
      <c r="P52">
        <v>60</v>
      </c>
      <c r="Q52">
        <v>12</v>
      </c>
      <c r="R52">
        <v>3</v>
      </c>
      <c r="S52">
        <v>4</v>
      </c>
      <c r="T52">
        <v>6</v>
      </c>
      <c r="U52">
        <v>3</v>
      </c>
      <c r="V52">
        <v>0</v>
      </c>
      <c r="W52">
        <v>0</v>
      </c>
      <c r="X52" t="s">
        <v>46</v>
      </c>
      <c r="Y52">
        <v>0</v>
      </c>
    </row>
    <row r="53" spans="2:25" x14ac:dyDescent="0.2">
      <c r="B53">
        <v>7264</v>
      </c>
      <c r="C53">
        <v>1979</v>
      </c>
      <c r="D53" t="s">
        <v>43</v>
      </c>
      <c r="E53" t="s">
        <v>28</v>
      </c>
      <c r="F53" t="s">
        <v>115</v>
      </c>
      <c r="H53">
        <v>2</v>
      </c>
      <c r="I53">
        <v>1</v>
      </c>
      <c r="J53" s="61">
        <v>41978</v>
      </c>
      <c r="K53">
        <v>2</v>
      </c>
      <c r="L53">
        <v>12</v>
      </c>
      <c r="M53">
        <v>0</v>
      </c>
      <c r="N53">
        <v>4</v>
      </c>
      <c r="O53">
        <v>0</v>
      </c>
      <c r="P53">
        <v>0</v>
      </c>
      <c r="Q53">
        <v>1</v>
      </c>
      <c r="R53">
        <v>1</v>
      </c>
      <c r="S53">
        <v>1</v>
      </c>
      <c r="T53">
        <v>2</v>
      </c>
      <c r="U53">
        <v>8</v>
      </c>
      <c r="V53">
        <v>0</v>
      </c>
      <c r="W53">
        <v>0</v>
      </c>
      <c r="X53" t="s">
        <v>67</v>
      </c>
      <c r="Y53">
        <v>0</v>
      </c>
    </row>
    <row r="54" spans="2:25" x14ac:dyDescent="0.2">
      <c r="B54">
        <v>1619</v>
      </c>
      <c r="C54">
        <v>1957</v>
      </c>
      <c r="D54" t="s">
        <v>23</v>
      </c>
      <c r="E54" t="s">
        <v>32</v>
      </c>
      <c r="F54" t="s">
        <v>116</v>
      </c>
      <c r="H54">
        <v>0</v>
      </c>
      <c r="I54">
        <v>0</v>
      </c>
      <c r="J54" s="60" t="s">
        <v>117</v>
      </c>
      <c r="K54">
        <v>2</v>
      </c>
      <c r="L54">
        <v>292</v>
      </c>
      <c r="M54">
        <v>51</v>
      </c>
      <c r="N54">
        <v>981</v>
      </c>
      <c r="O54">
        <v>224</v>
      </c>
      <c r="P54">
        <v>23</v>
      </c>
      <c r="Q54">
        <v>17</v>
      </c>
      <c r="R54">
        <v>1</v>
      </c>
      <c r="S54">
        <v>4</v>
      </c>
      <c r="T54">
        <v>6</v>
      </c>
      <c r="U54">
        <v>1</v>
      </c>
      <c r="V54">
        <v>1</v>
      </c>
      <c r="W54">
        <v>0</v>
      </c>
      <c r="X54" t="s">
        <v>27</v>
      </c>
      <c r="Y54">
        <v>0</v>
      </c>
    </row>
    <row r="55" spans="2:25" x14ac:dyDescent="0.2">
      <c r="B55">
        <v>6398</v>
      </c>
      <c r="C55">
        <v>1975</v>
      </c>
      <c r="D55" t="s">
        <v>118</v>
      </c>
      <c r="E55" t="s">
        <v>32</v>
      </c>
      <c r="F55" t="s">
        <v>119</v>
      </c>
      <c r="H55">
        <v>1</v>
      </c>
      <c r="I55">
        <v>0</v>
      </c>
      <c r="J55" s="60" t="s">
        <v>120</v>
      </c>
      <c r="K55">
        <v>2</v>
      </c>
      <c r="L55">
        <v>7</v>
      </c>
      <c r="M55">
        <v>10</v>
      </c>
      <c r="N55">
        <v>13</v>
      </c>
      <c r="O55">
        <v>16</v>
      </c>
      <c r="P55">
        <v>0</v>
      </c>
      <c r="Q55">
        <v>4</v>
      </c>
      <c r="R55">
        <v>2</v>
      </c>
      <c r="S55">
        <v>3</v>
      </c>
      <c r="T55">
        <v>3</v>
      </c>
      <c r="U55">
        <v>8</v>
      </c>
      <c r="V55">
        <v>0</v>
      </c>
      <c r="W55">
        <v>0</v>
      </c>
      <c r="X55" t="s">
        <v>27</v>
      </c>
      <c r="Y55">
        <v>0</v>
      </c>
    </row>
    <row r="56" spans="2:25" x14ac:dyDescent="0.2">
      <c r="B56">
        <v>1857</v>
      </c>
      <c r="C56">
        <v>1953</v>
      </c>
      <c r="D56" t="s">
        <v>23</v>
      </c>
      <c r="E56" t="s">
        <v>28</v>
      </c>
      <c r="F56" t="s">
        <v>121</v>
      </c>
      <c r="H56">
        <v>1</v>
      </c>
      <c r="I56">
        <v>1</v>
      </c>
      <c r="J56" s="61">
        <v>41793</v>
      </c>
      <c r="K56">
        <v>2</v>
      </c>
      <c r="L56">
        <v>46</v>
      </c>
      <c r="M56">
        <v>0</v>
      </c>
      <c r="N56">
        <v>12</v>
      </c>
      <c r="O56">
        <v>0</v>
      </c>
      <c r="P56">
        <v>2</v>
      </c>
      <c r="Q56">
        <v>23</v>
      </c>
      <c r="R56">
        <v>2</v>
      </c>
      <c r="S56">
        <v>2</v>
      </c>
      <c r="T56">
        <v>2</v>
      </c>
      <c r="U56">
        <v>7</v>
      </c>
      <c r="V56">
        <v>1</v>
      </c>
      <c r="W56">
        <v>0</v>
      </c>
      <c r="X56" t="s">
        <v>27</v>
      </c>
      <c r="Y56">
        <v>0</v>
      </c>
    </row>
    <row r="57" spans="2:25" x14ac:dyDescent="0.2">
      <c r="B57">
        <v>4877</v>
      </c>
      <c r="C57">
        <v>1974</v>
      </c>
      <c r="D57" t="s">
        <v>53</v>
      </c>
      <c r="E57" t="s">
        <v>32</v>
      </c>
      <c r="F57" t="s">
        <v>122</v>
      </c>
      <c r="H57">
        <v>0</v>
      </c>
      <c r="I57">
        <v>1</v>
      </c>
      <c r="J57" s="61">
        <v>41732</v>
      </c>
      <c r="K57">
        <v>2</v>
      </c>
      <c r="L57">
        <v>34</v>
      </c>
      <c r="M57">
        <v>0</v>
      </c>
      <c r="N57">
        <v>7</v>
      </c>
      <c r="O57">
        <v>0</v>
      </c>
      <c r="P57">
        <v>0</v>
      </c>
      <c r="Q57">
        <v>0</v>
      </c>
      <c r="R57">
        <v>1</v>
      </c>
      <c r="S57">
        <v>1</v>
      </c>
      <c r="T57">
        <v>3</v>
      </c>
      <c r="U57">
        <v>7</v>
      </c>
      <c r="V57">
        <v>0</v>
      </c>
      <c r="W57">
        <v>0</v>
      </c>
      <c r="X57" t="s">
        <v>50</v>
      </c>
      <c r="Y57">
        <v>0</v>
      </c>
    </row>
    <row r="58" spans="2:25" x14ac:dyDescent="0.2">
      <c r="B58">
        <v>3066</v>
      </c>
      <c r="C58">
        <v>1976</v>
      </c>
      <c r="D58" t="s">
        <v>40</v>
      </c>
      <c r="E58" t="s">
        <v>36</v>
      </c>
      <c r="F58" t="s">
        <v>123</v>
      </c>
      <c r="H58">
        <v>0</v>
      </c>
      <c r="I58">
        <v>1</v>
      </c>
      <c r="J58" s="61">
        <v>41731</v>
      </c>
      <c r="K58">
        <v>2</v>
      </c>
      <c r="L58">
        <v>167</v>
      </c>
      <c r="M58">
        <v>0</v>
      </c>
      <c r="N58">
        <v>43</v>
      </c>
      <c r="O58">
        <v>6</v>
      </c>
      <c r="P58">
        <v>2</v>
      </c>
      <c r="Q58">
        <v>13</v>
      </c>
      <c r="R58">
        <v>2</v>
      </c>
      <c r="S58">
        <v>4</v>
      </c>
      <c r="T58">
        <v>4</v>
      </c>
      <c r="U58">
        <v>5</v>
      </c>
      <c r="V58">
        <v>0</v>
      </c>
      <c r="W58">
        <v>0</v>
      </c>
      <c r="X58" t="s">
        <v>67</v>
      </c>
      <c r="Y58">
        <v>0</v>
      </c>
    </row>
    <row r="59" spans="2:25" x14ac:dyDescent="0.2">
      <c r="B59">
        <v>10286</v>
      </c>
      <c r="C59">
        <v>1963</v>
      </c>
      <c r="D59" t="s">
        <v>23</v>
      </c>
      <c r="E59" t="s">
        <v>32</v>
      </c>
      <c r="F59" t="s">
        <v>124</v>
      </c>
      <c r="H59">
        <v>0</v>
      </c>
      <c r="I59">
        <v>0</v>
      </c>
      <c r="J59" s="61">
        <v>41700</v>
      </c>
      <c r="K59">
        <v>2</v>
      </c>
      <c r="L59">
        <v>318</v>
      </c>
      <c r="M59">
        <v>8</v>
      </c>
      <c r="N59">
        <v>407</v>
      </c>
      <c r="O59">
        <v>150</v>
      </c>
      <c r="P59">
        <v>35</v>
      </c>
      <c r="Q59">
        <v>8</v>
      </c>
      <c r="R59">
        <v>1</v>
      </c>
      <c r="S59">
        <v>2</v>
      </c>
      <c r="T59">
        <v>13</v>
      </c>
      <c r="U59">
        <v>0</v>
      </c>
      <c r="V59">
        <v>0</v>
      </c>
      <c r="W59">
        <v>0</v>
      </c>
      <c r="X59" t="s">
        <v>67</v>
      </c>
      <c r="Y59">
        <v>0</v>
      </c>
    </row>
    <row r="60" spans="2:25" x14ac:dyDescent="0.2">
      <c r="B60">
        <v>1992</v>
      </c>
      <c r="C60">
        <v>1965</v>
      </c>
      <c r="D60" t="s">
        <v>23</v>
      </c>
      <c r="E60" t="s">
        <v>32</v>
      </c>
      <c r="F60" t="s">
        <v>125</v>
      </c>
      <c r="H60">
        <v>0</v>
      </c>
      <c r="I60">
        <v>1</v>
      </c>
      <c r="J60" s="61">
        <v>41640</v>
      </c>
      <c r="K60">
        <v>2</v>
      </c>
      <c r="L60">
        <v>522</v>
      </c>
      <c r="M60">
        <v>0</v>
      </c>
      <c r="N60">
        <v>257</v>
      </c>
      <c r="O60">
        <v>32</v>
      </c>
      <c r="P60">
        <v>16</v>
      </c>
      <c r="Q60">
        <v>66</v>
      </c>
      <c r="R60">
        <v>4</v>
      </c>
      <c r="S60">
        <v>2</v>
      </c>
      <c r="T60">
        <v>8</v>
      </c>
      <c r="U60">
        <v>7</v>
      </c>
      <c r="V60">
        <v>1</v>
      </c>
      <c r="W60">
        <v>0</v>
      </c>
      <c r="X60" t="s">
        <v>27</v>
      </c>
      <c r="Y60">
        <v>1</v>
      </c>
    </row>
    <row r="61" spans="2:25" x14ac:dyDescent="0.2">
      <c r="B61">
        <v>4246</v>
      </c>
      <c r="C61">
        <v>1983</v>
      </c>
      <c r="D61" t="s">
        <v>53</v>
      </c>
      <c r="E61" t="s">
        <v>28</v>
      </c>
      <c r="F61" t="s">
        <v>126</v>
      </c>
      <c r="H61">
        <v>0</v>
      </c>
      <c r="I61">
        <v>0</v>
      </c>
      <c r="J61" s="61">
        <v>41620</v>
      </c>
      <c r="K61">
        <v>2</v>
      </c>
      <c r="L61">
        <v>67</v>
      </c>
      <c r="M61">
        <v>11</v>
      </c>
      <c r="N61">
        <v>26</v>
      </c>
      <c r="O61">
        <v>4</v>
      </c>
      <c r="P61">
        <v>3</v>
      </c>
      <c r="Q61">
        <v>262</v>
      </c>
      <c r="R61">
        <v>0</v>
      </c>
      <c r="S61">
        <v>1</v>
      </c>
      <c r="T61">
        <v>1</v>
      </c>
      <c r="U61">
        <v>17</v>
      </c>
      <c r="V61">
        <v>0</v>
      </c>
      <c r="W61">
        <v>0</v>
      </c>
      <c r="X61" t="s">
        <v>27</v>
      </c>
      <c r="Y61">
        <v>0</v>
      </c>
    </row>
    <row r="62" spans="2:25" x14ac:dyDescent="0.2">
      <c r="B62">
        <v>10623</v>
      </c>
      <c r="C62">
        <v>1962</v>
      </c>
      <c r="D62" t="s">
        <v>53</v>
      </c>
      <c r="E62" t="s">
        <v>36</v>
      </c>
      <c r="F62" t="s">
        <v>127</v>
      </c>
      <c r="H62">
        <v>0</v>
      </c>
      <c r="I62">
        <v>1</v>
      </c>
      <c r="J62" s="60" t="s">
        <v>128</v>
      </c>
      <c r="K62">
        <v>2</v>
      </c>
      <c r="L62">
        <v>28</v>
      </c>
      <c r="M62">
        <v>0</v>
      </c>
      <c r="N62">
        <v>4</v>
      </c>
      <c r="O62">
        <v>0</v>
      </c>
      <c r="P62">
        <v>0</v>
      </c>
      <c r="Q62">
        <v>0</v>
      </c>
      <c r="R62">
        <v>1</v>
      </c>
      <c r="S62">
        <v>1</v>
      </c>
      <c r="T62">
        <v>3</v>
      </c>
      <c r="U62">
        <v>5</v>
      </c>
      <c r="V62">
        <v>0</v>
      </c>
      <c r="W62">
        <v>0</v>
      </c>
      <c r="X62" t="s">
        <v>27</v>
      </c>
      <c r="Y62">
        <v>0</v>
      </c>
    </row>
    <row r="63" spans="2:25" x14ac:dyDescent="0.2">
      <c r="B63">
        <v>4867</v>
      </c>
      <c r="C63">
        <v>1969</v>
      </c>
      <c r="D63" t="s">
        <v>40</v>
      </c>
      <c r="E63" t="s">
        <v>28</v>
      </c>
      <c r="F63" t="s">
        <v>129</v>
      </c>
      <c r="H63">
        <v>1</v>
      </c>
      <c r="I63">
        <v>1</v>
      </c>
      <c r="J63" s="60" t="s">
        <v>130</v>
      </c>
      <c r="K63">
        <v>2</v>
      </c>
      <c r="L63">
        <v>58</v>
      </c>
      <c r="M63">
        <v>0</v>
      </c>
      <c r="N63">
        <v>18</v>
      </c>
      <c r="O63">
        <v>2</v>
      </c>
      <c r="P63">
        <v>0</v>
      </c>
      <c r="Q63">
        <v>10</v>
      </c>
      <c r="R63">
        <v>4</v>
      </c>
      <c r="S63">
        <v>3</v>
      </c>
      <c r="T63">
        <v>4</v>
      </c>
      <c r="U63">
        <v>7</v>
      </c>
      <c r="V63">
        <v>0</v>
      </c>
      <c r="W63">
        <v>0</v>
      </c>
      <c r="X63" t="s">
        <v>27</v>
      </c>
      <c r="Y63">
        <v>0</v>
      </c>
    </row>
    <row r="64" spans="2:25" x14ac:dyDescent="0.2">
      <c r="B64">
        <v>3112</v>
      </c>
      <c r="C64">
        <v>1978</v>
      </c>
      <c r="D64" t="s">
        <v>53</v>
      </c>
      <c r="E64" t="s">
        <v>32</v>
      </c>
      <c r="F64" t="s">
        <v>131</v>
      </c>
      <c r="H64">
        <v>1</v>
      </c>
      <c r="I64">
        <v>0</v>
      </c>
      <c r="J64" s="61">
        <v>41403</v>
      </c>
      <c r="K64">
        <v>2</v>
      </c>
      <c r="L64">
        <v>2</v>
      </c>
      <c r="M64">
        <v>4</v>
      </c>
      <c r="N64">
        <v>9</v>
      </c>
      <c r="O64">
        <v>0</v>
      </c>
      <c r="P64">
        <v>4</v>
      </c>
      <c r="Q64">
        <v>5</v>
      </c>
      <c r="R64">
        <v>1</v>
      </c>
      <c r="S64">
        <v>1</v>
      </c>
      <c r="T64">
        <v>3</v>
      </c>
      <c r="U64">
        <v>5</v>
      </c>
      <c r="V64">
        <v>0</v>
      </c>
      <c r="W64">
        <v>0</v>
      </c>
      <c r="X64" t="s">
        <v>27</v>
      </c>
      <c r="Y64">
        <v>0</v>
      </c>
    </row>
    <row r="65" spans="2:25" x14ac:dyDescent="0.2">
      <c r="B65">
        <v>4865</v>
      </c>
      <c r="C65">
        <v>1975</v>
      </c>
      <c r="D65" t="s">
        <v>53</v>
      </c>
      <c r="E65" t="s">
        <v>24</v>
      </c>
      <c r="F65" t="s">
        <v>132</v>
      </c>
      <c r="H65">
        <v>1</v>
      </c>
      <c r="I65">
        <v>1</v>
      </c>
      <c r="J65" s="60" t="s">
        <v>133</v>
      </c>
      <c r="K65">
        <v>2</v>
      </c>
      <c r="L65">
        <v>229</v>
      </c>
      <c r="M65">
        <v>7</v>
      </c>
      <c r="N65">
        <v>140</v>
      </c>
      <c r="O65">
        <v>10</v>
      </c>
      <c r="P65">
        <v>3</v>
      </c>
      <c r="Q65">
        <v>11</v>
      </c>
      <c r="R65">
        <v>7</v>
      </c>
      <c r="S65">
        <v>5</v>
      </c>
      <c r="T65">
        <v>8</v>
      </c>
      <c r="U65">
        <v>7</v>
      </c>
      <c r="V65">
        <v>1</v>
      </c>
      <c r="W65">
        <v>0</v>
      </c>
      <c r="X65" t="s">
        <v>38</v>
      </c>
      <c r="Y65">
        <v>0</v>
      </c>
    </row>
    <row r="66" spans="2:25" x14ac:dyDescent="0.2">
      <c r="B66">
        <v>6287</v>
      </c>
      <c r="C66">
        <v>1987</v>
      </c>
      <c r="D66" t="s">
        <v>23</v>
      </c>
      <c r="E66" t="s">
        <v>36</v>
      </c>
      <c r="F66" t="s">
        <v>134</v>
      </c>
      <c r="H66">
        <v>1</v>
      </c>
      <c r="I66">
        <v>0</v>
      </c>
      <c r="J66" s="60" t="s">
        <v>135</v>
      </c>
      <c r="K66">
        <v>2</v>
      </c>
      <c r="L66">
        <v>14</v>
      </c>
      <c r="M66">
        <v>0</v>
      </c>
      <c r="N66">
        <v>16</v>
      </c>
      <c r="O66">
        <v>0</v>
      </c>
      <c r="P66">
        <v>0</v>
      </c>
      <c r="Q66">
        <v>6</v>
      </c>
      <c r="R66">
        <v>1</v>
      </c>
      <c r="S66">
        <v>1</v>
      </c>
      <c r="T66">
        <v>2</v>
      </c>
      <c r="U66">
        <v>6</v>
      </c>
      <c r="V66">
        <v>1</v>
      </c>
      <c r="W66">
        <v>0</v>
      </c>
      <c r="X66" t="s">
        <v>27</v>
      </c>
      <c r="Y66">
        <v>0</v>
      </c>
    </row>
    <row r="67" spans="2:25" x14ac:dyDescent="0.2">
      <c r="B67">
        <v>4405</v>
      </c>
      <c r="C67">
        <v>1957</v>
      </c>
      <c r="D67" t="s">
        <v>53</v>
      </c>
      <c r="E67" t="s">
        <v>32</v>
      </c>
      <c r="F67" t="s">
        <v>136</v>
      </c>
      <c r="H67">
        <v>0</v>
      </c>
      <c r="I67">
        <v>2</v>
      </c>
      <c r="J67" s="60" t="s">
        <v>135</v>
      </c>
      <c r="K67">
        <v>2</v>
      </c>
      <c r="L67">
        <v>622</v>
      </c>
      <c r="M67">
        <v>7</v>
      </c>
      <c r="N67">
        <v>115</v>
      </c>
      <c r="O67">
        <v>30</v>
      </c>
      <c r="P67">
        <v>0</v>
      </c>
      <c r="Q67">
        <v>15</v>
      </c>
      <c r="R67">
        <v>2</v>
      </c>
      <c r="S67">
        <v>6</v>
      </c>
      <c r="T67">
        <v>12</v>
      </c>
      <c r="U67">
        <v>5</v>
      </c>
      <c r="V67">
        <v>0</v>
      </c>
      <c r="W67">
        <v>0</v>
      </c>
      <c r="X67" t="s">
        <v>38</v>
      </c>
      <c r="Y67">
        <v>0</v>
      </c>
    </row>
    <row r="68" spans="2:25" x14ac:dyDescent="0.2">
      <c r="B68">
        <v>5332</v>
      </c>
      <c r="C68">
        <v>1961</v>
      </c>
      <c r="D68" t="s">
        <v>43</v>
      </c>
      <c r="E68" t="s">
        <v>32</v>
      </c>
      <c r="F68" t="s">
        <v>137</v>
      </c>
      <c r="H68">
        <v>0</v>
      </c>
      <c r="I68">
        <v>0</v>
      </c>
      <c r="J68" s="60" t="s">
        <v>138</v>
      </c>
      <c r="K68">
        <v>2</v>
      </c>
      <c r="L68">
        <v>362</v>
      </c>
      <c r="M68">
        <v>50</v>
      </c>
      <c r="N68">
        <v>431</v>
      </c>
      <c r="O68">
        <v>134</v>
      </c>
      <c r="P68">
        <v>35</v>
      </c>
      <c r="Q68">
        <v>54</v>
      </c>
      <c r="R68">
        <v>1</v>
      </c>
      <c r="S68">
        <v>3</v>
      </c>
      <c r="T68">
        <v>7</v>
      </c>
      <c r="U68">
        <v>1</v>
      </c>
      <c r="V68">
        <v>0</v>
      </c>
      <c r="W68">
        <v>0</v>
      </c>
      <c r="X68" t="s">
        <v>50</v>
      </c>
      <c r="Y68">
        <v>0</v>
      </c>
    </row>
    <row r="69" spans="2:25" x14ac:dyDescent="0.2">
      <c r="B69">
        <v>1519</v>
      </c>
      <c r="C69">
        <v>1973</v>
      </c>
      <c r="D69" t="s">
        <v>40</v>
      </c>
      <c r="E69" t="s">
        <v>28</v>
      </c>
      <c r="F69" t="s">
        <v>139</v>
      </c>
      <c r="H69">
        <v>1</v>
      </c>
      <c r="I69">
        <v>1</v>
      </c>
      <c r="J69" s="60" t="s">
        <v>140</v>
      </c>
      <c r="K69">
        <v>2</v>
      </c>
      <c r="L69">
        <v>38</v>
      </c>
      <c r="M69">
        <v>4</v>
      </c>
      <c r="N69">
        <v>22</v>
      </c>
      <c r="O69">
        <v>3</v>
      </c>
      <c r="P69">
        <v>3</v>
      </c>
      <c r="Q69">
        <v>3</v>
      </c>
      <c r="R69">
        <v>3</v>
      </c>
      <c r="S69">
        <v>3</v>
      </c>
      <c r="T69">
        <v>3</v>
      </c>
      <c r="U69">
        <v>8</v>
      </c>
      <c r="V69">
        <v>1</v>
      </c>
      <c r="W69">
        <v>0</v>
      </c>
      <c r="X69" t="s">
        <v>27</v>
      </c>
      <c r="Y69">
        <v>0</v>
      </c>
    </row>
    <row r="70" spans="2:25" x14ac:dyDescent="0.2">
      <c r="B70">
        <v>9080</v>
      </c>
      <c r="C70">
        <v>1973</v>
      </c>
      <c r="D70" t="s">
        <v>40</v>
      </c>
      <c r="E70" t="s">
        <v>28</v>
      </c>
      <c r="F70" t="s">
        <v>139</v>
      </c>
      <c r="H70">
        <v>1</v>
      </c>
      <c r="I70">
        <v>1</v>
      </c>
      <c r="J70" s="60" t="s">
        <v>140</v>
      </c>
      <c r="K70">
        <v>2</v>
      </c>
      <c r="L70">
        <v>38</v>
      </c>
      <c r="M70">
        <v>4</v>
      </c>
      <c r="N70">
        <v>22</v>
      </c>
      <c r="O70">
        <v>3</v>
      </c>
      <c r="P70">
        <v>3</v>
      </c>
      <c r="Q70">
        <v>3</v>
      </c>
      <c r="R70">
        <v>3</v>
      </c>
      <c r="S70">
        <v>3</v>
      </c>
      <c r="T70">
        <v>3</v>
      </c>
      <c r="U70">
        <v>8</v>
      </c>
      <c r="V70">
        <v>0</v>
      </c>
      <c r="W70">
        <v>0</v>
      </c>
      <c r="X70" t="s">
        <v>27</v>
      </c>
      <c r="Y70">
        <v>0</v>
      </c>
    </row>
    <row r="71" spans="2:25" x14ac:dyDescent="0.2">
      <c r="B71">
        <v>1772</v>
      </c>
      <c r="C71">
        <v>1976</v>
      </c>
      <c r="D71" t="s">
        <v>40</v>
      </c>
      <c r="E71" t="s">
        <v>32</v>
      </c>
      <c r="F71" t="s">
        <v>141</v>
      </c>
      <c r="H71">
        <v>0</v>
      </c>
      <c r="I71">
        <v>0</v>
      </c>
      <c r="J71" s="61">
        <v>41579</v>
      </c>
      <c r="K71">
        <v>2</v>
      </c>
      <c r="L71">
        <v>1074</v>
      </c>
      <c r="M71">
        <v>37</v>
      </c>
      <c r="N71">
        <v>518</v>
      </c>
      <c r="O71">
        <v>193</v>
      </c>
      <c r="P71">
        <v>92</v>
      </c>
      <c r="Q71">
        <v>129</v>
      </c>
      <c r="R71">
        <v>1</v>
      </c>
      <c r="S71">
        <v>5</v>
      </c>
      <c r="T71">
        <v>7</v>
      </c>
      <c r="U71">
        <v>2</v>
      </c>
      <c r="V71">
        <v>1</v>
      </c>
      <c r="W71">
        <v>0</v>
      </c>
      <c r="X71" t="s">
        <v>31</v>
      </c>
      <c r="Y71">
        <v>2</v>
      </c>
    </row>
    <row r="72" spans="2:25" x14ac:dyDescent="0.2">
      <c r="B72">
        <v>5341</v>
      </c>
      <c r="C72">
        <v>1963</v>
      </c>
      <c r="D72" t="s">
        <v>43</v>
      </c>
      <c r="E72" t="s">
        <v>24</v>
      </c>
      <c r="F72" t="s">
        <v>142</v>
      </c>
      <c r="H72">
        <v>0</v>
      </c>
      <c r="I72">
        <v>1</v>
      </c>
      <c r="J72" s="61">
        <v>41395</v>
      </c>
      <c r="K72">
        <v>2</v>
      </c>
      <c r="L72">
        <v>983</v>
      </c>
      <c r="M72">
        <v>76</v>
      </c>
      <c r="N72">
        <v>184</v>
      </c>
      <c r="O72">
        <v>180</v>
      </c>
      <c r="P72">
        <v>138</v>
      </c>
      <c r="Q72">
        <v>27</v>
      </c>
      <c r="R72">
        <v>1</v>
      </c>
      <c r="S72">
        <v>6</v>
      </c>
      <c r="T72">
        <v>4</v>
      </c>
      <c r="U72">
        <v>7</v>
      </c>
      <c r="V72">
        <v>0</v>
      </c>
      <c r="W72">
        <v>0</v>
      </c>
      <c r="X72" t="s">
        <v>67</v>
      </c>
      <c r="Y72">
        <v>1</v>
      </c>
    </row>
    <row r="73" spans="2:25" x14ac:dyDescent="0.2">
      <c r="B73">
        <v>5510</v>
      </c>
      <c r="C73">
        <v>1978</v>
      </c>
      <c r="D73" t="s">
        <v>53</v>
      </c>
      <c r="E73" t="s">
        <v>32</v>
      </c>
      <c r="F73" t="s">
        <v>143</v>
      </c>
      <c r="H73">
        <v>0</v>
      </c>
      <c r="I73">
        <v>1</v>
      </c>
      <c r="J73" s="60" t="s">
        <v>144</v>
      </c>
      <c r="K73">
        <v>2</v>
      </c>
      <c r="L73">
        <v>262</v>
      </c>
      <c r="M73">
        <v>6</v>
      </c>
      <c r="N73">
        <v>61</v>
      </c>
      <c r="O73">
        <v>0</v>
      </c>
      <c r="P73">
        <v>10</v>
      </c>
      <c r="Q73">
        <v>102</v>
      </c>
      <c r="R73">
        <v>3</v>
      </c>
      <c r="S73">
        <v>5</v>
      </c>
      <c r="T73">
        <v>6</v>
      </c>
      <c r="U73">
        <v>5</v>
      </c>
      <c r="V73">
        <v>0</v>
      </c>
      <c r="W73">
        <v>0</v>
      </c>
      <c r="X73" t="s">
        <v>27</v>
      </c>
      <c r="Y73">
        <v>0</v>
      </c>
    </row>
    <row r="74" spans="2:25" x14ac:dyDescent="0.2">
      <c r="B74">
        <v>3887</v>
      </c>
      <c r="C74">
        <v>1971</v>
      </c>
      <c r="D74" t="s">
        <v>23</v>
      </c>
      <c r="E74" t="s">
        <v>28</v>
      </c>
      <c r="F74" t="s">
        <v>145</v>
      </c>
      <c r="H74">
        <v>1</v>
      </c>
      <c r="I74">
        <v>0</v>
      </c>
      <c r="J74" s="61">
        <v>41224</v>
      </c>
      <c r="K74">
        <v>2</v>
      </c>
      <c r="L74">
        <v>3</v>
      </c>
      <c r="M74">
        <v>17</v>
      </c>
      <c r="N74">
        <v>26</v>
      </c>
      <c r="O74">
        <v>20</v>
      </c>
      <c r="P74">
        <v>1</v>
      </c>
      <c r="Q74">
        <v>39</v>
      </c>
      <c r="R74">
        <v>2</v>
      </c>
      <c r="S74">
        <v>2</v>
      </c>
      <c r="T74">
        <v>3</v>
      </c>
      <c r="U74">
        <v>9</v>
      </c>
      <c r="V74">
        <v>1</v>
      </c>
      <c r="W74">
        <v>0</v>
      </c>
      <c r="X74" t="s">
        <v>50</v>
      </c>
      <c r="Y74">
        <v>0</v>
      </c>
    </row>
    <row r="75" spans="2:25" x14ac:dyDescent="0.2">
      <c r="B75">
        <v>7022</v>
      </c>
      <c r="C75">
        <v>1972</v>
      </c>
      <c r="D75" t="s">
        <v>23</v>
      </c>
      <c r="E75" t="s">
        <v>32</v>
      </c>
      <c r="F75" t="s">
        <v>146</v>
      </c>
      <c r="H75">
        <v>1</v>
      </c>
      <c r="I75">
        <v>0</v>
      </c>
      <c r="J75" s="60" t="s">
        <v>147</v>
      </c>
      <c r="K75">
        <v>2</v>
      </c>
      <c r="L75">
        <v>739</v>
      </c>
      <c r="M75">
        <v>107</v>
      </c>
      <c r="N75">
        <v>309</v>
      </c>
      <c r="O75">
        <v>140</v>
      </c>
      <c r="P75">
        <v>80</v>
      </c>
      <c r="Q75">
        <v>35</v>
      </c>
      <c r="R75">
        <v>1</v>
      </c>
      <c r="S75">
        <v>2</v>
      </c>
      <c r="T75">
        <v>13</v>
      </c>
      <c r="U75">
        <v>6</v>
      </c>
      <c r="V75">
        <v>0</v>
      </c>
      <c r="W75">
        <v>0</v>
      </c>
      <c r="X75" t="s">
        <v>67</v>
      </c>
      <c r="Y75">
        <v>0</v>
      </c>
    </row>
    <row r="76" spans="2:25" x14ac:dyDescent="0.2">
      <c r="B76">
        <v>9999</v>
      </c>
      <c r="C76">
        <v>1966</v>
      </c>
      <c r="D76" t="s">
        <v>23</v>
      </c>
      <c r="E76" t="s">
        <v>36</v>
      </c>
      <c r="F76" t="s">
        <v>148</v>
      </c>
      <c r="H76">
        <v>0</v>
      </c>
      <c r="I76">
        <v>0</v>
      </c>
      <c r="J76" s="60" t="s">
        <v>149</v>
      </c>
      <c r="K76">
        <v>2</v>
      </c>
      <c r="L76">
        <v>610</v>
      </c>
      <c r="M76">
        <v>105</v>
      </c>
      <c r="N76">
        <v>125</v>
      </c>
      <c r="O76">
        <v>137</v>
      </c>
      <c r="P76">
        <v>42</v>
      </c>
      <c r="Q76">
        <v>21</v>
      </c>
      <c r="R76">
        <v>1</v>
      </c>
      <c r="S76">
        <v>9</v>
      </c>
      <c r="T76">
        <v>9</v>
      </c>
      <c r="U76">
        <v>5</v>
      </c>
      <c r="V76">
        <v>0</v>
      </c>
      <c r="W76">
        <v>0</v>
      </c>
      <c r="X76" t="s">
        <v>27</v>
      </c>
      <c r="Y76">
        <v>0</v>
      </c>
    </row>
    <row r="77" spans="2:25" x14ac:dyDescent="0.2">
      <c r="B77">
        <v>10352</v>
      </c>
      <c r="C77">
        <v>1964</v>
      </c>
      <c r="D77" t="s">
        <v>23</v>
      </c>
      <c r="E77" t="s">
        <v>55</v>
      </c>
      <c r="F77" t="s">
        <v>150</v>
      </c>
      <c r="H77">
        <v>1</v>
      </c>
      <c r="I77">
        <v>1</v>
      </c>
      <c r="J77" s="61">
        <v>41099</v>
      </c>
      <c r="K77">
        <v>2</v>
      </c>
      <c r="L77">
        <v>50</v>
      </c>
      <c r="M77">
        <v>4</v>
      </c>
      <c r="N77">
        <v>28</v>
      </c>
      <c r="O77">
        <v>6</v>
      </c>
      <c r="P77">
        <v>3</v>
      </c>
      <c r="Q77">
        <v>26</v>
      </c>
      <c r="R77">
        <v>3</v>
      </c>
      <c r="S77">
        <v>3</v>
      </c>
      <c r="T77">
        <v>2</v>
      </c>
      <c r="U77">
        <v>9</v>
      </c>
      <c r="V77">
        <v>1</v>
      </c>
      <c r="W77">
        <v>0</v>
      </c>
      <c r="X77" t="s">
        <v>67</v>
      </c>
      <c r="Y77">
        <v>0</v>
      </c>
    </row>
    <row r="78" spans="2:25" x14ac:dyDescent="0.2">
      <c r="B78">
        <v>7919</v>
      </c>
      <c r="C78">
        <v>1977</v>
      </c>
      <c r="D78" t="s">
        <v>40</v>
      </c>
      <c r="E78" t="s">
        <v>36</v>
      </c>
      <c r="F78" t="s">
        <v>151</v>
      </c>
      <c r="H78">
        <v>0</v>
      </c>
      <c r="I78">
        <v>0</v>
      </c>
      <c r="J78" s="60" t="s">
        <v>152</v>
      </c>
      <c r="K78">
        <v>2</v>
      </c>
      <c r="L78">
        <v>1285</v>
      </c>
      <c r="M78">
        <v>105</v>
      </c>
      <c r="N78">
        <v>653</v>
      </c>
      <c r="O78">
        <v>28</v>
      </c>
      <c r="P78">
        <v>21</v>
      </c>
      <c r="Q78">
        <v>0</v>
      </c>
      <c r="R78">
        <v>1</v>
      </c>
      <c r="S78">
        <v>10</v>
      </c>
      <c r="T78">
        <v>8</v>
      </c>
      <c r="U78">
        <v>8</v>
      </c>
      <c r="V78">
        <v>1</v>
      </c>
      <c r="W78">
        <v>0</v>
      </c>
      <c r="X78" t="s">
        <v>27</v>
      </c>
      <c r="Y78">
        <v>0</v>
      </c>
    </row>
    <row r="79" spans="2:25" x14ac:dyDescent="0.2">
      <c r="B79">
        <v>4114</v>
      </c>
      <c r="C79">
        <v>1965</v>
      </c>
      <c r="D79" t="s">
        <v>53</v>
      </c>
      <c r="E79" t="s">
        <v>32</v>
      </c>
      <c r="F79" t="s">
        <v>153</v>
      </c>
      <c r="H79">
        <v>0</v>
      </c>
      <c r="I79">
        <v>0</v>
      </c>
      <c r="J79" s="61">
        <v>41221</v>
      </c>
      <c r="K79">
        <v>2</v>
      </c>
      <c r="L79">
        <v>650</v>
      </c>
      <c r="M79">
        <v>37</v>
      </c>
      <c r="N79">
        <v>780</v>
      </c>
      <c r="O79">
        <v>27</v>
      </c>
      <c r="P79">
        <v>167</v>
      </c>
      <c r="Q79">
        <v>32</v>
      </c>
      <c r="R79">
        <v>1</v>
      </c>
      <c r="S79">
        <v>6</v>
      </c>
      <c r="T79">
        <v>13</v>
      </c>
      <c r="U79">
        <v>3</v>
      </c>
      <c r="V79">
        <v>0</v>
      </c>
      <c r="W79">
        <v>0</v>
      </c>
      <c r="X79" t="s">
        <v>38</v>
      </c>
      <c r="Y79">
        <v>0</v>
      </c>
    </row>
    <row r="80" spans="2:25" x14ac:dyDescent="0.2">
      <c r="B80">
        <v>7990</v>
      </c>
      <c r="C80">
        <v>1948</v>
      </c>
      <c r="D80" t="s">
        <v>23</v>
      </c>
      <c r="E80" t="s">
        <v>32</v>
      </c>
      <c r="F80" t="s">
        <v>154</v>
      </c>
      <c r="H80">
        <v>0</v>
      </c>
      <c r="I80">
        <v>0</v>
      </c>
      <c r="J80" s="61">
        <v>40947</v>
      </c>
      <c r="K80">
        <v>2</v>
      </c>
      <c r="L80">
        <v>9</v>
      </c>
      <c r="M80">
        <v>1</v>
      </c>
      <c r="N80">
        <v>2</v>
      </c>
      <c r="O80">
        <v>3</v>
      </c>
      <c r="P80">
        <v>2</v>
      </c>
      <c r="Q80">
        <v>0</v>
      </c>
      <c r="R80">
        <v>1</v>
      </c>
      <c r="S80">
        <v>0</v>
      </c>
      <c r="T80">
        <v>3</v>
      </c>
      <c r="U80">
        <v>6</v>
      </c>
      <c r="V80">
        <v>0</v>
      </c>
      <c r="W80">
        <v>0</v>
      </c>
      <c r="X80" t="s">
        <v>31</v>
      </c>
      <c r="Y80">
        <v>0</v>
      </c>
    </row>
    <row r="81" spans="2:25" x14ac:dyDescent="0.2">
      <c r="B81">
        <v>9888</v>
      </c>
      <c r="C81">
        <v>1970</v>
      </c>
      <c r="D81" t="s">
        <v>23</v>
      </c>
      <c r="E81" t="s">
        <v>36</v>
      </c>
      <c r="F81" t="s">
        <v>155</v>
      </c>
      <c r="H81">
        <v>0</v>
      </c>
      <c r="I81">
        <v>0</v>
      </c>
      <c r="J81" s="60" t="s">
        <v>156</v>
      </c>
      <c r="K81">
        <v>3</v>
      </c>
      <c r="L81">
        <v>458</v>
      </c>
      <c r="M81">
        <v>81</v>
      </c>
      <c r="N81">
        <v>356</v>
      </c>
      <c r="O81">
        <v>106</v>
      </c>
      <c r="P81">
        <v>50</v>
      </c>
      <c r="Q81">
        <v>40</v>
      </c>
      <c r="R81">
        <v>1</v>
      </c>
      <c r="S81">
        <v>4</v>
      </c>
      <c r="T81">
        <v>7</v>
      </c>
      <c r="U81">
        <v>2</v>
      </c>
      <c r="V81">
        <v>0</v>
      </c>
      <c r="W81">
        <v>0</v>
      </c>
      <c r="X81" t="s">
        <v>27</v>
      </c>
      <c r="Y81">
        <v>0</v>
      </c>
    </row>
    <row r="82" spans="2:25" x14ac:dyDescent="0.2">
      <c r="B82">
        <v>4399</v>
      </c>
      <c r="C82">
        <v>1970</v>
      </c>
      <c r="D82" t="s">
        <v>23</v>
      </c>
      <c r="E82" t="s">
        <v>36</v>
      </c>
      <c r="F82" t="s">
        <v>155</v>
      </c>
      <c r="H82">
        <v>0</v>
      </c>
      <c r="I82">
        <v>0</v>
      </c>
      <c r="J82" s="60" t="s">
        <v>156</v>
      </c>
      <c r="K82">
        <v>3</v>
      </c>
      <c r="L82">
        <v>458</v>
      </c>
      <c r="M82">
        <v>81</v>
      </c>
      <c r="N82">
        <v>356</v>
      </c>
      <c r="O82">
        <v>106</v>
      </c>
      <c r="P82">
        <v>50</v>
      </c>
      <c r="Q82">
        <v>40</v>
      </c>
      <c r="R82">
        <v>1</v>
      </c>
      <c r="S82">
        <v>4</v>
      </c>
      <c r="T82">
        <v>7</v>
      </c>
      <c r="U82">
        <v>2</v>
      </c>
      <c r="V82">
        <v>0</v>
      </c>
      <c r="W82">
        <v>0</v>
      </c>
      <c r="X82" t="s">
        <v>31</v>
      </c>
      <c r="Y82">
        <v>0</v>
      </c>
    </row>
    <row r="83" spans="2:25" x14ac:dyDescent="0.2">
      <c r="B83">
        <v>4452</v>
      </c>
      <c r="C83">
        <v>1958</v>
      </c>
      <c r="D83" t="s">
        <v>23</v>
      </c>
      <c r="E83" t="s">
        <v>28</v>
      </c>
      <c r="F83" t="s">
        <v>157</v>
      </c>
      <c r="H83">
        <v>0</v>
      </c>
      <c r="I83">
        <v>1</v>
      </c>
      <c r="J83" s="60" t="s">
        <v>158</v>
      </c>
      <c r="K83">
        <v>3</v>
      </c>
      <c r="L83">
        <v>292</v>
      </c>
      <c r="M83">
        <v>6</v>
      </c>
      <c r="N83">
        <v>37</v>
      </c>
      <c r="O83">
        <v>0</v>
      </c>
      <c r="P83">
        <v>3</v>
      </c>
      <c r="Q83">
        <v>34</v>
      </c>
      <c r="R83">
        <v>4</v>
      </c>
      <c r="S83">
        <v>6</v>
      </c>
      <c r="T83">
        <v>6</v>
      </c>
      <c r="U83">
        <v>7</v>
      </c>
      <c r="V83">
        <v>1</v>
      </c>
      <c r="W83">
        <v>0</v>
      </c>
      <c r="X83" t="s">
        <v>46</v>
      </c>
      <c r="Y83">
        <v>2</v>
      </c>
    </row>
    <row r="84" spans="2:25" x14ac:dyDescent="0.2">
      <c r="B84">
        <v>4785</v>
      </c>
      <c r="C84">
        <v>1971</v>
      </c>
      <c r="D84" t="s">
        <v>40</v>
      </c>
      <c r="E84" t="s">
        <v>36</v>
      </c>
      <c r="F84" t="s">
        <v>159</v>
      </c>
      <c r="H84">
        <v>0</v>
      </c>
      <c r="I84">
        <v>2</v>
      </c>
      <c r="J84" s="60" t="s">
        <v>160</v>
      </c>
      <c r="K84">
        <v>3</v>
      </c>
      <c r="L84">
        <v>520</v>
      </c>
      <c r="M84">
        <v>7</v>
      </c>
      <c r="N84">
        <v>154</v>
      </c>
      <c r="O84">
        <v>19</v>
      </c>
      <c r="P84">
        <v>0</v>
      </c>
      <c r="Q84">
        <v>14</v>
      </c>
      <c r="R84">
        <v>2</v>
      </c>
      <c r="S84">
        <v>6</v>
      </c>
      <c r="T84">
        <v>11</v>
      </c>
      <c r="U84">
        <v>3</v>
      </c>
      <c r="V84">
        <v>0</v>
      </c>
      <c r="W84">
        <v>0</v>
      </c>
      <c r="X84" t="s">
        <v>67</v>
      </c>
      <c r="Y84">
        <v>0</v>
      </c>
    </row>
    <row r="85" spans="2:25" x14ac:dyDescent="0.2">
      <c r="B85">
        <v>8461</v>
      </c>
      <c r="C85">
        <v>1963</v>
      </c>
      <c r="D85" t="s">
        <v>23</v>
      </c>
      <c r="E85" t="s">
        <v>24</v>
      </c>
      <c r="F85" t="s">
        <v>161</v>
      </c>
      <c r="H85">
        <v>2</v>
      </c>
      <c r="I85">
        <v>1</v>
      </c>
      <c r="J85" s="61">
        <v>41915</v>
      </c>
      <c r="K85">
        <v>3</v>
      </c>
      <c r="L85">
        <v>14</v>
      </c>
      <c r="M85">
        <v>0</v>
      </c>
      <c r="N85">
        <v>1</v>
      </c>
      <c r="O85">
        <v>0</v>
      </c>
      <c r="P85">
        <v>0</v>
      </c>
      <c r="Q85">
        <v>1</v>
      </c>
      <c r="R85">
        <v>1</v>
      </c>
      <c r="S85">
        <v>1</v>
      </c>
      <c r="T85">
        <v>2</v>
      </c>
      <c r="U85">
        <v>7</v>
      </c>
      <c r="V85">
        <v>0</v>
      </c>
      <c r="W85">
        <v>0</v>
      </c>
      <c r="X85" t="s">
        <v>27</v>
      </c>
      <c r="Y85">
        <v>0</v>
      </c>
    </row>
    <row r="86" spans="2:25" x14ac:dyDescent="0.2">
      <c r="B86">
        <v>3878</v>
      </c>
      <c r="C86">
        <v>1981</v>
      </c>
      <c r="D86" t="s">
        <v>43</v>
      </c>
      <c r="E86" t="s">
        <v>28</v>
      </c>
      <c r="F86" t="s">
        <v>162</v>
      </c>
      <c r="H86">
        <v>1</v>
      </c>
      <c r="I86">
        <v>0</v>
      </c>
      <c r="J86" s="60" t="s">
        <v>163</v>
      </c>
      <c r="K86">
        <v>3</v>
      </c>
      <c r="L86">
        <v>3</v>
      </c>
      <c r="M86">
        <v>4</v>
      </c>
      <c r="N86">
        <v>7</v>
      </c>
      <c r="O86">
        <v>15</v>
      </c>
      <c r="P86">
        <v>8</v>
      </c>
      <c r="Q86">
        <v>11</v>
      </c>
      <c r="R86">
        <v>1</v>
      </c>
      <c r="S86">
        <v>1</v>
      </c>
      <c r="T86">
        <v>3</v>
      </c>
      <c r="U86">
        <v>7</v>
      </c>
      <c r="V86">
        <v>0</v>
      </c>
      <c r="W86">
        <v>0</v>
      </c>
      <c r="X86" t="s">
        <v>27</v>
      </c>
      <c r="Y86">
        <v>0</v>
      </c>
    </row>
    <row r="87" spans="2:25" x14ac:dyDescent="0.2">
      <c r="B87">
        <v>9612</v>
      </c>
      <c r="C87">
        <v>1988</v>
      </c>
      <c r="D87" t="s">
        <v>43</v>
      </c>
      <c r="E87" t="s">
        <v>28</v>
      </c>
      <c r="F87" t="s">
        <v>164</v>
      </c>
      <c r="H87">
        <v>0</v>
      </c>
      <c r="I87">
        <v>0</v>
      </c>
      <c r="J87" s="61">
        <v>41822</v>
      </c>
      <c r="K87">
        <v>3</v>
      </c>
      <c r="L87">
        <v>1</v>
      </c>
      <c r="M87">
        <v>8</v>
      </c>
      <c r="N87">
        <v>6</v>
      </c>
      <c r="O87">
        <v>4</v>
      </c>
      <c r="P87">
        <v>8</v>
      </c>
      <c r="Q87">
        <v>16</v>
      </c>
      <c r="R87">
        <v>1</v>
      </c>
      <c r="S87">
        <v>1</v>
      </c>
      <c r="T87">
        <v>3</v>
      </c>
      <c r="U87">
        <v>7</v>
      </c>
      <c r="V87">
        <v>0</v>
      </c>
      <c r="W87">
        <v>0</v>
      </c>
      <c r="X87" t="s">
        <v>27</v>
      </c>
      <c r="Y87">
        <v>0</v>
      </c>
    </row>
    <row r="88" spans="2:25" x14ac:dyDescent="0.2">
      <c r="B88">
        <v>4098</v>
      </c>
      <c r="C88">
        <v>1974</v>
      </c>
      <c r="D88" t="s">
        <v>23</v>
      </c>
      <c r="E88" t="s">
        <v>32</v>
      </c>
      <c r="F88" t="s">
        <v>165</v>
      </c>
      <c r="H88">
        <v>1</v>
      </c>
      <c r="I88">
        <v>1</v>
      </c>
      <c r="J88" s="60" t="s">
        <v>166</v>
      </c>
      <c r="K88">
        <v>3</v>
      </c>
      <c r="L88">
        <v>20</v>
      </c>
      <c r="M88">
        <v>3</v>
      </c>
      <c r="N88">
        <v>16</v>
      </c>
      <c r="O88">
        <v>0</v>
      </c>
      <c r="P88">
        <v>4</v>
      </c>
      <c r="Q88">
        <v>1</v>
      </c>
      <c r="R88">
        <v>3</v>
      </c>
      <c r="S88">
        <v>2</v>
      </c>
      <c r="T88">
        <v>4</v>
      </c>
      <c r="U88">
        <v>6</v>
      </c>
      <c r="V88">
        <v>0</v>
      </c>
      <c r="W88">
        <v>0</v>
      </c>
      <c r="X88" t="s">
        <v>38</v>
      </c>
      <c r="Y88">
        <v>0</v>
      </c>
    </row>
    <row r="89" spans="2:25" x14ac:dyDescent="0.2">
      <c r="B89">
        <v>158</v>
      </c>
      <c r="C89">
        <v>1946</v>
      </c>
      <c r="D89" t="s">
        <v>40</v>
      </c>
      <c r="E89" t="s">
        <v>36</v>
      </c>
      <c r="F89" t="s">
        <v>167</v>
      </c>
      <c r="H89">
        <v>0</v>
      </c>
      <c r="I89">
        <v>0</v>
      </c>
      <c r="J89" s="60" t="s">
        <v>168</v>
      </c>
      <c r="K89">
        <v>3</v>
      </c>
      <c r="L89">
        <v>345</v>
      </c>
      <c r="M89">
        <v>53</v>
      </c>
      <c r="N89">
        <v>528</v>
      </c>
      <c r="O89">
        <v>98</v>
      </c>
      <c r="P89">
        <v>75</v>
      </c>
      <c r="Q89">
        <v>97</v>
      </c>
      <c r="R89">
        <v>1</v>
      </c>
      <c r="S89">
        <v>8</v>
      </c>
      <c r="T89">
        <v>5</v>
      </c>
      <c r="U89">
        <v>4</v>
      </c>
      <c r="V89">
        <v>1</v>
      </c>
      <c r="W89">
        <v>0</v>
      </c>
      <c r="X89" t="s">
        <v>27</v>
      </c>
      <c r="Y89">
        <v>1</v>
      </c>
    </row>
    <row r="90" spans="2:25" x14ac:dyDescent="0.2">
      <c r="B90">
        <v>3896</v>
      </c>
      <c r="C90">
        <v>1985</v>
      </c>
      <c r="D90" t="s">
        <v>23</v>
      </c>
      <c r="E90" t="s">
        <v>32</v>
      </c>
      <c r="F90" t="s">
        <v>169</v>
      </c>
      <c r="H90">
        <v>1</v>
      </c>
      <c r="I90">
        <v>0</v>
      </c>
      <c r="J90" s="61">
        <v>41466</v>
      </c>
      <c r="K90">
        <v>3</v>
      </c>
      <c r="L90">
        <v>22</v>
      </c>
      <c r="M90">
        <v>1</v>
      </c>
      <c r="N90">
        <v>11</v>
      </c>
      <c r="O90">
        <v>0</v>
      </c>
      <c r="P90">
        <v>1</v>
      </c>
      <c r="Q90">
        <v>2</v>
      </c>
      <c r="R90">
        <v>1</v>
      </c>
      <c r="S90">
        <v>1</v>
      </c>
      <c r="T90">
        <v>3</v>
      </c>
      <c r="U90">
        <v>7</v>
      </c>
      <c r="V90">
        <v>0</v>
      </c>
      <c r="W90">
        <v>0</v>
      </c>
      <c r="X90" t="s">
        <v>27</v>
      </c>
      <c r="Y90">
        <v>0</v>
      </c>
    </row>
    <row r="91" spans="2:25" x14ac:dyDescent="0.2">
      <c r="B91">
        <v>9970</v>
      </c>
      <c r="C91">
        <v>1978</v>
      </c>
      <c r="D91" t="s">
        <v>23</v>
      </c>
      <c r="E91" t="s">
        <v>36</v>
      </c>
      <c r="F91" t="s">
        <v>170</v>
      </c>
      <c r="H91">
        <v>0</v>
      </c>
      <c r="I91">
        <v>1</v>
      </c>
      <c r="J91" s="60" t="s">
        <v>171</v>
      </c>
      <c r="K91">
        <v>3</v>
      </c>
      <c r="L91">
        <v>42</v>
      </c>
      <c r="M91">
        <v>11</v>
      </c>
      <c r="N91">
        <v>57</v>
      </c>
      <c r="O91">
        <v>10</v>
      </c>
      <c r="P91">
        <v>28</v>
      </c>
      <c r="Q91">
        <v>14</v>
      </c>
      <c r="R91">
        <v>1</v>
      </c>
      <c r="S91">
        <v>1</v>
      </c>
      <c r="T91">
        <v>6</v>
      </c>
      <c r="U91">
        <v>2</v>
      </c>
      <c r="V91">
        <v>0</v>
      </c>
      <c r="W91">
        <v>0</v>
      </c>
      <c r="X91" t="s">
        <v>31</v>
      </c>
      <c r="Y91">
        <v>0</v>
      </c>
    </row>
    <row r="92" spans="2:25" x14ac:dyDescent="0.2">
      <c r="B92">
        <v>4002</v>
      </c>
      <c r="C92">
        <v>1961</v>
      </c>
      <c r="D92" t="s">
        <v>40</v>
      </c>
      <c r="E92" t="s">
        <v>32</v>
      </c>
      <c r="F92" t="s">
        <v>172</v>
      </c>
      <c r="H92">
        <v>0</v>
      </c>
      <c r="I92">
        <v>1</v>
      </c>
      <c r="J92" s="60" t="s">
        <v>173</v>
      </c>
      <c r="K92">
        <v>3</v>
      </c>
      <c r="L92">
        <v>463</v>
      </c>
      <c r="M92">
        <v>96</v>
      </c>
      <c r="N92">
        <v>333</v>
      </c>
      <c r="O92">
        <v>168</v>
      </c>
      <c r="P92">
        <v>53</v>
      </c>
      <c r="Q92">
        <v>10</v>
      </c>
      <c r="R92">
        <v>1</v>
      </c>
      <c r="S92">
        <v>7</v>
      </c>
      <c r="T92">
        <v>12</v>
      </c>
      <c r="U92">
        <v>3</v>
      </c>
      <c r="V92">
        <v>0</v>
      </c>
      <c r="W92">
        <v>0</v>
      </c>
      <c r="X92" t="s">
        <v>27</v>
      </c>
      <c r="Y92">
        <v>0</v>
      </c>
    </row>
    <row r="93" spans="2:25" x14ac:dyDescent="0.2">
      <c r="B93">
        <v>10914</v>
      </c>
      <c r="C93">
        <v>1971</v>
      </c>
      <c r="D93" t="s">
        <v>23</v>
      </c>
      <c r="E93" t="s">
        <v>28</v>
      </c>
      <c r="F93" t="s">
        <v>174</v>
      </c>
      <c r="H93">
        <v>1</v>
      </c>
      <c r="I93">
        <v>1</v>
      </c>
      <c r="J93" s="61">
        <v>41618</v>
      </c>
      <c r="K93">
        <v>3</v>
      </c>
      <c r="L93">
        <v>4</v>
      </c>
      <c r="M93">
        <v>1</v>
      </c>
      <c r="N93">
        <v>7</v>
      </c>
      <c r="O93">
        <v>2</v>
      </c>
      <c r="P93">
        <v>1</v>
      </c>
      <c r="Q93">
        <v>2</v>
      </c>
      <c r="R93">
        <v>2</v>
      </c>
      <c r="S93">
        <v>1</v>
      </c>
      <c r="T93">
        <v>3</v>
      </c>
      <c r="U93">
        <v>4</v>
      </c>
      <c r="V93">
        <v>0</v>
      </c>
      <c r="W93">
        <v>0</v>
      </c>
      <c r="X93" t="s">
        <v>27</v>
      </c>
      <c r="Y93">
        <v>0</v>
      </c>
    </row>
    <row r="94" spans="2:25" x14ac:dyDescent="0.2">
      <c r="B94">
        <v>7279</v>
      </c>
      <c r="C94">
        <v>1970</v>
      </c>
      <c r="D94" t="s">
        <v>40</v>
      </c>
      <c r="E94" t="s">
        <v>36</v>
      </c>
      <c r="F94" t="s">
        <v>175</v>
      </c>
      <c r="H94">
        <v>0</v>
      </c>
      <c r="I94">
        <v>0</v>
      </c>
      <c r="J94" s="60" t="s">
        <v>176</v>
      </c>
      <c r="K94">
        <v>3</v>
      </c>
      <c r="L94">
        <v>260</v>
      </c>
      <c r="M94">
        <v>86</v>
      </c>
      <c r="N94">
        <v>559</v>
      </c>
      <c r="O94">
        <v>63</v>
      </c>
      <c r="P94">
        <v>9</v>
      </c>
      <c r="Q94">
        <v>67</v>
      </c>
      <c r="R94">
        <v>1</v>
      </c>
      <c r="S94">
        <v>4</v>
      </c>
      <c r="T94">
        <v>4</v>
      </c>
      <c r="U94">
        <v>2</v>
      </c>
      <c r="V94">
        <v>0</v>
      </c>
      <c r="W94">
        <v>0</v>
      </c>
      <c r="X94" t="s">
        <v>35</v>
      </c>
      <c r="Y94">
        <v>0</v>
      </c>
    </row>
    <row r="95" spans="2:25" x14ac:dyDescent="0.2">
      <c r="B95">
        <v>10582</v>
      </c>
      <c r="C95">
        <v>1980</v>
      </c>
      <c r="D95" t="s">
        <v>23</v>
      </c>
      <c r="E95" t="s">
        <v>32</v>
      </c>
      <c r="F95" t="s">
        <v>177</v>
      </c>
      <c r="H95">
        <v>0</v>
      </c>
      <c r="I95">
        <v>1</v>
      </c>
      <c r="J95" s="61">
        <v>41340</v>
      </c>
      <c r="K95">
        <v>3</v>
      </c>
      <c r="L95">
        <v>180</v>
      </c>
      <c r="M95">
        <v>32</v>
      </c>
      <c r="N95">
        <v>348</v>
      </c>
      <c r="O95">
        <v>76</v>
      </c>
      <c r="P95">
        <v>32</v>
      </c>
      <c r="Q95">
        <v>90</v>
      </c>
      <c r="R95">
        <v>2</v>
      </c>
      <c r="S95">
        <v>5</v>
      </c>
      <c r="T95">
        <v>12</v>
      </c>
      <c r="U95">
        <v>2</v>
      </c>
      <c r="V95">
        <v>0</v>
      </c>
      <c r="W95">
        <v>0</v>
      </c>
      <c r="X95" t="s">
        <v>46</v>
      </c>
      <c r="Y95">
        <v>0</v>
      </c>
    </row>
    <row r="96" spans="2:25" x14ac:dyDescent="0.2">
      <c r="B96">
        <v>4470</v>
      </c>
      <c r="C96">
        <v>1963</v>
      </c>
      <c r="D96" t="s">
        <v>53</v>
      </c>
      <c r="E96" t="s">
        <v>32</v>
      </c>
      <c r="F96" t="s">
        <v>178</v>
      </c>
      <c r="H96">
        <v>0</v>
      </c>
      <c r="I96">
        <v>1</v>
      </c>
      <c r="J96" s="61">
        <v>41553</v>
      </c>
      <c r="K96">
        <v>3</v>
      </c>
      <c r="L96">
        <v>62</v>
      </c>
      <c r="M96">
        <v>1</v>
      </c>
      <c r="N96">
        <v>44</v>
      </c>
      <c r="O96">
        <v>6</v>
      </c>
      <c r="P96">
        <v>5</v>
      </c>
      <c r="Q96">
        <v>22</v>
      </c>
      <c r="R96">
        <v>1</v>
      </c>
      <c r="S96">
        <v>2</v>
      </c>
      <c r="T96">
        <v>4</v>
      </c>
      <c r="U96">
        <v>4</v>
      </c>
      <c r="V96">
        <v>0</v>
      </c>
      <c r="W96">
        <v>0</v>
      </c>
      <c r="X96" t="s">
        <v>27</v>
      </c>
      <c r="Y96">
        <v>0</v>
      </c>
    </row>
    <row r="97" spans="2:25" x14ac:dyDescent="0.2">
      <c r="B97">
        <v>6183</v>
      </c>
      <c r="C97">
        <v>1963</v>
      </c>
      <c r="D97" t="s">
        <v>53</v>
      </c>
      <c r="E97" t="s">
        <v>32</v>
      </c>
      <c r="F97" t="s">
        <v>178</v>
      </c>
      <c r="H97">
        <v>0</v>
      </c>
      <c r="I97">
        <v>1</v>
      </c>
      <c r="J97" s="61">
        <v>41553</v>
      </c>
      <c r="K97">
        <v>3</v>
      </c>
      <c r="L97">
        <v>62</v>
      </c>
      <c r="M97">
        <v>1</v>
      </c>
      <c r="N97">
        <v>44</v>
      </c>
      <c r="O97">
        <v>6</v>
      </c>
      <c r="P97">
        <v>5</v>
      </c>
      <c r="Q97">
        <v>22</v>
      </c>
      <c r="R97">
        <v>1</v>
      </c>
      <c r="S97">
        <v>2</v>
      </c>
      <c r="T97">
        <v>4</v>
      </c>
      <c r="U97">
        <v>4</v>
      </c>
      <c r="V97">
        <v>0</v>
      </c>
      <c r="W97">
        <v>0</v>
      </c>
      <c r="X97" t="s">
        <v>46</v>
      </c>
      <c r="Y97">
        <v>0</v>
      </c>
    </row>
    <row r="98" spans="2:25" x14ac:dyDescent="0.2">
      <c r="B98">
        <v>6379</v>
      </c>
      <c r="C98">
        <v>1950</v>
      </c>
      <c r="D98" t="s">
        <v>53</v>
      </c>
      <c r="E98" t="s">
        <v>55</v>
      </c>
      <c r="F98" t="s">
        <v>179</v>
      </c>
      <c r="H98">
        <v>1</v>
      </c>
      <c r="I98">
        <v>1</v>
      </c>
      <c r="J98" s="60" t="s">
        <v>180</v>
      </c>
      <c r="K98">
        <v>3</v>
      </c>
      <c r="L98">
        <v>67</v>
      </c>
      <c r="M98">
        <v>1</v>
      </c>
      <c r="N98">
        <v>20</v>
      </c>
      <c r="O98">
        <v>0</v>
      </c>
      <c r="P98">
        <v>2</v>
      </c>
      <c r="Q98">
        <v>31</v>
      </c>
      <c r="R98">
        <v>3</v>
      </c>
      <c r="S98">
        <v>2</v>
      </c>
      <c r="T98">
        <v>2</v>
      </c>
      <c r="U98">
        <v>7</v>
      </c>
      <c r="V98">
        <v>1</v>
      </c>
      <c r="W98">
        <v>0</v>
      </c>
      <c r="X98" t="s">
        <v>35</v>
      </c>
      <c r="Y98">
        <v>0</v>
      </c>
    </row>
    <row r="99" spans="2:25" x14ac:dyDescent="0.2">
      <c r="B99">
        <v>8601</v>
      </c>
      <c r="C99">
        <v>1981</v>
      </c>
      <c r="D99" t="s">
        <v>23</v>
      </c>
      <c r="E99" t="s">
        <v>32</v>
      </c>
      <c r="F99" t="s">
        <v>181</v>
      </c>
      <c r="H99">
        <v>0</v>
      </c>
      <c r="I99">
        <v>1</v>
      </c>
      <c r="J99" s="60" t="s">
        <v>182</v>
      </c>
      <c r="K99">
        <v>3</v>
      </c>
      <c r="L99">
        <v>421</v>
      </c>
      <c r="M99">
        <v>76</v>
      </c>
      <c r="N99">
        <v>536</v>
      </c>
      <c r="O99">
        <v>82</v>
      </c>
      <c r="P99">
        <v>178</v>
      </c>
      <c r="Q99">
        <v>102</v>
      </c>
      <c r="R99">
        <v>2</v>
      </c>
      <c r="S99">
        <v>8</v>
      </c>
      <c r="T99">
        <v>5</v>
      </c>
      <c r="U99">
        <v>4</v>
      </c>
      <c r="V99">
        <v>0</v>
      </c>
      <c r="W99">
        <v>0</v>
      </c>
      <c r="X99" t="s">
        <v>38</v>
      </c>
      <c r="Y99">
        <v>0</v>
      </c>
    </row>
    <row r="100" spans="2:25" x14ac:dyDescent="0.2">
      <c r="B100">
        <v>4827</v>
      </c>
      <c r="C100">
        <v>1957</v>
      </c>
      <c r="D100" t="s">
        <v>40</v>
      </c>
      <c r="E100" t="s">
        <v>28</v>
      </c>
      <c r="F100" t="s">
        <v>183</v>
      </c>
      <c r="H100">
        <v>0</v>
      </c>
      <c r="I100">
        <v>1</v>
      </c>
      <c r="J100" s="61">
        <v>41550</v>
      </c>
      <c r="K100">
        <v>3</v>
      </c>
      <c r="L100">
        <v>154</v>
      </c>
      <c r="M100">
        <v>22</v>
      </c>
      <c r="N100">
        <v>202</v>
      </c>
      <c r="O100">
        <v>39</v>
      </c>
      <c r="P100">
        <v>30</v>
      </c>
      <c r="Q100">
        <v>8</v>
      </c>
      <c r="R100">
        <v>5</v>
      </c>
      <c r="S100">
        <v>4</v>
      </c>
      <c r="T100">
        <v>9</v>
      </c>
      <c r="U100">
        <v>4</v>
      </c>
      <c r="V100">
        <v>1</v>
      </c>
      <c r="W100">
        <v>0</v>
      </c>
      <c r="X100" t="s">
        <v>27</v>
      </c>
      <c r="Y100">
        <v>0</v>
      </c>
    </row>
    <row r="101" spans="2:25" x14ac:dyDescent="0.2">
      <c r="B101">
        <v>6715</v>
      </c>
      <c r="C101">
        <v>1949</v>
      </c>
      <c r="D101" t="s">
        <v>40</v>
      </c>
      <c r="E101" t="s">
        <v>28</v>
      </c>
      <c r="F101" t="s">
        <v>184</v>
      </c>
      <c r="H101">
        <v>0</v>
      </c>
      <c r="I101">
        <v>1</v>
      </c>
      <c r="J101" s="61">
        <v>41306</v>
      </c>
      <c r="K101">
        <v>3</v>
      </c>
      <c r="L101">
        <v>502</v>
      </c>
      <c r="M101">
        <v>19</v>
      </c>
      <c r="N101">
        <v>132</v>
      </c>
      <c r="O101">
        <v>0</v>
      </c>
      <c r="P101">
        <v>6</v>
      </c>
      <c r="Q101">
        <v>26</v>
      </c>
      <c r="R101">
        <v>6</v>
      </c>
      <c r="S101">
        <v>6</v>
      </c>
      <c r="T101">
        <v>11</v>
      </c>
      <c r="U101">
        <v>6</v>
      </c>
      <c r="V101">
        <v>0</v>
      </c>
      <c r="W101">
        <v>0</v>
      </c>
      <c r="X101" t="s">
        <v>27</v>
      </c>
      <c r="Y101">
        <v>0</v>
      </c>
    </row>
    <row r="102" spans="2:25" x14ac:dyDescent="0.2">
      <c r="B102">
        <v>10676</v>
      </c>
      <c r="C102">
        <v>1983</v>
      </c>
      <c r="D102" t="s">
        <v>23</v>
      </c>
      <c r="E102" t="s">
        <v>32</v>
      </c>
      <c r="F102" t="s">
        <v>185</v>
      </c>
      <c r="H102">
        <v>0</v>
      </c>
      <c r="I102">
        <v>0</v>
      </c>
      <c r="J102" s="61">
        <v>40950</v>
      </c>
      <c r="K102">
        <v>3</v>
      </c>
      <c r="L102">
        <v>145</v>
      </c>
      <c r="M102">
        <v>193</v>
      </c>
      <c r="N102">
        <v>459</v>
      </c>
      <c r="O102">
        <v>205</v>
      </c>
      <c r="P102">
        <v>26</v>
      </c>
      <c r="Q102">
        <v>145</v>
      </c>
      <c r="R102">
        <v>2</v>
      </c>
      <c r="S102">
        <v>3</v>
      </c>
      <c r="T102">
        <v>7</v>
      </c>
      <c r="U102">
        <v>2</v>
      </c>
      <c r="V102">
        <v>1</v>
      </c>
      <c r="W102">
        <v>0</v>
      </c>
      <c r="X102" t="s">
        <v>27</v>
      </c>
      <c r="Y102">
        <v>0</v>
      </c>
    </row>
    <row r="103" spans="2:25" x14ac:dyDescent="0.2">
      <c r="B103">
        <v>1041</v>
      </c>
      <c r="C103">
        <v>1974</v>
      </c>
      <c r="D103" t="s">
        <v>40</v>
      </c>
      <c r="E103" t="s">
        <v>28</v>
      </c>
      <c r="F103" t="s">
        <v>186</v>
      </c>
      <c r="H103">
        <v>0</v>
      </c>
      <c r="I103">
        <v>1</v>
      </c>
      <c r="J103" s="60" t="s">
        <v>187</v>
      </c>
      <c r="K103">
        <v>3</v>
      </c>
      <c r="L103">
        <v>322</v>
      </c>
      <c r="M103">
        <v>3</v>
      </c>
      <c r="N103">
        <v>50</v>
      </c>
      <c r="O103">
        <v>4</v>
      </c>
      <c r="P103">
        <v>3</v>
      </c>
      <c r="Q103">
        <v>42</v>
      </c>
      <c r="R103">
        <v>5</v>
      </c>
      <c r="S103">
        <v>7</v>
      </c>
      <c r="T103">
        <v>6</v>
      </c>
      <c r="U103">
        <v>8</v>
      </c>
      <c r="V103">
        <v>1</v>
      </c>
      <c r="W103">
        <v>0</v>
      </c>
      <c r="X103" t="s">
        <v>67</v>
      </c>
      <c r="Y103">
        <v>0</v>
      </c>
    </row>
    <row r="104" spans="2:25" x14ac:dyDescent="0.2">
      <c r="B104">
        <v>492</v>
      </c>
      <c r="C104">
        <v>1974</v>
      </c>
      <c r="D104" t="s">
        <v>40</v>
      </c>
      <c r="E104" t="s">
        <v>188</v>
      </c>
      <c r="F104" t="s">
        <v>186</v>
      </c>
      <c r="H104">
        <v>0</v>
      </c>
      <c r="I104">
        <v>1</v>
      </c>
      <c r="J104" s="60" t="s">
        <v>187</v>
      </c>
      <c r="K104">
        <v>3</v>
      </c>
      <c r="L104">
        <v>322</v>
      </c>
      <c r="M104">
        <v>3</v>
      </c>
      <c r="N104">
        <v>50</v>
      </c>
      <c r="O104">
        <v>4</v>
      </c>
      <c r="P104">
        <v>3</v>
      </c>
      <c r="Q104">
        <v>42</v>
      </c>
      <c r="R104">
        <v>5</v>
      </c>
      <c r="S104">
        <v>7</v>
      </c>
      <c r="T104">
        <v>6</v>
      </c>
      <c r="U104">
        <v>8</v>
      </c>
      <c r="V104">
        <v>0</v>
      </c>
      <c r="W104">
        <v>0</v>
      </c>
      <c r="X104" t="s">
        <v>31</v>
      </c>
      <c r="Y104">
        <v>0</v>
      </c>
    </row>
    <row r="105" spans="2:25" x14ac:dyDescent="0.2">
      <c r="B105">
        <v>11133</v>
      </c>
      <c r="C105">
        <v>1974</v>
      </c>
      <c r="D105" t="s">
        <v>40</v>
      </c>
      <c r="E105" t="s">
        <v>188</v>
      </c>
      <c r="F105" t="s">
        <v>186</v>
      </c>
      <c r="H105">
        <v>0</v>
      </c>
      <c r="I105">
        <v>1</v>
      </c>
      <c r="J105" s="60" t="s">
        <v>187</v>
      </c>
      <c r="K105">
        <v>3</v>
      </c>
      <c r="L105">
        <v>322</v>
      </c>
      <c r="M105">
        <v>3</v>
      </c>
      <c r="N105">
        <v>50</v>
      </c>
      <c r="O105">
        <v>4</v>
      </c>
      <c r="P105">
        <v>3</v>
      </c>
      <c r="Q105">
        <v>42</v>
      </c>
      <c r="R105">
        <v>5</v>
      </c>
      <c r="S105">
        <v>7</v>
      </c>
      <c r="T105">
        <v>6</v>
      </c>
      <c r="U105">
        <v>8</v>
      </c>
      <c r="V105">
        <v>1</v>
      </c>
      <c r="W105">
        <v>0</v>
      </c>
      <c r="X105" t="s">
        <v>50</v>
      </c>
      <c r="Y105">
        <v>0</v>
      </c>
    </row>
    <row r="106" spans="2:25" x14ac:dyDescent="0.2">
      <c r="B106">
        <v>4491</v>
      </c>
      <c r="C106">
        <v>1950</v>
      </c>
      <c r="D106" t="s">
        <v>53</v>
      </c>
      <c r="E106" t="s">
        <v>32</v>
      </c>
      <c r="F106" t="s">
        <v>189</v>
      </c>
      <c r="H106">
        <v>1</v>
      </c>
      <c r="I106">
        <v>1</v>
      </c>
      <c r="J106" s="61">
        <v>40918</v>
      </c>
      <c r="K106">
        <v>3</v>
      </c>
      <c r="L106">
        <v>1099</v>
      </c>
      <c r="M106">
        <v>0</v>
      </c>
      <c r="N106">
        <v>45</v>
      </c>
      <c r="O106">
        <v>0</v>
      </c>
      <c r="P106">
        <v>0</v>
      </c>
      <c r="Q106">
        <v>34</v>
      </c>
      <c r="R106">
        <v>11</v>
      </c>
      <c r="S106">
        <v>3</v>
      </c>
      <c r="T106">
        <v>10</v>
      </c>
      <c r="U106">
        <v>8</v>
      </c>
      <c r="V106">
        <v>0</v>
      </c>
      <c r="W106">
        <v>0</v>
      </c>
      <c r="X106" t="s">
        <v>27</v>
      </c>
      <c r="Y106">
        <v>1</v>
      </c>
    </row>
    <row r="107" spans="2:25" x14ac:dyDescent="0.2">
      <c r="B107">
        <v>873</v>
      </c>
      <c r="C107">
        <v>1950</v>
      </c>
      <c r="D107" t="s">
        <v>53</v>
      </c>
      <c r="E107" t="s">
        <v>32</v>
      </c>
      <c r="F107" t="s">
        <v>189</v>
      </c>
      <c r="H107">
        <v>1</v>
      </c>
      <c r="I107">
        <v>1</v>
      </c>
      <c r="J107" s="61">
        <v>40918</v>
      </c>
      <c r="K107">
        <v>3</v>
      </c>
      <c r="L107">
        <v>1099</v>
      </c>
      <c r="M107">
        <v>0</v>
      </c>
      <c r="N107">
        <v>45</v>
      </c>
      <c r="O107">
        <v>0</v>
      </c>
      <c r="P107">
        <v>0</v>
      </c>
      <c r="Q107">
        <v>34</v>
      </c>
      <c r="R107">
        <v>11</v>
      </c>
      <c r="S107">
        <v>3</v>
      </c>
      <c r="T107">
        <v>10</v>
      </c>
      <c r="U107">
        <v>8</v>
      </c>
      <c r="V107">
        <v>1</v>
      </c>
      <c r="W107">
        <v>0</v>
      </c>
      <c r="X107" t="s">
        <v>27</v>
      </c>
      <c r="Y107">
        <v>1</v>
      </c>
    </row>
    <row r="108" spans="2:25" x14ac:dyDescent="0.2">
      <c r="B108">
        <v>1631</v>
      </c>
      <c r="C108">
        <v>1966</v>
      </c>
      <c r="D108" t="s">
        <v>40</v>
      </c>
      <c r="E108" t="s">
        <v>36</v>
      </c>
      <c r="F108" t="s">
        <v>190</v>
      </c>
      <c r="H108">
        <v>0</v>
      </c>
      <c r="I108">
        <v>0</v>
      </c>
      <c r="J108" s="61">
        <v>40977</v>
      </c>
      <c r="K108">
        <v>3</v>
      </c>
      <c r="L108">
        <v>890</v>
      </c>
      <c r="M108">
        <v>63</v>
      </c>
      <c r="N108">
        <v>292</v>
      </c>
      <c r="O108">
        <v>0</v>
      </c>
      <c r="P108">
        <v>25</v>
      </c>
      <c r="Q108">
        <v>12</v>
      </c>
      <c r="R108">
        <v>4</v>
      </c>
      <c r="S108">
        <v>8</v>
      </c>
      <c r="T108">
        <v>7</v>
      </c>
      <c r="U108">
        <v>6</v>
      </c>
      <c r="V108">
        <v>1</v>
      </c>
      <c r="W108">
        <v>0</v>
      </c>
      <c r="X108" t="s">
        <v>46</v>
      </c>
      <c r="Y108">
        <v>0</v>
      </c>
    </row>
    <row r="109" spans="2:25" x14ac:dyDescent="0.2">
      <c r="B109">
        <v>8278</v>
      </c>
      <c r="C109">
        <v>1991</v>
      </c>
      <c r="D109" t="s">
        <v>40</v>
      </c>
      <c r="E109" t="s">
        <v>32</v>
      </c>
      <c r="F109" t="s">
        <v>191</v>
      </c>
      <c r="H109">
        <v>0</v>
      </c>
      <c r="I109">
        <v>0</v>
      </c>
      <c r="J109" s="60" t="s">
        <v>192</v>
      </c>
      <c r="K109">
        <v>3</v>
      </c>
      <c r="L109">
        <v>863</v>
      </c>
      <c r="M109">
        <v>83</v>
      </c>
      <c r="N109">
        <v>547</v>
      </c>
      <c r="O109">
        <v>86</v>
      </c>
      <c r="P109">
        <v>99</v>
      </c>
      <c r="Q109">
        <v>33</v>
      </c>
      <c r="R109">
        <v>1</v>
      </c>
      <c r="S109">
        <v>8</v>
      </c>
      <c r="T109">
        <v>5</v>
      </c>
      <c r="U109">
        <v>5</v>
      </c>
      <c r="V109">
        <v>0</v>
      </c>
      <c r="W109">
        <v>0</v>
      </c>
      <c r="X109" t="s">
        <v>27</v>
      </c>
      <c r="Y109">
        <v>0</v>
      </c>
    </row>
    <row r="110" spans="2:25" x14ac:dyDescent="0.2">
      <c r="B110">
        <v>6815</v>
      </c>
      <c r="C110">
        <v>1981</v>
      </c>
      <c r="D110" t="s">
        <v>43</v>
      </c>
      <c r="E110" t="s">
        <v>32</v>
      </c>
      <c r="F110" t="s">
        <v>193</v>
      </c>
      <c r="H110">
        <v>0</v>
      </c>
      <c r="I110">
        <v>0</v>
      </c>
      <c r="J110" s="60" t="s">
        <v>194</v>
      </c>
      <c r="K110">
        <v>4</v>
      </c>
      <c r="L110">
        <v>448</v>
      </c>
      <c r="M110">
        <v>21</v>
      </c>
      <c r="N110">
        <v>125</v>
      </c>
      <c r="O110">
        <v>52</v>
      </c>
      <c r="P110">
        <v>101</v>
      </c>
      <c r="Q110">
        <v>62</v>
      </c>
      <c r="R110">
        <v>0</v>
      </c>
      <c r="S110">
        <v>7</v>
      </c>
      <c r="T110">
        <v>8</v>
      </c>
      <c r="U110">
        <v>2</v>
      </c>
      <c r="V110">
        <v>1</v>
      </c>
      <c r="W110">
        <v>0</v>
      </c>
      <c r="X110" t="s">
        <v>27</v>
      </c>
      <c r="Y110">
        <v>3</v>
      </c>
    </row>
    <row r="111" spans="2:25" x14ac:dyDescent="0.2">
      <c r="B111">
        <v>254</v>
      </c>
      <c r="C111">
        <v>1956</v>
      </c>
      <c r="D111" t="s">
        <v>23</v>
      </c>
      <c r="E111" t="s">
        <v>36</v>
      </c>
      <c r="F111" t="s">
        <v>195</v>
      </c>
      <c r="H111">
        <v>0</v>
      </c>
      <c r="I111">
        <v>1</v>
      </c>
      <c r="J111" s="60" t="s">
        <v>196</v>
      </c>
      <c r="K111">
        <v>4</v>
      </c>
      <c r="L111">
        <v>399</v>
      </c>
      <c r="M111">
        <v>4</v>
      </c>
      <c r="N111">
        <v>30</v>
      </c>
      <c r="O111">
        <v>6</v>
      </c>
      <c r="P111">
        <v>4</v>
      </c>
      <c r="Q111">
        <v>30</v>
      </c>
      <c r="R111">
        <v>3</v>
      </c>
      <c r="S111">
        <v>7</v>
      </c>
      <c r="T111">
        <v>7</v>
      </c>
      <c r="U111">
        <v>7</v>
      </c>
      <c r="V111">
        <v>0</v>
      </c>
      <c r="W111">
        <v>0</v>
      </c>
      <c r="X111" t="s">
        <v>27</v>
      </c>
      <c r="Y111">
        <v>1</v>
      </c>
    </row>
    <row r="112" spans="2:25" x14ac:dyDescent="0.2">
      <c r="B112">
        <v>1349</v>
      </c>
      <c r="C112">
        <v>1971</v>
      </c>
      <c r="D112" t="s">
        <v>23</v>
      </c>
      <c r="E112" t="s">
        <v>32</v>
      </c>
      <c r="F112" t="s">
        <v>197</v>
      </c>
      <c r="H112">
        <v>2</v>
      </c>
      <c r="I112">
        <v>0</v>
      </c>
      <c r="J112" s="60" t="s">
        <v>198</v>
      </c>
      <c r="K112">
        <v>4</v>
      </c>
      <c r="L112">
        <v>85</v>
      </c>
      <c r="M112">
        <v>7</v>
      </c>
      <c r="N112">
        <v>24</v>
      </c>
      <c r="O112">
        <v>2</v>
      </c>
      <c r="P112">
        <v>3</v>
      </c>
      <c r="Q112">
        <v>27</v>
      </c>
      <c r="R112">
        <v>1</v>
      </c>
      <c r="S112">
        <v>3</v>
      </c>
      <c r="T112">
        <v>3</v>
      </c>
      <c r="U112">
        <v>6</v>
      </c>
      <c r="V112">
        <v>0</v>
      </c>
      <c r="W112">
        <v>0</v>
      </c>
      <c r="X112" t="s">
        <v>50</v>
      </c>
      <c r="Y112">
        <v>0</v>
      </c>
    </row>
    <row r="113" spans="2:25" x14ac:dyDescent="0.2">
      <c r="B113">
        <v>2534</v>
      </c>
      <c r="C113">
        <v>1954</v>
      </c>
      <c r="D113" t="s">
        <v>23</v>
      </c>
      <c r="E113" t="s">
        <v>32</v>
      </c>
      <c r="F113" t="s">
        <v>199</v>
      </c>
      <c r="H113">
        <v>0</v>
      </c>
      <c r="I113">
        <v>1</v>
      </c>
      <c r="J113" s="60" t="s">
        <v>198</v>
      </c>
      <c r="K113">
        <v>4</v>
      </c>
      <c r="L113">
        <v>97</v>
      </c>
      <c r="M113">
        <v>1</v>
      </c>
      <c r="N113">
        <v>41</v>
      </c>
      <c r="O113">
        <v>6</v>
      </c>
      <c r="P113">
        <v>2</v>
      </c>
      <c r="Q113">
        <v>41</v>
      </c>
      <c r="R113">
        <v>2</v>
      </c>
      <c r="S113">
        <v>4</v>
      </c>
      <c r="T113">
        <v>3</v>
      </c>
      <c r="U113">
        <v>7</v>
      </c>
      <c r="V113">
        <v>0</v>
      </c>
      <c r="W113">
        <v>0</v>
      </c>
      <c r="X113" t="s">
        <v>38</v>
      </c>
      <c r="Y113">
        <v>0</v>
      </c>
    </row>
    <row r="114" spans="2:25" x14ac:dyDescent="0.2">
      <c r="B114">
        <v>2130</v>
      </c>
      <c r="C114">
        <v>1983</v>
      </c>
      <c r="D114" t="s">
        <v>23</v>
      </c>
      <c r="E114" t="s">
        <v>36</v>
      </c>
      <c r="F114" t="s">
        <v>200</v>
      </c>
      <c r="H114">
        <v>2</v>
      </c>
      <c r="I114">
        <v>0</v>
      </c>
      <c r="J114" s="60" t="s">
        <v>201</v>
      </c>
      <c r="K114">
        <v>4</v>
      </c>
      <c r="L114">
        <v>35</v>
      </c>
      <c r="M114">
        <v>3</v>
      </c>
      <c r="N114">
        <v>67</v>
      </c>
      <c r="O114">
        <v>10</v>
      </c>
      <c r="P114">
        <v>8</v>
      </c>
      <c r="Q114">
        <v>24</v>
      </c>
      <c r="R114">
        <v>1</v>
      </c>
      <c r="S114">
        <v>3</v>
      </c>
      <c r="T114">
        <v>3</v>
      </c>
      <c r="U114">
        <v>6</v>
      </c>
      <c r="V114">
        <v>1</v>
      </c>
      <c r="W114">
        <v>0</v>
      </c>
      <c r="X114" t="s">
        <v>67</v>
      </c>
      <c r="Y114">
        <v>0</v>
      </c>
    </row>
    <row r="115" spans="2:25" x14ac:dyDescent="0.2">
      <c r="B115">
        <v>2296</v>
      </c>
      <c r="C115">
        <v>1976</v>
      </c>
      <c r="D115" t="s">
        <v>53</v>
      </c>
      <c r="E115" t="s">
        <v>32</v>
      </c>
      <c r="F115" t="s">
        <v>202</v>
      </c>
      <c r="H115">
        <v>1</v>
      </c>
      <c r="I115">
        <v>0</v>
      </c>
      <c r="J115" s="60" t="s">
        <v>203</v>
      </c>
      <c r="K115">
        <v>4</v>
      </c>
      <c r="L115">
        <v>3</v>
      </c>
      <c r="M115">
        <v>2</v>
      </c>
      <c r="N115">
        <v>11</v>
      </c>
      <c r="O115">
        <v>2</v>
      </c>
      <c r="P115">
        <v>2</v>
      </c>
      <c r="Q115">
        <v>10</v>
      </c>
      <c r="R115">
        <v>1</v>
      </c>
      <c r="S115">
        <v>1</v>
      </c>
      <c r="T115">
        <v>2</v>
      </c>
      <c r="U115">
        <v>6</v>
      </c>
      <c r="V115">
        <v>0</v>
      </c>
      <c r="W115">
        <v>0</v>
      </c>
      <c r="X115" t="s">
        <v>27</v>
      </c>
      <c r="Y115">
        <v>1</v>
      </c>
    </row>
    <row r="116" spans="2:25" x14ac:dyDescent="0.2">
      <c r="B116">
        <v>3799</v>
      </c>
      <c r="C116">
        <v>1956</v>
      </c>
      <c r="D116" t="s">
        <v>23</v>
      </c>
      <c r="E116" t="s">
        <v>32</v>
      </c>
      <c r="F116" t="s">
        <v>204</v>
      </c>
      <c r="H116">
        <v>0</v>
      </c>
      <c r="I116">
        <v>1</v>
      </c>
      <c r="J116" s="60" t="s">
        <v>205</v>
      </c>
      <c r="K116">
        <v>4</v>
      </c>
      <c r="L116">
        <v>315</v>
      </c>
      <c r="M116">
        <v>35</v>
      </c>
      <c r="N116">
        <v>322</v>
      </c>
      <c r="O116">
        <v>46</v>
      </c>
      <c r="P116">
        <v>7</v>
      </c>
      <c r="Q116">
        <v>143</v>
      </c>
      <c r="R116">
        <v>3</v>
      </c>
      <c r="S116">
        <v>7</v>
      </c>
      <c r="T116">
        <v>11</v>
      </c>
      <c r="U116">
        <v>5</v>
      </c>
      <c r="V116">
        <v>0</v>
      </c>
      <c r="W116">
        <v>0</v>
      </c>
      <c r="X116" t="s">
        <v>35</v>
      </c>
      <c r="Y116">
        <v>0</v>
      </c>
    </row>
    <row r="117" spans="2:25" x14ac:dyDescent="0.2">
      <c r="B117">
        <v>11084</v>
      </c>
      <c r="C117">
        <v>1977</v>
      </c>
      <c r="D117" t="s">
        <v>53</v>
      </c>
      <c r="E117" t="s">
        <v>36</v>
      </c>
      <c r="F117" t="s">
        <v>206</v>
      </c>
      <c r="H117">
        <v>0</v>
      </c>
      <c r="I117">
        <v>1</v>
      </c>
      <c r="J117" s="60" t="s">
        <v>207</v>
      </c>
      <c r="K117">
        <v>4</v>
      </c>
      <c r="L117">
        <v>738</v>
      </c>
      <c r="M117">
        <v>0</v>
      </c>
      <c r="N117">
        <v>232</v>
      </c>
      <c r="O117">
        <v>13</v>
      </c>
      <c r="P117">
        <v>20</v>
      </c>
      <c r="Q117">
        <v>50</v>
      </c>
      <c r="R117">
        <v>2</v>
      </c>
      <c r="S117">
        <v>3</v>
      </c>
      <c r="T117">
        <v>7</v>
      </c>
      <c r="U117">
        <v>7</v>
      </c>
      <c r="V117">
        <v>1</v>
      </c>
      <c r="W117">
        <v>0</v>
      </c>
      <c r="X117" t="s">
        <v>31</v>
      </c>
      <c r="Y117">
        <v>0</v>
      </c>
    </row>
    <row r="118" spans="2:25" x14ac:dyDescent="0.2">
      <c r="B118">
        <v>5172</v>
      </c>
      <c r="C118">
        <v>1977</v>
      </c>
      <c r="D118" t="s">
        <v>53</v>
      </c>
      <c r="E118" t="s">
        <v>36</v>
      </c>
      <c r="F118" t="s">
        <v>206</v>
      </c>
      <c r="H118">
        <v>0</v>
      </c>
      <c r="I118">
        <v>1</v>
      </c>
      <c r="J118" s="60" t="s">
        <v>207</v>
      </c>
      <c r="K118">
        <v>4</v>
      </c>
      <c r="L118">
        <v>738</v>
      </c>
      <c r="M118">
        <v>0</v>
      </c>
      <c r="N118">
        <v>232</v>
      </c>
      <c r="O118">
        <v>13</v>
      </c>
      <c r="P118">
        <v>20</v>
      </c>
      <c r="Q118">
        <v>50</v>
      </c>
      <c r="R118">
        <v>2</v>
      </c>
      <c r="S118">
        <v>3</v>
      </c>
      <c r="T118">
        <v>7</v>
      </c>
      <c r="U118">
        <v>7</v>
      </c>
      <c r="V118">
        <v>0</v>
      </c>
      <c r="W118">
        <v>0</v>
      </c>
      <c r="X118" t="s">
        <v>27</v>
      </c>
      <c r="Y118">
        <v>0</v>
      </c>
    </row>
    <row r="119" spans="2:25" x14ac:dyDescent="0.2">
      <c r="B119">
        <v>9504</v>
      </c>
      <c r="C119">
        <v>1950</v>
      </c>
      <c r="D119" t="s">
        <v>53</v>
      </c>
      <c r="E119" t="s">
        <v>32</v>
      </c>
      <c r="F119" t="s">
        <v>101</v>
      </c>
      <c r="H119">
        <v>0</v>
      </c>
      <c r="I119">
        <v>0</v>
      </c>
      <c r="J119" s="61">
        <v>41436</v>
      </c>
      <c r="K119">
        <v>4</v>
      </c>
      <c r="L119">
        <v>179</v>
      </c>
      <c r="M119">
        <v>28</v>
      </c>
      <c r="N119">
        <v>520</v>
      </c>
      <c r="O119">
        <v>111</v>
      </c>
      <c r="P119">
        <v>123</v>
      </c>
      <c r="Q119">
        <v>47</v>
      </c>
      <c r="R119">
        <v>1</v>
      </c>
      <c r="S119">
        <v>3</v>
      </c>
      <c r="T119">
        <v>13</v>
      </c>
      <c r="U119">
        <v>1</v>
      </c>
      <c r="V119">
        <v>1</v>
      </c>
      <c r="W119">
        <v>0</v>
      </c>
      <c r="X119" t="s">
        <v>27</v>
      </c>
      <c r="Y119">
        <v>0</v>
      </c>
    </row>
    <row r="120" spans="2:25" x14ac:dyDescent="0.2">
      <c r="B120">
        <v>850</v>
      </c>
      <c r="C120">
        <v>1969</v>
      </c>
      <c r="D120" t="s">
        <v>23</v>
      </c>
      <c r="E120" t="s">
        <v>28</v>
      </c>
      <c r="F120" t="s">
        <v>208</v>
      </c>
      <c r="H120">
        <v>0</v>
      </c>
      <c r="I120">
        <v>1</v>
      </c>
      <c r="J120" s="61">
        <v>41435</v>
      </c>
      <c r="K120">
        <v>4</v>
      </c>
      <c r="L120">
        <v>381</v>
      </c>
      <c r="M120">
        <v>28</v>
      </c>
      <c r="N120">
        <v>215</v>
      </c>
      <c r="O120">
        <v>84</v>
      </c>
      <c r="P120">
        <v>28</v>
      </c>
      <c r="Q120">
        <v>21</v>
      </c>
      <c r="R120">
        <v>2</v>
      </c>
      <c r="S120">
        <v>6</v>
      </c>
      <c r="T120">
        <v>9</v>
      </c>
      <c r="U120">
        <v>3</v>
      </c>
      <c r="V120">
        <v>0</v>
      </c>
      <c r="W120">
        <v>0</v>
      </c>
      <c r="X120" t="s">
        <v>27</v>
      </c>
      <c r="Y120">
        <v>0</v>
      </c>
    </row>
    <row r="121" spans="2:25" x14ac:dyDescent="0.2">
      <c r="B121">
        <v>4477</v>
      </c>
      <c r="C121">
        <v>1959</v>
      </c>
      <c r="D121" t="s">
        <v>23</v>
      </c>
      <c r="E121" t="s">
        <v>36</v>
      </c>
      <c r="F121" t="s">
        <v>209</v>
      </c>
      <c r="H121">
        <v>0</v>
      </c>
      <c r="I121">
        <v>1</v>
      </c>
      <c r="J121" s="60" t="s">
        <v>210</v>
      </c>
      <c r="K121">
        <v>4</v>
      </c>
      <c r="L121">
        <v>247</v>
      </c>
      <c r="M121">
        <v>49</v>
      </c>
      <c r="N121">
        <v>159</v>
      </c>
      <c r="O121">
        <v>7</v>
      </c>
      <c r="P121">
        <v>82</v>
      </c>
      <c r="Q121">
        <v>109</v>
      </c>
      <c r="R121">
        <v>1</v>
      </c>
      <c r="S121">
        <v>5</v>
      </c>
      <c r="T121">
        <v>10</v>
      </c>
      <c r="U121">
        <v>4</v>
      </c>
      <c r="V121">
        <v>0</v>
      </c>
      <c r="W121">
        <v>0</v>
      </c>
      <c r="X121" t="s">
        <v>46</v>
      </c>
      <c r="Y121">
        <v>0</v>
      </c>
    </row>
    <row r="122" spans="2:25" x14ac:dyDescent="0.2">
      <c r="B122">
        <v>1945</v>
      </c>
      <c r="C122">
        <v>1963</v>
      </c>
      <c r="D122" t="s">
        <v>23</v>
      </c>
      <c r="E122" t="s">
        <v>32</v>
      </c>
      <c r="F122" t="s">
        <v>211</v>
      </c>
      <c r="H122">
        <v>0</v>
      </c>
      <c r="I122">
        <v>1</v>
      </c>
      <c r="J122" s="60" t="s">
        <v>212</v>
      </c>
      <c r="K122">
        <v>4</v>
      </c>
      <c r="L122">
        <v>711</v>
      </c>
      <c r="M122">
        <v>36</v>
      </c>
      <c r="N122">
        <v>217</v>
      </c>
      <c r="O122">
        <v>172</v>
      </c>
      <c r="P122">
        <v>96</v>
      </c>
      <c r="Q122">
        <v>168</v>
      </c>
      <c r="R122">
        <v>3</v>
      </c>
      <c r="S122">
        <v>7</v>
      </c>
      <c r="T122">
        <v>7</v>
      </c>
      <c r="U122">
        <v>4</v>
      </c>
      <c r="V122">
        <v>0</v>
      </c>
      <c r="W122">
        <v>0</v>
      </c>
      <c r="X122" t="s">
        <v>27</v>
      </c>
      <c r="Y122">
        <v>2</v>
      </c>
    </row>
    <row r="123" spans="2:25" x14ac:dyDescent="0.2">
      <c r="B123">
        <v>7685</v>
      </c>
      <c r="C123">
        <v>1979</v>
      </c>
      <c r="D123" t="s">
        <v>23</v>
      </c>
      <c r="E123" t="s">
        <v>32</v>
      </c>
      <c r="F123" t="s">
        <v>213</v>
      </c>
      <c r="H123">
        <v>1</v>
      </c>
      <c r="I123">
        <v>0</v>
      </c>
      <c r="J123" s="61">
        <v>41526</v>
      </c>
      <c r="K123">
        <v>4</v>
      </c>
      <c r="L123">
        <v>30</v>
      </c>
      <c r="M123">
        <v>8</v>
      </c>
      <c r="N123">
        <v>12</v>
      </c>
      <c r="O123">
        <v>8</v>
      </c>
      <c r="P123">
        <v>8</v>
      </c>
      <c r="Q123">
        <v>12</v>
      </c>
      <c r="R123">
        <v>1</v>
      </c>
      <c r="S123">
        <v>2</v>
      </c>
      <c r="T123">
        <v>4</v>
      </c>
      <c r="U123">
        <v>5</v>
      </c>
      <c r="V123">
        <v>0</v>
      </c>
      <c r="W123">
        <v>0</v>
      </c>
      <c r="X123" t="s">
        <v>27</v>
      </c>
      <c r="Y123">
        <v>0</v>
      </c>
    </row>
    <row r="124" spans="2:25" x14ac:dyDescent="0.2">
      <c r="B124">
        <v>6310</v>
      </c>
      <c r="C124">
        <v>1979</v>
      </c>
      <c r="D124" t="s">
        <v>23</v>
      </c>
      <c r="E124" t="s">
        <v>32</v>
      </c>
      <c r="F124" t="s">
        <v>213</v>
      </c>
      <c r="H124">
        <v>1</v>
      </c>
      <c r="I124">
        <v>0</v>
      </c>
      <c r="J124" s="61">
        <v>41526</v>
      </c>
      <c r="K124">
        <v>4</v>
      </c>
      <c r="L124">
        <v>30</v>
      </c>
      <c r="M124">
        <v>8</v>
      </c>
      <c r="N124">
        <v>12</v>
      </c>
      <c r="O124">
        <v>8</v>
      </c>
      <c r="P124">
        <v>8</v>
      </c>
      <c r="Q124">
        <v>12</v>
      </c>
      <c r="R124">
        <v>1</v>
      </c>
      <c r="S124">
        <v>2</v>
      </c>
      <c r="T124">
        <v>4</v>
      </c>
      <c r="U124">
        <v>5</v>
      </c>
      <c r="V124">
        <v>0</v>
      </c>
      <c r="W124">
        <v>0</v>
      </c>
      <c r="X124" t="s">
        <v>31</v>
      </c>
      <c r="Y124">
        <v>0</v>
      </c>
    </row>
    <row r="125" spans="2:25" x14ac:dyDescent="0.2">
      <c r="B125">
        <v>10832</v>
      </c>
      <c r="C125">
        <v>1959</v>
      </c>
      <c r="D125" t="s">
        <v>23</v>
      </c>
      <c r="E125" t="s">
        <v>36</v>
      </c>
      <c r="F125" t="s">
        <v>214</v>
      </c>
      <c r="H125">
        <v>0</v>
      </c>
      <c r="I125">
        <v>0</v>
      </c>
      <c r="J125" s="60" t="s">
        <v>215</v>
      </c>
      <c r="K125">
        <v>4</v>
      </c>
      <c r="L125">
        <v>288</v>
      </c>
      <c r="M125">
        <v>10</v>
      </c>
      <c r="N125">
        <v>30</v>
      </c>
      <c r="O125">
        <v>4</v>
      </c>
      <c r="P125">
        <v>10</v>
      </c>
      <c r="Q125">
        <v>125</v>
      </c>
      <c r="R125">
        <v>1</v>
      </c>
      <c r="S125">
        <v>6</v>
      </c>
      <c r="T125">
        <v>6</v>
      </c>
      <c r="U125">
        <v>6</v>
      </c>
      <c r="V125">
        <v>0</v>
      </c>
      <c r="W125">
        <v>0</v>
      </c>
      <c r="X125" t="s">
        <v>27</v>
      </c>
      <c r="Y125">
        <v>0</v>
      </c>
    </row>
    <row r="126" spans="2:25" x14ac:dyDescent="0.2">
      <c r="B126">
        <v>3025</v>
      </c>
      <c r="C126">
        <v>1959</v>
      </c>
      <c r="D126" t="s">
        <v>23</v>
      </c>
      <c r="E126" t="s">
        <v>28</v>
      </c>
      <c r="F126" t="s">
        <v>216</v>
      </c>
      <c r="H126">
        <v>0</v>
      </c>
      <c r="I126">
        <v>1</v>
      </c>
      <c r="J126" s="61">
        <v>41493</v>
      </c>
      <c r="K126">
        <v>4</v>
      </c>
      <c r="L126">
        <v>212</v>
      </c>
      <c r="M126">
        <v>6</v>
      </c>
      <c r="N126">
        <v>69</v>
      </c>
      <c r="O126">
        <v>4</v>
      </c>
      <c r="P126">
        <v>12</v>
      </c>
      <c r="Q126">
        <v>3</v>
      </c>
      <c r="R126">
        <v>3</v>
      </c>
      <c r="S126">
        <v>6</v>
      </c>
      <c r="T126">
        <v>5</v>
      </c>
      <c r="U126">
        <v>7</v>
      </c>
      <c r="V126">
        <v>0</v>
      </c>
      <c r="W126">
        <v>0</v>
      </c>
      <c r="X126" t="s">
        <v>31</v>
      </c>
      <c r="Y126">
        <v>0</v>
      </c>
    </row>
    <row r="127" spans="2:25" x14ac:dyDescent="0.2">
      <c r="B127">
        <v>2404</v>
      </c>
      <c r="C127">
        <v>1977</v>
      </c>
      <c r="D127" t="s">
        <v>23</v>
      </c>
      <c r="E127" t="s">
        <v>32</v>
      </c>
      <c r="F127" t="s">
        <v>217</v>
      </c>
      <c r="H127">
        <v>1</v>
      </c>
      <c r="I127">
        <v>1</v>
      </c>
      <c r="J127" s="60" t="s">
        <v>218</v>
      </c>
      <c r="K127">
        <v>4</v>
      </c>
      <c r="L127">
        <v>173</v>
      </c>
      <c r="M127">
        <v>4</v>
      </c>
      <c r="N127">
        <v>30</v>
      </c>
      <c r="O127">
        <v>3</v>
      </c>
      <c r="P127">
        <v>6</v>
      </c>
      <c r="Q127">
        <v>41</v>
      </c>
      <c r="R127">
        <v>4</v>
      </c>
      <c r="S127">
        <v>5</v>
      </c>
      <c r="T127">
        <v>4</v>
      </c>
      <c r="U127">
        <v>7</v>
      </c>
      <c r="V127">
        <v>0</v>
      </c>
      <c r="W127">
        <v>0</v>
      </c>
      <c r="X127" t="s">
        <v>35</v>
      </c>
      <c r="Y127">
        <v>0</v>
      </c>
    </row>
    <row r="128" spans="2:25" x14ac:dyDescent="0.2">
      <c r="B128">
        <v>8581</v>
      </c>
      <c r="C128">
        <v>1972</v>
      </c>
      <c r="D128" t="s">
        <v>53</v>
      </c>
      <c r="E128" t="s">
        <v>32</v>
      </c>
      <c r="F128" t="s">
        <v>219</v>
      </c>
      <c r="H128">
        <v>1</v>
      </c>
      <c r="I128">
        <v>1</v>
      </c>
      <c r="J128" s="61">
        <v>41397</v>
      </c>
      <c r="K128">
        <v>4</v>
      </c>
      <c r="L128">
        <v>604</v>
      </c>
      <c r="M128">
        <v>0</v>
      </c>
      <c r="N128">
        <v>100</v>
      </c>
      <c r="O128">
        <v>19</v>
      </c>
      <c r="P128">
        <v>0</v>
      </c>
      <c r="Q128">
        <v>28</v>
      </c>
      <c r="R128">
        <v>9</v>
      </c>
      <c r="S128">
        <v>10</v>
      </c>
      <c r="T128">
        <v>8</v>
      </c>
      <c r="U128">
        <v>8</v>
      </c>
      <c r="V128">
        <v>0</v>
      </c>
      <c r="W128">
        <v>0</v>
      </c>
      <c r="X128" t="s">
        <v>27</v>
      </c>
      <c r="Y128">
        <v>0</v>
      </c>
    </row>
    <row r="129" spans="2:25" x14ac:dyDescent="0.2">
      <c r="B129">
        <v>8755</v>
      </c>
      <c r="C129">
        <v>1947</v>
      </c>
      <c r="D129" t="s">
        <v>53</v>
      </c>
      <c r="E129" t="s">
        <v>32</v>
      </c>
      <c r="F129" t="s">
        <v>220</v>
      </c>
      <c r="H129">
        <v>0</v>
      </c>
      <c r="I129">
        <v>0</v>
      </c>
      <c r="J129" s="60" t="s">
        <v>221</v>
      </c>
      <c r="K129">
        <v>4</v>
      </c>
      <c r="L129">
        <v>482</v>
      </c>
      <c r="M129">
        <v>34</v>
      </c>
      <c r="N129">
        <v>471</v>
      </c>
      <c r="O129">
        <v>119</v>
      </c>
      <c r="P129">
        <v>68</v>
      </c>
      <c r="Q129">
        <v>22</v>
      </c>
      <c r="R129">
        <v>1</v>
      </c>
      <c r="S129">
        <v>3</v>
      </c>
      <c r="T129">
        <v>9</v>
      </c>
      <c r="U129">
        <v>7</v>
      </c>
      <c r="V129">
        <v>0</v>
      </c>
      <c r="W129">
        <v>0</v>
      </c>
      <c r="X129" t="s">
        <v>38</v>
      </c>
      <c r="Y129">
        <v>0</v>
      </c>
    </row>
    <row r="130" spans="2:25" x14ac:dyDescent="0.2">
      <c r="B130">
        <v>10177</v>
      </c>
      <c r="C130">
        <v>1955</v>
      </c>
      <c r="D130" t="s">
        <v>23</v>
      </c>
      <c r="E130" t="s">
        <v>24</v>
      </c>
      <c r="F130" t="s">
        <v>222</v>
      </c>
      <c r="H130">
        <v>0</v>
      </c>
      <c r="I130">
        <v>1</v>
      </c>
      <c r="J130" s="60" t="s">
        <v>103</v>
      </c>
      <c r="K130">
        <v>4</v>
      </c>
      <c r="L130">
        <v>531</v>
      </c>
      <c r="M130">
        <v>69</v>
      </c>
      <c r="N130">
        <v>300</v>
      </c>
      <c r="O130">
        <v>150</v>
      </c>
      <c r="P130">
        <v>138</v>
      </c>
      <c r="Q130">
        <v>150</v>
      </c>
      <c r="R130">
        <v>3</v>
      </c>
      <c r="S130">
        <v>5</v>
      </c>
      <c r="T130">
        <v>8</v>
      </c>
      <c r="U130">
        <v>2</v>
      </c>
      <c r="V130">
        <v>0</v>
      </c>
      <c r="W130">
        <v>0</v>
      </c>
      <c r="X130" t="s">
        <v>27</v>
      </c>
      <c r="Y130">
        <v>0</v>
      </c>
    </row>
    <row r="131" spans="2:25" x14ac:dyDescent="0.2">
      <c r="B131">
        <v>2429</v>
      </c>
      <c r="C131">
        <v>1955</v>
      </c>
      <c r="D131" t="s">
        <v>23</v>
      </c>
      <c r="E131" t="s">
        <v>24</v>
      </c>
      <c r="F131" t="s">
        <v>222</v>
      </c>
      <c r="H131">
        <v>0</v>
      </c>
      <c r="I131">
        <v>1</v>
      </c>
      <c r="J131" s="60" t="s">
        <v>103</v>
      </c>
      <c r="K131">
        <v>4</v>
      </c>
      <c r="L131">
        <v>531</v>
      </c>
      <c r="M131">
        <v>69</v>
      </c>
      <c r="N131">
        <v>300</v>
      </c>
      <c r="O131">
        <v>150</v>
      </c>
      <c r="P131">
        <v>138</v>
      </c>
      <c r="Q131">
        <v>150</v>
      </c>
      <c r="R131">
        <v>3</v>
      </c>
      <c r="S131">
        <v>5</v>
      </c>
      <c r="T131">
        <v>8</v>
      </c>
      <c r="U131">
        <v>2</v>
      </c>
      <c r="V131">
        <v>0</v>
      </c>
      <c r="W131">
        <v>0</v>
      </c>
      <c r="X131" t="s">
        <v>31</v>
      </c>
      <c r="Y131">
        <v>0</v>
      </c>
    </row>
    <row r="132" spans="2:25" x14ac:dyDescent="0.2">
      <c r="B132">
        <v>8920</v>
      </c>
      <c r="C132">
        <v>1968</v>
      </c>
      <c r="D132" t="s">
        <v>53</v>
      </c>
      <c r="E132" t="s">
        <v>28</v>
      </c>
      <c r="F132" t="s">
        <v>223</v>
      </c>
      <c r="H132">
        <v>1</v>
      </c>
      <c r="I132">
        <v>0</v>
      </c>
      <c r="J132" s="61">
        <v>41609</v>
      </c>
      <c r="K132">
        <v>4</v>
      </c>
      <c r="L132">
        <v>448</v>
      </c>
      <c r="M132">
        <v>40</v>
      </c>
      <c r="N132">
        <v>469</v>
      </c>
      <c r="O132">
        <v>80</v>
      </c>
      <c r="P132">
        <v>0</v>
      </c>
      <c r="Q132">
        <v>91</v>
      </c>
      <c r="R132">
        <v>3</v>
      </c>
      <c r="S132">
        <v>11</v>
      </c>
      <c r="T132">
        <v>12</v>
      </c>
      <c r="U132">
        <v>7</v>
      </c>
      <c r="V132">
        <v>0</v>
      </c>
      <c r="W132">
        <v>0</v>
      </c>
      <c r="X132" t="s">
        <v>50</v>
      </c>
      <c r="Y132">
        <v>0</v>
      </c>
    </row>
    <row r="133" spans="2:25" x14ac:dyDescent="0.2">
      <c r="B133">
        <v>8430</v>
      </c>
      <c r="C133">
        <v>1958</v>
      </c>
      <c r="D133" t="s">
        <v>23</v>
      </c>
      <c r="E133" t="s">
        <v>36</v>
      </c>
      <c r="F133" t="s">
        <v>224</v>
      </c>
      <c r="H133">
        <v>0</v>
      </c>
      <c r="I133">
        <v>1</v>
      </c>
      <c r="J133" s="60" t="s">
        <v>225</v>
      </c>
      <c r="K133">
        <v>4</v>
      </c>
      <c r="L133">
        <v>9</v>
      </c>
      <c r="M133">
        <v>0</v>
      </c>
      <c r="N133">
        <v>6</v>
      </c>
      <c r="O133">
        <v>3</v>
      </c>
      <c r="P133">
        <v>1</v>
      </c>
      <c r="Q133">
        <v>3</v>
      </c>
      <c r="R133">
        <v>1</v>
      </c>
      <c r="S133">
        <v>0</v>
      </c>
      <c r="T133">
        <v>3</v>
      </c>
      <c r="U133">
        <v>5</v>
      </c>
      <c r="V133">
        <v>0</v>
      </c>
      <c r="W133">
        <v>0</v>
      </c>
      <c r="X133" t="s">
        <v>38</v>
      </c>
      <c r="Y133">
        <v>0</v>
      </c>
    </row>
    <row r="134" spans="2:25" x14ac:dyDescent="0.2">
      <c r="B134">
        <v>8619</v>
      </c>
      <c r="C134">
        <v>1958</v>
      </c>
      <c r="D134" t="s">
        <v>23</v>
      </c>
      <c r="E134" t="s">
        <v>36</v>
      </c>
      <c r="F134" t="s">
        <v>224</v>
      </c>
      <c r="H134">
        <v>0</v>
      </c>
      <c r="I134">
        <v>1</v>
      </c>
      <c r="J134" s="60" t="s">
        <v>225</v>
      </c>
      <c r="K134">
        <v>4</v>
      </c>
      <c r="L134">
        <v>9</v>
      </c>
      <c r="M134">
        <v>0</v>
      </c>
      <c r="N134">
        <v>6</v>
      </c>
      <c r="O134">
        <v>3</v>
      </c>
      <c r="P134">
        <v>1</v>
      </c>
      <c r="Q134">
        <v>3</v>
      </c>
      <c r="R134">
        <v>1</v>
      </c>
      <c r="S134">
        <v>0</v>
      </c>
      <c r="T134">
        <v>3</v>
      </c>
      <c r="U134">
        <v>5</v>
      </c>
      <c r="V134">
        <v>0</v>
      </c>
      <c r="W134">
        <v>0</v>
      </c>
      <c r="X134" t="s">
        <v>27</v>
      </c>
      <c r="Y134">
        <v>0</v>
      </c>
    </row>
    <row r="135" spans="2:25" x14ac:dyDescent="0.2">
      <c r="B135">
        <v>7233</v>
      </c>
      <c r="C135">
        <v>1973</v>
      </c>
      <c r="D135" t="s">
        <v>23</v>
      </c>
      <c r="E135" t="s">
        <v>32</v>
      </c>
      <c r="F135" t="s">
        <v>226</v>
      </c>
      <c r="H135">
        <v>0</v>
      </c>
      <c r="I135">
        <v>0</v>
      </c>
      <c r="J135" s="60" t="s">
        <v>113</v>
      </c>
      <c r="K135">
        <v>4</v>
      </c>
      <c r="L135">
        <v>496</v>
      </c>
      <c r="M135">
        <v>32</v>
      </c>
      <c r="N135">
        <v>849</v>
      </c>
      <c r="O135">
        <v>229</v>
      </c>
      <c r="P135">
        <v>48</v>
      </c>
      <c r="Q135">
        <v>128</v>
      </c>
      <c r="R135">
        <v>2</v>
      </c>
      <c r="S135">
        <v>5</v>
      </c>
      <c r="T135">
        <v>6</v>
      </c>
      <c r="U135">
        <v>4</v>
      </c>
      <c r="V135">
        <v>0</v>
      </c>
      <c r="W135">
        <v>0</v>
      </c>
      <c r="X135" t="s">
        <v>31</v>
      </c>
      <c r="Y135">
        <v>1</v>
      </c>
    </row>
    <row r="136" spans="2:25" x14ac:dyDescent="0.2">
      <c r="B136">
        <v>6678</v>
      </c>
      <c r="C136">
        <v>1990</v>
      </c>
      <c r="D136" t="s">
        <v>23</v>
      </c>
      <c r="E136" t="s">
        <v>36</v>
      </c>
      <c r="F136" t="s">
        <v>227</v>
      </c>
      <c r="H136">
        <v>1</v>
      </c>
      <c r="I136">
        <v>0</v>
      </c>
      <c r="J136" s="60" t="s">
        <v>228</v>
      </c>
      <c r="K136">
        <v>5</v>
      </c>
      <c r="L136">
        <v>33</v>
      </c>
      <c r="M136">
        <v>4</v>
      </c>
      <c r="N136">
        <v>24</v>
      </c>
      <c r="O136">
        <v>4</v>
      </c>
      <c r="P136">
        <v>2</v>
      </c>
      <c r="Q136">
        <v>5</v>
      </c>
      <c r="R136">
        <v>2</v>
      </c>
      <c r="S136">
        <v>3</v>
      </c>
      <c r="T136">
        <v>4</v>
      </c>
      <c r="U136">
        <v>7</v>
      </c>
      <c r="V136">
        <v>0</v>
      </c>
      <c r="W136">
        <v>0</v>
      </c>
      <c r="X136" t="s">
        <v>50</v>
      </c>
      <c r="Y136">
        <v>0</v>
      </c>
    </row>
    <row r="137" spans="2:25" x14ac:dyDescent="0.2">
      <c r="B137">
        <v>830</v>
      </c>
      <c r="C137">
        <v>1988</v>
      </c>
      <c r="D137" t="s">
        <v>40</v>
      </c>
      <c r="E137" t="s">
        <v>28</v>
      </c>
      <c r="F137" t="s">
        <v>229</v>
      </c>
      <c r="H137">
        <v>0</v>
      </c>
      <c r="I137">
        <v>0</v>
      </c>
      <c r="J137" s="60" t="s">
        <v>230</v>
      </c>
      <c r="K137">
        <v>5</v>
      </c>
      <c r="L137">
        <v>784</v>
      </c>
      <c r="M137">
        <v>48</v>
      </c>
      <c r="N137">
        <v>560</v>
      </c>
      <c r="O137">
        <v>42</v>
      </c>
      <c r="P137">
        <v>176</v>
      </c>
      <c r="Q137">
        <v>48</v>
      </c>
      <c r="R137">
        <v>1</v>
      </c>
      <c r="S137">
        <v>4</v>
      </c>
      <c r="T137">
        <v>4</v>
      </c>
      <c r="U137">
        <v>3</v>
      </c>
      <c r="V137">
        <v>1</v>
      </c>
      <c r="W137">
        <v>0</v>
      </c>
      <c r="X137" t="s">
        <v>50</v>
      </c>
      <c r="Y137">
        <v>2</v>
      </c>
    </row>
    <row r="138" spans="2:25" x14ac:dyDescent="0.2">
      <c r="B138">
        <v>6365</v>
      </c>
      <c r="C138">
        <v>1988</v>
      </c>
      <c r="D138" t="s">
        <v>43</v>
      </c>
      <c r="E138" t="s">
        <v>32</v>
      </c>
      <c r="F138" t="s">
        <v>231</v>
      </c>
      <c r="H138">
        <v>0</v>
      </c>
      <c r="I138">
        <v>0</v>
      </c>
      <c r="J138" s="61">
        <v>41314</v>
      </c>
      <c r="K138">
        <v>5</v>
      </c>
      <c r="L138">
        <v>10</v>
      </c>
      <c r="M138">
        <v>12</v>
      </c>
      <c r="N138">
        <v>12</v>
      </c>
      <c r="O138">
        <v>25</v>
      </c>
      <c r="P138">
        <v>1</v>
      </c>
      <c r="Q138">
        <v>20</v>
      </c>
      <c r="R138">
        <v>1</v>
      </c>
      <c r="S138">
        <v>2</v>
      </c>
      <c r="T138">
        <v>3</v>
      </c>
      <c r="U138">
        <v>6</v>
      </c>
      <c r="V138">
        <v>0</v>
      </c>
      <c r="W138">
        <v>0</v>
      </c>
      <c r="X138" t="s">
        <v>50</v>
      </c>
      <c r="Y138">
        <v>0</v>
      </c>
    </row>
    <row r="139" spans="2:25" x14ac:dyDescent="0.2">
      <c r="B139">
        <v>6770</v>
      </c>
      <c r="C139">
        <v>1986</v>
      </c>
      <c r="D139" t="s">
        <v>23</v>
      </c>
      <c r="E139" t="s">
        <v>32</v>
      </c>
      <c r="F139" t="s">
        <v>232</v>
      </c>
      <c r="H139">
        <v>1</v>
      </c>
      <c r="I139">
        <v>0</v>
      </c>
      <c r="J139" s="60" t="s">
        <v>233</v>
      </c>
      <c r="K139">
        <v>5</v>
      </c>
      <c r="L139">
        <v>5</v>
      </c>
      <c r="M139">
        <v>13</v>
      </c>
      <c r="N139">
        <v>14</v>
      </c>
      <c r="O139">
        <v>0</v>
      </c>
      <c r="P139">
        <v>5</v>
      </c>
      <c r="Q139">
        <v>31</v>
      </c>
      <c r="R139">
        <v>2</v>
      </c>
      <c r="S139">
        <v>2</v>
      </c>
      <c r="T139">
        <v>2</v>
      </c>
      <c r="U139">
        <v>6</v>
      </c>
      <c r="V139">
        <v>1</v>
      </c>
      <c r="W139">
        <v>0</v>
      </c>
      <c r="X139" t="s">
        <v>35</v>
      </c>
      <c r="Y139">
        <v>1</v>
      </c>
    </row>
    <row r="140" spans="2:25" x14ac:dyDescent="0.2">
      <c r="B140">
        <v>2261</v>
      </c>
      <c r="C140">
        <v>1970</v>
      </c>
      <c r="D140" t="s">
        <v>23</v>
      </c>
      <c r="E140" t="s">
        <v>32</v>
      </c>
      <c r="F140" t="s">
        <v>234</v>
      </c>
      <c r="H140">
        <v>1</v>
      </c>
      <c r="I140">
        <v>0</v>
      </c>
      <c r="J140" s="60" t="s">
        <v>235</v>
      </c>
      <c r="K140">
        <v>5</v>
      </c>
      <c r="L140">
        <v>4</v>
      </c>
      <c r="M140">
        <v>1</v>
      </c>
      <c r="N140">
        <v>5</v>
      </c>
      <c r="O140">
        <v>2</v>
      </c>
      <c r="P140">
        <v>0</v>
      </c>
      <c r="Q140">
        <v>4</v>
      </c>
      <c r="R140">
        <v>1</v>
      </c>
      <c r="S140">
        <v>1</v>
      </c>
      <c r="T140">
        <v>2</v>
      </c>
      <c r="U140">
        <v>7</v>
      </c>
      <c r="V140">
        <v>0</v>
      </c>
      <c r="W140">
        <v>0</v>
      </c>
      <c r="X140" t="s">
        <v>46</v>
      </c>
      <c r="Y140">
        <v>0</v>
      </c>
    </row>
    <row r="141" spans="2:25" x14ac:dyDescent="0.2">
      <c r="B141">
        <v>1031</v>
      </c>
      <c r="C141">
        <v>1990</v>
      </c>
      <c r="D141" t="s">
        <v>43</v>
      </c>
      <c r="E141" t="s">
        <v>32</v>
      </c>
      <c r="F141" t="s">
        <v>236</v>
      </c>
      <c r="H141">
        <v>0</v>
      </c>
      <c r="I141">
        <v>0</v>
      </c>
      <c r="J141" s="61">
        <v>41399</v>
      </c>
      <c r="K141">
        <v>5</v>
      </c>
      <c r="L141">
        <v>600</v>
      </c>
      <c r="M141">
        <v>20</v>
      </c>
      <c r="N141">
        <v>350</v>
      </c>
      <c r="O141">
        <v>29</v>
      </c>
      <c r="P141">
        <v>30</v>
      </c>
      <c r="Q141">
        <v>33</v>
      </c>
      <c r="R141">
        <v>1</v>
      </c>
      <c r="S141">
        <v>6</v>
      </c>
      <c r="T141">
        <v>10</v>
      </c>
      <c r="U141">
        <v>2</v>
      </c>
      <c r="V141">
        <v>0</v>
      </c>
      <c r="W141">
        <v>0</v>
      </c>
      <c r="X141" t="s">
        <v>50</v>
      </c>
      <c r="Y141">
        <v>1</v>
      </c>
    </row>
    <row r="142" spans="2:25" x14ac:dyDescent="0.2">
      <c r="B142">
        <v>10089</v>
      </c>
      <c r="C142">
        <v>1975</v>
      </c>
      <c r="D142" t="s">
        <v>23</v>
      </c>
      <c r="E142" t="s">
        <v>24</v>
      </c>
      <c r="F142" t="s">
        <v>237</v>
      </c>
      <c r="H142">
        <v>0</v>
      </c>
      <c r="I142">
        <v>0</v>
      </c>
      <c r="J142" s="61">
        <v>41398</v>
      </c>
      <c r="K142">
        <v>5</v>
      </c>
      <c r="L142">
        <v>168</v>
      </c>
      <c r="M142">
        <v>148</v>
      </c>
      <c r="N142">
        <v>444</v>
      </c>
      <c r="O142">
        <v>32</v>
      </c>
      <c r="P142">
        <v>172</v>
      </c>
      <c r="Q142">
        <v>148</v>
      </c>
      <c r="R142">
        <v>1</v>
      </c>
      <c r="S142">
        <v>6</v>
      </c>
      <c r="T142">
        <v>13</v>
      </c>
      <c r="U142">
        <v>2</v>
      </c>
      <c r="V142">
        <v>1</v>
      </c>
      <c r="W142">
        <v>0</v>
      </c>
      <c r="X142" t="s">
        <v>67</v>
      </c>
      <c r="Y142">
        <v>4</v>
      </c>
    </row>
    <row r="143" spans="2:25" x14ac:dyDescent="0.2">
      <c r="B143">
        <v>9256</v>
      </c>
      <c r="C143">
        <v>1972</v>
      </c>
      <c r="D143" t="s">
        <v>23</v>
      </c>
      <c r="E143" t="s">
        <v>28</v>
      </c>
      <c r="F143" t="s">
        <v>238</v>
      </c>
      <c r="H143">
        <v>0</v>
      </c>
      <c r="I143">
        <v>1</v>
      </c>
      <c r="J143" s="61">
        <v>41365</v>
      </c>
      <c r="K143">
        <v>5</v>
      </c>
      <c r="L143">
        <v>493</v>
      </c>
      <c r="M143">
        <v>26</v>
      </c>
      <c r="N143">
        <v>206</v>
      </c>
      <c r="O143">
        <v>116</v>
      </c>
      <c r="P143">
        <v>80</v>
      </c>
      <c r="Q143">
        <v>80</v>
      </c>
      <c r="R143">
        <v>4</v>
      </c>
      <c r="S143">
        <v>8</v>
      </c>
      <c r="T143">
        <v>12</v>
      </c>
      <c r="U143">
        <v>6</v>
      </c>
      <c r="V143">
        <v>0</v>
      </c>
      <c r="W143">
        <v>0</v>
      </c>
      <c r="X143" t="s">
        <v>27</v>
      </c>
      <c r="Y143">
        <v>0</v>
      </c>
    </row>
    <row r="144" spans="2:25" x14ac:dyDescent="0.2">
      <c r="B144">
        <v>10641</v>
      </c>
      <c r="C144">
        <v>1979</v>
      </c>
      <c r="D144" t="s">
        <v>23</v>
      </c>
      <c r="E144" t="s">
        <v>28</v>
      </c>
      <c r="F144" t="s">
        <v>239</v>
      </c>
      <c r="H144">
        <v>1</v>
      </c>
      <c r="I144">
        <v>1</v>
      </c>
      <c r="J144" s="60" t="s">
        <v>240</v>
      </c>
      <c r="K144">
        <v>5</v>
      </c>
      <c r="L144">
        <v>6</v>
      </c>
      <c r="M144">
        <v>5</v>
      </c>
      <c r="N144">
        <v>4</v>
      </c>
      <c r="O144">
        <v>13</v>
      </c>
      <c r="P144">
        <v>4</v>
      </c>
      <c r="Q144">
        <v>25</v>
      </c>
      <c r="R144">
        <v>4</v>
      </c>
      <c r="S144">
        <v>2</v>
      </c>
      <c r="T144">
        <v>3</v>
      </c>
      <c r="U144">
        <v>6</v>
      </c>
      <c r="V144">
        <v>0</v>
      </c>
      <c r="W144">
        <v>0</v>
      </c>
      <c r="X144" t="s">
        <v>27</v>
      </c>
      <c r="Y144">
        <v>0</v>
      </c>
    </row>
    <row r="145" spans="2:25" x14ac:dyDescent="0.2">
      <c r="B145">
        <v>624</v>
      </c>
      <c r="C145">
        <v>1985</v>
      </c>
      <c r="D145" t="s">
        <v>53</v>
      </c>
      <c r="E145" t="s">
        <v>28</v>
      </c>
      <c r="F145" t="s">
        <v>241</v>
      </c>
      <c r="H145">
        <v>0</v>
      </c>
      <c r="I145">
        <v>0</v>
      </c>
      <c r="J145" s="61">
        <v>41193</v>
      </c>
      <c r="K145">
        <v>5</v>
      </c>
      <c r="L145">
        <v>6</v>
      </c>
      <c r="M145">
        <v>4</v>
      </c>
      <c r="N145">
        <v>1</v>
      </c>
      <c r="O145">
        <v>7</v>
      </c>
      <c r="P145">
        <v>2</v>
      </c>
      <c r="Q145">
        <v>15</v>
      </c>
      <c r="R145">
        <v>1</v>
      </c>
      <c r="S145">
        <v>0</v>
      </c>
      <c r="T145">
        <v>2</v>
      </c>
      <c r="U145">
        <v>6</v>
      </c>
      <c r="V145">
        <v>1</v>
      </c>
      <c r="W145">
        <v>0</v>
      </c>
      <c r="X145" t="s">
        <v>67</v>
      </c>
      <c r="Y145">
        <v>1</v>
      </c>
    </row>
    <row r="146" spans="2:25" x14ac:dyDescent="0.2">
      <c r="B146">
        <v>4211</v>
      </c>
      <c r="C146">
        <v>1987</v>
      </c>
      <c r="D146" t="s">
        <v>118</v>
      </c>
      <c r="E146" t="s">
        <v>32</v>
      </c>
      <c r="F146" t="s">
        <v>242</v>
      </c>
      <c r="H146">
        <v>1</v>
      </c>
      <c r="I146">
        <v>0</v>
      </c>
      <c r="J146" s="60" t="s">
        <v>243</v>
      </c>
      <c r="K146">
        <v>5</v>
      </c>
      <c r="L146">
        <v>4</v>
      </c>
      <c r="M146">
        <v>12</v>
      </c>
      <c r="N146">
        <v>5</v>
      </c>
      <c r="O146">
        <v>3</v>
      </c>
      <c r="P146">
        <v>16</v>
      </c>
      <c r="Q146">
        <v>17</v>
      </c>
      <c r="R146">
        <v>2</v>
      </c>
      <c r="S146">
        <v>2</v>
      </c>
      <c r="T146">
        <v>3</v>
      </c>
      <c r="U146">
        <v>7</v>
      </c>
      <c r="V146">
        <v>0</v>
      </c>
      <c r="W146">
        <v>0</v>
      </c>
      <c r="X146" t="s">
        <v>31</v>
      </c>
      <c r="Y146">
        <v>0</v>
      </c>
    </row>
    <row r="147" spans="2:25" x14ac:dyDescent="0.2">
      <c r="B147">
        <v>1407</v>
      </c>
      <c r="C147">
        <v>1987</v>
      </c>
      <c r="D147" t="s">
        <v>118</v>
      </c>
      <c r="E147" t="s">
        <v>32</v>
      </c>
      <c r="F147" t="s">
        <v>242</v>
      </c>
      <c r="H147">
        <v>1</v>
      </c>
      <c r="I147">
        <v>0</v>
      </c>
      <c r="J147" s="60" t="s">
        <v>243</v>
      </c>
      <c r="K147">
        <v>5</v>
      </c>
      <c r="L147">
        <v>4</v>
      </c>
      <c r="M147">
        <v>12</v>
      </c>
      <c r="N147">
        <v>5</v>
      </c>
      <c r="O147">
        <v>3</v>
      </c>
      <c r="P147">
        <v>16</v>
      </c>
      <c r="Q147">
        <v>17</v>
      </c>
      <c r="R147">
        <v>2</v>
      </c>
      <c r="S147">
        <v>2</v>
      </c>
      <c r="T147">
        <v>3</v>
      </c>
      <c r="U147">
        <v>7</v>
      </c>
      <c r="V147">
        <v>0</v>
      </c>
      <c r="W147">
        <v>0</v>
      </c>
      <c r="X147" t="s">
        <v>46</v>
      </c>
      <c r="Y147">
        <v>0</v>
      </c>
    </row>
    <row r="148" spans="2:25" x14ac:dyDescent="0.2">
      <c r="B148">
        <v>10356</v>
      </c>
      <c r="C148">
        <v>1958</v>
      </c>
      <c r="D148" t="s">
        <v>40</v>
      </c>
      <c r="E148" t="s">
        <v>24</v>
      </c>
      <c r="F148" t="s">
        <v>244</v>
      </c>
      <c r="H148">
        <v>1</v>
      </c>
      <c r="I148">
        <v>1</v>
      </c>
      <c r="J148" s="60" t="s">
        <v>245</v>
      </c>
      <c r="K148">
        <v>5</v>
      </c>
      <c r="L148">
        <v>29</v>
      </c>
      <c r="M148">
        <v>0</v>
      </c>
      <c r="N148">
        <v>2</v>
      </c>
      <c r="O148">
        <v>0</v>
      </c>
      <c r="P148">
        <v>0</v>
      </c>
      <c r="Q148">
        <v>1</v>
      </c>
      <c r="R148">
        <v>1</v>
      </c>
      <c r="S148">
        <v>1</v>
      </c>
      <c r="T148">
        <v>3</v>
      </c>
      <c r="U148">
        <v>7</v>
      </c>
      <c r="V148">
        <v>0</v>
      </c>
      <c r="W148">
        <v>0</v>
      </c>
      <c r="X148" t="s">
        <v>27</v>
      </c>
      <c r="Y148">
        <v>0</v>
      </c>
    </row>
    <row r="149" spans="2:25" x14ac:dyDescent="0.2">
      <c r="B149">
        <v>9323</v>
      </c>
      <c r="C149">
        <v>1950</v>
      </c>
      <c r="D149" t="s">
        <v>53</v>
      </c>
      <c r="E149" t="s">
        <v>36</v>
      </c>
      <c r="F149" t="s">
        <v>246</v>
      </c>
      <c r="H149">
        <v>0</v>
      </c>
      <c r="I149">
        <v>1</v>
      </c>
      <c r="J149" s="61">
        <v>41099</v>
      </c>
      <c r="K149">
        <v>5</v>
      </c>
      <c r="L149">
        <v>520</v>
      </c>
      <c r="M149">
        <v>8</v>
      </c>
      <c r="N149">
        <v>223</v>
      </c>
      <c r="O149">
        <v>32</v>
      </c>
      <c r="P149">
        <v>49</v>
      </c>
      <c r="Q149">
        <v>42</v>
      </c>
      <c r="R149">
        <v>4</v>
      </c>
      <c r="S149">
        <v>10</v>
      </c>
      <c r="T149">
        <v>7</v>
      </c>
      <c r="U149">
        <v>8</v>
      </c>
      <c r="V149">
        <v>1</v>
      </c>
      <c r="W149">
        <v>0</v>
      </c>
      <c r="X149" t="s">
        <v>247</v>
      </c>
      <c r="Y149">
        <v>1</v>
      </c>
    </row>
    <row r="150" spans="2:25" x14ac:dyDescent="0.2">
      <c r="B150">
        <v>1146</v>
      </c>
      <c r="C150">
        <v>1950</v>
      </c>
      <c r="D150" t="s">
        <v>53</v>
      </c>
      <c r="E150" t="s">
        <v>36</v>
      </c>
      <c r="F150" t="s">
        <v>246</v>
      </c>
      <c r="H150">
        <v>0</v>
      </c>
      <c r="I150">
        <v>1</v>
      </c>
      <c r="J150" s="61">
        <v>41099</v>
      </c>
      <c r="K150">
        <v>5</v>
      </c>
      <c r="L150">
        <v>520</v>
      </c>
      <c r="M150">
        <v>8</v>
      </c>
      <c r="N150">
        <v>223</v>
      </c>
      <c r="O150">
        <v>32</v>
      </c>
      <c r="P150">
        <v>49</v>
      </c>
      <c r="Q150">
        <v>42</v>
      </c>
      <c r="R150">
        <v>4</v>
      </c>
      <c r="S150">
        <v>10</v>
      </c>
      <c r="T150">
        <v>7</v>
      </c>
      <c r="U150">
        <v>8</v>
      </c>
      <c r="V150">
        <v>1</v>
      </c>
      <c r="W150">
        <v>0</v>
      </c>
      <c r="X150" t="s">
        <v>38</v>
      </c>
      <c r="Y150">
        <v>1</v>
      </c>
    </row>
    <row r="151" spans="2:25" x14ac:dyDescent="0.2">
      <c r="B151">
        <v>6343</v>
      </c>
      <c r="C151">
        <v>1960</v>
      </c>
      <c r="D151" t="s">
        <v>23</v>
      </c>
      <c r="E151" t="s">
        <v>32</v>
      </c>
      <c r="F151" t="s">
        <v>248</v>
      </c>
      <c r="H151">
        <v>0</v>
      </c>
      <c r="I151">
        <v>1</v>
      </c>
      <c r="J151" s="60" t="s">
        <v>249</v>
      </c>
      <c r="K151">
        <v>6</v>
      </c>
      <c r="L151">
        <v>835</v>
      </c>
      <c r="M151">
        <v>73</v>
      </c>
      <c r="N151">
        <v>380</v>
      </c>
      <c r="O151">
        <v>114</v>
      </c>
      <c r="P151">
        <v>73</v>
      </c>
      <c r="Q151">
        <v>43</v>
      </c>
      <c r="R151">
        <v>1</v>
      </c>
      <c r="S151">
        <v>6</v>
      </c>
      <c r="T151">
        <v>7</v>
      </c>
      <c r="U151">
        <v>2</v>
      </c>
      <c r="V151">
        <v>0</v>
      </c>
      <c r="W151">
        <v>0</v>
      </c>
      <c r="X151" t="s">
        <v>38</v>
      </c>
      <c r="Y151">
        <v>1</v>
      </c>
    </row>
    <row r="152" spans="2:25" x14ac:dyDescent="0.2">
      <c r="B152">
        <v>8545</v>
      </c>
      <c r="C152">
        <v>1955</v>
      </c>
      <c r="D152" t="s">
        <v>23</v>
      </c>
      <c r="E152" t="s">
        <v>24</v>
      </c>
      <c r="F152" t="s">
        <v>250</v>
      </c>
      <c r="H152">
        <v>0</v>
      </c>
      <c r="I152">
        <v>0</v>
      </c>
      <c r="J152" s="60" t="s">
        <v>251</v>
      </c>
      <c r="K152">
        <v>6</v>
      </c>
      <c r="L152">
        <v>1296</v>
      </c>
      <c r="M152">
        <v>17</v>
      </c>
      <c r="N152">
        <v>311</v>
      </c>
      <c r="O152">
        <v>45</v>
      </c>
      <c r="P152">
        <v>69</v>
      </c>
      <c r="Q152">
        <v>51</v>
      </c>
      <c r="R152">
        <v>1</v>
      </c>
      <c r="S152">
        <v>2</v>
      </c>
      <c r="T152">
        <v>10</v>
      </c>
      <c r="U152">
        <v>1</v>
      </c>
      <c r="V152">
        <v>1</v>
      </c>
      <c r="W152">
        <v>0</v>
      </c>
      <c r="X152" t="s">
        <v>27</v>
      </c>
      <c r="Y152">
        <v>4</v>
      </c>
    </row>
    <row r="153" spans="2:25" x14ac:dyDescent="0.2">
      <c r="B153">
        <v>8275</v>
      </c>
      <c r="C153">
        <v>1966</v>
      </c>
      <c r="D153" t="s">
        <v>40</v>
      </c>
      <c r="E153" t="s">
        <v>24</v>
      </c>
      <c r="F153" t="s">
        <v>252</v>
      </c>
      <c r="H153">
        <v>1</v>
      </c>
      <c r="I153">
        <v>1</v>
      </c>
      <c r="J153" s="61">
        <v>41884</v>
      </c>
      <c r="K153">
        <v>6</v>
      </c>
      <c r="L153">
        <v>16</v>
      </c>
      <c r="M153">
        <v>0</v>
      </c>
      <c r="N153">
        <v>3</v>
      </c>
      <c r="O153">
        <v>0</v>
      </c>
      <c r="P153">
        <v>0</v>
      </c>
      <c r="Q153">
        <v>1</v>
      </c>
      <c r="R153">
        <v>1</v>
      </c>
      <c r="S153">
        <v>1</v>
      </c>
      <c r="T153">
        <v>2</v>
      </c>
      <c r="U153">
        <v>7</v>
      </c>
      <c r="V153">
        <v>0</v>
      </c>
      <c r="W153">
        <v>0</v>
      </c>
      <c r="X153" t="s">
        <v>27</v>
      </c>
      <c r="Y153">
        <v>0</v>
      </c>
    </row>
    <row r="154" spans="2:25" x14ac:dyDescent="0.2">
      <c r="B154">
        <v>10673</v>
      </c>
      <c r="C154">
        <v>1977</v>
      </c>
      <c r="D154" t="s">
        <v>40</v>
      </c>
      <c r="E154" t="s">
        <v>32</v>
      </c>
      <c r="F154" t="s">
        <v>253</v>
      </c>
      <c r="H154">
        <v>0</v>
      </c>
      <c r="I154">
        <v>1</v>
      </c>
      <c r="J154" s="60" t="s">
        <v>168</v>
      </c>
      <c r="K154">
        <v>6</v>
      </c>
      <c r="L154">
        <v>760</v>
      </c>
      <c r="M154">
        <v>80</v>
      </c>
      <c r="N154">
        <v>466</v>
      </c>
      <c r="O154">
        <v>17</v>
      </c>
      <c r="P154">
        <v>13</v>
      </c>
      <c r="Q154">
        <v>80</v>
      </c>
      <c r="R154">
        <v>1</v>
      </c>
      <c r="S154">
        <v>6</v>
      </c>
      <c r="T154">
        <v>5</v>
      </c>
      <c r="U154">
        <v>3</v>
      </c>
      <c r="V154">
        <v>0</v>
      </c>
      <c r="W154">
        <v>0</v>
      </c>
      <c r="X154" t="s">
        <v>67</v>
      </c>
      <c r="Y154">
        <v>0</v>
      </c>
    </row>
    <row r="155" spans="2:25" x14ac:dyDescent="0.2">
      <c r="B155">
        <v>8799</v>
      </c>
      <c r="C155">
        <v>1985</v>
      </c>
      <c r="D155" t="s">
        <v>40</v>
      </c>
      <c r="E155" t="s">
        <v>32</v>
      </c>
      <c r="F155" t="s">
        <v>254</v>
      </c>
      <c r="H155">
        <v>1</v>
      </c>
      <c r="I155">
        <v>0</v>
      </c>
      <c r="J155" s="60" t="s">
        <v>255</v>
      </c>
      <c r="K155">
        <v>6</v>
      </c>
      <c r="L155">
        <v>70</v>
      </c>
      <c r="M155">
        <v>6</v>
      </c>
      <c r="N155">
        <v>69</v>
      </c>
      <c r="O155">
        <v>2</v>
      </c>
      <c r="P155">
        <v>3</v>
      </c>
      <c r="Q155">
        <v>3</v>
      </c>
      <c r="R155">
        <v>3</v>
      </c>
      <c r="S155">
        <v>3</v>
      </c>
      <c r="T155">
        <v>4</v>
      </c>
      <c r="U155">
        <v>7</v>
      </c>
      <c r="V155">
        <v>0</v>
      </c>
      <c r="W155">
        <v>0</v>
      </c>
      <c r="X155" t="s">
        <v>27</v>
      </c>
      <c r="Y155">
        <v>0</v>
      </c>
    </row>
    <row r="156" spans="2:25" x14ac:dyDescent="0.2">
      <c r="B156">
        <v>67</v>
      </c>
      <c r="C156">
        <v>1973</v>
      </c>
      <c r="D156" t="s">
        <v>53</v>
      </c>
      <c r="E156" t="s">
        <v>28</v>
      </c>
      <c r="F156" t="s">
        <v>256</v>
      </c>
      <c r="H156">
        <v>1</v>
      </c>
      <c r="I156">
        <v>1</v>
      </c>
      <c r="J156" s="60" t="s">
        <v>212</v>
      </c>
      <c r="K156">
        <v>6</v>
      </c>
      <c r="L156">
        <v>68</v>
      </c>
      <c r="M156">
        <v>0</v>
      </c>
      <c r="N156">
        <v>16</v>
      </c>
      <c r="O156">
        <v>0</v>
      </c>
      <c r="P156">
        <v>0</v>
      </c>
      <c r="Q156">
        <v>8</v>
      </c>
      <c r="R156">
        <v>3</v>
      </c>
      <c r="S156">
        <v>2</v>
      </c>
      <c r="T156">
        <v>4</v>
      </c>
      <c r="U156">
        <v>7</v>
      </c>
      <c r="V156">
        <v>0</v>
      </c>
      <c r="W156">
        <v>0</v>
      </c>
      <c r="X156" t="s">
        <v>27</v>
      </c>
      <c r="Y156">
        <v>0</v>
      </c>
    </row>
    <row r="157" spans="2:25" x14ac:dyDescent="0.2">
      <c r="B157">
        <v>9923</v>
      </c>
      <c r="C157">
        <v>1973</v>
      </c>
      <c r="D157" t="s">
        <v>53</v>
      </c>
      <c r="E157" t="s">
        <v>28</v>
      </c>
      <c r="F157" t="s">
        <v>256</v>
      </c>
      <c r="H157">
        <v>1</v>
      </c>
      <c r="I157">
        <v>1</v>
      </c>
      <c r="J157" s="60" t="s">
        <v>212</v>
      </c>
      <c r="K157">
        <v>6</v>
      </c>
      <c r="L157">
        <v>68</v>
      </c>
      <c r="M157">
        <v>0</v>
      </c>
      <c r="N157">
        <v>16</v>
      </c>
      <c r="O157">
        <v>0</v>
      </c>
      <c r="P157">
        <v>0</v>
      </c>
      <c r="Q157">
        <v>8</v>
      </c>
      <c r="R157">
        <v>3</v>
      </c>
      <c r="S157">
        <v>2</v>
      </c>
      <c r="T157">
        <v>4</v>
      </c>
      <c r="U157">
        <v>7</v>
      </c>
      <c r="V157">
        <v>0</v>
      </c>
      <c r="W157">
        <v>0</v>
      </c>
      <c r="X157" t="s">
        <v>27</v>
      </c>
      <c r="Y157">
        <v>0</v>
      </c>
    </row>
    <row r="158" spans="2:25" x14ac:dyDescent="0.2">
      <c r="B158">
        <v>2814</v>
      </c>
      <c r="C158">
        <v>1977</v>
      </c>
      <c r="D158" t="s">
        <v>53</v>
      </c>
      <c r="E158" t="s">
        <v>36</v>
      </c>
      <c r="F158" t="s">
        <v>257</v>
      </c>
      <c r="H158">
        <v>1</v>
      </c>
      <c r="I158">
        <v>0</v>
      </c>
      <c r="J158" s="60" t="s">
        <v>258</v>
      </c>
      <c r="K158">
        <v>6</v>
      </c>
      <c r="L158">
        <v>9</v>
      </c>
      <c r="M158">
        <v>1</v>
      </c>
      <c r="N158">
        <v>5</v>
      </c>
      <c r="O158">
        <v>4</v>
      </c>
      <c r="P158">
        <v>5</v>
      </c>
      <c r="Q158">
        <v>7</v>
      </c>
      <c r="R158">
        <v>1</v>
      </c>
      <c r="S158">
        <v>1</v>
      </c>
      <c r="T158">
        <v>3</v>
      </c>
      <c r="U158">
        <v>7</v>
      </c>
      <c r="V158">
        <v>0</v>
      </c>
      <c r="W158">
        <v>0</v>
      </c>
      <c r="X158" t="s">
        <v>67</v>
      </c>
      <c r="Y158">
        <v>0</v>
      </c>
    </row>
    <row r="159" spans="2:25" x14ac:dyDescent="0.2">
      <c r="B159">
        <v>2711</v>
      </c>
      <c r="C159">
        <v>1977</v>
      </c>
      <c r="D159" t="s">
        <v>53</v>
      </c>
      <c r="E159" t="s">
        <v>36</v>
      </c>
      <c r="F159" t="s">
        <v>257</v>
      </c>
      <c r="H159">
        <v>1</v>
      </c>
      <c r="I159">
        <v>0</v>
      </c>
      <c r="J159" s="60" t="s">
        <v>258</v>
      </c>
      <c r="K159">
        <v>6</v>
      </c>
      <c r="L159">
        <v>9</v>
      </c>
      <c r="M159">
        <v>1</v>
      </c>
      <c r="N159">
        <v>5</v>
      </c>
      <c r="O159">
        <v>4</v>
      </c>
      <c r="P159">
        <v>5</v>
      </c>
      <c r="Q159">
        <v>7</v>
      </c>
      <c r="R159">
        <v>1</v>
      </c>
      <c r="S159">
        <v>1</v>
      </c>
      <c r="T159">
        <v>3</v>
      </c>
      <c r="U159">
        <v>7</v>
      </c>
      <c r="V159">
        <v>0</v>
      </c>
      <c r="W159">
        <v>0</v>
      </c>
      <c r="X159" t="s">
        <v>31</v>
      </c>
      <c r="Y159">
        <v>0</v>
      </c>
    </row>
    <row r="160" spans="2:25" x14ac:dyDescent="0.2">
      <c r="B160">
        <v>4320</v>
      </c>
      <c r="C160">
        <v>1980</v>
      </c>
      <c r="D160" t="s">
        <v>23</v>
      </c>
      <c r="E160" t="s">
        <v>28</v>
      </c>
      <c r="F160" t="s">
        <v>259</v>
      </c>
      <c r="H160">
        <v>0</v>
      </c>
      <c r="I160">
        <v>1</v>
      </c>
      <c r="J160" s="60" t="s">
        <v>260</v>
      </c>
      <c r="K160">
        <v>6</v>
      </c>
      <c r="L160">
        <v>325</v>
      </c>
      <c r="M160">
        <v>83</v>
      </c>
      <c r="N160">
        <v>300</v>
      </c>
      <c r="O160">
        <v>86</v>
      </c>
      <c r="P160">
        <v>58</v>
      </c>
      <c r="Q160">
        <v>91</v>
      </c>
      <c r="R160">
        <v>1</v>
      </c>
      <c r="S160">
        <v>6</v>
      </c>
      <c r="T160">
        <v>12</v>
      </c>
      <c r="U160">
        <v>3</v>
      </c>
      <c r="V160">
        <v>0</v>
      </c>
      <c r="W160">
        <v>0</v>
      </c>
      <c r="X160" t="s">
        <v>27</v>
      </c>
      <c r="Y160">
        <v>0</v>
      </c>
    </row>
    <row r="161" spans="2:25" x14ac:dyDescent="0.2">
      <c r="B161">
        <v>10451</v>
      </c>
      <c r="C161">
        <v>1966</v>
      </c>
      <c r="D161" t="s">
        <v>23</v>
      </c>
      <c r="E161" t="s">
        <v>36</v>
      </c>
      <c r="F161" t="s">
        <v>261</v>
      </c>
      <c r="H161">
        <v>1</v>
      </c>
      <c r="I161">
        <v>1</v>
      </c>
      <c r="J161" s="61">
        <v>41611</v>
      </c>
      <c r="K161">
        <v>6</v>
      </c>
      <c r="L161">
        <v>9</v>
      </c>
      <c r="M161">
        <v>1</v>
      </c>
      <c r="N161">
        <v>3</v>
      </c>
      <c r="O161">
        <v>0</v>
      </c>
      <c r="P161">
        <v>4</v>
      </c>
      <c r="Q161">
        <v>8</v>
      </c>
      <c r="R161">
        <v>1</v>
      </c>
      <c r="S161">
        <v>0</v>
      </c>
      <c r="T161">
        <v>3</v>
      </c>
      <c r="U161">
        <v>6</v>
      </c>
      <c r="V161">
        <v>0</v>
      </c>
      <c r="W161">
        <v>0</v>
      </c>
      <c r="X161" t="s">
        <v>67</v>
      </c>
      <c r="Y161">
        <v>0</v>
      </c>
    </row>
    <row r="162" spans="2:25" x14ac:dyDescent="0.2">
      <c r="B162">
        <v>4198</v>
      </c>
      <c r="C162">
        <v>1966</v>
      </c>
      <c r="D162" t="s">
        <v>23</v>
      </c>
      <c r="E162" t="s">
        <v>36</v>
      </c>
      <c r="F162" t="s">
        <v>261</v>
      </c>
      <c r="H162">
        <v>1</v>
      </c>
      <c r="I162">
        <v>1</v>
      </c>
      <c r="J162" s="61">
        <v>41611</v>
      </c>
      <c r="K162">
        <v>6</v>
      </c>
      <c r="L162">
        <v>9</v>
      </c>
      <c r="M162">
        <v>1</v>
      </c>
      <c r="N162">
        <v>3</v>
      </c>
      <c r="O162">
        <v>0</v>
      </c>
      <c r="P162">
        <v>4</v>
      </c>
      <c r="Q162">
        <v>8</v>
      </c>
      <c r="R162">
        <v>1</v>
      </c>
      <c r="S162">
        <v>0</v>
      </c>
      <c r="T162">
        <v>3</v>
      </c>
      <c r="U162">
        <v>6</v>
      </c>
      <c r="V162">
        <v>0</v>
      </c>
      <c r="W162">
        <v>0</v>
      </c>
      <c r="X162" t="s">
        <v>27</v>
      </c>
      <c r="Y162">
        <v>0</v>
      </c>
    </row>
    <row r="163" spans="2:25" x14ac:dyDescent="0.2">
      <c r="B163">
        <v>10814</v>
      </c>
      <c r="C163">
        <v>1948</v>
      </c>
      <c r="D163" t="s">
        <v>23</v>
      </c>
      <c r="E163" t="s">
        <v>36</v>
      </c>
      <c r="F163" t="s">
        <v>262</v>
      </c>
      <c r="H163">
        <v>0</v>
      </c>
      <c r="I163">
        <v>0</v>
      </c>
      <c r="J163" s="60" t="s">
        <v>263</v>
      </c>
      <c r="K163">
        <v>6</v>
      </c>
      <c r="L163">
        <v>303</v>
      </c>
      <c r="M163">
        <v>23</v>
      </c>
      <c r="N163">
        <v>751</v>
      </c>
      <c r="O163">
        <v>82</v>
      </c>
      <c r="P163">
        <v>26</v>
      </c>
      <c r="Q163">
        <v>191</v>
      </c>
      <c r="R163">
        <v>1</v>
      </c>
      <c r="S163">
        <v>6</v>
      </c>
      <c r="T163">
        <v>13</v>
      </c>
      <c r="U163">
        <v>4</v>
      </c>
      <c r="V163">
        <v>1</v>
      </c>
      <c r="W163">
        <v>0</v>
      </c>
      <c r="X163" t="s">
        <v>27</v>
      </c>
      <c r="Y163">
        <v>0</v>
      </c>
    </row>
    <row r="164" spans="2:25" x14ac:dyDescent="0.2">
      <c r="B164">
        <v>944</v>
      </c>
      <c r="C164">
        <v>1963</v>
      </c>
      <c r="D164" t="s">
        <v>23</v>
      </c>
      <c r="E164" t="s">
        <v>32</v>
      </c>
      <c r="F164" t="s">
        <v>264</v>
      </c>
      <c r="H164">
        <v>0</v>
      </c>
      <c r="I164">
        <v>1</v>
      </c>
      <c r="J164" s="61">
        <v>41487</v>
      </c>
      <c r="K164">
        <v>6</v>
      </c>
      <c r="L164">
        <v>121</v>
      </c>
      <c r="M164">
        <v>103</v>
      </c>
      <c r="N164">
        <v>69</v>
      </c>
      <c r="O164">
        <v>8</v>
      </c>
      <c r="P164">
        <v>44</v>
      </c>
      <c r="Q164">
        <v>48</v>
      </c>
      <c r="R164">
        <v>1</v>
      </c>
      <c r="S164">
        <v>4</v>
      </c>
      <c r="T164">
        <v>7</v>
      </c>
      <c r="U164">
        <v>4</v>
      </c>
      <c r="V164">
        <v>0</v>
      </c>
      <c r="W164">
        <v>0</v>
      </c>
      <c r="X164" t="s">
        <v>27</v>
      </c>
      <c r="Y164">
        <v>0</v>
      </c>
    </row>
    <row r="165" spans="2:25" x14ac:dyDescent="0.2">
      <c r="B165">
        <v>8151</v>
      </c>
      <c r="C165">
        <v>1991</v>
      </c>
      <c r="D165" t="s">
        <v>118</v>
      </c>
      <c r="E165" t="s">
        <v>32</v>
      </c>
      <c r="F165" t="s">
        <v>265</v>
      </c>
      <c r="H165">
        <v>0</v>
      </c>
      <c r="I165">
        <v>0</v>
      </c>
      <c r="J165" s="60" t="s">
        <v>266</v>
      </c>
      <c r="K165">
        <v>6</v>
      </c>
      <c r="L165">
        <v>16</v>
      </c>
      <c r="M165">
        <v>36</v>
      </c>
      <c r="N165">
        <v>21</v>
      </c>
      <c r="O165">
        <v>20</v>
      </c>
      <c r="P165">
        <v>62</v>
      </c>
      <c r="Q165">
        <v>108</v>
      </c>
      <c r="R165">
        <v>1</v>
      </c>
      <c r="S165">
        <v>4</v>
      </c>
      <c r="T165">
        <v>3</v>
      </c>
      <c r="U165">
        <v>8</v>
      </c>
      <c r="V165">
        <v>0</v>
      </c>
      <c r="W165">
        <v>0</v>
      </c>
      <c r="X165" t="s">
        <v>27</v>
      </c>
      <c r="Y165">
        <v>0</v>
      </c>
    </row>
    <row r="166" spans="2:25" x14ac:dyDescent="0.2">
      <c r="B166">
        <v>6184</v>
      </c>
      <c r="C166">
        <v>1970</v>
      </c>
      <c r="D166" t="s">
        <v>40</v>
      </c>
      <c r="E166" t="s">
        <v>32</v>
      </c>
      <c r="F166" t="s">
        <v>267</v>
      </c>
      <c r="H166">
        <v>0</v>
      </c>
      <c r="I166">
        <v>0</v>
      </c>
      <c r="J166" s="61">
        <v>41255</v>
      </c>
      <c r="K166">
        <v>6</v>
      </c>
      <c r="L166">
        <v>561</v>
      </c>
      <c r="M166">
        <v>64</v>
      </c>
      <c r="N166">
        <v>785</v>
      </c>
      <c r="O166">
        <v>84</v>
      </c>
      <c r="P166">
        <v>128</v>
      </c>
      <c r="Q166">
        <v>48</v>
      </c>
      <c r="R166">
        <v>1</v>
      </c>
      <c r="S166">
        <v>3</v>
      </c>
      <c r="T166">
        <v>8</v>
      </c>
      <c r="U166">
        <v>1</v>
      </c>
      <c r="V166">
        <v>0</v>
      </c>
      <c r="W166">
        <v>0</v>
      </c>
      <c r="X166" t="s">
        <v>27</v>
      </c>
      <c r="Y166">
        <v>0</v>
      </c>
    </row>
    <row r="167" spans="2:25" x14ac:dyDescent="0.2">
      <c r="B167">
        <v>3498</v>
      </c>
      <c r="C167">
        <v>1977</v>
      </c>
      <c r="D167" t="s">
        <v>40</v>
      </c>
      <c r="E167" t="s">
        <v>32</v>
      </c>
      <c r="F167" t="s">
        <v>268</v>
      </c>
      <c r="H167">
        <v>0</v>
      </c>
      <c r="I167">
        <v>1</v>
      </c>
      <c r="J167" s="60" t="s">
        <v>269</v>
      </c>
      <c r="K167">
        <v>6</v>
      </c>
      <c r="L167">
        <v>462</v>
      </c>
      <c r="M167">
        <v>61</v>
      </c>
      <c r="N167">
        <v>184</v>
      </c>
      <c r="O167">
        <v>10</v>
      </c>
      <c r="P167">
        <v>53</v>
      </c>
      <c r="Q167">
        <v>107</v>
      </c>
      <c r="R167">
        <v>4</v>
      </c>
      <c r="S167">
        <v>7</v>
      </c>
      <c r="T167">
        <v>9</v>
      </c>
      <c r="U167">
        <v>6</v>
      </c>
      <c r="V167">
        <v>1</v>
      </c>
      <c r="W167">
        <v>0</v>
      </c>
      <c r="X167" t="s">
        <v>27</v>
      </c>
      <c r="Y167">
        <v>1</v>
      </c>
    </row>
    <row r="168" spans="2:25" x14ac:dyDescent="0.2">
      <c r="B168">
        <v>2870</v>
      </c>
      <c r="C168">
        <v>1974</v>
      </c>
      <c r="D168" t="s">
        <v>23</v>
      </c>
      <c r="E168" t="s">
        <v>32</v>
      </c>
      <c r="F168" t="s">
        <v>270</v>
      </c>
      <c r="H168">
        <v>0</v>
      </c>
      <c r="I168">
        <v>1</v>
      </c>
      <c r="J168" s="60" t="s">
        <v>271</v>
      </c>
      <c r="K168">
        <v>6</v>
      </c>
      <c r="L168">
        <v>376</v>
      </c>
      <c r="M168">
        <v>0</v>
      </c>
      <c r="N168">
        <v>38</v>
      </c>
      <c r="O168">
        <v>11</v>
      </c>
      <c r="P168">
        <v>8</v>
      </c>
      <c r="Q168">
        <v>69</v>
      </c>
      <c r="R168">
        <v>5</v>
      </c>
      <c r="S168">
        <v>6</v>
      </c>
      <c r="T168">
        <v>6</v>
      </c>
      <c r="U168">
        <v>6</v>
      </c>
      <c r="V168">
        <v>0</v>
      </c>
      <c r="W168">
        <v>0</v>
      </c>
      <c r="X168" t="s">
        <v>27</v>
      </c>
      <c r="Y168">
        <v>0</v>
      </c>
    </row>
    <row r="169" spans="2:25" x14ac:dyDescent="0.2">
      <c r="B169">
        <v>7342</v>
      </c>
      <c r="C169">
        <v>1962</v>
      </c>
      <c r="D169" t="s">
        <v>43</v>
      </c>
      <c r="E169" t="s">
        <v>55</v>
      </c>
      <c r="F169" t="s">
        <v>272</v>
      </c>
      <c r="H169">
        <v>0</v>
      </c>
      <c r="I169">
        <v>1</v>
      </c>
      <c r="J169" s="61">
        <v>41161</v>
      </c>
      <c r="K169">
        <v>6</v>
      </c>
      <c r="L169">
        <v>341</v>
      </c>
      <c r="M169">
        <v>142</v>
      </c>
      <c r="N169">
        <v>113</v>
      </c>
      <c r="O169">
        <v>259</v>
      </c>
      <c r="P169">
        <v>151</v>
      </c>
      <c r="Q169">
        <v>66</v>
      </c>
      <c r="R169">
        <v>3</v>
      </c>
      <c r="S169">
        <v>6</v>
      </c>
      <c r="T169">
        <v>12</v>
      </c>
      <c r="U169">
        <v>5</v>
      </c>
      <c r="V169">
        <v>0</v>
      </c>
      <c r="W169">
        <v>0</v>
      </c>
      <c r="X169" t="s">
        <v>27</v>
      </c>
      <c r="Y169">
        <v>0</v>
      </c>
    </row>
    <row r="170" spans="2:25" x14ac:dyDescent="0.2">
      <c r="B170">
        <v>1911</v>
      </c>
      <c r="C170">
        <v>1988</v>
      </c>
      <c r="D170" t="s">
        <v>23</v>
      </c>
      <c r="E170" t="s">
        <v>36</v>
      </c>
      <c r="F170" t="s">
        <v>273</v>
      </c>
      <c r="H170">
        <v>0</v>
      </c>
      <c r="I170">
        <v>0</v>
      </c>
      <c r="J170" s="61">
        <v>41038</v>
      </c>
      <c r="K170">
        <v>6</v>
      </c>
      <c r="L170">
        <v>595</v>
      </c>
      <c r="M170">
        <v>97</v>
      </c>
      <c r="N170">
        <v>291</v>
      </c>
      <c r="O170">
        <v>127</v>
      </c>
      <c r="P170">
        <v>133</v>
      </c>
      <c r="Q170">
        <v>121</v>
      </c>
      <c r="R170">
        <v>1</v>
      </c>
      <c r="S170">
        <v>11</v>
      </c>
      <c r="T170">
        <v>12</v>
      </c>
      <c r="U170">
        <v>6</v>
      </c>
      <c r="V170">
        <v>0</v>
      </c>
      <c r="W170">
        <v>0</v>
      </c>
      <c r="X170" t="s">
        <v>46</v>
      </c>
      <c r="Y170">
        <v>0</v>
      </c>
    </row>
    <row r="171" spans="2:25" x14ac:dyDescent="0.2">
      <c r="B171">
        <v>10862</v>
      </c>
      <c r="C171">
        <v>1961</v>
      </c>
      <c r="D171" t="s">
        <v>53</v>
      </c>
      <c r="E171" t="s">
        <v>32</v>
      </c>
      <c r="F171" t="s">
        <v>274</v>
      </c>
      <c r="H171">
        <v>0</v>
      </c>
      <c r="I171">
        <v>1</v>
      </c>
      <c r="J171" s="60" t="s">
        <v>275</v>
      </c>
      <c r="K171">
        <v>6</v>
      </c>
      <c r="L171">
        <v>179</v>
      </c>
      <c r="M171">
        <v>8</v>
      </c>
      <c r="N171">
        <v>83</v>
      </c>
      <c r="O171">
        <v>19</v>
      </c>
      <c r="P171">
        <v>11</v>
      </c>
      <c r="Q171">
        <v>26</v>
      </c>
      <c r="R171">
        <v>5</v>
      </c>
      <c r="S171">
        <v>1</v>
      </c>
      <c r="T171">
        <v>9</v>
      </c>
      <c r="U171">
        <v>2</v>
      </c>
      <c r="V171">
        <v>0</v>
      </c>
      <c r="W171">
        <v>0</v>
      </c>
      <c r="X171" t="s">
        <v>27</v>
      </c>
      <c r="Y171">
        <v>0</v>
      </c>
    </row>
    <row r="172" spans="2:25" x14ac:dyDescent="0.2">
      <c r="B172">
        <v>2546</v>
      </c>
      <c r="C172">
        <v>1978</v>
      </c>
      <c r="D172" t="s">
        <v>43</v>
      </c>
      <c r="E172" t="s">
        <v>28</v>
      </c>
      <c r="F172" t="s">
        <v>276</v>
      </c>
      <c r="H172">
        <v>0</v>
      </c>
      <c r="I172">
        <v>1</v>
      </c>
      <c r="J172" s="60" t="s">
        <v>277</v>
      </c>
      <c r="K172">
        <v>7</v>
      </c>
      <c r="L172">
        <v>23</v>
      </c>
      <c r="M172">
        <v>4</v>
      </c>
      <c r="N172">
        <v>5</v>
      </c>
      <c r="O172">
        <v>10</v>
      </c>
      <c r="P172">
        <v>5</v>
      </c>
      <c r="Q172">
        <v>23</v>
      </c>
      <c r="R172">
        <v>1</v>
      </c>
      <c r="S172">
        <v>1</v>
      </c>
      <c r="T172">
        <v>4</v>
      </c>
      <c r="U172">
        <v>3</v>
      </c>
      <c r="V172">
        <v>0</v>
      </c>
      <c r="W172">
        <v>0</v>
      </c>
      <c r="X172" t="s">
        <v>27</v>
      </c>
      <c r="Y172">
        <v>0</v>
      </c>
    </row>
    <row r="173" spans="2:25" x14ac:dyDescent="0.2">
      <c r="B173">
        <v>3005</v>
      </c>
      <c r="C173">
        <v>1993</v>
      </c>
      <c r="D173" t="s">
        <v>23</v>
      </c>
      <c r="E173" t="s">
        <v>28</v>
      </c>
      <c r="F173" t="s">
        <v>278</v>
      </c>
      <c r="H173">
        <v>0</v>
      </c>
      <c r="I173">
        <v>0</v>
      </c>
      <c r="J173" s="61">
        <v>41644</v>
      </c>
      <c r="K173">
        <v>7</v>
      </c>
      <c r="L173">
        <v>530</v>
      </c>
      <c r="M173">
        <v>117</v>
      </c>
      <c r="N173">
        <v>678</v>
      </c>
      <c r="O173">
        <v>134</v>
      </c>
      <c r="P173">
        <v>44</v>
      </c>
      <c r="Q173">
        <v>147</v>
      </c>
      <c r="R173">
        <v>1</v>
      </c>
      <c r="S173">
        <v>4</v>
      </c>
      <c r="T173">
        <v>8</v>
      </c>
      <c r="U173">
        <v>1</v>
      </c>
      <c r="V173">
        <v>1</v>
      </c>
      <c r="W173">
        <v>0</v>
      </c>
      <c r="X173" t="s">
        <v>27</v>
      </c>
      <c r="Y173">
        <v>2</v>
      </c>
    </row>
    <row r="174" spans="2:25" x14ac:dyDescent="0.2">
      <c r="B174">
        <v>8318</v>
      </c>
      <c r="C174">
        <v>1980</v>
      </c>
      <c r="D174" t="s">
        <v>23</v>
      </c>
      <c r="E174" t="s">
        <v>36</v>
      </c>
      <c r="F174" t="s">
        <v>279</v>
      </c>
      <c r="H174">
        <v>0</v>
      </c>
      <c r="I174">
        <v>0</v>
      </c>
      <c r="J174" s="61">
        <v>41699</v>
      </c>
      <c r="K174">
        <v>7</v>
      </c>
      <c r="L174">
        <v>594</v>
      </c>
      <c r="M174">
        <v>134</v>
      </c>
      <c r="N174">
        <v>786</v>
      </c>
      <c r="O174">
        <v>33</v>
      </c>
      <c r="P174">
        <v>134</v>
      </c>
      <c r="Q174">
        <v>57</v>
      </c>
      <c r="R174">
        <v>0</v>
      </c>
      <c r="S174">
        <v>5</v>
      </c>
      <c r="T174">
        <v>8</v>
      </c>
      <c r="U174">
        <v>1</v>
      </c>
      <c r="V174">
        <v>0</v>
      </c>
      <c r="W174">
        <v>0</v>
      </c>
      <c r="X174" t="s">
        <v>27</v>
      </c>
      <c r="Y174">
        <v>1</v>
      </c>
    </row>
    <row r="175" spans="2:25" x14ac:dyDescent="0.2">
      <c r="B175">
        <v>2930</v>
      </c>
      <c r="C175">
        <v>1979</v>
      </c>
      <c r="D175" t="s">
        <v>53</v>
      </c>
      <c r="E175" t="s">
        <v>28</v>
      </c>
      <c r="F175" t="s">
        <v>280</v>
      </c>
      <c r="H175">
        <v>0</v>
      </c>
      <c r="I175">
        <v>0</v>
      </c>
      <c r="J175" s="60" t="s">
        <v>203</v>
      </c>
      <c r="K175">
        <v>7</v>
      </c>
      <c r="L175">
        <v>852</v>
      </c>
      <c r="M175">
        <v>60</v>
      </c>
      <c r="N175">
        <v>207</v>
      </c>
      <c r="O175">
        <v>78</v>
      </c>
      <c r="P175">
        <v>36</v>
      </c>
      <c r="Q175">
        <v>48</v>
      </c>
      <c r="R175">
        <v>2</v>
      </c>
      <c r="S175">
        <v>2</v>
      </c>
      <c r="T175">
        <v>10</v>
      </c>
      <c r="U175">
        <v>5</v>
      </c>
      <c r="V175">
        <v>0</v>
      </c>
      <c r="W175">
        <v>0</v>
      </c>
      <c r="X175" t="s">
        <v>67</v>
      </c>
      <c r="Y175">
        <v>0</v>
      </c>
    </row>
    <row r="176" spans="2:25" x14ac:dyDescent="0.2">
      <c r="B176">
        <v>8216</v>
      </c>
      <c r="C176">
        <v>1973</v>
      </c>
      <c r="D176" t="s">
        <v>53</v>
      </c>
      <c r="E176" t="s">
        <v>32</v>
      </c>
      <c r="F176" t="s">
        <v>281</v>
      </c>
      <c r="H176">
        <v>1</v>
      </c>
      <c r="I176">
        <v>1</v>
      </c>
      <c r="J176" s="61">
        <v>41588</v>
      </c>
      <c r="K176">
        <v>7</v>
      </c>
      <c r="L176">
        <v>158</v>
      </c>
      <c r="M176">
        <v>0</v>
      </c>
      <c r="N176">
        <v>76</v>
      </c>
      <c r="O176">
        <v>13</v>
      </c>
      <c r="P176">
        <v>7</v>
      </c>
      <c r="Q176">
        <v>71</v>
      </c>
      <c r="R176">
        <v>6</v>
      </c>
      <c r="S176">
        <v>4</v>
      </c>
      <c r="T176">
        <v>3</v>
      </c>
      <c r="U176">
        <v>5</v>
      </c>
      <c r="V176">
        <v>0</v>
      </c>
      <c r="W176">
        <v>0</v>
      </c>
      <c r="X176" t="s">
        <v>38</v>
      </c>
      <c r="Y176">
        <v>0</v>
      </c>
    </row>
    <row r="177" spans="2:25" x14ac:dyDescent="0.2">
      <c r="B177">
        <v>1212</v>
      </c>
      <c r="C177">
        <v>1974</v>
      </c>
      <c r="D177" t="s">
        <v>23</v>
      </c>
      <c r="E177" t="s">
        <v>32</v>
      </c>
      <c r="F177" t="s">
        <v>282</v>
      </c>
      <c r="H177">
        <v>1</v>
      </c>
      <c r="I177">
        <v>0</v>
      </c>
      <c r="J177" s="60" t="s">
        <v>283</v>
      </c>
      <c r="K177">
        <v>7</v>
      </c>
      <c r="L177">
        <v>384</v>
      </c>
      <c r="M177">
        <v>25</v>
      </c>
      <c r="N177">
        <v>292</v>
      </c>
      <c r="O177">
        <v>130</v>
      </c>
      <c r="P177">
        <v>41</v>
      </c>
      <c r="Q177">
        <v>64</v>
      </c>
      <c r="R177">
        <v>3</v>
      </c>
      <c r="S177">
        <v>8</v>
      </c>
      <c r="T177">
        <v>6</v>
      </c>
      <c r="U177">
        <v>6</v>
      </c>
      <c r="V177">
        <v>0</v>
      </c>
      <c r="W177">
        <v>0</v>
      </c>
      <c r="X177" t="s">
        <v>27</v>
      </c>
      <c r="Y177">
        <v>1</v>
      </c>
    </row>
    <row r="178" spans="2:25" x14ac:dyDescent="0.2">
      <c r="B178">
        <v>2541</v>
      </c>
      <c r="C178">
        <v>1977</v>
      </c>
      <c r="D178" t="s">
        <v>23</v>
      </c>
      <c r="E178" t="s">
        <v>32</v>
      </c>
      <c r="F178" t="s">
        <v>284</v>
      </c>
      <c r="H178">
        <v>1</v>
      </c>
      <c r="I178">
        <v>0</v>
      </c>
      <c r="J178" s="61">
        <v>41523</v>
      </c>
      <c r="K178">
        <v>7</v>
      </c>
      <c r="L178">
        <v>14</v>
      </c>
      <c r="M178">
        <v>7</v>
      </c>
      <c r="N178">
        <v>11</v>
      </c>
      <c r="O178">
        <v>11</v>
      </c>
      <c r="P178">
        <v>0</v>
      </c>
      <c r="Q178">
        <v>5</v>
      </c>
      <c r="R178">
        <v>2</v>
      </c>
      <c r="S178">
        <v>2</v>
      </c>
      <c r="T178">
        <v>3</v>
      </c>
      <c r="U178">
        <v>8</v>
      </c>
      <c r="V178">
        <v>0</v>
      </c>
      <c r="W178">
        <v>0</v>
      </c>
      <c r="X178" t="s">
        <v>27</v>
      </c>
      <c r="Y178">
        <v>0</v>
      </c>
    </row>
    <row r="179" spans="2:25" x14ac:dyDescent="0.2">
      <c r="B179">
        <v>10659</v>
      </c>
      <c r="C179">
        <v>1980</v>
      </c>
      <c r="D179" t="s">
        <v>43</v>
      </c>
      <c r="E179" t="s">
        <v>36</v>
      </c>
      <c r="F179" t="s">
        <v>239</v>
      </c>
      <c r="H179">
        <v>1</v>
      </c>
      <c r="I179">
        <v>0</v>
      </c>
      <c r="J179" s="61">
        <v>41460</v>
      </c>
      <c r="K179">
        <v>7</v>
      </c>
      <c r="L179">
        <v>2</v>
      </c>
      <c r="M179">
        <v>8</v>
      </c>
      <c r="N179">
        <v>11</v>
      </c>
      <c r="O179">
        <v>3</v>
      </c>
      <c r="P179">
        <v>8</v>
      </c>
      <c r="Q179">
        <v>21</v>
      </c>
      <c r="R179">
        <v>4</v>
      </c>
      <c r="S179">
        <v>3</v>
      </c>
      <c r="T179">
        <v>2</v>
      </c>
      <c r="U179">
        <v>7</v>
      </c>
      <c r="V179">
        <v>0</v>
      </c>
      <c r="W179">
        <v>0</v>
      </c>
      <c r="X179" t="s">
        <v>50</v>
      </c>
      <c r="Y179">
        <v>0</v>
      </c>
    </row>
    <row r="180" spans="2:25" x14ac:dyDescent="0.2">
      <c r="B180">
        <v>10905</v>
      </c>
      <c r="C180">
        <v>1956</v>
      </c>
      <c r="D180" t="s">
        <v>23</v>
      </c>
      <c r="E180" t="s">
        <v>36</v>
      </c>
      <c r="F180" t="s">
        <v>285</v>
      </c>
      <c r="H180">
        <v>1</v>
      </c>
      <c r="I180">
        <v>1</v>
      </c>
      <c r="J180" s="60" t="s">
        <v>243</v>
      </c>
      <c r="K180">
        <v>7</v>
      </c>
      <c r="L180">
        <v>194</v>
      </c>
      <c r="M180">
        <v>2</v>
      </c>
      <c r="N180">
        <v>56</v>
      </c>
      <c r="O180">
        <v>0</v>
      </c>
      <c r="P180">
        <v>0</v>
      </c>
      <c r="Q180">
        <v>0</v>
      </c>
      <c r="R180">
        <v>5</v>
      </c>
      <c r="S180">
        <v>4</v>
      </c>
      <c r="T180">
        <v>6</v>
      </c>
      <c r="U180">
        <v>8</v>
      </c>
      <c r="V180">
        <v>1</v>
      </c>
      <c r="W180">
        <v>0</v>
      </c>
      <c r="X180" t="s">
        <v>27</v>
      </c>
      <c r="Y180">
        <v>0</v>
      </c>
    </row>
    <row r="181" spans="2:25" x14ac:dyDescent="0.2">
      <c r="B181">
        <v>8910</v>
      </c>
      <c r="C181">
        <v>1956</v>
      </c>
      <c r="D181" t="s">
        <v>23</v>
      </c>
      <c r="E181" t="s">
        <v>36</v>
      </c>
      <c r="F181" t="s">
        <v>285</v>
      </c>
      <c r="H181">
        <v>1</v>
      </c>
      <c r="I181">
        <v>1</v>
      </c>
      <c r="J181" s="60" t="s">
        <v>243</v>
      </c>
      <c r="K181">
        <v>7</v>
      </c>
      <c r="L181">
        <v>194</v>
      </c>
      <c r="M181">
        <v>2</v>
      </c>
      <c r="N181">
        <v>56</v>
      </c>
      <c r="O181">
        <v>0</v>
      </c>
      <c r="P181">
        <v>0</v>
      </c>
      <c r="Q181">
        <v>0</v>
      </c>
      <c r="R181">
        <v>5</v>
      </c>
      <c r="S181">
        <v>4</v>
      </c>
      <c r="T181">
        <v>6</v>
      </c>
      <c r="U181">
        <v>8</v>
      </c>
      <c r="V181">
        <v>1</v>
      </c>
      <c r="W181">
        <v>0</v>
      </c>
      <c r="X181" t="s">
        <v>27</v>
      </c>
      <c r="Y181">
        <v>0</v>
      </c>
    </row>
    <row r="182" spans="2:25" x14ac:dyDescent="0.2">
      <c r="B182">
        <v>7349</v>
      </c>
      <c r="C182">
        <v>1974</v>
      </c>
      <c r="D182" t="s">
        <v>118</v>
      </c>
      <c r="E182" t="s">
        <v>36</v>
      </c>
      <c r="F182" t="s">
        <v>286</v>
      </c>
      <c r="H182">
        <v>1</v>
      </c>
      <c r="I182">
        <v>0</v>
      </c>
      <c r="J182" s="61">
        <v>40949</v>
      </c>
      <c r="K182">
        <v>7</v>
      </c>
      <c r="L182">
        <v>6</v>
      </c>
      <c r="M182">
        <v>17</v>
      </c>
      <c r="N182">
        <v>16</v>
      </c>
      <c r="O182">
        <v>6</v>
      </c>
      <c r="P182">
        <v>16</v>
      </c>
      <c r="Q182">
        <v>42</v>
      </c>
      <c r="R182">
        <v>4</v>
      </c>
      <c r="S182">
        <v>3</v>
      </c>
      <c r="T182">
        <v>3</v>
      </c>
      <c r="U182">
        <v>8</v>
      </c>
      <c r="V182">
        <v>1</v>
      </c>
      <c r="W182">
        <v>0</v>
      </c>
      <c r="X182" t="s">
        <v>27</v>
      </c>
      <c r="Y182">
        <v>0</v>
      </c>
    </row>
    <row r="183" spans="2:25" x14ac:dyDescent="0.2">
      <c r="B183">
        <v>7872</v>
      </c>
      <c r="C183">
        <v>1976</v>
      </c>
      <c r="D183" t="s">
        <v>40</v>
      </c>
      <c r="E183" t="s">
        <v>32</v>
      </c>
      <c r="F183" t="s">
        <v>287</v>
      </c>
      <c r="H183">
        <v>0</v>
      </c>
      <c r="I183">
        <v>0</v>
      </c>
      <c r="J183" s="61">
        <v>41252</v>
      </c>
      <c r="K183">
        <v>7</v>
      </c>
      <c r="L183">
        <v>179</v>
      </c>
      <c r="M183">
        <v>21</v>
      </c>
      <c r="N183">
        <v>273</v>
      </c>
      <c r="O183">
        <v>0</v>
      </c>
      <c r="P183">
        <v>21</v>
      </c>
      <c r="Q183">
        <v>63</v>
      </c>
      <c r="R183">
        <v>1</v>
      </c>
      <c r="S183">
        <v>6</v>
      </c>
      <c r="T183">
        <v>6</v>
      </c>
      <c r="U183">
        <v>5</v>
      </c>
      <c r="V183">
        <v>1</v>
      </c>
      <c r="W183">
        <v>0</v>
      </c>
      <c r="X183" t="s">
        <v>27</v>
      </c>
      <c r="Y183">
        <v>3</v>
      </c>
    </row>
    <row r="184" spans="2:25" x14ac:dyDescent="0.2">
      <c r="B184">
        <v>4290</v>
      </c>
      <c r="C184">
        <v>1973</v>
      </c>
      <c r="D184" t="s">
        <v>23</v>
      </c>
      <c r="E184" t="s">
        <v>32</v>
      </c>
      <c r="F184" t="s">
        <v>288</v>
      </c>
      <c r="H184">
        <v>1</v>
      </c>
      <c r="I184">
        <v>0</v>
      </c>
      <c r="J184" s="60" t="s">
        <v>289</v>
      </c>
      <c r="K184">
        <v>8</v>
      </c>
      <c r="L184">
        <v>1</v>
      </c>
      <c r="M184">
        <v>3</v>
      </c>
      <c r="N184">
        <v>8</v>
      </c>
      <c r="O184">
        <v>2</v>
      </c>
      <c r="P184">
        <v>5</v>
      </c>
      <c r="Q184">
        <v>5</v>
      </c>
      <c r="R184">
        <v>1</v>
      </c>
      <c r="S184">
        <v>1</v>
      </c>
      <c r="T184">
        <v>2</v>
      </c>
      <c r="U184">
        <v>7</v>
      </c>
      <c r="V184">
        <v>0</v>
      </c>
      <c r="W184">
        <v>0</v>
      </c>
      <c r="X184" t="s">
        <v>31</v>
      </c>
      <c r="Y184">
        <v>0</v>
      </c>
    </row>
    <row r="185" spans="2:25" x14ac:dyDescent="0.2">
      <c r="B185">
        <v>7408</v>
      </c>
      <c r="C185">
        <v>1953</v>
      </c>
      <c r="D185" t="s">
        <v>40</v>
      </c>
      <c r="E185" t="s">
        <v>32</v>
      </c>
      <c r="F185" t="s">
        <v>290</v>
      </c>
      <c r="H185">
        <v>0</v>
      </c>
      <c r="I185">
        <v>1</v>
      </c>
      <c r="J185" s="61">
        <v>41701</v>
      </c>
      <c r="K185">
        <v>8</v>
      </c>
      <c r="L185">
        <v>216</v>
      </c>
      <c r="M185">
        <v>2</v>
      </c>
      <c r="N185">
        <v>6</v>
      </c>
      <c r="O185">
        <v>0</v>
      </c>
      <c r="P185">
        <v>0</v>
      </c>
      <c r="Q185">
        <v>9</v>
      </c>
      <c r="R185">
        <v>2</v>
      </c>
      <c r="S185">
        <v>5</v>
      </c>
      <c r="T185">
        <v>4</v>
      </c>
      <c r="U185">
        <v>7</v>
      </c>
      <c r="V185">
        <v>0</v>
      </c>
      <c r="W185">
        <v>0</v>
      </c>
      <c r="X185" t="s">
        <v>67</v>
      </c>
      <c r="Y185">
        <v>0</v>
      </c>
    </row>
    <row r="186" spans="2:25" x14ac:dyDescent="0.2">
      <c r="B186">
        <v>9986</v>
      </c>
      <c r="C186">
        <v>1983</v>
      </c>
      <c r="D186" t="s">
        <v>23</v>
      </c>
      <c r="E186" t="s">
        <v>36</v>
      </c>
      <c r="F186" t="s">
        <v>291</v>
      </c>
      <c r="H186">
        <v>1</v>
      </c>
      <c r="I186">
        <v>0</v>
      </c>
      <c r="J186" s="60" t="s">
        <v>292</v>
      </c>
      <c r="K186">
        <v>8</v>
      </c>
      <c r="L186">
        <v>16</v>
      </c>
      <c r="M186">
        <v>0</v>
      </c>
      <c r="N186">
        <v>23</v>
      </c>
      <c r="O186">
        <v>3</v>
      </c>
      <c r="P186">
        <v>2</v>
      </c>
      <c r="Q186">
        <v>10</v>
      </c>
      <c r="R186">
        <v>3</v>
      </c>
      <c r="S186">
        <v>4</v>
      </c>
      <c r="T186">
        <v>2</v>
      </c>
      <c r="U186">
        <v>7</v>
      </c>
      <c r="V186">
        <v>1</v>
      </c>
      <c r="W186">
        <v>0</v>
      </c>
      <c r="X186" t="s">
        <v>67</v>
      </c>
      <c r="Y186">
        <v>0</v>
      </c>
    </row>
    <row r="187" spans="2:25" x14ac:dyDescent="0.2">
      <c r="B187">
        <v>8235</v>
      </c>
      <c r="C187">
        <v>1957</v>
      </c>
      <c r="D187" t="s">
        <v>53</v>
      </c>
      <c r="E187" t="s">
        <v>36</v>
      </c>
      <c r="F187" t="s">
        <v>293</v>
      </c>
      <c r="H187">
        <v>0</v>
      </c>
      <c r="I187">
        <v>1</v>
      </c>
      <c r="J187" s="60" t="s">
        <v>294</v>
      </c>
      <c r="K187">
        <v>8</v>
      </c>
      <c r="L187">
        <v>428</v>
      </c>
      <c r="M187">
        <v>30</v>
      </c>
      <c r="N187">
        <v>214</v>
      </c>
      <c r="O187">
        <v>80</v>
      </c>
      <c r="P187">
        <v>30</v>
      </c>
      <c r="Q187">
        <v>61</v>
      </c>
      <c r="R187">
        <v>2</v>
      </c>
      <c r="S187">
        <v>6</v>
      </c>
      <c r="T187">
        <v>10</v>
      </c>
      <c r="U187">
        <v>3</v>
      </c>
      <c r="V187">
        <v>0</v>
      </c>
      <c r="W187">
        <v>0</v>
      </c>
      <c r="X187" t="s">
        <v>67</v>
      </c>
      <c r="Y187">
        <v>0</v>
      </c>
    </row>
    <row r="188" spans="2:25" x14ac:dyDescent="0.2">
      <c r="B188">
        <v>10949</v>
      </c>
      <c r="C188">
        <v>1964</v>
      </c>
      <c r="D188" t="s">
        <v>40</v>
      </c>
      <c r="E188" t="s">
        <v>24</v>
      </c>
      <c r="F188" t="s">
        <v>295</v>
      </c>
      <c r="H188">
        <v>0</v>
      </c>
      <c r="I188">
        <v>0</v>
      </c>
      <c r="J188" s="60" t="s">
        <v>203</v>
      </c>
      <c r="K188">
        <v>8</v>
      </c>
      <c r="L188">
        <v>1092</v>
      </c>
      <c r="M188">
        <v>37</v>
      </c>
      <c r="N188">
        <v>592</v>
      </c>
      <c r="O188">
        <v>145</v>
      </c>
      <c r="P188">
        <v>37</v>
      </c>
      <c r="Q188">
        <v>55</v>
      </c>
      <c r="R188">
        <v>1</v>
      </c>
      <c r="S188">
        <v>5</v>
      </c>
      <c r="T188">
        <v>8</v>
      </c>
      <c r="U188">
        <v>3</v>
      </c>
      <c r="V188">
        <v>1</v>
      </c>
      <c r="W188">
        <v>0</v>
      </c>
      <c r="X188" t="s">
        <v>27</v>
      </c>
      <c r="Y188">
        <v>1</v>
      </c>
    </row>
    <row r="189" spans="2:25" x14ac:dyDescent="0.2">
      <c r="B189">
        <v>7284</v>
      </c>
      <c r="C189">
        <v>1954</v>
      </c>
      <c r="D189" t="s">
        <v>23</v>
      </c>
      <c r="E189" t="s">
        <v>32</v>
      </c>
      <c r="F189" t="s">
        <v>296</v>
      </c>
      <c r="H189">
        <v>1</v>
      </c>
      <c r="I189">
        <v>2</v>
      </c>
      <c r="J189" s="61">
        <v>41376</v>
      </c>
      <c r="K189">
        <v>8</v>
      </c>
      <c r="L189">
        <v>10</v>
      </c>
      <c r="M189">
        <v>0</v>
      </c>
      <c r="N189">
        <v>7</v>
      </c>
      <c r="O189">
        <v>2</v>
      </c>
      <c r="P189">
        <v>0</v>
      </c>
      <c r="Q189">
        <v>1</v>
      </c>
      <c r="R189">
        <v>1</v>
      </c>
      <c r="S189">
        <v>1</v>
      </c>
      <c r="T189">
        <v>2</v>
      </c>
      <c r="U189">
        <v>8</v>
      </c>
      <c r="V189">
        <v>0</v>
      </c>
      <c r="W189">
        <v>0</v>
      </c>
      <c r="X189" t="s">
        <v>27</v>
      </c>
      <c r="Y189">
        <v>0</v>
      </c>
    </row>
    <row r="190" spans="2:25" x14ac:dyDescent="0.2">
      <c r="B190">
        <v>9529</v>
      </c>
      <c r="C190">
        <v>1991</v>
      </c>
      <c r="D190" t="s">
        <v>23</v>
      </c>
      <c r="E190" t="s">
        <v>32</v>
      </c>
      <c r="F190" t="s">
        <v>297</v>
      </c>
      <c r="H190">
        <v>0</v>
      </c>
      <c r="I190">
        <v>0</v>
      </c>
      <c r="J190" s="60" t="s">
        <v>298</v>
      </c>
      <c r="K190">
        <v>8</v>
      </c>
      <c r="L190">
        <v>559</v>
      </c>
      <c r="M190">
        <v>153</v>
      </c>
      <c r="N190">
        <v>503</v>
      </c>
      <c r="O190">
        <v>218</v>
      </c>
      <c r="P190">
        <v>13</v>
      </c>
      <c r="Q190">
        <v>181</v>
      </c>
      <c r="R190">
        <v>1</v>
      </c>
      <c r="S190">
        <v>3</v>
      </c>
      <c r="T190">
        <v>9</v>
      </c>
      <c r="U190">
        <v>2</v>
      </c>
      <c r="V190">
        <v>1</v>
      </c>
      <c r="W190">
        <v>0</v>
      </c>
      <c r="X190" t="s">
        <v>67</v>
      </c>
      <c r="Y190">
        <v>1</v>
      </c>
    </row>
    <row r="191" spans="2:25" x14ac:dyDescent="0.2">
      <c r="B191">
        <v>9930</v>
      </c>
      <c r="C191">
        <v>1945</v>
      </c>
      <c r="D191" t="s">
        <v>40</v>
      </c>
      <c r="E191" t="s">
        <v>28</v>
      </c>
      <c r="F191" t="s">
        <v>299</v>
      </c>
      <c r="H191">
        <v>0</v>
      </c>
      <c r="I191">
        <v>0</v>
      </c>
      <c r="J191" s="61">
        <v>41405</v>
      </c>
      <c r="K191">
        <v>8</v>
      </c>
      <c r="L191">
        <v>606</v>
      </c>
      <c r="M191">
        <v>148</v>
      </c>
      <c r="N191">
        <v>228</v>
      </c>
      <c r="O191">
        <v>15</v>
      </c>
      <c r="P191">
        <v>148</v>
      </c>
      <c r="Q191">
        <v>22</v>
      </c>
      <c r="R191">
        <v>1</v>
      </c>
      <c r="S191">
        <v>6</v>
      </c>
      <c r="T191">
        <v>13</v>
      </c>
      <c r="U191">
        <v>2</v>
      </c>
      <c r="V191">
        <v>0</v>
      </c>
      <c r="W191">
        <v>0</v>
      </c>
      <c r="X191" t="s">
        <v>31</v>
      </c>
      <c r="Y191">
        <v>0</v>
      </c>
    </row>
    <row r="192" spans="2:25" x14ac:dyDescent="0.2">
      <c r="B192">
        <v>10270</v>
      </c>
      <c r="C192">
        <v>1982</v>
      </c>
      <c r="D192" t="s">
        <v>43</v>
      </c>
      <c r="E192" t="s">
        <v>32</v>
      </c>
      <c r="F192" t="s">
        <v>300</v>
      </c>
      <c r="H192">
        <v>1</v>
      </c>
      <c r="I192">
        <v>0</v>
      </c>
      <c r="J192" s="61">
        <v>41343</v>
      </c>
      <c r="K192">
        <v>8</v>
      </c>
      <c r="L192">
        <v>11</v>
      </c>
      <c r="M192">
        <v>5</v>
      </c>
      <c r="N192">
        <v>22</v>
      </c>
      <c r="O192">
        <v>12</v>
      </c>
      <c r="P192">
        <v>5</v>
      </c>
      <c r="Q192">
        <v>11</v>
      </c>
      <c r="R192">
        <v>2</v>
      </c>
      <c r="S192">
        <v>3</v>
      </c>
      <c r="T192">
        <v>3</v>
      </c>
      <c r="U192">
        <v>7</v>
      </c>
      <c r="V192">
        <v>0</v>
      </c>
      <c r="W192">
        <v>0</v>
      </c>
      <c r="X192" t="s">
        <v>46</v>
      </c>
      <c r="Y192">
        <v>0</v>
      </c>
    </row>
    <row r="193" spans="2:25" x14ac:dyDescent="0.2">
      <c r="B193">
        <v>760</v>
      </c>
      <c r="C193">
        <v>1976</v>
      </c>
      <c r="D193" t="s">
        <v>40</v>
      </c>
      <c r="E193" t="s">
        <v>24</v>
      </c>
      <c r="F193" t="s">
        <v>301</v>
      </c>
      <c r="H193">
        <v>1</v>
      </c>
      <c r="I193">
        <v>0</v>
      </c>
      <c r="J193" s="61">
        <v>41525</v>
      </c>
      <c r="K193">
        <v>8</v>
      </c>
      <c r="L193">
        <v>588</v>
      </c>
      <c r="M193">
        <v>7</v>
      </c>
      <c r="N193">
        <v>76</v>
      </c>
      <c r="O193">
        <v>110</v>
      </c>
      <c r="P193">
        <v>15</v>
      </c>
      <c r="Q193">
        <v>15</v>
      </c>
      <c r="R193">
        <v>2</v>
      </c>
      <c r="S193">
        <v>8</v>
      </c>
      <c r="T193">
        <v>9</v>
      </c>
      <c r="U193">
        <v>6</v>
      </c>
      <c r="V193">
        <v>0</v>
      </c>
      <c r="W193">
        <v>0</v>
      </c>
      <c r="X193" t="s">
        <v>67</v>
      </c>
      <c r="Y193">
        <v>0</v>
      </c>
    </row>
    <row r="194" spans="2:25" x14ac:dyDescent="0.2">
      <c r="B194">
        <v>5519</v>
      </c>
      <c r="C194">
        <v>1957</v>
      </c>
      <c r="D194" t="s">
        <v>23</v>
      </c>
      <c r="E194" t="s">
        <v>36</v>
      </c>
      <c r="F194" t="s">
        <v>302</v>
      </c>
      <c r="H194">
        <v>0</v>
      </c>
      <c r="I194">
        <v>1</v>
      </c>
      <c r="J194" s="61">
        <v>41463</v>
      </c>
      <c r="K194">
        <v>8</v>
      </c>
      <c r="L194">
        <v>316</v>
      </c>
      <c r="M194">
        <v>58</v>
      </c>
      <c r="N194">
        <v>161</v>
      </c>
      <c r="O194">
        <v>76</v>
      </c>
      <c r="P194">
        <v>51</v>
      </c>
      <c r="Q194">
        <v>135</v>
      </c>
      <c r="R194">
        <v>1</v>
      </c>
      <c r="S194">
        <v>6</v>
      </c>
      <c r="T194">
        <v>4</v>
      </c>
      <c r="U194">
        <v>5</v>
      </c>
      <c r="V194">
        <v>1</v>
      </c>
      <c r="W194">
        <v>0</v>
      </c>
      <c r="X194" t="s">
        <v>67</v>
      </c>
      <c r="Y194">
        <v>0</v>
      </c>
    </row>
    <row r="195" spans="2:25" x14ac:dyDescent="0.2">
      <c r="B195">
        <v>232</v>
      </c>
      <c r="C195">
        <v>1966</v>
      </c>
      <c r="D195" t="s">
        <v>23</v>
      </c>
      <c r="E195" t="s">
        <v>28</v>
      </c>
      <c r="F195" t="s">
        <v>303</v>
      </c>
      <c r="H195">
        <v>0</v>
      </c>
      <c r="I195">
        <v>1</v>
      </c>
      <c r="J195" s="60" t="s">
        <v>304</v>
      </c>
      <c r="K195">
        <v>8</v>
      </c>
      <c r="L195">
        <v>279</v>
      </c>
      <c r="M195">
        <v>83</v>
      </c>
      <c r="N195">
        <v>88</v>
      </c>
      <c r="O195">
        <v>32</v>
      </c>
      <c r="P195">
        <v>14</v>
      </c>
      <c r="Q195">
        <v>34</v>
      </c>
      <c r="R195">
        <v>1</v>
      </c>
      <c r="S195">
        <v>4</v>
      </c>
      <c r="T195">
        <v>10</v>
      </c>
      <c r="U195">
        <v>3</v>
      </c>
      <c r="V195">
        <v>0</v>
      </c>
      <c r="W195">
        <v>0</v>
      </c>
      <c r="X195" t="s">
        <v>27</v>
      </c>
      <c r="Y195">
        <v>0</v>
      </c>
    </row>
    <row r="196" spans="2:25" x14ac:dyDescent="0.2">
      <c r="B196">
        <v>3009</v>
      </c>
      <c r="C196">
        <v>1963</v>
      </c>
      <c r="D196" t="s">
        <v>40</v>
      </c>
      <c r="E196" t="s">
        <v>55</v>
      </c>
      <c r="F196" t="s">
        <v>305</v>
      </c>
      <c r="H196">
        <v>0</v>
      </c>
      <c r="I196">
        <v>0</v>
      </c>
      <c r="J196" s="61">
        <v>41524</v>
      </c>
      <c r="K196">
        <v>8</v>
      </c>
      <c r="L196">
        <v>1462</v>
      </c>
      <c r="M196">
        <v>16</v>
      </c>
      <c r="N196">
        <v>128</v>
      </c>
      <c r="O196">
        <v>0</v>
      </c>
      <c r="P196">
        <v>0</v>
      </c>
      <c r="Q196">
        <v>160</v>
      </c>
      <c r="R196">
        <v>1</v>
      </c>
      <c r="S196">
        <v>5</v>
      </c>
      <c r="T196">
        <v>6</v>
      </c>
      <c r="U196">
        <v>6</v>
      </c>
      <c r="V196">
        <v>1</v>
      </c>
      <c r="W196">
        <v>0</v>
      </c>
      <c r="X196" t="s">
        <v>27</v>
      </c>
      <c r="Y196">
        <v>3</v>
      </c>
    </row>
    <row r="197" spans="2:25" x14ac:dyDescent="0.2">
      <c r="B197">
        <v>6518</v>
      </c>
      <c r="C197">
        <v>1952</v>
      </c>
      <c r="D197" t="s">
        <v>40</v>
      </c>
      <c r="E197" t="s">
        <v>55</v>
      </c>
      <c r="F197" t="s">
        <v>306</v>
      </c>
      <c r="H197">
        <v>0</v>
      </c>
      <c r="I197">
        <v>1</v>
      </c>
      <c r="J197" s="61">
        <v>41584</v>
      </c>
      <c r="K197">
        <v>8</v>
      </c>
      <c r="L197">
        <v>546</v>
      </c>
      <c r="M197">
        <v>0</v>
      </c>
      <c r="N197">
        <v>48</v>
      </c>
      <c r="O197">
        <v>0</v>
      </c>
      <c r="P197">
        <v>6</v>
      </c>
      <c r="Q197">
        <v>6</v>
      </c>
      <c r="R197">
        <v>1</v>
      </c>
      <c r="S197">
        <v>7</v>
      </c>
      <c r="T197">
        <v>8</v>
      </c>
      <c r="U197">
        <v>5</v>
      </c>
      <c r="V197">
        <v>0</v>
      </c>
      <c r="W197">
        <v>0</v>
      </c>
      <c r="X197" t="s">
        <v>38</v>
      </c>
      <c r="Y197">
        <v>0</v>
      </c>
    </row>
    <row r="198" spans="2:25" x14ac:dyDescent="0.2">
      <c r="B198">
        <v>10669</v>
      </c>
      <c r="C198">
        <v>1982</v>
      </c>
      <c r="D198" t="s">
        <v>23</v>
      </c>
      <c r="E198" t="s">
        <v>32</v>
      </c>
      <c r="F198" t="s">
        <v>307</v>
      </c>
      <c r="H198">
        <v>0</v>
      </c>
      <c r="I198">
        <v>1</v>
      </c>
      <c r="J198" s="60" t="s">
        <v>308</v>
      </c>
      <c r="K198">
        <v>8</v>
      </c>
      <c r="L198">
        <v>277</v>
      </c>
      <c r="M198">
        <v>21</v>
      </c>
      <c r="N198">
        <v>64</v>
      </c>
      <c r="O198">
        <v>62</v>
      </c>
      <c r="P198">
        <v>21</v>
      </c>
      <c r="Q198">
        <v>25</v>
      </c>
      <c r="R198">
        <v>2</v>
      </c>
      <c r="S198">
        <v>3</v>
      </c>
      <c r="T198">
        <v>10</v>
      </c>
      <c r="U198">
        <v>3</v>
      </c>
      <c r="V198">
        <v>0</v>
      </c>
      <c r="W198">
        <v>0</v>
      </c>
      <c r="X198" t="s">
        <v>27</v>
      </c>
      <c r="Y198">
        <v>0</v>
      </c>
    </row>
    <row r="199" spans="2:25" x14ac:dyDescent="0.2">
      <c r="B199">
        <v>5682</v>
      </c>
      <c r="C199">
        <v>1954</v>
      </c>
      <c r="D199" t="s">
        <v>40</v>
      </c>
      <c r="E199" t="s">
        <v>28</v>
      </c>
      <c r="F199" t="s">
        <v>309</v>
      </c>
      <c r="H199">
        <v>0</v>
      </c>
      <c r="I199">
        <v>1</v>
      </c>
      <c r="J199" s="60" t="s">
        <v>310</v>
      </c>
      <c r="K199">
        <v>8</v>
      </c>
      <c r="L199">
        <v>948</v>
      </c>
      <c r="M199">
        <v>10</v>
      </c>
      <c r="N199">
        <v>86</v>
      </c>
      <c r="O199">
        <v>13</v>
      </c>
      <c r="P199">
        <v>21</v>
      </c>
      <c r="Q199">
        <v>21</v>
      </c>
      <c r="R199">
        <v>4</v>
      </c>
      <c r="S199">
        <v>6</v>
      </c>
      <c r="T199">
        <v>11</v>
      </c>
      <c r="U199">
        <v>5</v>
      </c>
      <c r="V199">
        <v>0</v>
      </c>
      <c r="W199">
        <v>0</v>
      </c>
      <c r="X199" t="s">
        <v>38</v>
      </c>
      <c r="Y199">
        <v>0</v>
      </c>
    </row>
    <row r="200" spans="2:25" x14ac:dyDescent="0.2">
      <c r="B200">
        <v>1570</v>
      </c>
      <c r="C200">
        <v>1952</v>
      </c>
      <c r="D200" t="s">
        <v>40</v>
      </c>
      <c r="E200" t="s">
        <v>36</v>
      </c>
      <c r="F200" t="s">
        <v>311</v>
      </c>
      <c r="H200">
        <v>0</v>
      </c>
      <c r="I200">
        <v>1</v>
      </c>
      <c r="J200" s="60" t="s">
        <v>312</v>
      </c>
      <c r="K200">
        <v>8</v>
      </c>
      <c r="L200">
        <v>664</v>
      </c>
      <c r="M200">
        <v>9</v>
      </c>
      <c r="N200">
        <v>240</v>
      </c>
      <c r="O200">
        <v>50</v>
      </c>
      <c r="P200">
        <v>19</v>
      </c>
      <c r="Q200">
        <v>57</v>
      </c>
      <c r="R200">
        <v>2</v>
      </c>
      <c r="S200">
        <v>7</v>
      </c>
      <c r="T200">
        <v>10</v>
      </c>
      <c r="U200">
        <v>4</v>
      </c>
      <c r="V200">
        <v>0</v>
      </c>
      <c r="W200">
        <v>0</v>
      </c>
      <c r="X200" t="s">
        <v>27</v>
      </c>
      <c r="Y200">
        <v>0</v>
      </c>
    </row>
    <row r="201" spans="2:25" x14ac:dyDescent="0.2">
      <c r="B201">
        <v>1497</v>
      </c>
      <c r="C201">
        <v>1953</v>
      </c>
      <c r="D201" t="s">
        <v>23</v>
      </c>
      <c r="E201" t="s">
        <v>28</v>
      </c>
      <c r="F201" t="s">
        <v>313</v>
      </c>
      <c r="H201">
        <v>0</v>
      </c>
      <c r="I201">
        <v>1</v>
      </c>
      <c r="J201" s="60" t="s">
        <v>314</v>
      </c>
      <c r="K201">
        <v>8</v>
      </c>
      <c r="L201">
        <v>268</v>
      </c>
      <c r="M201">
        <v>11</v>
      </c>
      <c r="N201">
        <v>88</v>
      </c>
      <c r="O201">
        <v>15</v>
      </c>
      <c r="P201">
        <v>3</v>
      </c>
      <c r="Q201">
        <v>22</v>
      </c>
      <c r="R201">
        <v>2</v>
      </c>
      <c r="S201">
        <v>6</v>
      </c>
      <c r="T201">
        <v>5</v>
      </c>
      <c r="U201">
        <v>5</v>
      </c>
      <c r="V201">
        <v>0</v>
      </c>
      <c r="W201">
        <v>0</v>
      </c>
      <c r="X201" t="s">
        <v>67</v>
      </c>
      <c r="Y201">
        <v>0</v>
      </c>
    </row>
    <row r="202" spans="2:25" x14ac:dyDescent="0.2">
      <c r="B202">
        <v>9723</v>
      </c>
      <c r="C202">
        <v>1961</v>
      </c>
      <c r="D202" t="s">
        <v>23</v>
      </c>
      <c r="E202" t="s">
        <v>32</v>
      </c>
      <c r="F202" t="s">
        <v>315</v>
      </c>
      <c r="H202">
        <v>0</v>
      </c>
      <c r="I202">
        <v>1</v>
      </c>
      <c r="J202" s="61">
        <v>41548</v>
      </c>
      <c r="K202">
        <v>8</v>
      </c>
      <c r="L202">
        <v>530</v>
      </c>
      <c r="M202">
        <v>142</v>
      </c>
      <c r="N202">
        <v>217</v>
      </c>
      <c r="O202">
        <v>62</v>
      </c>
      <c r="P202">
        <v>9</v>
      </c>
      <c r="Q202">
        <v>56</v>
      </c>
      <c r="R202">
        <v>4</v>
      </c>
      <c r="S202">
        <v>7</v>
      </c>
      <c r="T202">
        <v>13</v>
      </c>
      <c r="U202">
        <v>5</v>
      </c>
      <c r="V202">
        <v>0</v>
      </c>
      <c r="W202">
        <v>0</v>
      </c>
      <c r="X202" t="s">
        <v>31</v>
      </c>
      <c r="Y202">
        <v>1</v>
      </c>
    </row>
    <row r="203" spans="2:25" x14ac:dyDescent="0.2">
      <c r="B203">
        <v>7261</v>
      </c>
      <c r="C203">
        <v>1972</v>
      </c>
      <c r="D203" t="s">
        <v>23</v>
      </c>
      <c r="E203" t="s">
        <v>36</v>
      </c>
      <c r="F203" t="s">
        <v>316</v>
      </c>
      <c r="H203">
        <v>1</v>
      </c>
      <c r="I203">
        <v>1</v>
      </c>
      <c r="J203" s="61">
        <v>41275</v>
      </c>
      <c r="K203">
        <v>8</v>
      </c>
      <c r="L203">
        <v>199</v>
      </c>
      <c r="M203">
        <v>33</v>
      </c>
      <c r="N203">
        <v>60</v>
      </c>
      <c r="O203">
        <v>8</v>
      </c>
      <c r="P203">
        <v>3</v>
      </c>
      <c r="Q203">
        <v>15</v>
      </c>
      <c r="R203">
        <v>5</v>
      </c>
      <c r="S203">
        <v>5</v>
      </c>
      <c r="T203">
        <v>5</v>
      </c>
      <c r="U203">
        <v>8</v>
      </c>
      <c r="V203">
        <v>1</v>
      </c>
      <c r="W203">
        <v>0</v>
      </c>
      <c r="X203" t="s">
        <v>27</v>
      </c>
      <c r="Y203">
        <v>0</v>
      </c>
    </row>
    <row r="204" spans="2:25" x14ac:dyDescent="0.2">
      <c r="B204">
        <v>2452</v>
      </c>
      <c r="C204">
        <v>1972</v>
      </c>
      <c r="D204" t="s">
        <v>23</v>
      </c>
      <c r="E204" t="s">
        <v>36</v>
      </c>
      <c r="F204" t="s">
        <v>316</v>
      </c>
      <c r="H204">
        <v>1</v>
      </c>
      <c r="I204">
        <v>1</v>
      </c>
      <c r="J204" s="61">
        <v>41275</v>
      </c>
      <c r="K204">
        <v>8</v>
      </c>
      <c r="L204">
        <v>199</v>
      </c>
      <c r="M204">
        <v>33</v>
      </c>
      <c r="N204">
        <v>60</v>
      </c>
      <c r="O204">
        <v>8</v>
      </c>
      <c r="P204">
        <v>3</v>
      </c>
      <c r="Q204">
        <v>15</v>
      </c>
      <c r="R204">
        <v>5</v>
      </c>
      <c r="S204">
        <v>5</v>
      </c>
      <c r="T204">
        <v>5</v>
      </c>
      <c r="U204">
        <v>8</v>
      </c>
      <c r="V204">
        <v>1</v>
      </c>
      <c r="W204">
        <v>0</v>
      </c>
      <c r="X204" t="s">
        <v>27</v>
      </c>
      <c r="Y204">
        <v>0</v>
      </c>
    </row>
    <row r="205" spans="2:25" x14ac:dyDescent="0.2">
      <c r="B205">
        <v>5621</v>
      </c>
      <c r="C205">
        <v>1970</v>
      </c>
      <c r="D205" t="s">
        <v>23</v>
      </c>
      <c r="E205" t="s">
        <v>32</v>
      </c>
      <c r="F205" t="s">
        <v>317</v>
      </c>
      <c r="H205">
        <v>1</v>
      </c>
      <c r="I205">
        <v>1</v>
      </c>
      <c r="J205" s="61">
        <v>41255</v>
      </c>
      <c r="K205">
        <v>8</v>
      </c>
      <c r="L205">
        <v>73</v>
      </c>
      <c r="M205">
        <v>57</v>
      </c>
      <c r="N205">
        <v>100</v>
      </c>
      <c r="O205">
        <v>71</v>
      </c>
      <c r="P205">
        <v>15</v>
      </c>
      <c r="Q205">
        <v>0</v>
      </c>
      <c r="R205">
        <v>5</v>
      </c>
      <c r="S205">
        <v>6</v>
      </c>
      <c r="T205">
        <v>5</v>
      </c>
      <c r="U205">
        <v>9</v>
      </c>
      <c r="V205">
        <v>1</v>
      </c>
      <c r="W205">
        <v>0</v>
      </c>
      <c r="X205" t="s">
        <v>27</v>
      </c>
      <c r="Y205">
        <v>0</v>
      </c>
    </row>
    <row r="206" spans="2:25" x14ac:dyDescent="0.2">
      <c r="B206">
        <v>10995</v>
      </c>
      <c r="C206">
        <v>1989</v>
      </c>
      <c r="D206" t="s">
        <v>43</v>
      </c>
      <c r="E206" t="s">
        <v>32</v>
      </c>
      <c r="F206" t="s">
        <v>318</v>
      </c>
      <c r="H206">
        <v>1</v>
      </c>
      <c r="I206">
        <v>0</v>
      </c>
      <c r="J206" s="61">
        <v>41254</v>
      </c>
      <c r="K206">
        <v>8</v>
      </c>
      <c r="L206">
        <v>16</v>
      </c>
      <c r="M206">
        <v>5</v>
      </c>
      <c r="N206">
        <v>30</v>
      </c>
      <c r="O206">
        <v>8</v>
      </c>
      <c r="P206">
        <v>7</v>
      </c>
      <c r="Q206">
        <v>26</v>
      </c>
      <c r="R206">
        <v>3</v>
      </c>
      <c r="S206">
        <v>3</v>
      </c>
      <c r="T206">
        <v>4</v>
      </c>
      <c r="U206">
        <v>8</v>
      </c>
      <c r="V206">
        <v>0</v>
      </c>
      <c r="W206">
        <v>1</v>
      </c>
      <c r="X206" t="s">
        <v>67</v>
      </c>
      <c r="Y206">
        <v>0</v>
      </c>
    </row>
    <row r="207" spans="2:25" x14ac:dyDescent="0.2">
      <c r="B207">
        <v>7373</v>
      </c>
      <c r="C207">
        <v>1953</v>
      </c>
      <c r="D207" t="s">
        <v>40</v>
      </c>
      <c r="E207" t="s">
        <v>24</v>
      </c>
      <c r="F207" t="s">
        <v>214</v>
      </c>
      <c r="H207">
        <v>0</v>
      </c>
      <c r="I207">
        <v>2</v>
      </c>
      <c r="J207" s="60" t="s">
        <v>243</v>
      </c>
      <c r="K207">
        <v>8</v>
      </c>
      <c r="L207">
        <v>96</v>
      </c>
      <c r="M207">
        <v>12</v>
      </c>
      <c r="N207">
        <v>96</v>
      </c>
      <c r="O207">
        <v>33</v>
      </c>
      <c r="P207">
        <v>22</v>
      </c>
      <c r="Q207">
        <v>43</v>
      </c>
      <c r="R207">
        <v>6</v>
      </c>
      <c r="S207">
        <v>4</v>
      </c>
      <c r="T207">
        <v>6</v>
      </c>
      <c r="U207">
        <v>6</v>
      </c>
      <c r="V207">
        <v>1</v>
      </c>
      <c r="W207">
        <v>0</v>
      </c>
      <c r="X207" t="s">
        <v>38</v>
      </c>
      <c r="Y207">
        <v>0</v>
      </c>
    </row>
    <row r="208" spans="2:25" x14ac:dyDescent="0.2">
      <c r="B208">
        <v>5331</v>
      </c>
      <c r="C208">
        <v>1978</v>
      </c>
      <c r="D208" t="s">
        <v>23</v>
      </c>
      <c r="E208" t="s">
        <v>32</v>
      </c>
      <c r="F208" t="s">
        <v>319</v>
      </c>
      <c r="H208">
        <v>0</v>
      </c>
      <c r="I208">
        <v>0</v>
      </c>
      <c r="J208" s="61">
        <v>41222</v>
      </c>
      <c r="K208">
        <v>8</v>
      </c>
      <c r="L208">
        <v>587</v>
      </c>
      <c r="M208">
        <v>51</v>
      </c>
      <c r="N208">
        <v>898</v>
      </c>
      <c r="O208">
        <v>247</v>
      </c>
      <c r="P208">
        <v>0</v>
      </c>
      <c r="Q208">
        <v>86</v>
      </c>
      <c r="R208">
        <v>1</v>
      </c>
      <c r="S208">
        <v>3</v>
      </c>
      <c r="T208">
        <v>7</v>
      </c>
      <c r="U208">
        <v>2</v>
      </c>
      <c r="V208">
        <v>0</v>
      </c>
      <c r="W208">
        <v>0</v>
      </c>
      <c r="X208" t="s">
        <v>46</v>
      </c>
      <c r="Y208">
        <v>0</v>
      </c>
    </row>
    <row r="209" spans="2:25" x14ac:dyDescent="0.2">
      <c r="B209">
        <v>263</v>
      </c>
      <c r="C209">
        <v>1946</v>
      </c>
      <c r="D209" t="s">
        <v>40</v>
      </c>
      <c r="E209" t="s">
        <v>28</v>
      </c>
      <c r="F209" t="s">
        <v>320</v>
      </c>
      <c r="H209">
        <v>0</v>
      </c>
      <c r="I209">
        <v>0</v>
      </c>
      <c r="J209" s="60" t="s">
        <v>158</v>
      </c>
      <c r="K209">
        <v>9</v>
      </c>
      <c r="L209">
        <v>56</v>
      </c>
      <c r="M209">
        <v>19</v>
      </c>
      <c r="N209">
        <v>29</v>
      </c>
      <c r="O209">
        <v>2</v>
      </c>
      <c r="P209">
        <v>14</v>
      </c>
      <c r="Q209">
        <v>25</v>
      </c>
      <c r="R209">
        <v>1</v>
      </c>
      <c r="S209">
        <v>3</v>
      </c>
      <c r="T209">
        <v>3</v>
      </c>
      <c r="U209">
        <v>8</v>
      </c>
      <c r="V209">
        <v>1</v>
      </c>
      <c r="W209">
        <v>0</v>
      </c>
      <c r="X209" t="s">
        <v>27</v>
      </c>
      <c r="Y209">
        <v>0</v>
      </c>
    </row>
    <row r="210" spans="2:25" x14ac:dyDescent="0.2">
      <c r="B210">
        <v>4619</v>
      </c>
      <c r="C210">
        <v>1946</v>
      </c>
      <c r="D210" t="s">
        <v>40</v>
      </c>
      <c r="E210" t="s">
        <v>28</v>
      </c>
      <c r="F210" t="s">
        <v>321</v>
      </c>
      <c r="H210">
        <v>0</v>
      </c>
      <c r="I210">
        <v>0</v>
      </c>
      <c r="J210" s="60" t="s">
        <v>158</v>
      </c>
      <c r="K210">
        <v>9</v>
      </c>
      <c r="L210">
        <v>6</v>
      </c>
      <c r="M210">
        <v>2</v>
      </c>
      <c r="N210">
        <v>3</v>
      </c>
      <c r="O210">
        <v>1</v>
      </c>
      <c r="P210">
        <v>262</v>
      </c>
      <c r="Q210">
        <v>3</v>
      </c>
      <c r="R210">
        <v>0</v>
      </c>
      <c r="S210">
        <v>27</v>
      </c>
      <c r="T210">
        <v>0</v>
      </c>
      <c r="U210">
        <v>1</v>
      </c>
      <c r="V210">
        <v>0</v>
      </c>
      <c r="W210">
        <v>0</v>
      </c>
      <c r="X210" t="s">
        <v>27</v>
      </c>
      <c r="Y210">
        <v>0</v>
      </c>
    </row>
    <row r="211" spans="2:25" x14ac:dyDescent="0.2">
      <c r="B211">
        <v>940</v>
      </c>
      <c r="C211">
        <v>1988</v>
      </c>
      <c r="D211" t="s">
        <v>23</v>
      </c>
      <c r="E211" t="s">
        <v>28</v>
      </c>
      <c r="F211" t="s">
        <v>322</v>
      </c>
      <c r="H211">
        <v>1</v>
      </c>
      <c r="I211">
        <v>0</v>
      </c>
      <c r="J211" s="60" t="s">
        <v>323</v>
      </c>
      <c r="K211">
        <v>9</v>
      </c>
      <c r="L211">
        <v>158</v>
      </c>
      <c r="M211">
        <v>11</v>
      </c>
      <c r="N211">
        <v>99</v>
      </c>
      <c r="O211">
        <v>15</v>
      </c>
      <c r="P211">
        <v>11</v>
      </c>
      <c r="Q211">
        <v>17</v>
      </c>
      <c r="R211">
        <v>2</v>
      </c>
      <c r="S211">
        <v>3</v>
      </c>
      <c r="T211">
        <v>7</v>
      </c>
      <c r="U211">
        <v>3</v>
      </c>
      <c r="V211">
        <v>0</v>
      </c>
      <c r="W211">
        <v>0</v>
      </c>
      <c r="X211" t="s">
        <v>67</v>
      </c>
      <c r="Y211">
        <v>0</v>
      </c>
    </row>
    <row r="212" spans="2:25" x14ac:dyDescent="0.2">
      <c r="B212">
        <v>10084</v>
      </c>
      <c r="C212">
        <v>1973</v>
      </c>
      <c r="D212" t="s">
        <v>23</v>
      </c>
      <c r="E212" t="s">
        <v>32</v>
      </c>
      <c r="F212" t="s">
        <v>324</v>
      </c>
      <c r="H212">
        <v>2</v>
      </c>
      <c r="I212">
        <v>0</v>
      </c>
      <c r="J212" s="60" t="s">
        <v>323</v>
      </c>
      <c r="K212">
        <v>9</v>
      </c>
      <c r="L212">
        <v>3</v>
      </c>
      <c r="M212">
        <v>2</v>
      </c>
      <c r="N212">
        <v>8</v>
      </c>
      <c r="O212">
        <v>20</v>
      </c>
      <c r="P212">
        <v>0</v>
      </c>
      <c r="Q212">
        <v>17</v>
      </c>
      <c r="R212">
        <v>2</v>
      </c>
      <c r="S212">
        <v>2</v>
      </c>
      <c r="T212">
        <v>2</v>
      </c>
      <c r="U212">
        <v>7</v>
      </c>
      <c r="V212">
        <v>0</v>
      </c>
      <c r="W212">
        <v>0</v>
      </c>
      <c r="X212" t="s">
        <v>50</v>
      </c>
      <c r="Y212">
        <v>0</v>
      </c>
    </row>
    <row r="213" spans="2:25" x14ac:dyDescent="0.2">
      <c r="B213">
        <v>6019</v>
      </c>
      <c r="C213">
        <v>1972</v>
      </c>
      <c r="D213" t="s">
        <v>40</v>
      </c>
      <c r="E213" t="s">
        <v>32</v>
      </c>
      <c r="F213" t="s">
        <v>325</v>
      </c>
      <c r="H213">
        <v>1</v>
      </c>
      <c r="I213">
        <v>0</v>
      </c>
      <c r="J213" s="60" t="s">
        <v>326</v>
      </c>
      <c r="K213">
        <v>9</v>
      </c>
      <c r="L213">
        <v>45</v>
      </c>
      <c r="M213">
        <v>3</v>
      </c>
      <c r="N213">
        <v>9</v>
      </c>
      <c r="O213">
        <v>4</v>
      </c>
      <c r="P213">
        <v>4</v>
      </c>
      <c r="Q213">
        <v>7</v>
      </c>
      <c r="R213">
        <v>1</v>
      </c>
      <c r="S213">
        <v>1</v>
      </c>
      <c r="T213">
        <v>2</v>
      </c>
      <c r="U213">
        <v>6</v>
      </c>
      <c r="V213">
        <v>1</v>
      </c>
      <c r="W213">
        <v>0</v>
      </c>
      <c r="X213" t="s">
        <v>27</v>
      </c>
      <c r="Y213">
        <v>1</v>
      </c>
    </row>
    <row r="214" spans="2:25" x14ac:dyDescent="0.2">
      <c r="B214">
        <v>1463</v>
      </c>
      <c r="C214">
        <v>1959</v>
      </c>
      <c r="D214" t="s">
        <v>23</v>
      </c>
      <c r="E214" t="s">
        <v>28</v>
      </c>
      <c r="F214" t="s">
        <v>327</v>
      </c>
      <c r="H214">
        <v>1</v>
      </c>
      <c r="I214">
        <v>1</v>
      </c>
      <c r="J214" s="60" t="s">
        <v>120</v>
      </c>
      <c r="K214">
        <v>9</v>
      </c>
      <c r="L214">
        <v>8</v>
      </c>
      <c r="M214">
        <v>2</v>
      </c>
      <c r="N214">
        <v>5</v>
      </c>
      <c r="O214">
        <v>3</v>
      </c>
      <c r="P214">
        <v>0</v>
      </c>
      <c r="Q214">
        <v>3</v>
      </c>
      <c r="R214">
        <v>1</v>
      </c>
      <c r="S214">
        <v>1</v>
      </c>
      <c r="T214">
        <v>2</v>
      </c>
      <c r="U214">
        <v>7</v>
      </c>
      <c r="V214">
        <v>0</v>
      </c>
      <c r="W214">
        <v>0</v>
      </c>
      <c r="X214" t="s">
        <v>38</v>
      </c>
      <c r="Y214">
        <v>0</v>
      </c>
    </row>
    <row r="215" spans="2:25" x14ac:dyDescent="0.2">
      <c r="B215">
        <v>6424</v>
      </c>
      <c r="C215">
        <v>1978</v>
      </c>
      <c r="D215" t="s">
        <v>23</v>
      </c>
      <c r="E215" t="s">
        <v>36</v>
      </c>
      <c r="F215" t="s">
        <v>328</v>
      </c>
      <c r="H215">
        <v>1</v>
      </c>
      <c r="I215">
        <v>0</v>
      </c>
      <c r="J215" s="60" t="s">
        <v>329</v>
      </c>
      <c r="K215">
        <v>9</v>
      </c>
      <c r="L215">
        <v>12</v>
      </c>
      <c r="M215">
        <v>6</v>
      </c>
      <c r="N215">
        <v>2</v>
      </c>
      <c r="O215">
        <v>11</v>
      </c>
      <c r="P215">
        <v>2</v>
      </c>
      <c r="Q215">
        <v>16</v>
      </c>
      <c r="R215">
        <v>1</v>
      </c>
      <c r="S215">
        <v>1</v>
      </c>
      <c r="T215">
        <v>3</v>
      </c>
      <c r="U215">
        <v>4</v>
      </c>
      <c r="V215">
        <v>0</v>
      </c>
      <c r="W215">
        <v>0</v>
      </c>
      <c r="X215" t="s">
        <v>27</v>
      </c>
      <c r="Y215">
        <v>0</v>
      </c>
    </row>
    <row r="216" spans="2:25" x14ac:dyDescent="0.2">
      <c r="B216">
        <v>8233</v>
      </c>
      <c r="C216">
        <v>1951</v>
      </c>
      <c r="D216" t="s">
        <v>53</v>
      </c>
      <c r="E216" t="s">
        <v>55</v>
      </c>
      <c r="F216" t="s">
        <v>330</v>
      </c>
      <c r="H216">
        <v>0</v>
      </c>
      <c r="I216">
        <v>1</v>
      </c>
      <c r="J216" s="60" t="s">
        <v>331</v>
      </c>
      <c r="K216">
        <v>9</v>
      </c>
      <c r="L216">
        <v>508</v>
      </c>
      <c r="M216">
        <v>5</v>
      </c>
      <c r="N216">
        <v>21</v>
      </c>
      <c r="O216">
        <v>7</v>
      </c>
      <c r="P216">
        <v>5</v>
      </c>
      <c r="Q216">
        <v>10</v>
      </c>
      <c r="R216">
        <v>4</v>
      </c>
      <c r="S216">
        <v>7</v>
      </c>
      <c r="T216">
        <v>7</v>
      </c>
      <c r="U216">
        <v>5</v>
      </c>
      <c r="V216">
        <v>0</v>
      </c>
      <c r="W216">
        <v>0</v>
      </c>
      <c r="X216" t="s">
        <v>31</v>
      </c>
      <c r="Y216">
        <v>1</v>
      </c>
    </row>
    <row r="217" spans="2:25" x14ac:dyDescent="0.2">
      <c r="B217">
        <v>1515</v>
      </c>
      <c r="C217">
        <v>1976</v>
      </c>
      <c r="D217" t="s">
        <v>53</v>
      </c>
      <c r="E217" t="s">
        <v>36</v>
      </c>
      <c r="F217" t="s">
        <v>332</v>
      </c>
      <c r="H217">
        <v>0</v>
      </c>
      <c r="I217">
        <v>1</v>
      </c>
      <c r="J217" s="60" t="s">
        <v>333</v>
      </c>
      <c r="K217">
        <v>9</v>
      </c>
      <c r="L217">
        <v>11</v>
      </c>
      <c r="M217">
        <v>2</v>
      </c>
      <c r="N217">
        <v>7</v>
      </c>
      <c r="O217">
        <v>4</v>
      </c>
      <c r="P217">
        <v>2</v>
      </c>
      <c r="Q217">
        <v>2</v>
      </c>
      <c r="R217">
        <v>1</v>
      </c>
      <c r="S217">
        <v>1</v>
      </c>
      <c r="T217">
        <v>3</v>
      </c>
      <c r="U217">
        <v>3</v>
      </c>
      <c r="V217">
        <v>0</v>
      </c>
      <c r="W217">
        <v>0</v>
      </c>
      <c r="X217" t="s">
        <v>31</v>
      </c>
      <c r="Y217">
        <v>0</v>
      </c>
    </row>
    <row r="218" spans="2:25" x14ac:dyDescent="0.2">
      <c r="B218">
        <v>10855</v>
      </c>
      <c r="C218">
        <v>1969</v>
      </c>
      <c r="D218" t="s">
        <v>53</v>
      </c>
      <c r="E218" t="s">
        <v>28</v>
      </c>
      <c r="F218" t="s">
        <v>334</v>
      </c>
      <c r="H218">
        <v>1</v>
      </c>
      <c r="I218">
        <v>0</v>
      </c>
      <c r="J218" s="60" t="s">
        <v>333</v>
      </c>
      <c r="K218">
        <v>9</v>
      </c>
      <c r="L218">
        <v>234</v>
      </c>
      <c r="M218">
        <v>14</v>
      </c>
      <c r="N218">
        <v>77</v>
      </c>
      <c r="O218">
        <v>19</v>
      </c>
      <c r="P218">
        <v>10</v>
      </c>
      <c r="Q218">
        <v>42</v>
      </c>
      <c r="R218">
        <v>2</v>
      </c>
      <c r="S218">
        <v>4</v>
      </c>
      <c r="T218">
        <v>8</v>
      </c>
      <c r="U218">
        <v>5</v>
      </c>
      <c r="V218">
        <v>0</v>
      </c>
      <c r="W218">
        <v>0</v>
      </c>
      <c r="X218" t="s">
        <v>27</v>
      </c>
      <c r="Y218">
        <v>0</v>
      </c>
    </row>
    <row r="219" spans="2:25" x14ac:dyDescent="0.2">
      <c r="B219">
        <v>10909</v>
      </c>
      <c r="C219">
        <v>1949</v>
      </c>
      <c r="D219" t="s">
        <v>23</v>
      </c>
      <c r="E219" t="s">
        <v>32</v>
      </c>
      <c r="F219" t="s">
        <v>335</v>
      </c>
      <c r="H219">
        <v>0</v>
      </c>
      <c r="I219">
        <v>0</v>
      </c>
      <c r="J219" s="60" t="s">
        <v>336</v>
      </c>
      <c r="K219">
        <v>9</v>
      </c>
      <c r="L219">
        <v>992</v>
      </c>
      <c r="M219">
        <v>24</v>
      </c>
      <c r="N219">
        <v>694</v>
      </c>
      <c r="O219">
        <v>51</v>
      </c>
      <c r="P219">
        <v>19</v>
      </c>
      <c r="Q219">
        <v>119</v>
      </c>
      <c r="R219">
        <v>0</v>
      </c>
      <c r="S219">
        <v>5</v>
      </c>
      <c r="T219">
        <v>5</v>
      </c>
      <c r="U219">
        <v>1</v>
      </c>
      <c r="V219">
        <v>0</v>
      </c>
      <c r="W219">
        <v>0</v>
      </c>
      <c r="X219" t="s">
        <v>38</v>
      </c>
      <c r="Y219">
        <v>2</v>
      </c>
    </row>
    <row r="220" spans="2:25" x14ac:dyDescent="0.2">
      <c r="B220">
        <v>3376</v>
      </c>
      <c r="C220">
        <v>1971</v>
      </c>
      <c r="D220" t="s">
        <v>53</v>
      </c>
      <c r="E220" t="s">
        <v>24</v>
      </c>
      <c r="F220" t="s">
        <v>337</v>
      </c>
      <c r="H220">
        <v>1</v>
      </c>
      <c r="I220">
        <v>0</v>
      </c>
      <c r="J220" s="60" t="s">
        <v>338</v>
      </c>
      <c r="K220">
        <v>9</v>
      </c>
      <c r="L220">
        <v>125</v>
      </c>
      <c r="M220">
        <v>6</v>
      </c>
      <c r="N220">
        <v>73</v>
      </c>
      <c r="O220">
        <v>8</v>
      </c>
      <c r="P220">
        <v>4</v>
      </c>
      <c r="Q220">
        <v>19</v>
      </c>
      <c r="R220">
        <v>1</v>
      </c>
      <c r="S220">
        <v>3</v>
      </c>
      <c r="T220">
        <v>6</v>
      </c>
      <c r="U220">
        <v>4</v>
      </c>
      <c r="V220">
        <v>0</v>
      </c>
      <c r="W220">
        <v>0</v>
      </c>
      <c r="X220" t="s">
        <v>27</v>
      </c>
      <c r="Y220">
        <v>0</v>
      </c>
    </row>
    <row r="221" spans="2:25" x14ac:dyDescent="0.2">
      <c r="B221">
        <v>10232</v>
      </c>
      <c r="C221">
        <v>1964</v>
      </c>
      <c r="D221" t="s">
        <v>40</v>
      </c>
      <c r="E221" t="s">
        <v>24</v>
      </c>
      <c r="F221" t="s">
        <v>339</v>
      </c>
      <c r="H221">
        <v>0</v>
      </c>
      <c r="I221">
        <v>1</v>
      </c>
      <c r="J221" s="61">
        <v>41405</v>
      </c>
      <c r="K221">
        <v>9</v>
      </c>
      <c r="L221">
        <v>174</v>
      </c>
      <c r="M221">
        <v>18</v>
      </c>
      <c r="N221">
        <v>81</v>
      </c>
      <c r="O221">
        <v>28</v>
      </c>
      <c r="P221">
        <v>6</v>
      </c>
      <c r="Q221">
        <v>24</v>
      </c>
      <c r="R221">
        <v>3</v>
      </c>
      <c r="S221">
        <v>3</v>
      </c>
      <c r="T221">
        <v>7</v>
      </c>
      <c r="U221">
        <v>3</v>
      </c>
      <c r="V221">
        <v>0</v>
      </c>
      <c r="W221">
        <v>0</v>
      </c>
      <c r="X221" t="s">
        <v>27</v>
      </c>
      <c r="Y221">
        <v>0</v>
      </c>
    </row>
    <row r="222" spans="2:25" x14ac:dyDescent="0.2">
      <c r="B222">
        <v>5547</v>
      </c>
      <c r="C222">
        <v>1983</v>
      </c>
      <c r="D222" t="s">
        <v>40</v>
      </c>
      <c r="E222" t="s">
        <v>32</v>
      </c>
      <c r="F222" t="s">
        <v>340</v>
      </c>
      <c r="H222">
        <v>0</v>
      </c>
      <c r="I222">
        <v>0</v>
      </c>
      <c r="J222" s="61">
        <v>41463</v>
      </c>
      <c r="K222">
        <v>9</v>
      </c>
      <c r="L222">
        <v>1478</v>
      </c>
      <c r="M222">
        <v>19</v>
      </c>
      <c r="N222">
        <v>403</v>
      </c>
      <c r="O222">
        <v>0</v>
      </c>
      <c r="P222">
        <v>19</v>
      </c>
      <c r="Q222">
        <v>0</v>
      </c>
      <c r="R222">
        <v>1</v>
      </c>
      <c r="S222">
        <v>7</v>
      </c>
      <c r="T222">
        <v>6</v>
      </c>
      <c r="U222">
        <v>3</v>
      </c>
      <c r="V222">
        <v>1</v>
      </c>
      <c r="W222">
        <v>0</v>
      </c>
      <c r="X222" t="s">
        <v>27</v>
      </c>
      <c r="Y222">
        <v>2</v>
      </c>
    </row>
    <row r="223" spans="2:25" x14ac:dyDescent="0.2">
      <c r="B223">
        <v>8362</v>
      </c>
      <c r="C223">
        <v>1983</v>
      </c>
      <c r="D223" t="s">
        <v>40</v>
      </c>
      <c r="E223" t="s">
        <v>32</v>
      </c>
      <c r="F223" t="s">
        <v>340</v>
      </c>
      <c r="H223">
        <v>0</v>
      </c>
      <c r="I223">
        <v>0</v>
      </c>
      <c r="J223" s="61">
        <v>41463</v>
      </c>
      <c r="K223">
        <v>9</v>
      </c>
      <c r="L223">
        <v>1478</v>
      </c>
      <c r="M223">
        <v>19</v>
      </c>
      <c r="N223">
        <v>403</v>
      </c>
      <c r="O223">
        <v>0</v>
      </c>
      <c r="P223">
        <v>19</v>
      </c>
      <c r="Q223">
        <v>0</v>
      </c>
      <c r="R223">
        <v>1</v>
      </c>
      <c r="S223">
        <v>7</v>
      </c>
      <c r="T223">
        <v>6</v>
      </c>
      <c r="U223">
        <v>3</v>
      </c>
      <c r="V223">
        <v>1</v>
      </c>
      <c r="W223">
        <v>0</v>
      </c>
      <c r="X223" t="s">
        <v>67</v>
      </c>
      <c r="Y223">
        <v>2</v>
      </c>
    </row>
    <row r="224" spans="2:25" x14ac:dyDescent="0.2">
      <c r="B224">
        <v>3524</v>
      </c>
      <c r="C224">
        <v>1972</v>
      </c>
      <c r="D224" t="s">
        <v>53</v>
      </c>
      <c r="E224" t="s">
        <v>28</v>
      </c>
      <c r="F224" t="s">
        <v>341</v>
      </c>
      <c r="H224">
        <v>1</v>
      </c>
      <c r="I224">
        <v>0</v>
      </c>
      <c r="J224" s="61">
        <v>41372</v>
      </c>
      <c r="K224">
        <v>9</v>
      </c>
      <c r="L224">
        <v>80</v>
      </c>
      <c r="M224">
        <v>1</v>
      </c>
      <c r="N224">
        <v>60</v>
      </c>
      <c r="O224">
        <v>4</v>
      </c>
      <c r="P224">
        <v>6</v>
      </c>
      <c r="Q224">
        <v>16</v>
      </c>
      <c r="R224">
        <v>2</v>
      </c>
      <c r="S224">
        <v>5</v>
      </c>
      <c r="T224">
        <v>2</v>
      </c>
      <c r="U224">
        <v>9</v>
      </c>
      <c r="V224">
        <v>1</v>
      </c>
      <c r="W224">
        <v>0</v>
      </c>
      <c r="X224" t="s">
        <v>27</v>
      </c>
      <c r="Y224">
        <v>0</v>
      </c>
    </row>
    <row r="225" spans="2:25" x14ac:dyDescent="0.2">
      <c r="B225">
        <v>10095</v>
      </c>
      <c r="C225">
        <v>1976</v>
      </c>
      <c r="D225" t="s">
        <v>40</v>
      </c>
      <c r="E225" t="s">
        <v>24</v>
      </c>
      <c r="F225" t="s">
        <v>342</v>
      </c>
      <c r="H225">
        <v>0</v>
      </c>
      <c r="I225">
        <v>0</v>
      </c>
      <c r="J225" s="61">
        <v>41279</v>
      </c>
      <c r="K225">
        <v>9</v>
      </c>
      <c r="L225">
        <v>1001</v>
      </c>
      <c r="M225">
        <v>12</v>
      </c>
      <c r="N225">
        <v>240</v>
      </c>
      <c r="O225">
        <v>16</v>
      </c>
      <c r="P225">
        <v>12</v>
      </c>
      <c r="Q225">
        <v>12</v>
      </c>
      <c r="R225">
        <v>1</v>
      </c>
      <c r="S225">
        <v>5</v>
      </c>
      <c r="T225">
        <v>10</v>
      </c>
      <c r="U225">
        <v>2</v>
      </c>
      <c r="V225">
        <v>0</v>
      </c>
      <c r="W225">
        <v>0</v>
      </c>
      <c r="X225" t="s">
        <v>31</v>
      </c>
      <c r="Y225">
        <v>0</v>
      </c>
    </row>
    <row r="226" spans="2:25" x14ac:dyDescent="0.2">
      <c r="B226">
        <v>8897</v>
      </c>
      <c r="C226">
        <v>1966</v>
      </c>
      <c r="D226" t="s">
        <v>23</v>
      </c>
      <c r="E226" t="s">
        <v>28</v>
      </c>
      <c r="F226" t="s">
        <v>343</v>
      </c>
      <c r="H226">
        <v>1</v>
      </c>
      <c r="I226">
        <v>1</v>
      </c>
      <c r="J226" s="60" t="s">
        <v>344</v>
      </c>
      <c r="K226">
        <v>9</v>
      </c>
      <c r="L226">
        <v>392</v>
      </c>
      <c r="M226">
        <v>5</v>
      </c>
      <c r="N226">
        <v>91</v>
      </c>
      <c r="O226">
        <v>28</v>
      </c>
      <c r="P226">
        <v>26</v>
      </c>
      <c r="Q226">
        <v>112</v>
      </c>
      <c r="R226">
        <v>8</v>
      </c>
      <c r="S226">
        <v>7</v>
      </c>
      <c r="T226">
        <v>7</v>
      </c>
      <c r="U226">
        <v>8</v>
      </c>
      <c r="V226">
        <v>1</v>
      </c>
      <c r="W226">
        <v>0</v>
      </c>
      <c r="X226" t="s">
        <v>46</v>
      </c>
      <c r="Y226">
        <v>0</v>
      </c>
    </row>
    <row r="227" spans="2:25" x14ac:dyDescent="0.2">
      <c r="B227">
        <v>466</v>
      </c>
      <c r="C227">
        <v>1945</v>
      </c>
      <c r="D227" t="s">
        <v>23</v>
      </c>
      <c r="E227" t="s">
        <v>32</v>
      </c>
      <c r="F227" t="s">
        <v>345</v>
      </c>
      <c r="H227">
        <v>0</v>
      </c>
      <c r="I227">
        <v>0</v>
      </c>
      <c r="J227" s="61">
        <v>41337</v>
      </c>
      <c r="K227">
        <v>9</v>
      </c>
      <c r="L227">
        <v>388</v>
      </c>
      <c r="M227">
        <v>14</v>
      </c>
      <c r="N227">
        <v>218</v>
      </c>
      <c r="O227">
        <v>91</v>
      </c>
      <c r="P227">
        <v>14</v>
      </c>
      <c r="Q227">
        <v>21</v>
      </c>
      <c r="R227">
        <v>1</v>
      </c>
      <c r="S227">
        <v>4</v>
      </c>
      <c r="T227">
        <v>13</v>
      </c>
      <c r="U227">
        <v>2</v>
      </c>
      <c r="V227">
        <v>0</v>
      </c>
      <c r="W227">
        <v>0</v>
      </c>
      <c r="X227" t="s">
        <v>27</v>
      </c>
      <c r="Y227">
        <v>0</v>
      </c>
    </row>
    <row r="228" spans="2:25" x14ac:dyDescent="0.2">
      <c r="B228">
        <v>11025</v>
      </c>
      <c r="C228">
        <v>1962</v>
      </c>
      <c r="D228" t="s">
        <v>23</v>
      </c>
      <c r="E228" t="s">
        <v>32</v>
      </c>
      <c r="F228" t="s">
        <v>346</v>
      </c>
      <c r="H228">
        <v>1</v>
      </c>
      <c r="I228">
        <v>1</v>
      </c>
      <c r="J228" s="61">
        <v>41335</v>
      </c>
      <c r="K228">
        <v>9</v>
      </c>
      <c r="L228">
        <v>65</v>
      </c>
      <c r="M228">
        <v>0</v>
      </c>
      <c r="N228">
        <v>46</v>
      </c>
      <c r="O228">
        <v>4</v>
      </c>
      <c r="P228">
        <v>3</v>
      </c>
      <c r="Q228">
        <v>20</v>
      </c>
      <c r="R228">
        <v>4</v>
      </c>
      <c r="S228">
        <v>3</v>
      </c>
      <c r="T228">
        <v>3</v>
      </c>
      <c r="U228">
        <v>8</v>
      </c>
      <c r="V228">
        <v>0</v>
      </c>
      <c r="W228">
        <v>0</v>
      </c>
      <c r="X228" t="s">
        <v>27</v>
      </c>
      <c r="Y228">
        <v>0</v>
      </c>
    </row>
    <row r="229" spans="2:25" x14ac:dyDescent="0.2">
      <c r="B229">
        <v>2387</v>
      </c>
      <c r="C229">
        <v>1953</v>
      </c>
      <c r="D229" t="s">
        <v>53</v>
      </c>
      <c r="E229" t="s">
        <v>36</v>
      </c>
      <c r="F229" t="s">
        <v>347</v>
      </c>
      <c r="H229">
        <v>1</v>
      </c>
      <c r="I229">
        <v>1</v>
      </c>
      <c r="J229" s="61">
        <v>41335</v>
      </c>
      <c r="K229">
        <v>9</v>
      </c>
      <c r="L229">
        <v>177</v>
      </c>
      <c r="M229">
        <v>2</v>
      </c>
      <c r="N229">
        <v>71</v>
      </c>
      <c r="O229">
        <v>3</v>
      </c>
      <c r="P229">
        <v>2</v>
      </c>
      <c r="Q229">
        <v>20</v>
      </c>
      <c r="R229">
        <v>6</v>
      </c>
      <c r="S229">
        <v>5</v>
      </c>
      <c r="T229">
        <v>4</v>
      </c>
      <c r="U229">
        <v>8</v>
      </c>
      <c r="V229">
        <v>1</v>
      </c>
      <c r="W229">
        <v>0</v>
      </c>
      <c r="X229" t="s">
        <v>67</v>
      </c>
      <c r="Y229">
        <v>0</v>
      </c>
    </row>
    <row r="230" spans="2:25" x14ac:dyDescent="0.2">
      <c r="B230">
        <v>1618</v>
      </c>
      <c r="C230">
        <v>1966</v>
      </c>
      <c r="D230" t="s">
        <v>23</v>
      </c>
      <c r="E230" t="s">
        <v>36</v>
      </c>
      <c r="F230" t="s">
        <v>348</v>
      </c>
      <c r="H230">
        <v>0</v>
      </c>
      <c r="I230">
        <v>0</v>
      </c>
      <c r="J230" s="61">
        <v>41306</v>
      </c>
      <c r="K230">
        <v>9</v>
      </c>
      <c r="L230">
        <v>577</v>
      </c>
      <c r="M230">
        <v>0</v>
      </c>
      <c r="N230">
        <v>64</v>
      </c>
      <c r="O230">
        <v>0</v>
      </c>
      <c r="P230">
        <v>0</v>
      </c>
      <c r="Q230">
        <v>51</v>
      </c>
      <c r="R230">
        <v>2</v>
      </c>
      <c r="S230">
        <v>10</v>
      </c>
      <c r="T230">
        <v>8</v>
      </c>
      <c r="U230">
        <v>8</v>
      </c>
      <c r="V230">
        <v>1</v>
      </c>
      <c r="W230">
        <v>0</v>
      </c>
      <c r="X230" t="s">
        <v>46</v>
      </c>
      <c r="Y230">
        <v>1</v>
      </c>
    </row>
    <row r="231" spans="2:25" x14ac:dyDescent="0.2">
      <c r="B231">
        <v>25</v>
      </c>
      <c r="C231">
        <v>1959</v>
      </c>
      <c r="D231" t="s">
        <v>23</v>
      </c>
      <c r="E231" t="s">
        <v>32</v>
      </c>
      <c r="F231" t="s">
        <v>349</v>
      </c>
      <c r="H231">
        <v>0</v>
      </c>
      <c r="I231">
        <v>1</v>
      </c>
      <c r="J231" s="60" t="s">
        <v>350</v>
      </c>
      <c r="K231">
        <v>9</v>
      </c>
      <c r="L231">
        <v>460</v>
      </c>
      <c r="M231">
        <v>35</v>
      </c>
      <c r="N231">
        <v>422</v>
      </c>
      <c r="O231">
        <v>33</v>
      </c>
      <c r="P231">
        <v>12</v>
      </c>
      <c r="Q231">
        <v>153</v>
      </c>
      <c r="R231">
        <v>2</v>
      </c>
      <c r="S231">
        <v>6</v>
      </c>
      <c r="T231">
        <v>7</v>
      </c>
      <c r="U231">
        <v>4</v>
      </c>
      <c r="V231">
        <v>0</v>
      </c>
      <c r="W231">
        <v>0</v>
      </c>
      <c r="X231" t="s">
        <v>31</v>
      </c>
      <c r="Y231">
        <v>0</v>
      </c>
    </row>
    <row r="232" spans="2:25" x14ac:dyDescent="0.2">
      <c r="B232">
        <v>3277</v>
      </c>
      <c r="C232">
        <v>1956</v>
      </c>
      <c r="D232" t="s">
        <v>23</v>
      </c>
      <c r="E232" t="s">
        <v>24</v>
      </c>
      <c r="F232" t="s">
        <v>351</v>
      </c>
      <c r="H232">
        <v>0</v>
      </c>
      <c r="I232">
        <v>1</v>
      </c>
      <c r="J232" s="61">
        <v>40976</v>
      </c>
      <c r="K232">
        <v>9</v>
      </c>
      <c r="L232">
        <v>219</v>
      </c>
      <c r="M232">
        <v>3</v>
      </c>
      <c r="N232">
        <v>100</v>
      </c>
      <c r="O232">
        <v>26</v>
      </c>
      <c r="P232">
        <v>0</v>
      </c>
      <c r="Q232">
        <v>17</v>
      </c>
      <c r="R232">
        <v>2</v>
      </c>
      <c r="S232">
        <v>7</v>
      </c>
      <c r="T232">
        <v>5</v>
      </c>
      <c r="U232">
        <v>8</v>
      </c>
      <c r="V232">
        <v>0</v>
      </c>
      <c r="W232">
        <v>0</v>
      </c>
      <c r="X232" t="s">
        <v>27</v>
      </c>
      <c r="Y232">
        <v>0</v>
      </c>
    </row>
    <row r="233" spans="2:25" x14ac:dyDescent="0.2">
      <c r="B233">
        <v>8566</v>
      </c>
      <c r="C233">
        <v>1962</v>
      </c>
      <c r="D233" t="s">
        <v>40</v>
      </c>
      <c r="E233" t="s">
        <v>36</v>
      </c>
      <c r="F233" t="s">
        <v>352</v>
      </c>
      <c r="H233">
        <v>1</v>
      </c>
      <c r="I233">
        <v>1</v>
      </c>
      <c r="J233" s="60" t="s">
        <v>30</v>
      </c>
      <c r="K233">
        <v>10</v>
      </c>
      <c r="L233">
        <v>5</v>
      </c>
      <c r="M233">
        <v>0</v>
      </c>
      <c r="N233">
        <v>3</v>
      </c>
      <c r="O233">
        <v>0</v>
      </c>
      <c r="P233">
        <v>0</v>
      </c>
      <c r="Q233">
        <v>1</v>
      </c>
      <c r="R233">
        <v>1</v>
      </c>
      <c r="S233">
        <v>1</v>
      </c>
      <c r="T233">
        <v>2</v>
      </c>
      <c r="U233">
        <v>7</v>
      </c>
      <c r="V233">
        <v>0</v>
      </c>
      <c r="W233">
        <v>0</v>
      </c>
      <c r="X233" t="s">
        <v>27</v>
      </c>
      <c r="Y233">
        <v>0</v>
      </c>
    </row>
    <row r="234" spans="2:25" x14ac:dyDescent="0.2">
      <c r="B234">
        <v>2634</v>
      </c>
      <c r="C234">
        <v>1980</v>
      </c>
      <c r="D234" t="s">
        <v>53</v>
      </c>
      <c r="E234" t="s">
        <v>28</v>
      </c>
      <c r="F234" t="s">
        <v>353</v>
      </c>
      <c r="H234">
        <v>1</v>
      </c>
      <c r="I234">
        <v>0</v>
      </c>
      <c r="J234" s="60" t="s">
        <v>354</v>
      </c>
      <c r="K234">
        <v>10</v>
      </c>
      <c r="L234">
        <v>5</v>
      </c>
      <c r="M234">
        <v>7</v>
      </c>
      <c r="N234">
        <v>31</v>
      </c>
      <c r="O234">
        <v>15</v>
      </c>
      <c r="P234">
        <v>4</v>
      </c>
      <c r="Q234">
        <v>7</v>
      </c>
      <c r="R234">
        <v>3</v>
      </c>
      <c r="S234">
        <v>2</v>
      </c>
      <c r="T234">
        <v>3</v>
      </c>
      <c r="U234">
        <v>6</v>
      </c>
      <c r="V234">
        <v>1</v>
      </c>
      <c r="W234">
        <v>0</v>
      </c>
      <c r="X234" t="s">
        <v>27</v>
      </c>
      <c r="Y234">
        <v>0</v>
      </c>
    </row>
    <row r="235" spans="2:25" x14ac:dyDescent="0.2">
      <c r="B235">
        <v>8036</v>
      </c>
      <c r="C235">
        <v>1972</v>
      </c>
      <c r="D235" t="s">
        <v>43</v>
      </c>
      <c r="E235" t="s">
        <v>36</v>
      </c>
      <c r="F235" t="s">
        <v>355</v>
      </c>
      <c r="H235">
        <v>1</v>
      </c>
      <c r="I235">
        <v>1</v>
      </c>
      <c r="J235" s="60" t="s">
        <v>354</v>
      </c>
      <c r="K235">
        <v>10</v>
      </c>
      <c r="L235">
        <v>31</v>
      </c>
      <c r="M235">
        <v>1</v>
      </c>
      <c r="N235">
        <v>13</v>
      </c>
      <c r="O235">
        <v>7</v>
      </c>
      <c r="P235">
        <v>2</v>
      </c>
      <c r="Q235">
        <v>9</v>
      </c>
      <c r="R235">
        <v>4</v>
      </c>
      <c r="S235">
        <v>2</v>
      </c>
      <c r="T235">
        <v>4</v>
      </c>
      <c r="U235">
        <v>4</v>
      </c>
      <c r="V235">
        <v>0</v>
      </c>
      <c r="W235">
        <v>0</v>
      </c>
      <c r="X235" t="s">
        <v>27</v>
      </c>
      <c r="Y235">
        <v>0</v>
      </c>
    </row>
    <row r="236" spans="2:25" x14ac:dyDescent="0.2">
      <c r="B236">
        <v>8159</v>
      </c>
      <c r="C236">
        <v>1969</v>
      </c>
      <c r="D236" t="s">
        <v>23</v>
      </c>
      <c r="E236" t="s">
        <v>32</v>
      </c>
      <c r="F236" t="s">
        <v>356</v>
      </c>
      <c r="H236">
        <v>1</v>
      </c>
      <c r="I236">
        <v>1</v>
      </c>
      <c r="J236" s="61">
        <v>41643</v>
      </c>
      <c r="K236">
        <v>10</v>
      </c>
      <c r="L236">
        <v>117</v>
      </c>
      <c r="M236">
        <v>0</v>
      </c>
      <c r="N236">
        <v>22</v>
      </c>
      <c r="O236">
        <v>13</v>
      </c>
      <c r="P236">
        <v>0</v>
      </c>
      <c r="Q236">
        <v>30</v>
      </c>
      <c r="R236">
        <v>3</v>
      </c>
      <c r="S236">
        <v>4</v>
      </c>
      <c r="T236">
        <v>3</v>
      </c>
      <c r="U236">
        <v>7</v>
      </c>
      <c r="V236">
        <v>0</v>
      </c>
      <c r="W236">
        <v>0</v>
      </c>
      <c r="X236" t="s">
        <v>27</v>
      </c>
      <c r="Y236">
        <v>0</v>
      </c>
    </row>
    <row r="237" spans="2:25" x14ac:dyDescent="0.2">
      <c r="B237">
        <v>7628</v>
      </c>
      <c r="C237">
        <v>1974</v>
      </c>
      <c r="D237" t="s">
        <v>43</v>
      </c>
      <c r="E237" t="s">
        <v>32</v>
      </c>
      <c r="F237" t="s">
        <v>357</v>
      </c>
      <c r="H237">
        <v>1</v>
      </c>
      <c r="I237">
        <v>0</v>
      </c>
      <c r="J237" s="60" t="s">
        <v>358</v>
      </c>
      <c r="K237">
        <v>10</v>
      </c>
      <c r="L237">
        <v>30</v>
      </c>
      <c r="M237">
        <v>5</v>
      </c>
      <c r="N237">
        <v>24</v>
      </c>
      <c r="O237">
        <v>6</v>
      </c>
      <c r="P237">
        <v>3</v>
      </c>
      <c r="Q237">
        <v>8</v>
      </c>
      <c r="R237">
        <v>2</v>
      </c>
      <c r="S237">
        <v>2</v>
      </c>
      <c r="T237">
        <v>4</v>
      </c>
      <c r="U237">
        <v>5</v>
      </c>
      <c r="V237">
        <v>0</v>
      </c>
      <c r="W237">
        <v>0</v>
      </c>
      <c r="X237" t="s">
        <v>27</v>
      </c>
      <c r="Y237">
        <v>0</v>
      </c>
    </row>
    <row r="238" spans="2:25" x14ac:dyDescent="0.2">
      <c r="B238">
        <v>9597</v>
      </c>
      <c r="C238">
        <v>1970</v>
      </c>
      <c r="D238" t="s">
        <v>23</v>
      </c>
      <c r="E238" t="s">
        <v>32</v>
      </c>
      <c r="F238" t="s">
        <v>359</v>
      </c>
      <c r="H238">
        <v>0</v>
      </c>
      <c r="I238">
        <v>0</v>
      </c>
      <c r="J238" s="61">
        <v>41914</v>
      </c>
      <c r="K238">
        <v>10</v>
      </c>
      <c r="L238">
        <v>236</v>
      </c>
      <c r="M238">
        <v>106</v>
      </c>
      <c r="N238">
        <v>189</v>
      </c>
      <c r="O238">
        <v>23</v>
      </c>
      <c r="P238">
        <v>41</v>
      </c>
      <c r="Q238">
        <v>130</v>
      </c>
      <c r="R238">
        <v>1</v>
      </c>
      <c r="S238">
        <v>7</v>
      </c>
      <c r="T238">
        <v>9</v>
      </c>
      <c r="U238">
        <v>4</v>
      </c>
      <c r="V238">
        <v>0</v>
      </c>
      <c r="W238">
        <v>0</v>
      </c>
      <c r="X238" t="s">
        <v>31</v>
      </c>
      <c r="Y238">
        <v>0</v>
      </c>
    </row>
    <row r="239" spans="2:25" x14ac:dyDescent="0.2">
      <c r="B239">
        <v>1384</v>
      </c>
      <c r="C239">
        <v>1993</v>
      </c>
      <c r="D239" t="s">
        <v>118</v>
      </c>
      <c r="E239" t="s">
        <v>32</v>
      </c>
      <c r="F239" t="s">
        <v>360</v>
      </c>
      <c r="H239">
        <v>1</v>
      </c>
      <c r="I239">
        <v>0</v>
      </c>
      <c r="J239" s="60" t="s">
        <v>361</v>
      </c>
      <c r="K239">
        <v>10</v>
      </c>
      <c r="L239">
        <v>6</v>
      </c>
      <c r="M239">
        <v>4</v>
      </c>
      <c r="N239">
        <v>14</v>
      </c>
      <c r="O239">
        <v>8</v>
      </c>
      <c r="P239">
        <v>8</v>
      </c>
      <c r="Q239">
        <v>22</v>
      </c>
      <c r="R239">
        <v>2</v>
      </c>
      <c r="S239">
        <v>2</v>
      </c>
      <c r="T239">
        <v>2</v>
      </c>
      <c r="U239">
        <v>8</v>
      </c>
      <c r="V239">
        <v>0</v>
      </c>
      <c r="W239">
        <v>0</v>
      </c>
      <c r="X239" t="s">
        <v>35</v>
      </c>
      <c r="Y239">
        <v>1</v>
      </c>
    </row>
    <row r="240" spans="2:25" x14ac:dyDescent="0.2">
      <c r="B240">
        <v>10150</v>
      </c>
      <c r="C240">
        <v>1962</v>
      </c>
      <c r="D240" t="s">
        <v>23</v>
      </c>
      <c r="E240" t="s">
        <v>28</v>
      </c>
      <c r="F240" t="s">
        <v>362</v>
      </c>
      <c r="H240">
        <v>0</v>
      </c>
      <c r="I240">
        <v>0</v>
      </c>
      <c r="J240" s="60" t="s">
        <v>363</v>
      </c>
      <c r="K240">
        <v>10</v>
      </c>
      <c r="L240">
        <v>464</v>
      </c>
      <c r="M240">
        <v>28</v>
      </c>
      <c r="N240">
        <v>873</v>
      </c>
      <c r="O240">
        <v>29</v>
      </c>
      <c r="P240">
        <v>18</v>
      </c>
      <c r="Q240">
        <v>37</v>
      </c>
      <c r="R240">
        <v>0</v>
      </c>
      <c r="S240">
        <v>7</v>
      </c>
      <c r="T240">
        <v>7</v>
      </c>
      <c r="U240">
        <v>2</v>
      </c>
      <c r="V240">
        <v>1</v>
      </c>
      <c r="W240">
        <v>0</v>
      </c>
      <c r="X240" t="s">
        <v>67</v>
      </c>
      <c r="Y240">
        <v>1</v>
      </c>
    </row>
    <row r="241" spans="2:25" x14ac:dyDescent="0.2">
      <c r="B241">
        <v>3885</v>
      </c>
      <c r="C241">
        <v>1984</v>
      </c>
      <c r="D241" t="s">
        <v>40</v>
      </c>
      <c r="E241" t="s">
        <v>32</v>
      </c>
      <c r="F241" t="s">
        <v>364</v>
      </c>
      <c r="H241">
        <v>1</v>
      </c>
      <c r="I241">
        <v>0</v>
      </c>
      <c r="J241" s="60" t="s">
        <v>58</v>
      </c>
      <c r="K241">
        <v>10</v>
      </c>
      <c r="L241">
        <v>16</v>
      </c>
      <c r="M241">
        <v>2</v>
      </c>
      <c r="N241">
        <v>18</v>
      </c>
      <c r="O241">
        <v>3</v>
      </c>
      <c r="P241">
        <v>0</v>
      </c>
      <c r="Q241">
        <v>24</v>
      </c>
      <c r="R241">
        <v>1</v>
      </c>
      <c r="S241">
        <v>1</v>
      </c>
      <c r="T241">
        <v>2</v>
      </c>
      <c r="U241">
        <v>8</v>
      </c>
      <c r="V241">
        <v>1</v>
      </c>
      <c r="W241">
        <v>0</v>
      </c>
      <c r="X241" t="s">
        <v>27</v>
      </c>
      <c r="Y241">
        <v>1</v>
      </c>
    </row>
    <row r="242" spans="2:25" x14ac:dyDescent="0.2">
      <c r="B242">
        <v>11003</v>
      </c>
      <c r="C242">
        <v>1981</v>
      </c>
      <c r="D242" t="s">
        <v>43</v>
      </c>
      <c r="E242" t="s">
        <v>36</v>
      </c>
      <c r="F242" t="s">
        <v>365</v>
      </c>
      <c r="H242">
        <v>1</v>
      </c>
      <c r="I242">
        <v>0</v>
      </c>
      <c r="J242" s="61">
        <v>41315</v>
      </c>
      <c r="K242">
        <v>10</v>
      </c>
      <c r="L242">
        <v>2</v>
      </c>
      <c r="M242">
        <v>5</v>
      </c>
      <c r="N242">
        <v>7</v>
      </c>
      <c r="O242">
        <v>0</v>
      </c>
      <c r="P242">
        <v>18</v>
      </c>
      <c r="Q242">
        <v>18</v>
      </c>
      <c r="R242">
        <v>2</v>
      </c>
      <c r="S242">
        <v>2</v>
      </c>
      <c r="T242">
        <v>3</v>
      </c>
      <c r="U242">
        <v>7</v>
      </c>
      <c r="V242">
        <v>0</v>
      </c>
      <c r="W242">
        <v>0</v>
      </c>
      <c r="X242" t="s">
        <v>31</v>
      </c>
      <c r="Y242">
        <v>0</v>
      </c>
    </row>
    <row r="243" spans="2:25" x14ac:dyDescent="0.2">
      <c r="B243">
        <v>8026</v>
      </c>
      <c r="C243">
        <v>1953</v>
      </c>
      <c r="D243" t="s">
        <v>23</v>
      </c>
      <c r="E243" t="s">
        <v>32</v>
      </c>
      <c r="F243" t="s">
        <v>366</v>
      </c>
      <c r="H243">
        <v>0</v>
      </c>
      <c r="I243">
        <v>1</v>
      </c>
      <c r="J243" s="60" t="s">
        <v>176</v>
      </c>
      <c r="K243">
        <v>10</v>
      </c>
      <c r="L243">
        <v>120</v>
      </c>
      <c r="M243">
        <v>58</v>
      </c>
      <c r="N243">
        <v>73</v>
      </c>
      <c r="O243">
        <v>65</v>
      </c>
      <c r="P243">
        <v>89</v>
      </c>
      <c r="Q243">
        <v>58</v>
      </c>
      <c r="R243">
        <v>5</v>
      </c>
      <c r="S243">
        <v>5</v>
      </c>
      <c r="T243">
        <v>5</v>
      </c>
      <c r="U243">
        <v>5</v>
      </c>
      <c r="V243">
        <v>0</v>
      </c>
      <c r="W243">
        <v>0</v>
      </c>
      <c r="X243" t="s">
        <v>31</v>
      </c>
      <c r="Y243">
        <v>0</v>
      </c>
    </row>
    <row r="244" spans="2:25" x14ac:dyDescent="0.2">
      <c r="B244">
        <v>577</v>
      </c>
      <c r="C244">
        <v>1977</v>
      </c>
      <c r="D244" t="s">
        <v>43</v>
      </c>
      <c r="E244" t="s">
        <v>36</v>
      </c>
      <c r="F244" t="s">
        <v>367</v>
      </c>
      <c r="H244">
        <v>1</v>
      </c>
      <c r="I244">
        <v>1</v>
      </c>
      <c r="J244" s="60" t="s">
        <v>233</v>
      </c>
      <c r="K244">
        <v>10</v>
      </c>
      <c r="L244">
        <v>9</v>
      </c>
      <c r="M244">
        <v>1</v>
      </c>
      <c r="N244">
        <v>7</v>
      </c>
      <c r="O244">
        <v>0</v>
      </c>
      <c r="P244">
        <v>3</v>
      </c>
      <c r="Q244">
        <v>2</v>
      </c>
      <c r="R244">
        <v>2</v>
      </c>
      <c r="S244">
        <v>1</v>
      </c>
      <c r="T244">
        <v>3</v>
      </c>
      <c r="U244">
        <v>7</v>
      </c>
      <c r="V244">
        <v>0</v>
      </c>
      <c r="W244">
        <v>0</v>
      </c>
      <c r="X244" t="s">
        <v>27</v>
      </c>
      <c r="Y244">
        <v>0</v>
      </c>
    </row>
    <row r="245" spans="2:25" x14ac:dyDescent="0.2">
      <c r="B245">
        <v>8702</v>
      </c>
      <c r="C245">
        <v>1977</v>
      </c>
      <c r="D245" t="s">
        <v>43</v>
      </c>
      <c r="E245" t="s">
        <v>36</v>
      </c>
      <c r="F245" t="s">
        <v>367</v>
      </c>
      <c r="H245">
        <v>1</v>
      </c>
      <c r="I245">
        <v>1</v>
      </c>
      <c r="J245" s="60" t="s">
        <v>233</v>
      </c>
      <c r="K245">
        <v>10</v>
      </c>
      <c r="L245">
        <v>9</v>
      </c>
      <c r="M245">
        <v>1</v>
      </c>
      <c r="N245">
        <v>7</v>
      </c>
      <c r="O245">
        <v>0</v>
      </c>
      <c r="P245">
        <v>3</v>
      </c>
      <c r="Q245">
        <v>2</v>
      </c>
      <c r="R245">
        <v>2</v>
      </c>
      <c r="S245">
        <v>1</v>
      </c>
      <c r="T245">
        <v>3</v>
      </c>
      <c r="U245">
        <v>7</v>
      </c>
      <c r="V245">
        <v>0</v>
      </c>
      <c r="W245">
        <v>0</v>
      </c>
      <c r="X245" t="s">
        <v>38</v>
      </c>
      <c r="Y245">
        <v>0</v>
      </c>
    </row>
    <row r="246" spans="2:25" x14ac:dyDescent="0.2">
      <c r="B246">
        <v>5429</v>
      </c>
      <c r="C246">
        <v>1949</v>
      </c>
      <c r="D246" t="s">
        <v>40</v>
      </c>
      <c r="E246" t="s">
        <v>32</v>
      </c>
      <c r="F246" t="s">
        <v>368</v>
      </c>
      <c r="H246">
        <v>0</v>
      </c>
      <c r="I246">
        <v>1</v>
      </c>
      <c r="J246" s="60" t="s">
        <v>233</v>
      </c>
      <c r="K246">
        <v>10</v>
      </c>
      <c r="L246">
        <v>145</v>
      </c>
      <c r="M246">
        <v>1</v>
      </c>
      <c r="N246">
        <v>33</v>
      </c>
      <c r="O246">
        <v>2</v>
      </c>
      <c r="P246">
        <v>1</v>
      </c>
      <c r="Q246">
        <v>1</v>
      </c>
      <c r="R246">
        <v>1</v>
      </c>
      <c r="S246">
        <v>4</v>
      </c>
      <c r="T246">
        <v>4</v>
      </c>
      <c r="U246">
        <v>6</v>
      </c>
      <c r="V246">
        <v>0</v>
      </c>
      <c r="W246">
        <v>0</v>
      </c>
      <c r="X246" t="s">
        <v>27</v>
      </c>
      <c r="Y246">
        <v>0</v>
      </c>
    </row>
    <row r="247" spans="2:25" x14ac:dyDescent="0.2">
      <c r="B247">
        <v>977</v>
      </c>
      <c r="C247">
        <v>1958</v>
      </c>
      <c r="D247" t="s">
        <v>23</v>
      </c>
      <c r="E247" t="s">
        <v>36</v>
      </c>
      <c r="F247" t="s">
        <v>369</v>
      </c>
      <c r="H247">
        <v>0</v>
      </c>
      <c r="I247">
        <v>1</v>
      </c>
      <c r="J247" s="61">
        <v>41282</v>
      </c>
      <c r="K247">
        <v>10</v>
      </c>
      <c r="L247">
        <v>200</v>
      </c>
      <c r="M247">
        <v>19</v>
      </c>
      <c r="N247">
        <v>111</v>
      </c>
      <c r="O247">
        <v>50</v>
      </c>
      <c r="P247">
        <v>15</v>
      </c>
      <c r="Q247">
        <v>19</v>
      </c>
      <c r="R247">
        <v>6</v>
      </c>
      <c r="S247">
        <v>5</v>
      </c>
      <c r="T247">
        <v>8</v>
      </c>
      <c r="U247">
        <v>6</v>
      </c>
      <c r="V247">
        <v>0</v>
      </c>
      <c r="W247">
        <v>0</v>
      </c>
      <c r="X247" t="s">
        <v>31</v>
      </c>
      <c r="Y247">
        <v>0</v>
      </c>
    </row>
    <row r="248" spans="2:25" x14ac:dyDescent="0.2">
      <c r="B248">
        <v>2793</v>
      </c>
      <c r="C248">
        <v>1977</v>
      </c>
      <c r="D248" t="s">
        <v>40</v>
      </c>
      <c r="E248" t="s">
        <v>24</v>
      </c>
      <c r="F248" t="s">
        <v>370</v>
      </c>
      <c r="H248">
        <v>0</v>
      </c>
      <c r="I248">
        <v>1</v>
      </c>
      <c r="J248" s="60" t="s">
        <v>371</v>
      </c>
      <c r="K248">
        <v>10</v>
      </c>
      <c r="L248">
        <v>532</v>
      </c>
      <c r="M248">
        <v>88</v>
      </c>
      <c r="N248">
        <v>168</v>
      </c>
      <c r="O248">
        <v>69</v>
      </c>
      <c r="P248">
        <v>44</v>
      </c>
      <c r="Q248">
        <v>133</v>
      </c>
      <c r="R248">
        <v>3</v>
      </c>
      <c r="S248">
        <v>7</v>
      </c>
      <c r="T248">
        <v>13</v>
      </c>
      <c r="U248">
        <v>5</v>
      </c>
      <c r="V248">
        <v>0</v>
      </c>
      <c r="W248">
        <v>0</v>
      </c>
      <c r="X248" t="s">
        <v>67</v>
      </c>
      <c r="Y248">
        <v>0</v>
      </c>
    </row>
    <row r="249" spans="2:25" x14ac:dyDescent="0.2">
      <c r="B249">
        <v>1071</v>
      </c>
      <c r="C249">
        <v>1977</v>
      </c>
      <c r="D249" t="s">
        <v>40</v>
      </c>
      <c r="E249" t="s">
        <v>24</v>
      </c>
      <c r="F249" t="s">
        <v>370</v>
      </c>
      <c r="H249">
        <v>0</v>
      </c>
      <c r="I249">
        <v>1</v>
      </c>
      <c r="J249" s="60" t="s">
        <v>371</v>
      </c>
      <c r="K249">
        <v>10</v>
      </c>
      <c r="L249">
        <v>532</v>
      </c>
      <c r="M249">
        <v>88</v>
      </c>
      <c r="N249">
        <v>168</v>
      </c>
      <c r="O249">
        <v>69</v>
      </c>
      <c r="P249">
        <v>44</v>
      </c>
      <c r="Q249">
        <v>133</v>
      </c>
      <c r="R249">
        <v>3</v>
      </c>
      <c r="S249">
        <v>7</v>
      </c>
      <c r="T249">
        <v>13</v>
      </c>
      <c r="U249">
        <v>5</v>
      </c>
      <c r="V249">
        <v>0</v>
      </c>
      <c r="W249">
        <v>0</v>
      </c>
      <c r="X249" t="s">
        <v>35</v>
      </c>
      <c r="Y249">
        <v>0</v>
      </c>
    </row>
    <row r="250" spans="2:25" x14ac:dyDescent="0.2">
      <c r="B250">
        <v>5074</v>
      </c>
      <c r="C250">
        <v>1987</v>
      </c>
      <c r="D250" t="s">
        <v>53</v>
      </c>
      <c r="E250" t="s">
        <v>32</v>
      </c>
      <c r="F250" t="s">
        <v>372</v>
      </c>
      <c r="H250">
        <v>1</v>
      </c>
      <c r="I250">
        <v>0</v>
      </c>
      <c r="J250" s="61">
        <v>41493</v>
      </c>
      <c r="K250">
        <v>10</v>
      </c>
      <c r="L250">
        <v>30</v>
      </c>
      <c r="M250">
        <v>0</v>
      </c>
      <c r="N250">
        <v>10</v>
      </c>
      <c r="O250">
        <v>2</v>
      </c>
      <c r="P250">
        <v>0</v>
      </c>
      <c r="Q250">
        <v>5</v>
      </c>
      <c r="R250">
        <v>1</v>
      </c>
      <c r="S250">
        <v>1</v>
      </c>
      <c r="T250">
        <v>3</v>
      </c>
      <c r="U250">
        <v>7</v>
      </c>
      <c r="V250">
        <v>0</v>
      </c>
      <c r="W250">
        <v>0</v>
      </c>
      <c r="X250" t="s">
        <v>31</v>
      </c>
      <c r="Y250">
        <v>0</v>
      </c>
    </row>
    <row r="251" spans="2:25" x14ac:dyDescent="0.2">
      <c r="B251">
        <v>2632</v>
      </c>
      <c r="C251">
        <v>1955</v>
      </c>
      <c r="D251" t="s">
        <v>23</v>
      </c>
      <c r="E251" t="s">
        <v>32</v>
      </c>
      <c r="F251" t="s">
        <v>373</v>
      </c>
      <c r="H251">
        <v>1</v>
      </c>
      <c r="I251">
        <v>1</v>
      </c>
      <c r="J251" s="60" t="s">
        <v>374</v>
      </c>
      <c r="K251">
        <v>10</v>
      </c>
      <c r="L251">
        <v>297</v>
      </c>
      <c r="M251">
        <v>0</v>
      </c>
      <c r="N251">
        <v>38</v>
      </c>
      <c r="O251">
        <v>13</v>
      </c>
      <c r="P251">
        <v>0</v>
      </c>
      <c r="Q251">
        <v>152</v>
      </c>
      <c r="R251">
        <v>7</v>
      </c>
      <c r="S251">
        <v>5</v>
      </c>
      <c r="T251">
        <v>4</v>
      </c>
      <c r="U251">
        <v>6</v>
      </c>
      <c r="V251">
        <v>1</v>
      </c>
      <c r="W251">
        <v>0</v>
      </c>
      <c r="X251" t="s">
        <v>50</v>
      </c>
      <c r="Y251">
        <v>1</v>
      </c>
    </row>
    <row r="252" spans="2:25" x14ac:dyDescent="0.2">
      <c r="B252">
        <v>6404</v>
      </c>
      <c r="C252">
        <v>1970</v>
      </c>
      <c r="D252" t="s">
        <v>23</v>
      </c>
      <c r="E252" t="s">
        <v>36</v>
      </c>
      <c r="F252" t="s">
        <v>375</v>
      </c>
      <c r="H252">
        <v>1</v>
      </c>
      <c r="I252">
        <v>2</v>
      </c>
      <c r="J252" s="60" t="s">
        <v>376</v>
      </c>
      <c r="K252">
        <v>10</v>
      </c>
      <c r="L252">
        <v>151</v>
      </c>
      <c r="M252">
        <v>7</v>
      </c>
      <c r="N252">
        <v>89</v>
      </c>
      <c r="O252">
        <v>0</v>
      </c>
      <c r="P252">
        <v>7</v>
      </c>
      <c r="Q252">
        <v>28</v>
      </c>
      <c r="R252">
        <v>5</v>
      </c>
      <c r="S252">
        <v>4</v>
      </c>
      <c r="T252">
        <v>6</v>
      </c>
      <c r="U252">
        <v>5</v>
      </c>
      <c r="V252">
        <v>0</v>
      </c>
      <c r="W252">
        <v>0</v>
      </c>
      <c r="X252" t="s">
        <v>67</v>
      </c>
      <c r="Y252">
        <v>0</v>
      </c>
    </row>
    <row r="253" spans="2:25" x14ac:dyDescent="0.2">
      <c r="B253">
        <v>10240</v>
      </c>
      <c r="C253">
        <v>1950</v>
      </c>
      <c r="D253" t="s">
        <v>23</v>
      </c>
      <c r="E253" t="s">
        <v>36</v>
      </c>
      <c r="F253" t="s">
        <v>377</v>
      </c>
      <c r="H253">
        <v>0</v>
      </c>
      <c r="I253">
        <v>0</v>
      </c>
      <c r="J253" s="60" t="s">
        <v>312</v>
      </c>
      <c r="K253">
        <v>10</v>
      </c>
      <c r="L253">
        <v>997</v>
      </c>
      <c r="M253">
        <v>26</v>
      </c>
      <c r="N253">
        <v>269</v>
      </c>
      <c r="O253">
        <v>34</v>
      </c>
      <c r="P253">
        <v>13</v>
      </c>
      <c r="Q253">
        <v>42</v>
      </c>
      <c r="R253">
        <v>1</v>
      </c>
      <c r="S253">
        <v>10</v>
      </c>
      <c r="T253">
        <v>6</v>
      </c>
      <c r="U253">
        <v>4</v>
      </c>
      <c r="V253">
        <v>1</v>
      </c>
      <c r="W253">
        <v>0</v>
      </c>
      <c r="X253" t="s">
        <v>31</v>
      </c>
      <c r="Y253">
        <v>2</v>
      </c>
    </row>
    <row r="254" spans="2:25" x14ac:dyDescent="0.2">
      <c r="B254">
        <v>2521</v>
      </c>
      <c r="C254">
        <v>1972</v>
      </c>
      <c r="D254" t="s">
        <v>53</v>
      </c>
      <c r="E254" t="s">
        <v>32</v>
      </c>
      <c r="F254" t="s">
        <v>378</v>
      </c>
      <c r="H254">
        <v>1</v>
      </c>
      <c r="I254">
        <v>0</v>
      </c>
      <c r="J254" s="61">
        <v>41548</v>
      </c>
      <c r="K254">
        <v>10</v>
      </c>
      <c r="L254">
        <v>23</v>
      </c>
      <c r="M254">
        <v>1</v>
      </c>
      <c r="N254">
        <v>13</v>
      </c>
      <c r="O254">
        <v>2</v>
      </c>
      <c r="P254">
        <v>2</v>
      </c>
      <c r="Q254">
        <v>18</v>
      </c>
      <c r="R254">
        <v>1</v>
      </c>
      <c r="S254">
        <v>1</v>
      </c>
      <c r="T254">
        <v>2</v>
      </c>
      <c r="U254">
        <v>7</v>
      </c>
      <c r="V254">
        <v>1</v>
      </c>
      <c r="W254">
        <v>0</v>
      </c>
      <c r="X254" t="s">
        <v>27</v>
      </c>
      <c r="Y254">
        <v>1</v>
      </c>
    </row>
    <row r="255" spans="2:25" x14ac:dyDescent="0.2">
      <c r="B255">
        <v>4301</v>
      </c>
      <c r="C255">
        <v>1972</v>
      </c>
      <c r="D255" t="s">
        <v>53</v>
      </c>
      <c r="E255" t="s">
        <v>32</v>
      </c>
      <c r="F255" t="s">
        <v>378</v>
      </c>
      <c r="H255">
        <v>1</v>
      </c>
      <c r="I255">
        <v>0</v>
      </c>
      <c r="J255" s="61">
        <v>41548</v>
      </c>
      <c r="K255">
        <v>10</v>
      </c>
      <c r="L255">
        <v>23</v>
      </c>
      <c r="M255">
        <v>1</v>
      </c>
      <c r="N255">
        <v>13</v>
      </c>
      <c r="O255">
        <v>2</v>
      </c>
      <c r="P255">
        <v>2</v>
      </c>
      <c r="Q255">
        <v>18</v>
      </c>
      <c r="R255">
        <v>1</v>
      </c>
      <c r="S255">
        <v>1</v>
      </c>
      <c r="T255">
        <v>2</v>
      </c>
      <c r="U255">
        <v>7</v>
      </c>
      <c r="V255">
        <v>1</v>
      </c>
      <c r="W255">
        <v>0</v>
      </c>
      <c r="X255" t="s">
        <v>38</v>
      </c>
      <c r="Y255">
        <v>1</v>
      </c>
    </row>
    <row r="256" spans="2:25" x14ac:dyDescent="0.2">
      <c r="B256">
        <v>7381</v>
      </c>
      <c r="C256">
        <v>1969</v>
      </c>
      <c r="D256" t="s">
        <v>23</v>
      </c>
      <c r="E256" t="s">
        <v>24</v>
      </c>
      <c r="F256" t="s">
        <v>379</v>
      </c>
      <c r="H256">
        <v>0</v>
      </c>
      <c r="I256">
        <v>0</v>
      </c>
      <c r="J256" s="61">
        <v>41072</v>
      </c>
      <c r="K256">
        <v>10</v>
      </c>
      <c r="L256">
        <v>797</v>
      </c>
      <c r="M256">
        <v>153</v>
      </c>
      <c r="N256">
        <v>293</v>
      </c>
      <c r="O256">
        <v>72</v>
      </c>
      <c r="P256">
        <v>97</v>
      </c>
      <c r="Q256">
        <v>30</v>
      </c>
      <c r="R256">
        <v>1</v>
      </c>
      <c r="S256">
        <v>11</v>
      </c>
      <c r="T256">
        <v>6</v>
      </c>
      <c r="U256">
        <v>4</v>
      </c>
      <c r="V256">
        <v>1</v>
      </c>
      <c r="W256">
        <v>0</v>
      </c>
      <c r="X256" t="s">
        <v>27</v>
      </c>
      <c r="Y256">
        <v>3</v>
      </c>
    </row>
    <row r="257" spans="2:25" x14ac:dyDescent="0.2">
      <c r="B257">
        <v>2407</v>
      </c>
      <c r="C257">
        <v>1983</v>
      </c>
      <c r="D257" t="s">
        <v>23</v>
      </c>
      <c r="E257" t="s">
        <v>32</v>
      </c>
      <c r="F257" t="s">
        <v>380</v>
      </c>
      <c r="H257">
        <v>0</v>
      </c>
      <c r="I257">
        <v>0</v>
      </c>
      <c r="J257" s="61">
        <v>41163</v>
      </c>
      <c r="K257">
        <v>10</v>
      </c>
      <c r="L257">
        <v>823</v>
      </c>
      <c r="M257">
        <v>25</v>
      </c>
      <c r="N257">
        <v>459</v>
      </c>
      <c r="O257">
        <v>124</v>
      </c>
      <c r="P257">
        <v>29</v>
      </c>
      <c r="Q257">
        <v>95</v>
      </c>
      <c r="R257">
        <v>1</v>
      </c>
      <c r="S257">
        <v>6</v>
      </c>
      <c r="T257">
        <v>7</v>
      </c>
      <c r="U257">
        <v>4</v>
      </c>
      <c r="V257">
        <v>1</v>
      </c>
      <c r="W257">
        <v>0</v>
      </c>
      <c r="X257" t="s">
        <v>35</v>
      </c>
      <c r="Y257">
        <v>1</v>
      </c>
    </row>
    <row r="258" spans="2:25" x14ac:dyDescent="0.2">
      <c r="B258">
        <v>9064</v>
      </c>
      <c r="C258">
        <v>1983</v>
      </c>
      <c r="D258" t="s">
        <v>23</v>
      </c>
      <c r="E258" t="s">
        <v>32</v>
      </c>
      <c r="F258" t="s">
        <v>380</v>
      </c>
      <c r="H258">
        <v>0</v>
      </c>
      <c r="I258">
        <v>0</v>
      </c>
      <c r="J258" s="61">
        <v>41163</v>
      </c>
      <c r="K258">
        <v>10</v>
      </c>
      <c r="L258">
        <v>823</v>
      </c>
      <c r="M258">
        <v>25</v>
      </c>
      <c r="N258">
        <v>459</v>
      </c>
      <c r="O258">
        <v>124</v>
      </c>
      <c r="P258">
        <v>29</v>
      </c>
      <c r="Q258">
        <v>95</v>
      </c>
      <c r="R258">
        <v>1</v>
      </c>
      <c r="S258">
        <v>6</v>
      </c>
      <c r="T258">
        <v>7</v>
      </c>
      <c r="U258">
        <v>4</v>
      </c>
      <c r="V258">
        <v>1</v>
      </c>
      <c r="W258">
        <v>0</v>
      </c>
      <c r="X258" t="s">
        <v>27</v>
      </c>
      <c r="Y258">
        <v>1</v>
      </c>
    </row>
    <row r="259" spans="2:25" x14ac:dyDescent="0.2">
      <c r="B259">
        <v>5067</v>
      </c>
      <c r="C259">
        <v>1995</v>
      </c>
      <c r="D259" t="s">
        <v>23</v>
      </c>
      <c r="E259" t="s">
        <v>36</v>
      </c>
      <c r="F259" t="s">
        <v>381</v>
      </c>
      <c r="H259">
        <v>0</v>
      </c>
      <c r="I259">
        <v>0</v>
      </c>
      <c r="J259" s="60" t="s">
        <v>382</v>
      </c>
      <c r="K259">
        <v>11</v>
      </c>
      <c r="L259">
        <v>966</v>
      </c>
      <c r="M259">
        <v>26</v>
      </c>
      <c r="N259">
        <v>282</v>
      </c>
      <c r="O259">
        <v>52</v>
      </c>
      <c r="P259">
        <v>26</v>
      </c>
      <c r="Q259">
        <v>26</v>
      </c>
      <c r="R259">
        <v>1</v>
      </c>
      <c r="S259">
        <v>2</v>
      </c>
      <c r="T259">
        <v>11</v>
      </c>
      <c r="U259">
        <v>5</v>
      </c>
      <c r="V259">
        <v>0</v>
      </c>
      <c r="W259">
        <v>0</v>
      </c>
      <c r="X259" t="s">
        <v>27</v>
      </c>
      <c r="Y259">
        <v>4</v>
      </c>
    </row>
    <row r="260" spans="2:25" x14ac:dyDescent="0.2">
      <c r="B260">
        <v>10281</v>
      </c>
      <c r="C260">
        <v>1971</v>
      </c>
      <c r="D260" t="s">
        <v>23</v>
      </c>
      <c r="E260" t="s">
        <v>24</v>
      </c>
      <c r="F260" t="s">
        <v>383</v>
      </c>
      <c r="H260">
        <v>1</v>
      </c>
      <c r="I260">
        <v>0</v>
      </c>
      <c r="J260" s="61">
        <v>41822</v>
      </c>
      <c r="K260">
        <v>11</v>
      </c>
      <c r="L260">
        <v>180</v>
      </c>
      <c r="M260">
        <v>60</v>
      </c>
      <c r="N260">
        <v>241</v>
      </c>
      <c r="O260">
        <v>13</v>
      </c>
      <c r="P260">
        <v>54</v>
      </c>
      <c r="Q260">
        <v>54</v>
      </c>
      <c r="R260">
        <v>2</v>
      </c>
      <c r="S260">
        <v>5</v>
      </c>
      <c r="T260">
        <v>7</v>
      </c>
      <c r="U260">
        <v>4</v>
      </c>
      <c r="V260">
        <v>1</v>
      </c>
      <c r="W260">
        <v>0</v>
      </c>
      <c r="X260" t="s">
        <v>38</v>
      </c>
      <c r="Y260">
        <v>0</v>
      </c>
    </row>
    <row r="261" spans="2:25" x14ac:dyDescent="0.2">
      <c r="B261">
        <v>11191</v>
      </c>
      <c r="C261">
        <v>1987</v>
      </c>
      <c r="D261" t="s">
        <v>23</v>
      </c>
      <c r="E261" t="s">
        <v>24</v>
      </c>
      <c r="F261" t="s">
        <v>384</v>
      </c>
      <c r="H261">
        <v>0</v>
      </c>
      <c r="I261">
        <v>0</v>
      </c>
      <c r="J261" s="61">
        <v>41467</v>
      </c>
      <c r="K261">
        <v>11</v>
      </c>
      <c r="L261">
        <v>37</v>
      </c>
      <c r="M261">
        <v>32</v>
      </c>
      <c r="N261">
        <v>38</v>
      </c>
      <c r="O261">
        <v>11</v>
      </c>
      <c r="P261">
        <v>3</v>
      </c>
      <c r="Q261">
        <v>18</v>
      </c>
      <c r="R261">
        <v>1</v>
      </c>
      <c r="S261">
        <v>2</v>
      </c>
      <c r="T261">
        <v>4</v>
      </c>
      <c r="U261">
        <v>6</v>
      </c>
      <c r="V261">
        <v>0</v>
      </c>
      <c r="W261">
        <v>0</v>
      </c>
      <c r="X261" t="s">
        <v>27</v>
      </c>
      <c r="Y261">
        <v>0</v>
      </c>
    </row>
    <row r="262" spans="2:25" x14ac:dyDescent="0.2">
      <c r="B262">
        <v>2552</v>
      </c>
      <c r="C262">
        <v>1956</v>
      </c>
      <c r="D262" t="s">
        <v>40</v>
      </c>
      <c r="E262" t="s">
        <v>28</v>
      </c>
      <c r="F262" t="s">
        <v>385</v>
      </c>
      <c r="H262">
        <v>1</v>
      </c>
      <c r="I262">
        <v>2</v>
      </c>
      <c r="J262" s="60" t="s">
        <v>386</v>
      </c>
      <c r="K262">
        <v>11</v>
      </c>
      <c r="L262">
        <v>416</v>
      </c>
      <c r="M262">
        <v>0</v>
      </c>
      <c r="N262">
        <v>26</v>
      </c>
      <c r="O262">
        <v>0</v>
      </c>
      <c r="P262">
        <v>0</v>
      </c>
      <c r="Q262">
        <v>4</v>
      </c>
      <c r="R262">
        <v>9</v>
      </c>
      <c r="S262">
        <v>6</v>
      </c>
      <c r="T262">
        <v>6</v>
      </c>
      <c r="U262">
        <v>7</v>
      </c>
      <c r="V262">
        <v>1</v>
      </c>
      <c r="W262">
        <v>0</v>
      </c>
      <c r="X262" t="s">
        <v>27</v>
      </c>
      <c r="Y262">
        <v>1</v>
      </c>
    </row>
    <row r="263" spans="2:25" x14ac:dyDescent="0.2">
      <c r="B263">
        <v>6720</v>
      </c>
      <c r="C263">
        <v>1969</v>
      </c>
      <c r="D263" t="s">
        <v>53</v>
      </c>
      <c r="E263" t="s">
        <v>36</v>
      </c>
      <c r="F263" t="s">
        <v>387</v>
      </c>
      <c r="H263">
        <v>0</v>
      </c>
      <c r="I263">
        <v>1</v>
      </c>
      <c r="J263" s="60" t="s">
        <v>58</v>
      </c>
      <c r="K263">
        <v>11</v>
      </c>
      <c r="L263">
        <v>314</v>
      </c>
      <c r="M263">
        <v>11</v>
      </c>
      <c r="N263">
        <v>53</v>
      </c>
      <c r="O263">
        <v>4</v>
      </c>
      <c r="P263">
        <v>3</v>
      </c>
      <c r="Q263">
        <v>107</v>
      </c>
      <c r="R263">
        <v>3</v>
      </c>
      <c r="S263">
        <v>7</v>
      </c>
      <c r="T263">
        <v>4</v>
      </c>
      <c r="U263">
        <v>7</v>
      </c>
      <c r="V263">
        <v>1</v>
      </c>
      <c r="W263">
        <v>0</v>
      </c>
      <c r="X263" t="s">
        <v>27</v>
      </c>
      <c r="Y263">
        <v>1</v>
      </c>
    </row>
    <row r="264" spans="2:25" x14ac:dyDescent="0.2">
      <c r="B264">
        <v>4557</v>
      </c>
      <c r="C264">
        <v>1971</v>
      </c>
      <c r="D264" t="s">
        <v>23</v>
      </c>
      <c r="E264" t="s">
        <v>36</v>
      </c>
      <c r="F264" t="s">
        <v>388</v>
      </c>
      <c r="H264">
        <v>1</v>
      </c>
      <c r="I264">
        <v>0</v>
      </c>
      <c r="J264" s="61">
        <v>41374</v>
      </c>
      <c r="K264">
        <v>11</v>
      </c>
      <c r="L264">
        <v>10</v>
      </c>
      <c r="M264">
        <v>7</v>
      </c>
      <c r="N264">
        <v>19</v>
      </c>
      <c r="O264">
        <v>8</v>
      </c>
      <c r="P264">
        <v>2</v>
      </c>
      <c r="Q264">
        <v>21</v>
      </c>
      <c r="R264">
        <v>2</v>
      </c>
      <c r="S264">
        <v>2</v>
      </c>
      <c r="T264">
        <v>2</v>
      </c>
      <c r="U264">
        <v>6</v>
      </c>
      <c r="V264">
        <v>0</v>
      </c>
      <c r="W264">
        <v>0</v>
      </c>
      <c r="X264" t="s">
        <v>67</v>
      </c>
      <c r="Y264">
        <v>0</v>
      </c>
    </row>
    <row r="265" spans="2:25" x14ac:dyDescent="0.2">
      <c r="B265">
        <v>1183</v>
      </c>
      <c r="C265">
        <v>1950</v>
      </c>
      <c r="D265" t="s">
        <v>53</v>
      </c>
      <c r="E265" t="s">
        <v>32</v>
      </c>
      <c r="F265" t="s">
        <v>389</v>
      </c>
      <c r="H265">
        <v>1</v>
      </c>
      <c r="I265">
        <v>1</v>
      </c>
      <c r="J265" s="60" t="s">
        <v>390</v>
      </c>
      <c r="K265">
        <v>11</v>
      </c>
      <c r="L265">
        <v>9</v>
      </c>
      <c r="M265">
        <v>1</v>
      </c>
      <c r="N265">
        <v>4</v>
      </c>
      <c r="O265">
        <v>3</v>
      </c>
      <c r="P265">
        <v>2</v>
      </c>
      <c r="Q265">
        <v>3</v>
      </c>
      <c r="R265">
        <v>1</v>
      </c>
      <c r="S265">
        <v>1</v>
      </c>
      <c r="T265">
        <v>2</v>
      </c>
      <c r="U265">
        <v>6</v>
      </c>
      <c r="V265">
        <v>0</v>
      </c>
      <c r="W265">
        <v>0</v>
      </c>
      <c r="X265" t="s">
        <v>46</v>
      </c>
      <c r="Y265">
        <v>0</v>
      </c>
    </row>
    <row r="266" spans="2:25" x14ac:dyDescent="0.2">
      <c r="B266">
        <v>4186</v>
      </c>
      <c r="C266">
        <v>1951</v>
      </c>
      <c r="D266" t="s">
        <v>23</v>
      </c>
      <c r="E266" t="s">
        <v>36</v>
      </c>
      <c r="F266" t="s">
        <v>391</v>
      </c>
      <c r="H266">
        <v>1</v>
      </c>
      <c r="I266">
        <v>1</v>
      </c>
      <c r="J266" s="61">
        <v>41402</v>
      </c>
      <c r="K266">
        <v>11</v>
      </c>
      <c r="L266">
        <v>18</v>
      </c>
      <c r="M266">
        <v>6</v>
      </c>
      <c r="N266">
        <v>15</v>
      </c>
      <c r="O266">
        <v>12</v>
      </c>
      <c r="P266">
        <v>8</v>
      </c>
      <c r="Q266">
        <v>17</v>
      </c>
      <c r="R266">
        <v>3</v>
      </c>
      <c r="S266">
        <v>2</v>
      </c>
      <c r="T266">
        <v>3</v>
      </c>
      <c r="U266">
        <v>5</v>
      </c>
      <c r="V266">
        <v>0</v>
      </c>
      <c r="W266">
        <v>0</v>
      </c>
      <c r="X266" t="s">
        <v>31</v>
      </c>
      <c r="Y266">
        <v>0</v>
      </c>
    </row>
    <row r="267" spans="2:25" x14ac:dyDescent="0.2">
      <c r="B267">
        <v>1419</v>
      </c>
      <c r="C267">
        <v>1951</v>
      </c>
      <c r="D267" t="s">
        <v>23</v>
      </c>
      <c r="E267" t="s">
        <v>36</v>
      </c>
      <c r="F267" t="s">
        <v>391</v>
      </c>
      <c r="H267">
        <v>1</v>
      </c>
      <c r="I267">
        <v>1</v>
      </c>
      <c r="J267" s="61">
        <v>41402</v>
      </c>
      <c r="K267">
        <v>11</v>
      </c>
      <c r="L267">
        <v>18</v>
      </c>
      <c r="M267">
        <v>6</v>
      </c>
      <c r="N267">
        <v>15</v>
      </c>
      <c r="O267">
        <v>12</v>
      </c>
      <c r="P267">
        <v>8</v>
      </c>
      <c r="Q267">
        <v>17</v>
      </c>
      <c r="R267">
        <v>3</v>
      </c>
      <c r="S267">
        <v>2</v>
      </c>
      <c r="T267">
        <v>3</v>
      </c>
      <c r="U267">
        <v>5</v>
      </c>
      <c r="V267">
        <v>0</v>
      </c>
      <c r="W267">
        <v>0</v>
      </c>
      <c r="X267" t="s">
        <v>27</v>
      </c>
      <c r="Y267">
        <v>0</v>
      </c>
    </row>
    <row r="268" spans="2:25" x14ac:dyDescent="0.2">
      <c r="B268">
        <v>967</v>
      </c>
      <c r="C268">
        <v>1977</v>
      </c>
      <c r="D268" t="s">
        <v>23</v>
      </c>
      <c r="E268" t="s">
        <v>32</v>
      </c>
      <c r="F268" t="s">
        <v>392</v>
      </c>
      <c r="H268">
        <v>1</v>
      </c>
      <c r="I268">
        <v>1</v>
      </c>
      <c r="J268" s="60" t="s">
        <v>371</v>
      </c>
      <c r="K268">
        <v>11</v>
      </c>
      <c r="L268">
        <v>342</v>
      </c>
      <c r="M268">
        <v>9</v>
      </c>
      <c r="N268">
        <v>112</v>
      </c>
      <c r="O268">
        <v>19</v>
      </c>
      <c r="P268">
        <v>14</v>
      </c>
      <c r="Q268">
        <v>19</v>
      </c>
      <c r="R268">
        <v>10</v>
      </c>
      <c r="S268">
        <v>5</v>
      </c>
      <c r="T268">
        <v>9</v>
      </c>
      <c r="U268">
        <v>7</v>
      </c>
      <c r="V268">
        <v>1</v>
      </c>
      <c r="W268">
        <v>0</v>
      </c>
      <c r="X268" t="s">
        <v>27</v>
      </c>
      <c r="Y268">
        <v>0</v>
      </c>
    </row>
    <row r="269" spans="2:25" x14ac:dyDescent="0.2">
      <c r="B269">
        <v>1048</v>
      </c>
      <c r="C269">
        <v>1973</v>
      </c>
      <c r="D269" t="s">
        <v>53</v>
      </c>
      <c r="E269" t="s">
        <v>32</v>
      </c>
      <c r="F269" t="s">
        <v>393</v>
      </c>
      <c r="H269">
        <v>1</v>
      </c>
      <c r="I269">
        <v>0</v>
      </c>
      <c r="J269" s="60" t="s">
        <v>394</v>
      </c>
      <c r="K269">
        <v>11</v>
      </c>
      <c r="L269">
        <v>63</v>
      </c>
      <c r="M269">
        <v>3</v>
      </c>
      <c r="N269">
        <v>67</v>
      </c>
      <c r="O269">
        <v>8</v>
      </c>
      <c r="P269">
        <v>9</v>
      </c>
      <c r="Q269">
        <v>28</v>
      </c>
      <c r="R269">
        <v>2</v>
      </c>
      <c r="S269">
        <v>3</v>
      </c>
      <c r="T269">
        <v>4</v>
      </c>
      <c r="U269">
        <v>7</v>
      </c>
      <c r="V269">
        <v>1</v>
      </c>
      <c r="W269">
        <v>0</v>
      </c>
      <c r="X269" t="s">
        <v>67</v>
      </c>
      <c r="Y269">
        <v>0</v>
      </c>
    </row>
    <row r="270" spans="2:25" x14ac:dyDescent="0.2">
      <c r="B270">
        <v>9262</v>
      </c>
      <c r="C270">
        <v>1985</v>
      </c>
      <c r="D270" t="s">
        <v>43</v>
      </c>
      <c r="E270" t="s">
        <v>36</v>
      </c>
      <c r="F270" t="s">
        <v>395</v>
      </c>
      <c r="H270">
        <v>0</v>
      </c>
      <c r="I270">
        <v>0</v>
      </c>
      <c r="J270" s="61">
        <v>41371</v>
      </c>
      <c r="K270">
        <v>11</v>
      </c>
      <c r="L270">
        <v>20</v>
      </c>
      <c r="M270">
        <v>6</v>
      </c>
      <c r="N270">
        <v>5</v>
      </c>
      <c r="O270">
        <v>0</v>
      </c>
      <c r="P270">
        <v>9</v>
      </c>
      <c r="Q270">
        <v>12</v>
      </c>
      <c r="R270">
        <v>1</v>
      </c>
      <c r="S270">
        <v>1</v>
      </c>
      <c r="T270">
        <v>3</v>
      </c>
      <c r="U270">
        <v>7</v>
      </c>
      <c r="V270">
        <v>0</v>
      </c>
      <c r="W270">
        <v>0</v>
      </c>
      <c r="X270" t="s">
        <v>67</v>
      </c>
      <c r="Y270">
        <v>1</v>
      </c>
    </row>
    <row r="271" spans="2:25" x14ac:dyDescent="0.2">
      <c r="B271">
        <v>3427</v>
      </c>
      <c r="C271">
        <v>1956</v>
      </c>
      <c r="D271" t="s">
        <v>40</v>
      </c>
      <c r="E271" t="s">
        <v>32</v>
      </c>
      <c r="F271" t="s">
        <v>396</v>
      </c>
      <c r="H271">
        <v>0</v>
      </c>
      <c r="I271">
        <v>1</v>
      </c>
      <c r="J271" s="61">
        <v>41612</v>
      </c>
      <c r="K271">
        <v>11</v>
      </c>
      <c r="L271">
        <v>629</v>
      </c>
      <c r="M271">
        <v>0</v>
      </c>
      <c r="N271">
        <v>70</v>
      </c>
      <c r="O271">
        <v>0</v>
      </c>
      <c r="P271">
        <v>0</v>
      </c>
      <c r="Q271">
        <v>35</v>
      </c>
      <c r="R271">
        <v>6</v>
      </c>
      <c r="S271">
        <v>11</v>
      </c>
      <c r="T271">
        <v>7</v>
      </c>
      <c r="U271">
        <v>8</v>
      </c>
      <c r="V271">
        <v>0</v>
      </c>
      <c r="W271">
        <v>0</v>
      </c>
      <c r="X271" t="s">
        <v>67</v>
      </c>
      <c r="Y271">
        <v>0</v>
      </c>
    </row>
    <row r="272" spans="2:25" x14ac:dyDescent="0.2">
      <c r="B272">
        <v>5892</v>
      </c>
      <c r="C272">
        <v>1981</v>
      </c>
      <c r="D272" t="s">
        <v>23</v>
      </c>
      <c r="E272" t="s">
        <v>32</v>
      </c>
      <c r="F272" t="s">
        <v>397</v>
      </c>
      <c r="H272">
        <v>1</v>
      </c>
      <c r="I272">
        <v>0</v>
      </c>
      <c r="J272" s="61">
        <v>41551</v>
      </c>
      <c r="K272">
        <v>11</v>
      </c>
      <c r="L272">
        <v>158</v>
      </c>
      <c r="M272">
        <v>6</v>
      </c>
      <c r="N272">
        <v>45</v>
      </c>
      <c r="O272">
        <v>8</v>
      </c>
      <c r="P272">
        <v>2</v>
      </c>
      <c r="Q272">
        <v>2</v>
      </c>
      <c r="R272">
        <v>7</v>
      </c>
      <c r="S272">
        <v>3</v>
      </c>
      <c r="T272">
        <v>5</v>
      </c>
      <c r="U272">
        <v>7</v>
      </c>
      <c r="V272">
        <v>0</v>
      </c>
      <c r="W272">
        <v>0</v>
      </c>
      <c r="X272" t="s">
        <v>67</v>
      </c>
      <c r="Y272">
        <v>0</v>
      </c>
    </row>
    <row r="273" spans="2:25" x14ac:dyDescent="0.2">
      <c r="B273">
        <v>8911</v>
      </c>
      <c r="C273">
        <v>1968</v>
      </c>
      <c r="D273" t="s">
        <v>40</v>
      </c>
      <c r="E273" t="s">
        <v>32</v>
      </c>
      <c r="F273" t="s">
        <v>398</v>
      </c>
      <c r="H273">
        <v>0</v>
      </c>
      <c r="I273">
        <v>1</v>
      </c>
      <c r="J273" s="61">
        <v>41490</v>
      </c>
      <c r="K273">
        <v>11</v>
      </c>
      <c r="L273">
        <v>201</v>
      </c>
      <c r="M273">
        <v>53</v>
      </c>
      <c r="N273">
        <v>172</v>
      </c>
      <c r="O273">
        <v>116</v>
      </c>
      <c r="P273">
        <v>77</v>
      </c>
      <c r="Q273">
        <v>83</v>
      </c>
      <c r="R273">
        <v>3</v>
      </c>
      <c r="S273">
        <v>5</v>
      </c>
      <c r="T273">
        <v>9</v>
      </c>
      <c r="U273">
        <v>4</v>
      </c>
      <c r="V273">
        <v>0</v>
      </c>
      <c r="W273">
        <v>0</v>
      </c>
      <c r="X273" t="s">
        <v>27</v>
      </c>
      <c r="Y273">
        <v>0</v>
      </c>
    </row>
    <row r="274" spans="2:25" x14ac:dyDescent="0.2">
      <c r="B274">
        <v>6606</v>
      </c>
      <c r="C274">
        <v>1970</v>
      </c>
      <c r="D274" t="s">
        <v>53</v>
      </c>
      <c r="E274" t="s">
        <v>32</v>
      </c>
      <c r="F274" t="s">
        <v>399</v>
      </c>
      <c r="H274">
        <v>1</v>
      </c>
      <c r="I274">
        <v>0</v>
      </c>
      <c r="J274" s="60" t="s">
        <v>400</v>
      </c>
      <c r="K274">
        <v>11</v>
      </c>
      <c r="L274">
        <v>964</v>
      </c>
      <c r="M274">
        <v>34</v>
      </c>
      <c r="N274">
        <v>137</v>
      </c>
      <c r="O274">
        <v>15</v>
      </c>
      <c r="P274">
        <v>0</v>
      </c>
      <c r="Q274">
        <v>11</v>
      </c>
      <c r="R274">
        <v>2</v>
      </c>
      <c r="S274">
        <v>5</v>
      </c>
      <c r="T274">
        <v>10</v>
      </c>
      <c r="U274">
        <v>8</v>
      </c>
      <c r="V274">
        <v>0</v>
      </c>
      <c r="W274">
        <v>0</v>
      </c>
      <c r="X274" t="s">
        <v>27</v>
      </c>
      <c r="Y274">
        <v>1</v>
      </c>
    </row>
    <row r="275" spans="2:25" x14ac:dyDescent="0.2">
      <c r="B275">
        <v>2677</v>
      </c>
      <c r="C275">
        <v>1957</v>
      </c>
      <c r="D275" t="s">
        <v>23</v>
      </c>
      <c r="E275" t="s">
        <v>36</v>
      </c>
      <c r="F275" t="s">
        <v>401</v>
      </c>
      <c r="H275">
        <v>0</v>
      </c>
      <c r="I275">
        <v>1</v>
      </c>
      <c r="J275" s="60" t="s">
        <v>400</v>
      </c>
      <c r="K275">
        <v>11</v>
      </c>
      <c r="L275">
        <v>72</v>
      </c>
      <c r="M275">
        <v>24</v>
      </c>
      <c r="N275">
        <v>68</v>
      </c>
      <c r="O275">
        <v>65</v>
      </c>
      <c r="P275">
        <v>4</v>
      </c>
      <c r="Q275">
        <v>8</v>
      </c>
      <c r="R275">
        <v>5</v>
      </c>
      <c r="S275">
        <v>3</v>
      </c>
      <c r="T275">
        <v>6</v>
      </c>
      <c r="U275">
        <v>4</v>
      </c>
      <c r="V275">
        <v>0</v>
      </c>
      <c r="W275">
        <v>0</v>
      </c>
      <c r="X275" t="s">
        <v>67</v>
      </c>
      <c r="Y275">
        <v>0</v>
      </c>
    </row>
    <row r="276" spans="2:25" x14ac:dyDescent="0.2">
      <c r="B276">
        <v>252</v>
      </c>
      <c r="C276">
        <v>1964</v>
      </c>
      <c r="D276" t="s">
        <v>40</v>
      </c>
      <c r="E276" t="s">
        <v>24</v>
      </c>
      <c r="F276" t="s">
        <v>402</v>
      </c>
      <c r="H276">
        <v>0</v>
      </c>
      <c r="I276">
        <v>0</v>
      </c>
      <c r="J276" s="60" t="s">
        <v>403</v>
      </c>
      <c r="K276">
        <v>11</v>
      </c>
      <c r="L276">
        <v>123</v>
      </c>
      <c r="M276">
        <v>133</v>
      </c>
      <c r="N276">
        <v>142</v>
      </c>
      <c r="O276">
        <v>71</v>
      </c>
      <c r="P276">
        <v>44</v>
      </c>
      <c r="Q276">
        <v>88</v>
      </c>
      <c r="R276">
        <v>1</v>
      </c>
      <c r="S276">
        <v>6</v>
      </c>
      <c r="T276">
        <v>8</v>
      </c>
      <c r="U276">
        <v>6</v>
      </c>
      <c r="V276">
        <v>0</v>
      </c>
      <c r="W276">
        <v>0</v>
      </c>
      <c r="X276" t="s">
        <v>67</v>
      </c>
      <c r="Y276">
        <v>0</v>
      </c>
    </row>
    <row r="277" spans="2:25" x14ac:dyDescent="0.2">
      <c r="B277">
        <v>9860</v>
      </c>
      <c r="C277">
        <v>1960</v>
      </c>
      <c r="D277" t="s">
        <v>23</v>
      </c>
      <c r="E277" t="s">
        <v>36</v>
      </c>
      <c r="F277" t="s">
        <v>404</v>
      </c>
      <c r="H277">
        <v>0</v>
      </c>
      <c r="I277">
        <v>1</v>
      </c>
      <c r="J277" s="60" t="s">
        <v>71</v>
      </c>
      <c r="K277">
        <v>11</v>
      </c>
      <c r="L277">
        <v>159</v>
      </c>
      <c r="M277">
        <v>0</v>
      </c>
      <c r="N277">
        <v>22</v>
      </c>
      <c r="O277">
        <v>2</v>
      </c>
      <c r="P277">
        <v>1</v>
      </c>
      <c r="Q277">
        <v>31</v>
      </c>
      <c r="R277">
        <v>3</v>
      </c>
      <c r="S277">
        <v>4</v>
      </c>
      <c r="T277">
        <v>4</v>
      </c>
      <c r="U277">
        <v>7</v>
      </c>
      <c r="V277">
        <v>0</v>
      </c>
      <c r="W277">
        <v>0</v>
      </c>
      <c r="X277" t="s">
        <v>27</v>
      </c>
      <c r="Y277">
        <v>0</v>
      </c>
    </row>
    <row r="278" spans="2:25" x14ac:dyDescent="0.2">
      <c r="B278">
        <v>1388</v>
      </c>
      <c r="C278">
        <v>1976</v>
      </c>
      <c r="D278" t="s">
        <v>23</v>
      </c>
      <c r="E278" t="s">
        <v>28</v>
      </c>
      <c r="F278" t="s">
        <v>405</v>
      </c>
      <c r="H278">
        <v>1</v>
      </c>
      <c r="I278">
        <v>0</v>
      </c>
      <c r="J278" s="60" t="s">
        <v>221</v>
      </c>
      <c r="K278">
        <v>11</v>
      </c>
      <c r="L278">
        <v>6</v>
      </c>
      <c r="M278">
        <v>10</v>
      </c>
      <c r="N278">
        <v>21</v>
      </c>
      <c r="O278">
        <v>19</v>
      </c>
      <c r="P278">
        <v>14</v>
      </c>
      <c r="Q278">
        <v>42</v>
      </c>
      <c r="R278">
        <v>2</v>
      </c>
      <c r="S278">
        <v>2</v>
      </c>
      <c r="T278">
        <v>3</v>
      </c>
      <c r="U278">
        <v>6</v>
      </c>
      <c r="V278">
        <v>0</v>
      </c>
      <c r="W278">
        <v>0</v>
      </c>
      <c r="X278" t="s">
        <v>38</v>
      </c>
      <c r="Y278">
        <v>0</v>
      </c>
    </row>
    <row r="279" spans="2:25" x14ac:dyDescent="0.2">
      <c r="B279">
        <v>979</v>
      </c>
      <c r="C279">
        <v>1976</v>
      </c>
      <c r="D279" t="s">
        <v>23</v>
      </c>
      <c r="E279" t="s">
        <v>28</v>
      </c>
      <c r="F279" t="s">
        <v>405</v>
      </c>
      <c r="H279">
        <v>1</v>
      </c>
      <c r="I279">
        <v>0</v>
      </c>
      <c r="J279" s="60" t="s">
        <v>221</v>
      </c>
      <c r="K279">
        <v>11</v>
      </c>
      <c r="L279">
        <v>6</v>
      </c>
      <c r="M279">
        <v>10</v>
      </c>
      <c r="N279">
        <v>21</v>
      </c>
      <c r="O279">
        <v>19</v>
      </c>
      <c r="P279">
        <v>14</v>
      </c>
      <c r="Q279">
        <v>42</v>
      </c>
      <c r="R279">
        <v>2</v>
      </c>
      <c r="S279">
        <v>2</v>
      </c>
      <c r="T279">
        <v>3</v>
      </c>
      <c r="U279">
        <v>6</v>
      </c>
      <c r="V279">
        <v>0</v>
      </c>
      <c r="W279">
        <v>0</v>
      </c>
      <c r="X279" t="s">
        <v>27</v>
      </c>
      <c r="Y279">
        <v>0</v>
      </c>
    </row>
    <row r="280" spans="2:25" x14ac:dyDescent="0.2">
      <c r="B280">
        <v>7494</v>
      </c>
      <c r="C280">
        <v>1951</v>
      </c>
      <c r="D280" t="s">
        <v>40</v>
      </c>
      <c r="E280" t="s">
        <v>24</v>
      </c>
      <c r="F280" t="s">
        <v>406</v>
      </c>
      <c r="H280">
        <v>1</v>
      </c>
      <c r="I280">
        <v>1</v>
      </c>
      <c r="J280" s="60" t="s">
        <v>407</v>
      </c>
      <c r="K280">
        <v>11</v>
      </c>
      <c r="L280">
        <v>209</v>
      </c>
      <c r="M280">
        <v>0</v>
      </c>
      <c r="N280">
        <v>40</v>
      </c>
      <c r="O280">
        <v>3</v>
      </c>
      <c r="P280">
        <v>2</v>
      </c>
      <c r="Q280">
        <v>15</v>
      </c>
      <c r="R280">
        <v>4</v>
      </c>
      <c r="S280">
        <v>6</v>
      </c>
      <c r="T280">
        <v>4</v>
      </c>
      <c r="U280">
        <v>8</v>
      </c>
      <c r="V280">
        <v>0</v>
      </c>
      <c r="W280">
        <v>0</v>
      </c>
      <c r="X280" t="s">
        <v>31</v>
      </c>
      <c r="Y280">
        <v>0</v>
      </c>
    </row>
    <row r="281" spans="2:25" x14ac:dyDescent="0.2">
      <c r="B281">
        <v>10490</v>
      </c>
      <c r="C281">
        <v>1970</v>
      </c>
      <c r="D281" t="s">
        <v>40</v>
      </c>
      <c r="E281" t="s">
        <v>32</v>
      </c>
      <c r="F281" t="s">
        <v>408</v>
      </c>
      <c r="H281">
        <v>1</v>
      </c>
      <c r="I281">
        <v>1</v>
      </c>
      <c r="J281" s="61">
        <v>41194</v>
      </c>
      <c r="K281">
        <v>11</v>
      </c>
      <c r="L281">
        <v>100</v>
      </c>
      <c r="M281">
        <v>64</v>
      </c>
      <c r="N281">
        <v>79</v>
      </c>
      <c r="O281">
        <v>65</v>
      </c>
      <c r="P281">
        <v>0</v>
      </c>
      <c r="Q281">
        <v>109</v>
      </c>
      <c r="R281">
        <v>2</v>
      </c>
      <c r="S281">
        <v>6</v>
      </c>
      <c r="T281">
        <v>4</v>
      </c>
      <c r="U281">
        <v>7</v>
      </c>
      <c r="V281">
        <v>0</v>
      </c>
      <c r="W281">
        <v>0</v>
      </c>
      <c r="X281" t="s">
        <v>38</v>
      </c>
      <c r="Y281">
        <v>0</v>
      </c>
    </row>
    <row r="282" spans="2:25" x14ac:dyDescent="0.2">
      <c r="B282">
        <v>3403</v>
      </c>
      <c r="C282">
        <v>1959</v>
      </c>
      <c r="D282" t="s">
        <v>40</v>
      </c>
      <c r="E282" t="s">
        <v>36</v>
      </c>
      <c r="F282" t="s">
        <v>409</v>
      </c>
      <c r="H282">
        <v>0</v>
      </c>
      <c r="I282">
        <v>1</v>
      </c>
      <c r="J282" s="60" t="s">
        <v>410</v>
      </c>
      <c r="K282">
        <v>11</v>
      </c>
      <c r="L282">
        <v>1170</v>
      </c>
      <c r="M282">
        <v>19</v>
      </c>
      <c r="N282">
        <v>594</v>
      </c>
      <c r="O282">
        <v>99</v>
      </c>
      <c r="P282">
        <v>76</v>
      </c>
      <c r="Q282">
        <v>134</v>
      </c>
      <c r="R282">
        <v>2</v>
      </c>
      <c r="S282">
        <v>2</v>
      </c>
      <c r="T282">
        <v>12</v>
      </c>
      <c r="U282">
        <v>6</v>
      </c>
      <c r="V282">
        <v>0</v>
      </c>
      <c r="W282">
        <v>0</v>
      </c>
      <c r="X282" t="s">
        <v>27</v>
      </c>
      <c r="Y282">
        <v>0</v>
      </c>
    </row>
    <row r="283" spans="2:25" x14ac:dyDescent="0.2">
      <c r="B283">
        <v>2715</v>
      </c>
      <c r="C283">
        <v>1967</v>
      </c>
      <c r="D283" t="s">
        <v>53</v>
      </c>
      <c r="E283" t="s">
        <v>24</v>
      </c>
      <c r="F283" t="s">
        <v>411</v>
      </c>
      <c r="H283">
        <v>1</v>
      </c>
      <c r="I283">
        <v>1</v>
      </c>
      <c r="J283" s="61">
        <v>41068</v>
      </c>
      <c r="K283">
        <v>11</v>
      </c>
      <c r="L283">
        <v>70</v>
      </c>
      <c r="M283">
        <v>3</v>
      </c>
      <c r="N283">
        <v>37</v>
      </c>
      <c r="O283">
        <v>4</v>
      </c>
      <c r="P283">
        <v>2</v>
      </c>
      <c r="Q283">
        <v>64</v>
      </c>
      <c r="R283">
        <v>4</v>
      </c>
      <c r="S283">
        <v>3</v>
      </c>
      <c r="T283">
        <v>2</v>
      </c>
      <c r="U283">
        <v>9</v>
      </c>
      <c r="V283">
        <v>1</v>
      </c>
      <c r="W283">
        <v>0</v>
      </c>
      <c r="X283" t="s">
        <v>31</v>
      </c>
      <c r="Y283">
        <v>0</v>
      </c>
    </row>
    <row r="284" spans="2:25" x14ac:dyDescent="0.2">
      <c r="B284">
        <v>4828</v>
      </c>
      <c r="C284">
        <v>1955</v>
      </c>
      <c r="D284" t="s">
        <v>23</v>
      </c>
      <c r="E284" t="s">
        <v>24</v>
      </c>
      <c r="F284" t="s">
        <v>412</v>
      </c>
      <c r="H284">
        <v>0</v>
      </c>
      <c r="I284">
        <v>1</v>
      </c>
      <c r="J284" s="60" t="s">
        <v>413</v>
      </c>
      <c r="K284">
        <v>12</v>
      </c>
      <c r="L284">
        <v>71</v>
      </c>
      <c r="M284">
        <v>99</v>
      </c>
      <c r="N284">
        <v>278</v>
      </c>
      <c r="O284">
        <v>185</v>
      </c>
      <c r="P284">
        <v>121</v>
      </c>
      <c r="Q284">
        <v>38</v>
      </c>
      <c r="R284">
        <v>1</v>
      </c>
      <c r="S284">
        <v>5</v>
      </c>
      <c r="T284">
        <v>5</v>
      </c>
      <c r="U284">
        <v>1</v>
      </c>
      <c r="V284">
        <v>0</v>
      </c>
      <c r="W284">
        <v>0</v>
      </c>
      <c r="X284" t="s">
        <v>67</v>
      </c>
      <c r="Y284">
        <v>0</v>
      </c>
    </row>
    <row r="285" spans="2:25" x14ac:dyDescent="0.2">
      <c r="B285">
        <v>92</v>
      </c>
      <c r="C285">
        <v>1989</v>
      </c>
      <c r="D285" t="s">
        <v>23</v>
      </c>
      <c r="E285" t="s">
        <v>414</v>
      </c>
      <c r="F285" t="s">
        <v>332</v>
      </c>
      <c r="H285">
        <v>1</v>
      </c>
      <c r="I285">
        <v>0</v>
      </c>
      <c r="J285" s="61">
        <v>41978</v>
      </c>
      <c r="K285">
        <v>12</v>
      </c>
      <c r="L285">
        <v>5</v>
      </c>
      <c r="M285">
        <v>7</v>
      </c>
      <c r="N285">
        <v>24</v>
      </c>
      <c r="O285">
        <v>19</v>
      </c>
      <c r="P285">
        <v>14</v>
      </c>
      <c r="Q285">
        <v>20</v>
      </c>
      <c r="R285">
        <v>4</v>
      </c>
      <c r="S285">
        <v>3</v>
      </c>
      <c r="T285">
        <v>4</v>
      </c>
      <c r="U285">
        <v>6</v>
      </c>
      <c r="V285">
        <v>0</v>
      </c>
      <c r="W285">
        <v>0</v>
      </c>
      <c r="X285" t="s">
        <v>31</v>
      </c>
      <c r="Y285">
        <v>0</v>
      </c>
    </row>
    <row r="286" spans="2:25" x14ac:dyDescent="0.2">
      <c r="B286">
        <v>3312</v>
      </c>
      <c r="C286">
        <v>1989</v>
      </c>
      <c r="D286" t="s">
        <v>23</v>
      </c>
      <c r="E286" t="s">
        <v>28</v>
      </c>
      <c r="F286" t="s">
        <v>332</v>
      </c>
      <c r="H286">
        <v>1</v>
      </c>
      <c r="I286">
        <v>0</v>
      </c>
      <c r="J286" s="61">
        <v>41978</v>
      </c>
      <c r="K286">
        <v>12</v>
      </c>
      <c r="L286">
        <v>5</v>
      </c>
      <c r="M286">
        <v>7</v>
      </c>
      <c r="N286">
        <v>24</v>
      </c>
      <c r="O286">
        <v>19</v>
      </c>
      <c r="P286">
        <v>14</v>
      </c>
      <c r="Q286">
        <v>20</v>
      </c>
      <c r="R286">
        <v>4</v>
      </c>
      <c r="S286">
        <v>3</v>
      </c>
      <c r="T286">
        <v>4</v>
      </c>
      <c r="U286">
        <v>6</v>
      </c>
      <c r="V286">
        <v>0</v>
      </c>
      <c r="W286">
        <v>0</v>
      </c>
      <c r="X286" t="s">
        <v>50</v>
      </c>
      <c r="Y286">
        <v>0</v>
      </c>
    </row>
    <row r="287" spans="2:25" x14ac:dyDescent="0.2">
      <c r="B287">
        <v>11176</v>
      </c>
      <c r="C287">
        <v>1971</v>
      </c>
      <c r="D287" t="s">
        <v>40</v>
      </c>
      <c r="E287" t="s">
        <v>36</v>
      </c>
      <c r="F287" t="s">
        <v>415</v>
      </c>
      <c r="H287">
        <v>0</v>
      </c>
      <c r="I287">
        <v>1</v>
      </c>
      <c r="J287" s="61">
        <v>41978</v>
      </c>
      <c r="K287">
        <v>12</v>
      </c>
      <c r="L287">
        <v>376</v>
      </c>
      <c r="M287">
        <v>9</v>
      </c>
      <c r="N287">
        <v>83</v>
      </c>
      <c r="O287">
        <v>19</v>
      </c>
      <c r="P287">
        <v>4</v>
      </c>
      <c r="Q287">
        <v>4</v>
      </c>
      <c r="R287">
        <v>2</v>
      </c>
      <c r="S287">
        <v>5</v>
      </c>
      <c r="T287">
        <v>7</v>
      </c>
      <c r="U287">
        <v>3</v>
      </c>
      <c r="V287">
        <v>0</v>
      </c>
      <c r="W287">
        <v>0</v>
      </c>
      <c r="X287" t="s">
        <v>31</v>
      </c>
      <c r="Y287">
        <v>0</v>
      </c>
    </row>
    <row r="288" spans="2:25" x14ac:dyDescent="0.2">
      <c r="B288">
        <v>1446</v>
      </c>
      <c r="C288">
        <v>1957</v>
      </c>
      <c r="D288" t="s">
        <v>53</v>
      </c>
      <c r="E288" t="s">
        <v>28</v>
      </c>
      <c r="F288" t="s">
        <v>416</v>
      </c>
      <c r="H288">
        <v>0</v>
      </c>
      <c r="I288">
        <v>0</v>
      </c>
      <c r="J288" s="61">
        <v>41763</v>
      </c>
      <c r="K288">
        <v>12</v>
      </c>
      <c r="L288">
        <v>387</v>
      </c>
      <c r="M288">
        <v>68</v>
      </c>
      <c r="N288">
        <v>569</v>
      </c>
      <c r="O288">
        <v>89</v>
      </c>
      <c r="P288">
        <v>45</v>
      </c>
      <c r="Q288">
        <v>68</v>
      </c>
      <c r="R288">
        <v>1</v>
      </c>
      <c r="S288">
        <v>6</v>
      </c>
      <c r="T288">
        <v>12</v>
      </c>
      <c r="U288">
        <v>1</v>
      </c>
      <c r="V288">
        <v>0</v>
      </c>
      <c r="W288">
        <v>0</v>
      </c>
      <c r="X288" t="s">
        <v>67</v>
      </c>
      <c r="Y288">
        <v>0</v>
      </c>
    </row>
    <row r="289" spans="2:25" x14ac:dyDescent="0.2">
      <c r="B289">
        <v>9699</v>
      </c>
      <c r="C289">
        <v>1967</v>
      </c>
      <c r="D289" t="s">
        <v>23</v>
      </c>
      <c r="E289" t="s">
        <v>24</v>
      </c>
      <c r="F289" t="s">
        <v>417</v>
      </c>
      <c r="H289">
        <v>0</v>
      </c>
      <c r="I289">
        <v>1</v>
      </c>
      <c r="J289" s="60" t="s">
        <v>418</v>
      </c>
      <c r="K289">
        <v>12</v>
      </c>
      <c r="L289">
        <v>357</v>
      </c>
      <c r="M289">
        <v>35</v>
      </c>
      <c r="N289">
        <v>271</v>
      </c>
      <c r="O289">
        <v>28</v>
      </c>
      <c r="P289">
        <v>28</v>
      </c>
      <c r="Q289">
        <v>14</v>
      </c>
      <c r="R289">
        <v>3</v>
      </c>
      <c r="S289">
        <v>6</v>
      </c>
      <c r="T289">
        <v>12</v>
      </c>
      <c r="U289">
        <v>5</v>
      </c>
      <c r="V289">
        <v>0</v>
      </c>
      <c r="W289">
        <v>0</v>
      </c>
      <c r="X289" t="s">
        <v>27</v>
      </c>
      <c r="Y289">
        <v>0</v>
      </c>
    </row>
    <row r="290" spans="2:25" x14ac:dyDescent="0.2">
      <c r="B290">
        <v>9790</v>
      </c>
      <c r="C290">
        <v>1958</v>
      </c>
      <c r="D290" t="s">
        <v>23</v>
      </c>
      <c r="E290" t="s">
        <v>28</v>
      </c>
      <c r="F290" t="s">
        <v>419</v>
      </c>
      <c r="H290">
        <v>0</v>
      </c>
      <c r="I290">
        <v>0</v>
      </c>
      <c r="J290" s="60" t="s">
        <v>361</v>
      </c>
      <c r="K290">
        <v>12</v>
      </c>
      <c r="L290">
        <v>912</v>
      </c>
      <c r="M290">
        <v>72</v>
      </c>
      <c r="N290">
        <v>170</v>
      </c>
      <c r="O290">
        <v>47</v>
      </c>
      <c r="P290">
        <v>36</v>
      </c>
      <c r="Q290">
        <v>97</v>
      </c>
      <c r="R290">
        <v>1</v>
      </c>
      <c r="S290">
        <v>11</v>
      </c>
      <c r="T290">
        <v>4</v>
      </c>
      <c r="U290">
        <v>4</v>
      </c>
      <c r="V290">
        <v>1</v>
      </c>
      <c r="W290">
        <v>0</v>
      </c>
      <c r="X290" t="s">
        <v>31</v>
      </c>
      <c r="Y290">
        <v>1</v>
      </c>
    </row>
    <row r="291" spans="2:25" x14ac:dyDescent="0.2">
      <c r="B291">
        <v>2324</v>
      </c>
      <c r="C291">
        <v>1973</v>
      </c>
      <c r="D291" t="s">
        <v>23</v>
      </c>
      <c r="E291" t="s">
        <v>36</v>
      </c>
      <c r="F291" t="s">
        <v>420</v>
      </c>
      <c r="H291">
        <v>0</v>
      </c>
      <c r="I291">
        <v>1</v>
      </c>
      <c r="J291" s="60" t="s">
        <v>421</v>
      </c>
      <c r="K291">
        <v>12</v>
      </c>
      <c r="L291">
        <v>625</v>
      </c>
      <c r="M291">
        <v>38</v>
      </c>
      <c r="N291">
        <v>242</v>
      </c>
      <c r="O291">
        <v>50</v>
      </c>
      <c r="P291">
        <v>34</v>
      </c>
      <c r="Q291">
        <v>76</v>
      </c>
      <c r="R291">
        <v>2</v>
      </c>
      <c r="S291">
        <v>7</v>
      </c>
      <c r="T291">
        <v>11</v>
      </c>
      <c r="U291">
        <v>4</v>
      </c>
      <c r="V291">
        <v>0</v>
      </c>
      <c r="W291">
        <v>0</v>
      </c>
      <c r="X291" t="s">
        <v>27</v>
      </c>
      <c r="Y291">
        <v>1</v>
      </c>
    </row>
    <row r="292" spans="2:25" x14ac:dyDescent="0.2">
      <c r="B292">
        <v>5080</v>
      </c>
      <c r="C292">
        <v>1994</v>
      </c>
      <c r="D292" t="s">
        <v>23</v>
      </c>
      <c r="E292" t="s">
        <v>28</v>
      </c>
      <c r="F292" t="s">
        <v>422</v>
      </c>
      <c r="H292">
        <v>0</v>
      </c>
      <c r="I292">
        <v>0</v>
      </c>
      <c r="J292" s="60" t="s">
        <v>423</v>
      </c>
      <c r="K292">
        <v>12</v>
      </c>
      <c r="L292">
        <v>420</v>
      </c>
      <c r="M292">
        <v>0</v>
      </c>
      <c r="N292">
        <v>452</v>
      </c>
      <c r="O292">
        <v>182</v>
      </c>
      <c r="P292">
        <v>64</v>
      </c>
      <c r="Q292">
        <v>140</v>
      </c>
      <c r="R292">
        <v>1</v>
      </c>
      <c r="S292">
        <v>6</v>
      </c>
      <c r="T292">
        <v>4</v>
      </c>
      <c r="U292">
        <v>2</v>
      </c>
      <c r="V292">
        <v>1</v>
      </c>
      <c r="W292">
        <v>0</v>
      </c>
      <c r="X292" t="s">
        <v>247</v>
      </c>
      <c r="Y292">
        <v>0</v>
      </c>
    </row>
    <row r="293" spans="2:25" x14ac:dyDescent="0.2">
      <c r="B293">
        <v>4992</v>
      </c>
      <c r="C293">
        <v>1976</v>
      </c>
      <c r="D293" t="s">
        <v>53</v>
      </c>
      <c r="E293" t="s">
        <v>36</v>
      </c>
      <c r="F293" t="s">
        <v>424</v>
      </c>
      <c r="H293">
        <v>1</v>
      </c>
      <c r="I293">
        <v>0</v>
      </c>
      <c r="J293" s="60" t="s">
        <v>425</v>
      </c>
      <c r="K293">
        <v>12</v>
      </c>
      <c r="L293">
        <v>6</v>
      </c>
      <c r="M293">
        <v>4</v>
      </c>
      <c r="N293">
        <v>16</v>
      </c>
      <c r="O293">
        <v>3</v>
      </c>
      <c r="P293">
        <v>10</v>
      </c>
      <c r="Q293">
        <v>30</v>
      </c>
      <c r="R293">
        <v>3</v>
      </c>
      <c r="S293">
        <v>3</v>
      </c>
      <c r="T293">
        <v>2</v>
      </c>
      <c r="U293">
        <v>7</v>
      </c>
      <c r="V293">
        <v>1</v>
      </c>
      <c r="W293">
        <v>0</v>
      </c>
      <c r="X293" t="s">
        <v>27</v>
      </c>
      <c r="Y293">
        <v>0</v>
      </c>
    </row>
    <row r="294" spans="2:25" x14ac:dyDescent="0.2">
      <c r="B294">
        <v>7849</v>
      </c>
      <c r="C294">
        <v>1971</v>
      </c>
      <c r="D294" t="s">
        <v>40</v>
      </c>
      <c r="E294" t="s">
        <v>32</v>
      </c>
      <c r="F294" t="s">
        <v>426</v>
      </c>
      <c r="H294">
        <v>0</v>
      </c>
      <c r="I294">
        <v>0</v>
      </c>
      <c r="J294" s="61">
        <v>41526</v>
      </c>
      <c r="K294">
        <v>12</v>
      </c>
      <c r="L294">
        <v>209</v>
      </c>
      <c r="M294">
        <v>19</v>
      </c>
      <c r="N294">
        <v>456</v>
      </c>
      <c r="O294">
        <v>160</v>
      </c>
      <c r="P294">
        <v>142</v>
      </c>
      <c r="Q294">
        <v>66</v>
      </c>
      <c r="R294">
        <v>1</v>
      </c>
      <c r="S294">
        <v>2</v>
      </c>
      <c r="T294">
        <v>13</v>
      </c>
      <c r="U294">
        <v>1</v>
      </c>
      <c r="V294">
        <v>0</v>
      </c>
      <c r="W294">
        <v>0</v>
      </c>
      <c r="X294" t="s">
        <v>27</v>
      </c>
      <c r="Y294">
        <v>0</v>
      </c>
    </row>
    <row r="295" spans="2:25" x14ac:dyDescent="0.2">
      <c r="B295">
        <v>4808</v>
      </c>
      <c r="C295">
        <v>1957</v>
      </c>
      <c r="D295" t="s">
        <v>23</v>
      </c>
      <c r="E295" t="s">
        <v>32</v>
      </c>
      <c r="F295" t="s">
        <v>427</v>
      </c>
      <c r="H295">
        <v>0</v>
      </c>
      <c r="I295">
        <v>0</v>
      </c>
      <c r="J295" s="61">
        <v>41403</v>
      </c>
      <c r="K295">
        <v>12</v>
      </c>
      <c r="L295">
        <v>1</v>
      </c>
      <c r="M295">
        <v>2</v>
      </c>
      <c r="N295">
        <v>5</v>
      </c>
      <c r="O295">
        <v>6</v>
      </c>
      <c r="P295">
        <v>0</v>
      </c>
      <c r="Q295">
        <v>3</v>
      </c>
      <c r="R295">
        <v>1</v>
      </c>
      <c r="S295">
        <v>1</v>
      </c>
      <c r="T295">
        <v>2</v>
      </c>
      <c r="U295">
        <v>7</v>
      </c>
      <c r="V295">
        <v>0</v>
      </c>
      <c r="W295">
        <v>0</v>
      </c>
      <c r="X295" t="s">
        <v>27</v>
      </c>
      <c r="Y295">
        <v>0</v>
      </c>
    </row>
    <row r="296" spans="2:25" x14ac:dyDescent="0.2">
      <c r="B296">
        <v>10401</v>
      </c>
      <c r="C296">
        <v>1977</v>
      </c>
      <c r="D296" t="s">
        <v>43</v>
      </c>
      <c r="E296" t="s">
        <v>36</v>
      </c>
      <c r="F296" t="s">
        <v>428</v>
      </c>
      <c r="H296">
        <v>0</v>
      </c>
      <c r="I296">
        <v>0</v>
      </c>
      <c r="J296" s="61">
        <v>41373</v>
      </c>
      <c r="K296">
        <v>12</v>
      </c>
      <c r="L296">
        <v>1</v>
      </c>
      <c r="M296">
        <v>0</v>
      </c>
      <c r="N296">
        <v>5</v>
      </c>
      <c r="O296">
        <v>0</v>
      </c>
      <c r="P296">
        <v>3</v>
      </c>
      <c r="Q296">
        <v>9</v>
      </c>
      <c r="R296">
        <v>1</v>
      </c>
      <c r="S296">
        <v>0</v>
      </c>
      <c r="T296">
        <v>3</v>
      </c>
      <c r="U296">
        <v>3</v>
      </c>
      <c r="V296">
        <v>0</v>
      </c>
      <c r="W296">
        <v>1</v>
      </c>
      <c r="X296" t="s">
        <v>46</v>
      </c>
      <c r="Y296">
        <v>0</v>
      </c>
    </row>
    <row r="297" spans="2:25" x14ac:dyDescent="0.2">
      <c r="B297">
        <v>7793</v>
      </c>
      <c r="C297">
        <v>1977</v>
      </c>
      <c r="D297" t="s">
        <v>23</v>
      </c>
      <c r="E297" t="s">
        <v>36</v>
      </c>
      <c r="F297" t="s">
        <v>429</v>
      </c>
      <c r="H297">
        <v>0</v>
      </c>
      <c r="I297">
        <v>1</v>
      </c>
      <c r="J297" s="60" t="s">
        <v>133</v>
      </c>
      <c r="K297">
        <v>12</v>
      </c>
      <c r="L297">
        <v>641</v>
      </c>
      <c r="M297">
        <v>7</v>
      </c>
      <c r="N297">
        <v>84</v>
      </c>
      <c r="O297">
        <v>0</v>
      </c>
      <c r="P297">
        <v>30</v>
      </c>
      <c r="Q297">
        <v>38</v>
      </c>
      <c r="R297">
        <v>3</v>
      </c>
      <c r="S297">
        <v>10</v>
      </c>
      <c r="T297">
        <v>7</v>
      </c>
      <c r="U297">
        <v>6</v>
      </c>
      <c r="V297">
        <v>0</v>
      </c>
      <c r="W297">
        <v>0</v>
      </c>
      <c r="X297" t="s">
        <v>27</v>
      </c>
      <c r="Y297">
        <v>1</v>
      </c>
    </row>
    <row r="298" spans="2:25" x14ac:dyDescent="0.2">
      <c r="B298">
        <v>9303</v>
      </c>
      <c r="C298">
        <v>1977</v>
      </c>
      <c r="D298" t="s">
        <v>23</v>
      </c>
      <c r="E298" t="s">
        <v>32</v>
      </c>
      <c r="F298" t="s">
        <v>430</v>
      </c>
      <c r="H298">
        <v>0</v>
      </c>
      <c r="I298">
        <v>1</v>
      </c>
      <c r="J298" s="60" t="s">
        <v>135</v>
      </c>
      <c r="K298">
        <v>12</v>
      </c>
      <c r="L298">
        <v>12</v>
      </c>
      <c r="M298">
        <v>4</v>
      </c>
      <c r="N298">
        <v>7</v>
      </c>
      <c r="O298">
        <v>1</v>
      </c>
      <c r="P298">
        <v>3</v>
      </c>
      <c r="Q298">
        <v>5</v>
      </c>
      <c r="R298">
        <v>0</v>
      </c>
      <c r="S298">
        <v>1</v>
      </c>
      <c r="T298">
        <v>0</v>
      </c>
      <c r="U298">
        <v>13</v>
      </c>
      <c r="V298">
        <v>0</v>
      </c>
      <c r="W298">
        <v>0</v>
      </c>
      <c r="X298" t="s">
        <v>50</v>
      </c>
      <c r="Y298">
        <v>0</v>
      </c>
    </row>
    <row r="299" spans="2:25" x14ac:dyDescent="0.2">
      <c r="B299">
        <v>6853</v>
      </c>
      <c r="C299">
        <v>1983</v>
      </c>
      <c r="D299" t="s">
        <v>53</v>
      </c>
      <c r="E299" t="s">
        <v>28</v>
      </c>
      <c r="F299" t="s">
        <v>431</v>
      </c>
      <c r="H299">
        <v>0</v>
      </c>
      <c r="I299">
        <v>0</v>
      </c>
      <c r="J299" s="61">
        <v>41371</v>
      </c>
      <c r="K299">
        <v>12</v>
      </c>
      <c r="L299">
        <v>712</v>
      </c>
      <c r="M299">
        <v>26</v>
      </c>
      <c r="N299">
        <v>538</v>
      </c>
      <c r="O299">
        <v>69</v>
      </c>
      <c r="P299">
        <v>13</v>
      </c>
      <c r="Q299">
        <v>80</v>
      </c>
      <c r="R299">
        <v>1</v>
      </c>
      <c r="S299">
        <v>3</v>
      </c>
      <c r="T299">
        <v>11</v>
      </c>
      <c r="U299">
        <v>1</v>
      </c>
      <c r="V299">
        <v>1</v>
      </c>
      <c r="W299">
        <v>0</v>
      </c>
      <c r="X299" t="s">
        <v>38</v>
      </c>
      <c r="Y299">
        <v>2</v>
      </c>
    </row>
    <row r="300" spans="2:25" x14ac:dyDescent="0.2">
      <c r="B300">
        <v>7366</v>
      </c>
      <c r="C300">
        <v>1983</v>
      </c>
      <c r="D300" t="s">
        <v>53</v>
      </c>
      <c r="E300" t="s">
        <v>28</v>
      </c>
      <c r="F300" t="s">
        <v>431</v>
      </c>
      <c r="H300">
        <v>0</v>
      </c>
      <c r="I300">
        <v>0</v>
      </c>
      <c r="J300" s="61">
        <v>41371</v>
      </c>
      <c r="K300">
        <v>12</v>
      </c>
      <c r="L300">
        <v>712</v>
      </c>
      <c r="M300">
        <v>26</v>
      </c>
      <c r="N300">
        <v>538</v>
      </c>
      <c r="O300">
        <v>69</v>
      </c>
      <c r="P300">
        <v>13</v>
      </c>
      <c r="Q300">
        <v>80</v>
      </c>
      <c r="R300">
        <v>1</v>
      </c>
      <c r="S300">
        <v>3</v>
      </c>
      <c r="T300">
        <v>11</v>
      </c>
      <c r="U300">
        <v>1</v>
      </c>
      <c r="V300">
        <v>1</v>
      </c>
      <c r="W300">
        <v>0</v>
      </c>
      <c r="X300" t="s">
        <v>50</v>
      </c>
      <c r="Y300">
        <v>2</v>
      </c>
    </row>
    <row r="301" spans="2:25" x14ac:dyDescent="0.2">
      <c r="B301">
        <v>9780</v>
      </c>
      <c r="C301">
        <v>1972</v>
      </c>
      <c r="D301" t="s">
        <v>53</v>
      </c>
      <c r="E301" t="s">
        <v>36</v>
      </c>
      <c r="F301" t="s">
        <v>432</v>
      </c>
      <c r="H301">
        <v>0</v>
      </c>
      <c r="I301">
        <v>1</v>
      </c>
      <c r="J301" s="60" t="s">
        <v>433</v>
      </c>
      <c r="K301">
        <v>12</v>
      </c>
      <c r="L301">
        <v>465</v>
      </c>
      <c r="M301">
        <v>25</v>
      </c>
      <c r="N301">
        <v>132</v>
      </c>
      <c r="O301">
        <v>136</v>
      </c>
      <c r="P301">
        <v>0</v>
      </c>
      <c r="Q301">
        <v>37</v>
      </c>
      <c r="R301">
        <v>2</v>
      </c>
      <c r="S301">
        <v>8</v>
      </c>
      <c r="T301">
        <v>13</v>
      </c>
      <c r="U301">
        <v>4</v>
      </c>
      <c r="V301">
        <v>0</v>
      </c>
      <c r="W301">
        <v>0</v>
      </c>
      <c r="X301" t="s">
        <v>27</v>
      </c>
      <c r="Y301">
        <v>0</v>
      </c>
    </row>
    <row r="302" spans="2:25" x14ac:dyDescent="0.2">
      <c r="B302">
        <v>7573</v>
      </c>
      <c r="C302">
        <v>1979</v>
      </c>
      <c r="D302" t="s">
        <v>40</v>
      </c>
      <c r="E302" t="s">
        <v>28</v>
      </c>
      <c r="F302" t="s">
        <v>434</v>
      </c>
      <c r="H302">
        <v>1</v>
      </c>
      <c r="I302">
        <v>0</v>
      </c>
      <c r="J302" s="61">
        <v>41552</v>
      </c>
      <c r="K302">
        <v>12</v>
      </c>
      <c r="L302">
        <v>39</v>
      </c>
      <c r="M302">
        <v>1</v>
      </c>
      <c r="N302">
        <v>9</v>
      </c>
      <c r="O302">
        <v>2</v>
      </c>
      <c r="P302">
        <v>1</v>
      </c>
      <c r="Q302">
        <v>34</v>
      </c>
      <c r="R302">
        <v>1</v>
      </c>
      <c r="S302">
        <v>2</v>
      </c>
      <c r="T302">
        <v>2</v>
      </c>
      <c r="U302">
        <v>7</v>
      </c>
      <c r="V302">
        <v>1</v>
      </c>
      <c r="W302">
        <v>0</v>
      </c>
      <c r="X302" t="s">
        <v>46</v>
      </c>
      <c r="Y302">
        <v>1</v>
      </c>
    </row>
    <row r="303" spans="2:25" x14ac:dyDescent="0.2">
      <c r="B303">
        <v>1379</v>
      </c>
      <c r="C303">
        <v>1993</v>
      </c>
      <c r="D303" t="s">
        <v>53</v>
      </c>
      <c r="E303" t="s">
        <v>36</v>
      </c>
      <c r="F303" t="s">
        <v>435</v>
      </c>
      <c r="H303">
        <v>0</v>
      </c>
      <c r="I303">
        <v>0</v>
      </c>
      <c r="J303" s="60" t="s">
        <v>436</v>
      </c>
      <c r="K303">
        <v>12</v>
      </c>
      <c r="L303">
        <v>154</v>
      </c>
      <c r="M303">
        <v>2</v>
      </c>
      <c r="N303">
        <v>46</v>
      </c>
      <c r="O303">
        <v>20</v>
      </c>
      <c r="P303">
        <v>4</v>
      </c>
      <c r="Q303">
        <v>15</v>
      </c>
      <c r="R303">
        <v>1</v>
      </c>
      <c r="S303">
        <v>4</v>
      </c>
      <c r="T303">
        <v>4</v>
      </c>
      <c r="U303">
        <v>4</v>
      </c>
      <c r="V303">
        <v>0</v>
      </c>
      <c r="W303">
        <v>0</v>
      </c>
      <c r="X303" t="s">
        <v>67</v>
      </c>
      <c r="Y303">
        <v>0</v>
      </c>
    </row>
    <row r="304" spans="2:25" x14ac:dyDescent="0.2">
      <c r="B304">
        <v>8923</v>
      </c>
      <c r="C304">
        <v>1974</v>
      </c>
      <c r="D304" t="s">
        <v>23</v>
      </c>
      <c r="E304" t="s">
        <v>28</v>
      </c>
      <c r="F304" t="s">
        <v>437</v>
      </c>
      <c r="H304">
        <v>0</v>
      </c>
      <c r="I304">
        <v>0</v>
      </c>
      <c r="J304" s="60" t="s">
        <v>438</v>
      </c>
      <c r="K304">
        <v>12</v>
      </c>
      <c r="L304">
        <v>514</v>
      </c>
      <c r="M304">
        <v>22</v>
      </c>
      <c r="N304">
        <v>732</v>
      </c>
      <c r="O304">
        <v>42</v>
      </c>
      <c r="P304">
        <v>198</v>
      </c>
      <c r="Q304">
        <v>79</v>
      </c>
      <c r="R304">
        <v>1</v>
      </c>
      <c r="S304">
        <v>6</v>
      </c>
      <c r="T304">
        <v>7</v>
      </c>
      <c r="U304">
        <v>3</v>
      </c>
      <c r="V304">
        <v>1</v>
      </c>
      <c r="W304">
        <v>0</v>
      </c>
      <c r="X304" t="s">
        <v>27</v>
      </c>
      <c r="Y304">
        <v>0</v>
      </c>
    </row>
    <row r="305" spans="2:25" x14ac:dyDescent="0.2">
      <c r="B305">
        <v>3547</v>
      </c>
      <c r="C305">
        <v>1970</v>
      </c>
      <c r="D305" t="s">
        <v>53</v>
      </c>
      <c r="E305" t="s">
        <v>36</v>
      </c>
      <c r="F305" t="s">
        <v>439</v>
      </c>
      <c r="H305">
        <v>1</v>
      </c>
      <c r="I305">
        <v>0</v>
      </c>
      <c r="J305" s="60" t="s">
        <v>440</v>
      </c>
      <c r="K305">
        <v>12</v>
      </c>
      <c r="L305">
        <v>14</v>
      </c>
      <c r="M305">
        <v>7</v>
      </c>
      <c r="N305">
        <v>9</v>
      </c>
      <c r="O305">
        <v>6</v>
      </c>
      <c r="P305">
        <v>16</v>
      </c>
      <c r="Q305">
        <v>12</v>
      </c>
      <c r="R305">
        <v>2</v>
      </c>
      <c r="S305">
        <v>2</v>
      </c>
      <c r="T305">
        <v>3</v>
      </c>
      <c r="U305">
        <v>6</v>
      </c>
      <c r="V305">
        <v>1</v>
      </c>
      <c r="W305">
        <v>0</v>
      </c>
      <c r="X305" t="s">
        <v>67</v>
      </c>
      <c r="Y305">
        <v>0</v>
      </c>
    </row>
    <row r="306" spans="2:25" x14ac:dyDescent="0.2">
      <c r="B306">
        <v>8707</v>
      </c>
      <c r="C306">
        <v>1957</v>
      </c>
      <c r="D306" t="s">
        <v>23</v>
      </c>
      <c r="E306" t="s">
        <v>32</v>
      </c>
      <c r="F306" t="s">
        <v>441</v>
      </c>
      <c r="H306">
        <v>0</v>
      </c>
      <c r="I306">
        <v>0</v>
      </c>
      <c r="J306" s="60" t="s">
        <v>442</v>
      </c>
      <c r="K306">
        <v>12</v>
      </c>
      <c r="L306">
        <v>565</v>
      </c>
      <c r="M306">
        <v>42</v>
      </c>
      <c r="N306">
        <v>548</v>
      </c>
      <c r="O306">
        <v>64</v>
      </c>
      <c r="P306">
        <v>83</v>
      </c>
      <c r="Q306">
        <v>99</v>
      </c>
      <c r="R306">
        <v>1</v>
      </c>
      <c r="S306">
        <v>5</v>
      </c>
      <c r="T306">
        <v>4</v>
      </c>
      <c r="U306">
        <v>3</v>
      </c>
      <c r="V306">
        <v>1</v>
      </c>
      <c r="W306">
        <v>0</v>
      </c>
      <c r="X306" t="s">
        <v>27</v>
      </c>
      <c r="Y306">
        <v>0</v>
      </c>
    </row>
    <row r="307" spans="2:25" x14ac:dyDescent="0.2">
      <c r="B307">
        <v>1891</v>
      </c>
      <c r="C307">
        <v>1981</v>
      </c>
      <c r="D307" t="s">
        <v>53</v>
      </c>
      <c r="E307" t="s">
        <v>24</v>
      </c>
      <c r="F307" t="s">
        <v>443</v>
      </c>
      <c r="H307">
        <v>0</v>
      </c>
      <c r="I307">
        <v>0</v>
      </c>
      <c r="J307" s="61">
        <v>41129</v>
      </c>
      <c r="K307">
        <v>12</v>
      </c>
      <c r="L307">
        <v>667</v>
      </c>
      <c r="M307">
        <v>50</v>
      </c>
      <c r="N307">
        <v>850</v>
      </c>
      <c r="O307">
        <v>21</v>
      </c>
      <c r="P307">
        <v>83</v>
      </c>
      <c r="Q307">
        <v>83</v>
      </c>
      <c r="R307">
        <v>1</v>
      </c>
      <c r="S307">
        <v>4</v>
      </c>
      <c r="T307">
        <v>5</v>
      </c>
      <c r="U307">
        <v>2</v>
      </c>
      <c r="V307">
        <v>1</v>
      </c>
      <c r="W307">
        <v>0</v>
      </c>
      <c r="X307" t="s">
        <v>27</v>
      </c>
      <c r="Y307">
        <v>0</v>
      </c>
    </row>
    <row r="308" spans="2:25" x14ac:dyDescent="0.2">
      <c r="B308">
        <v>6271</v>
      </c>
      <c r="C308">
        <v>1953</v>
      </c>
      <c r="D308" t="s">
        <v>40</v>
      </c>
      <c r="E308" t="s">
        <v>32</v>
      </c>
      <c r="F308" t="s">
        <v>444</v>
      </c>
      <c r="H308">
        <v>0</v>
      </c>
      <c r="I308">
        <v>1</v>
      </c>
      <c r="J308" s="60" t="s">
        <v>445</v>
      </c>
      <c r="K308">
        <v>13</v>
      </c>
      <c r="L308">
        <v>53</v>
      </c>
      <c r="M308">
        <v>0</v>
      </c>
      <c r="N308">
        <v>8</v>
      </c>
      <c r="O308">
        <v>0</v>
      </c>
      <c r="P308">
        <v>0</v>
      </c>
      <c r="Q308">
        <v>2</v>
      </c>
      <c r="R308">
        <v>1</v>
      </c>
      <c r="S308">
        <v>2</v>
      </c>
      <c r="T308">
        <v>3</v>
      </c>
      <c r="U308">
        <v>5</v>
      </c>
      <c r="V308">
        <v>0</v>
      </c>
      <c r="W308">
        <v>0</v>
      </c>
      <c r="X308" t="s">
        <v>27</v>
      </c>
      <c r="Y308">
        <v>0</v>
      </c>
    </row>
    <row r="309" spans="2:25" x14ac:dyDescent="0.2">
      <c r="B309">
        <v>9635</v>
      </c>
      <c r="C309">
        <v>1984</v>
      </c>
      <c r="D309" t="s">
        <v>53</v>
      </c>
      <c r="E309" t="s">
        <v>32</v>
      </c>
      <c r="F309" t="s">
        <v>446</v>
      </c>
      <c r="H309">
        <v>0</v>
      </c>
      <c r="I309">
        <v>0</v>
      </c>
      <c r="J309" s="60" t="s">
        <v>447</v>
      </c>
      <c r="K309">
        <v>13</v>
      </c>
      <c r="L309">
        <v>66</v>
      </c>
      <c r="M309">
        <v>2</v>
      </c>
      <c r="N309">
        <v>40</v>
      </c>
      <c r="O309">
        <v>4</v>
      </c>
      <c r="P309">
        <v>3</v>
      </c>
      <c r="Q309">
        <v>14</v>
      </c>
      <c r="R309">
        <v>1</v>
      </c>
      <c r="S309">
        <v>3</v>
      </c>
      <c r="T309">
        <v>3</v>
      </c>
      <c r="U309">
        <v>6</v>
      </c>
      <c r="V309">
        <v>0</v>
      </c>
      <c r="W309">
        <v>0</v>
      </c>
      <c r="X309" t="s">
        <v>27</v>
      </c>
      <c r="Y309">
        <v>0</v>
      </c>
    </row>
    <row r="310" spans="2:25" x14ac:dyDescent="0.2">
      <c r="B310">
        <v>9727</v>
      </c>
      <c r="C310">
        <v>1958</v>
      </c>
      <c r="D310" t="s">
        <v>23</v>
      </c>
      <c r="E310" t="s">
        <v>32</v>
      </c>
      <c r="F310" t="s">
        <v>448</v>
      </c>
      <c r="H310">
        <v>0</v>
      </c>
      <c r="I310">
        <v>0</v>
      </c>
      <c r="J310" s="60" t="s">
        <v>449</v>
      </c>
      <c r="K310">
        <v>13</v>
      </c>
      <c r="L310">
        <v>4</v>
      </c>
      <c r="M310">
        <v>24</v>
      </c>
      <c r="N310">
        <v>11</v>
      </c>
      <c r="O310">
        <v>16</v>
      </c>
      <c r="P310">
        <v>1</v>
      </c>
      <c r="Q310">
        <v>25</v>
      </c>
      <c r="R310">
        <v>1</v>
      </c>
      <c r="S310">
        <v>2</v>
      </c>
      <c r="T310">
        <v>4</v>
      </c>
      <c r="U310">
        <v>6</v>
      </c>
      <c r="V310">
        <v>0</v>
      </c>
      <c r="W310">
        <v>0</v>
      </c>
      <c r="X310" t="s">
        <v>31</v>
      </c>
      <c r="Y310">
        <v>0</v>
      </c>
    </row>
    <row r="311" spans="2:25" x14ac:dyDescent="0.2">
      <c r="B311">
        <v>6205</v>
      </c>
      <c r="C311">
        <v>1968</v>
      </c>
      <c r="D311" t="s">
        <v>53</v>
      </c>
      <c r="E311" t="s">
        <v>28</v>
      </c>
      <c r="F311" t="s">
        <v>450</v>
      </c>
      <c r="H311">
        <v>1</v>
      </c>
      <c r="I311">
        <v>0</v>
      </c>
      <c r="J311" s="60" t="s">
        <v>230</v>
      </c>
      <c r="K311">
        <v>13</v>
      </c>
      <c r="L311">
        <v>34</v>
      </c>
      <c r="M311">
        <v>3</v>
      </c>
      <c r="N311">
        <v>29</v>
      </c>
      <c r="O311">
        <v>0</v>
      </c>
      <c r="P311">
        <v>4</v>
      </c>
      <c r="Q311">
        <v>10</v>
      </c>
      <c r="R311">
        <v>3</v>
      </c>
      <c r="S311">
        <v>2</v>
      </c>
      <c r="T311">
        <v>3</v>
      </c>
      <c r="U311">
        <v>5</v>
      </c>
      <c r="V311">
        <v>1</v>
      </c>
      <c r="W311">
        <v>0</v>
      </c>
      <c r="X311" t="s">
        <v>31</v>
      </c>
      <c r="Y311">
        <v>0</v>
      </c>
    </row>
    <row r="312" spans="2:25" x14ac:dyDescent="0.2">
      <c r="B312">
        <v>10681</v>
      </c>
      <c r="C312">
        <v>1971</v>
      </c>
      <c r="D312" t="s">
        <v>43</v>
      </c>
      <c r="E312" t="s">
        <v>32</v>
      </c>
      <c r="F312" t="s">
        <v>451</v>
      </c>
      <c r="H312">
        <v>0</v>
      </c>
      <c r="I312">
        <v>1</v>
      </c>
      <c r="J312" s="60" t="s">
        <v>336</v>
      </c>
      <c r="K312">
        <v>13</v>
      </c>
      <c r="L312">
        <v>129</v>
      </c>
      <c r="M312">
        <v>129</v>
      </c>
      <c r="N312">
        <v>259</v>
      </c>
      <c r="O312">
        <v>168</v>
      </c>
      <c r="P312">
        <v>121</v>
      </c>
      <c r="Q312">
        <v>83</v>
      </c>
      <c r="R312">
        <v>5</v>
      </c>
      <c r="S312">
        <v>6</v>
      </c>
      <c r="T312">
        <v>12</v>
      </c>
      <c r="U312">
        <v>4</v>
      </c>
      <c r="V312">
        <v>0</v>
      </c>
      <c r="W312">
        <v>0</v>
      </c>
      <c r="X312" t="s">
        <v>27</v>
      </c>
      <c r="Y312">
        <v>0</v>
      </c>
    </row>
    <row r="313" spans="2:25" x14ac:dyDescent="0.2">
      <c r="B313">
        <v>5156</v>
      </c>
      <c r="C313">
        <v>1971</v>
      </c>
      <c r="D313" t="s">
        <v>43</v>
      </c>
      <c r="E313" t="s">
        <v>32</v>
      </c>
      <c r="F313" t="s">
        <v>451</v>
      </c>
      <c r="H313">
        <v>0</v>
      </c>
      <c r="I313">
        <v>1</v>
      </c>
      <c r="J313" s="60" t="s">
        <v>336</v>
      </c>
      <c r="K313">
        <v>13</v>
      </c>
      <c r="L313">
        <v>129</v>
      </c>
      <c r="M313">
        <v>129</v>
      </c>
      <c r="N313">
        <v>259</v>
      </c>
      <c r="O313">
        <v>168</v>
      </c>
      <c r="P313">
        <v>121</v>
      </c>
      <c r="Q313">
        <v>83</v>
      </c>
      <c r="R313">
        <v>5</v>
      </c>
      <c r="S313">
        <v>6</v>
      </c>
      <c r="T313">
        <v>12</v>
      </c>
      <c r="U313">
        <v>4</v>
      </c>
      <c r="V313">
        <v>0</v>
      </c>
      <c r="W313">
        <v>0</v>
      </c>
      <c r="X313" t="s">
        <v>27</v>
      </c>
      <c r="Y313">
        <v>0</v>
      </c>
    </row>
    <row r="314" spans="2:25" x14ac:dyDescent="0.2">
      <c r="B314">
        <v>3050</v>
      </c>
      <c r="C314">
        <v>1967</v>
      </c>
      <c r="D314" t="s">
        <v>23</v>
      </c>
      <c r="E314" t="s">
        <v>32</v>
      </c>
      <c r="F314" t="s">
        <v>452</v>
      </c>
      <c r="H314">
        <v>1</v>
      </c>
      <c r="I314">
        <v>1</v>
      </c>
      <c r="J314" s="60" t="s">
        <v>453</v>
      </c>
      <c r="K314">
        <v>13</v>
      </c>
      <c r="L314">
        <v>185</v>
      </c>
      <c r="M314">
        <v>0</v>
      </c>
      <c r="N314">
        <v>28</v>
      </c>
      <c r="O314">
        <v>3</v>
      </c>
      <c r="P314">
        <v>2</v>
      </c>
      <c r="Q314">
        <v>17</v>
      </c>
      <c r="R314">
        <v>6</v>
      </c>
      <c r="S314">
        <v>3</v>
      </c>
      <c r="T314">
        <v>6</v>
      </c>
      <c r="U314">
        <v>4</v>
      </c>
      <c r="V314">
        <v>0</v>
      </c>
      <c r="W314">
        <v>0</v>
      </c>
      <c r="X314" t="s">
        <v>27</v>
      </c>
      <c r="Y314">
        <v>0</v>
      </c>
    </row>
    <row r="315" spans="2:25" x14ac:dyDescent="0.2">
      <c r="B315">
        <v>8164</v>
      </c>
      <c r="C315">
        <v>1979</v>
      </c>
      <c r="D315" t="s">
        <v>40</v>
      </c>
      <c r="E315" t="s">
        <v>32</v>
      </c>
      <c r="F315" t="s">
        <v>454</v>
      </c>
      <c r="H315">
        <v>0</v>
      </c>
      <c r="I315">
        <v>0</v>
      </c>
      <c r="J315" s="60" t="s">
        <v>455</v>
      </c>
      <c r="K315">
        <v>13</v>
      </c>
      <c r="L315">
        <v>1023</v>
      </c>
      <c r="M315">
        <v>93</v>
      </c>
      <c r="N315">
        <v>651</v>
      </c>
      <c r="O315">
        <v>49</v>
      </c>
      <c r="P315">
        <v>55</v>
      </c>
      <c r="Q315">
        <v>37</v>
      </c>
      <c r="R315">
        <v>1</v>
      </c>
      <c r="S315">
        <v>5</v>
      </c>
      <c r="T315">
        <v>7</v>
      </c>
      <c r="U315">
        <v>2</v>
      </c>
      <c r="V315">
        <v>0</v>
      </c>
      <c r="W315">
        <v>0</v>
      </c>
      <c r="X315" t="s">
        <v>67</v>
      </c>
      <c r="Y315">
        <v>0</v>
      </c>
    </row>
    <row r="316" spans="2:25" x14ac:dyDescent="0.2">
      <c r="B316">
        <v>5626</v>
      </c>
      <c r="C316">
        <v>1965</v>
      </c>
      <c r="D316" t="s">
        <v>40</v>
      </c>
      <c r="E316" t="s">
        <v>28</v>
      </c>
      <c r="F316" t="s">
        <v>456</v>
      </c>
      <c r="H316">
        <v>0</v>
      </c>
      <c r="I316">
        <v>0</v>
      </c>
      <c r="J316" s="60" t="s">
        <v>361</v>
      </c>
      <c r="K316">
        <v>13</v>
      </c>
      <c r="L316">
        <v>338</v>
      </c>
      <c r="M316">
        <v>4</v>
      </c>
      <c r="N316">
        <v>89</v>
      </c>
      <c r="O316">
        <v>11</v>
      </c>
      <c r="P316">
        <v>8</v>
      </c>
      <c r="Q316">
        <v>13</v>
      </c>
      <c r="R316">
        <v>1</v>
      </c>
      <c r="S316">
        <v>4</v>
      </c>
      <c r="T316">
        <v>9</v>
      </c>
      <c r="U316">
        <v>4</v>
      </c>
      <c r="V316">
        <v>0</v>
      </c>
      <c r="W316">
        <v>0</v>
      </c>
      <c r="X316" t="s">
        <v>27</v>
      </c>
      <c r="Y316">
        <v>0</v>
      </c>
    </row>
    <row r="317" spans="2:25" x14ac:dyDescent="0.2">
      <c r="B317">
        <v>7600</v>
      </c>
      <c r="C317">
        <v>1993</v>
      </c>
      <c r="D317" t="s">
        <v>118</v>
      </c>
      <c r="E317" t="s">
        <v>28</v>
      </c>
      <c r="F317" t="s">
        <v>457</v>
      </c>
      <c r="H317">
        <v>1</v>
      </c>
      <c r="I317">
        <v>0</v>
      </c>
      <c r="J317" s="60" t="s">
        <v>458</v>
      </c>
      <c r="K317">
        <v>13</v>
      </c>
      <c r="L317">
        <v>1</v>
      </c>
      <c r="M317">
        <v>3</v>
      </c>
      <c r="N317">
        <v>3</v>
      </c>
      <c r="O317">
        <v>8</v>
      </c>
      <c r="P317">
        <v>1</v>
      </c>
      <c r="Q317">
        <v>13</v>
      </c>
      <c r="R317">
        <v>2</v>
      </c>
      <c r="S317">
        <v>1</v>
      </c>
      <c r="T317">
        <v>3</v>
      </c>
      <c r="U317">
        <v>7</v>
      </c>
      <c r="V317">
        <v>0</v>
      </c>
      <c r="W317">
        <v>0</v>
      </c>
      <c r="X317" t="s">
        <v>31</v>
      </c>
      <c r="Y317">
        <v>0</v>
      </c>
    </row>
    <row r="318" spans="2:25" x14ac:dyDescent="0.2">
      <c r="B318">
        <v>6406</v>
      </c>
      <c r="C318">
        <v>1989</v>
      </c>
      <c r="D318" t="s">
        <v>53</v>
      </c>
      <c r="E318" t="s">
        <v>32</v>
      </c>
      <c r="F318" t="s">
        <v>459</v>
      </c>
      <c r="H318">
        <v>0</v>
      </c>
      <c r="I318">
        <v>0</v>
      </c>
      <c r="J318" s="60" t="s">
        <v>458</v>
      </c>
      <c r="K318">
        <v>13</v>
      </c>
      <c r="L318">
        <v>647</v>
      </c>
      <c r="M318">
        <v>107</v>
      </c>
      <c r="N318">
        <v>391</v>
      </c>
      <c r="O318">
        <v>175</v>
      </c>
      <c r="P318">
        <v>67</v>
      </c>
      <c r="Q318">
        <v>40</v>
      </c>
      <c r="R318">
        <v>1</v>
      </c>
      <c r="S318">
        <v>6</v>
      </c>
      <c r="T318">
        <v>10</v>
      </c>
      <c r="U318">
        <v>3</v>
      </c>
      <c r="V318">
        <v>0</v>
      </c>
      <c r="W318">
        <v>0</v>
      </c>
      <c r="X318" t="s">
        <v>46</v>
      </c>
      <c r="Y318">
        <v>0</v>
      </c>
    </row>
    <row r="319" spans="2:25" x14ac:dyDescent="0.2">
      <c r="B319">
        <v>7002</v>
      </c>
      <c r="C319">
        <v>1956</v>
      </c>
      <c r="D319" t="s">
        <v>23</v>
      </c>
      <c r="E319" t="s">
        <v>28</v>
      </c>
      <c r="F319" t="s">
        <v>460</v>
      </c>
      <c r="H319">
        <v>0</v>
      </c>
      <c r="I319">
        <v>1</v>
      </c>
      <c r="J319" s="61">
        <v>41343</v>
      </c>
      <c r="K319">
        <v>13</v>
      </c>
      <c r="L319">
        <v>163</v>
      </c>
      <c r="M319">
        <v>48</v>
      </c>
      <c r="N319">
        <v>90</v>
      </c>
      <c r="O319">
        <v>0</v>
      </c>
      <c r="P319">
        <v>45</v>
      </c>
      <c r="Q319">
        <v>52</v>
      </c>
      <c r="R319">
        <v>1</v>
      </c>
      <c r="S319">
        <v>3</v>
      </c>
      <c r="T319">
        <v>8</v>
      </c>
      <c r="U319">
        <v>3</v>
      </c>
      <c r="V319">
        <v>0</v>
      </c>
      <c r="W319">
        <v>0</v>
      </c>
      <c r="X319" t="s">
        <v>27</v>
      </c>
      <c r="Y319">
        <v>0</v>
      </c>
    </row>
    <row r="320" spans="2:25" x14ac:dyDescent="0.2">
      <c r="B320">
        <v>8234</v>
      </c>
      <c r="C320">
        <v>1974</v>
      </c>
      <c r="D320" t="s">
        <v>118</v>
      </c>
      <c r="E320" t="s">
        <v>36</v>
      </c>
      <c r="F320" t="s">
        <v>461</v>
      </c>
      <c r="H320">
        <v>1</v>
      </c>
      <c r="I320">
        <v>0</v>
      </c>
      <c r="J320" s="60" t="s">
        <v>462</v>
      </c>
      <c r="K320">
        <v>13</v>
      </c>
      <c r="L320">
        <v>1</v>
      </c>
      <c r="M320">
        <v>6</v>
      </c>
      <c r="N320">
        <v>7</v>
      </c>
      <c r="O320">
        <v>0</v>
      </c>
      <c r="P320">
        <v>1</v>
      </c>
      <c r="Q320">
        <v>3</v>
      </c>
      <c r="R320">
        <v>1</v>
      </c>
      <c r="S320">
        <v>1</v>
      </c>
      <c r="T320">
        <v>2</v>
      </c>
      <c r="U320">
        <v>8</v>
      </c>
      <c r="V320">
        <v>1</v>
      </c>
      <c r="W320">
        <v>0</v>
      </c>
      <c r="X320" t="s">
        <v>27</v>
      </c>
      <c r="Y320">
        <v>1</v>
      </c>
    </row>
    <row r="321" spans="2:25" x14ac:dyDescent="0.2">
      <c r="B321">
        <v>6116</v>
      </c>
      <c r="C321">
        <v>1969</v>
      </c>
      <c r="D321" t="s">
        <v>43</v>
      </c>
      <c r="E321" t="s">
        <v>32</v>
      </c>
      <c r="F321" t="s">
        <v>463</v>
      </c>
      <c r="H321">
        <v>0</v>
      </c>
      <c r="I321">
        <v>1</v>
      </c>
      <c r="J321" s="61">
        <v>41401</v>
      </c>
      <c r="K321">
        <v>13</v>
      </c>
      <c r="L321">
        <v>19</v>
      </c>
      <c r="M321">
        <v>13</v>
      </c>
      <c r="N321">
        <v>18</v>
      </c>
      <c r="O321">
        <v>10</v>
      </c>
      <c r="P321">
        <v>7</v>
      </c>
      <c r="Q321">
        <v>8</v>
      </c>
      <c r="R321">
        <v>1</v>
      </c>
      <c r="S321">
        <v>1</v>
      </c>
      <c r="T321">
        <v>3</v>
      </c>
      <c r="U321">
        <v>3</v>
      </c>
      <c r="V321">
        <v>0</v>
      </c>
      <c r="W321">
        <v>0</v>
      </c>
      <c r="X321" t="s">
        <v>27</v>
      </c>
      <c r="Y321">
        <v>0</v>
      </c>
    </row>
    <row r="322" spans="2:25" x14ac:dyDescent="0.2">
      <c r="B322">
        <v>291</v>
      </c>
      <c r="C322">
        <v>1971</v>
      </c>
      <c r="D322" t="s">
        <v>23</v>
      </c>
      <c r="E322" t="s">
        <v>32</v>
      </c>
      <c r="F322" t="s">
        <v>464</v>
      </c>
      <c r="H322">
        <v>0</v>
      </c>
      <c r="I322">
        <v>0</v>
      </c>
      <c r="J322" s="60" t="s">
        <v>465</v>
      </c>
      <c r="K322">
        <v>13</v>
      </c>
      <c r="L322">
        <v>182</v>
      </c>
      <c r="M322">
        <v>74</v>
      </c>
      <c r="N322">
        <v>298</v>
      </c>
      <c r="O322">
        <v>162</v>
      </c>
      <c r="P322">
        <v>149</v>
      </c>
      <c r="Q322">
        <v>116</v>
      </c>
      <c r="R322">
        <v>1</v>
      </c>
      <c r="S322">
        <v>3</v>
      </c>
      <c r="T322">
        <v>6</v>
      </c>
      <c r="U322">
        <v>1</v>
      </c>
      <c r="V322">
        <v>0</v>
      </c>
      <c r="W322">
        <v>0</v>
      </c>
      <c r="X322" t="s">
        <v>67</v>
      </c>
      <c r="Y322">
        <v>0</v>
      </c>
    </row>
    <row r="323" spans="2:25" x14ac:dyDescent="0.2">
      <c r="B323">
        <v>8779</v>
      </c>
      <c r="C323">
        <v>1986</v>
      </c>
      <c r="D323" t="s">
        <v>43</v>
      </c>
      <c r="E323" t="s">
        <v>32</v>
      </c>
      <c r="F323" t="s">
        <v>466</v>
      </c>
      <c r="H323">
        <v>1</v>
      </c>
      <c r="I323">
        <v>0</v>
      </c>
      <c r="J323" s="60" t="s">
        <v>467</v>
      </c>
      <c r="K323">
        <v>13</v>
      </c>
      <c r="L323">
        <v>56</v>
      </c>
      <c r="M323">
        <v>4</v>
      </c>
      <c r="N323">
        <v>76</v>
      </c>
      <c r="O323">
        <v>17</v>
      </c>
      <c r="P323">
        <v>1</v>
      </c>
      <c r="Q323">
        <v>18</v>
      </c>
      <c r="R323">
        <v>4</v>
      </c>
      <c r="S323">
        <v>4</v>
      </c>
      <c r="T323">
        <v>3</v>
      </c>
      <c r="U323">
        <v>9</v>
      </c>
      <c r="V323">
        <v>1</v>
      </c>
      <c r="W323">
        <v>0</v>
      </c>
      <c r="X323" t="s">
        <v>35</v>
      </c>
      <c r="Y323">
        <v>1</v>
      </c>
    </row>
    <row r="324" spans="2:25" x14ac:dyDescent="0.2">
      <c r="B324">
        <v>4931</v>
      </c>
      <c r="C324">
        <v>1978</v>
      </c>
      <c r="D324" t="s">
        <v>23</v>
      </c>
      <c r="E324" t="s">
        <v>36</v>
      </c>
      <c r="F324" t="s">
        <v>468</v>
      </c>
      <c r="H324">
        <v>0</v>
      </c>
      <c r="I324">
        <v>0</v>
      </c>
      <c r="J324" s="60" t="s">
        <v>182</v>
      </c>
      <c r="K324">
        <v>13</v>
      </c>
      <c r="L324">
        <v>1</v>
      </c>
      <c r="M324">
        <v>0</v>
      </c>
      <c r="N324">
        <v>1725</v>
      </c>
      <c r="O324">
        <v>2</v>
      </c>
      <c r="P324">
        <v>1</v>
      </c>
      <c r="Q324">
        <v>1</v>
      </c>
      <c r="R324">
        <v>0</v>
      </c>
      <c r="S324">
        <v>0</v>
      </c>
      <c r="T324">
        <v>0</v>
      </c>
      <c r="U324">
        <v>1</v>
      </c>
      <c r="V324">
        <v>0</v>
      </c>
      <c r="W324">
        <v>0</v>
      </c>
      <c r="X324" t="s">
        <v>67</v>
      </c>
      <c r="Y324">
        <v>0</v>
      </c>
    </row>
    <row r="325" spans="2:25" x14ac:dyDescent="0.2">
      <c r="B325">
        <v>1650</v>
      </c>
      <c r="C325">
        <v>1961</v>
      </c>
      <c r="D325" t="s">
        <v>53</v>
      </c>
      <c r="E325" t="s">
        <v>32</v>
      </c>
      <c r="F325" t="s">
        <v>469</v>
      </c>
      <c r="H325">
        <v>0</v>
      </c>
      <c r="I325">
        <v>0</v>
      </c>
      <c r="J325" s="60" t="s">
        <v>470</v>
      </c>
      <c r="K325">
        <v>13</v>
      </c>
      <c r="L325">
        <v>779</v>
      </c>
      <c r="M325">
        <v>86</v>
      </c>
      <c r="N325">
        <v>537</v>
      </c>
      <c r="O325">
        <v>34</v>
      </c>
      <c r="P325">
        <v>69</v>
      </c>
      <c r="Q325">
        <v>138</v>
      </c>
      <c r="R325">
        <v>1</v>
      </c>
      <c r="S325">
        <v>5</v>
      </c>
      <c r="T325">
        <v>12</v>
      </c>
      <c r="U325">
        <v>3</v>
      </c>
      <c r="V325">
        <v>0</v>
      </c>
      <c r="W325">
        <v>0</v>
      </c>
      <c r="X325" t="s">
        <v>27</v>
      </c>
      <c r="Y325">
        <v>0</v>
      </c>
    </row>
    <row r="326" spans="2:25" x14ac:dyDescent="0.2">
      <c r="B326">
        <v>9701</v>
      </c>
      <c r="C326">
        <v>1989</v>
      </c>
      <c r="D326" t="s">
        <v>23</v>
      </c>
      <c r="E326" t="s">
        <v>36</v>
      </c>
      <c r="F326" t="s">
        <v>471</v>
      </c>
      <c r="H326">
        <v>1</v>
      </c>
      <c r="I326">
        <v>0</v>
      </c>
      <c r="J326" s="60" t="s">
        <v>472</v>
      </c>
      <c r="K326">
        <v>13</v>
      </c>
      <c r="L326">
        <v>32</v>
      </c>
      <c r="M326">
        <v>34</v>
      </c>
      <c r="N326">
        <v>41</v>
      </c>
      <c r="O326">
        <v>73</v>
      </c>
      <c r="P326">
        <v>16</v>
      </c>
      <c r="Q326">
        <v>116</v>
      </c>
      <c r="R326">
        <v>3</v>
      </c>
      <c r="S326">
        <v>4</v>
      </c>
      <c r="T326">
        <v>3</v>
      </c>
      <c r="U326">
        <v>7</v>
      </c>
      <c r="V326">
        <v>0</v>
      </c>
      <c r="W326">
        <v>0</v>
      </c>
      <c r="X326" t="s">
        <v>31</v>
      </c>
      <c r="Y326">
        <v>0</v>
      </c>
    </row>
    <row r="327" spans="2:25" x14ac:dyDescent="0.2">
      <c r="B327">
        <v>6431</v>
      </c>
      <c r="C327">
        <v>1965</v>
      </c>
      <c r="D327" t="s">
        <v>40</v>
      </c>
      <c r="E327" t="s">
        <v>32</v>
      </c>
      <c r="F327" t="s">
        <v>473</v>
      </c>
      <c r="H327">
        <v>1</v>
      </c>
      <c r="I327">
        <v>1</v>
      </c>
      <c r="J327" s="60" t="s">
        <v>474</v>
      </c>
      <c r="K327">
        <v>13</v>
      </c>
      <c r="L327">
        <v>42</v>
      </c>
      <c r="M327">
        <v>1</v>
      </c>
      <c r="N327">
        <v>18</v>
      </c>
      <c r="O327">
        <v>3</v>
      </c>
      <c r="P327">
        <v>0</v>
      </c>
      <c r="Q327">
        <v>4</v>
      </c>
      <c r="R327">
        <v>2</v>
      </c>
      <c r="S327">
        <v>2</v>
      </c>
      <c r="T327">
        <v>3</v>
      </c>
      <c r="U327">
        <v>7</v>
      </c>
      <c r="V327">
        <v>0</v>
      </c>
      <c r="W327">
        <v>0</v>
      </c>
      <c r="X327" t="s">
        <v>50</v>
      </c>
      <c r="Y327">
        <v>0</v>
      </c>
    </row>
    <row r="328" spans="2:25" x14ac:dyDescent="0.2">
      <c r="B328">
        <v>10789</v>
      </c>
      <c r="C328">
        <v>1965</v>
      </c>
      <c r="D328" t="s">
        <v>40</v>
      </c>
      <c r="E328" t="s">
        <v>32</v>
      </c>
      <c r="F328" t="s">
        <v>473</v>
      </c>
      <c r="H328">
        <v>1</v>
      </c>
      <c r="I328">
        <v>1</v>
      </c>
      <c r="J328" s="60" t="s">
        <v>474</v>
      </c>
      <c r="K328">
        <v>13</v>
      </c>
      <c r="L328">
        <v>42</v>
      </c>
      <c r="M328">
        <v>1</v>
      </c>
      <c r="N328">
        <v>18</v>
      </c>
      <c r="O328">
        <v>3</v>
      </c>
      <c r="P328">
        <v>0</v>
      </c>
      <c r="Q328">
        <v>4</v>
      </c>
      <c r="R328">
        <v>2</v>
      </c>
      <c r="S328">
        <v>2</v>
      </c>
      <c r="T328">
        <v>3</v>
      </c>
      <c r="U328">
        <v>7</v>
      </c>
      <c r="V328">
        <v>0</v>
      </c>
      <c r="W328">
        <v>0</v>
      </c>
      <c r="X328" t="s">
        <v>27</v>
      </c>
      <c r="Y328">
        <v>0</v>
      </c>
    </row>
    <row r="329" spans="2:25" x14ac:dyDescent="0.2">
      <c r="B329">
        <v>5302</v>
      </c>
      <c r="C329">
        <v>1987</v>
      </c>
      <c r="D329" t="s">
        <v>23</v>
      </c>
      <c r="E329" t="s">
        <v>36</v>
      </c>
      <c r="F329" t="s">
        <v>475</v>
      </c>
      <c r="H329">
        <v>0</v>
      </c>
      <c r="I329">
        <v>0</v>
      </c>
      <c r="J329" s="60" t="s">
        <v>476</v>
      </c>
      <c r="K329">
        <v>13</v>
      </c>
      <c r="L329">
        <v>298</v>
      </c>
      <c r="M329">
        <v>27</v>
      </c>
      <c r="N329">
        <v>697</v>
      </c>
      <c r="O329">
        <v>216</v>
      </c>
      <c r="P329">
        <v>24</v>
      </c>
      <c r="Q329">
        <v>166</v>
      </c>
      <c r="R329">
        <v>1</v>
      </c>
      <c r="S329">
        <v>4</v>
      </c>
      <c r="T329">
        <v>5</v>
      </c>
      <c r="U329">
        <v>2</v>
      </c>
      <c r="V329">
        <v>1</v>
      </c>
      <c r="W329">
        <v>0</v>
      </c>
      <c r="X329" t="s">
        <v>27</v>
      </c>
      <c r="Y329">
        <v>0</v>
      </c>
    </row>
    <row r="330" spans="2:25" x14ac:dyDescent="0.2">
      <c r="B330">
        <v>4459</v>
      </c>
      <c r="C330">
        <v>1990</v>
      </c>
      <c r="D330" t="s">
        <v>23</v>
      </c>
      <c r="E330" t="s">
        <v>28</v>
      </c>
      <c r="F330" t="s">
        <v>477</v>
      </c>
      <c r="H330">
        <v>1</v>
      </c>
      <c r="I330">
        <v>0</v>
      </c>
      <c r="J330" s="60" t="s">
        <v>440</v>
      </c>
      <c r="K330">
        <v>13</v>
      </c>
      <c r="L330">
        <v>10</v>
      </c>
      <c r="M330">
        <v>4</v>
      </c>
      <c r="N330">
        <v>14</v>
      </c>
      <c r="O330">
        <v>4</v>
      </c>
      <c r="P330">
        <v>4</v>
      </c>
      <c r="Q330">
        <v>1</v>
      </c>
      <c r="R330">
        <v>1</v>
      </c>
      <c r="S330">
        <v>1</v>
      </c>
      <c r="T330">
        <v>3</v>
      </c>
      <c r="U330">
        <v>8</v>
      </c>
      <c r="V330">
        <v>0</v>
      </c>
      <c r="W330">
        <v>0</v>
      </c>
      <c r="X330" t="s">
        <v>27</v>
      </c>
      <c r="Y330">
        <v>0</v>
      </c>
    </row>
    <row r="331" spans="2:25" x14ac:dyDescent="0.2">
      <c r="B331">
        <v>10642</v>
      </c>
      <c r="C331">
        <v>1990</v>
      </c>
      <c r="D331" t="s">
        <v>23</v>
      </c>
      <c r="E331" t="s">
        <v>28</v>
      </c>
      <c r="F331" t="s">
        <v>477</v>
      </c>
      <c r="H331">
        <v>1</v>
      </c>
      <c r="I331">
        <v>0</v>
      </c>
      <c r="J331" s="60" t="s">
        <v>440</v>
      </c>
      <c r="K331">
        <v>13</v>
      </c>
      <c r="L331">
        <v>10</v>
      </c>
      <c r="M331">
        <v>4</v>
      </c>
      <c r="N331">
        <v>14</v>
      </c>
      <c r="O331">
        <v>4</v>
      </c>
      <c r="P331">
        <v>4</v>
      </c>
      <c r="Q331">
        <v>1</v>
      </c>
      <c r="R331">
        <v>1</v>
      </c>
      <c r="S331">
        <v>1</v>
      </c>
      <c r="T331">
        <v>3</v>
      </c>
      <c r="U331">
        <v>8</v>
      </c>
      <c r="V331">
        <v>0</v>
      </c>
      <c r="W331">
        <v>0</v>
      </c>
      <c r="X331" t="s">
        <v>27</v>
      </c>
      <c r="Y331">
        <v>0</v>
      </c>
    </row>
    <row r="332" spans="2:25" x14ac:dyDescent="0.2">
      <c r="B332">
        <v>9213</v>
      </c>
      <c r="C332">
        <v>1971</v>
      </c>
      <c r="D332" t="s">
        <v>23</v>
      </c>
      <c r="E332" t="s">
        <v>55</v>
      </c>
      <c r="F332" t="s">
        <v>478</v>
      </c>
      <c r="H332">
        <v>1</v>
      </c>
      <c r="I332">
        <v>0</v>
      </c>
      <c r="J332" s="60" t="s">
        <v>479</v>
      </c>
      <c r="K332">
        <v>13</v>
      </c>
      <c r="L332">
        <v>4</v>
      </c>
      <c r="M332">
        <v>1</v>
      </c>
      <c r="N332">
        <v>5</v>
      </c>
      <c r="O332">
        <v>2</v>
      </c>
      <c r="P332">
        <v>0</v>
      </c>
      <c r="Q332">
        <v>3</v>
      </c>
      <c r="R332">
        <v>1</v>
      </c>
      <c r="S332">
        <v>1</v>
      </c>
      <c r="T332">
        <v>2</v>
      </c>
      <c r="U332">
        <v>8</v>
      </c>
      <c r="V332">
        <v>0</v>
      </c>
      <c r="W332">
        <v>0</v>
      </c>
      <c r="X332" t="s">
        <v>27</v>
      </c>
      <c r="Y332">
        <v>0</v>
      </c>
    </row>
    <row r="333" spans="2:25" x14ac:dyDescent="0.2">
      <c r="B333">
        <v>3678</v>
      </c>
      <c r="C333">
        <v>1974</v>
      </c>
      <c r="D333" t="s">
        <v>23</v>
      </c>
      <c r="E333" t="s">
        <v>55</v>
      </c>
      <c r="F333" t="s">
        <v>480</v>
      </c>
      <c r="H333">
        <v>1</v>
      </c>
      <c r="I333">
        <v>1</v>
      </c>
      <c r="J333" s="61">
        <v>41100</v>
      </c>
      <c r="K333">
        <v>13</v>
      </c>
      <c r="L333">
        <v>488</v>
      </c>
      <c r="M333">
        <v>23</v>
      </c>
      <c r="N333">
        <v>71</v>
      </c>
      <c r="O333">
        <v>15</v>
      </c>
      <c r="P333">
        <v>0</v>
      </c>
      <c r="Q333">
        <v>59</v>
      </c>
      <c r="R333">
        <v>11</v>
      </c>
      <c r="S333">
        <v>8</v>
      </c>
      <c r="T333">
        <v>7</v>
      </c>
      <c r="U333">
        <v>7</v>
      </c>
      <c r="V333">
        <v>1</v>
      </c>
      <c r="W333">
        <v>0</v>
      </c>
      <c r="X333" t="s">
        <v>27</v>
      </c>
      <c r="Y333">
        <v>1</v>
      </c>
    </row>
    <row r="334" spans="2:25" x14ac:dyDescent="0.2">
      <c r="B334">
        <v>3698</v>
      </c>
      <c r="C334">
        <v>1984</v>
      </c>
      <c r="D334" t="s">
        <v>23</v>
      </c>
      <c r="E334" t="s">
        <v>36</v>
      </c>
      <c r="F334" t="s">
        <v>481</v>
      </c>
      <c r="H334">
        <v>0</v>
      </c>
      <c r="I334">
        <v>0</v>
      </c>
      <c r="J334" s="61">
        <v>41160</v>
      </c>
      <c r="K334">
        <v>13</v>
      </c>
      <c r="L334">
        <v>817</v>
      </c>
      <c r="M334">
        <v>185</v>
      </c>
      <c r="N334">
        <v>687</v>
      </c>
      <c r="O334">
        <v>145</v>
      </c>
      <c r="P334">
        <v>55</v>
      </c>
      <c r="Q334">
        <v>241</v>
      </c>
      <c r="R334">
        <v>1</v>
      </c>
      <c r="S334">
        <v>4</v>
      </c>
      <c r="T334">
        <v>8</v>
      </c>
      <c r="U334">
        <v>2</v>
      </c>
      <c r="V334">
        <v>1</v>
      </c>
      <c r="W334">
        <v>0</v>
      </c>
      <c r="X334" t="s">
        <v>27</v>
      </c>
      <c r="Y334">
        <v>1</v>
      </c>
    </row>
    <row r="335" spans="2:25" x14ac:dyDescent="0.2">
      <c r="B335">
        <v>5929</v>
      </c>
      <c r="C335">
        <v>1974</v>
      </c>
      <c r="D335" t="s">
        <v>40</v>
      </c>
      <c r="E335" t="s">
        <v>32</v>
      </c>
      <c r="F335" t="s">
        <v>482</v>
      </c>
      <c r="H335">
        <v>1</v>
      </c>
      <c r="I335">
        <v>0</v>
      </c>
      <c r="J335" s="61">
        <v>41795</v>
      </c>
      <c r="K335">
        <v>14</v>
      </c>
      <c r="L335">
        <v>19</v>
      </c>
      <c r="M335">
        <v>3</v>
      </c>
      <c r="N335">
        <v>19</v>
      </c>
      <c r="O335">
        <v>3</v>
      </c>
      <c r="P335">
        <v>1</v>
      </c>
      <c r="Q335">
        <v>3</v>
      </c>
      <c r="R335">
        <v>2</v>
      </c>
      <c r="S335">
        <v>2</v>
      </c>
      <c r="T335">
        <v>3</v>
      </c>
      <c r="U335">
        <v>7</v>
      </c>
      <c r="V335">
        <v>0</v>
      </c>
      <c r="W335">
        <v>0</v>
      </c>
      <c r="X335" t="s">
        <v>27</v>
      </c>
      <c r="Y335">
        <v>0</v>
      </c>
    </row>
    <row r="336" spans="2:25" x14ac:dyDescent="0.2">
      <c r="B336">
        <v>10795</v>
      </c>
      <c r="C336">
        <v>1974</v>
      </c>
      <c r="D336" t="s">
        <v>40</v>
      </c>
      <c r="E336" t="s">
        <v>32</v>
      </c>
      <c r="F336" t="s">
        <v>482</v>
      </c>
      <c r="H336">
        <v>1</v>
      </c>
      <c r="I336">
        <v>0</v>
      </c>
      <c r="J336" s="61">
        <v>41795</v>
      </c>
      <c r="K336">
        <v>14</v>
      </c>
      <c r="L336">
        <v>19</v>
      </c>
      <c r="M336">
        <v>3</v>
      </c>
      <c r="N336">
        <v>19</v>
      </c>
      <c r="O336">
        <v>3</v>
      </c>
      <c r="P336">
        <v>1</v>
      </c>
      <c r="Q336">
        <v>3</v>
      </c>
      <c r="R336">
        <v>2</v>
      </c>
      <c r="S336">
        <v>2</v>
      </c>
      <c r="T336">
        <v>3</v>
      </c>
      <c r="U336">
        <v>7</v>
      </c>
      <c r="V336">
        <v>0</v>
      </c>
      <c r="W336">
        <v>0</v>
      </c>
      <c r="X336" t="s">
        <v>50</v>
      </c>
      <c r="Y336">
        <v>0</v>
      </c>
    </row>
    <row r="337" spans="2:25" x14ac:dyDescent="0.2">
      <c r="B337">
        <v>4390</v>
      </c>
      <c r="C337">
        <v>1955</v>
      </c>
      <c r="D337" t="s">
        <v>23</v>
      </c>
      <c r="E337" t="s">
        <v>36</v>
      </c>
      <c r="F337" t="s">
        <v>483</v>
      </c>
      <c r="H337">
        <v>0</v>
      </c>
      <c r="I337">
        <v>1</v>
      </c>
      <c r="J337" s="60" t="s">
        <v>484</v>
      </c>
      <c r="K337">
        <v>14</v>
      </c>
      <c r="L337">
        <v>459</v>
      </c>
      <c r="M337">
        <v>15</v>
      </c>
      <c r="N337">
        <v>171</v>
      </c>
      <c r="O337">
        <v>142</v>
      </c>
      <c r="P337">
        <v>23</v>
      </c>
      <c r="Q337">
        <v>31</v>
      </c>
      <c r="R337">
        <v>2</v>
      </c>
      <c r="S337">
        <v>5</v>
      </c>
      <c r="T337">
        <v>12</v>
      </c>
      <c r="U337">
        <v>2</v>
      </c>
      <c r="V337">
        <v>0</v>
      </c>
      <c r="W337">
        <v>0</v>
      </c>
      <c r="X337" t="s">
        <v>67</v>
      </c>
      <c r="Y337">
        <v>0</v>
      </c>
    </row>
    <row r="338" spans="2:25" x14ac:dyDescent="0.2">
      <c r="B338">
        <v>9362</v>
      </c>
      <c r="C338">
        <v>1966</v>
      </c>
      <c r="D338" t="s">
        <v>23</v>
      </c>
      <c r="E338" t="s">
        <v>28</v>
      </c>
      <c r="F338" t="s">
        <v>485</v>
      </c>
      <c r="H338">
        <v>0</v>
      </c>
      <c r="I338">
        <v>1</v>
      </c>
      <c r="J338" s="61">
        <v>41762</v>
      </c>
      <c r="K338">
        <v>14</v>
      </c>
      <c r="L338">
        <v>492</v>
      </c>
      <c r="M338">
        <v>5</v>
      </c>
      <c r="N338">
        <v>32</v>
      </c>
      <c r="O338">
        <v>13</v>
      </c>
      <c r="P338">
        <v>5</v>
      </c>
      <c r="Q338">
        <v>21</v>
      </c>
      <c r="R338">
        <v>1</v>
      </c>
      <c r="S338">
        <v>9</v>
      </c>
      <c r="T338">
        <v>7</v>
      </c>
      <c r="U338">
        <v>6</v>
      </c>
      <c r="V338">
        <v>0</v>
      </c>
      <c r="W338">
        <v>0</v>
      </c>
      <c r="X338" t="s">
        <v>31</v>
      </c>
      <c r="Y338">
        <v>1</v>
      </c>
    </row>
    <row r="339" spans="2:25" x14ac:dyDescent="0.2">
      <c r="B339">
        <v>1577</v>
      </c>
      <c r="C339">
        <v>1947</v>
      </c>
      <c r="D339" t="s">
        <v>23</v>
      </c>
      <c r="E339" t="s">
        <v>32</v>
      </c>
      <c r="F339" t="s">
        <v>486</v>
      </c>
      <c r="H339">
        <v>0</v>
      </c>
      <c r="I339">
        <v>0</v>
      </c>
      <c r="J339" s="60" t="s">
        <v>487</v>
      </c>
      <c r="K339">
        <v>14</v>
      </c>
      <c r="L339">
        <v>558</v>
      </c>
      <c r="M339">
        <v>79</v>
      </c>
      <c r="N339">
        <v>622</v>
      </c>
      <c r="O339">
        <v>207</v>
      </c>
      <c r="P339">
        <v>175</v>
      </c>
      <c r="Q339">
        <v>95</v>
      </c>
      <c r="R339">
        <v>1</v>
      </c>
      <c r="S339">
        <v>4</v>
      </c>
      <c r="T339">
        <v>4</v>
      </c>
      <c r="U339">
        <v>1</v>
      </c>
      <c r="V339">
        <v>1</v>
      </c>
      <c r="W339">
        <v>0</v>
      </c>
      <c r="X339" t="s">
        <v>27</v>
      </c>
      <c r="Y339">
        <v>1</v>
      </c>
    </row>
    <row r="340" spans="2:25" x14ac:dyDescent="0.2">
      <c r="B340">
        <v>4609</v>
      </c>
      <c r="C340">
        <v>1967</v>
      </c>
      <c r="D340" t="s">
        <v>40</v>
      </c>
      <c r="E340" t="s">
        <v>32</v>
      </c>
      <c r="F340" t="s">
        <v>488</v>
      </c>
      <c r="H340">
        <v>0</v>
      </c>
      <c r="I340">
        <v>1</v>
      </c>
      <c r="J340" s="61">
        <v>41944</v>
      </c>
      <c r="K340">
        <v>14</v>
      </c>
      <c r="L340">
        <v>383</v>
      </c>
      <c r="M340">
        <v>0</v>
      </c>
      <c r="N340">
        <v>53</v>
      </c>
      <c r="O340">
        <v>6</v>
      </c>
      <c r="P340">
        <v>4</v>
      </c>
      <c r="Q340">
        <v>40</v>
      </c>
      <c r="R340">
        <v>3</v>
      </c>
      <c r="S340">
        <v>8</v>
      </c>
      <c r="T340">
        <v>6</v>
      </c>
      <c r="U340">
        <v>6</v>
      </c>
      <c r="V340">
        <v>0</v>
      </c>
      <c r="W340">
        <v>0</v>
      </c>
      <c r="X340" t="s">
        <v>27</v>
      </c>
      <c r="Y340">
        <v>0</v>
      </c>
    </row>
    <row r="341" spans="2:25" x14ac:dyDescent="0.2">
      <c r="B341">
        <v>7143</v>
      </c>
      <c r="C341">
        <v>1956</v>
      </c>
      <c r="D341" t="s">
        <v>43</v>
      </c>
      <c r="E341" t="s">
        <v>36</v>
      </c>
      <c r="F341" t="s">
        <v>489</v>
      </c>
      <c r="H341">
        <v>0</v>
      </c>
      <c r="I341">
        <v>1</v>
      </c>
      <c r="J341" s="61">
        <v>41436</v>
      </c>
      <c r="K341">
        <v>14</v>
      </c>
      <c r="L341">
        <v>209</v>
      </c>
      <c r="M341">
        <v>162</v>
      </c>
      <c r="N341">
        <v>209</v>
      </c>
      <c r="O341">
        <v>41</v>
      </c>
      <c r="P341">
        <v>162</v>
      </c>
      <c r="Q341">
        <v>37</v>
      </c>
      <c r="R341">
        <v>5</v>
      </c>
      <c r="S341">
        <v>4</v>
      </c>
      <c r="T341">
        <v>10</v>
      </c>
      <c r="U341">
        <v>2</v>
      </c>
      <c r="V341">
        <v>0</v>
      </c>
      <c r="W341">
        <v>0</v>
      </c>
      <c r="X341" t="s">
        <v>27</v>
      </c>
      <c r="Y341">
        <v>0</v>
      </c>
    </row>
    <row r="342" spans="2:25" x14ac:dyDescent="0.2">
      <c r="B342">
        <v>1729</v>
      </c>
      <c r="C342">
        <v>1962</v>
      </c>
      <c r="D342" t="s">
        <v>40</v>
      </c>
      <c r="E342" t="s">
        <v>36</v>
      </c>
      <c r="F342" t="s">
        <v>490</v>
      </c>
      <c r="H342">
        <v>0</v>
      </c>
      <c r="I342">
        <v>1</v>
      </c>
      <c r="J342" s="61">
        <v>41315</v>
      </c>
      <c r="K342">
        <v>14</v>
      </c>
      <c r="L342">
        <v>1043</v>
      </c>
      <c r="M342">
        <v>24</v>
      </c>
      <c r="N342">
        <v>97</v>
      </c>
      <c r="O342">
        <v>32</v>
      </c>
      <c r="P342">
        <v>24</v>
      </c>
      <c r="Q342">
        <v>157</v>
      </c>
      <c r="R342">
        <v>2</v>
      </c>
      <c r="S342">
        <v>3</v>
      </c>
      <c r="T342">
        <v>10</v>
      </c>
      <c r="U342">
        <v>6</v>
      </c>
      <c r="V342">
        <v>0</v>
      </c>
      <c r="W342">
        <v>0</v>
      </c>
      <c r="X342" t="s">
        <v>27</v>
      </c>
      <c r="Y342">
        <v>0</v>
      </c>
    </row>
    <row r="343" spans="2:25" x14ac:dyDescent="0.2">
      <c r="B343">
        <v>10664</v>
      </c>
      <c r="C343">
        <v>1950</v>
      </c>
      <c r="D343" t="s">
        <v>53</v>
      </c>
      <c r="E343" t="s">
        <v>55</v>
      </c>
      <c r="F343" t="s">
        <v>491</v>
      </c>
      <c r="H343">
        <v>0</v>
      </c>
      <c r="I343">
        <v>1</v>
      </c>
      <c r="J343" s="61">
        <v>41464</v>
      </c>
      <c r="K343">
        <v>14</v>
      </c>
      <c r="L343">
        <v>400</v>
      </c>
      <c r="M343">
        <v>4</v>
      </c>
      <c r="N343">
        <v>35</v>
      </c>
      <c r="O343">
        <v>6</v>
      </c>
      <c r="P343">
        <v>0</v>
      </c>
      <c r="Q343">
        <v>22</v>
      </c>
      <c r="R343">
        <v>2</v>
      </c>
      <c r="S343">
        <v>9</v>
      </c>
      <c r="T343">
        <v>5</v>
      </c>
      <c r="U343">
        <v>8</v>
      </c>
      <c r="V343">
        <v>0</v>
      </c>
      <c r="W343">
        <v>0</v>
      </c>
      <c r="X343" t="s">
        <v>27</v>
      </c>
      <c r="Y343">
        <v>0</v>
      </c>
    </row>
    <row r="344" spans="2:25" x14ac:dyDescent="0.2">
      <c r="B344">
        <v>5029</v>
      </c>
      <c r="C344">
        <v>1947</v>
      </c>
      <c r="D344" t="s">
        <v>23</v>
      </c>
      <c r="E344" t="s">
        <v>32</v>
      </c>
      <c r="F344" t="s">
        <v>492</v>
      </c>
      <c r="H344">
        <v>0</v>
      </c>
      <c r="I344">
        <v>0</v>
      </c>
      <c r="J344" s="61">
        <v>41433</v>
      </c>
      <c r="K344">
        <v>14</v>
      </c>
      <c r="L344">
        <v>3</v>
      </c>
      <c r="M344">
        <v>1</v>
      </c>
      <c r="N344">
        <v>2</v>
      </c>
      <c r="O344">
        <v>4</v>
      </c>
      <c r="P344">
        <v>3</v>
      </c>
      <c r="Q344">
        <v>1</v>
      </c>
      <c r="R344">
        <v>1</v>
      </c>
      <c r="S344">
        <v>0</v>
      </c>
      <c r="T344">
        <v>3</v>
      </c>
      <c r="U344">
        <v>5</v>
      </c>
      <c r="V344">
        <v>0</v>
      </c>
      <c r="W344">
        <v>0</v>
      </c>
      <c r="X344" t="s">
        <v>27</v>
      </c>
      <c r="Y344">
        <v>0</v>
      </c>
    </row>
    <row r="345" spans="2:25" x14ac:dyDescent="0.2">
      <c r="B345">
        <v>10507</v>
      </c>
      <c r="C345">
        <v>1978</v>
      </c>
      <c r="D345" t="s">
        <v>43</v>
      </c>
      <c r="E345" t="s">
        <v>24</v>
      </c>
      <c r="F345" t="s">
        <v>493</v>
      </c>
      <c r="H345">
        <v>0</v>
      </c>
      <c r="I345">
        <v>1</v>
      </c>
      <c r="J345" s="60" t="s">
        <v>494</v>
      </c>
      <c r="K345">
        <v>14</v>
      </c>
      <c r="L345">
        <v>691</v>
      </c>
      <c r="M345">
        <v>7</v>
      </c>
      <c r="N345">
        <v>69</v>
      </c>
      <c r="O345">
        <v>0</v>
      </c>
      <c r="P345">
        <v>7</v>
      </c>
      <c r="Q345">
        <v>23</v>
      </c>
      <c r="R345">
        <v>4</v>
      </c>
      <c r="S345">
        <v>2</v>
      </c>
      <c r="T345">
        <v>7</v>
      </c>
      <c r="U345">
        <v>8</v>
      </c>
      <c r="V345">
        <v>0</v>
      </c>
      <c r="W345">
        <v>0</v>
      </c>
      <c r="X345" t="s">
        <v>35</v>
      </c>
      <c r="Y345">
        <v>1</v>
      </c>
    </row>
    <row r="346" spans="2:25" x14ac:dyDescent="0.2">
      <c r="B346">
        <v>3865</v>
      </c>
      <c r="C346">
        <v>1978</v>
      </c>
      <c r="D346" t="s">
        <v>43</v>
      </c>
      <c r="E346" t="s">
        <v>36</v>
      </c>
      <c r="F346" t="s">
        <v>495</v>
      </c>
      <c r="H346">
        <v>0</v>
      </c>
      <c r="I346">
        <v>0</v>
      </c>
      <c r="J346" s="60" t="s">
        <v>496</v>
      </c>
      <c r="K346">
        <v>14</v>
      </c>
      <c r="L346">
        <v>2</v>
      </c>
      <c r="M346">
        <v>12</v>
      </c>
      <c r="N346">
        <v>10</v>
      </c>
      <c r="O346">
        <v>6</v>
      </c>
      <c r="P346">
        <v>13</v>
      </c>
      <c r="Q346">
        <v>30</v>
      </c>
      <c r="R346">
        <v>1</v>
      </c>
      <c r="S346">
        <v>3</v>
      </c>
      <c r="T346">
        <v>2</v>
      </c>
      <c r="U346">
        <v>8</v>
      </c>
      <c r="V346">
        <v>1</v>
      </c>
      <c r="W346">
        <v>0</v>
      </c>
      <c r="X346" t="s">
        <v>31</v>
      </c>
      <c r="Y346">
        <v>0</v>
      </c>
    </row>
    <row r="347" spans="2:25" x14ac:dyDescent="0.2">
      <c r="B347">
        <v>6982</v>
      </c>
      <c r="C347">
        <v>1977</v>
      </c>
      <c r="D347" t="s">
        <v>23</v>
      </c>
      <c r="E347" t="s">
        <v>32</v>
      </c>
      <c r="F347" t="s">
        <v>497</v>
      </c>
      <c r="H347">
        <v>0</v>
      </c>
      <c r="I347">
        <v>0</v>
      </c>
      <c r="J347" s="60" t="s">
        <v>472</v>
      </c>
      <c r="K347">
        <v>14</v>
      </c>
      <c r="L347">
        <v>783</v>
      </c>
      <c r="M347">
        <v>30</v>
      </c>
      <c r="N347">
        <v>537</v>
      </c>
      <c r="O347">
        <v>140</v>
      </c>
      <c r="P347">
        <v>76</v>
      </c>
      <c r="Q347">
        <v>15</v>
      </c>
      <c r="R347">
        <v>1</v>
      </c>
      <c r="S347">
        <v>4</v>
      </c>
      <c r="T347">
        <v>9</v>
      </c>
      <c r="U347">
        <v>2</v>
      </c>
      <c r="V347">
        <v>0</v>
      </c>
      <c r="W347">
        <v>0</v>
      </c>
      <c r="X347" t="s">
        <v>50</v>
      </c>
      <c r="Y347">
        <v>0</v>
      </c>
    </row>
    <row r="348" spans="2:25" x14ac:dyDescent="0.2">
      <c r="B348">
        <v>7042</v>
      </c>
      <c r="C348">
        <v>1984</v>
      </c>
      <c r="D348" t="s">
        <v>23</v>
      </c>
      <c r="E348" t="s">
        <v>32</v>
      </c>
      <c r="F348" t="s">
        <v>498</v>
      </c>
      <c r="H348">
        <v>0</v>
      </c>
      <c r="I348">
        <v>0</v>
      </c>
      <c r="J348" s="61">
        <v>41277</v>
      </c>
      <c r="K348">
        <v>14</v>
      </c>
      <c r="L348">
        <v>3</v>
      </c>
      <c r="M348">
        <v>3</v>
      </c>
      <c r="N348">
        <v>14</v>
      </c>
      <c r="O348">
        <v>15</v>
      </c>
      <c r="P348">
        <v>21</v>
      </c>
      <c r="Q348">
        <v>10</v>
      </c>
      <c r="R348">
        <v>1</v>
      </c>
      <c r="S348">
        <v>2</v>
      </c>
      <c r="T348">
        <v>2</v>
      </c>
      <c r="U348">
        <v>9</v>
      </c>
      <c r="V348">
        <v>1</v>
      </c>
      <c r="W348">
        <v>0</v>
      </c>
      <c r="X348" t="s">
        <v>27</v>
      </c>
      <c r="Y348">
        <v>0</v>
      </c>
    </row>
    <row r="349" spans="2:25" x14ac:dyDescent="0.2">
      <c r="B349">
        <v>9668</v>
      </c>
      <c r="C349">
        <v>1972</v>
      </c>
      <c r="D349" t="s">
        <v>23</v>
      </c>
      <c r="E349" t="s">
        <v>32</v>
      </c>
      <c r="F349" t="s">
        <v>499</v>
      </c>
      <c r="H349">
        <v>1</v>
      </c>
      <c r="I349">
        <v>0</v>
      </c>
      <c r="J349" s="61">
        <v>41609</v>
      </c>
      <c r="K349">
        <v>14</v>
      </c>
      <c r="L349">
        <v>4</v>
      </c>
      <c r="M349">
        <v>16</v>
      </c>
      <c r="N349">
        <v>20</v>
      </c>
      <c r="O349">
        <v>0</v>
      </c>
      <c r="P349">
        <v>17</v>
      </c>
      <c r="Q349">
        <v>20</v>
      </c>
      <c r="R349">
        <v>3</v>
      </c>
      <c r="S349">
        <v>2</v>
      </c>
      <c r="T349">
        <v>4</v>
      </c>
      <c r="U349">
        <v>8</v>
      </c>
      <c r="V349">
        <v>0</v>
      </c>
      <c r="W349">
        <v>0</v>
      </c>
      <c r="X349" t="s">
        <v>67</v>
      </c>
      <c r="Y349">
        <v>0</v>
      </c>
    </row>
    <row r="350" spans="2:25" x14ac:dyDescent="0.2">
      <c r="B350">
        <v>6878</v>
      </c>
      <c r="C350">
        <v>1955</v>
      </c>
      <c r="D350" t="s">
        <v>23</v>
      </c>
      <c r="E350" t="s">
        <v>55</v>
      </c>
      <c r="F350" t="s">
        <v>500</v>
      </c>
      <c r="H350">
        <v>0</v>
      </c>
      <c r="I350">
        <v>0</v>
      </c>
      <c r="J350" s="61">
        <v>41255</v>
      </c>
      <c r="K350">
        <v>14</v>
      </c>
      <c r="L350">
        <v>43</v>
      </c>
      <c r="M350">
        <v>12</v>
      </c>
      <c r="N350">
        <v>96</v>
      </c>
      <c r="O350">
        <v>78</v>
      </c>
      <c r="P350">
        <v>40</v>
      </c>
      <c r="Q350">
        <v>55</v>
      </c>
      <c r="R350">
        <v>3</v>
      </c>
      <c r="S350">
        <v>4</v>
      </c>
      <c r="T350">
        <v>6</v>
      </c>
      <c r="U350">
        <v>7</v>
      </c>
      <c r="V350">
        <v>0</v>
      </c>
      <c r="W350">
        <v>0</v>
      </c>
      <c r="X350" t="s">
        <v>27</v>
      </c>
      <c r="Y350">
        <v>0</v>
      </c>
    </row>
    <row r="351" spans="2:25" x14ac:dyDescent="0.2">
      <c r="B351">
        <v>4099</v>
      </c>
      <c r="C351">
        <v>1973</v>
      </c>
      <c r="D351" t="s">
        <v>23</v>
      </c>
      <c r="E351" t="s">
        <v>32</v>
      </c>
      <c r="F351" t="s">
        <v>501</v>
      </c>
      <c r="H351">
        <v>1</v>
      </c>
      <c r="I351">
        <v>0</v>
      </c>
      <c r="J351" s="61">
        <v>41254</v>
      </c>
      <c r="K351">
        <v>14</v>
      </c>
      <c r="L351">
        <v>10</v>
      </c>
      <c r="M351">
        <v>2</v>
      </c>
      <c r="N351">
        <v>16</v>
      </c>
      <c r="O351">
        <v>11</v>
      </c>
      <c r="P351">
        <v>2</v>
      </c>
      <c r="Q351">
        <v>21</v>
      </c>
      <c r="R351">
        <v>1</v>
      </c>
      <c r="S351">
        <v>1</v>
      </c>
      <c r="T351">
        <v>3</v>
      </c>
      <c r="U351">
        <v>8</v>
      </c>
      <c r="V351">
        <v>0</v>
      </c>
      <c r="W351">
        <v>0</v>
      </c>
      <c r="X351" t="s">
        <v>27</v>
      </c>
      <c r="Y351">
        <v>0</v>
      </c>
    </row>
    <row r="352" spans="2:25" x14ac:dyDescent="0.2">
      <c r="B352">
        <v>5031</v>
      </c>
      <c r="C352">
        <v>1975</v>
      </c>
      <c r="D352" t="s">
        <v>23</v>
      </c>
      <c r="E352" t="s">
        <v>36</v>
      </c>
      <c r="F352" t="s">
        <v>502</v>
      </c>
      <c r="H352">
        <v>0</v>
      </c>
      <c r="I352">
        <v>0</v>
      </c>
      <c r="J352" s="60" t="s">
        <v>245</v>
      </c>
      <c r="K352">
        <v>14</v>
      </c>
      <c r="L352">
        <v>777</v>
      </c>
      <c r="M352">
        <v>35</v>
      </c>
      <c r="N352">
        <v>731</v>
      </c>
      <c r="O352">
        <v>39</v>
      </c>
      <c r="P352">
        <v>137</v>
      </c>
      <c r="Q352">
        <v>114</v>
      </c>
      <c r="R352">
        <v>1</v>
      </c>
      <c r="S352">
        <v>5</v>
      </c>
      <c r="T352">
        <v>11</v>
      </c>
      <c r="U352">
        <v>2</v>
      </c>
      <c r="V352">
        <v>1</v>
      </c>
      <c r="W352">
        <v>0</v>
      </c>
      <c r="X352" t="s">
        <v>27</v>
      </c>
      <c r="Y352">
        <v>1</v>
      </c>
    </row>
    <row r="353" spans="2:25" x14ac:dyDescent="0.2">
      <c r="B353">
        <v>1970</v>
      </c>
      <c r="C353">
        <v>1969</v>
      </c>
      <c r="D353" t="s">
        <v>53</v>
      </c>
      <c r="E353" t="s">
        <v>36</v>
      </c>
      <c r="F353" t="s">
        <v>503</v>
      </c>
      <c r="H353">
        <v>0</v>
      </c>
      <c r="I353">
        <v>1</v>
      </c>
      <c r="J353" s="61">
        <v>41191</v>
      </c>
      <c r="K353">
        <v>14</v>
      </c>
      <c r="L353">
        <v>63</v>
      </c>
      <c r="M353">
        <v>0</v>
      </c>
      <c r="N353">
        <v>21</v>
      </c>
      <c r="O353">
        <v>7</v>
      </c>
      <c r="P353">
        <v>0</v>
      </c>
      <c r="Q353">
        <v>12</v>
      </c>
      <c r="R353">
        <v>1</v>
      </c>
      <c r="S353">
        <v>3</v>
      </c>
      <c r="T353">
        <v>3</v>
      </c>
      <c r="U353">
        <v>8</v>
      </c>
      <c r="V353">
        <v>0</v>
      </c>
      <c r="W353">
        <v>0</v>
      </c>
      <c r="X353" t="s">
        <v>27</v>
      </c>
      <c r="Y353">
        <v>0</v>
      </c>
    </row>
    <row r="354" spans="2:25" x14ac:dyDescent="0.2">
      <c r="B354">
        <v>5726</v>
      </c>
      <c r="C354">
        <v>1984</v>
      </c>
      <c r="D354" t="s">
        <v>53</v>
      </c>
      <c r="E354" t="s">
        <v>28</v>
      </c>
      <c r="F354" t="s">
        <v>504</v>
      </c>
      <c r="H354">
        <v>1</v>
      </c>
      <c r="I354">
        <v>0</v>
      </c>
      <c r="J354" s="60" t="s">
        <v>505</v>
      </c>
      <c r="K354">
        <v>15</v>
      </c>
      <c r="L354">
        <v>16</v>
      </c>
      <c r="M354">
        <v>7</v>
      </c>
      <c r="N354">
        <v>23</v>
      </c>
      <c r="O354">
        <v>0</v>
      </c>
      <c r="P354">
        <v>8</v>
      </c>
      <c r="Q354">
        <v>6</v>
      </c>
      <c r="R354">
        <v>3</v>
      </c>
      <c r="S354">
        <v>3</v>
      </c>
      <c r="T354">
        <v>4</v>
      </c>
      <c r="U354">
        <v>5</v>
      </c>
      <c r="V354">
        <v>0</v>
      </c>
      <c r="W354">
        <v>1</v>
      </c>
      <c r="X354" t="s">
        <v>67</v>
      </c>
      <c r="Y354">
        <v>0</v>
      </c>
    </row>
    <row r="355" spans="2:25" x14ac:dyDescent="0.2">
      <c r="B355">
        <v>5231</v>
      </c>
      <c r="C355">
        <v>1975</v>
      </c>
      <c r="D355" t="s">
        <v>43</v>
      </c>
      <c r="E355" t="s">
        <v>32</v>
      </c>
      <c r="F355" t="s">
        <v>506</v>
      </c>
      <c r="H355">
        <v>0</v>
      </c>
      <c r="I355">
        <v>2</v>
      </c>
      <c r="J355" s="60" t="s">
        <v>163</v>
      </c>
      <c r="K355">
        <v>15</v>
      </c>
      <c r="L355">
        <v>27</v>
      </c>
      <c r="M355">
        <v>2</v>
      </c>
      <c r="N355">
        <v>7</v>
      </c>
      <c r="O355">
        <v>0</v>
      </c>
      <c r="P355">
        <v>2</v>
      </c>
      <c r="Q355">
        <v>13</v>
      </c>
      <c r="R355">
        <v>1</v>
      </c>
      <c r="S355">
        <v>1</v>
      </c>
      <c r="T355">
        <v>3</v>
      </c>
      <c r="U355">
        <v>5</v>
      </c>
      <c r="V355">
        <v>0</v>
      </c>
      <c r="W355">
        <v>0</v>
      </c>
      <c r="X355" t="s">
        <v>27</v>
      </c>
      <c r="Y355">
        <v>0</v>
      </c>
    </row>
    <row r="356" spans="2:25" x14ac:dyDescent="0.2">
      <c r="B356">
        <v>1307</v>
      </c>
      <c r="C356">
        <v>1979</v>
      </c>
      <c r="D356" t="s">
        <v>23</v>
      </c>
      <c r="E356" t="s">
        <v>24</v>
      </c>
      <c r="F356" t="s">
        <v>507</v>
      </c>
      <c r="H356">
        <v>0</v>
      </c>
      <c r="I356">
        <v>1</v>
      </c>
      <c r="J356" s="61">
        <v>41884</v>
      </c>
      <c r="K356">
        <v>15</v>
      </c>
      <c r="L356">
        <v>27</v>
      </c>
      <c r="M356">
        <v>5</v>
      </c>
      <c r="N356">
        <v>8</v>
      </c>
      <c r="O356">
        <v>8</v>
      </c>
      <c r="P356">
        <v>3</v>
      </c>
      <c r="Q356">
        <v>12</v>
      </c>
      <c r="R356">
        <v>3</v>
      </c>
      <c r="S356">
        <v>3</v>
      </c>
      <c r="T356">
        <v>4</v>
      </c>
      <c r="U356">
        <v>4</v>
      </c>
      <c r="V356">
        <v>0</v>
      </c>
      <c r="W356">
        <v>0</v>
      </c>
      <c r="X356" t="s">
        <v>27</v>
      </c>
      <c r="Y356">
        <v>0</v>
      </c>
    </row>
    <row r="357" spans="2:25" x14ac:dyDescent="0.2">
      <c r="B357">
        <v>10609</v>
      </c>
      <c r="C357">
        <v>1963</v>
      </c>
      <c r="D357" t="s">
        <v>40</v>
      </c>
      <c r="E357" t="s">
        <v>32</v>
      </c>
      <c r="F357" t="s">
        <v>508</v>
      </c>
      <c r="H357">
        <v>0</v>
      </c>
      <c r="I357">
        <v>1</v>
      </c>
      <c r="J357" s="61">
        <v>41618</v>
      </c>
      <c r="K357">
        <v>15</v>
      </c>
      <c r="L357">
        <v>71</v>
      </c>
      <c r="M357">
        <v>0</v>
      </c>
      <c r="N357">
        <v>13</v>
      </c>
      <c r="O357">
        <v>3</v>
      </c>
      <c r="P357">
        <v>1</v>
      </c>
      <c r="Q357">
        <v>0</v>
      </c>
      <c r="R357">
        <v>2</v>
      </c>
      <c r="S357">
        <v>1</v>
      </c>
      <c r="T357">
        <v>4</v>
      </c>
      <c r="U357">
        <v>4</v>
      </c>
      <c r="V357">
        <v>0</v>
      </c>
      <c r="W357">
        <v>0</v>
      </c>
      <c r="X357" t="s">
        <v>31</v>
      </c>
      <c r="Y357">
        <v>0</v>
      </c>
    </row>
    <row r="358" spans="2:25" x14ac:dyDescent="0.2">
      <c r="B358">
        <v>5782</v>
      </c>
      <c r="C358">
        <v>1983</v>
      </c>
      <c r="D358" t="s">
        <v>43</v>
      </c>
      <c r="E358" t="s">
        <v>36</v>
      </c>
      <c r="F358" t="s">
        <v>509</v>
      </c>
      <c r="H358">
        <v>0</v>
      </c>
      <c r="I358">
        <v>1</v>
      </c>
      <c r="J358" s="60" t="s">
        <v>510</v>
      </c>
      <c r="K358">
        <v>15</v>
      </c>
      <c r="L358">
        <v>402</v>
      </c>
      <c r="M358">
        <v>35</v>
      </c>
      <c r="N358">
        <v>106</v>
      </c>
      <c r="O358">
        <v>101</v>
      </c>
      <c r="P358">
        <v>77</v>
      </c>
      <c r="Q358">
        <v>42</v>
      </c>
      <c r="R358">
        <v>2</v>
      </c>
      <c r="S358">
        <v>9</v>
      </c>
      <c r="T358">
        <v>9</v>
      </c>
      <c r="U358">
        <v>5</v>
      </c>
      <c r="V358">
        <v>0</v>
      </c>
      <c r="W358">
        <v>0</v>
      </c>
      <c r="X358" t="s">
        <v>27</v>
      </c>
      <c r="Y358">
        <v>1</v>
      </c>
    </row>
    <row r="359" spans="2:25" x14ac:dyDescent="0.2">
      <c r="B359">
        <v>7533</v>
      </c>
      <c r="C359">
        <v>1965</v>
      </c>
      <c r="D359" t="s">
        <v>23</v>
      </c>
      <c r="E359" t="s">
        <v>32</v>
      </c>
      <c r="F359" t="s">
        <v>511</v>
      </c>
      <c r="H359">
        <v>1</v>
      </c>
      <c r="I359">
        <v>1</v>
      </c>
      <c r="J359" s="60" t="s">
        <v>512</v>
      </c>
      <c r="K359">
        <v>15</v>
      </c>
      <c r="L359">
        <v>144</v>
      </c>
      <c r="M359">
        <v>1</v>
      </c>
      <c r="N359">
        <v>32</v>
      </c>
      <c r="O359">
        <v>2</v>
      </c>
      <c r="P359">
        <v>1</v>
      </c>
      <c r="Q359">
        <v>7</v>
      </c>
      <c r="R359">
        <v>4</v>
      </c>
      <c r="S359">
        <v>4</v>
      </c>
      <c r="T359">
        <v>4</v>
      </c>
      <c r="U359">
        <v>7</v>
      </c>
      <c r="V359">
        <v>0</v>
      </c>
      <c r="W359">
        <v>0</v>
      </c>
      <c r="X359" t="s">
        <v>31</v>
      </c>
      <c r="Y359">
        <v>0</v>
      </c>
    </row>
    <row r="360" spans="2:25" x14ac:dyDescent="0.2">
      <c r="B360">
        <v>9493</v>
      </c>
      <c r="C360">
        <v>1981</v>
      </c>
      <c r="D360" t="s">
        <v>40</v>
      </c>
      <c r="E360" t="s">
        <v>28</v>
      </c>
      <c r="F360" t="s">
        <v>513</v>
      </c>
      <c r="H360">
        <v>0</v>
      </c>
      <c r="I360">
        <v>0</v>
      </c>
      <c r="J360" s="61">
        <v>41399</v>
      </c>
      <c r="K360">
        <v>15</v>
      </c>
      <c r="L360">
        <v>840</v>
      </c>
      <c r="M360">
        <v>53</v>
      </c>
      <c r="N360">
        <v>804</v>
      </c>
      <c r="O360">
        <v>23</v>
      </c>
      <c r="P360">
        <v>71</v>
      </c>
      <c r="Q360">
        <v>17</v>
      </c>
      <c r="R360">
        <v>1</v>
      </c>
      <c r="S360">
        <v>5</v>
      </c>
      <c r="T360">
        <v>8</v>
      </c>
      <c r="U360">
        <v>3</v>
      </c>
      <c r="V360">
        <v>1</v>
      </c>
      <c r="W360">
        <v>0</v>
      </c>
      <c r="X360" t="s">
        <v>31</v>
      </c>
      <c r="Y360">
        <v>2</v>
      </c>
    </row>
    <row r="361" spans="2:25" x14ac:dyDescent="0.2">
      <c r="B361">
        <v>2253</v>
      </c>
      <c r="C361">
        <v>1991</v>
      </c>
      <c r="D361" t="s">
        <v>23</v>
      </c>
      <c r="E361" t="s">
        <v>32</v>
      </c>
      <c r="F361" t="s">
        <v>514</v>
      </c>
      <c r="H361">
        <v>0</v>
      </c>
      <c r="I361">
        <v>0</v>
      </c>
      <c r="J361" s="60" t="s">
        <v>515</v>
      </c>
      <c r="K361">
        <v>15</v>
      </c>
      <c r="L361">
        <v>32</v>
      </c>
      <c r="M361">
        <v>0</v>
      </c>
      <c r="N361">
        <v>8</v>
      </c>
      <c r="O361">
        <v>23</v>
      </c>
      <c r="P361">
        <v>4</v>
      </c>
      <c r="Q361">
        <v>18</v>
      </c>
      <c r="R361">
        <v>1</v>
      </c>
      <c r="S361">
        <v>1</v>
      </c>
      <c r="T361">
        <v>4</v>
      </c>
      <c r="U361">
        <v>6</v>
      </c>
      <c r="V361">
        <v>0</v>
      </c>
      <c r="W361">
        <v>0</v>
      </c>
      <c r="X361" t="s">
        <v>27</v>
      </c>
      <c r="Y361">
        <v>0</v>
      </c>
    </row>
    <row r="362" spans="2:25" x14ac:dyDescent="0.2">
      <c r="B362">
        <v>2326</v>
      </c>
      <c r="C362">
        <v>1991</v>
      </c>
      <c r="D362" t="s">
        <v>23</v>
      </c>
      <c r="E362" t="s">
        <v>32</v>
      </c>
      <c r="F362" t="s">
        <v>514</v>
      </c>
      <c r="H362">
        <v>0</v>
      </c>
      <c r="I362">
        <v>0</v>
      </c>
      <c r="J362" s="60" t="s">
        <v>515</v>
      </c>
      <c r="K362">
        <v>15</v>
      </c>
      <c r="L362">
        <v>32</v>
      </c>
      <c r="M362">
        <v>0</v>
      </c>
      <c r="N362">
        <v>8</v>
      </c>
      <c r="O362">
        <v>23</v>
      </c>
      <c r="P362">
        <v>4</v>
      </c>
      <c r="Q362">
        <v>18</v>
      </c>
      <c r="R362">
        <v>1</v>
      </c>
      <c r="S362">
        <v>1</v>
      </c>
      <c r="T362">
        <v>4</v>
      </c>
      <c r="U362">
        <v>6</v>
      </c>
      <c r="V362">
        <v>0</v>
      </c>
      <c r="W362">
        <v>0</v>
      </c>
      <c r="X362" t="s">
        <v>27</v>
      </c>
      <c r="Y362">
        <v>0</v>
      </c>
    </row>
    <row r="363" spans="2:25" x14ac:dyDescent="0.2">
      <c r="B363">
        <v>1876</v>
      </c>
      <c r="C363">
        <v>1991</v>
      </c>
      <c r="D363" t="s">
        <v>23</v>
      </c>
      <c r="E363" t="s">
        <v>32</v>
      </c>
      <c r="F363" t="s">
        <v>514</v>
      </c>
      <c r="H363">
        <v>0</v>
      </c>
      <c r="I363">
        <v>0</v>
      </c>
      <c r="J363" s="60" t="s">
        <v>515</v>
      </c>
      <c r="K363">
        <v>15</v>
      </c>
      <c r="L363">
        <v>32</v>
      </c>
      <c r="M363">
        <v>0</v>
      </c>
      <c r="N363">
        <v>8</v>
      </c>
      <c r="O363">
        <v>23</v>
      </c>
      <c r="P363">
        <v>4</v>
      </c>
      <c r="Q363">
        <v>18</v>
      </c>
      <c r="R363">
        <v>1</v>
      </c>
      <c r="S363">
        <v>1</v>
      </c>
      <c r="T363">
        <v>4</v>
      </c>
      <c r="U363">
        <v>6</v>
      </c>
      <c r="V363">
        <v>0</v>
      </c>
      <c r="W363">
        <v>0</v>
      </c>
      <c r="X363" t="s">
        <v>50</v>
      </c>
      <c r="Y363">
        <v>0</v>
      </c>
    </row>
    <row r="364" spans="2:25" x14ac:dyDescent="0.2">
      <c r="B364">
        <v>7141</v>
      </c>
      <c r="C364">
        <v>1987</v>
      </c>
      <c r="D364" t="s">
        <v>53</v>
      </c>
      <c r="E364" t="s">
        <v>28</v>
      </c>
      <c r="F364" t="s">
        <v>516</v>
      </c>
      <c r="H364">
        <v>1</v>
      </c>
      <c r="I364">
        <v>0</v>
      </c>
      <c r="J364" s="60" t="s">
        <v>266</v>
      </c>
      <c r="K364">
        <v>15</v>
      </c>
      <c r="L364">
        <v>88</v>
      </c>
      <c r="M364">
        <v>10</v>
      </c>
      <c r="N364">
        <v>46</v>
      </c>
      <c r="O364">
        <v>2</v>
      </c>
      <c r="P364">
        <v>3</v>
      </c>
      <c r="Q364">
        <v>64</v>
      </c>
      <c r="R364">
        <v>4</v>
      </c>
      <c r="S364">
        <v>5</v>
      </c>
      <c r="T364">
        <v>2</v>
      </c>
      <c r="U364">
        <v>10</v>
      </c>
      <c r="V364">
        <v>1</v>
      </c>
      <c r="W364">
        <v>0</v>
      </c>
      <c r="X364" t="s">
        <v>27</v>
      </c>
      <c r="Y364">
        <v>0</v>
      </c>
    </row>
    <row r="365" spans="2:25" x14ac:dyDescent="0.2">
      <c r="B365">
        <v>7393</v>
      </c>
      <c r="C365">
        <v>1979</v>
      </c>
      <c r="D365" t="s">
        <v>23</v>
      </c>
      <c r="E365" t="s">
        <v>36</v>
      </c>
      <c r="F365" t="s">
        <v>517</v>
      </c>
      <c r="H365">
        <v>1</v>
      </c>
      <c r="I365">
        <v>1</v>
      </c>
      <c r="J365" s="61">
        <v>41194</v>
      </c>
      <c r="K365">
        <v>15</v>
      </c>
      <c r="L365">
        <v>56</v>
      </c>
      <c r="M365">
        <v>5</v>
      </c>
      <c r="N365">
        <v>24</v>
      </c>
      <c r="O365">
        <v>4</v>
      </c>
      <c r="P365">
        <v>0</v>
      </c>
      <c r="Q365">
        <v>3</v>
      </c>
      <c r="R365">
        <v>3</v>
      </c>
      <c r="S365">
        <v>2</v>
      </c>
      <c r="T365">
        <v>3</v>
      </c>
      <c r="U365">
        <v>5</v>
      </c>
      <c r="V365">
        <v>0</v>
      </c>
      <c r="W365">
        <v>0</v>
      </c>
      <c r="X365" t="s">
        <v>27</v>
      </c>
      <c r="Y365">
        <v>0</v>
      </c>
    </row>
    <row r="366" spans="2:25" x14ac:dyDescent="0.2">
      <c r="B366">
        <v>4713</v>
      </c>
      <c r="C366">
        <v>1980</v>
      </c>
      <c r="D366" t="s">
        <v>40</v>
      </c>
      <c r="E366" t="s">
        <v>32</v>
      </c>
      <c r="F366" t="s">
        <v>518</v>
      </c>
      <c r="H366">
        <v>1</v>
      </c>
      <c r="I366">
        <v>0</v>
      </c>
      <c r="J366" s="60" t="s">
        <v>519</v>
      </c>
      <c r="K366">
        <v>15</v>
      </c>
      <c r="L366">
        <v>74</v>
      </c>
      <c r="M366">
        <v>0</v>
      </c>
      <c r="N366">
        <v>42</v>
      </c>
      <c r="O366">
        <v>2</v>
      </c>
      <c r="P366">
        <v>1</v>
      </c>
      <c r="Q366">
        <v>6</v>
      </c>
      <c r="R366">
        <v>2</v>
      </c>
      <c r="S366">
        <v>2</v>
      </c>
      <c r="T366">
        <v>4</v>
      </c>
      <c r="U366">
        <v>7</v>
      </c>
      <c r="V366">
        <v>0</v>
      </c>
      <c r="W366">
        <v>0</v>
      </c>
      <c r="X366" t="s">
        <v>27</v>
      </c>
      <c r="Y366">
        <v>0</v>
      </c>
    </row>
    <row r="367" spans="2:25" x14ac:dyDescent="0.2">
      <c r="B367">
        <v>5093</v>
      </c>
      <c r="C367">
        <v>1975</v>
      </c>
      <c r="D367" t="s">
        <v>40</v>
      </c>
      <c r="E367" t="s">
        <v>24</v>
      </c>
      <c r="F367" t="s">
        <v>520</v>
      </c>
      <c r="H367">
        <v>1</v>
      </c>
      <c r="I367">
        <v>0</v>
      </c>
      <c r="J367" s="60" t="s">
        <v>521</v>
      </c>
      <c r="K367">
        <v>15</v>
      </c>
      <c r="L367">
        <v>40</v>
      </c>
      <c r="M367">
        <v>3</v>
      </c>
      <c r="N367">
        <v>30</v>
      </c>
      <c r="O367">
        <v>10</v>
      </c>
      <c r="P367">
        <v>7</v>
      </c>
      <c r="Q367">
        <v>11</v>
      </c>
      <c r="R367">
        <v>3</v>
      </c>
      <c r="S367">
        <v>3</v>
      </c>
      <c r="T367">
        <v>3</v>
      </c>
      <c r="U367">
        <v>9</v>
      </c>
      <c r="V367">
        <v>1</v>
      </c>
      <c r="W367">
        <v>0</v>
      </c>
      <c r="X367" t="s">
        <v>27</v>
      </c>
      <c r="Y367">
        <v>0</v>
      </c>
    </row>
    <row r="368" spans="2:25" x14ac:dyDescent="0.2">
      <c r="B368">
        <v>8524</v>
      </c>
      <c r="C368">
        <v>1975</v>
      </c>
      <c r="D368" t="s">
        <v>40</v>
      </c>
      <c r="E368" t="s">
        <v>24</v>
      </c>
      <c r="F368" t="s">
        <v>520</v>
      </c>
      <c r="H368">
        <v>1</v>
      </c>
      <c r="I368">
        <v>0</v>
      </c>
      <c r="J368" s="60" t="s">
        <v>521</v>
      </c>
      <c r="K368">
        <v>15</v>
      </c>
      <c r="L368">
        <v>40</v>
      </c>
      <c r="M368">
        <v>3</v>
      </c>
      <c r="N368">
        <v>30</v>
      </c>
      <c r="O368">
        <v>10</v>
      </c>
      <c r="P368">
        <v>7</v>
      </c>
      <c r="Q368">
        <v>11</v>
      </c>
      <c r="R368">
        <v>3</v>
      </c>
      <c r="S368">
        <v>3</v>
      </c>
      <c r="T368">
        <v>3</v>
      </c>
      <c r="U368">
        <v>9</v>
      </c>
      <c r="V368">
        <v>1</v>
      </c>
      <c r="W368">
        <v>0</v>
      </c>
      <c r="X368" t="s">
        <v>27</v>
      </c>
      <c r="Y368">
        <v>0</v>
      </c>
    </row>
    <row r="369" spans="2:25" x14ac:dyDescent="0.2">
      <c r="B369">
        <v>3766</v>
      </c>
      <c r="C369">
        <v>1960</v>
      </c>
      <c r="D369" t="s">
        <v>53</v>
      </c>
      <c r="E369" t="s">
        <v>55</v>
      </c>
      <c r="F369" t="s">
        <v>522</v>
      </c>
      <c r="H369">
        <v>0</v>
      </c>
      <c r="I369">
        <v>0</v>
      </c>
      <c r="J369" s="60" t="s">
        <v>523</v>
      </c>
      <c r="K369">
        <v>15</v>
      </c>
      <c r="L369">
        <v>100</v>
      </c>
      <c r="M369">
        <v>71</v>
      </c>
      <c r="N369">
        <v>243</v>
      </c>
      <c r="O369">
        <v>108</v>
      </c>
      <c r="P369">
        <v>94</v>
      </c>
      <c r="Q369">
        <v>219</v>
      </c>
      <c r="R369">
        <v>3</v>
      </c>
      <c r="S369">
        <v>9</v>
      </c>
      <c r="T369">
        <v>8</v>
      </c>
      <c r="U369">
        <v>9</v>
      </c>
      <c r="V369">
        <v>1</v>
      </c>
      <c r="W369">
        <v>0</v>
      </c>
      <c r="X369" t="s">
        <v>27</v>
      </c>
      <c r="Y369">
        <v>0</v>
      </c>
    </row>
    <row r="370" spans="2:25" x14ac:dyDescent="0.2">
      <c r="B370">
        <v>9725</v>
      </c>
      <c r="C370">
        <v>1967</v>
      </c>
      <c r="D370" t="s">
        <v>40</v>
      </c>
      <c r="E370" t="s">
        <v>36</v>
      </c>
      <c r="F370" t="s">
        <v>524</v>
      </c>
      <c r="H370">
        <v>1</v>
      </c>
      <c r="I370">
        <v>1</v>
      </c>
      <c r="J370" s="61">
        <v>41765</v>
      </c>
      <c r="K370">
        <v>16</v>
      </c>
      <c r="L370">
        <v>8</v>
      </c>
      <c r="M370">
        <v>0</v>
      </c>
      <c r="N370">
        <v>3</v>
      </c>
      <c r="O370">
        <v>0</v>
      </c>
      <c r="P370">
        <v>0</v>
      </c>
      <c r="Q370">
        <v>1</v>
      </c>
      <c r="R370">
        <v>1</v>
      </c>
      <c r="S370">
        <v>1</v>
      </c>
      <c r="T370">
        <v>2</v>
      </c>
      <c r="U370">
        <v>8</v>
      </c>
      <c r="V370">
        <v>0</v>
      </c>
      <c r="W370">
        <v>0</v>
      </c>
      <c r="X370" t="s">
        <v>27</v>
      </c>
      <c r="Y370">
        <v>1</v>
      </c>
    </row>
    <row r="371" spans="2:25" x14ac:dyDescent="0.2">
      <c r="B371">
        <v>8933</v>
      </c>
      <c r="C371">
        <v>1984</v>
      </c>
      <c r="D371" t="s">
        <v>43</v>
      </c>
      <c r="E371" t="s">
        <v>32</v>
      </c>
      <c r="F371" t="s">
        <v>525</v>
      </c>
      <c r="H371">
        <v>1</v>
      </c>
      <c r="I371">
        <v>0</v>
      </c>
      <c r="J371" s="61">
        <v>41978</v>
      </c>
      <c r="K371">
        <v>16</v>
      </c>
      <c r="L371">
        <v>26</v>
      </c>
      <c r="M371">
        <v>3</v>
      </c>
      <c r="N371">
        <v>23</v>
      </c>
      <c r="O371">
        <v>4</v>
      </c>
      <c r="P371">
        <v>7</v>
      </c>
      <c r="Q371">
        <v>3</v>
      </c>
      <c r="R371">
        <v>2</v>
      </c>
      <c r="S371">
        <v>2</v>
      </c>
      <c r="T371">
        <v>4</v>
      </c>
      <c r="U371">
        <v>6</v>
      </c>
      <c r="V371">
        <v>0</v>
      </c>
      <c r="W371">
        <v>0</v>
      </c>
      <c r="X371" t="s">
        <v>31</v>
      </c>
      <c r="Y371">
        <v>0</v>
      </c>
    </row>
    <row r="372" spans="2:25" x14ac:dyDescent="0.2">
      <c r="B372">
        <v>10779</v>
      </c>
      <c r="C372">
        <v>1984</v>
      </c>
      <c r="D372" t="s">
        <v>23</v>
      </c>
      <c r="E372" t="s">
        <v>28</v>
      </c>
      <c r="F372" t="s">
        <v>526</v>
      </c>
      <c r="H372">
        <v>0</v>
      </c>
      <c r="I372">
        <v>0</v>
      </c>
      <c r="J372" s="60" t="s">
        <v>527</v>
      </c>
      <c r="K372">
        <v>16</v>
      </c>
      <c r="L372">
        <v>15</v>
      </c>
      <c r="M372">
        <v>5</v>
      </c>
      <c r="N372">
        <v>14</v>
      </c>
      <c r="O372">
        <v>0</v>
      </c>
      <c r="P372">
        <v>4</v>
      </c>
      <c r="Q372">
        <v>11</v>
      </c>
      <c r="R372">
        <v>1</v>
      </c>
      <c r="S372">
        <v>1</v>
      </c>
      <c r="T372">
        <v>3</v>
      </c>
      <c r="U372">
        <v>7</v>
      </c>
      <c r="V372">
        <v>0</v>
      </c>
      <c r="W372">
        <v>0</v>
      </c>
      <c r="X372" t="s">
        <v>27</v>
      </c>
      <c r="Y372">
        <v>0</v>
      </c>
    </row>
    <row r="373" spans="2:25" x14ac:dyDescent="0.2">
      <c r="B373">
        <v>9289</v>
      </c>
      <c r="C373">
        <v>1980</v>
      </c>
      <c r="D373" t="s">
        <v>23</v>
      </c>
      <c r="E373" t="s">
        <v>32</v>
      </c>
      <c r="F373" t="s">
        <v>528</v>
      </c>
      <c r="H373">
        <v>1</v>
      </c>
      <c r="I373">
        <v>0</v>
      </c>
      <c r="J373" s="61">
        <v>41916</v>
      </c>
      <c r="K373">
        <v>16</v>
      </c>
      <c r="L373">
        <v>29</v>
      </c>
      <c r="M373">
        <v>1</v>
      </c>
      <c r="N373">
        <v>17</v>
      </c>
      <c r="O373">
        <v>0</v>
      </c>
      <c r="P373">
        <v>3</v>
      </c>
      <c r="Q373">
        <v>13</v>
      </c>
      <c r="R373">
        <v>1</v>
      </c>
      <c r="S373">
        <v>2</v>
      </c>
      <c r="T373">
        <v>2</v>
      </c>
      <c r="U373">
        <v>8</v>
      </c>
      <c r="V373">
        <v>1</v>
      </c>
      <c r="W373">
        <v>0</v>
      </c>
      <c r="X373" t="s">
        <v>27</v>
      </c>
      <c r="Y373">
        <v>0</v>
      </c>
    </row>
    <row r="374" spans="2:25" x14ac:dyDescent="0.2">
      <c r="B374">
        <v>2613</v>
      </c>
      <c r="C374">
        <v>1961</v>
      </c>
      <c r="D374" t="s">
        <v>53</v>
      </c>
      <c r="E374" t="s">
        <v>32</v>
      </c>
      <c r="F374" t="s">
        <v>529</v>
      </c>
      <c r="H374">
        <v>0</v>
      </c>
      <c r="I374">
        <v>1</v>
      </c>
      <c r="J374" s="61">
        <v>41702</v>
      </c>
      <c r="K374">
        <v>16</v>
      </c>
      <c r="L374">
        <v>162</v>
      </c>
      <c r="M374">
        <v>6</v>
      </c>
      <c r="N374">
        <v>37</v>
      </c>
      <c r="O374">
        <v>6</v>
      </c>
      <c r="P374">
        <v>13</v>
      </c>
      <c r="Q374">
        <v>13</v>
      </c>
      <c r="R374">
        <v>2</v>
      </c>
      <c r="S374">
        <v>1</v>
      </c>
      <c r="T374">
        <v>6</v>
      </c>
      <c r="U374">
        <v>1</v>
      </c>
      <c r="V374">
        <v>0</v>
      </c>
      <c r="W374">
        <v>0</v>
      </c>
      <c r="X374" t="s">
        <v>27</v>
      </c>
      <c r="Y374">
        <v>0</v>
      </c>
    </row>
    <row r="375" spans="2:25" x14ac:dyDescent="0.2">
      <c r="B375">
        <v>10133</v>
      </c>
      <c r="C375">
        <v>1971</v>
      </c>
      <c r="D375" t="s">
        <v>23</v>
      </c>
      <c r="E375" t="s">
        <v>28</v>
      </c>
      <c r="F375" t="s">
        <v>530</v>
      </c>
      <c r="H375">
        <v>0</v>
      </c>
      <c r="I375">
        <v>0</v>
      </c>
      <c r="J375" s="61">
        <v>41975</v>
      </c>
      <c r="K375">
        <v>16</v>
      </c>
      <c r="L375">
        <v>1302</v>
      </c>
      <c r="M375">
        <v>68</v>
      </c>
      <c r="N375">
        <v>731</v>
      </c>
      <c r="O375">
        <v>89</v>
      </c>
      <c r="P375">
        <v>114</v>
      </c>
      <c r="Q375">
        <v>45</v>
      </c>
      <c r="R375">
        <v>0</v>
      </c>
      <c r="S375">
        <v>6</v>
      </c>
      <c r="T375">
        <v>12</v>
      </c>
      <c r="U375">
        <v>2</v>
      </c>
      <c r="V375">
        <v>1</v>
      </c>
      <c r="W375">
        <v>0</v>
      </c>
      <c r="X375" t="s">
        <v>31</v>
      </c>
      <c r="Y375">
        <v>3</v>
      </c>
    </row>
    <row r="376" spans="2:25" x14ac:dyDescent="0.2">
      <c r="B376">
        <v>8443</v>
      </c>
      <c r="C376">
        <v>1973</v>
      </c>
      <c r="D376" t="s">
        <v>23</v>
      </c>
      <c r="E376" t="s">
        <v>28</v>
      </c>
      <c r="F376" t="s">
        <v>531</v>
      </c>
      <c r="H376">
        <v>1</v>
      </c>
      <c r="I376">
        <v>0</v>
      </c>
      <c r="J376" s="61">
        <v>41914</v>
      </c>
      <c r="K376">
        <v>16</v>
      </c>
      <c r="L376">
        <v>6</v>
      </c>
      <c r="M376">
        <v>10</v>
      </c>
      <c r="N376">
        <v>12</v>
      </c>
      <c r="O376">
        <v>3</v>
      </c>
      <c r="P376">
        <v>15</v>
      </c>
      <c r="Q376">
        <v>40</v>
      </c>
      <c r="R376">
        <v>3</v>
      </c>
      <c r="S376">
        <v>3</v>
      </c>
      <c r="T376">
        <v>2</v>
      </c>
      <c r="U376">
        <v>8</v>
      </c>
      <c r="V376">
        <v>1</v>
      </c>
      <c r="W376">
        <v>0</v>
      </c>
      <c r="X376" t="s">
        <v>67</v>
      </c>
      <c r="Y376">
        <v>1</v>
      </c>
    </row>
    <row r="377" spans="2:25" x14ac:dyDescent="0.2">
      <c r="B377">
        <v>10796</v>
      </c>
      <c r="C377">
        <v>1985</v>
      </c>
      <c r="D377" t="s">
        <v>53</v>
      </c>
      <c r="E377" t="s">
        <v>32</v>
      </c>
      <c r="F377" t="s">
        <v>532</v>
      </c>
      <c r="H377">
        <v>1</v>
      </c>
      <c r="I377">
        <v>0</v>
      </c>
      <c r="J377" s="60" t="s">
        <v>333</v>
      </c>
      <c r="K377">
        <v>16</v>
      </c>
      <c r="L377">
        <v>47</v>
      </c>
      <c r="M377">
        <v>1</v>
      </c>
      <c r="N377">
        <v>6</v>
      </c>
      <c r="O377">
        <v>0</v>
      </c>
      <c r="P377">
        <v>0</v>
      </c>
      <c r="Q377">
        <v>12</v>
      </c>
      <c r="R377">
        <v>1</v>
      </c>
      <c r="S377">
        <v>1</v>
      </c>
      <c r="T377">
        <v>3</v>
      </c>
      <c r="U377">
        <v>6</v>
      </c>
      <c r="V377">
        <v>0</v>
      </c>
      <c r="W377">
        <v>0</v>
      </c>
      <c r="X377" t="s">
        <v>50</v>
      </c>
      <c r="Y377">
        <v>0</v>
      </c>
    </row>
    <row r="378" spans="2:25" x14ac:dyDescent="0.2">
      <c r="B378">
        <v>10241</v>
      </c>
      <c r="C378">
        <v>1976</v>
      </c>
      <c r="D378" t="s">
        <v>43</v>
      </c>
      <c r="E378" t="s">
        <v>24</v>
      </c>
      <c r="F378" t="s">
        <v>533</v>
      </c>
      <c r="H378">
        <v>0</v>
      </c>
      <c r="I378">
        <v>0</v>
      </c>
      <c r="J378" s="60" t="s">
        <v>534</v>
      </c>
      <c r="K378">
        <v>16</v>
      </c>
      <c r="L378">
        <v>0</v>
      </c>
      <c r="M378">
        <v>0</v>
      </c>
      <c r="N378">
        <v>0</v>
      </c>
      <c r="O378">
        <v>6</v>
      </c>
      <c r="P378">
        <v>2</v>
      </c>
      <c r="Q378">
        <v>6</v>
      </c>
      <c r="R378">
        <v>1</v>
      </c>
      <c r="S378">
        <v>1</v>
      </c>
      <c r="T378">
        <v>2</v>
      </c>
      <c r="U378">
        <v>6</v>
      </c>
      <c r="V378">
        <v>0</v>
      </c>
      <c r="W378">
        <v>0</v>
      </c>
      <c r="X378" t="s">
        <v>27</v>
      </c>
      <c r="Y378">
        <v>0</v>
      </c>
    </row>
    <row r="379" spans="2:25" x14ac:dyDescent="0.2">
      <c r="B379">
        <v>3388</v>
      </c>
      <c r="C379">
        <v>1968</v>
      </c>
      <c r="D379" t="s">
        <v>23</v>
      </c>
      <c r="E379" t="s">
        <v>24</v>
      </c>
      <c r="F379" t="s">
        <v>535</v>
      </c>
      <c r="H379">
        <v>1</v>
      </c>
      <c r="I379">
        <v>1</v>
      </c>
      <c r="J379" s="60" t="s">
        <v>536</v>
      </c>
      <c r="K379">
        <v>16</v>
      </c>
      <c r="L379">
        <v>129</v>
      </c>
      <c r="M379">
        <v>26</v>
      </c>
      <c r="N379">
        <v>67</v>
      </c>
      <c r="O379">
        <v>3</v>
      </c>
      <c r="P379">
        <v>67</v>
      </c>
      <c r="Q379">
        <v>2</v>
      </c>
      <c r="R379">
        <v>5</v>
      </c>
      <c r="S379">
        <v>6</v>
      </c>
      <c r="T379">
        <v>5</v>
      </c>
      <c r="U379">
        <v>7</v>
      </c>
      <c r="V379">
        <v>0</v>
      </c>
      <c r="W379">
        <v>0</v>
      </c>
      <c r="X379" t="s">
        <v>46</v>
      </c>
      <c r="Y379">
        <v>0</v>
      </c>
    </row>
    <row r="380" spans="2:25" x14ac:dyDescent="0.2">
      <c r="B380">
        <v>6507</v>
      </c>
      <c r="C380">
        <v>1981</v>
      </c>
      <c r="D380" t="s">
        <v>23</v>
      </c>
      <c r="E380" t="s">
        <v>28</v>
      </c>
      <c r="F380" t="s">
        <v>537</v>
      </c>
      <c r="H380">
        <v>1</v>
      </c>
      <c r="I380">
        <v>0</v>
      </c>
      <c r="J380" s="61">
        <v>41374</v>
      </c>
      <c r="K380">
        <v>16</v>
      </c>
      <c r="L380">
        <v>16</v>
      </c>
      <c r="M380">
        <v>11</v>
      </c>
      <c r="N380">
        <v>15</v>
      </c>
      <c r="O380">
        <v>2</v>
      </c>
      <c r="P380">
        <v>0</v>
      </c>
      <c r="Q380">
        <v>12</v>
      </c>
      <c r="R380">
        <v>2</v>
      </c>
      <c r="S380">
        <v>1</v>
      </c>
      <c r="T380">
        <v>4</v>
      </c>
      <c r="U380">
        <v>3</v>
      </c>
      <c r="V380">
        <v>0</v>
      </c>
      <c r="W380">
        <v>0</v>
      </c>
      <c r="X380" t="s">
        <v>38</v>
      </c>
      <c r="Y380">
        <v>0</v>
      </c>
    </row>
    <row r="381" spans="2:25" x14ac:dyDescent="0.2">
      <c r="B381">
        <v>7446</v>
      </c>
      <c r="C381">
        <v>1968</v>
      </c>
      <c r="D381" t="s">
        <v>53</v>
      </c>
      <c r="E381" t="s">
        <v>36</v>
      </c>
      <c r="F381" t="s">
        <v>538</v>
      </c>
      <c r="H381">
        <v>0</v>
      </c>
      <c r="I381">
        <v>1</v>
      </c>
      <c r="J381" s="61">
        <v>41526</v>
      </c>
      <c r="K381">
        <v>16</v>
      </c>
      <c r="L381">
        <v>520</v>
      </c>
      <c r="M381">
        <v>42</v>
      </c>
      <c r="N381">
        <v>98</v>
      </c>
      <c r="O381">
        <v>0</v>
      </c>
      <c r="P381">
        <v>42</v>
      </c>
      <c r="Q381">
        <v>14</v>
      </c>
      <c r="R381">
        <v>2</v>
      </c>
      <c r="S381">
        <v>6</v>
      </c>
      <c r="T381">
        <v>10</v>
      </c>
      <c r="U381">
        <v>6</v>
      </c>
      <c r="V381">
        <v>0</v>
      </c>
      <c r="W381">
        <v>0</v>
      </c>
      <c r="X381" t="s">
        <v>35</v>
      </c>
      <c r="Y381">
        <v>0</v>
      </c>
    </row>
    <row r="382" spans="2:25" x14ac:dyDescent="0.2">
      <c r="B382">
        <v>87</v>
      </c>
      <c r="C382">
        <v>1982</v>
      </c>
      <c r="D382" t="s">
        <v>43</v>
      </c>
      <c r="E382" t="s">
        <v>32</v>
      </c>
      <c r="F382" t="s">
        <v>539</v>
      </c>
      <c r="H382">
        <v>1</v>
      </c>
      <c r="I382">
        <v>0</v>
      </c>
      <c r="J382" s="60" t="s">
        <v>540</v>
      </c>
      <c r="K382">
        <v>16</v>
      </c>
      <c r="L382">
        <v>0</v>
      </c>
      <c r="M382">
        <v>7</v>
      </c>
      <c r="N382">
        <v>5</v>
      </c>
      <c r="O382">
        <v>26</v>
      </c>
      <c r="P382">
        <v>2</v>
      </c>
      <c r="Q382">
        <v>17</v>
      </c>
      <c r="R382">
        <v>2</v>
      </c>
      <c r="S382">
        <v>2</v>
      </c>
      <c r="T382">
        <v>3</v>
      </c>
      <c r="U382">
        <v>7</v>
      </c>
      <c r="V382">
        <v>0</v>
      </c>
      <c r="W382">
        <v>0</v>
      </c>
      <c r="X382" t="s">
        <v>46</v>
      </c>
      <c r="Y382">
        <v>0</v>
      </c>
    </row>
    <row r="383" spans="2:25" x14ac:dyDescent="0.2">
      <c r="B383">
        <v>10477</v>
      </c>
      <c r="C383">
        <v>1974</v>
      </c>
      <c r="D383" t="s">
        <v>40</v>
      </c>
      <c r="E383" t="s">
        <v>36</v>
      </c>
      <c r="F383" t="s">
        <v>541</v>
      </c>
      <c r="H383">
        <v>1</v>
      </c>
      <c r="I383">
        <v>0</v>
      </c>
      <c r="J383" s="61">
        <v>41433</v>
      </c>
      <c r="K383">
        <v>16</v>
      </c>
      <c r="L383">
        <v>71</v>
      </c>
      <c r="M383">
        <v>0</v>
      </c>
      <c r="N383">
        <v>18</v>
      </c>
      <c r="O383">
        <v>0</v>
      </c>
      <c r="P383">
        <v>0</v>
      </c>
      <c r="Q383">
        <v>13</v>
      </c>
      <c r="R383">
        <v>1</v>
      </c>
      <c r="S383">
        <v>3</v>
      </c>
      <c r="T383">
        <v>2</v>
      </c>
      <c r="U383">
        <v>7</v>
      </c>
      <c r="V383">
        <v>0</v>
      </c>
      <c r="W383">
        <v>0</v>
      </c>
      <c r="X383" t="s">
        <v>27</v>
      </c>
      <c r="Y383">
        <v>0</v>
      </c>
    </row>
    <row r="384" spans="2:25" x14ac:dyDescent="0.2">
      <c r="B384">
        <v>6072</v>
      </c>
      <c r="C384">
        <v>1971</v>
      </c>
      <c r="D384" t="s">
        <v>53</v>
      </c>
      <c r="E384" t="s">
        <v>28</v>
      </c>
      <c r="F384" t="s">
        <v>542</v>
      </c>
      <c r="H384">
        <v>0</v>
      </c>
      <c r="I384">
        <v>0</v>
      </c>
      <c r="J384" s="61">
        <v>41307</v>
      </c>
      <c r="K384">
        <v>16</v>
      </c>
      <c r="L384">
        <v>918</v>
      </c>
      <c r="M384">
        <v>57</v>
      </c>
      <c r="N384">
        <v>842</v>
      </c>
      <c r="O384">
        <v>99</v>
      </c>
      <c r="P384">
        <v>38</v>
      </c>
      <c r="Q384">
        <v>133</v>
      </c>
      <c r="R384">
        <v>1</v>
      </c>
      <c r="S384">
        <v>5</v>
      </c>
      <c r="T384">
        <v>6</v>
      </c>
      <c r="U384">
        <v>3</v>
      </c>
      <c r="V384">
        <v>1</v>
      </c>
      <c r="W384">
        <v>0</v>
      </c>
      <c r="X384" t="s">
        <v>27</v>
      </c>
      <c r="Y384">
        <v>1</v>
      </c>
    </row>
    <row r="385" spans="2:25" x14ac:dyDescent="0.2">
      <c r="B385">
        <v>2518</v>
      </c>
      <c r="C385">
        <v>1987</v>
      </c>
      <c r="D385" t="s">
        <v>43</v>
      </c>
      <c r="E385" t="s">
        <v>36</v>
      </c>
      <c r="F385" t="s">
        <v>543</v>
      </c>
      <c r="H385">
        <v>0</v>
      </c>
      <c r="I385">
        <v>0</v>
      </c>
      <c r="J385" s="60" t="s">
        <v>544</v>
      </c>
      <c r="K385">
        <v>16</v>
      </c>
      <c r="L385">
        <v>5</v>
      </c>
      <c r="M385">
        <v>4</v>
      </c>
      <c r="N385">
        <v>5</v>
      </c>
      <c r="O385">
        <v>4</v>
      </c>
      <c r="P385">
        <v>2</v>
      </c>
      <c r="Q385">
        <v>10</v>
      </c>
      <c r="R385">
        <v>1</v>
      </c>
      <c r="S385">
        <v>0</v>
      </c>
      <c r="T385">
        <v>2</v>
      </c>
      <c r="U385">
        <v>7</v>
      </c>
      <c r="V385">
        <v>0</v>
      </c>
      <c r="W385">
        <v>0</v>
      </c>
      <c r="X385" t="s">
        <v>46</v>
      </c>
      <c r="Y385">
        <v>0</v>
      </c>
    </row>
    <row r="386" spans="2:25" x14ac:dyDescent="0.2">
      <c r="B386">
        <v>247</v>
      </c>
      <c r="C386">
        <v>1972</v>
      </c>
      <c r="D386" t="s">
        <v>23</v>
      </c>
      <c r="E386" t="s">
        <v>32</v>
      </c>
      <c r="F386" t="s">
        <v>545</v>
      </c>
      <c r="H386">
        <v>1</v>
      </c>
      <c r="I386">
        <v>0</v>
      </c>
      <c r="J386" s="60" t="s">
        <v>546</v>
      </c>
      <c r="K386">
        <v>16</v>
      </c>
      <c r="L386">
        <v>172</v>
      </c>
      <c r="M386">
        <v>10</v>
      </c>
      <c r="N386">
        <v>125</v>
      </c>
      <c r="O386">
        <v>21</v>
      </c>
      <c r="P386">
        <v>13</v>
      </c>
      <c r="Q386">
        <v>16</v>
      </c>
      <c r="R386">
        <v>6</v>
      </c>
      <c r="S386">
        <v>7</v>
      </c>
      <c r="T386">
        <v>4</v>
      </c>
      <c r="U386">
        <v>9</v>
      </c>
      <c r="V386">
        <v>1</v>
      </c>
      <c r="W386">
        <v>0</v>
      </c>
      <c r="X386" t="s">
        <v>27</v>
      </c>
      <c r="Y386">
        <v>0</v>
      </c>
    </row>
    <row r="387" spans="2:25" x14ac:dyDescent="0.2">
      <c r="B387">
        <v>9463</v>
      </c>
      <c r="C387">
        <v>1960</v>
      </c>
      <c r="D387" t="s">
        <v>23</v>
      </c>
      <c r="E387" t="s">
        <v>36</v>
      </c>
      <c r="F387" t="s">
        <v>547</v>
      </c>
      <c r="H387">
        <v>0</v>
      </c>
      <c r="I387">
        <v>1</v>
      </c>
      <c r="J387" s="60" t="s">
        <v>548</v>
      </c>
      <c r="K387">
        <v>16</v>
      </c>
      <c r="L387">
        <v>931</v>
      </c>
      <c r="M387">
        <v>56</v>
      </c>
      <c r="N387">
        <v>253</v>
      </c>
      <c r="O387">
        <v>91</v>
      </c>
      <c r="P387">
        <v>98</v>
      </c>
      <c r="Q387">
        <v>14</v>
      </c>
      <c r="R387">
        <v>4</v>
      </c>
      <c r="S387">
        <v>9</v>
      </c>
      <c r="T387">
        <v>7</v>
      </c>
      <c r="U387">
        <v>5</v>
      </c>
      <c r="V387">
        <v>0</v>
      </c>
      <c r="W387">
        <v>0</v>
      </c>
      <c r="X387" t="s">
        <v>31</v>
      </c>
      <c r="Y387">
        <v>0</v>
      </c>
    </row>
    <row r="388" spans="2:25" x14ac:dyDescent="0.2">
      <c r="B388">
        <v>1459</v>
      </c>
      <c r="C388">
        <v>1967</v>
      </c>
      <c r="D388" t="s">
        <v>40</v>
      </c>
      <c r="E388" t="s">
        <v>32</v>
      </c>
      <c r="F388" t="s">
        <v>549</v>
      </c>
      <c r="H388">
        <v>0</v>
      </c>
      <c r="I388">
        <v>1</v>
      </c>
      <c r="J388" s="61">
        <v>41101</v>
      </c>
      <c r="K388">
        <v>16</v>
      </c>
      <c r="L388">
        <v>666</v>
      </c>
      <c r="M388">
        <v>35</v>
      </c>
      <c r="N388">
        <v>124</v>
      </c>
      <c r="O388">
        <v>69</v>
      </c>
      <c r="P388">
        <v>8</v>
      </c>
      <c r="Q388">
        <v>26</v>
      </c>
      <c r="R388">
        <v>1</v>
      </c>
      <c r="S388">
        <v>5</v>
      </c>
      <c r="T388">
        <v>5</v>
      </c>
      <c r="U388">
        <v>3</v>
      </c>
      <c r="V388">
        <v>0</v>
      </c>
      <c r="W388">
        <v>0</v>
      </c>
      <c r="X388" t="s">
        <v>27</v>
      </c>
      <c r="Y388">
        <v>0</v>
      </c>
    </row>
    <row r="389" spans="2:25" x14ac:dyDescent="0.2">
      <c r="B389">
        <v>9530</v>
      </c>
      <c r="C389">
        <v>1989</v>
      </c>
      <c r="D389" t="s">
        <v>23</v>
      </c>
      <c r="E389" t="s">
        <v>32</v>
      </c>
      <c r="F389" t="s">
        <v>550</v>
      </c>
      <c r="H389">
        <v>1</v>
      </c>
      <c r="I389">
        <v>0</v>
      </c>
      <c r="J389" s="61">
        <v>40919</v>
      </c>
      <c r="K389">
        <v>16</v>
      </c>
      <c r="L389">
        <v>5</v>
      </c>
      <c r="M389">
        <v>3</v>
      </c>
      <c r="N389">
        <v>4</v>
      </c>
      <c r="O389">
        <v>4</v>
      </c>
      <c r="P389">
        <v>1</v>
      </c>
      <c r="Q389">
        <v>0</v>
      </c>
      <c r="R389">
        <v>1</v>
      </c>
      <c r="S389">
        <v>1</v>
      </c>
      <c r="T389">
        <v>2</v>
      </c>
      <c r="U389">
        <v>8</v>
      </c>
      <c r="V389">
        <v>0</v>
      </c>
      <c r="W389">
        <v>0</v>
      </c>
      <c r="X389" t="s">
        <v>67</v>
      </c>
      <c r="Y389">
        <v>0</v>
      </c>
    </row>
    <row r="390" spans="2:25" x14ac:dyDescent="0.2">
      <c r="B390">
        <v>9653</v>
      </c>
      <c r="C390">
        <v>1976</v>
      </c>
      <c r="D390" t="s">
        <v>23</v>
      </c>
      <c r="E390" t="s">
        <v>32</v>
      </c>
      <c r="F390" t="s">
        <v>551</v>
      </c>
      <c r="H390">
        <v>0</v>
      </c>
      <c r="I390">
        <v>1</v>
      </c>
      <c r="J390" s="60" t="s">
        <v>552</v>
      </c>
      <c r="K390">
        <v>16</v>
      </c>
      <c r="L390">
        <v>27</v>
      </c>
      <c r="M390">
        <v>1</v>
      </c>
      <c r="N390">
        <v>14</v>
      </c>
      <c r="O390">
        <v>4</v>
      </c>
      <c r="P390">
        <v>1</v>
      </c>
      <c r="Q390">
        <v>21</v>
      </c>
      <c r="R390">
        <v>2</v>
      </c>
      <c r="S390">
        <v>2</v>
      </c>
      <c r="T390">
        <v>3</v>
      </c>
      <c r="U390">
        <v>8</v>
      </c>
      <c r="V390">
        <v>0</v>
      </c>
      <c r="W390">
        <v>0</v>
      </c>
      <c r="X390" t="s">
        <v>67</v>
      </c>
      <c r="Y390">
        <v>0</v>
      </c>
    </row>
    <row r="391" spans="2:25" x14ac:dyDescent="0.2">
      <c r="B391">
        <v>10785</v>
      </c>
      <c r="C391">
        <v>1970</v>
      </c>
      <c r="D391" t="s">
        <v>23</v>
      </c>
      <c r="E391" t="s">
        <v>32</v>
      </c>
      <c r="F391" t="s">
        <v>553</v>
      </c>
      <c r="H391">
        <v>1</v>
      </c>
      <c r="I391">
        <v>1</v>
      </c>
      <c r="J391" s="60" t="s">
        <v>445</v>
      </c>
      <c r="K391">
        <v>17</v>
      </c>
      <c r="L391">
        <v>24</v>
      </c>
      <c r="M391">
        <v>1</v>
      </c>
      <c r="N391">
        <v>10</v>
      </c>
      <c r="O391">
        <v>2</v>
      </c>
      <c r="P391">
        <v>0</v>
      </c>
      <c r="Q391">
        <v>4</v>
      </c>
      <c r="R391">
        <v>2</v>
      </c>
      <c r="S391">
        <v>2</v>
      </c>
      <c r="T391">
        <v>3</v>
      </c>
      <c r="U391">
        <v>5</v>
      </c>
      <c r="V391">
        <v>0</v>
      </c>
      <c r="W391">
        <v>0</v>
      </c>
      <c r="X391" t="s">
        <v>67</v>
      </c>
      <c r="Y391">
        <v>0</v>
      </c>
    </row>
    <row r="392" spans="2:25" x14ac:dyDescent="0.2">
      <c r="B392">
        <v>9392</v>
      </c>
      <c r="C392">
        <v>1972</v>
      </c>
      <c r="D392" t="s">
        <v>23</v>
      </c>
      <c r="E392" t="s">
        <v>28</v>
      </c>
      <c r="F392" t="s">
        <v>554</v>
      </c>
      <c r="H392">
        <v>1</v>
      </c>
      <c r="I392">
        <v>0</v>
      </c>
      <c r="J392" s="61">
        <v>41856</v>
      </c>
      <c r="K392">
        <v>17</v>
      </c>
      <c r="L392">
        <v>4</v>
      </c>
      <c r="M392">
        <v>1</v>
      </c>
      <c r="N392">
        <v>11</v>
      </c>
      <c r="O392">
        <v>0</v>
      </c>
      <c r="P392">
        <v>0</v>
      </c>
      <c r="Q392">
        <v>1</v>
      </c>
      <c r="R392">
        <v>1</v>
      </c>
      <c r="S392">
        <v>1</v>
      </c>
      <c r="T392">
        <v>2</v>
      </c>
      <c r="U392">
        <v>7</v>
      </c>
      <c r="V392">
        <v>0</v>
      </c>
      <c r="W392">
        <v>0</v>
      </c>
      <c r="X392" t="s">
        <v>27</v>
      </c>
      <c r="Y392">
        <v>0</v>
      </c>
    </row>
    <row r="393" spans="2:25" x14ac:dyDescent="0.2">
      <c r="B393">
        <v>10146</v>
      </c>
      <c r="C393">
        <v>1973</v>
      </c>
      <c r="D393" t="s">
        <v>40</v>
      </c>
      <c r="E393" t="s">
        <v>36</v>
      </c>
      <c r="F393" t="s">
        <v>555</v>
      </c>
      <c r="H393">
        <v>1</v>
      </c>
      <c r="I393">
        <v>0</v>
      </c>
      <c r="J393" s="61">
        <v>41673</v>
      </c>
      <c r="K393">
        <v>17</v>
      </c>
      <c r="L393">
        <v>25</v>
      </c>
      <c r="M393">
        <v>1</v>
      </c>
      <c r="N393">
        <v>13</v>
      </c>
      <c r="O393">
        <v>0</v>
      </c>
      <c r="P393">
        <v>0</v>
      </c>
      <c r="Q393">
        <v>3</v>
      </c>
      <c r="R393">
        <v>1</v>
      </c>
      <c r="S393">
        <v>1</v>
      </c>
      <c r="T393">
        <v>3</v>
      </c>
      <c r="U393">
        <v>7</v>
      </c>
      <c r="V393">
        <v>0</v>
      </c>
      <c r="W393">
        <v>0</v>
      </c>
      <c r="X393" t="s">
        <v>38</v>
      </c>
      <c r="Y393">
        <v>0</v>
      </c>
    </row>
    <row r="394" spans="2:25" x14ac:dyDescent="0.2">
      <c r="B394">
        <v>4741</v>
      </c>
      <c r="C394">
        <v>1975</v>
      </c>
      <c r="D394" t="s">
        <v>43</v>
      </c>
      <c r="E394" t="s">
        <v>32</v>
      </c>
      <c r="F394" t="s">
        <v>556</v>
      </c>
      <c r="H394">
        <v>1</v>
      </c>
      <c r="I394">
        <v>0</v>
      </c>
      <c r="J394" s="60" t="s">
        <v>329</v>
      </c>
      <c r="K394">
        <v>17</v>
      </c>
      <c r="L394">
        <v>391</v>
      </c>
      <c r="M394">
        <v>32</v>
      </c>
      <c r="N394">
        <v>70</v>
      </c>
      <c r="O394">
        <v>21</v>
      </c>
      <c r="P394">
        <v>32</v>
      </c>
      <c r="Q394">
        <v>16</v>
      </c>
      <c r="R394">
        <v>2</v>
      </c>
      <c r="S394">
        <v>6</v>
      </c>
      <c r="T394">
        <v>9</v>
      </c>
      <c r="U394">
        <v>5</v>
      </c>
      <c r="V394">
        <v>0</v>
      </c>
      <c r="W394">
        <v>0</v>
      </c>
      <c r="X394" t="s">
        <v>27</v>
      </c>
      <c r="Y394">
        <v>1</v>
      </c>
    </row>
    <row r="395" spans="2:25" x14ac:dyDescent="0.2">
      <c r="B395">
        <v>1880</v>
      </c>
      <c r="C395">
        <v>1960</v>
      </c>
      <c r="D395" t="s">
        <v>40</v>
      </c>
      <c r="E395" t="s">
        <v>36</v>
      </c>
      <c r="F395" t="s">
        <v>557</v>
      </c>
      <c r="H395">
        <v>1</v>
      </c>
      <c r="I395">
        <v>1</v>
      </c>
      <c r="J395" s="60" t="s">
        <v>329</v>
      </c>
      <c r="K395">
        <v>17</v>
      </c>
      <c r="L395">
        <v>81</v>
      </c>
      <c r="M395">
        <v>0</v>
      </c>
      <c r="N395">
        <v>6</v>
      </c>
      <c r="O395">
        <v>0</v>
      </c>
      <c r="P395">
        <v>0</v>
      </c>
      <c r="Q395">
        <v>6</v>
      </c>
      <c r="R395">
        <v>2</v>
      </c>
      <c r="S395">
        <v>2</v>
      </c>
      <c r="T395">
        <v>3</v>
      </c>
      <c r="U395">
        <v>5</v>
      </c>
      <c r="V395">
        <v>0</v>
      </c>
      <c r="W395">
        <v>0</v>
      </c>
      <c r="X395" t="s">
        <v>50</v>
      </c>
      <c r="Y395">
        <v>0</v>
      </c>
    </row>
    <row r="396" spans="2:25" x14ac:dyDescent="0.2">
      <c r="B396">
        <v>6471</v>
      </c>
      <c r="C396">
        <v>1972</v>
      </c>
      <c r="D396" t="s">
        <v>53</v>
      </c>
      <c r="E396" t="s">
        <v>28</v>
      </c>
      <c r="F396" t="s">
        <v>558</v>
      </c>
      <c r="H396">
        <v>1</v>
      </c>
      <c r="I396">
        <v>0</v>
      </c>
      <c r="J396" s="60" t="s">
        <v>171</v>
      </c>
      <c r="K396">
        <v>17</v>
      </c>
      <c r="L396">
        <v>14</v>
      </c>
      <c r="M396">
        <v>2</v>
      </c>
      <c r="N396">
        <v>30</v>
      </c>
      <c r="O396">
        <v>8</v>
      </c>
      <c r="P396">
        <v>2</v>
      </c>
      <c r="Q396">
        <v>3</v>
      </c>
      <c r="R396">
        <v>1</v>
      </c>
      <c r="S396">
        <v>2</v>
      </c>
      <c r="T396">
        <v>4</v>
      </c>
      <c r="U396">
        <v>5</v>
      </c>
      <c r="V396">
        <v>0</v>
      </c>
      <c r="W396">
        <v>0</v>
      </c>
      <c r="X396" t="s">
        <v>27</v>
      </c>
      <c r="Y396">
        <v>0</v>
      </c>
    </row>
    <row r="397" spans="2:25" x14ac:dyDescent="0.2">
      <c r="B397">
        <v>5718</v>
      </c>
      <c r="C397">
        <v>1951</v>
      </c>
      <c r="D397" t="s">
        <v>23</v>
      </c>
      <c r="E397" t="s">
        <v>32</v>
      </c>
      <c r="F397" t="s">
        <v>559</v>
      </c>
      <c r="H397">
        <v>0</v>
      </c>
      <c r="I397">
        <v>0</v>
      </c>
      <c r="J397" s="60" t="s">
        <v>462</v>
      </c>
      <c r="K397">
        <v>17</v>
      </c>
      <c r="L397">
        <v>674</v>
      </c>
      <c r="M397">
        <v>168</v>
      </c>
      <c r="N397">
        <v>108</v>
      </c>
      <c r="O397">
        <v>192</v>
      </c>
      <c r="P397">
        <v>42</v>
      </c>
      <c r="Q397">
        <v>231</v>
      </c>
      <c r="R397">
        <v>1</v>
      </c>
      <c r="S397">
        <v>5</v>
      </c>
      <c r="T397">
        <v>6</v>
      </c>
      <c r="U397">
        <v>3</v>
      </c>
      <c r="V397">
        <v>1</v>
      </c>
      <c r="W397">
        <v>0</v>
      </c>
      <c r="X397" t="s">
        <v>67</v>
      </c>
      <c r="Y397">
        <v>2</v>
      </c>
    </row>
    <row r="398" spans="2:25" x14ac:dyDescent="0.2">
      <c r="B398">
        <v>3478</v>
      </c>
      <c r="C398">
        <v>1972</v>
      </c>
      <c r="D398" t="s">
        <v>40</v>
      </c>
      <c r="E398" t="s">
        <v>32</v>
      </c>
      <c r="F398" t="s">
        <v>560</v>
      </c>
      <c r="H398">
        <v>1</v>
      </c>
      <c r="I398">
        <v>1</v>
      </c>
      <c r="J398" s="60" t="s">
        <v>561</v>
      </c>
      <c r="K398">
        <v>17</v>
      </c>
      <c r="L398">
        <v>267</v>
      </c>
      <c r="M398">
        <v>42</v>
      </c>
      <c r="N398">
        <v>309</v>
      </c>
      <c r="O398">
        <v>55</v>
      </c>
      <c r="P398">
        <v>42</v>
      </c>
      <c r="Q398">
        <v>21</v>
      </c>
      <c r="R398">
        <v>10</v>
      </c>
      <c r="S398">
        <v>7</v>
      </c>
      <c r="T398">
        <v>9</v>
      </c>
      <c r="U398">
        <v>5</v>
      </c>
      <c r="V398">
        <v>1</v>
      </c>
      <c r="W398">
        <v>0</v>
      </c>
      <c r="X398" t="s">
        <v>31</v>
      </c>
      <c r="Y398">
        <v>0</v>
      </c>
    </row>
    <row r="399" spans="2:25" x14ac:dyDescent="0.2">
      <c r="B399">
        <v>7848</v>
      </c>
      <c r="C399">
        <v>1975</v>
      </c>
      <c r="D399" t="s">
        <v>23</v>
      </c>
      <c r="E399" t="s">
        <v>28</v>
      </c>
      <c r="F399" t="s">
        <v>562</v>
      </c>
      <c r="H399">
        <v>0</v>
      </c>
      <c r="I399">
        <v>1</v>
      </c>
      <c r="J399" s="60" t="s">
        <v>563</v>
      </c>
      <c r="K399">
        <v>17</v>
      </c>
      <c r="L399">
        <v>224</v>
      </c>
      <c r="M399">
        <v>2</v>
      </c>
      <c r="N399">
        <v>25</v>
      </c>
      <c r="O399">
        <v>7</v>
      </c>
      <c r="P399">
        <v>0</v>
      </c>
      <c r="Q399">
        <v>110</v>
      </c>
      <c r="R399">
        <v>2</v>
      </c>
      <c r="S399">
        <v>5</v>
      </c>
      <c r="T399">
        <v>3</v>
      </c>
      <c r="U399">
        <v>6</v>
      </c>
      <c r="V399">
        <v>0</v>
      </c>
      <c r="W399">
        <v>0</v>
      </c>
      <c r="X399" t="s">
        <v>50</v>
      </c>
      <c r="Y399">
        <v>0</v>
      </c>
    </row>
    <row r="400" spans="2:25" x14ac:dyDescent="0.2">
      <c r="B400">
        <v>7999</v>
      </c>
      <c r="C400">
        <v>1956</v>
      </c>
      <c r="D400" t="s">
        <v>40</v>
      </c>
      <c r="E400" t="s">
        <v>36</v>
      </c>
      <c r="F400" t="s">
        <v>564</v>
      </c>
      <c r="H400">
        <v>0</v>
      </c>
      <c r="I400">
        <v>0</v>
      </c>
      <c r="J400" s="60" t="s">
        <v>565</v>
      </c>
      <c r="K400">
        <v>17</v>
      </c>
      <c r="L400">
        <v>1239</v>
      </c>
      <c r="M400">
        <v>17</v>
      </c>
      <c r="N400">
        <v>413</v>
      </c>
      <c r="O400">
        <v>23</v>
      </c>
      <c r="P400">
        <v>34</v>
      </c>
      <c r="Q400">
        <v>17</v>
      </c>
      <c r="R400">
        <v>1</v>
      </c>
      <c r="S400">
        <v>5</v>
      </c>
      <c r="T400">
        <v>5</v>
      </c>
      <c r="U400">
        <v>2</v>
      </c>
      <c r="V400">
        <v>1</v>
      </c>
      <c r="W400">
        <v>0</v>
      </c>
      <c r="X400" t="s">
        <v>27</v>
      </c>
      <c r="Y400">
        <v>2</v>
      </c>
    </row>
    <row r="401" spans="2:25" x14ac:dyDescent="0.2">
      <c r="B401">
        <v>11101</v>
      </c>
      <c r="C401">
        <v>1992</v>
      </c>
      <c r="D401" t="s">
        <v>23</v>
      </c>
      <c r="E401" t="s">
        <v>36</v>
      </c>
      <c r="F401" t="s">
        <v>566</v>
      </c>
      <c r="H401">
        <v>0</v>
      </c>
      <c r="I401">
        <v>0</v>
      </c>
      <c r="J401" s="60" t="s">
        <v>567</v>
      </c>
      <c r="K401">
        <v>17</v>
      </c>
      <c r="L401">
        <v>412</v>
      </c>
      <c r="M401">
        <v>22</v>
      </c>
      <c r="N401">
        <v>132</v>
      </c>
      <c r="O401">
        <v>59</v>
      </c>
      <c r="P401">
        <v>28</v>
      </c>
      <c r="Q401">
        <v>183</v>
      </c>
      <c r="R401">
        <v>1</v>
      </c>
      <c r="S401">
        <v>11</v>
      </c>
      <c r="T401">
        <v>8</v>
      </c>
      <c r="U401">
        <v>4</v>
      </c>
      <c r="V401">
        <v>0</v>
      </c>
      <c r="W401">
        <v>0</v>
      </c>
      <c r="X401" t="s">
        <v>38</v>
      </c>
      <c r="Y401">
        <v>1</v>
      </c>
    </row>
    <row r="402" spans="2:25" x14ac:dyDescent="0.2">
      <c r="B402">
        <v>9212</v>
      </c>
      <c r="C402">
        <v>1963</v>
      </c>
      <c r="D402" t="s">
        <v>53</v>
      </c>
      <c r="E402" t="s">
        <v>32</v>
      </c>
      <c r="F402" t="s">
        <v>568</v>
      </c>
      <c r="H402">
        <v>0</v>
      </c>
      <c r="I402">
        <v>1</v>
      </c>
      <c r="J402" s="60" t="s">
        <v>103</v>
      </c>
      <c r="K402">
        <v>17</v>
      </c>
      <c r="L402">
        <v>1205</v>
      </c>
      <c r="M402">
        <v>0</v>
      </c>
      <c r="N402">
        <v>235</v>
      </c>
      <c r="O402">
        <v>19</v>
      </c>
      <c r="P402">
        <v>14</v>
      </c>
      <c r="Q402">
        <v>205</v>
      </c>
      <c r="R402">
        <v>6</v>
      </c>
      <c r="S402">
        <v>6</v>
      </c>
      <c r="T402">
        <v>13</v>
      </c>
      <c r="U402">
        <v>7</v>
      </c>
      <c r="V402">
        <v>0</v>
      </c>
      <c r="W402">
        <v>0</v>
      </c>
      <c r="X402" t="s">
        <v>27</v>
      </c>
      <c r="Y402">
        <v>0</v>
      </c>
    </row>
    <row r="403" spans="2:25" x14ac:dyDescent="0.2">
      <c r="B403">
        <v>10983</v>
      </c>
      <c r="C403">
        <v>1953</v>
      </c>
      <c r="D403" t="s">
        <v>23</v>
      </c>
      <c r="E403" t="s">
        <v>36</v>
      </c>
      <c r="F403" t="s">
        <v>569</v>
      </c>
      <c r="H403">
        <v>0</v>
      </c>
      <c r="I403">
        <v>0</v>
      </c>
      <c r="J403" s="60" t="s">
        <v>570</v>
      </c>
      <c r="K403">
        <v>17</v>
      </c>
      <c r="L403">
        <v>304</v>
      </c>
      <c r="M403">
        <v>98</v>
      </c>
      <c r="N403">
        <v>230</v>
      </c>
      <c r="O403">
        <v>150</v>
      </c>
      <c r="P403">
        <v>74</v>
      </c>
      <c r="Q403">
        <v>74</v>
      </c>
      <c r="R403">
        <v>1</v>
      </c>
      <c r="S403">
        <v>6</v>
      </c>
      <c r="T403">
        <v>13</v>
      </c>
      <c r="U403">
        <v>3</v>
      </c>
      <c r="V403">
        <v>0</v>
      </c>
      <c r="W403">
        <v>0</v>
      </c>
      <c r="X403" t="s">
        <v>67</v>
      </c>
      <c r="Y403">
        <v>0</v>
      </c>
    </row>
    <row r="404" spans="2:25" x14ac:dyDescent="0.2">
      <c r="B404">
        <v>3629</v>
      </c>
      <c r="C404">
        <v>1979</v>
      </c>
      <c r="D404" t="s">
        <v>23</v>
      </c>
      <c r="E404" t="s">
        <v>28</v>
      </c>
      <c r="F404" t="s">
        <v>571</v>
      </c>
      <c r="H404">
        <v>1</v>
      </c>
      <c r="I404">
        <v>0</v>
      </c>
      <c r="J404" s="60" t="s">
        <v>108</v>
      </c>
      <c r="K404">
        <v>17</v>
      </c>
      <c r="L404">
        <v>76</v>
      </c>
      <c r="M404">
        <v>3</v>
      </c>
      <c r="N404">
        <v>31</v>
      </c>
      <c r="O404">
        <v>4</v>
      </c>
      <c r="P404">
        <v>4</v>
      </c>
      <c r="Q404">
        <v>27</v>
      </c>
      <c r="R404">
        <v>2</v>
      </c>
      <c r="S404">
        <v>3</v>
      </c>
      <c r="T404">
        <v>3</v>
      </c>
      <c r="U404">
        <v>7</v>
      </c>
      <c r="V404">
        <v>0</v>
      </c>
      <c r="W404">
        <v>0</v>
      </c>
      <c r="X404" t="s">
        <v>31</v>
      </c>
      <c r="Y404">
        <v>0</v>
      </c>
    </row>
    <row r="405" spans="2:25" x14ac:dyDescent="0.2">
      <c r="B405">
        <v>4673</v>
      </c>
      <c r="C405">
        <v>1964</v>
      </c>
      <c r="D405" t="s">
        <v>40</v>
      </c>
      <c r="E405" t="s">
        <v>32</v>
      </c>
      <c r="F405" t="s">
        <v>572</v>
      </c>
      <c r="H405">
        <v>0</v>
      </c>
      <c r="I405">
        <v>1</v>
      </c>
      <c r="J405" s="60" t="s">
        <v>573</v>
      </c>
      <c r="K405">
        <v>17</v>
      </c>
      <c r="L405">
        <v>1004</v>
      </c>
      <c r="M405">
        <v>12</v>
      </c>
      <c r="N405">
        <v>145</v>
      </c>
      <c r="O405">
        <v>32</v>
      </c>
      <c r="P405">
        <v>12</v>
      </c>
      <c r="Q405">
        <v>36</v>
      </c>
      <c r="R405">
        <v>3</v>
      </c>
      <c r="S405">
        <v>10</v>
      </c>
      <c r="T405">
        <v>5</v>
      </c>
      <c r="U405">
        <v>5</v>
      </c>
      <c r="V405">
        <v>1</v>
      </c>
      <c r="W405">
        <v>0</v>
      </c>
      <c r="X405" t="s">
        <v>27</v>
      </c>
      <c r="Y405">
        <v>1</v>
      </c>
    </row>
    <row r="406" spans="2:25" x14ac:dyDescent="0.2">
      <c r="B406">
        <v>796</v>
      </c>
      <c r="C406">
        <v>1966</v>
      </c>
      <c r="D406" t="s">
        <v>43</v>
      </c>
      <c r="E406" t="s">
        <v>24</v>
      </c>
      <c r="F406" t="s">
        <v>574</v>
      </c>
      <c r="H406">
        <v>0</v>
      </c>
      <c r="I406">
        <v>1</v>
      </c>
      <c r="J406" s="60" t="s">
        <v>575</v>
      </c>
      <c r="K406">
        <v>17</v>
      </c>
      <c r="L406">
        <v>584</v>
      </c>
      <c r="M406">
        <v>44</v>
      </c>
      <c r="N406">
        <v>212</v>
      </c>
      <c r="O406">
        <v>46</v>
      </c>
      <c r="P406">
        <v>8</v>
      </c>
      <c r="Q406">
        <v>177</v>
      </c>
      <c r="R406">
        <v>3</v>
      </c>
      <c r="S406">
        <v>11</v>
      </c>
      <c r="T406">
        <v>8</v>
      </c>
      <c r="U406">
        <v>8</v>
      </c>
      <c r="V406">
        <v>0</v>
      </c>
      <c r="W406">
        <v>0</v>
      </c>
      <c r="X406" t="s">
        <v>31</v>
      </c>
      <c r="Y406">
        <v>0</v>
      </c>
    </row>
    <row r="407" spans="2:25" x14ac:dyDescent="0.2">
      <c r="B407">
        <v>618</v>
      </c>
      <c r="C407">
        <v>1978</v>
      </c>
      <c r="D407" t="s">
        <v>40</v>
      </c>
      <c r="E407" t="s">
        <v>32</v>
      </c>
      <c r="F407" t="s">
        <v>576</v>
      </c>
      <c r="H407">
        <v>0</v>
      </c>
      <c r="I407">
        <v>1</v>
      </c>
      <c r="J407" s="60" t="s">
        <v>147</v>
      </c>
      <c r="K407">
        <v>17</v>
      </c>
      <c r="L407">
        <v>422</v>
      </c>
      <c r="M407">
        <v>7</v>
      </c>
      <c r="N407">
        <v>238</v>
      </c>
      <c r="O407">
        <v>69</v>
      </c>
      <c r="P407">
        <v>46</v>
      </c>
      <c r="Q407">
        <v>15</v>
      </c>
      <c r="R407">
        <v>1</v>
      </c>
      <c r="S407">
        <v>7</v>
      </c>
      <c r="T407">
        <v>12</v>
      </c>
      <c r="U407">
        <v>4</v>
      </c>
      <c r="V407">
        <v>0</v>
      </c>
      <c r="W407">
        <v>0</v>
      </c>
      <c r="X407" t="s">
        <v>38</v>
      </c>
      <c r="Y407">
        <v>0</v>
      </c>
    </row>
    <row r="408" spans="2:25" x14ac:dyDescent="0.2">
      <c r="B408">
        <v>380</v>
      </c>
      <c r="C408">
        <v>1955</v>
      </c>
      <c r="D408" t="s">
        <v>23</v>
      </c>
      <c r="E408" t="s">
        <v>24</v>
      </c>
      <c r="F408" t="s">
        <v>577</v>
      </c>
      <c r="H408">
        <v>0</v>
      </c>
      <c r="I408">
        <v>1</v>
      </c>
      <c r="J408" s="61">
        <v>41191</v>
      </c>
      <c r="K408">
        <v>17</v>
      </c>
      <c r="L408">
        <v>1170</v>
      </c>
      <c r="M408">
        <v>48</v>
      </c>
      <c r="N408">
        <v>320</v>
      </c>
      <c r="O408">
        <v>42</v>
      </c>
      <c r="P408">
        <v>32</v>
      </c>
      <c r="Q408">
        <v>192</v>
      </c>
      <c r="R408">
        <v>5</v>
      </c>
      <c r="S408">
        <v>11</v>
      </c>
      <c r="T408">
        <v>9</v>
      </c>
      <c r="U408">
        <v>8</v>
      </c>
      <c r="V408">
        <v>1</v>
      </c>
      <c r="W408">
        <v>0</v>
      </c>
      <c r="X408" t="s">
        <v>67</v>
      </c>
      <c r="Y408">
        <v>1</v>
      </c>
    </row>
    <row r="409" spans="2:25" x14ac:dyDescent="0.2">
      <c r="B409">
        <v>1092</v>
      </c>
      <c r="C409">
        <v>1981</v>
      </c>
      <c r="D409" t="s">
        <v>23</v>
      </c>
      <c r="E409" t="s">
        <v>32</v>
      </c>
      <c r="F409" t="s">
        <v>578</v>
      </c>
      <c r="H409">
        <v>0</v>
      </c>
      <c r="I409">
        <v>1</v>
      </c>
      <c r="J409" s="61">
        <v>41221</v>
      </c>
      <c r="K409">
        <v>17</v>
      </c>
      <c r="L409">
        <v>269</v>
      </c>
      <c r="M409">
        <v>129</v>
      </c>
      <c r="N409">
        <v>495</v>
      </c>
      <c r="O409">
        <v>182</v>
      </c>
      <c r="P409">
        <v>43</v>
      </c>
      <c r="Q409">
        <v>29</v>
      </c>
      <c r="R409">
        <v>4</v>
      </c>
      <c r="S409">
        <v>9</v>
      </c>
      <c r="T409">
        <v>4</v>
      </c>
      <c r="U409">
        <v>7</v>
      </c>
      <c r="V409">
        <v>0</v>
      </c>
      <c r="W409">
        <v>0</v>
      </c>
      <c r="X409" t="s">
        <v>50</v>
      </c>
      <c r="Y409">
        <v>0</v>
      </c>
    </row>
    <row r="410" spans="2:25" x14ac:dyDescent="0.2">
      <c r="B410">
        <v>8962</v>
      </c>
      <c r="C410">
        <v>1976</v>
      </c>
      <c r="D410" t="s">
        <v>53</v>
      </c>
      <c r="E410" t="s">
        <v>32</v>
      </c>
      <c r="F410" t="s">
        <v>579</v>
      </c>
      <c r="H410">
        <v>1</v>
      </c>
      <c r="I410">
        <v>1</v>
      </c>
      <c r="J410" s="60" t="s">
        <v>580</v>
      </c>
      <c r="K410">
        <v>18</v>
      </c>
      <c r="L410">
        <v>26</v>
      </c>
      <c r="M410">
        <v>0</v>
      </c>
      <c r="N410">
        <v>8</v>
      </c>
      <c r="O410">
        <v>0</v>
      </c>
      <c r="P410">
        <v>0</v>
      </c>
      <c r="Q410">
        <v>3</v>
      </c>
      <c r="R410">
        <v>2</v>
      </c>
      <c r="S410">
        <v>2</v>
      </c>
      <c r="T410">
        <v>3</v>
      </c>
      <c r="U410">
        <v>5</v>
      </c>
      <c r="V410">
        <v>0</v>
      </c>
      <c r="W410">
        <v>0</v>
      </c>
      <c r="X410" t="s">
        <v>67</v>
      </c>
      <c r="Y410">
        <v>0</v>
      </c>
    </row>
    <row r="411" spans="2:25" x14ac:dyDescent="0.2">
      <c r="B411">
        <v>8207</v>
      </c>
      <c r="C411">
        <v>1958</v>
      </c>
      <c r="D411" t="s">
        <v>43</v>
      </c>
      <c r="E411" t="s">
        <v>32</v>
      </c>
      <c r="F411" t="s">
        <v>581</v>
      </c>
      <c r="H411">
        <v>0</v>
      </c>
      <c r="I411">
        <v>1</v>
      </c>
      <c r="J411" s="60" t="s">
        <v>358</v>
      </c>
      <c r="K411">
        <v>18</v>
      </c>
      <c r="L411">
        <v>28</v>
      </c>
      <c r="M411">
        <v>0</v>
      </c>
      <c r="N411">
        <v>9</v>
      </c>
      <c r="O411">
        <v>3</v>
      </c>
      <c r="P411">
        <v>0</v>
      </c>
      <c r="Q411">
        <v>0</v>
      </c>
      <c r="R411">
        <v>1</v>
      </c>
      <c r="S411">
        <v>1</v>
      </c>
      <c r="T411">
        <v>3</v>
      </c>
      <c r="U411">
        <v>4</v>
      </c>
      <c r="V411">
        <v>0</v>
      </c>
      <c r="W411">
        <v>0</v>
      </c>
      <c r="X411" t="s">
        <v>31</v>
      </c>
      <c r="Y411">
        <v>0</v>
      </c>
    </row>
    <row r="412" spans="2:25" x14ac:dyDescent="0.2">
      <c r="B412">
        <v>6521</v>
      </c>
      <c r="C412">
        <v>1955</v>
      </c>
      <c r="D412" t="s">
        <v>23</v>
      </c>
      <c r="E412" t="s">
        <v>36</v>
      </c>
      <c r="F412" t="s">
        <v>582</v>
      </c>
      <c r="H412">
        <v>0</v>
      </c>
      <c r="I412">
        <v>0</v>
      </c>
      <c r="J412" s="60" t="s">
        <v>358</v>
      </c>
      <c r="K412">
        <v>18</v>
      </c>
      <c r="L412">
        <v>613</v>
      </c>
      <c r="M412">
        <v>22</v>
      </c>
      <c r="N412">
        <v>319</v>
      </c>
      <c r="O412">
        <v>33</v>
      </c>
      <c r="P412">
        <v>102</v>
      </c>
      <c r="Q412">
        <v>12</v>
      </c>
      <c r="R412">
        <v>1</v>
      </c>
      <c r="S412">
        <v>4</v>
      </c>
      <c r="T412">
        <v>9</v>
      </c>
      <c r="U412">
        <v>1</v>
      </c>
      <c r="V412">
        <v>0</v>
      </c>
      <c r="W412">
        <v>0</v>
      </c>
      <c r="X412" t="s">
        <v>67</v>
      </c>
      <c r="Y412">
        <v>0</v>
      </c>
    </row>
    <row r="413" spans="2:25" x14ac:dyDescent="0.2">
      <c r="B413">
        <v>535</v>
      </c>
      <c r="C413">
        <v>1988</v>
      </c>
      <c r="D413" t="s">
        <v>23</v>
      </c>
      <c r="E413" t="s">
        <v>24</v>
      </c>
      <c r="F413" t="s">
        <v>583</v>
      </c>
      <c r="H413">
        <v>0</v>
      </c>
      <c r="I413">
        <v>0</v>
      </c>
      <c r="J413" s="60" t="s">
        <v>584</v>
      </c>
      <c r="K413">
        <v>18</v>
      </c>
      <c r="L413">
        <v>163</v>
      </c>
      <c r="M413">
        <v>23</v>
      </c>
      <c r="N413">
        <v>424</v>
      </c>
      <c r="O413">
        <v>27</v>
      </c>
      <c r="P413">
        <v>65</v>
      </c>
      <c r="Q413">
        <v>76</v>
      </c>
      <c r="R413">
        <v>1</v>
      </c>
      <c r="S413">
        <v>3</v>
      </c>
      <c r="T413">
        <v>13</v>
      </c>
      <c r="U413">
        <v>1</v>
      </c>
      <c r="V413">
        <v>0</v>
      </c>
      <c r="W413">
        <v>0</v>
      </c>
      <c r="X413" t="s">
        <v>46</v>
      </c>
      <c r="Y413">
        <v>0</v>
      </c>
    </row>
    <row r="414" spans="2:25" x14ac:dyDescent="0.2">
      <c r="B414">
        <v>4608</v>
      </c>
      <c r="C414">
        <v>1988</v>
      </c>
      <c r="D414" t="s">
        <v>23</v>
      </c>
      <c r="E414" t="s">
        <v>24</v>
      </c>
      <c r="F414" t="s">
        <v>583</v>
      </c>
      <c r="H414">
        <v>0</v>
      </c>
      <c r="I414">
        <v>0</v>
      </c>
      <c r="J414" s="60" t="s">
        <v>584</v>
      </c>
      <c r="K414">
        <v>18</v>
      </c>
      <c r="L414">
        <v>163</v>
      </c>
      <c r="M414">
        <v>23</v>
      </c>
      <c r="N414">
        <v>424</v>
      </c>
      <c r="O414">
        <v>27</v>
      </c>
      <c r="P414">
        <v>65</v>
      </c>
      <c r="Q414">
        <v>76</v>
      </c>
      <c r="R414">
        <v>1</v>
      </c>
      <c r="S414">
        <v>3</v>
      </c>
      <c r="T414">
        <v>13</v>
      </c>
      <c r="U414">
        <v>1</v>
      </c>
      <c r="V414">
        <v>1</v>
      </c>
      <c r="W414">
        <v>0</v>
      </c>
      <c r="X414" t="s">
        <v>67</v>
      </c>
      <c r="Y414">
        <v>0</v>
      </c>
    </row>
    <row r="415" spans="2:25" x14ac:dyDescent="0.2">
      <c r="B415">
        <v>11086</v>
      </c>
      <c r="C415">
        <v>1985</v>
      </c>
      <c r="D415" t="s">
        <v>118</v>
      </c>
      <c r="E415" t="s">
        <v>28</v>
      </c>
      <c r="F415" t="s">
        <v>585</v>
      </c>
      <c r="H415">
        <v>1</v>
      </c>
      <c r="I415">
        <v>0</v>
      </c>
      <c r="J415" s="60" t="s">
        <v>48</v>
      </c>
      <c r="K415">
        <v>18</v>
      </c>
      <c r="L415">
        <v>1</v>
      </c>
      <c r="M415">
        <v>6</v>
      </c>
      <c r="N415">
        <v>2</v>
      </c>
      <c r="O415">
        <v>3</v>
      </c>
      <c r="P415">
        <v>6</v>
      </c>
      <c r="Q415">
        <v>3</v>
      </c>
      <c r="R415">
        <v>1</v>
      </c>
      <c r="S415">
        <v>1</v>
      </c>
      <c r="T415">
        <v>3</v>
      </c>
      <c r="U415">
        <v>7</v>
      </c>
      <c r="V415">
        <v>0</v>
      </c>
      <c r="W415">
        <v>0</v>
      </c>
      <c r="X415" t="s">
        <v>27</v>
      </c>
      <c r="Y415">
        <v>0</v>
      </c>
    </row>
    <row r="416" spans="2:25" x14ac:dyDescent="0.2">
      <c r="B416">
        <v>1064</v>
      </c>
      <c r="C416">
        <v>1972</v>
      </c>
      <c r="D416" t="s">
        <v>40</v>
      </c>
      <c r="E416" t="s">
        <v>32</v>
      </c>
      <c r="F416" t="s">
        <v>586</v>
      </c>
      <c r="H416">
        <v>1</v>
      </c>
      <c r="I416">
        <v>0</v>
      </c>
      <c r="J416" s="61">
        <v>41590</v>
      </c>
      <c r="K416">
        <v>18</v>
      </c>
      <c r="L416">
        <v>22</v>
      </c>
      <c r="M416">
        <v>1</v>
      </c>
      <c r="N416">
        <v>11</v>
      </c>
      <c r="O416">
        <v>0</v>
      </c>
      <c r="P416">
        <v>5</v>
      </c>
      <c r="Q416">
        <v>3</v>
      </c>
      <c r="R416">
        <v>1</v>
      </c>
      <c r="S416">
        <v>1</v>
      </c>
      <c r="T416">
        <v>3</v>
      </c>
      <c r="U416">
        <v>8</v>
      </c>
      <c r="V416">
        <v>0</v>
      </c>
      <c r="W416">
        <v>0</v>
      </c>
      <c r="X416" t="s">
        <v>27</v>
      </c>
      <c r="Y416">
        <v>0</v>
      </c>
    </row>
    <row r="417" spans="2:25" x14ac:dyDescent="0.2">
      <c r="B417">
        <v>7000</v>
      </c>
      <c r="C417">
        <v>1973</v>
      </c>
      <c r="D417" t="s">
        <v>43</v>
      </c>
      <c r="E417" t="s">
        <v>28</v>
      </c>
      <c r="F417" t="s">
        <v>587</v>
      </c>
      <c r="H417">
        <v>0</v>
      </c>
      <c r="I417">
        <v>0</v>
      </c>
      <c r="J417" s="60" t="s">
        <v>173</v>
      </c>
      <c r="K417">
        <v>18</v>
      </c>
      <c r="L417">
        <v>279</v>
      </c>
      <c r="M417">
        <v>172</v>
      </c>
      <c r="N417">
        <v>74</v>
      </c>
      <c r="O417">
        <v>38</v>
      </c>
      <c r="P417">
        <v>8</v>
      </c>
      <c r="Q417">
        <v>246</v>
      </c>
      <c r="R417">
        <v>1</v>
      </c>
      <c r="S417">
        <v>2</v>
      </c>
      <c r="T417">
        <v>10</v>
      </c>
      <c r="U417">
        <v>1</v>
      </c>
      <c r="V417">
        <v>0</v>
      </c>
      <c r="W417">
        <v>0</v>
      </c>
      <c r="X417" t="s">
        <v>46</v>
      </c>
      <c r="Y417">
        <v>0</v>
      </c>
    </row>
    <row r="418" spans="2:25" x14ac:dyDescent="0.2">
      <c r="B418">
        <v>1581</v>
      </c>
      <c r="C418">
        <v>1981</v>
      </c>
      <c r="D418" t="s">
        <v>23</v>
      </c>
      <c r="E418" t="s">
        <v>32</v>
      </c>
      <c r="F418" t="s">
        <v>588</v>
      </c>
      <c r="H418">
        <v>1</v>
      </c>
      <c r="I418">
        <v>0</v>
      </c>
      <c r="J418" s="61">
        <v>41557</v>
      </c>
      <c r="K418">
        <v>18</v>
      </c>
      <c r="L418">
        <v>2</v>
      </c>
      <c r="M418">
        <v>0</v>
      </c>
      <c r="N418">
        <v>8</v>
      </c>
      <c r="O418">
        <v>2</v>
      </c>
      <c r="P418">
        <v>2</v>
      </c>
      <c r="Q418">
        <v>3</v>
      </c>
      <c r="R418">
        <v>1</v>
      </c>
      <c r="S418">
        <v>1</v>
      </c>
      <c r="T418">
        <v>2</v>
      </c>
      <c r="U418">
        <v>8</v>
      </c>
      <c r="V418">
        <v>1</v>
      </c>
      <c r="W418">
        <v>0</v>
      </c>
      <c r="X418" t="s">
        <v>27</v>
      </c>
      <c r="Y418">
        <v>0</v>
      </c>
    </row>
    <row r="419" spans="2:25" x14ac:dyDescent="0.2">
      <c r="B419">
        <v>7384</v>
      </c>
      <c r="C419">
        <v>1952</v>
      </c>
      <c r="D419" t="s">
        <v>53</v>
      </c>
      <c r="E419" t="s">
        <v>36</v>
      </c>
      <c r="F419" t="s">
        <v>589</v>
      </c>
      <c r="H419">
        <v>0</v>
      </c>
      <c r="I419">
        <v>0</v>
      </c>
      <c r="J419" s="60" t="s">
        <v>371</v>
      </c>
      <c r="K419">
        <v>18</v>
      </c>
      <c r="L419">
        <v>113</v>
      </c>
      <c r="M419">
        <v>61</v>
      </c>
      <c r="N419">
        <v>204</v>
      </c>
      <c r="O419">
        <v>34</v>
      </c>
      <c r="P419">
        <v>26</v>
      </c>
      <c r="Q419">
        <v>47</v>
      </c>
      <c r="R419">
        <v>2</v>
      </c>
      <c r="S419">
        <v>7</v>
      </c>
      <c r="T419">
        <v>7</v>
      </c>
      <c r="U419">
        <v>8</v>
      </c>
      <c r="V419">
        <v>0</v>
      </c>
      <c r="W419">
        <v>0</v>
      </c>
      <c r="X419" t="s">
        <v>27</v>
      </c>
      <c r="Y419">
        <v>0</v>
      </c>
    </row>
    <row r="420" spans="2:25" x14ac:dyDescent="0.2">
      <c r="B420">
        <v>10552</v>
      </c>
      <c r="C420">
        <v>1980</v>
      </c>
      <c r="D420" t="s">
        <v>43</v>
      </c>
      <c r="E420" t="s">
        <v>32</v>
      </c>
      <c r="F420" t="s">
        <v>590</v>
      </c>
      <c r="H420">
        <v>0</v>
      </c>
      <c r="I420">
        <v>1</v>
      </c>
      <c r="J420" s="60" t="s">
        <v>591</v>
      </c>
      <c r="K420">
        <v>18</v>
      </c>
      <c r="L420">
        <v>70</v>
      </c>
      <c r="M420">
        <v>54</v>
      </c>
      <c r="N420">
        <v>109</v>
      </c>
      <c r="O420">
        <v>80</v>
      </c>
      <c r="P420">
        <v>9</v>
      </c>
      <c r="Q420">
        <v>45</v>
      </c>
      <c r="R420">
        <v>2</v>
      </c>
      <c r="S420">
        <v>4</v>
      </c>
      <c r="T420">
        <v>7</v>
      </c>
      <c r="U420">
        <v>5</v>
      </c>
      <c r="V420">
        <v>0</v>
      </c>
      <c r="W420">
        <v>0</v>
      </c>
      <c r="X420" t="s">
        <v>27</v>
      </c>
      <c r="Y420">
        <v>0</v>
      </c>
    </row>
    <row r="421" spans="2:25" x14ac:dyDescent="0.2">
      <c r="B421">
        <v>6409</v>
      </c>
      <c r="C421">
        <v>1968</v>
      </c>
      <c r="D421" t="s">
        <v>23</v>
      </c>
      <c r="E421" t="s">
        <v>24</v>
      </c>
      <c r="F421" t="s">
        <v>592</v>
      </c>
      <c r="H421">
        <v>0</v>
      </c>
      <c r="I421">
        <v>0</v>
      </c>
      <c r="J421" s="60" t="s">
        <v>593</v>
      </c>
      <c r="K421">
        <v>18</v>
      </c>
      <c r="L421">
        <v>267</v>
      </c>
      <c r="M421">
        <v>140</v>
      </c>
      <c r="N421">
        <v>599</v>
      </c>
      <c r="O421">
        <v>34</v>
      </c>
      <c r="P421">
        <v>12</v>
      </c>
      <c r="Q421">
        <v>127</v>
      </c>
      <c r="R421">
        <v>1</v>
      </c>
      <c r="S421">
        <v>7</v>
      </c>
      <c r="T421">
        <v>7</v>
      </c>
      <c r="U421">
        <v>6</v>
      </c>
      <c r="V421">
        <v>1</v>
      </c>
      <c r="W421">
        <v>0</v>
      </c>
      <c r="X421" t="s">
        <v>67</v>
      </c>
      <c r="Y421">
        <v>0</v>
      </c>
    </row>
    <row r="422" spans="2:25" x14ac:dyDescent="0.2">
      <c r="B422">
        <v>9507</v>
      </c>
      <c r="C422">
        <v>1976</v>
      </c>
      <c r="D422" t="s">
        <v>23</v>
      </c>
      <c r="E422" t="s">
        <v>32</v>
      </c>
      <c r="F422" t="s">
        <v>594</v>
      </c>
      <c r="H422">
        <v>0</v>
      </c>
      <c r="I422">
        <v>1</v>
      </c>
      <c r="J422" s="61">
        <v>41459</v>
      </c>
      <c r="K422">
        <v>18</v>
      </c>
      <c r="L422">
        <v>261</v>
      </c>
      <c r="M422">
        <v>23</v>
      </c>
      <c r="N422">
        <v>73</v>
      </c>
      <c r="O422">
        <v>4</v>
      </c>
      <c r="P422">
        <v>23</v>
      </c>
      <c r="Q422">
        <v>50</v>
      </c>
      <c r="R422">
        <v>2</v>
      </c>
      <c r="S422">
        <v>6</v>
      </c>
      <c r="T422">
        <v>5</v>
      </c>
      <c r="U422">
        <v>7</v>
      </c>
      <c r="V422">
        <v>0</v>
      </c>
      <c r="W422">
        <v>0</v>
      </c>
      <c r="X422" t="s">
        <v>27</v>
      </c>
      <c r="Y422">
        <v>0</v>
      </c>
    </row>
    <row r="423" spans="2:25" x14ac:dyDescent="0.2">
      <c r="B423">
        <v>9560</v>
      </c>
      <c r="C423">
        <v>1966</v>
      </c>
      <c r="D423" t="s">
        <v>23</v>
      </c>
      <c r="E423" t="s">
        <v>36</v>
      </c>
      <c r="F423" t="s">
        <v>595</v>
      </c>
      <c r="H423">
        <v>0</v>
      </c>
      <c r="I423">
        <v>0</v>
      </c>
      <c r="J423" s="61">
        <v>41336</v>
      </c>
      <c r="K423">
        <v>18</v>
      </c>
      <c r="L423">
        <v>856</v>
      </c>
      <c r="M423">
        <v>61</v>
      </c>
      <c r="N423">
        <v>570</v>
      </c>
      <c r="O423">
        <v>40</v>
      </c>
      <c r="P423">
        <v>25</v>
      </c>
      <c r="Q423">
        <v>122</v>
      </c>
      <c r="R423">
        <v>1</v>
      </c>
      <c r="S423">
        <v>7</v>
      </c>
      <c r="T423">
        <v>8</v>
      </c>
      <c r="U423">
        <v>3</v>
      </c>
      <c r="V423">
        <v>1</v>
      </c>
      <c r="W423">
        <v>0</v>
      </c>
      <c r="X423" t="s">
        <v>27</v>
      </c>
      <c r="Y423">
        <v>1</v>
      </c>
    </row>
    <row r="424" spans="2:25" x14ac:dyDescent="0.2">
      <c r="B424">
        <v>10991</v>
      </c>
      <c r="C424">
        <v>1961</v>
      </c>
      <c r="D424" t="s">
        <v>53</v>
      </c>
      <c r="E424" t="s">
        <v>32</v>
      </c>
      <c r="F424" t="s">
        <v>596</v>
      </c>
      <c r="H424">
        <v>0</v>
      </c>
      <c r="I424">
        <v>0</v>
      </c>
      <c r="J424" s="61">
        <v>41102</v>
      </c>
      <c r="K424">
        <v>18</v>
      </c>
      <c r="L424">
        <v>454</v>
      </c>
      <c r="M424">
        <v>194</v>
      </c>
      <c r="N424">
        <v>106</v>
      </c>
      <c r="O424">
        <v>31</v>
      </c>
      <c r="P424">
        <v>22</v>
      </c>
      <c r="Q424">
        <v>43</v>
      </c>
      <c r="R424">
        <v>1</v>
      </c>
      <c r="S424">
        <v>5</v>
      </c>
      <c r="T424">
        <v>4</v>
      </c>
      <c r="U424">
        <v>2</v>
      </c>
      <c r="V424">
        <v>0</v>
      </c>
      <c r="W424">
        <v>0</v>
      </c>
      <c r="X424" t="s">
        <v>31</v>
      </c>
      <c r="Y424">
        <v>0</v>
      </c>
    </row>
    <row r="425" spans="2:25" x14ac:dyDescent="0.2">
      <c r="B425">
        <v>4712</v>
      </c>
      <c r="C425">
        <v>1992</v>
      </c>
      <c r="D425" t="s">
        <v>43</v>
      </c>
      <c r="E425" t="s">
        <v>36</v>
      </c>
      <c r="F425" t="s">
        <v>597</v>
      </c>
      <c r="H425">
        <v>0</v>
      </c>
      <c r="I425">
        <v>0</v>
      </c>
      <c r="J425" s="60" t="s">
        <v>598</v>
      </c>
      <c r="K425">
        <v>18</v>
      </c>
      <c r="L425">
        <v>8</v>
      </c>
      <c r="M425">
        <v>8</v>
      </c>
      <c r="N425">
        <v>22</v>
      </c>
      <c r="O425">
        <v>24</v>
      </c>
      <c r="P425">
        <v>11</v>
      </c>
      <c r="Q425">
        <v>9</v>
      </c>
      <c r="R425">
        <v>1</v>
      </c>
      <c r="S425">
        <v>1</v>
      </c>
      <c r="T425">
        <v>4</v>
      </c>
      <c r="U425">
        <v>4</v>
      </c>
      <c r="V425">
        <v>0</v>
      </c>
      <c r="W425">
        <v>0</v>
      </c>
      <c r="X425" t="s">
        <v>27</v>
      </c>
      <c r="Y425">
        <v>0</v>
      </c>
    </row>
    <row r="426" spans="2:25" x14ac:dyDescent="0.2">
      <c r="B426">
        <v>11056</v>
      </c>
      <c r="C426">
        <v>1975</v>
      </c>
      <c r="D426" t="s">
        <v>23</v>
      </c>
      <c r="E426" t="s">
        <v>32</v>
      </c>
      <c r="F426" t="s">
        <v>599</v>
      </c>
      <c r="H426">
        <v>0</v>
      </c>
      <c r="I426">
        <v>0</v>
      </c>
      <c r="J426" s="60" t="s">
        <v>600</v>
      </c>
      <c r="K426">
        <v>18</v>
      </c>
      <c r="L426">
        <v>546</v>
      </c>
      <c r="M426">
        <v>91</v>
      </c>
      <c r="N426">
        <v>410</v>
      </c>
      <c r="O426">
        <v>119</v>
      </c>
      <c r="P426">
        <v>0</v>
      </c>
      <c r="Q426">
        <v>22</v>
      </c>
      <c r="R426">
        <v>1</v>
      </c>
      <c r="S426">
        <v>3</v>
      </c>
      <c r="T426">
        <v>10</v>
      </c>
      <c r="U426">
        <v>1</v>
      </c>
      <c r="V426">
        <v>0</v>
      </c>
      <c r="W426">
        <v>0</v>
      </c>
      <c r="X426" t="s">
        <v>27</v>
      </c>
      <c r="Y426">
        <v>0</v>
      </c>
    </row>
    <row r="427" spans="2:25" x14ac:dyDescent="0.2">
      <c r="B427">
        <v>7414</v>
      </c>
      <c r="C427">
        <v>1972</v>
      </c>
      <c r="D427" t="s">
        <v>23</v>
      </c>
      <c r="E427" t="s">
        <v>32</v>
      </c>
      <c r="F427" t="s">
        <v>601</v>
      </c>
      <c r="H427">
        <v>1</v>
      </c>
      <c r="I427">
        <v>1</v>
      </c>
      <c r="J427" s="60" t="s">
        <v>602</v>
      </c>
      <c r="K427">
        <v>18</v>
      </c>
      <c r="L427">
        <v>96</v>
      </c>
      <c r="M427">
        <v>1</v>
      </c>
      <c r="N427">
        <v>42</v>
      </c>
      <c r="O427">
        <v>12</v>
      </c>
      <c r="P427">
        <v>3</v>
      </c>
      <c r="Q427">
        <v>32</v>
      </c>
      <c r="R427">
        <v>4</v>
      </c>
      <c r="S427">
        <v>3</v>
      </c>
      <c r="T427">
        <v>4</v>
      </c>
      <c r="U427">
        <v>8</v>
      </c>
      <c r="V427">
        <v>0</v>
      </c>
      <c r="W427">
        <v>0</v>
      </c>
      <c r="X427" t="s">
        <v>27</v>
      </c>
      <c r="Y427">
        <v>0</v>
      </c>
    </row>
    <row r="428" spans="2:25" x14ac:dyDescent="0.2">
      <c r="B428">
        <v>3076</v>
      </c>
      <c r="C428">
        <v>1976</v>
      </c>
      <c r="D428" t="s">
        <v>23</v>
      </c>
      <c r="E428" t="s">
        <v>36</v>
      </c>
      <c r="F428" t="s">
        <v>603</v>
      </c>
      <c r="H428">
        <v>1</v>
      </c>
      <c r="I428">
        <v>1</v>
      </c>
      <c r="J428" s="61">
        <v>41099</v>
      </c>
      <c r="K428">
        <v>18</v>
      </c>
      <c r="L428">
        <v>452</v>
      </c>
      <c r="M428">
        <v>18</v>
      </c>
      <c r="N428">
        <v>102</v>
      </c>
      <c r="O428">
        <v>16</v>
      </c>
      <c r="P428">
        <v>18</v>
      </c>
      <c r="Q428">
        <v>6</v>
      </c>
      <c r="R428">
        <v>4</v>
      </c>
      <c r="S428">
        <v>4</v>
      </c>
      <c r="T428">
        <v>12</v>
      </c>
      <c r="U428">
        <v>3</v>
      </c>
      <c r="V428">
        <v>0</v>
      </c>
      <c r="W428">
        <v>0</v>
      </c>
      <c r="X428" t="s">
        <v>38</v>
      </c>
      <c r="Y428">
        <v>0</v>
      </c>
    </row>
    <row r="429" spans="2:25" x14ac:dyDescent="0.2">
      <c r="B429">
        <v>6355</v>
      </c>
      <c r="C429">
        <v>1979</v>
      </c>
      <c r="D429" t="s">
        <v>23</v>
      </c>
      <c r="E429" t="s">
        <v>32</v>
      </c>
      <c r="F429" t="s">
        <v>604</v>
      </c>
      <c r="H429">
        <v>1</v>
      </c>
      <c r="I429">
        <v>1</v>
      </c>
      <c r="J429" s="60" t="s">
        <v>605</v>
      </c>
      <c r="K429">
        <v>19</v>
      </c>
      <c r="L429">
        <v>20</v>
      </c>
      <c r="M429">
        <v>0</v>
      </c>
      <c r="N429">
        <v>14</v>
      </c>
      <c r="O429">
        <v>7</v>
      </c>
      <c r="P429">
        <v>3</v>
      </c>
      <c r="Q429">
        <v>1</v>
      </c>
      <c r="R429">
        <v>3</v>
      </c>
      <c r="S429">
        <v>2</v>
      </c>
      <c r="T429">
        <v>4</v>
      </c>
      <c r="U429">
        <v>3</v>
      </c>
      <c r="V429">
        <v>0</v>
      </c>
      <c r="W429">
        <v>0</v>
      </c>
      <c r="X429" t="s">
        <v>27</v>
      </c>
      <c r="Y429">
        <v>0</v>
      </c>
    </row>
    <row r="430" spans="2:25" x14ac:dyDescent="0.2">
      <c r="B430">
        <v>7959</v>
      </c>
      <c r="C430">
        <v>1962</v>
      </c>
      <c r="D430" t="s">
        <v>23</v>
      </c>
      <c r="E430" t="s">
        <v>32</v>
      </c>
      <c r="F430" t="s">
        <v>606</v>
      </c>
      <c r="H430">
        <v>0</v>
      </c>
      <c r="I430">
        <v>0</v>
      </c>
      <c r="J430" s="60" t="s">
        <v>607</v>
      </c>
      <c r="K430">
        <v>19</v>
      </c>
      <c r="L430">
        <v>658</v>
      </c>
      <c r="M430">
        <v>80</v>
      </c>
      <c r="N430">
        <v>483</v>
      </c>
      <c r="O430">
        <v>123</v>
      </c>
      <c r="P430">
        <v>13</v>
      </c>
      <c r="Q430">
        <v>13</v>
      </c>
      <c r="R430">
        <v>1</v>
      </c>
      <c r="S430">
        <v>3</v>
      </c>
      <c r="T430">
        <v>5</v>
      </c>
      <c r="U430">
        <v>1</v>
      </c>
      <c r="V430">
        <v>0</v>
      </c>
      <c r="W430">
        <v>0</v>
      </c>
      <c r="X430" t="s">
        <v>27</v>
      </c>
      <c r="Y430">
        <v>0</v>
      </c>
    </row>
    <row r="431" spans="2:25" x14ac:dyDescent="0.2">
      <c r="B431">
        <v>5512</v>
      </c>
      <c r="C431">
        <v>1978</v>
      </c>
      <c r="D431" t="s">
        <v>53</v>
      </c>
      <c r="E431" t="s">
        <v>32</v>
      </c>
      <c r="F431" t="s">
        <v>608</v>
      </c>
      <c r="H431">
        <v>0</v>
      </c>
      <c r="I431">
        <v>1</v>
      </c>
      <c r="J431" s="60" t="s">
        <v>194</v>
      </c>
      <c r="K431">
        <v>19</v>
      </c>
      <c r="L431">
        <v>451</v>
      </c>
      <c r="M431">
        <v>0</v>
      </c>
      <c r="N431">
        <v>39</v>
      </c>
      <c r="O431">
        <v>0</v>
      </c>
      <c r="P431">
        <v>4</v>
      </c>
      <c r="Q431">
        <v>24</v>
      </c>
      <c r="R431">
        <v>1</v>
      </c>
      <c r="S431">
        <v>7</v>
      </c>
      <c r="T431">
        <v>8</v>
      </c>
      <c r="U431">
        <v>5</v>
      </c>
      <c r="V431">
        <v>0</v>
      </c>
      <c r="W431">
        <v>0</v>
      </c>
      <c r="X431" t="s">
        <v>27</v>
      </c>
      <c r="Y431">
        <v>0</v>
      </c>
    </row>
    <row r="432" spans="2:25" x14ac:dyDescent="0.2">
      <c r="B432">
        <v>10102</v>
      </c>
      <c r="C432">
        <v>1967</v>
      </c>
      <c r="D432" t="s">
        <v>23</v>
      </c>
      <c r="E432" t="s">
        <v>55</v>
      </c>
      <c r="F432" t="s">
        <v>609</v>
      </c>
      <c r="H432">
        <v>0</v>
      </c>
      <c r="I432">
        <v>0</v>
      </c>
      <c r="J432" s="61">
        <v>41978</v>
      </c>
      <c r="K432">
        <v>19</v>
      </c>
      <c r="L432">
        <v>395</v>
      </c>
      <c r="M432">
        <v>183</v>
      </c>
      <c r="N432">
        <v>565</v>
      </c>
      <c r="O432">
        <v>166</v>
      </c>
      <c r="P432">
        <v>141</v>
      </c>
      <c r="Q432">
        <v>28</v>
      </c>
      <c r="R432">
        <v>1</v>
      </c>
      <c r="S432">
        <v>5</v>
      </c>
      <c r="T432">
        <v>5</v>
      </c>
      <c r="U432">
        <v>3</v>
      </c>
      <c r="V432">
        <v>0</v>
      </c>
      <c r="W432">
        <v>0</v>
      </c>
      <c r="X432" t="s">
        <v>67</v>
      </c>
      <c r="Y432">
        <v>0</v>
      </c>
    </row>
    <row r="433" spans="2:25" x14ac:dyDescent="0.2">
      <c r="B433">
        <v>9369</v>
      </c>
      <c r="C433">
        <v>1980</v>
      </c>
      <c r="D433" t="s">
        <v>43</v>
      </c>
      <c r="E433" t="s">
        <v>28</v>
      </c>
      <c r="F433" t="s">
        <v>610</v>
      </c>
      <c r="H433">
        <v>0</v>
      </c>
      <c r="I433">
        <v>1</v>
      </c>
      <c r="J433" s="60" t="s">
        <v>289</v>
      </c>
      <c r="K433">
        <v>19</v>
      </c>
      <c r="L433">
        <v>688</v>
      </c>
      <c r="M433">
        <v>14</v>
      </c>
      <c r="N433">
        <v>309</v>
      </c>
      <c r="O433">
        <v>201</v>
      </c>
      <c r="P433">
        <v>24</v>
      </c>
      <c r="Q433">
        <v>38</v>
      </c>
      <c r="R433">
        <v>1</v>
      </c>
      <c r="S433">
        <v>11</v>
      </c>
      <c r="T433">
        <v>10</v>
      </c>
      <c r="U433">
        <v>5</v>
      </c>
      <c r="V433">
        <v>1</v>
      </c>
      <c r="W433">
        <v>0</v>
      </c>
      <c r="X433" t="s">
        <v>46</v>
      </c>
      <c r="Y433">
        <v>2</v>
      </c>
    </row>
    <row r="434" spans="2:25" x14ac:dyDescent="0.2">
      <c r="B434">
        <v>3711</v>
      </c>
      <c r="C434">
        <v>1945</v>
      </c>
      <c r="D434" t="s">
        <v>53</v>
      </c>
      <c r="E434" t="s">
        <v>32</v>
      </c>
      <c r="F434" t="s">
        <v>611</v>
      </c>
      <c r="H434">
        <v>0</v>
      </c>
      <c r="I434">
        <v>0</v>
      </c>
      <c r="J434" s="61">
        <v>41642</v>
      </c>
      <c r="K434">
        <v>19</v>
      </c>
      <c r="L434">
        <v>1035</v>
      </c>
      <c r="M434">
        <v>134</v>
      </c>
      <c r="N434">
        <v>670</v>
      </c>
      <c r="O434">
        <v>25</v>
      </c>
      <c r="P434">
        <v>38</v>
      </c>
      <c r="Q434">
        <v>0</v>
      </c>
      <c r="R434">
        <v>1</v>
      </c>
      <c r="S434">
        <v>6</v>
      </c>
      <c r="T434">
        <v>10</v>
      </c>
      <c r="U434">
        <v>3</v>
      </c>
      <c r="V434">
        <v>0</v>
      </c>
      <c r="W434">
        <v>0</v>
      </c>
      <c r="X434" t="s">
        <v>27</v>
      </c>
      <c r="Y434">
        <v>2</v>
      </c>
    </row>
    <row r="435" spans="2:25" x14ac:dyDescent="0.2">
      <c r="B435">
        <v>6931</v>
      </c>
      <c r="C435">
        <v>1968</v>
      </c>
      <c r="D435" t="s">
        <v>23</v>
      </c>
      <c r="E435" t="s">
        <v>24</v>
      </c>
      <c r="F435" t="s">
        <v>612</v>
      </c>
      <c r="H435">
        <v>0</v>
      </c>
      <c r="I435">
        <v>0</v>
      </c>
      <c r="J435" s="60" t="s">
        <v>613</v>
      </c>
      <c r="K435">
        <v>19</v>
      </c>
      <c r="L435">
        <v>464</v>
      </c>
      <c r="M435">
        <v>151</v>
      </c>
      <c r="N435">
        <v>292</v>
      </c>
      <c r="O435">
        <v>65</v>
      </c>
      <c r="P435">
        <v>60</v>
      </c>
      <c r="Q435">
        <v>30</v>
      </c>
      <c r="R435">
        <v>1</v>
      </c>
      <c r="S435">
        <v>8</v>
      </c>
      <c r="T435">
        <v>4</v>
      </c>
      <c r="U435">
        <v>4</v>
      </c>
      <c r="V435">
        <v>1</v>
      </c>
      <c r="W435">
        <v>0</v>
      </c>
      <c r="X435" t="s">
        <v>27</v>
      </c>
      <c r="Y435">
        <v>1</v>
      </c>
    </row>
    <row r="436" spans="2:25" x14ac:dyDescent="0.2">
      <c r="B436">
        <v>9596</v>
      </c>
      <c r="C436">
        <v>1981</v>
      </c>
      <c r="D436" t="s">
        <v>40</v>
      </c>
      <c r="E436" t="s">
        <v>28</v>
      </c>
      <c r="F436" t="s">
        <v>614</v>
      </c>
      <c r="H436">
        <v>0</v>
      </c>
      <c r="I436">
        <v>0</v>
      </c>
      <c r="J436" s="60" t="s">
        <v>615</v>
      </c>
      <c r="K436">
        <v>19</v>
      </c>
      <c r="L436">
        <v>365</v>
      </c>
      <c r="M436">
        <v>32</v>
      </c>
      <c r="N436">
        <v>117</v>
      </c>
      <c r="O436">
        <v>34</v>
      </c>
      <c r="P436">
        <v>110</v>
      </c>
      <c r="Q436">
        <v>6</v>
      </c>
      <c r="R436">
        <v>1</v>
      </c>
      <c r="S436">
        <v>3</v>
      </c>
      <c r="T436">
        <v>13</v>
      </c>
      <c r="U436">
        <v>2</v>
      </c>
      <c r="V436">
        <v>0</v>
      </c>
      <c r="W436">
        <v>0</v>
      </c>
      <c r="X436" t="s">
        <v>35</v>
      </c>
      <c r="Y436">
        <v>0</v>
      </c>
    </row>
    <row r="437" spans="2:25" x14ac:dyDescent="0.2">
      <c r="B437">
        <v>2727</v>
      </c>
      <c r="C437">
        <v>1974</v>
      </c>
      <c r="D437" t="s">
        <v>23</v>
      </c>
      <c r="E437" t="s">
        <v>36</v>
      </c>
      <c r="F437" t="s">
        <v>322</v>
      </c>
      <c r="H437">
        <v>0</v>
      </c>
      <c r="I437">
        <v>0</v>
      </c>
      <c r="J437" s="61">
        <v>41376</v>
      </c>
      <c r="K437">
        <v>19</v>
      </c>
      <c r="L437">
        <v>181</v>
      </c>
      <c r="M437">
        <v>21</v>
      </c>
      <c r="N437">
        <v>69</v>
      </c>
      <c r="O437">
        <v>39</v>
      </c>
      <c r="P437">
        <v>3</v>
      </c>
      <c r="Q437">
        <v>96</v>
      </c>
      <c r="R437">
        <v>1</v>
      </c>
      <c r="S437">
        <v>3</v>
      </c>
      <c r="T437">
        <v>6</v>
      </c>
      <c r="U437">
        <v>3</v>
      </c>
      <c r="V437">
        <v>0</v>
      </c>
      <c r="W437">
        <v>0</v>
      </c>
      <c r="X437" t="s">
        <v>67</v>
      </c>
      <c r="Y437">
        <v>0</v>
      </c>
    </row>
    <row r="438" spans="2:25" x14ac:dyDescent="0.2">
      <c r="B438">
        <v>8416</v>
      </c>
      <c r="C438">
        <v>1982</v>
      </c>
      <c r="D438" t="s">
        <v>23</v>
      </c>
      <c r="E438" t="s">
        <v>32</v>
      </c>
      <c r="F438" t="s">
        <v>616</v>
      </c>
      <c r="H438">
        <v>1</v>
      </c>
      <c r="I438">
        <v>0</v>
      </c>
      <c r="J438" s="60" t="s">
        <v>617</v>
      </c>
      <c r="K438">
        <v>19</v>
      </c>
      <c r="L438">
        <v>6</v>
      </c>
      <c r="M438">
        <v>6</v>
      </c>
      <c r="N438">
        <v>15</v>
      </c>
      <c r="O438">
        <v>10</v>
      </c>
      <c r="P438">
        <v>5</v>
      </c>
      <c r="Q438">
        <v>2</v>
      </c>
      <c r="R438">
        <v>2</v>
      </c>
      <c r="S438">
        <v>2</v>
      </c>
      <c r="T438">
        <v>3</v>
      </c>
      <c r="U438">
        <v>6</v>
      </c>
      <c r="V438">
        <v>0</v>
      </c>
      <c r="W438">
        <v>0</v>
      </c>
      <c r="X438" t="s">
        <v>35</v>
      </c>
      <c r="Y438">
        <v>0</v>
      </c>
    </row>
    <row r="439" spans="2:25" x14ac:dyDescent="0.2">
      <c r="B439">
        <v>3967</v>
      </c>
      <c r="C439">
        <v>1972</v>
      </c>
      <c r="D439" t="s">
        <v>40</v>
      </c>
      <c r="E439" t="s">
        <v>32</v>
      </c>
      <c r="F439" t="s">
        <v>618</v>
      </c>
      <c r="H439">
        <v>0</v>
      </c>
      <c r="I439">
        <v>0</v>
      </c>
      <c r="J439" s="60" t="s">
        <v>619</v>
      </c>
      <c r="K439">
        <v>19</v>
      </c>
      <c r="L439">
        <v>331</v>
      </c>
      <c r="M439">
        <v>197</v>
      </c>
      <c r="N439">
        <v>170</v>
      </c>
      <c r="O439">
        <v>58</v>
      </c>
      <c r="P439">
        <v>152</v>
      </c>
      <c r="Q439">
        <v>35</v>
      </c>
      <c r="R439">
        <v>1</v>
      </c>
      <c r="S439">
        <v>2</v>
      </c>
      <c r="T439">
        <v>13</v>
      </c>
      <c r="U439">
        <v>1</v>
      </c>
      <c r="V439">
        <v>0</v>
      </c>
      <c r="W439">
        <v>0</v>
      </c>
      <c r="X439" t="s">
        <v>31</v>
      </c>
      <c r="Y439">
        <v>0</v>
      </c>
    </row>
    <row r="440" spans="2:25" x14ac:dyDescent="0.2">
      <c r="B440">
        <v>2139</v>
      </c>
      <c r="C440">
        <v>1976</v>
      </c>
      <c r="D440" t="s">
        <v>53</v>
      </c>
      <c r="E440" t="s">
        <v>32</v>
      </c>
      <c r="F440" t="s">
        <v>239</v>
      </c>
      <c r="H440">
        <v>1</v>
      </c>
      <c r="I440">
        <v>0</v>
      </c>
      <c r="J440" s="61">
        <v>41315</v>
      </c>
      <c r="K440">
        <v>19</v>
      </c>
      <c r="L440">
        <v>3</v>
      </c>
      <c r="M440">
        <v>1</v>
      </c>
      <c r="N440">
        <v>10</v>
      </c>
      <c r="O440">
        <v>3</v>
      </c>
      <c r="P440">
        <v>2</v>
      </c>
      <c r="Q440">
        <v>12</v>
      </c>
      <c r="R440">
        <v>3</v>
      </c>
      <c r="S440">
        <v>2</v>
      </c>
      <c r="T440">
        <v>3</v>
      </c>
      <c r="U440">
        <v>5</v>
      </c>
      <c r="V440">
        <v>0</v>
      </c>
      <c r="W440">
        <v>0</v>
      </c>
      <c r="X440" t="s">
        <v>38</v>
      </c>
      <c r="Y440">
        <v>0</v>
      </c>
    </row>
    <row r="441" spans="2:25" x14ac:dyDescent="0.2">
      <c r="B441">
        <v>2162</v>
      </c>
      <c r="C441">
        <v>1977</v>
      </c>
      <c r="D441" t="s">
        <v>23</v>
      </c>
      <c r="E441" t="s">
        <v>32</v>
      </c>
      <c r="F441" t="s">
        <v>620</v>
      </c>
      <c r="H441">
        <v>0</v>
      </c>
      <c r="I441">
        <v>1</v>
      </c>
      <c r="J441" s="60" t="s">
        <v>212</v>
      </c>
      <c r="K441">
        <v>19</v>
      </c>
      <c r="L441">
        <v>256</v>
      </c>
      <c r="M441">
        <v>34</v>
      </c>
      <c r="N441">
        <v>103</v>
      </c>
      <c r="O441">
        <v>90</v>
      </c>
      <c r="P441">
        <v>29</v>
      </c>
      <c r="Q441">
        <v>49</v>
      </c>
      <c r="R441">
        <v>2</v>
      </c>
      <c r="S441">
        <v>3</v>
      </c>
      <c r="T441">
        <v>10</v>
      </c>
      <c r="U441">
        <v>3</v>
      </c>
      <c r="V441">
        <v>0</v>
      </c>
      <c r="W441">
        <v>0</v>
      </c>
      <c r="X441" t="s">
        <v>27</v>
      </c>
      <c r="Y441">
        <v>0</v>
      </c>
    </row>
    <row r="442" spans="2:25" x14ac:dyDescent="0.2">
      <c r="B442">
        <v>9242</v>
      </c>
      <c r="C442">
        <v>1991</v>
      </c>
      <c r="D442" t="s">
        <v>23</v>
      </c>
      <c r="E442" t="s">
        <v>28</v>
      </c>
      <c r="F442" t="s">
        <v>621</v>
      </c>
      <c r="H442">
        <v>0</v>
      </c>
      <c r="I442">
        <v>0</v>
      </c>
      <c r="J442" s="60" t="s">
        <v>622</v>
      </c>
      <c r="K442">
        <v>19</v>
      </c>
      <c r="L442">
        <v>836</v>
      </c>
      <c r="M442">
        <v>185</v>
      </c>
      <c r="N442">
        <v>575</v>
      </c>
      <c r="O442">
        <v>24</v>
      </c>
      <c r="P442">
        <v>25</v>
      </c>
      <c r="Q442">
        <v>77</v>
      </c>
      <c r="R442">
        <v>1</v>
      </c>
      <c r="S442">
        <v>6</v>
      </c>
      <c r="T442">
        <v>9</v>
      </c>
      <c r="U442">
        <v>4</v>
      </c>
      <c r="V442">
        <v>1</v>
      </c>
      <c r="W442">
        <v>0</v>
      </c>
      <c r="X442" t="s">
        <v>67</v>
      </c>
      <c r="Y442">
        <v>1</v>
      </c>
    </row>
    <row r="443" spans="2:25" x14ac:dyDescent="0.2">
      <c r="B443">
        <v>10595</v>
      </c>
      <c r="C443">
        <v>1991</v>
      </c>
      <c r="D443" t="s">
        <v>23</v>
      </c>
      <c r="E443" t="s">
        <v>32</v>
      </c>
      <c r="F443" t="s">
        <v>623</v>
      </c>
      <c r="H443">
        <v>0</v>
      </c>
      <c r="I443">
        <v>0</v>
      </c>
      <c r="J443" s="61">
        <v>41493</v>
      </c>
      <c r="K443">
        <v>19</v>
      </c>
      <c r="L443">
        <v>2</v>
      </c>
      <c r="M443">
        <v>6</v>
      </c>
      <c r="N443">
        <v>28</v>
      </c>
      <c r="O443">
        <v>13</v>
      </c>
      <c r="P443">
        <v>4</v>
      </c>
      <c r="Q443">
        <v>16</v>
      </c>
      <c r="R443">
        <v>1</v>
      </c>
      <c r="S443">
        <v>2</v>
      </c>
      <c r="T443">
        <v>3</v>
      </c>
      <c r="U443">
        <v>7</v>
      </c>
      <c r="V443">
        <v>0</v>
      </c>
      <c r="W443">
        <v>0</v>
      </c>
      <c r="X443" t="s">
        <v>27</v>
      </c>
      <c r="Y443">
        <v>0</v>
      </c>
    </row>
    <row r="444" spans="2:25" x14ac:dyDescent="0.2">
      <c r="B444">
        <v>4855</v>
      </c>
      <c r="C444">
        <v>1975</v>
      </c>
      <c r="D444" t="s">
        <v>40</v>
      </c>
      <c r="E444" t="s">
        <v>36</v>
      </c>
      <c r="F444" t="s">
        <v>624</v>
      </c>
      <c r="H444">
        <v>1</v>
      </c>
      <c r="I444">
        <v>0</v>
      </c>
      <c r="J444" s="61">
        <v>41431</v>
      </c>
      <c r="K444">
        <v>19</v>
      </c>
      <c r="L444">
        <v>14</v>
      </c>
      <c r="M444">
        <v>0</v>
      </c>
      <c r="N444">
        <v>24</v>
      </c>
      <c r="O444">
        <v>3</v>
      </c>
      <c r="P444">
        <v>3</v>
      </c>
      <c r="Q444">
        <v>2</v>
      </c>
      <c r="R444">
        <v>1</v>
      </c>
      <c r="S444">
        <v>3</v>
      </c>
      <c r="T444">
        <v>2</v>
      </c>
      <c r="U444">
        <v>9</v>
      </c>
      <c r="V444">
        <v>1</v>
      </c>
      <c r="W444">
        <v>0</v>
      </c>
      <c r="X444" t="s">
        <v>35</v>
      </c>
      <c r="Y444">
        <v>0</v>
      </c>
    </row>
    <row r="445" spans="2:25" x14ac:dyDescent="0.2">
      <c r="B445">
        <v>5049</v>
      </c>
      <c r="C445">
        <v>1975</v>
      </c>
      <c r="D445" t="s">
        <v>40</v>
      </c>
      <c r="E445" t="s">
        <v>36</v>
      </c>
      <c r="F445" t="s">
        <v>624</v>
      </c>
      <c r="H445">
        <v>1</v>
      </c>
      <c r="I445">
        <v>0</v>
      </c>
      <c r="J445" s="61">
        <v>41431</v>
      </c>
      <c r="K445">
        <v>19</v>
      </c>
      <c r="L445">
        <v>14</v>
      </c>
      <c r="M445">
        <v>0</v>
      </c>
      <c r="N445">
        <v>24</v>
      </c>
      <c r="O445">
        <v>3</v>
      </c>
      <c r="P445">
        <v>3</v>
      </c>
      <c r="Q445">
        <v>2</v>
      </c>
      <c r="R445">
        <v>1</v>
      </c>
      <c r="S445">
        <v>3</v>
      </c>
      <c r="T445">
        <v>2</v>
      </c>
      <c r="U445">
        <v>9</v>
      </c>
      <c r="V445">
        <v>0</v>
      </c>
      <c r="W445">
        <v>0</v>
      </c>
      <c r="X445" t="s">
        <v>27</v>
      </c>
      <c r="Y445">
        <v>0</v>
      </c>
    </row>
    <row r="446" spans="2:25" x14ac:dyDescent="0.2">
      <c r="B446">
        <v>4967</v>
      </c>
      <c r="C446">
        <v>1961</v>
      </c>
      <c r="D446" t="s">
        <v>40</v>
      </c>
      <c r="E446" t="s">
        <v>36</v>
      </c>
      <c r="F446" t="s">
        <v>625</v>
      </c>
      <c r="H446">
        <v>0</v>
      </c>
      <c r="I446">
        <v>1</v>
      </c>
      <c r="J446" s="60" t="s">
        <v>626</v>
      </c>
      <c r="K446">
        <v>19</v>
      </c>
      <c r="L446">
        <v>233</v>
      </c>
      <c r="M446">
        <v>0</v>
      </c>
      <c r="N446">
        <v>23</v>
      </c>
      <c r="O446">
        <v>0</v>
      </c>
      <c r="P446">
        <v>0</v>
      </c>
      <c r="Q446">
        <v>12</v>
      </c>
      <c r="R446">
        <v>4</v>
      </c>
      <c r="S446">
        <v>5</v>
      </c>
      <c r="T446">
        <v>5</v>
      </c>
      <c r="U446">
        <v>8</v>
      </c>
      <c r="V446">
        <v>0</v>
      </c>
      <c r="W446">
        <v>0</v>
      </c>
      <c r="X446" t="s">
        <v>67</v>
      </c>
      <c r="Y446">
        <v>0</v>
      </c>
    </row>
    <row r="447" spans="2:25" x14ac:dyDescent="0.2">
      <c r="B447">
        <v>9215</v>
      </c>
      <c r="C447">
        <v>1981</v>
      </c>
      <c r="D447" t="s">
        <v>40</v>
      </c>
      <c r="E447" t="s">
        <v>32</v>
      </c>
      <c r="F447" t="s">
        <v>627</v>
      </c>
      <c r="H447">
        <v>1</v>
      </c>
      <c r="I447">
        <v>0</v>
      </c>
      <c r="J447" s="61">
        <v>41255</v>
      </c>
      <c r="K447">
        <v>19</v>
      </c>
      <c r="L447">
        <v>378</v>
      </c>
      <c r="M447">
        <v>0</v>
      </c>
      <c r="N447">
        <v>101</v>
      </c>
      <c r="O447">
        <v>0</v>
      </c>
      <c r="P447">
        <v>0</v>
      </c>
      <c r="Q447">
        <v>72</v>
      </c>
      <c r="R447">
        <v>5</v>
      </c>
      <c r="S447">
        <v>6</v>
      </c>
      <c r="T447">
        <v>6</v>
      </c>
      <c r="U447">
        <v>7</v>
      </c>
      <c r="V447">
        <v>0</v>
      </c>
      <c r="W447">
        <v>0</v>
      </c>
      <c r="X447" t="s">
        <v>31</v>
      </c>
      <c r="Y447">
        <v>0</v>
      </c>
    </row>
    <row r="448" spans="2:25" x14ac:dyDescent="0.2">
      <c r="B448">
        <v>3525</v>
      </c>
      <c r="C448">
        <v>1971</v>
      </c>
      <c r="D448" t="s">
        <v>23</v>
      </c>
      <c r="E448" t="s">
        <v>36</v>
      </c>
      <c r="F448" t="s">
        <v>628</v>
      </c>
      <c r="H448">
        <v>1</v>
      </c>
      <c r="I448">
        <v>1</v>
      </c>
      <c r="J448" s="61">
        <v>41102</v>
      </c>
      <c r="K448">
        <v>19</v>
      </c>
      <c r="L448">
        <v>12</v>
      </c>
      <c r="M448">
        <v>0</v>
      </c>
      <c r="N448">
        <v>4</v>
      </c>
      <c r="O448">
        <v>0</v>
      </c>
      <c r="P448">
        <v>0</v>
      </c>
      <c r="Q448">
        <v>1</v>
      </c>
      <c r="R448">
        <v>1</v>
      </c>
      <c r="S448">
        <v>1</v>
      </c>
      <c r="T448">
        <v>2</v>
      </c>
      <c r="U448">
        <v>7</v>
      </c>
      <c r="V448">
        <v>0</v>
      </c>
      <c r="W448">
        <v>0</v>
      </c>
      <c r="X448" t="s">
        <v>27</v>
      </c>
      <c r="Y448">
        <v>0</v>
      </c>
    </row>
    <row r="449" spans="2:25" x14ac:dyDescent="0.2">
      <c r="B449">
        <v>3619</v>
      </c>
      <c r="C449">
        <v>1961</v>
      </c>
      <c r="D449" t="s">
        <v>43</v>
      </c>
      <c r="E449" t="s">
        <v>24</v>
      </c>
      <c r="F449" t="s">
        <v>629</v>
      </c>
      <c r="H449">
        <v>0</v>
      </c>
      <c r="I449">
        <v>0</v>
      </c>
      <c r="J449" s="60" t="s">
        <v>630</v>
      </c>
      <c r="K449">
        <v>19</v>
      </c>
      <c r="L449">
        <v>345</v>
      </c>
      <c r="M449">
        <v>25</v>
      </c>
      <c r="N449">
        <v>501</v>
      </c>
      <c r="O449">
        <v>63</v>
      </c>
      <c r="P449">
        <v>138</v>
      </c>
      <c r="Q449">
        <v>80</v>
      </c>
      <c r="R449">
        <v>1</v>
      </c>
      <c r="S449">
        <v>5</v>
      </c>
      <c r="T449">
        <v>8</v>
      </c>
      <c r="U449">
        <v>2</v>
      </c>
      <c r="V449">
        <v>1</v>
      </c>
      <c r="W449">
        <v>0</v>
      </c>
      <c r="X449" t="s">
        <v>38</v>
      </c>
      <c r="Y449">
        <v>1</v>
      </c>
    </row>
    <row r="450" spans="2:25" x14ac:dyDescent="0.2">
      <c r="B450">
        <v>4415</v>
      </c>
      <c r="C450">
        <v>1962</v>
      </c>
      <c r="D450" t="s">
        <v>23</v>
      </c>
      <c r="E450" t="s">
        <v>32</v>
      </c>
      <c r="F450" t="s">
        <v>631</v>
      </c>
      <c r="H450">
        <v>1</v>
      </c>
      <c r="I450">
        <v>1</v>
      </c>
      <c r="J450" s="61">
        <v>41252</v>
      </c>
      <c r="K450">
        <v>19</v>
      </c>
      <c r="L450">
        <v>10</v>
      </c>
      <c r="M450">
        <v>4</v>
      </c>
      <c r="N450">
        <v>4</v>
      </c>
      <c r="O450">
        <v>3</v>
      </c>
      <c r="P450">
        <v>3</v>
      </c>
      <c r="Q450">
        <v>14</v>
      </c>
      <c r="R450">
        <v>3</v>
      </c>
      <c r="S450">
        <v>1</v>
      </c>
      <c r="T450">
        <v>3</v>
      </c>
      <c r="U450">
        <v>7</v>
      </c>
      <c r="V450">
        <v>0</v>
      </c>
      <c r="W450">
        <v>0</v>
      </c>
      <c r="X450" t="s">
        <v>27</v>
      </c>
      <c r="Y450">
        <v>0</v>
      </c>
    </row>
    <row r="451" spans="2:25" x14ac:dyDescent="0.2">
      <c r="B451">
        <v>3645</v>
      </c>
      <c r="C451">
        <v>1973</v>
      </c>
      <c r="D451" t="s">
        <v>40</v>
      </c>
      <c r="E451" t="s">
        <v>28</v>
      </c>
      <c r="F451" t="s">
        <v>632</v>
      </c>
      <c r="H451">
        <v>1</v>
      </c>
      <c r="I451">
        <v>0</v>
      </c>
      <c r="J451" s="60" t="s">
        <v>633</v>
      </c>
      <c r="K451">
        <v>19</v>
      </c>
      <c r="L451">
        <v>19</v>
      </c>
      <c r="M451">
        <v>3</v>
      </c>
      <c r="N451">
        <v>26</v>
      </c>
      <c r="O451">
        <v>10</v>
      </c>
      <c r="P451">
        <v>9</v>
      </c>
      <c r="Q451">
        <v>3</v>
      </c>
      <c r="R451">
        <v>3</v>
      </c>
      <c r="S451">
        <v>2</v>
      </c>
      <c r="T451">
        <v>4</v>
      </c>
      <c r="U451">
        <v>8</v>
      </c>
      <c r="V451">
        <v>1</v>
      </c>
      <c r="W451">
        <v>0</v>
      </c>
      <c r="X451" t="s">
        <v>27</v>
      </c>
      <c r="Y451">
        <v>0</v>
      </c>
    </row>
    <row r="452" spans="2:25" x14ac:dyDescent="0.2">
      <c r="B452">
        <v>4692</v>
      </c>
      <c r="C452">
        <v>1977</v>
      </c>
      <c r="D452" t="s">
        <v>23</v>
      </c>
      <c r="E452" t="s">
        <v>32</v>
      </c>
      <c r="F452" t="s">
        <v>239</v>
      </c>
      <c r="H452">
        <v>1</v>
      </c>
      <c r="I452">
        <v>0</v>
      </c>
      <c r="J452" s="61">
        <v>40916</v>
      </c>
      <c r="K452">
        <v>19</v>
      </c>
      <c r="L452">
        <v>7</v>
      </c>
      <c r="M452">
        <v>0</v>
      </c>
      <c r="N452">
        <v>12</v>
      </c>
      <c r="O452">
        <v>13</v>
      </c>
      <c r="P452">
        <v>7</v>
      </c>
      <c r="Q452">
        <v>32</v>
      </c>
      <c r="R452">
        <v>5</v>
      </c>
      <c r="S452">
        <v>4</v>
      </c>
      <c r="T452">
        <v>2</v>
      </c>
      <c r="U452">
        <v>9</v>
      </c>
      <c r="V452">
        <v>1</v>
      </c>
      <c r="W452">
        <v>0</v>
      </c>
      <c r="X452" t="s">
        <v>38</v>
      </c>
      <c r="Y452">
        <v>1</v>
      </c>
    </row>
    <row r="453" spans="2:25" x14ac:dyDescent="0.2">
      <c r="B453">
        <v>3955</v>
      </c>
      <c r="C453">
        <v>1966</v>
      </c>
      <c r="D453" t="s">
        <v>23</v>
      </c>
      <c r="E453" t="s">
        <v>24</v>
      </c>
      <c r="F453" t="s">
        <v>634</v>
      </c>
      <c r="H453">
        <v>0</v>
      </c>
      <c r="I453">
        <v>0</v>
      </c>
      <c r="J453" s="60" t="s">
        <v>277</v>
      </c>
      <c r="K453">
        <v>20</v>
      </c>
      <c r="L453">
        <v>2</v>
      </c>
      <c r="M453">
        <v>1</v>
      </c>
      <c r="N453">
        <v>1</v>
      </c>
      <c r="O453">
        <v>1</v>
      </c>
      <c r="P453">
        <v>0</v>
      </c>
      <c r="Q453">
        <v>1</v>
      </c>
      <c r="R453">
        <v>0</v>
      </c>
      <c r="S453">
        <v>0</v>
      </c>
      <c r="T453">
        <v>0</v>
      </c>
      <c r="U453">
        <v>14</v>
      </c>
      <c r="V453">
        <v>0</v>
      </c>
      <c r="W453">
        <v>0</v>
      </c>
      <c r="X453" t="s">
        <v>67</v>
      </c>
      <c r="Y453">
        <v>0</v>
      </c>
    </row>
    <row r="454" spans="2:25" x14ac:dyDescent="0.2">
      <c r="B454">
        <v>5313</v>
      </c>
      <c r="C454">
        <v>1972</v>
      </c>
      <c r="D454" t="s">
        <v>53</v>
      </c>
      <c r="E454" t="s">
        <v>32</v>
      </c>
      <c r="F454" t="s">
        <v>635</v>
      </c>
      <c r="H454">
        <v>1</v>
      </c>
      <c r="I454">
        <v>1</v>
      </c>
      <c r="J454" s="60" t="s">
        <v>354</v>
      </c>
      <c r="K454">
        <v>20</v>
      </c>
      <c r="L454">
        <v>30</v>
      </c>
      <c r="M454">
        <v>0</v>
      </c>
      <c r="N454">
        <v>11</v>
      </c>
      <c r="O454">
        <v>0</v>
      </c>
      <c r="P454">
        <v>0</v>
      </c>
      <c r="Q454">
        <v>3</v>
      </c>
      <c r="R454">
        <v>3</v>
      </c>
      <c r="S454">
        <v>2</v>
      </c>
      <c r="T454">
        <v>4</v>
      </c>
      <c r="U454">
        <v>5</v>
      </c>
      <c r="V454">
        <v>0</v>
      </c>
      <c r="W454">
        <v>0</v>
      </c>
      <c r="X454" t="s">
        <v>27</v>
      </c>
      <c r="Y454">
        <v>0</v>
      </c>
    </row>
    <row r="455" spans="2:25" x14ac:dyDescent="0.2">
      <c r="B455">
        <v>7196</v>
      </c>
      <c r="C455">
        <v>1951</v>
      </c>
      <c r="D455" t="s">
        <v>40</v>
      </c>
      <c r="E455" t="s">
        <v>32</v>
      </c>
      <c r="F455" t="s">
        <v>636</v>
      </c>
      <c r="H455">
        <v>1</v>
      </c>
      <c r="I455">
        <v>1</v>
      </c>
      <c r="J455" s="61">
        <v>41853</v>
      </c>
      <c r="K455">
        <v>20</v>
      </c>
      <c r="L455">
        <v>9</v>
      </c>
      <c r="M455">
        <v>0</v>
      </c>
      <c r="N455">
        <v>3</v>
      </c>
      <c r="O455">
        <v>0</v>
      </c>
      <c r="P455">
        <v>0</v>
      </c>
      <c r="Q455">
        <v>1</v>
      </c>
      <c r="R455">
        <v>1</v>
      </c>
      <c r="S455">
        <v>0</v>
      </c>
      <c r="T455">
        <v>3</v>
      </c>
      <c r="U455">
        <v>3</v>
      </c>
      <c r="V455">
        <v>0</v>
      </c>
      <c r="W455">
        <v>0</v>
      </c>
      <c r="X455" t="s">
        <v>31</v>
      </c>
      <c r="Y455">
        <v>0</v>
      </c>
    </row>
    <row r="456" spans="2:25" x14ac:dyDescent="0.2">
      <c r="B456">
        <v>1381</v>
      </c>
      <c r="C456">
        <v>1983</v>
      </c>
      <c r="D456" t="s">
        <v>40</v>
      </c>
      <c r="E456" t="s">
        <v>28</v>
      </c>
      <c r="F456" t="s">
        <v>637</v>
      </c>
      <c r="H456">
        <v>1</v>
      </c>
      <c r="I456">
        <v>0</v>
      </c>
      <c r="J456" s="60" t="s">
        <v>166</v>
      </c>
      <c r="K456">
        <v>20</v>
      </c>
      <c r="L456">
        <v>172</v>
      </c>
      <c r="M456">
        <v>3</v>
      </c>
      <c r="N456">
        <v>115</v>
      </c>
      <c r="O456">
        <v>16</v>
      </c>
      <c r="P456">
        <v>0</v>
      </c>
      <c r="Q456">
        <v>18</v>
      </c>
      <c r="R456">
        <v>5</v>
      </c>
      <c r="S456">
        <v>6</v>
      </c>
      <c r="T456">
        <v>5</v>
      </c>
      <c r="U456">
        <v>8</v>
      </c>
      <c r="V456">
        <v>1</v>
      </c>
      <c r="W456">
        <v>0</v>
      </c>
      <c r="X456" t="s">
        <v>27</v>
      </c>
      <c r="Y456">
        <v>0</v>
      </c>
    </row>
    <row r="457" spans="2:25" x14ac:dyDescent="0.2">
      <c r="B457">
        <v>10951</v>
      </c>
      <c r="C457">
        <v>1969</v>
      </c>
      <c r="D457" t="s">
        <v>23</v>
      </c>
      <c r="E457" t="s">
        <v>32</v>
      </c>
      <c r="F457" t="s">
        <v>638</v>
      </c>
      <c r="H457">
        <v>0</v>
      </c>
      <c r="I457">
        <v>1</v>
      </c>
      <c r="J457" s="60" t="s">
        <v>639</v>
      </c>
      <c r="K457">
        <v>20</v>
      </c>
      <c r="L457">
        <v>279</v>
      </c>
      <c r="M457">
        <v>0</v>
      </c>
      <c r="N457">
        <v>18</v>
      </c>
      <c r="O457">
        <v>0</v>
      </c>
      <c r="P457">
        <v>0</v>
      </c>
      <c r="Q457">
        <v>9</v>
      </c>
      <c r="R457">
        <v>2</v>
      </c>
      <c r="S457">
        <v>3</v>
      </c>
      <c r="T457">
        <v>8</v>
      </c>
      <c r="U457">
        <v>4</v>
      </c>
      <c r="V457">
        <v>0</v>
      </c>
      <c r="W457">
        <v>0</v>
      </c>
      <c r="X457" t="s">
        <v>27</v>
      </c>
      <c r="Y457">
        <v>1</v>
      </c>
    </row>
    <row r="458" spans="2:25" x14ac:dyDescent="0.2">
      <c r="B458">
        <v>4322</v>
      </c>
      <c r="C458">
        <v>1959</v>
      </c>
      <c r="D458" t="s">
        <v>40</v>
      </c>
      <c r="E458" t="s">
        <v>36</v>
      </c>
      <c r="F458" t="s">
        <v>640</v>
      </c>
      <c r="H458">
        <v>0</v>
      </c>
      <c r="I458">
        <v>0</v>
      </c>
      <c r="J458" s="60" t="s">
        <v>641</v>
      </c>
      <c r="K458">
        <v>20</v>
      </c>
      <c r="L458">
        <v>881</v>
      </c>
      <c r="M458">
        <v>38</v>
      </c>
      <c r="N458">
        <v>319</v>
      </c>
      <c r="O458">
        <v>16</v>
      </c>
      <c r="P458">
        <v>25</v>
      </c>
      <c r="Q458">
        <v>12</v>
      </c>
      <c r="R458">
        <v>1</v>
      </c>
      <c r="S458">
        <v>4</v>
      </c>
      <c r="T458">
        <v>10</v>
      </c>
      <c r="U458">
        <v>2</v>
      </c>
      <c r="V458">
        <v>0</v>
      </c>
      <c r="W458">
        <v>0</v>
      </c>
      <c r="X458" t="s">
        <v>27</v>
      </c>
      <c r="Y458">
        <v>0</v>
      </c>
    </row>
    <row r="459" spans="2:25" x14ac:dyDescent="0.2">
      <c r="B459">
        <v>7444</v>
      </c>
      <c r="C459">
        <v>1970</v>
      </c>
      <c r="D459" t="s">
        <v>53</v>
      </c>
      <c r="E459" t="s">
        <v>32</v>
      </c>
      <c r="F459" t="s">
        <v>642</v>
      </c>
      <c r="H459">
        <v>1</v>
      </c>
      <c r="I459">
        <v>1</v>
      </c>
      <c r="J459" s="60" t="s">
        <v>643</v>
      </c>
      <c r="K459">
        <v>20</v>
      </c>
      <c r="L459">
        <v>19</v>
      </c>
      <c r="M459">
        <v>0</v>
      </c>
      <c r="N459">
        <v>9</v>
      </c>
      <c r="O459">
        <v>0</v>
      </c>
      <c r="P459">
        <v>0</v>
      </c>
      <c r="Q459">
        <v>2</v>
      </c>
      <c r="R459">
        <v>2</v>
      </c>
      <c r="S459">
        <v>1</v>
      </c>
      <c r="T459">
        <v>3</v>
      </c>
      <c r="U459">
        <v>8</v>
      </c>
      <c r="V459">
        <v>0</v>
      </c>
      <c r="W459">
        <v>0</v>
      </c>
      <c r="X459" t="s">
        <v>27</v>
      </c>
      <c r="Y459">
        <v>0</v>
      </c>
    </row>
    <row r="460" spans="2:25" x14ac:dyDescent="0.2">
      <c r="B460">
        <v>2942</v>
      </c>
      <c r="C460">
        <v>1965</v>
      </c>
      <c r="D460" t="s">
        <v>23</v>
      </c>
      <c r="E460" t="s">
        <v>28</v>
      </c>
      <c r="F460" t="s">
        <v>644</v>
      </c>
      <c r="H460">
        <v>0</v>
      </c>
      <c r="I460">
        <v>1</v>
      </c>
      <c r="J460" s="61">
        <v>41460</v>
      </c>
      <c r="K460">
        <v>20</v>
      </c>
      <c r="L460">
        <v>305</v>
      </c>
      <c r="M460">
        <v>3</v>
      </c>
      <c r="N460">
        <v>27</v>
      </c>
      <c r="O460">
        <v>4</v>
      </c>
      <c r="P460">
        <v>3</v>
      </c>
      <c r="Q460">
        <v>144</v>
      </c>
      <c r="R460">
        <v>2</v>
      </c>
      <c r="S460">
        <v>5</v>
      </c>
      <c r="T460">
        <v>4</v>
      </c>
      <c r="U460">
        <v>5</v>
      </c>
      <c r="V460">
        <v>0</v>
      </c>
      <c r="W460">
        <v>0</v>
      </c>
      <c r="X460" t="s">
        <v>27</v>
      </c>
      <c r="Y460">
        <v>1</v>
      </c>
    </row>
    <row r="461" spans="2:25" x14ac:dyDescent="0.2">
      <c r="B461">
        <v>2874</v>
      </c>
      <c r="C461">
        <v>1989</v>
      </c>
      <c r="D461" t="s">
        <v>43</v>
      </c>
      <c r="E461" t="s">
        <v>24</v>
      </c>
      <c r="F461" t="s">
        <v>645</v>
      </c>
      <c r="H461">
        <v>1</v>
      </c>
      <c r="I461">
        <v>0</v>
      </c>
      <c r="J461" s="61">
        <v>41458</v>
      </c>
      <c r="K461">
        <v>20</v>
      </c>
      <c r="L461">
        <v>6</v>
      </c>
      <c r="M461">
        <v>4</v>
      </c>
      <c r="N461">
        <v>7</v>
      </c>
      <c r="O461">
        <v>4</v>
      </c>
      <c r="P461">
        <v>3</v>
      </c>
      <c r="Q461">
        <v>8</v>
      </c>
      <c r="R461">
        <v>1</v>
      </c>
      <c r="S461">
        <v>1</v>
      </c>
      <c r="T461">
        <v>3</v>
      </c>
      <c r="U461">
        <v>7</v>
      </c>
      <c r="V461">
        <v>0</v>
      </c>
      <c r="W461">
        <v>0</v>
      </c>
      <c r="X461" t="s">
        <v>67</v>
      </c>
      <c r="Y461">
        <v>0</v>
      </c>
    </row>
    <row r="462" spans="2:25" x14ac:dyDescent="0.2">
      <c r="B462">
        <v>3667</v>
      </c>
      <c r="C462">
        <v>1970</v>
      </c>
      <c r="D462" t="s">
        <v>23</v>
      </c>
      <c r="E462" t="s">
        <v>32</v>
      </c>
      <c r="F462" t="s">
        <v>646</v>
      </c>
      <c r="H462">
        <v>0</v>
      </c>
      <c r="I462">
        <v>0</v>
      </c>
      <c r="J462" s="60" t="s">
        <v>647</v>
      </c>
      <c r="K462">
        <v>20</v>
      </c>
      <c r="L462">
        <v>778</v>
      </c>
      <c r="M462">
        <v>178</v>
      </c>
      <c r="N462">
        <v>689</v>
      </c>
      <c r="O462">
        <v>41</v>
      </c>
      <c r="P462">
        <v>27</v>
      </c>
      <c r="Q462">
        <v>44</v>
      </c>
      <c r="R462">
        <v>1</v>
      </c>
      <c r="S462">
        <v>8</v>
      </c>
      <c r="T462">
        <v>11</v>
      </c>
      <c r="U462">
        <v>8</v>
      </c>
      <c r="V462">
        <v>1</v>
      </c>
      <c r="W462">
        <v>0</v>
      </c>
      <c r="X462" t="s">
        <v>46</v>
      </c>
      <c r="Y462">
        <v>3</v>
      </c>
    </row>
    <row r="463" spans="2:25" x14ac:dyDescent="0.2">
      <c r="B463">
        <v>3697</v>
      </c>
      <c r="C463">
        <v>1955</v>
      </c>
      <c r="D463" t="s">
        <v>23</v>
      </c>
      <c r="E463" t="s">
        <v>36</v>
      </c>
      <c r="F463" t="s">
        <v>648</v>
      </c>
      <c r="H463">
        <v>0</v>
      </c>
      <c r="I463">
        <v>1</v>
      </c>
      <c r="J463" s="61">
        <v>41610</v>
      </c>
      <c r="K463">
        <v>20</v>
      </c>
      <c r="L463">
        <v>69</v>
      </c>
      <c r="M463">
        <v>8</v>
      </c>
      <c r="N463">
        <v>26</v>
      </c>
      <c r="O463">
        <v>12</v>
      </c>
      <c r="P463">
        <v>7</v>
      </c>
      <c r="Q463">
        <v>12</v>
      </c>
      <c r="R463">
        <v>2</v>
      </c>
      <c r="S463">
        <v>3</v>
      </c>
      <c r="T463">
        <v>4</v>
      </c>
      <c r="U463">
        <v>7</v>
      </c>
      <c r="V463">
        <v>0</v>
      </c>
      <c r="W463">
        <v>0</v>
      </c>
      <c r="X463" t="s">
        <v>31</v>
      </c>
      <c r="Y463">
        <v>0</v>
      </c>
    </row>
    <row r="464" spans="2:25" x14ac:dyDescent="0.2">
      <c r="B464">
        <v>9955</v>
      </c>
      <c r="C464">
        <v>1955</v>
      </c>
      <c r="D464" t="s">
        <v>23</v>
      </c>
      <c r="E464" t="s">
        <v>36</v>
      </c>
      <c r="F464" t="s">
        <v>648</v>
      </c>
      <c r="H464">
        <v>0</v>
      </c>
      <c r="I464">
        <v>1</v>
      </c>
      <c r="J464" s="61">
        <v>41610</v>
      </c>
      <c r="K464">
        <v>20</v>
      </c>
      <c r="L464">
        <v>69</v>
      </c>
      <c r="M464">
        <v>8</v>
      </c>
      <c r="N464">
        <v>26</v>
      </c>
      <c r="O464">
        <v>12</v>
      </c>
      <c r="P464">
        <v>7</v>
      </c>
      <c r="Q464">
        <v>12</v>
      </c>
      <c r="R464">
        <v>2</v>
      </c>
      <c r="S464">
        <v>3</v>
      </c>
      <c r="T464">
        <v>4</v>
      </c>
      <c r="U464">
        <v>7</v>
      </c>
      <c r="V464">
        <v>0</v>
      </c>
      <c r="W464">
        <v>0</v>
      </c>
      <c r="X464" t="s">
        <v>27</v>
      </c>
      <c r="Y464">
        <v>0</v>
      </c>
    </row>
    <row r="465" spans="2:25" x14ac:dyDescent="0.2">
      <c r="B465">
        <v>5320</v>
      </c>
      <c r="C465">
        <v>1974</v>
      </c>
      <c r="D465" t="s">
        <v>53</v>
      </c>
      <c r="E465" t="s">
        <v>24</v>
      </c>
      <c r="F465" t="s">
        <v>649</v>
      </c>
      <c r="H465">
        <v>1</v>
      </c>
      <c r="I465">
        <v>1</v>
      </c>
      <c r="J465" s="60" t="s">
        <v>570</v>
      </c>
      <c r="K465">
        <v>20</v>
      </c>
      <c r="L465">
        <v>79</v>
      </c>
      <c r="M465">
        <v>7</v>
      </c>
      <c r="N465">
        <v>58</v>
      </c>
      <c r="O465">
        <v>6</v>
      </c>
      <c r="P465">
        <v>3</v>
      </c>
      <c r="Q465">
        <v>18</v>
      </c>
      <c r="R465">
        <v>4</v>
      </c>
      <c r="S465">
        <v>3</v>
      </c>
      <c r="T465">
        <v>4</v>
      </c>
      <c r="U465">
        <v>6</v>
      </c>
      <c r="V465">
        <v>1</v>
      </c>
      <c r="W465">
        <v>0</v>
      </c>
      <c r="X465" t="s">
        <v>67</v>
      </c>
      <c r="Y465">
        <v>0</v>
      </c>
    </row>
    <row r="466" spans="2:25" x14ac:dyDescent="0.2">
      <c r="B466">
        <v>6422</v>
      </c>
      <c r="C466">
        <v>1955</v>
      </c>
      <c r="D466" t="s">
        <v>23</v>
      </c>
      <c r="E466" t="s">
        <v>32</v>
      </c>
      <c r="F466" t="s">
        <v>650</v>
      </c>
      <c r="H466">
        <v>0</v>
      </c>
      <c r="I466">
        <v>0</v>
      </c>
      <c r="J466" s="60" t="s">
        <v>651</v>
      </c>
      <c r="K466">
        <v>20</v>
      </c>
      <c r="L466">
        <v>344</v>
      </c>
      <c r="M466">
        <v>189</v>
      </c>
      <c r="N466">
        <v>482</v>
      </c>
      <c r="O466">
        <v>50</v>
      </c>
      <c r="P466">
        <v>33</v>
      </c>
      <c r="Q466">
        <v>172</v>
      </c>
      <c r="R466">
        <v>1</v>
      </c>
      <c r="S466">
        <v>5</v>
      </c>
      <c r="T466">
        <v>5</v>
      </c>
      <c r="U466">
        <v>2</v>
      </c>
      <c r="V466">
        <v>0</v>
      </c>
      <c r="W466">
        <v>0</v>
      </c>
      <c r="X466" t="s">
        <v>50</v>
      </c>
      <c r="Y466">
        <v>0</v>
      </c>
    </row>
    <row r="467" spans="2:25" x14ac:dyDescent="0.2">
      <c r="B467">
        <v>3690</v>
      </c>
      <c r="C467">
        <v>1987</v>
      </c>
      <c r="D467" t="s">
        <v>53</v>
      </c>
      <c r="E467" t="s">
        <v>32</v>
      </c>
      <c r="F467" t="s">
        <v>652</v>
      </c>
      <c r="H467">
        <v>0</v>
      </c>
      <c r="I467">
        <v>0</v>
      </c>
      <c r="J467" s="61">
        <v>41579</v>
      </c>
      <c r="K467">
        <v>20</v>
      </c>
      <c r="L467">
        <v>1184</v>
      </c>
      <c r="M467">
        <v>102</v>
      </c>
      <c r="N467">
        <v>673</v>
      </c>
      <c r="O467">
        <v>52</v>
      </c>
      <c r="P467">
        <v>40</v>
      </c>
      <c r="Q467">
        <v>40</v>
      </c>
      <c r="R467">
        <v>1</v>
      </c>
      <c r="S467">
        <v>7</v>
      </c>
      <c r="T467">
        <v>10</v>
      </c>
      <c r="U467">
        <v>6</v>
      </c>
      <c r="V467">
        <v>1</v>
      </c>
      <c r="W467">
        <v>0</v>
      </c>
      <c r="X467" t="s">
        <v>27</v>
      </c>
      <c r="Y467">
        <v>1</v>
      </c>
    </row>
    <row r="468" spans="2:25" x14ac:dyDescent="0.2">
      <c r="B468">
        <v>2408</v>
      </c>
      <c r="C468">
        <v>1977</v>
      </c>
      <c r="D468" t="s">
        <v>23</v>
      </c>
      <c r="E468" t="s">
        <v>32</v>
      </c>
      <c r="F468" t="s">
        <v>653</v>
      </c>
      <c r="H468">
        <v>1</v>
      </c>
      <c r="I468">
        <v>1</v>
      </c>
      <c r="J468" s="60" t="s">
        <v>654</v>
      </c>
      <c r="K468">
        <v>20</v>
      </c>
      <c r="L468">
        <v>490</v>
      </c>
      <c r="M468">
        <v>0</v>
      </c>
      <c r="N468">
        <v>184</v>
      </c>
      <c r="O468">
        <v>10</v>
      </c>
      <c r="P468">
        <v>28</v>
      </c>
      <c r="Q468">
        <v>21</v>
      </c>
      <c r="R468">
        <v>12</v>
      </c>
      <c r="S468">
        <v>7</v>
      </c>
      <c r="T468">
        <v>9</v>
      </c>
      <c r="U468">
        <v>7</v>
      </c>
      <c r="V468">
        <v>0</v>
      </c>
      <c r="W468">
        <v>0</v>
      </c>
      <c r="X468" t="s">
        <v>50</v>
      </c>
      <c r="Y468">
        <v>0</v>
      </c>
    </row>
    <row r="469" spans="2:25" x14ac:dyDescent="0.2">
      <c r="B469">
        <v>9260</v>
      </c>
      <c r="C469">
        <v>1946</v>
      </c>
      <c r="D469" t="s">
        <v>40</v>
      </c>
      <c r="E469" t="s">
        <v>32</v>
      </c>
      <c r="F469" t="s">
        <v>655</v>
      </c>
      <c r="H469">
        <v>0</v>
      </c>
      <c r="I469">
        <v>0</v>
      </c>
      <c r="J469" s="61">
        <v>41040</v>
      </c>
      <c r="K469">
        <v>20</v>
      </c>
      <c r="L469">
        <v>1349</v>
      </c>
      <c r="M469">
        <v>16</v>
      </c>
      <c r="N469">
        <v>249</v>
      </c>
      <c r="O469">
        <v>43</v>
      </c>
      <c r="P469">
        <v>16</v>
      </c>
      <c r="Q469">
        <v>33</v>
      </c>
      <c r="R469">
        <v>2</v>
      </c>
      <c r="S469">
        <v>10</v>
      </c>
      <c r="T469">
        <v>9</v>
      </c>
      <c r="U469">
        <v>6</v>
      </c>
      <c r="V469">
        <v>0</v>
      </c>
      <c r="W469">
        <v>0</v>
      </c>
      <c r="X469" t="s">
        <v>31</v>
      </c>
      <c r="Y469">
        <v>0</v>
      </c>
    </row>
    <row r="470" spans="2:25" x14ac:dyDescent="0.2">
      <c r="B470">
        <v>9648</v>
      </c>
      <c r="C470">
        <v>1968</v>
      </c>
      <c r="D470" t="s">
        <v>23</v>
      </c>
      <c r="E470" t="s">
        <v>28</v>
      </c>
      <c r="F470" t="s">
        <v>656</v>
      </c>
      <c r="H470">
        <v>1</v>
      </c>
      <c r="I470">
        <v>1</v>
      </c>
      <c r="J470" s="61">
        <v>40979</v>
      </c>
      <c r="K470">
        <v>20</v>
      </c>
      <c r="L470">
        <v>153</v>
      </c>
      <c r="M470">
        <v>4</v>
      </c>
      <c r="N470">
        <v>56</v>
      </c>
      <c r="O470">
        <v>0</v>
      </c>
      <c r="P470">
        <v>9</v>
      </c>
      <c r="Q470">
        <v>31</v>
      </c>
      <c r="R470">
        <v>4</v>
      </c>
      <c r="S470">
        <v>5</v>
      </c>
      <c r="T470">
        <v>4</v>
      </c>
      <c r="U470">
        <v>8</v>
      </c>
      <c r="V470">
        <v>0</v>
      </c>
      <c r="W470">
        <v>0</v>
      </c>
      <c r="X470" t="s">
        <v>27</v>
      </c>
      <c r="Y470">
        <v>0</v>
      </c>
    </row>
    <row r="471" spans="2:25" x14ac:dyDescent="0.2">
      <c r="B471">
        <v>4939</v>
      </c>
      <c r="C471">
        <v>1947</v>
      </c>
      <c r="D471" t="s">
        <v>23</v>
      </c>
      <c r="E471" t="s">
        <v>36</v>
      </c>
      <c r="F471" t="s">
        <v>657</v>
      </c>
      <c r="H471">
        <v>0</v>
      </c>
      <c r="I471">
        <v>0</v>
      </c>
      <c r="J471" s="60" t="s">
        <v>658</v>
      </c>
      <c r="K471">
        <v>20</v>
      </c>
      <c r="L471">
        <v>84</v>
      </c>
      <c r="M471">
        <v>5</v>
      </c>
      <c r="N471">
        <v>38</v>
      </c>
      <c r="O471">
        <v>150</v>
      </c>
      <c r="P471">
        <v>12</v>
      </c>
      <c r="Q471">
        <v>28</v>
      </c>
      <c r="R471">
        <v>2</v>
      </c>
      <c r="S471">
        <v>4</v>
      </c>
      <c r="T471">
        <v>6</v>
      </c>
      <c r="U471">
        <v>7</v>
      </c>
      <c r="V471">
        <v>0</v>
      </c>
      <c r="W471">
        <v>0</v>
      </c>
      <c r="X471" t="s">
        <v>35</v>
      </c>
      <c r="Y471">
        <v>0</v>
      </c>
    </row>
    <row r="472" spans="2:25" x14ac:dyDescent="0.2">
      <c r="B472">
        <v>8652</v>
      </c>
      <c r="C472">
        <v>1947</v>
      </c>
      <c r="D472" t="s">
        <v>23</v>
      </c>
      <c r="E472" t="s">
        <v>36</v>
      </c>
      <c r="F472" t="s">
        <v>657</v>
      </c>
      <c r="H472">
        <v>0</v>
      </c>
      <c r="I472">
        <v>0</v>
      </c>
      <c r="J472" s="60" t="s">
        <v>658</v>
      </c>
      <c r="K472">
        <v>20</v>
      </c>
      <c r="L472">
        <v>84</v>
      </c>
      <c r="M472">
        <v>5</v>
      </c>
      <c r="N472">
        <v>38</v>
      </c>
      <c r="O472">
        <v>150</v>
      </c>
      <c r="P472">
        <v>12</v>
      </c>
      <c r="Q472">
        <v>28</v>
      </c>
      <c r="R472">
        <v>2</v>
      </c>
      <c r="S472">
        <v>4</v>
      </c>
      <c r="T472">
        <v>6</v>
      </c>
      <c r="U472">
        <v>7</v>
      </c>
      <c r="V472">
        <v>0</v>
      </c>
      <c r="W472">
        <v>0</v>
      </c>
      <c r="X472" t="s">
        <v>67</v>
      </c>
      <c r="Y472">
        <v>0</v>
      </c>
    </row>
    <row r="473" spans="2:25" x14ac:dyDescent="0.2">
      <c r="B473">
        <v>4702</v>
      </c>
      <c r="C473">
        <v>1965</v>
      </c>
      <c r="D473" t="s">
        <v>23</v>
      </c>
      <c r="E473" t="s">
        <v>28</v>
      </c>
      <c r="F473" t="s">
        <v>659</v>
      </c>
      <c r="H473">
        <v>0</v>
      </c>
      <c r="I473">
        <v>0</v>
      </c>
      <c r="J473" s="61">
        <v>41251</v>
      </c>
      <c r="K473">
        <v>20</v>
      </c>
      <c r="L473">
        <v>1000</v>
      </c>
      <c r="M473">
        <v>155</v>
      </c>
      <c r="N473">
        <v>379</v>
      </c>
      <c r="O473">
        <v>224</v>
      </c>
      <c r="P473">
        <v>17</v>
      </c>
      <c r="Q473">
        <v>120</v>
      </c>
      <c r="R473">
        <v>1</v>
      </c>
      <c r="S473">
        <v>4</v>
      </c>
      <c r="T473">
        <v>4</v>
      </c>
      <c r="U473">
        <v>8</v>
      </c>
      <c r="V473">
        <v>0</v>
      </c>
      <c r="W473">
        <v>0</v>
      </c>
      <c r="X473" t="s">
        <v>27</v>
      </c>
      <c r="Y473">
        <v>0</v>
      </c>
    </row>
    <row r="474" spans="2:25" x14ac:dyDescent="0.2">
      <c r="B474">
        <v>2587</v>
      </c>
      <c r="C474">
        <v>1973</v>
      </c>
      <c r="D474" t="s">
        <v>40</v>
      </c>
      <c r="E474" t="s">
        <v>32</v>
      </c>
      <c r="F474" t="s">
        <v>660</v>
      </c>
      <c r="H474">
        <v>1</v>
      </c>
      <c r="I474">
        <v>0</v>
      </c>
      <c r="J474" s="60" t="s">
        <v>661</v>
      </c>
      <c r="K474">
        <v>21</v>
      </c>
      <c r="L474">
        <v>14</v>
      </c>
      <c r="M474">
        <v>0</v>
      </c>
      <c r="N474">
        <v>6</v>
      </c>
      <c r="O474">
        <v>0</v>
      </c>
      <c r="P474">
        <v>0</v>
      </c>
      <c r="Q474">
        <v>0</v>
      </c>
      <c r="R474">
        <v>2</v>
      </c>
      <c r="S474">
        <v>2</v>
      </c>
      <c r="T474">
        <v>3</v>
      </c>
      <c r="U474">
        <v>5</v>
      </c>
      <c r="V474">
        <v>0</v>
      </c>
      <c r="W474">
        <v>0</v>
      </c>
      <c r="X474" t="s">
        <v>38</v>
      </c>
      <c r="Y474">
        <v>0</v>
      </c>
    </row>
    <row r="475" spans="2:25" x14ac:dyDescent="0.2">
      <c r="B475">
        <v>2811</v>
      </c>
      <c r="C475">
        <v>1964</v>
      </c>
      <c r="D475" t="s">
        <v>40</v>
      </c>
      <c r="E475" t="s">
        <v>28</v>
      </c>
      <c r="F475" t="s">
        <v>662</v>
      </c>
      <c r="H475">
        <v>1</v>
      </c>
      <c r="I475">
        <v>1</v>
      </c>
      <c r="J475" s="61">
        <v>41977</v>
      </c>
      <c r="K475">
        <v>21</v>
      </c>
      <c r="L475">
        <v>52</v>
      </c>
      <c r="M475">
        <v>0</v>
      </c>
      <c r="N475">
        <v>9</v>
      </c>
      <c r="O475">
        <v>0</v>
      </c>
      <c r="P475">
        <v>0</v>
      </c>
      <c r="Q475">
        <v>1</v>
      </c>
      <c r="R475">
        <v>2</v>
      </c>
      <c r="S475">
        <v>1</v>
      </c>
      <c r="T475">
        <v>4</v>
      </c>
      <c r="U475">
        <v>4</v>
      </c>
      <c r="V475">
        <v>0</v>
      </c>
      <c r="W475">
        <v>0</v>
      </c>
      <c r="X475" t="s">
        <v>27</v>
      </c>
      <c r="Y475">
        <v>0</v>
      </c>
    </row>
    <row r="476" spans="2:25" x14ac:dyDescent="0.2">
      <c r="B476">
        <v>9150</v>
      </c>
      <c r="C476">
        <v>1964</v>
      </c>
      <c r="D476" t="s">
        <v>40</v>
      </c>
      <c r="E476" t="s">
        <v>28</v>
      </c>
      <c r="F476" t="s">
        <v>662</v>
      </c>
      <c r="H476">
        <v>1</v>
      </c>
      <c r="I476">
        <v>1</v>
      </c>
      <c r="J476" s="61">
        <v>41977</v>
      </c>
      <c r="K476">
        <v>21</v>
      </c>
      <c r="L476">
        <v>52</v>
      </c>
      <c r="M476">
        <v>0</v>
      </c>
      <c r="N476">
        <v>9</v>
      </c>
      <c r="O476">
        <v>0</v>
      </c>
      <c r="P476">
        <v>0</v>
      </c>
      <c r="Q476">
        <v>1</v>
      </c>
      <c r="R476">
        <v>2</v>
      </c>
      <c r="S476">
        <v>1</v>
      </c>
      <c r="T476">
        <v>4</v>
      </c>
      <c r="U476">
        <v>4</v>
      </c>
      <c r="V476">
        <v>0</v>
      </c>
      <c r="W476">
        <v>0</v>
      </c>
      <c r="X476" t="s">
        <v>27</v>
      </c>
      <c r="Y476">
        <v>0</v>
      </c>
    </row>
    <row r="477" spans="2:25" x14ac:dyDescent="0.2">
      <c r="B477">
        <v>10127</v>
      </c>
      <c r="C477">
        <v>1966</v>
      </c>
      <c r="D477" t="s">
        <v>23</v>
      </c>
      <c r="E477" t="s">
        <v>32</v>
      </c>
      <c r="F477" t="s">
        <v>663</v>
      </c>
      <c r="H477">
        <v>0</v>
      </c>
      <c r="I477">
        <v>1</v>
      </c>
      <c r="J477" s="61">
        <v>41794</v>
      </c>
      <c r="K477">
        <v>21</v>
      </c>
      <c r="L477">
        <v>301</v>
      </c>
      <c r="M477">
        <v>11</v>
      </c>
      <c r="N477">
        <v>61</v>
      </c>
      <c r="O477">
        <v>4</v>
      </c>
      <c r="P477">
        <v>7</v>
      </c>
      <c r="Q477">
        <v>11</v>
      </c>
      <c r="R477">
        <v>1</v>
      </c>
      <c r="S477">
        <v>8</v>
      </c>
      <c r="T477">
        <v>4</v>
      </c>
      <c r="U477">
        <v>7</v>
      </c>
      <c r="V477">
        <v>0</v>
      </c>
      <c r="W477">
        <v>0</v>
      </c>
      <c r="X477" t="s">
        <v>31</v>
      </c>
      <c r="Y477">
        <v>0</v>
      </c>
    </row>
    <row r="478" spans="2:25" x14ac:dyDescent="0.2">
      <c r="B478">
        <v>5493</v>
      </c>
      <c r="C478">
        <v>1977</v>
      </c>
      <c r="D478" t="s">
        <v>23</v>
      </c>
      <c r="E478" t="s">
        <v>32</v>
      </c>
      <c r="F478" t="s">
        <v>664</v>
      </c>
      <c r="H478">
        <v>1</v>
      </c>
      <c r="I478">
        <v>1</v>
      </c>
      <c r="J478" s="60" t="s">
        <v>289</v>
      </c>
      <c r="K478">
        <v>21</v>
      </c>
      <c r="L478">
        <v>15</v>
      </c>
      <c r="M478">
        <v>0</v>
      </c>
      <c r="N478">
        <v>2</v>
      </c>
      <c r="O478">
        <v>0</v>
      </c>
      <c r="P478">
        <v>0</v>
      </c>
      <c r="Q478">
        <v>6</v>
      </c>
      <c r="R478">
        <v>1</v>
      </c>
      <c r="S478">
        <v>1</v>
      </c>
      <c r="T478">
        <v>2</v>
      </c>
      <c r="U478">
        <v>6</v>
      </c>
      <c r="V478">
        <v>0</v>
      </c>
      <c r="W478">
        <v>0</v>
      </c>
      <c r="X478" t="s">
        <v>27</v>
      </c>
      <c r="Y478">
        <v>1</v>
      </c>
    </row>
    <row r="479" spans="2:25" x14ac:dyDescent="0.2">
      <c r="B479">
        <v>2666</v>
      </c>
      <c r="C479">
        <v>1973</v>
      </c>
      <c r="D479" t="s">
        <v>53</v>
      </c>
      <c r="E479" t="s">
        <v>32</v>
      </c>
      <c r="F479" t="s">
        <v>665</v>
      </c>
      <c r="H479">
        <v>0</v>
      </c>
      <c r="I479">
        <v>1</v>
      </c>
      <c r="J479" s="61">
        <v>41792</v>
      </c>
      <c r="K479">
        <v>21</v>
      </c>
      <c r="L479">
        <v>519</v>
      </c>
      <c r="M479">
        <v>50</v>
      </c>
      <c r="N479">
        <v>167</v>
      </c>
      <c r="O479">
        <v>130</v>
      </c>
      <c r="P479">
        <v>0</v>
      </c>
      <c r="Q479">
        <v>41</v>
      </c>
      <c r="R479">
        <v>1</v>
      </c>
      <c r="S479">
        <v>8</v>
      </c>
      <c r="T479">
        <v>11</v>
      </c>
      <c r="U479">
        <v>3</v>
      </c>
      <c r="V479">
        <v>0</v>
      </c>
      <c r="W479">
        <v>0</v>
      </c>
      <c r="X479" t="s">
        <v>31</v>
      </c>
      <c r="Y479">
        <v>1</v>
      </c>
    </row>
    <row r="480" spans="2:25" x14ac:dyDescent="0.2">
      <c r="B480">
        <v>10099</v>
      </c>
      <c r="C480">
        <v>1985</v>
      </c>
      <c r="D480" t="s">
        <v>23</v>
      </c>
      <c r="E480" t="s">
        <v>32</v>
      </c>
      <c r="F480" t="s">
        <v>666</v>
      </c>
      <c r="H480">
        <v>1</v>
      </c>
      <c r="I480">
        <v>0</v>
      </c>
      <c r="J480" s="61">
        <v>41404</v>
      </c>
      <c r="K480">
        <v>21</v>
      </c>
      <c r="L480">
        <v>238</v>
      </c>
      <c r="M480">
        <v>115</v>
      </c>
      <c r="N480">
        <v>215</v>
      </c>
      <c r="O480">
        <v>169</v>
      </c>
      <c r="P480">
        <v>69</v>
      </c>
      <c r="Q480">
        <v>76</v>
      </c>
      <c r="R480">
        <v>3</v>
      </c>
      <c r="S480">
        <v>5</v>
      </c>
      <c r="T480">
        <v>13</v>
      </c>
      <c r="U480">
        <v>4</v>
      </c>
      <c r="V480">
        <v>0</v>
      </c>
      <c r="W480">
        <v>0</v>
      </c>
      <c r="X480" t="s">
        <v>67</v>
      </c>
      <c r="Y480">
        <v>0</v>
      </c>
    </row>
    <row r="481" spans="2:25" x14ac:dyDescent="0.2">
      <c r="B481">
        <v>10562</v>
      </c>
      <c r="C481">
        <v>1947</v>
      </c>
      <c r="D481" t="s">
        <v>53</v>
      </c>
      <c r="E481" t="s">
        <v>32</v>
      </c>
      <c r="F481" t="s">
        <v>667</v>
      </c>
      <c r="H481">
        <v>0</v>
      </c>
      <c r="I481">
        <v>0</v>
      </c>
      <c r="J481" s="60" t="s">
        <v>510</v>
      </c>
      <c r="K481">
        <v>21</v>
      </c>
      <c r="L481">
        <v>620</v>
      </c>
      <c r="M481">
        <v>26</v>
      </c>
      <c r="N481">
        <v>195</v>
      </c>
      <c r="O481">
        <v>34</v>
      </c>
      <c r="P481">
        <v>17</v>
      </c>
      <c r="Q481">
        <v>141</v>
      </c>
      <c r="R481">
        <v>1</v>
      </c>
      <c r="S481">
        <v>6</v>
      </c>
      <c r="T481">
        <v>13</v>
      </c>
      <c r="U481">
        <v>2</v>
      </c>
      <c r="V481">
        <v>0</v>
      </c>
      <c r="W481">
        <v>0</v>
      </c>
      <c r="X481" t="s">
        <v>50</v>
      </c>
      <c r="Y481">
        <v>0</v>
      </c>
    </row>
    <row r="482" spans="2:25" x14ac:dyDescent="0.2">
      <c r="B482">
        <v>7881</v>
      </c>
      <c r="C482">
        <v>1947</v>
      </c>
      <c r="D482" t="s">
        <v>53</v>
      </c>
      <c r="E482" t="s">
        <v>32</v>
      </c>
      <c r="F482" t="s">
        <v>667</v>
      </c>
      <c r="H482">
        <v>0</v>
      </c>
      <c r="I482">
        <v>0</v>
      </c>
      <c r="J482" s="60" t="s">
        <v>510</v>
      </c>
      <c r="K482">
        <v>21</v>
      </c>
      <c r="L482">
        <v>620</v>
      </c>
      <c r="M482">
        <v>26</v>
      </c>
      <c r="N482">
        <v>195</v>
      </c>
      <c r="O482">
        <v>34</v>
      </c>
      <c r="P482">
        <v>17</v>
      </c>
      <c r="Q482">
        <v>141</v>
      </c>
      <c r="R482">
        <v>1</v>
      </c>
      <c r="S482">
        <v>6</v>
      </c>
      <c r="T482">
        <v>13</v>
      </c>
      <c r="U482">
        <v>2</v>
      </c>
      <c r="V482">
        <v>0</v>
      </c>
      <c r="W482">
        <v>0</v>
      </c>
      <c r="X482" t="s">
        <v>27</v>
      </c>
      <c r="Y482">
        <v>0</v>
      </c>
    </row>
    <row r="483" spans="2:25" x14ac:dyDescent="0.2">
      <c r="B483">
        <v>6721</v>
      </c>
      <c r="C483">
        <v>1952</v>
      </c>
      <c r="D483" t="s">
        <v>23</v>
      </c>
      <c r="E483" t="s">
        <v>32</v>
      </c>
      <c r="F483" t="s">
        <v>668</v>
      </c>
      <c r="H483">
        <v>0</v>
      </c>
      <c r="I483">
        <v>1</v>
      </c>
      <c r="J483" s="60" t="s">
        <v>669</v>
      </c>
      <c r="K483">
        <v>21</v>
      </c>
      <c r="L483">
        <v>572</v>
      </c>
      <c r="M483">
        <v>19</v>
      </c>
      <c r="N483">
        <v>286</v>
      </c>
      <c r="O483">
        <v>50</v>
      </c>
      <c r="P483">
        <v>38</v>
      </c>
      <c r="Q483">
        <v>248</v>
      </c>
      <c r="R483">
        <v>3</v>
      </c>
      <c r="S483">
        <v>6</v>
      </c>
      <c r="T483">
        <v>5</v>
      </c>
      <c r="U483">
        <v>3</v>
      </c>
      <c r="V483">
        <v>0</v>
      </c>
      <c r="W483">
        <v>0</v>
      </c>
      <c r="X483" t="s">
        <v>31</v>
      </c>
      <c r="Y483">
        <v>0</v>
      </c>
    </row>
    <row r="484" spans="2:25" x14ac:dyDescent="0.2">
      <c r="B484">
        <v>5204</v>
      </c>
      <c r="C484">
        <v>1972</v>
      </c>
      <c r="D484" t="s">
        <v>23</v>
      </c>
      <c r="E484" t="s">
        <v>36</v>
      </c>
      <c r="F484" t="s">
        <v>670</v>
      </c>
      <c r="H484">
        <v>0</v>
      </c>
      <c r="I484">
        <v>0</v>
      </c>
      <c r="J484" s="60" t="s">
        <v>671</v>
      </c>
      <c r="K484">
        <v>21</v>
      </c>
      <c r="L484">
        <v>380</v>
      </c>
      <c r="M484">
        <v>98</v>
      </c>
      <c r="N484">
        <v>733</v>
      </c>
      <c r="O484">
        <v>110</v>
      </c>
      <c r="P484">
        <v>112</v>
      </c>
      <c r="Q484">
        <v>28</v>
      </c>
      <c r="R484">
        <v>1</v>
      </c>
      <c r="S484">
        <v>8</v>
      </c>
      <c r="T484">
        <v>5</v>
      </c>
      <c r="U484">
        <v>3</v>
      </c>
      <c r="V484">
        <v>1</v>
      </c>
      <c r="W484">
        <v>0</v>
      </c>
      <c r="X484" t="s">
        <v>27</v>
      </c>
      <c r="Y484">
        <v>1</v>
      </c>
    </row>
    <row r="485" spans="2:25" x14ac:dyDescent="0.2">
      <c r="B485">
        <v>5209</v>
      </c>
      <c r="C485">
        <v>1955</v>
      </c>
      <c r="D485" t="s">
        <v>23</v>
      </c>
      <c r="E485" t="s">
        <v>24</v>
      </c>
      <c r="F485" t="s">
        <v>672</v>
      </c>
      <c r="H485">
        <v>0</v>
      </c>
      <c r="I485">
        <v>1</v>
      </c>
      <c r="J485" s="60" t="s">
        <v>673</v>
      </c>
      <c r="K485">
        <v>21</v>
      </c>
      <c r="L485">
        <v>443</v>
      </c>
      <c r="M485">
        <v>5</v>
      </c>
      <c r="N485">
        <v>71</v>
      </c>
      <c r="O485">
        <v>21</v>
      </c>
      <c r="P485">
        <v>16</v>
      </c>
      <c r="Q485">
        <v>82</v>
      </c>
      <c r="R485">
        <v>2</v>
      </c>
      <c r="S485">
        <v>8</v>
      </c>
      <c r="T485">
        <v>7</v>
      </c>
      <c r="U485">
        <v>7</v>
      </c>
      <c r="V485">
        <v>0</v>
      </c>
      <c r="W485">
        <v>0</v>
      </c>
      <c r="X485" t="s">
        <v>67</v>
      </c>
      <c r="Y485">
        <v>0</v>
      </c>
    </row>
    <row r="486" spans="2:25" x14ac:dyDescent="0.2">
      <c r="B486">
        <v>10128</v>
      </c>
      <c r="C486">
        <v>1959</v>
      </c>
      <c r="D486" t="s">
        <v>23</v>
      </c>
      <c r="E486" t="s">
        <v>36</v>
      </c>
      <c r="F486" t="s">
        <v>674</v>
      </c>
      <c r="H486">
        <v>0</v>
      </c>
      <c r="I486">
        <v>1</v>
      </c>
      <c r="J486" s="61">
        <v>41492</v>
      </c>
      <c r="K486">
        <v>21</v>
      </c>
      <c r="L486">
        <v>620</v>
      </c>
      <c r="M486">
        <v>16</v>
      </c>
      <c r="N486">
        <v>165</v>
      </c>
      <c r="O486">
        <v>0</v>
      </c>
      <c r="P486">
        <v>24</v>
      </c>
      <c r="Q486">
        <v>82</v>
      </c>
      <c r="R486">
        <v>5</v>
      </c>
      <c r="S486">
        <v>5</v>
      </c>
      <c r="T486">
        <v>12</v>
      </c>
      <c r="U486">
        <v>5</v>
      </c>
      <c r="V486">
        <v>0</v>
      </c>
      <c r="W486">
        <v>0</v>
      </c>
      <c r="X486" t="s">
        <v>31</v>
      </c>
      <c r="Y486">
        <v>0</v>
      </c>
    </row>
    <row r="487" spans="2:25" x14ac:dyDescent="0.2">
      <c r="B487">
        <v>9284</v>
      </c>
      <c r="C487">
        <v>1959</v>
      </c>
      <c r="D487" t="s">
        <v>23</v>
      </c>
      <c r="E487" t="s">
        <v>36</v>
      </c>
      <c r="F487" t="s">
        <v>674</v>
      </c>
      <c r="H487">
        <v>0</v>
      </c>
      <c r="I487">
        <v>1</v>
      </c>
      <c r="J487" s="61">
        <v>41492</v>
      </c>
      <c r="K487">
        <v>21</v>
      </c>
      <c r="L487">
        <v>620</v>
      </c>
      <c r="M487">
        <v>16</v>
      </c>
      <c r="N487">
        <v>165</v>
      </c>
      <c r="O487">
        <v>0</v>
      </c>
      <c r="P487">
        <v>24</v>
      </c>
      <c r="Q487">
        <v>82</v>
      </c>
      <c r="R487">
        <v>5</v>
      </c>
      <c r="S487">
        <v>5</v>
      </c>
      <c r="T487">
        <v>12</v>
      </c>
      <c r="U487">
        <v>5</v>
      </c>
      <c r="V487">
        <v>0</v>
      </c>
      <c r="W487">
        <v>0</v>
      </c>
      <c r="X487" t="s">
        <v>27</v>
      </c>
      <c r="Y487">
        <v>0</v>
      </c>
    </row>
    <row r="488" spans="2:25" x14ac:dyDescent="0.2">
      <c r="B488">
        <v>8643</v>
      </c>
      <c r="C488">
        <v>1972</v>
      </c>
      <c r="D488" t="s">
        <v>23</v>
      </c>
      <c r="E488" t="s">
        <v>36</v>
      </c>
      <c r="F488" t="s">
        <v>675</v>
      </c>
      <c r="H488">
        <v>0</v>
      </c>
      <c r="I488">
        <v>0</v>
      </c>
      <c r="J488" s="60" t="s">
        <v>676</v>
      </c>
      <c r="K488">
        <v>21</v>
      </c>
      <c r="L488">
        <v>252</v>
      </c>
      <c r="M488">
        <v>98</v>
      </c>
      <c r="N488">
        <v>827</v>
      </c>
      <c r="O488">
        <v>219</v>
      </c>
      <c r="P488">
        <v>70</v>
      </c>
      <c r="Q488">
        <v>196</v>
      </c>
      <c r="R488">
        <v>1</v>
      </c>
      <c r="S488">
        <v>4</v>
      </c>
      <c r="T488">
        <v>12</v>
      </c>
      <c r="U488">
        <v>3</v>
      </c>
      <c r="V488">
        <v>0</v>
      </c>
      <c r="W488">
        <v>0</v>
      </c>
      <c r="X488" t="s">
        <v>50</v>
      </c>
      <c r="Y488">
        <v>0</v>
      </c>
    </row>
    <row r="489" spans="2:25" x14ac:dyDescent="0.2">
      <c r="B489">
        <v>1685</v>
      </c>
      <c r="C489">
        <v>1968</v>
      </c>
      <c r="D489" t="s">
        <v>40</v>
      </c>
      <c r="E489" t="s">
        <v>36</v>
      </c>
      <c r="F489" t="s">
        <v>677</v>
      </c>
      <c r="H489">
        <v>0</v>
      </c>
      <c r="I489">
        <v>0</v>
      </c>
      <c r="J489" s="60" t="s">
        <v>403</v>
      </c>
      <c r="K489">
        <v>21</v>
      </c>
      <c r="L489">
        <v>796</v>
      </c>
      <c r="M489">
        <v>14</v>
      </c>
      <c r="N489">
        <v>590</v>
      </c>
      <c r="O489">
        <v>38</v>
      </c>
      <c r="P489">
        <v>44</v>
      </c>
      <c r="Q489">
        <v>0</v>
      </c>
      <c r="R489">
        <v>1</v>
      </c>
      <c r="S489">
        <v>4</v>
      </c>
      <c r="T489">
        <v>13</v>
      </c>
      <c r="U489">
        <v>3</v>
      </c>
      <c r="V489">
        <v>0</v>
      </c>
      <c r="W489">
        <v>0</v>
      </c>
      <c r="X489" t="s">
        <v>31</v>
      </c>
      <c r="Y489">
        <v>1</v>
      </c>
    </row>
    <row r="490" spans="2:25" x14ac:dyDescent="0.2">
      <c r="B490">
        <v>2877</v>
      </c>
      <c r="C490">
        <v>1975</v>
      </c>
      <c r="D490" t="s">
        <v>53</v>
      </c>
      <c r="E490" t="s">
        <v>36</v>
      </c>
      <c r="F490" t="s">
        <v>678</v>
      </c>
      <c r="H490">
        <v>1</v>
      </c>
      <c r="I490">
        <v>1</v>
      </c>
      <c r="J490" s="60" t="s">
        <v>407</v>
      </c>
      <c r="K490">
        <v>21</v>
      </c>
      <c r="L490">
        <v>410</v>
      </c>
      <c r="M490">
        <v>0</v>
      </c>
      <c r="N490">
        <v>59</v>
      </c>
      <c r="O490">
        <v>19</v>
      </c>
      <c r="P490">
        <v>9</v>
      </c>
      <c r="Q490">
        <v>44</v>
      </c>
      <c r="R490">
        <v>10</v>
      </c>
      <c r="S490">
        <v>7</v>
      </c>
      <c r="T490">
        <v>8</v>
      </c>
      <c r="U490">
        <v>7</v>
      </c>
      <c r="V490">
        <v>0</v>
      </c>
      <c r="W490">
        <v>0</v>
      </c>
      <c r="X490" t="s">
        <v>67</v>
      </c>
      <c r="Y490">
        <v>0</v>
      </c>
    </row>
    <row r="491" spans="2:25" x14ac:dyDescent="0.2">
      <c r="B491">
        <v>8369</v>
      </c>
      <c r="C491">
        <v>1988</v>
      </c>
      <c r="D491" t="s">
        <v>23</v>
      </c>
      <c r="E491" t="s">
        <v>36</v>
      </c>
      <c r="F491" t="s">
        <v>679</v>
      </c>
      <c r="H491">
        <v>1</v>
      </c>
      <c r="I491">
        <v>0</v>
      </c>
      <c r="J491" s="61">
        <v>41132</v>
      </c>
      <c r="K491">
        <v>21</v>
      </c>
      <c r="L491">
        <v>1</v>
      </c>
      <c r="M491">
        <v>2</v>
      </c>
      <c r="N491">
        <v>7</v>
      </c>
      <c r="O491">
        <v>4</v>
      </c>
      <c r="P491">
        <v>3</v>
      </c>
      <c r="Q491">
        <v>11</v>
      </c>
      <c r="R491">
        <v>1</v>
      </c>
      <c r="S491">
        <v>0</v>
      </c>
      <c r="T491">
        <v>2</v>
      </c>
      <c r="U491">
        <v>8</v>
      </c>
      <c r="V491">
        <v>0</v>
      </c>
      <c r="W491">
        <v>0</v>
      </c>
      <c r="X491" t="s">
        <v>27</v>
      </c>
      <c r="Y491">
        <v>0</v>
      </c>
    </row>
    <row r="492" spans="2:25" x14ac:dyDescent="0.2">
      <c r="B492">
        <v>6233</v>
      </c>
      <c r="C492">
        <v>1977</v>
      </c>
      <c r="D492" t="s">
        <v>23</v>
      </c>
      <c r="E492" t="s">
        <v>32</v>
      </c>
      <c r="F492" t="s">
        <v>680</v>
      </c>
      <c r="H492">
        <v>0</v>
      </c>
      <c r="I492">
        <v>1</v>
      </c>
      <c r="J492" s="61">
        <v>41099</v>
      </c>
      <c r="K492">
        <v>21</v>
      </c>
      <c r="L492">
        <v>507</v>
      </c>
      <c r="M492">
        <v>19</v>
      </c>
      <c r="N492">
        <v>364</v>
      </c>
      <c r="O492">
        <v>25</v>
      </c>
      <c r="P492">
        <v>47</v>
      </c>
      <c r="Q492">
        <v>9</v>
      </c>
      <c r="R492">
        <v>3</v>
      </c>
      <c r="S492">
        <v>9</v>
      </c>
      <c r="T492">
        <v>10</v>
      </c>
      <c r="U492">
        <v>7</v>
      </c>
      <c r="V492">
        <v>0</v>
      </c>
      <c r="W492">
        <v>0</v>
      </c>
      <c r="X492" t="s">
        <v>27</v>
      </c>
      <c r="Y492">
        <v>0</v>
      </c>
    </row>
    <row r="493" spans="2:25" x14ac:dyDescent="0.2">
      <c r="B493">
        <v>195</v>
      </c>
      <c r="C493">
        <v>1973</v>
      </c>
      <c r="D493" t="s">
        <v>23</v>
      </c>
      <c r="E493" t="s">
        <v>28</v>
      </c>
      <c r="F493" t="s">
        <v>681</v>
      </c>
      <c r="H493">
        <v>1</v>
      </c>
      <c r="I493">
        <v>0</v>
      </c>
      <c r="J493" s="60" t="s">
        <v>192</v>
      </c>
      <c r="K493">
        <v>21</v>
      </c>
      <c r="L493">
        <v>125</v>
      </c>
      <c r="M493">
        <v>17</v>
      </c>
      <c r="N493">
        <v>52</v>
      </c>
      <c r="O493">
        <v>3</v>
      </c>
      <c r="P493">
        <v>19</v>
      </c>
      <c r="Q493">
        <v>30</v>
      </c>
      <c r="R493">
        <v>4</v>
      </c>
      <c r="S493">
        <v>5</v>
      </c>
      <c r="T493">
        <v>4</v>
      </c>
      <c r="U493">
        <v>8</v>
      </c>
      <c r="V493">
        <v>1</v>
      </c>
      <c r="W493">
        <v>0</v>
      </c>
      <c r="X493" t="s">
        <v>27</v>
      </c>
      <c r="Y493">
        <v>1</v>
      </c>
    </row>
    <row r="494" spans="2:25" x14ac:dyDescent="0.2">
      <c r="B494">
        <v>1501</v>
      </c>
      <c r="C494">
        <v>1983</v>
      </c>
      <c r="D494" t="s">
        <v>40</v>
      </c>
      <c r="E494" t="s">
        <v>32</v>
      </c>
      <c r="F494" t="s">
        <v>682</v>
      </c>
      <c r="H494">
        <v>0</v>
      </c>
      <c r="I494">
        <v>0</v>
      </c>
      <c r="J494" s="61">
        <v>41007</v>
      </c>
      <c r="K494">
        <v>21</v>
      </c>
      <c r="L494">
        <v>55</v>
      </c>
      <c r="M494">
        <v>16</v>
      </c>
      <c r="N494">
        <v>1622</v>
      </c>
      <c r="O494">
        <v>17</v>
      </c>
      <c r="P494">
        <v>3</v>
      </c>
      <c r="Q494">
        <v>4</v>
      </c>
      <c r="R494">
        <v>15</v>
      </c>
      <c r="S494">
        <v>0</v>
      </c>
      <c r="T494">
        <v>1</v>
      </c>
      <c r="U494">
        <v>0</v>
      </c>
      <c r="V494">
        <v>0</v>
      </c>
      <c r="W494">
        <v>0</v>
      </c>
      <c r="X494" t="s">
        <v>35</v>
      </c>
      <c r="Y494">
        <v>0</v>
      </c>
    </row>
    <row r="495" spans="2:25" x14ac:dyDescent="0.2">
      <c r="B495">
        <v>10846</v>
      </c>
      <c r="C495">
        <v>1979</v>
      </c>
      <c r="D495" t="s">
        <v>53</v>
      </c>
      <c r="E495" t="s">
        <v>32</v>
      </c>
      <c r="F495" t="s">
        <v>683</v>
      </c>
      <c r="H495">
        <v>1</v>
      </c>
      <c r="I495">
        <v>0</v>
      </c>
      <c r="J495" s="60" t="s">
        <v>607</v>
      </c>
      <c r="K495">
        <v>22</v>
      </c>
      <c r="L495">
        <v>327</v>
      </c>
      <c r="M495">
        <v>9</v>
      </c>
      <c r="N495">
        <v>125</v>
      </c>
      <c r="O495">
        <v>25</v>
      </c>
      <c r="P495">
        <v>4</v>
      </c>
      <c r="Q495">
        <v>139</v>
      </c>
      <c r="R495">
        <v>6</v>
      </c>
      <c r="S495">
        <v>7</v>
      </c>
      <c r="T495">
        <v>8</v>
      </c>
      <c r="U495">
        <v>7</v>
      </c>
      <c r="V495">
        <v>0</v>
      </c>
      <c r="W495">
        <v>0</v>
      </c>
      <c r="X495" t="s">
        <v>31</v>
      </c>
      <c r="Y495">
        <v>1</v>
      </c>
    </row>
    <row r="496" spans="2:25" x14ac:dyDescent="0.2">
      <c r="B496">
        <v>8341</v>
      </c>
      <c r="C496">
        <v>1970</v>
      </c>
      <c r="D496" t="s">
        <v>40</v>
      </c>
      <c r="E496" t="s">
        <v>32</v>
      </c>
      <c r="F496" t="s">
        <v>684</v>
      </c>
      <c r="H496">
        <v>1</v>
      </c>
      <c r="I496">
        <v>0</v>
      </c>
      <c r="J496" s="60" t="s">
        <v>685</v>
      </c>
      <c r="K496">
        <v>22</v>
      </c>
      <c r="L496">
        <v>15</v>
      </c>
      <c r="M496">
        <v>0</v>
      </c>
      <c r="N496">
        <v>6</v>
      </c>
      <c r="O496">
        <v>0</v>
      </c>
      <c r="P496">
        <v>1</v>
      </c>
      <c r="Q496">
        <v>12</v>
      </c>
      <c r="R496">
        <v>2</v>
      </c>
      <c r="S496">
        <v>1</v>
      </c>
      <c r="T496">
        <v>2</v>
      </c>
      <c r="U496">
        <v>7</v>
      </c>
      <c r="V496">
        <v>1</v>
      </c>
      <c r="W496">
        <v>0</v>
      </c>
      <c r="X496" t="s">
        <v>27</v>
      </c>
      <c r="Y496">
        <v>1</v>
      </c>
    </row>
    <row r="497" spans="2:25" x14ac:dyDescent="0.2">
      <c r="B497">
        <v>10766</v>
      </c>
      <c r="C497">
        <v>1965</v>
      </c>
      <c r="D497" t="s">
        <v>40</v>
      </c>
      <c r="E497" t="s">
        <v>32</v>
      </c>
      <c r="F497" t="s">
        <v>686</v>
      </c>
      <c r="H497">
        <v>0</v>
      </c>
      <c r="I497">
        <v>1</v>
      </c>
      <c r="J497" s="61">
        <v>41947</v>
      </c>
      <c r="K497">
        <v>22</v>
      </c>
      <c r="L497">
        <v>397</v>
      </c>
      <c r="M497">
        <v>19</v>
      </c>
      <c r="N497">
        <v>69</v>
      </c>
      <c r="O497">
        <v>12</v>
      </c>
      <c r="P497">
        <v>0</v>
      </c>
      <c r="Q497">
        <v>9</v>
      </c>
      <c r="R497">
        <v>1</v>
      </c>
      <c r="S497">
        <v>4</v>
      </c>
      <c r="T497">
        <v>8</v>
      </c>
      <c r="U497">
        <v>2</v>
      </c>
      <c r="V497">
        <v>0</v>
      </c>
      <c r="W497">
        <v>0</v>
      </c>
      <c r="X497" t="s">
        <v>27</v>
      </c>
      <c r="Y497">
        <v>0</v>
      </c>
    </row>
    <row r="498" spans="2:25" x14ac:dyDescent="0.2">
      <c r="B498">
        <v>9971</v>
      </c>
      <c r="C498">
        <v>1965</v>
      </c>
      <c r="D498" t="s">
        <v>40</v>
      </c>
      <c r="E498" t="s">
        <v>32</v>
      </c>
      <c r="F498" t="s">
        <v>686</v>
      </c>
      <c r="H498">
        <v>0</v>
      </c>
      <c r="I498">
        <v>1</v>
      </c>
      <c r="J498" s="61">
        <v>41947</v>
      </c>
      <c r="K498">
        <v>22</v>
      </c>
      <c r="L498">
        <v>397</v>
      </c>
      <c r="M498">
        <v>19</v>
      </c>
      <c r="N498">
        <v>69</v>
      </c>
      <c r="O498">
        <v>12</v>
      </c>
      <c r="P498">
        <v>0</v>
      </c>
      <c r="Q498">
        <v>9</v>
      </c>
      <c r="R498">
        <v>1</v>
      </c>
      <c r="S498">
        <v>4</v>
      </c>
      <c r="T498">
        <v>8</v>
      </c>
      <c r="U498">
        <v>2</v>
      </c>
      <c r="V498">
        <v>0</v>
      </c>
      <c r="W498">
        <v>0</v>
      </c>
      <c r="X498" t="s">
        <v>67</v>
      </c>
      <c r="Y498">
        <v>0</v>
      </c>
    </row>
    <row r="499" spans="2:25" x14ac:dyDescent="0.2">
      <c r="B499">
        <v>1740</v>
      </c>
      <c r="C499">
        <v>1945</v>
      </c>
      <c r="D499" t="s">
        <v>23</v>
      </c>
      <c r="E499" t="s">
        <v>32</v>
      </c>
      <c r="F499" t="s">
        <v>687</v>
      </c>
      <c r="H499">
        <v>0</v>
      </c>
      <c r="I499">
        <v>0</v>
      </c>
      <c r="J499" s="61">
        <v>41824</v>
      </c>
      <c r="K499">
        <v>22</v>
      </c>
      <c r="L499">
        <v>760</v>
      </c>
      <c r="M499">
        <v>38</v>
      </c>
      <c r="N499">
        <v>104</v>
      </c>
      <c r="O499">
        <v>50</v>
      </c>
      <c r="P499">
        <v>9</v>
      </c>
      <c r="Q499">
        <v>38</v>
      </c>
      <c r="R499">
        <v>2</v>
      </c>
      <c r="S499">
        <v>7</v>
      </c>
      <c r="T499">
        <v>4</v>
      </c>
      <c r="U499">
        <v>4</v>
      </c>
      <c r="V499">
        <v>0</v>
      </c>
      <c r="W499">
        <v>0</v>
      </c>
      <c r="X499" t="s">
        <v>27</v>
      </c>
      <c r="Y499">
        <v>1</v>
      </c>
    </row>
    <row r="500" spans="2:25" x14ac:dyDescent="0.2">
      <c r="B500">
        <v>8737</v>
      </c>
      <c r="C500">
        <v>1979</v>
      </c>
      <c r="D500" t="s">
        <v>23</v>
      </c>
      <c r="E500" t="s">
        <v>24</v>
      </c>
      <c r="F500" t="s">
        <v>688</v>
      </c>
      <c r="H500">
        <v>0</v>
      </c>
      <c r="I500">
        <v>1</v>
      </c>
      <c r="J500" s="61">
        <v>41763</v>
      </c>
      <c r="K500">
        <v>22</v>
      </c>
      <c r="L500">
        <v>29</v>
      </c>
      <c r="M500">
        <v>1</v>
      </c>
      <c r="N500">
        <v>9</v>
      </c>
      <c r="O500">
        <v>2</v>
      </c>
      <c r="P500">
        <v>0</v>
      </c>
      <c r="Q500">
        <v>2</v>
      </c>
      <c r="R500">
        <v>1</v>
      </c>
      <c r="S500">
        <v>2</v>
      </c>
      <c r="T500">
        <v>3</v>
      </c>
      <c r="U500">
        <v>3</v>
      </c>
      <c r="V500">
        <v>0</v>
      </c>
      <c r="W500">
        <v>0</v>
      </c>
      <c r="X500" t="s">
        <v>27</v>
      </c>
      <c r="Y500">
        <v>0</v>
      </c>
    </row>
    <row r="501" spans="2:25" x14ac:dyDescent="0.2">
      <c r="B501">
        <v>6466</v>
      </c>
      <c r="C501">
        <v>1966</v>
      </c>
      <c r="D501" t="s">
        <v>40</v>
      </c>
      <c r="E501" t="s">
        <v>32</v>
      </c>
      <c r="F501" t="s">
        <v>689</v>
      </c>
      <c r="H501">
        <v>1</v>
      </c>
      <c r="I501">
        <v>1</v>
      </c>
      <c r="J501" s="61">
        <v>41976</v>
      </c>
      <c r="K501">
        <v>22</v>
      </c>
      <c r="L501">
        <v>105</v>
      </c>
      <c r="M501">
        <v>0</v>
      </c>
      <c r="N501">
        <v>9</v>
      </c>
      <c r="O501">
        <v>2</v>
      </c>
      <c r="P501">
        <v>1</v>
      </c>
      <c r="Q501">
        <v>4</v>
      </c>
      <c r="R501">
        <v>3</v>
      </c>
      <c r="S501">
        <v>2</v>
      </c>
      <c r="T501">
        <v>4</v>
      </c>
      <c r="U501">
        <v>3</v>
      </c>
      <c r="V501">
        <v>0</v>
      </c>
      <c r="W501">
        <v>0</v>
      </c>
      <c r="X501" t="s">
        <v>27</v>
      </c>
      <c r="Y501">
        <v>0</v>
      </c>
    </row>
    <row r="502" spans="2:25" x14ac:dyDescent="0.2">
      <c r="B502">
        <v>10430</v>
      </c>
      <c r="C502">
        <v>1974</v>
      </c>
      <c r="D502" t="s">
        <v>23</v>
      </c>
      <c r="E502" t="s">
        <v>24</v>
      </c>
      <c r="F502" t="s">
        <v>690</v>
      </c>
      <c r="H502">
        <v>1</v>
      </c>
      <c r="I502">
        <v>1</v>
      </c>
      <c r="J502" s="61">
        <v>41527</v>
      </c>
      <c r="K502">
        <v>22</v>
      </c>
      <c r="L502">
        <v>1126</v>
      </c>
      <c r="M502">
        <v>28</v>
      </c>
      <c r="N502">
        <v>211</v>
      </c>
      <c r="O502">
        <v>37</v>
      </c>
      <c r="P502">
        <v>28</v>
      </c>
      <c r="Q502">
        <v>42</v>
      </c>
      <c r="R502">
        <v>3</v>
      </c>
      <c r="S502">
        <v>4</v>
      </c>
      <c r="T502">
        <v>4</v>
      </c>
      <c r="U502">
        <v>5</v>
      </c>
      <c r="V502">
        <v>0</v>
      </c>
      <c r="W502">
        <v>0</v>
      </c>
      <c r="X502" t="s">
        <v>38</v>
      </c>
      <c r="Y502">
        <v>3</v>
      </c>
    </row>
    <row r="503" spans="2:25" x14ac:dyDescent="0.2">
      <c r="B503">
        <v>8773</v>
      </c>
      <c r="C503">
        <v>1972</v>
      </c>
      <c r="D503" t="s">
        <v>53</v>
      </c>
      <c r="E503" t="s">
        <v>36</v>
      </c>
      <c r="F503" t="s">
        <v>691</v>
      </c>
      <c r="H503">
        <v>0</v>
      </c>
      <c r="I503">
        <v>1</v>
      </c>
      <c r="J503" s="60" t="s">
        <v>433</v>
      </c>
      <c r="K503">
        <v>22</v>
      </c>
      <c r="L503">
        <v>280</v>
      </c>
      <c r="M503">
        <v>0</v>
      </c>
      <c r="N503">
        <v>18</v>
      </c>
      <c r="O503">
        <v>0</v>
      </c>
      <c r="P503">
        <v>0</v>
      </c>
      <c r="Q503">
        <v>24</v>
      </c>
      <c r="R503">
        <v>3</v>
      </c>
      <c r="S503">
        <v>5</v>
      </c>
      <c r="T503">
        <v>6</v>
      </c>
      <c r="U503">
        <v>7</v>
      </c>
      <c r="V503">
        <v>0</v>
      </c>
      <c r="W503">
        <v>0</v>
      </c>
      <c r="X503" t="s">
        <v>35</v>
      </c>
      <c r="Y503">
        <v>1</v>
      </c>
    </row>
    <row r="504" spans="2:25" x14ac:dyDescent="0.2">
      <c r="B504">
        <v>2371</v>
      </c>
      <c r="C504">
        <v>1973</v>
      </c>
      <c r="D504" t="s">
        <v>23</v>
      </c>
      <c r="E504" t="s">
        <v>32</v>
      </c>
      <c r="F504" t="s">
        <v>692</v>
      </c>
      <c r="H504">
        <v>1</v>
      </c>
      <c r="I504">
        <v>1</v>
      </c>
      <c r="J504" s="60" t="s">
        <v>693</v>
      </c>
      <c r="K504">
        <v>22</v>
      </c>
      <c r="L504">
        <v>39</v>
      </c>
      <c r="M504">
        <v>1</v>
      </c>
      <c r="N504">
        <v>22</v>
      </c>
      <c r="O504">
        <v>3</v>
      </c>
      <c r="P504">
        <v>4</v>
      </c>
      <c r="Q504">
        <v>12</v>
      </c>
      <c r="R504">
        <v>3</v>
      </c>
      <c r="S504">
        <v>2</v>
      </c>
      <c r="T504">
        <v>4</v>
      </c>
      <c r="U504">
        <v>7</v>
      </c>
      <c r="V504">
        <v>0</v>
      </c>
      <c r="W504">
        <v>0</v>
      </c>
      <c r="X504" t="s">
        <v>46</v>
      </c>
      <c r="Y504">
        <v>0</v>
      </c>
    </row>
    <row r="505" spans="2:25" x14ac:dyDescent="0.2">
      <c r="B505">
        <v>7786</v>
      </c>
      <c r="C505">
        <v>1987</v>
      </c>
      <c r="D505" t="s">
        <v>40</v>
      </c>
      <c r="E505" t="s">
        <v>28</v>
      </c>
      <c r="F505" t="s">
        <v>694</v>
      </c>
      <c r="H505">
        <v>1</v>
      </c>
      <c r="I505">
        <v>0</v>
      </c>
      <c r="J505" s="60" t="s">
        <v>695</v>
      </c>
      <c r="K505">
        <v>22</v>
      </c>
      <c r="L505">
        <v>68</v>
      </c>
      <c r="M505">
        <v>7</v>
      </c>
      <c r="N505">
        <v>59</v>
      </c>
      <c r="O505">
        <v>10</v>
      </c>
      <c r="P505">
        <v>5</v>
      </c>
      <c r="Q505">
        <v>11</v>
      </c>
      <c r="R505">
        <v>4</v>
      </c>
      <c r="S505">
        <v>3</v>
      </c>
      <c r="T505">
        <v>4</v>
      </c>
      <c r="U505">
        <v>8</v>
      </c>
      <c r="V505">
        <v>0</v>
      </c>
      <c r="W505">
        <v>0</v>
      </c>
      <c r="X505" t="s">
        <v>27</v>
      </c>
      <c r="Y505">
        <v>0</v>
      </c>
    </row>
    <row r="506" spans="2:25" x14ac:dyDescent="0.2">
      <c r="B506">
        <v>4088</v>
      </c>
      <c r="C506">
        <v>1963</v>
      </c>
      <c r="D506" t="s">
        <v>40</v>
      </c>
      <c r="E506" t="s">
        <v>36</v>
      </c>
      <c r="F506" t="s">
        <v>696</v>
      </c>
      <c r="H506">
        <v>0</v>
      </c>
      <c r="I506">
        <v>1</v>
      </c>
      <c r="J506" s="61">
        <v>41072</v>
      </c>
      <c r="K506">
        <v>22</v>
      </c>
      <c r="L506">
        <v>108</v>
      </c>
      <c r="M506">
        <v>1</v>
      </c>
      <c r="N506">
        <v>28</v>
      </c>
      <c r="O506">
        <v>13</v>
      </c>
      <c r="P506">
        <v>1</v>
      </c>
      <c r="Q506">
        <v>4</v>
      </c>
      <c r="R506">
        <v>2</v>
      </c>
      <c r="S506">
        <v>3</v>
      </c>
      <c r="T506">
        <v>4</v>
      </c>
      <c r="U506">
        <v>8</v>
      </c>
      <c r="V506">
        <v>0</v>
      </c>
      <c r="W506">
        <v>0</v>
      </c>
      <c r="X506" t="s">
        <v>27</v>
      </c>
      <c r="Y506">
        <v>0</v>
      </c>
    </row>
    <row r="507" spans="2:25" x14ac:dyDescent="0.2">
      <c r="B507">
        <v>4971</v>
      </c>
      <c r="C507">
        <v>1963</v>
      </c>
      <c r="D507" t="s">
        <v>40</v>
      </c>
      <c r="E507" t="s">
        <v>36</v>
      </c>
      <c r="F507" t="s">
        <v>696</v>
      </c>
      <c r="H507">
        <v>0</v>
      </c>
      <c r="I507">
        <v>1</v>
      </c>
      <c r="J507" s="61">
        <v>41072</v>
      </c>
      <c r="K507">
        <v>22</v>
      </c>
      <c r="L507">
        <v>108</v>
      </c>
      <c r="M507">
        <v>1</v>
      </c>
      <c r="N507">
        <v>28</v>
      </c>
      <c r="O507">
        <v>13</v>
      </c>
      <c r="P507">
        <v>1</v>
      </c>
      <c r="Q507">
        <v>4</v>
      </c>
      <c r="R507">
        <v>2</v>
      </c>
      <c r="S507">
        <v>3</v>
      </c>
      <c r="T507">
        <v>4</v>
      </c>
      <c r="U507">
        <v>8</v>
      </c>
      <c r="V507">
        <v>0</v>
      </c>
      <c r="W507">
        <v>0</v>
      </c>
      <c r="X507" t="s">
        <v>67</v>
      </c>
      <c r="Y507">
        <v>0</v>
      </c>
    </row>
    <row r="508" spans="2:25" x14ac:dyDescent="0.2">
      <c r="B508">
        <v>10560</v>
      </c>
      <c r="C508">
        <v>1981</v>
      </c>
      <c r="D508" t="s">
        <v>40</v>
      </c>
      <c r="E508" t="s">
        <v>28</v>
      </c>
      <c r="F508" t="s">
        <v>697</v>
      </c>
      <c r="H508">
        <v>1</v>
      </c>
      <c r="I508">
        <v>0</v>
      </c>
      <c r="J508" s="60" t="s">
        <v>26</v>
      </c>
      <c r="K508">
        <v>23</v>
      </c>
      <c r="L508">
        <v>16</v>
      </c>
      <c r="M508">
        <v>1</v>
      </c>
      <c r="N508">
        <v>2</v>
      </c>
      <c r="O508">
        <v>0</v>
      </c>
      <c r="P508">
        <v>0</v>
      </c>
      <c r="Q508">
        <v>1</v>
      </c>
      <c r="R508">
        <v>1</v>
      </c>
      <c r="S508">
        <v>1</v>
      </c>
      <c r="T508">
        <v>3</v>
      </c>
      <c r="U508">
        <v>5</v>
      </c>
      <c r="V508">
        <v>0</v>
      </c>
      <c r="W508">
        <v>0</v>
      </c>
      <c r="X508" t="s">
        <v>27</v>
      </c>
      <c r="Y508">
        <v>0</v>
      </c>
    </row>
    <row r="509" spans="2:25" x14ac:dyDescent="0.2">
      <c r="B509">
        <v>6892</v>
      </c>
      <c r="C509">
        <v>1969</v>
      </c>
      <c r="D509" t="s">
        <v>23</v>
      </c>
      <c r="E509" t="s">
        <v>24</v>
      </c>
      <c r="F509" t="s">
        <v>698</v>
      </c>
      <c r="H509">
        <v>0</v>
      </c>
      <c r="I509">
        <v>1</v>
      </c>
      <c r="J509" s="61">
        <v>41704</v>
      </c>
      <c r="K509">
        <v>23</v>
      </c>
      <c r="L509">
        <v>641</v>
      </c>
      <c r="M509">
        <v>7</v>
      </c>
      <c r="N509">
        <v>56</v>
      </c>
      <c r="O509">
        <v>0</v>
      </c>
      <c r="P509">
        <v>0</v>
      </c>
      <c r="Q509">
        <v>28</v>
      </c>
      <c r="R509">
        <v>8</v>
      </c>
      <c r="S509">
        <v>10</v>
      </c>
      <c r="T509">
        <v>6</v>
      </c>
      <c r="U509">
        <v>8</v>
      </c>
      <c r="V509">
        <v>0</v>
      </c>
      <c r="W509">
        <v>0</v>
      </c>
      <c r="X509" t="s">
        <v>27</v>
      </c>
      <c r="Y509">
        <v>2</v>
      </c>
    </row>
    <row r="510" spans="2:25" x14ac:dyDescent="0.2">
      <c r="B510">
        <v>1818</v>
      </c>
      <c r="C510">
        <v>1972</v>
      </c>
      <c r="D510" t="s">
        <v>40</v>
      </c>
      <c r="E510" t="s">
        <v>36</v>
      </c>
      <c r="F510" t="s">
        <v>700</v>
      </c>
      <c r="H510">
        <v>1</v>
      </c>
      <c r="I510">
        <v>0</v>
      </c>
      <c r="J510" s="60" t="s">
        <v>701</v>
      </c>
      <c r="K510">
        <v>23</v>
      </c>
      <c r="L510">
        <v>25</v>
      </c>
      <c r="M510">
        <v>0</v>
      </c>
      <c r="N510">
        <v>8</v>
      </c>
      <c r="O510">
        <v>0</v>
      </c>
      <c r="P510">
        <v>1</v>
      </c>
      <c r="Q510">
        <v>4</v>
      </c>
      <c r="R510">
        <v>1</v>
      </c>
      <c r="S510">
        <v>2</v>
      </c>
      <c r="T510">
        <v>2</v>
      </c>
      <c r="U510">
        <v>9</v>
      </c>
      <c r="V510">
        <v>0</v>
      </c>
      <c r="W510">
        <v>0</v>
      </c>
      <c r="X510" t="s">
        <v>31</v>
      </c>
      <c r="Y510">
        <v>0</v>
      </c>
    </row>
    <row r="511" spans="2:25" x14ac:dyDescent="0.2">
      <c r="B511">
        <v>9485</v>
      </c>
      <c r="C511">
        <v>1987</v>
      </c>
      <c r="D511" t="s">
        <v>40</v>
      </c>
      <c r="E511" t="s">
        <v>32</v>
      </c>
      <c r="F511" t="s">
        <v>702</v>
      </c>
      <c r="H511">
        <v>0</v>
      </c>
      <c r="I511">
        <v>0</v>
      </c>
      <c r="J511" s="61">
        <v>41915</v>
      </c>
      <c r="K511">
        <v>23</v>
      </c>
      <c r="L511">
        <v>102</v>
      </c>
      <c r="M511">
        <v>9</v>
      </c>
      <c r="N511">
        <v>49</v>
      </c>
      <c r="O511">
        <v>24</v>
      </c>
      <c r="P511">
        <v>3</v>
      </c>
      <c r="Q511">
        <v>12</v>
      </c>
      <c r="R511">
        <v>1</v>
      </c>
      <c r="S511">
        <v>2</v>
      </c>
      <c r="T511">
        <v>6</v>
      </c>
      <c r="U511">
        <v>4</v>
      </c>
      <c r="V511">
        <v>0</v>
      </c>
      <c r="W511">
        <v>0</v>
      </c>
      <c r="X511" t="s">
        <v>67</v>
      </c>
      <c r="Y511">
        <v>0</v>
      </c>
    </row>
    <row r="512" spans="2:25" x14ac:dyDescent="0.2">
      <c r="B512">
        <v>6646</v>
      </c>
      <c r="C512">
        <v>1985</v>
      </c>
      <c r="D512" t="s">
        <v>23</v>
      </c>
      <c r="E512" t="s">
        <v>36</v>
      </c>
      <c r="F512" t="s">
        <v>703</v>
      </c>
      <c r="H512">
        <v>1</v>
      </c>
      <c r="I512">
        <v>0</v>
      </c>
      <c r="J512" s="61">
        <v>41642</v>
      </c>
      <c r="K512">
        <v>23</v>
      </c>
      <c r="L512">
        <v>3</v>
      </c>
      <c r="M512">
        <v>0</v>
      </c>
      <c r="N512">
        <v>5</v>
      </c>
      <c r="O512">
        <v>13</v>
      </c>
      <c r="P512">
        <v>0</v>
      </c>
      <c r="Q512">
        <v>1</v>
      </c>
      <c r="R512">
        <v>1</v>
      </c>
      <c r="S512">
        <v>1</v>
      </c>
      <c r="T512">
        <v>3</v>
      </c>
      <c r="U512">
        <v>6</v>
      </c>
      <c r="V512">
        <v>0</v>
      </c>
      <c r="W512">
        <v>0</v>
      </c>
      <c r="X512" t="s">
        <v>31</v>
      </c>
      <c r="Y512">
        <v>0</v>
      </c>
    </row>
    <row r="513" spans="2:25" x14ac:dyDescent="0.2">
      <c r="B513">
        <v>4248</v>
      </c>
      <c r="C513">
        <v>1961</v>
      </c>
      <c r="D513" t="s">
        <v>53</v>
      </c>
      <c r="E513" t="s">
        <v>28</v>
      </c>
      <c r="F513" t="s">
        <v>704</v>
      </c>
      <c r="H513">
        <v>0</v>
      </c>
      <c r="I513">
        <v>0</v>
      </c>
      <c r="J513" s="60" t="s">
        <v>705</v>
      </c>
      <c r="K513">
        <v>23</v>
      </c>
      <c r="L513">
        <v>1000</v>
      </c>
      <c r="M513">
        <v>19</v>
      </c>
      <c r="N513">
        <v>711</v>
      </c>
      <c r="O513">
        <v>125</v>
      </c>
      <c r="P513">
        <v>115</v>
      </c>
      <c r="Q513">
        <v>38</v>
      </c>
      <c r="R513">
        <v>0</v>
      </c>
      <c r="S513">
        <v>4</v>
      </c>
      <c r="T513">
        <v>9</v>
      </c>
      <c r="U513">
        <v>1</v>
      </c>
      <c r="V513">
        <v>0</v>
      </c>
      <c r="W513">
        <v>0</v>
      </c>
      <c r="X513" t="s">
        <v>27</v>
      </c>
      <c r="Y513">
        <v>1</v>
      </c>
    </row>
    <row r="514" spans="2:25" x14ac:dyDescent="0.2">
      <c r="B514">
        <v>7451</v>
      </c>
      <c r="C514">
        <v>1961</v>
      </c>
      <c r="D514" t="s">
        <v>53</v>
      </c>
      <c r="E514" t="s">
        <v>28</v>
      </c>
      <c r="F514" t="s">
        <v>704</v>
      </c>
      <c r="H514">
        <v>0</v>
      </c>
      <c r="I514">
        <v>0</v>
      </c>
      <c r="J514" s="60" t="s">
        <v>705</v>
      </c>
      <c r="K514">
        <v>23</v>
      </c>
      <c r="L514">
        <v>1000</v>
      </c>
      <c r="M514">
        <v>19</v>
      </c>
      <c r="N514">
        <v>711</v>
      </c>
      <c r="O514">
        <v>125</v>
      </c>
      <c r="P514">
        <v>115</v>
      </c>
      <c r="Q514">
        <v>38</v>
      </c>
      <c r="R514">
        <v>0</v>
      </c>
      <c r="S514">
        <v>4</v>
      </c>
      <c r="T514">
        <v>9</v>
      </c>
      <c r="U514">
        <v>1</v>
      </c>
      <c r="V514">
        <v>0</v>
      </c>
      <c r="W514">
        <v>0</v>
      </c>
      <c r="X514" t="s">
        <v>27</v>
      </c>
      <c r="Y514">
        <v>1</v>
      </c>
    </row>
    <row r="515" spans="2:25" x14ac:dyDescent="0.2">
      <c r="B515">
        <v>7861</v>
      </c>
      <c r="C515">
        <v>1953</v>
      </c>
      <c r="D515" t="s">
        <v>53</v>
      </c>
      <c r="E515" t="s">
        <v>32</v>
      </c>
      <c r="F515" t="s">
        <v>706</v>
      </c>
      <c r="H515">
        <v>0</v>
      </c>
      <c r="I515">
        <v>1</v>
      </c>
      <c r="J515" s="61">
        <v>41761</v>
      </c>
      <c r="K515">
        <v>23</v>
      </c>
      <c r="L515">
        <v>820</v>
      </c>
      <c r="M515">
        <v>57</v>
      </c>
      <c r="N515">
        <v>242</v>
      </c>
      <c r="O515">
        <v>45</v>
      </c>
      <c r="P515">
        <v>0</v>
      </c>
      <c r="Q515">
        <v>11</v>
      </c>
      <c r="R515">
        <v>2</v>
      </c>
      <c r="S515">
        <v>8</v>
      </c>
      <c r="T515">
        <v>6</v>
      </c>
      <c r="U515">
        <v>4</v>
      </c>
      <c r="V515">
        <v>0</v>
      </c>
      <c r="W515">
        <v>0</v>
      </c>
      <c r="X515" t="s">
        <v>27</v>
      </c>
      <c r="Y515">
        <v>0</v>
      </c>
    </row>
    <row r="516" spans="2:25" x14ac:dyDescent="0.2">
      <c r="B516">
        <v>5232</v>
      </c>
      <c r="C516">
        <v>1966</v>
      </c>
      <c r="D516" t="s">
        <v>23</v>
      </c>
      <c r="E516" t="s">
        <v>32</v>
      </c>
      <c r="F516" t="s">
        <v>707</v>
      </c>
      <c r="H516">
        <v>0</v>
      </c>
      <c r="I516">
        <v>1</v>
      </c>
      <c r="J516" s="60" t="s">
        <v>708</v>
      </c>
      <c r="K516">
        <v>23</v>
      </c>
      <c r="L516">
        <v>86</v>
      </c>
      <c r="M516">
        <v>12</v>
      </c>
      <c r="N516">
        <v>75</v>
      </c>
      <c r="O516">
        <v>33</v>
      </c>
      <c r="P516">
        <v>15</v>
      </c>
      <c r="Q516">
        <v>6</v>
      </c>
      <c r="R516">
        <v>1</v>
      </c>
      <c r="S516">
        <v>4</v>
      </c>
      <c r="T516">
        <v>5</v>
      </c>
      <c r="U516">
        <v>4</v>
      </c>
      <c r="V516">
        <v>0</v>
      </c>
      <c r="W516">
        <v>0</v>
      </c>
      <c r="X516" t="s">
        <v>27</v>
      </c>
      <c r="Y516">
        <v>0</v>
      </c>
    </row>
    <row r="517" spans="2:25" x14ac:dyDescent="0.2">
      <c r="B517">
        <v>3011</v>
      </c>
      <c r="C517">
        <v>1966</v>
      </c>
      <c r="D517" t="s">
        <v>23</v>
      </c>
      <c r="E517" t="s">
        <v>32</v>
      </c>
      <c r="F517" t="s">
        <v>707</v>
      </c>
      <c r="H517">
        <v>0</v>
      </c>
      <c r="I517">
        <v>1</v>
      </c>
      <c r="J517" s="60" t="s">
        <v>708</v>
      </c>
      <c r="K517">
        <v>23</v>
      </c>
      <c r="L517">
        <v>86</v>
      </c>
      <c r="M517">
        <v>12</v>
      </c>
      <c r="N517">
        <v>75</v>
      </c>
      <c r="O517">
        <v>33</v>
      </c>
      <c r="P517">
        <v>15</v>
      </c>
      <c r="Q517">
        <v>6</v>
      </c>
      <c r="R517">
        <v>1</v>
      </c>
      <c r="S517">
        <v>4</v>
      </c>
      <c r="T517">
        <v>5</v>
      </c>
      <c r="U517">
        <v>4</v>
      </c>
      <c r="V517">
        <v>0</v>
      </c>
      <c r="W517">
        <v>0</v>
      </c>
      <c r="X517" t="s">
        <v>67</v>
      </c>
      <c r="Y517">
        <v>0</v>
      </c>
    </row>
    <row r="518" spans="2:25" x14ac:dyDescent="0.2">
      <c r="B518">
        <v>5758</v>
      </c>
      <c r="C518">
        <v>1983</v>
      </c>
      <c r="D518" t="s">
        <v>23</v>
      </c>
      <c r="E518" t="s">
        <v>32</v>
      </c>
      <c r="F518" t="s">
        <v>709</v>
      </c>
      <c r="H518">
        <v>0</v>
      </c>
      <c r="I518">
        <v>0</v>
      </c>
      <c r="J518" s="60" t="s">
        <v>710</v>
      </c>
      <c r="K518">
        <v>23</v>
      </c>
      <c r="L518">
        <v>1074</v>
      </c>
      <c r="M518">
        <v>0</v>
      </c>
      <c r="N518">
        <v>69</v>
      </c>
      <c r="O518">
        <v>0</v>
      </c>
      <c r="P518">
        <v>0</v>
      </c>
      <c r="Q518">
        <v>46</v>
      </c>
      <c r="R518">
        <v>1</v>
      </c>
      <c r="S518">
        <v>10</v>
      </c>
      <c r="T518">
        <v>13</v>
      </c>
      <c r="U518">
        <v>6</v>
      </c>
      <c r="V518">
        <v>1</v>
      </c>
      <c r="W518">
        <v>0</v>
      </c>
      <c r="X518" t="s">
        <v>27</v>
      </c>
      <c r="Y518">
        <v>4</v>
      </c>
    </row>
    <row r="519" spans="2:25" x14ac:dyDescent="0.2">
      <c r="B519">
        <v>2173</v>
      </c>
      <c r="C519">
        <v>1953</v>
      </c>
      <c r="D519" t="s">
        <v>23</v>
      </c>
      <c r="E519" t="s">
        <v>55</v>
      </c>
      <c r="F519" t="s">
        <v>711</v>
      </c>
      <c r="H519">
        <v>0</v>
      </c>
      <c r="I519">
        <v>1</v>
      </c>
      <c r="J519" s="60" t="s">
        <v>58</v>
      </c>
      <c r="K519">
        <v>23</v>
      </c>
      <c r="L519">
        <v>13</v>
      </c>
      <c r="M519">
        <v>6</v>
      </c>
      <c r="N519">
        <v>7</v>
      </c>
      <c r="O519">
        <v>0</v>
      </c>
      <c r="P519">
        <v>3</v>
      </c>
      <c r="Q519">
        <v>3</v>
      </c>
      <c r="R519">
        <v>1</v>
      </c>
      <c r="S519">
        <v>1</v>
      </c>
      <c r="T519">
        <v>3</v>
      </c>
      <c r="U519">
        <v>6</v>
      </c>
      <c r="V519">
        <v>0</v>
      </c>
      <c r="W519">
        <v>0</v>
      </c>
      <c r="X519" t="s">
        <v>27</v>
      </c>
      <c r="Y519">
        <v>0</v>
      </c>
    </row>
    <row r="520" spans="2:25" x14ac:dyDescent="0.2">
      <c r="B520">
        <v>10711</v>
      </c>
      <c r="C520">
        <v>1946</v>
      </c>
      <c r="D520" t="s">
        <v>23</v>
      </c>
      <c r="E520" t="s">
        <v>32</v>
      </c>
      <c r="F520" t="s">
        <v>712</v>
      </c>
      <c r="H520">
        <v>0</v>
      </c>
      <c r="I520">
        <v>0</v>
      </c>
      <c r="J520" s="61">
        <v>41315</v>
      </c>
      <c r="K520">
        <v>23</v>
      </c>
      <c r="L520">
        <v>217</v>
      </c>
      <c r="M520">
        <v>77</v>
      </c>
      <c r="N520">
        <v>373</v>
      </c>
      <c r="O520">
        <v>111</v>
      </c>
      <c r="P520">
        <v>23</v>
      </c>
      <c r="Q520">
        <v>93</v>
      </c>
      <c r="R520">
        <v>1</v>
      </c>
      <c r="S520">
        <v>3</v>
      </c>
      <c r="T520">
        <v>12</v>
      </c>
      <c r="U520">
        <v>1</v>
      </c>
      <c r="V520">
        <v>0</v>
      </c>
      <c r="W520">
        <v>0</v>
      </c>
      <c r="X520" t="s">
        <v>67</v>
      </c>
      <c r="Y520">
        <v>0</v>
      </c>
    </row>
    <row r="521" spans="2:25" x14ac:dyDescent="0.2">
      <c r="B521">
        <v>2782</v>
      </c>
      <c r="C521">
        <v>1962</v>
      </c>
      <c r="D521" t="s">
        <v>40</v>
      </c>
      <c r="E521" t="s">
        <v>32</v>
      </c>
      <c r="F521" t="s">
        <v>713</v>
      </c>
      <c r="H521">
        <v>0</v>
      </c>
      <c r="I521">
        <v>1</v>
      </c>
      <c r="J521" s="61">
        <v>41585</v>
      </c>
      <c r="K521">
        <v>23</v>
      </c>
      <c r="L521">
        <v>352</v>
      </c>
      <c r="M521">
        <v>0</v>
      </c>
      <c r="N521">
        <v>27</v>
      </c>
      <c r="O521">
        <v>10</v>
      </c>
      <c r="P521">
        <v>0</v>
      </c>
      <c r="Q521">
        <v>15</v>
      </c>
      <c r="R521">
        <v>3</v>
      </c>
      <c r="S521">
        <v>6</v>
      </c>
      <c r="T521">
        <v>7</v>
      </c>
      <c r="U521">
        <v>6</v>
      </c>
      <c r="V521">
        <v>0</v>
      </c>
      <c r="W521">
        <v>0</v>
      </c>
      <c r="X521" t="s">
        <v>27</v>
      </c>
      <c r="Y521">
        <v>0</v>
      </c>
    </row>
    <row r="522" spans="2:25" x14ac:dyDescent="0.2">
      <c r="B522">
        <v>9432</v>
      </c>
      <c r="C522">
        <v>1978</v>
      </c>
      <c r="D522" t="s">
        <v>23</v>
      </c>
      <c r="E522" t="s">
        <v>36</v>
      </c>
      <c r="F522" t="s">
        <v>714</v>
      </c>
      <c r="H522">
        <v>1</v>
      </c>
      <c r="I522">
        <v>0</v>
      </c>
      <c r="J522" s="61">
        <v>41311</v>
      </c>
      <c r="K522">
        <v>23</v>
      </c>
      <c r="L522">
        <v>9</v>
      </c>
      <c r="M522">
        <v>14</v>
      </c>
      <c r="N522">
        <v>18</v>
      </c>
      <c r="O522">
        <v>8</v>
      </c>
      <c r="P522">
        <v>1</v>
      </c>
      <c r="Q522">
        <v>12</v>
      </c>
      <c r="R522">
        <v>4</v>
      </c>
      <c r="S522">
        <v>3</v>
      </c>
      <c r="T522">
        <v>3</v>
      </c>
      <c r="U522">
        <v>6</v>
      </c>
      <c r="V522">
        <v>0</v>
      </c>
      <c r="W522">
        <v>0</v>
      </c>
      <c r="X522" t="s">
        <v>67</v>
      </c>
      <c r="Y522">
        <v>0</v>
      </c>
    </row>
    <row r="523" spans="2:25" x14ac:dyDescent="0.2">
      <c r="B523">
        <v>5872</v>
      </c>
      <c r="C523">
        <v>1952</v>
      </c>
      <c r="D523" t="s">
        <v>23</v>
      </c>
      <c r="E523" t="s">
        <v>28</v>
      </c>
      <c r="F523" t="s">
        <v>715</v>
      </c>
      <c r="H523">
        <v>0</v>
      </c>
      <c r="I523">
        <v>1</v>
      </c>
      <c r="J523" s="61">
        <v>41280</v>
      </c>
      <c r="K523">
        <v>23</v>
      </c>
      <c r="L523">
        <v>240</v>
      </c>
      <c r="M523">
        <v>90</v>
      </c>
      <c r="N523">
        <v>216</v>
      </c>
      <c r="O523">
        <v>63</v>
      </c>
      <c r="P523">
        <v>6</v>
      </c>
      <c r="Q523">
        <v>24</v>
      </c>
      <c r="R523">
        <v>4</v>
      </c>
      <c r="S523">
        <v>4</v>
      </c>
      <c r="T523">
        <v>10</v>
      </c>
      <c r="U523">
        <v>3</v>
      </c>
      <c r="V523">
        <v>0</v>
      </c>
      <c r="W523">
        <v>0</v>
      </c>
      <c r="X523" t="s">
        <v>35</v>
      </c>
      <c r="Y523">
        <v>0</v>
      </c>
    </row>
    <row r="524" spans="2:25" x14ac:dyDescent="0.2">
      <c r="B524">
        <v>11187</v>
      </c>
      <c r="C524">
        <v>1979</v>
      </c>
      <c r="D524" t="s">
        <v>118</v>
      </c>
      <c r="E524" t="s">
        <v>28</v>
      </c>
      <c r="F524" t="s">
        <v>716</v>
      </c>
      <c r="H524">
        <v>1</v>
      </c>
      <c r="I524">
        <v>0</v>
      </c>
      <c r="J524" s="60" t="s">
        <v>591</v>
      </c>
      <c r="K524">
        <v>23</v>
      </c>
      <c r="L524">
        <v>2</v>
      </c>
      <c r="M524">
        <v>8</v>
      </c>
      <c r="N524">
        <v>10</v>
      </c>
      <c r="O524">
        <v>12</v>
      </c>
      <c r="P524">
        <v>14</v>
      </c>
      <c r="Q524">
        <v>23</v>
      </c>
      <c r="R524">
        <v>3</v>
      </c>
      <c r="S524">
        <v>2</v>
      </c>
      <c r="T524">
        <v>3</v>
      </c>
      <c r="U524">
        <v>5</v>
      </c>
      <c r="V524">
        <v>0</v>
      </c>
      <c r="W524">
        <v>0</v>
      </c>
      <c r="X524" t="s">
        <v>31</v>
      </c>
      <c r="Y524">
        <v>0</v>
      </c>
    </row>
    <row r="525" spans="2:25" x14ac:dyDescent="0.2">
      <c r="B525">
        <v>2428</v>
      </c>
      <c r="C525">
        <v>1971</v>
      </c>
      <c r="D525" t="s">
        <v>23</v>
      </c>
      <c r="E525" t="s">
        <v>32</v>
      </c>
      <c r="F525" t="s">
        <v>717</v>
      </c>
      <c r="H525">
        <v>1</v>
      </c>
      <c r="I525">
        <v>0</v>
      </c>
      <c r="J525" s="61">
        <v>41369</v>
      </c>
      <c r="K525">
        <v>23</v>
      </c>
      <c r="L525">
        <v>3</v>
      </c>
      <c r="M525">
        <v>18</v>
      </c>
      <c r="N525">
        <v>26</v>
      </c>
      <c r="O525">
        <v>11</v>
      </c>
      <c r="P525">
        <v>8</v>
      </c>
      <c r="Q525">
        <v>12</v>
      </c>
      <c r="R525">
        <v>3</v>
      </c>
      <c r="S525">
        <v>2</v>
      </c>
      <c r="T525">
        <v>4</v>
      </c>
      <c r="U525">
        <v>7</v>
      </c>
      <c r="V525">
        <v>0</v>
      </c>
      <c r="W525">
        <v>0</v>
      </c>
      <c r="X525" t="s">
        <v>46</v>
      </c>
      <c r="Y525">
        <v>0</v>
      </c>
    </row>
    <row r="526" spans="2:25" x14ac:dyDescent="0.2">
      <c r="B526">
        <v>1726</v>
      </c>
      <c r="C526">
        <v>1971</v>
      </c>
      <c r="D526" t="s">
        <v>23</v>
      </c>
      <c r="E526" t="s">
        <v>28</v>
      </c>
      <c r="F526" t="s">
        <v>718</v>
      </c>
      <c r="H526">
        <v>0</v>
      </c>
      <c r="I526">
        <v>0</v>
      </c>
      <c r="J526" s="60" t="s">
        <v>719</v>
      </c>
      <c r="K526">
        <v>23</v>
      </c>
      <c r="L526">
        <v>3</v>
      </c>
      <c r="M526">
        <v>9</v>
      </c>
      <c r="N526">
        <v>15</v>
      </c>
      <c r="O526">
        <v>13</v>
      </c>
      <c r="P526">
        <v>2</v>
      </c>
      <c r="Q526">
        <v>39</v>
      </c>
      <c r="R526">
        <v>1</v>
      </c>
      <c r="S526">
        <v>1</v>
      </c>
      <c r="T526">
        <v>2</v>
      </c>
      <c r="U526">
        <v>9</v>
      </c>
      <c r="V526">
        <v>1</v>
      </c>
      <c r="W526">
        <v>0</v>
      </c>
      <c r="X526" t="s">
        <v>27</v>
      </c>
      <c r="Y526">
        <v>1</v>
      </c>
    </row>
    <row r="527" spans="2:25" x14ac:dyDescent="0.2">
      <c r="B527">
        <v>1802</v>
      </c>
      <c r="C527">
        <v>1972</v>
      </c>
      <c r="D527" t="s">
        <v>23</v>
      </c>
      <c r="E527" t="s">
        <v>32</v>
      </c>
      <c r="F527" t="s">
        <v>720</v>
      </c>
      <c r="H527">
        <v>0</v>
      </c>
      <c r="I527">
        <v>1</v>
      </c>
      <c r="J527" s="60" t="s">
        <v>651</v>
      </c>
      <c r="K527">
        <v>23</v>
      </c>
      <c r="L527">
        <v>412</v>
      </c>
      <c r="M527">
        <v>5</v>
      </c>
      <c r="N527">
        <v>119</v>
      </c>
      <c r="O527">
        <v>38</v>
      </c>
      <c r="P527">
        <v>29</v>
      </c>
      <c r="Q527">
        <v>77</v>
      </c>
      <c r="R527">
        <v>3</v>
      </c>
      <c r="S527">
        <v>3</v>
      </c>
      <c r="T527">
        <v>12</v>
      </c>
      <c r="U527">
        <v>2</v>
      </c>
      <c r="V527">
        <v>0</v>
      </c>
      <c r="W527">
        <v>0</v>
      </c>
      <c r="X527" t="s">
        <v>27</v>
      </c>
      <c r="Y527">
        <v>0</v>
      </c>
    </row>
    <row r="528" spans="2:25" x14ac:dyDescent="0.2">
      <c r="B528">
        <v>1162</v>
      </c>
      <c r="C528">
        <v>1988</v>
      </c>
      <c r="D528" t="s">
        <v>40</v>
      </c>
      <c r="E528" t="s">
        <v>28</v>
      </c>
      <c r="F528" t="s">
        <v>721</v>
      </c>
      <c r="H528">
        <v>0</v>
      </c>
      <c r="I528">
        <v>0</v>
      </c>
      <c r="J528" s="61">
        <v>41548</v>
      </c>
      <c r="K528">
        <v>23</v>
      </c>
      <c r="L528">
        <v>124</v>
      </c>
      <c r="M528">
        <v>83</v>
      </c>
      <c r="N528">
        <v>267</v>
      </c>
      <c r="O528">
        <v>85</v>
      </c>
      <c r="P528">
        <v>59</v>
      </c>
      <c r="Q528">
        <v>35</v>
      </c>
      <c r="R528">
        <v>2</v>
      </c>
      <c r="S528">
        <v>5</v>
      </c>
      <c r="T528">
        <v>11</v>
      </c>
      <c r="U528">
        <v>5</v>
      </c>
      <c r="V528">
        <v>1</v>
      </c>
      <c r="W528">
        <v>0</v>
      </c>
      <c r="X528" t="s">
        <v>27</v>
      </c>
      <c r="Y528">
        <v>0</v>
      </c>
    </row>
    <row r="529" spans="2:25" x14ac:dyDescent="0.2">
      <c r="B529">
        <v>10643</v>
      </c>
      <c r="C529">
        <v>1988</v>
      </c>
      <c r="D529" t="s">
        <v>40</v>
      </c>
      <c r="E529" t="s">
        <v>28</v>
      </c>
      <c r="F529" t="s">
        <v>721</v>
      </c>
      <c r="H529">
        <v>0</v>
      </c>
      <c r="I529">
        <v>0</v>
      </c>
      <c r="J529" s="61">
        <v>41548</v>
      </c>
      <c r="K529">
        <v>23</v>
      </c>
      <c r="L529">
        <v>124</v>
      </c>
      <c r="M529">
        <v>83</v>
      </c>
      <c r="N529">
        <v>267</v>
      </c>
      <c r="O529">
        <v>85</v>
      </c>
      <c r="P529">
        <v>59</v>
      </c>
      <c r="Q529">
        <v>35</v>
      </c>
      <c r="R529">
        <v>2</v>
      </c>
      <c r="S529">
        <v>5</v>
      </c>
      <c r="T529">
        <v>11</v>
      </c>
      <c r="U529">
        <v>5</v>
      </c>
      <c r="V529">
        <v>1</v>
      </c>
      <c r="W529">
        <v>0</v>
      </c>
      <c r="X529" t="s">
        <v>38</v>
      </c>
      <c r="Y529">
        <v>0</v>
      </c>
    </row>
    <row r="530" spans="2:25" x14ac:dyDescent="0.2">
      <c r="B530">
        <v>11112</v>
      </c>
      <c r="C530">
        <v>1967</v>
      </c>
      <c r="D530" t="s">
        <v>23</v>
      </c>
      <c r="E530" t="s">
        <v>36</v>
      </c>
      <c r="F530" t="s">
        <v>722</v>
      </c>
      <c r="H530">
        <v>0</v>
      </c>
      <c r="I530">
        <v>1</v>
      </c>
      <c r="J530" s="61">
        <v>40980</v>
      </c>
      <c r="K530">
        <v>23</v>
      </c>
      <c r="L530">
        <v>736</v>
      </c>
      <c r="M530">
        <v>114</v>
      </c>
      <c r="N530">
        <v>279</v>
      </c>
      <c r="O530">
        <v>82</v>
      </c>
      <c r="P530">
        <v>76</v>
      </c>
      <c r="Q530">
        <v>190</v>
      </c>
      <c r="R530">
        <v>6</v>
      </c>
      <c r="S530">
        <v>5</v>
      </c>
      <c r="T530">
        <v>8</v>
      </c>
      <c r="U530">
        <v>3</v>
      </c>
      <c r="V530">
        <v>0</v>
      </c>
      <c r="W530">
        <v>0</v>
      </c>
      <c r="X530" t="s">
        <v>27</v>
      </c>
      <c r="Y530">
        <v>0</v>
      </c>
    </row>
    <row r="531" spans="2:25" x14ac:dyDescent="0.2">
      <c r="B531">
        <v>2114</v>
      </c>
      <c r="C531">
        <v>1947</v>
      </c>
      <c r="D531" t="s">
        <v>40</v>
      </c>
      <c r="E531" t="s">
        <v>28</v>
      </c>
      <c r="F531" t="s">
        <v>723</v>
      </c>
      <c r="H531">
        <v>0</v>
      </c>
      <c r="I531">
        <v>0</v>
      </c>
      <c r="J531" s="60" t="s">
        <v>724</v>
      </c>
      <c r="K531">
        <v>23</v>
      </c>
      <c r="L531">
        <v>1006</v>
      </c>
      <c r="M531">
        <v>22</v>
      </c>
      <c r="N531">
        <v>115</v>
      </c>
      <c r="O531">
        <v>59</v>
      </c>
      <c r="P531">
        <v>68</v>
      </c>
      <c r="Q531">
        <v>45</v>
      </c>
      <c r="R531">
        <v>1</v>
      </c>
      <c r="S531">
        <v>7</v>
      </c>
      <c r="T531">
        <v>12</v>
      </c>
      <c r="U531">
        <v>3</v>
      </c>
      <c r="V531">
        <v>1</v>
      </c>
      <c r="W531">
        <v>0</v>
      </c>
      <c r="X531" t="s">
        <v>35</v>
      </c>
      <c r="Y531">
        <v>2</v>
      </c>
    </row>
    <row r="532" spans="2:25" x14ac:dyDescent="0.2">
      <c r="B532">
        <v>4261</v>
      </c>
      <c r="C532">
        <v>1947</v>
      </c>
      <c r="D532" t="s">
        <v>40</v>
      </c>
      <c r="E532" t="s">
        <v>28</v>
      </c>
      <c r="F532" t="s">
        <v>723</v>
      </c>
      <c r="H532">
        <v>0</v>
      </c>
      <c r="I532">
        <v>0</v>
      </c>
      <c r="J532" s="60" t="s">
        <v>724</v>
      </c>
      <c r="K532">
        <v>23</v>
      </c>
      <c r="L532">
        <v>1006</v>
      </c>
      <c r="M532">
        <v>22</v>
      </c>
      <c r="N532">
        <v>115</v>
      </c>
      <c r="O532">
        <v>59</v>
      </c>
      <c r="P532">
        <v>68</v>
      </c>
      <c r="Q532">
        <v>45</v>
      </c>
      <c r="R532">
        <v>1</v>
      </c>
      <c r="S532">
        <v>7</v>
      </c>
      <c r="T532">
        <v>12</v>
      </c>
      <c r="U532">
        <v>3</v>
      </c>
      <c r="V532">
        <v>1</v>
      </c>
      <c r="W532">
        <v>0</v>
      </c>
      <c r="X532" t="s">
        <v>67</v>
      </c>
      <c r="Y532">
        <v>2</v>
      </c>
    </row>
    <row r="533" spans="2:25" x14ac:dyDescent="0.2">
      <c r="B533">
        <v>2457</v>
      </c>
      <c r="C533">
        <v>1976</v>
      </c>
      <c r="D533" t="s">
        <v>118</v>
      </c>
      <c r="E533" t="s">
        <v>32</v>
      </c>
      <c r="F533" t="s">
        <v>725</v>
      </c>
      <c r="H533">
        <v>0</v>
      </c>
      <c r="I533">
        <v>1</v>
      </c>
      <c r="J533" s="60" t="s">
        <v>726</v>
      </c>
      <c r="K533">
        <v>23</v>
      </c>
      <c r="L533">
        <v>8</v>
      </c>
      <c r="M533">
        <v>4</v>
      </c>
      <c r="N533">
        <v>5</v>
      </c>
      <c r="O533">
        <v>15</v>
      </c>
      <c r="P533">
        <v>2</v>
      </c>
      <c r="Q533">
        <v>11</v>
      </c>
      <c r="R533">
        <v>2</v>
      </c>
      <c r="S533">
        <v>1</v>
      </c>
      <c r="T533">
        <v>3</v>
      </c>
      <c r="U533">
        <v>7</v>
      </c>
      <c r="V533">
        <v>0</v>
      </c>
      <c r="W533">
        <v>0</v>
      </c>
      <c r="X533" t="s">
        <v>27</v>
      </c>
      <c r="Y533">
        <v>0</v>
      </c>
    </row>
    <row r="534" spans="2:25" x14ac:dyDescent="0.2">
      <c r="B534">
        <v>2495</v>
      </c>
      <c r="C534">
        <v>1975</v>
      </c>
      <c r="D534" t="s">
        <v>53</v>
      </c>
      <c r="E534" t="s">
        <v>32</v>
      </c>
      <c r="F534" t="s">
        <v>727</v>
      </c>
      <c r="H534">
        <v>0</v>
      </c>
      <c r="I534">
        <v>1</v>
      </c>
      <c r="J534" s="60" t="s">
        <v>728</v>
      </c>
      <c r="K534">
        <v>24</v>
      </c>
      <c r="L534">
        <v>217</v>
      </c>
      <c r="M534">
        <v>38</v>
      </c>
      <c r="N534">
        <v>350</v>
      </c>
      <c r="O534">
        <v>111</v>
      </c>
      <c r="P534">
        <v>85</v>
      </c>
      <c r="Q534">
        <v>15</v>
      </c>
      <c r="R534">
        <v>1</v>
      </c>
      <c r="S534">
        <v>4</v>
      </c>
      <c r="T534">
        <v>10</v>
      </c>
      <c r="U534">
        <v>1</v>
      </c>
      <c r="V534">
        <v>0</v>
      </c>
      <c r="W534">
        <v>0</v>
      </c>
      <c r="X534" t="s">
        <v>27</v>
      </c>
      <c r="Y534">
        <v>0</v>
      </c>
    </row>
    <row r="535" spans="2:25" x14ac:dyDescent="0.2">
      <c r="B535">
        <v>6983</v>
      </c>
      <c r="C535">
        <v>1951</v>
      </c>
      <c r="D535" t="s">
        <v>53</v>
      </c>
      <c r="E535" t="s">
        <v>24</v>
      </c>
      <c r="F535" t="s">
        <v>729</v>
      </c>
      <c r="H535">
        <v>1</v>
      </c>
      <c r="I535">
        <v>1</v>
      </c>
      <c r="J535" s="61">
        <v>41644</v>
      </c>
      <c r="K535">
        <v>24</v>
      </c>
      <c r="L535">
        <v>23</v>
      </c>
      <c r="M535">
        <v>2</v>
      </c>
      <c r="N535">
        <v>17</v>
      </c>
      <c r="O535">
        <v>2</v>
      </c>
      <c r="P535">
        <v>1</v>
      </c>
      <c r="Q535">
        <v>0</v>
      </c>
      <c r="R535">
        <v>2</v>
      </c>
      <c r="S535">
        <v>2</v>
      </c>
      <c r="T535">
        <v>3</v>
      </c>
      <c r="U535">
        <v>7</v>
      </c>
      <c r="V535">
        <v>0</v>
      </c>
      <c r="W535">
        <v>0</v>
      </c>
      <c r="X535" t="s">
        <v>50</v>
      </c>
      <c r="Y535">
        <v>0</v>
      </c>
    </row>
    <row r="536" spans="2:25" x14ac:dyDescent="0.2">
      <c r="B536">
        <v>3436</v>
      </c>
      <c r="C536">
        <v>1970</v>
      </c>
      <c r="D536" t="s">
        <v>23</v>
      </c>
      <c r="E536" t="s">
        <v>32</v>
      </c>
      <c r="F536" t="s">
        <v>730</v>
      </c>
      <c r="H536">
        <v>1</v>
      </c>
      <c r="I536">
        <v>0</v>
      </c>
      <c r="J536" s="60" t="s">
        <v>331</v>
      </c>
      <c r="K536">
        <v>24</v>
      </c>
      <c r="L536">
        <v>11</v>
      </c>
      <c r="M536">
        <v>0</v>
      </c>
      <c r="N536">
        <v>5</v>
      </c>
      <c r="O536">
        <v>2</v>
      </c>
      <c r="P536">
        <v>1</v>
      </c>
      <c r="Q536">
        <v>1</v>
      </c>
      <c r="R536">
        <v>1</v>
      </c>
      <c r="S536">
        <v>1</v>
      </c>
      <c r="T536">
        <v>3</v>
      </c>
      <c r="U536">
        <v>7</v>
      </c>
      <c r="V536">
        <v>0</v>
      </c>
      <c r="W536">
        <v>0</v>
      </c>
      <c r="X536" t="s">
        <v>27</v>
      </c>
      <c r="Y536">
        <v>0</v>
      </c>
    </row>
    <row r="537" spans="2:25" x14ac:dyDescent="0.2">
      <c r="B537">
        <v>7505</v>
      </c>
      <c r="C537">
        <v>1958</v>
      </c>
      <c r="D537" t="s">
        <v>40</v>
      </c>
      <c r="E537" t="s">
        <v>32</v>
      </c>
      <c r="F537" t="s">
        <v>731</v>
      </c>
      <c r="H537">
        <v>1</v>
      </c>
      <c r="I537">
        <v>1</v>
      </c>
      <c r="J537" s="60" t="s">
        <v>732</v>
      </c>
      <c r="K537">
        <v>24</v>
      </c>
      <c r="L537">
        <v>22</v>
      </c>
      <c r="M537">
        <v>1</v>
      </c>
      <c r="N537">
        <v>9</v>
      </c>
      <c r="O537">
        <v>0</v>
      </c>
      <c r="P537">
        <v>0</v>
      </c>
      <c r="Q537">
        <v>14</v>
      </c>
      <c r="R537">
        <v>1</v>
      </c>
      <c r="S537">
        <v>1</v>
      </c>
      <c r="T537">
        <v>2</v>
      </c>
      <c r="U537">
        <v>4</v>
      </c>
      <c r="V537">
        <v>0</v>
      </c>
      <c r="W537">
        <v>0</v>
      </c>
      <c r="X537" t="s">
        <v>27</v>
      </c>
      <c r="Y537">
        <v>0</v>
      </c>
    </row>
    <row r="538" spans="2:25" x14ac:dyDescent="0.2">
      <c r="B538">
        <v>4286</v>
      </c>
      <c r="C538">
        <v>1971</v>
      </c>
      <c r="D538" t="s">
        <v>40</v>
      </c>
      <c r="E538" t="s">
        <v>28</v>
      </c>
      <c r="F538" t="s">
        <v>733</v>
      </c>
      <c r="H538">
        <v>0</v>
      </c>
      <c r="I538">
        <v>1</v>
      </c>
      <c r="J538" s="61">
        <v>41883</v>
      </c>
      <c r="K538">
        <v>24</v>
      </c>
      <c r="L538">
        <v>580</v>
      </c>
      <c r="M538">
        <v>6</v>
      </c>
      <c r="N538">
        <v>58</v>
      </c>
      <c r="O538">
        <v>8</v>
      </c>
      <c r="P538">
        <v>0</v>
      </c>
      <c r="Q538">
        <v>27</v>
      </c>
      <c r="R538">
        <v>3</v>
      </c>
      <c r="S538">
        <v>7</v>
      </c>
      <c r="T538">
        <v>6</v>
      </c>
      <c r="U538">
        <v>4</v>
      </c>
      <c r="V538">
        <v>0</v>
      </c>
      <c r="W538">
        <v>0</v>
      </c>
      <c r="X538" t="s">
        <v>50</v>
      </c>
      <c r="Y538">
        <v>1</v>
      </c>
    </row>
    <row r="539" spans="2:25" x14ac:dyDescent="0.2">
      <c r="B539">
        <v>7224</v>
      </c>
      <c r="C539">
        <v>1978</v>
      </c>
      <c r="D539" t="s">
        <v>23</v>
      </c>
      <c r="E539" t="s">
        <v>32</v>
      </c>
      <c r="F539" t="s">
        <v>734</v>
      </c>
      <c r="H539">
        <v>1</v>
      </c>
      <c r="I539">
        <v>1</v>
      </c>
      <c r="J539" s="60" t="s">
        <v>735</v>
      </c>
      <c r="K539">
        <v>24</v>
      </c>
      <c r="L539">
        <v>10</v>
      </c>
      <c r="M539">
        <v>0</v>
      </c>
      <c r="N539">
        <v>10</v>
      </c>
      <c r="O539">
        <v>3</v>
      </c>
      <c r="P539">
        <v>1</v>
      </c>
      <c r="Q539">
        <v>7</v>
      </c>
      <c r="R539">
        <v>2</v>
      </c>
      <c r="S539">
        <v>1</v>
      </c>
      <c r="T539">
        <v>2</v>
      </c>
      <c r="U539">
        <v>8</v>
      </c>
      <c r="V539">
        <v>0</v>
      </c>
      <c r="W539">
        <v>0</v>
      </c>
      <c r="X539" t="s">
        <v>50</v>
      </c>
      <c r="Y539">
        <v>0</v>
      </c>
    </row>
    <row r="540" spans="2:25" x14ac:dyDescent="0.2">
      <c r="B540">
        <v>6215</v>
      </c>
      <c r="C540">
        <v>1978</v>
      </c>
      <c r="D540" t="s">
        <v>23</v>
      </c>
      <c r="E540" t="s">
        <v>32</v>
      </c>
      <c r="F540" t="s">
        <v>734</v>
      </c>
      <c r="H540">
        <v>1</v>
      </c>
      <c r="I540">
        <v>1</v>
      </c>
      <c r="J540" s="60" t="s">
        <v>735</v>
      </c>
      <c r="K540">
        <v>24</v>
      </c>
      <c r="L540">
        <v>10</v>
      </c>
      <c r="M540">
        <v>0</v>
      </c>
      <c r="N540">
        <v>10</v>
      </c>
      <c r="O540">
        <v>3</v>
      </c>
      <c r="P540">
        <v>1</v>
      </c>
      <c r="Q540">
        <v>7</v>
      </c>
      <c r="R540">
        <v>2</v>
      </c>
      <c r="S540">
        <v>1</v>
      </c>
      <c r="T540">
        <v>2</v>
      </c>
      <c r="U540">
        <v>8</v>
      </c>
      <c r="V540">
        <v>1</v>
      </c>
      <c r="W540">
        <v>0</v>
      </c>
      <c r="X540" t="s">
        <v>67</v>
      </c>
      <c r="Y540">
        <v>0</v>
      </c>
    </row>
    <row r="541" spans="2:25" x14ac:dyDescent="0.2">
      <c r="B541">
        <v>968</v>
      </c>
      <c r="C541">
        <v>1969</v>
      </c>
      <c r="D541" t="s">
        <v>53</v>
      </c>
      <c r="E541" t="s">
        <v>24</v>
      </c>
      <c r="F541" t="s">
        <v>736</v>
      </c>
      <c r="H541">
        <v>1</v>
      </c>
      <c r="I541">
        <v>0</v>
      </c>
      <c r="J541" s="60" t="s">
        <v>737</v>
      </c>
      <c r="K541">
        <v>24</v>
      </c>
      <c r="L541">
        <v>112</v>
      </c>
      <c r="M541">
        <v>19</v>
      </c>
      <c r="N541">
        <v>21</v>
      </c>
      <c r="O541">
        <v>16</v>
      </c>
      <c r="P541">
        <v>14</v>
      </c>
      <c r="Q541">
        <v>5</v>
      </c>
      <c r="R541">
        <v>3</v>
      </c>
      <c r="S541">
        <v>4</v>
      </c>
      <c r="T541">
        <v>4</v>
      </c>
      <c r="U541">
        <v>7</v>
      </c>
      <c r="V541">
        <v>0</v>
      </c>
      <c r="W541">
        <v>0</v>
      </c>
      <c r="X541" t="s">
        <v>38</v>
      </c>
      <c r="Y541">
        <v>0</v>
      </c>
    </row>
    <row r="542" spans="2:25" x14ac:dyDescent="0.2">
      <c r="B542">
        <v>4096</v>
      </c>
      <c r="C542">
        <v>1969</v>
      </c>
      <c r="D542" t="s">
        <v>53</v>
      </c>
      <c r="E542" t="s">
        <v>24</v>
      </c>
      <c r="F542" t="s">
        <v>736</v>
      </c>
      <c r="H542">
        <v>1</v>
      </c>
      <c r="I542">
        <v>0</v>
      </c>
      <c r="J542" s="60" t="s">
        <v>737</v>
      </c>
      <c r="K542">
        <v>24</v>
      </c>
      <c r="L542">
        <v>112</v>
      </c>
      <c r="M542">
        <v>19</v>
      </c>
      <c r="N542">
        <v>21</v>
      </c>
      <c r="O542">
        <v>16</v>
      </c>
      <c r="P542">
        <v>14</v>
      </c>
      <c r="Q542">
        <v>5</v>
      </c>
      <c r="R542">
        <v>3</v>
      </c>
      <c r="S542">
        <v>4</v>
      </c>
      <c r="T542">
        <v>4</v>
      </c>
      <c r="U542">
        <v>7</v>
      </c>
      <c r="V542">
        <v>0</v>
      </c>
      <c r="W542">
        <v>0</v>
      </c>
      <c r="X542" t="s">
        <v>35</v>
      </c>
      <c r="Y542">
        <v>0</v>
      </c>
    </row>
    <row r="543" spans="2:25" x14ac:dyDescent="0.2">
      <c r="B543">
        <v>3153</v>
      </c>
      <c r="C543">
        <v>1958</v>
      </c>
      <c r="D543" t="s">
        <v>40</v>
      </c>
      <c r="E543" t="s">
        <v>28</v>
      </c>
      <c r="F543" t="s">
        <v>738</v>
      </c>
      <c r="H543">
        <v>2</v>
      </c>
      <c r="I543">
        <v>1</v>
      </c>
      <c r="J543" s="61">
        <v>41498</v>
      </c>
      <c r="K543">
        <v>24</v>
      </c>
      <c r="L543">
        <v>11</v>
      </c>
      <c r="M543">
        <v>0</v>
      </c>
      <c r="N543">
        <v>4</v>
      </c>
      <c r="O543">
        <v>0</v>
      </c>
      <c r="P543">
        <v>0</v>
      </c>
      <c r="Q543">
        <v>2</v>
      </c>
      <c r="R543">
        <v>1</v>
      </c>
      <c r="S543">
        <v>1</v>
      </c>
      <c r="T543">
        <v>2</v>
      </c>
      <c r="U543">
        <v>8</v>
      </c>
      <c r="V543">
        <v>0</v>
      </c>
      <c r="W543">
        <v>0</v>
      </c>
      <c r="X543" t="s">
        <v>67</v>
      </c>
      <c r="Y543">
        <v>0</v>
      </c>
    </row>
    <row r="544" spans="2:25" x14ac:dyDescent="0.2">
      <c r="B544">
        <v>6504</v>
      </c>
      <c r="C544">
        <v>1976</v>
      </c>
      <c r="D544" t="s">
        <v>43</v>
      </c>
      <c r="E544" t="s">
        <v>36</v>
      </c>
      <c r="F544" t="s">
        <v>739</v>
      </c>
      <c r="H544">
        <v>1</v>
      </c>
      <c r="I544">
        <v>0</v>
      </c>
      <c r="J544" s="60" t="s">
        <v>740</v>
      </c>
      <c r="K544">
        <v>24</v>
      </c>
      <c r="L544">
        <v>2</v>
      </c>
      <c r="M544">
        <v>5</v>
      </c>
      <c r="N544">
        <v>9</v>
      </c>
      <c r="O544">
        <v>28</v>
      </c>
      <c r="P544">
        <v>6</v>
      </c>
      <c r="Q544">
        <v>28</v>
      </c>
      <c r="R544">
        <v>3</v>
      </c>
      <c r="S544">
        <v>2</v>
      </c>
      <c r="T544">
        <v>3</v>
      </c>
      <c r="U544">
        <v>5</v>
      </c>
      <c r="V544">
        <v>0</v>
      </c>
      <c r="W544">
        <v>0</v>
      </c>
      <c r="X544" t="s">
        <v>27</v>
      </c>
      <c r="Y544">
        <v>1</v>
      </c>
    </row>
    <row r="545" spans="2:25" x14ac:dyDescent="0.2">
      <c r="B545">
        <v>5329</v>
      </c>
      <c r="C545">
        <v>1950</v>
      </c>
      <c r="D545" t="s">
        <v>40</v>
      </c>
      <c r="E545" t="s">
        <v>24</v>
      </c>
      <c r="F545" t="s">
        <v>741</v>
      </c>
      <c r="H545">
        <v>1</v>
      </c>
      <c r="I545">
        <v>1</v>
      </c>
      <c r="J545" s="60" t="s">
        <v>210</v>
      </c>
      <c r="K545">
        <v>24</v>
      </c>
      <c r="L545">
        <v>8</v>
      </c>
      <c r="M545">
        <v>0</v>
      </c>
      <c r="N545">
        <v>3</v>
      </c>
      <c r="O545">
        <v>0</v>
      </c>
      <c r="P545">
        <v>0</v>
      </c>
      <c r="Q545">
        <v>0</v>
      </c>
      <c r="R545">
        <v>1</v>
      </c>
      <c r="S545">
        <v>0</v>
      </c>
      <c r="T545">
        <v>3</v>
      </c>
      <c r="U545">
        <v>5</v>
      </c>
      <c r="V545">
        <v>0</v>
      </c>
      <c r="W545">
        <v>0</v>
      </c>
      <c r="X545" t="s">
        <v>38</v>
      </c>
      <c r="Y545">
        <v>0</v>
      </c>
    </row>
    <row r="546" spans="2:25" x14ac:dyDescent="0.2">
      <c r="B546">
        <v>1175</v>
      </c>
      <c r="C546">
        <v>1984</v>
      </c>
      <c r="D546" t="s">
        <v>53</v>
      </c>
      <c r="E546" t="s">
        <v>32</v>
      </c>
      <c r="F546" t="s">
        <v>742</v>
      </c>
      <c r="H546">
        <v>0</v>
      </c>
      <c r="I546">
        <v>0</v>
      </c>
      <c r="J546" s="60" t="s">
        <v>130</v>
      </c>
      <c r="K546">
        <v>24</v>
      </c>
      <c r="L546">
        <v>88</v>
      </c>
      <c r="M546">
        <v>39</v>
      </c>
      <c r="N546">
        <v>54</v>
      </c>
      <c r="O546">
        <v>64</v>
      </c>
      <c r="P546">
        <v>28</v>
      </c>
      <c r="Q546">
        <v>153</v>
      </c>
      <c r="R546">
        <v>1</v>
      </c>
      <c r="S546">
        <v>3</v>
      </c>
      <c r="T546">
        <v>3</v>
      </c>
      <c r="U546">
        <v>6</v>
      </c>
      <c r="V546">
        <v>1</v>
      </c>
      <c r="W546">
        <v>0</v>
      </c>
      <c r="X546" t="s">
        <v>27</v>
      </c>
      <c r="Y546">
        <v>1</v>
      </c>
    </row>
    <row r="547" spans="2:25" x14ac:dyDescent="0.2">
      <c r="B547">
        <v>1377</v>
      </c>
      <c r="C547">
        <v>1955</v>
      </c>
      <c r="D547" t="s">
        <v>53</v>
      </c>
      <c r="E547" t="s">
        <v>55</v>
      </c>
      <c r="F547" t="s">
        <v>743</v>
      </c>
      <c r="H547">
        <v>0</v>
      </c>
      <c r="I547">
        <v>1</v>
      </c>
      <c r="J547" s="60" t="s">
        <v>133</v>
      </c>
      <c r="K547">
        <v>24</v>
      </c>
      <c r="L547">
        <v>182</v>
      </c>
      <c r="M547">
        <v>4</v>
      </c>
      <c r="N547">
        <v>33</v>
      </c>
      <c r="O547">
        <v>0</v>
      </c>
      <c r="P547">
        <v>0</v>
      </c>
      <c r="Q547">
        <v>66</v>
      </c>
      <c r="R547">
        <v>2</v>
      </c>
      <c r="S547">
        <v>4</v>
      </c>
      <c r="T547">
        <v>5</v>
      </c>
      <c r="U547">
        <v>7</v>
      </c>
      <c r="V547">
        <v>0</v>
      </c>
      <c r="W547">
        <v>0</v>
      </c>
      <c r="X547" t="s">
        <v>67</v>
      </c>
      <c r="Y547">
        <v>0</v>
      </c>
    </row>
    <row r="548" spans="2:25" x14ac:dyDescent="0.2">
      <c r="B548">
        <v>4607</v>
      </c>
      <c r="C548">
        <v>1960</v>
      </c>
      <c r="D548" t="s">
        <v>23</v>
      </c>
      <c r="E548" t="s">
        <v>36</v>
      </c>
      <c r="F548" t="s">
        <v>744</v>
      </c>
      <c r="H548">
        <v>0</v>
      </c>
      <c r="I548">
        <v>0</v>
      </c>
      <c r="J548" s="60" t="s">
        <v>745</v>
      </c>
      <c r="K548">
        <v>24</v>
      </c>
      <c r="L548">
        <v>227</v>
      </c>
      <c r="M548">
        <v>23</v>
      </c>
      <c r="N548">
        <v>389</v>
      </c>
      <c r="O548">
        <v>42</v>
      </c>
      <c r="P548">
        <v>21</v>
      </c>
      <c r="Q548">
        <v>75</v>
      </c>
      <c r="R548">
        <v>1</v>
      </c>
      <c r="S548">
        <v>4</v>
      </c>
      <c r="T548">
        <v>7</v>
      </c>
      <c r="U548">
        <v>2</v>
      </c>
      <c r="V548">
        <v>0</v>
      </c>
      <c r="W548">
        <v>0</v>
      </c>
      <c r="X548" t="s">
        <v>27</v>
      </c>
      <c r="Y548">
        <v>0</v>
      </c>
    </row>
    <row r="549" spans="2:25" x14ac:dyDescent="0.2">
      <c r="B549">
        <v>4944</v>
      </c>
      <c r="C549">
        <v>1960</v>
      </c>
      <c r="D549" t="s">
        <v>23</v>
      </c>
      <c r="E549" t="s">
        <v>36</v>
      </c>
      <c r="F549" t="s">
        <v>744</v>
      </c>
      <c r="H549">
        <v>0</v>
      </c>
      <c r="I549">
        <v>0</v>
      </c>
      <c r="J549" s="60" t="s">
        <v>745</v>
      </c>
      <c r="K549">
        <v>24</v>
      </c>
      <c r="L549">
        <v>227</v>
      </c>
      <c r="M549">
        <v>23</v>
      </c>
      <c r="N549">
        <v>389</v>
      </c>
      <c r="O549">
        <v>42</v>
      </c>
      <c r="P549">
        <v>21</v>
      </c>
      <c r="Q549">
        <v>75</v>
      </c>
      <c r="R549">
        <v>1</v>
      </c>
      <c r="S549">
        <v>4</v>
      </c>
      <c r="T549">
        <v>7</v>
      </c>
      <c r="U549">
        <v>2</v>
      </c>
      <c r="V549">
        <v>0</v>
      </c>
      <c r="W549">
        <v>0</v>
      </c>
      <c r="X549" t="s">
        <v>27</v>
      </c>
      <c r="Y549">
        <v>0</v>
      </c>
    </row>
    <row r="550" spans="2:25" x14ac:dyDescent="0.2">
      <c r="B550">
        <v>9483</v>
      </c>
      <c r="C550">
        <v>1960</v>
      </c>
      <c r="D550" t="s">
        <v>23</v>
      </c>
      <c r="E550" t="s">
        <v>36</v>
      </c>
      <c r="F550" t="s">
        <v>746</v>
      </c>
      <c r="H550">
        <v>0</v>
      </c>
      <c r="I550">
        <v>1</v>
      </c>
      <c r="J550" s="60" t="s">
        <v>747</v>
      </c>
      <c r="K550">
        <v>24</v>
      </c>
      <c r="L550">
        <v>290</v>
      </c>
      <c r="M550">
        <v>59</v>
      </c>
      <c r="N550">
        <v>177</v>
      </c>
      <c r="O550">
        <v>77</v>
      </c>
      <c r="P550">
        <v>5</v>
      </c>
      <c r="Q550">
        <v>29</v>
      </c>
      <c r="R550">
        <v>7</v>
      </c>
      <c r="S550">
        <v>4</v>
      </c>
      <c r="T550">
        <v>8</v>
      </c>
      <c r="U550">
        <v>3</v>
      </c>
      <c r="V550">
        <v>0</v>
      </c>
      <c r="W550">
        <v>1</v>
      </c>
      <c r="X550" t="s">
        <v>31</v>
      </c>
      <c r="Y550">
        <v>0</v>
      </c>
    </row>
    <row r="551" spans="2:25" x14ac:dyDescent="0.2">
      <c r="B551">
        <v>1378</v>
      </c>
      <c r="C551">
        <v>1973</v>
      </c>
      <c r="D551" t="s">
        <v>43</v>
      </c>
      <c r="E551" t="s">
        <v>36</v>
      </c>
      <c r="F551" t="s">
        <v>748</v>
      </c>
      <c r="H551">
        <v>0</v>
      </c>
      <c r="I551">
        <v>1</v>
      </c>
      <c r="J551" s="60" t="s">
        <v>749</v>
      </c>
      <c r="K551">
        <v>24</v>
      </c>
      <c r="L551">
        <v>284</v>
      </c>
      <c r="M551">
        <v>16</v>
      </c>
      <c r="N551">
        <v>160</v>
      </c>
      <c r="O551">
        <v>84</v>
      </c>
      <c r="P551">
        <v>16</v>
      </c>
      <c r="Q551">
        <v>134</v>
      </c>
      <c r="R551">
        <v>6</v>
      </c>
      <c r="S551">
        <v>7</v>
      </c>
      <c r="T551">
        <v>6</v>
      </c>
      <c r="U551">
        <v>6</v>
      </c>
      <c r="V551">
        <v>0</v>
      </c>
      <c r="W551">
        <v>0</v>
      </c>
      <c r="X551" t="s">
        <v>67</v>
      </c>
      <c r="Y551">
        <v>0</v>
      </c>
    </row>
    <row r="552" spans="2:25" x14ac:dyDescent="0.2">
      <c r="B552">
        <v>5991</v>
      </c>
      <c r="C552">
        <v>1950</v>
      </c>
      <c r="D552" t="s">
        <v>53</v>
      </c>
      <c r="E552" t="s">
        <v>32</v>
      </c>
      <c r="F552" t="s">
        <v>750</v>
      </c>
      <c r="H552">
        <v>0</v>
      </c>
      <c r="I552">
        <v>1</v>
      </c>
      <c r="J552" s="61">
        <v>41492</v>
      </c>
      <c r="K552">
        <v>24</v>
      </c>
      <c r="L552">
        <v>173</v>
      </c>
      <c r="M552">
        <v>2</v>
      </c>
      <c r="N552">
        <v>39</v>
      </c>
      <c r="O552">
        <v>3</v>
      </c>
      <c r="P552">
        <v>2</v>
      </c>
      <c r="Q552">
        <v>47</v>
      </c>
      <c r="R552">
        <v>3</v>
      </c>
      <c r="S552">
        <v>5</v>
      </c>
      <c r="T552">
        <v>4</v>
      </c>
      <c r="U552">
        <v>7</v>
      </c>
      <c r="V552">
        <v>0</v>
      </c>
      <c r="W552">
        <v>0</v>
      </c>
      <c r="X552" t="s">
        <v>46</v>
      </c>
      <c r="Y552">
        <v>0</v>
      </c>
    </row>
    <row r="553" spans="2:25" x14ac:dyDescent="0.2">
      <c r="B553">
        <v>2807</v>
      </c>
      <c r="C553">
        <v>1970</v>
      </c>
      <c r="D553" t="s">
        <v>23</v>
      </c>
      <c r="E553" t="s">
        <v>32</v>
      </c>
      <c r="F553" t="s">
        <v>751</v>
      </c>
      <c r="H553">
        <v>0</v>
      </c>
      <c r="I553">
        <v>1</v>
      </c>
      <c r="J553" s="60" t="s">
        <v>515</v>
      </c>
      <c r="K553">
        <v>24</v>
      </c>
      <c r="L553">
        <v>656</v>
      </c>
      <c r="M553">
        <v>38</v>
      </c>
      <c r="N553">
        <v>161</v>
      </c>
      <c r="O553">
        <v>62</v>
      </c>
      <c r="P553">
        <v>47</v>
      </c>
      <c r="Q553">
        <v>37</v>
      </c>
      <c r="R553">
        <v>3</v>
      </c>
      <c r="S553">
        <v>8</v>
      </c>
      <c r="T553">
        <v>7</v>
      </c>
      <c r="U553">
        <v>7</v>
      </c>
      <c r="V553">
        <v>0</v>
      </c>
      <c r="W553">
        <v>0</v>
      </c>
      <c r="X553" t="s">
        <v>27</v>
      </c>
      <c r="Y553">
        <v>0</v>
      </c>
    </row>
    <row r="554" spans="2:25" x14ac:dyDescent="0.2">
      <c r="B554">
        <v>1052</v>
      </c>
      <c r="C554">
        <v>1970</v>
      </c>
      <c r="D554" t="s">
        <v>23</v>
      </c>
      <c r="E554" t="s">
        <v>32</v>
      </c>
      <c r="F554" t="s">
        <v>751</v>
      </c>
      <c r="H554">
        <v>0</v>
      </c>
      <c r="I554">
        <v>1</v>
      </c>
      <c r="J554" s="60" t="s">
        <v>515</v>
      </c>
      <c r="K554">
        <v>24</v>
      </c>
      <c r="L554">
        <v>656</v>
      </c>
      <c r="M554">
        <v>38</v>
      </c>
      <c r="N554">
        <v>161</v>
      </c>
      <c r="O554">
        <v>62</v>
      </c>
      <c r="P554">
        <v>47</v>
      </c>
      <c r="Q554">
        <v>37</v>
      </c>
      <c r="R554">
        <v>3</v>
      </c>
      <c r="S554">
        <v>8</v>
      </c>
      <c r="T554">
        <v>7</v>
      </c>
      <c r="U554">
        <v>7</v>
      </c>
      <c r="V554">
        <v>0</v>
      </c>
      <c r="W554">
        <v>0</v>
      </c>
      <c r="X554" t="s">
        <v>38</v>
      </c>
      <c r="Y554">
        <v>0</v>
      </c>
    </row>
    <row r="555" spans="2:25" x14ac:dyDescent="0.2">
      <c r="B555">
        <v>9760</v>
      </c>
      <c r="C555">
        <v>1964</v>
      </c>
      <c r="D555" t="s">
        <v>40</v>
      </c>
      <c r="E555" t="s">
        <v>55</v>
      </c>
      <c r="F555" t="s">
        <v>752</v>
      </c>
      <c r="H555">
        <v>0</v>
      </c>
      <c r="I555">
        <v>1</v>
      </c>
      <c r="J555" s="60" t="s">
        <v>544</v>
      </c>
      <c r="K555">
        <v>24</v>
      </c>
      <c r="L555">
        <v>953</v>
      </c>
      <c r="M555">
        <v>0</v>
      </c>
      <c r="N555">
        <v>71</v>
      </c>
      <c r="O555">
        <v>0</v>
      </c>
      <c r="P555">
        <v>0</v>
      </c>
      <c r="Q555">
        <v>174</v>
      </c>
      <c r="R555">
        <v>6</v>
      </c>
      <c r="S555">
        <v>10</v>
      </c>
      <c r="T555">
        <v>10</v>
      </c>
      <c r="U555">
        <v>8</v>
      </c>
      <c r="V555">
        <v>1</v>
      </c>
      <c r="W555">
        <v>0</v>
      </c>
      <c r="X555" t="s">
        <v>67</v>
      </c>
      <c r="Y555">
        <v>0</v>
      </c>
    </row>
    <row r="556" spans="2:25" x14ac:dyDescent="0.2">
      <c r="B556">
        <v>7101</v>
      </c>
      <c r="C556">
        <v>1964</v>
      </c>
      <c r="D556" t="s">
        <v>40</v>
      </c>
      <c r="E556" t="s">
        <v>55</v>
      </c>
      <c r="F556" t="s">
        <v>752</v>
      </c>
      <c r="H556">
        <v>0</v>
      </c>
      <c r="I556">
        <v>1</v>
      </c>
      <c r="J556" s="60" t="s">
        <v>544</v>
      </c>
      <c r="K556">
        <v>24</v>
      </c>
      <c r="L556">
        <v>953</v>
      </c>
      <c r="M556">
        <v>0</v>
      </c>
      <c r="N556">
        <v>71</v>
      </c>
      <c r="O556">
        <v>0</v>
      </c>
      <c r="P556">
        <v>0</v>
      </c>
      <c r="Q556">
        <v>174</v>
      </c>
      <c r="R556">
        <v>6</v>
      </c>
      <c r="S556">
        <v>10</v>
      </c>
      <c r="T556">
        <v>10</v>
      </c>
      <c r="U556">
        <v>8</v>
      </c>
      <c r="V556">
        <v>0</v>
      </c>
      <c r="W556">
        <v>0</v>
      </c>
      <c r="X556" t="s">
        <v>27</v>
      </c>
      <c r="Y556">
        <v>0</v>
      </c>
    </row>
    <row r="557" spans="2:25" x14ac:dyDescent="0.2">
      <c r="B557">
        <v>9909</v>
      </c>
      <c r="C557">
        <v>1997</v>
      </c>
      <c r="D557" t="s">
        <v>43</v>
      </c>
      <c r="E557" t="s">
        <v>32</v>
      </c>
      <c r="F557" t="s">
        <v>239</v>
      </c>
      <c r="H557">
        <v>0</v>
      </c>
      <c r="I557">
        <v>0</v>
      </c>
      <c r="J557" s="61">
        <v>41163</v>
      </c>
      <c r="K557">
        <v>24</v>
      </c>
      <c r="L557">
        <v>3</v>
      </c>
      <c r="M557">
        <v>18</v>
      </c>
      <c r="N557">
        <v>14</v>
      </c>
      <c r="O557">
        <v>15</v>
      </c>
      <c r="P557">
        <v>22</v>
      </c>
      <c r="Q557">
        <v>50</v>
      </c>
      <c r="R557">
        <v>3</v>
      </c>
      <c r="S557">
        <v>3</v>
      </c>
      <c r="T557">
        <v>3</v>
      </c>
      <c r="U557">
        <v>9</v>
      </c>
      <c r="V557">
        <v>1</v>
      </c>
      <c r="W557">
        <v>0</v>
      </c>
      <c r="X557" t="s">
        <v>38</v>
      </c>
      <c r="Y557">
        <v>0</v>
      </c>
    </row>
    <row r="558" spans="2:25" x14ac:dyDescent="0.2">
      <c r="B558">
        <v>5907</v>
      </c>
      <c r="C558">
        <v>1953</v>
      </c>
      <c r="D558" t="s">
        <v>53</v>
      </c>
      <c r="E558" t="s">
        <v>32</v>
      </c>
      <c r="F558" t="s">
        <v>753</v>
      </c>
      <c r="H558">
        <v>1</v>
      </c>
      <c r="I558">
        <v>1</v>
      </c>
      <c r="J558" s="61">
        <v>40979</v>
      </c>
      <c r="K558">
        <v>24</v>
      </c>
      <c r="L558">
        <v>8</v>
      </c>
      <c r="M558">
        <v>0</v>
      </c>
      <c r="N558">
        <v>8</v>
      </c>
      <c r="O558">
        <v>0</v>
      </c>
      <c r="P558">
        <v>0</v>
      </c>
      <c r="Q558">
        <v>2</v>
      </c>
      <c r="R558">
        <v>1</v>
      </c>
      <c r="S558">
        <v>1</v>
      </c>
      <c r="T558">
        <v>2</v>
      </c>
      <c r="U558">
        <v>8</v>
      </c>
      <c r="V558">
        <v>0</v>
      </c>
      <c r="W558">
        <v>0</v>
      </c>
      <c r="X558" t="s">
        <v>27</v>
      </c>
      <c r="Y558">
        <v>0</v>
      </c>
    </row>
    <row r="559" spans="2:25" x14ac:dyDescent="0.2">
      <c r="B559">
        <v>793</v>
      </c>
      <c r="C559">
        <v>1974</v>
      </c>
      <c r="D559" t="s">
        <v>23</v>
      </c>
      <c r="E559" t="s">
        <v>32</v>
      </c>
      <c r="F559" t="s">
        <v>754</v>
      </c>
      <c r="H559">
        <v>1</v>
      </c>
      <c r="I559">
        <v>0</v>
      </c>
      <c r="J559" s="61">
        <v>41070</v>
      </c>
      <c r="K559">
        <v>24</v>
      </c>
      <c r="L559">
        <v>18</v>
      </c>
      <c r="M559">
        <v>3</v>
      </c>
      <c r="N559">
        <v>17</v>
      </c>
      <c r="O559">
        <v>3</v>
      </c>
      <c r="P559">
        <v>0</v>
      </c>
      <c r="Q559">
        <v>4</v>
      </c>
      <c r="R559">
        <v>1</v>
      </c>
      <c r="S559">
        <v>2</v>
      </c>
      <c r="T559">
        <v>3</v>
      </c>
      <c r="U559">
        <v>9</v>
      </c>
      <c r="V559">
        <v>0</v>
      </c>
      <c r="W559">
        <v>0</v>
      </c>
      <c r="X559" t="s">
        <v>38</v>
      </c>
      <c r="Y559">
        <v>0</v>
      </c>
    </row>
    <row r="560" spans="2:25" x14ac:dyDescent="0.2">
      <c r="B560">
        <v>8832</v>
      </c>
      <c r="C560">
        <v>1977</v>
      </c>
      <c r="D560" t="s">
        <v>53</v>
      </c>
      <c r="E560" t="s">
        <v>36</v>
      </c>
      <c r="F560" t="s">
        <v>755</v>
      </c>
      <c r="H560">
        <v>1</v>
      </c>
      <c r="I560">
        <v>0</v>
      </c>
      <c r="J560" s="61">
        <v>41252</v>
      </c>
      <c r="K560">
        <v>24</v>
      </c>
      <c r="L560">
        <v>37</v>
      </c>
      <c r="M560">
        <v>5</v>
      </c>
      <c r="N560">
        <v>56</v>
      </c>
      <c r="O560">
        <v>12</v>
      </c>
      <c r="P560">
        <v>8</v>
      </c>
      <c r="Q560">
        <v>5</v>
      </c>
      <c r="R560">
        <v>2</v>
      </c>
      <c r="S560">
        <v>3</v>
      </c>
      <c r="T560">
        <v>4</v>
      </c>
      <c r="U560">
        <v>7</v>
      </c>
      <c r="V560">
        <v>0</v>
      </c>
      <c r="W560">
        <v>0</v>
      </c>
      <c r="X560" t="s">
        <v>46</v>
      </c>
      <c r="Y560">
        <v>0</v>
      </c>
    </row>
    <row r="561" spans="2:25" x14ac:dyDescent="0.2">
      <c r="B561">
        <v>2535</v>
      </c>
      <c r="C561">
        <v>1979</v>
      </c>
      <c r="D561" t="s">
        <v>53</v>
      </c>
      <c r="E561" t="s">
        <v>32</v>
      </c>
      <c r="F561" t="s">
        <v>756</v>
      </c>
      <c r="H561">
        <v>1</v>
      </c>
      <c r="I561">
        <v>0</v>
      </c>
      <c r="J561" s="60" t="s">
        <v>757</v>
      </c>
      <c r="K561">
        <v>24</v>
      </c>
      <c r="L561">
        <v>163</v>
      </c>
      <c r="M561">
        <v>0</v>
      </c>
      <c r="N561">
        <v>480</v>
      </c>
      <c r="O561">
        <v>0</v>
      </c>
      <c r="P561">
        <v>126</v>
      </c>
      <c r="Q561">
        <v>75</v>
      </c>
      <c r="R561">
        <v>1</v>
      </c>
      <c r="S561">
        <v>6</v>
      </c>
      <c r="T561">
        <v>8</v>
      </c>
      <c r="U561">
        <v>9</v>
      </c>
      <c r="V561">
        <v>1</v>
      </c>
      <c r="W561">
        <v>0</v>
      </c>
      <c r="X561" t="s">
        <v>27</v>
      </c>
      <c r="Y561">
        <v>3</v>
      </c>
    </row>
    <row r="562" spans="2:25" x14ac:dyDescent="0.2">
      <c r="B562">
        <v>1523</v>
      </c>
      <c r="C562">
        <v>1974</v>
      </c>
      <c r="D562" t="s">
        <v>23</v>
      </c>
      <c r="E562" t="s">
        <v>32</v>
      </c>
      <c r="F562" t="s">
        <v>758</v>
      </c>
      <c r="H562">
        <v>1</v>
      </c>
      <c r="I562">
        <v>1</v>
      </c>
      <c r="J562" s="61">
        <v>41825</v>
      </c>
      <c r="K562">
        <v>25</v>
      </c>
      <c r="L562">
        <v>69</v>
      </c>
      <c r="M562">
        <v>2</v>
      </c>
      <c r="N562">
        <v>15</v>
      </c>
      <c r="O562">
        <v>2</v>
      </c>
      <c r="P562">
        <v>2</v>
      </c>
      <c r="Q562">
        <v>6</v>
      </c>
      <c r="R562">
        <v>2</v>
      </c>
      <c r="S562">
        <v>2</v>
      </c>
      <c r="T562">
        <v>4</v>
      </c>
      <c r="U562">
        <v>5</v>
      </c>
      <c r="V562">
        <v>0</v>
      </c>
      <c r="W562">
        <v>0</v>
      </c>
      <c r="X562" t="s">
        <v>67</v>
      </c>
      <c r="Y562">
        <v>0</v>
      </c>
    </row>
    <row r="563" spans="2:25" x14ac:dyDescent="0.2">
      <c r="B563">
        <v>1839</v>
      </c>
      <c r="C563">
        <v>1975</v>
      </c>
      <c r="D563" t="s">
        <v>23</v>
      </c>
      <c r="E563" t="s">
        <v>28</v>
      </c>
      <c r="F563" t="s">
        <v>759</v>
      </c>
      <c r="H563">
        <v>0</v>
      </c>
      <c r="I563">
        <v>0</v>
      </c>
      <c r="J563" s="60" t="s">
        <v>198</v>
      </c>
      <c r="K563">
        <v>25</v>
      </c>
      <c r="L563">
        <v>56</v>
      </c>
      <c r="M563">
        <v>7</v>
      </c>
      <c r="N563">
        <v>48</v>
      </c>
      <c r="O563">
        <v>10</v>
      </c>
      <c r="P563">
        <v>2</v>
      </c>
      <c r="Q563">
        <v>18</v>
      </c>
      <c r="R563">
        <v>1</v>
      </c>
      <c r="S563">
        <v>3</v>
      </c>
      <c r="T563">
        <v>4</v>
      </c>
      <c r="U563">
        <v>7</v>
      </c>
      <c r="V563">
        <v>0</v>
      </c>
      <c r="W563">
        <v>0</v>
      </c>
      <c r="X563" t="s">
        <v>50</v>
      </c>
      <c r="Y563">
        <v>0</v>
      </c>
    </row>
    <row r="564" spans="2:25" x14ac:dyDescent="0.2">
      <c r="B564">
        <v>9972</v>
      </c>
      <c r="C564">
        <v>1956</v>
      </c>
      <c r="D564" t="s">
        <v>40</v>
      </c>
      <c r="E564" t="s">
        <v>36</v>
      </c>
      <c r="F564" t="s">
        <v>760</v>
      </c>
      <c r="H564">
        <v>1</v>
      </c>
      <c r="I564">
        <v>1</v>
      </c>
      <c r="J564" s="60" t="s">
        <v>527</v>
      </c>
      <c r="K564">
        <v>25</v>
      </c>
      <c r="L564">
        <v>38</v>
      </c>
      <c r="M564">
        <v>0</v>
      </c>
      <c r="N564">
        <v>2</v>
      </c>
      <c r="O564">
        <v>0</v>
      </c>
      <c r="P564">
        <v>0</v>
      </c>
      <c r="Q564">
        <v>6</v>
      </c>
      <c r="R564">
        <v>1</v>
      </c>
      <c r="S564">
        <v>1</v>
      </c>
      <c r="T564">
        <v>3</v>
      </c>
      <c r="U564">
        <v>7</v>
      </c>
      <c r="V564">
        <v>0</v>
      </c>
      <c r="W564">
        <v>0</v>
      </c>
      <c r="X564" t="s">
        <v>67</v>
      </c>
      <c r="Y564">
        <v>2</v>
      </c>
    </row>
    <row r="565" spans="2:25" x14ac:dyDescent="0.2">
      <c r="B565">
        <v>2945</v>
      </c>
      <c r="C565">
        <v>1956</v>
      </c>
      <c r="D565" t="s">
        <v>40</v>
      </c>
      <c r="E565" t="s">
        <v>36</v>
      </c>
      <c r="F565" t="s">
        <v>760</v>
      </c>
      <c r="H565">
        <v>1</v>
      </c>
      <c r="I565">
        <v>1</v>
      </c>
      <c r="J565" s="60" t="s">
        <v>527</v>
      </c>
      <c r="K565">
        <v>25</v>
      </c>
      <c r="L565">
        <v>38</v>
      </c>
      <c r="M565">
        <v>0</v>
      </c>
      <c r="N565">
        <v>2</v>
      </c>
      <c r="O565">
        <v>0</v>
      </c>
      <c r="P565">
        <v>0</v>
      </c>
      <c r="Q565">
        <v>6</v>
      </c>
      <c r="R565">
        <v>1</v>
      </c>
      <c r="S565">
        <v>1</v>
      </c>
      <c r="T565">
        <v>3</v>
      </c>
      <c r="U565">
        <v>7</v>
      </c>
      <c r="V565">
        <v>0</v>
      </c>
      <c r="W565">
        <v>0</v>
      </c>
      <c r="X565" t="s">
        <v>31</v>
      </c>
      <c r="Y565">
        <v>2</v>
      </c>
    </row>
    <row r="566" spans="2:25" x14ac:dyDescent="0.2">
      <c r="B566">
        <v>9291</v>
      </c>
      <c r="C566">
        <v>1960</v>
      </c>
      <c r="D566" t="s">
        <v>53</v>
      </c>
      <c r="E566" t="s">
        <v>32</v>
      </c>
      <c r="F566" t="s">
        <v>761</v>
      </c>
      <c r="H566">
        <v>0</v>
      </c>
      <c r="I566">
        <v>1</v>
      </c>
      <c r="J566" s="60" t="s">
        <v>201</v>
      </c>
      <c r="K566">
        <v>25</v>
      </c>
      <c r="L566">
        <v>8</v>
      </c>
      <c r="M566">
        <v>2</v>
      </c>
      <c r="N566">
        <v>4</v>
      </c>
      <c r="O566">
        <v>0</v>
      </c>
      <c r="P566">
        <v>0</v>
      </c>
      <c r="Q566">
        <v>1</v>
      </c>
      <c r="R566">
        <v>1</v>
      </c>
      <c r="S566">
        <v>0</v>
      </c>
      <c r="T566">
        <v>3</v>
      </c>
      <c r="U566">
        <v>5</v>
      </c>
      <c r="V566">
        <v>0</v>
      </c>
      <c r="W566">
        <v>0</v>
      </c>
      <c r="X566" t="s">
        <v>27</v>
      </c>
      <c r="Y566">
        <v>0</v>
      </c>
    </row>
    <row r="567" spans="2:25" x14ac:dyDescent="0.2">
      <c r="B567">
        <v>2829</v>
      </c>
      <c r="C567">
        <v>1956</v>
      </c>
      <c r="D567" t="s">
        <v>23</v>
      </c>
      <c r="E567" t="s">
        <v>32</v>
      </c>
      <c r="F567" t="s">
        <v>762</v>
      </c>
      <c r="H567">
        <v>0</v>
      </c>
      <c r="I567">
        <v>1</v>
      </c>
      <c r="J567" s="61">
        <v>41915</v>
      </c>
      <c r="K567">
        <v>25</v>
      </c>
      <c r="L567">
        <v>626</v>
      </c>
      <c r="M567">
        <v>0</v>
      </c>
      <c r="N567">
        <v>70</v>
      </c>
      <c r="O567">
        <v>0</v>
      </c>
      <c r="P567">
        <v>7</v>
      </c>
      <c r="Q567">
        <v>28</v>
      </c>
      <c r="R567">
        <v>2</v>
      </c>
      <c r="S567">
        <v>9</v>
      </c>
      <c r="T567">
        <v>8</v>
      </c>
      <c r="U567">
        <v>6</v>
      </c>
      <c r="V567">
        <v>0</v>
      </c>
      <c r="W567">
        <v>0</v>
      </c>
      <c r="X567" t="s">
        <v>31</v>
      </c>
      <c r="Y567">
        <v>2</v>
      </c>
    </row>
    <row r="568" spans="2:25" x14ac:dyDescent="0.2">
      <c r="B568">
        <v>8594</v>
      </c>
      <c r="C568">
        <v>1959</v>
      </c>
      <c r="D568" t="s">
        <v>40</v>
      </c>
      <c r="E568" t="s">
        <v>55</v>
      </c>
      <c r="F568" t="s">
        <v>763</v>
      </c>
      <c r="H568">
        <v>0</v>
      </c>
      <c r="I568">
        <v>1</v>
      </c>
      <c r="J568" s="60" t="s">
        <v>166</v>
      </c>
      <c r="K568">
        <v>25</v>
      </c>
      <c r="L568">
        <v>112</v>
      </c>
      <c r="M568">
        <v>0</v>
      </c>
      <c r="N568">
        <v>6</v>
      </c>
      <c r="O568">
        <v>2</v>
      </c>
      <c r="P568">
        <v>1</v>
      </c>
      <c r="Q568">
        <v>14</v>
      </c>
      <c r="R568">
        <v>2</v>
      </c>
      <c r="S568">
        <v>3</v>
      </c>
      <c r="T568">
        <v>3</v>
      </c>
      <c r="U568">
        <v>6</v>
      </c>
      <c r="V568">
        <v>0</v>
      </c>
      <c r="W568">
        <v>0</v>
      </c>
      <c r="X568" t="s">
        <v>27</v>
      </c>
      <c r="Y568">
        <v>0</v>
      </c>
    </row>
    <row r="569" spans="2:25" x14ac:dyDescent="0.2">
      <c r="B569">
        <v>1592</v>
      </c>
      <c r="C569">
        <v>1971</v>
      </c>
      <c r="D569" t="s">
        <v>23</v>
      </c>
      <c r="E569" t="s">
        <v>32</v>
      </c>
      <c r="F569" t="s">
        <v>764</v>
      </c>
      <c r="H569">
        <v>0</v>
      </c>
      <c r="I569">
        <v>0</v>
      </c>
      <c r="J569" s="60" t="s">
        <v>294</v>
      </c>
      <c r="K569">
        <v>25</v>
      </c>
      <c r="L569">
        <v>547</v>
      </c>
      <c r="M569">
        <v>99</v>
      </c>
      <c r="N569">
        <v>812</v>
      </c>
      <c r="O569">
        <v>151</v>
      </c>
      <c r="P569">
        <v>82</v>
      </c>
      <c r="Q569">
        <v>33</v>
      </c>
      <c r="R569">
        <v>0</v>
      </c>
      <c r="S569">
        <v>4</v>
      </c>
      <c r="T569">
        <v>5</v>
      </c>
      <c r="U569">
        <v>1</v>
      </c>
      <c r="V569">
        <v>0</v>
      </c>
      <c r="W569">
        <v>0</v>
      </c>
      <c r="X569" t="s">
        <v>31</v>
      </c>
      <c r="Y569">
        <v>2</v>
      </c>
    </row>
    <row r="570" spans="2:25" x14ac:dyDescent="0.2">
      <c r="B570">
        <v>4310</v>
      </c>
      <c r="C570">
        <v>1945</v>
      </c>
      <c r="D570" t="s">
        <v>23</v>
      </c>
      <c r="E570" t="s">
        <v>32</v>
      </c>
      <c r="F570" t="s">
        <v>765</v>
      </c>
      <c r="H570">
        <v>0</v>
      </c>
      <c r="I570">
        <v>0</v>
      </c>
      <c r="J570" s="60" t="s">
        <v>333</v>
      </c>
      <c r="K570">
        <v>25</v>
      </c>
      <c r="L570">
        <v>507</v>
      </c>
      <c r="M570">
        <v>93</v>
      </c>
      <c r="N570">
        <v>520</v>
      </c>
      <c r="O570">
        <v>242</v>
      </c>
      <c r="P570">
        <v>40</v>
      </c>
      <c r="Q570">
        <v>26</v>
      </c>
      <c r="R570">
        <v>1</v>
      </c>
      <c r="S570">
        <v>5</v>
      </c>
      <c r="T570">
        <v>5</v>
      </c>
      <c r="U570">
        <v>1</v>
      </c>
      <c r="V570">
        <v>1</v>
      </c>
      <c r="W570">
        <v>0</v>
      </c>
      <c r="X570" t="s">
        <v>38</v>
      </c>
      <c r="Y570">
        <v>1</v>
      </c>
    </row>
    <row r="571" spans="2:25" x14ac:dyDescent="0.2">
      <c r="B571">
        <v>6950</v>
      </c>
      <c r="C571">
        <v>1959</v>
      </c>
      <c r="D571" t="s">
        <v>53</v>
      </c>
      <c r="E571" t="s">
        <v>32</v>
      </c>
      <c r="F571" t="s">
        <v>766</v>
      </c>
      <c r="H571">
        <v>1</v>
      </c>
      <c r="I571">
        <v>1</v>
      </c>
      <c r="J571" s="60" t="s">
        <v>534</v>
      </c>
      <c r="K571">
        <v>25</v>
      </c>
      <c r="L571">
        <v>35</v>
      </c>
      <c r="M571">
        <v>1</v>
      </c>
      <c r="N571">
        <v>16</v>
      </c>
      <c r="O571">
        <v>0</v>
      </c>
      <c r="P571">
        <v>1</v>
      </c>
      <c r="Q571">
        <v>1</v>
      </c>
      <c r="R571">
        <v>2</v>
      </c>
      <c r="S571">
        <v>2</v>
      </c>
      <c r="T571">
        <v>3</v>
      </c>
      <c r="U571">
        <v>7</v>
      </c>
      <c r="V571">
        <v>0</v>
      </c>
      <c r="W571">
        <v>0</v>
      </c>
      <c r="X571" t="s">
        <v>31</v>
      </c>
      <c r="Y571">
        <v>0</v>
      </c>
    </row>
    <row r="572" spans="2:25" x14ac:dyDescent="0.2">
      <c r="B572">
        <v>8492</v>
      </c>
      <c r="C572">
        <v>1979</v>
      </c>
      <c r="D572" t="s">
        <v>23</v>
      </c>
      <c r="E572" t="s">
        <v>36</v>
      </c>
      <c r="F572" t="s">
        <v>767</v>
      </c>
      <c r="H572">
        <v>0</v>
      </c>
      <c r="I572">
        <v>0</v>
      </c>
      <c r="J572" s="61">
        <v>41528</v>
      </c>
      <c r="K572">
        <v>25</v>
      </c>
      <c r="L572">
        <v>795</v>
      </c>
      <c r="M572">
        <v>0</v>
      </c>
      <c r="N572">
        <v>545</v>
      </c>
      <c r="O572">
        <v>95</v>
      </c>
      <c r="P572">
        <v>58</v>
      </c>
      <c r="Q572">
        <v>0</v>
      </c>
      <c r="R572">
        <v>1</v>
      </c>
      <c r="S572">
        <v>8</v>
      </c>
      <c r="T572">
        <v>10</v>
      </c>
      <c r="U572">
        <v>6</v>
      </c>
      <c r="V572">
        <v>0</v>
      </c>
      <c r="W572">
        <v>0</v>
      </c>
      <c r="X572" t="s">
        <v>27</v>
      </c>
      <c r="Y572">
        <v>1</v>
      </c>
    </row>
    <row r="573" spans="2:25" x14ac:dyDescent="0.2">
      <c r="B573">
        <v>5684</v>
      </c>
      <c r="C573">
        <v>1972</v>
      </c>
      <c r="D573" t="s">
        <v>53</v>
      </c>
      <c r="E573" t="s">
        <v>24</v>
      </c>
      <c r="F573" t="s">
        <v>768</v>
      </c>
      <c r="H573">
        <v>1</v>
      </c>
      <c r="I573">
        <v>1</v>
      </c>
      <c r="J573" s="61">
        <v>41588</v>
      </c>
      <c r="K573">
        <v>25</v>
      </c>
      <c r="L573">
        <v>56</v>
      </c>
      <c r="M573">
        <v>0</v>
      </c>
      <c r="N573">
        <v>9</v>
      </c>
      <c r="O573">
        <v>0</v>
      </c>
      <c r="P573">
        <v>0</v>
      </c>
      <c r="Q573">
        <v>3</v>
      </c>
      <c r="R573">
        <v>2</v>
      </c>
      <c r="S573">
        <v>2</v>
      </c>
      <c r="T573">
        <v>3</v>
      </c>
      <c r="U573">
        <v>7</v>
      </c>
      <c r="V573">
        <v>0</v>
      </c>
      <c r="W573">
        <v>0</v>
      </c>
      <c r="X573" t="s">
        <v>27</v>
      </c>
      <c r="Y573">
        <v>0</v>
      </c>
    </row>
    <row r="574" spans="2:25" x14ac:dyDescent="0.2">
      <c r="B574">
        <v>5909</v>
      </c>
      <c r="C574">
        <v>1965</v>
      </c>
      <c r="D574" t="s">
        <v>23</v>
      </c>
      <c r="E574" t="s">
        <v>32</v>
      </c>
      <c r="F574" t="s">
        <v>769</v>
      </c>
      <c r="H574">
        <v>0</v>
      </c>
      <c r="I574">
        <v>1</v>
      </c>
      <c r="J574" s="60" t="s">
        <v>425</v>
      </c>
      <c r="K574">
        <v>25</v>
      </c>
      <c r="L574">
        <v>895</v>
      </c>
      <c r="M574">
        <v>10</v>
      </c>
      <c r="N574">
        <v>101</v>
      </c>
      <c r="O574">
        <v>13</v>
      </c>
      <c r="P574">
        <v>0</v>
      </c>
      <c r="Q574">
        <v>152</v>
      </c>
      <c r="R574">
        <v>5</v>
      </c>
      <c r="S574">
        <v>3</v>
      </c>
      <c r="T574">
        <v>8</v>
      </c>
      <c r="U574">
        <v>8</v>
      </c>
      <c r="V574">
        <v>0</v>
      </c>
      <c r="W574">
        <v>0</v>
      </c>
      <c r="X574" t="s">
        <v>46</v>
      </c>
      <c r="Y574">
        <v>0</v>
      </c>
    </row>
    <row r="575" spans="2:25" x14ac:dyDescent="0.2">
      <c r="B575">
        <v>9855</v>
      </c>
      <c r="C575">
        <v>1953</v>
      </c>
      <c r="D575" t="s">
        <v>40</v>
      </c>
      <c r="E575" t="s">
        <v>28</v>
      </c>
      <c r="F575" t="s">
        <v>770</v>
      </c>
      <c r="H575">
        <v>0</v>
      </c>
      <c r="I575">
        <v>1</v>
      </c>
      <c r="J575" s="60" t="s">
        <v>771</v>
      </c>
      <c r="K575">
        <v>25</v>
      </c>
      <c r="L575">
        <v>899</v>
      </c>
      <c r="M575">
        <v>0</v>
      </c>
      <c r="N575">
        <v>101</v>
      </c>
      <c r="O575">
        <v>0</v>
      </c>
      <c r="P575">
        <v>0</v>
      </c>
      <c r="Q575">
        <v>20</v>
      </c>
      <c r="R575">
        <v>1</v>
      </c>
      <c r="S575">
        <v>6</v>
      </c>
      <c r="T575">
        <v>13</v>
      </c>
      <c r="U575">
        <v>4</v>
      </c>
      <c r="V575">
        <v>0</v>
      </c>
      <c r="W575">
        <v>0</v>
      </c>
      <c r="X575" t="s">
        <v>27</v>
      </c>
      <c r="Y575">
        <v>1</v>
      </c>
    </row>
    <row r="576" spans="2:25" x14ac:dyDescent="0.2">
      <c r="B576">
        <v>975</v>
      </c>
      <c r="C576">
        <v>1957</v>
      </c>
      <c r="D576" t="s">
        <v>23</v>
      </c>
      <c r="E576" t="s">
        <v>28</v>
      </c>
      <c r="F576" t="s">
        <v>772</v>
      </c>
      <c r="H576">
        <v>1</v>
      </c>
      <c r="I576">
        <v>1</v>
      </c>
      <c r="J576" s="60" t="s">
        <v>66</v>
      </c>
      <c r="K576">
        <v>25</v>
      </c>
      <c r="L576">
        <v>178</v>
      </c>
      <c r="M576">
        <v>4</v>
      </c>
      <c r="N576">
        <v>26</v>
      </c>
      <c r="O576">
        <v>8</v>
      </c>
      <c r="P576">
        <v>4</v>
      </c>
      <c r="Q576">
        <v>44</v>
      </c>
      <c r="R576">
        <v>5</v>
      </c>
      <c r="S576">
        <v>4</v>
      </c>
      <c r="T576">
        <v>5</v>
      </c>
      <c r="U576">
        <v>6</v>
      </c>
      <c r="V576">
        <v>0</v>
      </c>
      <c r="W576">
        <v>0</v>
      </c>
      <c r="X576" t="s">
        <v>38</v>
      </c>
      <c r="Y576">
        <v>0</v>
      </c>
    </row>
    <row r="577" spans="2:25" x14ac:dyDescent="0.2">
      <c r="B577">
        <v>8754</v>
      </c>
      <c r="C577">
        <v>1975</v>
      </c>
      <c r="D577" t="s">
        <v>40</v>
      </c>
      <c r="E577" t="s">
        <v>36</v>
      </c>
      <c r="F577" t="s">
        <v>773</v>
      </c>
      <c r="H577">
        <v>0</v>
      </c>
      <c r="I577">
        <v>1</v>
      </c>
      <c r="J577" s="60" t="s">
        <v>774</v>
      </c>
      <c r="K577">
        <v>25</v>
      </c>
      <c r="L577">
        <v>14</v>
      </c>
      <c r="M577">
        <v>0</v>
      </c>
      <c r="N577">
        <v>3</v>
      </c>
      <c r="O577">
        <v>0</v>
      </c>
      <c r="P577">
        <v>0</v>
      </c>
      <c r="Q577">
        <v>3</v>
      </c>
      <c r="R577">
        <v>1</v>
      </c>
      <c r="S577">
        <v>1</v>
      </c>
      <c r="T577">
        <v>2</v>
      </c>
      <c r="U577">
        <v>7</v>
      </c>
      <c r="V577">
        <v>0</v>
      </c>
      <c r="W577">
        <v>0</v>
      </c>
      <c r="X577" t="s">
        <v>27</v>
      </c>
      <c r="Y577">
        <v>0</v>
      </c>
    </row>
    <row r="578" spans="2:25" x14ac:dyDescent="0.2">
      <c r="B578">
        <v>1456</v>
      </c>
      <c r="C578">
        <v>1980</v>
      </c>
      <c r="D578" t="s">
        <v>23</v>
      </c>
      <c r="E578" t="s">
        <v>28</v>
      </c>
      <c r="F578" t="s">
        <v>775</v>
      </c>
      <c r="H578">
        <v>0</v>
      </c>
      <c r="I578">
        <v>1</v>
      </c>
      <c r="J578" s="61">
        <v>41278</v>
      </c>
      <c r="K578">
        <v>25</v>
      </c>
      <c r="L578">
        <v>265</v>
      </c>
      <c r="M578">
        <v>199</v>
      </c>
      <c r="N578">
        <v>303</v>
      </c>
      <c r="O578">
        <v>234</v>
      </c>
      <c r="P578">
        <v>9</v>
      </c>
      <c r="Q578">
        <v>170</v>
      </c>
      <c r="R578">
        <v>7</v>
      </c>
      <c r="S578">
        <v>10</v>
      </c>
      <c r="T578">
        <v>12</v>
      </c>
      <c r="U578">
        <v>7</v>
      </c>
      <c r="V578">
        <v>0</v>
      </c>
      <c r="W578">
        <v>0</v>
      </c>
      <c r="X578" t="s">
        <v>50</v>
      </c>
      <c r="Y578">
        <v>0</v>
      </c>
    </row>
    <row r="579" spans="2:25" x14ac:dyDescent="0.2">
      <c r="B579">
        <v>2849</v>
      </c>
      <c r="C579">
        <v>1980</v>
      </c>
      <c r="D579" t="s">
        <v>23</v>
      </c>
      <c r="E579" t="s">
        <v>28</v>
      </c>
      <c r="F579" t="s">
        <v>775</v>
      </c>
      <c r="H579">
        <v>0</v>
      </c>
      <c r="I579">
        <v>1</v>
      </c>
      <c r="J579" s="61">
        <v>41278</v>
      </c>
      <c r="K579">
        <v>25</v>
      </c>
      <c r="L579">
        <v>265</v>
      </c>
      <c r="M579">
        <v>199</v>
      </c>
      <c r="N579">
        <v>303</v>
      </c>
      <c r="O579">
        <v>234</v>
      </c>
      <c r="P579">
        <v>9</v>
      </c>
      <c r="Q579">
        <v>170</v>
      </c>
      <c r="R579">
        <v>7</v>
      </c>
      <c r="S579">
        <v>10</v>
      </c>
      <c r="T579">
        <v>12</v>
      </c>
      <c r="U579">
        <v>7</v>
      </c>
      <c r="V579">
        <v>0</v>
      </c>
      <c r="W579">
        <v>0</v>
      </c>
      <c r="X579" t="s">
        <v>31</v>
      </c>
      <c r="Y579">
        <v>0</v>
      </c>
    </row>
    <row r="580" spans="2:25" x14ac:dyDescent="0.2">
      <c r="B580">
        <v>9984</v>
      </c>
      <c r="C580">
        <v>1982</v>
      </c>
      <c r="D580" t="s">
        <v>43</v>
      </c>
      <c r="E580" t="s">
        <v>32</v>
      </c>
      <c r="F580" t="s">
        <v>776</v>
      </c>
      <c r="H580">
        <v>1</v>
      </c>
      <c r="I580">
        <v>1</v>
      </c>
      <c r="J580" s="60" t="s">
        <v>777</v>
      </c>
      <c r="K580">
        <v>25</v>
      </c>
      <c r="L580">
        <v>349</v>
      </c>
      <c r="M580">
        <v>16</v>
      </c>
      <c r="N580">
        <v>144</v>
      </c>
      <c r="O580">
        <v>28</v>
      </c>
      <c r="P580">
        <v>5</v>
      </c>
      <c r="Q580">
        <v>182</v>
      </c>
      <c r="R580">
        <v>5</v>
      </c>
      <c r="S580">
        <v>8</v>
      </c>
      <c r="T580">
        <v>4</v>
      </c>
      <c r="U580">
        <v>8</v>
      </c>
      <c r="V580">
        <v>1</v>
      </c>
      <c r="W580">
        <v>0</v>
      </c>
      <c r="X580" t="s">
        <v>27</v>
      </c>
      <c r="Y580">
        <v>2</v>
      </c>
    </row>
    <row r="581" spans="2:25" x14ac:dyDescent="0.2">
      <c r="B581">
        <v>5527</v>
      </c>
      <c r="C581">
        <v>1988</v>
      </c>
      <c r="D581" t="s">
        <v>23</v>
      </c>
      <c r="E581" t="s">
        <v>36</v>
      </c>
      <c r="F581" t="s">
        <v>778</v>
      </c>
      <c r="H581">
        <v>1</v>
      </c>
      <c r="I581">
        <v>0</v>
      </c>
      <c r="J581" s="60" t="s">
        <v>695</v>
      </c>
      <c r="K581">
        <v>25</v>
      </c>
      <c r="L581">
        <v>4</v>
      </c>
      <c r="M581">
        <v>12</v>
      </c>
      <c r="N581">
        <v>11</v>
      </c>
      <c r="O581">
        <v>3</v>
      </c>
      <c r="P581">
        <v>13</v>
      </c>
      <c r="Q581">
        <v>15</v>
      </c>
      <c r="R581">
        <v>2</v>
      </c>
      <c r="S581">
        <v>2</v>
      </c>
      <c r="T581">
        <v>3</v>
      </c>
      <c r="U581">
        <v>8</v>
      </c>
      <c r="V581">
        <v>0</v>
      </c>
      <c r="W581">
        <v>0</v>
      </c>
      <c r="X581" t="s">
        <v>27</v>
      </c>
      <c r="Y581">
        <v>0</v>
      </c>
    </row>
    <row r="582" spans="2:25" x14ac:dyDescent="0.2">
      <c r="B582">
        <v>5628</v>
      </c>
      <c r="C582">
        <v>1983</v>
      </c>
      <c r="D582" t="s">
        <v>23</v>
      </c>
      <c r="E582" t="s">
        <v>36</v>
      </c>
      <c r="F582" t="s">
        <v>779</v>
      </c>
      <c r="H582">
        <v>0</v>
      </c>
      <c r="I582">
        <v>0</v>
      </c>
      <c r="J582" s="61">
        <v>41488</v>
      </c>
      <c r="K582">
        <v>25</v>
      </c>
      <c r="L582">
        <v>848</v>
      </c>
      <c r="M582">
        <v>154</v>
      </c>
      <c r="N582">
        <v>323</v>
      </c>
      <c r="O582">
        <v>201</v>
      </c>
      <c r="P582">
        <v>61</v>
      </c>
      <c r="Q582">
        <v>78</v>
      </c>
      <c r="R582">
        <v>1</v>
      </c>
      <c r="S582">
        <v>10</v>
      </c>
      <c r="T582">
        <v>10</v>
      </c>
      <c r="U582">
        <v>6</v>
      </c>
      <c r="V582">
        <v>0</v>
      </c>
      <c r="W582">
        <v>0</v>
      </c>
      <c r="X582" t="s">
        <v>35</v>
      </c>
      <c r="Y582">
        <v>1</v>
      </c>
    </row>
    <row r="583" spans="2:25" x14ac:dyDescent="0.2">
      <c r="B583">
        <v>7627</v>
      </c>
      <c r="C583">
        <v>1976</v>
      </c>
      <c r="D583" t="s">
        <v>53</v>
      </c>
      <c r="E583" t="s">
        <v>32</v>
      </c>
      <c r="F583" t="s">
        <v>780</v>
      </c>
      <c r="H583">
        <v>0</v>
      </c>
      <c r="I583">
        <v>0</v>
      </c>
      <c r="J583" s="61">
        <v>41255</v>
      </c>
      <c r="K583">
        <v>25</v>
      </c>
      <c r="L583">
        <v>817</v>
      </c>
      <c r="M583">
        <v>183</v>
      </c>
      <c r="N583">
        <v>797</v>
      </c>
      <c r="O583">
        <v>106</v>
      </c>
      <c r="P583">
        <v>163</v>
      </c>
      <c r="Q583">
        <v>20</v>
      </c>
      <c r="R583">
        <v>0</v>
      </c>
      <c r="S583">
        <v>5</v>
      </c>
      <c r="T583">
        <v>5</v>
      </c>
      <c r="U583">
        <v>2</v>
      </c>
      <c r="V583">
        <v>1</v>
      </c>
      <c r="W583">
        <v>0</v>
      </c>
      <c r="X583" t="s">
        <v>27</v>
      </c>
      <c r="Y583">
        <v>2</v>
      </c>
    </row>
    <row r="584" spans="2:25" x14ac:dyDescent="0.2">
      <c r="B584">
        <v>1351</v>
      </c>
      <c r="C584">
        <v>1957</v>
      </c>
      <c r="D584" t="s">
        <v>53</v>
      </c>
      <c r="E584" t="s">
        <v>36</v>
      </c>
      <c r="F584" t="s">
        <v>781</v>
      </c>
      <c r="H584">
        <v>0</v>
      </c>
      <c r="I584">
        <v>1</v>
      </c>
      <c r="J584" s="60" t="s">
        <v>782</v>
      </c>
      <c r="K584">
        <v>25</v>
      </c>
      <c r="L584">
        <v>962</v>
      </c>
      <c r="M584">
        <v>12</v>
      </c>
      <c r="N584">
        <v>194</v>
      </c>
      <c r="O584">
        <v>16</v>
      </c>
      <c r="P584">
        <v>24</v>
      </c>
      <c r="Q584">
        <v>12</v>
      </c>
      <c r="R584">
        <v>4</v>
      </c>
      <c r="S584">
        <v>7</v>
      </c>
      <c r="T584">
        <v>13</v>
      </c>
      <c r="U584">
        <v>6</v>
      </c>
      <c r="V584">
        <v>0</v>
      </c>
      <c r="W584">
        <v>0</v>
      </c>
      <c r="X584" t="s">
        <v>27</v>
      </c>
      <c r="Y584">
        <v>1</v>
      </c>
    </row>
    <row r="585" spans="2:25" x14ac:dyDescent="0.2">
      <c r="B585">
        <v>10395</v>
      </c>
      <c r="C585">
        <v>1987</v>
      </c>
      <c r="D585" t="s">
        <v>118</v>
      </c>
      <c r="E585" t="s">
        <v>28</v>
      </c>
      <c r="F585" t="s">
        <v>783</v>
      </c>
      <c r="H585">
        <v>1</v>
      </c>
      <c r="I585">
        <v>0</v>
      </c>
      <c r="J585" s="60" t="s">
        <v>442</v>
      </c>
      <c r="K585">
        <v>25</v>
      </c>
      <c r="L585">
        <v>1</v>
      </c>
      <c r="M585">
        <v>45</v>
      </c>
      <c r="N585">
        <v>3</v>
      </c>
      <c r="O585">
        <v>4</v>
      </c>
      <c r="P585">
        <v>6</v>
      </c>
      <c r="Q585">
        <v>42</v>
      </c>
      <c r="R585">
        <v>3</v>
      </c>
      <c r="S585">
        <v>3</v>
      </c>
      <c r="T585">
        <v>3</v>
      </c>
      <c r="U585">
        <v>8</v>
      </c>
      <c r="V585">
        <v>0</v>
      </c>
      <c r="W585">
        <v>0</v>
      </c>
      <c r="X585" t="s">
        <v>27</v>
      </c>
      <c r="Y585">
        <v>0</v>
      </c>
    </row>
    <row r="586" spans="2:25" x14ac:dyDescent="0.2">
      <c r="B586">
        <v>6961</v>
      </c>
      <c r="C586">
        <v>1975</v>
      </c>
      <c r="D586" t="s">
        <v>23</v>
      </c>
      <c r="E586" t="s">
        <v>32</v>
      </c>
      <c r="F586" t="s">
        <v>784</v>
      </c>
      <c r="H586">
        <v>2</v>
      </c>
      <c r="I586">
        <v>0</v>
      </c>
      <c r="J586" s="60" t="s">
        <v>785</v>
      </c>
      <c r="K586">
        <v>26</v>
      </c>
      <c r="L586">
        <v>1</v>
      </c>
      <c r="M586">
        <v>1</v>
      </c>
      <c r="N586">
        <v>5</v>
      </c>
      <c r="O586">
        <v>0</v>
      </c>
      <c r="P586">
        <v>3</v>
      </c>
      <c r="Q586">
        <v>1</v>
      </c>
      <c r="R586">
        <v>1</v>
      </c>
      <c r="S586">
        <v>1</v>
      </c>
      <c r="T586">
        <v>2</v>
      </c>
      <c r="U586">
        <v>8</v>
      </c>
      <c r="V586">
        <v>0</v>
      </c>
      <c r="W586">
        <v>0</v>
      </c>
      <c r="X586" t="s">
        <v>27</v>
      </c>
      <c r="Y586">
        <v>0</v>
      </c>
    </row>
    <row r="587" spans="2:25" x14ac:dyDescent="0.2">
      <c r="B587">
        <v>10196</v>
      </c>
      <c r="C587">
        <v>1979</v>
      </c>
      <c r="D587" t="s">
        <v>23</v>
      </c>
      <c r="E587" t="s">
        <v>32</v>
      </c>
      <c r="F587" t="s">
        <v>786</v>
      </c>
      <c r="H587">
        <v>2</v>
      </c>
      <c r="I587">
        <v>0</v>
      </c>
      <c r="J587" s="61">
        <v>41976</v>
      </c>
      <c r="K587">
        <v>26</v>
      </c>
      <c r="L587">
        <v>212</v>
      </c>
      <c r="M587">
        <v>123</v>
      </c>
      <c r="N587">
        <v>177</v>
      </c>
      <c r="O587">
        <v>15</v>
      </c>
      <c r="P587">
        <v>64</v>
      </c>
      <c r="Q587">
        <v>23</v>
      </c>
      <c r="R587">
        <v>2</v>
      </c>
      <c r="S587">
        <v>8</v>
      </c>
      <c r="T587">
        <v>8</v>
      </c>
      <c r="U587">
        <v>4</v>
      </c>
      <c r="V587">
        <v>0</v>
      </c>
      <c r="W587">
        <v>0</v>
      </c>
      <c r="X587" t="s">
        <v>35</v>
      </c>
      <c r="Y587">
        <v>0</v>
      </c>
    </row>
    <row r="588" spans="2:25" x14ac:dyDescent="0.2">
      <c r="B588">
        <v>6182</v>
      </c>
      <c r="C588">
        <v>1985</v>
      </c>
      <c r="D588" t="s">
        <v>23</v>
      </c>
      <c r="E588" t="s">
        <v>36</v>
      </c>
      <c r="F588" t="s">
        <v>787</v>
      </c>
      <c r="H588">
        <v>1</v>
      </c>
      <c r="I588">
        <v>0</v>
      </c>
      <c r="J588" s="61">
        <v>41914</v>
      </c>
      <c r="K588">
        <v>26</v>
      </c>
      <c r="L588">
        <v>11</v>
      </c>
      <c r="M588">
        <v>4</v>
      </c>
      <c r="N588">
        <v>20</v>
      </c>
      <c r="O588">
        <v>10</v>
      </c>
      <c r="P588">
        <v>3</v>
      </c>
      <c r="Q588">
        <v>5</v>
      </c>
      <c r="R588">
        <v>2</v>
      </c>
      <c r="S588">
        <v>2</v>
      </c>
      <c r="T588">
        <v>4</v>
      </c>
      <c r="U588">
        <v>6</v>
      </c>
      <c r="V588">
        <v>0</v>
      </c>
      <c r="W588">
        <v>0</v>
      </c>
      <c r="X588" t="s">
        <v>35</v>
      </c>
      <c r="Y588">
        <v>0</v>
      </c>
    </row>
    <row r="589" spans="2:25" x14ac:dyDescent="0.2">
      <c r="B589">
        <v>10432</v>
      </c>
      <c r="C589">
        <v>1975</v>
      </c>
      <c r="D589" t="s">
        <v>23</v>
      </c>
      <c r="E589" t="s">
        <v>24</v>
      </c>
      <c r="F589" t="s">
        <v>788</v>
      </c>
      <c r="H589">
        <v>1</v>
      </c>
      <c r="I589">
        <v>0</v>
      </c>
      <c r="J589" s="60" t="s">
        <v>329</v>
      </c>
      <c r="K589">
        <v>26</v>
      </c>
      <c r="L589">
        <v>2</v>
      </c>
      <c r="M589">
        <v>0</v>
      </c>
      <c r="N589">
        <v>9</v>
      </c>
      <c r="O589">
        <v>3</v>
      </c>
      <c r="P589">
        <v>6</v>
      </c>
      <c r="Q589">
        <v>2</v>
      </c>
      <c r="R589">
        <v>1</v>
      </c>
      <c r="S589">
        <v>1</v>
      </c>
      <c r="T589">
        <v>3</v>
      </c>
      <c r="U589">
        <v>8</v>
      </c>
      <c r="V589">
        <v>0</v>
      </c>
      <c r="W589">
        <v>0</v>
      </c>
      <c r="X589" t="s">
        <v>31</v>
      </c>
      <c r="Y589">
        <v>0</v>
      </c>
    </row>
    <row r="590" spans="2:25" x14ac:dyDescent="0.2">
      <c r="B590">
        <v>1542</v>
      </c>
      <c r="C590">
        <v>1976</v>
      </c>
      <c r="D590" t="s">
        <v>23</v>
      </c>
      <c r="E590" t="s">
        <v>28</v>
      </c>
      <c r="F590" t="s">
        <v>789</v>
      </c>
      <c r="H590">
        <v>1</v>
      </c>
      <c r="I590">
        <v>2</v>
      </c>
      <c r="J590" s="60" t="s">
        <v>790</v>
      </c>
      <c r="K590">
        <v>26</v>
      </c>
      <c r="L590">
        <v>347</v>
      </c>
      <c r="M590">
        <v>0</v>
      </c>
      <c r="N590">
        <v>35</v>
      </c>
      <c r="O590">
        <v>4</v>
      </c>
      <c r="P590">
        <v>3</v>
      </c>
      <c r="Q590">
        <v>7</v>
      </c>
      <c r="R590">
        <v>6</v>
      </c>
      <c r="S590">
        <v>4</v>
      </c>
      <c r="T590">
        <v>8</v>
      </c>
      <c r="U590">
        <v>5</v>
      </c>
      <c r="V590">
        <v>0</v>
      </c>
      <c r="W590">
        <v>0</v>
      </c>
      <c r="X590" t="s">
        <v>35</v>
      </c>
      <c r="Y590">
        <v>0</v>
      </c>
    </row>
    <row r="591" spans="2:25" x14ac:dyDescent="0.2">
      <c r="B591">
        <v>4220</v>
      </c>
      <c r="C591">
        <v>1971</v>
      </c>
      <c r="D591" t="s">
        <v>40</v>
      </c>
      <c r="E591" t="s">
        <v>32</v>
      </c>
      <c r="F591" t="s">
        <v>791</v>
      </c>
      <c r="H591">
        <v>0</v>
      </c>
      <c r="I591">
        <v>1</v>
      </c>
      <c r="J591" s="61">
        <v>41316</v>
      </c>
      <c r="K591">
        <v>26</v>
      </c>
      <c r="L591">
        <v>73</v>
      </c>
      <c r="M591">
        <v>0</v>
      </c>
      <c r="N591">
        <v>13</v>
      </c>
      <c r="O591">
        <v>0</v>
      </c>
      <c r="P591">
        <v>1</v>
      </c>
      <c r="Q591">
        <v>0</v>
      </c>
      <c r="R591">
        <v>1</v>
      </c>
      <c r="S591">
        <v>2</v>
      </c>
      <c r="T591">
        <v>3</v>
      </c>
      <c r="U591">
        <v>3</v>
      </c>
      <c r="V591">
        <v>0</v>
      </c>
      <c r="W591">
        <v>0</v>
      </c>
      <c r="X591" t="s">
        <v>31</v>
      </c>
      <c r="Y591">
        <v>0</v>
      </c>
    </row>
    <row r="592" spans="2:25" x14ac:dyDescent="0.2">
      <c r="B592">
        <v>4141</v>
      </c>
      <c r="C592">
        <v>1966</v>
      </c>
      <c r="D592" t="s">
        <v>23</v>
      </c>
      <c r="E592" t="s">
        <v>36</v>
      </c>
      <c r="F592" t="s">
        <v>792</v>
      </c>
      <c r="H592">
        <v>0</v>
      </c>
      <c r="I592">
        <v>0</v>
      </c>
      <c r="J592" s="60" t="s">
        <v>793</v>
      </c>
      <c r="K592">
        <v>26</v>
      </c>
      <c r="L592">
        <v>426</v>
      </c>
      <c r="M592">
        <v>49</v>
      </c>
      <c r="N592">
        <v>127</v>
      </c>
      <c r="O592">
        <v>111</v>
      </c>
      <c r="P592">
        <v>21</v>
      </c>
      <c r="Q592">
        <v>42</v>
      </c>
      <c r="R592">
        <v>1</v>
      </c>
      <c r="S592">
        <v>8</v>
      </c>
      <c r="T592">
        <v>10</v>
      </c>
      <c r="U592">
        <v>4</v>
      </c>
      <c r="V592">
        <v>0</v>
      </c>
      <c r="W592">
        <v>0</v>
      </c>
      <c r="X592" t="s">
        <v>35</v>
      </c>
      <c r="Y592">
        <v>0</v>
      </c>
    </row>
    <row r="593" spans="2:25" x14ac:dyDescent="0.2">
      <c r="B593">
        <v>1940</v>
      </c>
      <c r="C593">
        <v>1987</v>
      </c>
      <c r="D593" t="s">
        <v>23</v>
      </c>
      <c r="E593" t="s">
        <v>32</v>
      </c>
      <c r="F593" t="s">
        <v>794</v>
      </c>
      <c r="H593">
        <v>1</v>
      </c>
      <c r="I593">
        <v>0</v>
      </c>
      <c r="J593" s="61">
        <v>41615</v>
      </c>
      <c r="K593">
        <v>26</v>
      </c>
      <c r="L593">
        <v>1</v>
      </c>
      <c r="M593">
        <v>3</v>
      </c>
      <c r="N593">
        <v>4</v>
      </c>
      <c r="O593">
        <v>2</v>
      </c>
      <c r="P593">
        <v>2</v>
      </c>
      <c r="Q593">
        <v>6</v>
      </c>
      <c r="R593">
        <v>1</v>
      </c>
      <c r="S593">
        <v>1</v>
      </c>
      <c r="T593">
        <v>2</v>
      </c>
      <c r="U593">
        <v>8</v>
      </c>
      <c r="V593">
        <v>0</v>
      </c>
      <c r="W593">
        <v>0</v>
      </c>
      <c r="X593" t="s">
        <v>38</v>
      </c>
      <c r="Y593">
        <v>0</v>
      </c>
    </row>
    <row r="594" spans="2:25" x14ac:dyDescent="0.2">
      <c r="B594">
        <v>1506</v>
      </c>
      <c r="C594">
        <v>1976</v>
      </c>
      <c r="D594" t="s">
        <v>23</v>
      </c>
      <c r="E594" t="s">
        <v>28</v>
      </c>
      <c r="F594" t="s">
        <v>795</v>
      </c>
      <c r="H594">
        <v>1</v>
      </c>
      <c r="I594">
        <v>1</v>
      </c>
      <c r="J594" s="60" t="s">
        <v>796</v>
      </c>
      <c r="K594">
        <v>26</v>
      </c>
      <c r="L594">
        <v>48</v>
      </c>
      <c r="M594">
        <v>9</v>
      </c>
      <c r="N594">
        <v>45</v>
      </c>
      <c r="O594">
        <v>3</v>
      </c>
      <c r="P594">
        <v>15</v>
      </c>
      <c r="Q594">
        <v>20</v>
      </c>
      <c r="R594">
        <v>4</v>
      </c>
      <c r="S594">
        <v>2</v>
      </c>
      <c r="T594">
        <v>4</v>
      </c>
      <c r="U594">
        <v>6</v>
      </c>
      <c r="V594">
        <v>1</v>
      </c>
      <c r="W594">
        <v>0</v>
      </c>
      <c r="X594" t="s">
        <v>27</v>
      </c>
      <c r="Y594">
        <v>0</v>
      </c>
    </row>
    <row r="595" spans="2:25" x14ac:dyDescent="0.2">
      <c r="B595">
        <v>6347</v>
      </c>
      <c r="C595">
        <v>1980</v>
      </c>
      <c r="D595" t="s">
        <v>118</v>
      </c>
      <c r="E595" t="s">
        <v>28</v>
      </c>
      <c r="F595" t="s">
        <v>797</v>
      </c>
      <c r="H595">
        <v>1</v>
      </c>
      <c r="I595">
        <v>0</v>
      </c>
      <c r="J595" s="60" t="s">
        <v>258</v>
      </c>
      <c r="K595">
        <v>26</v>
      </c>
      <c r="L595">
        <v>1</v>
      </c>
      <c r="M595">
        <v>1</v>
      </c>
      <c r="N595">
        <v>4</v>
      </c>
      <c r="O595">
        <v>11</v>
      </c>
      <c r="P595">
        <v>9</v>
      </c>
      <c r="Q595">
        <v>10</v>
      </c>
      <c r="R595">
        <v>1</v>
      </c>
      <c r="S595">
        <v>1</v>
      </c>
      <c r="T595">
        <v>3</v>
      </c>
      <c r="U595">
        <v>8</v>
      </c>
      <c r="V595">
        <v>0</v>
      </c>
      <c r="W595">
        <v>0</v>
      </c>
      <c r="X595" t="s">
        <v>27</v>
      </c>
      <c r="Y595">
        <v>0</v>
      </c>
    </row>
    <row r="596" spans="2:25" x14ac:dyDescent="0.2">
      <c r="B596">
        <v>1361</v>
      </c>
      <c r="C596">
        <v>1975</v>
      </c>
      <c r="D596" t="s">
        <v>53</v>
      </c>
      <c r="E596" t="s">
        <v>32</v>
      </c>
      <c r="F596" t="s">
        <v>798</v>
      </c>
      <c r="H596">
        <v>0</v>
      </c>
      <c r="I596">
        <v>0</v>
      </c>
      <c r="J596" s="61">
        <v>41370</v>
      </c>
      <c r="K596">
        <v>26</v>
      </c>
      <c r="L596">
        <v>1076</v>
      </c>
      <c r="M596">
        <v>68</v>
      </c>
      <c r="N596">
        <v>103</v>
      </c>
      <c r="O596">
        <v>29</v>
      </c>
      <c r="P596">
        <v>91</v>
      </c>
      <c r="Q596">
        <v>68</v>
      </c>
      <c r="R596">
        <v>1</v>
      </c>
      <c r="S596">
        <v>3</v>
      </c>
      <c r="T596">
        <v>8</v>
      </c>
      <c r="U596">
        <v>1</v>
      </c>
      <c r="V596">
        <v>1</v>
      </c>
      <c r="W596">
        <v>0</v>
      </c>
      <c r="X596" t="s">
        <v>27</v>
      </c>
      <c r="Y596">
        <v>2</v>
      </c>
    </row>
    <row r="597" spans="2:25" x14ac:dyDescent="0.2">
      <c r="B597">
        <v>9422</v>
      </c>
      <c r="C597">
        <v>1990</v>
      </c>
      <c r="D597" t="s">
        <v>23</v>
      </c>
      <c r="E597" t="s">
        <v>32</v>
      </c>
      <c r="F597" t="s">
        <v>799</v>
      </c>
      <c r="H597">
        <v>1</v>
      </c>
      <c r="I597">
        <v>0</v>
      </c>
      <c r="J597" s="60" t="s">
        <v>800</v>
      </c>
      <c r="K597">
        <v>26</v>
      </c>
      <c r="L597">
        <v>36</v>
      </c>
      <c r="M597">
        <v>2</v>
      </c>
      <c r="N597">
        <v>42</v>
      </c>
      <c r="O597">
        <v>20</v>
      </c>
      <c r="P597">
        <v>21</v>
      </c>
      <c r="Q597">
        <v>10</v>
      </c>
      <c r="R597">
        <v>2</v>
      </c>
      <c r="S597">
        <v>2</v>
      </c>
      <c r="T597">
        <v>4</v>
      </c>
      <c r="U597">
        <v>3</v>
      </c>
      <c r="V597">
        <v>0</v>
      </c>
      <c r="W597">
        <v>0</v>
      </c>
      <c r="X597" t="s">
        <v>38</v>
      </c>
      <c r="Y597">
        <v>0</v>
      </c>
    </row>
    <row r="598" spans="2:25" x14ac:dyDescent="0.2">
      <c r="B598">
        <v>1081</v>
      </c>
      <c r="C598">
        <v>1958</v>
      </c>
      <c r="D598" t="s">
        <v>40</v>
      </c>
      <c r="E598" t="s">
        <v>32</v>
      </c>
      <c r="F598" t="s">
        <v>801</v>
      </c>
      <c r="H598">
        <v>1</v>
      </c>
      <c r="I598">
        <v>2</v>
      </c>
      <c r="J598" s="60" t="s">
        <v>777</v>
      </c>
      <c r="K598">
        <v>26</v>
      </c>
      <c r="L598">
        <v>733</v>
      </c>
      <c r="M598">
        <v>9</v>
      </c>
      <c r="N598">
        <v>180</v>
      </c>
      <c r="O598">
        <v>12</v>
      </c>
      <c r="P598">
        <v>19</v>
      </c>
      <c r="Q598">
        <v>66</v>
      </c>
      <c r="R598">
        <v>11</v>
      </c>
      <c r="S598">
        <v>6</v>
      </c>
      <c r="T598">
        <v>5</v>
      </c>
      <c r="U598">
        <v>4</v>
      </c>
      <c r="V598">
        <v>0</v>
      </c>
      <c r="W598">
        <v>0</v>
      </c>
      <c r="X598" t="s">
        <v>67</v>
      </c>
      <c r="Y598">
        <v>0</v>
      </c>
    </row>
    <row r="599" spans="2:25" x14ac:dyDescent="0.2">
      <c r="B599">
        <v>7458</v>
      </c>
      <c r="C599">
        <v>1957</v>
      </c>
      <c r="D599" t="s">
        <v>53</v>
      </c>
      <c r="E599" t="s">
        <v>36</v>
      </c>
      <c r="F599" t="s">
        <v>802</v>
      </c>
      <c r="H599">
        <v>1</v>
      </c>
      <c r="I599">
        <v>1</v>
      </c>
      <c r="J599" s="61">
        <v>41428</v>
      </c>
      <c r="K599">
        <v>26</v>
      </c>
      <c r="L599">
        <v>39</v>
      </c>
      <c r="M599">
        <v>2</v>
      </c>
      <c r="N599">
        <v>25</v>
      </c>
      <c r="O599">
        <v>4</v>
      </c>
      <c r="P599">
        <v>3</v>
      </c>
      <c r="Q599">
        <v>24</v>
      </c>
      <c r="R599">
        <v>2</v>
      </c>
      <c r="S599">
        <v>3</v>
      </c>
      <c r="T599">
        <v>3</v>
      </c>
      <c r="U599">
        <v>8</v>
      </c>
      <c r="V599">
        <v>0</v>
      </c>
      <c r="W599">
        <v>0</v>
      </c>
      <c r="X599" t="s">
        <v>38</v>
      </c>
      <c r="Y599">
        <v>0</v>
      </c>
    </row>
    <row r="600" spans="2:25" x14ac:dyDescent="0.2">
      <c r="B600">
        <v>1012</v>
      </c>
      <c r="C600">
        <v>1953</v>
      </c>
      <c r="D600" t="s">
        <v>23</v>
      </c>
      <c r="E600" t="s">
        <v>28</v>
      </c>
      <c r="F600" t="s">
        <v>803</v>
      </c>
      <c r="H600">
        <v>0</v>
      </c>
      <c r="I600">
        <v>1</v>
      </c>
      <c r="J600" s="60" t="s">
        <v>804</v>
      </c>
      <c r="K600">
        <v>26</v>
      </c>
      <c r="L600">
        <v>523</v>
      </c>
      <c r="M600">
        <v>7</v>
      </c>
      <c r="N600">
        <v>134</v>
      </c>
      <c r="O600">
        <v>37</v>
      </c>
      <c r="P600">
        <v>14</v>
      </c>
      <c r="Q600">
        <v>169</v>
      </c>
      <c r="R600">
        <v>4</v>
      </c>
      <c r="S600">
        <v>8</v>
      </c>
      <c r="T600">
        <v>10</v>
      </c>
      <c r="U600">
        <v>7</v>
      </c>
      <c r="V600">
        <v>0</v>
      </c>
      <c r="W600">
        <v>0</v>
      </c>
      <c r="X600" t="s">
        <v>38</v>
      </c>
      <c r="Y600">
        <v>0</v>
      </c>
    </row>
    <row r="601" spans="2:25" x14ac:dyDescent="0.2">
      <c r="B601">
        <v>5453</v>
      </c>
      <c r="C601">
        <v>1957</v>
      </c>
      <c r="D601" t="s">
        <v>53</v>
      </c>
      <c r="E601" t="s">
        <v>32</v>
      </c>
      <c r="F601" t="s">
        <v>805</v>
      </c>
      <c r="H601">
        <v>0</v>
      </c>
      <c r="I601">
        <v>0</v>
      </c>
      <c r="J601" s="60" t="s">
        <v>806</v>
      </c>
      <c r="K601">
        <v>26</v>
      </c>
      <c r="L601">
        <v>1083</v>
      </c>
      <c r="M601">
        <v>108</v>
      </c>
      <c r="N601">
        <v>649</v>
      </c>
      <c r="O601">
        <v>253</v>
      </c>
      <c r="P601">
        <v>151</v>
      </c>
      <c r="Q601">
        <v>108</v>
      </c>
      <c r="R601">
        <v>1</v>
      </c>
      <c r="S601">
        <v>4</v>
      </c>
      <c r="T601">
        <v>12</v>
      </c>
      <c r="U601">
        <v>2</v>
      </c>
      <c r="V601">
        <v>0</v>
      </c>
      <c r="W601">
        <v>0</v>
      </c>
      <c r="X601" t="s">
        <v>67</v>
      </c>
      <c r="Y601">
        <v>1</v>
      </c>
    </row>
    <row r="602" spans="2:25" x14ac:dyDescent="0.2">
      <c r="B602">
        <v>6818</v>
      </c>
      <c r="C602">
        <v>1975</v>
      </c>
      <c r="D602" t="s">
        <v>23</v>
      </c>
      <c r="E602" t="s">
        <v>32</v>
      </c>
      <c r="F602" t="s">
        <v>807</v>
      </c>
      <c r="H602">
        <v>0</v>
      </c>
      <c r="I602">
        <v>1</v>
      </c>
      <c r="J602" s="61">
        <v>41252</v>
      </c>
      <c r="K602">
        <v>26</v>
      </c>
      <c r="L602">
        <v>98</v>
      </c>
      <c r="M602">
        <v>0</v>
      </c>
      <c r="N602">
        <v>106</v>
      </c>
      <c r="O602">
        <v>49</v>
      </c>
      <c r="P602">
        <v>10</v>
      </c>
      <c r="Q602">
        <v>106</v>
      </c>
      <c r="R602">
        <v>5</v>
      </c>
      <c r="S602">
        <v>5</v>
      </c>
      <c r="T602">
        <v>5</v>
      </c>
      <c r="U602">
        <v>6</v>
      </c>
      <c r="V602">
        <v>0</v>
      </c>
      <c r="W602">
        <v>0</v>
      </c>
      <c r="X602" t="s">
        <v>27</v>
      </c>
      <c r="Y602">
        <v>0</v>
      </c>
    </row>
    <row r="603" spans="2:25" x14ac:dyDescent="0.2">
      <c r="B603">
        <v>7807</v>
      </c>
      <c r="C603">
        <v>1975</v>
      </c>
      <c r="D603" t="s">
        <v>23</v>
      </c>
      <c r="E603" t="s">
        <v>32</v>
      </c>
      <c r="F603" t="s">
        <v>807</v>
      </c>
      <c r="H603">
        <v>0</v>
      </c>
      <c r="I603">
        <v>1</v>
      </c>
      <c r="J603" s="61">
        <v>41252</v>
      </c>
      <c r="K603">
        <v>26</v>
      </c>
      <c r="L603">
        <v>98</v>
      </c>
      <c r="M603">
        <v>0</v>
      </c>
      <c r="N603">
        <v>106</v>
      </c>
      <c r="O603">
        <v>49</v>
      </c>
      <c r="P603">
        <v>10</v>
      </c>
      <c r="Q603">
        <v>106</v>
      </c>
      <c r="R603">
        <v>5</v>
      </c>
      <c r="S603">
        <v>5</v>
      </c>
      <c r="T603">
        <v>5</v>
      </c>
      <c r="U603">
        <v>6</v>
      </c>
      <c r="V603">
        <v>0</v>
      </c>
      <c r="W603">
        <v>0</v>
      </c>
      <c r="X603" t="s">
        <v>27</v>
      </c>
      <c r="Y603">
        <v>0</v>
      </c>
    </row>
    <row r="604" spans="2:25" x14ac:dyDescent="0.2">
      <c r="B604">
        <v>7532</v>
      </c>
      <c r="C604">
        <v>1981</v>
      </c>
      <c r="D604" t="s">
        <v>23</v>
      </c>
      <c r="E604" t="s">
        <v>32</v>
      </c>
      <c r="F604" t="s">
        <v>808</v>
      </c>
      <c r="H604">
        <v>0</v>
      </c>
      <c r="I604">
        <v>1</v>
      </c>
      <c r="J604" s="60" t="s">
        <v>633</v>
      </c>
      <c r="K604">
        <v>26</v>
      </c>
      <c r="L604">
        <v>99</v>
      </c>
      <c r="M604">
        <v>2</v>
      </c>
      <c r="N604">
        <v>11</v>
      </c>
      <c r="O604">
        <v>4</v>
      </c>
      <c r="P604">
        <v>0</v>
      </c>
      <c r="Q604">
        <v>16</v>
      </c>
      <c r="R604">
        <v>3</v>
      </c>
      <c r="S604">
        <v>3</v>
      </c>
      <c r="T604">
        <v>4</v>
      </c>
      <c r="U604">
        <v>8</v>
      </c>
      <c r="V604">
        <v>0</v>
      </c>
      <c r="W604">
        <v>0</v>
      </c>
      <c r="X604" t="s">
        <v>46</v>
      </c>
      <c r="Y604">
        <v>0</v>
      </c>
    </row>
    <row r="605" spans="2:25" x14ac:dyDescent="0.2">
      <c r="B605">
        <v>8346</v>
      </c>
      <c r="C605">
        <v>1975</v>
      </c>
      <c r="D605" t="s">
        <v>23</v>
      </c>
      <c r="E605" t="s">
        <v>28</v>
      </c>
      <c r="F605" t="s">
        <v>809</v>
      </c>
      <c r="H605">
        <v>1</v>
      </c>
      <c r="I605">
        <v>0</v>
      </c>
      <c r="J605" s="60" t="s">
        <v>810</v>
      </c>
      <c r="K605">
        <v>26</v>
      </c>
      <c r="L605">
        <v>138</v>
      </c>
      <c r="M605">
        <v>15</v>
      </c>
      <c r="N605">
        <v>35</v>
      </c>
      <c r="O605">
        <v>25</v>
      </c>
      <c r="P605">
        <v>11</v>
      </c>
      <c r="Q605">
        <v>72</v>
      </c>
      <c r="R605">
        <v>2</v>
      </c>
      <c r="S605">
        <v>6</v>
      </c>
      <c r="T605">
        <v>2</v>
      </c>
      <c r="U605">
        <v>9</v>
      </c>
      <c r="V605">
        <v>1</v>
      </c>
      <c r="W605">
        <v>0</v>
      </c>
      <c r="X605" t="s">
        <v>27</v>
      </c>
      <c r="Y605">
        <v>1</v>
      </c>
    </row>
    <row r="606" spans="2:25" x14ac:dyDescent="0.2">
      <c r="B606">
        <v>5564</v>
      </c>
      <c r="C606">
        <v>1970</v>
      </c>
      <c r="D606" t="s">
        <v>23</v>
      </c>
      <c r="E606" t="s">
        <v>36</v>
      </c>
      <c r="F606" t="s">
        <v>811</v>
      </c>
      <c r="H606">
        <v>0</v>
      </c>
      <c r="I606">
        <v>1</v>
      </c>
      <c r="J606" s="61">
        <v>41160</v>
      </c>
      <c r="K606">
        <v>26</v>
      </c>
      <c r="L606">
        <v>509</v>
      </c>
      <c r="M606">
        <v>133</v>
      </c>
      <c r="N606">
        <v>497</v>
      </c>
      <c r="O606">
        <v>78</v>
      </c>
      <c r="P606">
        <v>24</v>
      </c>
      <c r="Q606">
        <v>97</v>
      </c>
      <c r="R606">
        <v>2</v>
      </c>
      <c r="S606">
        <v>7</v>
      </c>
      <c r="T606">
        <v>6</v>
      </c>
      <c r="U606">
        <v>4</v>
      </c>
      <c r="V606">
        <v>0</v>
      </c>
      <c r="W606">
        <v>0</v>
      </c>
      <c r="X606" t="s">
        <v>38</v>
      </c>
      <c r="Y606">
        <v>0</v>
      </c>
    </row>
    <row r="607" spans="2:25" x14ac:dyDescent="0.2">
      <c r="B607">
        <v>3267</v>
      </c>
      <c r="C607">
        <v>1964</v>
      </c>
      <c r="D607" t="s">
        <v>53</v>
      </c>
      <c r="E607" t="s">
        <v>36</v>
      </c>
      <c r="F607" t="s">
        <v>812</v>
      </c>
      <c r="H607">
        <v>0</v>
      </c>
      <c r="I607">
        <v>1</v>
      </c>
      <c r="J607" s="60" t="s">
        <v>156</v>
      </c>
      <c r="K607">
        <v>27</v>
      </c>
      <c r="L607">
        <v>527</v>
      </c>
      <c r="M607">
        <v>0</v>
      </c>
      <c r="N607">
        <v>21</v>
      </c>
      <c r="O607">
        <v>0</v>
      </c>
      <c r="P607">
        <v>0</v>
      </c>
      <c r="Q607">
        <v>60</v>
      </c>
      <c r="R607">
        <v>3</v>
      </c>
      <c r="S607">
        <v>8</v>
      </c>
      <c r="T607">
        <v>8</v>
      </c>
      <c r="U607">
        <v>6</v>
      </c>
      <c r="V607">
        <v>0</v>
      </c>
      <c r="W607">
        <v>0</v>
      </c>
      <c r="X607" t="s">
        <v>31</v>
      </c>
      <c r="Y607">
        <v>1</v>
      </c>
    </row>
    <row r="608" spans="2:25" x14ac:dyDescent="0.2">
      <c r="B608">
        <v>3091</v>
      </c>
      <c r="C608">
        <v>1982</v>
      </c>
      <c r="D608" t="s">
        <v>43</v>
      </c>
      <c r="E608" t="s">
        <v>36</v>
      </c>
      <c r="F608" t="s">
        <v>813</v>
      </c>
      <c r="H608">
        <v>1</v>
      </c>
      <c r="I608">
        <v>0</v>
      </c>
      <c r="J608" s="61">
        <v>41675</v>
      </c>
      <c r="K608">
        <v>27</v>
      </c>
      <c r="L608">
        <v>340</v>
      </c>
      <c r="M608">
        <v>21</v>
      </c>
      <c r="N608">
        <v>134</v>
      </c>
      <c r="O608">
        <v>258</v>
      </c>
      <c r="P608">
        <v>14</v>
      </c>
      <c r="Q608">
        <v>56</v>
      </c>
      <c r="R608">
        <v>1</v>
      </c>
      <c r="S608">
        <v>7</v>
      </c>
      <c r="T608">
        <v>8</v>
      </c>
      <c r="U608">
        <v>4</v>
      </c>
      <c r="V608">
        <v>0</v>
      </c>
      <c r="W608">
        <v>0</v>
      </c>
      <c r="X608" t="s">
        <v>67</v>
      </c>
      <c r="Y608">
        <v>0</v>
      </c>
    </row>
    <row r="609" spans="2:25" x14ac:dyDescent="0.2">
      <c r="B609">
        <v>762</v>
      </c>
      <c r="C609">
        <v>1982</v>
      </c>
      <c r="D609" t="s">
        <v>43</v>
      </c>
      <c r="E609" t="s">
        <v>36</v>
      </c>
      <c r="F609" t="s">
        <v>813</v>
      </c>
      <c r="H609">
        <v>1</v>
      </c>
      <c r="I609">
        <v>0</v>
      </c>
      <c r="J609" s="61">
        <v>41675</v>
      </c>
      <c r="K609">
        <v>27</v>
      </c>
      <c r="L609">
        <v>340</v>
      </c>
      <c r="M609">
        <v>21</v>
      </c>
      <c r="N609">
        <v>134</v>
      </c>
      <c r="O609">
        <v>258</v>
      </c>
      <c r="P609">
        <v>14</v>
      </c>
      <c r="Q609">
        <v>56</v>
      </c>
      <c r="R609">
        <v>1</v>
      </c>
      <c r="S609">
        <v>7</v>
      </c>
      <c r="T609">
        <v>8</v>
      </c>
      <c r="U609">
        <v>4</v>
      </c>
      <c r="V609">
        <v>0</v>
      </c>
      <c r="W609">
        <v>0</v>
      </c>
      <c r="X609" t="s">
        <v>27</v>
      </c>
      <c r="Y609">
        <v>0</v>
      </c>
    </row>
    <row r="610" spans="2:25" x14ac:dyDescent="0.2">
      <c r="B610">
        <v>8029</v>
      </c>
      <c r="C610">
        <v>1989</v>
      </c>
      <c r="D610" t="s">
        <v>53</v>
      </c>
      <c r="E610" t="s">
        <v>28</v>
      </c>
      <c r="F610" t="s">
        <v>814</v>
      </c>
      <c r="H610">
        <v>0</v>
      </c>
      <c r="I610">
        <v>0</v>
      </c>
      <c r="J610" s="60" t="s">
        <v>815</v>
      </c>
      <c r="K610">
        <v>27</v>
      </c>
      <c r="L610">
        <v>1184</v>
      </c>
      <c r="M610">
        <v>32</v>
      </c>
      <c r="N610">
        <v>352</v>
      </c>
      <c r="O610">
        <v>21</v>
      </c>
      <c r="P610">
        <v>16</v>
      </c>
      <c r="Q610">
        <v>16</v>
      </c>
      <c r="R610">
        <v>1</v>
      </c>
      <c r="S610">
        <v>3</v>
      </c>
      <c r="T610">
        <v>7</v>
      </c>
      <c r="U610">
        <v>1</v>
      </c>
      <c r="V610">
        <v>1</v>
      </c>
      <c r="W610">
        <v>0</v>
      </c>
      <c r="X610" t="s">
        <v>35</v>
      </c>
      <c r="Y610">
        <v>3</v>
      </c>
    </row>
    <row r="611" spans="2:25" x14ac:dyDescent="0.2">
      <c r="B611">
        <v>4376</v>
      </c>
      <c r="C611">
        <v>1961</v>
      </c>
      <c r="D611" t="s">
        <v>43</v>
      </c>
      <c r="E611" t="s">
        <v>28</v>
      </c>
      <c r="F611" t="s">
        <v>816</v>
      </c>
      <c r="H611">
        <v>0</v>
      </c>
      <c r="I611">
        <v>0</v>
      </c>
      <c r="J611" s="60" t="s">
        <v>613</v>
      </c>
      <c r="K611">
        <v>27</v>
      </c>
      <c r="L611">
        <v>10</v>
      </c>
      <c r="M611">
        <v>24</v>
      </c>
      <c r="N611">
        <v>15</v>
      </c>
      <c r="O611">
        <v>13</v>
      </c>
      <c r="P611">
        <v>1</v>
      </c>
      <c r="Q611">
        <v>30</v>
      </c>
      <c r="R611">
        <v>1</v>
      </c>
      <c r="S611">
        <v>2</v>
      </c>
      <c r="T611">
        <v>3</v>
      </c>
      <c r="U611">
        <v>7</v>
      </c>
      <c r="V611">
        <v>1</v>
      </c>
      <c r="W611">
        <v>0</v>
      </c>
      <c r="X611" t="s">
        <v>27</v>
      </c>
      <c r="Y611">
        <v>1</v>
      </c>
    </row>
    <row r="612" spans="2:25" x14ac:dyDescent="0.2">
      <c r="B612">
        <v>10981</v>
      </c>
      <c r="C612">
        <v>1989</v>
      </c>
      <c r="D612" t="s">
        <v>23</v>
      </c>
      <c r="E612" t="s">
        <v>32</v>
      </c>
      <c r="F612" t="s">
        <v>817</v>
      </c>
      <c r="H612">
        <v>0</v>
      </c>
      <c r="I612">
        <v>0</v>
      </c>
      <c r="J612" s="61">
        <v>41672</v>
      </c>
      <c r="K612">
        <v>27</v>
      </c>
      <c r="L612">
        <v>434</v>
      </c>
      <c r="M612">
        <v>137</v>
      </c>
      <c r="N612">
        <v>400</v>
      </c>
      <c r="O612">
        <v>45</v>
      </c>
      <c r="P612">
        <v>137</v>
      </c>
      <c r="Q612">
        <v>45</v>
      </c>
      <c r="R612">
        <v>1</v>
      </c>
      <c r="S612">
        <v>3</v>
      </c>
      <c r="T612">
        <v>10</v>
      </c>
      <c r="U612">
        <v>1</v>
      </c>
      <c r="V612">
        <v>0</v>
      </c>
      <c r="W612">
        <v>0</v>
      </c>
      <c r="X612" t="s">
        <v>67</v>
      </c>
      <c r="Y612">
        <v>0</v>
      </c>
    </row>
    <row r="613" spans="2:25" x14ac:dyDescent="0.2">
      <c r="B613">
        <v>486</v>
      </c>
      <c r="C613">
        <v>1989</v>
      </c>
      <c r="D613" t="s">
        <v>23</v>
      </c>
      <c r="E613" t="s">
        <v>32</v>
      </c>
      <c r="F613" t="s">
        <v>817</v>
      </c>
      <c r="H613">
        <v>0</v>
      </c>
      <c r="I613">
        <v>0</v>
      </c>
      <c r="J613" s="61">
        <v>41672</v>
      </c>
      <c r="K613">
        <v>27</v>
      </c>
      <c r="L613">
        <v>434</v>
      </c>
      <c r="M613">
        <v>137</v>
      </c>
      <c r="N613">
        <v>400</v>
      </c>
      <c r="O613">
        <v>45</v>
      </c>
      <c r="P613">
        <v>137</v>
      </c>
      <c r="Q613">
        <v>45</v>
      </c>
      <c r="R613">
        <v>1</v>
      </c>
      <c r="S613">
        <v>3</v>
      </c>
      <c r="T613">
        <v>10</v>
      </c>
      <c r="U613">
        <v>1</v>
      </c>
      <c r="V613">
        <v>0</v>
      </c>
      <c r="W613">
        <v>0</v>
      </c>
      <c r="X613" t="s">
        <v>31</v>
      </c>
      <c r="Y613">
        <v>0</v>
      </c>
    </row>
    <row r="614" spans="2:25" x14ac:dyDescent="0.2">
      <c r="B614">
        <v>1158</v>
      </c>
      <c r="C614">
        <v>1967</v>
      </c>
      <c r="D614" t="s">
        <v>23</v>
      </c>
      <c r="E614" t="s">
        <v>24</v>
      </c>
      <c r="F614" t="s">
        <v>818</v>
      </c>
      <c r="H614">
        <v>0</v>
      </c>
      <c r="I614">
        <v>1</v>
      </c>
      <c r="J614" s="61">
        <v>41760</v>
      </c>
      <c r="K614">
        <v>27</v>
      </c>
      <c r="L614">
        <v>102</v>
      </c>
      <c r="M614">
        <v>1</v>
      </c>
      <c r="N614">
        <v>15</v>
      </c>
      <c r="O614">
        <v>2</v>
      </c>
      <c r="P614">
        <v>0</v>
      </c>
      <c r="Q614">
        <v>24</v>
      </c>
      <c r="R614">
        <v>1</v>
      </c>
      <c r="S614">
        <v>3</v>
      </c>
      <c r="T614">
        <v>4</v>
      </c>
      <c r="U614">
        <v>7</v>
      </c>
      <c r="V614">
        <v>0</v>
      </c>
      <c r="W614">
        <v>0</v>
      </c>
      <c r="X614" t="s">
        <v>27</v>
      </c>
      <c r="Y614">
        <v>0</v>
      </c>
    </row>
    <row r="615" spans="2:25" x14ac:dyDescent="0.2">
      <c r="B615">
        <v>9119</v>
      </c>
      <c r="C615">
        <v>1951</v>
      </c>
      <c r="D615" t="s">
        <v>23</v>
      </c>
      <c r="E615" t="s">
        <v>36</v>
      </c>
      <c r="F615" t="s">
        <v>819</v>
      </c>
      <c r="H615">
        <v>0</v>
      </c>
      <c r="I615">
        <v>1</v>
      </c>
      <c r="J615" s="61">
        <v>41406</v>
      </c>
      <c r="K615">
        <v>27</v>
      </c>
      <c r="L615">
        <v>208</v>
      </c>
      <c r="M615">
        <v>17</v>
      </c>
      <c r="N615">
        <v>76</v>
      </c>
      <c r="O615">
        <v>36</v>
      </c>
      <c r="P615">
        <v>17</v>
      </c>
      <c r="Q615">
        <v>38</v>
      </c>
      <c r="R615">
        <v>2</v>
      </c>
      <c r="S615">
        <v>3</v>
      </c>
      <c r="T615">
        <v>7</v>
      </c>
      <c r="U615">
        <v>2</v>
      </c>
      <c r="V615">
        <v>0</v>
      </c>
      <c r="W615">
        <v>0</v>
      </c>
      <c r="X615" t="s">
        <v>35</v>
      </c>
      <c r="Y615">
        <v>0</v>
      </c>
    </row>
    <row r="616" spans="2:25" x14ac:dyDescent="0.2">
      <c r="B616">
        <v>6694</v>
      </c>
      <c r="C616">
        <v>1965</v>
      </c>
      <c r="D616" t="s">
        <v>23</v>
      </c>
      <c r="E616" t="s">
        <v>32</v>
      </c>
      <c r="F616" t="s">
        <v>820</v>
      </c>
      <c r="H616">
        <v>0</v>
      </c>
      <c r="I616">
        <v>1</v>
      </c>
      <c r="J616" s="60" t="s">
        <v>455</v>
      </c>
      <c r="K616">
        <v>27</v>
      </c>
      <c r="L616">
        <v>438</v>
      </c>
      <c r="M616">
        <v>66</v>
      </c>
      <c r="N616">
        <v>400</v>
      </c>
      <c r="O616">
        <v>12</v>
      </c>
      <c r="P616">
        <v>38</v>
      </c>
      <c r="Q616">
        <v>114</v>
      </c>
      <c r="R616">
        <v>1</v>
      </c>
      <c r="S616">
        <v>8</v>
      </c>
      <c r="T616">
        <v>13</v>
      </c>
      <c r="U616">
        <v>4</v>
      </c>
      <c r="V616">
        <v>0</v>
      </c>
      <c r="W616">
        <v>0</v>
      </c>
      <c r="X616" t="s">
        <v>27</v>
      </c>
      <c r="Y616">
        <v>0</v>
      </c>
    </row>
    <row r="617" spans="2:25" x14ac:dyDescent="0.2">
      <c r="B617">
        <v>10573</v>
      </c>
      <c r="C617">
        <v>1954</v>
      </c>
      <c r="D617" t="s">
        <v>23</v>
      </c>
      <c r="E617" t="s">
        <v>24</v>
      </c>
      <c r="F617" t="s">
        <v>821</v>
      </c>
      <c r="H617">
        <v>0</v>
      </c>
      <c r="I617">
        <v>0</v>
      </c>
      <c r="J617" s="60" t="s">
        <v>822</v>
      </c>
      <c r="K617">
        <v>27</v>
      </c>
      <c r="L617">
        <v>125</v>
      </c>
      <c r="M617">
        <v>16</v>
      </c>
      <c r="N617">
        <v>98</v>
      </c>
      <c r="O617">
        <v>134</v>
      </c>
      <c r="P617">
        <v>21</v>
      </c>
      <c r="Q617">
        <v>27</v>
      </c>
      <c r="R617">
        <v>1</v>
      </c>
      <c r="S617">
        <v>6</v>
      </c>
      <c r="T617">
        <v>4</v>
      </c>
      <c r="U617">
        <v>3</v>
      </c>
      <c r="V617">
        <v>0</v>
      </c>
      <c r="W617">
        <v>0</v>
      </c>
      <c r="X617" t="s">
        <v>50</v>
      </c>
      <c r="Y617">
        <v>1</v>
      </c>
    </row>
    <row r="618" spans="2:25" x14ac:dyDescent="0.2">
      <c r="B618">
        <v>10140</v>
      </c>
      <c r="C618">
        <v>1984</v>
      </c>
      <c r="D618" t="s">
        <v>40</v>
      </c>
      <c r="E618" t="s">
        <v>36</v>
      </c>
      <c r="F618" t="s">
        <v>823</v>
      </c>
      <c r="H618">
        <v>0</v>
      </c>
      <c r="I618">
        <v>0</v>
      </c>
      <c r="J618" s="60" t="s">
        <v>510</v>
      </c>
      <c r="K618">
        <v>27</v>
      </c>
      <c r="L618">
        <v>1308</v>
      </c>
      <c r="M618">
        <v>0</v>
      </c>
      <c r="N618">
        <v>396</v>
      </c>
      <c r="O618">
        <v>23</v>
      </c>
      <c r="P618">
        <v>0</v>
      </c>
      <c r="Q618">
        <v>0</v>
      </c>
      <c r="R618">
        <v>1</v>
      </c>
      <c r="S618">
        <v>5</v>
      </c>
      <c r="T618">
        <v>4</v>
      </c>
      <c r="U618">
        <v>3</v>
      </c>
      <c r="V618">
        <v>0</v>
      </c>
      <c r="W618">
        <v>0</v>
      </c>
      <c r="X618" t="s">
        <v>50</v>
      </c>
      <c r="Y618">
        <v>2</v>
      </c>
    </row>
    <row r="619" spans="2:25" x14ac:dyDescent="0.2">
      <c r="B619">
        <v>2286</v>
      </c>
      <c r="C619">
        <v>1963</v>
      </c>
      <c r="D619" t="s">
        <v>23</v>
      </c>
      <c r="E619" t="s">
        <v>28</v>
      </c>
      <c r="F619" t="s">
        <v>824</v>
      </c>
      <c r="H619">
        <v>1</v>
      </c>
      <c r="I619">
        <v>1</v>
      </c>
      <c r="J619" s="61">
        <v>41556</v>
      </c>
      <c r="K619">
        <v>27</v>
      </c>
      <c r="L619">
        <v>64</v>
      </c>
      <c r="M619">
        <v>1</v>
      </c>
      <c r="N619">
        <v>21</v>
      </c>
      <c r="O619">
        <v>0</v>
      </c>
      <c r="P619">
        <v>1</v>
      </c>
      <c r="Q619">
        <v>27</v>
      </c>
      <c r="R619">
        <v>2</v>
      </c>
      <c r="S619">
        <v>2</v>
      </c>
      <c r="T619">
        <v>3</v>
      </c>
      <c r="U619">
        <v>6</v>
      </c>
      <c r="V619">
        <v>0</v>
      </c>
      <c r="W619">
        <v>0</v>
      </c>
      <c r="X619" t="s">
        <v>31</v>
      </c>
      <c r="Y619">
        <v>0</v>
      </c>
    </row>
    <row r="620" spans="2:25" x14ac:dyDescent="0.2">
      <c r="B620">
        <v>8420</v>
      </c>
      <c r="C620">
        <v>1971</v>
      </c>
      <c r="D620" t="s">
        <v>43</v>
      </c>
      <c r="E620" t="s">
        <v>32</v>
      </c>
      <c r="F620" t="s">
        <v>825</v>
      </c>
      <c r="H620">
        <v>0</v>
      </c>
      <c r="I620">
        <v>0</v>
      </c>
      <c r="J620" s="61">
        <v>41341</v>
      </c>
      <c r="K620">
        <v>27</v>
      </c>
      <c r="L620">
        <v>7</v>
      </c>
      <c r="M620">
        <v>4</v>
      </c>
      <c r="N620">
        <v>13</v>
      </c>
      <c r="O620">
        <v>15</v>
      </c>
      <c r="P620">
        <v>8</v>
      </c>
      <c r="Q620">
        <v>17</v>
      </c>
      <c r="R620">
        <v>2</v>
      </c>
      <c r="S620">
        <v>2</v>
      </c>
      <c r="T620">
        <v>4</v>
      </c>
      <c r="U620">
        <v>5</v>
      </c>
      <c r="V620">
        <v>0</v>
      </c>
      <c r="W620">
        <v>0</v>
      </c>
      <c r="X620" t="s">
        <v>27</v>
      </c>
      <c r="Y620">
        <v>0</v>
      </c>
    </row>
    <row r="621" spans="2:25" x14ac:dyDescent="0.2">
      <c r="B621">
        <v>10065</v>
      </c>
      <c r="C621">
        <v>1971</v>
      </c>
      <c r="D621" t="s">
        <v>43</v>
      </c>
      <c r="E621" t="s">
        <v>32</v>
      </c>
      <c r="F621" t="s">
        <v>825</v>
      </c>
      <c r="H621">
        <v>0</v>
      </c>
      <c r="I621">
        <v>0</v>
      </c>
      <c r="J621" s="61">
        <v>41341</v>
      </c>
      <c r="K621">
        <v>27</v>
      </c>
      <c r="L621">
        <v>7</v>
      </c>
      <c r="M621">
        <v>4</v>
      </c>
      <c r="N621">
        <v>13</v>
      </c>
      <c r="O621">
        <v>15</v>
      </c>
      <c r="P621">
        <v>8</v>
      </c>
      <c r="Q621">
        <v>17</v>
      </c>
      <c r="R621">
        <v>2</v>
      </c>
      <c r="S621">
        <v>2</v>
      </c>
      <c r="T621">
        <v>4</v>
      </c>
      <c r="U621">
        <v>5</v>
      </c>
      <c r="V621">
        <v>0</v>
      </c>
      <c r="W621">
        <v>0</v>
      </c>
      <c r="X621" t="s">
        <v>27</v>
      </c>
      <c r="Y621">
        <v>0</v>
      </c>
    </row>
    <row r="622" spans="2:25" x14ac:dyDescent="0.2">
      <c r="B622">
        <v>1029</v>
      </c>
      <c r="C622">
        <v>1971</v>
      </c>
      <c r="D622" t="s">
        <v>40</v>
      </c>
      <c r="E622" t="s">
        <v>36</v>
      </c>
      <c r="F622" t="s">
        <v>826</v>
      </c>
      <c r="H622">
        <v>0</v>
      </c>
      <c r="I622">
        <v>1</v>
      </c>
      <c r="J622" s="61">
        <v>41282</v>
      </c>
      <c r="K622">
        <v>27</v>
      </c>
      <c r="L622">
        <v>200</v>
      </c>
      <c r="M622">
        <v>5</v>
      </c>
      <c r="N622">
        <v>44</v>
      </c>
      <c r="O622">
        <v>0</v>
      </c>
      <c r="P622">
        <v>10</v>
      </c>
      <c r="Q622">
        <v>20</v>
      </c>
      <c r="R622">
        <v>1</v>
      </c>
      <c r="S622">
        <v>5</v>
      </c>
      <c r="T622">
        <v>5</v>
      </c>
      <c r="U622">
        <v>5</v>
      </c>
      <c r="V622">
        <v>0</v>
      </c>
      <c r="W622">
        <v>0</v>
      </c>
      <c r="X622" t="s">
        <v>27</v>
      </c>
      <c r="Y622">
        <v>0</v>
      </c>
    </row>
    <row r="623" spans="2:25" x14ac:dyDescent="0.2">
      <c r="B623">
        <v>4207</v>
      </c>
      <c r="C623">
        <v>1982</v>
      </c>
      <c r="D623" t="s">
        <v>40</v>
      </c>
      <c r="E623" t="s">
        <v>32</v>
      </c>
      <c r="F623" t="s">
        <v>827</v>
      </c>
      <c r="H623">
        <v>0</v>
      </c>
      <c r="I623">
        <v>0</v>
      </c>
      <c r="J623" s="61">
        <v>41279</v>
      </c>
      <c r="K623">
        <v>27</v>
      </c>
      <c r="L623">
        <v>1001</v>
      </c>
      <c r="M623">
        <v>44</v>
      </c>
      <c r="N623">
        <v>107</v>
      </c>
      <c r="O623">
        <v>58</v>
      </c>
      <c r="P623">
        <v>44</v>
      </c>
      <c r="Q623">
        <v>44</v>
      </c>
      <c r="R623">
        <v>1</v>
      </c>
      <c r="S623">
        <v>6</v>
      </c>
      <c r="T623">
        <v>11</v>
      </c>
      <c r="U623">
        <v>2</v>
      </c>
      <c r="V623">
        <v>0</v>
      </c>
      <c r="W623">
        <v>0</v>
      </c>
      <c r="X623" t="s">
        <v>27</v>
      </c>
      <c r="Y623">
        <v>2</v>
      </c>
    </row>
    <row r="624" spans="2:25" x14ac:dyDescent="0.2">
      <c r="B624">
        <v>10277</v>
      </c>
      <c r="C624">
        <v>1962</v>
      </c>
      <c r="D624" t="s">
        <v>23</v>
      </c>
      <c r="E624" t="s">
        <v>28</v>
      </c>
      <c r="F624" t="s">
        <v>828</v>
      </c>
      <c r="H624">
        <v>0</v>
      </c>
      <c r="I624">
        <v>1</v>
      </c>
      <c r="J624" s="60" t="s">
        <v>829</v>
      </c>
      <c r="K624">
        <v>27</v>
      </c>
      <c r="L624">
        <v>36</v>
      </c>
      <c r="M624">
        <v>0</v>
      </c>
      <c r="N624">
        <v>2</v>
      </c>
      <c r="O624">
        <v>0</v>
      </c>
      <c r="P624">
        <v>0</v>
      </c>
      <c r="Q624">
        <v>4</v>
      </c>
      <c r="R624">
        <v>1</v>
      </c>
      <c r="S624">
        <v>1</v>
      </c>
      <c r="T624">
        <v>3</v>
      </c>
      <c r="U624">
        <v>7</v>
      </c>
      <c r="V624">
        <v>0</v>
      </c>
      <c r="W624">
        <v>0</v>
      </c>
      <c r="X624" t="s">
        <v>27</v>
      </c>
      <c r="Y624">
        <v>0</v>
      </c>
    </row>
    <row r="625" spans="2:25" x14ac:dyDescent="0.2">
      <c r="B625">
        <v>4436</v>
      </c>
      <c r="C625">
        <v>1977</v>
      </c>
      <c r="D625" t="s">
        <v>23</v>
      </c>
      <c r="E625" t="s">
        <v>28</v>
      </c>
      <c r="F625" t="s">
        <v>830</v>
      </c>
      <c r="H625">
        <v>0</v>
      </c>
      <c r="I625">
        <v>0</v>
      </c>
      <c r="J625" s="60" t="s">
        <v>221</v>
      </c>
      <c r="K625">
        <v>27</v>
      </c>
      <c r="L625">
        <v>18</v>
      </c>
      <c r="M625">
        <v>42</v>
      </c>
      <c r="N625">
        <v>24</v>
      </c>
      <c r="O625">
        <v>15</v>
      </c>
      <c r="P625">
        <v>20</v>
      </c>
      <c r="Q625">
        <v>18</v>
      </c>
      <c r="R625">
        <v>1</v>
      </c>
      <c r="S625">
        <v>2</v>
      </c>
      <c r="T625">
        <v>4</v>
      </c>
      <c r="U625">
        <v>7</v>
      </c>
      <c r="V625">
        <v>0</v>
      </c>
      <c r="W625">
        <v>0</v>
      </c>
      <c r="X625" t="s">
        <v>27</v>
      </c>
      <c r="Y625">
        <v>0</v>
      </c>
    </row>
    <row r="626" spans="2:25" x14ac:dyDescent="0.2">
      <c r="B626">
        <v>2929</v>
      </c>
      <c r="C626">
        <v>1977</v>
      </c>
      <c r="D626" t="s">
        <v>23</v>
      </c>
      <c r="E626" t="s">
        <v>28</v>
      </c>
      <c r="F626" t="s">
        <v>830</v>
      </c>
      <c r="H626">
        <v>0</v>
      </c>
      <c r="I626">
        <v>0</v>
      </c>
      <c r="J626" s="60" t="s">
        <v>221</v>
      </c>
      <c r="K626">
        <v>27</v>
      </c>
      <c r="L626">
        <v>18</v>
      </c>
      <c r="M626">
        <v>42</v>
      </c>
      <c r="N626">
        <v>24</v>
      </c>
      <c r="O626">
        <v>15</v>
      </c>
      <c r="P626">
        <v>20</v>
      </c>
      <c r="Q626">
        <v>18</v>
      </c>
      <c r="R626">
        <v>1</v>
      </c>
      <c r="S626">
        <v>2</v>
      </c>
      <c r="T626">
        <v>4</v>
      </c>
      <c r="U626">
        <v>7</v>
      </c>
      <c r="V626">
        <v>0</v>
      </c>
      <c r="W626">
        <v>0</v>
      </c>
      <c r="X626" t="s">
        <v>27</v>
      </c>
      <c r="Y626">
        <v>0</v>
      </c>
    </row>
    <row r="627" spans="2:25" x14ac:dyDescent="0.2">
      <c r="B627">
        <v>6281</v>
      </c>
      <c r="C627">
        <v>1967</v>
      </c>
      <c r="D627" t="s">
        <v>23</v>
      </c>
      <c r="E627" t="s">
        <v>24</v>
      </c>
      <c r="F627" t="s">
        <v>831</v>
      </c>
      <c r="H627">
        <v>0</v>
      </c>
      <c r="I627">
        <v>1</v>
      </c>
      <c r="J627" s="60" t="s">
        <v>103</v>
      </c>
      <c r="K627">
        <v>27</v>
      </c>
      <c r="L627">
        <v>673</v>
      </c>
      <c r="M627">
        <v>0</v>
      </c>
      <c r="N627">
        <v>199</v>
      </c>
      <c r="O627">
        <v>37</v>
      </c>
      <c r="P627">
        <v>47</v>
      </c>
      <c r="Q627">
        <v>26</v>
      </c>
      <c r="R627">
        <v>2</v>
      </c>
      <c r="S627">
        <v>6</v>
      </c>
      <c r="T627">
        <v>5</v>
      </c>
      <c r="U627">
        <v>4</v>
      </c>
      <c r="V627">
        <v>0</v>
      </c>
      <c r="W627">
        <v>0</v>
      </c>
      <c r="X627" t="s">
        <v>27</v>
      </c>
      <c r="Y627">
        <v>1</v>
      </c>
    </row>
    <row r="628" spans="2:25" x14ac:dyDescent="0.2">
      <c r="B628">
        <v>10390</v>
      </c>
      <c r="C628">
        <v>1960</v>
      </c>
      <c r="D628" t="s">
        <v>43</v>
      </c>
      <c r="E628" t="s">
        <v>32</v>
      </c>
      <c r="F628" t="s">
        <v>832</v>
      </c>
      <c r="H628">
        <v>0</v>
      </c>
      <c r="I628">
        <v>1</v>
      </c>
      <c r="J628" s="61">
        <v>41549</v>
      </c>
      <c r="K628">
        <v>27</v>
      </c>
      <c r="L628">
        <v>6</v>
      </c>
      <c r="M628">
        <v>7</v>
      </c>
      <c r="N628">
        <v>4</v>
      </c>
      <c r="O628">
        <v>3</v>
      </c>
      <c r="P628">
        <v>4</v>
      </c>
      <c r="Q628">
        <v>6</v>
      </c>
      <c r="R628">
        <v>1</v>
      </c>
      <c r="S628">
        <v>1</v>
      </c>
      <c r="T628">
        <v>3</v>
      </c>
      <c r="U628">
        <v>6</v>
      </c>
      <c r="V628">
        <v>0</v>
      </c>
      <c r="W628">
        <v>0</v>
      </c>
      <c r="X628" t="s">
        <v>27</v>
      </c>
      <c r="Y628">
        <v>0</v>
      </c>
    </row>
    <row r="629" spans="2:25" x14ac:dyDescent="0.2">
      <c r="B629">
        <v>2574</v>
      </c>
      <c r="C629">
        <v>1978</v>
      </c>
      <c r="D629" t="s">
        <v>40</v>
      </c>
      <c r="E629" t="s">
        <v>32</v>
      </c>
      <c r="F629" t="s">
        <v>833</v>
      </c>
      <c r="H629">
        <v>0</v>
      </c>
      <c r="I629">
        <v>1</v>
      </c>
      <c r="J629" s="60" t="s">
        <v>834</v>
      </c>
      <c r="K629">
        <v>27</v>
      </c>
      <c r="L629">
        <v>1050</v>
      </c>
      <c r="M629">
        <v>12</v>
      </c>
      <c r="N629">
        <v>144</v>
      </c>
      <c r="O629">
        <v>0</v>
      </c>
      <c r="P629">
        <v>0</v>
      </c>
      <c r="Q629">
        <v>24</v>
      </c>
      <c r="R629">
        <v>3</v>
      </c>
      <c r="S629">
        <v>6</v>
      </c>
      <c r="T629">
        <v>8</v>
      </c>
      <c r="U629">
        <v>5</v>
      </c>
      <c r="V629">
        <v>1</v>
      </c>
      <c r="W629">
        <v>0</v>
      </c>
      <c r="X629" t="s">
        <v>27</v>
      </c>
      <c r="Y629">
        <v>3</v>
      </c>
    </row>
    <row r="630" spans="2:25" x14ac:dyDescent="0.2">
      <c r="B630">
        <v>709</v>
      </c>
      <c r="C630">
        <v>1953</v>
      </c>
      <c r="D630" t="s">
        <v>23</v>
      </c>
      <c r="E630" t="s">
        <v>24</v>
      </c>
      <c r="F630" t="s">
        <v>835</v>
      </c>
      <c r="H630">
        <v>0</v>
      </c>
      <c r="I630">
        <v>1</v>
      </c>
      <c r="J630" s="61">
        <v>41164</v>
      </c>
      <c r="K630">
        <v>27</v>
      </c>
      <c r="L630">
        <v>787</v>
      </c>
      <c r="M630">
        <v>20</v>
      </c>
      <c r="N630">
        <v>204</v>
      </c>
      <c r="O630">
        <v>0</v>
      </c>
      <c r="P630">
        <v>0</v>
      </c>
      <c r="Q630">
        <v>92</v>
      </c>
      <c r="R630">
        <v>3</v>
      </c>
      <c r="S630">
        <v>2</v>
      </c>
      <c r="T630">
        <v>11</v>
      </c>
      <c r="U630">
        <v>8</v>
      </c>
      <c r="V630">
        <v>0</v>
      </c>
      <c r="W630">
        <v>0</v>
      </c>
      <c r="X630" t="s">
        <v>67</v>
      </c>
      <c r="Y630">
        <v>0</v>
      </c>
    </row>
    <row r="631" spans="2:25" x14ac:dyDescent="0.2">
      <c r="B631">
        <v>5955</v>
      </c>
      <c r="C631">
        <v>1963</v>
      </c>
      <c r="D631" t="s">
        <v>23</v>
      </c>
      <c r="E631" t="s">
        <v>36</v>
      </c>
      <c r="F631" t="s">
        <v>836</v>
      </c>
      <c r="H631">
        <v>0</v>
      </c>
      <c r="I631">
        <v>0</v>
      </c>
      <c r="J631" s="60" t="s">
        <v>546</v>
      </c>
      <c r="K631">
        <v>27</v>
      </c>
      <c r="L631">
        <v>833</v>
      </c>
      <c r="M631">
        <v>33</v>
      </c>
      <c r="N631">
        <v>549</v>
      </c>
      <c r="O631">
        <v>151</v>
      </c>
      <c r="P631">
        <v>133</v>
      </c>
      <c r="Q631">
        <v>233</v>
      </c>
      <c r="R631">
        <v>1</v>
      </c>
      <c r="S631">
        <v>4</v>
      </c>
      <c r="T631">
        <v>8</v>
      </c>
      <c r="U631">
        <v>3</v>
      </c>
      <c r="V631">
        <v>0</v>
      </c>
      <c r="W631">
        <v>0</v>
      </c>
      <c r="X631" t="s">
        <v>27</v>
      </c>
      <c r="Y631">
        <v>0</v>
      </c>
    </row>
    <row r="632" spans="2:25" x14ac:dyDescent="0.2">
      <c r="B632">
        <v>8486</v>
      </c>
      <c r="C632">
        <v>1972</v>
      </c>
      <c r="D632" t="s">
        <v>53</v>
      </c>
      <c r="E632" t="s">
        <v>36</v>
      </c>
      <c r="F632" t="s">
        <v>837</v>
      </c>
      <c r="H632">
        <v>1</v>
      </c>
      <c r="I632">
        <v>0</v>
      </c>
      <c r="J632" s="61">
        <v>40918</v>
      </c>
      <c r="K632">
        <v>27</v>
      </c>
      <c r="L632">
        <v>284</v>
      </c>
      <c r="M632">
        <v>0</v>
      </c>
      <c r="N632">
        <v>52</v>
      </c>
      <c r="O632">
        <v>8</v>
      </c>
      <c r="P632">
        <v>3</v>
      </c>
      <c r="Q632">
        <v>20</v>
      </c>
      <c r="R632">
        <v>4</v>
      </c>
      <c r="S632">
        <v>9</v>
      </c>
      <c r="T632">
        <v>4</v>
      </c>
      <c r="U632">
        <v>10</v>
      </c>
      <c r="V632">
        <v>0</v>
      </c>
      <c r="W632">
        <v>0</v>
      </c>
      <c r="X632" t="s">
        <v>27</v>
      </c>
      <c r="Y632">
        <v>0</v>
      </c>
    </row>
    <row r="633" spans="2:25" x14ac:dyDescent="0.2">
      <c r="B633">
        <v>10343</v>
      </c>
      <c r="C633">
        <v>1992</v>
      </c>
      <c r="D633" t="s">
        <v>43</v>
      </c>
      <c r="E633" t="s">
        <v>28</v>
      </c>
      <c r="F633" t="s">
        <v>838</v>
      </c>
      <c r="H633">
        <v>0</v>
      </c>
      <c r="I633">
        <v>0</v>
      </c>
      <c r="J633" s="60" t="s">
        <v>839</v>
      </c>
      <c r="K633">
        <v>27</v>
      </c>
      <c r="L633">
        <v>605</v>
      </c>
      <c r="M633">
        <v>91</v>
      </c>
      <c r="N633">
        <v>399</v>
      </c>
      <c r="O633">
        <v>0</v>
      </c>
      <c r="P633">
        <v>45</v>
      </c>
      <c r="Q633">
        <v>205</v>
      </c>
      <c r="R633">
        <v>2</v>
      </c>
      <c r="S633">
        <v>3</v>
      </c>
      <c r="T633">
        <v>8</v>
      </c>
      <c r="U633">
        <v>3</v>
      </c>
      <c r="V633">
        <v>0</v>
      </c>
      <c r="W633">
        <v>0</v>
      </c>
      <c r="X633" t="s">
        <v>50</v>
      </c>
      <c r="Y633">
        <v>0</v>
      </c>
    </row>
    <row r="634" spans="2:25" x14ac:dyDescent="0.2">
      <c r="B634">
        <v>6652</v>
      </c>
      <c r="C634">
        <v>1966</v>
      </c>
      <c r="D634" t="s">
        <v>23</v>
      </c>
      <c r="E634" t="s">
        <v>32</v>
      </c>
      <c r="F634" t="s">
        <v>840</v>
      </c>
      <c r="H634">
        <v>0</v>
      </c>
      <c r="I634">
        <v>0</v>
      </c>
      <c r="J634" s="61">
        <v>41888</v>
      </c>
      <c r="K634">
        <v>28</v>
      </c>
      <c r="L634">
        <v>227</v>
      </c>
      <c r="M634">
        <v>151</v>
      </c>
      <c r="N634">
        <v>573</v>
      </c>
      <c r="O634">
        <v>98</v>
      </c>
      <c r="P634">
        <v>54</v>
      </c>
      <c r="Q634">
        <v>31</v>
      </c>
      <c r="R634">
        <v>1</v>
      </c>
      <c r="S634">
        <v>3</v>
      </c>
      <c r="T634">
        <v>9</v>
      </c>
      <c r="U634">
        <v>1</v>
      </c>
      <c r="V634">
        <v>0</v>
      </c>
      <c r="W634">
        <v>0</v>
      </c>
      <c r="X634" t="s">
        <v>31</v>
      </c>
      <c r="Y634">
        <v>0</v>
      </c>
    </row>
    <row r="635" spans="2:25" x14ac:dyDescent="0.2">
      <c r="B635">
        <v>8746</v>
      </c>
      <c r="C635">
        <v>1990</v>
      </c>
      <c r="D635" t="s">
        <v>23</v>
      </c>
      <c r="E635" t="s">
        <v>32</v>
      </c>
      <c r="F635" t="s">
        <v>841</v>
      </c>
      <c r="H635">
        <v>1</v>
      </c>
      <c r="I635">
        <v>0</v>
      </c>
      <c r="J635" s="61">
        <v>41763</v>
      </c>
      <c r="K635">
        <v>28</v>
      </c>
      <c r="L635">
        <v>800</v>
      </c>
      <c r="M635">
        <v>0</v>
      </c>
      <c r="N635">
        <v>297</v>
      </c>
      <c r="O635">
        <v>0</v>
      </c>
      <c r="P635">
        <v>34</v>
      </c>
      <c r="Q635">
        <v>57</v>
      </c>
      <c r="R635">
        <v>2</v>
      </c>
      <c r="S635">
        <v>2</v>
      </c>
      <c r="T635">
        <v>10</v>
      </c>
      <c r="U635">
        <v>6</v>
      </c>
      <c r="V635">
        <v>0</v>
      </c>
      <c r="W635">
        <v>0</v>
      </c>
      <c r="X635" t="s">
        <v>27</v>
      </c>
      <c r="Y635">
        <v>2</v>
      </c>
    </row>
    <row r="636" spans="2:25" x14ac:dyDescent="0.2">
      <c r="B636">
        <v>4686</v>
      </c>
      <c r="C636">
        <v>1963</v>
      </c>
      <c r="D636" t="s">
        <v>40</v>
      </c>
      <c r="E636" t="s">
        <v>55</v>
      </c>
      <c r="F636" t="s">
        <v>842</v>
      </c>
      <c r="H636">
        <v>0</v>
      </c>
      <c r="I636">
        <v>0</v>
      </c>
      <c r="J636" s="61">
        <v>41674</v>
      </c>
      <c r="K636">
        <v>28</v>
      </c>
      <c r="L636">
        <v>861</v>
      </c>
      <c r="M636">
        <v>31</v>
      </c>
      <c r="N636">
        <v>558</v>
      </c>
      <c r="O636">
        <v>62</v>
      </c>
      <c r="P636">
        <v>95</v>
      </c>
      <c r="Q636">
        <v>79</v>
      </c>
      <c r="R636">
        <v>0</v>
      </c>
      <c r="S636">
        <v>6</v>
      </c>
      <c r="T636">
        <v>13</v>
      </c>
      <c r="U636">
        <v>2</v>
      </c>
      <c r="V636">
        <v>0</v>
      </c>
      <c r="W636">
        <v>0</v>
      </c>
      <c r="X636" t="s">
        <v>27</v>
      </c>
      <c r="Y636">
        <v>1</v>
      </c>
    </row>
    <row r="637" spans="2:25" x14ac:dyDescent="0.2">
      <c r="B637">
        <v>3551</v>
      </c>
      <c r="C637">
        <v>1955</v>
      </c>
      <c r="D637" t="s">
        <v>53</v>
      </c>
      <c r="E637" t="s">
        <v>36</v>
      </c>
      <c r="F637" t="s">
        <v>843</v>
      </c>
      <c r="H637">
        <v>0</v>
      </c>
      <c r="I637">
        <v>1</v>
      </c>
      <c r="J637" s="60" t="s">
        <v>120</v>
      </c>
      <c r="K637">
        <v>28</v>
      </c>
      <c r="L637">
        <v>62</v>
      </c>
      <c r="M637">
        <v>1</v>
      </c>
      <c r="N637">
        <v>57</v>
      </c>
      <c r="O637">
        <v>19</v>
      </c>
      <c r="P637">
        <v>11</v>
      </c>
      <c r="Q637">
        <v>48</v>
      </c>
      <c r="R637">
        <v>2</v>
      </c>
      <c r="S637">
        <v>2</v>
      </c>
      <c r="T637">
        <v>5</v>
      </c>
      <c r="U637">
        <v>2</v>
      </c>
      <c r="V637">
        <v>0</v>
      </c>
      <c r="W637">
        <v>0</v>
      </c>
      <c r="X637" t="s">
        <v>27</v>
      </c>
      <c r="Y637">
        <v>0</v>
      </c>
    </row>
    <row r="638" spans="2:25" x14ac:dyDescent="0.2">
      <c r="B638">
        <v>4338</v>
      </c>
      <c r="C638">
        <v>1984</v>
      </c>
      <c r="D638" t="s">
        <v>23</v>
      </c>
      <c r="E638" t="s">
        <v>28</v>
      </c>
      <c r="F638" t="s">
        <v>844</v>
      </c>
      <c r="H638">
        <v>1</v>
      </c>
      <c r="I638">
        <v>0</v>
      </c>
      <c r="J638" s="60" t="s">
        <v>701</v>
      </c>
      <c r="K638">
        <v>28</v>
      </c>
      <c r="L638">
        <v>23</v>
      </c>
      <c r="M638">
        <v>0</v>
      </c>
      <c r="N638">
        <v>9</v>
      </c>
      <c r="O638">
        <v>0</v>
      </c>
      <c r="P638">
        <v>0</v>
      </c>
      <c r="Q638">
        <v>12</v>
      </c>
      <c r="R638">
        <v>1</v>
      </c>
      <c r="S638">
        <v>1</v>
      </c>
      <c r="T638">
        <v>3</v>
      </c>
      <c r="U638">
        <v>4</v>
      </c>
      <c r="V638">
        <v>0</v>
      </c>
      <c r="W638">
        <v>0</v>
      </c>
      <c r="X638" t="s">
        <v>27</v>
      </c>
      <c r="Y638">
        <v>1</v>
      </c>
    </row>
    <row r="639" spans="2:25" x14ac:dyDescent="0.2">
      <c r="B639">
        <v>4444</v>
      </c>
      <c r="C639">
        <v>1973</v>
      </c>
      <c r="D639" t="s">
        <v>23</v>
      </c>
      <c r="E639" t="s">
        <v>32</v>
      </c>
      <c r="F639" t="s">
        <v>845</v>
      </c>
      <c r="H639">
        <v>1</v>
      </c>
      <c r="I639">
        <v>0</v>
      </c>
      <c r="J639" s="60" t="s">
        <v>846</v>
      </c>
      <c r="K639">
        <v>28</v>
      </c>
      <c r="L639">
        <v>11</v>
      </c>
      <c r="M639">
        <v>0</v>
      </c>
      <c r="N639">
        <v>16</v>
      </c>
      <c r="O639">
        <v>7</v>
      </c>
      <c r="P639">
        <v>6</v>
      </c>
      <c r="Q639">
        <v>21</v>
      </c>
      <c r="R639">
        <v>1</v>
      </c>
      <c r="S639">
        <v>2</v>
      </c>
      <c r="T639">
        <v>3</v>
      </c>
      <c r="U639">
        <v>8</v>
      </c>
      <c r="V639">
        <v>0</v>
      </c>
      <c r="W639">
        <v>0</v>
      </c>
      <c r="X639" t="s">
        <v>27</v>
      </c>
      <c r="Y639">
        <v>0</v>
      </c>
    </row>
    <row r="640" spans="2:25" x14ac:dyDescent="0.2">
      <c r="B640">
        <v>498</v>
      </c>
      <c r="C640">
        <v>1971</v>
      </c>
      <c r="D640" t="s">
        <v>23</v>
      </c>
      <c r="E640" t="s">
        <v>28</v>
      </c>
      <c r="F640" t="s">
        <v>847</v>
      </c>
      <c r="H640">
        <v>1</v>
      </c>
      <c r="I640">
        <v>0</v>
      </c>
      <c r="J640" s="61">
        <v>41672</v>
      </c>
      <c r="K640">
        <v>28</v>
      </c>
      <c r="L640">
        <v>25</v>
      </c>
      <c r="M640">
        <v>0</v>
      </c>
      <c r="N640">
        <v>22</v>
      </c>
      <c r="O640">
        <v>2</v>
      </c>
      <c r="P640">
        <v>3</v>
      </c>
      <c r="Q640">
        <v>5</v>
      </c>
      <c r="R640">
        <v>2</v>
      </c>
      <c r="S640">
        <v>1</v>
      </c>
      <c r="T640">
        <v>4</v>
      </c>
      <c r="U640">
        <v>5</v>
      </c>
      <c r="V640">
        <v>0</v>
      </c>
      <c r="W640">
        <v>0</v>
      </c>
      <c r="X640" t="s">
        <v>27</v>
      </c>
      <c r="Y640">
        <v>0</v>
      </c>
    </row>
    <row r="641" spans="2:25" x14ac:dyDescent="0.2">
      <c r="B641">
        <v>8230</v>
      </c>
      <c r="C641">
        <v>1981</v>
      </c>
      <c r="D641" t="s">
        <v>23</v>
      </c>
      <c r="E641" t="s">
        <v>32</v>
      </c>
      <c r="F641" t="s">
        <v>848</v>
      </c>
      <c r="H641">
        <v>1</v>
      </c>
      <c r="I641">
        <v>0</v>
      </c>
      <c r="J641" s="60" t="s">
        <v>849</v>
      </c>
      <c r="K641">
        <v>28</v>
      </c>
      <c r="L641">
        <v>22</v>
      </c>
      <c r="M641">
        <v>2</v>
      </c>
      <c r="N641">
        <v>31</v>
      </c>
      <c r="O641">
        <v>7</v>
      </c>
      <c r="P641">
        <v>4</v>
      </c>
      <c r="Q641">
        <v>5</v>
      </c>
      <c r="R641">
        <v>1</v>
      </c>
      <c r="S641">
        <v>2</v>
      </c>
      <c r="T641">
        <v>3</v>
      </c>
      <c r="U641">
        <v>7</v>
      </c>
      <c r="V641">
        <v>0</v>
      </c>
      <c r="W641">
        <v>0</v>
      </c>
      <c r="X641" t="s">
        <v>27</v>
      </c>
      <c r="Y641">
        <v>0</v>
      </c>
    </row>
    <row r="642" spans="2:25" x14ac:dyDescent="0.2">
      <c r="B642">
        <v>2826</v>
      </c>
      <c r="C642">
        <v>1968</v>
      </c>
      <c r="D642" t="s">
        <v>23</v>
      </c>
      <c r="E642" t="s">
        <v>32</v>
      </c>
      <c r="F642" t="s">
        <v>850</v>
      </c>
      <c r="H642">
        <v>2</v>
      </c>
      <c r="I642">
        <v>1</v>
      </c>
      <c r="J642" s="60" t="s">
        <v>458</v>
      </c>
      <c r="K642">
        <v>28</v>
      </c>
      <c r="L642">
        <v>25</v>
      </c>
      <c r="M642">
        <v>0</v>
      </c>
      <c r="N642">
        <v>8</v>
      </c>
      <c r="O642">
        <v>2</v>
      </c>
      <c r="P642">
        <v>0</v>
      </c>
      <c r="Q642">
        <v>2</v>
      </c>
      <c r="R642">
        <v>2</v>
      </c>
      <c r="S642">
        <v>2</v>
      </c>
      <c r="T642">
        <v>3</v>
      </c>
      <c r="U642">
        <v>7</v>
      </c>
      <c r="V642">
        <v>0</v>
      </c>
      <c r="W642">
        <v>0</v>
      </c>
      <c r="X642" t="s">
        <v>27</v>
      </c>
      <c r="Y642">
        <v>0</v>
      </c>
    </row>
    <row r="643" spans="2:25" x14ac:dyDescent="0.2">
      <c r="B643">
        <v>6222</v>
      </c>
      <c r="C643">
        <v>1968</v>
      </c>
      <c r="D643" t="s">
        <v>23</v>
      </c>
      <c r="E643" t="s">
        <v>32</v>
      </c>
      <c r="F643" t="s">
        <v>850</v>
      </c>
      <c r="H643">
        <v>2</v>
      </c>
      <c r="I643">
        <v>1</v>
      </c>
      <c r="J643" s="60" t="s">
        <v>458</v>
      </c>
      <c r="K643">
        <v>28</v>
      </c>
      <c r="L643">
        <v>25</v>
      </c>
      <c r="M643">
        <v>0</v>
      </c>
      <c r="N643">
        <v>8</v>
      </c>
      <c r="O643">
        <v>2</v>
      </c>
      <c r="P643">
        <v>0</v>
      </c>
      <c r="Q643">
        <v>2</v>
      </c>
      <c r="R643">
        <v>2</v>
      </c>
      <c r="S643">
        <v>2</v>
      </c>
      <c r="T643">
        <v>3</v>
      </c>
      <c r="U643">
        <v>7</v>
      </c>
      <c r="V643">
        <v>0</v>
      </c>
      <c r="W643">
        <v>0</v>
      </c>
      <c r="X643" t="s">
        <v>27</v>
      </c>
      <c r="Y643">
        <v>0</v>
      </c>
    </row>
    <row r="644" spans="2:25" x14ac:dyDescent="0.2">
      <c r="B644">
        <v>7352</v>
      </c>
      <c r="C644">
        <v>1958</v>
      </c>
      <c r="D644" t="s">
        <v>23</v>
      </c>
      <c r="E644" t="s">
        <v>32</v>
      </c>
      <c r="F644" t="s">
        <v>851</v>
      </c>
      <c r="H644">
        <v>0</v>
      </c>
      <c r="I644">
        <v>1</v>
      </c>
      <c r="J644" s="60" t="s">
        <v>423</v>
      </c>
      <c r="K644">
        <v>28</v>
      </c>
      <c r="L644">
        <v>161</v>
      </c>
      <c r="M644">
        <v>28</v>
      </c>
      <c r="N644">
        <v>136</v>
      </c>
      <c r="O644">
        <v>32</v>
      </c>
      <c r="P644">
        <v>3</v>
      </c>
      <c r="Q644">
        <v>45</v>
      </c>
      <c r="R644">
        <v>4</v>
      </c>
      <c r="S644">
        <v>3</v>
      </c>
      <c r="T644">
        <v>6</v>
      </c>
      <c r="U644">
        <v>3</v>
      </c>
      <c r="V644">
        <v>0</v>
      </c>
      <c r="W644">
        <v>0</v>
      </c>
      <c r="X644" t="s">
        <v>31</v>
      </c>
      <c r="Y644">
        <v>0</v>
      </c>
    </row>
    <row r="645" spans="2:25" x14ac:dyDescent="0.2">
      <c r="B645">
        <v>10928</v>
      </c>
      <c r="C645">
        <v>1959</v>
      </c>
      <c r="D645" t="s">
        <v>23</v>
      </c>
      <c r="E645" t="s">
        <v>36</v>
      </c>
      <c r="F645" t="s">
        <v>852</v>
      </c>
      <c r="H645">
        <v>0</v>
      </c>
      <c r="I645">
        <v>1</v>
      </c>
      <c r="J645" s="60" t="s">
        <v>853</v>
      </c>
      <c r="K645">
        <v>28</v>
      </c>
      <c r="L645">
        <v>315</v>
      </c>
      <c r="M645">
        <v>4</v>
      </c>
      <c r="N645">
        <v>62</v>
      </c>
      <c r="O645">
        <v>41</v>
      </c>
      <c r="P645">
        <v>31</v>
      </c>
      <c r="Q645">
        <v>146</v>
      </c>
      <c r="R645">
        <v>2</v>
      </c>
      <c r="S645">
        <v>7</v>
      </c>
      <c r="T645">
        <v>7</v>
      </c>
      <c r="U645">
        <v>5</v>
      </c>
      <c r="V645">
        <v>0</v>
      </c>
      <c r="W645">
        <v>0</v>
      </c>
      <c r="X645" t="s">
        <v>27</v>
      </c>
      <c r="Y645">
        <v>0</v>
      </c>
    </row>
    <row r="646" spans="2:25" x14ac:dyDescent="0.2">
      <c r="B646">
        <v>10736</v>
      </c>
      <c r="C646">
        <v>1972</v>
      </c>
      <c r="D646" t="s">
        <v>23</v>
      </c>
      <c r="E646" t="s">
        <v>28</v>
      </c>
      <c r="F646" t="s">
        <v>854</v>
      </c>
      <c r="H646">
        <v>0</v>
      </c>
      <c r="I646">
        <v>1</v>
      </c>
      <c r="J646" s="61">
        <v>41617</v>
      </c>
      <c r="K646">
        <v>28</v>
      </c>
      <c r="L646">
        <v>522</v>
      </c>
      <c r="M646">
        <v>0</v>
      </c>
      <c r="N646">
        <v>522</v>
      </c>
      <c r="O646">
        <v>227</v>
      </c>
      <c r="P646">
        <v>120</v>
      </c>
      <c r="Q646">
        <v>134</v>
      </c>
      <c r="R646">
        <v>2</v>
      </c>
      <c r="S646">
        <v>6</v>
      </c>
      <c r="T646">
        <v>5</v>
      </c>
      <c r="U646">
        <v>2</v>
      </c>
      <c r="V646">
        <v>0</v>
      </c>
      <c r="W646">
        <v>0</v>
      </c>
      <c r="X646" t="s">
        <v>31</v>
      </c>
      <c r="Y646">
        <v>0</v>
      </c>
    </row>
    <row r="647" spans="2:25" x14ac:dyDescent="0.2">
      <c r="B647">
        <v>10163</v>
      </c>
      <c r="C647">
        <v>1985</v>
      </c>
      <c r="D647" t="s">
        <v>40</v>
      </c>
      <c r="E647" t="s">
        <v>28</v>
      </c>
      <c r="F647" t="s">
        <v>855</v>
      </c>
      <c r="H647">
        <v>0</v>
      </c>
      <c r="I647">
        <v>0</v>
      </c>
      <c r="J647" s="61">
        <v>41556</v>
      </c>
      <c r="K647">
        <v>28</v>
      </c>
      <c r="L647">
        <v>712</v>
      </c>
      <c r="M647">
        <v>50</v>
      </c>
      <c r="N647">
        <v>420</v>
      </c>
      <c r="O647">
        <v>65</v>
      </c>
      <c r="P647">
        <v>38</v>
      </c>
      <c r="Q647">
        <v>38</v>
      </c>
      <c r="R647">
        <v>1</v>
      </c>
      <c r="S647">
        <v>8</v>
      </c>
      <c r="T647">
        <v>7</v>
      </c>
      <c r="U647">
        <v>4</v>
      </c>
      <c r="V647">
        <v>1</v>
      </c>
      <c r="W647">
        <v>0</v>
      </c>
      <c r="X647" t="s">
        <v>27</v>
      </c>
      <c r="Y647">
        <v>0</v>
      </c>
    </row>
    <row r="648" spans="2:25" x14ac:dyDescent="0.2">
      <c r="B648">
        <v>6168</v>
      </c>
      <c r="C648">
        <v>1964</v>
      </c>
      <c r="D648" t="s">
        <v>23</v>
      </c>
      <c r="E648" t="s">
        <v>24</v>
      </c>
      <c r="F648" t="s">
        <v>856</v>
      </c>
      <c r="H648">
        <v>1</v>
      </c>
      <c r="I648">
        <v>1</v>
      </c>
      <c r="J648" s="60" t="s">
        <v>857</v>
      </c>
      <c r="K648">
        <v>28</v>
      </c>
      <c r="L648">
        <v>33</v>
      </c>
      <c r="M648">
        <v>0</v>
      </c>
      <c r="N648">
        <v>5</v>
      </c>
      <c r="O648">
        <v>0</v>
      </c>
      <c r="P648">
        <v>0</v>
      </c>
      <c r="Q648">
        <v>15</v>
      </c>
      <c r="R648">
        <v>2</v>
      </c>
      <c r="S648">
        <v>1</v>
      </c>
      <c r="T648">
        <v>2</v>
      </c>
      <c r="U648">
        <v>4</v>
      </c>
      <c r="V648">
        <v>0</v>
      </c>
      <c r="W648">
        <v>0</v>
      </c>
      <c r="X648" t="s">
        <v>50</v>
      </c>
      <c r="Y648">
        <v>0</v>
      </c>
    </row>
    <row r="649" spans="2:25" x14ac:dyDescent="0.2">
      <c r="B649">
        <v>4656</v>
      </c>
      <c r="C649">
        <v>1991</v>
      </c>
      <c r="D649" t="s">
        <v>43</v>
      </c>
      <c r="E649" t="s">
        <v>28</v>
      </c>
      <c r="F649" t="s">
        <v>858</v>
      </c>
      <c r="H649">
        <v>1</v>
      </c>
      <c r="I649">
        <v>0</v>
      </c>
      <c r="J649" s="60" t="s">
        <v>100</v>
      </c>
      <c r="K649">
        <v>28</v>
      </c>
      <c r="L649">
        <v>342</v>
      </c>
      <c r="M649">
        <v>32</v>
      </c>
      <c r="N649">
        <v>230</v>
      </c>
      <c r="O649">
        <v>34</v>
      </c>
      <c r="P649">
        <v>32</v>
      </c>
      <c r="Q649">
        <v>40</v>
      </c>
      <c r="R649">
        <v>5</v>
      </c>
      <c r="S649">
        <v>10</v>
      </c>
      <c r="T649">
        <v>4</v>
      </c>
      <c r="U649">
        <v>9</v>
      </c>
      <c r="V649">
        <v>0</v>
      </c>
      <c r="W649">
        <v>0</v>
      </c>
      <c r="X649" t="s">
        <v>67</v>
      </c>
      <c r="Y649">
        <v>1</v>
      </c>
    </row>
    <row r="650" spans="2:25" x14ac:dyDescent="0.2">
      <c r="B650">
        <v>626</v>
      </c>
      <c r="C650">
        <v>1952</v>
      </c>
      <c r="D650" t="s">
        <v>23</v>
      </c>
      <c r="E650" t="s">
        <v>32</v>
      </c>
      <c r="F650" t="s">
        <v>859</v>
      </c>
      <c r="H650">
        <v>1</v>
      </c>
      <c r="I650">
        <v>1</v>
      </c>
      <c r="J650" s="61">
        <v>41520</v>
      </c>
      <c r="K650">
        <v>28</v>
      </c>
      <c r="L650">
        <v>22</v>
      </c>
      <c r="M650">
        <v>2</v>
      </c>
      <c r="N650">
        <v>12</v>
      </c>
      <c r="O650">
        <v>0</v>
      </c>
      <c r="P650">
        <v>2</v>
      </c>
      <c r="Q650">
        <v>5</v>
      </c>
      <c r="R650">
        <v>1</v>
      </c>
      <c r="S650">
        <v>1</v>
      </c>
      <c r="T650">
        <v>3</v>
      </c>
      <c r="U650">
        <v>4</v>
      </c>
      <c r="V650">
        <v>0</v>
      </c>
      <c r="W650">
        <v>0</v>
      </c>
      <c r="X650" t="s">
        <v>35</v>
      </c>
      <c r="Y650">
        <v>0</v>
      </c>
    </row>
    <row r="651" spans="2:25" x14ac:dyDescent="0.2">
      <c r="B651">
        <v>3870</v>
      </c>
      <c r="C651">
        <v>1979</v>
      </c>
      <c r="D651" t="s">
        <v>43</v>
      </c>
      <c r="E651" t="s">
        <v>36</v>
      </c>
      <c r="F651" t="s">
        <v>860</v>
      </c>
      <c r="H651">
        <v>0</v>
      </c>
      <c r="I651">
        <v>0</v>
      </c>
      <c r="J651" s="61">
        <v>41519</v>
      </c>
      <c r="K651">
        <v>28</v>
      </c>
      <c r="L651">
        <v>359</v>
      </c>
      <c r="M651">
        <v>35</v>
      </c>
      <c r="N651">
        <v>314</v>
      </c>
      <c r="O651">
        <v>93</v>
      </c>
      <c r="P651">
        <v>116</v>
      </c>
      <c r="Q651">
        <v>89</v>
      </c>
      <c r="R651">
        <v>1</v>
      </c>
      <c r="S651">
        <v>7</v>
      </c>
      <c r="T651">
        <v>13</v>
      </c>
      <c r="U651">
        <v>4</v>
      </c>
      <c r="V651">
        <v>0</v>
      </c>
      <c r="W651">
        <v>0</v>
      </c>
      <c r="X651" t="s">
        <v>46</v>
      </c>
      <c r="Y651">
        <v>0</v>
      </c>
    </row>
    <row r="652" spans="2:25" x14ac:dyDescent="0.2">
      <c r="B652">
        <v>6299</v>
      </c>
      <c r="C652">
        <v>1969</v>
      </c>
      <c r="D652" t="s">
        <v>40</v>
      </c>
      <c r="E652" t="s">
        <v>24</v>
      </c>
      <c r="F652" t="s">
        <v>861</v>
      </c>
      <c r="H652">
        <v>0</v>
      </c>
      <c r="I652">
        <v>1</v>
      </c>
      <c r="J652" s="61">
        <v>41306</v>
      </c>
      <c r="K652">
        <v>28</v>
      </c>
      <c r="L652">
        <v>324</v>
      </c>
      <c r="M652">
        <v>48</v>
      </c>
      <c r="N652">
        <v>186</v>
      </c>
      <c r="O652">
        <v>39</v>
      </c>
      <c r="P652">
        <v>18</v>
      </c>
      <c r="Q652">
        <v>198</v>
      </c>
      <c r="R652">
        <v>6</v>
      </c>
      <c r="S652">
        <v>6</v>
      </c>
      <c r="T652">
        <v>4</v>
      </c>
      <c r="U652">
        <v>7</v>
      </c>
      <c r="V652">
        <v>1</v>
      </c>
      <c r="W652">
        <v>0</v>
      </c>
      <c r="X652" t="s">
        <v>31</v>
      </c>
      <c r="Y652">
        <v>1</v>
      </c>
    </row>
    <row r="653" spans="2:25" x14ac:dyDescent="0.2">
      <c r="B653">
        <v>7798</v>
      </c>
      <c r="C653">
        <v>1973</v>
      </c>
      <c r="D653" t="s">
        <v>43</v>
      </c>
      <c r="E653" t="s">
        <v>36</v>
      </c>
      <c r="F653" t="s">
        <v>862</v>
      </c>
      <c r="H653">
        <v>0</v>
      </c>
      <c r="I653">
        <v>1</v>
      </c>
      <c r="J653" s="60" t="s">
        <v>863</v>
      </c>
      <c r="K653">
        <v>28</v>
      </c>
      <c r="L653">
        <v>233</v>
      </c>
      <c r="M653">
        <v>20</v>
      </c>
      <c r="N653">
        <v>57</v>
      </c>
      <c r="O653">
        <v>8</v>
      </c>
      <c r="P653">
        <v>20</v>
      </c>
      <c r="Q653">
        <v>91</v>
      </c>
      <c r="R653">
        <v>4</v>
      </c>
      <c r="S653">
        <v>7</v>
      </c>
      <c r="T653">
        <v>5</v>
      </c>
      <c r="U653">
        <v>7</v>
      </c>
      <c r="V653">
        <v>0</v>
      </c>
      <c r="W653">
        <v>0</v>
      </c>
      <c r="X653" t="s">
        <v>31</v>
      </c>
      <c r="Y653">
        <v>0</v>
      </c>
    </row>
    <row r="654" spans="2:25" x14ac:dyDescent="0.2">
      <c r="B654">
        <v>9973</v>
      </c>
      <c r="C654">
        <v>1964</v>
      </c>
      <c r="D654" t="s">
        <v>23</v>
      </c>
      <c r="E654" t="s">
        <v>32</v>
      </c>
      <c r="F654" t="s">
        <v>864</v>
      </c>
      <c r="H654">
        <v>0</v>
      </c>
      <c r="I654">
        <v>2</v>
      </c>
      <c r="J654" s="60" t="s">
        <v>865</v>
      </c>
      <c r="K654">
        <v>28</v>
      </c>
      <c r="L654">
        <v>370</v>
      </c>
      <c r="M654">
        <v>9</v>
      </c>
      <c r="N654">
        <v>92</v>
      </c>
      <c r="O654">
        <v>6</v>
      </c>
      <c r="P654">
        <v>9</v>
      </c>
      <c r="Q654">
        <v>4</v>
      </c>
      <c r="R654">
        <v>3</v>
      </c>
      <c r="S654">
        <v>7</v>
      </c>
      <c r="T654">
        <v>8</v>
      </c>
      <c r="U654">
        <v>7</v>
      </c>
      <c r="V654">
        <v>0</v>
      </c>
      <c r="W654">
        <v>0</v>
      </c>
      <c r="X654" t="s">
        <v>27</v>
      </c>
      <c r="Y654">
        <v>0</v>
      </c>
    </row>
    <row r="655" spans="2:25" x14ac:dyDescent="0.2">
      <c r="B655">
        <v>4299</v>
      </c>
      <c r="C655">
        <v>1961</v>
      </c>
      <c r="D655" t="s">
        <v>23</v>
      </c>
      <c r="E655" t="s">
        <v>36</v>
      </c>
      <c r="F655" t="s">
        <v>866</v>
      </c>
      <c r="H655">
        <v>0</v>
      </c>
      <c r="I655">
        <v>1</v>
      </c>
      <c r="J655" s="60" t="s">
        <v>271</v>
      </c>
      <c r="K655">
        <v>28</v>
      </c>
      <c r="L655">
        <v>1001</v>
      </c>
      <c r="M655">
        <v>17</v>
      </c>
      <c r="N655">
        <v>572</v>
      </c>
      <c r="O655">
        <v>93</v>
      </c>
      <c r="P655">
        <v>125</v>
      </c>
      <c r="Q655">
        <v>17</v>
      </c>
      <c r="R655">
        <v>7</v>
      </c>
      <c r="S655">
        <v>11</v>
      </c>
      <c r="T655">
        <v>5</v>
      </c>
      <c r="U655">
        <v>7</v>
      </c>
      <c r="V655">
        <v>1</v>
      </c>
      <c r="W655">
        <v>0</v>
      </c>
      <c r="X655" t="s">
        <v>27</v>
      </c>
      <c r="Y655">
        <v>0</v>
      </c>
    </row>
    <row r="656" spans="2:25" x14ac:dyDescent="0.2">
      <c r="B656">
        <v>10971</v>
      </c>
      <c r="C656">
        <v>1978</v>
      </c>
      <c r="D656" t="s">
        <v>23</v>
      </c>
      <c r="E656" t="s">
        <v>28</v>
      </c>
      <c r="F656" t="s">
        <v>867</v>
      </c>
      <c r="H656">
        <v>2</v>
      </c>
      <c r="I656">
        <v>0</v>
      </c>
      <c r="J656" s="61">
        <v>40977</v>
      </c>
      <c r="K656">
        <v>28</v>
      </c>
      <c r="L656">
        <v>173</v>
      </c>
      <c r="M656">
        <v>8</v>
      </c>
      <c r="N656">
        <v>107</v>
      </c>
      <c r="O656">
        <v>7</v>
      </c>
      <c r="P656">
        <v>2</v>
      </c>
      <c r="Q656">
        <v>176</v>
      </c>
      <c r="R656">
        <v>4</v>
      </c>
      <c r="S656">
        <v>7</v>
      </c>
      <c r="T656">
        <v>3</v>
      </c>
      <c r="U656">
        <v>9</v>
      </c>
      <c r="V656">
        <v>1</v>
      </c>
      <c r="W656">
        <v>1</v>
      </c>
      <c r="X656" t="s">
        <v>27</v>
      </c>
      <c r="Y656">
        <v>1</v>
      </c>
    </row>
    <row r="657" spans="2:25" x14ac:dyDescent="0.2">
      <c r="B657">
        <v>9931</v>
      </c>
      <c r="C657">
        <v>1964</v>
      </c>
      <c r="D657" t="s">
        <v>40</v>
      </c>
      <c r="E657" t="s">
        <v>32</v>
      </c>
      <c r="F657" t="s">
        <v>868</v>
      </c>
      <c r="H657">
        <v>1</v>
      </c>
      <c r="I657">
        <v>1</v>
      </c>
      <c r="J657" s="60" t="s">
        <v>869</v>
      </c>
      <c r="K657">
        <v>29</v>
      </c>
      <c r="L657">
        <v>5</v>
      </c>
      <c r="M657">
        <v>0</v>
      </c>
      <c r="N657">
        <v>1</v>
      </c>
      <c r="O657">
        <v>1</v>
      </c>
      <c r="P657">
        <v>1</v>
      </c>
      <c r="Q657">
        <v>1</v>
      </c>
      <c r="R657">
        <v>15</v>
      </c>
      <c r="S657">
        <v>0</v>
      </c>
      <c r="T657">
        <v>0</v>
      </c>
      <c r="U657">
        <v>19</v>
      </c>
      <c r="V657">
        <v>0</v>
      </c>
      <c r="W657">
        <v>0</v>
      </c>
      <c r="X657" t="s">
        <v>27</v>
      </c>
      <c r="Y657">
        <v>0</v>
      </c>
    </row>
    <row r="658" spans="2:25" x14ac:dyDescent="0.2">
      <c r="B658">
        <v>6679</v>
      </c>
      <c r="C658">
        <v>1967</v>
      </c>
      <c r="D658" t="s">
        <v>23</v>
      </c>
      <c r="E658" t="s">
        <v>28</v>
      </c>
      <c r="F658" t="s">
        <v>870</v>
      </c>
      <c r="H658">
        <v>0</v>
      </c>
      <c r="I658">
        <v>0</v>
      </c>
      <c r="J658" s="61">
        <v>41979</v>
      </c>
      <c r="K658">
        <v>29</v>
      </c>
      <c r="L658">
        <v>10</v>
      </c>
      <c r="M658">
        <v>3</v>
      </c>
      <c r="N658">
        <v>3</v>
      </c>
      <c r="O658">
        <v>0</v>
      </c>
      <c r="P658">
        <v>0</v>
      </c>
      <c r="Q658">
        <v>0</v>
      </c>
      <c r="R658">
        <v>1</v>
      </c>
      <c r="S658">
        <v>0</v>
      </c>
      <c r="T658">
        <v>3</v>
      </c>
      <c r="U658">
        <v>3</v>
      </c>
      <c r="V658">
        <v>0</v>
      </c>
      <c r="W658">
        <v>0</v>
      </c>
      <c r="X658" t="s">
        <v>27</v>
      </c>
      <c r="Y658">
        <v>0</v>
      </c>
    </row>
    <row r="659" spans="2:25" x14ac:dyDescent="0.2">
      <c r="B659">
        <v>5961</v>
      </c>
      <c r="C659">
        <v>1979</v>
      </c>
      <c r="D659" t="s">
        <v>23</v>
      </c>
      <c r="E659" t="s">
        <v>32</v>
      </c>
      <c r="F659" t="s">
        <v>871</v>
      </c>
      <c r="H659">
        <v>1</v>
      </c>
      <c r="I659">
        <v>0</v>
      </c>
      <c r="J659" s="61">
        <v>41826</v>
      </c>
      <c r="K659">
        <v>29</v>
      </c>
      <c r="L659">
        <v>8</v>
      </c>
      <c r="M659">
        <v>4</v>
      </c>
      <c r="N659">
        <v>20</v>
      </c>
      <c r="O659">
        <v>6</v>
      </c>
      <c r="P659">
        <v>3</v>
      </c>
      <c r="Q659">
        <v>16</v>
      </c>
      <c r="R659">
        <v>1</v>
      </c>
      <c r="S659">
        <v>1</v>
      </c>
      <c r="T659">
        <v>3</v>
      </c>
      <c r="U659">
        <v>5</v>
      </c>
      <c r="V659">
        <v>0</v>
      </c>
      <c r="W659">
        <v>0</v>
      </c>
      <c r="X659" t="s">
        <v>27</v>
      </c>
      <c r="Y659">
        <v>0</v>
      </c>
    </row>
    <row r="660" spans="2:25" x14ac:dyDescent="0.2">
      <c r="B660">
        <v>6255</v>
      </c>
      <c r="C660">
        <v>1953</v>
      </c>
      <c r="D660" t="s">
        <v>53</v>
      </c>
      <c r="E660" t="s">
        <v>36</v>
      </c>
      <c r="F660" t="s">
        <v>872</v>
      </c>
      <c r="H660">
        <v>0</v>
      </c>
      <c r="I660">
        <v>1</v>
      </c>
      <c r="J660" s="61">
        <v>41704</v>
      </c>
      <c r="K660">
        <v>29</v>
      </c>
      <c r="L660">
        <v>138</v>
      </c>
      <c r="M660">
        <v>39</v>
      </c>
      <c r="N660">
        <v>63</v>
      </c>
      <c r="O660">
        <v>55</v>
      </c>
      <c r="P660">
        <v>18</v>
      </c>
      <c r="Q660">
        <v>21</v>
      </c>
      <c r="R660">
        <v>1</v>
      </c>
      <c r="S660">
        <v>4</v>
      </c>
      <c r="T660">
        <v>7</v>
      </c>
      <c r="U660">
        <v>2</v>
      </c>
      <c r="V660">
        <v>0</v>
      </c>
      <c r="W660">
        <v>0</v>
      </c>
      <c r="X660" t="s">
        <v>38</v>
      </c>
      <c r="Y660">
        <v>0</v>
      </c>
    </row>
    <row r="661" spans="2:25" x14ac:dyDescent="0.2">
      <c r="B661">
        <v>8614</v>
      </c>
      <c r="C661">
        <v>1958</v>
      </c>
      <c r="D661" t="s">
        <v>23</v>
      </c>
      <c r="E661" t="s">
        <v>55</v>
      </c>
      <c r="F661" t="s">
        <v>873</v>
      </c>
      <c r="H661">
        <v>0</v>
      </c>
      <c r="I661">
        <v>1</v>
      </c>
      <c r="J661" s="61">
        <v>41978</v>
      </c>
      <c r="K661">
        <v>29</v>
      </c>
      <c r="L661">
        <v>245</v>
      </c>
      <c r="M661">
        <v>19</v>
      </c>
      <c r="N661">
        <v>125</v>
      </c>
      <c r="O661">
        <v>37</v>
      </c>
      <c r="P661">
        <v>67</v>
      </c>
      <c r="Q661">
        <v>14</v>
      </c>
      <c r="R661">
        <v>1</v>
      </c>
      <c r="S661">
        <v>4</v>
      </c>
      <c r="T661">
        <v>10</v>
      </c>
      <c r="U661">
        <v>2</v>
      </c>
      <c r="V661">
        <v>0</v>
      </c>
      <c r="W661">
        <v>0</v>
      </c>
      <c r="X661" t="s">
        <v>38</v>
      </c>
      <c r="Y661">
        <v>0</v>
      </c>
    </row>
    <row r="662" spans="2:25" x14ac:dyDescent="0.2">
      <c r="B662">
        <v>7828</v>
      </c>
      <c r="C662">
        <v>1982</v>
      </c>
      <c r="D662" t="s">
        <v>53</v>
      </c>
      <c r="E662" t="s">
        <v>36</v>
      </c>
      <c r="F662" t="s">
        <v>874</v>
      </c>
      <c r="H662">
        <v>0</v>
      </c>
      <c r="I662">
        <v>0</v>
      </c>
      <c r="J662" s="60" t="s">
        <v>685</v>
      </c>
      <c r="K662">
        <v>29</v>
      </c>
      <c r="L662">
        <v>68</v>
      </c>
      <c r="M662">
        <v>129</v>
      </c>
      <c r="N662">
        <v>396</v>
      </c>
      <c r="O662">
        <v>188</v>
      </c>
      <c r="P662">
        <v>22</v>
      </c>
      <c r="Q662">
        <v>15</v>
      </c>
      <c r="R662">
        <v>1</v>
      </c>
      <c r="S662">
        <v>3</v>
      </c>
      <c r="T662">
        <v>5</v>
      </c>
      <c r="U662">
        <v>1</v>
      </c>
      <c r="V662">
        <v>0</v>
      </c>
      <c r="W662">
        <v>0</v>
      </c>
      <c r="X662" t="s">
        <v>67</v>
      </c>
      <c r="Y662">
        <v>0</v>
      </c>
    </row>
    <row r="663" spans="2:25" x14ac:dyDescent="0.2">
      <c r="B663">
        <v>1277</v>
      </c>
      <c r="C663">
        <v>1961</v>
      </c>
      <c r="D663" t="s">
        <v>23</v>
      </c>
      <c r="E663" t="s">
        <v>36</v>
      </c>
      <c r="F663" t="s">
        <v>875</v>
      </c>
      <c r="H663">
        <v>0</v>
      </c>
      <c r="I663">
        <v>0</v>
      </c>
      <c r="J663" s="61">
        <v>41886</v>
      </c>
      <c r="K663">
        <v>29</v>
      </c>
      <c r="L663">
        <v>434</v>
      </c>
      <c r="M663">
        <v>22</v>
      </c>
      <c r="N663">
        <v>388</v>
      </c>
      <c r="O663">
        <v>104</v>
      </c>
      <c r="P663">
        <v>22</v>
      </c>
      <c r="Q663">
        <v>34</v>
      </c>
      <c r="R663">
        <v>1</v>
      </c>
      <c r="S663">
        <v>10</v>
      </c>
      <c r="T663">
        <v>10</v>
      </c>
      <c r="U663">
        <v>4</v>
      </c>
      <c r="V663">
        <v>0</v>
      </c>
      <c r="W663">
        <v>0</v>
      </c>
      <c r="X663" t="s">
        <v>35</v>
      </c>
      <c r="Y663">
        <v>1</v>
      </c>
    </row>
    <row r="664" spans="2:25" x14ac:dyDescent="0.2">
      <c r="B664">
        <v>3595</v>
      </c>
      <c r="C664">
        <v>1964</v>
      </c>
      <c r="D664" t="s">
        <v>23</v>
      </c>
      <c r="E664" t="s">
        <v>36</v>
      </c>
      <c r="F664" t="s">
        <v>876</v>
      </c>
      <c r="H664">
        <v>0</v>
      </c>
      <c r="I664">
        <v>1</v>
      </c>
      <c r="J664" s="60" t="s">
        <v>449</v>
      </c>
      <c r="K664">
        <v>29</v>
      </c>
      <c r="L664">
        <v>631</v>
      </c>
      <c r="M664">
        <v>43</v>
      </c>
      <c r="N664">
        <v>239</v>
      </c>
      <c r="O664">
        <v>128</v>
      </c>
      <c r="P664">
        <v>76</v>
      </c>
      <c r="Q664">
        <v>21</v>
      </c>
      <c r="R664">
        <v>2</v>
      </c>
      <c r="S664">
        <v>6</v>
      </c>
      <c r="T664">
        <v>12</v>
      </c>
      <c r="U664">
        <v>3</v>
      </c>
      <c r="V664">
        <v>0</v>
      </c>
      <c r="W664">
        <v>0</v>
      </c>
      <c r="X664" t="s">
        <v>27</v>
      </c>
      <c r="Y664">
        <v>0</v>
      </c>
    </row>
    <row r="665" spans="2:25" x14ac:dyDescent="0.2">
      <c r="B665">
        <v>5735</v>
      </c>
      <c r="C665">
        <v>1992</v>
      </c>
      <c r="D665" t="s">
        <v>53</v>
      </c>
      <c r="E665" t="s">
        <v>28</v>
      </c>
      <c r="F665" t="s">
        <v>877</v>
      </c>
      <c r="H665">
        <v>0</v>
      </c>
      <c r="I665">
        <v>0</v>
      </c>
      <c r="J665" s="60" t="s">
        <v>878</v>
      </c>
      <c r="K665">
        <v>29</v>
      </c>
      <c r="L665">
        <v>1156</v>
      </c>
      <c r="M665">
        <v>120</v>
      </c>
      <c r="N665">
        <v>915</v>
      </c>
      <c r="O665">
        <v>94</v>
      </c>
      <c r="P665">
        <v>144</v>
      </c>
      <c r="Q665">
        <v>96</v>
      </c>
      <c r="R665">
        <v>1</v>
      </c>
      <c r="S665">
        <v>3</v>
      </c>
      <c r="T665">
        <v>10</v>
      </c>
      <c r="U665">
        <v>1</v>
      </c>
      <c r="V665">
        <v>0</v>
      </c>
      <c r="W665">
        <v>0</v>
      </c>
      <c r="X665" t="s">
        <v>27</v>
      </c>
      <c r="Y665">
        <v>1</v>
      </c>
    </row>
    <row r="666" spans="2:25" x14ac:dyDescent="0.2">
      <c r="B666">
        <v>5350</v>
      </c>
      <c r="C666">
        <v>1992</v>
      </c>
      <c r="D666" t="s">
        <v>53</v>
      </c>
      <c r="E666" t="s">
        <v>28</v>
      </c>
      <c r="F666" t="s">
        <v>877</v>
      </c>
      <c r="H666">
        <v>0</v>
      </c>
      <c r="I666">
        <v>0</v>
      </c>
      <c r="J666" s="60" t="s">
        <v>878</v>
      </c>
      <c r="K666">
        <v>29</v>
      </c>
      <c r="L666">
        <v>1156</v>
      </c>
      <c r="M666">
        <v>120</v>
      </c>
      <c r="N666">
        <v>915</v>
      </c>
      <c r="O666">
        <v>94</v>
      </c>
      <c r="P666">
        <v>144</v>
      </c>
      <c r="Q666">
        <v>96</v>
      </c>
      <c r="R666">
        <v>1</v>
      </c>
      <c r="S666">
        <v>3</v>
      </c>
      <c r="T666">
        <v>10</v>
      </c>
      <c r="U666">
        <v>1</v>
      </c>
      <c r="V666">
        <v>1</v>
      </c>
      <c r="W666">
        <v>0</v>
      </c>
      <c r="X666" t="s">
        <v>67</v>
      </c>
      <c r="Y666">
        <v>1</v>
      </c>
    </row>
    <row r="667" spans="2:25" x14ac:dyDescent="0.2">
      <c r="B667">
        <v>4137</v>
      </c>
      <c r="C667">
        <v>1949</v>
      </c>
      <c r="D667" t="s">
        <v>23</v>
      </c>
      <c r="E667" t="s">
        <v>36</v>
      </c>
      <c r="F667" t="s">
        <v>879</v>
      </c>
      <c r="H667">
        <v>0</v>
      </c>
      <c r="I667">
        <v>0</v>
      </c>
      <c r="J667" s="61">
        <v>41437</v>
      </c>
      <c r="K667">
        <v>29</v>
      </c>
      <c r="L667">
        <v>398</v>
      </c>
      <c r="M667">
        <v>40</v>
      </c>
      <c r="N667">
        <v>367</v>
      </c>
      <c r="O667">
        <v>119</v>
      </c>
      <c r="P667">
        <v>122</v>
      </c>
      <c r="Q667">
        <v>30</v>
      </c>
      <c r="R667">
        <v>1</v>
      </c>
      <c r="S667">
        <v>7</v>
      </c>
      <c r="T667">
        <v>4</v>
      </c>
      <c r="U667">
        <v>4</v>
      </c>
      <c r="V667">
        <v>0</v>
      </c>
      <c r="W667">
        <v>0</v>
      </c>
      <c r="X667" t="s">
        <v>38</v>
      </c>
      <c r="Y667">
        <v>0</v>
      </c>
    </row>
    <row r="668" spans="2:25" x14ac:dyDescent="0.2">
      <c r="B668">
        <v>6357</v>
      </c>
      <c r="C668">
        <v>1960</v>
      </c>
      <c r="D668" t="s">
        <v>43</v>
      </c>
      <c r="E668" t="s">
        <v>24</v>
      </c>
      <c r="F668" t="s">
        <v>880</v>
      </c>
      <c r="H668">
        <v>0</v>
      </c>
      <c r="I668">
        <v>1</v>
      </c>
      <c r="J668" s="60" t="s">
        <v>168</v>
      </c>
      <c r="K668">
        <v>29</v>
      </c>
      <c r="L668">
        <v>230</v>
      </c>
      <c r="M668">
        <v>35</v>
      </c>
      <c r="N668">
        <v>75</v>
      </c>
      <c r="O668">
        <v>63</v>
      </c>
      <c r="P668">
        <v>57</v>
      </c>
      <c r="Q668">
        <v>31</v>
      </c>
      <c r="R668">
        <v>3</v>
      </c>
      <c r="S668">
        <v>7</v>
      </c>
      <c r="T668">
        <v>7</v>
      </c>
      <c r="U668">
        <v>5</v>
      </c>
      <c r="V668">
        <v>0</v>
      </c>
      <c r="W668">
        <v>0</v>
      </c>
      <c r="X668" t="s">
        <v>67</v>
      </c>
      <c r="Y668">
        <v>0</v>
      </c>
    </row>
    <row r="669" spans="2:25" x14ac:dyDescent="0.2">
      <c r="B669">
        <v>9316</v>
      </c>
      <c r="C669">
        <v>1953</v>
      </c>
      <c r="D669" t="s">
        <v>118</v>
      </c>
      <c r="E669" t="s">
        <v>36</v>
      </c>
      <c r="F669" t="s">
        <v>881</v>
      </c>
      <c r="H669">
        <v>0</v>
      </c>
      <c r="I669">
        <v>0</v>
      </c>
      <c r="J669" s="61">
        <v>41316</v>
      </c>
      <c r="K669">
        <v>29</v>
      </c>
      <c r="L669">
        <v>2</v>
      </c>
      <c r="M669">
        <v>0</v>
      </c>
      <c r="N669">
        <v>7</v>
      </c>
      <c r="O669">
        <v>3</v>
      </c>
      <c r="P669">
        <v>7</v>
      </c>
      <c r="Q669">
        <v>10</v>
      </c>
      <c r="R669">
        <v>1</v>
      </c>
      <c r="S669">
        <v>1</v>
      </c>
      <c r="T669">
        <v>3</v>
      </c>
      <c r="U669">
        <v>6</v>
      </c>
      <c r="V669">
        <v>0</v>
      </c>
      <c r="W669">
        <v>0</v>
      </c>
      <c r="X669" t="s">
        <v>35</v>
      </c>
      <c r="Y669">
        <v>0</v>
      </c>
    </row>
    <row r="670" spans="2:25" x14ac:dyDescent="0.2">
      <c r="B670">
        <v>3578</v>
      </c>
      <c r="C670">
        <v>1950</v>
      </c>
      <c r="D670" t="s">
        <v>23</v>
      </c>
      <c r="E670" t="s">
        <v>24</v>
      </c>
      <c r="F670" t="s">
        <v>882</v>
      </c>
      <c r="H670">
        <v>0</v>
      </c>
      <c r="I670">
        <v>1</v>
      </c>
      <c r="J670" s="60" t="s">
        <v>883</v>
      </c>
      <c r="K670">
        <v>29</v>
      </c>
      <c r="L670">
        <v>122</v>
      </c>
      <c r="M670">
        <v>21</v>
      </c>
      <c r="N670">
        <v>43</v>
      </c>
      <c r="O670">
        <v>25</v>
      </c>
      <c r="P670">
        <v>10</v>
      </c>
      <c r="Q670">
        <v>15</v>
      </c>
      <c r="R670">
        <v>2</v>
      </c>
      <c r="S670">
        <v>3</v>
      </c>
      <c r="T670">
        <v>6</v>
      </c>
      <c r="U670">
        <v>6</v>
      </c>
      <c r="V670">
        <v>0</v>
      </c>
      <c r="W670">
        <v>0</v>
      </c>
      <c r="X670" t="s">
        <v>27</v>
      </c>
      <c r="Y670">
        <v>0</v>
      </c>
    </row>
    <row r="671" spans="2:25" x14ac:dyDescent="0.2">
      <c r="B671">
        <v>153</v>
      </c>
      <c r="C671">
        <v>1954</v>
      </c>
      <c r="D671" t="s">
        <v>23</v>
      </c>
      <c r="E671" t="s">
        <v>24</v>
      </c>
      <c r="F671" t="s">
        <v>884</v>
      </c>
      <c r="H671">
        <v>0</v>
      </c>
      <c r="I671">
        <v>0</v>
      </c>
      <c r="J671" s="60" t="s">
        <v>171</v>
      </c>
      <c r="K671">
        <v>29</v>
      </c>
      <c r="L671">
        <v>19</v>
      </c>
      <c r="M671">
        <v>3</v>
      </c>
      <c r="N671">
        <v>6</v>
      </c>
      <c r="O671">
        <v>4</v>
      </c>
      <c r="P671">
        <v>2</v>
      </c>
      <c r="Q671">
        <v>12</v>
      </c>
      <c r="R671">
        <v>1</v>
      </c>
      <c r="S671">
        <v>1</v>
      </c>
      <c r="T671">
        <v>3</v>
      </c>
      <c r="U671">
        <v>4</v>
      </c>
      <c r="V671">
        <v>0</v>
      </c>
      <c r="W671">
        <v>0</v>
      </c>
      <c r="X671" t="s">
        <v>27</v>
      </c>
      <c r="Y671">
        <v>0</v>
      </c>
    </row>
    <row r="672" spans="2:25" x14ac:dyDescent="0.2">
      <c r="B672">
        <v>10524</v>
      </c>
      <c r="C672">
        <v>1964</v>
      </c>
      <c r="D672" t="s">
        <v>53</v>
      </c>
      <c r="E672" t="s">
        <v>24</v>
      </c>
      <c r="F672" t="s">
        <v>885</v>
      </c>
      <c r="H672">
        <v>0</v>
      </c>
      <c r="I672">
        <v>1</v>
      </c>
      <c r="J672" s="60" t="s">
        <v>886</v>
      </c>
      <c r="K672">
        <v>29</v>
      </c>
      <c r="L672">
        <v>386</v>
      </c>
      <c r="M672">
        <v>23</v>
      </c>
      <c r="N672">
        <v>95</v>
      </c>
      <c r="O672">
        <v>54</v>
      </c>
      <c r="P672">
        <v>41</v>
      </c>
      <c r="Q672">
        <v>196</v>
      </c>
      <c r="R672">
        <v>4</v>
      </c>
      <c r="S672">
        <v>2</v>
      </c>
      <c r="T672">
        <v>5</v>
      </c>
      <c r="U672">
        <v>2</v>
      </c>
      <c r="V672">
        <v>0</v>
      </c>
      <c r="W672">
        <v>0</v>
      </c>
      <c r="X672" t="s">
        <v>31</v>
      </c>
      <c r="Y672">
        <v>0</v>
      </c>
    </row>
    <row r="673" spans="2:25" x14ac:dyDescent="0.2">
      <c r="B673">
        <v>1518</v>
      </c>
      <c r="C673">
        <v>1966</v>
      </c>
      <c r="D673" t="s">
        <v>53</v>
      </c>
      <c r="E673" t="s">
        <v>32</v>
      </c>
      <c r="F673" t="s">
        <v>887</v>
      </c>
      <c r="H673">
        <v>1</v>
      </c>
      <c r="I673">
        <v>1</v>
      </c>
      <c r="J673" s="60" t="s">
        <v>673</v>
      </c>
      <c r="K673">
        <v>29</v>
      </c>
      <c r="L673">
        <v>379</v>
      </c>
      <c r="M673">
        <v>6</v>
      </c>
      <c r="N673">
        <v>157</v>
      </c>
      <c r="O673">
        <v>25</v>
      </c>
      <c r="P673">
        <v>91</v>
      </c>
      <c r="Q673">
        <v>91</v>
      </c>
      <c r="R673">
        <v>5</v>
      </c>
      <c r="S673">
        <v>9</v>
      </c>
      <c r="T673">
        <v>7</v>
      </c>
      <c r="U673">
        <v>7</v>
      </c>
      <c r="V673">
        <v>0</v>
      </c>
      <c r="W673">
        <v>0</v>
      </c>
      <c r="X673" t="s">
        <v>27</v>
      </c>
      <c r="Y673">
        <v>0</v>
      </c>
    </row>
    <row r="674" spans="2:25" x14ac:dyDescent="0.2">
      <c r="B674">
        <v>2036</v>
      </c>
      <c r="C674">
        <v>1974</v>
      </c>
      <c r="D674" t="s">
        <v>40</v>
      </c>
      <c r="E674" t="s">
        <v>36</v>
      </c>
      <c r="F674" t="s">
        <v>888</v>
      </c>
      <c r="H674">
        <v>0</v>
      </c>
      <c r="I674">
        <v>1</v>
      </c>
      <c r="J674" s="61">
        <v>41584</v>
      </c>
      <c r="K674">
        <v>29</v>
      </c>
      <c r="L674">
        <v>243</v>
      </c>
      <c r="M674">
        <v>11</v>
      </c>
      <c r="N674">
        <v>119</v>
      </c>
      <c r="O674">
        <v>10</v>
      </c>
      <c r="P674">
        <v>3</v>
      </c>
      <c r="Q674">
        <v>15</v>
      </c>
      <c r="R674">
        <v>3</v>
      </c>
      <c r="S674">
        <v>4</v>
      </c>
      <c r="T674">
        <v>8</v>
      </c>
      <c r="U674">
        <v>4</v>
      </c>
      <c r="V674">
        <v>0</v>
      </c>
      <c r="W674">
        <v>0</v>
      </c>
      <c r="X674" t="s">
        <v>50</v>
      </c>
      <c r="Y674">
        <v>0</v>
      </c>
    </row>
    <row r="675" spans="2:25" x14ac:dyDescent="0.2">
      <c r="B675">
        <v>9495</v>
      </c>
      <c r="C675">
        <v>1983</v>
      </c>
      <c r="D675" t="s">
        <v>23</v>
      </c>
      <c r="E675" t="s">
        <v>36</v>
      </c>
      <c r="F675" t="s">
        <v>889</v>
      </c>
      <c r="H675">
        <v>0</v>
      </c>
      <c r="I675">
        <v>0</v>
      </c>
      <c r="J675" s="61">
        <v>41491</v>
      </c>
      <c r="K675">
        <v>29</v>
      </c>
      <c r="L675">
        <v>358</v>
      </c>
      <c r="M675">
        <v>108</v>
      </c>
      <c r="N675">
        <v>413</v>
      </c>
      <c r="O675">
        <v>141</v>
      </c>
      <c r="P675">
        <v>97</v>
      </c>
      <c r="Q675">
        <v>32</v>
      </c>
      <c r="R675">
        <v>1</v>
      </c>
      <c r="S675">
        <v>2</v>
      </c>
      <c r="T675">
        <v>6</v>
      </c>
      <c r="U675">
        <v>1</v>
      </c>
      <c r="V675">
        <v>0</v>
      </c>
      <c r="W675">
        <v>0</v>
      </c>
      <c r="X675" t="s">
        <v>27</v>
      </c>
      <c r="Y675">
        <v>0</v>
      </c>
    </row>
    <row r="676" spans="2:25" x14ac:dyDescent="0.2">
      <c r="B676">
        <v>2631</v>
      </c>
      <c r="C676">
        <v>1983</v>
      </c>
      <c r="D676" t="s">
        <v>23</v>
      </c>
      <c r="E676" t="s">
        <v>36</v>
      </c>
      <c r="F676" t="s">
        <v>889</v>
      </c>
      <c r="H676">
        <v>0</v>
      </c>
      <c r="I676">
        <v>0</v>
      </c>
      <c r="J676" s="61">
        <v>41491</v>
      </c>
      <c r="K676">
        <v>29</v>
      </c>
      <c r="L676">
        <v>358</v>
      </c>
      <c r="M676">
        <v>108</v>
      </c>
      <c r="N676">
        <v>413</v>
      </c>
      <c r="O676">
        <v>141</v>
      </c>
      <c r="P676">
        <v>97</v>
      </c>
      <c r="Q676">
        <v>32</v>
      </c>
      <c r="R676">
        <v>1</v>
      </c>
      <c r="S676">
        <v>2</v>
      </c>
      <c r="T676">
        <v>6</v>
      </c>
      <c r="U676">
        <v>1</v>
      </c>
      <c r="V676">
        <v>0</v>
      </c>
      <c r="W676">
        <v>0</v>
      </c>
      <c r="X676" t="s">
        <v>27</v>
      </c>
      <c r="Y676">
        <v>0</v>
      </c>
    </row>
    <row r="677" spans="2:25" x14ac:dyDescent="0.2">
      <c r="B677">
        <v>6312</v>
      </c>
      <c r="C677">
        <v>1960</v>
      </c>
      <c r="D677" t="s">
        <v>23</v>
      </c>
      <c r="E677" t="s">
        <v>32</v>
      </c>
      <c r="F677" t="s">
        <v>890</v>
      </c>
      <c r="H677">
        <v>0</v>
      </c>
      <c r="I677">
        <v>1</v>
      </c>
      <c r="J677" s="60" t="s">
        <v>403</v>
      </c>
      <c r="K677">
        <v>29</v>
      </c>
      <c r="L677">
        <v>258</v>
      </c>
      <c r="M677">
        <v>107</v>
      </c>
      <c r="N677">
        <v>291</v>
      </c>
      <c r="O677">
        <v>84</v>
      </c>
      <c r="P677">
        <v>37</v>
      </c>
      <c r="Q677">
        <v>86</v>
      </c>
      <c r="R677">
        <v>4</v>
      </c>
      <c r="S677">
        <v>10</v>
      </c>
      <c r="T677">
        <v>13</v>
      </c>
      <c r="U677">
        <v>7</v>
      </c>
      <c r="V677">
        <v>0</v>
      </c>
      <c r="W677">
        <v>0</v>
      </c>
      <c r="X677" t="s">
        <v>46</v>
      </c>
      <c r="Y677">
        <v>0</v>
      </c>
    </row>
    <row r="678" spans="2:25" x14ac:dyDescent="0.2">
      <c r="B678">
        <v>615</v>
      </c>
      <c r="C678">
        <v>1961</v>
      </c>
      <c r="D678" t="s">
        <v>23</v>
      </c>
      <c r="E678" t="s">
        <v>36</v>
      </c>
      <c r="F678" t="s">
        <v>891</v>
      </c>
      <c r="H678">
        <v>0</v>
      </c>
      <c r="I678">
        <v>0</v>
      </c>
      <c r="J678" s="61">
        <v>41581</v>
      </c>
      <c r="K678">
        <v>29</v>
      </c>
      <c r="L678">
        <v>65</v>
      </c>
      <c r="M678">
        <v>36</v>
      </c>
      <c r="N678">
        <v>74</v>
      </c>
      <c r="O678">
        <v>38</v>
      </c>
      <c r="P678">
        <v>20</v>
      </c>
      <c r="Q678">
        <v>110</v>
      </c>
      <c r="R678">
        <v>1</v>
      </c>
      <c r="S678">
        <v>5</v>
      </c>
      <c r="T678">
        <v>4</v>
      </c>
      <c r="U678">
        <v>7</v>
      </c>
      <c r="V678">
        <v>0</v>
      </c>
      <c r="W678">
        <v>0</v>
      </c>
      <c r="X678" t="s">
        <v>27</v>
      </c>
      <c r="Y678">
        <v>0</v>
      </c>
    </row>
    <row r="679" spans="2:25" x14ac:dyDescent="0.2">
      <c r="B679">
        <v>4406</v>
      </c>
      <c r="C679">
        <v>1971</v>
      </c>
      <c r="D679" t="s">
        <v>23</v>
      </c>
      <c r="E679" t="s">
        <v>36</v>
      </c>
      <c r="F679" t="s">
        <v>892</v>
      </c>
      <c r="H679">
        <v>0</v>
      </c>
      <c r="I679">
        <v>1</v>
      </c>
      <c r="J679" s="60" t="s">
        <v>263</v>
      </c>
      <c r="K679">
        <v>29</v>
      </c>
      <c r="L679">
        <v>846</v>
      </c>
      <c r="M679">
        <v>84</v>
      </c>
      <c r="N679">
        <v>352</v>
      </c>
      <c r="O679">
        <v>91</v>
      </c>
      <c r="P679">
        <v>56</v>
      </c>
      <c r="Q679">
        <v>42</v>
      </c>
      <c r="R679">
        <v>4</v>
      </c>
      <c r="S679">
        <v>9</v>
      </c>
      <c r="T679">
        <v>8</v>
      </c>
      <c r="U679">
        <v>5</v>
      </c>
      <c r="V679">
        <v>0</v>
      </c>
      <c r="W679">
        <v>0</v>
      </c>
      <c r="X679" t="s">
        <v>31</v>
      </c>
      <c r="Y679">
        <v>0</v>
      </c>
    </row>
    <row r="680" spans="2:25" x14ac:dyDescent="0.2">
      <c r="B680">
        <v>10061</v>
      </c>
      <c r="C680">
        <v>1951</v>
      </c>
      <c r="D680" t="s">
        <v>23</v>
      </c>
      <c r="E680" t="s">
        <v>32</v>
      </c>
      <c r="F680" t="s">
        <v>893</v>
      </c>
      <c r="H680">
        <v>0</v>
      </c>
      <c r="I680">
        <v>1</v>
      </c>
      <c r="J680" s="61">
        <v>41395</v>
      </c>
      <c r="K680">
        <v>29</v>
      </c>
      <c r="L680">
        <v>724</v>
      </c>
      <c r="M680">
        <v>17</v>
      </c>
      <c r="N680">
        <v>143</v>
      </c>
      <c r="O680">
        <v>0</v>
      </c>
      <c r="P680">
        <v>8</v>
      </c>
      <c r="Q680">
        <v>196</v>
      </c>
      <c r="R680">
        <v>2</v>
      </c>
      <c r="S680">
        <v>9</v>
      </c>
      <c r="T680">
        <v>12</v>
      </c>
      <c r="U680">
        <v>7</v>
      </c>
      <c r="V680">
        <v>0</v>
      </c>
      <c r="W680">
        <v>0</v>
      </c>
      <c r="X680" t="s">
        <v>35</v>
      </c>
      <c r="Y680">
        <v>0</v>
      </c>
    </row>
    <row r="681" spans="2:25" x14ac:dyDescent="0.2">
      <c r="B681">
        <v>10619</v>
      </c>
      <c r="C681">
        <v>1995</v>
      </c>
      <c r="D681" t="s">
        <v>23</v>
      </c>
      <c r="E681" t="s">
        <v>28</v>
      </c>
      <c r="F681" t="s">
        <v>894</v>
      </c>
      <c r="H681">
        <v>0</v>
      </c>
      <c r="I681">
        <v>0</v>
      </c>
      <c r="J681" s="61">
        <v>40980</v>
      </c>
      <c r="K681">
        <v>29</v>
      </c>
      <c r="L681">
        <v>770</v>
      </c>
      <c r="M681">
        <v>29</v>
      </c>
      <c r="N681">
        <v>890</v>
      </c>
      <c r="O681">
        <v>250</v>
      </c>
      <c r="P681">
        <v>27</v>
      </c>
      <c r="Q681">
        <v>24</v>
      </c>
      <c r="R681">
        <v>1</v>
      </c>
      <c r="S681">
        <v>7</v>
      </c>
      <c r="T681">
        <v>7</v>
      </c>
      <c r="U681">
        <v>3</v>
      </c>
      <c r="V681">
        <v>1</v>
      </c>
      <c r="W681">
        <v>0</v>
      </c>
      <c r="X681" t="s">
        <v>67</v>
      </c>
      <c r="Y681">
        <v>1</v>
      </c>
    </row>
    <row r="682" spans="2:25" x14ac:dyDescent="0.2">
      <c r="B682">
        <v>4945</v>
      </c>
      <c r="C682">
        <v>1954</v>
      </c>
      <c r="D682" t="s">
        <v>23</v>
      </c>
      <c r="E682" t="s">
        <v>55</v>
      </c>
      <c r="F682" t="s">
        <v>895</v>
      </c>
      <c r="H682">
        <v>0</v>
      </c>
      <c r="I682">
        <v>0</v>
      </c>
      <c r="J682" s="61">
        <v>41101</v>
      </c>
      <c r="K682">
        <v>29</v>
      </c>
      <c r="L682">
        <v>815</v>
      </c>
      <c r="M682">
        <v>10</v>
      </c>
      <c r="N682">
        <v>239</v>
      </c>
      <c r="O682">
        <v>28</v>
      </c>
      <c r="P682">
        <v>10</v>
      </c>
      <c r="Q682">
        <v>108</v>
      </c>
      <c r="R682">
        <v>2</v>
      </c>
      <c r="S682">
        <v>10</v>
      </c>
      <c r="T682">
        <v>12</v>
      </c>
      <c r="U682">
        <v>6</v>
      </c>
      <c r="V682">
        <v>0</v>
      </c>
      <c r="W682">
        <v>0</v>
      </c>
      <c r="X682" t="s">
        <v>27</v>
      </c>
      <c r="Y682">
        <v>0</v>
      </c>
    </row>
    <row r="683" spans="2:25" x14ac:dyDescent="0.2">
      <c r="B683">
        <v>1777</v>
      </c>
      <c r="C683">
        <v>1981</v>
      </c>
      <c r="D683" t="s">
        <v>118</v>
      </c>
      <c r="E683" t="s">
        <v>32</v>
      </c>
      <c r="F683" t="s">
        <v>896</v>
      </c>
      <c r="H683">
        <v>0</v>
      </c>
      <c r="I683">
        <v>0</v>
      </c>
      <c r="J683" s="61">
        <v>41099</v>
      </c>
      <c r="K683">
        <v>29</v>
      </c>
      <c r="L683">
        <v>2</v>
      </c>
      <c r="M683">
        <v>2</v>
      </c>
      <c r="N683">
        <v>11</v>
      </c>
      <c r="O683">
        <v>41</v>
      </c>
      <c r="P683">
        <v>7</v>
      </c>
      <c r="Q683">
        <v>11</v>
      </c>
      <c r="R683">
        <v>1</v>
      </c>
      <c r="S683">
        <v>2</v>
      </c>
      <c r="T683">
        <v>3</v>
      </c>
      <c r="U683">
        <v>8</v>
      </c>
      <c r="V683">
        <v>0</v>
      </c>
      <c r="W683">
        <v>0</v>
      </c>
      <c r="X683" t="s">
        <v>27</v>
      </c>
      <c r="Y683">
        <v>0</v>
      </c>
    </row>
    <row r="684" spans="2:25" x14ac:dyDescent="0.2">
      <c r="B684">
        <v>4023</v>
      </c>
      <c r="C684">
        <v>1971</v>
      </c>
      <c r="D684" t="s">
        <v>23</v>
      </c>
      <c r="E684" t="s">
        <v>32</v>
      </c>
      <c r="F684" t="s">
        <v>897</v>
      </c>
      <c r="H684">
        <v>1</v>
      </c>
      <c r="I684">
        <v>0</v>
      </c>
      <c r="J684" s="61">
        <v>41069</v>
      </c>
      <c r="K684">
        <v>29</v>
      </c>
      <c r="L684">
        <v>16</v>
      </c>
      <c r="M684">
        <v>17</v>
      </c>
      <c r="N684">
        <v>19</v>
      </c>
      <c r="O684">
        <v>20</v>
      </c>
      <c r="P684">
        <v>21</v>
      </c>
      <c r="Q684">
        <v>22</v>
      </c>
      <c r="R684">
        <v>3</v>
      </c>
      <c r="S684">
        <v>3</v>
      </c>
      <c r="T684">
        <v>2</v>
      </c>
      <c r="U684">
        <v>8</v>
      </c>
      <c r="V684">
        <v>1</v>
      </c>
      <c r="W684">
        <v>0</v>
      </c>
      <c r="X684" t="s">
        <v>27</v>
      </c>
      <c r="Y684">
        <v>0</v>
      </c>
    </row>
    <row r="685" spans="2:25" x14ac:dyDescent="0.2">
      <c r="B685">
        <v>7922</v>
      </c>
      <c r="C685">
        <v>1952</v>
      </c>
      <c r="D685" t="s">
        <v>40</v>
      </c>
      <c r="E685" t="s">
        <v>28</v>
      </c>
      <c r="F685" t="s">
        <v>898</v>
      </c>
      <c r="H685">
        <v>0</v>
      </c>
      <c r="I685">
        <v>1</v>
      </c>
      <c r="J685" s="61">
        <v>41251</v>
      </c>
      <c r="K685">
        <v>29</v>
      </c>
      <c r="L685">
        <v>819</v>
      </c>
      <c r="M685">
        <v>0</v>
      </c>
      <c r="N685">
        <v>72</v>
      </c>
      <c r="O685">
        <v>12</v>
      </c>
      <c r="P685">
        <v>0</v>
      </c>
      <c r="Q685">
        <v>63</v>
      </c>
      <c r="R685">
        <v>2</v>
      </c>
      <c r="S685">
        <v>11</v>
      </c>
      <c r="T685">
        <v>10</v>
      </c>
      <c r="U685">
        <v>7</v>
      </c>
      <c r="V685">
        <v>0</v>
      </c>
      <c r="W685">
        <v>0</v>
      </c>
      <c r="X685" t="s">
        <v>67</v>
      </c>
      <c r="Y685">
        <v>1</v>
      </c>
    </row>
    <row r="686" spans="2:25" x14ac:dyDescent="0.2">
      <c r="B686">
        <v>10699</v>
      </c>
      <c r="C686">
        <v>1986</v>
      </c>
      <c r="D686" t="s">
        <v>23</v>
      </c>
      <c r="E686" t="s">
        <v>32</v>
      </c>
      <c r="F686" t="s">
        <v>899</v>
      </c>
      <c r="H686">
        <v>1</v>
      </c>
      <c r="I686">
        <v>0</v>
      </c>
      <c r="J686" s="60" t="s">
        <v>26</v>
      </c>
      <c r="K686">
        <v>30</v>
      </c>
      <c r="L686">
        <v>46</v>
      </c>
      <c r="M686">
        <v>0</v>
      </c>
      <c r="N686">
        <v>40</v>
      </c>
      <c r="O686">
        <v>3</v>
      </c>
      <c r="P686">
        <v>0</v>
      </c>
      <c r="Q686">
        <v>3</v>
      </c>
      <c r="R686">
        <v>2</v>
      </c>
      <c r="S686">
        <v>3</v>
      </c>
      <c r="T686">
        <v>3</v>
      </c>
      <c r="U686">
        <v>8</v>
      </c>
      <c r="V686">
        <v>0</v>
      </c>
      <c r="W686">
        <v>0</v>
      </c>
      <c r="X686" t="s">
        <v>67</v>
      </c>
      <c r="Y686">
        <v>0</v>
      </c>
    </row>
    <row r="687" spans="2:25" x14ac:dyDescent="0.2">
      <c r="B687">
        <v>7516</v>
      </c>
      <c r="C687">
        <v>1984</v>
      </c>
      <c r="D687" t="s">
        <v>23</v>
      </c>
      <c r="E687" t="s">
        <v>32</v>
      </c>
      <c r="F687" t="s">
        <v>900</v>
      </c>
      <c r="H687">
        <v>1</v>
      </c>
      <c r="I687">
        <v>0</v>
      </c>
      <c r="J687" s="60" t="s">
        <v>785</v>
      </c>
      <c r="K687">
        <v>30</v>
      </c>
      <c r="L687">
        <v>5</v>
      </c>
      <c r="M687">
        <v>3</v>
      </c>
      <c r="N687">
        <v>11</v>
      </c>
      <c r="O687">
        <v>12</v>
      </c>
      <c r="P687">
        <v>5</v>
      </c>
      <c r="Q687">
        <v>9</v>
      </c>
      <c r="R687">
        <v>1</v>
      </c>
      <c r="S687">
        <v>2</v>
      </c>
      <c r="T687">
        <v>3</v>
      </c>
      <c r="U687">
        <v>6</v>
      </c>
      <c r="V687">
        <v>0</v>
      </c>
      <c r="W687">
        <v>0</v>
      </c>
      <c r="X687" t="s">
        <v>46</v>
      </c>
      <c r="Y687">
        <v>0</v>
      </c>
    </row>
    <row r="688" spans="2:25" x14ac:dyDescent="0.2">
      <c r="B688">
        <v>3129</v>
      </c>
      <c r="C688">
        <v>1984</v>
      </c>
      <c r="D688" t="s">
        <v>23</v>
      </c>
      <c r="E688" t="s">
        <v>32</v>
      </c>
      <c r="F688" t="s">
        <v>900</v>
      </c>
      <c r="H688">
        <v>1</v>
      </c>
      <c r="I688">
        <v>0</v>
      </c>
      <c r="J688" s="60" t="s">
        <v>785</v>
      </c>
      <c r="K688">
        <v>30</v>
      </c>
      <c r="L688">
        <v>5</v>
      </c>
      <c r="M688">
        <v>3</v>
      </c>
      <c r="N688">
        <v>11</v>
      </c>
      <c r="O688">
        <v>12</v>
      </c>
      <c r="P688">
        <v>5</v>
      </c>
      <c r="Q688">
        <v>9</v>
      </c>
      <c r="R688">
        <v>1</v>
      </c>
      <c r="S688">
        <v>2</v>
      </c>
      <c r="T688">
        <v>3</v>
      </c>
      <c r="U688">
        <v>6</v>
      </c>
      <c r="V688">
        <v>0</v>
      </c>
      <c r="W688">
        <v>0</v>
      </c>
      <c r="X688" t="s">
        <v>27</v>
      </c>
      <c r="Y688">
        <v>0</v>
      </c>
    </row>
    <row r="689" spans="2:25" x14ac:dyDescent="0.2">
      <c r="B689">
        <v>5121</v>
      </c>
      <c r="C689">
        <v>1978</v>
      </c>
      <c r="D689" t="s">
        <v>23</v>
      </c>
      <c r="E689" t="s">
        <v>28</v>
      </c>
      <c r="F689" t="s">
        <v>901</v>
      </c>
      <c r="H689">
        <v>0</v>
      </c>
      <c r="I689">
        <v>1</v>
      </c>
      <c r="J689" s="60" t="s">
        <v>251</v>
      </c>
      <c r="K689">
        <v>30</v>
      </c>
      <c r="L689">
        <v>479</v>
      </c>
      <c r="M689">
        <v>5</v>
      </c>
      <c r="N689">
        <v>82</v>
      </c>
      <c r="O689">
        <v>7</v>
      </c>
      <c r="P689">
        <v>17</v>
      </c>
      <c r="Q689">
        <v>171</v>
      </c>
      <c r="R689">
        <v>2</v>
      </c>
      <c r="S689">
        <v>7</v>
      </c>
      <c r="T689">
        <v>5</v>
      </c>
      <c r="U689">
        <v>5</v>
      </c>
      <c r="V689">
        <v>0</v>
      </c>
      <c r="W689">
        <v>0</v>
      </c>
      <c r="X689" t="s">
        <v>31</v>
      </c>
      <c r="Y689">
        <v>1</v>
      </c>
    </row>
    <row r="690" spans="2:25" x14ac:dyDescent="0.2">
      <c r="B690">
        <v>2186</v>
      </c>
      <c r="C690">
        <v>1978</v>
      </c>
      <c r="D690" t="s">
        <v>43</v>
      </c>
      <c r="E690" t="s">
        <v>36</v>
      </c>
      <c r="F690" t="s">
        <v>902</v>
      </c>
      <c r="H690">
        <v>0</v>
      </c>
      <c r="I690">
        <v>0</v>
      </c>
      <c r="J690" s="61">
        <v>41915</v>
      </c>
      <c r="K690">
        <v>30</v>
      </c>
      <c r="L690">
        <v>938</v>
      </c>
      <c r="M690">
        <v>142</v>
      </c>
      <c r="N690">
        <v>754</v>
      </c>
      <c r="O690">
        <v>159</v>
      </c>
      <c r="P690">
        <v>81</v>
      </c>
      <c r="Q690">
        <v>183</v>
      </c>
      <c r="R690">
        <v>1</v>
      </c>
      <c r="S690">
        <v>5</v>
      </c>
      <c r="T690">
        <v>6</v>
      </c>
      <c r="U690">
        <v>2</v>
      </c>
      <c r="V690">
        <v>1</v>
      </c>
      <c r="W690">
        <v>0</v>
      </c>
      <c r="X690" t="s">
        <v>27</v>
      </c>
      <c r="Y690">
        <v>3</v>
      </c>
    </row>
    <row r="691" spans="2:25" x14ac:dyDescent="0.2">
      <c r="B691">
        <v>10548</v>
      </c>
      <c r="C691">
        <v>1996</v>
      </c>
      <c r="D691" t="s">
        <v>23</v>
      </c>
      <c r="E691" t="s">
        <v>28</v>
      </c>
      <c r="F691" t="s">
        <v>903</v>
      </c>
      <c r="H691">
        <v>0</v>
      </c>
      <c r="I691">
        <v>0</v>
      </c>
      <c r="J691" s="61">
        <v>41885</v>
      </c>
      <c r="K691">
        <v>30</v>
      </c>
      <c r="L691">
        <v>283</v>
      </c>
      <c r="M691">
        <v>17</v>
      </c>
      <c r="N691">
        <v>372</v>
      </c>
      <c r="O691">
        <v>138</v>
      </c>
      <c r="P691">
        <v>106</v>
      </c>
      <c r="Q691">
        <v>44</v>
      </c>
      <c r="R691">
        <v>1</v>
      </c>
      <c r="S691">
        <v>3</v>
      </c>
      <c r="T691">
        <v>12</v>
      </c>
      <c r="U691">
        <v>1</v>
      </c>
      <c r="V691">
        <v>0</v>
      </c>
      <c r="W691">
        <v>0</v>
      </c>
      <c r="X691" t="s">
        <v>46</v>
      </c>
      <c r="Y691">
        <v>0</v>
      </c>
    </row>
    <row r="692" spans="2:25" x14ac:dyDescent="0.2">
      <c r="B692">
        <v>6384</v>
      </c>
      <c r="C692">
        <v>1979</v>
      </c>
      <c r="D692" t="s">
        <v>23</v>
      </c>
      <c r="E692" t="s">
        <v>24</v>
      </c>
      <c r="F692" t="s">
        <v>904</v>
      </c>
      <c r="H692">
        <v>0</v>
      </c>
      <c r="I692">
        <v>1</v>
      </c>
      <c r="J692" s="61">
        <v>41945</v>
      </c>
      <c r="K692">
        <v>30</v>
      </c>
      <c r="L692">
        <v>909</v>
      </c>
      <c r="M692">
        <v>12</v>
      </c>
      <c r="N692">
        <v>278</v>
      </c>
      <c r="O692">
        <v>0</v>
      </c>
      <c r="P692">
        <v>12</v>
      </c>
      <c r="Q692">
        <v>242</v>
      </c>
      <c r="R692">
        <v>3</v>
      </c>
      <c r="S692">
        <v>5</v>
      </c>
      <c r="T692">
        <v>11</v>
      </c>
      <c r="U692">
        <v>8</v>
      </c>
      <c r="V692">
        <v>0</v>
      </c>
      <c r="W692">
        <v>0</v>
      </c>
      <c r="X692" t="s">
        <v>35</v>
      </c>
      <c r="Y692">
        <v>1</v>
      </c>
    </row>
    <row r="693" spans="2:25" x14ac:dyDescent="0.2">
      <c r="B693">
        <v>2625</v>
      </c>
      <c r="C693">
        <v>1955</v>
      </c>
      <c r="D693" t="s">
        <v>43</v>
      </c>
      <c r="E693" t="s">
        <v>28</v>
      </c>
      <c r="F693" t="s">
        <v>905</v>
      </c>
      <c r="H693">
        <v>0</v>
      </c>
      <c r="I693">
        <v>1</v>
      </c>
      <c r="J693" s="60" t="s">
        <v>168</v>
      </c>
      <c r="K693">
        <v>30</v>
      </c>
      <c r="L693">
        <v>156</v>
      </c>
      <c r="M693">
        <v>29</v>
      </c>
      <c r="N693">
        <v>56</v>
      </c>
      <c r="O693">
        <v>30</v>
      </c>
      <c r="P693">
        <v>32</v>
      </c>
      <c r="Q693">
        <v>47</v>
      </c>
      <c r="R693">
        <v>2</v>
      </c>
      <c r="S693">
        <v>3</v>
      </c>
      <c r="T693">
        <v>7</v>
      </c>
      <c r="U693">
        <v>3</v>
      </c>
      <c r="V693">
        <v>0</v>
      </c>
      <c r="W693">
        <v>0</v>
      </c>
      <c r="X693" t="s">
        <v>67</v>
      </c>
      <c r="Y693">
        <v>0</v>
      </c>
    </row>
    <row r="694" spans="2:25" x14ac:dyDescent="0.2">
      <c r="B694">
        <v>1676</v>
      </c>
      <c r="C694">
        <v>1976</v>
      </c>
      <c r="D694" t="s">
        <v>23</v>
      </c>
      <c r="E694" t="s">
        <v>32</v>
      </c>
      <c r="F694" t="s">
        <v>906</v>
      </c>
      <c r="H694">
        <v>0</v>
      </c>
      <c r="I694">
        <v>1</v>
      </c>
      <c r="J694" s="60" t="s">
        <v>536</v>
      </c>
      <c r="K694">
        <v>30</v>
      </c>
      <c r="L694">
        <v>213</v>
      </c>
      <c r="M694">
        <v>2</v>
      </c>
      <c r="N694">
        <v>44</v>
      </c>
      <c r="O694">
        <v>0</v>
      </c>
      <c r="P694">
        <v>2</v>
      </c>
      <c r="Q694">
        <v>5</v>
      </c>
      <c r="R694">
        <v>4</v>
      </c>
      <c r="S694">
        <v>4</v>
      </c>
      <c r="T694">
        <v>5</v>
      </c>
      <c r="U694">
        <v>5</v>
      </c>
      <c r="V694">
        <v>0</v>
      </c>
      <c r="W694">
        <v>0</v>
      </c>
      <c r="X694" t="s">
        <v>27</v>
      </c>
      <c r="Y694">
        <v>0</v>
      </c>
    </row>
    <row r="695" spans="2:25" x14ac:dyDescent="0.2">
      <c r="B695">
        <v>5534</v>
      </c>
      <c r="C695">
        <v>1976</v>
      </c>
      <c r="D695" t="s">
        <v>53</v>
      </c>
      <c r="E695" t="s">
        <v>32</v>
      </c>
      <c r="F695" t="s">
        <v>907</v>
      </c>
      <c r="H695">
        <v>0</v>
      </c>
      <c r="I695">
        <v>1</v>
      </c>
      <c r="J695" s="60" t="s">
        <v>883</v>
      </c>
      <c r="K695">
        <v>30</v>
      </c>
      <c r="L695">
        <v>123</v>
      </c>
      <c r="M695">
        <v>1</v>
      </c>
      <c r="N695">
        <v>26</v>
      </c>
      <c r="O695">
        <v>2</v>
      </c>
      <c r="P695">
        <v>0</v>
      </c>
      <c r="Q695">
        <v>72</v>
      </c>
      <c r="R695">
        <v>2</v>
      </c>
      <c r="S695">
        <v>3</v>
      </c>
      <c r="T695">
        <v>3</v>
      </c>
      <c r="U695">
        <v>7</v>
      </c>
      <c r="V695">
        <v>0</v>
      </c>
      <c r="W695">
        <v>0</v>
      </c>
      <c r="X695" t="s">
        <v>27</v>
      </c>
      <c r="Y695">
        <v>1</v>
      </c>
    </row>
    <row r="696" spans="2:25" x14ac:dyDescent="0.2">
      <c r="B696">
        <v>6859</v>
      </c>
      <c r="C696">
        <v>1988</v>
      </c>
      <c r="D696" t="s">
        <v>23</v>
      </c>
      <c r="E696" t="s">
        <v>28</v>
      </c>
      <c r="F696" t="s">
        <v>908</v>
      </c>
      <c r="H696">
        <v>1</v>
      </c>
      <c r="I696">
        <v>0</v>
      </c>
      <c r="J696" s="61">
        <v>41496</v>
      </c>
      <c r="K696">
        <v>30</v>
      </c>
      <c r="L696">
        <v>37</v>
      </c>
      <c r="M696">
        <v>4</v>
      </c>
      <c r="N696">
        <v>24</v>
      </c>
      <c r="O696">
        <v>16</v>
      </c>
      <c r="P696">
        <v>9</v>
      </c>
      <c r="Q696">
        <v>9</v>
      </c>
      <c r="R696">
        <v>2</v>
      </c>
      <c r="S696">
        <v>4</v>
      </c>
      <c r="T696">
        <v>3</v>
      </c>
      <c r="U696">
        <v>9</v>
      </c>
      <c r="V696">
        <v>0</v>
      </c>
      <c r="W696">
        <v>0</v>
      </c>
      <c r="X696" t="s">
        <v>27</v>
      </c>
      <c r="Y696">
        <v>0</v>
      </c>
    </row>
    <row r="697" spans="2:25" x14ac:dyDescent="0.2">
      <c r="B697">
        <v>271</v>
      </c>
      <c r="C697">
        <v>1970</v>
      </c>
      <c r="D697" t="s">
        <v>23</v>
      </c>
      <c r="E697" t="s">
        <v>55</v>
      </c>
      <c r="F697" t="s">
        <v>909</v>
      </c>
      <c r="H697">
        <v>1</v>
      </c>
      <c r="I697">
        <v>1</v>
      </c>
      <c r="J697" s="61">
        <v>41315</v>
      </c>
      <c r="K697">
        <v>30</v>
      </c>
      <c r="L697">
        <v>154</v>
      </c>
      <c r="M697">
        <v>0</v>
      </c>
      <c r="N697">
        <v>50</v>
      </c>
      <c r="O697">
        <v>6</v>
      </c>
      <c r="P697">
        <v>11</v>
      </c>
      <c r="Q697">
        <v>37</v>
      </c>
      <c r="R697">
        <v>5</v>
      </c>
      <c r="S697">
        <v>3</v>
      </c>
      <c r="T697">
        <v>3</v>
      </c>
      <c r="U697">
        <v>6</v>
      </c>
      <c r="V697">
        <v>0</v>
      </c>
      <c r="W697">
        <v>0</v>
      </c>
      <c r="X697" t="s">
        <v>31</v>
      </c>
      <c r="Y697">
        <v>1</v>
      </c>
    </row>
    <row r="698" spans="2:25" x14ac:dyDescent="0.2">
      <c r="B698">
        <v>7699</v>
      </c>
      <c r="C698">
        <v>1970</v>
      </c>
      <c r="D698" t="s">
        <v>23</v>
      </c>
      <c r="E698" t="s">
        <v>55</v>
      </c>
      <c r="F698" t="s">
        <v>909</v>
      </c>
      <c r="H698">
        <v>1</v>
      </c>
      <c r="I698">
        <v>1</v>
      </c>
      <c r="J698" s="61">
        <v>41315</v>
      </c>
      <c r="K698">
        <v>30</v>
      </c>
      <c r="L698">
        <v>154</v>
      </c>
      <c r="M698">
        <v>0</v>
      </c>
      <c r="N698">
        <v>50</v>
      </c>
      <c r="O698">
        <v>6</v>
      </c>
      <c r="P698">
        <v>11</v>
      </c>
      <c r="Q698">
        <v>37</v>
      </c>
      <c r="R698">
        <v>5</v>
      </c>
      <c r="S698">
        <v>3</v>
      </c>
      <c r="T698">
        <v>3</v>
      </c>
      <c r="U698">
        <v>6</v>
      </c>
      <c r="V698">
        <v>0</v>
      </c>
      <c r="W698">
        <v>0</v>
      </c>
      <c r="X698" t="s">
        <v>31</v>
      </c>
      <c r="Y698">
        <v>1</v>
      </c>
    </row>
    <row r="699" spans="2:25" x14ac:dyDescent="0.2">
      <c r="B699">
        <v>7832</v>
      </c>
      <c r="C699">
        <v>1960</v>
      </c>
      <c r="D699" t="s">
        <v>53</v>
      </c>
      <c r="E699" t="s">
        <v>32</v>
      </c>
      <c r="F699" t="s">
        <v>910</v>
      </c>
      <c r="H699">
        <v>0</v>
      </c>
      <c r="I699">
        <v>1</v>
      </c>
      <c r="J699" s="60" t="s">
        <v>911</v>
      </c>
      <c r="K699">
        <v>30</v>
      </c>
      <c r="L699">
        <v>940</v>
      </c>
      <c r="M699">
        <v>44</v>
      </c>
      <c r="N699">
        <v>396</v>
      </c>
      <c r="O699">
        <v>0</v>
      </c>
      <c r="P699">
        <v>88</v>
      </c>
      <c r="Q699">
        <v>58</v>
      </c>
      <c r="R699">
        <v>1</v>
      </c>
      <c r="S699">
        <v>8</v>
      </c>
      <c r="T699">
        <v>7</v>
      </c>
      <c r="U699">
        <v>4</v>
      </c>
      <c r="V699">
        <v>1</v>
      </c>
      <c r="W699">
        <v>0</v>
      </c>
      <c r="X699" t="s">
        <v>27</v>
      </c>
      <c r="Y699">
        <v>3</v>
      </c>
    </row>
    <row r="700" spans="2:25" x14ac:dyDescent="0.2">
      <c r="B700">
        <v>938</v>
      </c>
      <c r="C700">
        <v>1982</v>
      </c>
      <c r="D700" t="s">
        <v>23</v>
      </c>
      <c r="E700" t="s">
        <v>32</v>
      </c>
      <c r="F700" t="s">
        <v>912</v>
      </c>
      <c r="H700">
        <v>1</v>
      </c>
      <c r="I700">
        <v>1</v>
      </c>
      <c r="J700" s="60" t="s">
        <v>135</v>
      </c>
      <c r="K700">
        <v>30</v>
      </c>
      <c r="L700">
        <v>51</v>
      </c>
      <c r="M700">
        <v>1</v>
      </c>
      <c r="N700">
        <v>7</v>
      </c>
      <c r="O700">
        <v>2</v>
      </c>
      <c r="P700">
        <v>1</v>
      </c>
      <c r="Q700">
        <v>25</v>
      </c>
      <c r="R700">
        <v>2</v>
      </c>
      <c r="S700">
        <v>2</v>
      </c>
      <c r="T700">
        <v>2</v>
      </c>
      <c r="U700">
        <v>8</v>
      </c>
      <c r="V700">
        <v>0</v>
      </c>
      <c r="W700">
        <v>0</v>
      </c>
      <c r="X700" t="s">
        <v>27</v>
      </c>
      <c r="Y700">
        <v>1</v>
      </c>
    </row>
    <row r="701" spans="2:25" x14ac:dyDescent="0.2">
      <c r="B701">
        <v>7873</v>
      </c>
      <c r="C701">
        <v>1974</v>
      </c>
      <c r="D701" t="s">
        <v>40</v>
      </c>
      <c r="E701" t="s">
        <v>36</v>
      </c>
      <c r="F701" t="s">
        <v>913</v>
      </c>
      <c r="H701">
        <v>1</v>
      </c>
      <c r="I701">
        <v>1</v>
      </c>
      <c r="J701" s="61">
        <v>41432</v>
      </c>
      <c r="K701">
        <v>30</v>
      </c>
      <c r="L701">
        <v>141</v>
      </c>
      <c r="M701">
        <v>11</v>
      </c>
      <c r="N701">
        <v>114</v>
      </c>
      <c r="O701">
        <v>15</v>
      </c>
      <c r="P701">
        <v>14</v>
      </c>
      <c r="Q701">
        <v>5</v>
      </c>
      <c r="R701">
        <v>4</v>
      </c>
      <c r="S701">
        <v>4</v>
      </c>
      <c r="T701">
        <v>7</v>
      </c>
      <c r="U701">
        <v>5</v>
      </c>
      <c r="V701">
        <v>0</v>
      </c>
      <c r="W701">
        <v>0</v>
      </c>
      <c r="X701" t="s">
        <v>31</v>
      </c>
      <c r="Y701">
        <v>0</v>
      </c>
    </row>
    <row r="702" spans="2:25" x14ac:dyDescent="0.2">
      <c r="B702">
        <v>9967</v>
      </c>
      <c r="C702">
        <v>1975</v>
      </c>
      <c r="D702" t="s">
        <v>23</v>
      </c>
      <c r="E702" t="s">
        <v>24</v>
      </c>
      <c r="F702" t="s">
        <v>914</v>
      </c>
      <c r="H702">
        <v>1</v>
      </c>
      <c r="I702">
        <v>1</v>
      </c>
      <c r="J702" s="60" t="s">
        <v>915</v>
      </c>
      <c r="K702">
        <v>30</v>
      </c>
      <c r="L702">
        <v>160</v>
      </c>
      <c r="M702">
        <v>15</v>
      </c>
      <c r="N702">
        <v>196</v>
      </c>
      <c r="O702">
        <v>15</v>
      </c>
      <c r="P702">
        <v>11</v>
      </c>
      <c r="Q702">
        <v>50</v>
      </c>
      <c r="R702">
        <v>8</v>
      </c>
      <c r="S702">
        <v>6</v>
      </c>
      <c r="T702">
        <v>7</v>
      </c>
      <c r="U702">
        <v>8</v>
      </c>
      <c r="V702">
        <v>0</v>
      </c>
      <c r="W702">
        <v>0</v>
      </c>
      <c r="X702" t="s">
        <v>35</v>
      </c>
      <c r="Y702">
        <v>0</v>
      </c>
    </row>
    <row r="703" spans="2:25" x14ac:dyDescent="0.2">
      <c r="B703">
        <v>1087</v>
      </c>
      <c r="C703">
        <v>1976</v>
      </c>
      <c r="D703" t="s">
        <v>53</v>
      </c>
      <c r="E703" t="s">
        <v>36</v>
      </c>
      <c r="F703" t="s">
        <v>916</v>
      </c>
      <c r="H703">
        <v>1</v>
      </c>
      <c r="I703">
        <v>0</v>
      </c>
      <c r="J703" s="60" t="s">
        <v>917</v>
      </c>
      <c r="K703">
        <v>30</v>
      </c>
      <c r="L703">
        <v>16</v>
      </c>
      <c r="M703">
        <v>14</v>
      </c>
      <c r="N703">
        <v>36</v>
      </c>
      <c r="O703">
        <v>37</v>
      </c>
      <c r="P703">
        <v>22</v>
      </c>
      <c r="Q703">
        <v>48</v>
      </c>
      <c r="R703">
        <v>3</v>
      </c>
      <c r="S703">
        <v>4</v>
      </c>
      <c r="T703">
        <v>2</v>
      </c>
      <c r="U703">
        <v>9</v>
      </c>
      <c r="V703">
        <v>1</v>
      </c>
      <c r="W703">
        <v>0</v>
      </c>
      <c r="X703" t="s">
        <v>27</v>
      </c>
      <c r="Y703">
        <v>0</v>
      </c>
    </row>
    <row r="704" spans="2:25" x14ac:dyDescent="0.2">
      <c r="B704">
        <v>8314</v>
      </c>
      <c r="C704">
        <v>1983</v>
      </c>
      <c r="D704" t="s">
        <v>23</v>
      </c>
      <c r="E704" t="s">
        <v>32</v>
      </c>
      <c r="F704" t="s">
        <v>918</v>
      </c>
      <c r="H704">
        <v>0</v>
      </c>
      <c r="I704">
        <v>0</v>
      </c>
      <c r="J704" s="61">
        <v>41398</v>
      </c>
      <c r="K704">
        <v>30</v>
      </c>
      <c r="L704">
        <v>557</v>
      </c>
      <c r="M704">
        <v>129</v>
      </c>
      <c r="N704">
        <v>761</v>
      </c>
      <c r="O704">
        <v>29</v>
      </c>
      <c r="P704">
        <v>185</v>
      </c>
      <c r="Q704">
        <v>111</v>
      </c>
      <c r="R704">
        <v>1</v>
      </c>
      <c r="S704">
        <v>5</v>
      </c>
      <c r="T704">
        <v>7</v>
      </c>
      <c r="U704">
        <v>2</v>
      </c>
      <c r="V704">
        <v>0</v>
      </c>
      <c r="W704">
        <v>0</v>
      </c>
      <c r="X704" t="s">
        <v>27</v>
      </c>
      <c r="Y704">
        <v>1</v>
      </c>
    </row>
    <row r="705" spans="2:25" x14ac:dyDescent="0.2">
      <c r="B705">
        <v>3762</v>
      </c>
      <c r="C705">
        <v>1987</v>
      </c>
      <c r="D705" t="s">
        <v>40</v>
      </c>
      <c r="E705" t="s">
        <v>28</v>
      </c>
      <c r="F705" t="s">
        <v>919</v>
      </c>
      <c r="H705">
        <v>0</v>
      </c>
      <c r="I705">
        <v>0</v>
      </c>
      <c r="J705" s="61">
        <v>41309</v>
      </c>
      <c r="K705">
        <v>30</v>
      </c>
      <c r="L705">
        <v>196</v>
      </c>
      <c r="M705">
        <v>0</v>
      </c>
      <c r="N705">
        <v>512</v>
      </c>
      <c r="O705">
        <v>33</v>
      </c>
      <c r="P705">
        <v>130</v>
      </c>
      <c r="Q705">
        <v>54</v>
      </c>
      <c r="R705">
        <v>1</v>
      </c>
      <c r="S705">
        <v>3</v>
      </c>
      <c r="T705">
        <v>8</v>
      </c>
      <c r="U705">
        <v>1</v>
      </c>
      <c r="V705">
        <v>1</v>
      </c>
      <c r="W705">
        <v>0</v>
      </c>
      <c r="X705" t="s">
        <v>67</v>
      </c>
      <c r="Y705">
        <v>1</v>
      </c>
    </row>
    <row r="706" spans="2:25" x14ac:dyDescent="0.2">
      <c r="B706">
        <v>10383</v>
      </c>
      <c r="C706">
        <v>1967</v>
      </c>
      <c r="D706" t="s">
        <v>23</v>
      </c>
      <c r="E706" t="s">
        <v>24</v>
      </c>
      <c r="F706" t="s">
        <v>920</v>
      </c>
      <c r="H706">
        <v>0</v>
      </c>
      <c r="I706">
        <v>0</v>
      </c>
      <c r="J706" s="61">
        <v>41309</v>
      </c>
      <c r="K706">
        <v>30</v>
      </c>
      <c r="L706">
        <v>295</v>
      </c>
      <c r="M706">
        <v>35</v>
      </c>
      <c r="N706">
        <v>482</v>
      </c>
      <c r="O706">
        <v>121</v>
      </c>
      <c r="P706">
        <v>120</v>
      </c>
      <c r="Q706">
        <v>40</v>
      </c>
      <c r="R706">
        <v>1</v>
      </c>
      <c r="S706">
        <v>5</v>
      </c>
      <c r="T706">
        <v>10</v>
      </c>
      <c r="U706">
        <v>3</v>
      </c>
      <c r="V706">
        <v>1</v>
      </c>
      <c r="W706">
        <v>0</v>
      </c>
      <c r="X706" t="s">
        <v>38</v>
      </c>
      <c r="Y706">
        <v>0</v>
      </c>
    </row>
    <row r="707" spans="2:25" x14ac:dyDescent="0.2">
      <c r="B707">
        <v>6798</v>
      </c>
      <c r="C707">
        <v>1967</v>
      </c>
      <c r="D707" t="s">
        <v>23</v>
      </c>
      <c r="E707" t="s">
        <v>28</v>
      </c>
      <c r="F707" t="s">
        <v>921</v>
      </c>
      <c r="H707">
        <v>1</v>
      </c>
      <c r="I707">
        <v>1</v>
      </c>
      <c r="J707" s="60" t="s">
        <v>922</v>
      </c>
      <c r="K707">
        <v>30</v>
      </c>
      <c r="L707">
        <v>231</v>
      </c>
      <c r="M707">
        <v>7</v>
      </c>
      <c r="N707">
        <v>137</v>
      </c>
      <c r="O707">
        <v>4</v>
      </c>
      <c r="P707">
        <v>15</v>
      </c>
      <c r="Q707">
        <v>39</v>
      </c>
      <c r="R707">
        <v>9</v>
      </c>
      <c r="S707">
        <v>5</v>
      </c>
      <c r="T707">
        <v>8</v>
      </c>
      <c r="U707">
        <v>7</v>
      </c>
      <c r="V707">
        <v>1</v>
      </c>
      <c r="W707">
        <v>0</v>
      </c>
      <c r="X707" t="s">
        <v>67</v>
      </c>
      <c r="Y707">
        <v>0</v>
      </c>
    </row>
    <row r="708" spans="2:25" x14ac:dyDescent="0.2">
      <c r="B708">
        <v>4168</v>
      </c>
      <c r="C708">
        <v>1967</v>
      </c>
      <c r="D708" t="s">
        <v>23</v>
      </c>
      <c r="E708" t="s">
        <v>28</v>
      </c>
      <c r="F708" t="s">
        <v>921</v>
      </c>
      <c r="H708">
        <v>1</v>
      </c>
      <c r="I708">
        <v>1</v>
      </c>
      <c r="J708" s="60" t="s">
        <v>922</v>
      </c>
      <c r="K708">
        <v>30</v>
      </c>
      <c r="L708">
        <v>231</v>
      </c>
      <c r="M708">
        <v>7</v>
      </c>
      <c r="N708">
        <v>137</v>
      </c>
      <c r="O708">
        <v>4</v>
      </c>
      <c r="P708">
        <v>15</v>
      </c>
      <c r="Q708">
        <v>39</v>
      </c>
      <c r="R708">
        <v>9</v>
      </c>
      <c r="S708">
        <v>5</v>
      </c>
      <c r="T708">
        <v>8</v>
      </c>
      <c r="U708">
        <v>7</v>
      </c>
      <c r="V708">
        <v>1</v>
      </c>
      <c r="W708">
        <v>0</v>
      </c>
      <c r="X708" t="s">
        <v>27</v>
      </c>
      <c r="Y708">
        <v>0</v>
      </c>
    </row>
    <row r="709" spans="2:25" x14ac:dyDescent="0.2">
      <c r="B709">
        <v>6690</v>
      </c>
      <c r="C709">
        <v>1967</v>
      </c>
      <c r="D709" t="s">
        <v>53</v>
      </c>
      <c r="E709" t="s">
        <v>32</v>
      </c>
      <c r="F709" t="s">
        <v>923</v>
      </c>
      <c r="H709">
        <v>1</v>
      </c>
      <c r="I709">
        <v>1</v>
      </c>
      <c r="J709" s="60" t="s">
        <v>924</v>
      </c>
      <c r="K709">
        <v>30</v>
      </c>
      <c r="L709">
        <v>38</v>
      </c>
      <c r="M709">
        <v>4</v>
      </c>
      <c r="N709">
        <v>22</v>
      </c>
      <c r="O709">
        <v>4</v>
      </c>
      <c r="P709">
        <v>2</v>
      </c>
      <c r="Q709">
        <v>20</v>
      </c>
      <c r="R709">
        <v>4</v>
      </c>
      <c r="S709">
        <v>3</v>
      </c>
      <c r="T709">
        <v>3</v>
      </c>
      <c r="U709">
        <v>7</v>
      </c>
      <c r="V709">
        <v>0</v>
      </c>
      <c r="W709">
        <v>0</v>
      </c>
      <c r="X709" t="s">
        <v>67</v>
      </c>
      <c r="Y709">
        <v>0</v>
      </c>
    </row>
    <row r="710" spans="2:25" x14ac:dyDescent="0.2">
      <c r="B710">
        <v>10602</v>
      </c>
      <c r="C710">
        <v>1984</v>
      </c>
      <c r="D710" t="s">
        <v>23</v>
      </c>
      <c r="E710" t="s">
        <v>32</v>
      </c>
      <c r="F710" t="s">
        <v>925</v>
      </c>
      <c r="H710">
        <v>1</v>
      </c>
      <c r="I710">
        <v>0</v>
      </c>
      <c r="J710" s="60" t="s">
        <v>103</v>
      </c>
      <c r="K710">
        <v>30</v>
      </c>
      <c r="L710">
        <v>29</v>
      </c>
      <c r="M710">
        <v>12</v>
      </c>
      <c r="N710">
        <v>59</v>
      </c>
      <c r="O710">
        <v>19</v>
      </c>
      <c r="P710">
        <v>1</v>
      </c>
      <c r="Q710">
        <v>36</v>
      </c>
      <c r="R710">
        <v>2</v>
      </c>
      <c r="S710">
        <v>3</v>
      </c>
      <c r="T710">
        <v>4</v>
      </c>
      <c r="U710">
        <v>8</v>
      </c>
      <c r="V710">
        <v>0</v>
      </c>
      <c r="W710">
        <v>0</v>
      </c>
      <c r="X710" t="s">
        <v>50</v>
      </c>
      <c r="Y710">
        <v>0</v>
      </c>
    </row>
    <row r="711" spans="2:25" x14ac:dyDescent="0.2">
      <c r="B711">
        <v>3220</v>
      </c>
      <c r="C711">
        <v>1984</v>
      </c>
      <c r="D711" t="s">
        <v>23</v>
      </c>
      <c r="E711" t="s">
        <v>32</v>
      </c>
      <c r="F711" t="s">
        <v>925</v>
      </c>
      <c r="H711">
        <v>1</v>
      </c>
      <c r="I711">
        <v>0</v>
      </c>
      <c r="J711" s="60" t="s">
        <v>103</v>
      </c>
      <c r="K711">
        <v>30</v>
      </c>
      <c r="L711">
        <v>29</v>
      </c>
      <c r="M711">
        <v>12</v>
      </c>
      <c r="N711">
        <v>59</v>
      </c>
      <c r="O711">
        <v>19</v>
      </c>
      <c r="P711">
        <v>1</v>
      </c>
      <c r="Q711">
        <v>36</v>
      </c>
      <c r="R711">
        <v>2</v>
      </c>
      <c r="S711">
        <v>3</v>
      </c>
      <c r="T711">
        <v>4</v>
      </c>
      <c r="U711">
        <v>8</v>
      </c>
      <c r="V711">
        <v>0</v>
      </c>
      <c r="W711">
        <v>0</v>
      </c>
      <c r="X711" t="s">
        <v>46</v>
      </c>
      <c r="Y711">
        <v>0</v>
      </c>
    </row>
    <row r="712" spans="2:25" x14ac:dyDescent="0.2">
      <c r="B712">
        <v>5424</v>
      </c>
      <c r="C712">
        <v>1984</v>
      </c>
      <c r="D712" t="s">
        <v>23</v>
      </c>
      <c r="E712" t="s">
        <v>32</v>
      </c>
      <c r="F712" t="s">
        <v>925</v>
      </c>
      <c r="H712">
        <v>1</v>
      </c>
      <c r="I712">
        <v>0</v>
      </c>
      <c r="J712" s="60" t="s">
        <v>103</v>
      </c>
      <c r="K712">
        <v>30</v>
      </c>
      <c r="L712">
        <v>29</v>
      </c>
      <c r="M712">
        <v>12</v>
      </c>
      <c r="N712">
        <v>59</v>
      </c>
      <c r="O712">
        <v>19</v>
      </c>
      <c r="P712">
        <v>1</v>
      </c>
      <c r="Q712">
        <v>36</v>
      </c>
      <c r="R712">
        <v>2</v>
      </c>
      <c r="S712">
        <v>3</v>
      </c>
      <c r="T712">
        <v>4</v>
      </c>
      <c r="U712">
        <v>8</v>
      </c>
      <c r="V712">
        <v>0</v>
      </c>
      <c r="W712">
        <v>0</v>
      </c>
      <c r="X712" t="s">
        <v>67</v>
      </c>
      <c r="Y712">
        <v>0</v>
      </c>
    </row>
    <row r="713" spans="2:25" x14ac:dyDescent="0.2">
      <c r="B713">
        <v>7488</v>
      </c>
      <c r="C713">
        <v>1964</v>
      </c>
      <c r="D713" t="s">
        <v>53</v>
      </c>
      <c r="E713" t="s">
        <v>28</v>
      </c>
      <c r="F713" t="s">
        <v>926</v>
      </c>
      <c r="H713">
        <v>0</v>
      </c>
      <c r="I713">
        <v>1</v>
      </c>
      <c r="J713" s="60" t="s">
        <v>927</v>
      </c>
      <c r="K713">
        <v>30</v>
      </c>
      <c r="L713">
        <v>420</v>
      </c>
      <c r="M713">
        <v>15</v>
      </c>
      <c r="N713">
        <v>186</v>
      </c>
      <c r="O713">
        <v>151</v>
      </c>
      <c r="P713">
        <v>38</v>
      </c>
      <c r="Q713">
        <v>15</v>
      </c>
      <c r="R713">
        <v>3</v>
      </c>
      <c r="S713">
        <v>5</v>
      </c>
      <c r="T713">
        <v>13</v>
      </c>
      <c r="U713">
        <v>3</v>
      </c>
      <c r="V713">
        <v>0</v>
      </c>
      <c r="W713">
        <v>0</v>
      </c>
      <c r="X713" t="s">
        <v>27</v>
      </c>
      <c r="Y713">
        <v>0</v>
      </c>
    </row>
    <row r="714" spans="2:25" x14ac:dyDescent="0.2">
      <c r="B714">
        <v>5289</v>
      </c>
      <c r="C714">
        <v>1976</v>
      </c>
      <c r="D714" t="s">
        <v>43</v>
      </c>
      <c r="E714" t="s">
        <v>28</v>
      </c>
      <c r="F714" t="s">
        <v>928</v>
      </c>
      <c r="H714">
        <v>1</v>
      </c>
      <c r="I714">
        <v>1</v>
      </c>
      <c r="J714" s="61">
        <v>41163</v>
      </c>
      <c r="K714">
        <v>30</v>
      </c>
      <c r="L714">
        <v>8</v>
      </c>
      <c r="M714">
        <v>4</v>
      </c>
      <c r="N714">
        <v>12</v>
      </c>
      <c r="O714">
        <v>15</v>
      </c>
      <c r="P714">
        <v>4</v>
      </c>
      <c r="Q714">
        <v>29</v>
      </c>
      <c r="R714">
        <v>2</v>
      </c>
      <c r="S714">
        <v>1</v>
      </c>
      <c r="T714">
        <v>2</v>
      </c>
      <c r="U714">
        <v>4</v>
      </c>
      <c r="V714">
        <v>0</v>
      </c>
      <c r="W714">
        <v>0</v>
      </c>
      <c r="X714" t="s">
        <v>38</v>
      </c>
      <c r="Y714">
        <v>0</v>
      </c>
    </row>
    <row r="715" spans="2:25" x14ac:dyDescent="0.2">
      <c r="B715">
        <v>347</v>
      </c>
      <c r="C715">
        <v>1977</v>
      </c>
      <c r="D715" t="s">
        <v>23</v>
      </c>
      <c r="E715" t="s">
        <v>24</v>
      </c>
      <c r="F715" t="s">
        <v>929</v>
      </c>
      <c r="H715">
        <v>0</v>
      </c>
      <c r="I715">
        <v>1</v>
      </c>
      <c r="J715" s="61">
        <v>41130</v>
      </c>
      <c r="K715">
        <v>30</v>
      </c>
      <c r="L715">
        <v>229</v>
      </c>
      <c r="M715">
        <v>27</v>
      </c>
      <c r="N715">
        <v>71</v>
      </c>
      <c r="O715">
        <v>13</v>
      </c>
      <c r="P715">
        <v>3</v>
      </c>
      <c r="Q715">
        <v>34</v>
      </c>
      <c r="R715">
        <v>4</v>
      </c>
      <c r="S715">
        <v>7</v>
      </c>
      <c r="T715">
        <v>5</v>
      </c>
      <c r="U715">
        <v>9</v>
      </c>
      <c r="V715">
        <v>0</v>
      </c>
      <c r="W715">
        <v>0</v>
      </c>
      <c r="X715" t="s">
        <v>31</v>
      </c>
      <c r="Y715">
        <v>0</v>
      </c>
    </row>
    <row r="716" spans="2:25" x14ac:dyDescent="0.2">
      <c r="B716">
        <v>5236</v>
      </c>
      <c r="C716">
        <v>1980</v>
      </c>
      <c r="D716" t="s">
        <v>23</v>
      </c>
      <c r="E716" t="s">
        <v>36</v>
      </c>
      <c r="F716" t="s">
        <v>930</v>
      </c>
      <c r="H716">
        <v>0</v>
      </c>
      <c r="I716">
        <v>1</v>
      </c>
      <c r="J716" s="60" t="s">
        <v>931</v>
      </c>
      <c r="K716">
        <v>30</v>
      </c>
      <c r="L716">
        <v>1230</v>
      </c>
      <c r="M716">
        <v>0</v>
      </c>
      <c r="N716">
        <v>396</v>
      </c>
      <c r="O716">
        <v>232</v>
      </c>
      <c r="P716">
        <v>178</v>
      </c>
      <c r="Q716">
        <v>158</v>
      </c>
      <c r="R716">
        <v>1</v>
      </c>
      <c r="S716">
        <v>10</v>
      </c>
      <c r="T716">
        <v>8</v>
      </c>
      <c r="U716">
        <v>5</v>
      </c>
      <c r="V716">
        <v>0</v>
      </c>
      <c r="W716">
        <v>0</v>
      </c>
      <c r="X716" t="s">
        <v>27</v>
      </c>
      <c r="Y716">
        <v>3</v>
      </c>
    </row>
    <row r="717" spans="2:25" x14ac:dyDescent="0.2">
      <c r="B717">
        <v>9478</v>
      </c>
      <c r="C717">
        <v>1986</v>
      </c>
      <c r="D717" t="s">
        <v>23</v>
      </c>
      <c r="E717" t="s">
        <v>28</v>
      </c>
      <c r="F717" t="s">
        <v>932</v>
      </c>
      <c r="H717">
        <v>1</v>
      </c>
      <c r="I717">
        <v>0</v>
      </c>
      <c r="J717" s="60" t="s">
        <v>933</v>
      </c>
      <c r="K717">
        <v>30</v>
      </c>
      <c r="L717">
        <v>91</v>
      </c>
      <c r="M717">
        <v>64</v>
      </c>
      <c r="N717">
        <v>128</v>
      </c>
      <c r="O717">
        <v>65</v>
      </c>
      <c r="P717">
        <v>3</v>
      </c>
      <c r="Q717">
        <v>50</v>
      </c>
      <c r="R717">
        <v>2</v>
      </c>
      <c r="S717">
        <v>4</v>
      </c>
      <c r="T717">
        <v>6</v>
      </c>
      <c r="U717">
        <v>3</v>
      </c>
      <c r="V717">
        <v>0</v>
      </c>
      <c r="W717">
        <v>0</v>
      </c>
      <c r="X717" t="s">
        <v>27</v>
      </c>
      <c r="Y717">
        <v>0</v>
      </c>
    </row>
    <row r="718" spans="2:25" x14ac:dyDescent="0.2">
      <c r="B718">
        <v>477</v>
      </c>
      <c r="C718">
        <v>1987</v>
      </c>
      <c r="D718" t="s">
        <v>23</v>
      </c>
      <c r="E718" t="s">
        <v>32</v>
      </c>
      <c r="F718" t="s">
        <v>934</v>
      </c>
      <c r="H718">
        <v>0</v>
      </c>
      <c r="I718">
        <v>0</v>
      </c>
      <c r="J718" s="60" t="s">
        <v>605</v>
      </c>
      <c r="K718">
        <v>31</v>
      </c>
      <c r="L718">
        <v>1060</v>
      </c>
      <c r="M718">
        <v>61</v>
      </c>
      <c r="N718">
        <v>835</v>
      </c>
      <c r="O718">
        <v>80</v>
      </c>
      <c r="P718">
        <v>20</v>
      </c>
      <c r="Q718">
        <v>101</v>
      </c>
      <c r="R718">
        <v>1</v>
      </c>
      <c r="S718">
        <v>4</v>
      </c>
      <c r="T718">
        <v>10</v>
      </c>
      <c r="U718">
        <v>1</v>
      </c>
      <c r="V718">
        <v>1</v>
      </c>
      <c r="W718">
        <v>0</v>
      </c>
      <c r="X718" t="s">
        <v>27</v>
      </c>
      <c r="Y718">
        <v>4</v>
      </c>
    </row>
    <row r="719" spans="2:25" x14ac:dyDescent="0.2">
      <c r="B719">
        <v>7411</v>
      </c>
      <c r="C719">
        <v>1965</v>
      </c>
      <c r="D719" t="s">
        <v>40</v>
      </c>
      <c r="E719" t="s">
        <v>32</v>
      </c>
      <c r="F719" t="s">
        <v>935</v>
      </c>
      <c r="H719">
        <v>1</v>
      </c>
      <c r="I719">
        <v>1</v>
      </c>
      <c r="J719" s="61">
        <v>41765</v>
      </c>
      <c r="K719">
        <v>31</v>
      </c>
      <c r="L719">
        <v>11</v>
      </c>
      <c r="M719">
        <v>0</v>
      </c>
      <c r="N719">
        <v>5</v>
      </c>
      <c r="O719">
        <v>0</v>
      </c>
      <c r="P719">
        <v>0</v>
      </c>
      <c r="Q719">
        <v>1</v>
      </c>
      <c r="R719">
        <v>2</v>
      </c>
      <c r="S719">
        <v>1</v>
      </c>
      <c r="T719">
        <v>3</v>
      </c>
      <c r="U719">
        <v>6</v>
      </c>
      <c r="V719">
        <v>0</v>
      </c>
      <c r="W719">
        <v>0</v>
      </c>
      <c r="X719" t="s">
        <v>67</v>
      </c>
      <c r="Y719">
        <v>0</v>
      </c>
    </row>
    <row r="720" spans="2:25" x14ac:dyDescent="0.2">
      <c r="B720">
        <v>3107</v>
      </c>
      <c r="C720">
        <v>1977</v>
      </c>
      <c r="D720" t="s">
        <v>23</v>
      </c>
      <c r="E720" t="s">
        <v>36</v>
      </c>
      <c r="F720" t="s">
        <v>936</v>
      </c>
      <c r="H720">
        <v>0</v>
      </c>
      <c r="I720">
        <v>1</v>
      </c>
      <c r="J720" s="61">
        <v>41675</v>
      </c>
      <c r="K720">
        <v>31</v>
      </c>
      <c r="L720">
        <v>121</v>
      </c>
      <c r="M720">
        <v>24</v>
      </c>
      <c r="N720">
        <v>124</v>
      </c>
      <c r="O720">
        <v>24</v>
      </c>
      <c r="P720">
        <v>15</v>
      </c>
      <c r="Q720">
        <v>42</v>
      </c>
      <c r="R720">
        <v>1</v>
      </c>
      <c r="S720">
        <v>4</v>
      </c>
      <c r="T720">
        <v>7</v>
      </c>
      <c r="U720">
        <v>2</v>
      </c>
      <c r="V720">
        <v>0</v>
      </c>
      <c r="W720">
        <v>0</v>
      </c>
      <c r="X720" t="s">
        <v>38</v>
      </c>
      <c r="Y720">
        <v>0</v>
      </c>
    </row>
    <row r="721" spans="2:25" x14ac:dyDescent="0.2">
      <c r="B721">
        <v>7437</v>
      </c>
      <c r="C721">
        <v>1989</v>
      </c>
      <c r="D721" t="s">
        <v>23</v>
      </c>
      <c r="E721" t="s">
        <v>28</v>
      </c>
      <c r="F721" t="s">
        <v>937</v>
      </c>
      <c r="H721">
        <v>1</v>
      </c>
      <c r="I721">
        <v>0</v>
      </c>
      <c r="J721" s="60" t="s">
        <v>117</v>
      </c>
      <c r="K721">
        <v>31</v>
      </c>
      <c r="L721">
        <v>13</v>
      </c>
      <c r="M721">
        <v>0</v>
      </c>
      <c r="N721">
        <v>8</v>
      </c>
      <c r="O721">
        <v>2</v>
      </c>
      <c r="P721">
        <v>1</v>
      </c>
      <c r="Q721">
        <v>5</v>
      </c>
      <c r="R721">
        <v>1</v>
      </c>
      <c r="S721">
        <v>1</v>
      </c>
      <c r="T721">
        <v>4</v>
      </c>
      <c r="U721">
        <v>3</v>
      </c>
      <c r="V721">
        <v>0</v>
      </c>
      <c r="W721">
        <v>0</v>
      </c>
      <c r="X721" t="s">
        <v>38</v>
      </c>
      <c r="Y721">
        <v>0</v>
      </c>
    </row>
    <row r="722" spans="2:25" x14ac:dyDescent="0.2">
      <c r="B722">
        <v>255</v>
      </c>
      <c r="C722">
        <v>1952</v>
      </c>
      <c r="D722" t="s">
        <v>23</v>
      </c>
      <c r="E722" t="s">
        <v>24</v>
      </c>
      <c r="F722" t="s">
        <v>938</v>
      </c>
      <c r="H722">
        <v>1</v>
      </c>
      <c r="I722">
        <v>1</v>
      </c>
      <c r="J722" s="60" t="s">
        <v>326</v>
      </c>
      <c r="K722">
        <v>31</v>
      </c>
      <c r="L722">
        <v>17</v>
      </c>
      <c r="M722">
        <v>0</v>
      </c>
      <c r="N722">
        <v>2</v>
      </c>
      <c r="O722">
        <v>0</v>
      </c>
      <c r="P722">
        <v>0</v>
      </c>
      <c r="Q722">
        <v>2</v>
      </c>
      <c r="R722">
        <v>2</v>
      </c>
      <c r="S722">
        <v>1</v>
      </c>
      <c r="T722">
        <v>3</v>
      </c>
      <c r="U722">
        <v>6</v>
      </c>
      <c r="V722">
        <v>0</v>
      </c>
      <c r="W722">
        <v>1</v>
      </c>
      <c r="X722" t="s">
        <v>27</v>
      </c>
      <c r="Y722">
        <v>0</v>
      </c>
    </row>
    <row r="723" spans="2:25" x14ac:dyDescent="0.2">
      <c r="B723">
        <v>3790</v>
      </c>
      <c r="C723">
        <v>1957</v>
      </c>
      <c r="D723" t="s">
        <v>23</v>
      </c>
      <c r="E723" t="s">
        <v>36</v>
      </c>
      <c r="F723" t="s">
        <v>939</v>
      </c>
      <c r="H723">
        <v>2</v>
      </c>
      <c r="I723">
        <v>1</v>
      </c>
      <c r="J723" s="60" t="s">
        <v>849</v>
      </c>
      <c r="K723">
        <v>31</v>
      </c>
      <c r="L723">
        <v>8</v>
      </c>
      <c r="M723">
        <v>1</v>
      </c>
      <c r="N723">
        <v>5</v>
      </c>
      <c r="O723">
        <v>0</v>
      </c>
      <c r="P723">
        <v>0</v>
      </c>
      <c r="Q723">
        <v>1</v>
      </c>
      <c r="R723">
        <v>1</v>
      </c>
      <c r="S723">
        <v>1</v>
      </c>
      <c r="T723">
        <v>2</v>
      </c>
      <c r="U723">
        <v>6</v>
      </c>
      <c r="V723">
        <v>0</v>
      </c>
      <c r="W723">
        <v>0</v>
      </c>
      <c r="X723" t="s">
        <v>67</v>
      </c>
      <c r="Y723">
        <v>0</v>
      </c>
    </row>
    <row r="724" spans="2:25" x14ac:dyDescent="0.2">
      <c r="B724">
        <v>749</v>
      </c>
      <c r="C724">
        <v>1982</v>
      </c>
      <c r="D724" t="s">
        <v>23</v>
      </c>
      <c r="E724" t="s">
        <v>36</v>
      </c>
      <c r="F724" t="s">
        <v>940</v>
      </c>
      <c r="H724">
        <v>1</v>
      </c>
      <c r="I724">
        <v>0</v>
      </c>
      <c r="J724" s="60" t="s">
        <v>941</v>
      </c>
      <c r="K724">
        <v>31</v>
      </c>
      <c r="L724">
        <v>46</v>
      </c>
      <c r="M724">
        <v>7</v>
      </c>
      <c r="N724">
        <v>59</v>
      </c>
      <c r="O724">
        <v>2</v>
      </c>
      <c r="P724">
        <v>4</v>
      </c>
      <c r="Q724">
        <v>27</v>
      </c>
      <c r="R724">
        <v>2</v>
      </c>
      <c r="S724">
        <v>3</v>
      </c>
      <c r="T724">
        <v>3</v>
      </c>
      <c r="U724">
        <v>6</v>
      </c>
      <c r="V724">
        <v>1</v>
      </c>
      <c r="W724">
        <v>0</v>
      </c>
      <c r="X724" t="s">
        <v>27</v>
      </c>
      <c r="Y724">
        <v>1</v>
      </c>
    </row>
    <row r="725" spans="2:25" x14ac:dyDescent="0.2">
      <c r="B725">
        <v>1503</v>
      </c>
      <c r="C725">
        <v>1977</v>
      </c>
      <c r="D725" t="s">
        <v>40</v>
      </c>
      <c r="E725" t="s">
        <v>36</v>
      </c>
      <c r="F725" t="s">
        <v>942</v>
      </c>
      <c r="H725">
        <v>1</v>
      </c>
      <c r="I725">
        <v>1</v>
      </c>
      <c r="J725" s="61">
        <v>41339</v>
      </c>
      <c r="K725">
        <v>31</v>
      </c>
      <c r="L725">
        <v>85</v>
      </c>
      <c r="M725">
        <v>1</v>
      </c>
      <c r="N725">
        <v>16</v>
      </c>
      <c r="O725">
        <v>2</v>
      </c>
      <c r="P725">
        <v>1</v>
      </c>
      <c r="Q725">
        <v>2</v>
      </c>
      <c r="R725">
        <v>0</v>
      </c>
      <c r="S725">
        <v>0</v>
      </c>
      <c r="T725">
        <v>1</v>
      </c>
      <c r="U725">
        <v>1</v>
      </c>
      <c r="V725">
        <v>0</v>
      </c>
      <c r="W725">
        <v>0</v>
      </c>
      <c r="X725" t="s">
        <v>27</v>
      </c>
      <c r="Y725">
        <v>0</v>
      </c>
    </row>
    <row r="726" spans="2:25" x14ac:dyDescent="0.2">
      <c r="B726">
        <v>8650</v>
      </c>
      <c r="C726">
        <v>1979</v>
      </c>
      <c r="D726" t="s">
        <v>23</v>
      </c>
      <c r="E726" t="s">
        <v>55</v>
      </c>
      <c r="F726" t="s">
        <v>943</v>
      </c>
      <c r="H726">
        <v>1</v>
      </c>
      <c r="I726">
        <v>1</v>
      </c>
      <c r="J726" s="60" t="s">
        <v>719</v>
      </c>
      <c r="K726">
        <v>31</v>
      </c>
      <c r="L726">
        <v>5</v>
      </c>
      <c r="M726">
        <v>6</v>
      </c>
      <c r="N726">
        <v>10</v>
      </c>
      <c r="O726">
        <v>6</v>
      </c>
      <c r="P726">
        <v>5</v>
      </c>
      <c r="Q726">
        <v>10</v>
      </c>
      <c r="R726">
        <v>1</v>
      </c>
      <c r="S726">
        <v>1</v>
      </c>
      <c r="T726">
        <v>3</v>
      </c>
      <c r="U726">
        <v>4</v>
      </c>
      <c r="V726">
        <v>0</v>
      </c>
      <c r="W726">
        <v>0</v>
      </c>
      <c r="X726" t="s">
        <v>27</v>
      </c>
      <c r="Y726">
        <v>0</v>
      </c>
    </row>
    <row r="727" spans="2:25" x14ac:dyDescent="0.2">
      <c r="B727">
        <v>607</v>
      </c>
      <c r="C727">
        <v>1956</v>
      </c>
      <c r="D727" t="s">
        <v>43</v>
      </c>
      <c r="E727" t="s">
        <v>24</v>
      </c>
      <c r="F727" t="s">
        <v>944</v>
      </c>
      <c r="H727">
        <v>0</v>
      </c>
      <c r="I727">
        <v>1</v>
      </c>
      <c r="J727" s="60" t="s">
        <v>695</v>
      </c>
      <c r="K727">
        <v>31</v>
      </c>
      <c r="L727">
        <v>302</v>
      </c>
      <c r="M727">
        <v>29</v>
      </c>
      <c r="N727">
        <v>131</v>
      </c>
      <c r="O727">
        <v>32</v>
      </c>
      <c r="P727">
        <v>0</v>
      </c>
      <c r="Q727">
        <v>27</v>
      </c>
      <c r="R727">
        <v>6</v>
      </c>
      <c r="S727">
        <v>8</v>
      </c>
      <c r="T727">
        <v>7</v>
      </c>
      <c r="U727">
        <v>8</v>
      </c>
      <c r="V727">
        <v>0</v>
      </c>
      <c r="W727">
        <v>0</v>
      </c>
      <c r="X727" t="s">
        <v>50</v>
      </c>
      <c r="Y727">
        <v>0</v>
      </c>
    </row>
    <row r="728" spans="2:25" x14ac:dyDescent="0.2">
      <c r="B728">
        <v>1008</v>
      </c>
      <c r="C728">
        <v>1982</v>
      </c>
      <c r="D728" t="s">
        <v>40</v>
      </c>
      <c r="E728" t="s">
        <v>36</v>
      </c>
      <c r="F728" t="s">
        <v>945</v>
      </c>
      <c r="H728">
        <v>0</v>
      </c>
      <c r="I728">
        <v>0</v>
      </c>
      <c r="J728" s="60" t="s">
        <v>946</v>
      </c>
      <c r="K728">
        <v>31</v>
      </c>
      <c r="L728">
        <v>728</v>
      </c>
      <c r="M728">
        <v>17</v>
      </c>
      <c r="N728">
        <v>133</v>
      </c>
      <c r="O728">
        <v>11</v>
      </c>
      <c r="P728">
        <v>8</v>
      </c>
      <c r="Q728">
        <v>124</v>
      </c>
      <c r="R728">
        <v>1</v>
      </c>
      <c r="S728">
        <v>7</v>
      </c>
      <c r="T728">
        <v>13</v>
      </c>
      <c r="U728">
        <v>6</v>
      </c>
      <c r="V728">
        <v>0</v>
      </c>
      <c r="W728">
        <v>0</v>
      </c>
      <c r="X728" t="s">
        <v>46</v>
      </c>
      <c r="Y728">
        <v>1</v>
      </c>
    </row>
    <row r="729" spans="2:25" x14ac:dyDescent="0.2">
      <c r="B729">
        <v>9396</v>
      </c>
      <c r="C729">
        <v>1979</v>
      </c>
      <c r="D729" t="s">
        <v>40</v>
      </c>
      <c r="E729" t="s">
        <v>32</v>
      </c>
      <c r="F729" t="s">
        <v>947</v>
      </c>
      <c r="H729">
        <v>1</v>
      </c>
      <c r="I729">
        <v>0</v>
      </c>
      <c r="J729" s="60" t="s">
        <v>74</v>
      </c>
      <c r="K729">
        <v>31</v>
      </c>
      <c r="L729">
        <v>9</v>
      </c>
      <c r="M729">
        <v>0</v>
      </c>
      <c r="N729">
        <v>6</v>
      </c>
      <c r="O729">
        <v>4</v>
      </c>
      <c r="P729">
        <v>1</v>
      </c>
      <c r="Q729">
        <v>5</v>
      </c>
      <c r="R729">
        <v>1</v>
      </c>
      <c r="S729">
        <v>1</v>
      </c>
      <c r="T729">
        <v>2</v>
      </c>
      <c r="U729">
        <v>9</v>
      </c>
      <c r="V729">
        <v>0</v>
      </c>
      <c r="W729">
        <v>0</v>
      </c>
      <c r="X729" t="s">
        <v>67</v>
      </c>
      <c r="Y729">
        <v>0</v>
      </c>
    </row>
    <row r="730" spans="2:25" x14ac:dyDescent="0.2">
      <c r="B730">
        <v>933</v>
      </c>
      <c r="C730">
        <v>1979</v>
      </c>
      <c r="D730" t="s">
        <v>40</v>
      </c>
      <c r="E730" t="s">
        <v>32</v>
      </c>
      <c r="F730" t="s">
        <v>947</v>
      </c>
      <c r="H730">
        <v>1</v>
      </c>
      <c r="I730">
        <v>0</v>
      </c>
      <c r="J730" s="60" t="s">
        <v>74</v>
      </c>
      <c r="K730">
        <v>31</v>
      </c>
      <c r="L730">
        <v>9</v>
      </c>
      <c r="M730">
        <v>0</v>
      </c>
      <c r="N730">
        <v>6</v>
      </c>
      <c r="O730">
        <v>4</v>
      </c>
      <c r="P730">
        <v>1</v>
      </c>
      <c r="Q730">
        <v>5</v>
      </c>
      <c r="R730">
        <v>1</v>
      </c>
      <c r="S730">
        <v>1</v>
      </c>
      <c r="T730">
        <v>2</v>
      </c>
      <c r="U730">
        <v>9</v>
      </c>
      <c r="V730">
        <v>0</v>
      </c>
      <c r="W730">
        <v>0</v>
      </c>
      <c r="X730" t="s">
        <v>27</v>
      </c>
      <c r="Y730">
        <v>0</v>
      </c>
    </row>
    <row r="731" spans="2:25" x14ac:dyDescent="0.2">
      <c r="B731">
        <v>5710</v>
      </c>
      <c r="C731">
        <v>1971</v>
      </c>
      <c r="D731" t="s">
        <v>23</v>
      </c>
      <c r="E731" t="s">
        <v>36</v>
      </c>
      <c r="F731" t="s">
        <v>948</v>
      </c>
      <c r="H731">
        <v>0</v>
      </c>
      <c r="I731">
        <v>1</v>
      </c>
      <c r="J731" s="61">
        <v>41192</v>
      </c>
      <c r="K731">
        <v>31</v>
      </c>
      <c r="L731">
        <v>110</v>
      </c>
      <c r="M731">
        <v>0</v>
      </c>
      <c r="N731">
        <v>5</v>
      </c>
      <c r="O731">
        <v>2</v>
      </c>
      <c r="P731">
        <v>0</v>
      </c>
      <c r="Q731">
        <v>3</v>
      </c>
      <c r="R731">
        <v>2</v>
      </c>
      <c r="S731">
        <v>2</v>
      </c>
      <c r="T731">
        <v>4</v>
      </c>
      <c r="U731">
        <v>5</v>
      </c>
      <c r="V731">
        <v>0</v>
      </c>
      <c r="W731">
        <v>0</v>
      </c>
      <c r="X731" t="s">
        <v>38</v>
      </c>
      <c r="Y731">
        <v>1</v>
      </c>
    </row>
    <row r="732" spans="2:25" x14ac:dyDescent="0.2">
      <c r="B732">
        <v>2882</v>
      </c>
      <c r="C732">
        <v>1976</v>
      </c>
      <c r="D732" t="s">
        <v>43</v>
      </c>
      <c r="E732" t="s">
        <v>24</v>
      </c>
      <c r="F732" t="s">
        <v>949</v>
      </c>
      <c r="H732">
        <v>0</v>
      </c>
      <c r="I732">
        <v>1</v>
      </c>
      <c r="J732" s="61">
        <v>40918</v>
      </c>
      <c r="K732">
        <v>31</v>
      </c>
      <c r="L732">
        <v>711</v>
      </c>
      <c r="M732">
        <v>28</v>
      </c>
      <c r="N732">
        <v>142</v>
      </c>
      <c r="O732">
        <v>49</v>
      </c>
      <c r="P732">
        <v>18</v>
      </c>
      <c r="Q732">
        <v>47</v>
      </c>
      <c r="R732">
        <v>2</v>
      </c>
      <c r="S732">
        <v>3</v>
      </c>
      <c r="T732">
        <v>9</v>
      </c>
      <c r="U732">
        <v>8</v>
      </c>
      <c r="V732">
        <v>0</v>
      </c>
      <c r="W732">
        <v>0</v>
      </c>
      <c r="X732" t="s">
        <v>67</v>
      </c>
      <c r="Y732">
        <v>0</v>
      </c>
    </row>
    <row r="733" spans="2:25" x14ac:dyDescent="0.2">
      <c r="B733">
        <v>2379</v>
      </c>
      <c r="C733">
        <v>1954</v>
      </c>
      <c r="D733" t="s">
        <v>23</v>
      </c>
      <c r="E733" t="s">
        <v>28</v>
      </c>
      <c r="F733" t="s">
        <v>950</v>
      </c>
      <c r="H733">
        <v>0</v>
      </c>
      <c r="I733">
        <v>0</v>
      </c>
      <c r="J733" s="60" t="s">
        <v>245</v>
      </c>
      <c r="K733">
        <v>31</v>
      </c>
      <c r="L733">
        <v>778</v>
      </c>
      <c r="M733">
        <v>44</v>
      </c>
      <c r="N733">
        <v>499</v>
      </c>
      <c r="O733">
        <v>95</v>
      </c>
      <c r="P733">
        <v>73</v>
      </c>
      <c r="Q733">
        <v>146</v>
      </c>
      <c r="R733">
        <v>2</v>
      </c>
      <c r="S733">
        <v>3</v>
      </c>
      <c r="T733">
        <v>5</v>
      </c>
      <c r="U733">
        <v>7</v>
      </c>
      <c r="V733">
        <v>1</v>
      </c>
      <c r="W733">
        <v>0</v>
      </c>
      <c r="X733" t="s">
        <v>67</v>
      </c>
      <c r="Y733">
        <v>0</v>
      </c>
    </row>
    <row r="734" spans="2:25" x14ac:dyDescent="0.2">
      <c r="B734">
        <v>5342</v>
      </c>
      <c r="C734">
        <v>1977</v>
      </c>
      <c r="D734" t="s">
        <v>118</v>
      </c>
      <c r="E734" t="s">
        <v>24</v>
      </c>
      <c r="F734" t="s">
        <v>951</v>
      </c>
      <c r="H734">
        <v>1</v>
      </c>
      <c r="I734">
        <v>0</v>
      </c>
      <c r="J734" s="61">
        <v>41129</v>
      </c>
      <c r="K734">
        <v>31</v>
      </c>
      <c r="L734">
        <v>0</v>
      </c>
      <c r="M734">
        <v>1</v>
      </c>
      <c r="N734">
        <v>3</v>
      </c>
      <c r="O734">
        <v>10</v>
      </c>
      <c r="P734">
        <v>6</v>
      </c>
      <c r="Q734">
        <v>9</v>
      </c>
      <c r="R734">
        <v>2</v>
      </c>
      <c r="S734">
        <v>1</v>
      </c>
      <c r="T734">
        <v>3</v>
      </c>
      <c r="U734">
        <v>8</v>
      </c>
      <c r="V734">
        <v>0</v>
      </c>
      <c r="W734">
        <v>0</v>
      </c>
      <c r="X734" t="s">
        <v>31</v>
      </c>
      <c r="Y734">
        <v>0</v>
      </c>
    </row>
    <row r="735" spans="2:25" x14ac:dyDescent="0.2">
      <c r="B735">
        <v>3262</v>
      </c>
      <c r="C735">
        <v>1959</v>
      </c>
      <c r="D735" t="s">
        <v>23</v>
      </c>
      <c r="E735" t="s">
        <v>28</v>
      </c>
      <c r="F735" t="s">
        <v>952</v>
      </c>
      <c r="H735">
        <v>0</v>
      </c>
      <c r="I735">
        <v>0</v>
      </c>
      <c r="J735" s="61">
        <v>41098</v>
      </c>
      <c r="K735">
        <v>31</v>
      </c>
      <c r="L735">
        <v>995</v>
      </c>
      <c r="M735">
        <v>112</v>
      </c>
      <c r="N735">
        <v>417</v>
      </c>
      <c r="O735">
        <v>42</v>
      </c>
      <c r="P735">
        <v>48</v>
      </c>
      <c r="Q735">
        <v>41</v>
      </c>
      <c r="R735">
        <v>1</v>
      </c>
      <c r="S735">
        <v>2</v>
      </c>
      <c r="T735">
        <v>13</v>
      </c>
      <c r="U735">
        <v>5</v>
      </c>
      <c r="V735">
        <v>1</v>
      </c>
      <c r="W735">
        <v>0</v>
      </c>
      <c r="X735" t="s">
        <v>27</v>
      </c>
      <c r="Y735">
        <v>0</v>
      </c>
    </row>
    <row r="736" spans="2:25" x14ac:dyDescent="0.2">
      <c r="B736">
        <v>5832</v>
      </c>
      <c r="C736">
        <v>1961</v>
      </c>
      <c r="D736" t="s">
        <v>43</v>
      </c>
      <c r="E736" t="s">
        <v>36</v>
      </c>
      <c r="F736" t="s">
        <v>953</v>
      </c>
      <c r="H736">
        <v>0</v>
      </c>
      <c r="I736">
        <v>0</v>
      </c>
      <c r="J736" s="60" t="s">
        <v>447</v>
      </c>
      <c r="K736">
        <v>32</v>
      </c>
      <c r="L736">
        <v>493</v>
      </c>
      <c r="M736">
        <v>183</v>
      </c>
      <c r="N736">
        <v>352</v>
      </c>
      <c r="O736">
        <v>184</v>
      </c>
      <c r="P736">
        <v>23</v>
      </c>
      <c r="Q736">
        <v>28</v>
      </c>
      <c r="R736">
        <v>0</v>
      </c>
      <c r="S736">
        <v>3</v>
      </c>
      <c r="T736">
        <v>13</v>
      </c>
      <c r="U736">
        <v>0</v>
      </c>
      <c r="V736">
        <v>0</v>
      </c>
      <c r="W736">
        <v>0</v>
      </c>
      <c r="X736" t="s">
        <v>27</v>
      </c>
      <c r="Y736">
        <v>0</v>
      </c>
    </row>
    <row r="737" spans="2:25" x14ac:dyDescent="0.2">
      <c r="B737">
        <v>5025</v>
      </c>
      <c r="C737">
        <v>1980</v>
      </c>
      <c r="D737" t="s">
        <v>23</v>
      </c>
      <c r="E737" t="s">
        <v>28</v>
      </c>
      <c r="F737" t="s">
        <v>954</v>
      </c>
      <c r="H737">
        <v>1</v>
      </c>
      <c r="I737">
        <v>0</v>
      </c>
      <c r="J737" s="60" t="s">
        <v>955</v>
      </c>
      <c r="K737">
        <v>32</v>
      </c>
      <c r="L737">
        <v>23</v>
      </c>
      <c r="M737">
        <v>17</v>
      </c>
      <c r="N737">
        <v>23</v>
      </c>
      <c r="O737">
        <v>43</v>
      </c>
      <c r="P737">
        <v>20</v>
      </c>
      <c r="Q737">
        <v>9</v>
      </c>
      <c r="R737">
        <v>1</v>
      </c>
      <c r="S737">
        <v>2</v>
      </c>
      <c r="T737">
        <v>4</v>
      </c>
      <c r="U737">
        <v>3</v>
      </c>
      <c r="V737">
        <v>0</v>
      </c>
      <c r="W737">
        <v>0</v>
      </c>
      <c r="X737" t="s">
        <v>27</v>
      </c>
      <c r="Y737">
        <v>0</v>
      </c>
    </row>
    <row r="738" spans="2:25" x14ac:dyDescent="0.2">
      <c r="B738">
        <v>569</v>
      </c>
      <c r="C738">
        <v>1992</v>
      </c>
      <c r="D738" t="s">
        <v>23</v>
      </c>
      <c r="E738" t="s">
        <v>28</v>
      </c>
      <c r="F738" t="s">
        <v>956</v>
      </c>
      <c r="H738">
        <v>0</v>
      </c>
      <c r="I738">
        <v>0</v>
      </c>
      <c r="J738" s="60" t="s">
        <v>957</v>
      </c>
      <c r="K738">
        <v>32</v>
      </c>
      <c r="L738">
        <v>704</v>
      </c>
      <c r="M738">
        <v>129</v>
      </c>
      <c r="N738">
        <v>853</v>
      </c>
      <c r="O738">
        <v>120</v>
      </c>
      <c r="P738">
        <v>74</v>
      </c>
      <c r="Q738">
        <v>111</v>
      </c>
      <c r="R738">
        <v>1</v>
      </c>
      <c r="S738">
        <v>5</v>
      </c>
      <c r="T738">
        <v>7</v>
      </c>
      <c r="U738">
        <v>2</v>
      </c>
      <c r="V738">
        <v>1</v>
      </c>
      <c r="W738">
        <v>0</v>
      </c>
      <c r="X738" t="s">
        <v>27</v>
      </c>
      <c r="Y738">
        <v>3</v>
      </c>
    </row>
    <row r="739" spans="2:25" x14ac:dyDescent="0.2">
      <c r="B739">
        <v>3102</v>
      </c>
      <c r="C739">
        <v>1982</v>
      </c>
      <c r="D739" t="s">
        <v>43</v>
      </c>
      <c r="E739" t="s">
        <v>36</v>
      </c>
      <c r="F739" t="s">
        <v>958</v>
      </c>
      <c r="H739">
        <v>1</v>
      </c>
      <c r="I739">
        <v>0</v>
      </c>
      <c r="J739" s="60" t="s">
        <v>58</v>
      </c>
      <c r="K739">
        <v>32</v>
      </c>
      <c r="L739">
        <v>2</v>
      </c>
      <c r="M739">
        <v>3</v>
      </c>
      <c r="N739">
        <v>12</v>
      </c>
      <c r="O739">
        <v>3</v>
      </c>
      <c r="P739">
        <v>5</v>
      </c>
      <c r="Q739">
        <v>7</v>
      </c>
      <c r="R739">
        <v>1</v>
      </c>
      <c r="S739">
        <v>1</v>
      </c>
      <c r="T739">
        <v>3</v>
      </c>
      <c r="U739">
        <v>8</v>
      </c>
      <c r="V739">
        <v>0</v>
      </c>
      <c r="W739">
        <v>0</v>
      </c>
      <c r="X739" t="s">
        <v>31</v>
      </c>
      <c r="Y739">
        <v>0</v>
      </c>
    </row>
    <row r="740" spans="2:25" x14ac:dyDescent="0.2">
      <c r="B740">
        <v>9449</v>
      </c>
      <c r="C740">
        <v>1959</v>
      </c>
      <c r="D740" t="s">
        <v>40</v>
      </c>
      <c r="E740" t="s">
        <v>28</v>
      </c>
      <c r="F740" t="s">
        <v>959</v>
      </c>
      <c r="H740">
        <v>0</v>
      </c>
      <c r="I740">
        <v>1</v>
      </c>
      <c r="J740" s="61">
        <v>41374</v>
      </c>
      <c r="K740">
        <v>32</v>
      </c>
      <c r="L740">
        <v>415</v>
      </c>
      <c r="M740">
        <v>5</v>
      </c>
      <c r="N740">
        <v>124</v>
      </c>
      <c r="O740">
        <v>15</v>
      </c>
      <c r="P740">
        <v>35</v>
      </c>
      <c r="Q740">
        <v>11</v>
      </c>
      <c r="R740">
        <v>1</v>
      </c>
      <c r="S740">
        <v>5</v>
      </c>
      <c r="T740">
        <v>11</v>
      </c>
      <c r="U740">
        <v>3</v>
      </c>
      <c r="V740">
        <v>0</v>
      </c>
      <c r="W740">
        <v>0</v>
      </c>
      <c r="X740" t="s">
        <v>67</v>
      </c>
      <c r="Y740">
        <v>0</v>
      </c>
    </row>
    <row r="741" spans="2:25" x14ac:dyDescent="0.2">
      <c r="B741">
        <v>8104</v>
      </c>
      <c r="C741">
        <v>1952</v>
      </c>
      <c r="D741" t="s">
        <v>40</v>
      </c>
      <c r="E741" t="s">
        <v>32</v>
      </c>
      <c r="F741" t="s">
        <v>960</v>
      </c>
      <c r="H741">
        <v>0</v>
      </c>
      <c r="I741">
        <v>0</v>
      </c>
      <c r="J741" s="61">
        <v>41525</v>
      </c>
      <c r="K741">
        <v>32</v>
      </c>
      <c r="L741">
        <v>241</v>
      </c>
      <c r="M741">
        <v>0</v>
      </c>
      <c r="N741">
        <v>12</v>
      </c>
      <c r="O741">
        <v>0</v>
      </c>
      <c r="P741">
        <v>0</v>
      </c>
      <c r="Q741">
        <v>25</v>
      </c>
      <c r="R741">
        <v>1</v>
      </c>
      <c r="S741">
        <v>5</v>
      </c>
      <c r="T741">
        <v>5</v>
      </c>
      <c r="U741">
        <v>7</v>
      </c>
      <c r="V741">
        <v>0</v>
      </c>
      <c r="W741">
        <v>0</v>
      </c>
      <c r="X741" t="s">
        <v>27</v>
      </c>
      <c r="Y741">
        <v>0</v>
      </c>
    </row>
    <row r="742" spans="2:25" x14ac:dyDescent="0.2">
      <c r="B742">
        <v>75</v>
      </c>
      <c r="C742">
        <v>1983</v>
      </c>
      <c r="D742" t="s">
        <v>43</v>
      </c>
      <c r="E742" t="s">
        <v>36</v>
      </c>
      <c r="F742" t="s">
        <v>961</v>
      </c>
      <c r="H742">
        <v>0</v>
      </c>
      <c r="I742">
        <v>0</v>
      </c>
      <c r="J742" s="60" t="s">
        <v>494</v>
      </c>
      <c r="K742">
        <v>32</v>
      </c>
      <c r="L742">
        <v>34</v>
      </c>
      <c r="M742">
        <v>11</v>
      </c>
      <c r="N742">
        <v>137</v>
      </c>
      <c r="O742">
        <v>179</v>
      </c>
      <c r="P742">
        <v>61</v>
      </c>
      <c r="Q742">
        <v>45</v>
      </c>
      <c r="R742">
        <v>1</v>
      </c>
      <c r="S742">
        <v>8</v>
      </c>
      <c r="T742">
        <v>5</v>
      </c>
      <c r="U742">
        <v>8</v>
      </c>
      <c r="V742">
        <v>0</v>
      </c>
      <c r="W742">
        <v>0</v>
      </c>
      <c r="X742" t="s">
        <v>35</v>
      </c>
      <c r="Y742">
        <v>0</v>
      </c>
    </row>
    <row r="743" spans="2:25" x14ac:dyDescent="0.2">
      <c r="B743">
        <v>6421</v>
      </c>
      <c r="C743">
        <v>1962</v>
      </c>
      <c r="D743" t="s">
        <v>23</v>
      </c>
      <c r="E743" t="s">
        <v>36</v>
      </c>
      <c r="F743" t="s">
        <v>962</v>
      </c>
      <c r="H743">
        <v>0</v>
      </c>
      <c r="I743">
        <v>0</v>
      </c>
      <c r="J743" s="61">
        <v>41340</v>
      </c>
      <c r="K743">
        <v>32</v>
      </c>
      <c r="L743">
        <v>1050</v>
      </c>
      <c r="M743">
        <v>178</v>
      </c>
      <c r="N743">
        <v>555</v>
      </c>
      <c r="O743">
        <v>77</v>
      </c>
      <c r="P743">
        <v>138</v>
      </c>
      <c r="Q743">
        <v>118</v>
      </c>
      <c r="R743">
        <v>1</v>
      </c>
      <c r="S743">
        <v>4</v>
      </c>
      <c r="T743">
        <v>9</v>
      </c>
      <c r="U743">
        <v>1</v>
      </c>
      <c r="V743">
        <v>0</v>
      </c>
      <c r="W743">
        <v>0</v>
      </c>
      <c r="X743" t="s">
        <v>27</v>
      </c>
      <c r="Y743">
        <v>1</v>
      </c>
    </row>
    <row r="744" spans="2:25" x14ac:dyDescent="0.2">
      <c r="B744">
        <v>3037</v>
      </c>
      <c r="C744">
        <v>1984</v>
      </c>
      <c r="D744" t="s">
        <v>40</v>
      </c>
      <c r="E744" t="s">
        <v>32</v>
      </c>
      <c r="F744" t="s">
        <v>963</v>
      </c>
      <c r="H744">
        <v>0</v>
      </c>
      <c r="I744">
        <v>0</v>
      </c>
      <c r="J744" s="60" t="s">
        <v>886</v>
      </c>
      <c r="K744">
        <v>32</v>
      </c>
      <c r="L744">
        <v>135</v>
      </c>
      <c r="M744">
        <v>46</v>
      </c>
      <c r="N744">
        <v>92</v>
      </c>
      <c r="O744">
        <v>65</v>
      </c>
      <c r="P744">
        <v>61</v>
      </c>
      <c r="Q744">
        <v>11</v>
      </c>
      <c r="R744">
        <v>2</v>
      </c>
      <c r="S744">
        <v>5</v>
      </c>
      <c r="T744">
        <v>7</v>
      </c>
      <c r="U744">
        <v>5</v>
      </c>
      <c r="V744">
        <v>0</v>
      </c>
      <c r="W744">
        <v>0</v>
      </c>
      <c r="X744" t="s">
        <v>31</v>
      </c>
      <c r="Y744">
        <v>0</v>
      </c>
    </row>
    <row r="745" spans="2:25" x14ac:dyDescent="0.2">
      <c r="B745">
        <v>4698</v>
      </c>
      <c r="C745">
        <v>1984</v>
      </c>
      <c r="D745" t="s">
        <v>40</v>
      </c>
      <c r="E745" t="s">
        <v>32</v>
      </c>
      <c r="F745" t="s">
        <v>963</v>
      </c>
      <c r="H745">
        <v>0</v>
      </c>
      <c r="I745">
        <v>0</v>
      </c>
      <c r="J745" s="60" t="s">
        <v>886</v>
      </c>
      <c r="K745">
        <v>32</v>
      </c>
      <c r="L745">
        <v>135</v>
      </c>
      <c r="M745">
        <v>46</v>
      </c>
      <c r="N745">
        <v>92</v>
      </c>
      <c r="O745">
        <v>65</v>
      </c>
      <c r="P745">
        <v>61</v>
      </c>
      <c r="Q745">
        <v>11</v>
      </c>
      <c r="R745">
        <v>2</v>
      </c>
      <c r="S745">
        <v>5</v>
      </c>
      <c r="T745">
        <v>7</v>
      </c>
      <c r="U745">
        <v>5</v>
      </c>
      <c r="V745">
        <v>0</v>
      </c>
      <c r="W745">
        <v>0</v>
      </c>
      <c r="X745" t="s">
        <v>27</v>
      </c>
      <c r="Y745">
        <v>0</v>
      </c>
    </row>
    <row r="746" spans="2:25" x14ac:dyDescent="0.2">
      <c r="B746">
        <v>948</v>
      </c>
      <c r="C746">
        <v>1972</v>
      </c>
      <c r="D746" t="s">
        <v>23</v>
      </c>
      <c r="E746" t="s">
        <v>28</v>
      </c>
      <c r="F746" t="s">
        <v>964</v>
      </c>
      <c r="H746">
        <v>1</v>
      </c>
      <c r="I746">
        <v>0</v>
      </c>
      <c r="J746" s="60" t="s">
        <v>965</v>
      </c>
      <c r="K746">
        <v>32</v>
      </c>
      <c r="L746">
        <v>4</v>
      </c>
      <c r="M746">
        <v>7</v>
      </c>
      <c r="N746">
        <v>7</v>
      </c>
      <c r="O746">
        <v>6</v>
      </c>
      <c r="P746">
        <v>4</v>
      </c>
      <c r="Q746">
        <v>13</v>
      </c>
      <c r="R746">
        <v>3</v>
      </c>
      <c r="S746">
        <v>1</v>
      </c>
      <c r="T746">
        <v>2</v>
      </c>
      <c r="U746">
        <v>5</v>
      </c>
      <c r="V746">
        <v>0</v>
      </c>
      <c r="W746">
        <v>0</v>
      </c>
      <c r="X746" t="s">
        <v>27</v>
      </c>
      <c r="Y746">
        <v>0</v>
      </c>
    </row>
    <row r="747" spans="2:25" x14ac:dyDescent="0.2">
      <c r="B747">
        <v>6177</v>
      </c>
      <c r="C747">
        <v>1986</v>
      </c>
      <c r="D747" t="s">
        <v>40</v>
      </c>
      <c r="E747" t="s">
        <v>32</v>
      </c>
      <c r="F747" t="s">
        <v>966</v>
      </c>
      <c r="H747">
        <v>1</v>
      </c>
      <c r="I747">
        <v>0</v>
      </c>
      <c r="J747" s="61">
        <v>41491</v>
      </c>
      <c r="K747">
        <v>32</v>
      </c>
      <c r="L747">
        <v>76</v>
      </c>
      <c r="M747">
        <v>10</v>
      </c>
      <c r="N747">
        <v>56</v>
      </c>
      <c r="O747">
        <v>3</v>
      </c>
      <c r="P747">
        <v>1</v>
      </c>
      <c r="Q747">
        <v>23</v>
      </c>
      <c r="R747">
        <v>2</v>
      </c>
      <c r="S747">
        <v>4</v>
      </c>
      <c r="T747">
        <v>4</v>
      </c>
      <c r="U747">
        <v>8</v>
      </c>
      <c r="V747">
        <v>0</v>
      </c>
      <c r="W747">
        <v>0</v>
      </c>
      <c r="X747" t="s">
        <v>35</v>
      </c>
      <c r="Y747">
        <v>0</v>
      </c>
    </row>
    <row r="748" spans="2:25" x14ac:dyDescent="0.2">
      <c r="B748">
        <v>3517</v>
      </c>
      <c r="C748">
        <v>1953</v>
      </c>
      <c r="D748" t="s">
        <v>23</v>
      </c>
      <c r="E748" t="s">
        <v>28</v>
      </c>
      <c r="F748" t="s">
        <v>967</v>
      </c>
      <c r="H748">
        <v>1</v>
      </c>
      <c r="I748">
        <v>1</v>
      </c>
      <c r="J748" s="61">
        <v>41430</v>
      </c>
      <c r="K748">
        <v>32</v>
      </c>
      <c r="L748">
        <v>50</v>
      </c>
      <c r="M748">
        <v>4</v>
      </c>
      <c r="N748">
        <v>44</v>
      </c>
      <c r="O748">
        <v>10</v>
      </c>
      <c r="P748">
        <v>10</v>
      </c>
      <c r="Q748">
        <v>43</v>
      </c>
      <c r="R748">
        <v>3</v>
      </c>
      <c r="S748">
        <v>3</v>
      </c>
      <c r="T748">
        <v>3</v>
      </c>
      <c r="U748">
        <v>9</v>
      </c>
      <c r="V748">
        <v>1</v>
      </c>
      <c r="W748">
        <v>0</v>
      </c>
      <c r="X748" t="s">
        <v>27</v>
      </c>
      <c r="Y748">
        <v>0</v>
      </c>
    </row>
    <row r="749" spans="2:25" x14ac:dyDescent="0.2">
      <c r="B749">
        <v>3491</v>
      </c>
      <c r="C749">
        <v>1976</v>
      </c>
      <c r="D749" t="s">
        <v>23</v>
      </c>
      <c r="E749" t="s">
        <v>36</v>
      </c>
      <c r="F749" t="s">
        <v>968</v>
      </c>
      <c r="H749">
        <v>0</v>
      </c>
      <c r="I749">
        <v>1</v>
      </c>
      <c r="J749" s="60" t="s">
        <v>182</v>
      </c>
      <c r="K749">
        <v>32</v>
      </c>
      <c r="L749">
        <v>384</v>
      </c>
      <c r="M749">
        <v>60</v>
      </c>
      <c r="N749">
        <v>364</v>
      </c>
      <c r="O749">
        <v>119</v>
      </c>
      <c r="P749">
        <v>101</v>
      </c>
      <c r="Q749">
        <v>232</v>
      </c>
      <c r="R749">
        <v>4</v>
      </c>
      <c r="S749">
        <v>11</v>
      </c>
      <c r="T749">
        <v>8</v>
      </c>
      <c r="U749">
        <v>7</v>
      </c>
      <c r="V749">
        <v>0</v>
      </c>
      <c r="W749">
        <v>0</v>
      </c>
      <c r="X749" t="s">
        <v>35</v>
      </c>
      <c r="Y749">
        <v>0</v>
      </c>
    </row>
    <row r="750" spans="2:25" x14ac:dyDescent="0.2">
      <c r="B750">
        <v>7610</v>
      </c>
      <c r="C750">
        <v>1984</v>
      </c>
      <c r="D750" t="s">
        <v>23</v>
      </c>
      <c r="E750" t="s">
        <v>36</v>
      </c>
      <c r="F750" t="s">
        <v>969</v>
      </c>
      <c r="H750">
        <v>1</v>
      </c>
      <c r="I750">
        <v>0</v>
      </c>
      <c r="J750" s="60" t="s">
        <v>438</v>
      </c>
      <c r="K750">
        <v>32</v>
      </c>
      <c r="L750">
        <v>275</v>
      </c>
      <c r="M750">
        <v>0</v>
      </c>
      <c r="N750">
        <v>86</v>
      </c>
      <c r="O750">
        <v>10</v>
      </c>
      <c r="P750">
        <v>23</v>
      </c>
      <c r="Q750">
        <v>66</v>
      </c>
      <c r="R750">
        <v>5</v>
      </c>
      <c r="S750">
        <v>6</v>
      </c>
      <c r="T750">
        <v>5</v>
      </c>
      <c r="U750">
        <v>8</v>
      </c>
      <c r="V750">
        <v>0</v>
      </c>
      <c r="W750">
        <v>0</v>
      </c>
      <c r="X750" t="s">
        <v>27</v>
      </c>
      <c r="Y750">
        <v>0</v>
      </c>
    </row>
    <row r="751" spans="2:25" x14ac:dyDescent="0.2">
      <c r="B751">
        <v>4377</v>
      </c>
      <c r="C751">
        <v>1972</v>
      </c>
      <c r="D751" t="s">
        <v>23</v>
      </c>
      <c r="E751" t="s">
        <v>32</v>
      </c>
      <c r="F751" t="s">
        <v>970</v>
      </c>
      <c r="H751">
        <v>0</v>
      </c>
      <c r="I751">
        <v>1</v>
      </c>
      <c r="J751" s="61">
        <v>41456</v>
      </c>
      <c r="K751">
        <v>32</v>
      </c>
      <c r="L751">
        <v>254</v>
      </c>
      <c r="M751">
        <v>10</v>
      </c>
      <c r="N751">
        <v>44</v>
      </c>
      <c r="O751">
        <v>30</v>
      </c>
      <c r="P751">
        <v>10</v>
      </c>
      <c r="Q751">
        <v>227</v>
      </c>
      <c r="R751">
        <v>2</v>
      </c>
      <c r="S751">
        <v>7</v>
      </c>
      <c r="T751">
        <v>3</v>
      </c>
      <c r="U751">
        <v>7</v>
      </c>
      <c r="V751">
        <v>0</v>
      </c>
      <c r="W751">
        <v>0</v>
      </c>
      <c r="X751" t="s">
        <v>31</v>
      </c>
      <c r="Y751">
        <v>1</v>
      </c>
    </row>
    <row r="752" spans="2:25" x14ac:dyDescent="0.2">
      <c r="B752">
        <v>9850</v>
      </c>
      <c r="C752">
        <v>1973</v>
      </c>
      <c r="D752" t="s">
        <v>43</v>
      </c>
      <c r="E752" t="s">
        <v>32</v>
      </c>
      <c r="F752" t="s">
        <v>971</v>
      </c>
      <c r="H752">
        <v>1</v>
      </c>
      <c r="I752">
        <v>0</v>
      </c>
      <c r="J752" s="60" t="s">
        <v>972</v>
      </c>
      <c r="K752">
        <v>32</v>
      </c>
      <c r="L752">
        <v>3</v>
      </c>
      <c r="M752">
        <v>6</v>
      </c>
      <c r="N752">
        <v>7</v>
      </c>
      <c r="O752">
        <v>0</v>
      </c>
      <c r="P752">
        <v>0</v>
      </c>
      <c r="Q752">
        <v>3</v>
      </c>
      <c r="R752">
        <v>1</v>
      </c>
      <c r="S752">
        <v>0</v>
      </c>
      <c r="T752">
        <v>3</v>
      </c>
      <c r="U752">
        <v>7</v>
      </c>
      <c r="V752">
        <v>0</v>
      </c>
      <c r="W752">
        <v>0</v>
      </c>
      <c r="X752" t="s">
        <v>27</v>
      </c>
      <c r="Y752">
        <v>0</v>
      </c>
    </row>
    <row r="753" spans="2:25" x14ac:dyDescent="0.2">
      <c r="B753">
        <v>5544</v>
      </c>
      <c r="C753">
        <v>1971</v>
      </c>
      <c r="D753" t="s">
        <v>23</v>
      </c>
      <c r="E753" t="s">
        <v>28</v>
      </c>
      <c r="F753" t="s">
        <v>973</v>
      </c>
      <c r="H753">
        <v>0</v>
      </c>
      <c r="I753">
        <v>1</v>
      </c>
      <c r="J753" s="61">
        <v>41193</v>
      </c>
      <c r="K753">
        <v>32</v>
      </c>
      <c r="L753">
        <v>957</v>
      </c>
      <c r="M753">
        <v>40</v>
      </c>
      <c r="N753">
        <v>175</v>
      </c>
      <c r="O753">
        <v>158</v>
      </c>
      <c r="P753">
        <v>53</v>
      </c>
      <c r="Q753">
        <v>107</v>
      </c>
      <c r="R753">
        <v>2</v>
      </c>
      <c r="S753">
        <v>7</v>
      </c>
      <c r="T753">
        <v>5</v>
      </c>
      <c r="U753">
        <v>5</v>
      </c>
      <c r="V753">
        <v>0</v>
      </c>
      <c r="W753">
        <v>0</v>
      </c>
      <c r="X753" t="s">
        <v>27</v>
      </c>
      <c r="Y753">
        <v>1</v>
      </c>
    </row>
    <row r="754" spans="2:25" x14ac:dyDescent="0.2">
      <c r="B754">
        <v>6497</v>
      </c>
      <c r="C754">
        <v>1961</v>
      </c>
      <c r="D754" t="s">
        <v>23</v>
      </c>
      <c r="E754" t="s">
        <v>32</v>
      </c>
      <c r="F754" t="s">
        <v>974</v>
      </c>
      <c r="H754">
        <v>0</v>
      </c>
      <c r="I754">
        <v>1</v>
      </c>
      <c r="J754" s="61">
        <v>41101</v>
      </c>
      <c r="K754">
        <v>32</v>
      </c>
      <c r="L754">
        <v>293</v>
      </c>
      <c r="M754">
        <v>6</v>
      </c>
      <c r="N754">
        <v>23</v>
      </c>
      <c r="O754">
        <v>13</v>
      </c>
      <c r="P754">
        <v>6</v>
      </c>
      <c r="Q754">
        <v>92</v>
      </c>
      <c r="R754">
        <v>4</v>
      </c>
      <c r="S754">
        <v>6</v>
      </c>
      <c r="T754">
        <v>5</v>
      </c>
      <c r="U754">
        <v>8</v>
      </c>
      <c r="V754">
        <v>0</v>
      </c>
      <c r="W754">
        <v>0</v>
      </c>
      <c r="X754" t="s">
        <v>38</v>
      </c>
      <c r="Y754">
        <v>0</v>
      </c>
    </row>
    <row r="755" spans="2:25" x14ac:dyDescent="0.2">
      <c r="B755">
        <v>4543</v>
      </c>
      <c r="C755">
        <v>1981</v>
      </c>
      <c r="D755" t="s">
        <v>23</v>
      </c>
      <c r="E755" t="s">
        <v>32</v>
      </c>
      <c r="F755" t="s">
        <v>975</v>
      </c>
      <c r="H755">
        <v>0</v>
      </c>
      <c r="I755">
        <v>0</v>
      </c>
      <c r="J755" s="60" t="s">
        <v>479</v>
      </c>
      <c r="K755">
        <v>32</v>
      </c>
      <c r="L755">
        <v>777</v>
      </c>
      <c r="M755">
        <v>129</v>
      </c>
      <c r="N755">
        <v>573</v>
      </c>
      <c r="O755">
        <v>216</v>
      </c>
      <c r="P755">
        <v>21</v>
      </c>
      <c r="Q755">
        <v>203</v>
      </c>
      <c r="R755">
        <v>1</v>
      </c>
      <c r="S755">
        <v>2</v>
      </c>
      <c r="T755">
        <v>9</v>
      </c>
      <c r="U755">
        <v>4</v>
      </c>
      <c r="V755">
        <v>0</v>
      </c>
      <c r="W755">
        <v>0</v>
      </c>
      <c r="X755" t="s">
        <v>67</v>
      </c>
      <c r="Y755">
        <v>1</v>
      </c>
    </row>
    <row r="756" spans="2:25" x14ac:dyDescent="0.2">
      <c r="B756">
        <v>5117</v>
      </c>
      <c r="C756">
        <v>1964</v>
      </c>
      <c r="D756" t="s">
        <v>43</v>
      </c>
      <c r="E756" t="s">
        <v>32</v>
      </c>
      <c r="F756" t="s">
        <v>976</v>
      </c>
      <c r="H756">
        <v>0</v>
      </c>
      <c r="I756">
        <v>0</v>
      </c>
      <c r="J756" s="61">
        <v>40947</v>
      </c>
      <c r="K756">
        <v>32</v>
      </c>
      <c r="L756">
        <v>63</v>
      </c>
      <c r="M756">
        <v>151</v>
      </c>
      <c r="N756">
        <v>137</v>
      </c>
      <c r="O756">
        <v>153</v>
      </c>
      <c r="P756">
        <v>19</v>
      </c>
      <c r="Q756">
        <v>53</v>
      </c>
      <c r="R756">
        <v>2</v>
      </c>
      <c r="S756">
        <v>4</v>
      </c>
      <c r="T756">
        <v>8</v>
      </c>
      <c r="U756">
        <v>5</v>
      </c>
      <c r="V756">
        <v>0</v>
      </c>
      <c r="W756">
        <v>0</v>
      </c>
      <c r="X756" t="s">
        <v>27</v>
      </c>
      <c r="Y756">
        <v>0</v>
      </c>
    </row>
    <row r="757" spans="2:25" x14ac:dyDescent="0.2">
      <c r="B757">
        <v>1448</v>
      </c>
      <c r="C757">
        <v>1964</v>
      </c>
      <c r="D757" t="s">
        <v>53</v>
      </c>
      <c r="E757" t="s">
        <v>32</v>
      </c>
      <c r="F757" t="s">
        <v>977</v>
      </c>
      <c r="H757">
        <v>1</v>
      </c>
      <c r="I757">
        <v>2</v>
      </c>
      <c r="J757" s="60" t="s">
        <v>156</v>
      </c>
      <c r="K757">
        <v>33</v>
      </c>
      <c r="L757">
        <v>21</v>
      </c>
      <c r="M757">
        <v>12</v>
      </c>
      <c r="N757">
        <v>12</v>
      </c>
      <c r="O757">
        <v>0</v>
      </c>
      <c r="P757">
        <v>3</v>
      </c>
      <c r="Q757">
        <v>3</v>
      </c>
      <c r="R757">
        <v>3</v>
      </c>
      <c r="S757">
        <v>2</v>
      </c>
      <c r="T757">
        <v>4</v>
      </c>
      <c r="U757">
        <v>4</v>
      </c>
      <c r="V757">
        <v>0</v>
      </c>
      <c r="W757">
        <v>0</v>
      </c>
      <c r="X757" t="s">
        <v>50</v>
      </c>
      <c r="Y757">
        <v>0</v>
      </c>
    </row>
    <row r="758" spans="2:25" x14ac:dyDescent="0.2">
      <c r="B758">
        <v>6887</v>
      </c>
      <c r="C758">
        <v>1968</v>
      </c>
      <c r="D758" t="s">
        <v>23</v>
      </c>
      <c r="E758" t="s">
        <v>28</v>
      </c>
      <c r="F758" t="s">
        <v>978</v>
      </c>
      <c r="H758">
        <v>1</v>
      </c>
      <c r="I758">
        <v>1</v>
      </c>
      <c r="J758" s="60" t="s">
        <v>979</v>
      </c>
      <c r="K758">
        <v>33</v>
      </c>
      <c r="L758">
        <v>245</v>
      </c>
      <c r="M758">
        <v>16</v>
      </c>
      <c r="N758">
        <v>223</v>
      </c>
      <c r="O758">
        <v>21</v>
      </c>
      <c r="P758">
        <v>43</v>
      </c>
      <c r="Q758">
        <v>16</v>
      </c>
      <c r="R758">
        <v>2</v>
      </c>
      <c r="S758">
        <v>8</v>
      </c>
      <c r="T758">
        <v>8</v>
      </c>
      <c r="U758">
        <v>6</v>
      </c>
      <c r="V758">
        <v>0</v>
      </c>
      <c r="W758">
        <v>0</v>
      </c>
      <c r="X758" t="s">
        <v>46</v>
      </c>
      <c r="Y758">
        <v>0</v>
      </c>
    </row>
    <row r="759" spans="2:25" x14ac:dyDescent="0.2">
      <c r="B759">
        <v>7500</v>
      </c>
      <c r="C759">
        <v>1968</v>
      </c>
      <c r="D759" t="s">
        <v>23</v>
      </c>
      <c r="E759" t="s">
        <v>28</v>
      </c>
      <c r="F759" t="s">
        <v>978</v>
      </c>
      <c r="H759">
        <v>1</v>
      </c>
      <c r="I759">
        <v>1</v>
      </c>
      <c r="J759" s="60" t="s">
        <v>979</v>
      </c>
      <c r="K759">
        <v>33</v>
      </c>
      <c r="L759">
        <v>245</v>
      </c>
      <c r="M759">
        <v>16</v>
      </c>
      <c r="N759">
        <v>223</v>
      </c>
      <c r="O759">
        <v>21</v>
      </c>
      <c r="P759">
        <v>43</v>
      </c>
      <c r="Q759">
        <v>16</v>
      </c>
      <c r="R759">
        <v>2</v>
      </c>
      <c r="S759">
        <v>8</v>
      </c>
      <c r="T759">
        <v>8</v>
      </c>
      <c r="U759">
        <v>6</v>
      </c>
      <c r="V759">
        <v>0</v>
      </c>
      <c r="W759">
        <v>0</v>
      </c>
      <c r="X759" t="s">
        <v>27</v>
      </c>
      <c r="Y759">
        <v>0</v>
      </c>
    </row>
    <row r="760" spans="2:25" x14ac:dyDescent="0.2">
      <c r="B760">
        <v>2724</v>
      </c>
      <c r="C760">
        <v>1982</v>
      </c>
      <c r="D760" t="s">
        <v>53</v>
      </c>
      <c r="E760" t="s">
        <v>28</v>
      </c>
      <c r="F760" t="s">
        <v>980</v>
      </c>
      <c r="H760">
        <v>1</v>
      </c>
      <c r="I760">
        <v>0</v>
      </c>
      <c r="J760" s="60" t="s">
        <v>326</v>
      </c>
      <c r="K760">
        <v>33</v>
      </c>
      <c r="L760">
        <v>12</v>
      </c>
      <c r="M760">
        <v>0</v>
      </c>
      <c r="N760">
        <v>1</v>
      </c>
      <c r="O760">
        <v>0</v>
      </c>
      <c r="P760">
        <v>0</v>
      </c>
      <c r="Q760">
        <v>6</v>
      </c>
      <c r="R760">
        <v>1</v>
      </c>
      <c r="S760">
        <v>0</v>
      </c>
      <c r="T760">
        <v>2</v>
      </c>
      <c r="U760">
        <v>3</v>
      </c>
      <c r="V760">
        <v>0</v>
      </c>
      <c r="W760">
        <v>0</v>
      </c>
      <c r="X760" t="s">
        <v>27</v>
      </c>
      <c r="Y760">
        <v>0</v>
      </c>
    </row>
    <row r="761" spans="2:25" x14ac:dyDescent="0.2">
      <c r="B761">
        <v>2256</v>
      </c>
      <c r="C761">
        <v>1974</v>
      </c>
      <c r="D761" t="s">
        <v>53</v>
      </c>
      <c r="E761" t="s">
        <v>32</v>
      </c>
      <c r="F761" t="s">
        <v>981</v>
      </c>
      <c r="H761">
        <v>1</v>
      </c>
      <c r="I761">
        <v>1</v>
      </c>
      <c r="J761" s="60" t="s">
        <v>120</v>
      </c>
      <c r="K761">
        <v>33</v>
      </c>
      <c r="L761">
        <v>17</v>
      </c>
      <c r="M761">
        <v>0</v>
      </c>
      <c r="N761">
        <v>3</v>
      </c>
      <c r="O761">
        <v>0</v>
      </c>
      <c r="P761">
        <v>0</v>
      </c>
      <c r="Q761">
        <v>1</v>
      </c>
      <c r="R761">
        <v>2</v>
      </c>
      <c r="S761">
        <v>1</v>
      </c>
      <c r="T761">
        <v>3</v>
      </c>
      <c r="U761">
        <v>6</v>
      </c>
      <c r="V761">
        <v>0</v>
      </c>
      <c r="W761">
        <v>0</v>
      </c>
      <c r="X761" t="s">
        <v>27</v>
      </c>
      <c r="Y761">
        <v>0</v>
      </c>
    </row>
    <row r="762" spans="2:25" x14ac:dyDescent="0.2">
      <c r="B762">
        <v>1100</v>
      </c>
      <c r="C762">
        <v>1961</v>
      </c>
      <c r="D762" t="s">
        <v>53</v>
      </c>
      <c r="E762" t="s">
        <v>36</v>
      </c>
      <c r="F762" t="s">
        <v>982</v>
      </c>
      <c r="H762">
        <v>1</v>
      </c>
      <c r="I762">
        <v>2</v>
      </c>
      <c r="J762" s="60" t="s">
        <v>846</v>
      </c>
      <c r="K762">
        <v>33</v>
      </c>
      <c r="L762">
        <v>24</v>
      </c>
      <c r="M762">
        <v>4</v>
      </c>
      <c r="N762">
        <v>22</v>
      </c>
      <c r="O762">
        <v>0</v>
      </c>
      <c r="P762">
        <v>2</v>
      </c>
      <c r="Q762">
        <v>9</v>
      </c>
      <c r="R762">
        <v>4</v>
      </c>
      <c r="S762">
        <v>3</v>
      </c>
      <c r="T762">
        <v>3</v>
      </c>
      <c r="U762">
        <v>5</v>
      </c>
      <c r="V762">
        <v>0</v>
      </c>
      <c r="W762">
        <v>0</v>
      </c>
      <c r="X762" t="s">
        <v>31</v>
      </c>
      <c r="Y762">
        <v>0</v>
      </c>
    </row>
    <row r="763" spans="2:25" x14ac:dyDescent="0.2">
      <c r="B763">
        <v>7725</v>
      </c>
      <c r="C763">
        <v>1966</v>
      </c>
      <c r="D763" t="s">
        <v>43</v>
      </c>
      <c r="E763" t="s">
        <v>32</v>
      </c>
      <c r="F763" t="s">
        <v>983</v>
      </c>
      <c r="H763">
        <v>0</v>
      </c>
      <c r="I763">
        <v>0</v>
      </c>
      <c r="J763" s="61">
        <v>41854</v>
      </c>
      <c r="K763">
        <v>33</v>
      </c>
      <c r="L763">
        <v>173</v>
      </c>
      <c r="M763">
        <v>26</v>
      </c>
      <c r="N763">
        <v>255</v>
      </c>
      <c r="O763">
        <v>35</v>
      </c>
      <c r="P763">
        <v>71</v>
      </c>
      <c r="Q763">
        <v>81</v>
      </c>
      <c r="R763">
        <v>1</v>
      </c>
      <c r="S763">
        <v>4</v>
      </c>
      <c r="T763">
        <v>7</v>
      </c>
      <c r="U763">
        <v>1</v>
      </c>
      <c r="V763">
        <v>0</v>
      </c>
      <c r="W763">
        <v>0</v>
      </c>
      <c r="X763" t="s">
        <v>50</v>
      </c>
      <c r="Y763">
        <v>0</v>
      </c>
    </row>
    <row r="764" spans="2:25" x14ac:dyDescent="0.2">
      <c r="B764">
        <v>2612</v>
      </c>
      <c r="C764">
        <v>1988</v>
      </c>
      <c r="D764" t="s">
        <v>23</v>
      </c>
      <c r="E764" t="s">
        <v>32</v>
      </c>
      <c r="F764" t="s">
        <v>984</v>
      </c>
      <c r="H764">
        <v>0</v>
      </c>
      <c r="I764">
        <v>0</v>
      </c>
      <c r="J764" s="60" t="s">
        <v>955</v>
      </c>
      <c r="K764">
        <v>33</v>
      </c>
      <c r="L764">
        <v>754</v>
      </c>
      <c r="M764">
        <v>160</v>
      </c>
      <c r="N764">
        <v>625</v>
      </c>
      <c r="O764">
        <v>63</v>
      </c>
      <c r="P764">
        <v>32</v>
      </c>
      <c r="Q764">
        <v>48</v>
      </c>
      <c r="R764">
        <v>1</v>
      </c>
      <c r="S764">
        <v>7</v>
      </c>
      <c r="T764">
        <v>12</v>
      </c>
      <c r="U764">
        <v>3</v>
      </c>
      <c r="V764">
        <v>0</v>
      </c>
      <c r="W764">
        <v>0</v>
      </c>
      <c r="X764" t="s">
        <v>67</v>
      </c>
      <c r="Y764">
        <v>1</v>
      </c>
    </row>
    <row r="765" spans="2:25" x14ac:dyDescent="0.2">
      <c r="B765">
        <v>113</v>
      </c>
      <c r="C765">
        <v>1952</v>
      </c>
      <c r="D765" t="s">
        <v>23</v>
      </c>
      <c r="E765" t="s">
        <v>32</v>
      </c>
      <c r="F765" t="s">
        <v>985</v>
      </c>
      <c r="H765">
        <v>1</v>
      </c>
      <c r="I765">
        <v>1</v>
      </c>
      <c r="J765" s="60" t="s">
        <v>986</v>
      </c>
      <c r="K765">
        <v>33</v>
      </c>
      <c r="L765">
        <v>11</v>
      </c>
      <c r="M765">
        <v>0</v>
      </c>
      <c r="N765">
        <v>7</v>
      </c>
      <c r="O765">
        <v>3</v>
      </c>
      <c r="P765">
        <v>1</v>
      </c>
      <c r="Q765">
        <v>6</v>
      </c>
      <c r="R765">
        <v>2</v>
      </c>
      <c r="S765">
        <v>1</v>
      </c>
      <c r="T765">
        <v>3</v>
      </c>
      <c r="U765">
        <v>5</v>
      </c>
      <c r="V765">
        <v>0</v>
      </c>
      <c r="W765">
        <v>0</v>
      </c>
      <c r="X765" t="s">
        <v>27</v>
      </c>
      <c r="Y765">
        <v>0</v>
      </c>
    </row>
    <row r="766" spans="2:25" x14ac:dyDescent="0.2">
      <c r="B766">
        <v>2868</v>
      </c>
      <c r="C766">
        <v>1950</v>
      </c>
      <c r="D766" t="s">
        <v>40</v>
      </c>
      <c r="E766" t="s">
        <v>28</v>
      </c>
      <c r="F766" t="s">
        <v>987</v>
      </c>
      <c r="H766">
        <v>1</v>
      </c>
      <c r="I766">
        <v>1</v>
      </c>
      <c r="J766" s="61">
        <v>41490</v>
      </c>
      <c r="K766">
        <v>33</v>
      </c>
      <c r="L766">
        <v>20</v>
      </c>
      <c r="M766">
        <v>1</v>
      </c>
      <c r="N766">
        <v>28</v>
      </c>
      <c r="O766">
        <v>3</v>
      </c>
      <c r="P766">
        <v>3</v>
      </c>
      <c r="Q766">
        <v>2</v>
      </c>
      <c r="R766">
        <v>3</v>
      </c>
      <c r="S766">
        <v>2</v>
      </c>
      <c r="T766">
        <v>3</v>
      </c>
      <c r="U766">
        <v>8</v>
      </c>
      <c r="V766">
        <v>1</v>
      </c>
      <c r="W766">
        <v>0</v>
      </c>
      <c r="X766" t="s">
        <v>35</v>
      </c>
      <c r="Y766">
        <v>0</v>
      </c>
    </row>
    <row r="767" spans="2:25" x14ac:dyDescent="0.2">
      <c r="B767">
        <v>4216</v>
      </c>
      <c r="C767">
        <v>1982</v>
      </c>
      <c r="D767" t="s">
        <v>23</v>
      </c>
      <c r="E767" t="s">
        <v>28</v>
      </c>
      <c r="F767" t="s">
        <v>988</v>
      </c>
      <c r="H767">
        <v>0</v>
      </c>
      <c r="I767">
        <v>0</v>
      </c>
      <c r="J767" s="60" t="s">
        <v>989</v>
      </c>
      <c r="K767">
        <v>33</v>
      </c>
      <c r="L767">
        <v>822</v>
      </c>
      <c r="M767">
        <v>114</v>
      </c>
      <c r="N767">
        <v>108</v>
      </c>
      <c r="O767">
        <v>179</v>
      </c>
      <c r="P767">
        <v>137</v>
      </c>
      <c r="Q767">
        <v>114</v>
      </c>
      <c r="R767">
        <v>1</v>
      </c>
      <c r="S767">
        <v>7</v>
      </c>
      <c r="T767">
        <v>9</v>
      </c>
      <c r="U767">
        <v>3</v>
      </c>
      <c r="V767">
        <v>1</v>
      </c>
      <c r="W767">
        <v>0</v>
      </c>
      <c r="X767" t="s">
        <v>27</v>
      </c>
      <c r="Y767">
        <v>2</v>
      </c>
    </row>
    <row r="768" spans="2:25" x14ac:dyDescent="0.2">
      <c r="B768">
        <v>199</v>
      </c>
      <c r="C768">
        <v>1963</v>
      </c>
      <c r="D768" t="s">
        <v>53</v>
      </c>
      <c r="E768" t="s">
        <v>28</v>
      </c>
      <c r="F768" t="s">
        <v>990</v>
      </c>
      <c r="H768">
        <v>0</v>
      </c>
      <c r="I768">
        <v>0</v>
      </c>
      <c r="J768" s="60" t="s">
        <v>991</v>
      </c>
      <c r="K768">
        <v>33</v>
      </c>
      <c r="L768">
        <v>219</v>
      </c>
      <c r="M768">
        <v>3</v>
      </c>
      <c r="N768">
        <v>60</v>
      </c>
      <c r="O768">
        <v>12</v>
      </c>
      <c r="P768">
        <v>9</v>
      </c>
      <c r="Q768">
        <v>12</v>
      </c>
      <c r="R768">
        <v>1</v>
      </c>
      <c r="S768">
        <v>4</v>
      </c>
      <c r="T768">
        <v>7</v>
      </c>
      <c r="U768">
        <v>7</v>
      </c>
      <c r="V768">
        <v>0</v>
      </c>
      <c r="W768">
        <v>0</v>
      </c>
      <c r="X768" t="s">
        <v>31</v>
      </c>
      <c r="Y768">
        <v>1</v>
      </c>
    </row>
    <row r="769" spans="2:25" x14ac:dyDescent="0.2">
      <c r="B769">
        <v>359</v>
      </c>
      <c r="C769">
        <v>1951</v>
      </c>
      <c r="D769" t="s">
        <v>23</v>
      </c>
      <c r="E769" t="s">
        <v>36</v>
      </c>
      <c r="F769" t="s">
        <v>992</v>
      </c>
      <c r="H769">
        <v>0</v>
      </c>
      <c r="I769">
        <v>1</v>
      </c>
      <c r="J769" s="60" t="s">
        <v>993</v>
      </c>
      <c r="K769">
        <v>33</v>
      </c>
      <c r="L769">
        <v>373</v>
      </c>
      <c r="M769">
        <v>14</v>
      </c>
      <c r="N769">
        <v>83</v>
      </c>
      <c r="O769">
        <v>6</v>
      </c>
      <c r="P769">
        <v>9</v>
      </c>
      <c r="Q769">
        <v>19</v>
      </c>
      <c r="R769">
        <v>3</v>
      </c>
      <c r="S769">
        <v>8</v>
      </c>
      <c r="T769">
        <v>6</v>
      </c>
      <c r="U769">
        <v>7</v>
      </c>
      <c r="V769">
        <v>0</v>
      </c>
      <c r="W769">
        <v>1</v>
      </c>
      <c r="X769" t="s">
        <v>27</v>
      </c>
      <c r="Y769">
        <v>0</v>
      </c>
    </row>
    <row r="770" spans="2:25" x14ac:dyDescent="0.2">
      <c r="B770">
        <v>8842</v>
      </c>
      <c r="C770">
        <v>1972</v>
      </c>
      <c r="D770" t="s">
        <v>23</v>
      </c>
      <c r="E770" t="s">
        <v>55</v>
      </c>
      <c r="F770" t="s">
        <v>994</v>
      </c>
      <c r="H770">
        <v>1</v>
      </c>
      <c r="I770">
        <v>1</v>
      </c>
      <c r="J770" s="60" t="s">
        <v>995</v>
      </c>
      <c r="K770">
        <v>33</v>
      </c>
      <c r="L770">
        <v>15</v>
      </c>
      <c r="M770">
        <v>0</v>
      </c>
      <c r="N770">
        <v>12</v>
      </c>
      <c r="O770">
        <v>7</v>
      </c>
      <c r="P770">
        <v>3</v>
      </c>
      <c r="Q770">
        <v>7</v>
      </c>
      <c r="R770">
        <v>3</v>
      </c>
      <c r="S770">
        <v>2</v>
      </c>
      <c r="T770">
        <v>3</v>
      </c>
      <c r="U770">
        <v>7</v>
      </c>
      <c r="V770">
        <v>0</v>
      </c>
      <c r="W770">
        <v>0</v>
      </c>
      <c r="X770" t="s">
        <v>27</v>
      </c>
      <c r="Y770">
        <v>0</v>
      </c>
    </row>
    <row r="771" spans="2:25" x14ac:dyDescent="0.2">
      <c r="B771">
        <v>2154</v>
      </c>
      <c r="C771">
        <v>1972</v>
      </c>
      <c r="D771" t="s">
        <v>23</v>
      </c>
      <c r="E771" t="s">
        <v>55</v>
      </c>
      <c r="F771" t="s">
        <v>994</v>
      </c>
      <c r="H771">
        <v>1</v>
      </c>
      <c r="I771">
        <v>1</v>
      </c>
      <c r="J771" s="60" t="s">
        <v>995</v>
      </c>
      <c r="K771">
        <v>33</v>
      </c>
      <c r="L771">
        <v>15</v>
      </c>
      <c r="M771">
        <v>0</v>
      </c>
      <c r="N771">
        <v>12</v>
      </c>
      <c r="O771">
        <v>7</v>
      </c>
      <c r="P771">
        <v>3</v>
      </c>
      <c r="Q771">
        <v>7</v>
      </c>
      <c r="R771">
        <v>3</v>
      </c>
      <c r="S771">
        <v>2</v>
      </c>
      <c r="T771">
        <v>3</v>
      </c>
      <c r="U771">
        <v>7</v>
      </c>
      <c r="V771">
        <v>0</v>
      </c>
      <c r="W771">
        <v>0</v>
      </c>
      <c r="X771" t="s">
        <v>27</v>
      </c>
      <c r="Y771">
        <v>0</v>
      </c>
    </row>
    <row r="772" spans="2:25" x14ac:dyDescent="0.2">
      <c r="B772">
        <v>6050</v>
      </c>
      <c r="C772">
        <v>1976</v>
      </c>
      <c r="D772" t="s">
        <v>43</v>
      </c>
      <c r="E772" t="s">
        <v>32</v>
      </c>
      <c r="F772" t="s">
        <v>996</v>
      </c>
      <c r="H772">
        <v>0</v>
      </c>
      <c r="I772">
        <v>1</v>
      </c>
      <c r="J772" s="61">
        <v>41225</v>
      </c>
      <c r="K772">
        <v>33</v>
      </c>
      <c r="L772">
        <v>1171</v>
      </c>
      <c r="M772">
        <v>43</v>
      </c>
      <c r="N772">
        <v>219</v>
      </c>
      <c r="O772">
        <v>19</v>
      </c>
      <c r="P772">
        <v>14</v>
      </c>
      <c r="Q772">
        <v>47</v>
      </c>
      <c r="R772">
        <v>4</v>
      </c>
      <c r="S772">
        <v>6</v>
      </c>
      <c r="T772">
        <v>13</v>
      </c>
      <c r="U772">
        <v>9</v>
      </c>
      <c r="V772">
        <v>0</v>
      </c>
      <c r="W772">
        <v>0</v>
      </c>
      <c r="X772" t="s">
        <v>50</v>
      </c>
      <c r="Y772">
        <v>1</v>
      </c>
    </row>
    <row r="773" spans="2:25" x14ac:dyDescent="0.2">
      <c r="B773">
        <v>9204</v>
      </c>
      <c r="C773">
        <v>1971</v>
      </c>
      <c r="D773" t="s">
        <v>23</v>
      </c>
      <c r="E773" t="s">
        <v>55</v>
      </c>
      <c r="F773" t="s">
        <v>997</v>
      </c>
      <c r="H773">
        <v>0</v>
      </c>
      <c r="I773">
        <v>1</v>
      </c>
      <c r="J773" s="61">
        <v>41252</v>
      </c>
      <c r="K773">
        <v>33</v>
      </c>
      <c r="L773">
        <v>371</v>
      </c>
      <c r="M773">
        <v>159</v>
      </c>
      <c r="N773">
        <v>194</v>
      </c>
      <c r="O773">
        <v>58</v>
      </c>
      <c r="P773">
        <v>106</v>
      </c>
      <c r="Q773">
        <v>141</v>
      </c>
      <c r="R773">
        <v>4</v>
      </c>
      <c r="S773">
        <v>4</v>
      </c>
      <c r="T773">
        <v>6</v>
      </c>
      <c r="U773">
        <v>3</v>
      </c>
      <c r="V773">
        <v>0</v>
      </c>
      <c r="W773">
        <v>0</v>
      </c>
      <c r="X773" t="s">
        <v>27</v>
      </c>
      <c r="Y773">
        <v>0</v>
      </c>
    </row>
    <row r="774" spans="2:25" x14ac:dyDescent="0.2">
      <c r="B774">
        <v>4472</v>
      </c>
      <c r="C774">
        <v>1971</v>
      </c>
      <c r="D774" t="s">
        <v>40</v>
      </c>
      <c r="E774" t="s">
        <v>24</v>
      </c>
      <c r="F774" t="s">
        <v>998</v>
      </c>
      <c r="H774">
        <v>1</v>
      </c>
      <c r="I774">
        <v>0</v>
      </c>
      <c r="J774" s="60" t="s">
        <v>999</v>
      </c>
      <c r="K774">
        <v>34</v>
      </c>
      <c r="L774">
        <v>23</v>
      </c>
      <c r="M774">
        <v>0</v>
      </c>
      <c r="N774">
        <v>8</v>
      </c>
      <c r="O774">
        <v>6</v>
      </c>
      <c r="P774">
        <v>2</v>
      </c>
      <c r="Q774">
        <v>18</v>
      </c>
      <c r="R774">
        <v>1</v>
      </c>
      <c r="S774">
        <v>1</v>
      </c>
      <c r="T774">
        <v>3</v>
      </c>
      <c r="U774">
        <v>2</v>
      </c>
      <c r="V774">
        <v>0</v>
      </c>
      <c r="W774">
        <v>0</v>
      </c>
      <c r="X774" t="s">
        <v>38</v>
      </c>
      <c r="Y774">
        <v>0</v>
      </c>
    </row>
    <row r="775" spans="2:25" x14ac:dyDescent="0.2">
      <c r="B775">
        <v>6864</v>
      </c>
      <c r="C775">
        <v>1990</v>
      </c>
      <c r="D775" t="s">
        <v>53</v>
      </c>
      <c r="E775" t="s">
        <v>24</v>
      </c>
      <c r="F775" t="s">
        <v>1000</v>
      </c>
      <c r="H775">
        <v>0</v>
      </c>
      <c r="I775">
        <v>0</v>
      </c>
      <c r="J775" s="60" t="s">
        <v>785</v>
      </c>
      <c r="K775">
        <v>34</v>
      </c>
      <c r="L775">
        <v>8</v>
      </c>
      <c r="M775">
        <v>4</v>
      </c>
      <c r="N775">
        <v>10</v>
      </c>
      <c r="O775">
        <v>2</v>
      </c>
      <c r="P775">
        <v>2</v>
      </c>
      <c r="Q775">
        <v>4</v>
      </c>
      <c r="R775">
        <v>2</v>
      </c>
      <c r="S775">
        <v>3</v>
      </c>
      <c r="T775">
        <v>3</v>
      </c>
      <c r="U775">
        <v>5</v>
      </c>
      <c r="V775">
        <v>0</v>
      </c>
      <c r="W775">
        <v>0</v>
      </c>
      <c r="X775" t="s">
        <v>38</v>
      </c>
      <c r="Y775">
        <v>0</v>
      </c>
    </row>
    <row r="776" spans="2:25" x14ac:dyDescent="0.2">
      <c r="B776">
        <v>10617</v>
      </c>
      <c r="C776">
        <v>1990</v>
      </c>
      <c r="D776" t="s">
        <v>53</v>
      </c>
      <c r="E776" t="s">
        <v>24</v>
      </c>
      <c r="F776" t="s">
        <v>1000</v>
      </c>
      <c r="H776">
        <v>0</v>
      </c>
      <c r="I776">
        <v>0</v>
      </c>
      <c r="J776" s="60" t="s">
        <v>785</v>
      </c>
      <c r="K776">
        <v>34</v>
      </c>
      <c r="L776">
        <v>8</v>
      </c>
      <c r="M776">
        <v>4</v>
      </c>
      <c r="N776">
        <v>10</v>
      </c>
      <c r="O776">
        <v>2</v>
      </c>
      <c r="P776">
        <v>2</v>
      </c>
      <c r="Q776">
        <v>4</v>
      </c>
      <c r="R776">
        <v>2</v>
      </c>
      <c r="S776">
        <v>3</v>
      </c>
      <c r="T776">
        <v>3</v>
      </c>
      <c r="U776">
        <v>5</v>
      </c>
      <c r="V776">
        <v>0</v>
      </c>
      <c r="W776">
        <v>0</v>
      </c>
      <c r="X776" t="s">
        <v>27</v>
      </c>
      <c r="Y776">
        <v>0</v>
      </c>
    </row>
    <row r="777" spans="2:25" x14ac:dyDescent="0.2">
      <c r="B777">
        <v>3924</v>
      </c>
      <c r="C777">
        <v>1966</v>
      </c>
      <c r="D777" t="s">
        <v>40</v>
      </c>
      <c r="E777" t="s">
        <v>24</v>
      </c>
      <c r="F777" t="s">
        <v>1001</v>
      </c>
      <c r="H777">
        <v>0</v>
      </c>
      <c r="I777">
        <v>1</v>
      </c>
      <c r="J777" s="60" t="s">
        <v>42</v>
      </c>
      <c r="K777">
        <v>34</v>
      </c>
      <c r="L777">
        <v>801</v>
      </c>
      <c r="M777">
        <v>0</v>
      </c>
      <c r="N777">
        <v>80</v>
      </c>
      <c r="O777">
        <v>0</v>
      </c>
      <c r="P777">
        <v>0</v>
      </c>
      <c r="Q777">
        <v>35</v>
      </c>
      <c r="R777">
        <v>5</v>
      </c>
      <c r="S777">
        <v>8</v>
      </c>
      <c r="T777">
        <v>12</v>
      </c>
      <c r="U777">
        <v>5</v>
      </c>
      <c r="V777">
        <v>0</v>
      </c>
      <c r="W777">
        <v>0</v>
      </c>
      <c r="X777" t="s">
        <v>67</v>
      </c>
      <c r="Y777">
        <v>1</v>
      </c>
    </row>
    <row r="778" spans="2:25" x14ac:dyDescent="0.2">
      <c r="B778">
        <v>5654</v>
      </c>
      <c r="C778">
        <v>1973</v>
      </c>
      <c r="D778" t="s">
        <v>23</v>
      </c>
      <c r="E778" t="s">
        <v>32</v>
      </c>
      <c r="F778" t="s">
        <v>1002</v>
      </c>
      <c r="H778">
        <v>2</v>
      </c>
      <c r="I778">
        <v>1</v>
      </c>
      <c r="J778" s="60" t="s">
        <v>1003</v>
      </c>
      <c r="K778">
        <v>34</v>
      </c>
      <c r="L778">
        <v>20</v>
      </c>
      <c r="M778">
        <v>4</v>
      </c>
      <c r="N778">
        <v>10</v>
      </c>
      <c r="O778">
        <v>6</v>
      </c>
      <c r="P778">
        <v>4</v>
      </c>
      <c r="Q778">
        <v>17</v>
      </c>
      <c r="R778">
        <v>2</v>
      </c>
      <c r="S778">
        <v>2</v>
      </c>
      <c r="T778">
        <v>3</v>
      </c>
      <c r="U778">
        <v>6</v>
      </c>
      <c r="V778">
        <v>0</v>
      </c>
      <c r="W778">
        <v>0</v>
      </c>
      <c r="X778" t="s">
        <v>38</v>
      </c>
      <c r="Y778">
        <v>0</v>
      </c>
    </row>
    <row r="779" spans="2:25" x14ac:dyDescent="0.2">
      <c r="B779">
        <v>9216</v>
      </c>
      <c r="C779">
        <v>1972</v>
      </c>
      <c r="D779" t="s">
        <v>23</v>
      </c>
      <c r="E779" t="s">
        <v>32</v>
      </c>
      <c r="F779" t="s">
        <v>1004</v>
      </c>
      <c r="H779">
        <v>1</v>
      </c>
      <c r="I779">
        <v>1</v>
      </c>
      <c r="J779" s="60" t="s">
        <v>849</v>
      </c>
      <c r="K779">
        <v>34</v>
      </c>
      <c r="L779">
        <v>23</v>
      </c>
      <c r="M779">
        <v>2</v>
      </c>
      <c r="N779">
        <v>11</v>
      </c>
      <c r="O779">
        <v>3</v>
      </c>
      <c r="P779">
        <v>1</v>
      </c>
      <c r="Q779">
        <v>4</v>
      </c>
      <c r="R779">
        <v>2</v>
      </c>
      <c r="S779">
        <v>2</v>
      </c>
      <c r="T779">
        <v>3</v>
      </c>
      <c r="U779">
        <v>6</v>
      </c>
      <c r="V779">
        <v>0</v>
      </c>
      <c r="W779">
        <v>0</v>
      </c>
      <c r="X779" t="s">
        <v>31</v>
      </c>
      <c r="Y779">
        <v>0</v>
      </c>
    </row>
    <row r="780" spans="2:25" x14ac:dyDescent="0.2">
      <c r="B780">
        <v>8086</v>
      </c>
      <c r="C780">
        <v>1960</v>
      </c>
      <c r="D780" t="s">
        <v>23</v>
      </c>
      <c r="E780" t="s">
        <v>32</v>
      </c>
      <c r="F780" t="s">
        <v>1005</v>
      </c>
      <c r="H780">
        <v>1</v>
      </c>
      <c r="I780">
        <v>1</v>
      </c>
      <c r="J780" s="61">
        <v>41590</v>
      </c>
      <c r="K780">
        <v>34</v>
      </c>
      <c r="L780">
        <v>48</v>
      </c>
      <c r="M780">
        <v>0</v>
      </c>
      <c r="N780">
        <v>2</v>
      </c>
      <c r="O780">
        <v>0</v>
      </c>
      <c r="P780">
        <v>0</v>
      </c>
      <c r="Q780">
        <v>5</v>
      </c>
      <c r="R780">
        <v>2</v>
      </c>
      <c r="S780">
        <v>2</v>
      </c>
      <c r="T780">
        <v>3</v>
      </c>
      <c r="U780">
        <v>7</v>
      </c>
      <c r="V780">
        <v>0</v>
      </c>
      <c r="W780">
        <v>0</v>
      </c>
      <c r="X780" t="s">
        <v>67</v>
      </c>
      <c r="Y780">
        <v>0</v>
      </c>
    </row>
    <row r="781" spans="2:25" x14ac:dyDescent="0.2">
      <c r="B781">
        <v>9097</v>
      </c>
      <c r="C781">
        <v>1957</v>
      </c>
      <c r="D781" t="s">
        <v>23</v>
      </c>
      <c r="E781" t="s">
        <v>24</v>
      </c>
      <c r="F781" t="s">
        <v>1006</v>
      </c>
      <c r="H781">
        <v>0</v>
      </c>
      <c r="I781">
        <v>1</v>
      </c>
      <c r="J781" s="61">
        <v>41344</v>
      </c>
      <c r="K781">
        <v>34</v>
      </c>
      <c r="L781">
        <v>244</v>
      </c>
      <c r="M781">
        <v>8</v>
      </c>
      <c r="N781">
        <v>32</v>
      </c>
      <c r="O781">
        <v>7</v>
      </c>
      <c r="P781">
        <v>2</v>
      </c>
      <c r="Q781">
        <v>50</v>
      </c>
      <c r="R781">
        <v>4</v>
      </c>
      <c r="S781">
        <v>3</v>
      </c>
      <c r="T781">
        <v>8</v>
      </c>
      <c r="U781">
        <v>4</v>
      </c>
      <c r="V781">
        <v>0</v>
      </c>
      <c r="W781">
        <v>0</v>
      </c>
      <c r="X781" t="s">
        <v>27</v>
      </c>
      <c r="Y781">
        <v>0</v>
      </c>
    </row>
    <row r="782" spans="2:25" x14ac:dyDescent="0.2">
      <c r="B782">
        <v>7631</v>
      </c>
      <c r="C782">
        <v>1979</v>
      </c>
      <c r="D782" t="s">
        <v>53</v>
      </c>
      <c r="E782" t="s">
        <v>36</v>
      </c>
      <c r="F782" t="s">
        <v>1007</v>
      </c>
      <c r="H782">
        <v>1</v>
      </c>
      <c r="I782">
        <v>0</v>
      </c>
      <c r="J782" s="61">
        <v>41435</v>
      </c>
      <c r="K782">
        <v>34</v>
      </c>
      <c r="L782">
        <v>562</v>
      </c>
      <c r="M782">
        <v>58</v>
      </c>
      <c r="N782">
        <v>168</v>
      </c>
      <c r="O782">
        <v>43</v>
      </c>
      <c r="P782">
        <v>16</v>
      </c>
      <c r="Q782">
        <v>142</v>
      </c>
      <c r="R782">
        <v>1</v>
      </c>
      <c r="S782">
        <v>5</v>
      </c>
      <c r="T782">
        <v>10</v>
      </c>
      <c r="U782">
        <v>3</v>
      </c>
      <c r="V782">
        <v>0</v>
      </c>
      <c r="W782">
        <v>0</v>
      </c>
      <c r="X782" t="s">
        <v>50</v>
      </c>
      <c r="Y782">
        <v>0</v>
      </c>
    </row>
    <row r="783" spans="2:25" x14ac:dyDescent="0.2">
      <c r="B783">
        <v>7275</v>
      </c>
      <c r="C783">
        <v>1972</v>
      </c>
      <c r="D783" t="s">
        <v>53</v>
      </c>
      <c r="E783" t="s">
        <v>28</v>
      </c>
      <c r="F783" t="s">
        <v>1008</v>
      </c>
      <c r="H783">
        <v>1</v>
      </c>
      <c r="I783">
        <v>1</v>
      </c>
      <c r="J783" s="61">
        <v>41374</v>
      </c>
      <c r="K783">
        <v>34</v>
      </c>
      <c r="L783">
        <v>79</v>
      </c>
      <c r="M783">
        <v>1</v>
      </c>
      <c r="N783">
        <v>31</v>
      </c>
      <c r="O783">
        <v>4</v>
      </c>
      <c r="P783">
        <v>4</v>
      </c>
      <c r="Q783">
        <v>12</v>
      </c>
      <c r="R783">
        <v>3</v>
      </c>
      <c r="S783">
        <v>2</v>
      </c>
      <c r="T783">
        <v>4</v>
      </c>
      <c r="U783">
        <v>6</v>
      </c>
      <c r="V783">
        <v>0</v>
      </c>
      <c r="W783">
        <v>0</v>
      </c>
      <c r="X783" t="s">
        <v>35</v>
      </c>
      <c r="Y783">
        <v>0</v>
      </c>
    </row>
    <row r="784" spans="2:25" x14ac:dyDescent="0.2">
      <c r="B784">
        <v>8334</v>
      </c>
      <c r="C784">
        <v>1972</v>
      </c>
      <c r="D784" t="s">
        <v>53</v>
      </c>
      <c r="E784" t="s">
        <v>28</v>
      </c>
      <c r="F784" t="s">
        <v>1008</v>
      </c>
      <c r="H784">
        <v>1</v>
      </c>
      <c r="I784">
        <v>1</v>
      </c>
      <c r="J784" s="61">
        <v>41374</v>
      </c>
      <c r="K784">
        <v>34</v>
      </c>
      <c r="L784">
        <v>79</v>
      </c>
      <c r="M784">
        <v>1</v>
      </c>
      <c r="N784">
        <v>31</v>
      </c>
      <c r="O784">
        <v>4</v>
      </c>
      <c r="P784">
        <v>4</v>
      </c>
      <c r="Q784">
        <v>12</v>
      </c>
      <c r="R784">
        <v>3</v>
      </c>
      <c r="S784">
        <v>2</v>
      </c>
      <c r="T784">
        <v>4</v>
      </c>
      <c r="U784">
        <v>6</v>
      </c>
      <c r="V784">
        <v>0</v>
      </c>
      <c r="W784">
        <v>0</v>
      </c>
      <c r="X784" t="s">
        <v>27</v>
      </c>
      <c r="Y784">
        <v>0</v>
      </c>
    </row>
    <row r="785" spans="2:25" x14ac:dyDescent="0.2">
      <c r="B785">
        <v>1987</v>
      </c>
      <c r="C785">
        <v>1988</v>
      </c>
      <c r="D785" t="s">
        <v>118</v>
      </c>
      <c r="E785" t="s">
        <v>28</v>
      </c>
      <c r="F785" t="s">
        <v>1009</v>
      </c>
      <c r="H785">
        <v>1</v>
      </c>
      <c r="I785">
        <v>0</v>
      </c>
      <c r="J785" s="60" t="s">
        <v>1010</v>
      </c>
      <c r="K785">
        <v>34</v>
      </c>
      <c r="L785">
        <v>1</v>
      </c>
      <c r="M785">
        <v>10</v>
      </c>
      <c r="N785">
        <v>11</v>
      </c>
      <c r="O785">
        <v>19</v>
      </c>
      <c r="P785">
        <v>3</v>
      </c>
      <c r="Q785">
        <v>15</v>
      </c>
      <c r="R785">
        <v>2</v>
      </c>
      <c r="S785">
        <v>2</v>
      </c>
      <c r="T785">
        <v>3</v>
      </c>
      <c r="U785">
        <v>6</v>
      </c>
      <c r="V785">
        <v>0</v>
      </c>
      <c r="W785">
        <v>0</v>
      </c>
      <c r="X785" t="s">
        <v>27</v>
      </c>
      <c r="Y785">
        <v>0</v>
      </c>
    </row>
    <row r="786" spans="2:25" x14ac:dyDescent="0.2">
      <c r="B786">
        <v>2281</v>
      </c>
      <c r="C786">
        <v>1971</v>
      </c>
      <c r="D786" t="s">
        <v>23</v>
      </c>
      <c r="E786" t="s">
        <v>28</v>
      </c>
      <c r="F786" t="s">
        <v>1011</v>
      </c>
      <c r="H786">
        <v>1</v>
      </c>
      <c r="I786">
        <v>0</v>
      </c>
      <c r="J786" s="60" t="s">
        <v>1012</v>
      </c>
      <c r="K786">
        <v>34</v>
      </c>
      <c r="L786">
        <v>4</v>
      </c>
      <c r="M786">
        <v>3</v>
      </c>
      <c r="N786">
        <v>7</v>
      </c>
      <c r="O786">
        <v>0</v>
      </c>
      <c r="P786">
        <v>3</v>
      </c>
      <c r="Q786">
        <v>11</v>
      </c>
      <c r="R786">
        <v>1</v>
      </c>
      <c r="S786">
        <v>1</v>
      </c>
      <c r="T786">
        <v>2</v>
      </c>
      <c r="U786">
        <v>7</v>
      </c>
      <c r="V786">
        <v>0</v>
      </c>
      <c r="W786">
        <v>0</v>
      </c>
      <c r="X786" t="s">
        <v>46</v>
      </c>
      <c r="Y786">
        <v>1</v>
      </c>
    </row>
    <row r="787" spans="2:25" x14ac:dyDescent="0.2">
      <c r="B787">
        <v>7034</v>
      </c>
      <c r="C787">
        <v>1979</v>
      </c>
      <c r="D787" t="s">
        <v>43</v>
      </c>
      <c r="E787" t="s">
        <v>32</v>
      </c>
      <c r="F787" t="s">
        <v>1013</v>
      </c>
      <c r="H787">
        <v>1</v>
      </c>
      <c r="I787">
        <v>0</v>
      </c>
      <c r="J787" s="61">
        <v>41283</v>
      </c>
      <c r="K787">
        <v>34</v>
      </c>
      <c r="L787">
        <v>8</v>
      </c>
      <c r="M787">
        <v>7</v>
      </c>
      <c r="N787">
        <v>9</v>
      </c>
      <c r="O787">
        <v>13</v>
      </c>
      <c r="P787">
        <v>6</v>
      </c>
      <c r="Q787">
        <v>12</v>
      </c>
      <c r="R787">
        <v>2</v>
      </c>
      <c r="S787">
        <v>2</v>
      </c>
      <c r="T787">
        <v>3</v>
      </c>
      <c r="U787">
        <v>8</v>
      </c>
      <c r="V787">
        <v>0</v>
      </c>
      <c r="W787">
        <v>0</v>
      </c>
      <c r="X787" t="s">
        <v>31</v>
      </c>
      <c r="Y787">
        <v>0</v>
      </c>
    </row>
    <row r="788" spans="2:25" x14ac:dyDescent="0.2">
      <c r="B788">
        <v>2797</v>
      </c>
      <c r="C788">
        <v>1978</v>
      </c>
      <c r="D788" t="s">
        <v>23</v>
      </c>
      <c r="E788" t="s">
        <v>32</v>
      </c>
      <c r="F788" t="s">
        <v>1014</v>
      </c>
      <c r="H788">
        <v>0</v>
      </c>
      <c r="I788">
        <v>1</v>
      </c>
      <c r="J788" s="60" t="s">
        <v>233</v>
      </c>
      <c r="K788">
        <v>34</v>
      </c>
      <c r="L788">
        <v>707</v>
      </c>
      <c r="M788">
        <v>20</v>
      </c>
      <c r="N788">
        <v>171</v>
      </c>
      <c r="O788">
        <v>65</v>
      </c>
      <c r="P788">
        <v>60</v>
      </c>
      <c r="Q788">
        <v>50</v>
      </c>
      <c r="R788">
        <v>1</v>
      </c>
      <c r="S788">
        <v>9</v>
      </c>
      <c r="T788">
        <v>9</v>
      </c>
      <c r="U788">
        <v>5</v>
      </c>
      <c r="V788">
        <v>0</v>
      </c>
      <c r="W788">
        <v>0</v>
      </c>
      <c r="X788" t="s">
        <v>27</v>
      </c>
      <c r="Y788">
        <v>0</v>
      </c>
    </row>
    <row r="789" spans="2:25" x14ac:dyDescent="0.2">
      <c r="B789">
        <v>3934</v>
      </c>
      <c r="C789">
        <v>1967</v>
      </c>
      <c r="D789" t="s">
        <v>23</v>
      </c>
      <c r="E789" t="s">
        <v>32</v>
      </c>
      <c r="F789" t="s">
        <v>1015</v>
      </c>
      <c r="H789">
        <v>0</v>
      </c>
      <c r="I789">
        <v>1</v>
      </c>
      <c r="J789" s="61">
        <v>41313</v>
      </c>
      <c r="K789">
        <v>34</v>
      </c>
      <c r="L789">
        <v>356</v>
      </c>
      <c r="M789">
        <v>0</v>
      </c>
      <c r="N789">
        <v>107</v>
      </c>
      <c r="O789">
        <v>19</v>
      </c>
      <c r="P789">
        <v>9</v>
      </c>
      <c r="Q789">
        <v>117</v>
      </c>
      <c r="R789">
        <v>2</v>
      </c>
      <c r="S789">
        <v>7</v>
      </c>
      <c r="T789">
        <v>8</v>
      </c>
      <c r="U789">
        <v>5</v>
      </c>
      <c r="V789">
        <v>0</v>
      </c>
      <c r="W789">
        <v>0</v>
      </c>
      <c r="X789" t="s">
        <v>50</v>
      </c>
      <c r="Y789">
        <v>0</v>
      </c>
    </row>
    <row r="790" spans="2:25" x14ac:dyDescent="0.2">
      <c r="B790">
        <v>2493</v>
      </c>
      <c r="C790">
        <v>1967</v>
      </c>
      <c r="D790" t="s">
        <v>23</v>
      </c>
      <c r="E790" t="s">
        <v>32</v>
      </c>
      <c r="F790" t="s">
        <v>1015</v>
      </c>
      <c r="H790">
        <v>0</v>
      </c>
      <c r="I790">
        <v>1</v>
      </c>
      <c r="J790" s="61">
        <v>41313</v>
      </c>
      <c r="K790">
        <v>34</v>
      </c>
      <c r="L790">
        <v>356</v>
      </c>
      <c r="M790">
        <v>0</v>
      </c>
      <c r="N790">
        <v>107</v>
      </c>
      <c r="O790">
        <v>19</v>
      </c>
      <c r="P790">
        <v>9</v>
      </c>
      <c r="Q790">
        <v>117</v>
      </c>
      <c r="R790">
        <v>2</v>
      </c>
      <c r="S790">
        <v>7</v>
      </c>
      <c r="T790">
        <v>8</v>
      </c>
      <c r="U790">
        <v>5</v>
      </c>
      <c r="V790">
        <v>0</v>
      </c>
      <c r="W790">
        <v>0</v>
      </c>
      <c r="X790" t="s">
        <v>46</v>
      </c>
      <c r="Y790">
        <v>0</v>
      </c>
    </row>
    <row r="791" spans="2:25" x14ac:dyDescent="0.2">
      <c r="B791">
        <v>3759</v>
      </c>
      <c r="C791">
        <v>1959</v>
      </c>
      <c r="D791" t="s">
        <v>23</v>
      </c>
      <c r="E791" t="s">
        <v>36</v>
      </c>
      <c r="F791" t="s">
        <v>1016</v>
      </c>
      <c r="H791">
        <v>0</v>
      </c>
      <c r="I791">
        <v>2</v>
      </c>
      <c r="J791" s="60" t="s">
        <v>494</v>
      </c>
      <c r="K791">
        <v>34</v>
      </c>
      <c r="L791">
        <v>743</v>
      </c>
      <c r="M791">
        <v>19</v>
      </c>
      <c r="N791">
        <v>181</v>
      </c>
      <c r="O791">
        <v>12</v>
      </c>
      <c r="P791">
        <v>0</v>
      </c>
      <c r="Q791">
        <v>200</v>
      </c>
      <c r="R791">
        <v>2</v>
      </c>
      <c r="S791">
        <v>7</v>
      </c>
      <c r="T791">
        <v>11</v>
      </c>
      <c r="U791">
        <v>5</v>
      </c>
      <c r="V791">
        <v>0</v>
      </c>
      <c r="W791">
        <v>0</v>
      </c>
      <c r="X791" t="s">
        <v>27</v>
      </c>
      <c r="Y791">
        <v>1</v>
      </c>
    </row>
    <row r="792" spans="2:25" x14ac:dyDescent="0.2">
      <c r="B792">
        <v>965</v>
      </c>
      <c r="C792">
        <v>1972</v>
      </c>
      <c r="D792" t="s">
        <v>23</v>
      </c>
      <c r="E792" t="s">
        <v>24</v>
      </c>
      <c r="F792" t="s">
        <v>1017</v>
      </c>
      <c r="H792">
        <v>0</v>
      </c>
      <c r="I792">
        <v>1</v>
      </c>
      <c r="J792" s="60" t="s">
        <v>548</v>
      </c>
      <c r="K792">
        <v>34</v>
      </c>
      <c r="L792">
        <v>235</v>
      </c>
      <c r="M792">
        <v>65</v>
      </c>
      <c r="N792">
        <v>164</v>
      </c>
      <c r="O792">
        <v>50</v>
      </c>
      <c r="P792">
        <v>49</v>
      </c>
      <c r="Q792">
        <v>27</v>
      </c>
      <c r="R792">
        <v>4</v>
      </c>
      <c r="S792">
        <v>7</v>
      </c>
      <c r="T792">
        <v>7</v>
      </c>
      <c r="U792">
        <v>6</v>
      </c>
      <c r="V792">
        <v>0</v>
      </c>
      <c r="W792">
        <v>0</v>
      </c>
      <c r="X792" t="s">
        <v>35</v>
      </c>
      <c r="Y792">
        <v>0</v>
      </c>
    </row>
    <row r="793" spans="2:25" x14ac:dyDescent="0.2">
      <c r="B793">
        <v>7378</v>
      </c>
      <c r="C793">
        <v>1982</v>
      </c>
      <c r="D793" t="s">
        <v>53</v>
      </c>
      <c r="E793" t="s">
        <v>36</v>
      </c>
      <c r="F793" t="s">
        <v>1018</v>
      </c>
      <c r="H793">
        <v>1</v>
      </c>
      <c r="I793">
        <v>0</v>
      </c>
      <c r="J793" s="60" t="s">
        <v>658</v>
      </c>
      <c r="K793">
        <v>34</v>
      </c>
      <c r="L793">
        <v>393</v>
      </c>
      <c r="M793">
        <v>5</v>
      </c>
      <c r="N793">
        <v>136</v>
      </c>
      <c r="O793">
        <v>7</v>
      </c>
      <c r="P793">
        <v>5</v>
      </c>
      <c r="Q793">
        <v>27</v>
      </c>
      <c r="R793">
        <v>5</v>
      </c>
      <c r="S793">
        <v>10</v>
      </c>
      <c r="T793">
        <v>6</v>
      </c>
      <c r="U793">
        <v>9</v>
      </c>
      <c r="V793">
        <v>0</v>
      </c>
      <c r="W793">
        <v>0</v>
      </c>
      <c r="X793" t="s">
        <v>27</v>
      </c>
      <c r="Y793">
        <v>1</v>
      </c>
    </row>
    <row r="794" spans="2:25" x14ac:dyDescent="0.2">
      <c r="B794">
        <v>1859</v>
      </c>
      <c r="C794">
        <v>1973</v>
      </c>
      <c r="D794" t="s">
        <v>53</v>
      </c>
      <c r="E794" t="s">
        <v>32</v>
      </c>
      <c r="F794" t="s">
        <v>1019</v>
      </c>
      <c r="H794">
        <v>0</v>
      </c>
      <c r="I794">
        <v>0</v>
      </c>
      <c r="J794" s="60" t="s">
        <v>1020</v>
      </c>
      <c r="K794">
        <v>34</v>
      </c>
      <c r="L794">
        <v>721</v>
      </c>
      <c r="M794">
        <v>111</v>
      </c>
      <c r="N794">
        <v>925</v>
      </c>
      <c r="O794">
        <v>97</v>
      </c>
      <c r="P794">
        <v>18</v>
      </c>
      <c r="Q794">
        <v>18</v>
      </c>
      <c r="R794">
        <v>1</v>
      </c>
      <c r="S794">
        <v>7</v>
      </c>
      <c r="T794">
        <v>5</v>
      </c>
      <c r="U794">
        <v>5</v>
      </c>
      <c r="V794">
        <v>1</v>
      </c>
      <c r="W794">
        <v>0</v>
      </c>
      <c r="X794" t="s">
        <v>46</v>
      </c>
      <c r="Y794">
        <v>0</v>
      </c>
    </row>
    <row r="795" spans="2:25" x14ac:dyDescent="0.2">
      <c r="B795">
        <v>6263</v>
      </c>
      <c r="C795">
        <v>1969</v>
      </c>
      <c r="D795" t="s">
        <v>23</v>
      </c>
      <c r="E795" t="s">
        <v>36</v>
      </c>
      <c r="F795" t="s">
        <v>1021</v>
      </c>
      <c r="H795">
        <v>1</v>
      </c>
      <c r="I795">
        <v>2</v>
      </c>
      <c r="J795" s="60" t="s">
        <v>442</v>
      </c>
      <c r="K795">
        <v>34</v>
      </c>
      <c r="L795">
        <v>28</v>
      </c>
      <c r="M795">
        <v>9</v>
      </c>
      <c r="N795">
        <v>37</v>
      </c>
      <c r="O795">
        <v>12</v>
      </c>
      <c r="P795">
        <v>7</v>
      </c>
      <c r="Q795">
        <v>13</v>
      </c>
      <c r="R795">
        <v>3</v>
      </c>
      <c r="S795">
        <v>2</v>
      </c>
      <c r="T795">
        <v>4</v>
      </c>
      <c r="U795">
        <v>8</v>
      </c>
      <c r="V795">
        <v>0</v>
      </c>
      <c r="W795">
        <v>0</v>
      </c>
      <c r="X795" t="s">
        <v>27</v>
      </c>
      <c r="Y795">
        <v>0</v>
      </c>
    </row>
    <row r="796" spans="2:25" x14ac:dyDescent="0.2">
      <c r="B796">
        <v>2072</v>
      </c>
      <c r="C796">
        <v>1970</v>
      </c>
      <c r="D796" t="s">
        <v>40</v>
      </c>
      <c r="E796" t="s">
        <v>36</v>
      </c>
      <c r="F796" t="s">
        <v>1022</v>
      </c>
      <c r="H796">
        <v>0</v>
      </c>
      <c r="I796">
        <v>1</v>
      </c>
      <c r="J796" s="60" t="s">
        <v>523</v>
      </c>
      <c r="K796">
        <v>34</v>
      </c>
      <c r="L796">
        <v>896</v>
      </c>
      <c r="M796">
        <v>10</v>
      </c>
      <c r="N796">
        <v>101</v>
      </c>
      <c r="O796">
        <v>13</v>
      </c>
      <c r="P796">
        <v>10</v>
      </c>
      <c r="Q796">
        <v>34</v>
      </c>
      <c r="R796">
        <v>6</v>
      </c>
      <c r="S796">
        <v>4</v>
      </c>
      <c r="T796">
        <v>9</v>
      </c>
      <c r="U796">
        <v>9</v>
      </c>
      <c r="V796">
        <v>1</v>
      </c>
      <c r="W796">
        <v>0</v>
      </c>
      <c r="X796" t="s">
        <v>31</v>
      </c>
      <c r="Y796">
        <v>1</v>
      </c>
    </row>
    <row r="797" spans="2:25" x14ac:dyDescent="0.2">
      <c r="B797">
        <v>8908</v>
      </c>
      <c r="C797">
        <v>1960</v>
      </c>
      <c r="D797" t="s">
        <v>23</v>
      </c>
      <c r="E797" t="s">
        <v>32</v>
      </c>
      <c r="F797" t="s">
        <v>1023</v>
      </c>
      <c r="H797">
        <v>0</v>
      </c>
      <c r="I797">
        <v>0</v>
      </c>
      <c r="J797" s="61">
        <v>41856</v>
      </c>
      <c r="K797">
        <v>35</v>
      </c>
      <c r="L797">
        <v>217</v>
      </c>
      <c r="M797">
        <v>76</v>
      </c>
      <c r="N797">
        <v>690</v>
      </c>
      <c r="O797">
        <v>50</v>
      </c>
      <c r="P797">
        <v>26</v>
      </c>
      <c r="Q797">
        <v>38</v>
      </c>
      <c r="R797">
        <v>1</v>
      </c>
      <c r="S797">
        <v>3</v>
      </c>
      <c r="T797">
        <v>5</v>
      </c>
      <c r="U797">
        <v>1</v>
      </c>
      <c r="V797">
        <v>1</v>
      </c>
      <c r="W797">
        <v>0</v>
      </c>
      <c r="X797" t="s">
        <v>31</v>
      </c>
      <c r="Y797">
        <v>0</v>
      </c>
    </row>
    <row r="798" spans="2:25" x14ac:dyDescent="0.2">
      <c r="B798">
        <v>738</v>
      </c>
      <c r="C798">
        <v>1982</v>
      </c>
      <c r="D798" t="s">
        <v>43</v>
      </c>
      <c r="E798" t="s">
        <v>28</v>
      </c>
      <c r="F798" t="s">
        <v>1024</v>
      </c>
      <c r="H798">
        <v>1</v>
      </c>
      <c r="I798">
        <v>1</v>
      </c>
      <c r="J798" s="61">
        <v>41733</v>
      </c>
      <c r="K798">
        <v>35</v>
      </c>
      <c r="L798">
        <v>48</v>
      </c>
      <c r="M798">
        <v>13</v>
      </c>
      <c r="N798">
        <v>57</v>
      </c>
      <c r="O798">
        <v>24</v>
      </c>
      <c r="P798">
        <v>15</v>
      </c>
      <c r="Q798">
        <v>25</v>
      </c>
      <c r="R798">
        <v>4</v>
      </c>
      <c r="S798">
        <v>3</v>
      </c>
      <c r="T798">
        <v>4</v>
      </c>
      <c r="U798">
        <v>7</v>
      </c>
      <c r="V798">
        <v>0</v>
      </c>
      <c r="W798">
        <v>0</v>
      </c>
      <c r="X798" t="s">
        <v>50</v>
      </c>
      <c r="Y798">
        <v>0</v>
      </c>
    </row>
    <row r="799" spans="2:25" x14ac:dyDescent="0.2">
      <c r="B799">
        <v>10129</v>
      </c>
      <c r="C799">
        <v>1967</v>
      </c>
      <c r="D799" t="s">
        <v>23</v>
      </c>
      <c r="E799" t="s">
        <v>36</v>
      </c>
      <c r="F799" t="s">
        <v>1025</v>
      </c>
      <c r="H799">
        <v>0</v>
      </c>
      <c r="I799">
        <v>0</v>
      </c>
      <c r="J799" s="61">
        <v>41976</v>
      </c>
      <c r="K799">
        <v>35</v>
      </c>
      <c r="L799">
        <v>482</v>
      </c>
      <c r="M799">
        <v>147</v>
      </c>
      <c r="N799">
        <v>509</v>
      </c>
      <c r="O799">
        <v>104</v>
      </c>
      <c r="P799">
        <v>107</v>
      </c>
      <c r="Q799">
        <v>107</v>
      </c>
      <c r="R799">
        <v>1</v>
      </c>
      <c r="S799">
        <v>3</v>
      </c>
      <c r="T799">
        <v>12</v>
      </c>
      <c r="U799">
        <v>1</v>
      </c>
      <c r="V799">
        <v>0</v>
      </c>
      <c r="W799">
        <v>0</v>
      </c>
      <c r="X799" t="s">
        <v>27</v>
      </c>
      <c r="Y799">
        <v>1</v>
      </c>
    </row>
    <row r="800" spans="2:25" x14ac:dyDescent="0.2">
      <c r="B800">
        <v>807</v>
      </c>
      <c r="C800">
        <v>1970</v>
      </c>
      <c r="D800" t="s">
        <v>53</v>
      </c>
      <c r="E800" t="s">
        <v>36</v>
      </c>
      <c r="F800" t="s">
        <v>1026</v>
      </c>
      <c r="H800">
        <v>1</v>
      </c>
      <c r="I800">
        <v>1</v>
      </c>
      <c r="J800" s="60" t="s">
        <v>613</v>
      </c>
      <c r="K800">
        <v>35</v>
      </c>
      <c r="L800">
        <v>167</v>
      </c>
      <c r="M800">
        <v>2</v>
      </c>
      <c r="N800">
        <v>89</v>
      </c>
      <c r="O800">
        <v>0</v>
      </c>
      <c r="P800">
        <v>0</v>
      </c>
      <c r="Q800">
        <v>34</v>
      </c>
      <c r="R800">
        <v>6</v>
      </c>
      <c r="S800">
        <v>6</v>
      </c>
      <c r="T800">
        <v>4</v>
      </c>
      <c r="U800">
        <v>8</v>
      </c>
      <c r="V800">
        <v>0</v>
      </c>
      <c r="W800">
        <v>0</v>
      </c>
      <c r="X800" t="s">
        <v>50</v>
      </c>
      <c r="Y800">
        <v>0</v>
      </c>
    </row>
    <row r="801" spans="2:25" x14ac:dyDescent="0.2">
      <c r="B801">
        <v>3334</v>
      </c>
      <c r="C801">
        <v>1952</v>
      </c>
      <c r="D801" t="s">
        <v>23</v>
      </c>
      <c r="E801" t="s">
        <v>32</v>
      </c>
      <c r="F801" t="s">
        <v>1027</v>
      </c>
      <c r="H801">
        <v>0</v>
      </c>
      <c r="I801">
        <v>0</v>
      </c>
      <c r="J801" s="61">
        <v>41975</v>
      </c>
      <c r="K801">
        <v>35</v>
      </c>
      <c r="L801">
        <v>879</v>
      </c>
      <c r="M801">
        <v>143</v>
      </c>
      <c r="N801">
        <v>797</v>
      </c>
      <c r="O801">
        <v>106</v>
      </c>
      <c r="P801">
        <v>143</v>
      </c>
      <c r="Q801">
        <v>143</v>
      </c>
      <c r="R801">
        <v>0</v>
      </c>
      <c r="S801">
        <v>5</v>
      </c>
      <c r="T801">
        <v>9</v>
      </c>
      <c r="U801">
        <v>1</v>
      </c>
      <c r="V801">
        <v>0</v>
      </c>
      <c r="W801">
        <v>0</v>
      </c>
      <c r="X801" t="s">
        <v>27</v>
      </c>
      <c r="Y801">
        <v>2</v>
      </c>
    </row>
    <row r="802" spans="2:25" x14ac:dyDescent="0.2">
      <c r="B802">
        <v>5423</v>
      </c>
      <c r="C802">
        <v>1984</v>
      </c>
      <c r="D802" t="s">
        <v>23</v>
      </c>
      <c r="E802" t="s">
        <v>36</v>
      </c>
      <c r="F802" t="s">
        <v>1028</v>
      </c>
      <c r="H802">
        <v>1</v>
      </c>
      <c r="I802">
        <v>0</v>
      </c>
      <c r="J802" s="60" t="s">
        <v>421</v>
      </c>
      <c r="K802">
        <v>35</v>
      </c>
      <c r="L802">
        <v>6</v>
      </c>
      <c r="M802">
        <v>0</v>
      </c>
      <c r="N802">
        <v>5</v>
      </c>
      <c r="O802">
        <v>2</v>
      </c>
      <c r="P802">
        <v>1</v>
      </c>
      <c r="Q802">
        <v>2</v>
      </c>
      <c r="R802">
        <v>1</v>
      </c>
      <c r="S802">
        <v>1</v>
      </c>
      <c r="T802">
        <v>2</v>
      </c>
      <c r="U802">
        <v>7</v>
      </c>
      <c r="V802">
        <v>0</v>
      </c>
      <c r="W802">
        <v>0</v>
      </c>
      <c r="X802" t="s">
        <v>67</v>
      </c>
      <c r="Y802">
        <v>0</v>
      </c>
    </row>
    <row r="803" spans="2:25" x14ac:dyDescent="0.2">
      <c r="B803">
        <v>4426</v>
      </c>
      <c r="C803">
        <v>1976</v>
      </c>
      <c r="D803" t="s">
        <v>23</v>
      </c>
      <c r="E803" t="s">
        <v>28</v>
      </c>
      <c r="F803" t="s">
        <v>1029</v>
      </c>
      <c r="H803">
        <v>1</v>
      </c>
      <c r="I803">
        <v>1</v>
      </c>
      <c r="J803" s="60" t="s">
        <v>1030</v>
      </c>
      <c r="K803">
        <v>35</v>
      </c>
      <c r="L803">
        <v>367</v>
      </c>
      <c r="M803">
        <v>4</v>
      </c>
      <c r="N803">
        <v>51</v>
      </c>
      <c r="O803">
        <v>6</v>
      </c>
      <c r="P803">
        <v>4</v>
      </c>
      <c r="Q803">
        <v>95</v>
      </c>
      <c r="R803">
        <v>6</v>
      </c>
      <c r="S803">
        <v>7</v>
      </c>
      <c r="T803">
        <v>6</v>
      </c>
      <c r="U803">
        <v>7</v>
      </c>
      <c r="V803">
        <v>0</v>
      </c>
      <c r="W803">
        <v>0</v>
      </c>
      <c r="X803" t="s">
        <v>35</v>
      </c>
      <c r="Y803">
        <v>1</v>
      </c>
    </row>
    <row r="804" spans="2:25" x14ac:dyDescent="0.2">
      <c r="B804">
        <v>10489</v>
      </c>
      <c r="C804">
        <v>1974</v>
      </c>
      <c r="D804" t="s">
        <v>23</v>
      </c>
      <c r="E804" t="s">
        <v>32</v>
      </c>
      <c r="F804" t="s">
        <v>1031</v>
      </c>
      <c r="H804">
        <v>0</v>
      </c>
      <c r="I804">
        <v>0</v>
      </c>
      <c r="J804" s="60" t="s">
        <v>747</v>
      </c>
      <c r="K804">
        <v>35</v>
      </c>
      <c r="L804">
        <v>693</v>
      </c>
      <c r="M804">
        <v>21</v>
      </c>
      <c r="N804">
        <v>925</v>
      </c>
      <c r="O804">
        <v>31</v>
      </c>
      <c r="P804">
        <v>24</v>
      </c>
      <c r="Q804">
        <v>84</v>
      </c>
      <c r="R804">
        <v>1</v>
      </c>
      <c r="S804">
        <v>6</v>
      </c>
      <c r="T804">
        <v>9</v>
      </c>
      <c r="U804">
        <v>2</v>
      </c>
      <c r="V804">
        <v>1</v>
      </c>
      <c r="W804">
        <v>0</v>
      </c>
      <c r="X804" t="s">
        <v>67</v>
      </c>
      <c r="Y804">
        <v>2</v>
      </c>
    </row>
    <row r="805" spans="2:25" x14ac:dyDescent="0.2">
      <c r="B805">
        <v>2570</v>
      </c>
      <c r="C805">
        <v>1969</v>
      </c>
      <c r="D805" t="s">
        <v>23</v>
      </c>
      <c r="E805" t="s">
        <v>36</v>
      </c>
      <c r="F805" t="s">
        <v>1032</v>
      </c>
      <c r="H805">
        <v>0</v>
      </c>
      <c r="I805">
        <v>1</v>
      </c>
      <c r="J805" s="60" t="s">
        <v>63</v>
      </c>
      <c r="K805">
        <v>35</v>
      </c>
      <c r="L805">
        <v>691</v>
      </c>
      <c r="M805">
        <v>7</v>
      </c>
      <c r="N805">
        <v>61</v>
      </c>
      <c r="O805">
        <v>10</v>
      </c>
      <c r="P805">
        <v>0</v>
      </c>
      <c r="Q805">
        <v>46</v>
      </c>
      <c r="R805">
        <v>4</v>
      </c>
      <c r="S805">
        <v>10</v>
      </c>
      <c r="T805">
        <v>7</v>
      </c>
      <c r="U805">
        <v>8</v>
      </c>
      <c r="V805">
        <v>1</v>
      </c>
      <c r="W805">
        <v>0</v>
      </c>
      <c r="X805" t="s">
        <v>27</v>
      </c>
      <c r="Y805">
        <v>2</v>
      </c>
    </row>
    <row r="806" spans="2:25" x14ac:dyDescent="0.2">
      <c r="B806">
        <v>3834</v>
      </c>
      <c r="C806">
        <v>1963</v>
      </c>
      <c r="D806" t="s">
        <v>23</v>
      </c>
      <c r="E806" t="s">
        <v>28</v>
      </c>
      <c r="F806" t="s">
        <v>1033</v>
      </c>
      <c r="H806">
        <v>0</v>
      </c>
      <c r="I806">
        <v>1</v>
      </c>
      <c r="J806" s="60" t="s">
        <v>403</v>
      </c>
      <c r="K806">
        <v>35</v>
      </c>
      <c r="L806">
        <v>231</v>
      </c>
      <c r="M806">
        <v>161</v>
      </c>
      <c r="N806">
        <v>215</v>
      </c>
      <c r="O806">
        <v>171</v>
      </c>
      <c r="P806">
        <v>30</v>
      </c>
      <c r="Q806">
        <v>53</v>
      </c>
      <c r="R806">
        <v>2</v>
      </c>
      <c r="S806">
        <v>8</v>
      </c>
      <c r="T806">
        <v>11</v>
      </c>
      <c r="U806">
        <v>5</v>
      </c>
      <c r="V806">
        <v>0</v>
      </c>
      <c r="W806">
        <v>0</v>
      </c>
      <c r="X806" t="s">
        <v>35</v>
      </c>
      <c r="Y806">
        <v>0</v>
      </c>
    </row>
    <row r="807" spans="2:25" x14ac:dyDescent="0.2">
      <c r="B807">
        <v>590</v>
      </c>
      <c r="C807">
        <v>1971</v>
      </c>
      <c r="D807" t="s">
        <v>53</v>
      </c>
      <c r="E807" t="s">
        <v>24</v>
      </c>
      <c r="F807" t="s">
        <v>1034</v>
      </c>
      <c r="H807">
        <v>0</v>
      </c>
      <c r="I807">
        <v>0</v>
      </c>
      <c r="J807" s="60" t="s">
        <v>1035</v>
      </c>
      <c r="K807">
        <v>35</v>
      </c>
      <c r="L807">
        <v>816</v>
      </c>
      <c r="M807">
        <v>66</v>
      </c>
      <c r="N807">
        <v>549</v>
      </c>
      <c r="O807">
        <v>216</v>
      </c>
      <c r="P807">
        <v>66</v>
      </c>
      <c r="Q807">
        <v>99</v>
      </c>
      <c r="R807">
        <v>1</v>
      </c>
      <c r="S807">
        <v>5</v>
      </c>
      <c r="T807">
        <v>4</v>
      </c>
      <c r="U807">
        <v>3</v>
      </c>
      <c r="V807">
        <v>1</v>
      </c>
      <c r="W807">
        <v>0</v>
      </c>
      <c r="X807" t="s">
        <v>27</v>
      </c>
      <c r="Y807">
        <v>0</v>
      </c>
    </row>
    <row r="808" spans="2:25" x14ac:dyDescent="0.2">
      <c r="B808">
        <v>4791</v>
      </c>
      <c r="C808">
        <v>1981</v>
      </c>
      <c r="D808" t="s">
        <v>23</v>
      </c>
      <c r="E808" t="s">
        <v>36</v>
      </c>
      <c r="F808" t="s">
        <v>1036</v>
      </c>
      <c r="H808">
        <v>1</v>
      </c>
      <c r="I808">
        <v>1</v>
      </c>
      <c r="J808" s="60" t="s">
        <v>1037</v>
      </c>
      <c r="K808">
        <v>35</v>
      </c>
      <c r="L808">
        <v>19</v>
      </c>
      <c r="M808">
        <v>1</v>
      </c>
      <c r="N808">
        <v>17</v>
      </c>
      <c r="O808">
        <v>2</v>
      </c>
      <c r="P808">
        <v>0</v>
      </c>
      <c r="Q808">
        <v>2</v>
      </c>
      <c r="R808">
        <v>1</v>
      </c>
      <c r="S808">
        <v>1</v>
      </c>
      <c r="T808">
        <v>3</v>
      </c>
      <c r="U808">
        <v>8</v>
      </c>
      <c r="V808">
        <v>0</v>
      </c>
      <c r="W808">
        <v>0</v>
      </c>
      <c r="X808" t="s">
        <v>38</v>
      </c>
      <c r="Y808">
        <v>0</v>
      </c>
    </row>
    <row r="809" spans="2:25" x14ac:dyDescent="0.2">
      <c r="B809">
        <v>5304</v>
      </c>
      <c r="C809">
        <v>1975</v>
      </c>
      <c r="D809" t="s">
        <v>40</v>
      </c>
      <c r="E809" t="s">
        <v>28</v>
      </c>
      <c r="F809" t="s">
        <v>1038</v>
      </c>
      <c r="H809">
        <v>1</v>
      </c>
      <c r="I809">
        <v>0</v>
      </c>
      <c r="J809" s="60" t="s">
        <v>76</v>
      </c>
      <c r="K809">
        <v>35</v>
      </c>
      <c r="L809">
        <v>24</v>
      </c>
      <c r="M809">
        <v>0</v>
      </c>
      <c r="N809">
        <v>8</v>
      </c>
      <c r="O809">
        <v>0</v>
      </c>
      <c r="P809">
        <v>0</v>
      </c>
      <c r="Q809">
        <v>1</v>
      </c>
      <c r="R809">
        <v>2</v>
      </c>
      <c r="S809">
        <v>1</v>
      </c>
      <c r="T809">
        <v>3</v>
      </c>
      <c r="U809">
        <v>6</v>
      </c>
      <c r="V809">
        <v>0</v>
      </c>
      <c r="W809">
        <v>0</v>
      </c>
      <c r="X809" t="s">
        <v>67</v>
      </c>
      <c r="Y809">
        <v>0</v>
      </c>
    </row>
    <row r="810" spans="2:25" x14ac:dyDescent="0.2">
      <c r="B810">
        <v>2426</v>
      </c>
      <c r="C810">
        <v>1965</v>
      </c>
      <c r="D810" t="s">
        <v>40</v>
      </c>
      <c r="E810" t="s">
        <v>24</v>
      </c>
      <c r="F810" t="s">
        <v>1039</v>
      </c>
      <c r="H810">
        <v>0</v>
      </c>
      <c r="I810">
        <v>0</v>
      </c>
      <c r="J810" s="60" t="s">
        <v>78</v>
      </c>
      <c r="K810">
        <v>35</v>
      </c>
      <c r="L810">
        <v>483</v>
      </c>
      <c r="M810">
        <v>74</v>
      </c>
      <c r="N810">
        <v>114</v>
      </c>
      <c r="O810">
        <v>169</v>
      </c>
      <c r="P810">
        <v>37</v>
      </c>
      <c r="Q810">
        <v>18</v>
      </c>
      <c r="R810">
        <v>1</v>
      </c>
      <c r="S810">
        <v>5</v>
      </c>
      <c r="T810">
        <v>13</v>
      </c>
      <c r="U810">
        <v>3</v>
      </c>
      <c r="V810">
        <v>1</v>
      </c>
      <c r="W810">
        <v>0</v>
      </c>
      <c r="X810" t="s">
        <v>27</v>
      </c>
      <c r="Y810">
        <v>0</v>
      </c>
    </row>
    <row r="811" spans="2:25" x14ac:dyDescent="0.2">
      <c r="B811">
        <v>35</v>
      </c>
      <c r="C811">
        <v>1988</v>
      </c>
      <c r="D811" t="s">
        <v>23</v>
      </c>
      <c r="E811" t="s">
        <v>32</v>
      </c>
      <c r="F811" t="s">
        <v>1040</v>
      </c>
      <c r="H811">
        <v>1</v>
      </c>
      <c r="I811">
        <v>0</v>
      </c>
      <c r="J811" s="61">
        <v>41130</v>
      </c>
      <c r="K811">
        <v>35</v>
      </c>
      <c r="L811">
        <v>32</v>
      </c>
      <c r="M811">
        <v>1</v>
      </c>
      <c r="N811">
        <v>64</v>
      </c>
      <c r="O811">
        <v>16</v>
      </c>
      <c r="P811">
        <v>12</v>
      </c>
      <c r="Q811">
        <v>85</v>
      </c>
      <c r="R811">
        <v>3</v>
      </c>
      <c r="S811">
        <v>2</v>
      </c>
      <c r="T811">
        <v>3</v>
      </c>
      <c r="U811">
        <v>6</v>
      </c>
      <c r="V811">
        <v>1</v>
      </c>
      <c r="W811">
        <v>0</v>
      </c>
      <c r="X811" t="s">
        <v>27</v>
      </c>
      <c r="Y811">
        <v>0</v>
      </c>
    </row>
    <row r="812" spans="2:25" x14ac:dyDescent="0.2">
      <c r="B812">
        <v>8041</v>
      </c>
      <c r="C812">
        <v>1972</v>
      </c>
      <c r="D812" t="s">
        <v>40</v>
      </c>
      <c r="E812" t="s">
        <v>55</v>
      </c>
      <c r="F812" t="s">
        <v>1041</v>
      </c>
      <c r="H812">
        <v>0</v>
      </c>
      <c r="I812">
        <v>1</v>
      </c>
      <c r="J812" s="61">
        <v>41130</v>
      </c>
      <c r="K812">
        <v>35</v>
      </c>
      <c r="L812">
        <v>595</v>
      </c>
      <c r="M812">
        <v>71</v>
      </c>
      <c r="N812">
        <v>153</v>
      </c>
      <c r="O812">
        <v>120</v>
      </c>
      <c r="P812">
        <v>112</v>
      </c>
      <c r="Q812">
        <v>41</v>
      </c>
      <c r="R812">
        <v>6</v>
      </c>
      <c r="S812">
        <v>3</v>
      </c>
      <c r="T812">
        <v>10</v>
      </c>
      <c r="U812">
        <v>9</v>
      </c>
      <c r="V812">
        <v>0</v>
      </c>
      <c r="W812">
        <v>0</v>
      </c>
      <c r="X812" t="s">
        <v>67</v>
      </c>
      <c r="Y812">
        <v>0</v>
      </c>
    </row>
    <row r="813" spans="2:25" x14ac:dyDescent="0.2">
      <c r="B813">
        <v>3584</v>
      </c>
      <c r="C813">
        <v>1956</v>
      </c>
      <c r="D813" t="s">
        <v>40</v>
      </c>
      <c r="E813" t="s">
        <v>28</v>
      </c>
      <c r="F813" t="s">
        <v>1042</v>
      </c>
      <c r="H813">
        <v>0</v>
      </c>
      <c r="I813">
        <v>0</v>
      </c>
      <c r="J813" s="60" t="s">
        <v>1043</v>
      </c>
      <c r="K813">
        <v>35</v>
      </c>
      <c r="L813">
        <v>1181</v>
      </c>
      <c r="M813">
        <v>26</v>
      </c>
      <c r="N813">
        <v>120</v>
      </c>
      <c r="O813">
        <v>17</v>
      </c>
      <c r="P813">
        <v>13</v>
      </c>
      <c r="Q813">
        <v>39</v>
      </c>
      <c r="R813">
        <v>2</v>
      </c>
      <c r="S813">
        <v>5</v>
      </c>
      <c r="T813">
        <v>5</v>
      </c>
      <c r="U813">
        <v>8</v>
      </c>
      <c r="V813">
        <v>1</v>
      </c>
      <c r="W813">
        <v>0</v>
      </c>
      <c r="X813" t="s">
        <v>31</v>
      </c>
      <c r="Y813">
        <v>1</v>
      </c>
    </row>
    <row r="814" spans="2:25" x14ac:dyDescent="0.2">
      <c r="B814">
        <v>7718</v>
      </c>
      <c r="C814">
        <v>1948</v>
      </c>
      <c r="D814" t="s">
        <v>53</v>
      </c>
      <c r="E814" t="s">
        <v>36</v>
      </c>
      <c r="F814" t="s">
        <v>1044</v>
      </c>
      <c r="H814">
        <v>0</v>
      </c>
      <c r="I814">
        <v>0</v>
      </c>
      <c r="J814" s="60" t="s">
        <v>447</v>
      </c>
      <c r="K814">
        <v>36</v>
      </c>
      <c r="L814">
        <v>244</v>
      </c>
      <c r="M814">
        <v>51</v>
      </c>
      <c r="N814">
        <v>270</v>
      </c>
      <c r="O814">
        <v>101</v>
      </c>
      <c r="P814">
        <v>0</v>
      </c>
      <c r="Q814">
        <v>45</v>
      </c>
      <c r="R814">
        <v>1</v>
      </c>
      <c r="S814">
        <v>1</v>
      </c>
      <c r="T814">
        <v>5</v>
      </c>
      <c r="U814">
        <v>1</v>
      </c>
      <c r="V814">
        <v>0</v>
      </c>
      <c r="W814">
        <v>0</v>
      </c>
      <c r="X814" t="s">
        <v>27</v>
      </c>
      <c r="Y814">
        <v>0</v>
      </c>
    </row>
    <row r="815" spans="2:25" x14ac:dyDescent="0.2">
      <c r="B815">
        <v>8605</v>
      </c>
      <c r="C815">
        <v>1965</v>
      </c>
      <c r="D815" t="s">
        <v>40</v>
      </c>
      <c r="E815" t="s">
        <v>36</v>
      </c>
      <c r="F815" t="s">
        <v>1045</v>
      </c>
      <c r="H815">
        <v>1</v>
      </c>
      <c r="I815">
        <v>1</v>
      </c>
      <c r="J815" s="60" t="s">
        <v>201</v>
      </c>
      <c r="K815">
        <v>36</v>
      </c>
      <c r="L815">
        <v>48</v>
      </c>
      <c r="M815">
        <v>0</v>
      </c>
      <c r="N815">
        <v>14</v>
      </c>
      <c r="O815">
        <v>0</v>
      </c>
      <c r="P815">
        <v>0</v>
      </c>
      <c r="Q815">
        <v>6</v>
      </c>
      <c r="R815">
        <v>2</v>
      </c>
      <c r="S815">
        <v>2</v>
      </c>
      <c r="T815">
        <v>3</v>
      </c>
      <c r="U815">
        <v>6</v>
      </c>
      <c r="V815">
        <v>0</v>
      </c>
      <c r="W815">
        <v>0</v>
      </c>
      <c r="X815" t="s">
        <v>27</v>
      </c>
      <c r="Y815">
        <v>0</v>
      </c>
    </row>
    <row r="816" spans="2:25" x14ac:dyDescent="0.2">
      <c r="B816">
        <v>1646</v>
      </c>
      <c r="C816">
        <v>1973</v>
      </c>
      <c r="D816" t="s">
        <v>118</v>
      </c>
      <c r="E816" t="s">
        <v>32</v>
      </c>
      <c r="F816" t="s">
        <v>1046</v>
      </c>
      <c r="H816">
        <v>1</v>
      </c>
      <c r="I816">
        <v>0</v>
      </c>
      <c r="J816" s="60" t="s">
        <v>1003</v>
      </c>
      <c r="K816">
        <v>36</v>
      </c>
      <c r="L816">
        <v>4</v>
      </c>
      <c r="M816">
        <v>9</v>
      </c>
      <c r="N816">
        <v>12</v>
      </c>
      <c r="O816">
        <v>11</v>
      </c>
      <c r="P816">
        <v>2</v>
      </c>
      <c r="Q816">
        <v>8</v>
      </c>
      <c r="R816">
        <v>2</v>
      </c>
      <c r="S816">
        <v>1</v>
      </c>
      <c r="T816">
        <v>3</v>
      </c>
      <c r="U816">
        <v>3</v>
      </c>
      <c r="V816">
        <v>0</v>
      </c>
      <c r="W816">
        <v>0</v>
      </c>
      <c r="X816" t="s">
        <v>31</v>
      </c>
      <c r="Y816">
        <v>0</v>
      </c>
    </row>
    <row r="817" spans="2:25" x14ac:dyDescent="0.2">
      <c r="B817">
        <v>9206</v>
      </c>
      <c r="C817">
        <v>1969</v>
      </c>
      <c r="D817" t="s">
        <v>23</v>
      </c>
      <c r="E817" t="s">
        <v>36</v>
      </c>
      <c r="F817" t="s">
        <v>1047</v>
      </c>
      <c r="H817">
        <v>0</v>
      </c>
      <c r="I817">
        <v>1</v>
      </c>
      <c r="J817" s="61">
        <v>41821</v>
      </c>
      <c r="K817">
        <v>36</v>
      </c>
      <c r="L817">
        <v>491</v>
      </c>
      <c r="M817">
        <v>48</v>
      </c>
      <c r="N817">
        <v>231</v>
      </c>
      <c r="O817">
        <v>112</v>
      </c>
      <c r="P817">
        <v>105</v>
      </c>
      <c r="Q817">
        <v>134</v>
      </c>
      <c r="R817">
        <v>2</v>
      </c>
      <c r="S817">
        <v>5</v>
      </c>
      <c r="T817">
        <v>12</v>
      </c>
      <c r="U817">
        <v>1</v>
      </c>
      <c r="V817">
        <v>0</v>
      </c>
      <c r="W817">
        <v>0</v>
      </c>
      <c r="X817" t="s">
        <v>27</v>
      </c>
      <c r="Y817">
        <v>1</v>
      </c>
    </row>
    <row r="818" spans="2:25" x14ac:dyDescent="0.2">
      <c r="B818">
        <v>10757</v>
      </c>
      <c r="C818">
        <v>1968</v>
      </c>
      <c r="D818" t="s">
        <v>40</v>
      </c>
      <c r="E818" t="s">
        <v>24</v>
      </c>
      <c r="F818" t="s">
        <v>1048</v>
      </c>
      <c r="H818">
        <v>1</v>
      </c>
      <c r="I818">
        <v>0</v>
      </c>
      <c r="J818" s="60" t="s">
        <v>955</v>
      </c>
      <c r="K818">
        <v>36</v>
      </c>
      <c r="L818">
        <v>4</v>
      </c>
      <c r="M818">
        <v>2</v>
      </c>
      <c r="N818">
        <v>5</v>
      </c>
      <c r="O818">
        <v>2</v>
      </c>
      <c r="P818">
        <v>0</v>
      </c>
      <c r="Q818">
        <v>0</v>
      </c>
      <c r="R818">
        <v>1</v>
      </c>
      <c r="S818">
        <v>1</v>
      </c>
      <c r="T818">
        <v>2</v>
      </c>
      <c r="U818">
        <v>6</v>
      </c>
      <c r="V818">
        <v>0</v>
      </c>
      <c r="W818">
        <v>0</v>
      </c>
      <c r="X818" t="s">
        <v>27</v>
      </c>
      <c r="Y818">
        <v>0</v>
      </c>
    </row>
    <row r="819" spans="2:25" x14ac:dyDescent="0.2">
      <c r="B819">
        <v>6885</v>
      </c>
      <c r="C819">
        <v>1978</v>
      </c>
      <c r="D819" t="s">
        <v>23</v>
      </c>
      <c r="E819" t="s">
        <v>24</v>
      </c>
      <c r="F819" t="s">
        <v>1049</v>
      </c>
      <c r="H819">
        <v>1</v>
      </c>
      <c r="I819">
        <v>0</v>
      </c>
      <c r="J819" s="61">
        <v>41286</v>
      </c>
      <c r="K819">
        <v>36</v>
      </c>
      <c r="L819">
        <v>38</v>
      </c>
      <c r="M819">
        <v>0</v>
      </c>
      <c r="N819">
        <v>12</v>
      </c>
      <c r="O819">
        <v>3</v>
      </c>
      <c r="P819">
        <v>1</v>
      </c>
      <c r="Q819">
        <v>1</v>
      </c>
      <c r="R819">
        <v>1</v>
      </c>
      <c r="S819">
        <v>2</v>
      </c>
      <c r="T819">
        <v>3</v>
      </c>
      <c r="U819">
        <v>7</v>
      </c>
      <c r="V819">
        <v>0</v>
      </c>
      <c r="W819">
        <v>0</v>
      </c>
      <c r="X819" t="s">
        <v>31</v>
      </c>
      <c r="Y819">
        <v>0</v>
      </c>
    </row>
    <row r="820" spans="2:25" x14ac:dyDescent="0.2">
      <c r="B820">
        <v>907</v>
      </c>
      <c r="C820">
        <v>1976</v>
      </c>
      <c r="D820" t="s">
        <v>23</v>
      </c>
      <c r="E820" t="s">
        <v>32</v>
      </c>
      <c r="F820" t="s">
        <v>1050</v>
      </c>
      <c r="H820">
        <v>0</v>
      </c>
      <c r="I820">
        <v>1</v>
      </c>
      <c r="J820" s="60" t="s">
        <v>617</v>
      </c>
      <c r="K820">
        <v>36</v>
      </c>
      <c r="L820">
        <v>254</v>
      </c>
      <c r="M820">
        <v>6</v>
      </c>
      <c r="N820">
        <v>71</v>
      </c>
      <c r="O820">
        <v>4</v>
      </c>
      <c r="P820">
        <v>0</v>
      </c>
      <c r="Q820">
        <v>27</v>
      </c>
      <c r="R820">
        <v>5</v>
      </c>
      <c r="S820">
        <v>5</v>
      </c>
      <c r="T820">
        <v>7</v>
      </c>
      <c r="U820">
        <v>5</v>
      </c>
      <c r="V820">
        <v>0</v>
      </c>
      <c r="W820">
        <v>0</v>
      </c>
      <c r="X820" t="s">
        <v>27</v>
      </c>
      <c r="Y820">
        <v>0</v>
      </c>
    </row>
    <row r="821" spans="2:25" x14ac:dyDescent="0.2">
      <c r="B821">
        <v>3867</v>
      </c>
      <c r="C821">
        <v>1948</v>
      </c>
      <c r="D821" t="s">
        <v>40</v>
      </c>
      <c r="E821" t="s">
        <v>36</v>
      </c>
      <c r="F821" t="s">
        <v>1053</v>
      </c>
      <c r="H821">
        <v>0</v>
      </c>
      <c r="I821">
        <v>1</v>
      </c>
      <c r="J821" s="60" t="s">
        <v>133</v>
      </c>
      <c r="K821">
        <v>36</v>
      </c>
      <c r="L821">
        <v>410</v>
      </c>
      <c r="M821">
        <v>112</v>
      </c>
      <c r="N821">
        <v>420</v>
      </c>
      <c r="O821">
        <v>0</v>
      </c>
      <c r="P821">
        <v>82</v>
      </c>
      <c r="Q821">
        <v>71</v>
      </c>
      <c r="R821">
        <v>1</v>
      </c>
      <c r="S821">
        <v>9</v>
      </c>
      <c r="T821">
        <v>13</v>
      </c>
      <c r="U821">
        <v>4</v>
      </c>
      <c r="V821">
        <v>0</v>
      </c>
      <c r="W821">
        <v>0</v>
      </c>
      <c r="X821" t="s">
        <v>27</v>
      </c>
      <c r="Y821">
        <v>0</v>
      </c>
    </row>
    <row r="822" spans="2:25" x14ac:dyDescent="0.2">
      <c r="B822">
        <v>3859</v>
      </c>
      <c r="C822">
        <v>1948</v>
      </c>
      <c r="D822" t="s">
        <v>40</v>
      </c>
      <c r="E822" t="s">
        <v>36</v>
      </c>
      <c r="F822" t="s">
        <v>1053</v>
      </c>
      <c r="H822">
        <v>0</v>
      </c>
      <c r="I822">
        <v>1</v>
      </c>
      <c r="J822" s="60" t="s">
        <v>133</v>
      </c>
      <c r="K822">
        <v>36</v>
      </c>
      <c r="L822">
        <v>410</v>
      </c>
      <c r="M822">
        <v>112</v>
      </c>
      <c r="N822">
        <v>420</v>
      </c>
      <c r="O822">
        <v>0</v>
      </c>
      <c r="P822">
        <v>82</v>
      </c>
      <c r="Q822">
        <v>71</v>
      </c>
      <c r="R822">
        <v>1</v>
      </c>
      <c r="S822">
        <v>9</v>
      </c>
      <c r="T822">
        <v>13</v>
      </c>
      <c r="U822">
        <v>4</v>
      </c>
      <c r="V822">
        <v>0</v>
      </c>
      <c r="W822">
        <v>0</v>
      </c>
      <c r="X822" t="s">
        <v>67</v>
      </c>
      <c r="Y822">
        <v>0</v>
      </c>
    </row>
    <row r="823" spans="2:25" x14ac:dyDescent="0.2">
      <c r="B823">
        <v>3265</v>
      </c>
      <c r="C823">
        <v>1960</v>
      </c>
      <c r="D823" t="s">
        <v>23</v>
      </c>
      <c r="E823" t="s">
        <v>32</v>
      </c>
      <c r="F823" t="s">
        <v>1054</v>
      </c>
      <c r="H823">
        <v>0</v>
      </c>
      <c r="I823">
        <v>0</v>
      </c>
      <c r="J823" s="60" t="s">
        <v>472</v>
      </c>
      <c r="K823">
        <v>36</v>
      </c>
      <c r="L823">
        <v>21</v>
      </c>
      <c r="M823">
        <v>1</v>
      </c>
      <c r="N823">
        <v>9</v>
      </c>
      <c r="O823">
        <v>7</v>
      </c>
      <c r="P823">
        <v>3</v>
      </c>
      <c r="Q823">
        <v>5</v>
      </c>
      <c r="R823">
        <v>1</v>
      </c>
      <c r="S823">
        <v>1</v>
      </c>
      <c r="T823">
        <v>3</v>
      </c>
      <c r="U823">
        <v>6</v>
      </c>
      <c r="V823">
        <v>0</v>
      </c>
      <c r="W823">
        <v>0</v>
      </c>
      <c r="X823" t="s">
        <v>27</v>
      </c>
      <c r="Y823">
        <v>0</v>
      </c>
    </row>
    <row r="824" spans="2:25" x14ac:dyDescent="0.2">
      <c r="B824">
        <v>4418</v>
      </c>
      <c r="C824">
        <v>1984</v>
      </c>
      <c r="D824" t="s">
        <v>53</v>
      </c>
      <c r="E824" t="s">
        <v>28</v>
      </c>
      <c r="F824" t="s">
        <v>1055</v>
      </c>
      <c r="H824">
        <v>0</v>
      </c>
      <c r="I824">
        <v>0</v>
      </c>
      <c r="J824" s="60" t="s">
        <v>1056</v>
      </c>
      <c r="K824">
        <v>36</v>
      </c>
      <c r="L824">
        <v>671</v>
      </c>
      <c r="M824">
        <v>47</v>
      </c>
      <c r="N824">
        <v>655</v>
      </c>
      <c r="O824">
        <v>145</v>
      </c>
      <c r="P824">
        <v>111</v>
      </c>
      <c r="Q824">
        <v>15</v>
      </c>
      <c r="R824">
        <v>1</v>
      </c>
      <c r="S824">
        <v>7</v>
      </c>
      <c r="T824">
        <v>12</v>
      </c>
      <c r="U824">
        <v>2</v>
      </c>
      <c r="V824">
        <v>1</v>
      </c>
      <c r="W824">
        <v>0</v>
      </c>
      <c r="X824" t="s">
        <v>31</v>
      </c>
      <c r="Y824">
        <v>0</v>
      </c>
    </row>
    <row r="825" spans="2:25" x14ac:dyDescent="0.2">
      <c r="B825">
        <v>4611</v>
      </c>
      <c r="C825">
        <v>1971</v>
      </c>
      <c r="D825" t="s">
        <v>23</v>
      </c>
      <c r="E825" t="s">
        <v>36</v>
      </c>
      <c r="F825" t="s">
        <v>1057</v>
      </c>
      <c r="H825">
        <v>0</v>
      </c>
      <c r="I825">
        <v>0</v>
      </c>
      <c r="J825" s="60" t="s">
        <v>407</v>
      </c>
      <c r="K825">
        <v>36</v>
      </c>
      <c r="L825">
        <v>1009</v>
      </c>
      <c r="M825">
        <v>181</v>
      </c>
      <c r="N825">
        <v>104</v>
      </c>
      <c r="O825">
        <v>202</v>
      </c>
      <c r="P825">
        <v>21</v>
      </c>
      <c r="Q825">
        <v>207</v>
      </c>
      <c r="R825">
        <v>0</v>
      </c>
      <c r="S825">
        <v>9</v>
      </c>
      <c r="T825">
        <v>13</v>
      </c>
      <c r="U825">
        <v>3</v>
      </c>
      <c r="V825">
        <v>1</v>
      </c>
      <c r="W825">
        <v>0</v>
      </c>
      <c r="X825" t="s">
        <v>27</v>
      </c>
      <c r="Y825">
        <v>2</v>
      </c>
    </row>
    <row r="826" spans="2:25" x14ac:dyDescent="0.2">
      <c r="B826">
        <v>4530</v>
      </c>
      <c r="C826">
        <v>1949</v>
      </c>
      <c r="D826" t="s">
        <v>53</v>
      </c>
      <c r="E826" t="s">
        <v>55</v>
      </c>
      <c r="F826" t="s">
        <v>1058</v>
      </c>
      <c r="H826">
        <v>0</v>
      </c>
      <c r="I826">
        <v>0</v>
      </c>
      <c r="J826" s="60" t="s">
        <v>1059</v>
      </c>
      <c r="K826">
        <v>36</v>
      </c>
      <c r="L826">
        <v>972</v>
      </c>
      <c r="M826">
        <v>19</v>
      </c>
      <c r="N826">
        <v>595</v>
      </c>
      <c r="O826">
        <v>180</v>
      </c>
      <c r="P826">
        <v>26</v>
      </c>
      <c r="Q826">
        <v>138</v>
      </c>
      <c r="R826">
        <v>3</v>
      </c>
      <c r="S826">
        <v>3</v>
      </c>
      <c r="T826">
        <v>10</v>
      </c>
      <c r="U826">
        <v>3</v>
      </c>
      <c r="V826">
        <v>1</v>
      </c>
      <c r="W826">
        <v>0</v>
      </c>
      <c r="X826" t="s">
        <v>46</v>
      </c>
      <c r="Y826">
        <v>1</v>
      </c>
    </row>
    <row r="827" spans="2:25" x14ac:dyDescent="0.2">
      <c r="B827">
        <v>7736</v>
      </c>
      <c r="C827">
        <v>1987</v>
      </c>
      <c r="D827" t="s">
        <v>23</v>
      </c>
      <c r="E827" t="s">
        <v>32</v>
      </c>
      <c r="F827" t="s">
        <v>1060</v>
      </c>
      <c r="H827">
        <v>1</v>
      </c>
      <c r="I827">
        <v>0</v>
      </c>
      <c r="J827" s="60" t="s">
        <v>1061</v>
      </c>
      <c r="K827">
        <v>36</v>
      </c>
      <c r="L827">
        <v>11</v>
      </c>
      <c r="M827">
        <v>7</v>
      </c>
      <c r="N827">
        <v>12</v>
      </c>
      <c r="O827">
        <v>2</v>
      </c>
      <c r="P827">
        <v>2</v>
      </c>
      <c r="Q827">
        <v>27</v>
      </c>
      <c r="R827">
        <v>2</v>
      </c>
      <c r="S827">
        <v>2</v>
      </c>
      <c r="T827">
        <v>2</v>
      </c>
      <c r="U827">
        <v>5</v>
      </c>
      <c r="V827">
        <v>1</v>
      </c>
      <c r="W827">
        <v>0</v>
      </c>
      <c r="X827" t="s">
        <v>27</v>
      </c>
      <c r="Y827">
        <v>1</v>
      </c>
    </row>
    <row r="828" spans="2:25" x14ac:dyDescent="0.2">
      <c r="B828">
        <v>9949</v>
      </c>
      <c r="C828">
        <v>1977</v>
      </c>
      <c r="D828" t="s">
        <v>23</v>
      </c>
      <c r="E828" t="s">
        <v>32</v>
      </c>
      <c r="F828" t="s">
        <v>1062</v>
      </c>
      <c r="H828">
        <v>0</v>
      </c>
      <c r="I828">
        <v>2</v>
      </c>
      <c r="J828" s="60" t="s">
        <v>187</v>
      </c>
      <c r="K828">
        <v>36</v>
      </c>
      <c r="L828">
        <v>598</v>
      </c>
      <c r="M828">
        <v>16</v>
      </c>
      <c r="N828">
        <v>141</v>
      </c>
      <c r="O828">
        <v>32</v>
      </c>
      <c r="P828">
        <v>41</v>
      </c>
      <c r="Q828">
        <v>49</v>
      </c>
      <c r="R828">
        <v>3</v>
      </c>
      <c r="S828">
        <v>3</v>
      </c>
      <c r="T828">
        <v>6</v>
      </c>
      <c r="U828">
        <v>8</v>
      </c>
      <c r="V828">
        <v>0</v>
      </c>
      <c r="W828">
        <v>0</v>
      </c>
      <c r="X828" t="s">
        <v>31</v>
      </c>
      <c r="Y828">
        <v>0</v>
      </c>
    </row>
    <row r="829" spans="2:25" x14ac:dyDescent="0.2">
      <c r="B829">
        <v>942</v>
      </c>
      <c r="C829">
        <v>1983</v>
      </c>
      <c r="D829" t="s">
        <v>23</v>
      </c>
      <c r="E829" t="s">
        <v>28</v>
      </c>
      <c r="F829" t="s">
        <v>1063</v>
      </c>
      <c r="H829">
        <v>1</v>
      </c>
      <c r="I829">
        <v>0</v>
      </c>
      <c r="J829" s="61">
        <v>41129</v>
      </c>
      <c r="K829">
        <v>36</v>
      </c>
      <c r="L829">
        <v>139</v>
      </c>
      <c r="M829">
        <v>13</v>
      </c>
      <c r="N829">
        <v>78</v>
      </c>
      <c r="O829">
        <v>20</v>
      </c>
      <c r="P829">
        <v>13</v>
      </c>
      <c r="Q829">
        <v>36</v>
      </c>
      <c r="R829">
        <v>3</v>
      </c>
      <c r="S829">
        <v>7</v>
      </c>
      <c r="T829">
        <v>3</v>
      </c>
      <c r="U829">
        <v>9</v>
      </c>
      <c r="V829">
        <v>1</v>
      </c>
      <c r="W829">
        <v>0</v>
      </c>
      <c r="X829" t="s">
        <v>27</v>
      </c>
      <c r="Y829">
        <v>0</v>
      </c>
    </row>
    <row r="830" spans="2:25" x14ac:dyDescent="0.2">
      <c r="B830">
        <v>6181</v>
      </c>
      <c r="C830">
        <v>1951</v>
      </c>
      <c r="D830" t="s">
        <v>43</v>
      </c>
      <c r="E830" t="s">
        <v>36</v>
      </c>
      <c r="F830" t="s">
        <v>1064</v>
      </c>
      <c r="H830">
        <v>0</v>
      </c>
      <c r="I830">
        <v>0</v>
      </c>
      <c r="J830" s="60" t="s">
        <v>1065</v>
      </c>
      <c r="K830">
        <v>36</v>
      </c>
      <c r="L830">
        <v>488</v>
      </c>
      <c r="M830">
        <v>21</v>
      </c>
      <c r="N830">
        <v>238</v>
      </c>
      <c r="O830">
        <v>56</v>
      </c>
      <c r="P830">
        <v>108</v>
      </c>
      <c r="Q830">
        <v>28</v>
      </c>
      <c r="R830">
        <v>1</v>
      </c>
      <c r="S830">
        <v>8</v>
      </c>
      <c r="T830">
        <v>11</v>
      </c>
      <c r="U830">
        <v>6</v>
      </c>
      <c r="V830">
        <v>0</v>
      </c>
      <c r="W830">
        <v>0</v>
      </c>
      <c r="X830" t="s">
        <v>35</v>
      </c>
      <c r="Y830">
        <v>0</v>
      </c>
    </row>
    <row r="831" spans="2:25" x14ac:dyDescent="0.2">
      <c r="B831">
        <v>7660</v>
      </c>
      <c r="C831">
        <v>1974</v>
      </c>
      <c r="D831" t="s">
        <v>40</v>
      </c>
      <c r="E831" t="s">
        <v>414</v>
      </c>
      <c r="F831" t="s">
        <v>1066</v>
      </c>
      <c r="H831">
        <v>1</v>
      </c>
      <c r="I831">
        <v>1</v>
      </c>
      <c r="J831" s="60" t="s">
        <v>1067</v>
      </c>
      <c r="K831">
        <v>37</v>
      </c>
      <c r="L831">
        <v>15</v>
      </c>
      <c r="M831">
        <v>0</v>
      </c>
      <c r="N831">
        <v>8</v>
      </c>
      <c r="O831">
        <v>4</v>
      </c>
      <c r="P831">
        <v>2</v>
      </c>
      <c r="Q831">
        <v>20</v>
      </c>
      <c r="R831">
        <v>2</v>
      </c>
      <c r="S831">
        <v>1</v>
      </c>
      <c r="T831">
        <v>2</v>
      </c>
      <c r="U831">
        <v>5</v>
      </c>
      <c r="V831">
        <v>1</v>
      </c>
      <c r="W831">
        <v>0</v>
      </c>
      <c r="X831" t="s">
        <v>31</v>
      </c>
      <c r="Y831">
        <v>1</v>
      </c>
    </row>
    <row r="832" spans="2:25" x14ac:dyDescent="0.2">
      <c r="B832">
        <v>2055</v>
      </c>
      <c r="C832">
        <v>1974</v>
      </c>
      <c r="D832" t="s">
        <v>40</v>
      </c>
      <c r="E832" t="s">
        <v>24</v>
      </c>
      <c r="F832" t="s">
        <v>1066</v>
      </c>
      <c r="H832">
        <v>1</v>
      </c>
      <c r="I832">
        <v>1</v>
      </c>
      <c r="J832" s="60" t="s">
        <v>1067</v>
      </c>
      <c r="K832">
        <v>37</v>
      </c>
      <c r="L832">
        <v>15</v>
      </c>
      <c r="M832">
        <v>0</v>
      </c>
      <c r="N832">
        <v>8</v>
      </c>
      <c r="O832">
        <v>4</v>
      </c>
      <c r="P832">
        <v>2</v>
      </c>
      <c r="Q832">
        <v>20</v>
      </c>
      <c r="R832">
        <v>2</v>
      </c>
      <c r="S832">
        <v>1</v>
      </c>
      <c r="T832">
        <v>2</v>
      </c>
      <c r="U832">
        <v>5</v>
      </c>
      <c r="V832">
        <v>0</v>
      </c>
      <c r="W832">
        <v>0</v>
      </c>
      <c r="X832" t="s">
        <v>27</v>
      </c>
      <c r="Y832">
        <v>1</v>
      </c>
    </row>
    <row r="833" spans="2:25" x14ac:dyDescent="0.2">
      <c r="B833">
        <v>5107</v>
      </c>
      <c r="C833">
        <v>1974</v>
      </c>
      <c r="D833" t="s">
        <v>40</v>
      </c>
      <c r="E833" t="s">
        <v>24</v>
      </c>
      <c r="F833" t="s">
        <v>1066</v>
      </c>
      <c r="H833">
        <v>1</v>
      </c>
      <c r="I833">
        <v>1</v>
      </c>
      <c r="J833" s="60" t="s">
        <v>1067</v>
      </c>
      <c r="K833">
        <v>37</v>
      </c>
      <c r="L833">
        <v>15</v>
      </c>
      <c r="M833">
        <v>0</v>
      </c>
      <c r="N833">
        <v>8</v>
      </c>
      <c r="O833">
        <v>4</v>
      </c>
      <c r="P833">
        <v>2</v>
      </c>
      <c r="Q833">
        <v>20</v>
      </c>
      <c r="R833">
        <v>2</v>
      </c>
      <c r="S833">
        <v>1</v>
      </c>
      <c r="T833">
        <v>2</v>
      </c>
      <c r="U833">
        <v>5</v>
      </c>
      <c r="V833">
        <v>0</v>
      </c>
      <c r="W833">
        <v>0</v>
      </c>
      <c r="X833" t="s">
        <v>27</v>
      </c>
      <c r="Y833">
        <v>1</v>
      </c>
    </row>
    <row r="834" spans="2:25" x14ac:dyDescent="0.2">
      <c r="B834">
        <v>1626</v>
      </c>
      <c r="C834">
        <v>1974</v>
      </c>
      <c r="D834" t="s">
        <v>40</v>
      </c>
      <c r="E834" t="s">
        <v>24</v>
      </c>
      <c r="F834" t="s">
        <v>1066</v>
      </c>
      <c r="H834">
        <v>1</v>
      </c>
      <c r="I834">
        <v>1</v>
      </c>
      <c r="J834" s="60" t="s">
        <v>1067</v>
      </c>
      <c r="K834">
        <v>37</v>
      </c>
      <c r="L834">
        <v>15</v>
      </c>
      <c r="M834">
        <v>0</v>
      </c>
      <c r="N834">
        <v>8</v>
      </c>
      <c r="O834">
        <v>4</v>
      </c>
      <c r="P834">
        <v>2</v>
      </c>
      <c r="Q834">
        <v>20</v>
      </c>
      <c r="R834">
        <v>2</v>
      </c>
      <c r="S834">
        <v>1</v>
      </c>
      <c r="T834">
        <v>2</v>
      </c>
      <c r="U834">
        <v>5</v>
      </c>
      <c r="V834">
        <v>1</v>
      </c>
      <c r="W834">
        <v>0</v>
      </c>
      <c r="X834" t="s">
        <v>67</v>
      </c>
      <c r="Y834">
        <v>1</v>
      </c>
    </row>
    <row r="835" spans="2:25" x14ac:dyDescent="0.2">
      <c r="B835">
        <v>6428</v>
      </c>
      <c r="C835">
        <v>1951</v>
      </c>
      <c r="D835" t="s">
        <v>40</v>
      </c>
      <c r="E835" t="s">
        <v>55</v>
      </c>
      <c r="F835" t="s">
        <v>1068</v>
      </c>
      <c r="H835">
        <v>0</v>
      </c>
      <c r="I835">
        <v>0</v>
      </c>
      <c r="J835" s="61">
        <v>41703</v>
      </c>
      <c r="K835">
        <v>37</v>
      </c>
      <c r="L835">
        <v>605</v>
      </c>
      <c r="M835">
        <v>10</v>
      </c>
      <c r="N835">
        <v>345</v>
      </c>
      <c r="O835">
        <v>84</v>
      </c>
      <c r="P835">
        <v>54</v>
      </c>
      <c r="Q835">
        <v>32</v>
      </c>
      <c r="R835">
        <v>1</v>
      </c>
      <c r="S835">
        <v>1</v>
      </c>
      <c r="T835">
        <v>7</v>
      </c>
      <c r="U835">
        <v>0</v>
      </c>
      <c r="V835">
        <v>0</v>
      </c>
      <c r="W835">
        <v>0</v>
      </c>
      <c r="X835" t="s">
        <v>27</v>
      </c>
      <c r="Y835">
        <v>0</v>
      </c>
    </row>
    <row r="836" spans="2:25" x14ac:dyDescent="0.2">
      <c r="B836">
        <v>9617</v>
      </c>
      <c r="C836">
        <v>1952</v>
      </c>
      <c r="D836" t="s">
        <v>23</v>
      </c>
      <c r="E836" t="s">
        <v>28</v>
      </c>
      <c r="F836" t="s">
        <v>1069</v>
      </c>
      <c r="H836">
        <v>0</v>
      </c>
      <c r="I836">
        <v>0</v>
      </c>
      <c r="J836" s="60" t="s">
        <v>1070</v>
      </c>
      <c r="K836">
        <v>37</v>
      </c>
      <c r="L836">
        <v>0</v>
      </c>
      <c r="M836">
        <v>4</v>
      </c>
      <c r="N836">
        <v>5</v>
      </c>
      <c r="O836">
        <v>6</v>
      </c>
      <c r="P836">
        <v>0</v>
      </c>
      <c r="Q836">
        <v>4</v>
      </c>
      <c r="R836">
        <v>1</v>
      </c>
      <c r="S836">
        <v>1</v>
      </c>
      <c r="T836">
        <v>3</v>
      </c>
      <c r="U836">
        <v>3</v>
      </c>
      <c r="V836">
        <v>0</v>
      </c>
      <c r="W836">
        <v>0</v>
      </c>
      <c r="X836" t="s">
        <v>67</v>
      </c>
      <c r="Y836">
        <v>0</v>
      </c>
    </row>
    <row r="837" spans="2:25" x14ac:dyDescent="0.2">
      <c r="B837">
        <v>4339</v>
      </c>
      <c r="C837">
        <v>1971</v>
      </c>
      <c r="D837" t="s">
        <v>40</v>
      </c>
      <c r="E837" t="s">
        <v>32</v>
      </c>
      <c r="F837" t="s">
        <v>1071</v>
      </c>
      <c r="H837">
        <v>0</v>
      </c>
      <c r="I837">
        <v>1</v>
      </c>
      <c r="J837" s="60" t="s">
        <v>1072</v>
      </c>
      <c r="K837">
        <v>37</v>
      </c>
      <c r="L837">
        <v>702</v>
      </c>
      <c r="M837">
        <v>17</v>
      </c>
      <c r="N837">
        <v>151</v>
      </c>
      <c r="O837">
        <v>0</v>
      </c>
      <c r="P837">
        <v>8</v>
      </c>
      <c r="Q837">
        <v>35</v>
      </c>
      <c r="R837">
        <v>5</v>
      </c>
      <c r="S837">
        <v>5</v>
      </c>
      <c r="T837">
        <v>12</v>
      </c>
      <c r="U837">
        <v>2</v>
      </c>
      <c r="V837">
        <v>0</v>
      </c>
      <c r="W837">
        <v>0</v>
      </c>
      <c r="X837" t="s">
        <v>38</v>
      </c>
      <c r="Y837">
        <v>0</v>
      </c>
    </row>
    <row r="838" spans="2:25" x14ac:dyDescent="0.2">
      <c r="B838">
        <v>7235</v>
      </c>
      <c r="C838">
        <v>1976</v>
      </c>
      <c r="D838" t="s">
        <v>43</v>
      </c>
      <c r="E838" t="s">
        <v>32</v>
      </c>
      <c r="F838" t="s">
        <v>1073</v>
      </c>
      <c r="H838">
        <v>1</v>
      </c>
      <c r="I838">
        <v>0</v>
      </c>
      <c r="J838" s="61">
        <v>41529</v>
      </c>
      <c r="K838">
        <v>37</v>
      </c>
      <c r="L838">
        <v>2</v>
      </c>
      <c r="M838">
        <v>5</v>
      </c>
      <c r="N838">
        <v>12</v>
      </c>
      <c r="O838">
        <v>4</v>
      </c>
      <c r="P838">
        <v>8</v>
      </c>
      <c r="Q838">
        <v>7</v>
      </c>
      <c r="R838">
        <v>3</v>
      </c>
      <c r="S838">
        <v>2</v>
      </c>
      <c r="T838">
        <v>4</v>
      </c>
      <c r="U838">
        <v>5</v>
      </c>
      <c r="V838">
        <v>0</v>
      </c>
      <c r="W838">
        <v>0</v>
      </c>
      <c r="X838" t="s">
        <v>46</v>
      </c>
      <c r="Y838">
        <v>0</v>
      </c>
    </row>
    <row r="839" spans="2:25" x14ac:dyDescent="0.2">
      <c r="B839">
        <v>8527</v>
      </c>
      <c r="C839">
        <v>1966</v>
      </c>
      <c r="D839" t="s">
        <v>53</v>
      </c>
      <c r="E839" t="s">
        <v>36</v>
      </c>
      <c r="F839" t="s">
        <v>1074</v>
      </c>
      <c r="H839">
        <v>1</v>
      </c>
      <c r="I839">
        <v>1</v>
      </c>
      <c r="J839" s="61">
        <v>41467</v>
      </c>
      <c r="K839">
        <v>37</v>
      </c>
      <c r="L839">
        <v>239</v>
      </c>
      <c r="M839">
        <v>7</v>
      </c>
      <c r="N839">
        <v>119</v>
      </c>
      <c r="O839">
        <v>4</v>
      </c>
      <c r="P839">
        <v>15</v>
      </c>
      <c r="Q839">
        <v>11</v>
      </c>
      <c r="R839">
        <v>5</v>
      </c>
      <c r="S839">
        <v>6</v>
      </c>
      <c r="T839">
        <v>6</v>
      </c>
      <c r="U839">
        <v>7</v>
      </c>
      <c r="V839">
        <v>0</v>
      </c>
      <c r="W839">
        <v>0</v>
      </c>
      <c r="X839" t="s">
        <v>27</v>
      </c>
      <c r="Y839">
        <v>0</v>
      </c>
    </row>
    <row r="840" spans="2:25" x14ac:dyDescent="0.2">
      <c r="B840">
        <v>1968</v>
      </c>
      <c r="C840">
        <v>1972</v>
      </c>
      <c r="D840" t="s">
        <v>23</v>
      </c>
      <c r="E840" t="s">
        <v>55</v>
      </c>
      <c r="F840" t="s">
        <v>1075</v>
      </c>
      <c r="H840">
        <v>1</v>
      </c>
      <c r="I840">
        <v>0</v>
      </c>
      <c r="J840" s="61">
        <v>41317</v>
      </c>
      <c r="K840">
        <v>37</v>
      </c>
      <c r="L840">
        <v>5</v>
      </c>
      <c r="M840">
        <v>1</v>
      </c>
      <c r="N840">
        <v>5</v>
      </c>
      <c r="O840">
        <v>10</v>
      </c>
      <c r="P840">
        <v>0</v>
      </c>
      <c r="Q840">
        <v>7</v>
      </c>
      <c r="R840">
        <v>1</v>
      </c>
      <c r="S840">
        <v>1</v>
      </c>
      <c r="T840">
        <v>2</v>
      </c>
      <c r="U840">
        <v>7</v>
      </c>
      <c r="V840">
        <v>0</v>
      </c>
      <c r="W840">
        <v>0</v>
      </c>
      <c r="X840" t="s">
        <v>67</v>
      </c>
      <c r="Y840">
        <v>0</v>
      </c>
    </row>
    <row r="841" spans="2:25" x14ac:dyDescent="0.2">
      <c r="B841">
        <v>9862</v>
      </c>
      <c r="C841">
        <v>1970</v>
      </c>
      <c r="D841" t="s">
        <v>23</v>
      </c>
      <c r="E841" t="s">
        <v>36</v>
      </c>
      <c r="F841" t="s">
        <v>1076</v>
      </c>
      <c r="H841">
        <v>1</v>
      </c>
      <c r="I841">
        <v>0</v>
      </c>
      <c r="J841" s="60" t="s">
        <v>207</v>
      </c>
      <c r="K841">
        <v>37</v>
      </c>
      <c r="L841">
        <v>1</v>
      </c>
      <c r="M841">
        <v>6</v>
      </c>
      <c r="N841">
        <v>7</v>
      </c>
      <c r="O841">
        <v>11</v>
      </c>
      <c r="P841">
        <v>5</v>
      </c>
      <c r="Q841">
        <v>3</v>
      </c>
      <c r="R841">
        <v>2</v>
      </c>
      <c r="S841">
        <v>2</v>
      </c>
      <c r="T841">
        <v>3</v>
      </c>
      <c r="U841">
        <v>6</v>
      </c>
      <c r="V841">
        <v>0</v>
      </c>
      <c r="W841">
        <v>0</v>
      </c>
      <c r="X841" t="s">
        <v>31</v>
      </c>
      <c r="Y841">
        <v>0</v>
      </c>
    </row>
    <row r="842" spans="2:25" x14ac:dyDescent="0.2">
      <c r="B842">
        <v>11075</v>
      </c>
      <c r="C842">
        <v>1979</v>
      </c>
      <c r="D842" t="s">
        <v>23</v>
      </c>
      <c r="E842" t="s">
        <v>32</v>
      </c>
      <c r="F842" t="s">
        <v>1077</v>
      </c>
      <c r="H842">
        <v>1</v>
      </c>
      <c r="I842">
        <v>1</v>
      </c>
      <c r="J842" s="60" t="s">
        <v>90</v>
      </c>
      <c r="K842">
        <v>37</v>
      </c>
      <c r="L842">
        <v>183</v>
      </c>
      <c r="M842">
        <v>2</v>
      </c>
      <c r="N842">
        <v>64</v>
      </c>
      <c r="O842">
        <v>7</v>
      </c>
      <c r="P842">
        <v>2</v>
      </c>
      <c r="Q842">
        <v>12</v>
      </c>
      <c r="R842">
        <v>4</v>
      </c>
      <c r="S842">
        <v>3</v>
      </c>
      <c r="T842">
        <v>5</v>
      </c>
      <c r="U842">
        <v>4</v>
      </c>
      <c r="V842">
        <v>0</v>
      </c>
      <c r="W842">
        <v>0</v>
      </c>
      <c r="X842" t="s">
        <v>31</v>
      </c>
      <c r="Y842">
        <v>0</v>
      </c>
    </row>
    <row r="843" spans="2:25" x14ac:dyDescent="0.2">
      <c r="B843">
        <v>6658</v>
      </c>
      <c r="C843">
        <v>1973</v>
      </c>
      <c r="D843" t="s">
        <v>23</v>
      </c>
      <c r="E843" t="s">
        <v>36</v>
      </c>
      <c r="F843" t="s">
        <v>1078</v>
      </c>
      <c r="H843">
        <v>0</v>
      </c>
      <c r="I843">
        <v>1</v>
      </c>
      <c r="J843" s="60" t="s">
        <v>1079</v>
      </c>
      <c r="K843">
        <v>37</v>
      </c>
      <c r="L843">
        <v>771</v>
      </c>
      <c r="M843">
        <v>51</v>
      </c>
      <c r="N843">
        <v>154</v>
      </c>
      <c r="O843">
        <v>54</v>
      </c>
      <c r="P843">
        <v>10</v>
      </c>
      <c r="Q843">
        <v>154</v>
      </c>
      <c r="R843">
        <v>7</v>
      </c>
      <c r="S843">
        <v>11</v>
      </c>
      <c r="T843">
        <v>12</v>
      </c>
      <c r="U843">
        <v>6</v>
      </c>
      <c r="V843">
        <v>0</v>
      </c>
      <c r="W843">
        <v>0</v>
      </c>
      <c r="X843" t="s">
        <v>27</v>
      </c>
      <c r="Y843">
        <v>0</v>
      </c>
    </row>
    <row r="844" spans="2:25" x14ac:dyDescent="0.2">
      <c r="B844">
        <v>4552</v>
      </c>
      <c r="C844">
        <v>1992</v>
      </c>
      <c r="D844" t="s">
        <v>23</v>
      </c>
      <c r="E844" t="s">
        <v>32</v>
      </c>
      <c r="F844" t="s">
        <v>1080</v>
      </c>
      <c r="H844">
        <v>0</v>
      </c>
      <c r="I844">
        <v>0</v>
      </c>
      <c r="J844" s="60" t="s">
        <v>140</v>
      </c>
      <c r="K844">
        <v>37</v>
      </c>
      <c r="L844">
        <v>83</v>
      </c>
      <c r="M844">
        <v>2</v>
      </c>
      <c r="N844">
        <v>101</v>
      </c>
      <c r="O844">
        <v>64</v>
      </c>
      <c r="P844">
        <v>26</v>
      </c>
      <c r="Q844">
        <v>117</v>
      </c>
      <c r="R844">
        <v>1</v>
      </c>
      <c r="S844">
        <v>3</v>
      </c>
      <c r="T844">
        <v>3</v>
      </c>
      <c r="U844">
        <v>4</v>
      </c>
      <c r="V844">
        <v>0</v>
      </c>
      <c r="W844">
        <v>0</v>
      </c>
      <c r="X844" t="s">
        <v>27</v>
      </c>
      <c r="Y844">
        <v>0</v>
      </c>
    </row>
    <row r="845" spans="2:25" x14ac:dyDescent="0.2">
      <c r="B845">
        <v>10377</v>
      </c>
      <c r="C845">
        <v>1959</v>
      </c>
      <c r="D845" t="s">
        <v>53</v>
      </c>
      <c r="E845" t="s">
        <v>36</v>
      </c>
      <c r="F845" t="s">
        <v>1081</v>
      </c>
      <c r="H845">
        <v>0</v>
      </c>
      <c r="I845">
        <v>1</v>
      </c>
      <c r="J845" s="61">
        <v>41431</v>
      </c>
      <c r="K845">
        <v>37</v>
      </c>
      <c r="L845">
        <v>170</v>
      </c>
      <c r="M845">
        <v>6</v>
      </c>
      <c r="N845">
        <v>97</v>
      </c>
      <c r="O845">
        <v>24</v>
      </c>
      <c r="P845">
        <v>12</v>
      </c>
      <c r="Q845">
        <v>88</v>
      </c>
      <c r="R845">
        <v>3</v>
      </c>
      <c r="S845">
        <v>6</v>
      </c>
      <c r="T845">
        <v>5</v>
      </c>
      <c r="U845">
        <v>6</v>
      </c>
      <c r="V845">
        <v>0</v>
      </c>
      <c r="W845">
        <v>0</v>
      </c>
      <c r="X845" t="s">
        <v>27</v>
      </c>
      <c r="Y845">
        <v>0</v>
      </c>
    </row>
    <row r="846" spans="2:25" x14ac:dyDescent="0.2">
      <c r="B846">
        <v>5336</v>
      </c>
      <c r="C846">
        <v>1972</v>
      </c>
      <c r="D846" t="s">
        <v>53</v>
      </c>
      <c r="E846" t="s">
        <v>36</v>
      </c>
      <c r="F846" t="s">
        <v>1082</v>
      </c>
      <c r="H846">
        <v>1</v>
      </c>
      <c r="I846">
        <v>0</v>
      </c>
      <c r="J846" s="61">
        <v>41370</v>
      </c>
      <c r="K846">
        <v>37</v>
      </c>
      <c r="L846">
        <v>39</v>
      </c>
      <c r="M846">
        <v>1</v>
      </c>
      <c r="N846">
        <v>9</v>
      </c>
      <c r="O846">
        <v>2</v>
      </c>
      <c r="P846">
        <v>0</v>
      </c>
      <c r="Q846">
        <v>8</v>
      </c>
      <c r="R846">
        <v>0</v>
      </c>
      <c r="S846">
        <v>1</v>
      </c>
      <c r="T846">
        <v>1</v>
      </c>
      <c r="U846">
        <v>1</v>
      </c>
      <c r="V846">
        <v>0</v>
      </c>
      <c r="W846">
        <v>0</v>
      </c>
      <c r="X846" t="s">
        <v>27</v>
      </c>
      <c r="Y846">
        <v>0</v>
      </c>
    </row>
    <row r="847" spans="2:25" x14ac:dyDescent="0.2">
      <c r="B847">
        <v>10350</v>
      </c>
      <c r="C847">
        <v>1951</v>
      </c>
      <c r="D847" t="s">
        <v>40</v>
      </c>
      <c r="E847" t="s">
        <v>32</v>
      </c>
      <c r="F847" t="s">
        <v>1083</v>
      </c>
      <c r="H847">
        <v>2</v>
      </c>
      <c r="I847">
        <v>1</v>
      </c>
      <c r="J847" s="61">
        <v>41522</v>
      </c>
      <c r="K847">
        <v>37</v>
      </c>
      <c r="L847">
        <v>33</v>
      </c>
      <c r="M847">
        <v>0</v>
      </c>
      <c r="N847">
        <v>5</v>
      </c>
      <c r="O847">
        <v>0</v>
      </c>
      <c r="P847">
        <v>0</v>
      </c>
      <c r="Q847">
        <v>0</v>
      </c>
      <c r="R847">
        <v>1</v>
      </c>
      <c r="S847">
        <v>1</v>
      </c>
      <c r="T847">
        <v>3</v>
      </c>
      <c r="U847">
        <v>4</v>
      </c>
      <c r="V847">
        <v>0</v>
      </c>
      <c r="W847">
        <v>0</v>
      </c>
      <c r="X847" t="s">
        <v>27</v>
      </c>
      <c r="Y847">
        <v>0</v>
      </c>
    </row>
    <row r="848" spans="2:25" x14ac:dyDescent="0.2">
      <c r="B848">
        <v>11071</v>
      </c>
      <c r="C848">
        <v>1985</v>
      </c>
      <c r="D848" t="s">
        <v>23</v>
      </c>
      <c r="E848" t="s">
        <v>28</v>
      </c>
      <c r="F848" t="s">
        <v>1084</v>
      </c>
      <c r="H848">
        <v>0</v>
      </c>
      <c r="I848">
        <v>0</v>
      </c>
      <c r="J848" s="60" t="s">
        <v>1085</v>
      </c>
      <c r="K848">
        <v>37</v>
      </c>
      <c r="L848">
        <v>450</v>
      </c>
      <c r="M848">
        <v>133</v>
      </c>
      <c r="N848">
        <v>951</v>
      </c>
      <c r="O848">
        <v>173</v>
      </c>
      <c r="P848">
        <v>0</v>
      </c>
      <c r="Q848">
        <v>216</v>
      </c>
      <c r="R848">
        <v>1</v>
      </c>
      <c r="S848">
        <v>3</v>
      </c>
      <c r="T848">
        <v>6</v>
      </c>
      <c r="U848">
        <v>1</v>
      </c>
      <c r="V848">
        <v>1</v>
      </c>
      <c r="W848">
        <v>0</v>
      </c>
      <c r="X848" t="s">
        <v>31</v>
      </c>
      <c r="Y848">
        <v>0</v>
      </c>
    </row>
    <row r="849" spans="2:25" x14ac:dyDescent="0.2">
      <c r="B849">
        <v>11100</v>
      </c>
      <c r="C849">
        <v>1973</v>
      </c>
      <c r="D849" t="s">
        <v>23</v>
      </c>
      <c r="E849" t="s">
        <v>24</v>
      </c>
      <c r="F849" t="s">
        <v>1086</v>
      </c>
      <c r="H849">
        <v>1</v>
      </c>
      <c r="I849">
        <v>1</v>
      </c>
      <c r="J849" s="61">
        <v>41582</v>
      </c>
      <c r="K849">
        <v>37</v>
      </c>
      <c r="L849">
        <v>51</v>
      </c>
      <c r="M849">
        <v>2</v>
      </c>
      <c r="N849">
        <v>7</v>
      </c>
      <c r="O849">
        <v>0</v>
      </c>
      <c r="P849">
        <v>1</v>
      </c>
      <c r="Q849">
        <v>2</v>
      </c>
      <c r="R849">
        <v>2</v>
      </c>
      <c r="S849">
        <v>2</v>
      </c>
      <c r="T849">
        <v>3</v>
      </c>
      <c r="U849">
        <v>7</v>
      </c>
      <c r="V849">
        <v>0</v>
      </c>
      <c r="W849">
        <v>0</v>
      </c>
      <c r="X849" t="s">
        <v>31</v>
      </c>
      <c r="Y849">
        <v>0</v>
      </c>
    </row>
    <row r="850" spans="2:25" x14ac:dyDescent="0.2">
      <c r="B850">
        <v>6516</v>
      </c>
      <c r="C850">
        <v>1990</v>
      </c>
      <c r="D850" t="s">
        <v>118</v>
      </c>
      <c r="E850" t="s">
        <v>32</v>
      </c>
      <c r="F850" t="s">
        <v>1087</v>
      </c>
      <c r="H850">
        <v>1</v>
      </c>
      <c r="I850">
        <v>0</v>
      </c>
      <c r="J850" s="60" t="s">
        <v>719</v>
      </c>
      <c r="K850">
        <v>37</v>
      </c>
      <c r="L850">
        <v>0</v>
      </c>
      <c r="M850">
        <v>0</v>
      </c>
      <c r="N850">
        <v>1</v>
      </c>
      <c r="O850">
        <v>7</v>
      </c>
      <c r="P850">
        <v>4</v>
      </c>
      <c r="Q850">
        <v>6</v>
      </c>
      <c r="R850">
        <v>1</v>
      </c>
      <c r="S850">
        <v>1</v>
      </c>
      <c r="T850">
        <v>2</v>
      </c>
      <c r="U850">
        <v>7</v>
      </c>
      <c r="V850">
        <v>0</v>
      </c>
      <c r="W850">
        <v>0</v>
      </c>
      <c r="X850" t="s">
        <v>38</v>
      </c>
      <c r="Y850">
        <v>0</v>
      </c>
    </row>
    <row r="851" spans="2:25" x14ac:dyDescent="0.2">
      <c r="B851">
        <v>1734</v>
      </c>
      <c r="C851">
        <v>1969</v>
      </c>
      <c r="D851" t="s">
        <v>40</v>
      </c>
      <c r="E851" t="s">
        <v>36</v>
      </c>
      <c r="F851" t="s">
        <v>1088</v>
      </c>
      <c r="H851">
        <v>2</v>
      </c>
      <c r="I851">
        <v>1</v>
      </c>
      <c r="J851" s="60" t="s">
        <v>651</v>
      </c>
      <c r="K851">
        <v>37</v>
      </c>
      <c r="L851">
        <v>59</v>
      </c>
      <c r="M851">
        <v>0</v>
      </c>
      <c r="N851">
        <v>11</v>
      </c>
      <c r="O851">
        <v>4</v>
      </c>
      <c r="P851">
        <v>2</v>
      </c>
      <c r="Q851">
        <v>5</v>
      </c>
      <c r="R851">
        <v>4</v>
      </c>
      <c r="S851">
        <v>3</v>
      </c>
      <c r="T851">
        <v>4</v>
      </c>
      <c r="U851">
        <v>7</v>
      </c>
      <c r="V851">
        <v>0</v>
      </c>
      <c r="W851">
        <v>0</v>
      </c>
      <c r="X851" t="s">
        <v>67</v>
      </c>
      <c r="Y851">
        <v>0</v>
      </c>
    </row>
    <row r="852" spans="2:25" x14ac:dyDescent="0.2">
      <c r="B852">
        <v>2131</v>
      </c>
      <c r="C852">
        <v>1960</v>
      </c>
      <c r="D852" t="s">
        <v>40</v>
      </c>
      <c r="E852" t="s">
        <v>24</v>
      </c>
      <c r="F852" t="s">
        <v>1089</v>
      </c>
      <c r="H852">
        <v>0</v>
      </c>
      <c r="I852">
        <v>1</v>
      </c>
      <c r="J852" s="60" t="s">
        <v>440</v>
      </c>
      <c r="K852">
        <v>37</v>
      </c>
      <c r="L852">
        <v>1063</v>
      </c>
      <c r="M852">
        <v>89</v>
      </c>
      <c r="N852">
        <v>102</v>
      </c>
      <c r="O852">
        <v>16</v>
      </c>
      <c r="P852">
        <v>12</v>
      </c>
      <c r="Q852">
        <v>25</v>
      </c>
      <c r="R852">
        <v>4</v>
      </c>
      <c r="S852">
        <v>9</v>
      </c>
      <c r="T852">
        <v>6</v>
      </c>
      <c r="U852">
        <v>6</v>
      </c>
      <c r="V852">
        <v>0</v>
      </c>
      <c r="W852">
        <v>0</v>
      </c>
      <c r="X852" t="s">
        <v>27</v>
      </c>
      <c r="Y852">
        <v>0</v>
      </c>
    </row>
    <row r="853" spans="2:25" x14ac:dyDescent="0.2">
      <c r="B853">
        <v>6439</v>
      </c>
      <c r="C853">
        <v>1959</v>
      </c>
      <c r="D853" t="s">
        <v>23</v>
      </c>
      <c r="E853" t="s">
        <v>32</v>
      </c>
      <c r="F853" t="s">
        <v>1090</v>
      </c>
      <c r="H853">
        <v>0</v>
      </c>
      <c r="I853">
        <v>1</v>
      </c>
      <c r="J853" s="60" t="s">
        <v>275</v>
      </c>
      <c r="K853">
        <v>37</v>
      </c>
      <c r="L853">
        <v>789</v>
      </c>
      <c r="M853">
        <v>0</v>
      </c>
      <c r="N853">
        <v>133</v>
      </c>
      <c r="O853">
        <v>0</v>
      </c>
      <c r="P853">
        <v>28</v>
      </c>
      <c r="Q853">
        <v>152</v>
      </c>
      <c r="R853">
        <v>7</v>
      </c>
      <c r="S853">
        <v>11</v>
      </c>
      <c r="T853">
        <v>8</v>
      </c>
      <c r="U853">
        <v>7</v>
      </c>
      <c r="V853">
        <v>0</v>
      </c>
      <c r="W853">
        <v>0</v>
      </c>
      <c r="X853" t="s">
        <v>67</v>
      </c>
      <c r="Y853">
        <v>0</v>
      </c>
    </row>
    <row r="854" spans="2:25" x14ac:dyDescent="0.2">
      <c r="B854">
        <v>10591</v>
      </c>
      <c r="C854">
        <v>1970</v>
      </c>
      <c r="D854" t="s">
        <v>23</v>
      </c>
      <c r="E854" t="s">
        <v>55</v>
      </c>
      <c r="F854" t="s">
        <v>1091</v>
      </c>
      <c r="H854">
        <v>0</v>
      </c>
      <c r="I854">
        <v>1</v>
      </c>
      <c r="J854" s="61">
        <v>41068</v>
      </c>
      <c r="K854">
        <v>37</v>
      </c>
      <c r="L854">
        <v>63</v>
      </c>
      <c r="M854">
        <v>10</v>
      </c>
      <c r="N854">
        <v>83</v>
      </c>
      <c r="O854">
        <v>7</v>
      </c>
      <c r="P854">
        <v>19</v>
      </c>
      <c r="Q854">
        <v>19</v>
      </c>
      <c r="R854">
        <v>2</v>
      </c>
      <c r="S854">
        <v>4</v>
      </c>
      <c r="T854">
        <v>4</v>
      </c>
      <c r="U854">
        <v>7</v>
      </c>
      <c r="V854">
        <v>0</v>
      </c>
      <c r="W854">
        <v>0</v>
      </c>
      <c r="X854" t="s">
        <v>27</v>
      </c>
      <c r="Y854">
        <v>0</v>
      </c>
    </row>
    <row r="855" spans="2:25" x14ac:dyDescent="0.2">
      <c r="B855">
        <v>9797</v>
      </c>
      <c r="C855">
        <v>1957</v>
      </c>
      <c r="D855" t="s">
        <v>23</v>
      </c>
      <c r="E855" t="s">
        <v>32</v>
      </c>
      <c r="F855" t="s">
        <v>1092</v>
      </c>
      <c r="H855">
        <v>0</v>
      </c>
      <c r="I855">
        <v>1</v>
      </c>
      <c r="J855" s="60" t="s">
        <v>527</v>
      </c>
      <c r="K855">
        <v>38</v>
      </c>
      <c r="L855">
        <v>228</v>
      </c>
      <c r="M855">
        <v>19</v>
      </c>
      <c r="N855">
        <v>130</v>
      </c>
      <c r="O855">
        <v>4</v>
      </c>
      <c r="P855">
        <v>11</v>
      </c>
      <c r="Q855">
        <v>51</v>
      </c>
      <c r="R855">
        <v>2</v>
      </c>
      <c r="S855">
        <v>3</v>
      </c>
      <c r="T855">
        <v>8</v>
      </c>
      <c r="U855">
        <v>2</v>
      </c>
      <c r="V855">
        <v>0</v>
      </c>
      <c r="W855">
        <v>0</v>
      </c>
      <c r="X855" t="s">
        <v>27</v>
      </c>
      <c r="Y855">
        <v>0</v>
      </c>
    </row>
    <row r="856" spans="2:25" x14ac:dyDescent="0.2">
      <c r="B856">
        <v>9336</v>
      </c>
      <c r="C856">
        <v>1970</v>
      </c>
      <c r="D856" t="s">
        <v>40</v>
      </c>
      <c r="E856" t="s">
        <v>55</v>
      </c>
      <c r="F856" t="s">
        <v>1093</v>
      </c>
      <c r="H856">
        <v>0</v>
      </c>
      <c r="I856">
        <v>1</v>
      </c>
      <c r="J856" s="60" t="s">
        <v>1094</v>
      </c>
      <c r="K856">
        <v>38</v>
      </c>
      <c r="L856">
        <v>512</v>
      </c>
      <c r="M856">
        <v>0</v>
      </c>
      <c r="N856">
        <v>83</v>
      </c>
      <c r="O856">
        <v>0</v>
      </c>
      <c r="P856">
        <v>0</v>
      </c>
      <c r="Q856">
        <v>41</v>
      </c>
      <c r="R856">
        <v>3</v>
      </c>
      <c r="S856">
        <v>6</v>
      </c>
      <c r="T856">
        <v>10</v>
      </c>
      <c r="U856">
        <v>4</v>
      </c>
      <c r="V856">
        <v>0</v>
      </c>
      <c r="W856">
        <v>0</v>
      </c>
      <c r="X856" t="s">
        <v>27</v>
      </c>
      <c r="Y856">
        <v>0</v>
      </c>
    </row>
    <row r="857" spans="2:25" x14ac:dyDescent="0.2">
      <c r="B857">
        <v>2174</v>
      </c>
      <c r="C857">
        <v>1955</v>
      </c>
      <c r="D857" t="s">
        <v>23</v>
      </c>
      <c r="E857" t="s">
        <v>28</v>
      </c>
      <c r="F857" t="s">
        <v>862</v>
      </c>
      <c r="H857">
        <v>1</v>
      </c>
      <c r="I857">
        <v>1</v>
      </c>
      <c r="J857" s="61">
        <v>41854</v>
      </c>
      <c r="K857">
        <v>38</v>
      </c>
      <c r="L857">
        <v>11</v>
      </c>
      <c r="M857">
        <v>1</v>
      </c>
      <c r="N857">
        <v>6</v>
      </c>
      <c r="O857">
        <v>2</v>
      </c>
      <c r="P857">
        <v>1</v>
      </c>
      <c r="Q857">
        <v>6</v>
      </c>
      <c r="R857">
        <v>2</v>
      </c>
      <c r="S857">
        <v>1</v>
      </c>
      <c r="T857">
        <v>2</v>
      </c>
      <c r="U857">
        <v>5</v>
      </c>
      <c r="V857">
        <v>0</v>
      </c>
      <c r="W857">
        <v>0</v>
      </c>
      <c r="X857" t="s">
        <v>35</v>
      </c>
      <c r="Y857">
        <v>0</v>
      </c>
    </row>
    <row r="858" spans="2:25" x14ac:dyDescent="0.2">
      <c r="B858">
        <v>3197</v>
      </c>
      <c r="C858">
        <v>1981</v>
      </c>
      <c r="D858" t="s">
        <v>23</v>
      </c>
      <c r="E858" t="s">
        <v>32</v>
      </c>
      <c r="F858" t="s">
        <v>1095</v>
      </c>
      <c r="H858">
        <v>0</v>
      </c>
      <c r="I858">
        <v>1</v>
      </c>
      <c r="J858" s="60" t="s">
        <v>203</v>
      </c>
      <c r="K858">
        <v>38</v>
      </c>
      <c r="L858">
        <v>275</v>
      </c>
      <c r="M858">
        <v>59</v>
      </c>
      <c r="N858">
        <v>107</v>
      </c>
      <c r="O858">
        <v>69</v>
      </c>
      <c r="P858">
        <v>101</v>
      </c>
      <c r="Q858">
        <v>59</v>
      </c>
      <c r="R858">
        <v>2</v>
      </c>
      <c r="S858">
        <v>6</v>
      </c>
      <c r="T858">
        <v>8</v>
      </c>
      <c r="U858">
        <v>4</v>
      </c>
      <c r="V858">
        <v>0</v>
      </c>
      <c r="W858">
        <v>0</v>
      </c>
      <c r="X858" t="s">
        <v>27</v>
      </c>
      <c r="Y858">
        <v>0</v>
      </c>
    </row>
    <row r="859" spans="2:25" x14ac:dyDescent="0.2">
      <c r="B859">
        <v>9185</v>
      </c>
      <c r="C859">
        <v>1967</v>
      </c>
      <c r="D859" t="s">
        <v>40</v>
      </c>
      <c r="E859" t="s">
        <v>28</v>
      </c>
      <c r="F859" t="s">
        <v>1096</v>
      </c>
      <c r="H859">
        <v>0</v>
      </c>
      <c r="I859">
        <v>0</v>
      </c>
      <c r="J859" s="60" t="s">
        <v>458</v>
      </c>
      <c r="K859">
        <v>38</v>
      </c>
      <c r="L859">
        <v>452</v>
      </c>
      <c r="M859">
        <v>20</v>
      </c>
      <c r="N859">
        <v>514</v>
      </c>
      <c r="O859">
        <v>13</v>
      </c>
      <c r="P859">
        <v>30</v>
      </c>
      <c r="Q859">
        <v>0</v>
      </c>
      <c r="R859">
        <v>3</v>
      </c>
      <c r="S859">
        <v>4</v>
      </c>
      <c r="T859">
        <v>5</v>
      </c>
      <c r="U859">
        <v>3</v>
      </c>
      <c r="V859">
        <v>1</v>
      </c>
      <c r="W859">
        <v>0</v>
      </c>
      <c r="X859" t="s">
        <v>27</v>
      </c>
      <c r="Y859">
        <v>0</v>
      </c>
    </row>
    <row r="860" spans="2:25" x14ac:dyDescent="0.2">
      <c r="B860">
        <v>905</v>
      </c>
      <c r="C860">
        <v>1987</v>
      </c>
      <c r="D860" t="s">
        <v>23</v>
      </c>
      <c r="E860" t="s">
        <v>24</v>
      </c>
      <c r="F860" t="s">
        <v>1097</v>
      </c>
      <c r="H860">
        <v>1</v>
      </c>
      <c r="I860">
        <v>0</v>
      </c>
      <c r="J860" s="60" t="s">
        <v>386</v>
      </c>
      <c r="K860">
        <v>38</v>
      </c>
      <c r="L860">
        <v>7</v>
      </c>
      <c r="M860">
        <v>17</v>
      </c>
      <c r="N860">
        <v>18</v>
      </c>
      <c r="O860">
        <v>6</v>
      </c>
      <c r="P860">
        <v>10</v>
      </c>
      <c r="Q860">
        <v>26</v>
      </c>
      <c r="R860">
        <v>4</v>
      </c>
      <c r="S860">
        <v>4</v>
      </c>
      <c r="T860">
        <v>3</v>
      </c>
      <c r="U860">
        <v>8</v>
      </c>
      <c r="V860">
        <v>0</v>
      </c>
      <c r="W860">
        <v>0</v>
      </c>
      <c r="X860" t="s">
        <v>67</v>
      </c>
      <c r="Y860">
        <v>0</v>
      </c>
    </row>
    <row r="861" spans="2:25" x14ac:dyDescent="0.2">
      <c r="B861">
        <v>10858</v>
      </c>
      <c r="C861">
        <v>1976</v>
      </c>
      <c r="D861" t="s">
        <v>23</v>
      </c>
      <c r="E861" t="s">
        <v>36</v>
      </c>
      <c r="F861" t="s">
        <v>1098</v>
      </c>
      <c r="H861">
        <v>1</v>
      </c>
      <c r="I861">
        <v>1</v>
      </c>
      <c r="J861" s="61">
        <v>41526</v>
      </c>
      <c r="K861">
        <v>38</v>
      </c>
      <c r="L861">
        <v>355</v>
      </c>
      <c r="M861">
        <v>30</v>
      </c>
      <c r="N861">
        <v>177</v>
      </c>
      <c r="O861">
        <v>90</v>
      </c>
      <c r="P861">
        <v>138</v>
      </c>
      <c r="Q861">
        <v>30</v>
      </c>
      <c r="R861">
        <v>4</v>
      </c>
      <c r="S861">
        <v>9</v>
      </c>
      <c r="T861">
        <v>7</v>
      </c>
      <c r="U861">
        <v>5</v>
      </c>
      <c r="V861">
        <v>0</v>
      </c>
      <c r="W861">
        <v>0</v>
      </c>
      <c r="X861" t="s">
        <v>27</v>
      </c>
      <c r="Y861">
        <v>0</v>
      </c>
    </row>
    <row r="862" spans="2:25" x14ac:dyDescent="0.2">
      <c r="B862">
        <v>8925</v>
      </c>
      <c r="C862">
        <v>1966</v>
      </c>
      <c r="D862" t="s">
        <v>53</v>
      </c>
      <c r="E862" t="s">
        <v>32</v>
      </c>
      <c r="F862" t="s">
        <v>1099</v>
      </c>
      <c r="H862">
        <v>0</v>
      </c>
      <c r="I862">
        <v>1</v>
      </c>
      <c r="J862" s="61">
        <v>41340</v>
      </c>
      <c r="K862">
        <v>38</v>
      </c>
      <c r="L862">
        <v>512</v>
      </c>
      <c r="M862">
        <v>53</v>
      </c>
      <c r="N862">
        <v>98</v>
      </c>
      <c r="O862">
        <v>81</v>
      </c>
      <c r="P862">
        <v>179</v>
      </c>
      <c r="Q862">
        <v>89</v>
      </c>
      <c r="R862">
        <v>3</v>
      </c>
      <c r="S862">
        <v>8</v>
      </c>
      <c r="T862">
        <v>10</v>
      </c>
      <c r="U862">
        <v>5</v>
      </c>
      <c r="V862">
        <v>0</v>
      </c>
      <c r="W862">
        <v>0</v>
      </c>
      <c r="X862" t="s">
        <v>27</v>
      </c>
      <c r="Y862">
        <v>0</v>
      </c>
    </row>
    <row r="863" spans="2:25" x14ac:dyDescent="0.2">
      <c r="B863">
        <v>2499</v>
      </c>
      <c r="C863">
        <v>1959</v>
      </c>
      <c r="D863" t="s">
        <v>43</v>
      </c>
      <c r="E863" t="s">
        <v>28</v>
      </c>
      <c r="F863" t="s">
        <v>1100</v>
      </c>
      <c r="H863">
        <v>0</v>
      </c>
      <c r="I863">
        <v>1</v>
      </c>
      <c r="J863" s="61">
        <v>41430</v>
      </c>
      <c r="K863">
        <v>38</v>
      </c>
      <c r="L863">
        <v>204</v>
      </c>
      <c r="M863">
        <v>97</v>
      </c>
      <c r="N863">
        <v>97</v>
      </c>
      <c r="O863">
        <v>21</v>
      </c>
      <c r="P863">
        <v>118</v>
      </c>
      <c r="Q863">
        <v>26</v>
      </c>
      <c r="R863">
        <v>1</v>
      </c>
      <c r="S863">
        <v>5</v>
      </c>
      <c r="T863">
        <v>10</v>
      </c>
      <c r="U863">
        <v>4</v>
      </c>
      <c r="V863">
        <v>0</v>
      </c>
      <c r="W863">
        <v>0</v>
      </c>
      <c r="X863" t="s">
        <v>27</v>
      </c>
      <c r="Y863">
        <v>0</v>
      </c>
    </row>
    <row r="864" spans="2:25" x14ac:dyDescent="0.2">
      <c r="B864">
        <v>1109</v>
      </c>
      <c r="C864">
        <v>1983</v>
      </c>
      <c r="D864" t="s">
        <v>53</v>
      </c>
      <c r="E864" t="s">
        <v>36</v>
      </c>
      <c r="F864" t="s">
        <v>1101</v>
      </c>
      <c r="H864">
        <v>1</v>
      </c>
      <c r="I864">
        <v>0</v>
      </c>
      <c r="J864" s="60" t="s">
        <v>565</v>
      </c>
      <c r="K864">
        <v>38</v>
      </c>
      <c r="L864">
        <v>6</v>
      </c>
      <c r="M864">
        <v>0</v>
      </c>
      <c r="N864">
        <v>5</v>
      </c>
      <c r="O864">
        <v>0</v>
      </c>
      <c r="P864">
        <v>0</v>
      </c>
      <c r="Q864">
        <v>1</v>
      </c>
      <c r="R864">
        <v>1</v>
      </c>
      <c r="S864">
        <v>1</v>
      </c>
      <c r="T864">
        <v>2</v>
      </c>
      <c r="U864">
        <v>7</v>
      </c>
      <c r="V864">
        <v>0</v>
      </c>
      <c r="W864">
        <v>0</v>
      </c>
      <c r="X864" t="s">
        <v>27</v>
      </c>
      <c r="Y864">
        <v>0</v>
      </c>
    </row>
    <row r="865" spans="2:25" x14ac:dyDescent="0.2">
      <c r="B865">
        <v>326</v>
      </c>
      <c r="C865">
        <v>1974</v>
      </c>
      <c r="D865" t="s">
        <v>23</v>
      </c>
      <c r="E865" t="s">
        <v>32</v>
      </c>
      <c r="F865" t="s">
        <v>1102</v>
      </c>
      <c r="H865">
        <v>1</v>
      </c>
      <c r="I865">
        <v>1</v>
      </c>
      <c r="J865" s="60" t="s">
        <v>804</v>
      </c>
      <c r="K865">
        <v>38</v>
      </c>
      <c r="L865">
        <v>235</v>
      </c>
      <c r="M865">
        <v>6</v>
      </c>
      <c r="N865">
        <v>45</v>
      </c>
      <c r="O865">
        <v>8</v>
      </c>
      <c r="P865">
        <v>9</v>
      </c>
      <c r="Q865">
        <v>12</v>
      </c>
      <c r="R865">
        <v>4</v>
      </c>
      <c r="S865">
        <v>5</v>
      </c>
      <c r="T865">
        <v>6</v>
      </c>
      <c r="U865">
        <v>6</v>
      </c>
      <c r="V865">
        <v>0</v>
      </c>
      <c r="W865">
        <v>0</v>
      </c>
      <c r="X865" t="s">
        <v>50</v>
      </c>
      <c r="Y865">
        <v>0</v>
      </c>
    </row>
    <row r="866" spans="2:25" x14ac:dyDescent="0.2">
      <c r="B866">
        <v>10967</v>
      </c>
      <c r="C866">
        <v>1964</v>
      </c>
      <c r="D866" t="s">
        <v>23</v>
      </c>
      <c r="E866" t="s">
        <v>24</v>
      </c>
      <c r="F866" t="s">
        <v>1103</v>
      </c>
      <c r="H866">
        <v>1</v>
      </c>
      <c r="I866">
        <v>1</v>
      </c>
      <c r="J866" s="61">
        <v>41427</v>
      </c>
      <c r="K866">
        <v>38</v>
      </c>
      <c r="L866">
        <v>33</v>
      </c>
      <c r="M866">
        <v>6</v>
      </c>
      <c r="N866">
        <v>40</v>
      </c>
      <c r="O866">
        <v>3</v>
      </c>
      <c r="P866">
        <v>7</v>
      </c>
      <c r="Q866">
        <v>10</v>
      </c>
      <c r="R866">
        <v>3</v>
      </c>
      <c r="S866">
        <v>2</v>
      </c>
      <c r="T866">
        <v>4</v>
      </c>
      <c r="U866">
        <v>7</v>
      </c>
      <c r="V866">
        <v>0</v>
      </c>
      <c r="W866">
        <v>0</v>
      </c>
      <c r="X866" t="s">
        <v>67</v>
      </c>
      <c r="Y866">
        <v>0</v>
      </c>
    </row>
    <row r="867" spans="2:25" x14ac:dyDescent="0.2">
      <c r="B867">
        <v>5370</v>
      </c>
      <c r="C867">
        <v>1974</v>
      </c>
      <c r="D867" t="s">
        <v>40</v>
      </c>
      <c r="E867" t="s">
        <v>32</v>
      </c>
      <c r="F867" t="s">
        <v>1104</v>
      </c>
      <c r="H867">
        <v>1</v>
      </c>
      <c r="I867">
        <v>0</v>
      </c>
      <c r="J867" s="60" t="s">
        <v>263</v>
      </c>
      <c r="K867">
        <v>38</v>
      </c>
      <c r="L867">
        <v>239</v>
      </c>
      <c r="M867">
        <v>3</v>
      </c>
      <c r="N867">
        <v>141</v>
      </c>
      <c r="O867">
        <v>0</v>
      </c>
      <c r="P867">
        <v>7</v>
      </c>
      <c r="Q867">
        <v>23</v>
      </c>
      <c r="R867">
        <v>4</v>
      </c>
      <c r="S867">
        <v>7</v>
      </c>
      <c r="T867">
        <v>6</v>
      </c>
      <c r="U867">
        <v>8</v>
      </c>
      <c r="V867">
        <v>0</v>
      </c>
      <c r="W867">
        <v>0</v>
      </c>
      <c r="X867" t="s">
        <v>27</v>
      </c>
      <c r="Y867">
        <v>1</v>
      </c>
    </row>
    <row r="868" spans="2:25" x14ac:dyDescent="0.2">
      <c r="B868">
        <v>2098</v>
      </c>
      <c r="C868">
        <v>1970</v>
      </c>
      <c r="D868" t="s">
        <v>40</v>
      </c>
      <c r="E868" t="s">
        <v>32</v>
      </c>
      <c r="F868" t="s">
        <v>1105</v>
      </c>
      <c r="H868">
        <v>2</v>
      </c>
      <c r="I868">
        <v>0</v>
      </c>
      <c r="J868" s="61">
        <v>41487</v>
      </c>
      <c r="K868">
        <v>38</v>
      </c>
      <c r="L868">
        <v>11</v>
      </c>
      <c r="M868">
        <v>0</v>
      </c>
      <c r="N868">
        <v>5</v>
      </c>
      <c r="O868">
        <v>0</v>
      </c>
      <c r="P868">
        <v>0</v>
      </c>
      <c r="Q868">
        <v>1</v>
      </c>
      <c r="R868">
        <v>1</v>
      </c>
      <c r="S868">
        <v>1</v>
      </c>
      <c r="T868">
        <v>2</v>
      </c>
      <c r="U868">
        <v>8</v>
      </c>
      <c r="V868">
        <v>0</v>
      </c>
      <c r="W868">
        <v>0</v>
      </c>
      <c r="X868" t="s">
        <v>27</v>
      </c>
      <c r="Y868">
        <v>0</v>
      </c>
    </row>
    <row r="869" spans="2:25" x14ac:dyDescent="0.2">
      <c r="B869">
        <v>1773</v>
      </c>
      <c r="C869">
        <v>1979</v>
      </c>
      <c r="D869" t="s">
        <v>43</v>
      </c>
      <c r="E869" t="s">
        <v>32</v>
      </c>
      <c r="F869" t="s">
        <v>1106</v>
      </c>
      <c r="H869">
        <v>0</v>
      </c>
      <c r="I869">
        <v>0</v>
      </c>
      <c r="J869" s="61">
        <v>41011</v>
      </c>
      <c r="K869">
        <v>38</v>
      </c>
      <c r="L869">
        <v>5</v>
      </c>
      <c r="M869">
        <v>6</v>
      </c>
      <c r="N869">
        <v>15</v>
      </c>
      <c r="O869">
        <v>11</v>
      </c>
      <c r="P869">
        <v>7</v>
      </c>
      <c r="Q869">
        <v>13</v>
      </c>
      <c r="R869">
        <v>1</v>
      </c>
      <c r="S869">
        <v>2</v>
      </c>
      <c r="T869">
        <v>3</v>
      </c>
      <c r="U869">
        <v>9</v>
      </c>
      <c r="V869">
        <v>0</v>
      </c>
      <c r="W869">
        <v>0</v>
      </c>
      <c r="X869" t="s">
        <v>67</v>
      </c>
      <c r="Y869">
        <v>0</v>
      </c>
    </row>
    <row r="870" spans="2:25" x14ac:dyDescent="0.2">
      <c r="B870">
        <v>5036</v>
      </c>
      <c r="C870">
        <v>1985</v>
      </c>
      <c r="D870" t="s">
        <v>40</v>
      </c>
      <c r="E870" t="s">
        <v>28</v>
      </c>
      <c r="F870" t="s">
        <v>1107</v>
      </c>
      <c r="H870">
        <v>1</v>
      </c>
      <c r="I870">
        <v>0</v>
      </c>
      <c r="J870" s="60" t="s">
        <v>598</v>
      </c>
      <c r="K870">
        <v>38</v>
      </c>
      <c r="L870">
        <v>252</v>
      </c>
      <c r="M870">
        <v>3</v>
      </c>
      <c r="N870">
        <v>42</v>
      </c>
      <c r="O870">
        <v>4</v>
      </c>
      <c r="P870">
        <v>3</v>
      </c>
      <c r="Q870">
        <v>102</v>
      </c>
      <c r="R870">
        <v>2</v>
      </c>
      <c r="S870">
        <v>4</v>
      </c>
      <c r="T870">
        <v>3</v>
      </c>
      <c r="U870">
        <v>6</v>
      </c>
      <c r="V870">
        <v>0</v>
      </c>
      <c r="W870">
        <v>0</v>
      </c>
      <c r="X870" t="s">
        <v>27</v>
      </c>
      <c r="Y870">
        <v>0</v>
      </c>
    </row>
    <row r="871" spans="2:25" x14ac:dyDescent="0.2">
      <c r="B871">
        <v>4856</v>
      </c>
      <c r="C871">
        <v>1958</v>
      </c>
      <c r="D871" t="s">
        <v>43</v>
      </c>
      <c r="E871" t="s">
        <v>32</v>
      </c>
      <c r="F871" t="s">
        <v>1108</v>
      </c>
      <c r="H871">
        <v>0</v>
      </c>
      <c r="I871">
        <v>0</v>
      </c>
      <c r="J871" s="61">
        <v>41071</v>
      </c>
      <c r="K871">
        <v>38</v>
      </c>
      <c r="L871">
        <v>556</v>
      </c>
      <c r="M871">
        <v>54</v>
      </c>
      <c r="N871">
        <v>845</v>
      </c>
      <c r="O871">
        <v>202</v>
      </c>
      <c r="P871">
        <v>133</v>
      </c>
      <c r="Q871">
        <v>63</v>
      </c>
      <c r="R871">
        <v>1</v>
      </c>
      <c r="S871">
        <v>7</v>
      </c>
      <c r="T871">
        <v>10</v>
      </c>
      <c r="U871">
        <v>3</v>
      </c>
      <c r="V871">
        <v>0</v>
      </c>
      <c r="W871">
        <v>0</v>
      </c>
      <c r="X871" t="s">
        <v>50</v>
      </c>
      <c r="Y871">
        <v>2</v>
      </c>
    </row>
    <row r="872" spans="2:25" x14ac:dyDescent="0.2">
      <c r="B872">
        <v>8722</v>
      </c>
      <c r="C872">
        <v>1958</v>
      </c>
      <c r="D872" t="s">
        <v>43</v>
      </c>
      <c r="E872" t="s">
        <v>32</v>
      </c>
      <c r="F872" t="s">
        <v>1108</v>
      </c>
      <c r="H872">
        <v>0</v>
      </c>
      <c r="I872">
        <v>0</v>
      </c>
      <c r="J872" s="61">
        <v>41071</v>
      </c>
      <c r="K872">
        <v>38</v>
      </c>
      <c r="L872">
        <v>556</v>
      </c>
      <c r="M872">
        <v>54</v>
      </c>
      <c r="N872">
        <v>845</v>
      </c>
      <c r="O872">
        <v>202</v>
      </c>
      <c r="P872">
        <v>133</v>
      </c>
      <c r="Q872">
        <v>63</v>
      </c>
      <c r="R872">
        <v>1</v>
      </c>
      <c r="S872">
        <v>7</v>
      </c>
      <c r="T872">
        <v>10</v>
      </c>
      <c r="U872">
        <v>3</v>
      </c>
      <c r="V872">
        <v>1</v>
      </c>
      <c r="W872">
        <v>0</v>
      </c>
      <c r="X872" t="s">
        <v>31</v>
      </c>
      <c r="Y872">
        <v>2</v>
      </c>
    </row>
    <row r="873" spans="2:25" x14ac:dyDescent="0.2">
      <c r="B873">
        <v>2156</v>
      </c>
      <c r="C873">
        <v>1956</v>
      </c>
      <c r="D873" t="s">
        <v>40</v>
      </c>
      <c r="E873" t="s">
        <v>32</v>
      </c>
      <c r="F873" t="s">
        <v>1109</v>
      </c>
      <c r="H873">
        <v>1</v>
      </c>
      <c r="I873">
        <v>1</v>
      </c>
      <c r="J873" s="61">
        <v>40979</v>
      </c>
      <c r="K873">
        <v>38</v>
      </c>
      <c r="L873">
        <v>27</v>
      </c>
      <c r="M873">
        <v>0</v>
      </c>
      <c r="N873">
        <v>10</v>
      </c>
      <c r="O873">
        <v>0</v>
      </c>
      <c r="P873">
        <v>0</v>
      </c>
      <c r="Q873">
        <v>4</v>
      </c>
      <c r="R873">
        <v>4</v>
      </c>
      <c r="S873">
        <v>2</v>
      </c>
      <c r="T873">
        <v>4</v>
      </c>
      <c r="U873">
        <v>5</v>
      </c>
      <c r="V873">
        <v>0</v>
      </c>
      <c r="W873">
        <v>0</v>
      </c>
      <c r="X873" t="s">
        <v>27</v>
      </c>
      <c r="Y873">
        <v>0</v>
      </c>
    </row>
    <row r="874" spans="2:25" x14ac:dyDescent="0.2">
      <c r="B874">
        <v>2569</v>
      </c>
      <c r="C874">
        <v>1988</v>
      </c>
      <c r="D874" t="s">
        <v>23</v>
      </c>
      <c r="E874" t="s">
        <v>32</v>
      </c>
      <c r="F874" t="s">
        <v>1110</v>
      </c>
      <c r="H874">
        <v>0</v>
      </c>
      <c r="I874">
        <v>0</v>
      </c>
      <c r="J874" s="61">
        <v>41192</v>
      </c>
      <c r="K874">
        <v>38</v>
      </c>
      <c r="L874">
        <v>3</v>
      </c>
      <c r="M874">
        <v>14</v>
      </c>
      <c r="N874">
        <v>17</v>
      </c>
      <c r="O874">
        <v>6</v>
      </c>
      <c r="P874">
        <v>1</v>
      </c>
      <c r="Q874">
        <v>5</v>
      </c>
      <c r="R874">
        <v>1</v>
      </c>
      <c r="S874">
        <v>1</v>
      </c>
      <c r="T874">
        <v>3</v>
      </c>
      <c r="U874">
        <v>8</v>
      </c>
      <c r="V874">
        <v>0</v>
      </c>
      <c r="W874">
        <v>0</v>
      </c>
      <c r="X874" t="s">
        <v>35</v>
      </c>
      <c r="Y874">
        <v>0</v>
      </c>
    </row>
    <row r="875" spans="2:25" x14ac:dyDescent="0.2">
      <c r="B875">
        <v>10151</v>
      </c>
      <c r="C875">
        <v>1961</v>
      </c>
      <c r="D875" t="s">
        <v>23</v>
      </c>
      <c r="E875" t="s">
        <v>24</v>
      </c>
      <c r="F875" t="s">
        <v>1111</v>
      </c>
      <c r="H875">
        <v>0</v>
      </c>
      <c r="I875">
        <v>2</v>
      </c>
      <c r="J875" s="61">
        <v>41252</v>
      </c>
      <c r="K875">
        <v>38</v>
      </c>
      <c r="L875">
        <v>317</v>
      </c>
      <c r="M875">
        <v>46</v>
      </c>
      <c r="N875">
        <v>247</v>
      </c>
      <c r="O875">
        <v>151</v>
      </c>
      <c r="P875">
        <v>46</v>
      </c>
      <c r="Q875">
        <v>139</v>
      </c>
      <c r="R875">
        <v>1</v>
      </c>
      <c r="S875">
        <v>4</v>
      </c>
      <c r="T875">
        <v>12</v>
      </c>
      <c r="U875">
        <v>3</v>
      </c>
      <c r="V875">
        <v>0</v>
      </c>
      <c r="W875">
        <v>0</v>
      </c>
      <c r="X875" t="s">
        <v>27</v>
      </c>
      <c r="Y875">
        <v>0</v>
      </c>
    </row>
    <row r="876" spans="2:25" x14ac:dyDescent="0.2">
      <c r="B876">
        <v>10473</v>
      </c>
      <c r="C876">
        <v>1957</v>
      </c>
      <c r="D876" t="s">
        <v>40</v>
      </c>
      <c r="E876" t="s">
        <v>55</v>
      </c>
      <c r="F876" t="s">
        <v>1112</v>
      </c>
      <c r="H876">
        <v>0</v>
      </c>
      <c r="I876">
        <v>1</v>
      </c>
      <c r="J876" s="61">
        <v>41191</v>
      </c>
      <c r="K876">
        <v>38</v>
      </c>
      <c r="L876">
        <v>158</v>
      </c>
      <c r="M876">
        <v>19</v>
      </c>
      <c r="N876">
        <v>288</v>
      </c>
      <c r="O876">
        <v>25</v>
      </c>
      <c r="P876">
        <v>0</v>
      </c>
      <c r="Q876">
        <v>38</v>
      </c>
      <c r="R876">
        <v>1</v>
      </c>
      <c r="S876">
        <v>6</v>
      </c>
      <c r="T876">
        <v>9</v>
      </c>
      <c r="U876">
        <v>7</v>
      </c>
      <c r="V876">
        <v>1</v>
      </c>
      <c r="W876">
        <v>0</v>
      </c>
      <c r="X876" t="s">
        <v>27</v>
      </c>
      <c r="Y876">
        <v>2</v>
      </c>
    </row>
    <row r="877" spans="2:25" x14ac:dyDescent="0.2">
      <c r="B877">
        <v>7079</v>
      </c>
      <c r="C877">
        <v>1963</v>
      </c>
      <c r="D877" t="s">
        <v>23</v>
      </c>
      <c r="E877" t="s">
        <v>24</v>
      </c>
      <c r="F877" t="s">
        <v>1113</v>
      </c>
      <c r="H877">
        <v>0</v>
      </c>
      <c r="I877">
        <v>1</v>
      </c>
      <c r="J877" s="61">
        <v>41130</v>
      </c>
      <c r="K877">
        <v>38</v>
      </c>
      <c r="L877">
        <v>897</v>
      </c>
      <c r="M877">
        <v>23</v>
      </c>
      <c r="N877">
        <v>207</v>
      </c>
      <c r="O877">
        <v>15</v>
      </c>
      <c r="P877">
        <v>11</v>
      </c>
      <c r="Q877">
        <v>92</v>
      </c>
      <c r="R877">
        <v>5</v>
      </c>
      <c r="S877">
        <v>9</v>
      </c>
      <c r="T877">
        <v>12</v>
      </c>
      <c r="U877">
        <v>6</v>
      </c>
      <c r="V877">
        <v>0</v>
      </c>
      <c r="W877">
        <v>0</v>
      </c>
      <c r="X877" t="s">
        <v>67</v>
      </c>
      <c r="Y877">
        <v>0</v>
      </c>
    </row>
    <row r="878" spans="2:25" x14ac:dyDescent="0.2">
      <c r="B878">
        <v>6875</v>
      </c>
      <c r="C878">
        <v>1966</v>
      </c>
      <c r="D878" t="s">
        <v>40</v>
      </c>
      <c r="E878" t="s">
        <v>36</v>
      </c>
      <c r="F878" t="s">
        <v>1114</v>
      </c>
      <c r="H878">
        <v>0</v>
      </c>
      <c r="I878">
        <v>0</v>
      </c>
      <c r="J878" s="60" t="s">
        <v>1115</v>
      </c>
      <c r="K878">
        <v>38</v>
      </c>
      <c r="L878">
        <v>167</v>
      </c>
      <c r="M878">
        <v>13</v>
      </c>
      <c r="N878">
        <v>180</v>
      </c>
      <c r="O878">
        <v>86</v>
      </c>
      <c r="P878">
        <v>13</v>
      </c>
      <c r="Q878">
        <v>70</v>
      </c>
      <c r="R878">
        <v>2</v>
      </c>
      <c r="S878">
        <v>7</v>
      </c>
      <c r="T878">
        <v>5</v>
      </c>
      <c r="U878">
        <v>8</v>
      </c>
      <c r="V878">
        <v>0</v>
      </c>
      <c r="W878">
        <v>0</v>
      </c>
      <c r="X878" t="s">
        <v>31</v>
      </c>
      <c r="Y878">
        <v>0</v>
      </c>
    </row>
    <row r="879" spans="2:25" x14ac:dyDescent="0.2">
      <c r="B879">
        <v>6728</v>
      </c>
      <c r="C879">
        <v>1986</v>
      </c>
      <c r="D879" t="s">
        <v>23</v>
      </c>
      <c r="E879" t="s">
        <v>36</v>
      </c>
      <c r="F879" t="s">
        <v>1116</v>
      </c>
      <c r="H879">
        <v>1</v>
      </c>
      <c r="I879">
        <v>0</v>
      </c>
      <c r="J879" s="60" t="s">
        <v>1020</v>
      </c>
      <c r="K879">
        <v>38</v>
      </c>
      <c r="L879">
        <v>16</v>
      </c>
      <c r="M879">
        <v>0</v>
      </c>
      <c r="N879">
        <v>17</v>
      </c>
      <c r="O879">
        <v>6</v>
      </c>
      <c r="P879">
        <v>3</v>
      </c>
      <c r="Q879">
        <v>6</v>
      </c>
      <c r="R879">
        <v>2</v>
      </c>
      <c r="S879">
        <v>1</v>
      </c>
      <c r="T879">
        <v>3</v>
      </c>
      <c r="U879">
        <v>9</v>
      </c>
      <c r="V879">
        <v>0</v>
      </c>
      <c r="W879">
        <v>0</v>
      </c>
      <c r="X879" t="s">
        <v>27</v>
      </c>
      <c r="Y879">
        <v>0</v>
      </c>
    </row>
    <row r="880" spans="2:25" x14ac:dyDescent="0.2">
      <c r="B880">
        <v>2471</v>
      </c>
      <c r="C880">
        <v>1966</v>
      </c>
      <c r="D880" t="s">
        <v>23</v>
      </c>
      <c r="E880" t="s">
        <v>32</v>
      </c>
      <c r="F880" t="s">
        <v>1117</v>
      </c>
      <c r="H880">
        <v>0</v>
      </c>
      <c r="I880">
        <v>0</v>
      </c>
      <c r="J880" s="60" t="s">
        <v>999</v>
      </c>
      <c r="K880">
        <v>39</v>
      </c>
      <c r="L880">
        <v>48</v>
      </c>
      <c r="M880">
        <v>58</v>
      </c>
      <c r="N880">
        <v>68</v>
      </c>
      <c r="O880">
        <v>16</v>
      </c>
      <c r="P880">
        <v>66</v>
      </c>
      <c r="Q880">
        <v>43</v>
      </c>
      <c r="R880">
        <v>1</v>
      </c>
      <c r="S880">
        <v>3</v>
      </c>
      <c r="T880">
        <v>6</v>
      </c>
      <c r="U880">
        <v>2</v>
      </c>
      <c r="V880">
        <v>0</v>
      </c>
      <c r="W880">
        <v>0</v>
      </c>
      <c r="X880" t="s">
        <v>67</v>
      </c>
      <c r="Y880">
        <v>0</v>
      </c>
    </row>
    <row r="881" spans="2:25" x14ac:dyDescent="0.2">
      <c r="B881">
        <v>49</v>
      </c>
      <c r="C881">
        <v>1971</v>
      </c>
      <c r="D881" t="s">
        <v>23</v>
      </c>
      <c r="E881" t="s">
        <v>28</v>
      </c>
      <c r="F881" t="s">
        <v>1118</v>
      </c>
      <c r="H881">
        <v>1</v>
      </c>
      <c r="I881">
        <v>0</v>
      </c>
      <c r="J881" s="61">
        <v>41948</v>
      </c>
      <c r="K881">
        <v>39</v>
      </c>
      <c r="L881">
        <v>2</v>
      </c>
      <c r="M881">
        <v>3</v>
      </c>
      <c r="N881">
        <v>6</v>
      </c>
      <c r="O881">
        <v>4</v>
      </c>
      <c r="P881">
        <v>1</v>
      </c>
      <c r="Q881">
        <v>9</v>
      </c>
      <c r="R881">
        <v>1</v>
      </c>
      <c r="S881">
        <v>1</v>
      </c>
      <c r="T881">
        <v>2</v>
      </c>
      <c r="U881">
        <v>7</v>
      </c>
      <c r="V881">
        <v>0</v>
      </c>
      <c r="W881">
        <v>0</v>
      </c>
      <c r="X881" t="s">
        <v>31</v>
      </c>
      <c r="Y881">
        <v>0</v>
      </c>
    </row>
    <row r="882" spans="2:25" x14ac:dyDescent="0.2">
      <c r="B882">
        <v>4973</v>
      </c>
      <c r="C882">
        <v>1971</v>
      </c>
      <c r="D882" t="s">
        <v>23</v>
      </c>
      <c r="E882" t="s">
        <v>28</v>
      </c>
      <c r="F882" t="s">
        <v>1118</v>
      </c>
      <c r="H882">
        <v>1</v>
      </c>
      <c r="I882">
        <v>0</v>
      </c>
      <c r="J882" s="61">
        <v>41948</v>
      </c>
      <c r="K882">
        <v>39</v>
      </c>
      <c r="L882">
        <v>2</v>
      </c>
      <c r="M882">
        <v>3</v>
      </c>
      <c r="N882">
        <v>6</v>
      </c>
      <c r="O882">
        <v>4</v>
      </c>
      <c r="P882">
        <v>1</v>
      </c>
      <c r="Q882">
        <v>9</v>
      </c>
      <c r="R882">
        <v>1</v>
      </c>
      <c r="S882">
        <v>1</v>
      </c>
      <c r="T882">
        <v>2</v>
      </c>
      <c r="U882">
        <v>7</v>
      </c>
      <c r="V882">
        <v>0</v>
      </c>
      <c r="W882">
        <v>0</v>
      </c>
      <c r="X882" t="s">
        <v>31</v>
      </c>
      <c r="Y882">
        <v>0</v>
      </c>
    </row>
    <row r="883" spans="2:25" x14ac:dyDescent="0.2">
      <c r="B883">
        <v>6387</v>
      </c>
      <c r="C883">
        <v>1977</v>
      </c>
      <c r="D883" t="s">
        <v>40</v>
      </c>
      <c r="E883" t="s">
        <v>36</v>
      </c>
      <c r="F883" t="s">
        <v>1119</v>
      </c>
      <c r="H883">
        <v>1</v>
      </c>
      <c r="I883">
        <v>1</v>
      </c>
      <c r="J883" s="61">
        <v>41856</v>
      </c>
      <c r="K883">
        <v>39</v>
      </c>
      <c r="L883">
        <v>42</v>
      </c>
      <c r="M883">
        <v>0</v>
      </c>
      <c r="N883">
        <v>17</v>
      </c>
      <c r="O883">
        <v>0</v>
      </c>
      <c r="P883">
        <v>0</v>
      </c>
      <c r="Q883">
        <v>18</v>
      </c>
      <c r="R883">
        <v>3</v>
      </c>
      <c r="S883">
        <v>2</v>
      </c>
      <c r="T883">
        <v>3</v>
      </c>
      <c r="U883">
        <v>5</v>
      </c>
      <c r="V883">
        <v>0</v>
      </c>
      <c r="W883">
        <v>0</v>
      </c>
      <c r="X883" t="s">
        <v>67</v>
      </c>
      <c r="Y883">
        <v>1</v>
      </c>
    </row>
    <row r="884" spans="2:25" x14ac:dyDescent="0.2">
      <c r="B884">
        <v>5866</v>
      </c>
      <c r="C884">
        <v>1975</v>
      </c>
      <c r="D884" t="s">
        <v>23</v>
      </c>
      <c r="E884" t="s">
        <v>36</v>
      </c>
      <c r="F884" t="s">
        <v>1120</v>
      </c>
      <c r="H884">
        <v>1</v>
      </c>
      <c r="I884">
        <v>0</v>
      </c>
      <c r="J884" s="60" t="s">
        <v>505</v>
      </c>
      <c r="K884">
        <v>39</v>
      </c>
      <c r="L884">
        <v>97</v>
      </c>
      <c r="M884">
        <v>3</v>
      </c>
      <c r="N884">
        <v>66</v>
      </c>
      <c r="O884">
        <v>12</v>
      </c>
      <c r="P884">
        <v>7</v>
      </c>
      <c r="Q884">
        <v>34</v>
      </c>
      <c r="R884">
        <v>3</v>
      </c>
      <c r="S884">
        <v>4</v>
      </c>
      <c r="T884">
        <v>4</v>
      </c>
      <c r="U884">
        <v>7</v>
      </c>
      <c r="V884">
        <v>0</v>
      </c>
      <c r="W884">
        <v>0</v>
      </c>
      <c r="X884" t="s">
        <v>27</v>
      </c>
      <c r="Y884">
        <v>0</v>
      </c>
    </row>
    <row r="885" spans="2:25" x14ac:dyDescent="0.2">
      <c r="B885">
        <v>8523</v>
      </c>
      <c r="C885">
        <v>1969</v>
      </c>
      <c r="D885" t="s">
        <v>23</v>
      </c>
      <c r="E885" t="s">
        <v>32</v>
      </c>
      <c r="F885" t="s">
        <v>1121</v>
      </c>
      <c r="H885">
        <v>1</v>
      </c>
      <c r="I885">
        <v>0</v>
      </c>
      <c r="J885" s="60" t="s">
        <v>957</v>
      </c>
      <c r="K885">
        <v>39</v>
      </c>
      <c r="L885">
        <v>24</v>
      </c>
      <c r="M885">
        <v>1</v>
      </c>
      <c r="N885">
        <v>16</v>
      </c>
      <c r="O885">
        <v>12</v>
      </c>
      <c r="P885">
        <v>2</v>
      </c>
      <c r="Q885">
        <v>5</v>
      </c>
      <c r="R885">
        <v>3</v>
      </c>
      <c r="S885">
        <v>4</v>
      </c>
      <c r="T885">
        <v>3</v>
      </c>
      <c r="U885">
        <v>8</v>
      </c>
      <c r="V885">
        <v>0</v>
      </c>
      <c r="W885">
        <v>0</v>
      </c>
      <c r="X885" t="s">
        <v>31</v>
      </c>
      <c r="Y885">
        <v>0</v>
      </c>
    </row>
    <row r="886" spans="2:25" x14ac:dyDescent="0.2">
      <c r="B886">
        <v>7901</v>
      </c>
      <c r="C886">
        <v>1972</v>
      </c>
      <c r="D886" t="s">
        <v>53</v>
      </c>
      <c r="E886" t="s">
        <v>32</v>
      </c>
      <c r="F886" t="s">
        <v>1122</v>
      </c>
      <c r="H886">
        <v>0</v>
      </c>
      <c r="I886">
        <v>1</v>
      </c>
      <c r="J886" s="61">
        <v>41436</v>
      </c>
      <c r="K886">
        <v>39</v>
      </c>
      <c r="L886">
        <v>9</v>
      </c>
      <c r="M886">
        <v>1</v>
      </c>
      <c r="N886">
        <v>5</v>
      </c>
      <c r="O886">
        <v>2</v>
      </c>
      <c r="P886">
        <v>1</v>
      </c>
      <c r="Q886">
        <v>4</v>
      </c>
      <c r="R886">
        <v>1</v>
      </c>
      <c r="S886">
        <v>0</v>
      </c>
      <c r="T886">
        <v>3</v>
      </c>
      <c r="U886">
        <v>4</v>
      </c>
      <c r="V886">
        <v>0</v>
      </c>
      <c r="W886">
        <v>0</v>
      </c>
      <c r="X886" t="s">
        <v>38</v>
      </c>
      <c r="Y886">
        <v>0</v>
      </c>
    </row>
    <row r="887" spans="2:25" x14ac:dyDescent="0.2">
      <c r="B887">
        <v>898</v>
      </c>
      <c r="C887">
        <v>1987</v>
      </c>
      <c r="D887" t="s">
        <v>23</v>
      </c>
      <c r="E887" t="s">
        <v>32</v>
      </c>
      <c r="F887" t="s">
        <v>1123</v>
      </c>
      <c r="H887">
        <v>1</v>
      </c>
      <c r="I887">
        <v>0</v>
      </c>
      <c r="J887" s="60" t="s">
        <v>423</v>
      </c>
      <c r="K887">
        <v>39</v>
      </c>
      <c r="L887">
        <v>38</v>
      </c>
      <c r="M887">
        <v>15</v>
      </c>
      <c r="N887">
        <v>54</v>
      </c>
      <c r="O887">
        <v>3</v>
      </c>
      <c r="P887">
        <v>8</v>
      </c>
      <c r="Q887">
        <v>29</v>
      </c>
      <c r="R887">
        <v>3</v>
      </c>
      <c r="S887">
        <v>3</v>
      </c>
      <c r="T887">
        <v>4</v>
      </c>
      <c r="U887">
        <v>8</v>
      </c>
      <c r="V887">
        <v>0</v>
      </c>
      <c r="W887">
        <v>0</v>
      </c>
      <c r="X887" t="s">
        <v>27</v>
      </c>
      <c r="Y887">
        <v>0</v>
      </c>
    </row>
    <row r="888" spans="2:25" x14ac:dyDescent="0.2">
      <c r="B888">
        <v>10242</v>
      </c>
      <c r="C888">
        <v>1967</v>
      </c>
      <c r="D888" t="s">
        <v>40</v>
      </c>
      <c r="E888" t="s">
        <v>36</v>
      </c>
      <c r="F888" t="s">
        <v>1124</v>
      </c>
      <c r="H888">
        <v>1</v>
      </c>
      <c r="I888">
        <v>1</v>
      </c>
      <c r="J888" s="60" t="s">
        <v>853</v>
      </c>
      <c r="K888">
        <v>39</v>
      </c>
      <c r="L888">
        <v>56</v>
      </c>
      <c r="M888">
        <v>0</v>
      </c>
      <c r="N888">
        <v>11</v>
      </c>
      <c r="O888">
        <v>0</v>
      </c>
      <c r="P888">
        <v>0</v>
      </c>
      <c r="Q888">
        <v>8</v>
      </c>
      <c r="R888">
        <v>2</v>
      </c>
      <c r="S888">
        <v>2</v>
      </c>
      <c r="T888">
        <v>4</v>
      </c>
      <c r="U888">
        <v>5</v>
      </c>
      <c r="V888">
        <v>0</v>
      </c>
      <c r="W888">
        <v>0</v>
      </c>
      <c r="X888" t="s">
        <v>27</v>
      </c>
      <c r="Y888">
        <v>0</v>
      </c>
    </row>
    <row r="889" spans="2:25" x14ac:dyDescent="0.2">
      <c r="B889">
        <v>5835</v>
      </c>
      <c r="C889">
        <v>1977</v>
      </c>
      <c r="D889" t="s">
        <v>40</v>
      </c>
      <c r="E889" t="s">
        <v>24</v>
      </c>
      <c r="F889" t="s">
        <v>1125</v>
      </c>
      <c r="H889">
        <v>1</v>
      </c>
      <c r="I889">
        <v>0</v>
      </c>
      <c r="J889" s="61">
        <v>41312</v>
      </c>
      <c r="K889">
        <v>39</v>
      </c>
      <c r="L889">
        <v>21</v>
      </c>
      <c r="M889">
        <v>2</v>
      </c>
      <c r="N889">
        <v>28</v>
      </c>
      <c r="O889">
        <v>3</v>
      </c>
      <c r="P889">
        <v>2</v>
      </c>
      <c r="Q889">
        <v>9</v>
      </c>
      <c r="R889">
        <v>3</v>
      </c>
      <c r="S889">
        <v>2</v>
      </c>
      <c r="T889">
        <v>4</v>
      </c>
      <c r="U889">
        <v>8</v>
      </c>
      <c r="V889">
        <v>0</v>
      </c>
      <c r="W889">
        <v>0</v>
      </c>
      <c r="X889" t="s">
        <v>27</v>
      </c>
      <c r="Y889">
        <v>0</v>
      </c>
    </row>
    <row r="890" spans="2:25" x14ac:dyDescent="0.2">
      <c r="B890">
        <v>6919</v>
      </c>
      <c r="C890">
        <v>1979</v>
      </c>
      <c r="D890" t="s">
        <v>43</v>
      </c>
      <c r="E890" t="s">
        <v>32</v>
      </c>
      <c r="F890" t="s">
        <v>1126</v>
      </c>
      <c r="H890">
        <v>1</v>
      </c>
      <c r="I890">
        <v>0</v>
      </c>
      <c r="J890" s="61">
        <v>41370</v>
      </c>
      <c r="K890">
        <v>39</v>
      </c>
      <c r="L890">
        <v>4</v>
      </c>
      <c r="M890">
        <v>7</v>
      </c>
      <c r="N890">
        <v>15</v>
      </c>
      <c r="O890">
        <v>13</v>
      </c>
      <c r="P890">
        <v>9</v>
      </c>
      <c r="Q890">
        <v>15</v>
      </c>
      <c r="R890">
        <v>3</v>
      </c>
      <c r="S890">
        <v>2</v>
      </c>
      <c r="T890">
        <v>3</v>
      </c>
      <c r="U890">
        <v>6</v>
      </c>
      <c r="V890">
        <v>0</v>
      </c>
      <c r="W890">
        <v>0</v>
      </c>
      <c r="X890" t="s">
        <v>27</v>
      </c>
      <c r="Y890">
        <v>0</v>
      </c>
    </row>
    <row r="891" spans="2:25" x14ac:dyDescent="0.2">
      <c r="B891">
        <v>6197</v>
      </c>
      <c r="C891">
        <v>1963</v>
      </c>
      <c r="D891" t="s">
        <v>40</v>
      </c>
      <c r="E891" t="s">
        <v>28</v>
      </c>
      <c r="F891" t="s">
        <v>1127</v>
      </c>
      <c r="H891">
        <v>1</v>
      </c>
      <c r="I891">
        <v>1</v>
      </c>
      <c r="J891" s="60" t="s">
        <v>98</v>
      </c>
      <c r="K891">
        <v>39</v>
      </c>
      <c r="L891">
        <v>37</v>
      </c>
      <c r="M891">
        <v>0</v>
      </c>
      <c r="N891">
        <v>17</v>
      </c>
      <c r="O891">
        <v>0</v>
      </c>
      <c r="P891">
        <v>0</v>
      </c>
      <c r="Q891">
        <v>3</v>
      </c>
      <c r="R891">
        <v>3</v>
      </c>
      <c r="S891">
        <v>3</v>
      </c>
      <c r="T891">
        <v>3</v>
      </c>
      <c r="U891">
        <v>9</v>
      </c>
      <c r="V891">
        <v>0</v>
      </c>
      <c r="W891">
        <v>0</v>
      </c>
      <c r="X891" t="s">
        <v>27</v>
      </c>
      <c r="Y891">
        <v>0</v>
      </c>
    </row>
    <row r="892" spans="2:25" x14ac:dyDescent="0.2">
      <c r="B892">
        <v>4201</v>
      </c>
      <c r="C892">
        <v>1963</v>
      </c>
      <c r="D892" t="s">
        <v>23</v>
      </c>
      <c r="E892" t="s">
        <v>28</v>
      </c>
      <c r="F892" t="s">
        <v>1128</v>
      </c>
      <c r="H892">
        <v>0</v>
      </c>
      <c r="I892">
        <v>1</v>
      </c>
      <c r="J892" s="61">
        <v>41336</v>
      </c>
      <c r="K892">
        <v>39</v>
      </c>
      <c r="L892">
        <v>229</v>
      </c>
      <c r="M892">
        <v>7</v>
      </c>
      <c r="N892">
        <v>137</v>
      </c>
      <c r="O892">
        <v>4</v>
      </c>
      <c r="P892">
        <v>0</v>
      </c>
      <c r="Q892">
        <v>91</v>
      </c>
      <c r="R892">
        <v>5</v>
      </c>
      <c r="S892">
        <v>4</v>
      </c>
      <c r="T892">
        <v>8</v>
      </c>
      <c r="U892">
        <v>5</v>
      </c>
      <c r="V892">
        <v>0</v>
      </c>
      <c r="W892">
        <v>0</v>
      </c>
      <c r="X892" t="s">
        <v>50</v>
      </c>
      <c r="Y892">
        <v>0</v>
      </c>
    </row>
    <row r="893" spans="2:25" x14ac:dyDescent="0.2">
      <c r="B893">
        <v>5092</v>
      </c>
      <c r="C893">
        <v>1950</v>
      </c>
      <c r="D893" t="s">
        <v>40</v>
      </c>
      <c r="E893" t="s">
        <v>55</v>
      </c>
      <c r="F893" t="s">
        <v>1129</v>
      </c>
      <c r="H893">
        <v>0</v>
      </c>
      <c r="I893">
        <v>1</v>
      </c>
      <c r="J893" s="61">
        <v>41610</v>
      </c>
      <c r="K893">
        <v>39</v>
      </c>
      <c r="L893">
        <v>380</v>
      </c>
      <c r="M893">
        <v>0</v>
      </c>
      <c r="N893">
        <v>47</v>
      </c>
      <c r="O893">
        <v>6</v>
      </c>
      <c r="P893">
        <v>0</v>
      </c>
      <c r="Q893">
        <v>34</v>
      </c>
      <c r="R893">
        <v>4</v>
      </c>
      <c r="S893">
        <v>7</v>
      </c>
      <c r="T893">
        <v>7</v>
      </c>
      <c r="U893">
        <v>8</v>
      </c>
      <c r="V893">
        <v>1</v>
      </c>
      <c r="W893">
        <v>0</v>
      </c>
      <c r="X893" t="s">
        <v>27</v>
      </c>
      <c r="Y893">
        <v>1</v>
      </c>
    </row>
    <row r="894" spans="2:25" x14ac:dyDescent="0.2">
      <c r="B894">
        <v>6566</v>
      </c>
      <c r="C894">
        <v>1955</v>
      </c>
      <c r="D894" t="s">
        <v>40</v>
      </c>
      <c r="E894" t="s">
        <v>32</v>
      </c>
      <c r="F894" t="s">
        <v>1130</v>
      </c>
      <c r="H894">
        <v>1</v>
      </c>
      <c r="I894">
        <v>1</v>
      </c>
      <c r="J894" s="61">
        <v>41132</v>
      </c>
      <c r="K894">
        <v>39</v>
      </c>
      <c r="L894">
        <v>826</v>
      </c>
      <c r="M894">
        <v>50</v>
      </c>
      <c r="N894">
        <v>317</v>
      </c>
      <c r="O894">
        <v>50</v>
      </c>
      <c r="P894">
        <v>38</v>
      </c>
      <c r="Q894">
        <v>38</v>
      </c>
      <c r="R894">
        <v>9</v>
      </c>
      <c r="S894">
        <v>5</v>
      </c>
      <c r="T894">
        <v>12</v>
      </c>
      <c r="U894">
        <v>8</v>
      </c>
      <c r="V894">
        <v>0</v>
      </c>
      <c r="W894">
        <v>0</v>
      </c>
      <c r="X894" t="s">
        <v>38</v>
      </c>
      <c r="Y894">
        <v>0</v>
      </c>
    </row>
    <row r="895" spans="2:25" x14ac:dyDescent="0.2">
      <c r="B895">
        <v>6613</v>
      </c>
      <c r="C895">
        <v>1971</v>
      </c>
      <c r="D895" t="s">
        <v>53</v>
      </c>
      <c r="E895" t="s">
        <v>32</v>
      </c>
      <c r="F895" t="s">
        <v>1131</v>
      </c>
      <c r="H895">
        <v>1</v>
      </c>
      <c r="I895">
        <v>0</v>
      </c>
      <c r="J895" s="61">
        <v>41253</v>
      </c>
      <c r="K895">
        <v>39</v>
      </c>
      <c r="L895">
        <v>513</v>
      </c>
      <c r="M895">
        <v>7</v>
      </c>
      <c r="N895">
        <v>133</v>
      </c>
      <c r="O895">
        <v>46</v>
      </c>
      <c r="P895">
        <v>14</v>
      </c>
      <c r="Q895">
        <v>14</v>
      </c>
      <c r="R895">
        <v>6</v>
      </c>
      <c r="S895">
        <v>8</v>
      </c>
      <c r="T895">
        <v>8</v>
      </c>
      <c r="U895">
        <v>8</v>
      </c>
      <c r="V895">
        <v>0</v>
      </c>
      <c r="W895">
        <v>0</v>
      </c>
      <c r="X895" t="s">
        <v>38</v>
      </c>
      <c r="Y895">
        <v>0</v>
      </c>
    </row>
    <row r="896" spans="2:25" x14ac:dyDescent="0.2">
      <c r="B896">
        <v>9094</v>
      </c>
      <c r="C896">
        <v>1956</v>
      </c>
      <c r="D896" t="s">
        <v>43</v>
      </c>
      <c r="E896" t="s">
        <v>32</v>
      </c>
      <c r="F896" t="s">
        <v>1132</v>
      </c>
      <c r="H896">
        <v>0</v>
      </c>
      <c r="I896">
        <v>1</v>
      </c>
      <c r="J896" s="61">
        <v>40976</v>
      </c>
      <c r="K896">
        <v>39</v>
      </c>
      <c r="L896">
        <v>313</v>
      </c>
      <c r="M896">
        <v>15</v>
      </c>
      <c r="N896">
        <v>47</v>
      </c>
      <c r="O896">
        <v>20</v>
      </c>
      <c r="P896">
        <v>0</v>
      </c>
      <c r="Q896">
        <v>192</v>
      </c>
      <c r="R896">
        <v>2</v>
      </c>
      <c r="S896">
        <v>7</v>
      </c>
      <c r="T896">
        <v>3</v>
      </c>
      <c r="U896">
        <v>6</v>
      </c>
      <c r="V896">
        <v>1</v>
      </c>
      <c r="W896">
        <v>0</v>
      </c>
      <c r="X896" t="s">
        <v>27</v>
      </c>
      <c r="Y896">
        <v>0</v>
      </c>
    </row>
    <row r="897" spans="2:25" x14ac:dyDescent="0.2">
      <c r="B897">
        <v>9847</v>
      </c>
      <c r="C897">
        <v>1956</v>
      </c>
      <c r="D897" t="s">
        <v>43</v>
      </c>
      <c r="E897" t="s">
        <v>32</v>
      </c>
      <c r="F897" t="s">
        <v>1132</v>
      </c>
      <c r="H897">
        <v>0</v>
      </c>
      <c r="I897">
        <v>1</v>
      </c>
      <c r="J897" s="61">
        <v>40976</v>
      </c>
      <c r="K897">
        <v>39</v>
      </c>
      <c r="L897">
        <v>313</v>
      </c>
      <c r="M897">
        <v>15</v>
      </c>
      <c r="N897">
        <v>47</v>
      </c>
      <c r="O897">
        <v>20</v>
      </c>
      <c r="P897">
        <v>0</v>
      </c>
      <c r="Q897">
        <v>192</v>
      </c>
      <c r="R897">
        <v>2</v>
      </c>
      <c r="S897">
        <v>7</v>
      </c>
      <c r="T897">
        <v>3</v>
      </c>
      <c r="U897">
        <v>6</v>
      </c>
      <c r="V897">
        <v>0</v>
      </c>
      <c r="W897">
        <v>0</v>
      </c>
      <c r="X897" t="s">
        <v>27</v>
      </c>
      <c r="Y897">
        <v>0</v>
      </c>
    </row>
    <row r="898" spans="2:25" x14ac:dyDescent="0.2">
      <c r="B898">
        <v>10767</v>
      </c>
      <c r="C898">
        <v>1990</v>
      </c>
      <c r="D898" t="s">
        <v>40</v>
      </c>
      <c r="E898" t="s">
        <v>36</v>
      </c>
      <c r="F898" t="s">
        <v>1133</v>
      </c>
      <c r="H898">
        <v>0</v>
      </c>
      <c r="I898">
        <v>0</v>
      </c>
      <c r="J898" s="60" t="s">
        <v>1134</v>
      </c>
      <c r="K898">
        <v>40</v>
      </c>
      <c r="L898">
        <v>760</v>
      </c>
      <c r="M898">
        <v>40</v>
      </c>
      <c r="N898">
        <v>480</v>
      </c>
      <c r="O898">
        <v>0</v>
      </c>
      <c r="P898">
        <v>40</v>
      </c>
      <c r="Q898">
        <v>26</v>
      </c>
      <c r="R898">
        <v>1</v>
      </c>
      <c r="S898">
        <v>3</v>
      </c>
      <c r="T898">
        <v>12</v>
      </c>
      <c r="U898">
        <v>1</v>
      </c>
      <c r="V898">
        <v>0</v>
      </c>
      <c r="W898">
        <v>0</v>
      </c>
      <c r="X898" t="s">
        <v>35</v>
      </c>
      <c r="Y898">
        <v>2</v>
      </c>
    </row>
    <row r="899" spans="2:25" x14ac:dyDescent="0.2">
      <c r="B899">
        <v>7943</v>
      </c>
      <c r="C899">
        <v>1976</v>
      </c>
      <c r="D899" t="s">
        <v>40</v>
      </c>
      <c r="E899" t="s">
        <v>32</v>
      </c>
      <c r="F899" t="s">
        <v>1135</v>
      </c>
      <c r="H899">
        <v>1</v>
      </c>
      <c r="I899">
        <v>0</v>
      </c>
      <c r="J899" s="60" t="s">
        <v>1136</v>
      </c>
      <c r="K899">
        <v>40</v>
      </c>
      <c r="L899">
        <v>18</v>
      </c>
      <c r="M899">
        <v>0</v>
      </c>
      <c r="N899">
        <v>6</v>
      </c>
      <c r="O899">
        <v>3</v>
      </c>
      <c r="P899">
        <v>3</v>
      </c>
      <c r="Q899">
        <v>5</v>
      </c>
      <c r="R899">
        <v>1</v>
      </c>
      <c r="S899">
        <v>1</v>
      </c>
      <c r="T899">
        <v>3</v>
      </c>
      <c r="U899">
        <v>2</v>
      </c>
      <c r="V899">
        <v>0</v>
      </c>
      <c r="W899">
        <v>0</v>
      </c>
      <c r="X899" t="s">
        <v>67</v>
      </c>
      <c r="Y899">
        <v>0</v>
      </c>
    </row>
    <row r="900" spans="2:25" x14ac:dyDescent="0.2">
      <c r="B900">
        <v>1055</v>
      </c>
      <c r="C900">
        <v>1977</v>
      </c>
      <c r="D900" t="s">
        <v>53</v>
      </c>
      <c r="E900" t="s">
        <v>32</v>
      </c>
      <c r="F900" t="s">
        <v>1137</v>
      </c>
      <c r="H900">
        <v>1</v>
      </c>
      <c r="I900">
        <v>1</v>
      </c>
      <c r="J900" s="60" t="s">
        <v>505</v>
      </c>
      <c r="K900">
        <v>40</v>
      </c>
      <c r="L900">
        <v>29</v>
      </c>
      <c r="M900">
        <v>0</v>
      </c>
      <c r="N900">
        <v>8</v>
      </c>
      <c r="O900">
        <v>2</v>
      </c>
      <c r="P900">
        <v>0</v>
      </c>
      <c r="Q900">
        <v>6</v>
      </c>
      <c r="R900">
        <v>1</v>
      </c>
      <c r="S900">
        <v>1</v>
      </c>
      <c r="T900">
        <v>3</v>
      </c>
      <c r="U900">
        <v>4</v>
      </c>
      <c r="V900">
        <v>0</v>
      </c>
      <c r="W900">
        <v>0</v>
      </c>
      <c r="X900" t="s">
        <v>46</v>
      </c>
      <c r="Y900">
        <v>0</v>
      </c>
    </row>
    <row r="901" spans="2:25" x14ac:dyDescent="0.2">
      <c r="B901">
        <v>1458</v>
      </c>
      <c r="C901">
        <v>1983</v>
      </c>
      <c r="D901" t="s">
        <v>53</v>
      </c>
      <c r="E901" t="s">
        <v>32</v>
      </c>
      <c r="F901" t="s">
        <v>1138</v>
      </c>
      <c r="H901">
        <v>1</v>
      </c>
      <c r="I901">
        <v>0</v>
      </c>
      <c r="J901" s="61">
        <v>41821</v>
      </c>
      <c r="K901">
        <v>40</v>
      </c>
      <c r="L901">
        <v>8</v>
      </c>
      <c r="M901">
        <v>3</v>
      </c>
      <c r="N901">
        <v>19</v>
      </c>
      <c r="O901">
        <v>3</v>
      </c>
      <c r="P901">
        <v>3</v>
      </c>
      <c r="Q901">
        <v>8</v>
      </c>
      <c r="R901">
        <v>3</v>
      </c>
      <c r="S901">
        <v>3</v>
      </c>
      <c r="T901">
        <v>3</v>
      </c>
      <c r="U901">
        <v>6</v>
      </c>
      <c r="V901">
        <v>0</v>
      </c>
      <c r="W901">
        <v>0</v>
      </c>
      <c r="X901" t="s">
        <v>27</v>
      </c>
      <c r="Y901">
        <v>0</v>
      </c>
    </row>
    <row r="902" spans="2:25" x14ac:dyDescent="0.2">
      <c r="B902">
        <v>8402</v>
      </c>
      <c r="C902">
        <v>1954</v>
      </c>
      <c r="D902" t="s">
        <v>53</v>
      </c>
      <c r="E902" t="s">
        <v>32</v>
      </c>
      <c r="F902" t="s">
        <v>1139</v>
      </c>
      <c r="H902">
        <v>0</v>
      </c>
      <c r="I902">
        <v>1</v>
      </c>
      <c r="J902" s="60" t="s">
        <v>453</v>
      </c>
      <c r="K902">
        <v>40</v>
      </c>
      <c r="L902">
        <v>329</v>
      </c>
      <c r="M902">
        <v>35</v>
      </c>
      <c r="N902">
        <v>222</v>
      </c>
      <c r="O902">
        <v>130</v>
      </c>
      <c r="P902">
        <v>35</v>
      </c>
      <c r="Q902">
        <v>43</v>
      </c>
      <c r="R902">
        <v>2</v>
      </c>
      <c r="S902">
        <v>7</v>
      </c>
      <c r="T902">
        <v>8</v>
      </c>
      <c r="U902">
        <v>4</v>
      </c>
      <c r="V902">
        <v>0</v>
      </c>
      <c r="W902">
        <v>0</v>
      </c>
      <c r="X902" t="s">
        <v>38</v>
      </c>
      <c r="Y902">
        <v>0</v>
      </c>
    </row>
    <row r="903" spans="2:25" x14ac:dyDescent="0.2">
      <c r="B903">
        <v>6246</v>
      </c>
      <c r="C903">
        <v>1954</v>
      </c>
      <c r="D903" t="s">
        <v>23</v>
      </c>
      <c r="E903" t="s">
        <v>28</v>
      </c>
      <c r="F903" t="s">
        <v>1140</v>
      </c>
      <c r="H903">
        <v>0</v>
      </c>
      <c r="I903">
        <v>0</v>
      </c>
      <c r="J903" s="60" t="s">
        <v>1141</v>
      </c>
      <c r="K903">
        <v>40</v>
      </c>
      <c r="L903">
        <v>703</v>
      </c>
      <c r="M903">
        <v>102</v>
      </c>
      <c r="N903">
        <v>601</v>
      </c>
      <c r="O903">
        <v>0</v>
      </c>
      <c r="P903">
        <v>58</v>
      </c>
      <c r="Q903">
        <v>43</v>
      </c>
      <c r="R903">
        <v>1</v>
      </c>
      <c r="S903">
        <v>3</v>
      </c>
      <c r="T903">
        <v>8</v>
      </c>
      <c r="U903">
        <v>1</v>
      </c>
      <c r="V903">
        <v>1</v>
      </c>
      <c r="W903">
        <v>0</v>
      </c>
      <c r="X903" t="s">
        <v>31</v>
      </c>
      <c r="Y903">
        <v>0</v>
      </c>
    </row>
    <row r="904" spans="2:25" x14ac:dyDescent="0.2">
      <c r="B904">
        <v>4654</v>
      </c>
      <c r="C904">
        <v>1993</v>
      </c>
      <c r="D904" t="s">
        <v>23</v>
      </c>
      <c r="E904" t="s">
        <v>36</v>
      </c>
      <c r="F904" t="s">
        <v>1142</v>
      </c>
      <c r="H904">
        <v>0</v>
      </c>
      <c r="I904">
        <v>0</v>
      </c>
      <c r="J904" s="61">
        <v>41466</v>
      </c>
      <c r="K904">
        <v>40</v>
      </c>
      <c r="L904">
        <v>571</v>
      </c>
      <c r="M904">
        <v>12</v>
      </c>
      <c r="N904">
        <v>523</v>
      </c>
      <c r="O904">
        <v>63</v>
      </c>
      <c r="P904">
        <v>60</v>
      </c>
      <c r="Q904">
        <v>24</v>
      </c>
      <c r="R904">
        <v>1</v>
      </c>
      <c r="S904">
        <v>3</v>
      </c>
      <c r="T904">
        <v>5</v>
      </c>
      <c r="U904">
        <v>2</v>
      </c>
      <c r="V904">
        <v>0</v>
      </c>
      <c r="W904">
        <v>0</v>
      </c>
      <c r="X904" t="s">
        <v>67</v>
      </c>
      <c r="Y904">
        <v>0</v>
      </c>
    </row>
    <row r="905" spans="2:25" x14ac:dyDescent="0.2">
      <c r="B905">
        <v>6103</v>
      </c>
      <c r="C905">
        <v>1949</v>
      </c>
      <c r="D905" t="s">
        <v>23</v>
      </c>
      <c r="E905" t="s">
        <v>32</v>
      </c>
      <c r="F905" t="s">
        <v>1143</v>
      </c>
      <c r="H905">
        <v>0</v>
      </c>
      <c r="I905">
        <v>0</v>
      </c>
      <c r="J905" s="61">
        <v>41434</v>
      </c>
      <c r="K905">
        <v>40</v>
      </c>
      <c r="L905">
        <v>40</v>
      </c>
      <c r="M905">
        <v>15</v>
      </c>
      <c r="N905">
        <v>15</v>
      </c>
      <c r="O905">
        <v>17</v>
      </c>
      <c r="P905">
        <v>6</v>
      </c>
      <c r="Q905">
        <v>7</v>
      </c>
      <c r="R905">
        <v>1</v>
      </c>
      <c r="S905">
        <v>2</v>
      </c>
      <c r="T905">
        <v>3</v>
      </c>
      <c r="U905">
        <v>4</v>
      </c>
      <c r="V905">
        <v>0</v>
      </c>
      <c r="W905">
        <v>0</v>
      </c>
      <c r="X905" t="s">
        <v>38</v>
      </c>
      <c r="Y905">
        <v>0</v>
      </c>
    </row>
    <row r="906" spans="2:25" x14ac:dyDescent="0.2">
      <c r="B906">
        <v>8147</v>
      </c>
      <c r="C906">
        <v>1961</v>
      </c>
      <c r="D906" t="s">
        <v>23</v>
      </c>
      <c r="E906" t="s">
        <v>32</v>
      </c>
      <c r="F906" t="s">
        <v>1144</v>
      </c>
      <c r="H906">
        <v>1</v>
      </c>
      <c r="I906">
        <v>1</v>
      </c>
      <c r="J906" s="61">
        <v>41432</v>
      </c>
      <c r="K906">
        <v>40</v>
      </c>
      <c r="L906">
        <v>28</v>
      </c>
      <c r="M906">
        <v>0</v>
      </c>
      <c r="N906">
        <v>11</v>
      </c>
      <c r="O906">
        <v>0</v>
      </c>
      <c r="P906">
        <v>0</v>
      </c>
      <c r="Q906">
        <v>9</v>
      </c>
      <c r="R906">
        <v>3</v>
      </c>
      <c r="S906">
        <v>2</v>
      </c>
      <c r="T906">
        <v>3</v>
      </c>
      <c r="U906">
        <v>8</v>
      </c>
      <c r="V906">
        <v>0</v>
      </c>
      <c r="W906">
        <v>0</v>
      </c>
      <c r="X906" t="s">
        <v>27</v>
      </c>
      <c r="Y906">
        <v>0</v>
      </c>
    </row>
    <row r="907" spans="2:25" x14ac:dyDescent="0.2">
      <c r="B907">
        <v>10207</v>
      </c>
      <c r="C907">
        <v>1979</v>
      </c>
      <c r="D907" t="s">
        <v>23</v>
      </c>
      <c r="E907" t="s">
        <v>36</v>
      </c>
      <c r="F907" t="s">
        <v>1145</v>
      </c>
      <c r="H907">
        <v>1</v>
      </c>
      <c r="I907">
        <v>0</v>
      </c>
      <c r="J907" s="60" t="s">
        <v>465</v>
      </c>
      <c r="K907">
        <v>40</v>
      </c>
      <c r="L907">
        <v>5</v>
      </c>
      <c r="M907">
        <v>1</v>
      </c>
      <c r="N907">
        <v>8</v>
      </c>
      <c r="O907">
        <v>0</v>
      </c>
      <c r="P907">
        <v>0</v>
      </c>
      <c r="Q907">
        <v>1</v>
      </c>
      <c r="R907">
        <v>1</v>
      </c>
      <c r="S907">
        <v>1</v>
      </c>
      <c r="T907">
        <v>2</v>
      </c>
      <c r="U907">
        <v>8</v>
      </c>
      <c r="V907">
        <v>0</v>
      </c>
      <c r="W907">
        <v>0</v>
      </c>
      <c r="X907" t="s">
        <v>67</v>
      </c>
      <c r="Y907">
        <v>0</v>
      </c>
    </row>
    <row r="908" spans="2:25" x14ac:dyDescent="0.2">
      <c r="B908">
        <v>4838</v>
      </c>
      <c r="C908">
        <v>1979</v>
      </c>
      <c r="D908" t="s">
        <v>23</v>
      </c>
      <c r="E908" t="s">
        <v>36</v>
      </c>
      <c r="F908" t="s">
        <v>1145</v>
      </c>
      <c r="H908">
        <v>1</v>
      </c>
      <c r="I908">
        <v>0</v>
      </c>
      <c r="J908" s="60" t="s">
        <v>465</v>
      </c>
      <c r="K908">
        <v>40</v>
      </c>
      <c r="L908">
        <v>5</v>
      </c>
      <c r="M908">
        <v>1</v>
      </c>
      <c r="N908">
        <v>8</v>
      </c>
      <c r="O908">
        <v>0</v>
      </c>
      <c r="P908">
        <v>0</v>
      </c>
      <c r="Q908">
        <v>1</v>
      </c>
      <c r="R908">
        <v>1</v>
      </c>
      <c r="S908">
        <v>1</v>
      </c>
      <c r="T908">
        <v>2</v>
      </c>
      <c r="U908">
        <v>8</v>
      </c>
      <c r="V908">
        <v>0</v>
      </c>
      <c r="W908">
        <v>0</v>
      </c>
      <c r="X908" t="s">
        <v>50</v>
      </c>
      <c r="Y908">
        <v>0</v>
      </c>
    </row>
    <row r="909" spans="2:25" x14ac:dyDescent="0.2">
      <c r="B909">
        <v>10219</v>
      </c>
      <c r="C909">
        <v>1973</v>
      </c>
      <c r="D909" t="s">
        <v>23</v>
      </c>
      <c r="E909" t="s">
        <v>36</v>
      </c>
      <c r="F909" t="s">
        <v>1146</v>
      </c>
      <c r="H909">
        <v>1</v>
      </c>
      <c r="I909">
        <v>0</v>
      </c>
      <c r="J909" s="60" t="s">
        <v>374</v>
      </c>
      <c r="K909">
        <v>40</v>
      </c>
      <c r="L909">
        <v>6</v>
      </c>
      <c r="M909">
        <v>2</v>
      </c>
      <c r="N909">
        <v>15</v>
      </c>
      <c r="O909">
        <v>6</v>
      </c>
      <c r="P909">
        <v>6</v>
      </c>
      <c r="Q909">
        <v>3</v>
      </c>
      <c r="R909">
        <v>1</v>
      </c>
      <c r="S909">
        <v>1</v>
      </c>
      <c r="T909">
        <v>3</v>
      </c>
      <c r="U909">
        <v>8</v>
      </c>
      <c r="V909">
        <v>0</v>
      </c>
      <c r="W909">
        <v>0</v>
      </c>
      <c r="X909" t="s">
        <v>31</v>
      </c>
      <c r="Y909">
        <v>0</v>
      </c>
    </row>
    <row r="910" spans="2:25" x14ac:dyDescent="0.2">
      <c r="B910">
        <v>2176</v>
      </c>
      <c r="C910">
        <v>1973</v>
      </c>
      <c r="D910" t="s">
        <v>23</v>
      </c>
      <c r="E910" t="s">
        <v>32</v>
      </c>
      <c r="F910" t="s">
        <v>381</v>
      </c>
      <c r="H910">
        <v>1</v>
      </c>
      <c r="I910">
        <v>0</v>
      </c>
      <c r="J910" s="60" t="s">
        <v>591</v>
      </c>
      <c r="K910">
        <v>40</v>
      </c>
      <c r="L910">
        <v>1218</v>
      </c>
      <c r="M910">
        <v>16</v>
      </c>
      <c r="N910">
        <v>272</v>
      </c>
      <c r="O910">
        <v>104</v>
      </c>
      <c r="P910">
        <v>0</v>
      </c>
      <c r="Q910">
        <v>80</v>
      </c>
      <c r="R910">
        <v>2</v>
      </c>
      <c r="S910">
        <v>5</v>
      </c>
      <c r="T910">
        <v>6</v>
      </c>
      <c r="U910">
        <v>6</v>
      </c>
      <c r="V910">
        <v>1</v>
      </c>
      <c r="W910">
        <v>0</v>
      </c>
      <c r="X910" t="s">
        <v>67</v>
      </c>
      <c r="Y910">
        <v>3</v>
      </c>
    </row>
    <row r="911" spans="2:25" x14ac:dyDescent="0.2">
      <c r="B911">
        <v>9121</v>
      </c>
      <c r="C911">
        <v>1973</v>
      </c>
      <c r="D911" t="s">
        <v>23</v>
      </c>
      <c r="E911" t="s">
        <v>32</v>
      </c>
      <c r="F911" t="s">
        <v>381</v>
      </c>
      <c r="H911">
        <v>1</v>
      </c>
      <c r="I911">
        <v>0</v>
      </c>
      <c r="J911" s="60" t="s">
        <v>591</v>
      </c>
      <c r="K911">
        <v>40</v>
      </c>
      <c r="L911">
        <v>1218</v>
      </c>
      <c r="M911">
        <v>16</v>
      </c>
      <c r="N911">
        <v>272</v>
      </c>
      <c r="O911">
        <v>104</v>
      </c>
      <c r="P911">
        <v>0</v>
      </c>
      <c r="Q911">
        <v>80</v>
      </c>
      <c r="R911">
        <v>2</v>
      </c>
      <c r="S911">
        <v>5</v>
      </c>
      <c r="T911">
        <v>6</v>
      </c>
      <c r="U911">
        <v>6</v>
      </c>
      <c r="V911">
        <v>1</v>
      </c>
      <c r="W911">
        <v>0</v>
      </c>
      <c r="X911" t="s">
        <v>38</v>
      </c>
      <c r="Y911">
        <v>3</v>
      </c>
    </row>
    <row r="912" spans="2:25" x14ac:dyDescent="0.2">
      <c r="B912">
        <v>5802</v>
      </c>
      <c r="C912">
        <v>1973</v>
      </c>
      <c r="D912" t="s">
        <v>118</v>
      </c>
      <c r="E912" t="s">
        <v>32</v>
      </c>
      <c r="F912" t="s">
        <v>1147</v>
      </c>
      <c r="H912">
        <v>0</v>
      </c>
      <c r="I912">
        <v>0</v>
      </c>
      <c r="J912" s="60" t="s">
        <v>647</v>
      </c>
      <c r="K912">
        <v>40</v>
      </c>
      <c r="L912">
        <v>2</v>
      </c>
      <c r="M912">
        <v>7</v>
      </c>
      <c r="N912">
        <v>11</v>
      </c>
      <c r="O912">
        <v>16</v>
      </c>
      <c r="P912">
        <v>12</v>
      </c>
      <c r="Q912">
        <v>27</v>
      </c>
      <c r="R912">
        <v>1</v>
      </c>
      <c r="S912">
        <v>2</v>
      </c>
      <c r="T912">
        <v>4</v>
      </c>
      <c r="U912">
        <v>6</v>
      </c>
      <c r="V912">
        <v>0</v>
      </c>
      <c r="W912">
        <v>0</v>
      </c>
      <c r="X912" t="s">
        <v>46</v>
      </c>
      <c r="Y912">
        <v>0</v>
      </c>
    </row>
    <row r="913" spans="2:25" x14ac:dyDescent="0.2">
      <c r="B913">
        <v>10790</v>
      </c>
      <c r="C913">
        <v>1986</v>
      </c>
      <c r="D913" t="s">
        <v>40</v>
      </c>
      <c r="E913" t="s">
        <v>32</v>
      </c>
      <c r="F913" t="s">
        <v>1148</v>
      </c>
      <c r="H913">
        <v>1</v>
      </c>
      <c r="I913">
        <v>0</v>
      </c>
      <c r="J913" s="60" t="s">
        <v>312</v>
      </c>
      <c r="K913">
        <v>40</v>
      </c>
      <c r="L913">
        <v>9</v>
      </c>
      <c r="M913">
        <v>0</v>
      </c>
      <c r="N913">
        <v>5</v>
      </c>
      <c r="O913">
        <v>0</v>
      </c>
      <c r="P913">
        <v>0</v>
      </c>
      <c r="Q913">
        <v>7</v>
      </c>
      <c r="R913">
        <v>1</v>
      </c>
      <c r="S913">
        <v>1</v>
      </c>
      <c r="T913">
        <v>2</v>
      </c>
      <c r="U913">
        <v>8</v>
      </c>
      <c r="V913">
        <v>0</v>
      </c>
      <c r="W913">
        <v>0</v>
      </c>
      <c r="X913" t="s">
        <v>27</v>
      </c>
      <c r="Y913">
        <v>0</v>
      </c>
    </row>
    <row r="914" spans="2:25" x14ac:dyDescent="0.2">
      <c r="B914">
        <v>178</v>
      </c>
      <c r="C914">
        <v>1957</v>
      </c>
      <c r="D914" t="s">
        <v>23</v>
      </c>
      <c r="E914" t="s">
        <v>32</v>
      </c>
      <c r="F914" t="s">
        <v>1149</v>
      </c>
      <c r="H914">
        <v>0</v>
      </c>
      <c r="I914">
        <v>1</v>
      </c>
      <c r="J914" s="60" t="s">
        <v>804</v>
      </c>
      <c r="K914">
        <v>40</v>
      </c>
      <c r="L914">
        <v>478</v>
      </c>
      <c r="M914">
        <v>0</v>
      </c>
      <c r="N914">
        <v>193</v>
      </c>
      <c r="O914">
        <v>110</v>
      </c>
      <c r="P914">
        <v>75</v>
      </c>
      <c r="Q914">
        <v>117</v>
      </c>
      <c r="R914">
        <v>4</v>
      </c>
      <c r="S914">
        <v>8</v>
      </c>
      <c r="T914">
        <v>11</v>
      </c>
      <c r="U914">
        <v>5</v>
      </c>
      <c r="V914">
        <v>0</v>
      </c>
      <c r="W914">
        <v>0</v>
      </c>
      <c r="X914" t="s">
        <v>27</v>
      </c>
      <c r="Y914">
        <v>0</v>
      </c>
    </row>
    <row r="915" spans="2:25" x14ac:dyDescent="0.2">
      <c r="B915">
        <v>2308</v>
      </c>
      <c r="C915">
        <v>1955</v>
      </c>
      <c r="D915" t="s">
        <v>23</v>
      </c>
      <c r="E915" t="s">
        <v>32</v>
      </c>
      <c r="F915" t="s">
        <v>1150</v>
      </c>
      <c r="H915">
        <v>0</v>
      </c>
      <c r="I915">
        <v>1</v>
      </c>
      <c r="J915" s="60" t="s">
        <v>1151</v>
      </c>
      <c r="K915">
        <v>40</v>
      </c>
      <c r="L915">
        <v>110</v>
      </c>
      <c r="M915">
        <v>5</v>
      </c>
      <c r="N915">
        <v>137</v>
      </c>
      <c r="O915">
        <v>26</v>
      </c>
      <c r="P915">
        <v>23</v>
      </c>
      <c r="Q915">
        <v>29</v>
      </c>
      <c r="R915">
        <v>2</v>
      </c>
      <c r="S915">
        <v>6</v>
      </c>
      <c r="T915">
        <v>5</v>
      </c>
      <c r="U915">
        <v>7</v>
      </c>
      <c r="V915">
        <v>0</v>
      </c>
      <c r="W915">
        <v>0</v>
      </c>
      <c r="X915" t="s">
        <v>27</v>
      </c>
      <c r="Y915">
        <v>0</v>
      </c>
    </row>
    <row r="916" spans="2:25" x14ac:dyDescent="0.2">
      <c r="B916">
        <v>7431</v>
      </c>
      <c r="C916">
        <v>1992</v>
      </c>
      <c r="D916" t="s">
        <v>40</v>
      </c>
      <c r="E916" t="s">
        <v>28</v>
      </c>
      <c r="F916" t="s">
        <v>1152</v>
      </c>
      <c r="H916">
        <v>0</v>
      </c>
      <c r="I916">
        <v>0</v>
      </c>
      <c r="J916" s="61">
        <v>41193</v>
      </c>
      <c r="K916">
        <v>40</v>
      </c>
      <c r="L916">
        <v>1332</v>
      </c>
      <c r="M916">
        <v>17</v>
      </c>
      <c r="N916">
        <v>311</v>
      </c>
      <c r="O916">
        <v>23</v>
      </c>
      <c r="P916">
        <v>51</v>
      </c>
      <c r="Q916">
        <v>86</v>
      </c>
      <c r="R916">
        <v>1</v>
      </c>
      <c r="S916">
        <v>7</v>
      </c>
      <c r="T916">
        <v>5</v>
      </c>
      <c r="U916">
        <v>9</v>
      </c>
      <c r="V916">
        <v>1</v>
      </c>
      <c r="W916">
        <v>0</v>
      </c>
      <c r="X916" t="s">
        <v>31</v>
      </c>
      <c r="Y916">
        <v>1</v>
      </c>
    </row>
    <row r="917" spans="2:25" x14ac:dyDescent="0.2">
      <c r="B917">
        <v>9405</v>
      </c>
      <c r="C917">
        <v>1955</v>
      </c>
      <c r="D917" t="s">
        <v>40</v>
      </c>
      <c r="E917" t="s">
        <v>32</v>
      </c>
      <c r="F917" t="s">
        <v>1153</v>
      </c>
      <c r="H917">
        <v>1</v>
      </c>
      <c r="I917">
        <v>1</v>
      </c>
      <c r="J917" s="60" t="s">
        <v>1154</v>
      </c>
      <c r="K917">
        <v>40</v>
      </c>
      <c r="L917">
        <v>84</v>
      </c>
      <c r="M917">
        <v>3</v>
      </c>
      <c r="N917">
        <v>61</v>
      </c>
      <c r="O917">
        <v>2</v>
      </c>
      <c r="P917">
        <v>1</v>
      </c>
      <c r="Q917">
        <v>21</v>
      </c>
      <c r="R917">
        <v>3</v>
      </c>
      <c r="S917">
        <v>3</v>
      </c>
      <c r="T917">
        <v>4</v>
      </c>
      <c r="U917">
        <v>7</v>
      </c>
      <c r="V917">
        <v>1</v>
      </c>
      <c r="W917">
        <v>0</v>
      </c>
      <c r="X917" t="s">
        <v>67</v>
      </c>
      <c r="Y917">
        <v>0</v>
      </c>
    </row>
    <row r="918" spans="2:25" x14ac:dyDescent="0.2">
      <c r="B918">
        <v>10525</v>
      </c>
      <c r="C918">
        <v>1987</v>
      </c>
      <c r="D918" t="s">
        <v>23</v>
      </c>
      <c r="E918" t="s">
        <v>28</v>
      </c>
      <c r="F918" t="s">
        <v>1155</v>
      </c>
      <c r="H918">
        <v>1</v>
      </c>
      <c r="I918">
        <v>0</v>
      </c>
      <c r="J918" s="60" t="s">
        <v>76</v>
      </c>
      <c r="K918">
        <v>40</v>
      </c>
      <c r="L918">
        <v>10</v>
      </c>
      <c r="M918">
        <v>0</v>
      </c>
      <c r="N918">
        <v>8</v>
      </c>
      <c r="O918">
        <v>0</v>
      </c>
      <c r="P918">
        <v>0</v>
      </c>
      <c r="Q918">
        <v>9</v>
      </c>
      <c r="R918">
        <v>1</v>
      </c>
      <c r="S918">
        <v>1</v>
      </c>
      <c r="T918">
        <v>2</v>
      </c>
      <c r="U918">
        <v>9</v>
      </c>
      <c r="V918">
        <v>1</v>
      </c>
      <c r="W918">
        <v>0</v>
      </c>
      <c r="X918" t="s">
        <v>27</v>
      </c>
      <c r="Y918">
        <v>1</v>
      </c>
    </row>
    <row r="919" spans="2:25" x14ac:dyDescent="0.2">
      <c r="B919">
        <v>7503</v>
      </c>
      <c r="C919">
        <v>1977</v>
      </c>
      <c r="D919" t="s">
        <v>23</v>
      </c>
      <c r="E919" t="s">
        <v>28</v>
      </c>
      <c r="F919" t="s">
        <v>1156</v>
      </c>
      <c r="H919">
        <v>0</v>
      </c>
      <c r="I919">
        <v>0</v>
      </c>
      <c r="J919" s="61">
        <v>41253</v>
      </c>
      <c r="K919">
        <v>40</v>
      </c>
      <c r="L919">
        <v>1032</v>
      </c>
      <c r="M919">
        <v>105</v>
      </c>
      <c r="N919">
        <v>779</v>
      </c>
      <c r="O919">
        <v>137</v>
      </c>
      <c r="P919">
        <v>105</v>
      </c>
      <c r="Q919">
        <v>51</v>
      </c>
      <c r="R919">
        <v>0</v>
      </c>
      <c r="S919">
        <v>5</v>
      </c>
      <c r="T919">
        <v>9</v>
      </c>
      <c r="U919">
        <v>4</v>
      </c>
      <c r="V919">
        <v>1</v>
      </c>
      <c r="W919">
        <v>0</v>
      </c>
      <c r="X919" t="s">
        <v>46</v>
      </c>
      <c r="Y919">
        <v>1</v>
      </c>
    </row>
    <row r="920" spans="2:25" x14ac:dyDescent="0.2">
      <c r="B920">
        <v>8783</v>
      </c>
      <c r="C920">
        <v>1951</v>
      </c>
      <c r="D920" t="s">
        <v>23</v>
      </c>
      <c r="E920" t="s">
        <v>32</v>
      </c>
      <c r="F920" t="s">
        <v>1157</v>
      </c>
      <c r="H920">
        <v>0</v>
      </c>
      <c r="I920">
        <v>1</v>
      </c>
      <c r="J920" s="61">
        <v>41130</v>
      </c>
      <c r="K920">
        <v>40</v>
      </c>
      <c r="L920">
        <v>296</v>
      </c>
      <c r="M920">
        <v>13</v>
      </c>
      <c r="N920">
        <v>104</v>
      </c>
      <c r="O920">
        <v>11</v>
      </c>
      <c r="P920">
        <v>13</v>
      </c>
      <c r="Q920">
        <v>17</v>
      </c>
      <c r="R920">
        <v>3</v>
      </c>
      <c r="S920">
        <v>4</v>
      </c>
      <c r="T920">
        <v>9</v>
      </c>
      <c r="U920">
        <v>3</v>
      </c>
      <c r="V920">
        <v>0</v>
      </c>
      <c r="W920">
        <v>0</v>
      </c>
      <c r="X920" t="s">
        <v>38</v>
      </c>
      <c r="Y920">
        <v>0</v>
      </c>
    </row>
    <row r="921" spans="2:25" x14ac:dyDescent="0.2">
      <c r="B921">
        <v>1403</v>
      </c>
      <c r="C921">
        <v>1976</v>
      </c>
      <c r="D921" t="s">
        <v>43</v>
      </c>
      <c r="E921" t="s">
        <v>36</v>
      </c>
      <c r="F921" t="s">
        <v>1158</v>
      </c>
      <c r="H921">
        <v>1</v>
      </c>
      <c r="I921">
        <v>1</v>
      </c>
      <c r="J921" s="61">
        <v>41069</v>
      </c>
      <c r="K921">
        <v>40</v>
      </c>
      <c r="L921">
        <v>8</v>
      </c>
      <c r="M921">
        <v>4</v>
      </c>
      <c r="N921">
        <v>15</v>
      </c>
      <c r="O921">
        <v>3</v>
      </c>
      <c r="P921">
        <v>5</v>
      </c>
      <c r="Q921">
        <v>3</v>
      </c>
      <c r="R921">
        <v>2</v>
      </c>
      <c r="S921">
        <v>1</v>
      </c>
      <c r="T921">
        <v>3</v>
      </c>
      <c r="U921">
        <v>7</v>
      </c>
      <c r="V921">
        <v>0</v>
      </c>
      <c r="W921">
        <v>0</v>
      </c>
      <c r="X921" t="s">
        <v>27</v>
      </c>
      <c r="Y921">
        <v>0</v>
      </c>
    </row>
    <row r="922" spans="2:25" x14ac:dyDescent="0.2">
      <c r="B922">
        <v>4643</v>
      </c>
      <c r="C922">
        <v>1974</v>
      </c>
      <c r="D922" t="s">
        <v>23</v>
      </c>
      <c r="E922" t="s">
        <v>32</v>
      </c>
      <c r="F922" t="s">
        <v>1159</v>
      </c>
      <c r="H922">
        <v>1</v>
      </c>
      <c r="I922">
        <v>0</v>
      </c>
      <c r="J922" s="60" t="s">
        <v>192</v>
      </c>
      <c r="K922">
        <v>40</v>
      </c>
      <c r="L922">
        <v>8</v>
      </c>
      <c r="M922">
        <v>26</v>
      </c>
      <c r="N922">
        <v>46</v>
      </c>
      <c r="O922">
        <v>38</v>
      </c>
      <c r="P922">
        <v>9</v>
      </c>
      <c r="Q922">
        <v>49</v>
      </c>
      <c r="R922">
        <v>2</v>
      </c>
      <c r="S922">
        <v>3</v>
      </c>
      <c r="T922">
        <v>4</v>
      </c>
      <c r="U922">
        <v>8</v>
      </c>
      <c r="V922">
        <v>0</v>
      </c>
      <c r="W922">
        <v>0</v>
      </c>
      <c r="X922" t="s">
        <v>38</v>
      </c>
      <c r="Y922">
        <v>0</v>
      </c>
    </row>
    <row r="923" spans="2:25" x14ac:dyDescent="0.2">
      <c r="B923">
        <v>3463</v>
      </c>
      <c r="C923">
        <v>1976</v>
      </c>
      <c r="D923" t="s">
        <v>40</v>
      </c>
      <c r="E923" t="s">
        <v>32</v>
      </c>
      <c r="F923" t="s">
        <v>1160</v>
      </c>
      <c r="H923">
        <v>0</v>
      </c>
      <c r="I923">
        <v>1</v>
      </c>
      <c r="J923" s="60" t="s">
        <v>1161</v>
      </c>
      <c r="K923">
        <v>41</v>
      </c>
      <c r="L923">
        <v>674</v>
      </c>
      <c r="M923">
        <v>62</v>
      </c>
      <c r="N923">
        <v>134</v>
      </c>
      <c r="O923">
        <v>0</v>
      </c>
      <c r="P923">
        <v>26</v>
      </c>
      <c r="Q923">
        <v>8</v>
      </c>
      <c r="R923">
        <v>4</v>
      </c>
      <c r="S923">
        <v>7</v>
      </c>
      <c r="T923">
        <v>13</v>
      </c>
      <c r="U923">
        <v>5</v>
      </c>
      <c r="V923">
        <v>0</v>
      </c>
      <c r="W923">
        <v>0</v>
      </c>
      <c r="X923" t="s">
        <v>50</v>
      </c>
      <c r="Y923">
        <v>0</v>
      </c>
    </row>
    <row r="924" spans="2:25" x14ac:dyDescent="0.2">
      <c r="B924">
        <v>4055</v>
      </c>
      <c r="C924">
        <v>1993</v>
      </c>
      <c r="D924" t="s">
        <v>118</v>
      </c>
      <c r="E924" t="s">
        <v>28</v>
      </c>
      <c r="F924" t="s">
        <v>1162</v>
      </c>
      <c r="H924">
        <v>1</v>
      </c>
      <c r="I924">
        <v>0</v>
      </c>
      <c r="J924" s="60" t="s">
        <v>607</v>
      </c>
      <c r="K924">
        <v>41</v>
      </c>
      <c r="L924">
        <v>2</v>
      </c>
      <c r="M924">
        <v>10</v>
      </c>
      <c r="N924">
        <v>11</v>
      </c>
      <c r="O924">
        <v>12</v>
      </c>
      <c r="P924">
        <v>9</v>
      </c>
      <c r="Q924">
        <v>20</v>
      </c>
      <c r="R924">
        <v>2</v>
      </c>
      <c r="S924">
        <v>3</v>
      </c>
      <c r="T924">
        <v>3</v>
      </c>
      <c r="U924">
        <v>6</v>
      </c>
      <c r="V924">
        <v>0</v>
      </c>
      <c r="W924">
        <v>0</v>
      </c>
      <c r="X924" t="s">
        <v>27</v>
      </c>
      <c r="Y924">
        <v>0</v>
      </c>
    </row>
    <row r="925" spans="2:25" x14ac:dyDescent="0.2">
      <c r="B925">
        <v>7010</v>
      </c>
      <c r="C925">
        <v>1966</v>
      </c>
      <c r="D925" t="s">
        <v>43</v>
      </c>
      <c r="E925" t="s">
        <v>32</v>
      </c>
      <c r="F925" t="s">
        <v>1163</v>
      </c>
      <c r="H925">
        <v>0</v>
      </c>
      <c r="I925">
        <v>0</v>
      </c>
      <c r="J925" s="61">
        <v>41824</v>
      </c>
      <c r="K925">
        <v>41</v>
      </c>
      <c r="L925">
        <v>635</v>
      </c>
      <c r="M925">
        <v>114</v>
      </c>
      <c r="N925">
        <v>254</v>
      </c>
      <c r="O925">
        <v>132</v>
      </c>
      <c r="P925">
        <v>152</v>
      </c>
      <c r="Q925">
        <v>76</v>
      </c>
      <c r="R925">
        <v>1</v>
      </c>
      <c r="S925">
        <v>6</v>
      </c>
      <c r="T925">
        <v>7</v>
      </c>
      <c r="U925">
        <v>3</v>
      </c>
      <c r="V925">
        <v>0</v>
      </c>
      <c r="W925">
        <v>0</v>
      </c>
      <c r="X925" t="s">
        <v>27</v>
      </c>
      <c r="Y925">
        <v>1</v>
      </c>
    </row>
    <row r="926" spans="2:25" x14ac:dyDescent="0.2">
      <c r="B926">
        <v>4767</v>
      </c>
      <c r="C926">
        <v>1966</v>
      </c>
      <c r="D926" t="s">
        <v>43</v>
      </c>
      <c r="E926" t="s">
        <v>32</v>
      </c>
      <c r="F926" t="s">
        <v>1163</v>
      </c>
      <c r="H926">
        <v>0</v>
      </c>
      <c r="I926">
        <v>0</v>
      </c>
      <c r="J926" s="61">
        <v>41824</v>
      </c>
      <c r="K926">
        <v>41</v>
      </c>
      <c r="L926">
        <v>635</v>
      </c>
      <c r="M926">
        <v>114</v>
      </c>
      <c r="N926">
        <v>254</v>
      </c>
      <c r="O926">
        <v>132</v>
      </c>
      <c r="P926">
        <v>152</v>
      </c>
      <c r="Q926">
        <v>76</v>
      </c>
      <c r="R926">
        <v>1</v>
      </c>
      <c r="S926">
        <v>6</v>
      </c>
      <c r="T926">
        <v>7</v>
      </c>
      <c r="U926">
        <v>3</v>
      </c>
      <c r="V926">
        <v>0</v>
      </c>
      <c r="W926">
        <v>0</v>
      </c>
      <c r="X926" t="s">
        <v>27</v>
      </c>
      <c r="Y926">
        <v>1</v>
      </c>
    </row>
    <row r="927" spans="2:25" x14ac:dyDescent="0.2">
      <c r="B927">
        <v>1927</v>
      </c>
      <c r="C927">
        <v>1974</v>
      </c>
      <c r="D927" t="s">
        <v>43</v>
      </c>
      <c r="E927" t="s">
        <v>36</v>
      </c>
      <c r="F927" t="s">
        <v>1164</v>
      </c>
      <c r="H927">
        <v>0</v>
      </c>
      <c r="I927">
        <v>1</v>
      </c>
      <c r="J927" s="60" t="s">
        <v>201</v>
      </c>
      <c r="K927">
        <v>41</v>
      </c>
      <c r="L927">
        <v>399</v>
      </c>
      <c r="M927">
        <v>27</v>
      </c>
      <c r="N927">
        <v>159</v>
      </c>
      <c r="O927">
        <v>58</v>
      </c>
      <c r="P927">
        <v>8</v>
      </c>
      <c r="Q927">
        <v>39</v>
      </c>
      <c r="R927">
        <v>4</v>
      </c>
      <c r="S927">
        <v>4</v>
      </c>
      <c r="T927">
        <v>5</v>
      </c>
      <c r="U927">
        <v>2</v>
      </c>
      <c r="V927">
        <v>0</v>
      </c>
      <c r="W927">
        <v>0</v>
      </c>
      <c r="X927" t="s">
        <v>46</v>
      </c>
      <c r="Y927">
        <v>0</v>
      </c>
    </row>
    <row r="928" spans="2:25" x14ac:dyDescent="0.2">
      <c r="B928">
        <v>437</v>
      </c>
      <c r="C928">
        <v>1977</v>
      </c>
      <c r="D928" t="s">
        <v>53</v>
      </c>
      <c r="E928" t="s">
        <v>24</v>
      </c>
      <c r="F928" t="s">
        <v>1165</v>
      </c>
      <c r="H928">
        <v>0</v>
      </c>
      <c r="I928">
        <v>0</v>
      </c>
      <c r="J928" s="60" t="s">
        <v>639</v>
      </c>
      <c r="K928">
        <v>41</v>
      </c>
      <c r="L928">
        <v>294</v>
      </c>
      <c r="M928">
        <v>142</v>
      </c>
      <c r="N928">
        <v>218</v>
      </c>
      <c r="O928">
        <v>164</v>
      </c>
      <c r="P928">
        <v>58</v>
      </c>
      <c r="Q928">
        <v>151</v>
      </c>
      <c r="R928">
        <v>1</v>
      </c>
      <c r="S928">
        <v>3</v>
      </c>
      <c r="T928">
        <v>11</v>
      </c>
      <c r="U928">
        <v>1</v>
      </c>
      <c r="V928">
        <v>0</v>
      </c>
      <c r="W928">
        <v>0</v>
      </c>
      <c r="X928" t="s">
        <v>38</v>
      </c>
      <c r="Y928">
        <v>0</v>
      </c>
    </row>
    <row r="929" spans="2:25" x14ac:dyDescent="0.2">
      <c r="B929">
        <v>4331</v>
      </c>
      <c r="C929">
        <v>1979</v>
      </c>
      <c r="D929" t="s">
        <v>53</v>
      </c>
      <c r="E929" t="s">
        <v>36</v>
      </c>
      <c r="F929" t="s">
        <v>1166</v>
      </c>
      <c r="H929">
        <v>0</v>
      </c>
      <c r="I929">
        <v>0</v>
      </c>
      <c r="J929" s="60" t="s">
        <v>849</v>
      </c>
      <c r="K929">
        <v>41</v>
      </c>
      <c r="L929">
        <v>913</v>
      </c>
      <c r="M929">
        <v>26</v>
      </c>
      <c r="N929">
        <v>376</v>
      </c>
      <c r="O929">
        <v>17</v>
      </c>
      <c r="P929">
        <v>26</v>
      </c>
      <c r="Q929">
        <v>13</v>
      </c>
      <c r="R929">
        <v>1</v>
      </c>
      <c r="S929">
        <v>3</v>
      </c>
      <c r="T929">
        <v>11</v>
      </c>
      <c r="U929">
        <v>1</v>
      </c>
      <c r="V929">
        <v>0</v>
      </c>
      <c r="W929">
        <v>0</v>
      </c>
      <c r="X929" t="s">
        <v>27</v>
      </c>
      <c r="Y929">
        <v>2</v>
      </c>
    </row>
    <row r="930" spans="2:25" x14ac:dyDescent="0.2">
      <c r="B930">
        <v>4084</v>
      </c>
      <c r="C930">
        <v>1976</v>
      </c>
      <c r="D930" t="s">
        <v>23</v>
      </c>
      <c r="E930" t="s">
        <v>36</v>
      </c>
      <c r="F930" t="s">
        <v>1167</v>
      </c>
      <c r="H930">
        <v>0</v>
      </c>
      <c r="I930">
        <v>1</v>
      </c>
      <c r="J930" s="60" t="s">
        <v>1168</v>
      </c>
      <c r="K930">
        <v>41</v>
      </c>
      <c r="L930">
        <v>224</v>
      </c>
      <c r="M930">
        <v>155</v>
      </c>
      <c r="N930">
        <v>155</v>
      </c>
      <c r="O930">
        <v>192</v>
      </c>
      <c r="P930">
        <v>93</v>
      </c>
      <c r="Q930">
        <v>54</v>
      </c>
      <c r="R930">
        <v>2</v>
      </c>
      <c r="S930">
        <v>6</v>
      </c>
      <c r="T930">
        <v>11</v>
      </c>
      <c r="U930">
        <v>4</v>
      </c>
      <c r="V930">
        <v>0</v>
      </c>
      <c r="W930">
        <v>0</v>
      </c>
      <c r="X930" t="s">
        <v>31</v>
      </c>
      <c r="Y930">
        <v>0</v>
      </c>
    </row>
    <row r="931" spans="2:25" x14ac:dyDescent="0.2">
      <c r="B931">
        <v>8135</v>
      </c>
      <c r="C931">
        <v>1987</v>
      </c>
      <c r="D931" t="s">
        <v>53</v>
      </c>
      <c r="E931" t="s">
        <v>32</v>
      </c>
      <c r="F931" t="s">
        <v>1169</v>
      </c>
      <c r="H931">
        <v>1</v>
      </c>
      <c r="I931">
        <v>0</v>
      </c>
      <c r="J931" s="60" t="s">
        <v>458</v>
      </c>
      <c r="K931">
        <v>41</v>
      </c>
      <c r="L931">
        <v>7</v>
      </c>
      <c r="M931">
        <v>4</v>
      </c>
      <c r="N931">
        <v>23</v>
      </c>
      <c r="O931">
        <v>7</v>
      </c>
      <c r="P931">
        <v>0</v>
      </c>
      <c r="Q931">
        <v>11</v>
      </c>
      <c r="R931">
        <v>1</v>
      </c>
      <c r="S931">
        <v>1</v>
      </c>
      <c r="T931">
        <v>3</v>
      </c>
      <c r="U931">
        <v>7</v>
      </c>
      <c r="V931">
        <v>0</v>
      </c>
      <c r="W931">
        <v>0</v>
      </c>
      <c r="X931" t="s">
        <v>67</v>
      </c>
      <c r="Y931">
        <v>0</v>
      </c>
    </row>
    <row r="932" spans="2:25" x14ac:dyDescent="0.2">
      <c r="B932">
        <v>9750</v>
      </c>
      <c r="C932">
        <v>1962</v>
      </c>
      <c r="D932" t="s">
        <v>40</v>
      </c>
      <c r="E932" t="s">
        <v>24</v>
      </c>
      <c r="F932" t="s">
        <v>1170</v>
      </c>
      <c r="H932">
        <v>0</v>
      </c>
      <c r="I932">
        <v>1</v>
      </c>
      <c r="J932" s="61">
        <v>41457</v>
      </c>
      <c r="K932">
        <v>41</v>
      </c>
      <c r="L932">
        <v>731</v>
      </c>
      <c r="M932">
        <v>60</v>
      </c>
      <c r="N932">
        <v>353</v>
      </c>
      <c r="O932">
        <v>78</v>
      </c>
      <c r="P932">
        <v>12</v>
      </c>
      <c r="Q932">
        <v>73</v>
      </c>
      <c r="R932">
        <v>5</v>
      </c>
      <c r="S932">
        <v>10</v>
      </c>
      <c r="T932">
        <v>5</v>
      </c>
      <c r="U932">
        <v>7</v>
      </c>
      <c r="V932">
        <v>0</v>
      </c>
      <c r="W932">
        <v>0</v>
      </c>
      <c r="X932" t="s">
        <v>27</v>
      </c>
      <c r="Y932">
        <v>0</v>
      </c>
    </row>
    <row r="933" spans="2:25" x14ac:dyDescent="0.2">
      <c r="B933">
        <v>6682</v>
      </c>
      <c r="C933">
        <v>1974</v>
      </c>
      <c r="D933" t="s">
        <v>118</v>
      </c>
      <c r="E933" t="s">
        <v>32</v>
      </c>
      <c r="F933" t="s">
        <v>1171</v>
      </c>
      <c r="H933">
        <v>1</v>
      </c>
      <c r="I933">
        <v>0</v>
      </c>
      <c r="J933" s="61">
        <v>41225</v>
      </c>
      <c r="K933">
        <v>41</v>
      </c>
      <c r="L933">
        <v>2</v>
      </c>
      <c r="M933">
        <v>8</v>
      </c>
      <c r="N933">
        <v>1</v>
      </c>
      <c r="O933">
        <v>4</v>
      </c>
      <c r="P933">
        <v>7</v>
      </c>
      <c r="Q933">
        <v>15</v>
      </c>
      <c r="R933">
        <v>1</v>
      </c>
      <c r="S933">
        <v>1</v>
      </c>
      <c r="T933">
        <v>3</v>
      </c>
      <c r="U933">
        <v>8</v>
      </c>
      <c r="V933">
        <v>0</v>
      </c>
      <c r="W933">
        <v>0</v>
      </c>
      <c r="X933" t="s">
        <v>27</v>
      </c>
      <c r="Y933">
        <v>0</v>
      </c>
    </row>
    <row r="934" spans="2:25" x14ac:dyDescent="0.2">
      <c r="B934">
        <v>10581</v>
      </c>
      <c r="C934">
        <v>1978</v>
      </c>
      <c r="D934" t="s">
        <v>23</v>
      </c>
      <c r="E934" t="s">
        <v>32</v>
      </c>
      <c r="F934" t="s">
        <v>1172</v>
      </c>
      <c r="H934">
        <v>1</v>
      </c>
      <c r="I934">
        <v>0</v>
      </c>
      <c r="J934" s="60" t="s">
        <v>479</v>
      </c>
      <c r="K934">
        <v>41</v>
      </c>
      <c r="L934">
        <v>281</v>
      </c>
      <c r="M934">
        <v>7</v>
      </c>
      <c r="N934">
        <v>84</v>
      </c>
      <c r="O934">
        <v>15</v>
      </c>
      <c r="P934">
        <v>0</v>
      </c>
      <c r="Q934">
        <v>119</v>
      </c>
      <c r="R934">
        <v>7</v>
      </c>
      <c r="S934">
        <v>7</v>
      </c>
      <c r="T934">
        <v>4</v>
      </c>
      <c r="U934">
        <v>8</v>
      </c>
      <c r="V934">
        <v>0</v>
      </c>
      <c r="W934">
        <v>0</v>
      </c>
      <c r="X934" t="s">
        <v>27</v>
      </c>
      <c r="Y934">
        <v>0</v>
      </c>
    </row>
    <row r="935" spans="2:25" x14ac:dyDescent="0.2">
      <c r="B935">
        <v>3710</v>
      </c>
      <c r="C935">
        <v>1985</v>
      </c>
      <c r="D935" t="s">
        <v>40</v>
      </c>
      <c r="E935" t="s">
        <v>28</v>
      </c>
      <c r="F935" t="s">
        <v>1173</v>
      </c>
      <c r="H935">
        <v>1</v>
      </c>
      <c r="I935">
        <v>0</v>
      </c>
      <c r="J935" s="61">
        <v>41253</v>
      </c>
      <c r="K935">
        <v>41</v>
      </c>
      <c r="L935">
        <v>19</v>
      </c>
      <c r="M935">
        <v>0</v>
      </c>
      <c r="N935">
        <v>35</v>
      </c>
      <c r="O935">
        <v>6</v>
      </c>
      <c r="P935">
        <v>4</v>
      </c>
      <c r="Q935">
        <v>17</v>
      </c>
      <c r="R935">
        <v>2</v>
      </c>
      <c r="S935">
        <v>2</v>
      </c>
      <c r="T935">
        <v>2</v>
      </c>
      <c r="U935">
        <v>7</v>
      </c>
      <c r="V935">
        <v>1</v>
      </c>
      <c r="W935">
        <v>1</v>
      </c>
      <c r="X935" t="s">
        <v>27</v>
      </c>
      <c r="Y935">
        <v>0</v>
      </c>
    </row>
    <row r="936" spans="2:25" x14ac:dyDescent="0.2">
      <c r="B936">
        <v>5207</v>
      </c>
      <c r="C936">
        <v>1964</v>
      </c>
      <c r="D936" t="s">
        <v>40</v>
      </c>
      <c r="E936" t="s">
        <v>32</v>
      </c>
      <c r="F936" t="s">
        <v>1174</v>
      </c>
      <c r="H936">
        <v>1</v>
      </c>
      <c r="I936">
        <v>1</v>
      </c>
      <c r="J936" s="60" t="s">
        <v>410</v>
      </c>
      <c r="K936">
        <v>41</v>
      </c>
      <c r="L936">
        <v>489</v>
      </c>
      <c r="M936">
        <v>6</v>
      </c>
      <c r="N936">
        <v>152</v>
      </c>
      <c r="O936">
        <v>8</v>
      </c>
      <c r="P936">
        <v>6</v>
      </c>
      <c r="Q936">
        <v>132</v>
      </c>
      <c r="R936">
        <v>10</v>
      </c>
      <c r="S936">
        <v>9</v>
      </c>
      <c r="T936">
        <v>6</v>
      </c>
      <c r="U936">
        <v>8</v>
      </c>
      <c r="V936">
        <v>1</v>
      </c>
      <c r="W936">
        <v>0</v>
      </c>
      <c r="X936" t="s">
        <v>27</v>
      </c>
      <c r="Y936">
        <v>0</v>
      </c>
    </row>
    <row r="937" spans="2:25" x14ac:dyDescent="0.2">
      <c r="B937">
        <v>9360</v>
      </c>
      <c r="C937">
        <v>1983</v>
      </c>
      <c r="D937" t="s">
        <v>23</v>
      </c>
      <c r="E937" t="s">
        <v>32</v>
      </c>
      <c r="F937" t="s">
        <v>1175</v>
      </c>
      <c r="H937">
        <v>0</v>
      </c>
      <c r="I937">
        <v>0</v>
      </c>
      <c r="J937" s="61">
        <v>41129</v>
      </c>
      <c r="K937">
        <v>41</v>
      </c>
      <c r="L937">
        <v>86</v>
      </c>
      <c r="M937">
        <v>2</v>
      </c>
      <c r="N937">
        <v>73</v>
      </c>
      <c r="O937">
        <v>69</v>
      </c>
      <c r="P937">
        <v>38</v>
      </c>
      <c r="Q937">
        <v>48</v>
      </c>
      <c r="R937">
        <v>1</v>
      </c>
      <c r="S937">
        <v>4</v>
      </c>
      <c r="T937">
        <v>5</v>
      </c>
      <c r="U937">
        <v>8</v>
      </c>
      <c r="V937">
        <v>0</v>
      </c>
      <c r="W937">
        <v>0</v>
      </c>
      <c r="X937" t="s">
        <v>35</v>
      </c>
      <c r="Y937">
        <v>0</v>
      </c>
    </row>
    <row r="938" spans="2:25" x14ac:dyDescent="0.2">
      <c r="B938">
        <v>4679</v>
      </c>
      <c r="C938">
        <v>1978</v>
      </c>
      <c r="D938" t="s">
        <v>53</v>
      </c>
      <c r="E938" t="s">
        <v>32</v>
      </c>
      <c r="F938" t="s">
        <v>1176</v>
      </c>
      <c r="H938">
        <v>0</v>
      </c>
      <c r="I938">
        <v>1</v>
      </c>
      <c r="J938" s="60" t="s">
        <v>194</v>
      </c>
      <c r="K938">
        <v>42</v>
      </c>
      <c r="L938">
        <v>721</v>
      </c>
      <c r="M938">
        <v>0</v>
      </c>
      <c r="N938">
        <v>152</v>
      </c>
      <c r="O938">
        <v>119</v>
      </c>
      <c r="P938">
        <v>50</v>
      </c>
      <c r="Q938">
        <v>50</v>
      </c>
      <c r="R938">
        <v>3</v>
      </c>
      <c r="S938">
        <v>7</v>
      </c>
      <c r="T938">
        <v>12</v>
      </c>
      <c r="U938">
        <v>4</v>
      </c>
      <c r="V938">
        <v>0</v>
      </c>
      <c r="W938">
        <v>0</v>
      </c>
      <c r="X938" t="s">
        <v>27</v>
      </c>
      <c r="Y938">
        <v>0</v>
      </c>
    </row>
    <row r="939" spans="2:25" x14ac:dyDescent="0.2">
      <c r="B939">
        <v>1340</v>
      </c>
      <c r="C939">
        <v>1987</v>
      </c>
      <c r="D939" t="s">
        <v>23</v>
      </c>
      <c r="E939" t="s">
        <v>32</v>
      </c>
      <c r="F939" t="s">
        <v>1177</v>
      </c>
      <c r="H939">
        <v>0</v>
      </c>
      <c r="I939">
        <v>0</v>
      </c>
      <c r="J939" s="60" t="s">
        <v>979</v>
      </c>
      <c r="K939">
        <v>42</v>
      </c>
      <c r="L939">
        <v>551</v>
      </c>
      <c r="M939">
        <v>137</v>
      </c>
      <c r="N939">
        <v>792</v>
      </c>
      <c r="O939">
        <v>179</v>
      </c>
      <c r="P939">
        <v>103</v>
      </c>
      <c r="Q939">
        <v>33</v>
      </c>
      <c r="R939">
        <v>1</v>
      </c>
      <c r="S939">
        <v>6</v>
      </c>
      <c r="T939">
        <v>13</v>
      </c>
      <c r="U939">
        <v>1</v>
      </c>
      <c r="V939">
        <v>0</v>
      </c>
      <c r="W939">
        <v>0</v>
      </c>
      <c r="X939" t="s">
        <v>27</v>
      </c>
      <c r="Y939">
        <v>3</v>
      </c>
    </row>
    <row r="940" spans="2:25" x14ac:dyDescent="0.2">
      <c r="B940">
        <v>10839</v>
      </c>
      <c r="C940">
        <v>1977</v>
      </c>
      <c r="D940" t="s">
        <v>23</v>
      </c>
      <c r="E940" t="s">
        <v>36</v>
      </c>
      <c r="F940" t="s">
        <v>1178</v>
      </c>
      <c r="H940">
        <v>1</v>
      </c>
      <c r="I940">
        <v>1</v>
      </c>
      <c r="J940" s="60" t="s">
        <v>160</v>
      </c>
      <c r="K940">
        <v>42</v>
      </c>
      <c r="L940">
        <v>6</v>
      </c>
      <c r="M940">
        <v>5</v>
      </c>
      <c r="N940">
        <v>5</v>
      </c>
      <c r="O940">
        <v>8</v>
      </c>
      <c r="P940">
        <v>0</v>
      </c>
      <c r="Q940">
        <v>5</v>
      </c>
      <c r="R940">
        <v>2</v>
      </c>
      <c r="S940">
        <v>1</v>
      </c>
      <c r="T940">
        <v>3</v>
      </c>
      <c r="U940">
        <v>4</v>
      </c>
      <c r="V940">
        <v>0</v>
      </c>
      <c r="W940">
        <v>0</v>
      </c>
      <c r="X940" t="s">
        <v>31</v>
      </c>
      <c r="Y940">
        <v>0</v>
      </c>
    </row>
    <row r="941" spans="2:25" x14ac:dyDescent="0.2">
      <c r="B941">
        <v>5303</v>
      </c>
      <c r="C941">
        <v>1975</v>
      </c>
      <c r="D941" t="s">
        <v>40</v>
      </c>
      <c r="E941" t="s">
        <v>36</v>
      </c>
      <c r="F941" t="s">
        <v>1179</v>
      </c>
      <c r="H941">
        <v>0</v>
      </c>
      <c r="I941">
        <v>0</v>
      </c>
      <c r="J941" s="61">
        <v>41855</v>
      </c>
      <c r="K941">
        <v>42</v>
      </c>
      <c r="L941">
        <v>471</v>
      </c>
      <c r="M941">
        <v>0</v>
      </c>
      <c r="N941">
        <v>510</v>
      </c>
      <c r="O941">
        <v>99</v>
      </c>
      <c r="P941">
        <v>21</v>
      </c>
      <c r="Q941">
        <v>12</v>
      </c>
      <c r="R941">
        <v>1</v>
      </c>
      <c r="S941">
        <v>6</v>
      </c>
      <c r="T941">
        <v>9</v>
      </c>
      <c r="U941">
        <v>2</v>
      </c>
      <c r="V941">
        <v>0</v>
      </c>
      <c r="W941">
        <v>0</v>
      </c>
      <c r="X941" t="s">
        <v>67</v>
      </c>
      <c r="Y941">
        <v>0</v>
      </c>
    </row>
    <row r="942" spans="2:25" x14ac:dyDescent="0.2">
      <c r="B942">
        <v>9829</v>
      </c>
      <c r="C942">
        <v>1979</v>
      </c>
      <c r="D942" t="s">
        <v>23</v>
      </c>
      <c r="E942" t="s">
        <v>36</v>
      </c>
      <c r="F942" t="s">
        <v>1180</v>
      </c>
      <c r="H942">
        <v>1</v>
      </c>
      <c r="I942">
        <v>0</v>
      </c>
      <c r="J942" s="61">
        <v>41975</v>
      </c>
      <c r="K942">
        <v>42</v>
      </c>
      <c r="L942">
        <v>22</v>
      </c>
      <c r="M942">
        <v>4</v>
      </c>
      <c r="N942">
        <v>17</v>
      </c>
      <c r="O942">
        <v>12</v>
      </c>
      <c r="P942">
        <v>10</v>
      </c>
      <c r="Q942">
        <v>13</v>
      </c>
      <c r="R942">
        <v>3</v>
      </c>
      <c r="S942">
        <v>2</v>
      </c>
      <c r="T942">
        <v>4</v>
      </c>
      <c r="U942">
        <v>6</v>
      </c>
      <c r="V942">
        <v>0</v>
      </c>
      <c r="W942">
        <v>0</v>
      </c>
      <c r="X942" t="s">
        <v>27</v>
      </c>
      <c r="Y942">
        <v>0</v>
      </c>
    </row>
    <row r="943" spans="2:25" x14ac:dyDescent="0.2">
      <c r="B943">
        <v>10469</v>
      </c>
      <c r="C943">
        <v>1982</v>
      </c>
      <c r="D943" t="s">
        <v>23</v>
      </c>
      <c r="E943" t="s">
        <v>36</v>
      </c>
      <c r="F943" t="s">
        <v>1181</v>
      </c>
      <c r="H943">
        <v>0</v>
      </c>
      <c r="I943">
        <v>0</v>
      </c>
      <c r="J943" s="61">
        <v>41761</v>
      </c>
      <c r="K943">
        <v>42</v>
      </c>
      <c r="L943">
        <v>519</v>
      </c>
      <c r="M943">
        <v>71</v>
      </c>
      <c r="N943">
        <v>860</v>
      </c>
      <c r="O943">
        <v>93</v>
      </c>
      <c r="P943">
        <v>27</v>
      </c>
      <c r="Q943">
        <v>53</v>
      </c>
      <c r="R943">
        <v>1</v>
      </c>
      <c r="S943">
        <v>6</v>
      </c>
      <c r="T943">
        <v>9</v>
      </c>
      <c r="U943">
        <v>2</v>
      </c>
      <c r="V943">
        <v>0</v>
      </c>
      <c r="W943">
        <v>0</v>
      </c>
      <c r="X943" t="s">
        <v>50</v>
      </c>
      <c r="Y943">
        <v>0</v>
      </c>
    </row>
    <row r="944" spans="2:25" x14ac:dyDescent="0.2">
      <c r="B944">
        <v>3602</v>
      </c>
      <c r="C944">
        <v>1959</v>
      </c>
      <c r="D944" t="s">
        <v>53</v>
      </c>
      <c r="E944" t="s">
        <v>32</v>
      </c>
      <c r="F944" t="s">
        <v>1182</v>
      </c>
      <c r="H944">
        <v>0</v>
      </c>
      <c r="I944">
        <v>1</v>
      </c>
      <c r="J944" s="60" t="s">
        <v>1072</v>
      </c>
      <c r="K944">
        <v>42</v>
      </c>
      <c r="L944">
        <v>140</v>
      </c>
      <c r="M944">
        <v>3</v>
      </c>
      <c r="N944">
        <v>29</v>
      </c>
      <c r="O944">
        <v>4</v>
      </c>
      <c r="P944">
        <v>5</v>
      </c>
      <c r="Q944">
        <v>14</v>
      </c>
      <c r="R944">
        <v>2</v>
      </c>
      <c r="S944">
        <v>3</v>
      </c>
      <c r="T944">
        <v>4</v>
      </c>
      <c r="U944">
        <v>4</v>
      </c>
      <c r="V944">
        <v>0</v>
      </c>
      <c r="W944">
        <v>0</v>
      </c>
      <c r="X944" t="s">
        <v>27</v>
      </c>
      <c r="Y944">
        <v>0</v>
      </c>
    </row>
    <row r="945" spans="2:25" x14ac:dyDescent="0.2">
      <c r="B945">
        <v>4756</v>
      </c>
      <c r="C945">
        <v>1953</v>
      </c>
      <c r="D945" t="s">
        <v>43</v>
      </c>
      <c r="E945" t="s">
        <v>24</v>
      </c>
      <c r="F945" t="s">
        <v>1183</v>
      </c>
      <c r="H945">
        <v>0</v>
      </c>
      <c r="I945">
        <v>0</v>
      </c>
      <c r="J945" s="60" t="s">
        <v>1184</v>
      </c>
      <c r="K945">
        <v>42</v>
      </c>
      <c r="L945">
        <v>176</v>
      </c>
      <c r="M945">
        <v>29</v>
      </c>
      <c r="N945">
        <v>818</v>
      </c>
      <c r="O945">
        <v>0</v>
      </c>
      <c r="P945">
        <v>33</v>
      </c>
      <c r="Q945">
        <v>112</v>
      </c>
      <c r="R945">
        <v>1</v>
      </c>
      <c r="S945">
        <v>7</v>
      </c>
      <c r="T945">
        <v>11</v>
      </c>
      <c r="U945">
        <v>4</v>
      </c>
      <c r="V945">
        <v>1</v>
      </c>
      <c r="W945">
        <v>0</v>
      </c>
      <c r="X945" t="s">
        <v>27</v>
      </c>
      <c r="Y945">
        <v>0</v>
      </c>
    </row>
    <row r="946" spans="2:25" x14ac:dyDescent="0.2">
      <c r="B946">
        <v>8181</v>
      </c>
      <c r="C946">
        <v>1979</v>
      </c>
      <c r="D946" t="s">
        <v>43</v>
      </c>
      <c r="E946" t="s">
        <v>28</v>
      </c>
      <c r="F946" t="s">
        <v>1185</v>
      </c>
      <c r="H946">
        <v>1</v>
      </c>
      <c r="I946">
        <v>0</v>
      </c>
      <c r="J946" s="60" t="s">
        <v>1186</v>
      </c>
      <c r="K946">
        <v>42</v>
      </c>
      <c r="L946">
        <v>51</v>
      </c>
      <c r="M946">
        <v>12</v>
      </c>
      <c r="N946">
        <v>49</v>
      </c>
      <c r="O946">
        <v>17</v>
      </c>
      <c r="P946">
        <v>24</v>
      </c>
      <c r="Q946">
        <v>24</v>
      </c>
      <c r="R946">
        <v>3</v>
      </c>
      <c r="S946">
        <v>4</v>
      </c>
      <c r="T946">
        <v>3</v>
      </c>
      <c r="U946">
        <v>8</v>
      </c>
      <c r="V946">
        <v>0</v>
      </c>
      <c r="W946">
        <v>0</v>
      </c>
      <c r="X946" t="s">
        <v>27</v>
      </c>
      <c r="Y946">
        <v>0</v>
      </c>
    </row>
    <row r="947" spans="2:25" x14ac:dyDescent="0.2">
      <c r="B947">
        <v>6958</v>
      </c>
      <c r="C947">
        <v>1978</v>
      </c>
      <c r="D947" t="s">
        <v>53</v>
      </c>
      <c r="E947" t="s">
        <v>32</v>
      </c>
      <c r="F947" t="s">
        <v>1187</v>
      </c>
      <c r="H947">
        <v>1</v>
      </c>
      <c r="I947">
        <v>0</v>
      </c>
      <c r="J947" s="61">
        <v>41401</v>
      </c>
      <c r="K947">
        <v>42</v>
      </c>
      <c r="L947">
        <v>14</v>
      </c>
      <c r="M947">
        <v>0</v>
      </c>
      <c r="N947">
        <v>4</v>
      </c>
      <c r="O947">
        <v>0</v>
      </c>
      <c r="P947">
        <v>0</v>
      </c>
      <c r="Q947">
        <v>8</v>
      </c>
      <c r="R947">
        <v>1</v>
      </c>
      <c r="S947">
        <v>1</v>
      </c>
      <c r="T947">
        <v>2</v>
      </c>
      <c r="U947">
        <v>6</v>
      </c>
      <c r="V947">
        <v>0</v>
      </c>
      <c r="W947">
        <v>0</v>
      </c>
      <c r="X947" t="s">
        <v>38</v>
      </c>
      <c r="Y947">
        <v>0</v>
      </c>
    </row>
    <row r="948" spans="2:25" x14ac:dyDescent="0.2">
      <c r="B948">
        <v>10856</v>
      </c>
      <c r="C948">
        <v>1981</v>
      </c>
      <c r="D948" t="s">
        <v>43</v>
      </c>
      <c r="E948" t="s">
        <v>28</v>
      </c>
      <c r="F948" t="s">
        <v>1188</v>
      </c>
      <c r="H948">
        <v>0</v>
      </c>
      <c r="I948">
        <v>1</v>
      </c>
      <c r="J948" s="61">
        <v>41312</v>
      </c>
      <c r="K948">
        <v>42</v>
      </c>
      <c r="L948">
        <v>31</v>
      </c>
      <c r="M948">
        <v>0</v>
      </c>
      <c r="N948">
        <v>6</v>
      </c>
      <c r="O948">
        <v>0</v>
      </c>
      <c r="P948">
        <v>1</v>
      </c>
      <c r="Q948">
        <v>8</v>
      </c>
      <c r="R948">
        <v>1</v>
      </c>
      <c r="S948">
        <v>1</v>
      </c>
      <c r="T948">
        <v>3</v>
      </c>
      <c r="U948">
        <v>6</v>
      </c>
      <c r="V948">
        <v>0</v>
      </c>
      <c r="W948">
        <v>0</v>
      </c>
      <c r="X948" t="s">
        <v>31</v>
      </c>
      <c r="Y948">
        <v>0</v>
      </c>
    </row>
    <row r="949" spans="2:25" x14ac:dyDescent="0.2">
      <c r="B949">
        <v>3321</v>
      </c>
      <c r="C949">
        <v>1968</v>
      </c>
      <c r="D949" t="s">
        <v>40</v>
      </c>
      <c r="E949" t="s">
        <v>36</v>
      </c>
      <c r="F949" t="s">
        <v>1189</v>
      </c>
      <c r="H949">
        <v>0</v>
      </c>
      <c r="I949">
        <v>2</v>
      </c>
      <c r="J949" s="61">
        <v>41399</v>
      </c>
      <c r="K949">
        <v>42</v>
      </c>
      <c r="L949">
        <v>421</v>
      </c>
      <c r="M949">
        <v>5</v>
      </c>
      <c r="N949">
        <v>90</v>
      </c>
      <c r="O949">
        <v>0</v>
      </c>
      <c r="P949">
        <v>16</v>
      </c>
      <c r="Q949">
        <v>10</v>
      </c>
      <c r="R949">
        <v>3</v>
      </c>
      <c r="S949">
        <v>7</v>
      </c>
      <c r="T949">
        <v>7</v>
      </c>
      <c r="U949">
        <v>5</v>
      </c>
      <c r="V949">
        <v>0</v>
      </c>
      <c r="W949">
        <v>0</v>
      </c>
      <c r="X949" t="s">
        <v>31</v>
      </c>
      <c r="Y949">
        <v>0</v>
      </c>
    </row>
    <row r="950" spans="2:25" x14ac:dyDescent="0.2">
      <c r="B950">
        <v>5394</v>
      </c>
      <c r="C950">
        <v>1980</v>
      </c>
      <c r="D950" t="s">
        <v>118</v>
      </c>
      <c r="E950" t="s">
        <v>28</v>
      </c>
      <c r="F950" t="s">
        <v>1190</v>
      </c>
      <c r="H950">
        <v>1</v>
      </c>
      <c r="I950">
        <v>1</v>
      </c>
      <c r="J950" s="60" t="s">
        <v>403</v>
      </c>
      <c r="K950">
        <v>42</v>
      </c>
      <c r="L950">
        <v>3</v>
      </c>
      <c r="M950">
        <v>9</v>
      </c>
      <c r="N950">
        <v>4</v>
      </c>
      <c r="O950">
        <v>7</v>
      </c>
      <c r="P950">
        <v>8</v>
      </c>
      <c r="Q950">
        <v>7</v>
      </c>
      <c r="R950">
        <v>4</v>
      </c>
      <c r="S950">
        <v>1</v>
      </c>
      <c r="T950">
        <v>4</v>
      </c>
      <c r="U950">
        <v>3</v>
      </c>
      <c r="V950">
        <v>0</v>
      </c>
      <c r="W950">
        <v>0</v>
      </c>
      <c r="X950" t="s">
        <v>27</v>
      </c>
      <c r="Y950">
        <v>0</v>
      </c>
    </row>
    <row r="951" spans="2:25" x14ac:dyDescent="0.2">
      <c r="B951">
        <v>433</v>
      </c>
      <c r="C951">
        <v>1959</v>
      </c>
      <c r="D951" t="s">
        <v>53</v>
      </c>
      <c r="E951" t="s">
        <v>414</v>
      </c>
      <c r="F951" t="s">
        <v>1191</v>
      </c>
      <c r="H951">
        <v>1</v>
      </c>
      <c r="I951">
        <v>1</v>
      </c>
      <c r="J951" s="61">
        <v>41550</v>
      </c>
      <c r="K951">
        <v>42</v>
      </c>
      <c r="L951">
        <v>534</v>
      </c>
      <c r="M951">
        <v>5</v>
      </c>
      <c r="N951">
        <v>47</v>
      </c>
      <c r="O951">
        <v>0</v>
      </c>
      <c r="P951">
        <v>5</v>
      </c>
      <c r="Q951">
        <v>41</v>
      </c>
      <c r="R951">
        <v>5</v>
      </c>
      <c r="S951">
        <v>11</v>
      </c>
      <c r="T951">
        <v>6</v>
      </c>
      <c r="U951">
        <v>8</v>
      </c>
      <c r="V951">
        <v>0</v>
      </c>
      <c r="W951">
        <v>0</v>
      </c>
      <c r="X951" t="s">
        <v>31</v>
      </c>
      <c r="Y951">
        <v>0</v>
      </c>
    </row>
    <row r="952" spans="2:25" x14ac:dyDescent="0.2">
      <c r="B952">
        <v>6320</v>
      </c>
      <c r="C952">
        <v>1977</v>
      </c>
      <c r="D952" t="s">
        <v>53</v>
      </c>
      <c r="E952" t="s">
        <v>28</v>
      </c>
      <c r="F952" t="s">
        <v>1192</v>
      </c>
      <c r="H952">
        <v>0</v>
      </c>
      <c r="I952">
        <v>0</v>
      </c>
      <c r="J952" s="61">
        <v>41427</v>
      </c>
      <c r="K952">
        <v>42</v>
      </c>
      <c r="L952">
        <v>768</v>
      </c>
      <c r="M952">
        <v>44</v>
      </c>
      <c r="N952">
        <v>561</v>
      </c>
      <c r="O952">
        <v>77</v>
      </c>
      <c r="P952">
        <v>44</v>
      </c>
      <c r="Q952">
        <v>14</v>
      </c>
      <c r="R952">
        <v>1</v>
      </c>
      <c r="S952">
        <v>6</v>
      </c>
      <c r="T952">
        <v>10</v>
      </c>
      <c r="U952">
        <v>3</v>
      </c>
      <c r="V952">
        <v>0</v>
      </c>
      <c r="W952">
        <v>0</v>
      </c>
      <c r="X952" t="s">
        <v>27</v>
      </c>
      <c r="Y952">
        <v>0</v>
      </c>
    </row>
    <row r="953" spans="2:25" x14ac:dyDescent="0.2">
      <c r="B953">
        <v>5376</v>
      </c>
      <c r="C953">
        <v>1980</v>
      </c>
      <c r="D953" t="s">
        <v>23</v>
      </c>
      <c r="E953" t="s">
        <v>32</v>
      </c>
      <c r="F953" t="s">
        <v>1193</v>
      </c>
      <c r="H953">
        <v>1</v>
      </c>
      <c r="I953">
        <v>0</v>
      </c>
      <c r="J953" s="61">
        <v>41426</v>
      </c>
      <c r="K953">
        <v>42</v>
      </c>
      <c r="L953">
        <v>1</v>
      </c>
      <c r="M953">
        <v>1</v>
      </c>
      <c r="N953">
        <v>1725</v>
      </c>
      <c r="O953">
        <v>1</v>
      </c>
      <c r="P953">
        <v>1</v>
      </c>
      <c r="Q953">
        <v>1</v>
      </c>
      <c r="R953">
        <v>15</v>
      </c>
      <c r="S953">
        <v>0</v>
      </c>
      <c r="T953">
        <v>0</v>
      </c>
      <c r="U953">
        <v>1</v>
      </c>
      <c r="V953">
        <v>0</v>
      </c>
      <c r="W953">
        <v>0</v>
      </c>
      <c r="X953" t="s">
        <v>35</v>
      </c>
      <c r="Y953">
        <v>0</v>
      </c>
    </row>
    <row r="954" spans="2:25" x14ac:dyDescent="0.2">
      <c r="B954">
        <v>1867</v>
      </c>
      <c r="C954">
        <v>1958</v>
      </c>
      <c r="D954" t="s">
        <v>23</v>
      </c>
      <c r="E954" t="s">
        <v>28</v>
      </c>
      <c r="F954" t="s">
        <v>1194</v>
      </c>
      <c r="H954">
        <v>0</v>
      </c>
      <c r="I954">
        <v>0</v>
      </c>
      <c r="J954" s="60" t="s">
        <v>548</v>
      </c>
      <c r="K954">
        <v>42</v>
      </c>
      <c r="L954">
        <v>652</v>
      </c>
      <c r="M954">
        <v>48</v>
      </c>
      <c r="N954">
        <v>350</v>
      </c>
      <c r="O954">
        <v>94</v>
      </c>
      <c r="P954">
        <v>84</v>
      </c>
      <c r="Q954">
        <v>108</v>
      </c>
      <c r="R954">
        <v>1</v>
      </c>
      <c r="S954">
        <v>9</v>
      </c>
      <c r="T954">
        <v>6</v>
      </c>
      <c r="U954">
        <v>5</v>
      </c>
      <c r="V954">
        <v>1</v>
      </c>
      <c r="W954">
        <v>0</v>
      </c>
      <c r="X954" t="s">
        <v>27</v>
      </c>
      <c r="Y954">
        <v>0</v>
      </c>
    </row>
    <row r="955" spans="2:25" x14ac:dyDescent="0.2">
      <c r="B955">
        <v>4324</v>
      </c>
      <c r="C955">
        <v>1990</v>
      </c>
      <c r="D955" t="s">
        <v>23</v>
      </c>
      <c r="E955" t="s">
        <v>32</v>
      </c>
      <c r="F955" t="s">
        <v>1195</v>
      </c>
      <c r="H955">
        <v>1</v>
      </c>
      <c r="I955">
        <v>0</v>
      </c>
      <c r="J955" s="60" t="s">
        <v>243</v>
      </c>
      <c r="K955">
        <v>42</v>
      </c>
      <c r="L955">
        <v>235</v>
      </c>
      <c r="M955">
        <v>0</v>
      </c>
      <c r="N955">
        <v>235</v>
      </c>
      <c r="O955">
        <v>19</v>
      </c>
      <c r="P955">
        <v>4</v>
      </c>
      <c r="Q955">
        <v>191</v>
      </c>
      <c r="R955">
        <v>5</v>
      </c>
      <c r="S955">
        <v>8</v>
      </c>
      <c r="T955">
        <v>7</v>
      </c>
      <c r="U955">
        <v>8</v>
      </c>
      <c r="V955">
        <v>0</v>
      </c>
      <c r="W955">
        <v>0</v>
      </c>
      <c r="X955" t="s">
        <v>27</v>
      </c>
      <c r="Y955">
        <v>0</v>
      </c>
    </row>
    <row r="956" spans="2:25" x14ac:dyDescent="0.2">
      <c r="B956">
        <v>3661</v>
      </c>
      <c r="C956">
        <v>1996</v>
      </c>
      <c r="D956" t="s">
        <v>43</v>
      </c>
      <c r="E956" t="s">
        <v>28</v>
      </c>
      <c r="F956" t="s">
        <v>1196</v>
      </c>
      <c r="H956">
        <v>0</v>
      </c>
      <c r="I956">
        <v>0</v>
      </c>
      <c r="J956" s="61">
        <v>41253</v>
      </c>
      <c r="K956">
        <v>42</v>
      </c>
      <c r="L956">
        <v>594</v>
      </c>
      <c r="M956">
        <v>51</v>
      </c>
      <c r="N956">
        <v>631</v>
      </c>
      <c r="O956">
        <v>72</v>
      </c>
      <c r="P956">
        <v>55</v>
      </c>
      <c r="Q956">
        <v>32</v>
      </c>
      <c r="R956">
        <v>1</v>
      </c>
      <c r="S956">
        <v>4</v>
      </c>
      <c r="T956">
        <v>8</v>
      </c>
      <c r="U956">
        <v>2</v>
      </c>
      <c r="V956">
        <v>0</v>
      </c>
      <c r="W956">
        <v>0</v>
      </c>
      <c r="X956" t="s">
        <v>50</v>
      </c>
      <c r="Y956">
        <v>0</v>
      </c>
    </row>
    <row r="957" spans="2:25" x14ac:dyDescent="0.2">
      <c r="B957">
        <v>521</v>
      </c>
      <c r="C957">
        <v>1986</v>
      </c>
      <c r="D957" t="s">
        <v>23</v>
      </c>
      <c r="E957" t="s">
        <v>36</v>
      </c>
      <c r="F957" t="s">
        <v>1197</v>
      </c>
      <c r="H957">
        <v>1</v>
      </c>
      <c r="I957">
        <v>0</v>
      </c>
      <c r="J957" s="60" t="s">
        <v>521</v>
      </c>
      <c r="K957">
        <v>42</v>
      </c>
      <c r="L957">
        <v>174</v>
      </c>
      <c r="M957">
        <v>77</v>
      </c>
      <c r="N957">
        <v>203</v>
      </c>
      <c r="O957">
        <v>6</v>
      </c>
      <c r="P957">
        <v>24</v>
      </c>
      <c r="Q957">
        <v>97</v>
      </c>
      <c r="R957">
        <v>2</v>
      </c>
      <c r="S957">
        <v>8</v>
      </c>
      <c r="T957">
        <v>7</v>
      </c>
      <c r="U957">
        <v>7</v>
      </c>
      <c r="V957">
        <v>0</v>
      </c>
      <c r="W957">
        <v>0</v>
      </c>
      <c r="X957" t="s">
        <v>27</v>
      </c>
      <c r="Y957">
        <v>0</v>
      </c>
    </row>
    <row r="958" spans="2:25" x14ac:dyDescent="0.2">
      <c r="B958">
        <v>10403</v>
      </c>
      <c r="C958">
        <v>1979</v>
      </c>
      <c r="D958" t="s">
        <v>23</v>
      </c>
      <c r="E958" t="s">
        <v>36</v>
      </c>
      <c r="F958" t="s">
        <v>1198</v>
      </c>
      <c r="H958">
        <v>1</v>
      </c>
      <c r="I958">
        <v>0</v>
      </c>
      <c r="J958" s="60" t="s">
        <v>413</v>
      </c>
      <c r="K958">
        <v>43</v>
      </c>
      <c r="L958">
        <v>2</v>
      </c>
      <c r="M958">
        <v>13</v>
      </c>
      <c r="N958">
        <v>6</v>
      </c>
      <c r="O958">
        <v>7</v>
      </c>
      <c r="P958">
        <v>5</v>
      </c>
      <c r="Q958">
        <v>11</v>
      </c>
      <c r="R958">
        <v>3</v>
      </c>
      <c r="S958">
        <v>3</v>
      </c>
      <c r="T958">
        <v>3</v>
      </c>
      <c r="U958">
        <v>7</v>
      </c>
      <c r="V958">
        <v>0</v>
      </c>
      <c r="W958">
        <v>0</v>
      </c>
      <c r="X958" t="s">
        <v>31</v>
      </c>
      <c r="Y958">
        <v>0</v>
      </c>
    </row>
    <row r="959" spans="2:25" x14ac:dyDescent="0.2">
      <c r="B959">
        <v>7186</v>
      </c>
      <c r="C959">
        <v>1967</v>
      </c>
      <c r="D959" t="s">
        <v>40</v>
      </c>
      <c r="E959" t="s">
        <v>36</v>
      </c>
      <c r="F959" t="s">
        <v>1199</v>
      </c>
      <c r="H959">
        <v>1</v>
      </c>
      <c r="I959">
        <v>1</v>
      </c>
      <c r="J959" s="60" t="s">
        <v>1200</v>
      </c>
      <c r="K959">
        <v>43</v>
      </c>
      <c r="L959">
        <v>24</v>
      </c>
      <c r="M959">
        <v>0</v>
      </c>
      <c r="N959">
        <v>2</v>
      </c>
      <c r="O959">
        <v>0</v>
      </c>
      <c r="P959">
        <v>0</v>
      </c>
      <c r="Q959">
        <v>9</v>
      </c>
      <c r="R959">
        <v>2</v>
      </c>
      <c r="S959">
        <v>1</v>
      </c>
      <c r="T959">
        <v>2</v>
      </c>
      <c r="U959">
        <v>5</v>
      </c>
      <c r="V959">
        <v>0</v>
      </c>
      <c r="W959">
        <v>0</v>
      </c>
      <c r="X959" t="s">
        <v>50</v>
      </c>
      <c r="Y959">
        <v>1</v>
      </c>
    </row>
    <row r="960" spans="2:25" x14ac:dyDescent="0.2">
      <c r="B960">
        <v>4329</v>
      </c>
      <c r="C960">
        <v>1985</v>
      </c>
      <c r="D960" t="s">
        <v>40</v>
      </c>
      <c r="E960" t="s">
        <v>32</v>
      </c>
      <c r="F960" t="s">
        <v>1201</v>
      </c>
      <c r="H960">
        <v>1</v>
      </c>
      <c r="I960">
        <v>0</v>
      </c>
      <c r="J960" s="60" t="s">
        <v>194</v>
      </c>
      <c r="K960">
        <v>43</v>
      </c>
      <c r="L960">
        <v>6</v>
      </c>
      <c r="M960">
        <v>0</v>
      </c>
      <c r="N960">
        <v>6</v>
      </c>
      <c r="O960">
        <v>2</v>
      </c>
      <c r="P960">
        <v>1</v>
      </c>
      <c r="Q960">
        <v>1</v>
      </c>
      <c r="R960">
        <v>2</v>
      </c>
      <c r="S960">
        <v>1</v>
      </c>
      <c r="T960">
        <v>3</v>
      </c>
      <c r="U960">
        <v>7</v>
      </c>
      <c r="V960">
        <v>0</v>
      </c>
      <c r="W960">
        <v>0</v>
      </c>
      <c r="X960" t="s">
        <v>38</v>
      </c>
      <c r="Y960">
        <v>0</v>
      </c>
    </row>
    <row r="961" spans="2:25" x14ac:dyDescent="0.2">
      <c r="B961">
        <v>4394</v>
      </c>
      <c r="C961">
        <v>1966</v>
      </c>
      <c r="D961" t="s">
        <v>40</v>
      </c>
      <c r="E961" t="s">
        <v>32</v>
      </c>
      <c r="F961" t="s">
        <v>1202</v>
      </c>
      <c r="H961">
        <v>0</v>
      </c>
      <c r="I961">
        <v>0</v>
      </c>
      <c r="J961" s="60" t="s">
        <v>194</v>
      </c>
      <c r="K961">
        <v>43</v>
      </c>
      <c r="L961">
        <v>1142</v>
      </c>
      <c r="M961">
        <v>29</v>
      </c>
      <c r="N961">
        <v>249</v>
      </c>
      <c r="O961">
        <v>38</v>
      </c>
      <c r="P961">
        <v>29</v>
      </c>
      <c r="Q961">
        <v>14</v>
      </c>
      <c r="R961">
        <v>1</v>
      </c>
      <c r="S961">
        <v>5</v>
      </c>
      <c r="T961">
        <v>12</v>
      </c>
      <c r="U961">
        <v>2</v>
      </c>
      <c r="V961">
        <v>0</v>
      </c>
      <c r="W961">
        <v>0</v>
      </c>
      <c r="X961" t="s">
        <v>27</v>
      </c>
      <c r="Y961">
        <v>2</v>
      </c>
    </row>
    <row r="962" spans="2:25" x14ac:dyDescent="0.2">
      <c r="B962">
        <v>1717</v>
      </c>
      <c r="C962">
        <v>1989</v>
      </c>
      <c r="D962" t="s">
        <v>23</v>
      </c>
      <c r="E962" t="s">
        <v>28</v>
      </c>
      <c r="F962" t="s">
        <v>1203</v>
      </c>
      <c r="H962">
        <v>1</v>
      </c>
      <c r="I962">
        <v>0</v>
      </c>
      <c r="J962" s="60" t="s">
        <v>527</v>
      </c>
      <c r="K962">
        <v>43</v>
      </c>
      <c r="L962">
        <v>80</v>
      </c>
      <c r="M962">
        <v>15</v>
      </c>
      <c r="N962">
        <v>93</v>
      </c>
      <c r="O962">
        <v>20</v>
      </c>
      <c r="P962">
        <v>13</v>
      </c>
      <c r="Q962">
        <v>52</v>
      </c>
      <c r="R962">
        <v>3</v>
      </c>
      <c r="S962">
        <v>5</v>
      </c>
      <c r="T962">
        <v>4</v>
      </c>
      <c r="U962">
        <v>8</v>
      </c>
      <c r="V962">
        <v>0</v>
      </c>
      <c r="W962">
        <v>0</v>
      </c>
      <c r="X962" t="s">
        <v>67</v>
      </c>
      <c r="Y962">
        <v>0</v>
      </c>
    </row>
    <row r="963" spans="2:25" x14ac:dyDescent="0.2">
      <c r="B963">
        <v>1016</v>
      </c>
      <c r="C963">
        <v>1960</v>
      </c>
      <c r="D963" t="s">
        <v>40</v>
      </c>
      <c r="E963" t="s">
        <v>28</v>
      </c>
      <c r="F963" t="s">
        <v>1204</v>
      </c>
      <c r="H963">
        <v>0</v>
      </c>
      <c r="I963">
        <v>1</v>
      </c>
      <c r="J963" s="60" t="s">
        <v>326</v>
      </c>
      <c r="K963">
        <v>43</v>
      </c>
      <c r="L963">
        <v>41</v>
      </c>
      <c r="M963">
        <v>1</v>
      </c>
      <c r="N963">
        <v>6</v>
      </c>
      <c r="O963">
        <v>2</v>
      </c>
      <c r="P963">
        <v>0</v>
      </c>
      <c r="Q963">
        <v>5</v>
      </c>
      <c r="R963">
        <v>2</v>
      </c>
      <c r="S963">
        <v>2</v>
      </c>
      <c r="T963">
        <v>3</v>
      </c>
      <c r="U963">
        <v>6</v>
      </c>
      <c r="V963">
        <v>0</v>
      </c>
      <c r="W963">
        <v>0</v>
      </c>
      <c r="X963" t="s">
        <v>31</v>
      </c>
      <c r="Y963">
        <v>0</v>
      </c>
    </row>
    <row r="964" spans="2:25" x14ac:dyDescent="0.2">
      <c r="B964">
        <v>3783</v>
      </c>
      <c r="C964">
        <v>1960</v>
      </c>
      <c r="D964" t="s">
        <v>40</v>
      </c>
      <c r="E964" t="s">
        <v>32</v>
      </c>
      <c r="F964" t="s">
        <v>1205</v>
      </c>
      <c r="H964">
        <v>1</v>
      </c>
      <c r="I964">
        <v>1</v>
      </c>
      <c r="J964" s="60" t="s">
        <v>846</v>
      </c>
      <c r="K964">
        <v>43</v>
      </c>
      <c r="L964">
        <v>105</v>
      </c>
      <c r="M964">
        <v>0</v>
      </c>
      <c r="N964">
        <v>10</v>
      </c>
      <c r="O964">
        <v>0</v>
      </c>
      <c r="P964">
        <v>1</v>
      </c>
      <c r="Q964">
        <v>0</v>
      </c>
      <c r="R964">
        <v>2</v>
      </c>
      <c r="S964">
        <v>2</v>
      </c>
      <c r="T964">
        <v>4</v>
      </c>
      <c r="U964">
        <v>5</v>
      </c>
      <c r="V964">
        <v>0</v>
      </c>
      <c r="W964">
        <v>0</v>
      </c>
      <c r="X964" t="s">
        <v>67</v>
      </c>
      <c r="Y964">
        <v>0</v>
      </c>
    </row>
    <row r="965" spans="2:25" x14ac:dyDescent="0.2">
      <c r="B965">
        <v>5848</v>
      </c>
      <c r="C965">
        <v>1971</v>
      </c>
      <c r="D965" t="s">
        <v>23</v>
      </c>
      <c r="E965" t="s">
        <v>36</v>
      </c>
      <c r="F965" t="s">
        <v>1206</v>
      </c>
      <c r="H965">
        <v>0</v>
      </c>
      <c r="I965">
        <v>0</v>
      </c>
      <c r="J965" s="60" t="s">
        <v>1207</v>
      </c>
      <c r="K965">
        <v>43</v>
      </c>
      <c r="L965">
        <v>724</v>
      </c>
      <c r="M965">
        <v>74</v>
      </c>
      <c r="N965">
        <v>929</v>
      </c>
      <c r="O965">
        <v>97</v>
      </c>
      <c r="P965">
        <v>55</v>
      </c>
      <c r="Q965">
        <v>130</v>
      </c>
      <c r="R965">
        <v>1</v>
      </c>
      <c r="S965">
        <v>5</v>
      </c>
      <c r="T965">
        <v>7</v>
      </c>
      <c r="U965">
        <v>2</v>
      </c>
      <c r="V965">
        <v>1</v>
      </c>
      <c r="W965">
        <v>0</v>
      </c>
      <c r="X965" t="s">
        <v>50</v>
      </c>
      <c r="Y965">
        <v>3</v>
      </c>
    </row>
    <row r="966" spans="2:25" x14ac:dyDescent="0.2">
      <c r="B966">
        <v>10727</v>
      </c>
      <c r="C966">
        <v>1971</v>
      </c>
      <c r="D966" t="s">
        <v>40</v>
      </c>
      <c r="E966" t="s">
        <v>32</v>
      </c>
      <c r="F966" t="s">
        <v>1208</v>
      </c>
      <c r="H966">
        <v>1</v>
      </c>
      <c r="I966">
        <v>0</v>
      </c>
      <c r="J966" s="60" t="s">
        <v>941</v>
      </c>
      <c r="K966">
        <v>43</v>
      </c>
      <c r="L966">
        <v>1181</v>
      </c>
      <c r="M966">
        <v>107</v>
      </c>
      <c r="N966">
        <v>199</v>
      </c>
      <c r="O966">
        <v>39</v>
      </c>
      <c r="P966">
        <v>30</v>
      </c>
      <c r="Q966">
        <v>30</v>
      </c>
      <c r="R966">
        <v>2</v>
      </c>
      <c r="S966">
        <v>7</v>
      </c>
      <c r="T966">
        <v>13</v>
      </c>
      <c r="U966">
        <v>8</v>
      </c>
      <c r="V966">
        <v>0</v>
      </c>
      <c r="W966">
        <v>0</v>
      </c>
      <c r="X966" t="s">
        <v>27</v>
      </c>
      <c r="Y966">
        <v>0</v>
      </c>
    </row>
    <row r="967" spans="2:25" x14ac:dyDescent="0.2">
      <c r="B967">
        <v>5299</v>
      </c>
      <c r="C967">
        <v>1971</v>
      </c>
      <c r="D967" t="s">
        <v>40</v>
      </c>
      <c r="E967" t="s">
        <v>32</v>
      </c>
      <c r="F967" t="s">
        <v>1208</v>
      </c>
      <c r="H967">
        <v>1</v>
      </c>
      <c r="I967">
        <v>0</v>
      </c>
      <c r="J967" s="60" t="s">
        <v>941</v>
      </c>
      <c r="K967">
        <v>43</v>
      </c>
      <c r="L967">
        <v>1181</v>
      </c>
      <c r="M967">
        <v>107</v>
      </c>
      <c r="N967">
        <v>199</v>
      </c>
      <c r="O967">
        <v>39</v>
      </c>
      <c r="P967">
        <v>30</v>
      </c>
      <c r="Q967">
        <v>30</v>
      </c>
      <c r="R967">
        <v>2</v>
      </c>
      <c r="S967">
        <v>7</v>
      </c>
      <c r="T967">
        <v>13</v>
      </c>
      <c r="U967">
        <v>8</v>
      </c>
      <c r="V967">
        <v>0</v>
      </c>
      <c r="W967">
        <v>0</v>
      </c>
      <c r="X967" t="s">
        <v>27</v>
      </c>
      <c r="Y967">
        <v>0</v>
      </c>
    </row>
    <row r="968" spans="2:25" x14ac:dyDescent="0.2">
      <c r="B968">
        <v>6872</v>
      </c>
      <c r="C968">
        <v>1975</v>
      </c>
      <c r="D968" t="s">
        <v>40</v>
      </c>
      <c r="E968" t="s">
        <v>32</v>
      </c>
      <c r="F968" t="s">
        <v>1209</v>
      </c>
      <c r="H968">
        <v>0</v>
      </c>
      <c r="I968">
        <v>1</v>
      </c>
      <c r="J968" s="60" t="s">
        <v>793</v>
      </c>
      <c r="K968">
        <v>43</v>
      </c>
      <c r="L968">
        <v>284</v>
      </c>
      <c r="M968">
        <v>3</v>
      </c>
      <c r="N968">
        <v>84</v>
      </c>
      <c r="O968">
        <v>4</v>
      </c>
      <c r="P968">
        <v>7</v>
      </c>
      <c r="Q968">
        <v>23</v>
      </c>
      <c r="R968">
        <v>2</v>
      </c>
      <c r="S968">
        <v>4</v>
      </c>
      <c r="T968">
        <v>8</v>
      </c>
      <c r="U968">
        <v>4</v>
      </c>
      <c r="V968">
        <v>0</v>
      </c>
      <c r="W968">
        <v>0</v>
      </c>
      <c r="X968" t="s">
        <v>67</v>
      </c>
      <c r="Y968">
        <v>0</v>
      </c>
    </row>
    <row r="969" spans="2:25" x14ac:dyDescent="0.2">
      <c r="B969">
        <v>1143</v>
      </c>
      <c r="C969">
        <v>1973</v>
      </c>
      <c r="D969" t="s">
        <v>23</v>
      </c>
      <c r="E969" t="s">
        <v>32</v>
      </c>
      <c r="F969" t="s">
        <v>1210</v>
      </c>
      <c r="H969">
        <v>1</v>
      </c>
      <c r="I969">
        <v>0</v>
      </c>
      <c r="J969" s="61">
        <v>41494</v>
      </c>
      <c r="K969">
        <v>43</v>
      </c>
      <c r="L969">
        <v>7</v>
      </c>
      <c r="M969">
        <v>10</v>
      </c>
      <c r="N969">
        <v>13</v>
      </c>
      <c r="O969">
        <v>3</v>
      </c>
      <c r="P969">
        <v>11</v>
      </c>
      <c r="Q969">
        <v>11</v>
      </c>
      <c r="R969">
        <v>2</v>
      </c>
      <c r="S969">
        <v>2</v>
      </c>
      <c r="T969">
        <v>3</v>
      </c>
      <c r="U969">
        <v>7</v>
      </c>
      <c r="V969">
        <v>0</v>
      </c>
      <c r="W969">
        <v>0</v>
      </c>
      <c r="X969" t="s">
        <v>31</v>
      </c>
      <c r="Y969">
        <v>0</v>
      </c>
    </row>
    <row r="970" spans="2:25" x14ac:dyDescent="0.2">
      <c r="B970">
        <v>10381</v>
      </c>
      <c r="C970">
        <v>1980</v>
      </c>
      <c r="D970" t="s">
        <v>23</v>
      </c>
      <c r="E970" t="s">
        <v>28</v>
      </c>
      <c r="F970" t="s">
        <v>1211</v>
      </c>
      <c r="H970">
        <v>0</v>
      </c>
      <c r="I970">
        <v>1</v>
      </c>
      <c r="J970" s="61">
        <v>41401</v>
      </c>
      <c r="K970">
        <v>43</v>
      </c>
      <c r="L970">
        <v>14</v>
      </c>
      <c r="M970">
        <v>0</v>
      </c>
      <c r="N970">
        <v>3</v>
      </c>
      <c r="O970">
        <v>0</v>
      </c>
      <c r="P970">
        <v>0</v>
      </c>
      <c r="Q970">
        <v>4</v>
      </c>
      <c r="R970">
        <v>1</v>
      </c>
      <c r="S970">
        <v>1</v>
      </c>
      <c r="T970">
        <v>2</v>
      </c>
      <c r="U970">
        <v>6</v>
      </c>
      <c r="V970">
        <v>0</v>
      </c>
      <c r="W970">
        <v>0</v>
      </c>
      <c r="X970" t="s">
        <v>27</v>
      </c>
      <c r="Y970">
        <v>0</v>
      </c>
    </row>
    <row r="971" spans="2:25" x14ac:dyDescent="0.2">
      <c r="B971">
        <v>11007</v>
      </c>
      <c r="C971">
        <v>1969</v>
      </c>
      <c r="D971" t="s">
        <v>40</v>
      </c>
      <c r="E971" t="s">
        <v>32</v>
      </c>
      <c r="F971" t="s">
        <v>1212</v>
      </c>
      <c r="H971">
        <v>1</v>
      </c>
      <c r="I971">
        <v>0</v>
      </c>
      <c r="J971" s="61">
        <v>41522</v>
      </c>
      <c r="K971">
        <v>43</v>
      </c>
      <c r="L971">
        <v>26</v>
      </c>
      <c r="M971">
        <v>0</v>
      </c>
      <c r="N971">
        <v>6</v>
      </c>
      <c r="O971">
        <v>0</v>
      </c>
      <c r="P971">
        <v>0</v>
      </c>
      <c r="Q971">
        <v>2</v>
      </c>
      <c r="R971">
        <v>1</v>
      </c>
      <c r="S971">
        <v>1</v>
      </c>
      <c r="T971">
        <v>3</v>
      </c>
      <c r="U971">
        <v>8</v>
      </c>
      <c r="V971">
        <v>0</v>
      </c>
      <c r="W971">
        <v>0</v>
      </c>
      <c r="X971" t="s">
        <v>27</v>
      </c>
      <c r="Y971">
        <v>0</v>
      </c>
    </row>
    <row r="972" spans="2:25" x14ac:dyDescent="0.2">
      <c r="B972">
        <v>9145</v>
      </c>
      <c r="C972">
        <v>1973</v>
      </c>
      <c r="D972" t="s">
        <v>23</v>
      </c>
      <c r="E972" t="s">
        <v>28</v>
      </c>
      <c r="F972" t="s">
        <v>1213</v>
      </c>
      <c r="H972">
        <v>0</v>
      </c>
      <c r="I972">
        <v>1</v>
      </c>
      <c r="J972" s="61">
        <v>41429</v>
      </c>
      <c r="K972">
        <v>43</v>
      </c>
      <c r="L972">
        <v>604</v>
      </c>
      <c r="M972">
        <v>26</v>
      </c>
      <c r="N972">
        <v>470</v>
      </c>
      <c r="O972">
        <v>123</v>
      </c>
      <c r="P972">
        <v>161</v>
      </c>
      <c r="Q972">
        <v>94</v>
      </c>
      <c r="R972">
        <v>2</v>
      </c>
      <c r="S972">
        <v>5</v>
      </c>
      <c r="T972">
        <v>6</v>
      </c>
      <c r="U972">
        <v>2</v>
      </c>
      <c r="V972">
        <v>0</v>
      </c>
      <c r="W972">
        <v>0</v>
      </c>
      <c r="X972" t="s">
        <v>31</v>
      </c>
      <c r="Y972">
        <v>0</v>
      </c>
    </row>
    <row r="973" spans="2:25" x14ac:dyDescent="0.2">
      <c r="B973">
        <v>5267</v>
      </c>
      <c r="C973">
        <v>1971</v>
      </c>
      <c r="D973" t="s">
        <v>23</v>
      </c>
      <c r="E973" t="s">
        <v>24</v>
      </c>
      <c r="F973" t="s">
        <v>1214</v>
      </c>
      <c r="H973">
        <v>1</v>
      </c>
      <c r="I973">
        <v>0</v>
      </c>
      <c r="J973" s="60" t="s">
        <v>924</v>
      </c>
      <c r="K973">
        <v>43</v>
      </c>
      <c r="L973">
        <v>16</v>
      </c>
      <c r="M973">
        <v>2</v>
      </c>
      <c r="N973">
        <v>18</v>
      </c>
      <c r="O973">
        <v>2</v>
      </c>
      <c r="P973">
        <v>1</v>
      </c>
      <c r="Q973">
        <v>5</v>
      </c>
      <c r="R973">
        <v>1</v>
      </c>
      <c r="S973">
        <v>1</v>
      </c>
      <c r="T973">
        <v>3</v>
      </c>
      <c r="U973">
        <v>7</v>
      </c>
      <c r="V973">
        <v>0</v>
      </c>
      <c r="W973">
        <v>0</v>
      </c>
      <c r="X973" t="s">
        <v>27</v>
      </c>
      <c r="Y973">
        <v>0</v>
      </c>
    </row>
    <row r="974" spans="2:25" x14ac:dyDescent="0.2">
      <c r="B974">
        <v>9738</v>
      </c>
      <c r="C974">
        <v>1987</v>
      </c>
      <c r="D974" t="s">
        <v>53</v>
      </c>
      <c r="E974" t="s">
        <v>36</v>
      </c>
      <c r="F974" t="s">
        <v>1215</v>
      </c>
      <c r="H974">
        <v>1</v>
      </c>
      <c r="I974">
        <v>0</v>
      </c>
      <c r="J974" s="60" t="s">
        <v>993</v>
      </c>
      <c r="K974">
        <v>43</v>
      </c>
      <c r="L974">
        <v>65</v>
      </c>
      <c r="M974">
        <v>4</v>
      </c>
      <c r="N974">
        <v>16</v>
      </c>
      <c r="O974">
        <v>0</v>
      </c>
      <c r="P974">
        <v>4</v>
      </c>
      <c r="Q974">
        <v>11</v>
      </c>
      <c r="R974">
        <v>1</v>
      </c>
      <c r="S974">
        <v>3</v>
      </c>
      <c r="T974">
        <v>3</v>
      </c>
      <c r="U974">
        <v>8</v>
      </c>
      <c r="V974">
        <v>0</v>
      </c>
      <c r="W974">
        <v>0</v>
      </c>
      <c r="X974" t="s">
        <v>67</v>
      </c>
      <c r="Y974">
        <v>0</v>
      </c>
    </row>
    <row r="975" spans="2:25" x14ac:dyDescent="0.2">
      <c r="B975">
        <v>10212</v>
      </c>
      <c r="C975">
        <v>1987</v>
      </c>
      <c r="D975" t="s">
        <v>53</v>
      </c>
      <c r="E975" t="s">
        <v>36</v>
      </c>
      <c r="F975" t="s">
        <v>1215</v>
      </c>
      <c r="H975">
        <v>1</v>
      </c>
      <c r="I975">
        <v>0</v>
      </c>
      <c r="J975" s="60" t="s">
        <v>993</v>
      </c>
      <c r="K975">
        <v>43</v>
      </c>
      <c r="L975">
        <v>65</v>
      </c>
      <c r="M975">
        <v>4</v>
      </c>
      <c r="N975">
        <v>16</v>
      </c>
      <c r="O975">
        <v>0</v>
      </c>
      <c r="P975">
        <v>4</v>
      </c>
      <c r="Q975">
        <v>11</v>
      </c>
      <c r="R975">
        <v>1</v>
      </c>
      <c r="S975">
        <v>3</v>
      </c>
      <c r="T975">
        <v>3</v>
      </c>
      <c r="U975">
        <v>8</v>
      </c>
      <c r="V975">
        <v>0</v>
      </c>
      <c r="W975">
        <v>0</v>
      </c>
      <c r="X975" t="s">
        <v>50</v>
      </c>
      <c r="Y975">
        <v>0</v>
      </c>
    </row>
    <row r="976" spans="2:25" x14ac:dyDescent="0.2">
      <c r="B976">
        <v>10010</v>
      </c>
      <c r="C976">
        <v>1954</v>
      </c>
      <c r="D976" t="s">
        <v>40</v>
      </c>
      <c r="E976" t="s">
        <v>24</v>
      </c>
      <c r="F976" t="s">
        <v>1216</v>
      </c>
      <c r="H976">
        <v>1</v>
      </c>
      <c r="I976">
        <v>1</v>
      </c>
      <c r="J976" s="61">
        <v>41069</v>
      </c>
      <c r="K976">
        <v>43</v>
      </c>
      <c r="L976">
        <v>100</v>
      </c>
      <c r="M976">
        <v>2</v>
      </c>
      <c r="N976">
        <v>16</v>
      </c>
      <c r="O976">
        <v>2</v>
      </c>
      <c r="P976">
        <v>1</v>
      </c>
      <c r="Q976">
        <v>31</v>
      </c>
      <c r="R976">
        <v>4</v>
      </c>
      <c r="S976">
        <v>3</v>
      </c>
      <c r="T976">
        <v>2</v>
      </c>
      <c r="U976">
        <v>9</v>
      </c>
      <c r="V976">
        <v>1</v>
      </c>
      <c r="W976">
        <v>0</v>
      </c>
      <c r="X976" t="s">
        <v>38</v>
      </c>
      <c r="Y976">
        <v>0</v>
      </c>
    </row>
    <row r="977" spans="2:25" x14ac:dyDescent="0.2">
      <c r="B977">
        <v>10069</v>
      </c>
      <c r="C977">
        <v>1989</v>
      </c>
      <c r="D977" t="s">
        <v>118</v>
      </c>
      <c r="E977" t="s">
        <v>36</v>
      </c>
      <c r="F977" t="s">
        <v>1217</v>
      </c>
      <c r="H977">
        <v>1</v>
      </c>
      <c r="I977">
        <v>0</v>
      </c>
      <c r="J977" s="60" t="s">
        <v>658</v>
      </c>
      <c r="K977">
        <v>43</v>
      </c>
      <c r="L977">
        <v>2</v>
      </c>
      <c r="M977">
        <v>7</v>
      </c>
      <c r="N977">
        <v>5</v>
      </c>
      <c r="O977">
        <v>2</v>
      </c>
      <c r="P977">
        <v>15</v>
      </c>
      <c r="Q977">
        <v>27</v>
      </c>
      <c r="R977">
        <v>1</v>
      </c>
      <c r="S977">
        <v>2</v>
      </c>
      <c r="T977">
        <v>2</v>
      </c>
      <c r="U977">
        <v>9</v>
      </c>
      <c r="V977">
        <v>0</v>
      </c>
      <c r="W977">
        <v>0</v>
      </c>
      <c r="X977" t="s">
        <v>67</v>
      </c>
      <c r="Y977">
        <v>1</v>
      </c>
    </row>
    <row r="978" spans="2:25" x14ac:dyDescent="0.2">
      <c r="B978">
        <v>2694</v>
      </c>
      <c r="C978">
        <v>1968</v>
      </c>
      <c r="D978" t="s">
        <v>23</v>
      </c>
      <c r="E978" t="s">
        <v>32</v>
      </c>
      <c r="F978" t="s">
        <v>1218</v>
      </c>
      <c r="H978">
        <v>0</v>
      </c>
      <c r="I978">
        <v>1</v>
      </c>
      <c r="J978" s="60" t="s">
        <v>358</v>
      </c>
      <c r="K978">
        <v>44</v>
      </c>
      <c r="L978">
        <v>21</v>
      </c>
      <c r="M978">
        <v>0</v>
      </c>
      <c r="N978">
        <v>3</v>
      </c>
      <c r="O978">
        <v>0</v>
      </c>
      <c r="P978">
        <v>0</v>
      </c>
      <c r="Q978">
        <v>0</v>
      </c>
      <c r="R978">
        <v>1</v>
      </c>
      <c r="S978">
        <v>1</v>
      </c>
      <c r="T978">
        <v>3</v>
      </c>
      <c r="U978">
        <v>6</v>
      </c>
      <c r="V978">
        <v>0</v>
      </c>
      <c r="W978">
        <v>0</v>
      </c>
      <c r="X978" t="s">
        <v>27</v>
      </c>
      <c r="Y978">
        <v>0</v>
      </c>
    </row>
    <row r="979" spans="2:25" x14ac:dyDescent="0.2">
      <c r="B979">
        <v>10613</v>
      </c>
      <c r="C979">
        <v>1959</v>
      </c>
      <c r="D979" t="s">
        <v>40</v>
      </c>
      <c r="E979" t="s">
        <v>36</v>
      </c>
      <c r="F979" t="s">
        <v>1219</v>
      </c>
      <c r="H979">
        <v>1</v>
      </c>
      <c r="I979">
        <v>1</v>
      </c>
      <c r="J979" s="60" t="s">
        <v>1220</v>
      </c>
      <c r="K979">
        <v>44</v>
      </c>
      <c r="L979">
        <v>26</v>
      </c>
      <c r="M979">
        <v>1</v>
      </c>
      <c r="N979">
        <v>16</v>
      </c>
      <c r="O979">
        <v>2</v>
      </c>
      <c r="P979">
        <v>2</v>
      </c>
      <c r="Q979">
        <v>15</v>
      </c>
      <c r="R979">
        <v>4</v>
      </c>
      <c r="S979">
        <v>3</v>
      </c>
      <c r="T979">
        <v>4</v>
      </c>
      <c r="U979">
        <v>4</v>
      </c>
      <c r="V979">
        <v>0</v>
      </c>
      <c r="W979">
        <v>0</v>
      </c>
      <c r="X979" t="s">
        <v>27</v>
      </c>
      <c r="Y979">
        <v>0</v>
      </c>
    </row>
    <row r="980" spans="2:25" x14ac:dyDescent="0.2">
      <c r="B980">
        <v>4646</v>
      </c>
      <c r="C980">
        <v>1952</v>
      </c>
      <c r="D980" t="s">
        <v>43</v>
      </c>
      <c r="E980" t="s">
        <v>32</v>
      </c>
      <c r="F980" t="s">
        <v>1221</v>
      </c>
      <c r="H980">
        <v>0</v>
      </c>
      <c r="I980">
        <v>0</v>
      </c>
      <c r="J980" s="61">
        <v>41286</v>
      </c>
      <c r="K980">
        <v>44</v>
      </c>
      <c r="L980">
        <v>207</v>
      </c>
      <c r="M980">
        <v>26</v>
      </c>
      <c r="N980">
        <v>447</v>
      </c>
      <c r="O980">
        <v>75</v>
      </c>
      <c r="P980">
        <v>0</v>
      </c>
      <c r="Q980">
        <v>223</v>
      </c>
      <c r="R980">
        <v>1</v>
      </c>
      <c r="S980">
        <v>5</v>
      </c>
      <c r="T980">
        <v>12</v>
      </c>
      <c r="U980">
        <v>2</v>
      </c>
      <c r="V980">
        <v>0</v>
      </c>
      <c r="W980">
        <v>0</v>
      </c>
      <c r="X980" t="s">
        <v>31</v>
      </c>
      <c r="Y980">
        <v>1</v>
      </c>
    </row>
    <row r="981" spans="2:25" x14ac:dyDescent="0.2">
      <c r="B981">
        <v>6935</v>
      </c>
      <c r="C981">
        <v>1952</v>
      </c>
      <c r="D981" t="s">
        <v>43</v>
      </c>
      <c r="E981" t="s">
        <v>32</v>
      </c>
      <c r="F981" t="s">
        <v>1221</v>
      </c>
      <c r="H981">
        <v>0</v>
      </c>
      <c r="I981">
        <v>0</v>
      </c>
      <c r="J981" s="61">
        <v>41286</v>
      </c>
      <c r="K981">
        <v>44</v>
      </c>
      <c r="L981">
        <v>207</v>
      </c>
      <c r="M981">
        <v>26</v>
      </c>
      <c r="N981">
        <v>447</v>
      </c>
      <c r="O981">
        <v>75</v>
      </c>
      <c r="P981">
        <v>0</v>
      </c>
      <c r="Q981">
        <v>223</v>
      </c>
      <c r="R981">
        <v>1</v>
      </c>
      <c r="S981">
        <v>5</v>
      </c>
      <c r="T981">
        <v>12</v>
      </c>
      <c r="U981">
        <v>2</v>
      </c>
      <c r="V981">
        <v>0</v>
      </c>
      <c r="W981">
        <v>0</v>
      </c>
      <c r="X981" t="s">
        <v>50</v>
      </c>
      <c r="Y981">
        <v>1</v>
      </c>
    </row>
    <row r="982" spans="2:25" x14ac:dyDescent="0.2">
      <c r="B982">
        <v>5596</v>
      </c>
      <c r="C982">
        <v>1957</v>
      </c>
      <c r="D982" t="s">
        <v>43</v>
      </c>
      <c r="E982" t="s">
        <v>36</v>
      </c>
      <c r="F982" t="s">
        <v>1222</v>
      </c>
      <c r="H982">
        <v>0</v>
      </c>
      <c r="I982">
        <v>1</v>
      </c>
      <c r="J982" s="61">
        <v>41618</v>
      </c>
      <c r="K982">
        <v>44</v>
      </c>
      <c r="L982">
        <v>513</v>
      </c>
      <c r="M982">
        <v>14</v>
      </c>
      <c r="N982">
        <v>154</v>
      </c>
      <c r="O982">
        <v>19</v>
      </c>
      <c r="P982">
        <v>0</v>
      </c>
      <c r="Q982">
        <v>28</v>
      </c>
      <c r="R982">
        <v>1</v>
      </c>
      <c r="S982">
        <v>9</v>
      </c>
      <c r="T982">
        <v>9</v>
      </c>
      <c r="U982">
        <v>6</v>
      </c>
      <c r="V982">
        <v>0</v>
      </c>
      <c r="W982">
        <v>0</v>
      </c>
      <c r="X982" t="s">
        <v>67</v>
      </c>
      <c r="Y982">
        <v>0</v>
      </c>
    </row>
    <row r="983" spans="2:25" x14ac:dyDescent="0.2">
      <c r="B983">
        <v>1044</v>
      </c>
      <c r="C983">
        <v>1954</v>
      </c>
      <c r="D983" t="s">
        <v>23</v>
      </c>
      <c r="E983" t="s">
        <v>36</v>
      </c>
      <c r="F983" t="s">
        <v>1223</v>
      </c>
      <c r="H983">
        <v>0</v>
      </c>
      <c r="I983">
        <v>0</v>
      </c>
      <c r="J983" s="60" t="s">
        <v>1224</v>
      </c>
      <c r="K983">
        <v>44</v>
      </c>
      <c r="L983">
        <v>299</v>
      </c>
      <c r="M983">
        <v>5</v>
      </c>
      <c r="N983">
        <v>201</v>
      </c>
      <c r="O983">
        <v>21</v>
      </c>
      <c r="P983">
        <v>21</v>
      </c>
      <c r="Q983">
        <v>49</v>
      </c>
      <c r="R983">
        <v>3</v>
      </c>
      <c r="S983">
        <v>5</v>
      </c>
      <c r="T983">
        <v>8</v>
      </c>
      <c r="U983">
        <v>4</v>
      </c>
      <c r="V983">
        <v>0</v>
      </c>
      <c r="W983">
        <v>0</v>
      </c>
      <c r="X983" t="s">
        <v>38</v>
      </c>
      <c r="Y983">
        <v>0</v>
      </c>
    </row>
    <row r="984" spans="2:25" x14ac:dyDescent="0.2">
      <c r="B984">
        <v>9274</v>
      </c>
      <c r="C984">
        <v>1962</v>
      </c>
      <c r="D984" t="s">
        <v>53</v>
      </c>
      <c r="E984" t="s">
        <v>32</v>
      </c>
      <c r="F984" t="s">
        <v>1225</v>
      </c>
      <c r="H984">
        <v>0</v>
      </c>
      <c r="I984">
        <v>0</v>
      </c>
      <c r="J984" s="60" t="s">
        <v>260</v>
      </c>
      <c r="K984">
        <v>44</v>
      </c>
      <c r="L984">
        <v>525</v>
      </c>
      <c r="M984">
        <v>147</v>
      </c>
      <c r="N984">
        <v>112</v>
      </c>
      <c r="O984">
        <v>219</v>
      </c>
      <c r="P984">
        <v>147</v>
      </c>
      <c r="Q984">
        <v>63</v>
      </c>
      <c r="R984">
        <v>1</v>
      </c>
      <c r="S984">
        <v>6</v>
      </c>
      <c r="T984">
        <v>9</v>
      </c>
      <c r="U984">
        <v>2</v>
      </c>
      <c r="V984">
        <v>0</v>
      </c>
      <c r="W984">
        <v>0</v>
      </c>
      <c r="X984" t="s">
        <v>67</v>
      </c>
      <c r="Y984">
        <v>1</v>
      </c>
    </row>
    <row r="985" spans="2:25" x14ac:dyDescent="0.2">
      <c r="B985">
        <v>9076</v>
      </c>
      <c r="C985">
        <v>1981</v>
      </c>
      <c r="D985" t="s">
        <v>40</v>
      </c>
      <c r="E985" t="s">
        <v>32</v>
      </c>
      <c r="F985" t="s">
        <v>1226</v>
      </c>
      <c r="H985">
        <v>1</v>
      </c>
      <c r="I985">
        <v>0</v>
      </c>
      <c r="J985" s="61">
        <v>41395</v>
      </c>
      <c r="K985">
        <v>44</v>
      </c>
      <c r="L985">
        <v>155</v>
      </c>
      <c r="M985">
        <v>1</v>
      </c>
      <c r="N985">
        <v>25</v>
      </c>
      <c r="O985">
        <v>0</v>
      </c>
      <c r="P985">
        <v>1</v>
      </c>
      <c r="Q985">
        <v>3</v>
      </c>
      <c r="R985">
        <v>4</v>
      </c>
      <c r="S985">
        <v>4</v>
      </c>
      <c r="T985">
        <v>4</v>
      </c>
      <c r="U985">
        <v>8</v>
      </c>
      <c r="V985">
        <v>0</v>
      </c>
      <c r="W985">
        <v>0</v>
      </c>
      <c r="X985" t="s">
        <v>67</v>
      </c>
      <c r="Y985">
        <v>0</v>
      </c>
    </row>
    <row r="986" spans="2:25" x14ac:dyDescent="0.2">
      <c r="B986">
        <v>4947</v>
      </c>
      <c r="C986">
        <v>1967</v>
      </c>
      <c r="D986" t="s">
        <v>43</v>
      </c>
      <c r="E986" t="s">
        <v>28</v>
      </c>
      <c r="F986" t="s">
        <v>1227</v>
      </c>
      <c r="H986">
        <v>0</v>
      </c>
      <c r="I986">
        <v>0</v>
      </c>
      <c r="J986" s="60" t="s">
        <v>602</v>
      </c>
      <c r="K986">
        <v>44</v>
      </c>
      <c r="L986">
        <v>606</v>
      </c>
      <c r="M986">
        <v>24</v>
      </c>
      <c r="N986">
        <v>974</v>
      </c>
      <c r="O986">
        <v>197</v>
      </c>
      <c r="P986">
        <v>194</v>
      </c>
      <c r="Q986">
        <v>64</v>
      </c>
      <c r="R986">
        <v>1</v>
      </c>
      <c r="S986">
        <v>7</v>
      </c>
      <c r="T986">
        <v>9</v>
      </c>
      <c r="U986">
        <v>4</v>
      </c>
      <c r="V986">
        <v>1</v>
      </c>
      <c r="W986">
        <v>0</v>
      </c>
      <c r="X986" t="s">
        <v>27</v>
      </c>
      <c r="Y986">
        <v>2</v>
      </c>
    </row>
    <row r="987" spans="2:25" x14ac:dyDescent="0.2">
      <c r="B987">
        <v>10176</v>
      </c>
      <c r="C987">
        <v>1969</v>
      </c>
      <c r="D987" t="s">
        <v>23</v>
      </c>
      <c r="E987" t="s">
        <v>28</v>
      </c>
      <c r="F987" t="s">
        <v>1228</v>
      </c>
      <c r="H987">
        <v>0</v>
      </c>
      <c r="I987">
        <v>1</v>
      </c>
      <c r="J987" s="60" t="s">
        <v>1229</v>
      </c>
      <c r="K987">
        <v>44</v>
      </c>
      <c r="L987">
        <v>159</v>
      </c>
      <c r="M987">
        <v>0</v>
      </c>
      <c r="N987">
        <v>120</v>
      </c>
      <c r="O987">
        <v>0</v>
      </c>
      <c r="P987">
        <v>0</v>
      </c>
      <c r="Q987">
        <v>137</v>
      </c>
      <c r="R987">
        <v>7</v>
      </c>
      <c r="S987">
        <v>4</v>
      </c>
      <c r="T987">
        <v>8</v>
      </c>
      <c r="U987">
        <v>8</v>
      </c>
      <c r="V987">
        <v>1</v>
      </c>
      <c r="W987">
        <v>0</v>
      </c>
      <c r="X987" t="s">
        <v>27</v>
      </c>
      <c r="Y987">
        <v>2</v>
      </c>
    </row>
    <row r="988" spans="2:25" x14ac:dyDescent="0.2">
      <c r="B988">
        <v>3507</v>
      </c>
      <c r="C988">
        <v>1971</v>
      </c>
      <c r="D988" t="s">
        <v>23</v>
      </c>
      <c r="E988" t="s">
        <v>28</v>
      </c>
      <c r="F988" t="s">
        <v>1230</v>
      </c>
      <c r="H988">
        <v>1</v>
      </c>
      <c r="I988">
        <v>0</v>
      </c>
      <c r="J988" s="60" t="s">
        <v>275</v>
      </c>
      <c r="K988">
        <v>44</v>
      </c>
      <c r="L988">
        <v>676</v>
      </c>
      <c r="M988">
        <v>161</v>
      </c>
      <c r="N988">
        <v>426</v>
      </c>
      <c r="O988">
        <v>210</v>
      </c>
      <c r="P988">
        <v>44</v>
      </c>
      <c r="Q988">
        <v>58</v>
      </c>
      <c r="R988">
        <v>2</v>
      </c>
      <c r="S988">
        <v>2</v>
      </c>
      <c r="T988">
        <v>5</v>
      </c>
      <c r="U988">
        <v>6</v>
      </c>
      <c r="V988">
        <v>1</v>
      </c>
      <c r="W988">
        <v>0</v>
      </c>
      <c r="X988" t="s">
        <v>35</v>
      </c>
      <c r="Y988">
        <v>0</v>
      </c>
    </row>
    <row r="989" spans="2:25" x14ac:dyDescent="0.2">
      <c r="B989">
        <v>10341</v>
      </c>
      <c r="C989">
        <v>1949</v>
      </c>
      <c r="D989" t="s">
        <v>23</v>
      </c>
      <c r="E989" t="s">
        <v>36</v>
      </c>
      <c r="F989" t="s">
        <v>1231</v>
      </c>
      <c r="H989">
        <v>0</v>
      </c>
      <c r="I989">
        <v>0</v>
      </c>
      <c r="J989" s="60" t="s">
        <v>1232</v>
      </c>
      <c r="K989">
        <v>45</v>
      </c>
      <c r="L989">
        <v>68</v>
      </c>
      <c r="M989">
        <v>28</v>
      </c>
      <c r="N989">
        <v>39</v>
      </c>
      <c r="O989">
        <v>16</v>
      </c>
      <c r="P989">
        <v>30</v>
      </c>
      <c r="Q989">
        <v>41</v>
      </c>
      <c r="R989">
        <v>1</v>
      </c>
      <c r="S989">
        <v>2</v>
      </c>
      <c r="T989">
        <v>5</v>
      </c>
      <c r="U989">
        <v>2</v>
      </c>
      <c r="V989">
        <v>0</v>
      </c>
      <c r="W989">
        <v>0</v>
      </c>
      <c r="X989" t="s">
        <v>38</v>
      </c>
      <c r="Y989">
        <v>0</v>
      </c>
    </row>
    <row r="990" spans="2:25" x14ac:dyDescent="0.2">
      <c r="B990">
        <v>2639</v>
      </c>
      <c r="C990">
        <v>1967</v>
      </c>
      <c r="D990" t="s">
        <v>23</v>
      </c>
      <c r="E990" t="s">
        <v>28</v>
      </c>
      <c r="F990" t="s">
        <v>1233</v>
      </c>
      <c r="H990">
        <v>1</v>
      </c>
      <c r="I990">
        <v>1</v>
      </c>
      <c r="J990" s="61">
        <v>41913</v>
      </c>
      <c r="K990">
        <v>45</v>
      </c>
      <c r="L990">
        <v>19</v>
      </c>
      <c r="M990">
        <v>5</v>
      </c>
      <c r="N990">
        <v>12</v>
      </c>
      <c r="O990">
        <v>10</v>
      </c>
      <c r="P990">
        <v>3</v>
      </c>
      <c r="Q990">
        <v>19</v>
      </c>
      <c r="R990">
        <v>3</v>
      </c>
      <c r="S990">
        <v>3</v>
      </c>
      <c r="T990">
        <v>2</v>
      </c>
      <c r="U990">
        <v>6</v>
      </c>
      <c r="V990">
        <v>0</v>
      </c>
      <c r="W990">
        <v>0</v>
      </c>
      <c r="X990" t="s">
        <v>67</v>
      </c>
      <c r="Y990">
        <v>0</v>
      </c>
    </row>
    <row r="991" spans="2:25" x14ac:dyDescent="0.2">
      <c r="B991">
        <v>6201</v>
      </c>
      <c r="C991">
        <v>1979</v>
      </c>
      <c r="D991" t="s">
        <v>23</v>
      </c>
      <c r="E991" t="s">
        <v>28</v>
      </c>
      <c r="F991" t="s">
        <v>1234</v>
      </c>
      <c r="H991">
        <v>1</v>
      </c>
      <c r="I991">
        <v>1</v>
      </c>
      <c r="J991" s="60" t="s">
        <v>617</v>
      </c>
      <c r="K991">
        <v>45</v>
      </c>
      <c r="L991">
        <v>22</v>
      </c>
      <c r="M991">
        <v>2</v>
      </c>
      <c r="N991">
        <v>14</v>
      </c>
      <c r="O991">
        <v>0</v>
      </c>
      <c r="P991">
        <v>1</v>
      </c>
      <c r="Q991">
        <v>10</v>
      </c>
      <c r="R991">
        <v>2</v>
      </c>
      <c r="S991">
        <v>2</v>
      </c>
      <c r="T991">
        <v>3</v>
      </c>
      <c r="U991">
        <v>7</v>
      </c>
      <c r="V991">
        <v>0</v>
      </c>
      <c r="W991">
        <v>1</v>
      </c>
      <c r="X991" t="s">
        <v>27</v>
      </c>
      <c r="Y991">
        <v>0</v>
      </c>
    </row>
    <row r="992" spans="2:25" x14ac:dyDescent="0.2">
      <c r="B992">
        <v>7397</v>
      </c>
      <c r="C992">
        <v>1952</v>
      </c>
      <c r="D992" t="s">
        <v>23</v>
      </c>
      <c r="E992" t="s">
        <v>28</v>
      </c>
      <c r="F992" t="s">
        <v>1235</v>
      </c>
      <c r="H992">
        <v>0</v>
      </c>
      <c r="I992">
        <v>1</v>
      </c>
      <c r="J992" s="60" t="s">
        <v>1236</v>
      </c>
      <c r="K992">
        <v>45</v>
      </c>
      <c r="L992">
        <v>494</v>
      </c>
      <c r="M992">
        <v>5</v>
      </c>
      <c r="N992">
        <v>82</v>
      </c>
      <c r="O992">
        <v>7</v>
      </c>
      <c r="P992">
        <v>0</v>
      </c>
      <c r="Q992">
        <v>100</v>
      </c>
      <c r="R992">
        <v>3</v>
      </c>
      <c r="S992">
        <v>7</v>
      </c>
      <c r="T992">
        <v>9</v>
      </c>
      <c r="U992">
        <v>7</v>
      </c>
      <c r="V992">
        <v>0</v>
      </c>
      <c r="W992">
        <v>0</v>
      </c>
      <c r="X992" t="s">
        <v>27</v>
      </c>
      <c r="Y992">
        <v>0</v>
      </c>
    </row>
    <row r="993" spans="2:25" x14ac:dyDescent="0.2">
      <c r="B993">
        <v>2181</v>
      </c>
      <c r="C993">
        <v>1971</v>
      </c>
      <c r="D993" t="s">
        <v>23</v>
      </c>
      <c r="E993" t="s">
        <v>32</v>
      </c>
      <c r="F993" t="s">
        <v>1237</v>
      </c>
      <c r="H993">
        <v>0</v>
      </c>
      <c r="I993">
        <v>0</v>
      </c>
      <c r="J993" s="60" t="s">
        <v>235</v>
      </c>
      <c r="K993">
        <v>45</v>
      </c>
      <c r="L993">
        <v>353</v>
      </c>
      <c r="M993">
        <v>61</v>
      </c>
      <c r="N993">
        <v>753</v>
      </c>
      <c r="O993">
        <v>40</v>
      </c>
      <c r="P993">
        <v>46</v>
      </c>
      <c r="Q993">
        <v>27</v>
      </c>
      <c r="R993">
        <v>1</v>
      </c>
      <c r="S993">
        <v>3</v>
      </c>
      <c r="T993">
        <v>7</v>
      </c>
      <c r="U993">
        <v>2</v>
      </c>
      <c r="V993">
        <v>0</v>
      </c>
      <c r="W993">
        <v>0</v>
      </c>
      <c r="X993" t="s">
        <v>27</v>
      </c>
      <c r="Y993">
        <v>0</v>
      </c>
    </row>
    <row r="994" spans="2:25" x14ac:dyDescent="0.2">
      <c r="B994">
        <v>1204</v>
      </c>
      <c r="C994">
        <v>1971</v>
      </c>
      <c r="D994" t="s">
        <v>40</v>
      </c>
      <c r="E994" t="s">
        <v>32</v>
      </c>
      <c r="F994" t="s">
        <v>1238</v>
      </c>
      <c r="H994">
        <v>0</v>
      </c>
      <c r="I994">
        <v>1</v>
      </c>
      <c r="J994" s="60" t="s">
        <v>917</v>
      </c>
      <c r="K994">
        <v>45</v>
      </c>
      <c r="L994">
        <v>1253</v>
      </c>
      <c r="M994">
        <v>0</v>
      </c>
      <c r="N994">
        <v>447</v>
      </c>
      <c r="O994">
        <v>23</v>
      </c>
      <c r="P994">
        <v>71</v>
      </c>
      <c r="Q994">
        <v>35</v>
      </c>
      <c r="R994">
        <v>3</v>
      </c>
      <c r="S994">
        <v>11</v>
      </c>
      <c r="T994">
        <v>11</v>
      </c>
      <c r="U994">
        <v>8</v>
      </c>
      <c r="V994">
        <v>0</v>
      </c>
      <c r="W994">
        <v>0</v>
      </c>
      <c r="X994" t="s">
        <v>67</v>
      </c>
      <c r="Y994">
        <v>1</v>
      </c>
    </row>
    <row r="995" spans="2:25" x14ac:dyDescent="0.2">
      <c r="B995">
        <v>1170</v>
      </c>
      <c r="C995">
        <v>1976</v>
      </c>
      <c r="D995" t="s">
        <v>23</v>
      </c>
      <c r="E995" t="s">
        <v>32</v>
      </c>
      <c r="F995" t="s">
        <v>1239</v>
      </c>
      <c r="H995">
        <v>1</v>
      </c>
      <c r="I995">
        <v>0</v>
      </c>
      <c r="J995" s="60" t="s">
        <v>1240</v>
      </c>
      <c r="K995">
        <v>45</v>
      </c>
      <c r="L995">
        <v>50</v>
      </c>
      <c r="M995">
        <v>15</v>
      </c>
      <c r="N995">
        <v>110</v>
      </c>
      <c r="O995">
        <v>39</v>
      </c>
      <c r="P995">
        <v>15</v>
      </c>
      <c r="Q995">
        <v>15</v>
      </c>
      <c r="R995">
        <v>4</v>
      </c>
      <c r="S995">
        <v>5</v>
      </c>
      <c r="T995">
        <v>4</v>
      </c>
      <c r="U995">
        <v>8</v>
      </c>
      <c r="V995">
        <v>0</v>
      </c>
      <c r="W995">
        <v>0</v>
      </c>
      <c r="X995" t="s">
        <v>27</v>
      </c>
      <c r="Y995">
        <v>0</v>
      </c>
    </row>
    <row r="996" spans="2:25" x14ac:dyDescent="0.2">
      <c r="B996">
        <v>8812</v>
      </c>
      <c r="C996">
        <v>1980</v>
      </c>
      <c r="D996" t="s">
        <v>43</v>
      </c>
      <c r="E996" t="s">
        <v>24</v>
      </c>
      <c r="F996" t="s">
        <v>1241</v>
      </c>
      <c r="H996">
        <v>1</v>
      </c>
      <c r="I996">
        <v>0</v>
      </c>
      <c r="J996" s="61">
        <v>41550</v>
      </c>
      <c r="K996">
        <v>45</v>
      </c>
      <c r="L996">
        <v>12</v>
      </c>
      <c r="M996">
        <v>3</v>
      </c>
      <c r="N996">
        <v>8</v>
      </c>
      <c r="O996">
        <v>8</v>
      </c>
      <c r="P996">
        <v>0</v>
      </c>
      <c r="Q996">
        <v>17</v>
      </c>
      <c r="R996">
        <v>2</v>
      </c>
      <c r="S996">
        <v>2</v>
      </c>
      <c r="T996">
        <v>3</v>
      </c>
      <c r="U996">
        <v>7</v>
      </c>
      <c r="V996">
        <v>0</v>
      </c>
      <c r="W996">
        <v>0</v>
      </c>
      <c r="X996" t="s">
        <v>27</v>
      </c>
      <c r="Y996">
        <v>0</v>
      </c>
    </row>
    <row r="997" spans="2:25" x14ac:dyDescent="0.2">
      <c r="B997">
        <v>4690</v>
      </c>
      <c r="C997">
        <v>1954</v>
      </c>
      <c r="D997" t="s">
        <v>23</v>
      </c>
      <c r="E997" t="s">
        <v>32</v>
      </c>
      <c r="F997" t="s">
        <v>1242</v>
      </c>
      <c r="H997">
        <v>0</v>
      </c>
      <c r="I997">
        <v>1</v>
      </c>
      <c r="J997" s="60" t="s">
        <v>695</v>
      </c>
      <c r="K997">
        <v>45</v>
      </c>
      <c r="L997">
        <v>443</v>
      </c>
      <c r="M997">
        <v>10</v>
      </c>
      <c r="N997">
        <v>75</v>
      </c>
      <c r="O997">
        <v>0</v>
      </c>
      <c r="P997">
        <v>10</v>
      </c>
      <c r="Q997">
        <v>48</v>
      </c>
      <c r="R997">
        <v>4</v>
      </c>
      <c r="S997">
        <v>8</v>
      </c>
      <c r="T997">
        <v>8</v>
      </c>
      <c r="U997">
        <v>8</v>
      </c>
      <c r="V997">
        <v>0</v>
      </c>
      <c r="W997">
        <v>0</v>
      </c>
      <c r="X997" t="s">
        <v>31</v>
      </c>
      <c r="Y997">
        <v>0</v>
      </c>
    </row>
    <row r="998" spans="2:25" x14ac:dyDescent="0.2">
      <c r="B998">
        <v>1715</v>
      </c>
      <c r="C998">
        <v>1979</v>
      </c>
      <c r="D998" t="s">
        <v>23</v>
      </c>
      <c r="E998" t="s">
        <v>36</v>
      </c>
      <c r="F998" t="s">
        <v>1243</v>
      </c>
      <c r="H998">
        <v>1</v>
      </c>
      <c r="I998">
        <v>0</v>
      </c>
      <c r="J998" s="61">
        <v>41580</v>
      </c>
      <c r="K998">
        <v>45</v>
      </c>
      <c r="L998">
        <v>9</v>
      </c>
      <c r="M998">
        <v>4</v>
      </c>
      <c r="N998">
        <v>18</v>
      </c>
      <c r="O998">
        <v>7</v>
      </c>
      <c r="P998">
        <v>5</v>
      </c>
      <c r="Q998">
        <v>5</v>
      </c>
      <c r="R998">
        <v>2</v>
      </c>
      <c r="S998">
        <v>2</v>
      </c>
      <c r="T998">
        <v>3</v>
      </c>
      <c r="U998">
        <v>7</v>
      </c>
      <c r="V998">
        <v>0</v>
      </c>
      <c r="W998">
        <v>0</v>
      </c>
      <c r="X998" t="s">
        <v>38</v>
      </c>
      <c r="Y998">
        <v>0</v>
      </c>
    </row>
    <row r="999" spans="2:25" x14ac:dyDescent="0.2">
      <c r="B999">
        <v>10821</v>
      </c>
      <c r="C999">
        <v>1979</v>
      </c>
      <c r="D999" t="s">
        <v>23</v>
      </c>
      <c r="E999" t="s">
        <v>32</v>
      </c>
      <c r="F999" t="s">
        <v>1244</v>
      </c>
      <c r="H999">
        <v>1</v>
      </c>
      <c r="I999">
        <v>1</v>
      </c>
      <c r="J999" s="61">
        <v>41427</v>
      </c>
      <c r="K999">
        <v>45</v>
      </c>
      <c r="L999">
        <v>182</v>
      </c>
      <c r="M999">
        <v>4</v>
      </c>
      <c r="N999">
        <v>33</v>
      </c>
      <c r="O999">
        <v>0</v>
      </c>
      <c r="P999">
        <v>2</v>
      </c>
      <c r="Q999">
        <v>42</v>
      </c>
      <c r="R999">
        <v>6</v>
      </c>
      <c r="S999">
        <v>4</v>
      </c>
      <c r="T999">
        <v>5</v>
      </c>
      <c r="U999">
        <v>7</v>
      </c>
      <c r="V999">
        <v>0</v>
      </c>
      <c r="W999">
        <v>0</v>
      </c>
      <c r="X999" t="s">
        <v>27</v>
      </c>
      <c r="Y999">
        <v>0</v>
      </c>
    </row>
    <row r="1000" spans="2:25" x14ac:dyDescent="0.2">
      <c r="B1000">
        <v>6543</v>
      </c>
      <c r="C1000">
        <v>1946</v>
      </c>
      <c r="D1000" t="s">
        <v>53</v>
      </c>
      <c r="E1000" t="s">
        <v>36</v>
      </c>
      <c r="F1000" t="s">
        <v>1245</v>
      </c>
      <c r="H1000">
        <v>0</v>
      </c>
      <c r="I1000">
        <v>0</v>
      </c>
      <c r="J1000" s="60" t="s">
        <v>1246</v>
      </c>
      <c r="K1000">
        <v>45</v>
      </c>
      <c r="L1000">
        <v>521</v>
      </c>
      <c r="M1000">
        <v>168</v>
      </c>
      <c r="N1000">
        <v>706</v>
      </c>
      <c r="O1000">
        <v>80</v>
      </c>
      <c r="P1000">
        <v>76</v>
      </c>
      <c r="Q1000">
        <v>61</v>
      </c>
      <c r="R1000">
        <v>1</v>
      </c>
      <c r="S1000">
        <v>3</v>
      </c>
      <c r="T1000">
        <v>4</v>
      </c>
      <c r="U1000">
        <v>2</v>
      </c>
      <c r="V1000">
        <v>0</v>
      </c>
      <c r="W1000">
        <v>0</v>
      </c>
      <c r="X1000" t="s">
        <v>31</v>
      </c>
      <c r="Y1000">
        <v>0</v>
      </c>
    </row>
    <row r="1001" spans="2:25" x14ac:dyDescent="0.2">
      <c r="B1001">
        <v>7119</v>
      </c>
      <c r="C1001">
        <v>1983</v>
      </c>
      <c r="D1001" t="s">
        <v>23</v>
      </c>
      <c r="E1001" t="s">
        <v>28</v>
      </c>
      <c r="F1001" t="s">
        <v>1247</v>
      </c>
      <c r="H1001">
        <v>0</v>
      </c>
      <c r="I1001">
        <v>0</v>
      </c>
      <c r="J1001" s="61">
        <v>41609</v>
      </c>
      <c r="K1001">
        <v>45</v>
      </c>
      <c r="L1001">
        <v>395</v>
      </c>
      <c r="M1001">
        <v>15</v>
      </c>
      <c r="N1001">
        <v>263</v>
      </c>
      <c r="O1001">
        <v>60</v>
      </c>
      <c r="P1001">
        <v>54</v>
      </c>
      <c r="Q1001">
        <v>38</v>
      </c>
      <c r="R1001">
        <v>1</v>
      </c>
      <c r="S1001">
        <v>2</v>
      </c>
      <c r="T1001">
        <v>6</v>
      </c>
      <c r="U1001">
        <v>1</v>
      </c>
      <c r="V1001">
        <v>0</v>
      </c>
      <c r="W1001">
        <v>0</v>
      </c>
      <c r="X1001" t="s">
        <v>67</v>
      </c>
      <c r="Y1001">
        <v>0</v>
      </c>
    </row>
    <row r="1002" spans="2:25" x14ac:dyDescent="0.2">
      <c r="B1002">
        <v>3518</v>
      </c>
      <c r="C1002">
        <v>1984</v>
      </c>
      <c r="D1002" t="s">
        <v>23</v>
      </c>
      <c r="E1002" t="s">
        <v>32</v>
      </c>
      <c r="F1002" t="s">
        <v>1248</v>
      </c>
      <c r="H1002">
        <v>1</v>
      </c>
      <c r="I1002">
        <v>0</v>
      </c>
      <c r="J1002" s="61">
        <v>41041</v>
      </c>
      <c r="K1002">
        <v>45</v>
      </c>
      <c r="L1002">
        <v>10</v>
      </c>
      <c r="M1002">
        <v>1</v>
      </c>
      <c r="N1002">
        <v>18</v>
      </c>
      <c r="O1002">
        <v>10</v>
      </c>
      <c r="P1002">
        <v>4</v>
      </c>
      <c r="Q1002">
        <v>7</v>
      </c>
      <c r="R1002">
        <v>1</v>
      </c>
      <c r="S1002">
        <v>1</v>
      </c>
      <c r="T1002">
        <v>2</v>
      </c>
      <c r="U1002">
        <v>9</v>
      </c>
      <c r="V1002">
        <v>0</v>
      </c>
      <c r="W1002">
        <v>0</v>
      </c>
      <c r="X1002" t="s">
        <v>50</v>
      </c>
      <c r="Y1002">
        <v>0</v>
      </c>
    </row>
    <row r="1003" spans="2:25" x14ac:dyDescent="0.2">
      <c r="B1003">
        <v>1245</v>
      </c>
      <c r="C1003">
        <v>1967</v>
      </c>
      <c r="D1003" t="s">
        <v>23</v>
      </c>
      <c r="E1003" t="s">
        <v>28</v>
      </c>
      <c r="F1003" t="s">
        <v>1249</v>
      </c>
      <c r="H1003">
        <v>0</v>
      </c>
      <c r="I1003">
        <v>1</v>
      </c>
      <c r="J1003" s="61">
        <v>41224</v>
      </c>
      <c r="K1003">
        <v>45</v>
      </c>
      <c r="L1003">
        <v>977</v>
      </c>
      <c r="M1003">
        <v>12</v>
      </c>
      <c r="N1003">
        <v>253</v>
      </c>
      <c r="O1003">
        <v>16</v>
      </c>
      <c r="P1003">
        <v>12</v>
      </c>
      <c r="Q1003">
        <v>101</v>
      </c>
      <c r="R1003">
        <v>4</v>
      </c>
      <c r="S1003">
        <v>4</v>
      </c>
      <c r="T1003">
        <v>12</v>
      </c>
      <c r="U1003">
        <v>8</v>
      </c>
      <c r="V1003">
        <v>0</v>
      </c>
      <c r="W1003">
        <v>0</v>
      </c>
      <c r="X1003" t="s">
        <v>27</v>
      </c>
      <c r="Y1003">
        <v>1</v>
      </c>
    </row>
    <row r="1004" spans="2:25" x14ac:dyDescent="0.2">
      <c r="B1004">
        <v>2561</v>
      </c>
      <c r="C1004">
        <v>1967</v>
      </c>
      <c r="D1004" t="s">
        <v>23</v>
      </c>
      <c r="E1004" t="s">
        <v>28</v>
      </c>
      <c r="F1004" t="s">
        <v>1249</v>
      </c>
      <c r="H1004">
        <v>0</v>
      </c>
      <c r="I1004">
        <v>1</v>
      </c>
      <c r="J1004" s="61">
        <v>41224</v>
      </c>
      <c r="K1004">
        <v>45</v>
      </c>
      <c r="L1004">
        <v>977</v>
      </c>
      <c r="M1004">
        <v>12</v>
      </c>
      <c r="N1004">
        <v>253</v>
      </c>
      <c r="O1004">
        <v>16</v>
      </c>
      <c r="P1004">
        <v>12</v>
      </c>
      <c r="Q1004">
        <v>101</v>
      </c>
      <c r="R1004">
        <v>4</v>
      </c>
      <c r="S1004">
        <v>4</v>
      </c>
      <c r="T1004">
        <v>12</v>
      </c>
      <c r="U1004">
        <v>8</v>
      </c>
      <c r="V1004">
        <v>0</v>
      </c>
      <c r="W1004">
        <v>0</v>
      </c>
      <c r="X1004" t="s">
        <v>46</v>
      </c>
      <c r="Y1004">
        <v>1</v>
      </c>
    </row>
    <row r="1005" spans="2:25" x14ac:dyDescent="0.2">
      <c r="B1005">
        <v>9624</v>
      </c>
      <c r="C1005">
        <v>1959</v>
      </c>
      <c r="D1005" t="s">
        <v>40</v>
      </c>
      <c r="E1005" t="s">
        <v>36</v>
      </c>
      <c r="F1005" t="s">
        <v>1250</v>
      </c>
      <c r="H1005">
        <v>0</v>
      </c>
      <c r="I1005">
        <v>0</v>
      </c>
      <c r="J1005" s="60" t="s">
        <v>1251</v>
      </c>
      <c r="K1005">
        <v>46</v>
      </c>
      <c r="L1005">
        <v>603</v>
      </c>
      <c r="M1005">
        <v>45</v>
      </c>
      <c r="N1005">
        <v>207</v>
      </c>
      <c r="O1005">
        <v>36</v>
      </c>
      <c r="P1005">
        <v>18</v>
      </c>
      <c r="Q1005">
        <v>54</v>
      </c>
      <c r="R1005">
        <v>1</v>
      </c>
      <c r="S1005">
        <v>3</v>
      </c>
      <c r="T1005">
        <v>6</v>
      </c>
      <c r="U1005">
        <v>1</v>
      </c>
      <c r="V1005">
        <v>0</v>
      </c>
      <c r="W1005">
        <v>0</v>
      </c>
      <c r="X1005" t="s">
        <v>27</v>
      </c>
      <c r="Y1005">
        <v>0</v>
      </c>
    </row>
    <row r="1006" spans="2:25" x14ac:dyDescent="0.2">
      <c r="B1006">
        <v>10509</v>
      </c>
      <c r="C1006">
        <v>1956</v>
      </c>
      <c r="D1006" t="s">
        <v>53</v>
      </c>
      <c r="E1006" t="s">
        <v>28</v>
      </c>
      <c r="F1006" t="s">
        <v>1252</v>
      </c>
      <c r="H1006">
        <v>1</v>
      </c>
      <c r="I1006">
        <v>1</v>
      </c>
      <c r="J1006" s="61">
        <v>41676</v>
      </c>
      <c r="K1006">
        <v>46</v>
      </c>
      <c r="L1006">
        <v>51</v>
      </c>
      <c r="M1006">
        <v>0</v>
      </c>
      <c r="N1006">
        <v>16</v>
      </c>
      <c r="O1006">
        <v>0</v>
      </c>
      <c r="P1006">
        <v>0</v>
      </c>
      <c r="Q1006">
        <v>4</v>
      </c>
      <c r="R1006">
        <v>2</v>
      </c>
      <c r="S1006">
        <v>3</v>
      </c>
      <c r="T1006">
        <v>3</v>
      </c>
      <c r="U1006">
        <v>8</v>
      </c>
      <c r="V1006">
        <v>0</v>
      </c>
      <c r="W1006">
        <v>0</v>
      </c>
      <c r="X1006" t="s">
        <v>35</v>
      </c>
      <c r="Y1006">
        <v>0</v>
      </c>
    </row>
    <row r="1007" spans="2:25" x14ac:dyDescent="0.2">
      <c r="B1007">
        <v>7629</v>
      </c>
      <c r="C1007">
        <v>1978</v>
      </c>
      <c r="D1007" t="s">
        <v>23</v>
      </c>
      <c r="E1007" t="s">
        <v>32</v>
      </c>
      <c r="F1007" t="s">
        <v>1253</v>
      </c>
      <c r="H1007">
        <v>1</v>
      </c>
      <c r="I1007">
        <v>1</v>
      </c>
      <c r="J1007" s="61">
        <v>41856</v>
      </c>
      <c r="K1007">
        <v>46</v>
      </c>
      <c r="L1007">
        <v>5</v>
      </c>
      <c r="M1007">
        <v>3</v>
      </c>
      <c r="N1007">
        <v>9</v>
      </c>
      <c r="O1007">
        <v>6</v>
      </c>
      <c r="P1007">
        <v>2</v>
      </c>
      <c r="Q1007">
        <v>6</v>
      </c>
      <c r="R1007">
        <v>2</v>
      </c>
      <c r="S1007">
        <v>2</v>
      </c>
      <c r="T1007">
        <v>3</v>
      </c>
      <c r="U1007">
        <v>7</v>
      </c>
      <c r="V1007">
        <v>0</v>
      </c>
      <c r="W1007">
        <v>0</v>
      </c>
      <c r="X1007" t="s">
        <v>27</v>
      </c>
      <c r="Y1007">
        <v>0</v>
      </c>
    </row>
    <row r="1008" spans="2:25" x14ac:dyDescent="0.2">
      <c r="B1008">
        <v>7875</v>
      </c>
      <c r="C1008">
        <v>1950</v>
      </c>
      <c r="D1008" t="s">
        <v>23</v>
      </c>
      <c r="E1008" t="s">
        <v>32</v>
      </c>
      <c r="F1008" t="s">
        <v>836</v>
      </c>
      <c r="H1008">
        <v>0</v>
      </c>
      <c r="I1008">
        <v>0</v>
      </c>
      <c r="J1008" s="60" t="s">
        <v>815</v>
      </c>
      <c r="K1008">
        <v>46</v>
      </c>
      <c r="L1008">
        <v>967</v>
      </c>
      <c r="M1008">
        <v>0</v>
      </c>
      <c r="N1008">
        <v>617</v>
      </c>
      <c r="O1008">
        <v>43</v>
      </c>
      <c r="P1008">
        <v>50</v>
      </c>
      <c r="Q1008">
        <v>0</v>
      </c>
      <c r="R1008">
        <v>1</v>
      </c>
      <c r="S1008">
        <v>4</v>
      </c>
      <c r="T1008">
        <v>13</v>
      </c>
      <c r="U1008">
        <v>2</v>
      </c>
      <c r="V1008">
        <v>1</v>
      </c>
      <c r="W1008">
        <v>0</v>
      </c>
      <c r="X1008" t="s">
        <v>38</v>
      </c>
      <c r="Y1008">
        <v>3</v>
      </c>
    </row>
    <row r="1009" spans="2:25" x14ac:dyDescent="0.2">
      <c r="B1009">
        <v>2815</v>
      </c>
      <c r="C1009">
        <v>1976</v>
      </c>
      <c r="D1009" t="s">
        <v>23</v>
      </c>
      <c r="E1009" t="s">
        <v>32</v>
      </c>
      <c r="F1009" t="s">
        <v>1254</v>
      </c>
      <c r="H1009">
        <v>1</v>
      </c>
      <c r="I1009">
        <v>0</v>
      </c>
      <c r="J1009" s="60" t="s">
        <v>230</v>
      </c>
      <c r="K1009">
        <v>46</v>
      </c>
      <c r="L1009">
        <v>7</v>
      </c>
      <c r="M1009">
        <v>5</v>
      </c>
      <c r="N1009">
        <v>39</v>
      </c>
      <c r="O1009">
        <v>17</v>
      </c>
      <c r="P1009">
        <v>15</v>
      </c>
      <c r="Q1009">
        <v>37</v>
      </c>
      <c r="R1009">
        <v>2</v>
      </c>
      <c r="S1009">
        <v>4</v>
      </c>
      <c r="T1009">
        <v>3</v>
      </c>
      <c r="U1009">
        <v>7</v>
      </c>
      <c r="V1009">
        <v>0</v>
      </c>
      <c r="W1009">
        <v>0</v>
      </c>
      <c r="X1009" t="s">
        <v>27</v>
      </c>
      <c r="Y1009">
        <v>0</v>
      </c>
    </row>
    <row r="1010" spans="2:25" x14ac:dyDescent="0.2">
      <c r="B1010">
        <v>2936</v>
      </c>
      <c r="C1010">
        <v>1983</v>
      </c>
      <c r="D1010" t="s">
        <v>53</v>
      </c>
      <c r="E1010" t="s">
        <v>36</v>
      </c>
      <c r="F1010" t="s">
        <v>1255</v>
      </c>
      <c r="H1010">
        <v>1</v>
      </c>
      <c r="I1010">
        <v>0</v>
      </c>
      <c r="J1010" s="61">
        <v>41376</v>
      </c>
      <c r="K1010">
        <v>46</v>
      </c>
      <c r="L1010">
        <v>18</v>
      </c>
      <c r="M1010">
        <v>0</v>
      </c>
      <c r="N1010">
        <v>4</v>
      </c>
      <c r="O1010">
        <v>0</v>
      </c>
      <c r="P1010">
        <v>0</v>
      </c>
      <c r="Q1010">
        <v>1</v>
      </c>
      <c r="R1010">
        <v>1</v>
      </c>
      <c r="S1010">
        <v>1</v>
      </c>
      <c r="T1010">
        <v>3</v>
      </c>
      <c r="U1010">
        <v>7</v>
      </c>
      <c r="V1010">
        <v>0</v>
      </c>
      <c r="W1010">
        <v>0</v>
      </c>
      <c r="X1010" t="s">
        <v>67</v>
      </c>
      <c r="Y1010">
        <v>0</v>
      </c>
    </row>
    <row r="1011" spans="2:25" x14ac:dyDescent="0.2">
      <c r="B1011">
        <v>3665</v>
      </c>
      <c r="C1011">
        <v>1978</v>
      </c>
      <c r="D1011" t="s">
        <v>43</v>
      </c>
      <c r="E1011" t="s">
        <v>36</v>
      </c>
      <c r="F1011" t="s">
        <v>1256</v>
      </c>
      <c r="H1011">
        <v>1</v>
      </c>
      <c r="I1011">
        <v>0</v>
      </c>
      <c r="J1011" s="61">
        <v>41466</v>
      </c>
      <c r="K1011">
        <v>46</v>
      </c>
      <c r="L1011">
        <v>1</v>
      </c>
      <c r="M1011">
        <v>9</v>
      </c>
      <c r="N1011">
        <v>8</v>
      </c>
      <c r="O1011">
        <v>11</v>
      </c>
      <c r="P1011">
        <v>3</v>
      </c>
      <c r="Q1011">
        <v>22</v>
      </c>
      <c r="R1011">
        <v>3</v>
      </c>
      <c r="S1011">
        <v>3</v>
      </c>
      <c r="T1011">
        <v>3</v>
      </c>
      <c r="U1011">
        <v>8</v>
      </c>
      <c r="V1011">
        <v>0</v>
      </c>
      <c r="W1011">
        <v>0</v>
      </c>
      <c r="X1011" t="s">
        <v>27</v>
      </c>
      <c r="Y1011">
        <v>0</v>
      </c>
    </row>
    <row r="1012" spans="2:25" x14ac:dyDescent="0.2">
      <c r="B1012">
        <v>10888</v>
      </c>
      <c r="C1012">
        <v>1962</v>
      </c>
      <c r="D1012" t="s">
        <v>23</v>
      </c>
      <c r="E1012" t="s">
        <v>28</v>
      </c>
      <c r="F1012" t="s">
        <v>1257</v>
      </c>
      <c r="H1012">
        <v>0</v>
      </c>
      <c r="I1012">
        <v>0</v>
      </c>
      <c r="J1012" s="61">
        <v>41344</v>
      </c>
      <c r="K1012">
        <v>46</v>
      </c>
      <c r="L1012">
        <v>273</v>
      </c>
      <c r="M1012">
        <v>11</v>
      </c>
      <c r="N1012">
        <v>178</v>
      </c>
      <c r="O1012">
        <v>62</v>
      </c>
      <c r="P1012">
        <v>83</v>
      </c>
      <c r="Q1012">
        <v>29</v>
      </c>
      <c r="R1012">
        <v>2</v>
      </c>
      <c r="S1012">
        <v>8</v>
      </c>
      <c r="T1012">
        <v>6</v>
      </c>
      <c r="U1012">
        <v>6</v>
      </c>
      <c r="V1012">
        <v>0</v>
      </c>
      <c r="W1012">
        <v>0</v>
      </c>
      <c r="X1012" t="s">
        <v>35</v>
      </c>
      <c r="Y1012">
        <v>0</v>
      </c>
    </row>
    <row r="1013" spans="2:25" x14ac:dyDescent="0.2">
      <c r="B1013">
        <v>6637</v>
      </c>
      <c r="C1013">
        <v>1989</v>
      </c>
      <c r="D1013" t="s">
        <v>23</v>
      </c>
      <c r="E1013" t="s">
        <v>28</v>
      </c>
      <c r="F1013" t="s">
        <v>1258</v>
      </c>
      <c r="H1013">
        <v>0</v>
      </c>
      <c r="I1013">
        <v>0</v>
      </c>
      <c r="J1013" s="61">
        <v>41316</v>
      </c>
      <c r="K1013">
        <v>46</v>
      </c>
      <c r="L1013">
        <v>277</v>
      </c>
      <c r="M1013">
        <v>162</v>
      </c>
      <c r="N1013">
        <v>305</v>
      </c>
      <c r="O1013">
        <v>173</v>
      </c>
      <c r="P1013">
        <v>76</v>
      </c>
      <c r="Q1013">
        <v>124</v>
      </c>
      <c r="R1013">
        <v>1</v>
      </c>
      <c r="S1013">
        <v>3</v>
      </c>
      <c r="T1013">
        <v>7</v>
      </c>
      <c r="U1013">
        <v>1</v>
      </c>
      <c r="V1013">
        <v>0</v>
      </c>
      <c r="W1013">
        <v>0</v>
      </c>
      <c r="X1013" t="s">
        <v>50</v>
      </c>
      <c r="Y1013">
        <v>0</v>
      </c>
    </row>
    <row r="1014" spans="2:25" x14ac:dyDescent="0.2">
      <c r="B1014">
        <v>5077</v>
      </c>
      <c r="C1014">
        <v>1980</v>
      </c>
      <c r="D1014" t="s">
        <v>23</v>
      </c>
      <c r="E1014" t="s">
        <v>36</v>
      </c>
      <c r="F1014" t="s">
        <v>1259</v>
      </c>
      <c r="H1014">
        <v>0</v>
      </c>
      <c r="I1014">
        <v>1</v>
      </c>
      <c r="J1014" s="61">
        <v>41316</v>
      </c>
      <c r="K1014">
        <v>46</v>
      </c>
      <c r="L1014">
        <v>425</v>
      </c>
      <c r="M1014">
        <v>115</v>
      </c>
      <c r="N1014">
        <v>292</v>
      </c>
      <c r="O1014">
        <v>23</v>
      </c>
      <c r="P1014">
        <v>35</v>
      </c>
      <c r="Q1014">
        <v>79</v>
      </c>
      <c r="R1014">
        <v>1</v>
      </c>
      <c r="S1014">
        <v>6</v>
      </c>
      <c r="T1014">
        <v>11</v>
      </c>
      <c r="U1014">
        <v>3</v>
      </c>
      <c r="V1014">
        <v>0</v>
      </c>
      <c r="W1014">
        <v>0</v>
      </c>
      <c r="X1014" t="s">
        <v>31</v>
      </c>
      <c r="Y1014">
        <v>0</v>
      </c>
    </row>
    <row r="1015" spans="2:25" x14ac:dyDescent="0.2">
      <c r="B1015">
        <v>6173</v>
      </c>
      <c r="C1015">
        <v>1980</v>
      </c>
      <c r="D1015" t="s">
        <v>23</v>
      </c>
      <c r="E1015" t="s">
        <v>36</v>
      </c>
      <c r="F1015" t="s">
        <v>1259</v>
      </c>
      <c r="H1015">
        <v>0</v>
      </c>
      <c r="I1015">
        <v>1</v>
      </c>
      <c r="J1015" s="61">
        <v>41316</v>
      </c>
      <c r="K1015">
        <v>46</v>
      </c>
      <c r="L1015">
        <v>425</v>
      </c>
      <c r="M1015">
        <v>115</v>
      </c>
      <c r="N1015">
        <v>292</v>
      </c>
      <c r="O1015">
        <v>23</v>
      </c>
      <c r="P1015">
        <v>35</v>
      </c>
      <c r="Q1015">
        <v>79</v>
      </c>
      <c r="R1015">
        <v>1</v>
      </c>
      <c r="S1015">
        <v>6</v>
      </c>
      <c r="T1015">
        <v>11</v>
      </c>
      <c r="U1015">
        <v>3</v>
      </c>
      <c r="V1015">
        <v>0</v>
      </c>
      <c r="W1015">
        <v>0</v>
      </c>
      <c r="X1015" t="s">
        <v>27</v>
      </c>
      <c r="Y1015">
        <v>0</v>
      </c>
    </row>
    <row r="1016" spans="2:25" x14ac:dyDescent="0.2">
      <c r="B1016">
        <v>3969</v>
      </c>
      <c r="C1016">
        <v>1975</v>
      </c>
      <c r="D1016" t="s">
        <v>53</v>
      </c>
      <c r="E1016" t="s">
        <v>36</v>
      </c>
      <c r="F1016" t="s">
        <v>1260</v>
      </c>
      <c r="H1016">
        <v>0</v>
      </c>
      <c r="I1016">
        <v>1</v>
      </c>
      <c r="J1016" s="61">
        <v>41285</v>
      </c>
      <c r="K1016">
        <v>46</v>
      </c>
      <c r="L1016">
        <v>35</v>
      </c>
      <c r="M1016">
        <v>4</v>
      </c>
      <c r="N1016">
        <v>17</v>
      </c>
      <c r="O1016">
        <v>7</v>
      </c>
      <c r="P1016">
        <v>6</v>
      </c>
      <c r="Q1016">
        <v>64</v>
      </c>
      <c r="R1016">
        <v>1</v>
      </c>
      <c r="S1016">
        <v>2</v>
      </c>
      <c r="T1016">
        <v>2</v>
      </c>
      <c r="U1016">
        <v>5</v>
      </c>
      <c r="V1016">
        <v>0</v>
      </c>
      <c r="W1016">
        <v>0</v>
      </c>
      <c r="X1016" t="s">
        <v>46</v>
      </c>
      <c r="Y1016">
        <v>0</v>
      </c>
    </row>
    <row r="1017" spans="2:25" x14ac:dyDescent="0.2">
      <c r="B1017">
        <v>4580</v>
      </c>
      <c r="C1017">
        <v>1970</v>
      </c>
      <c r="D1017" t="s">
        <v>23</v>
      </c>
      <c r="E1017" t="s">
        <v>32</v>
      </c>
      <c r="F1017" t="s">
        <v>1261</v>
      </c>
      <c r="H1017">
        <v>0</v>
      </c>
      <c r="I1017">
        <v>0</v>
      </c>
      <c r="J1017" s="60" t="s">
        <v>619</v>
      </c>
      <c r="K1017">
        <v>46</v>
      </c>
      <c r="L1017">
        <v>1394</v>
      </c>
      <c r="M1017">
        <v>22</v>
      </c>
      <c r="N1017">
        <v>708</v>
      </c>
      <c r="O1017">
        <v>89</v>
      </c>
      <c r="P1017">
        <v>91</v>
      </c>
      <c r="Q1017">
        <v>182</v>
      </c>
      <c r="R1017">
        <v>1</v>
      </c>
      <c r="S1017">
        <v>9</v>
      </c>
      <c r="T1017">
        <v>9</v>
      </c>
      <c r="U1017">
        <v>5</v>
      </c>
      <c r="V1017">
        <v>1</v>
      </c>
      <c r="W1017">
        <v>0</v>
      </c>
      <c r="X1017" t="s">
        <v>67</v>
      </c>
      <c r="Y1017">
        <v>3</v>
      </c>
    </row>
    <row r="1018" spans="2:25" x14ac:dyDescent="0.2">
      <c r="B1018">
        <v>663</v>
      </c>
      <c r="C1018">
        <v>1990</v>
      </c>
      <c r="D1018" t="s">
        <v>40</v>
      </c>
      <c r="E1018" t="s">
        <v>28</v>
      </c>
      <c r="F1018" t="s">
        <v>1262</v>
      </c>
      <c r="H1018">
        <v>0</v>
      </c>
      <c r="I1018">
        <v>0</v>
      </c>
      <c r="J1018" s="61">
        <v>41587</v>
      </c>
      <c r="K1018">
        <v>46</v>
      </c>
      <c r="L1018">
        <v>40</v>
      </c>
      <c r="M1018">
        <v>2</v>
      </c>
      <c r="N1018">
        <v>15</v>
      </c>
      <c r="O1018">
        <v>8</v>
      </c>
      <c r="P1018">
        <v>0</v>
      </c>
      <c r="Q1018">
        <v>6</v>
      </c>
      <c r="R1018">
        <v>1</v>
      </c>
      <c r="S1018">
        <v>1</v>
      </c>
      <c r="T1018">
        <v>3</v>
      </c>
      <c r="U1018">
        <v>4</v>
      </c>
      <c r="V1018">
        <v>0</v>
      </c>
      <c r="W1018">
        <v>0</v>
      </c>
      <c r="X1018" t="s">
        <v>27</v>
      </c>
      <c r="Y1018">
        <v>0</v>
      </c>
    </row>
    <row r="1019" spans="2:25" x14ac:dyDescent="0.2">
      <c r="B1019">
        <v>8299</v>
      </c>
      <c r="C1019">
        <v>1990</v>
      </c>
      <c r="D1019" t="s">
        <v>40</v>
      </c>
      <c r="E1019" t="s">
        <v>28</v>
      </c>
      <c r="F1019" t="s">
        <v>1262</v>
      </c>
      <c r="H1019">
        <v>0</v>
      </c>
      <c r="I1019">
        <v>0</v>
      </c>
      <c r="J1019" s="61">
        <v>41587</v>
      </c>
      <c r="K1019">
        <v>46</v>
      </c>
      <c r="L1019">
        <v>40</v>
      </c>
      <c r="M1019">
        <v>2</v>
      </c>
      <c r="N1019">
        <v>15</v>
      </c>
      <c r="O1019">
        <v>8</v>
      </c>
      <c r="P1019">
        <v>0</v>
      </c>
      <c r="Q1019">
        <v>6</v>
      </c>
      <c r="R1019">
        <v>1</v>
      </c>
      <c r="S1019">
        <v>1</v>
      </c>
      <c r="T1019">
        <v>3</v>
      </c>
      <c r="U1019">
        <v>4</v>
      </c>
      <c r="V1019">
        <v>0</v>
      </c>
      <c r="W1019">
        <v>0</v>
      </c>
      <c r="X1019" t="s">
        <v>67</v>
      </c>
      <c r="Y1019">
        <v>0</v>
      </c>
    </row>
    <row r="1020" spans="2:25" x14ac:dyDescent="0.2">
      <c r="B1020">
        <v>8945</v>
      </c>
      <c r="C1020">
        <v>1971</v>
      </c>
      <c r="D1020" t="s">
        <v>23</v>
      </c>
      <c r="E1020" t="s">
        <v>24</v>
      </c>
      <c r="F1020" t="s">
        <v>1263</v>
      </c>
      <c r="H1020">
        <v>0</v>
      </c>
      <c r="I1020">
        <v>1</v>
      </c>
      <c r="J1020" s="60" t="s">
        <v>1264</v>
      </c>
      <c r="K1020">
        <v>46</v>
      </c>
      <c r="L1020">
        <v>171</v>
      </c>
      <c r="M1020">
        <v>0</v>
      </c>
      <c r="N1020">
        <v>11</v>
      </c>
      <c r="O1020">
        <v>0</v>
      </c>
      <c r="P1020">
        <v>1</v>
      </c>
      <c r="Q1020">
        <v>20</v>
      </c>
      <c r="R1020">
        <v>2</v>
      </c>
      <c r="S1020">
        <v>4</v>
      </c>
      <c r="T1020">
        <v>4</v>
      </c>
      <c r="U1020">
        <v>6</v>
      </c>
      <c r="V1020">
        <v>0</v>
      </c>
      <c r="W1020">
        <v>0</v>
      </c>
      <c r="X1020" t="s">
        <v>67</v>
      </c>
      <c r="Y1020">
        <v>0</v>
      </c>
    </row>
    <row r="1021" spans="2:25" x14ac:dyDescent="0.2">
      <c r="B1021">
        <v>10870</v>
      </c>
      <c r="C1021">
        <v>1968</v>
      </c>
      <c r="D1021" t="s">
        <v>23</v>
      </c>
      <c r="E1021" t="s">
        <v>32</v>
      </c>
      <c r="F1021" t="s">
        <v>1265</v>
      </c>
      <c r="H1021">
        <v>0</v>
      </c>
      <c r="I1021">
        <v>1</v>
      </c>
      <c r="J1021" s="60" t="s">
        <v>563</v>
      </c>
      <c r="K1021">
        <v>46</v>
      </c>
      <c r="L1021">
        <v>709</v>
      </c>
      <c r="M1021">
        <v>43</v>
      </c>
      <c r="N1021">
        <v>182</v>
      </c>
      <c r="O1021">
        <v>42</v>
      </c>
      <c r="P1021">
        <v>118</v>
      </c>
      <c r="Q1021">
        <v>247</v>
      </c>
      <c r="R1021">
        <v>2</v>
      </c>
      <c r="S1021">
        <v>9</v>
      </c>
      <c r="T1021">
        <v>4</v>
      </c>
      <c r="U1021">
        <v>5</v>
      </c>
      <c r="V1021">
        <v>0</v>
      </c>
      <c r="W1021">
        <v>0</v>
      </c>
      <c r="X1021" t="s">
        <v>67</v>
      </c>
      <c r="Y1021">
        <v>0</v>
      </c>
    </row>
    <row r="1022" spans="2:25" x14ac:dyDescent="0.2">
      <c r="B1022">
        <v>1184</v>
      </c>
      <c r="C1022">
        <v>1969</v>
      </c>
      <c r="D1022" t="s">
        <v>40</v>
      </c>
      <c r="E1022" t="s">
        <v>24</v>
      </c>
      <c r="F1022" t="s">
        <v>1266</v>
      </c>
      <c r="H1022">
        <v>0</v>
      </c>
      <c r="I1022">
        <v>2</v>
      </c>
      <c r="J1022" s="60" t="s">
        <v>917</v>
      </c>
      <c r="K1022">
        <v>46</v>
      </c>
      <c r="L1022">
        <v>554</v>
      </c>
      <c r="M1022">
        <v>41</v>
      </c>
      <c r="N1022">
        <v>215</v>
      </c>
      <c r="O1022">
        <v>11</v>
      </c>
      <c r="P1022">
        <v>0</v>
      </c>
      <c r="Q1022">
        <v>24</v>
      </c>
      <c r="R1022">
        <v>3</v>
      </c>
      <c r="S1022">
        <v>10</v>
      </c>
      <c r="T1022">
        <v>10</v>
      </c>
      <c r="U1022">
        <v>5</v>
      </c>
      <c r="V1022">
        <v>0</v>
      </c>
      <c r="W1022">
        <v>0</v>
      </c>
      <c r="X1022" t="s">
        <v>67</v>
      </c>
      <c r="Y1022">
        <v>0</v>
      </c>
    </row>
    <row r="1023" spans="2:25" x14ac:dyDescent="0.2">
      <c r="B1023">
        <v>6141</v>
      </c>
      <c r="C1023">
        <v>1973</v>
      </c>
      <c r="D1023" t="s">
        <v>53</v>
      </c>
      <c r="E1023" t="s">
        <v>28</v>
      </c>
      <c r="F1023" t="s">
        <v>1267</v>
      </c>
      <c r="H1023">
        <v>1</v>
      </c>
      <c r="I1023">
        <v>0</v>
      </c>
      <c r="J1023" s="60" t="s">
        <v>96</v>
      </c>
      <c r="K1023">
        <v>46</v>
      </c>
      <c r="L1023">
        <v>191</v>
      </c>
      <c r="M1023">
        <v>9</v>
      </c>
      <c r="N1023">
        <v>97</v>
      </c>
      <c r="O1023">
        <v>0</v>
      </c>
      <c r="P1023">
        <v>6</v>
      </c>
      <c r="Q1023">
        <v>82</v>
      </c>
      <c r="R1023">
        <v>2</v>
      </c>
      <c r="S1023">
        <v>6</v>
      </c>
      <c r="T1023">
        <v>5</v>
      </c>
      <c r="U1023">
        <v>7</v>
      </c>
      <c r="V1023">
        <v>0</v>
      </c>
      <c r="W1023">
        <v>0</v>
      </c>
      <c r="X1023" t="s">
        <v>31</v>
      </c>
      <c r="Y1023">
        <v>0</v>
      </c>
    </row>
    <row r="1024" spans="2:25" x14ac:dyDescent="0.2">
      <c r="B1024">
        <v>8825</v>
      </c>
      <c r="C1024">
        <v>1963</v>
      </c>
      <c r="D1024" t="s">
        <v>23</v>
      </c>
      <c r="E1024" t="s">
        <v>36</v>
      </c>
      <c r="F1024" t="s">
        <v>1268</v>
      </c>
      <c r="H1024">
        <v>1</v>
      </c>
      <c r="I1024">
        <v>1</v>
      </c>
      <c r="J1024" s="61">
        <v>41278</v>
      </c>
      <c r="K1024">
        <v>46</v>
      </c>
      <c r="L1024">
        <v>230</v>
      </c>
      <c r="M1024">
        <v>14</v>
      </c>
      <c r="N1024">
        <v>156</v>
      </c>
      <c r="O1024">
        <v>82</v>
      </c>
      <c r="P1024">
        <v>24</v>
      </c>
      <c r="Q1024">
        <v>58</v>
      </c>
      <c r="R1024">
        <v>8</v>
      </c>
      <c r="S1024">
        <v>9</v>
      </c>
      <c r="T1024">
        <v>5</v>
      </c>
      <c r="U1024">
        <v>8</v>
      </c>
      <c r="V1024">
        <v>0</v>
      </c>
      <c r="W1024">
        <v>0</v>
      </c>
      <c r="X1024" t="s">
        <v>67</v>
      </c>
      <c r="Y1024">
        <v>0</v>
      </c>
    </row>
    <row r="1025" spans="2:25" x14ac:dyDescent="0.2">
      <c r="B1025">
        <v>2217</v>
      </c>
      <c r="C1025">
        <v>1976</v>
      </c>
      <c r="D1025" t="s">
        <v>43</v>
      </c>
      <c r="E1025" t="s">
        <v>32</v>
      </c>
      <c r="F1025" t="s">
        <v>1269</v>
      </c>
      <c r="H1025">
        <v>1</v>
      </c>
      <c r="I1025">
        <v>1</v>
      </c>
      <c r="J1025" s="60" t="s">
        <v>626</v>
      </c>
      <c r="K1025">
        <v>46</v>
      </c>
      <c r="L1025">
        <v>11</v>
      </c>
      <c r="M1025">
        <v>1</v>
      </c>
      <c r="N1025">
        <v>2</v>
      </c>
      <c r="O1025">
        <v>2</v>
      </c>
      <c r="P1025">
        <v>1</v>
      </c>
      <c r="Q1025">
        <v>6</v>
      </c>
      <c r="R1025">
        <v>1</v>
      </c>
      <c r="S1025">
        <v>0</v>
      </c>
      <c r="T1025">
        <v>3</v>
      </c>
      <c r="U1025">
        <v>6</v>
      </c>
      <c r="V1025">
        <v>0</v>
      </c>
      <c r="W1025">
        <v>0</v>
      </c>
      <c r="X1025" t="s">
        <v>50</v>
      </c>
      <c r="Y1025">
        <v>0</v>
      </c>
    </row>
    <row r="1026" spans="2:25" x14ac:dyDescent="0.2">
      <c r="B1026">
        <v>4102</v>
      </c>
      <c r="C1026">
        <v>1976</v>
      </c>
      <c r="D1026" t="s">
        <v>43</v>
      </c>
      <c r="E1026" t="s">
        <v>32</v>
      </c>
      <c r="F1026" t="s">
        <v>1269</v>
      </c>
      <c r="H1026">
        <v>1</v>
      </c>
      <c r="I1026">
        <v>1</v>
      </c>
      <c r="J1026" s="60" t="s">
        <v>626</v>
      </c>
      <c r="K1026">
        <v>46</v>
      </c>
      <c r="L1026">
        <v>11</v>
      </c>
      <c r="M1026">
        <v>1</v>
      </c>
      <c r="N1026">
        <v>2</v>
      </c>
      <c r="O1026">
        <v>2</v>
      </c>
      <c r="P1026">
        <v>1</v>
      </c>
      <c r="Q1026">
        <v>6</v>
      </c>
      <c r="R1026">
        <v>1</v>
      </c>
      <c r="S1026">
        <v>0</v>
      </c>
      <c r="T1026">
        <v>3</v>
      </c>
      <c r="U1026">
        <v>6</v>
      </c>
      <c r="V1026">
        <v>0</v>
      </c>
      <c r="W1026">
        <v>0</v>
      </c>
      <c r="X1026" t="s">
        <v>27</v>
      </c>
      <c r="Y1026">
        <v>0</v>
      </c>
    </row>
    <row r="1027" spans="2:25" x14ac:dyDescent="0.2">
      <c r="B1027">
        <v>4653</v>
      </c>
      <c r="C1027">
        <v>1979</v>
      </c>
      <c r="D1027" t="s">
        <v>23</v>
      </c>
      <c r="E1027" t="s">
        <v>36</v>
      </c>
      <c r="F1027" t="s">
        <v>1270</v>
      </c>
      <c r="H1027">
        <v>1</v>
      </c>
      <c r="I1027">
        <v>0</v>
      </c>
      <c r="J1027" s="60" t="s">
        <v>69</v>
      </c>
      <c r="K1027">
        <v>46</v>
      </c>
      <c r="L1027">
        <v>131</v>
      </c>
      <c r="M1027">
        <v>0</v>
      </c>
      <c r="N1027">
        <v>16</v>
      </c>
      <c r="O1027">
        <v>2</v>
      </c>
      <c r="P1027">
        <v>1</v>
      </c>
      <c r="Q1027">
        <v>39</v>
      </c>
      <c r="R1027">
        <v>4</v>
      </c>
      <c r="S1027">
        <v>3</v>
      </c>
      <c r="T1027">
        <v>4</v>
      </c>
      <c r="U1027">
        <v>8</v>
      </c>
      <c r="V1027">
        <v>0</v>
      </c>
      <c r="W1027">
        <v>0</v>
      </c>
      <c r="X1027" t="s">
        <v>67</v>
      </c>
      <c r="Y1027">
        <v>0</v>
      </c>
    </row>
    <row r="1028" spans="2:25" x14ac:dyDescent="0.2">
      <c r="B1028">
        <v>10092</v>
      </c>
      <c r="C1028">
        <v>1955</v>
      </c>
      <c r="D1028" t="s">
        <v>23</v>
      </c>
      <c r="E1028" t="s">
        <v>24</v>
      </c>
      <c r="F1028" t="s">
        <v>1271</v>
      </c>
      <c r="H1028">
        <v>0</v>
      </c>
      <c r="I1028">
        <v>1</v>
      </c>
      <c r="J1028" s="60" t="s">
        <v>804</v>
      </c>
      <c r="K1028">
        <v>46</v>
      </c>
      <c r="L1028">
        <v>1073</v>
      </c>
      <c r="M1028">
        <v>0</v>
      </c>
      <c r="N1028">
        <v>250</v>
      </c>
      <c r="O1028">
        <v>153</v>
      </c>
      <c r="P1028">
        <v>14</v>
      </c>
      <c r="Q1028">
        <v>14</v>
      </c>
      <c r="R1028">
        <v>4</v>
      </c>
      <c r="S1028">
        <v>7</v>
      </c>
      <c r="T1028">
        <v>5</v>
      </c>
      <c r="U1028">
        <v>5</v>
      </c>
      <c r="V1028">
        <v>0</v>
      </c>
      <c r="W1028">
        <v>0</v>
      </c>
      <c r="X1028" t="s">
        <v>27</v>
      </c>
      <c r="Y1028">
        <v>0</v>
      </c>
    </row>
    <row r="1029" spans="2:25" x14ac:dyDescent="0.2">
      <c r="B1029">
        <v>5788</v>
      </c>
      <c r="C1029">
        <v>1973</v>
      </c>
      <c r="D1029" t="s">
        <v>23</v>
      </c>
      <c r="E1029" t="s">
        <v>36</v>
      </c>
      <c r="F1029" t="s">
        <v>1272</v>
      </c>
      <c r="H1029">
        <v>1</v>
      </c>
      <c r="I1029">
        <v>0</v>
      </c>
      <c r="J1029" s="60" t="s">
        <v>1273</v>
      </c>
      <c r="K1029">
        <v>46</v>
      </c>
      <c r="L1029">
        <v>56</v>
      </c>
      <c r="M1029">
        <v>10</v>
      </c>
      <c r="N1029">
        <v>92</v>
      </c>
      <c r="O1029">
        <v>19</v>
      </c>
      <c r="P1029">
        <v>7</v>
      </c>
      <c r="Q1029">
        <v>25</v>
      </c>
      <c r="R1029">
        <v>3</v>
      </c>
      <c r="S1029">
        <v>3</v>
      </c>
      <c r="T1029">
        <v>4</v>
      </c>
      <c r="U1029">
        <v>5</v>
      </c>
      <c r="V1029">
        <v>0</v>
      </c>
      <c r="W1029">
        <v>0</v>
      </c>
      <c r="X1029" t="s">
        <v>46</v>
      </c>
      <c r="Y1029">
        <v>0</v>
      </c>
    </row>
    <row r="1030" spans="2:25" x14ac:dyDescent="0.2">
      <c r="B1030">
        <v>4669</v>
      </c>
      <c r="C1030">
        <v>1982</v>
      </c>
      <c r="D1030" t="s">
        <v>118</v>
      </c>
      <c r="E1030" t="s">
        <v>32</v>
      </c>
      <c r="F1030" t="s">
        <v>1274</v>
      </c>
      <c r="H1030">
        <v>1</v>
      </c>
      <c r="I1030">
        <v>0</v>
      </c>
      <c r="J1030" s="61">
        <v>41580</v>
      </c>
      <c r="K1030">
        <v>46</v>
      </c>
      <c r="L1030">
        <v>4</v>
      </c>
      <c r="M1030">
        <v>19</v>
      </c>
      <c r="N1030">
        <v>9</v>
      </c>
      <c r="O1030">
        <v>28</v>
      </c>
      <c r="P1030">
        <v>25</v>
      </c>
      <c r="Q1030">
        <v>17</v>
      </c>
      <c r="R1030">
        <v>3</v>
      </c>
      <c r="S1030">
        <v>3</v>
      </c>
      <c r="T1030">
        <v>4</v>
      </c>
      <c r="U1030">
        <v>7</v>
      </c>
      <c r="V1030">
        <v>0</v>
      </c>
      <c r="W1030">
        <v>0</v>
      </c>
      <c r="X1030" t="s">
        <v>67</v>
      </c>
      <c r="Y1030">
        <v>0</v>
      </c>
    </row>
    <row r="1031" spans="2:25" x14ac:dyDescent="0.2">
      <c r="B1031">
        <v>6295</v>
      </c>
      <c r="C1031">
        <v>1978</v>
      </c>
      <c r="D1031" t="s">
        <v>23</v>
      </c>
      <c r="E1031" t="s">
        <v>32</v>
      </c>
      <c r="F1031" t="s">
        <v>1275</v>
      </c>
      <c r="H1031">
        <v>0</v>
      </c>
      <c r="I1031">
        <v>1</v>
      </c>
      <c r="J1031" s="61">
        <v>41366</v>
      </c>
      <c r="K1031">
        <v>46</v>
      </c>
      <c r="L1031">
        <v>652</v>
      </c>
      <c r="M1031">
        <v>8</v>
      </c>
      <c r="N1031">
        <v>158</v>
      </c>
      <c r="O1031">
        <v>21</v>
      </c>
      <c r="P1031">
        <v>0</v>
      </c>
      <c r="Q1031">
        <v>142</v>
      </c>
      <c r="R1031">
        <v>4</v>
      </c>
      <c r="S1031">
        <v>11</v>
      </c>
      <c r="T1031">
        <v>5</v>
      </c>
      <c r="U1031">
        <v>8</v>
      </c>
      <c r="V1031">
        <v>0</v>
      </c>
      <c r="W1031">
        <v>0</v>
      </c>
      <c r="X1031" t="s">
        <v>27</v>
      </c>
      <c r="Y1031">
        <v>0</v>
      </c>
    </row>
    <row r="1032" spans="2:25" x14ac:dyDescent="0.2">
      <c r="B1032">
        <v>7453</v>
      </c>
      <c r="C1032">
        <v>1955</v>
      </c>
      <c r="D1032" t="s">
        <v>23</v>
      </c>
      <c r="E1032" t="s">
        <v>28</v>
      </c>
      <c r="F1032" t="s">
        <v>1276</v>
      </c>
      <c r="H1032">
        <v>0</v>
      </c>
      <c r="I1032">
        <v>1</v>
      </c>
      <c r="J1032" s="61">
        <v>41307</v>
      </c>
      <c r="K1032">
        <v>46</v>
      </c>
      <c r="L1032">
        <v>157</v>
      </c>
      <c r="M1032">
        <v>43</v>
      </c>
      <c r="N1032">
        <v>127</v>
      </c>
      <c r="O1032">
        <v>68</v>
      </c>
      <c r="P1032">
        <v>56</v>
      </c>
      <c r="Q1032">
        <v>37</v>
      </c>
      <c r="R1032">
        <v>6</v>
      </c>
      <c r="S1032">
        <v>3</v>
      </c>
      <c r="T1032">
        <v>4</v>
      </c>
      <c r="U1032">
        <v>4</v>
      </c>
      <c r="V1032">
        <v>1</v>
      </c>
      <c r="W1032">
        <v>0</v>
      </c>
      <c r="X1032" t="s">
        <v>27</v>
      </c>
      <c r="Y1032">
        <v>1</v>
      </c>
    </row>
    <row r="1033" spans="2:25" x14ac:dyDescent="0.2">
      <c r="B1033">
        <v>10841</v>
      </c>
      <c r="C1033">
        <v>1976</v>
      </c>
      <c r="D1033" t="s">
        <v>40</v>
      </c>
      <c r="E1033" t="s">
        <v>36</v>
      </c>
      <c r="F1033" t="s">
        <v>1277</v>
      </c>
      <c r="H1033">
        <v>0</v>
      </c>
      <c r="I1033">
        <v>1</v>
      </c>
      <c r="J1033" s="60" t="s">
        <v>995</v>
      </c>
      <c r="K1033">
        <v>46</v>
      </c>
      <c r="L1033">
        <v>226</v>
      </c>
      <c r="M1033">
        <v>22</v>
      </c>
      <c r="N1033">
        <v>133</v>
      </c>
      <c r="O1033">
        <v>41</v>
      </c>
      <c r="P1033">
        <v>31</v>
      </c>
      <c r="Q1033">
        <v>31</v>
      </c>
      <c r="R1033">
        <v>3</v>
      </c>
      <c r="S1033">
        <v>4</v>
      </c>
      <c r="T1033">
        <v>8</v>
      </c>
      <c r="U1033">
        <v>4</v>
      </c>
      <c r="V1033">
        <v>0</v>
      </c>
      <c r="W1033">
        <v>0</v>
      </c>
      <c r="X1033" t="s">
        <v>27</v>
      </c>
      <c r="Y1033">
        <v>0</v>
      </c>
    </row>
    <row r="1034" spans="2:25" x14ac:dyDescent="0.2">
      <c r="B1034">
        <v>821</v>
      </c>
      <c r="C1034">
        <v>1993</v>
      </c>
      <c r="D1034" t="s">
        <v>53</v>
      </c>
      <c r="E1034" t="s">
        <v>28</v>
      </c>
      <c r="F1034" t="s">
        <v>1278</v>
      </c>
      <c r="H1034">
        <v>0</v>
      </c>
      <c r="I1034">
        <v>0</v>
      </c>
      <c r="J1034" s="60" t="s">
        <v>1279</v>
      </c>
      <c r="K1034">
        <v>46</v>
      </c>
      <c r="L1034">
        <v>962</v>
      </c>
      <c r="M1034">
        <v>61</v>
      </c>
      <c r="N1034">
        <v>921</v>
      </c>
      <c r="O1034">
        <v>52</v>
      </c>
      <c r="P1034">
        <v>61</v>
      </c>
      <c r="Q1034">
        <v>20</v>
      </c>
      <c r="R1034">
        <v>1</v>
      </c>
      <c r="S1034">
        <v>5</v>
      </c>
      <c r="T1034">
        <v>12</v>
      </c>
      <c r="U1034">
        <v>2</v>
      </c>
      <c r="V1034">
        <v>0</v>
      </c>
      <c r="W1034">
        <v>0</v>
      </c>
      <c r="X1034" t="s">
        <v>31</v>
      </c>
      <c r="Y1034">
        <v>0</v>
      </c>
    </row>
    <row r="1035" spans="2:25" x14ac:dyDescent="0.2">
      <c r="B1035">
        <v>3933</v>
      </c>
      <c r="C1035">
        <v>1981</v>
      </c>
      <c r="D1035" t="s">
        <v>23</v>
      </c>
      <c r="E1035" t="s">
        <v>36</v>
      </c>
      <c r="F1035" t="s">
        <v>1280</v>
      </c>
      <c r="H1035">
        <v>1</v>
      </c>
      <c r="I1035">
        <v>0</v>
      </c>
      <c r="J1035" s="60" t="s">
        <v>76</v>
      </c>
      <c r="K1035">
        <v>46</v>
      </c>
      <c r="L1035">
        <v>186</v>
      </c>
      <c r="M1035">
        <v>36</v>
      </c>
      <c r="N1035">
        <v>234</v>
      </c>
      <c r="O1035">
        <v>86</v>
      </c>
      <c r="P1035">
        <v>72</v>
      </c>
      <c r="Q1035">
        <v>48</v>
      </c>
      <c r="R1035">
        <v>6</v>
      </c>
      <c r="S1035">
        <v>10</v>
      </c>
      <c r="T1035">
        <v>6</v>
      </c>
      <c r="U1035">
        <v>9</v>
      </c>
      <c r="V1035">
        <v>0</v>
      </c>
      <c r="W1035">
        <v>0</v>
      </c>
      <c r="X1035" t="s">
        <v>67</v>
      </c>
      <c r="Y1035">
        <v>0</v>
      </c>
    </row>
    <row r="1036" spans="2:25" x14ac:dyDescent="0.2">
      <c r="B1036">
        <v>1225</v>
      </c>
      <c r="C1036">
        <v>1964</v>
      </c>
      <c r="D1036" t="s">
        <v>23</v>
      </c>
      <c r="E1036" t="s">
        <v>32</v>
      </c>
      <c r="F1036" t="s">
        <v>1281</v>
      </c>
      <c r="H1036">
        <v>0</v>
      </c>
      <c r="I1036">
        <v>0</v>
      </c>
      <c r="J1036" s="60" t="s">
        <v>1282</v>
      </c>
      <c r="K1036">
        <v>47</v>
      </c>
      <c r="L1036">
        <v>483</v>
      </c>
      <c r="M1036">
        <v>84</v>
      </c>
      <c r="N1036">
        <v>398</v>
      </c>
      <c r="O1036">
        <v>205</v>
      </c>
      <c r="P1036">
        <v>84</v>
      </c>
      <c r="Q1036">
        <v>241</v>
      </c>
      <c r="R1036">
        <v>1</v>
      </c>
      <c r="S1036">
        <v>3</v>
      </c>
      <c r="T1036">
        <v>8</v>
      </c>
      <c r="U1036">
        <v>1</v>
      </c>
      <c r="V1036">
        <v>0</v>
      </c>
      <c r="W1036">
        <v>0</v>
      </c>
      <c r="X1036" t="s">
        <v>67</v>
      </c>
      <c r="Y1036">
        <v>1</v>
      </c>
    </row>
    <row r="1037" spans="2:25" x14ac:dyDescent="0.2">
      <c r="B1037">
        <v>7059</v>
      </c>
      <c r="C1037">
        <v>1964</v>
      </c>
      <c r="D1037" t="s">
        <v>23</v>
      </c>
      <c r="E1037" t="s">
        <v>32</v>
      </c>
      <c r="F1037" t="s">
        <v>1281</v>
      </c>
      <c r="H1037">
        <v>0</v>
      </c>
      <c r="I1037">
        <v>0</v>
      </c>
      <c r="J1037" s="60" t="s">
        <v>1282</v>
      </c>
      <c r="K1037">
        <v>47</v>
      </c>
      <c r="L1037">
        <v>483</v>
      </c>
      <c r="M1037">
        <v>84</v>
      </c>
      <c r="N1037">
        <v>398</v>
      </c>
      <c r="O1037">
        <v>205</v>
      </c>
      <c r="P1037">
        <v>84</v>
      </c>
      <c r="Q1037">
        <v>241</v>
      </c>
      <c r="R1037">
        <v>1</v>
      </c>
      <c r="S1037">
        <v>3</v>
      </c>
      <c r="T1037">
        <v>8</v>
      </c>
      <c r="U1037">
        <v>1</v>
      </c>
      <c r="V1037">
        <v>0</v>
      </c>
      <c r="W1037">
        <v>0</v>
      </c>
      <c r="X1037" t="s">
        <v>27</v>
      </c>
      <c r="Y1037">
        <v>1</v>
      </c>
    </row>
    <row r="1038" spans="2:25" x14ac:dyDescent="0.2">
      <c r="B1038">
        <v>5633</v>
      </c>
      <c r="C1038">
        <v>1981</v>
      </c>
      <c r="D1038" t="s">
        <v>23</v>
      </c>
      <c r="E1038" t="s">
        <v>32</v>
      </c>
      <c r="F1038" t="s">
        <v>1283</v>
      </c>
      <c r="H1038">
        <v>1</v>
      </c>
      <c r="I1038">
        <v>1</v>
      </c>
      <c r="J1038" s="60" t="s">
        <v>156</v>
      </c>
      <c r="K1038">
        <v>47</v>
      </c>
      <c r="L1038">
        <v>97</v>
      </c>
      <c r="M1038">
        <v>12</v>
      </c>
      <c r="N1038">
        <v>84</v>
      </c>
      <c r="O1038">
        <v>13</v>
      </c>
      <c r="P1038">
        <v>10</v>
      </c>
      <c r="Q1038">
        <v>15</v>
      </c>
      <c r="R1038">
        <v>7</v>
      </c>
      <c r="S1038">
        <v>3</v>
      </c>
      <c r="T1038">
        <v>6</v>
      </c>
      <c r="U1038">
        <v>5</v>
      </c>
      <c r="V1038">
        <v>0</v>
      </c>
      <c r="W1038">
        <v>0</v>
      </c>
      <c r="X1038" t="s">
        <v>67</v>
      </c>
      <c r="Y1038">
        <v>0</v>
      </c>
    </row>
    <row r="1039" spans="2:25" x14ac:dyDescent="0.2">
      <c r="B1039">
        <v>843</v>
      </c>
      <c r="C1039">
        <v>1972</v>
      </c>
      <c r="D1039" t="s">
        <v>23</v>
      </c>
      <c r="E1039" t="s">
        <v>32</v>
      </c>
      <c r="F1039" t="s">
        <v>1284</v>
      </c>
      <c r="H1039">
        <v>1</v>
      </c>
      <c r="I1039">
        <v>0</v>
      </c>
      <c r="J1039" s="60" t="s">
        <v>1200</v>
      </c>
      <c r="K1039">
        <v>47</v>
      </c>
      <c r="L1039">
        <v>303</v>
      </c>
      <c r="M1039">
        <v>0</v>
      </c>
      <c r="N1039">
        <v>280</v>
      </c>
      <c r="O1039">
        <v>60</v>
      </c>
      <c r="P1039">
        <v>147</v>
      </c>
      <c r="Q1039">
        <v>15</v>
      </c>
      <c r="R1039">
        <v>4</v>
      </c>
      <c r="S1039">
        <v>8</v>
      </c>
      <c r="T1039">
        <v>11</v>
      </c>
      <c r="U1039">
        <v>6</v>
      </c>
      <c r="V1039">
        <v>0</v>
      </c>
      <c r="W1039">
        <v>0</v>
      </c>
      <c r="X1039" t="s">
        <v>27</v>
      </c>
      <c r="Y1039">
        <v>0</v>
      </c>
    </row>
    <row r="1040" spans="2:25" x14ac:dyDescent="0.2">
      <c r="B1040">
        <v>6211</v>
      </c>
      <c r="C1040">
        <v>1977</v>
      </c>
      <c r="D1040" t="s">
        <v>40</v>
      </c>
      <c r="E1040" t="s">
        <v>36</v>
      </c>
      <c r="F1040" t="s">
        <v>1285</v>
      </c>
      <c r="H1040">
        <v>1</v>
      </c>
      <c r="I1040">
        <v>0</v>
      </c>
      <c r="J1040" s="61">
        <v>41675</v>
      </c>
      <c r="K1040">
        <v>47</v>
      </c>
      <c r="L1040">
        <v>18</v>
      </c>
      <c r="M1040">
        <v>0</v>
      </c>
      <c r="N1040">
        <v>9</v>
      </c>
      <c r="O1040">
        <v>0</v>
      </c>
      <c r="P1040">
        <v>1</v>
      </c>
      <c r="Q1040">
        <v>11</v>
      </c>
      <c r="R1040">
        <v>1</v>
      </c>
      <c r="S1040">
        <v>1</v>
      </c>
      <c r="T1040">
        <v>3</v>
      </c>
      <c r="U1040">
        <v>6</v>
      </c>
      <c r="V1040">
        <v>0</v>
      </c>
      <c r="W1040">
        <v>0</v>
      </c>
      <c r="X1040" t="s">
        <v>27</v>
      </c>
      <c r="Y1040">
        <v>0</v>
      </c>
    </row>
    <row r="1041" spans="2:25" x14ac:dyDescent="0.2">
      <c r="B1041">
        <v>7007</v>
      </c>
      <c r="C1041">
        <v>1969</v>
      </c>
      <c r="D1041" t="s">
        <v>53</v>
      </c>
      <c r="E1041" t="s">
        <v>32</v>
      </c>
      <c r="F1041" t="s">
        <v>1286</v>
      </c>
      <c r="H1041">
        <v>2</v>
      </c>
      <c r="I1041">
        <v>0</v>
      </c>
      <c r="J1041" s="61">
        <v>41643</v>
      </c>
      <c r="K1041">
        <v>47</v>
      </c>
      <c r="L1041">
        <v>17</v>
      </c>
      <c r="M1041">
        <v>3</v>
      </c>
      <c r="N1041">
        <v>18</v>
      </c>
      <c r="O1041">
        <v>3</v>
      </c>
      <c r="P1041">
        <v>4</v>
      </c>
      <c r="Q1041">
        <v>18</v>
      </c>
      <c r="R1041">
        <v>2</v>
      </c>
      <c r="S1041">
        <v>3</v>
      </c>
      <c r="T1041">
        <v>2</v>
      </c>
      <c r="U1041">
        <v>7</v>
      </c>
      <c r="V1041">
        <v>0</v>
      </c>
      <c r="W1041">
        <v>0</v>
      </c>
      <c r="X1041" t="s">
        <v>27</v>
      </c>
      <c r="Y1041">
        <v>0</v>
      </c>
    </row>
    <row r="1042" spans="2:25" x14ac:dyDescent="0.2">
      <c r="B1042">
        <v>9671</v>
      </c>
      <c r="C1042">
        <v>1969</v>
      </c>
      <c r="D1042" t="s">
        <v>23</v>
      </c>
      <c r="E1042" t="s">
        <v>32</v>
      </c>
      <c r="F1042" t="s">
        <v>1287</v>
      </c>
      <c r="H1042">
        <v>1</v>
      </c>
      <c r="I1042">
        <v>1</v>
      </c>
      <c r="J1042" s="60" t="s">
        <v>331</v>
      </c>
      <c r="K1042">
        <v>47</v>
      </c>
      <c r="L1042">
        <v>14</v>
      </c>
      <c r="M1042">
        <v>3</v>
      </c>
      <c r="N1042">
        <v>21</v>
      </c>
      <c r="O1042">
        <v>2</v>
      </c>
      <c r="P1042">
        <v>1</v>
      </c>
      <c r="Q1042">
        <v>28</v>
      </c>
      <c r="R1042">
        <v>4</v>
      </c>
      <c r="S1042">
        <v>3</v>
      </c>
      <c r="T1042">
        <v>2</v>
      </c>
      <c r="U1042">
        <v>8</v>
      </c>
      <c r="V1042">
        <v>1</v>
      </c>
      <c r="W1042">
        <v>0</v>
      </c>
      <c r="X1042" t="s">
        <v>27</v>
      </c>
      <c r="Y1042">
        <v>1</v>
      </c>
    </row>
    <row r="1043" spans="2:25" x14ac:dyDescent="0.2">
      <c r="B1043">
        <v>8975</v>
      </c>
      <c r="C1043">
        <v>1969</v>
      </c>
      <c r="D1043" t="s">
        <v>23</v>
      </c>
      <c r="E1043" t="s">
        <v>32</v>
      </c>
      <c r="F1043" t="s">
        <v>1287</v>
      </c>
      <c r="H1043">
        <v>1</v>
      </c>
      <c r="I1043">
        <v>1</v>
      </c>
      <c r="J1043" s="60" t="s">
        <v>331</v>
      </c>
      <c r="K1043">
        <v>47</v>
      </c>
      <c r="L1043">
        <v>14</v>
      </c>
      <c r="M1043">
        <v>3</v>
      </c>
      <c r="N1043">
        <v>21</v>
      </c>
      <c r="O1043">
        <v>2</v>
      </c>
      <c r="P1043">
        <v>1</v>
      </c>
      <c r="Q1043">
        <v>28</v>
      </c>
      <c r="R1043">
        <v>4</v>
      </c>
      <c r="S1043">
        <v>3</v>
      </c>
      <c r="T1043">
        <v>2</v>
      </c>
      <c r="U1043">
        <v>8</v>
      </c>
      <c r="V1043">
        <v>0</v>
      </c>
      <c r="W1043">
        <v>0</v>
      </c>
      <c r="X1043" t="s">
        <v>27</v>
      </c>
      <c r="Y1043">
        <v>1</v>
      </c>
    </row>
    <row r="1044" spans="2:25" x14ac:dyDescent="0.2">
      <c r="B1044">
        <v>6616</v>
      </c>
      <c r="C1044">
        <v>1976</v>
      </c>
      <c r="D1044" t="s">
        <v>23</v>
      </c>
      <c r="E1044" t="s">
        <v>36</v>
      </c>
      <c r="F1044" t="s">
        <v>1288</v>
      </c>
      <c r="H1044">
        <v>0</v>
      </c>
      <c r="I1044">
        <v>1</v>
      </c>
      <c r="J1044" s="60" t="s">
        <v>1289</v>
      </c>
      <c r="K1044">
        <v>47</v>
      </c>
      <c r="L1044">
        <v>178</v>
      </c>
      <c r="M1044">
        <v>3</v>
      </c>
      <c r="N1044">
        <v>85</v>
      </c>
      <c r="O1044">
        <v>71</v>
      </c>
      <c r="P1044">
        <v>66</v>
      </c>
      <c r="Q1044">
        <v>58</v>
      </c>
      <c r="R1044">
        <v>2</v>
      </c>
      <c r="S1044">
        <v>3</v>
      </c>
      <c r="T1044">
        <v>8</v>
      </c>
      <c r="U1044">
        <v>2</v>
      </c>
      <c r="V1044">
        <v>0</v>
      </c>
      <c r="W1044">
        <v>0</v>
      </c>
      <c r="X1044" t="s">
        <v>27</v>
      </c>
      <c r="Y1044">
        <v>0</v>
      </c>
    </row>
    <row r="1045" spans="2:25" x14ac:dyDescent="0.2">
      <c r="B1045">
        <v>6248</v>
      </c>
      <c r="C1045">
        <v>1948</v>
      </c>
      <c r="D1045" t="s">
        <v>53</v>
      </c>
      <c r="E1045" t="s">
        <v>28</v>
      </c>
      <c r="F1045" t="s">
        <v>1290</v>
      </c>
      <c r="H1045">
        <v>0</v>
      </c>
      <c r="I1045">
        <v>0</v>
      </c>
      <c r="J1045" s="60" t="s">
        <v>171</v>
      </c>
      <c r="K1045">
        <v>47</v>
      </c>
      <c r="L1045">
        <v>1276</v>
      </c>
      <c r="M1045">
        <v>24</v>
      </c>
      <c r="N1045">
        <v>746</v>
      </c>
      <c r="O1045">
        <v>94</v>
      </c>
      <c r="P1045">
        <v>29</v>
      </c>
      <c r="Q1045">
        <v>48</v>
      </c>
      <c r="R1045">
        <v>0</v>
      </c>
      <c r="S1045">
        <v>9</v>
      </c>
      <c r="T1045">
        <v>11</v>
      </c>
      <c r="U1045">
        <v>3</v>
      </c>
      <c r="V1045">
        <v>1</v>
      </c>
      <c r="W1045">
        <v>0</v>
      </c>
      <c r="X1045" t="s">
        <v>27</v>
      </c>
      <c r="Y1045">
        <v>1</v>
      </c>
    </row>
    <row r="1046" spans="2:25" x14ac:dyDescent="0.2">
      <c r="B1046">
        <v>7428</v>
      </c>
      <c r="C1046">
        <v>1976</v>
      </c>
      <c r="D1046" t="s">
        <v>23</v>
      </c>
      <c r="E1046" t="s">
        <v>36</v>
      </c>
      <c r="F1046" t="s">
        <v>1291</v>
      </c>
      <c r="H1046">
        <v>0</v>
      </c>
      <c r="I1046">
        <v>0</v>
      </c>
      <c r="J1046" s="60" t="s">
        <v>176</v>
      </c>
      <c r="K1046">
        <v>47</v>
      </c>
      <c r="L1046">
        <v>240</v>
      </c>
      <c r="M1046">
        <v>132</v>
      </c>
      <c r="N1046">
        <v>445</v>
      </c>
      <c r="O1046">
        <v>250</v>
      </c>
      <c r="P1046">
        <v>192</v>
      </c>
      <c r="Q1046">
        <v>108</v>
      </c>
      <c r="R1046">
        <v>1</v>
      </c>
      <c r="S1046">
        <v>3</v>
      </c>
      <c r="T1046">
        <v>8</v>
      </c>
      <c r="U1046">
        <v>1</v>
      </c>
      <c r="V1046">
        <v>0</v>
      </c>
      <c r="W1046">
        <v>0</v>
      </c>
      <c r="X1046" t="s">
        <v>38</v>
      </c>
      <c r="Y1046">
        <v>0</v>
      </c>
    </row>
    <row r="1047" spans="2:25" x14ac:dyDescent="0.2">
      <c r="B1047">
        <v>3075</v>
      </c>
      <c r="C1047">
        <v>1973</v>
      </c>
      <c r="D1047" t="s">
        <v>40</v>
      </c>
      <c r="E1047" t="s">
        <v>32</v>
      </c>
      <c r="F1047" t="s">
        <v>1292</v>
      </c>
      <c r="H1047">
        <v>0</v>
      </c>
      <c r="I1047">
        <v>0</v>
      </c>
      <c r="J1047" s="61">
        <v>41587</v>
      </c>
      <c r="K1047">
        <v>47</v>
      </c>
      <c r="L1047">
        <v>130</v>
      </c>
      <c r="M1047">
        <v>30</v>
      </c>
      <c r="N1047">
        <v>168</v>
      </c>
      <c r="O1047">
        <v>20</v>
      </c>
      <c r="P1047">
        <v>34</v>
      </c>
      <c r="Q1047">
        <v>0</v>
      </c>
      <c r="R1047">
        <v>1</v>
      </c>
      <c r="S1047">
        <v>3</v>
      </c>
      <c r="T1047">
        <v>7</v>
      </c>
      <c r="U1047">
        <v>1</v>
      </c>
      <c r="V1047">
        <v>0</v>
      </c>
      <c r="W1047">
        <v>0</v>
      </c>
      <c r="X1047" t="s">
        <v>27</v>
      </c>
      <c r="Y1047">
        <v>0</v>
      </c>
    </row>
    <row r="1048" spans="2:25" x14ac:dyDescent="0.2">
      <c r="B1048">
        <v>2937</v>
      </c>
      <c r="C1048">
        <v>1975</v>
      </c>
      <c r="D1048" t="s">
        <v>40</v>
      </c>
      <c r="E1048" t="s">
        <v>28</v>
      </c>
      <c r="F1048" t="s">
        <v>1293</v>
      </c>
      <c r="H1048">
        <v>0</v>
      </c>
      <c r="I1048">
        <v>1</v>
      </c>
      <c r="J1048" s="60" t="s">
        <v>911</v>
      </c>
      <c r="K1048">
        <v>47</v>
      </c>
      <c r="L1048">
        <v>614</v>
      </c>
      <c r="M1048">
        <v>16</v>
      </c>
      <c r="N1048">
        <v>132</v>
      </c>
      <c r="O1048">
        <v>43</v>
      </c>
      <c r="P1048">
        <v>33</v>
      </c>
      <c r="Q1048">
        <v>33</v>
      </c>
      <c r="R1048">
        <v>3</v>
      </c>
      <c r="S1048">
        <v>8</v>
      </c>
      <c r="T1048">
        <v>9</v>
      </c>
      <c r="U1048">
        <v>6</v>
      </c>
      <c r="V1048">
        <v>0</v>
      </c>
      <c r="W1048">
        <v>0</v>
      </c>
      <c r="X1048" t="s">
        <v>31</v>
      </c>
      <c r="Y1048">
        <v>0</v>
      </c>
    </row>
    <row r="1049" spans="2:25" x14ac:dyDescent="0.2">
      <c r="B1049">
        <v>203</v>
      </c>
      <c r="C1049">
        <v>1976</v>
      </c>
      <c r="D1049" t="s">
        <v>53</v>
      </c>
      <c r="E1049" t="s">
        <v>28</v>
      </c>
      <c r="F1049" t="s">
        <v>1294</v>
      </c>
      <c r="H1049">
        <v>0</v>
      </c>
      <c r="I1049">
        <v>0</v>
      </c>
      <c r="J1049" s="60" t="s">
        <v>1295</v>
      </c>
      <c r="K1049">
        <v>47</v>
      </c>
      <c r="L1049">
        <v>1288</v>
      </c>
      <c r="M1049">
        <v>20</v>
      </c>
      <c r="N1049">
        <v>613</v>
      </c>
      <c r="O1049">
        <v>80</v>
      </c>
      <c r="P1049">
        <v>61</v>
      </c>
      <c r="Q1049">
        <v>27</v>
      </c>
      <c r="R1049">
        <v>1</v>
      </c>
      <c r="S1049">
        <v>5</v>
      </c>
      <c r="T1049">
        <v>9</v>
      </c>
      <c r="U1049">
        <v>2</v>
      </c>
      <c r="V1049">
        <v>0</v>
      </c>
      <c r="W1049">
        <v>0</v>
      </c>
      <c r="X1049" t="s">
        <v>27</v>
      </c>
      <c r="Y1049">
        <v>0</v>
      </c>
    </row>
    <row r="1050" spans="2:25" x14ac:dyDescent="0.2">
      <c r="B1050">
        <v>2021</v>
      </c>
      <c r="C1050">
        <v>1976</v>
      </c>
      <c r="D1050" t="s">
        <v>23</v>
      </c>
      <c r="E1050" t="s">
        <v>32</v>
      </c>
      <c r="F1050" t="s">
        <v>1296</v>
      </c>
      <c r="H1050">
        <v>0</v>
      </c>
      <c r="I1050">
        <v>1</v>
      </c>
      <c r="J1050" s="60" t="s">
        <v>777</v>
      </c>
      <c r="K1050">
        <v>47</v>
      </c>
      <c r="L1050">
        <v>563</v>
      </c>
      <c r="M1050">
        <v>76</v>
      </c>
      <c r="N1050">
        <v>384</v>
      </c>
      <c r="O1050">
        <v>84</v>
      </c>
      <c r="P1050">
        <v>192</v>
      </c>
      <c r="Q1050">
        <v>89</v>
      </c>
      <c r="R1050">
        <v>4</v>
      </c>
      <c r="S1050">
        <v>6</v>
      </c>
      <c r="T1050">
        <v>13</v>
      </c>
      <c r="U1050">
        <v>4</v>
      </c>
      <c r="V1050">
        <v>0</v>
      </c>
      <c r="W1050">
        <v>0</v>
      </c>
      <c r="X1050" t="s">
        <v>27</v>
      </c>
      <c r="Y1050">
        <v>0</v>
      </c>
    </row>
    <row r="1051" spans="2:25" x14ac:dyDescent="0.2">
      <c r="B1051">
        <v>880</v>
      </c>
      <c r="C1051">
        <v>1967</v>
      </c>
      <c r="D1051" t="s">
        <v>118</v>
      </c>
      <c r="E1051" t="s">
        <v>36</v>
      </c>
      <c r="F1051" t="s">
        <v>1297</v>
      </c>
      <c r="H1051">
        <v>0</v>
      </c>
      <c r="I1051">
        <v>0</v>
      </c>
      <c r="J1051" s="60" t="s">
        <v>263</v>
      </c>
      <c r="K1051">
        <v>47</v>
      </c>
      <c r="L1051">
        <v>2</v>
      </c>
      <c r="M1051">
        <v>23</v>
      </c>
      <c r="N1051">
        <v>11</v>
      </c>
      <c r="O1051">
        <v>8</v>
      </c>
      <c r="P1051">
        <v>6</v>
      </c>
      <c r="Q1051">
        <v>46</v>
      </c>
      <c r="R1051">
        <v>1</v>
      </c>
      <c r="S1051">
        <v>2</v>
      </c>
      <c r="T1051">
        <v>2</v>
      </c>
      <c r="U1051">
        <v>8</v>
      </c>
      <c r="V1051">
        <v>0</v>
      </c>
      <c r="W1051">
        <v>0</v>
      </c>
      <c r="X1051" t="s">
        <v>27</v>
      </c>
      <c r="Y1051">
        <v>0</v>
      </c>
    </row>
    <row r="1052" spans="2:25" x14ac:dyDescent="0.2">
      <c r="B1052">
        <v>524</v>
      </c>
      <c r="C1052">
        <v>1967</v>
      </c>
      <c r="D1052" t="s">
        <v>118</v>
      </c>
      <c r="E1052" t="s">
        <v>36</v>
      </c>
      <c r="F1052" t="s">
        <v>1297</v>
      </c>
      <c r="H1052">
        <v>0</v>
      </c>
      <c r="I1052">
        <v>0</v>
      </c>
      <c r="J1052" s="60" t="s">
        <v>263</v>
      </c>
      <c r="K1052">
        <v>47</v>
      </c>
      <c r="L1052">
        <v>2</v>
      </c>
      <c r="M1052">
        <v>23</v>
      </c>
      <c r="N1052">
        <v>11</v>
      </c>
      <c r="O1052">
        <v>8</v>
      </c>
      <c r="P1052">
        <v>6</v>
      </c>
      <c r="Q1052">
        <v>46</v>
      </c>
      <c r="R1052">
        <v>1</v>
      </c>
      <c r="S1052">
        <v>2</v>
      </c>
      <c r="T1052">
        <v>2</v>
      </c>
      <c r="U1052">
        <v>8</v>
      </c>
      <c r="V1052">
        <v>0</v>
      </c>
      <c r="W1052">
        <v>0</v>
      </c>
      <c r="X1052" t="s">
        <v>38</v>
      </c>
      <c r="Y1052">
        <v>0</v>
      </c>
    </row>
    <row r="1053" spans="2:25" x14ac:dyDescent="0.2">
      <c r="B1053">
        <v>10837</v>
      </c>
      <c r="C1053">
        <v>1976</v>
      </c>
      <c r="D1053" t="s">
        <v>23</v>
      </c>
      <c r="E1053" t="s">
        <v>32</v>
      </c>
      <c r="F1053" t="s">
        <v>1298</v>
      </c>
      <c r="H1053">
        <v>1</v>
      </c>
      <c r="I1053">
        <v>0</v>
      </c>
      <c r="J1053" s="60" t="s">
        <v>1299</v>
      </c>
      <c r="K1053">
        <v>47</v>
      </c>
      <c r="L1053">
        <v>2</v>
      </c>
      <c r="M1053">
        <v>1</v>
      </c>
      <c r="N1053">
        <v>18</v>
      </c>
      <c r="O1053">
        <v>20</v>
      </c>
      <c r="P1053">
        <v>11</v>
      </c>
      <c r="Q1053">
        <v>16</v>
      </c>
      <c r="R1053">
        <v>1</v>
      </c>
      <c r="S1053">
        <v>2</v>
      </c>
      <c r="T1053">
        <v>3</v>
      </c>
      <c r="U1053">
        <v>6</v>
      </c>
      <c r="V1053">
        <v>1</v>
      </c>
      <c r="W1053">
        <v>0</v>
      </c>
      <c r="X1053" t="s">
        <v>31</v>
      </c>
      <c r="Y1053">
        <v>0</v>
      </c>
    </row>
    <row r="1054" spans="2:25" x14ac:dyDescent="0.2">
      <c r="B1054">
        <v>7011</v>
      </c>
      <c r="C1054">
        <v>1974</v>
      </c>
      <c r="D1054" t="s">
        <v>23</v>
      </c>
      <c r="E1054" t="s">
        <v>32</v>
      </c>
      <c r="F1054" t="s">
        <v>1300</v>
      </c>
      <c r="H1054">
        <v>1</v>
      </c>
      <c r="I1054">
        <v>0</v>
      </c>
      <c r="J1054" s="61">
        <v>41253</v>
      </c>
      <c r="K1054">
        <v>47</v>
      </c>
      <c r="L1054">
        <v>43</v>
      </c>
      <c r="M1054">
        <v>2</v>
      </c>
      <c r="N1054">
        <v>27</v>
      </c>
      <c r="O1054">
        <v>0</v>
      </c>
      <c r="P1054">
        <v>9</v>
      </c>
      <c r="Q1054">
        <v>12</v>
      </c>
      <c r="R1054">
        <v>3</v>
      </c>
      <c r="S1054">
        <v>3</v>
      </c>
      <c r="T1054">
        <v>4</v>
      </c>
      <c r="U1054">
        <v>7</v>
      </c>
      <c r="V1054">
        <v>0</v>
      </c>
      <c r="W1054">
        <v>0</v>
      </c>
      <c r="X1054" t="s">
        <v>67</v>
      </c>
      <c r="Y1054">
        <v>0</v>
      </c>
    </row>
    <row r="1055" spans="2:25" x14ac:dyDescent="0.2">
      <c r="B1055">
        <v>4184</v>
      </c>
      <c r="C1055">
        <v>1951</v>
      </c>
      <c r="D1055" t="s">
        <v>40</v>
      </c>
      <c r="E1055" t="s">
        <v>36</v>
      </c>
      <c r="F1055" t="s">
        <v>1301</v>
      </c>
      <c r="H1055">
        <v>0</v>
      </c>
      <c r="I1055">
        <v>1</v>
      </c>
      <c r="J1055" s="61">
        <v>41826</v>
      </c>
      <c r="K1055">
        <v>48</v>
      </c>
      <c r="L1055">
        <v>189</v>
      </c>
      <c r="M1055">
        <v>2</v>
      </c>
      <c r="N1055">
        <v>29</v>
      </c>
      <c r="O1055">
        <v>3</v>
      </c>
      <c r="P1055">
        <v>2</v>
      </c>
      <c r="Q1055">
        <v>40</v>
      </c>
      <c r="R1055">
        <v>2</v>
      </c>
      <c r="S1055">
        <v>3</v>
      </c>
      <c r="T1055">
        <v>5</v>
      </c>
      <c r="U1055">
        <v>4</v>
      </c>
      <c r="V1055">
        <v>0</v>
      </c>
      <c r="W1055">
        <v>0</v>
      </c>
      <c r="X1055" t="s">
        <v>27</v>
      </c>
      <c r="Y1055">
        <v>0</v>
      </c>
    </row>
    <row r="1056" spans="2:25" x14ac:dyDescent="0.2">
      <c r="B1056">
        <v>7679</v>
      </c>
      <c r="C1056">
        <v>1986</v>
      </c>
      <c r="D1056" t="s">
        <v>40</v>
      </c>
      <c r="E1056" t="s">
        <v>28</v>
      </c>
      <c r="F1056" t="s">
        <v>1302</v>
      </c>
      <c r="H1056">
        <v>0</v>
      </c>
      <c r="I1056">
        <v>0</v>
      </c>
      <c r="J1056" s="60" t="s">
        <v>1067</v>
      </c>
      <c r="K1056">
        <v>48</v>
      </c>
      <c r="L1056">
        <v>6</v>
      </c>
      <c r="M1056">
        <v>3</v>
      </c>
      <c r="N1056">
        <v>12</v>
      </c>
      <c r="O1056">
        <v>6</v>
      </c>
      <c r="P1056">
        <v>1</v>
      </c>
      <c r="Q1056">
        <v>0</v>
      </c>
      <c r="R1056">
        <v>1</v>
      </c>
      <c r="S1056">
        <v>1</v>
      </c>
      <c r="T1056">
        <v>3</v>
      </c>
      <c r="U1056">
        <v>3</v>
      </c>
      <c r="V1056">
        <v>0</v>
      </c>
      <c r="W1056">
        <v>0</v>
      </c>
      <c r="X1056" t="s">
        <v>27</v>
      </c>
      <c r="Y1056">
        <v>0</v>
      </c>
    </row>
    <row r="1057" spans="2:25" x14ac:dyDescent="0.2">
      <c r="B1057">
        <v>7485</v>
      </c>
      <c r="C1057">
        <v>1951</v>
      </c>
      <c r="D1057" t="s">
        <v>40</v>
      </c>
      <c r="E1057" t="s">
        <v>55</v>
      </c>
      <c r="F1057" t="s">
        <v>1303</v>
      </c>
      <c r="H1057">
        <v>1</v>
      </c>
      <c r="I1057">
        <v>1</v>
      </c>
      <c r="J1057" s="61">
        <v>41825</v>
      </c>
      <c r="K1057">
        <v>48</v>
      </c>
      <c r="L1057">
        <v>67</v>
      </c>
      <c r="M1057">
        <v>4</v>
      </c>
      <c r="N1057">
        <v>32</v>
      </c>
      <c r="O1057">
        <v>17</v>
      </c>
      <c r="P1057">
        <v>2</v>
      </c>
      <c r="Q1057">
        <v>16</v>
      </c>
      <c r="R1057">
        <v>3</v>
      </c>
      <c r="S1057">
        <v>2</v>
      </c>
      <c r="T1057">
        <v>4</v>
      </c>
      <c r="U1057">
        <v>4</v>
      </c>
      <c r="V1057">
        <v>0</v>
      </c>
      <c r="W1057">
        <v>0</v>
      </c>
      <c r="X1057" t="s">
        <v>67</v>
      </c>
      <c r="Y1057">
        <v>0</v>
      </c>
    </row>
    <row r="1058" spans="2:25" x14ac:dyDescent="0.2">
      <c r="B1058">
        <v>7530</v>
      </c>
      <c r="C1058">
        <v>1951</v>
      </c>
      <c r="D1058" t="s">
        <v>40</v>
      </c>
      <c r="E1058" t="s">
        <v>55</v>
      </c>
      <c r="F1058" t="s">
        <v>1303</v>
      </c>
      <c r="H1058">
        <v>1</v>
      </c>
      <c r="I1058">
        <v>1</v>
      </c>
      <c r="J1058" s="61">
        <v>41825</v>
      </c>
      <c r="K1058">
        <v>48</v>
      </c>
      <c r="L1058">
        <v>67</v>
      </c>
      <c r="M1058">
        <v>4</v>
      </c>
      <c r="N1058">
        <v>32</v>
      </c>
      <c r="O1058">
        <v>17</v>
      </c>
      <c r="P1058">
        <v>2</v>
      </c>
      <c r="Q1058">
        <v>16</v>
      </c>
      <c r="R1058">
        <v>3</v>
      </c>
      <c r="S1058">
        <v>2</v>
      </c>
      <c r="T1058">
        <v>4</v>
      </c>
      <c r="U1058">
        <v>4</v>
      </c>
      <c r="V1058">
        <v>0</v>
      </c>
      <c r="W1058">
        <v>0</v>
      </c>
      <c r="X1058" t="s">
        <v>27</v>
      </c>
      <c r="Y1058">
        <v>0</v>
      </c>
    </row>
    <row r="1059" spans="2:25" x14ac:dyDescent="0.2">
      <c r="B1059">
        <v>4369</v>
      </c>
      <c r="C1059">
        <v>1958</v>
      </c>
      <c r="D1059" t="s">
        <v>53</v>
      </c>
      <c r="E1059" t="s">
        <v>1304</v>
      </c>
      <c r="F1059" t="s">
        <v>1305</v>
      </c>
      <c r="H1059">
        <v>0</v>
      </c>
      <c r="I1059">
        <v>0</v>
      </c>
      <c r="J1059" s="61">
        <v>41913</v>
      </c>
      <c r="K1059">
        <v>48</v>
      </c>
      <c r="L1059">
        <v>240</v>
      </c>
      <c r="M1059">
        <v>67</v>
      </c>
      <c r="N1059">
        <v>500</v>
      </c>
      <c r="O1059">
        <v>199</v>
      </c>
      <c r="P1059">
        <v>0</v>
      </c>
      <c r="Q1059">
        <v>163</v>
      </c>
      <c r="R1059">
        <v>3</v>
      </c>
      <c r="S1059">
        <v>3</v>
      </c>
      <c r="T1059">
        <v>6</v>
      </c>
      <c r="U1059">
        <v>2</v>
      </c>
      <c r="V1059">
        <v>0</v>
      </c>
      <c r="W1059">
        <v>0</v>
      </c>
      <c r="X1059" t="s">
        <v>31</v>
      </c>
      <c r="Y1059">
        <v>0</v>
      </c>
    </row>
    <row r="1060" spans="2:25" x14ac:dyDescent="0.2">
      <c r="B1060">
        <v>10652</v>
      </c>
      <c r="C1060">
        <v>1958</v>
      </c>
      <c r="D1060" t="s">
        <v>53</v>
      </c>
      <c r="E1060" t="s">
        <v>36</v>
      </c>
      <c r="F1060" t="s">
        <v>1305</v>
      </c>
      <c r="H1060">
        <v>0</v>
      </c>
      <c r="I1060">
        <v>0</v>
      </c>
      <c r="J1060" s="61">
        <v>41913</v>
      </c>
      <c r="K1060">
        <v>48</v>
      </c>
      <c r="L1060">
        <v>240</v>
      </c>
      <c r="M1060">
        <v>67</v>
      </c>
      <c r="N1060">
        <v>500</v>
      </c>
      <c r="O1060">
        <v>199</v>
      </c>
      <c r="P1060">
        <v>0</v>
      </c>
      <c r="Q1060">
        <v>163</v>
      </c>
      <c r="R1060">
        <v>3</v>
      </c>
      <c r="S1060">
        <v>3</v>
      </c>
      <c r="T1060">
        <v>6</v>
      </c>
      <c r="U1060">
        <v>2</v>
      </c>
      <c r="V1060">
        <v>0</v>
      </c>
      <c r="W1060">
        <v>0</v>
      </c>
      <c r="X1060" t="s">
        <v>31</v>
      </c>
      <c r="Y1060">
        <v>0</v>
      </c>
    </row>
    <row r="1061" spans="2:25" x14ac:dyDescent="0.2">
      <c r="B1061">
        <v>286</v>
      </c>
      <c r="C1061">
        <v>1953</v>
      </c>
      <c r="D1061" t="s">
        <v>23</v>
      </c>
      <c r="E1061" t="s">
        <v>28</v>
      </c>
      <c r="F1061" t="s">
        <v>1306</v>
      </c>
      <c r="H1061">
        <v>1</v>
      </c>
      <c r="I1061">
        <v>1</v>
      </c>
      <c r="J1061" s="60" t="s">
        <v>617</v>
      </c>
      <c r="K1061">
        <v>48</v>
      </c>
      <c r="L1061">
        <v>95</v>
      </c>
      <c r="M1061">
        <v>11</v>
      </c>
      <c r="N1061">
        <v>35</v>
      </c>
      <c r="O1061">
        <v>0</v>
      </c>
      <c r="P1061">
        <v>4</v>
      </c>
      <c r="Q1061">
        <v>7</v>
      </c>
      <c r="R1061">
        <v>4</v>
      </c>
      <c r="S1061">
        <v>2</v>
      </c>
      <c r="T1061">
        <v>5</v>
      </c>
      <c r="U1061">
        <v>6</v>
      </c>
      <c r="V1061">
        <v>0</v>
      </c>
      <c r="W1061">
        <v>0</v>
      </c>
      <c r="X1061" t="s">
        <v>27</v>
      </c>
      <c r="Y1061">
        <v>0</v>
      </c>
    </row>
    <row r="1062" spans="2:25" x14ac:dyDescent="0.2">
      <c r="B1062">
        <v>5922</v>
      </c>
      <c r="C1062">
        <v>1975</v>
      </c>
      <c r="D1062" t="s">
        <v>40</v>
      </c>
      <c r="E1062" t="s">
        <v>32</v>
      </c>
      <c r="F1062" t="s">
        <v>1307</v>
      </c>
      <c r="H1062">
        <v>0</v>
      </c>
      <c r="I1062">
        <v>1</v>
      </c>
      <c r="J1062" s="60" t="s">
        <v>173</v>
      </c>
      <c r="K1062">
        <v>48</v>
      </c>
      <c r="L1062">
        <v>210</v>
      </c>
      <c r="M1062">
        <v>0</v>
      </c>
      <c r="N1062">
        <v>6</v>
      </c>
      <c r="O1062">
        <v>0</v>
      </c>
      <c r="P1062">
        <v>0</v>
      </c>
      <c r="Q1062">
        <v>2</v>
      </c>
      <c r="R1062">
        <v>2</v>
      </c>
      <c r="S1062">
        <v>4</v>
      </c>
      <c r="T1062">
        <v>5</v>
      </c>
      <c r="U1062">
        <v>7</v>
      </c>
      <c r="V1062">
        <v>0</v>
      </c>
      <c r="W1062">
        <v>0</v>
      </c>
      <c r="X1062" t="s">
        <v>27</v>
      </c>
      <c r="Y1062">
        <v>0</v>
      </c>
    </row>
    <row r="1063" spans="2:25" x14ac:dyDescent="0.2">
      <c r="B1063">
        <v>7250</v>
      </c>
      <c r="C1063">
        <v>1979</v>
      </c>
      <c r="D1063" t="s">
        <v>23</v>
      </c>
      <c r="E1063" t="s">
        <v>36</v>
      </c>
      <c r="F1063" t="s">
        <v>1308</v>
      </c>
      <c r="H1063">
        <v>1</v>
      </c>
      <c r="I1063">
        <v>0</v>
      </c>
      <c r="J1063" s="61">
        <v>41284</v>
      </c>
      <c r="K1063">
        <v>48</v>
      </c>
      <c r="L1063">
        <v>344</v>
      </c>
      <c r="M1063">
        <v>35</v>
      </c>
      <c r="N1063">
        <v>178</v>
      </c>
      <c r="O1063">
        <v>15</v>
      </c>
      <c r="P1063">
        <v>23</v>
      </c>
      <c r="Q1063">
        <v>17</v>
      </c>
      <c r="R1063">
        <v>7</v>
      </c>
      <c r="S1063">
        <v>7</v>
      </c>
      <c r="T1063">
        <v>9</v>
      </c>
      <c r="U1063">
        <v>6</v>
      </c>
      <c r="V1063">
        <v>0</v>
      </c>
      <c r="W1063">
        <v>0</v>
      </c>
      <c r="X1063" t="s">
        <v>31</v>
      </c>
      <c r="Y1063">
        <v>0</v>
      </c>
    </row>
    <row r="1064" spans="2:25" x14ac:dyDescent="0.2">
      <c r="B1064">
        <v>2478</v>
      </c>
      <c r="C1064">
        <v>1974</v>
      </c>
      <c r="D1064" t="s">
        <v>23</v>
      </c>
      <c r="E1064" t="s">
        <v>32</v>
      </c>
      <c r="F1064" t="s">
        <v>1309</v>
      </c>
      <c r="H1064">
        <v>1</v>
      </c>
      <c r="I1064">
        <v>0</v>
      </c>
      <c r="J1064" s="60" t="s">
        <v>133</v>
      </c>
      <c r="K1064">
        <v>48</v>
      </c>
      <c r="L1064">
        <v>2</v>
      </c>
      <c r="M1064">
        <v>2</v>
      </c>
      <c r="N1064">
        <v>4</v>
      </c>
      <c r="O1064">
        <v>13</v>
      </c>
      <c r="P1064">
        <v>13</v>
      </c>
      <c r="Q1064">
        <v>4</v>
      </c>
      <c r="R1064">
        <v>1</v>
      </c>
      <c r="S1064">
        <v>1</v>
      </c>
      <c r="T1064">
        <v>4</v>
      </c>
      <c r="U1064">
        <v>4</v>
      </c>
      <c r="V1064">
        <v>0</v>
      </c>
      <c r="W1064">
        <v>0</v>
      </c>
      <c r="X1064" t="s">
        <v>27</v>
      </c>
      <c r="Y1064">
        <v>0</v>
      </c>
    </row>
    <row r="1065" spans="2:25" x14ac:dyDescent="0.2">
      <c r="B1065">
        <v>1160</v>
      </c>
      <c r="C1065">
        <v>1971</v>
      </c>
      <c r="D1065" t="s">
        <v>23</v>
      </c>
      <c r="E1065" t="s">
        <v>32</v>
      </c>
      <c r="F1065" t="s">
        <v>1310</v>
      </c>
      <c r="H1065">
        <v>1</v>
      </c>
      <c r="I1065">
        <v>1</v>
      </c>
      <c r="J1065" s="60" t="s">
        <v>745</v>
      </c>
      <c r="K1065">
        <v>48</v>
      </c>
      <c r="L1065">
        <v>9</v>
      </c>
      <c r="M1065">
        <v>4</v>
      </c>
      <c r="N1065">
        <v>17</v>
      </c>
      <c r="O1065">
        <v>10</v>
      </c>
      <c r="P1065">
        <v>2</v>
      </c>
      <c r="Q1065">
        <v>7</v>
      </c>
      <c r="R1065">
        <v>4</v>
      </c>
      <c r="S1065">
        <v>3</v>
      </c>
      <c r="T1065">
        <v>3</v>
      </c>
      <c r="U1065">
        <v>8</v>
      </c>
      <c r="V1065">
        <v>0</v>
      </c>
      <c r="W1065">
        <v>0</v>
      </c>
      <c r="X1065" t="s">
        <v>27</v>
      </c>
      <c r="Y1065">
        <v>0</v>
      </c>
    </row>
    <row r="1066" spans="2:25" x14ac:dyDescent="0.2">
      <c r="B1066">
        <v>9214</v>
      </c>
      <c r="C1066">
        <v>1992</v>
      </c>
      <c r="D1066" t="s">
        <v>23</v>
      </c>
      <c r="E1066" t="s">
        <v>32</v>
      </c>
      <c r="F1066" t="s">
        <v>1311</v>
      </c>
      <c r="H1066">
        <v>0</v>
      </c>
      <c r="I1066">
        <v>0</v>
      </c>
      <c r="J1066" s="60" t="s">
        <v>1264</v>
      </c>
      <c r="K1066">
        <v>48</v>
      </c>
      <c r="L1066">
        <v>179</v>
      </c>
      <c r="M1066">
        <v>2</v>
      </c>
      <c r="N1066">
        <v>64</v>
      </c>
      <c r="O1066">
        <v>38</v>
      </c>
      <c r="P1066">
        <v>17</v>
      </c>
      <c r="Q1066">
        <v>58</v>
      </c>
      <c r="R1066">
        <v>1</v>
      </c>
      <c r="S1066">
        <v>5</v>
      </c>
      <c r="T1066">
        <v>6</v>
      </c>
      <c r="U1066">
        <v>5</v>
      </c>
      <c r="V1066">
        <v>0</v>
      </c>
      <c r="W1066">
        <v>0</v>
      </c>
      <c r="X1066" t="s">
        <v>27</v>
      </c>
      <c r="Y1066">
        <v>0</v>
      </c>
    </row>
    <row r="1067" spans="2:25" x14ac:dyDescent="0.2">
      <c r="B1067">
        <v>273</v>
      </c>
      <c r="C1067">
        <v>1971</v>
      </c>
      <c r="D1067" t="s">
        <v>53</v>
      </c>
      <c r="E1067" t="s">
        <v>32</v>
      </c>
      <c r="F1067" t="s">
        <v>1312</v>
      </c>
      <c r="H1067">
        <v>1</v>
      </c>
      <c r="I1067">
        <v>1</v>
      </c>
      <c r="J1067" s="60" t="s">
        <v>986</v>
      </c>
      <c r="K1067">
        <v>48</v>
      </c>
      <c r="L1067">
        <v>130</v>
      </c>
      <c r="M1067">
        <v>0</v>
      </c>
      <c r="N1067">
        <v>16</v>
      </c>
      <c r="O1067">
        <v>0</v>
      </c>
      <c r="P1067">
        <v>0</v>
      </c>
      <c r="Q1067">
        <v>5</v>
      </c>
      <c r="R1067">
        <v>5</v>
      </c>
      <c r="S1067">
        <v>3</v>
      </c>
      <c r="T1067">
        <v>4</v>
      </c>
      <c r="U1067">
        <v>7</v>
      </c>
      <c r="V1067">
        <v>0</v>
      </c>
      <c r="W1067">
        <v>0</v>
      </c>
      <c r="X1067" t="s">
        <v>46</v>
      </c>
      <c r="Y1067">
        <v>1</v>
      </c>
    </row>
    <row r="1068" spans="2:25" x14ac:dyDescent="0.2">
      <c r="B1068">
        <v>851</v>
      </c>
      <c r="C1068">
        <v>1973</v>
      </c>
      <c r="D1068" t="s">
        <v>53</v>
      </c>
      <c r="E1068" t="s">
        <v>32</v>
      </c>
      <c r="F1068" t="s">
        <v>592</v>
      </c>
      <c r="H1068">
        <v>1</v>
      </c>
      <c r="I1068">
        <v>1</v>
      </c>
      <c r="J1068" s="61">
        <v>41524</v>
      </c>
      <c r="K1068">
        <v>48</v>
      </c>
      <c r="L1068">
        <v>306</v>
      </c>
      <c r="M1068">
        <v>5</v>
      </c>
      <c r="N1068">
        <v>109</v>
      </c>
      <c r="O1068">
        <v>21</v>
      </c>
      <c r="P1068">
        <v>109</v>
      </c>
      <c r="Q1068">
        <v>92</v>
      </c>
      <c r="R1068">
        <v>9</v>
      </c>
      <c r="S1068">
        <v>5</v>
      </c>
      <c r="T1068">
        <v>10</v>
      </c>
      <c r="U1068">
        <v>6</v>
      </c>
      <c r="V1068">
        <v>0</v>
      </c>
      <c r="W1068">
        <v>0</v>
      </c>
      <c r="X1068" t="s">
        <v>31</v>
      </c>
      <c r="Y1068">
        <v>0</v>
      </c>
    </row>
    <row r="1069" spans="2:25" x14ac:dyDescent="0.2">
      <c r="B1069">
        <v>9729</v>
      </c>
      <c r="C1069">
        <v>1956</v>
      </c>
      <c r="D1069" t="s">
        <v>23</v>
      </c>
      <c r="E1069" t="s">
        <v>55</v>
      </c>
      <c r="F1069" t="s">
        <v>1313</v>
      </c>
      <c r="H1069">
        <v>1</v>
      </c>
      <c r="I1069">
        <v>1</v>
      </c>
      <c r="J1069" s="61">
        <v>41311</v>
      </c>
      <c r="K1069">
        <v>48</v>
      </c>
      <c r="L1069">
        <v>189</v>
      </c>
      <c r="M1069">
        <v>10</v>
      </c>
      <c r="N1069">
        <v>253</v>
      </c>
      <c r="O1069">
        <v>56</v>
      </c>
      <c r="P1069">
        <v>43</v>
      </c>
      <c r="Q1069">
        <v>64</v>
      </c>
      <c r="R1069">
        <v>6</v>
      </c>
      <c r="S1069">
        <v>8</v>
      </c>
      <c r="T1069">
        <v>7</v>
      </c>
      <c r="U1069">
        <v>7</v>
      </c>
      <c r="V1069">
        <v>0</v>
      </c>
      <c r="W1069">
        <v>0</v>
      </c>
      <c r="X1069" t="s">
        <v>46</v>
      </c>
      <c r="Y1069">
        <v>0</v>
      </c>
    </row>
    <row r="1070" spans="2:25" x14ac:dyDescent="0.2">
      <c r="B1070">
        <v>9665</v>
      </c>
      <c r="C1070">
        <v>1958</v>
      </c>
      <c r="D1070" t="s">
        <v>40</v>
      </c>
      <c r="E1070" t="s">
        <v>24</v>
      </c>
      <c r="F1070" t="s">
        <v>1314</v>
      </c>
      <c r="H1070">
        <v>0</v>
      </c>
      <c r="I1070">
        <v>1</v>
      </c>
      <c r="J1070" s="60" t="s">
        <v>436</v>
      </c>
      <c r="K1070">
        <v>48</v>
      </c>
      <c r="L1070">
        <v>267</v>
      </c>
      <c r="M1070">
        <v>3</v>
      </c>
      <c r="N1070">
        <v>30</v>
      </c>
      <c r="O1070">
        <v>4</v>
      </c>
      <c r="P1070">
        <v>0</v>
      </c>
      <c r="Q1070">
        <v>57</v>
      </c>
      <c r="R1070">
        <v>4</v>
      </c>
      <c r="S1070">
        <v>5</v>
      </c>
      <c r="T1070">
        <v>5</v>
      </c>
      <c r="U1070">
        <v>6</v>
      </c>
      <c r="V1070">
        <v>0</v>
      </c>
      <c r="W1070">
        <v>0</v>
      </c>
      <c r="X1070" t="s">
        <v>67</v>
      </c>
      <c r="Y1070">
        <v>0</v>
      </c>
    </row>
    <row r="1071" spans="2:25" x14ac:dyDescent="0.2">
      <c r="B1071">
        <v>2620</v>
      </c>
      <c r="C1071">
        <v>1975</v>
      </c>
      <c r="D1071" t="s">
        <v>40</v>
      </c>
      <c r="E1071" t="s">
        <v>32</v>
      </c>
      <c r="F1071" t="s">
        <v>1315</v>
      </c>
      <c r="H1071">
        <v>1</v>
      </c>
      <c r="I1071">
        <v>0</v>
      </c>
      <c r="J1071" s="60" t="s">
        <v>693</v>
      </c>
      <c r="K1071">
        <v>48</v>
      </c>
      <c r="L1071">
        <v>14</v>
      </c>
      <c r="M1071">
        <v>0</v>
      </c>
      <c r="N1071">
        <v>2</v>
      </c>
      <c r="O1071">
        <v>0</v>
      </c>
      <c r="P1071">
        <v>0</v>
      </c>
      <c r="Q1071">
        <v>7</v>
      </c>
      <c r="R1071">
        <v>1</v>
      </c>
      <c r="S1071">
        <v>1</v>
      </c>
      <c r="T1071">
        <v>2</v>
      </c>
      <c r="U1071">
        <v>8</v>
      </c>
      <c r="V1071">
        <v>1</v>
      </c>
      <c r="W1071">
        <v>0</v>
      </c>
      <c r="X1071" t="s">
        <v>67</v>
      </c>
      <c r="Y1071">
        <v>0</v>
      </c>
    </row>
    <row r="1072" spans="2:25" x14ac:dyDescent="0.2">
      <c r="B1072">
        <v>8254</v>
      </c>
      <c r="C1072">
        <v>1975</v>
      </c>
      <c r="D1072" t="s">
        <v>40</v>
      </c>
      <c r="E1072" t="s">
        <v>32</v>
      </c>
      <c r="F1072" t="s">
        <v>1315</v>
      </c>
      <c r="H1072">
        <v>1</v>
      </c>
      <c r="I1072">
        <v>0</v>
      </c>
      <c r="J1072" s="60" t="s">
        <v>693</v>
      </c>
      <c r="K1072">
        <v>48</v>
      </c>
      <c r="L1072">
        <v>14</v>
      </c>
      <c r="M1072">
        <v>0</v>
      </c>
      <c r="N1072">
        <v>2</v>
      </c>
      <c r="O1072">
        <v>0</v>
      </c>
      <c r="P1072">
        <v>0</v>
      </c>
      <c r="Q1072">
        <v>7</v>
      </c>
      <c r="R1072">
        <v>1</v>
      </c>
      <c r="S1072">
        <v>1</v>
      </c>
      <c r="T1072">
        <v>2</v>
      </c>
      <c r="U1072">
        <v>8</v>
      </c>
      <c r="V1072">
        <v>0</v>
      </c>
      <c r="W1072">
        <v>0</v>
      </c>
      <c r="X1072" t="s">
        <v>46</v>
      </c>
      <c r="Y1072">
        <v>0</v>
      </c>
    </row>
    <row r="1073" spans="2:25" x14ac:dyDescent="0.2">
      <c r="B1073">
        <v>3852</v>
      </c>
      <c r="C1073">
        <v>1962</v>
      </c>
      <c r="D1073" t="s">
        <v>53</v>
      </c>
      <c r="E1073" t="s">
        <v>36</v>
      </c>
      <c r="F1073" t="s">
        <v>1316</v>
      </c>
      <c r="H1073">
        <v>1</v>
      </c>
      <c r="I1073">
        <v>1</v>
      </c>
      <c r="J1073" s="61">
        <v>41489</v>
      </c>
      <c r="K1073">
        <v>48</v>
      </c>
      <c r="L1073">
        <v>505</v>
      </c>
      <c r="M1073">
        <v>72</v>
      </c>
      <c r="N1073">
        <v>270</v>
      </c>
      <c r="O1073">
        <v>36</v>
      </c>
      <c r="P1073">
        <v>27</v>
      </c>
      <c r="Q1073">
        <v>54</v>
      </c>
      <c r="R1073">
        <v>4</v>
      </c>
      <c r="S1073">
        <v>9</v>
      </c>
      <c r="T1073">
        <v>12</v>
      </c>
      <c r="U1073">
        <v>5</v>
      </c>
      <c r="V1073">
        <v>0</v>
      </c>
      <c r="W1073">
        <v>0</v>
      </c>
      <c r="X1073" t="s">
        <v>50</v>
      </c>
      <c r="Y1073">
        <v>0</v>
      </c>
    </row>
    <row r="1074" spans="2:25" x14ac:dyDescent="0.2">
      <c r="B1074">
        <v>1000</v>
      </c>
      <c r="C1074">
        <v>1962</v>
      </c>
      <c r="D1074" t="s">
        <v>53</v>
      </c>
      <c r="E1074" t="s">
        <v>36</v>
      </c>
      <c r="F1074" t="s">
        <v>1316</v>
      </c>
      <c r="H1074">
        <v>1</v>
      </c>
      <c r="I1074">
        <v>1</v>
      </c>
      <c r="J1074" s="61">
        <v>41489</v>
      </c>
      <c r="K1074">
        <v>48</v>
      </c>
      <c r="L1074">
        <v>505</v>
      </c>
      <c r="M1074">
        <v>72</v>
      </c>
      <c r="N1074">
        <v>270</v>
      </c>
      <c r="O1074">
        <v>36</v>
      </c>
      <c r="P1074">
        <v>27</v>
      </c>
      <c r="Q1074">
        <v>54</v>
      </c>
      <c r="R1074">
        <v>4</v>
      </c>
      <c r="S1074">
        <v>9</v>
      </c>
      <c r="T1074">
        <v>12</v>
      </c>
      <c r="U1074">
        <v>5</v>
      </c>
      <c r="V1074">
        <v>0</v>
      </c>
      <c r="W1074">
        <v>0</v>
      </c>
      <c r="X1074" t="s">
        <v>27</v>
      </c>
      <c r="Y1074">
        <v>0</v>
      </c>
    </row>
    <row r="1075" spans="2:25" x14ac:dyDescent="0.2">
      <c r="B1075">
        <v>3099</v>
      </c>
      <c r="C1075">
        <v>1971</v>
      </c>
      <c r="D1075" t="s">
        <v>23</v>
      </c>
      <c r="E1075" t="s">
        <v>24</v>
      </c>
      <c r="F1075" t="s">
        <v>1317</v>
      </c>
      <c r="H1075">
        <v>1</v>
      </c>
      <c r="I1075">
        <v>1</v>
      </c>
      <c r="J1075" s="60" t="s">
        <v>1056</v>
      </c>
      <c r="K1075">
        <v>48</v>
      </c>
      <c r="L1075">
        <v>183</v>
      </c>
      <c r="M1075">
        <v>5</v>
      </c>
      <c r="N1075">
        <v>65</v>
      </c>
      <c r="O1075">
        <v>3</v>
      </c>
      <c r="P1075">
        <v>5</v>
      </c>
      <c r="Q1075">
        <v>49</v>
      </c>
      <c r="R1075">
        <v>5</v>
      </c>
      <c r="S1075">
        <v>5</v>
      </c>
      <c r="T1075">
        <v>4</v>
      </c>
      <c r="U1075">
        <v>9</v>
      </c>
      <c r="V1075">
        <v>0</v>
      </c>
      <c r="W1075">
        <v>0</v>
      </c>
      <c r="X1075" t="s">
        <v>27</v>
      </c>
      <c r="Y1075">
        <v>0</v>
      </c>
    </row>
    <row r="1076" spans="2:25" x14ac:dyDescent="0.2">
      <c r="B1076">
        <v>6318</v>
      </c>
      <c r="C1076">
        <v>1989</v>
      </c>
      <c r="D1076" t="s">
        <v>23</v>
      </c>
      <c r="E1076" t="s">
        <v>32</v>
      </c>
      <c r="F1076" t="s">
        <v>1318</v>
      </c>
      <c r="H1076">
        <v>0</v>
      </c>
      <c r="I1076">
        <v>0</v>
      </c>
      <c r="J1076" s="60" t="s">
        <v>993</v>
      </c>
      <c r="K1076">
        <v>48</v>
      </c>
      <c r="L1076">
        <v>758</v>
      </c>
      <c r="M1076">
        <v>12</v>
      </c>
      <c r="N1076">
        <v>385</v>
      </c>
      <c r="O1076">
        <v>33</v>
      </c>
      <c r="P1076">
        <v>89</v>
      </c>
      <c r="Q1076">
        <v>89</v>
      </c>
      <c r="R1076">
        <v>1</v>
      </c>
      <c r="S1076">
        <v>9</v>
      </c>
      <c r="T1076">
        <v>13</v>
      </c>
      <c r="U1076">
        <v>4</v>
      </c>
      <c r="V1076">
        <v>0</v>
      </c>
      <c r="W1076">
        <v>0</v>
      </c>
      <c r="X1076" t="s">
        <v>31</v>
      </c>
      <c r="Y1076">
        <v>0</v>
      </c>
    </row>
    <row r="1077" spans="2:25" x14ac:dyDescent="0.2">
      <c r="B1077">
        <v>5396</v>
      </c>
      <c r="C1077">
        <v>1989</v>
      </c>
      <c r="D1077" t="s">
        <v>23</v>
      </c>
      <c r="E1077" t="s">
        <v>32</v>
      </c>
      <c r="F1077" t="s">
        <v>1318</v>
      </c>
      <c r="H1077">
        <v>0</v>
      </c>
      <c r="I1077">
        <v>0</v>
      </c>
      <c r="J1077" s="60" t="s">
        <v>993</v>
      </c>
      <c r="K1077">
        <v>48</v>
      </c>
      <c r="L1077">
        <v>758</v>
      </c>
      <c r="M1077">
        <v>12</v>
      </c>
      <c r="N1077">
        <v>385</v>
      </c>
      <c r="O1077">
        <v>33</v>
      </c>
      <c r="P1077">
        <v>89</v>
      </c>
      <c r="Q1077">
        <v>89</v>
      </c>
      <c r="R1077">
        <v>1</v>
      </c>
      <c r="S1077">
        <v>9</v>
      </c>
      <c r="T1077">
        <v>13</v>
      </c>
      <c r="U1077">
        <v>4</v>
      </c>
      <c r="V1077">
        <v>0</v>
      </c>
      <c r="W1077">
        <v>0</v>
      </c>
      <c r="X1077" t="s">
        <v>38</v>
      </c>
      <c r="Y1077">
        <v>0</v>
      </c>
    </row>
    <row r="1078" spans="2:25" x14ac:dyDescent="0.2">
      <c r="B1078">
        <v>7966</v>
      </c>
      <c r="C1078">
        <v>1960</v>
      </c>
      <c r="D1078" t="s">
        <v>23</v>
      </c>
      <c r="E1078" t="s">
        <v>28</v>
      </c>
      <c r="F1078" t="s">
        <v>1319</v>
      </c>
      <c r="H1078">
        <v>1</v>
      </c>
      <c r="I1078">
        <v>1</v>
      </c>
      <c r="J1078" s="61">
        <v>41487</v>
      </c>
      <c r="K1078">
        <v>48</v>
      </c>
      <c r="L1078">
        <v>505</v>
      </c>
      <c r="M1078">
        <v>137</v>
      </c>
      <c r="N1078">
        <v>401</v>
      </c>
      <c r="O1078">
        <v>104</v>
      </c>
      <c r="P1078">
        <v>22</v>
      </c>
      <c r="Q1078">
        <v>22</v>
      </c>
      <c r="R1078">
        <v>3</v>
      </c>
      <c r="S1078">
        <v>11</v>
      </c>
      <c r="T1078">
        <v>11</v>
      </c>
      <c r="U1078">
        <v>5</v>
      </c>
      <c r="V1078">
        <v>0</v>
      </c>
      <c r="W1078">
        <v>1</v>
      </c>
      <c r="X1078" t="s">
        <v>27</v>
      </c>
      <c r="Y1078">
        <v>0</v>
      </c>
    </row>
    <row r="1079" spans="2:25" x14ac:dyDescent="0.2">
      <c r="B1079">
        <v>454</v>
      </c>
      <c r="C1079">
        <v>1981</v>
      </c>
      <c r="D1079" t="s">
        <v>23</v>
      </c>
      <c r="E1079" t="s">
        <v>36</v>
      </c>
      <c r="F1079" t="s">
        <v>1320</v>
      </c>
      <c r="H1079">
        <v>1</v>
      </c>
      <c r="I1079">
        <v>0</v>
      </c>
      <c r="J1079" s="60" t="s">
        <v>1321</v>
      </c>
      <c r="K1079">
        <v>48</v>
      </c>
      <c r="L1079">
        <v>824</v>
      </c>
      <c r="M1079">
        <v>32</v>
      </c>
      <c r="N1079">
        <v>162</v>
      </c>
      <c r="O1079">
        <v>42</v>
      </c>
      <c r="P1079">
        <v>32</v>
      </c>
      <c r="Q1079">
        <v>43</v>
      </c>
      <c r="R1079">
        <v>2</v>
      </c>
      <c r="S1079">
        <v>11</v>
      </c>
      <c r="T1079">
        <v>11</v>
      </c>
      <c r="U1079">
        <v>6</v>
      </c>
      <c r="V1079">
        <v>0</v>
      </c>
      <c r="W1079">
        <v>0</v>
      </c>
      <c r="X1079" t="s">
        <v>67</v>
      </c>
      <c r="Y1079">
        <v>0</v>
      </c>
    </row>
    <row r="1080" spans="2:25" x14ac:dyDescent="0.2">
      <c r="B1080">
        <v>309</v>
      </c>
      <c r="C1080">
        <v>1962</v>
      </c>
      <c r="D1080" t="s">
        <v>40</v>
      </c>
      <c r="E1080" t="s">
        <v>36</v>
      </c>
      <c r="F1080" t="s">
        <v>1322</v>
      </c>
      <c r="H1080">
        <v>0</v>
      </c>
      <c r="I1080">
        <v>1</v>
      </c>
      <c r="J1080" s="60" t="s">
        <v>552</v>
      </c>
      <c r="K1080">
        <v>48</v>
      </c>
      <c r="L1080">
        <v>918</v>
      </c>
      <c r="M1080">
        <v>21</v>
      </c>
      <c r="N1080">
        <v>118</v>
      </c>
      <c r="O1080">
        <v>13</v>
      </c>
      <c r="P1080">
        <v>10</v>
      </c>
      <c r="Q1080">
        <v>21</v>
      </c>
      <c r="R1080">
        <v>3</v>
      </c>
      <c r="S1080">
        <v>8</v>
      </c>
      <c r="T1080">
        <v>5</v>
      </c>
      <c r="U1080">
        <v>6</v>
      </c>
      <c r="V1080">
        <v>0</v>
      </c>
      <c r="W1080">
        <v>0</v>
      </c>
      <c r="X1080" t="s">
        <v>67</v>
      </c>
      <c r="Y1080">
        <v>1</v>
      </c>
    </row>
    <row r="1081" spans="2:25" x14ac:dyDescent="0.2">
      <c r="B1081">
        <v>3571</v>
      </c>
      <c r="C1081">
        <v>1962</v>
      </c>
      <c r="D1081" t="s">
        <v>40</v>
      </c>
      <c r="E1081" t="s">
        <v>36</v>
      </c>
      <c r="F1081" t="s">
        <v>1322</v>
      </c>
      <c r="H1081">
        <v>0</v>
      </c>
      <c r="I1081">
        <v>1</v>
      </c>
      <c r="J1081" s="60" t="s">
        <v>552</v>
      </c>
      <c r="K1081">
        <v>48</v>
      </c>
      <c r="L1081">
        <v>918</v>
      </c>
      <c r="M1081">
        <v>21</v>
      </c>
      <c r="N1081">
        <v>118</v>
      </c>
      <c r="O1081">
        <v>13</v>
      </c>
      <c r="P1081">
        <v>10</v>
      </c>
      <c r="Q1081">
        <v>21</v>
      </c>
      <c r="R1081">
        <v>3</v>
      </c>
      <c r="S1081">
        <v>8</v>
      </c>
      <c r="T1081">
        <v>5</v>
      </c>
      <c r="U1081">
        <v>6</v>
      </c>
      <c r="V1081">
        <v>1</v>
      </c>
      <c r="W1081">
        <v>0</v>
      </c>
      <c r="X1081" t="s">
        <v>27</v>
      </c>
      <c r="Y1081">
        <v>1</v>
      </c>
    </row>
    <row r="1082" spans="2:25" x14ac:dyDescent="0.2">
      <c r="B1082">
        <v>8395</v>
      </c>
      <c r="C1082">
        <v>1962</v>
      </c>
      <c r="D1082" t="s">
        <v>23</v>
      </c>
      <c r="E1082" t="s">
        <v>28</v>
      </c>
      <c r="F1082" t="s">
        <v>1323</v>
      </c>
      <c r="H1082">
        <v>0</v>
      </c>
      <c r="I1082">
        <v>0</v>
      </c>
      <c r="J1082" s="60" t="s">
        <v>1043</v>
      </c>
      <c r="K1082">
        <v>48</v>
      </c>
      <c r="L1082">
        <v>980</v>
      </c>
      <c r="M1082">
        <v>37</v>
      </c>
      <c r="N1082">
        <v>265</v>
      </c>
      <c r="O1082">
        <v>35</v>
      </c>
      <c r="P1082">
        <v>163</v>
      </c>
      <c r="Q1082">
        <v>31</v>
      </c>
      <c r="R1082">
        <v>1</v>
      </c>
      <c r="S1082">
        <v>3</v>
      </c>
      <c r="T1082">
        <v>12</v>
      </c>
      <c r="U1082">
        <v>6</v>
      </c>
      <c r="V1082">
        <v>1</v>
      </c>
      <c r="W1082">
        <v>0</v>
      </c>
      <c r="X1082" t="s">
        <v>67</v>
      </c>
      <c r="Y1082">
        <v>0</v>
      </c>
    </row>
    <row r="1083" spans="2:25" x14ac:dyDescent="0.2">
      <c r="B1083">
        <v>2591</v>
      </c>
      <c r="C1083">
        <v>1960</v>
      </c>
      <c r="D1083" t="s">
        <v>23</v>
      </c>
      <c r="E1083" t="s">
        <v>55</v>
      </c>
      <c r="F1083" t="s">
        <v>1324</v>
      </c>
      <c r="H1083">
        <v>0</v>
      </c>
      <c r="I1083">
        <v>1</v>
      </c>
      <c r="J1083" s="60" t="s">
        <v>277</v>
      </c>
      <c r="K1083">
        <v>49</v>
      </c>
      <c r="L1083">
        <v>526</v>
      </c>
      <c r="M1083">
        <v>35</v>
      </c>
      <c r="N1083">
        <v>214</v>
      </c>
      <c r="O1083">
        <v>69</v>
      </c>
      <c r="P1083">
        <v>53</v>
      </c>
      <c r="Q1083">
        <v>35</v>
      </c>
      <c r="R1083">
        <v>2</v>
      </c>
      <c r="S1083">
        <v>6</v>
      </c>
      <c r="T1083">
        <v>4</v>
      </c>
      <c r="U1083">
        <v>2</v>
      </c>
      <c r="V1083">
        <v>0</v>
      </c>
      <c r="W1083">
        <v>0</v>
      </c>
      <c r="X1083" t="s">
        <v>35</v>
      </c>
      <c r="Y1083">
        <v>0</v>
      </c>
    </row>
    <row r="1084" spans="2:25" x14ac:dyDescent="0.2">
      <c r="B1084">
        <v>1640</v>
      </c>
      <c r="C1084">
        <v>1955</v>
      </c>
      <c r="D1084" t="s">
        <v>23</v>
      </c>
      <c r="E1084" t="s">
        <v>24</v>
      </c>
      <c r="F1084" t="s">
        <v>1325</v>
      </c>
      <c r="H1084">
        <v>1</v>
      </c>
      <c r="I1084">
        <v>1</v>
      </c>
      <c r="J1084" s="60" t="s">
        <v>277</v>
      </c>
      <c r="K1084">
        <v>49</v>
      </c>
      <c r="L1084">
        <v>66</v>
      </c>
      <c r="M1084">
        <v>0</v>
      </c>
      <c r="N1084">
        <v>16</v>
      </c>
      <c r="O1084">
        <v>0</v>
      </c>
      <c r="P1084">
        <v>6</v>
      </c>
      <c r="Q1084">
        <v>20</v>
      </c>
      <c r="R1084">
        <v>2</v>
      </c>
      <c r="S1084">
        <v>1</v>
      </c>
      <c r="T1084">
        <v>4</v>
      </c>
      <c r="U1084">
        <v>3</v>
      </c>
      <c r="V1084">
        <v>0</v>
      </c>
      <c r="W1084">
        <v>0</v>
      </c>
      <c r="X1084" t="s">
        <v>27</v>
      </c>
      <c r="Y1084">
        <v>0</v>
      </c>
    </row>
    <row r="1085" spans="2:25" x14ac:dyDescent="0.2">
      <c r="B1085">
        <v>810</v>
      </c>
      <c r="C1085">
        <v>1976</v>
      </c>
      <c r="D1085" t="s">
        <v>23</v>
      </c>
      <c r="E1085" t="s">
        <v>32</v>
      </c>
      <c r="F1085" t="s">
        <v>1326</v>
      </c>
      <c r="H1085">
        <v>0</v>
      </c>
      <c r="I1085">
        <v>1</v>
      </c>
      <c r="J1085" s="61">
        <v>41978</v>
      </c>
      <c r="K1085">
        <v>49</v>
      </c>
      <c r="L1085">
        <v>151</v>
      </c>
      <c r="M1085">
        <v>81</v>
      </c>
      <c r="N1085">
        <v>86</v>
      </c>
      <c r="O1085">
        <v>168</v>
      </c>
      <c r="P1085">
        <v>91</v>
      </c>
      <c r="Q1085">
        <v>64</v>
      </c>
      <c r="R1085">
        <v>2</v>
      </c>
      <c r="S1085">
        <v>4</v>
      </c>
      <c r="T1085">
        <v>11</v>
      </c>
      <c r="U1085">
        <v>2</v>
      </c>
      <c r="V1085">
        <v>0</v>
      </c>
      <c r="W1085">
        <v>0</v>
      </c>
      <c r="X1085" t="s">
        <v>27</v>
      </c>
      <c r="Y1085">
        <v>0</v>
      </c>
    </row>
    <row r="1086" spans="2:25" x14ac:dyDescent="0.2">
      <c r="B1086">
        <v>9423</v>
      </c>
      <c r="C1086">
        <v>1980</v>
      </c>
      <c r="D1086" t="s">
        <v>53</v>
      </c>
      <c r="E1086" t="s">
        <v>32</v>
      </c>
      <c r="F1086" t="s">
        <v>1327</v>
      </c>
      <c r="H1086">
        <v>1</v>
      </c>
      <c r="I1086">
        <v>0</v>
      </c>
      <c r="J1086" s="60" t="s">
        <v>1232</v>
      </c>
      <c r="K1086">
        <v>49</v>
      </c>
      <c r="L1086">
        <v>13</v>
      </c>
      <c r="M1086">
        <v>3</v>
      </c>
      <c r="N1086">
        <v>17</v>
      </c>
      <c r="O1086">
        <v>7</v>
      </c>
      <c r="P1086">
        <v>3</v>
      </c>
      <c r="Q1086">
        <v>3</v>
      </c>
      <c r="R1086">
        <v>2</v>
      </c>
      <c r="S1086">
        <v>2</v>
      </c>
      <c r="T1086">
        <v>4</v>
      </c>
      <c r="U1086">
        <v>5</v>
      </c>
      <c r="V1086">
        <v>0</v>
      </c>
      <c r="W1086">
        <v>0</v>
      </c>
      <c r="X1086" t="s">
        <v>27</v>
      </c>
      <c r="Y1086">
        <v>0</v>
      </c>
    </row>
    <row r="1087" spans="2:25" x14ac:dyDescent="0.2">
      <c r="B1087">
        <v>89</v>
      </c>
      <c r="C1087">
        <v>1976</v>
      </c>
      <c r="D1087" t="s">
        <v>43</v>
      </c>
      <c r="E1087" t="s">
        <v>32</v>
      </c>
      <c r="F1087" t="s">
        <v>1328</v>
      </c>
      <c r="H1087">
        <v>1</v>
      </c>
      <c r="I1087">
        <v>0</v>
      </c>
      <c r="J1087" s="61">
        <v>41529</v>
      </c>
      <c r="K1087">
        <v>49</v>
      </c>
      <c r="L1087">
        <v>5</v>
      </c>
      <c r="M1087">
        <v>9</v>
      </c>
      <c r="N1087">
        <v>20</v>
      </c>
      <c r="O1087">
        <v>6</v>
      </c>
      <c r="P1087">
        <v>8</v>
      </c>
      <c r="Q1087">
        <v>21</v>
      </c>
      <c r="R1087">
        <v>2</v>
      </c>
      <c r="S1087">
        <v>2</v>
      </c>
      <c r="T1087">
        <v>4</v>
      </c>
      <c r="U1087">
        <v>6</v>
      </c>
      <c r="V1087">
        <v>0</v>
      </c>
      <c r="W1087">
        <v>0</v>
      </c>
      <c r="X1087" t="s">
        <v>67</v>
      </c>
      <c r="Y1087">
        <v>0</v>
      </c>
    </row>
    <row r="1088" spans="2:25" x14ac:dyDescent="0.2">
      <c r="B1088">
        <v>5294</v>
      </c>
      <c r="C1088">
        <v>1990</v>
      </c>
      <c r="D1088" t="s">
        <v>23</v>
      </c>
      <c r="E1088" t="s">
        <v>28</v>
      </c>
      <c r="F1088" t="s">
        <v>1329</v>
      </c>
      <c r="H1088">
        <v>1</v>
      </c>
      <c r="I1088">
        <v>0</v>
      </c>
      <c r="J1088" s="60" t="s">
        <v>740</v>
      </c>
      <c r="K1088">
        <v>49</v>
      </c>
      <c r="L1088">
        <v>6</v>
      </c>
      <c r="M1088">
        <v>8</v>
      </c>
      <c r="N1088">
        <v>19</v>
      </c>
      <c r="O1088">
        <v>16</v>
      </c>
      <c r="P1088">
        <v>4</v>
      </c>
      <c r="Q1088">
        <v>4</v>
      </c>
      <c r="R1088">
        <v>3</v>
      </c>
      <c r="S1088">
        <v>3</v>
      </c>
      <c r="T1088">
        <v>4</v>
      </c>
      <c r="U1088">
        <v>7</v>
      </c>
      <c r="V1088">
        <v>0</v>
      </c>
      <c r="W1088">
        <v>0</v>
      </c>
      <c r="X1088" t="s">
        <v>27</v>
      </c>
      <c r="Y1088">
        <v>0</v>
      </c>
    </row>
    <row r="1089" spans="2:25" x14ac:dyDescent="0.2">
      <c r="B1089">
        <v>1321</v>
      </c>
      <c r="C1089">
        <v>1975</v>
      </c>
      <c r="D1089" t="s">
        <v>23</v>
      </c>
      <c r="E1089" t="s">
        <v>32</v>
      </c>
      <c r="F1089" t="s">
        <v>1330</v>
      </c>
      <c r="H1089">
        <v>1</v>
      </c>
      <c r="I1089">
        <v>0</v>
      </c>
      <c r="J1089" s="61">
        <v>41375</v>
      </c>
      <c r="K1089">
        <v>49</v>
      </c>
      <c r="L1089">
        <v>22</v>
      </c>
      <c r="M1089">
        <v>2</v>
      </c>
      <c r="N1089">
        <v>18</v>
      </c>
      <c r="O1089">
        <v>0</v>
      </c>
      <c r="P1089">
        <v>2</v>
      </c>
      <c r="Q1089">
        <v>12</v>
      </c>
      <c r="R1089">
        <v>3</v>
      </c>
      <c r="S1089">
        <v>3</v>
      </c>
      <c r="T1089">
        <v>3</v>
      </c>
      <c r="U1089">
        <v>8</v>
      </c>
      <c r="V1089">
        <v>0</v>
      </c>
      <c r="W1089">
        <v>0</v>
      </c>
      <c r="X1089" t="s">
        <v>31</v>
      </c>
      <c r="Y1089">
        <v>0</v>
      </c>
    </row>
    <row r="1090" spans="2:25" x14ac:dyDescent="0.2">
      <c r="B1090">
        <v>2686</v>
      </c>
      <c r="C1090">
        <v>1970</v>
      </c>
      <c r="D1090" t="s">
        <v>118</v>
      </c>
      <c r="E1090" t="s">
        <v>36</v>
      </c>
      <c r="F1090" t="s">
        <v>1331</v>
      </c>
      <c r="H1090">
        <v>0</v>
      </c>
      <c r="I1090">
        <v>0</v>
      </c>
      <c r="J1090" s="60" t="s">
        <v>423</v>
      </c>
      <c r="K1090">
        <v>49</v>
      </c>
      <c r="L1090">
        <v>0</v>
      </c>
      <c r="M1090">
        <v>1</v>
      </c>
      <c r="N1090">
        <v>4</v>
      </c>
      <c r="O1090">
        <v>15</v>
      </c>
      <c r="P1090">
        <v>1</v>
      </c>
      <c r="Q1090">
        <v>5</v>
      </c>
      <c r="R1090">
        <v>1</v>
      </c>
      <c r="S1090">
        <v>1</v>
      </c>
      <c r="T1090">
        <v>2</v>
      </c>
      <c r="U1090">
        <v>7</v>
      </c>
      <c r="V1090">
        <v>0</v>
      </c>
      <c r="W1090">
        <v>0</v>
      </c>
      <c r="X1090" t="s">
        <v>38</v>
      </c>
      <c r="Y1090">
        <v>0</v>
      </c>
    </row>
    <row r="1091" spans="2:25" x14ac:dyDescent="0.2">
      <c r="B1091">
        <v>1215</v>
      </c>
      <c r="C1091">
        <v>1979</v>
      </c>
      <c r="D1091" t="s">
        <v>23</v>
      </c>
      <c r="E1091" t="s">
        <v>36</v>
      </c>
      <c r="F1091" t="s">
        <v>1332</v>
      </c>
      <c r="H1091">
        <v>0</v>
      </c>
      <c r="I1091">
        <v>0</v>
      </c>
      <c r="J1091" s="61">
        <v>41496</v>
      </c>
      <c r="K1091">
        <v>49</v>
      </c>
      <c r="L1091">
        <v>690</v>
      </c>
      <c r="M1091">
        <v>117</v>
      </c>
      <c r="N1091">
        <v>499</v>
      </c>
      <c r="O1091">
        <v>76</v>
      </c>
      <c r="P1091">
        <v>102</v>
      </c>
      <c r="Q1091">
        <v>88</v>
      </c>
      <c r="R1091">
        <v>1</v>
      </c>
      <c r="S1091">
        <v>5</v>
      </c>
      <c r="T1091">
        <v>7</v>
      </c>
      <c r="U1091">
        <v>3</v>
      </c>
      <c r="V1091">
        <v>0</v>
      </c>
      <c r="W1091">
        <v>0</v>
      </c>
      <c r="X1091" t="s">
        <v>27</v>
      </c>
      <c r="Y1091">
        <v>1</v>
      </c>
    </row>
    <row r="1092" spans="2:25" x14ac:dyDescent="0.2">
      <c r="B1092">
        <v>9283</v>
      </c>
      <c r="C1092">
        <v>1979</v>
      </c>
      <c r="D1092" t="s">
        <v>23</v>
      </c>
      <c r="E1092" t="s">
        <v>28</v>
      </c>
      <c r="F1092" t="s">
        <v>1333</v>
      </c>
      <c r="H1092">
        <v>1</v>
      </c>
      <c r="I1092">
        <v>2</v>
      </c>
      <c r="J1092" s="61">
        <v>41617</v>
      </c>
      <c r="K1092">
        <v>49</v>
      </c>
      <c r="L1092">
        <v>8</v>
      </c>
      <c r="M1092">
        <v>1</v>
      </c>
      <c r="N1092">
        <v>7</v>
      </c>
      <c r="O1092">
        <v>2</v>
      </c>
      <c r="P1092">
        <v>0</v>
      </c>
      <c r="Q1092">
        <v>0</v>
      </c>
      <c r="R1092">
        <v>1</v>
      </c>
      <c r="S1092">
        <v>0</v>
      </c>
      <c r="T1092">
        <v>3</v>
      </c>
      <c r="U1092">
        <v>4</v>
      </c>
      <c r="V1092">
        <v>0</v>
      </c>
      <c r="W1092">
        <v>0</v>
      </c>
      <c r="X1092" t="s">
        <v>31</v>
      </c>
      <c r="Y1092">
        <v>0</v>
      </c>
    </row>
    <row r="1093" spans="2:25" x14ac:dyDescent="0.2">
      <c r="B1093">
        <v>3120</v>
      </c>
      <c r="C1093">
        <v>1982</v>
      </c>
      <c r="D1093" t="s">
        <v>23</v>
      </c>
      <c r="E1093" t="s">
        <v>36</v>
      </c>
      <c r="F1093" t="s">
        <v>1334</v>
      </c>
      <c r="H1093">
        <v>1</v>
      </c>
      <c r="I1093">
        <v>0</v>
      </c>
      <c r="J1093" s="60" t="s">
        <v>911</v>
      </c>
      <c r="K1093">
        <v>49</v>
      </c>
      <c r="L1093">
        <v>6</v>
      </c>
      <c r="M1093">
        <v>1</v>
      </c>
      <c r="N1093">
        <v>10</v>
      </c>
      <c r="O1093">
        <v>0</v>
      </c>
      <c r="P1093">
        <v>1</v>
      </c>
      <c r="Q1093">
        <v>4</v>
      </c>
      <c r="R1093">
        <v>1</v>
      </c>
      <c r="S1093">
        <v>1</v>
      </c>
      <c r="T1093">
        <v>2</v>
      </c>
      <c r="U1093">
        <v>8</v>
      </c>
      <c r="V1093">
        <v>0</v>
      </c>
      <c r="W1093">
        <v>1</v>
      </c>
      <c r="X1093" t="s">
        <v>31</v>
      </c>
      <c r="Y1093">
        <v>0</v>
      </c>
    </row>
    <row r="1094" spans="2:25" x14ac:dyDescent="0.2">
      <c r="B1094">
        <v>5868</v>
      </c>
      <c r="C1094">
        <v>1981</v>
      </c>
      <c r="D1094" t="s">
        <v>23</v>
      </c>
      <c r="E1094" t="s">
        <v>32</v>
      </c>
      <c r="F1094" t="s">
        <v>1335</v>
      </c>
      <c r="H1094">
        <v>1</v>
      </c>
      <c r="I1094">
        <v>0</v>
      </c>
      <c r="J1094" s="60" t="s">
        <v>1336</v>
      </c>
      <c r="K1094">
        <v>49</v>
      </c>
      <c r="L1094">
        <v>2</v>
      </c>
      <c r="M1094">
        <v>4</v>
      </c>
      <c r="N1094">
        <v>9</v>
      </c>
      <c r="O1094">
        <v>10</v>
      </c>
      <c r="P1094">
        <v>5</v>
      </c>
      <c r="Q1094">
        <v>16</v>
      </c>
      <c r="R1094">
        <v>2</v>
      </c>
      <c r="S1094">
        <v>1</v>
      </c>
      <c r="T1094">
        <v>3</v>
      </c>
      <c r="U1094">
        <v>7</v>
      </c>
      <c r="V1094">
        <v>0</v>
      </c>
      <c r="W1094">
        <v>0</v>
      </c>
      <c r="X1094" t="s">
        <v>31</v>
      </c>
      <c r="Y1094">
        <v>0</v>
      </c>
    </row>
    <row r="1095" spans="2:25" x14ac:dyDescent="0.2">
      <c r="B1095">
        <v>8143</v>
      </c>
      <c r="C1095">
        <v>1986</v>
      </c>
      <c r="D1095" t="s">
        <v>40</v>
      </c>
      <c r="E1095" t="s">
        <v>28</v>
      </c>
      <c r="F1095" t="s">
        <v>1337</v>
      </c>
      <c r="H1095">
        <v>0</v>
      </c>
      <c r="I1095">
        <v>0</v>
      </c>
      <c r="J1095" s="60" t="s">
        <v>135</v>
      </c>
      <c r="K1095">
        <v>49</v>
      </c>
      <c r="L1095">
        <v>202</v>
      </c>
      <c r="M1095">
        <v>2</v>
      </c>
      <c r="N1095">
        <v>46</v>
      </c>
      <c r="O1095">
        <v>3</v>
      </c>
      <c r="P1095">
        <v>2</v>
      </c>
      <c r="Q1095">
        <v>10</v>
      </c>
      <c r="R1095">
        <v>2</v>
      </c>
      <c r="S1095">
        <v>4</v>
      </c>
      <c r="T1095">
        <v>5</v>
      </c>
      <c r="U1095">
        <v>7</v>
      </c>
      <c r="V1095">
        <v>1</v>
      </c>
      <c r="W1095">
        <v>0</v>
      </c>
      <c r="X1095" t="s">
        <v>27</v>
      </c>
      <c r="Y1095">
        <v>2</v>
      </c>
    </row>
    <row r="1096" spans="2:25" x14ac:dyDescent="0.2">
      <c r="B1096">
        <v>3479</v>
      </c>
      <c r="C1096">
        <v>1951</v>
      </c>
      <c r="D1096" t="s">
        <v>23</v>
      </c>
      <c r="E1096" t="s">
        <v>28</v>
      </c>
      <c r="F1096" t="s">
        <v>1338</v>
      </c>
      <c r="H1096">
        <v>0</v>
      </c>
      <c r="I1096">
        <v>0</v>
      </c>
      <c r="J1096" s="60" t="s">
        <v>1236</v>
      </c>
      <c r="K1096">
        <v>49</v>
      </c>
      <c r="L1096">
        <v>4</v>
      </c>
      <c r="M1096">
        <v>8</v>
      </c>
      <c r="N1096">
        <v>11</v>
      </c>
      <c r="O1096">
        <v>12</v>
      </c>
      <c r="P1096">
        <v>2</v>
      </c>
      <c r="Q1096">
        <v>13</v>
      </c>
      <c r="R1096">
        <v>1</v>
      </c>
      <c r="S1096">
        <v>2</v>
      </c>
      <c r="T1096">
        <v>3</v>
      </c>
      <c r="U1096">
        <v>7</v>
      </c>
      <c r="V1096">
        <v>0</v>
      </c>
      <c r="W1096">
        <v>0</v>
      </c>
      <c r="X1096" t="s">
        <v>31</v>
      </c>
      <c r="Y1096">
        <v>1</v>
      </c>
    </row>
    <row r="1097" spans="2:25" x14ac:dyDescent="0.2">
      <c r="B1097">
        <v>7214</v>
      </c>
      <c r="C1097">
        <v>1958</v>
      </c>
      <c r="D1097" t="s">
        <v>23</v>
      </c>
      <c r="E1097" t="s">
        <v>32</v>
      </c>
      <c r="F1097" t="s">
        <v>1093</v>
      </c>
      <c r="H1097">
        <v>0</v>
      </c>
      <c r="I1097">
        <v>0</v>
      </c>
      <c r="J1097" s="61">
        <v>41401</v>
      </c>
      <c r="K1097">
        <v>49</v>
      </c>
      <c r="L1097">
        <v>792</v>
      </c>
      <c r="M1097">
        <v>0</v>
      </c>
      <c r="N1097">
        <v>275</v>
      </c>
      <c r="O1097">
        <v>45</v>
      </c>
      <c r="P1097">
        <v>45</v>
      </c>
      <c r="Q1097">
        <v>126</v>
      </c>
      <c r="R1097">
        <v>1</v>
      </c>
      <c r="S1097">
        <v>4</v>
      </c>
      <c r="T1097">
        <v>5</v>
      </c>
      <c r="U1097">
        <v>3</v>
      </c>
      <c r="V1097">
        <v>0</v>
      </c>
      <c r="W1097">
        <v>0</v>
      </c>
      <c r="X1097" t="s">
        <v>27</v>
      </c>
      <c r="Y1097">
        <v>0</v>
      </c>
    </row>
    <row r="1098" spans="2:25" x14ac:dyDescent="0.2">
      <c r="B1098">
        <v>5543</v>
      </c>
      <c r="C1098">
        <v>1967</v>
      </c>
      <c r="D1098" t="s">
        <v>23</v>
      </c>
      <c r="E1098" t="s">
        <v>36</v>
      </c>
      <c r="F1098" t="s">
        <v>1339</v>
      </c>
      <c r="H1098">
        <v>0</v>
      </c>
      <c r="I1098">
        <v>1</v>
      </c>
      <c r="J1098" s="60" t="s">
        <v>561</v>
      </c>
      <c r="K1098">
        <v>49</v>
      </c>
      <c r="L1098">
        <v>545</v>
      </c>
      <c r="M1098">
        <v>7</v>
      </c>
      <c r="N1098">
        <v>114</v>
      </c>
      <c r="O1098">
        <v>37</v>
      </c>
      <c r="P1098">
        <v>21</v>
      </c>
      <c r="Q1098">
        <v>78</v>
      </c>
      <c r="R1098">
        <v>5</v>
      </c>
      <c r="S1098">
        <v>7</v>
      </c>
      <c r="T1098">
        <v>11</v>
      </c>
      <c r="U1098">
        <v>5</v>
      </c>
      <c r="V1098">
        <v>0</v>
      </c>
      <c r="W1098">
        <v>0</v>
      </c>
      <c r="X1098" t="s">
        <v>27</v>
      </c>
      <c r="Y1098">
        <v>1</v>
      </c>
    </row>
    <row r="1099" spans="2:25" x14ac:dyDescent="0.2">
      <c r="B1099">
        <v>9347</v>
      </c>
      <c r="C1099">
        <v>1957</v>
      </c>
      <c r="D1099" t="s">
        <v>53</v>
      </c>
      <c r="E1099" t="s">
        <v>36</v>
      </c>
      <c r="F1099" t="s">
        <v>1340</v>
      </c>
      <c r="H1099">
        <v>0</v>
      </c>
      <c r="I1099">
        <v>1</v>
      </c>
      <c r="J1099" s="60" t="s">
        <v>1341</v>
      </c>
      <c r="K1099">
        <v>49</v>
      </c>
      <c r="L1099">
        <v>31</v>
      </c>
      <c r="M1099">
        <v>0</v>
      </c>
      <c r="N1099">
        <v>7</v>
      </c>
      <c r="O1099">
        <v>2</v>
      </c>
      <c r="P1099">
        <v>0</v>
      </c>
      <c r="Q1099">
        <v>6</v>
      </c>
      <c r="R1099">
        <v>1</v>
      </c>
      <c r="S1099">
        <v>1</v>
      </c>
      <c r="T1099">
        <v>3</v>
      </c>
      <c r="U1099">
        <v>5</v>
      </c>
      <c r="V1099">
        <v>0</v>
      </c>
      <c r="W1099">
        <v>0</v>
      </c>
      <c r="X1099" t="s">
        <v>27</v>
      </c>
      <c r="Y1099">
        <v>0</v>
      </c>
    </row>
    <row r="1100" spans="2:25" x14ac:dyDescent="0.2">
      <c r="B1100">
        <v>10160</v>
      </c>
      <c r="C1100">
        <v>1957</v>
      </c>
      <c r="D1100" t="s">
        <v>53</v>
      </c>
      <c r="E1100" t="s">
        <v>36</v>
      </c>
      <c r="F1100" t="s">
        <v>1340</v>
      </c>
      <c r="H1100">
        <v>0</v>
      </c>
      <c r="I1100">
        <v>1</v>
      </c>
      <c r="J1100" s="60" t="s">
        <v>1341</v>
      </c>
      <c r="K1100">
        <v>49</v>
      </c>
      <c r="L1100">
        <v>31</v>
      </c>
      <c r="M1100">
        <v>0</v>
      </c>
      <c r="N1100">
        <v>7</v>
      </c>
      <c r="O1100">
        <v>2</v>
      </c>
      <c r="P1100">
        <v>0</v>
      </c>
      <c r="Q1100">
        <v>6</v>
      </c>
      <c r="R1100">
        <v>1</v>
      </c>
      <c r="S1100">
        <v>1</v>
      </c>
      <c r="T1100">
        <v>3</v>
      </c>
      <c r="U1100">
        <v>5</v>
      </c>
      <c r="V1100">
        <v>0</v>
      </c>
      <c r="W1100">
        <v>0</v>
      </c>
      <c r="X1100" t="s">
        <v>27</v>
      </c>
      <c r="Y1100">
        <v>0</v>
      </c>
    </row>
    <row r="1101" spans="2:25" x14ac:dyDescent="0.2">
      <c r="B1101">
        <v>1406</v>
      </c>
      <c r="C1101">
        <v>1976</v>
      </c>
      <c r="D1101" t="s">
        <v>23</v>
      </c>
      <c r="E1101" t="s">
        <v>28</v>
      </c>
      <c r="F1101" t="s">
        <v>1342</v>
      </c>
      <c r="H1101">
        <v>1</v>
      </c>
      <c r="I1101">
        <v>1</v>
      </c>
      <c r="J1101" s="61">
        <v>41610</v>
      </c>
      <c r="K1101">
        <v>49</v>
      </c>
      <c r="L1101">
        <v>280</v>
      </c>
      <c r="M1101">
        <v>7</v>
      </c>
      <c r="N1101">
        <v>81</v>
      </c>
      <c r="O1101">
        <v>20</v>
      </c>
      <c r="P1101">
        <v>0</v>
      </c>
      <c r="Q1101">
        <v>27</v>
      </c>
      <c r="R1101">
        <v>8</v>
      </c>
      <c r="S1101">
        <v>6</v>
      </c>
      <c r="T1101">
        <v>5</v>
      </c>
      <c r="U1101">
        <v>7</v>
      </c>
      <c r="V1101">
        <v>0</v>
      </c>
      <c r="W1101">
        <v>0</v>
      </c>
      <c r="X1101" t="s">
        <v>27</v>
      </c>
      <c r="Y1101">
        <v>0</v>
      </c>
    </row>
    <row r="1102" spans="2:25" x14ac:dyDescent="0.2">
      <c r="B1102">
        <v>7019</v>
      </c>
      <c r="C1102">
        <v>1964</v>
      </c>
      <c r="D1102" t="s">
        <v>23</v>
      </c>
      <c r="E1102" t="s">
        <v>36</v>
      </c>
      <c r="F1102" t="s">
        <v>1343</v>
      </c>
      <c r="H1102">
        <v>1</v>
      </c>
      <c r="I1102">
        <v>1</v>
      </c>
      <c r="J1102" s="60" t="s">
        <v>1344</v>
      </c>
      <c r="K1102">
        <v>49</v>
      </c>
      <c r="L1102">
        <v>109</v>
      </c>
      <c r="M1102">
        <v>18</v>
      </c>
      <c r="N1102">
        <v>16</v>
      </c>
      <c r="O1102">
        <v>24</v>
      </c>
      <c r="P1102">
        <v>26</v>
      </c>
      <c r="Q1102">
        <v>18</v>
      </c>
      <c r="R1102">
        <v>4</v>
      </c>
      <c r="S1102">
        <v>3</v>
      </c>
      <c r="T1102">
        <v>5</v>
      </c>
      <c r="U1102">
        <v>4</v>
      </c>
      <c r="V1102">
        <v>0</v>
      </c>
      <c r="W1102">
        <v>0</v>
      </c>
      <c r="X1102" t="s">
        <v>67</v>
      </c>
      <c r="Y1102">
        <v>0</v>
      </c>
    </row>
    <row r="1103" spans="2:25" x14ac:dyDescent="0.2">
      <c r="B1103">
        <v>2157</v>
      </c>
      <c r="C1103">
        <v>1973</v>
      </c>
      <c r="D1103" t="s">
        <v>23</v>
      </c>
      <c r="E1103" t="s">
        <v>36</v>
      </c>
      <c r="F1103" t="s">
        <v>1345</v>
      </c>
      <c r="H1103">
        <v>1</v>
      </c>
      <c r="I1103">
        <v>1</v>
      </c>
      <c r="J1103" s="61">
        <v>41609</v>
      </c>
      <c r="K1103">
        <v>49</v>
      </c>
      <c r="L1103">
        <v>15</v>
      </c>
      <c r="M1103">
        <v>8</v>
      </c>
      <c r="N1103">
        <v>16</v>
      </c>
      <c r="O1103">
        <v>11</v>
      </c>
      <c r="P1103">
        <v>5</v>
      </c>
      <c r="Q1103">
        <v>22</v>
      </c>
      <c r="R1103">
        <v>4</v>
      </c>
      <c r="S1103">
        <v>2</v>
      </c>
      <c r="T1103">
        <v>4</v>
      </c>
      <c r="U1103">
        <v>6</v>
      </c>
      <c r="V1103">
        <v>0</v>
      </c>
      <c r="W1103">
        <v>0</v>
      </c>
      <c r="X1103" t="s">
        <v>31</v>
      </c>
      <c r="Y1103">
        <v>0</v>
      </c>
    </row>
    <row r="1104" spans="2:25" x14ac:dyDescent="0.2">
      <c r="B1104">
        <v>8939</v>
      </c>
      <c r="C1104">
        <v>1960</v>
      </c>
      <c r="D1104" t="s">
        <v>23</v>
      </c>
      <c r="E1104" t="s">
        <v>24</v>
      </c>
      <c r="F1104" t="s">
        <v>1346</v>
      </c>
      <c r="H1104">
        <v>0</v>
      </c>
      <c r="I1104">
        <v>1</v>
      </c>
      <c r="J1104" s="60" t="s">
        <v>1037</v>
      </c>
      <c r="K1104">
        <v>49</v>
      </c>
      <c r="L1104">
        <v>382</v>
      </c>
      <c r="M1104">
        <v>138</v>
      </c>
      <c r="N1104">
        <v>65</v>
      </c>
      <c r="O1104">
        <v>60</v>
      </c>
      <c r="P1104">
        <v>26</v>
      </c>
      <c r="Q1104">
        <v>59</v>
      </c>
      <c r="R1104">
        <v>6</v>
      </c>
      <c r="S1104">
        <v>5</v>
      </c>
      <c r="T1104">
        <v>12</v>
      </c>
      <c r="U1104">
        <v>5</v>
      </c>
      <c r="V1104">
        <v>0</v>
      </c>
      <c r="W1104">
        <v>0</v>
      </c>
      <c r="X1104" t="s">
        <v>27</v>
      </c>
      <c r="Y1104">
        <v>0</v>
      </c>
    </row>
    <row r="1105" spans="2:25" x14ac:dyDescent="0.2">
      <c r="B1105">
        <v>10250</v>
      </c>
      <c r="C1105">
        <v>1948</v>
      </c>
      <c r="D1105" t="s">
        <v>118</v>
      </c>
      <c r="E1105" t="s">
        <v>36</v>
      </c>
      <c r="F1105" t="s">
        <v>1347</v>
      </c>
      <c r="H1105">
        <v>0</v>
      </c>
      <c r="I1105">
        <v>0</v>
      </c>
      <c r="J1105" s="60" t="s">
        <v>654</v>
      </c>
      <c r="K1105">
        <v>49</v>
      </c>
      <c r="L1105">
        <v>1</v>
      </c>
      <c r="M1105">
        <v>5</v>
      </c>
      <c r="N1105">
        <v>3</v>
      </c>
      <c r="O1105">
        <v>7</v>
      </c>
      <c r="P1105">
        <v>4</v>
      </c>
      <c r="Q1105">
        <v>8</v>
      </c>
      <c r="R1105">
        <v>1</v>
      </c>
      <c r="S1105">
        <v>1</v>
      </c>
      <c r="T1105">
        <v>2</v>
      </c>
      <c r="U1105">
        <v>7</v>
      </c>
      <c r="V1105">
        <v>0</v>
      </c>
      <c r="W1105">
        <v>0</v>
      </c>
      <c r="X1105" t="s">
        <v>27</v>
      </c>
      <c r="Y1105">
        <v>0</v>
      </c>
    </row>
    <row r="1106" spans="2:25" x14ac:dyDescent="0.2">
      <c r="B1106">
        <v>1272</v>
      </c>
      <c r="C1106">
        <v>1966</v>
      </c>
      <c r="D1106" t="s">
        <v>53</v>
      </c>
      <c r="E1106" t="s">
        <v>28</v>
      </c>
      <c r="F1106" t="s">
        <v>1348</v>
      </c>
      <c r="H1106">
        <v>0</v>
      </c>
      <c r="I1106">
        <v>1</v>
      </c>
      <c r="J1106" s="60" t="s">
        <v>1349</v>
      </c>
      <c r="K1106">
        <v>49</v>
      </c>
      <c r="L1106">
        <v>664</v>
      </c>
      <c r="M1106">
        <v>58</v>
      </c>
      <c r="N1106">
        <v>83</v>
      </c>
      <c r="O1106">
        <v>32</v>
      </c>
      <c r="P1106">
        <v>0</v>
      </c>
      <c r="Q1106">
        <v>66</v>
      </c>
      <c r="R1106">
        <v>4</v>
      </c>
      <c r="S1106">
        <v>7</v>
      </c>
      <c r="T1106">
        <v>10</v>
      </c>
      <c r="U1106">
        <v>5</v>
      </c>
      <c r="V1106">
        <v>0</v>
      </c>
      <c r="W1106">
        <v>0</v>
      </c>
      <c r="X1106" t="s">
        <v>38</v>
      </c>
      <c r="Y1106">
        <v>0</v>
      </c>
    </row>
    <row r="1107" spans="2:25" x14ac:dyDescent="0.2">
      <c r="B1107">
        <v>3007</v>
      </c>
      <c r="C1107">
        <v>1967</v>
      </c>
      <c r="D1107" t="s">
        <v>23</v>
      </c>
      <c r="E1107" t="s">
        <v>36</v>
      </c>
      <c r="F1107" t="s">
        <v>1350</v>
      </c>
      <c r="H1107">
        <v>1</v>
      </c>
      <c r="I1107">
        <v>1</v>
      </c>
      <c r="J1107" s="61">
        <v>41009</v>
      </c>
      <c r="K1107">
        <v>49</v>
      </c>
      <c r="L1107">
        <v>27</v>
      </c>
      <c r="M1107">
        <v>2</v>
      </c>
      <c r="N1107">
        <v>10</v>
      </c>
      <c r="O1107">
        <v>0</v>
      </c>
      <c r="P1107">
        <v>0</v>
      </c>
      <c r="Q1107">
        <v>1</v>
      </c>
      <c r="R1107">
        <v>2</v>
      </c>
      <c r="S1107">
        <v>1</v>
      </c>
      <c r="T1107">
        <v>3</v>
      </c>
      <c r="U1107">
        <v>8</v>
      </c>
      <c r="V1107">
        <v>0</v>
      </c>
      <c r="W1107">
        <v>0</v>
      </c>
      <c r="X1107" t="s">
        <v>50</v>
      </c>
      <c r="Y1107">
        <v>0</v>
      </c>
    </row>
    <row r="1108" spans="2:25" x14ac:dyDescent="0.2">
      <c r="B1108">
        <v>5513</v>
      </c>
      <c r="C1108">
        <v>1967</v>
      </c>
      <c r="D1108" t="s">
        <v>23</v>
      </c>
      <c r="E1108" t="s">
        <v>36</v>
      </c>
      <c r="F1108" t="s">
        <v>1350</v>
      </c>
      <c r="H1108">
        <v>1</v>
      </c>
      <c r="I1108">
        <v>1</v>
      </c>
      <c r="J1108" s="61">
        <v>41009</v>
      </c>
      <c r="K1108">
        <v>49</v>
      </c>
      <c r="L1108">
        <v>27</v>
      </c>
      <c r="M1108">
        <v>2</v>
      </c>
      <c r="N1108">
        <v>10</v>
      </c>
      <c r="O1108">
        <v>0</v>
      </c>
      <c r="P1108">
        <v>0</v>
      </c>
      <c r="Q1108">
        <v>1</v>
      </c>
      <c r="R1108">
        <v>2</v>
      </c>
      <c r="S1108">
        <v>1</v>
      </c>
      <c r="T1108">
        <v>3</v>
      </c>
      <c r="U1108">
        <v>8</v>
      </c>
      <c r="V1108">
        <v>0</v>
      </c>
      <c r="W1108">
        <v>0</v>
      </c>
      <c r="X1108" t="s">
        <v>27</v>
      </c>
      <c r="Y1108">
        <v>0</v>
      </c>
    </row>
    <row r="1109" spans="2:25" x14ac:dyDescent="0.2">
      <c r="B1109">
        <v>679</v>
      </c>
      <c r="C1109">
        <v>1958</v>
      </c>
      <c r="D1109" t="s">
        <v>40</v>
      </c>
      <c r="E1109" t="s">
        <v>32</v>
      </c>
      <c r="F1109" t="s">
        <v>1351</v>
      </c>
      <c r="H1109">
        <v>1</v>
      </c>
      <c r="I1109">
        <v>1</v>
      </c>
      <c r="J1109" s="60" t="s">
        <v>782</v>
      </c>
      <c r="K1109">
        <v>49</v>
      </c>
      <c r="L1109">
        <v>13</v>
      </c>
      <c r="M1109">
        <v>4</v>
      </c>
      <c r="N1109">
        <v>20</v>
      </c>
      <c r="O1109">
        <v>0</v>
      </c>
      <c r="P1109">
        <v>0</v>
      </c>
      <c r="Q1109">
        <v>1</v>
      </c>
      <c r="R1109">
        <v>2</v>
      </c>
      <c r="S1109">
        <v>1</v>
      </c>
      <c r="T1109">
        <v>3</v>
      </c>
      <c r="U1109">
        <v>9</v>
      </c>
      <c r="V1109">
        <v>0</v>
      </c>
      <c r="W1109">
        <v>0</v>
      </c>
      <c r="X1109" t="s">
        <v>27</v>
      </c>
      <c r="Y1109">
        <v>0</v>
      </c>
    </row>
    <row r="1110" spans="2:25" x14ac:dyDescent="0.2">
      <c r="B1110">
        <v>8876</v>
      </c>
      <c r="C1110">
        <v>1964</v>
      </c>
      <c r="D1110" t="s">
        <v>40</v>
      </c>
      <c r="E1110" t="s">
        <v>36</v>
      </c>
      <c r="F1110" t="s">
        <v>1352</v>
      </c>
      <c r="H1110">
        <v>1</v>
      </c>
      <c r="I1110">
        <v>1</v>
      </c>
      <c r="J1110" s="61">
        <v>41129</v>
      </c>
      <c r="K1110">
        <v>49</v>
      </c>
      <c r="L1110">
        <v>132</v>
      </c>
      <c r="M1110">
        <v>0</v>
      </c>
      <c r="N1110">
        <v>16</v>
      </c>
      <c r="O1110">
        <v>0</v>
      </c>
      <c r="P1110">
        <v>0</v>
      </c>
      <c r="Q1110">
        <v>4</v>
      </c>
      <c r="R1110">
        <v>5</v>
      </c>
      <c r="S1110">
        <v>3</v>
      </c>
      <c r="T1110">
        <v>4</v>
      </c>
      <c r="U1110">
        <v>9</v>
      </c>
      <c r="V1110">
        <v>0</v>
      </c>
      <c r="W1110">
        <v>0</v>
      </c>
      <c r="X1110" t="s">
        <v>27</v>
      </c>
      <c r="Y1110">
        <v>0</v>
      </c>
    </row>
    <row r="1111" spans="2:25" x14ac:dyDescent="0.2">
      <c r="B1111">
        <v>10827</v>
      </c>
      <c r="C1111">
        <v>1968</v>
      </c>
      <c r="D1111" t="s">
        <v>40</v>
      </c>
      <c r="E1111" t="s">
        <v>32</v>
      </c>
      <c r="F1111" t="s">
        <v>1353</v>
      </c>
      <c r="H1111">
        <v>1</v>
      </c>
      <c r="I1111">
        <v>1</v>
      </c>
      <c r="J1111" s="61">
        <v>41098</v>
      </c>
      <c r="K1111">
        <v>49</v>
      </c>
      <c r="L1111">
        <v>88</v>
      </c>
      <c r="M1111">
        <v>3</v>
      </c>
      <c r="N1111">
        <v>21</v>
      </c>
      <c r="O1111">
        <v>4</v>
      </c>
      <c r="P1111">
        <v>1</v>
      </c>
      <c r="Q1111">
        <v>29</v>
      </c>
      <c r="R1111">
        <v>4</v>
      </c>
      <c r="S1111">
        <v>3</v>
      </c>
      <c r="T1111">
        <v>4</v>
      </c>
      <c r="U1111">
        <v>9</v>
      </c>
      <c r="V1111">
        <v>0</v>
      </c>
      <c r="W1111">
        <v>0</v>
      </c>
      <c r="X1111" t="s">
        <v>38</v>
      </c>
      <c r="Y1111">
        <v>0</v>
      </c>
    </row>
    <row r="1112" spans="2:25" x14ac:dyDescent="0.2">
      <c r="B1112">
        <v>7300</v>
      </c>
      <c r="C1112">
        <v>1953</v>
      </c>
      <c r="D1112" t="s">
        <v>23</v>
      </c>
      <c r="E1112" t="s">
        <v>24</v>
      </c>
      <c r="F1112" t="s">
        <v>1354</v>
      </c>
      <c r="H1112">
        <v>0</v>
      </c>
      <c r="I1112">
        <v>1</v>
      </c>
      <c r="J1112" s="60" t="s">
        <v>80</v>
      </c>
      <c r="K1112">
        <v>50</v>
      </c>
      <c r="L1112">
        <v>448</v>
      </c>
      <c r="M1112">
        <v>4</v>
      </c>
      <c r="N1112">
        <v>34</v>
      </c>
      <c r="O1112">
        <v>6</v>
      </c>
      <c r="P1112">
        <v>4</v>
      </c>
      <c r="Q1112">
        <v>39</v>
      </c>
      <c r="R1112">
        <v>3</v>
      </c>
      <c r="S1112">
        <v>8</v>
      </c>
      <c r="T1112">
        <v>7</v>
      </c>
      <c r="U1112">
        <v>5</v>
      </c>
      <c r="V1112">
        <v>0</v>
      </c>
      <c r="W1112">
        <v>0</v>
      </c>
      <c r="X1112" t="s">
        <v>50</v>
      </c>
      <c r="Y1112">
        <v>1</v>
      </c>
    </row>
    <row r="1113" spans="2:25" x14ac:dyDescent="0.2">
      <c r="B1113">
        <v>4268</v>
      </c>
      <c r="C1113">
        <v>1960</v>
      </c>
      <c r="D1113" t="s">
        <v>23</v>
      </c>
      <c r="E1113" t="s">
        <v>32</v>
      </c>
      <c r="F1113" t="s">
        <v>1355</v>
      </c>
      <c r="H1113">
        <v>0</v>
      </c>
      <c r="I1113">
        <v>1</v>
      </c>
      <c r="J1113" s="61">
        <v>41888</v>
      </c>
      <c r="K1113">
        <v>50</v>
      </c>
      <c r="L1113">
        <v>129</v>
      </c>
      <c r="M1113">
        <v>0</v>
      </c>
      <c r="N1113">
        <v>21</v>
      </c>
      <c r="O1113">
        <v>0</v>
      </c>
      <c r="P1113">
        <v>1</v>
      </c>
      <c r="Q1113">
        <v>7</v>
      </c>
      <c r="R1113">
        <v>1</v>
      </c>
      <c r="S1113">
        <v>3</v>
      </c>
      <c r="T1113">
        <v>4</v>
      </c>
      <c r="U1113">
        <v>4</v>
      </c>
      <c r="V1113">
        <v>0</v>
      </c>
      <c r="W1113">
        <v>0</v>
      </c>
      <c r="X1113" t="s">
        <v>35</v>
      </c>
      <c r="Y1113">
        <v>0</v>
      </c>
    </row>
    <row r="1114" spans="2:25" x14ac:dyDescent="0.2">
      <c r="B1114">
        <v>4603</v>
      </c>
      <c r="C1114">
        <v>1961</v>
      </c>
      <c r="D1114" t="s">
        <v>40</v>
      </c>
      <c r="E1114" t="s">
        <v>32</v>
      </c>
      <c r="F1114" t="s">
        <v>1356</v>
      </c>
      <c r="H1114">
        <v>0</v>
      </c>
      <c r="I1114">
        <v>1</v>
      </c>
      <c r="J1114" s="60" t="s">
        <v>1357</v>
      </c>
      <c r="K1114">
        <v>50</v>
      </c>
      <c r="L1114">
        <v>371</v>
      </c>
      <c r="M1114">
        <v>32</v>
      </c>
      <c r="N1114">
        <v>189</v>
      </c>
      <c r="O1114">
        <v>0</v>
      </c>
      <c r="P1114">
        <v>58</v>
      </c>
      <c r="Q1114">
        <v>6</v>
      </c>
      <c r="R1114">
        <v>2</v>
      </c>
      <c r="S1114">
        <v>5</v>
      </c>
      <c r="T1114">
        <v>10</v>
      </c>
      <c r="U1114">
        <v>4</v>
      </c>
      <c r="V1114">
        <v>0</v>
      </c>
      <c r="W1114">
        <v>0</v>
      </c>
      <c r="X1114" t="s">
        <v>27</v>
      </c>
      <c r="Y1114">
        <v>0</v>
      </c>
    </row>
    <row r="1115" spans="2:25" x14ac:dyDescent="0.2">
      <c r="B1115">
        <v>8659</v>
      </c>
      <c r="C1115">
        <v>1953</v>
      </c>
      <c r="D1115" t="s">
        <v>40</v>
      </c>
      <c r="E1115" t="s">
        <v>36</v>
      </c>
      <c r="F1115" t="s">
        <v>1358</v>
      </c>
      <c r="H1115">
        <v>0</v>
      </c>
      <c r="I1115">
        <v>1</v>
      </c>
      <c r="J1115" s="60" t="s">
        <v>1359</v>
      </c>
      <c r="K1115">
        <v>50</v>
      </c>
      <c r="L1115">
        <v>750</v>
      </c>
      <c r="M1115">
        <v>71</v>
      </c>
      <c r="N1115">
        <v>174</v>
      </c>
      <c r="O1115">
        <v>13</v>
      </c>
      <c r="P1115">
        <v>10</v>
      </c>
      <c r="Q1115">
        <v>20</v>
      </c>
      <c r="R1115">
        <v>2</v>
      </c>
      <c r="S1115">
        <v>6</v>
      </c>
      <c r="T1115">
        <v>11</v>
      </c>
      <c r="U1115">
        <v>2</v>
      </c>
      <c r="V1115">
        <v>0</v>
      </c>
      <c r="W1115">
        <v>0</v>
      </c>
      <c r="X1115" t="s">
        <v>46</v>
      </c>
      <c r="Y1115">
        <v>0</v>
      </c>
    </row>
    <row r="1116" spans="2:25" x14ac:dyDescent="0.2">
      <c r="B1116">
        <v>10708</v>
      </c>
      <c r="C1116">
        <v>1979</v>
      </c>
      <c r="D1116" t="s">
        <v>43</v>
      </c>
      <c r="E1116" t="s">
        <v>28</v>
      </c>
      <c r="F1116" t="s">
        <v>1360</v>
      </c>
      <c r="H1116">
        <v>1</v>
      </c>
      <c r="I1116">
        <v>0</v>
      </c>
      <c r="J1116" s="60" t="s">
        <v>1361</v>
      </c>
      <c r="K1116">
        <v>50</v>
      </c>
      <c r="L1116">
        <v>10</v>
      </c>
      <c r="M1116">
        <v>6</v>
      </c>
      <c r="N1116">
        <v>11</v>
      </c>
      <c r="O1116">
        <v>0</v>
      </c>
      <c r="P1116">
        <v>4</v>
      </c>
      <c r="Q1116">
        <v>2</v>
      </c>
      <c r="R1116">
        <v>1</v>
      </c>
      <c r="S1116">
        <v>1</v>
      </c>
      <c r="T1116">
        <v>3</v>
      </c>
      <c r="U1116">
        <v>7</v>
      </c>
      <c r="V1116">
        <v>0</v>
      </c>
      <c r="W1116">
        <v>0</v>
      </c>
      <c r="X1116" t="s">
        <v>27</v>
      </c>
      <c r="Y1116">
        <v>0</v>
      </c>
    </row>
    <row r="1117" spans="2:25" x14ac:dyDescent="0.2">
      <c r="B1117">
        <v>1176</v>
      </c>
      <c r="C1117">
        <v>1974</v>
      </c>
      <c r="D1117" t="s">
        <v>23</v>
      </c>
      <c r="E1117" t="s">
        <v>32</v>
      </c>
      <c r="F1117" t="s">
        <v>1362</v>
      </c>
      <c r="H1117">
        <v>1</v>
      </c>
      <c r="I1117">
        <v>0</v>
      </c>
      <c r="J1117" s="60" t="s">
        <v>1030</v>
      </c>
      <c r="K1117">
        <v>50</v>
      </c>
      <c r="L1117">
        <v>2</v>
      </c>
      <c r="M1117">
        <v>6</v>
      </c>
      <c r="N1117">
        <v>4</v>
      </c>
      <c r="O1117">
        <v>3</v>
      </c>
      <c r="P1117">
        <v>1</v>
      </c>
      <c r="Q1117">
        <v>9</v>
      </c>
      <c r="R1117">
        <v>1</v>
      </c>
      <c r="S1117">
        <v>1</v>
      </c>
      <c r="T1117">
        <v>2</v>
      </c>
      <c r="U1117">
        <v>8</v>
      </c>
      <c r="V1117">
        <v>0</v>
      </c>
      <c r="W1117">
        <v>0</v>
      </c>
      <c r="X1117" t="s">
        <v>27</v>
      </c>
      <c r="Y1117">
        <v>0</v>
      </c>
    </row>
    <row r="1118" spans="2:25" x14ac:dyDescent="0.2">
      <c r="B1118">
        <v>10380</v>
      </c>
      <c r="C1118">
        <v>1973</v>
      </c>
      <c r="D1118" t="s">
        <v>53</v>
      </c>
      <c r="E1118" t="s">
        <v>32</v>
      </c>
      <c r="F1118" t="s">
        <v>1363</v>
      </c>
      <c r="H1118">
        <v>1</v>
      </c>
      <c r="I1118">
        <v>0</v>
      </c>
      <c r="J1118" s="60" t="s">
        <v>130</v>
      </c>
      <c r="K1118">
        <v>50</v>
      </c>
      <c r="L1118">
        <v>40</v>
      </c>
      <c r="M1118">
        <v>1</v>
      </c>
      <c r="N1118">
        <v>40</v>
      </c>
      <c r="O1118">
        <v>4</v>
      </c>
      <c r="P1118">
        <v>3</v>
      </c>
      <c r="Q1118">
        <v>18</v>
      </c>
      <c r="R1118">
        <v>1</v>
      </c>
      <c r="S1118">
        <v>3</v>
      </c>
      <c r="T1118">
        <v>3</v>
      </c>
      <c r="U1118">
        <v>8</v>
      </c>
      <c r="V1118">
        <v>0</v>
      </c>
      <c r="W1118">
        <v>0</v>
      </c>
      <c r="X1118" t="s">
        <v>50</v>
      </c>
      <c r="Y1118">
        <v>0</v>
      </c>
    </row>
    <row r="1119" spans="2:25" x14ac:dyDescent="0.2">
      <c r="B1119">
        <v>7037</v>
      </c>
      <c r="C1119">
        <v>1975</v>
      </c>
      <c r="D1119" t="s">
        <v>40</v>
      </c>
      <c r="E1119" t="s">
        <v>32</v>
      </c>
      <c r="F1119" t="s">
        <v>1364</v>
      </c>
      <c r="H1119">
        <v>1</v>
      </c>
      <c r="I1119">
        <v>0</v>
      </c>
      <c r="J1119" s="61">
        <v>41586</v>
      </c>
      <c r="K1119">
        <v>50</v>
      </c>
      <c r="L1119">
        <v>194</v>
      </c>
      <c r="M1119">
        <v>55</v>
      </c>
      <c r="N1119">
        <v>134</v>
      </c>
      <c r="O1119">
        <v>15</v>
      </c>
      <c r="P1119">
        <v>0</v>
      </c>
      <c r="Q1119">
        <v>3</v>
      </c>
      <c r="R1119">
        <v>3</v>
      </c>
      <c r="S1119">
        <v>4</v>
      </c>
      <c r="T1119">
        <v>8</v>
      </c>
      <c r="U1119">
        <v>6</v>
      </c>
      <c r="V1119">
        <v>0</v>
      </c>
      <c r="W1119">
        <v>0</v>
      </c>
      <c r="X1119" t="s">
        <v>67</v>
      </c>
      <c r="Y1119">
        <v>0</v>
      </c>
    </row>
    <row r="1120" spans="2:25" x14ac:dyDescent="0.2">
      <c r="B1120">
        <v>11096</v>
      </c>
      <c r="C1120">
        <v>1953</v>
      </c>
      <c r="D1120" t="s">
        <v>43</v>
      </c>
      <c r="E1120" t="s">
        <v>36</v>
      </c>
      <c r="F1120" t="s">
        <v>1365</v>
      </c>
      <c r="H1120">
        <v>0</v>
      </c>
      <c r="I1120">
        <v>1</v>
      </c>
      <c r="J1120" s="61">
        <v>41494</v>
      </c>
      <c r="K1120">
        <v>50</v>
      </c>
      <c r="L1120">
        <v>99</v>
      </c>
      <c r="M1120">
        <v>4</v>
      </c>
      <c r="N1120">
        <v>32</v>
      </c>
      <c r="O1120">
        <v>37</v>
      </c>
      <c r="P1120">
        <v>54</v>
      </c>
      <c r="Q1120">
        <v>6</v>
      </c>
      <c r="R1120">
        <v>2</v>
      </c>
      <c r="S1120">
        <v>2</v>
      </c>
      <c r="T1120">
        <v>7</v>
      </c>
      <c r="U1120">
        <v>2</v>
      </c>
      <c r="V1120">
        <v>0</v>
      </c>
      <c r="W1120">
        <v>0</v>
      </c>
      <c r="X1120" t="s">
        <v>27</v>
      </c>
      <c r="Y1120">
        <v>0</v>
      </c>
    </row>
    <row r="1121" spans="2:25" x14ac:dyDescent="0.2">
      <c r="B1121">
        <v>6374</v>
      </c>
      <c r="C1121">
        <v>1955</v>
      </c>
      <c r="D1121" t="s">
        <v>40</v>
      </c>
      <c r="E1121" t="s">
        <v>32</v>
      </c>
      <c r="F1121" t="s">
        <v>1366</v>
      </c>
      <c r="H1121">
        <v>0</v>
      </c>
      <c r="I1121">
        <v>1</v>
      </c>
      <c r="J1121" s="60" t="s">
        <v>308</v>
      </c>
      <c r="K1121">
        <v>50</v>
      </c>
      <c r="L1121">
        <v>223</v>
      </c>
      <c r="M1121">
        <v>2</v>
      </c>
      <c r="N1121">
        <v>31</v>
      </c>
      <c r="O1121">
        <v>0</v>
      </c>
      <c r="P1121">
        <v>2</v>
      </c>
      <c r="Q1121">
        <v>39</v>
      </c>
      <c r="R1121">
        <v>5</v>
      </c>
      <c r="S1121">
        <v>5</v>
      </c>
      <c r="T1121">
        <v>4</v>
      </c>
      <c r="U1121">
        <v>8</v>
      </c>
      <c r="V1121">
        <v>0</v>
      </c>
      <c r="W1121">
        <v>0</v>
      </c>
      <c r="X1121" t="s">
        <v>27</v>
      </c>
      <c r="Y1121">
        <v>0</v>
      </c>
    </row>
    <row r="1122" spans="2:25" x14ac:dyDescent="0.2">
      <c r="B1122">
        <v>5552</v>
      </c>
      <c r="C1122">
        <v>1964</v>
      </c>
      <c r="D1122" t="s">
        <v>53</v>
      </c>
      <c r="E1122" t="s">
        <v>24</v>
      </c>
      <c r="F1122" t="s">
        <v>1367</v>
      </c>
      <c r="H1122">
        <v>1</v>
      </c>
      <c r="I1122">
        <v>1</v>
      </c>
      <c r="J1122" s="60" t="s">
        <v>1368</v>
      </c>
      <c r="K1122">
        <v>50</v>
      </c>
      <c r="L1122">
        <v>81</v>
      </c>
      <c r="M1122">
        <v>18</v>
      </c>
      <c r="N1122">
        <v>113</v>
      </c>
      <c r="O1122">
        <v>47</v>
      </c>
      <c r="P1122">
        <v>13</v>
      </c>
      <c r="Q1122">
        <v>21</v>
      </c>
      <c r="R1122">
        <v>6</v>
      </c>
      <c r="S1122">
        <v>4</v>
      </c>
      <c r="T1122">
        <v>5</v>
      </c>
      <c r="U1122">
        <v>6</v>
      </c>
      <c r="V1122">
        <v>0</v>
      </c>
      <c r="W1122">
        <v>0</v>
      </c>
      <c r="X1122" t="s">
        <v>67</v>
      </c>
      <c r="Y1122">
        <v>0</v>
      </c>
    </row>
    <row r="1123" spans="2:25" x14ac:dyDescent="0.2">
      <c r="B1123">
        <v>2245</v>
      </c>
      <c r="C1123">
        <v>1970</v>
      </c>
      <c r="D1123" t="s">
        <v>53</v>
      </c>
      <c r="E1123" t="s">
        <v>32</v>
      </c>
      <c r="F1123" t="s">
        <v>1369</v>
      </c>
      <c r="H1123">
        <v>1</v>
      </c>
      <c r="I1123">
        <v>1</v>
      </c>
      <c r="J1123" s="60" t="s">
        <v>470</v>
      </c>
      <c r="K1123">
        <v>50</v>
      </c>
      <c r="L1123">
        <v>57</v>
      </c>
      <c r="M1123">
        <v>2</v>
      </c>
      <c r="N1123">
        <v>51</v>
      </c>
      <c r="O1123">
        <v>4</v>
      </c>
      <c r="P1123">
        <v>2</v>
      </c>
      <c r="Q1123">
        <v>23</v>
      </c>
      <c r="R1123">
        <v>3</v>
      </c>
      <c r="S1123">
        <v>2</v>
      </c>
      <c r="T1123">
        <v>4</v>
      </c>
      <c r="U1123">
        <v>6</v>
      </c>
      <c r="V1123">
        <v>0</v>
      </c>
      <c r="W1123">
        <v>0</v>
      </c>
      <c r="X1123" t="s">
        <v>27</v>
      </c>
      <c r="Y1123">
        <v>0</v>
      </c>
    </row>
    <row r="1124" spans="2:25" x14ac:dyDescent="0.2">
      <c r="B1124">
        <v>6200</v>
      </c>
      <c r="C1124">
        <v>1952</v>
      </c>
      <c r="D1124" t="s">
        <v>23</v>
      </c>
      <c r="E1124" t="s">
        <v>32</v>
      </c>
      <c r="F1124" t="s">
        <v>1370</v>
      </c>
      <c r="H1124">
        <v>0</v>
      </c>
      <c r="I1124">
        <v>1</v>
      </c>
      <c r="J1124" s="61">
        <v>41490</v>
      </c>
      <c r="K1124">
        <v>50</v>
      </c>
      <c r="L1124">
        <v>340</v>
      </c>
      <c r="M1124">
        <v>108</v>
      </c>
      <c r="N1124">
        <v>185</v>
      </c>
      <c r="O1124">
        <v>130</v>
      </c>
      <c r="P1124">
        <v>38</v>
      </c>
      <c r="Q1124">
        <v>100</v>
      </c>
      <c r="R1124">
        <v>2</v>
      </c>
      <c r="S1124">
        <v>6</v>
      </c>
      <c r="T1124">
        <v>9</v>
      </c>
      <c r="U1124">
        <v>3</v>
      </c>
      <c r="V1124">
        <v>0</v>
      </c>
      <c r="W1124">
        <v>0</v>
      </c>
      <c r="X1124" t="s">
        <v>27</v>
      </c>
      <c r="Y1124">
        <v>0</v>
      </c>
    </row>
    <row r="1125" spans="2:25" x14ac:dyDescent="0.2">
      <c r="B1125">
        <v>9904</v>
      </c>
      <c r="C1125">
        <v>1957</v>
      </c>
      <c r="D1125" t="s">
        <v>23</v>
      </c>
      <c r="E1125" t="s">
        <v>32</v>
      </c>
      <c r="F1125" t="s">
        <v>1371</v>
      </c>
      <c r="H1125">
        <v>0</v>
      </c>
      <c r="I1125">
        <v>1</v>
      </c>
      <c r="J1125" s="60" t="s">
        <v>626</v>
      </c>
      <c r="K1125">
        <v>50</v>
      </c>
      <c r="L1125">
        <v>336</v>
      </c>
      <c r="M1125">
        <v>123</v>
      </c>
      <c r="N1125">
        <v>274</v>
      </c>
      <c r="O1125">
        <v>46</v>
      </c>
      <c r="P1125">
        <v>123</v>
      </c>
      <c r="Q1125">
        <v>141</v>
      </c>
      <c r="R1125">
        <v>5</v>
      </c>
      <c r="S1125">
        <v>6</v>
      </c>
      <c r="T1125">
        <v>12</v>
      </c>
      <c r="U1125">
        <v>3</v>
      </c>
      <c r="V1125">
        <v>0</v>
      </c>
      <c r="W1125">
        <v>0</v>
      </c>
      <c r="X1125" t="s">
        <v>31</v>
      </c>
      <c r="Y1125">
        <v>0</v>
      </c>
    </row>
    <row r="1126" spans="2:25" x14ac:dyDescent="0.2">
      <c r="B1126">
        <v>10031</v>
      </c>
      <c r="C1126">
        <v>1977</v>
      </c>
      <c r="D1126" t="s">
        <v>40</v>
      </c>
      <c r="E1126" t="s">
        <v>32</v>
      </c>
      <c r="F1126" t="s">
        <v>1372</v>
      </c>
      <c r="H1126">
        <v>1</v>
      </c>
      <c r="I1126">
        <v>1</v>
      </c>
      <c r="J1126" s="61">
        <v>41549</v>
      </c>
      <c r="K1126">
        <v>50</v>
      </c>
      <c r="L1126">
        <v>20</v>
      </c>
      <c r="M1126">
        <v>2</v>
      </c>
      <c r="N1126">
        <v>23</v>
      </c>
      <c r="O1126">
        <v>3</v>
      </c>
      <c r="P1126">
        <v>1</v>
      </c>
      <c r="Q1126">
        <v>4</v>
      </c>
      <c r="R1126">
        <v>5</v>
      </c>
      <c r="S1126">
        <v>3</v>
      </c>
      <c r="T1126">
        <v>4</v>
      </c>
      <c r="U1126">
        <v>8</v>
      </c>
      <c r="V1126">
        <v>0</v>
      </c>
      <c r="W1126">
        <v>0</v>
      </c>
      <c r="X1126" t="s">
        <v>67</v>
      </c>
      <c r="Y1126">
        <v>0</v>
      </c>
    </row>
    <row r="1127" spans="2:25" x14ac:dyDescent="0.2">
      <c r="B1127">
        <v>6642</v>
      </c>
      <c r="C1127">
        <v>1962</v>
      </c>
      <c r="D1127" t="s">
        <v>23</v>
      </c>
      <c r="E1127" t="s">
        <v>24</v>
      </c>
      <c r="F1127" t="s">
        <v>1373</v>
      </c>
      <c r="H1127">
        <v>2</v>
      </c>
      <c r="I1127">
        <v>1</v>
      </c>
      <c r="J1127" s="60" t="s">
        <v>1344</v>
      </c>
      <c r="K1127">
        <v>50</v>
      </c>
      <c r="L1127">
        <v>30</v>
      </c>
      <c r="M1127">
        <v>5</v>
      </c>
      <c r="N1127">
        <v>22</v>
      </c>
      <c r="O1127">
        <v>8</v>
      </c>
      <c r="P1127">
        <v>9</v>
      </c>
      <c r="Q1127">
        <v>28</v>
      </c>
      <c r="R1127">
        <v>4</v>
      </c>
      <c r="S1127">
        <v>2</v>
      </c>
      <c r="T1127">
        <v>4</v>
      </c>
      <c r="U1127">
        <v>6</v>
      </c>
      <c r="V1127">
        <v>0</v>
      </c>
      <c r="W1127">
        <v>0</v>
      </c>
      <c r="X1127" t="s">
        <v>67</v>
      </c>
      <c r="Y1127">
        <v>0</v>
      </c>
    </row>
    <row r="1128" spans="2:25" x14ac:dyDescent="0.2">
      <c r="B1128">
        <v>10882</v>
      </c>
      <c r="C1128">
        <v>1977</v>
      </c>
      <c r="D1128" t="s">
        <v>23</v>
      </c>
      <c r="E1128" t="s">
        <v>32</v>
      </c>
      <c r="F1128" t="s">
        <v>1374</v>
      </c>
      <c r="H1128">
        <v>0</v>
      </c>
      <c r="I1128">
        <v>1</v>
      </c>
      <c r="J1128" s="61">
        <v>41163</v>
      </c>
      <c r="K1128">
        <v>50</v>
      </c>
      <c r="L1128">
        <v>407</v>
      </c>
      <c r="M1128">
        <v>53</v>
      </c>
      <c r="N1128">
        <v>221</v>
      </c>
      <c r="O1128">
        <v>58</v>
      </c>
      <c r="P1128">
        <v>150</v>
      </c>
      <c r="Q1128">
        <v>26</v>
      </c>
      <c r="R1128">
        <v>4</v>
      </c>
      <c r="S1128">
        <v>4</v>
      </c>
      <c r="T1128">
        <v>6</v>
      </c>
      <c r="U1128">
        <v>4</v>
      </c>
      <c r="V1128">
        <v>0</v>
      </c>
      <c r="W1128">
        <v>0</v>
      </c>
      <c r="X1128" t="s">
        <v>27</v>
      </c>
      <c r="Y1128">
        <v>0</v>
      </c>
    </row>
    <row r="1129" spans="2:25" x14ac:dyDescent="0.2">
      <c r="B1129">
        <v>5636</v>
      </c>
      <c r="C1129">
        <v>1964</v>
      </c>
      <c r="D1129" t="s">
        <v>23</v>
      </c>
      <c r="E1129" t="s">
        <v>28</v>
      </c>
      <c r="F1129" t="s">
        <v>1375</v>
      </c>
      <c r="H1129">
        <v>0</v>
      </c>
      <c r="I1129">
        <v>0</v>
      </c>
      <c r="J1129" s="61">
        <v>41163</v>
      </c>
      <c r="K1129">
        <v>50</v>
      </c>
      <c r="L1129">
        <v>51</v>
      </c>
      <c r="M1129">
        <v>4</v>
      </c>
      <c r="N1129">
        <v>50</v>
      </c>
      <c r="O1129">
        <v>12</v>
      </c>
      <c r="P1129">
        <v>1</v>
      </c>
      <c r="Q1129">
        <v>49</v>
      </c>
      <c r="R1129">
        <v>1</v>
      </c>
      <c r="S1129">
        <v>4</v>
      </c>
      <c r="T1129">
        <v>3</v>
      </c>
      <c r="U1129">
        <v>8</v>
      </c>
      <c r="V1129">
        <v>1</v>
      </c>
      <c r="W1129">
        <v>0</v>
      </c>
      <c r="X1129" t="s">
        <v>50</v>
      </c>
      <c r="Y1129">
        <v>0</v>
      </c>
    </row>
    <row r="1130" spans="2:25" x14ac:dyDescent="0.2">
      <c r="B1130">
        <v>8692</v>
      </c>
      <c r="C1130">
        <v>1953</v>
      </c>
      <c r="D1130" t="s">
        <v>23</v>
      </c>
      <c r="E1130" t="s">
        <v>36</v>
      </c>
      <c r="F1130" t="s">
        <v>1376</v>
      </c>
      <c r="H1130">
        <v>1</v>
      </c>
      <c r="I1130">
        <v>1</v>
      </c>
      <c r="J1130" s="61">
        <v>41252</v>
      </c>
      <c r="K1130">
        <v>50</v>
      </c>
      <c r="L1130">
        <v>90</v>
      </c>
      <c r="M1130">
        <v>17</v>
      </c>
      <c r="N1130">
        <v>97</v>
      </c>
      <c r="O1130">
        <v>15</v>
      </c>
      <c r="P1130">
        <v>6</v>
      </c>
      <c r="Q1130">
        <v>15</v>
      </c>
      <c r="R1130">
        <v>6</v>
      </c>
      <c r="S1130">
        <v>4</v>
      </c>
      <c r="T1130">
        <v>5</v>
      </c>
      <c r="U1130">
        <v>8</v>
      </c>
      <c r="V1130">
        <v>0</v>
      </c>
      <c r="W1130">
        <v>0</v>
      </c>
      <c r="X1130" t="s">
        <v>27</v>
      </c>
      <c r="Y1130">
        <v>0</v>
      </c>
    </row>
    <row r="1131" spans="2:25" x14ac:dyDescent="0.2">
      <c r="B1131">
        <v>8091</v>
      </c>
      <c r="C1131">
        <v>1957</v>
      </c>
      <c r="D1131" t="s">
        <v>23</v>
      </c>
      <c r="E1131" t="s">
        <v>32</v>
      </c>
      <c r="F1131" t="s">
        <v>1377</v>
      </c>
      <c r="H1131">
        <v>0</v>
      </c>
      <c r="I1131">
        <v>1</v>
      </c>
      <c r="J1131" s="61">
        <v>40948</v>
      </c>
      <c r="K1131">
        <v>50</v>
      </c>
      <c r="L1131">
        <v>423</v>
      </c>
      <c r="M1131">
        <v>184</v>
      </c>
      <c r="N1131">
        <v>368</v>
      </c>
      <c r="O1131">
        <v>13</v>
      </c>
      <c r="P1131">
        <v>97</v>
      </c>
      <c r="Q1131">
        <v>21</v>
      </c>
      <c r="R1131">
        <v>1</v>
      </c>
      <c r="S1131">
        <v>6</v>
      </c>
      <c r="T1131">
        <v>6</v>
      </c>
      <c r="U1131">
        <v>5</v>
      </c>
      <c r="V1131">
        <v>0</v>
      </c>
      <c r="W1131">
        <v>0</v>
      </c>
      <c r="X1131" t="s">
        <v>50</v>
      </c>
      <c r="Y1131">
        <v>0</v>
      </c>
    </row>
    <row r="1132" spans="2:25" x14ac:dyDescent="0.2">
      <c r="B1132">
        <v>8080</v>
      </c>
      <c r="C1132">
        <v>1987</v>
      </c>
      <c r="D1132" t="s">
        <v>23</v>
      </c>
      <c r="E1132" t="s">
        <v>28</v>
      </c>
      <c r="F1132" t="s">
        <v>1378</v>
      </c>
      <c r="H1132">
        <v>0</v>
      </c>
      <c r="I1132">
        <v>0</v>
      </c>
      <c r="J1132" s="60" t="s">
        <v>275</v>
      </c>
      <c r="K1132">
        <v>50</v>
      </c>
      <c r="L1132">
        <v>5</v>
      </c>
      <c r="M1132">
        <v>1</v>
      </c>
      <c r="N1132">
        <v>6</v>
      </c>
      <c r="O1132">
        <v>3</v>
      </c>
      <c r="P1132">
        <v>4</v>
      </c>
      <c r="Q1132">
        <v>3</v>
      </c>
      <c r="R1132">
        <v>1</v>
      </c>
      <c r="S1132">
        <v>0</v>
      </c>
      <c r="T1132">
        <v>3</v>
      </c>
      <c r="U1132">
        <v>4</v>
      </c>
      <c r="V1132">
        <v>0</v>
      </c>
      <c r="W1132">
        <v>0</v>
      </c>
      <c r="X1132" t="s">
        <v>50</v>
      </c>
      <c r="Y1132">
        <v>0</v>
      </c>
    </row>
    <row r="1133" spans="2:25" x14ac:dyDescent="0.2">
      <c r="B1133">
        <v>8370</v>
      </c>
      <c r="C1133">
        <v>1977</v>
      </c>
      <c r="D1133" t="s">
        <v>43</v>
      </c>
      <c r="E1133" t="s">
        <v>36</v>
      </c>
      <c r="F1133" t="s">
        <v>1379</v>
      </c>
      <c r="H1133">
        <v>0</v>
      </c>
      <c r="I1133">
        <v>1</v>
      </c>
      <c r="J1133" s="61">
        <v>40947</v>
      </c>
      <c r="K1133">
        <v>50</v>
      </c>
      <c r="L1133">
        <v>378</v>
      </c>
      <c r="M1133">
        <v>97</v>
      </c>
      <c r="N1133">
        <v>259</v>
      </c>
      <c r="O1133">
        <v>197</v>
      </c>
      <c r="P1133">
        <v>194</v>
      </c>
      <c r="Q1133">
        <v>34</v>
      </c>
      <c r="R1133">
        <v>2</v>
      </c>
      <c r="S1133">
        <v>7</v>
      </c>
      <c r="T1133">
        <v>6</v>
      </c>
      <c r="U1133">
        <v>4</v>
      </c>
      <c r="V1133">
        <v>0</v>
      </c>
      <c r="W1133">
        <v>0</v>
      </c>
      <c r="X1133" t="s">
        <v>31</v>
      </c>
      <c r="Y1133">
        <v>0</v>
      </c>
    </row>
    <row r="1134" spans="2:25" x14ac:dyDescent="0.2">
      <c r="B1134">
        <v>4550</v>
      </c>
      <c r="C1134">
        <v>1967</v>
      </c>
      <c r="D1134" t="s">
        <v>53</v>
      </c>
      <c r="E1134" t="s">
        <v>36</v>
      </c>
      <c r="F1134" t="s">
        <v>1380</v>
      </c>
      <c r="H1134">
        <v>0</v>
      </c>
      <c r="I1134">
        <v>1</v>
      </c>
      <c r="J1134" s="60" t="s">
        <v>1381</v>
      </c>
      <c r="K1134">
        <v>51</v>
      </c>
      <c r="L1134">
        <v>61</v>
      </c>
      <c r="M1134">
        <v>0</v>
      </c>
      <c r="N1134">
        <v>3</v>
      </c>
      <c r="O1134">
        <v>0</v>
      </c>
      <c r="P1134">
        <v>0</v>
      </c>
      <c r="Q1134">
        <v>7</v>
      </c>
      <c r="R1134">
        <v>1</v>
      </c>
      <c r="S1134">
        <v>1</v>
      </c>
      <c r="T1134">
        <v>3</v>
      </c>
      <c r="U1134">
        <v>5</v>
      </c>
      <c r="V1134">
        <v>0</v>
      </c>
      <c r="W1134">
        <v>0</v>
      </c>
      <c r="X1134" t="s">
        <v>27</v>
      </c>
      <c r="Y1134">
        <v>0</v>
      </c>
    </row>
    <row r="1135" spans="2:25" x14ac:dyDescent="0.2">
      <c r="B1135">
        <v>3381</v>
      </c>
      <c r="C1135">
        <v>1954</v>
      </c>
      <c r="D1135" t="s">
        <v>53</v>
      </c>
      <c r="E1135" t="s">
        <v>32</v>
      </c>
      <c r="F1135" t="s">
        <v>1382</v>
      </c>
      <c r="H1135">
        <v>1</v>
      </c>
      <c r="I1135">
        <v>1</v>
      </c>
      <c r="J1135" s="61">
        <v>41857</v>
      </c>
      <c r="K1135">
        <v>51</v>
      </c>
      <c r="L1135">
        <v>70</v>
      </c>
      <c r="M1135">
        <v>0</v>
      </c>
      <c r="N1135">
        <v>16</v>
      </c>
      <c r="O1135">
        <v>0</v>
      </c>
      <c r="P1135">
        <v>0</v>
      </c>
      <c r="Q1135">
        <v>4</v>
      </c>
      <c r="R1135">
        <v>2</v>
      </c>
      <c r="S1135">
        <v>2</v>
      </c>
      <c r="T1135">
        <v>4</v>
      </c>
      <c r="U1135">
        <v>6</v>
      </c>
      <c r="V1135">
        <v>0</v>
      </c>
      <c r="W1135">
        <v>0</v>
      </c>
      <c r="X1135" t="s">
        <v>31</v>
      </c>
      <c r="Y1135">
        <v>0</v>
      </c>
    </row>
    <row r="1136" spans="2:25" x14ac:dyDescent="0.2">
      <c r="B1136">
        <v>10556</v>
      </c>
      <c r="C1136">
        <v>1960</v>
      </c>
      <c r="D1136" t="s">
        <v>23</v>
      </c>
      <c r="E1136" t="s">
        <v>32</v>
      </c>
      <c r="F1136" t="s">
        <v>1383</v>
      </c>
      <c r="H1136">
        <v>0</v>
      </c>
      <c r="I1136">
        <v>1</v>
      </c>
      <c r="J1136" s="60" t="s">
        <v>1384</v>
      </c>
      <c r="K1136">
        <v>51</v>
      </c>
      <c r="L1136">
        <v>173</v>
      </c>
      <c r="M1136">
        <v>13</v>
      </c>
      <c r="N1136">
        <v>131</v>
      </c>
      <c r="O1136">
        <v>32</v>
      </c>
      <c r="P1136">
        <v>3</v>
      </c>
      <c r="Q1136">
        <v>6</v>
      </c>
      <c r="R1136">
        <v>4</v>
      </c>
      <c r="S1136">
        <v>6</v>
      </c>
      <c r="T1136">
        <v>6</v>
      </c>
      <c r="U1136">
        <v>7</v>
      </c>
      <c r="V1136">
        <v>0</v>
      </c>
      <c r="W1136">
        <v>0</v>
      </c>
      <c r="X1136" t="s">
        <v>27</v>
      </c>
      <c r="Y1136">
        <v>1</v>
      </c>
    </row>
    <row r="1137" spans="2:25" x14ac:dyDescent="0.2">
      <c r="B1137">
        <v>9467</v>
      </c>
      <c r="C1137">
        <v>1985</v>
      </c>
      <c r="D1137" t="s">
        <v>23</v>
      </c>
      <c r="E1137" t="s">
        <v>28</v>
      </c>
      <c r="F1137" t="s">
        <v>1385</v>
      </c>
      <c r="H1137">
        <v>1</v>
      </c>
      <c r="I1137">
        <v>0</v>
      </c>
      <c r="J1137" s="61">
        <v>41948</v>
      </c>
      <c r="K1137">
        <v>51</v>
      </c>
      <c r="L1137">
        <v>3</v>
      </c>
      <c r="M1137">
        <v>2</v>
      </c>
      <c r="N1137">
        <v>10</v>
      </c>
      <c r="O1137">
        <v>3</v>
      </c>
      <c r="P1137">
        <v>0</v>
      </c>
      <c r="Q1137">
        <v>2</v>
      </c>
      <c r="R1137">
        <v>1</v>
      </c>
      <c r="S1137">
        <v>1</v>
      </c>
      <c r="T1137">
        <v>3</v>
      </c>
      <c r="U1137">
        <v>6</v>
      </c>
      <c r="V1137">
        <v>0</v>
      </c>
      <c r="W1137">
        <v>0</v>
      </c>
      <c r="X1137" t="s">
        <v>27</v>
      </c>
      <c r="Y1137">
        <v>0</v>
      </c>
    </row>
    <row r="1138" spans="2:25" x14ac:dyDescent="0.2">
      <c r="B1138">
        <v>2891</v>
      </c>
      <c r="C1138">
        <v>1964</v>
      </c>
      <c r="D1138" t="s">
        <v>23</v>
      </c>
      <c r="E1138" t="s">
        <v>24</v>
      </c>
      <c r="F1138" t="s">
        <v>1386</v>
      </c>
      <c r="H1138">
        <v>0</v>
      </c>
      <c r="I1138">
        <v>1</v>
      </c>
      <c r="J1138" s="60" t="s">
        <v>1387</v>
      </c>
      <c r="K1138">
        <v>51</v>
      </c>
      <c r="L1138">
        <v>595</v>
      </c>
      <c r="M1138">
        <v>23</v>
      </c>
      <c r="N1138">
        <v>123</v>
      </c>
      <c r="O1138">
        <v>10</v>
      </c>
      <c r="P1138">
        <v>23</v>
      </c>
      <c r="Q1138">
        <v>154</v>
      </c>
      <c r="R1138">
        <v>2</v>
      </c>
      <c r="S1138">
        <v>8</v>
      </c>
      <c r="T1138">
        <v>4</v>
      </c>
      <c r="U1138">
        <v>6</v>
      </c>
      <c r="V1138">
        <v>0</v>
      </c>
      <c r="W1138">
        <v>0</v>
      </c>
      <c r="X1138" t="s">
        <v>35</v>
      </c>
      <c r="Y1138">
        <v>0</v>
      </c>
    </row>
    <row r="1139" spans="2:25" x14ac:dyDescent="0.2">
      <c r="B1139">
        <v>5011</v>
      </c>
      <c r="C1139">
        <v>1964</v>
      </c>
      <c r="D1139" t="s">
        <v>23</v>
      </c>
      <c r="E1139" t="s">
        <v>24</v>
      </c>
      <c r="F1139" t="s">
        <v>1386</v>
      </c>
      <c r="H1139">
        <v>0</v>
      </c>
      <c r="I1139">
        <v>1</v>
      </c>
      <c r="J1139" s="60" t="s">
        <v>1387</v>
      </c>
      <c r="K1139">
        <v>51</v>
      </c>
      <c r="L1139">
        <v>595</v>
      </c>
      <c r="M1139">
        <v>23</v>
      </c>
      <c r="N1139">
        <v>123</v>
      </c>
      <c r="O1139">
        <v>10</v>
      </c>
      <c r="P1139">
        <v>23</v>
      </c>
      <c r="Q1139">
        <v>154</v>
      </c>
      <c r="R1139">
        <v>2</v>
      </c>
      <c r="S1139">
        <v>8</v>
      </c>
      <c r="T1139">
        <v>4</v>
      </c>
      <c r="U1139">
        <v>6</v>
      </c>
      <c r="V1139">
        <v>0</v>
      </c>
      <c r="W1139">
        <v>0</v>
      </c>
      <c r="X1139" t="s">
        <v>27</v>
      </c>
      <c r="Y1139">
        <v>0</v>
      </c>
    </row>
    <row r="1140" spans="2:25" x14ac:dyDescent="0.2">
      <c r="B1140">
        <v>8140</v>
      </c>
      <c r="C1140">
        <v>1974</v>
      </c>
      <c r="D1140" t="s">
        <v>23</v>
      </c>
      <c r="E1140" t="s">
        <v>36</v>
      </c>
      <c r="F1140" t="s">
        <v>1388</v>
      </c>
      <c r="H1140">
        <v>1</v>
      </c>
      <c r="I1140">
        <v>0</v>
      </c>
      <c r="J1140" s="61">
        <v>41343</v>
      </c>
      <c r="K1140">
        <v>51</v>
      </c>
      <c r="L1140">
        <v>10</v>
      </c>
      <c r="M1140">
        <v>14</v>
      </c>
      <c r="N1140">
        <v>29</v>
      </c>
      <c r="O1140">
        <v>4</v>
      </c>
      <c r="P1140">
        <v>2</v>
      </c>
      <c r="Q1140">
        <v>36</v>
      </c>
      <c r="R1140">
        <v>3</v>
      </c>
      <c r="S1140">
        <v>2</v>
      </c>
      <c r="T1140">
        <v>4</v>
      </c>
      <c r="U1140">
        <v>4</v>
      </c>
      <c r="V1140">
        <v>0</v>
      </c>
      <c r="W1140">
        <v>0</v>
      </c>
      <c r="X1140" t="s">
        <v>38</v>
      </c>
      <c r="Y1140">
        <v>0</v>
      </c>
    </row>
    <row r="1141" spans="2:25" x14ac:dyDescent="0.2">
      <c r="B1141">
        <v>11039</v>
      </c>
      <c r="C1141">
        <v>1976</v>
      </c>
      <c r="D1141" t="s">
        <v>23</v>
      </c>
      <c r="E1141" t="s">
        <v>32</v>
      </c>
      <c r="F1141" t="s">
        <v>1389</v>
      </c>
      <c r="H1141">
        <v>0</v>
      </c>
      <c r="I1141">
        <v>1</v>
      </c>
      <c r="J1141" s="60" t="s">
        <v>1390</v>
      </c>
      <c r="K1141">
        <v>51</v>
      </c>
      <c r="L1141">
        <v>82</v>
      </c>
      <c r="M1141">
        <v>33</v>
      </c>
      <c r="N1141">
        <v>54</v>
      </c>
      <c r="O1141">
        <v>71</v>
      </c>
      <c r="P1141">
        <v>30</v>
      </c>
      <c r="Q1141">
        <v>41</v>
      </c>
      <c r="R1141">
        <v>2</v>
      </c>
      <c r="S1141">
        <v>5</v>
      </c>
      <c r="T1141">
        <v>4</v>
      </c>
      <c r="U1141">
        <v>5</v>
      </c>
      <c r="V1141">
        <v>0</v>
      </c>
      <c r="W1141">
        <v>0</v>
      </c>
      <c r="X1141" t="s">
        <v>27</v>
      </c>
      <c r="Y1141">
        <v>0</v>
      </c>
    </row>
    <row r="1142" spans="2:25" x14ac:dyDescent="0.2">
      <c r="B1142">
        <v>78</v>
      </c>
      <c r="C1142">
        <v>1970</v>
      </c>
      <c r="D1142" t="s">
        <v>23</v>
      </c>
      <c r="E1142" t="s">
        <v>32</v>
      </c>
      <c r="F1142" t="s">
        <v>1391</v>
      </c>
      <c r="H1142">
        <v>1</v>
      </c>
      <c r="I1142">
        <v>0</v>
      </c>
      <c r="J1142" s="60" t="s">
        <v>1012</v>
      </c>
      <c r="K1142">
        <v>51</v>
      </c>
      <c r="L1142">
        <v>15</v>
      </c>
      <c r="M1142">
        <v>0</v>
      </c>
      <c r="N1142">
        <v>11</v>
      </c>
      <c r="O1142">
        <v>0</v>
      </c>
      <c r="P1142">
        <v>2</v>
      </c>
      <c r="Q1142">
        <v>9</v>
      </c>
      <c r="R1142">
        <v>1</v>
      </c>
      <c r="S1142">
        <v>1</v>
      </c>
      <c r="T1142">
        <v>2</v>
      </c>
      <c r="U1142">
        <v>8</v>
      </c>
      <c r="V1142">
        <v>0</v>
      </c>
      <c r="W1142">
        <v>0</v>
      </c>
      <c r="X1142" t="s">
        <v>27</v>
      </c>
      <c r="Y1142">
        <v>0</v>
      </c>
    </row>
    <row r="1143" spans="2:25" x14ac:dyDescent="0.2">
      <c r="B1143">
        <v>5517</v>
      </c>
      <c r="C1143">
        <v>1970</v>
      </c>
      <c r="D1143" t="s">
        <v>23</v>
      </c>
      <c r="E1143" t="s">
        <v>32</v>
      </c>
      <c r="F1143" t="s">
        <v>1391</v>
      </c>
      <c r="H1143">
        <v>1</v>
      </c>
      <c r="I1143">
        <v>0</v>
      </c>
      <c r="J1143" s="60" t="s">
        <v>1012</v>
      </c>
      <c r="K1143">
        <v>51</v>
      </c>
      <c r="L1143">
        <v>15</v>
      </c>
      <c r="M1143">
        <v>0</v>
      </c>
      <c r="N1143">
        <v>11</v>
      </c>
      <c r="O1143">
        <v>0</v>
      </c>
      <c r="P1143">
        <v>2</v>
      </c>
      <c r="Q1143">
        <v>9</v>
      </c>
      <c r="R1143">
        <v>1</v>
      </c>
      <c r="S1143">
        <v>1</v>
      </c>
      <c r="T1143">
        <v>2</v>
      </c>
      <c r="U1143">
        <v>8</v>
      </c>
      <c r="V1143">
        <v>0</v>
      </c>
      <c r="W1143">
        <v>0</v>
      </c>
      <c r="X1143" t="s">
        <v>38</v>
      </c>
      <c r="Y1143">
        <v>0</v>
      </c>
    </row>
    <row r="1144" spans="2:25" x14ac:dyDescent="0.2">
      <c r="B1144">
        <v>5290</v>
      </c>
      <c r="C1144">
        <v>1965</v>
      </c>
      <c r="D1144" t="s">
        <v>40</v>
      </c>
      <c r="E1144" t="s">
        <v>32</v>
      </c>
      <c r="F1144" t="s">
        <v>1392</v>
      </c>
      <c r="H1144">
        <v>1</v>
      </c>
      <c r="I1144">
        <v>1</v>
      </c>
      <c r="J1144" s="60" t="s">
        <v>1393</v>
      </c>
      <c r="K1144">
        <v>51</v>
      </c>
      <c r="L1144">
        <v>220</v>
      </c>
      <c r="M1144">
        <v>0</v>
      </c>
      <c r="N1144">
        <v>33</v>
      </c>
      <c r="O1144">
        <v>3</v>
      </c>
      <c r="P1144">
        <v>0</v>
      </c>
      <c r="Q1144">
        <v>23</v>
      </c>
      <c r="R1144">
        <v>5</v>
      </c>
      <c r="S1144">
        <v>5</v>
      </c>
      <c r="T1144">
        <v>5</v>
      </c>
      <c r="U1144">
        <v>8</v>
      </c>
      <c r="V1144">
        <v>0</v>
      </c>
      <c r="W1144">
        <v>0</v>
      </c>
      <c r="X1144" t="s">
        <v>31</v>
      </c>
      <c r="Y1144">
        <v>0</v>
      </c>
    </row>
    <row r="1145" spans="2:25" x14ac:dyDescent="0.2">
      <c r="B1145">
        <v>4128</v>
      </c>
      <c r="C1145">
        <v>1963</v>
      </c>
      <c r="D1145" t="s">
        <v>40</v>
      </c>
      <c r="E1145" t="s">
        <v>36</v>
      </c>
      <c r="F1145" t="s">
        <v>1394</v>
      </c>
      <c r="H1145">
        <v>0</v>
      </c>
      <c r="I1145">
        <v>1</v>
      </c>
      <c r="J1145" s="60" t="s">
        <v>1395</v>
      </c>
      <c r="K1145">
        <v>51</v>
      </c>
      <c r="L1145">
        <v>517</v>
      </c>
      <c r="M1145">
        <v>12</v>
      </c>
      <c r="N1145">
        <v>54</v>
      </c>
      <c r="O1145">
        <v>16</v>
      </c>
      <c r="P1145">
        <v>6</v>
      </c>
      <c r="Q1145">
        <v>120</v>
      </c>
      <c r="R1145">
        <v>2</v>
      </c>
      <c r="S1145">
        <v>7</v>
      </c>
      <c r="T1145">
        <v>7</v>
      </c>
      <c r="U1145">
        <v>5</v>
      </c>
      <c r="V1145">
        <v>0</v>
      </c>
      <c r="W1145">
        <v>0</v>
      </c>
      <c r="X1145" t="s">
        <v>67</v>
      </c>
      <c r="Y1145">
        <v>0</v>
      </c>
    </row>
    <row r="1146" spans="2:25" x14ac:dyDescent="0.2">
      <c r="B1146">
        <v>8534</v>
      </c>
      <c r="C1146">
        <v>1953</v>
      </c>
      <c r="D1146" t="s">
        <v>23</v>
      </c>
      <c r="E1146" t="s">
        <v>32</v>
      </c>
      <c r="F1146" t="s">
        <v>1396</v>
      </c>
      <c r="H1146">
        <v>0</v>
      </c>
      <c r="I1146">
        <v>2</v>
      </c>
      <c r="J1146" s="60" t="s">
        <v>986</v>
      </c>
      <c r="K1146">
        <v>51</v>
      </c>
      <c r="L1146">
        <v>615</v>
      </c>
      <c r="M1146">
        <v>28</v>
      </c>
      <c r="N1146">
        <v>259</v>
      </c>
      <c r="O1146">
        <v>12</v>
      </c>
      <c r="P1146">
        <v>48</v>
      </c>
      <c r="Q1146">
        <v>30</v>
      </c>
      <c r="R1146">
        <v>4</v>
      </c>
      <c r="S1146">
        <v>6</v>
      </c>
      <c r="T1146">
        <v>13</v>
      </c>
      <c r="U1146">
        <v>4</v>
      </c>
      <c r="V1146">
        <v>0</v>
      </c>
      <c r="W1146">
        <v>0</v>
      </c>
      <c r="X1146" t="s">
        <v>27</v>
      </c>
      <c r="Y1146">
        <v>1</v>
      </c>
    </row>
    <row r="1147" spans="2:25" x14ac:dyDescent="0.2">
      <c r="B1147">
        <v>9592</v>
      </c>
      <c r="C1147">
        <v>1984</v>
      </c>
      <c r="D1147" t="s">
        <v>23</v>
      </c>
      <c r="E1147" t="s">
        <v>36</v>
      </c>
      <c r="F1147" t="s">
        <v>1397</v>
      </c>
      <c r="H1147">
        <v>1</v>
      </c>
      <c r="I1147">
        <v>0</v>
      </c>
      <c r="J1147" s="60" t="s">
        <v>1398</v>
      </c>
      <c r="K1147">
        <v>51</v>
      </c>
      <c r="L1147">
        <v>11</v>
      </c>
      <c r="M1147">
        <v>2</v>
      </c>
      <c r="N1147">
        <v>9</v>
      </c>
      <c r="O1147">
        <v>3</v>
      </c>
      <c r="P1147">
        <v>0</v>
      </c>
      <c r="Q1147">
        <v>8</v>
      </c>
      <c r="R1147">
        <v>2</v>
      </c>
      <c r="S1147">
        <v>2</v>
      </c>
      <c r="T1147">
        <v>3</v>
      </c>
      <c r="U1147">
        <v>8</v>
      </c>
      <c r="V1147">
        <v>0</v>
      </c>
      <c r="W1147">
        <v>0</v>
      </c>
      <c r="X1147" t="s">
        <v>27</v>
      </c>
      <c r="Y1147">
        <v>0</v>
      </c>
    </row>
    <row r="1148" spans="2:25" x14ac:dyDescent="0.2">
      <c r="B1148">
        <v>8957</v>
      </c>
      <c r="C1148">
        <v>1953</v>
      </c>
      <c r="D1148" t="s">
        <v>43</v>
      </c>
      <c r="E1148" t="s">
        <v>28</v>
      </c>
      <c r="F1148" t="s">
        <v>1399</v>
      </c>
      <c r="H1148">
        <v>1</v>
      </c>
      <c r="I1148">
        <v>1</v>
      </c>
      <c r="J1148" s="61">
        <v>41553</v>
      </c>
      <c r="K1148">
        <v>51</v>
      </c>
      <c r="L1148">
        <v>480</v>
      </c>
      <c r="M1148">
        <v>86</v>
      </c>
      <c r="N1148">
        <v>249</v>
      </c>
      <c r="O1148">
        <v>75</v>
      </c>
      <c r="P1148">
        <v>86</v>
      </c>
      <c r="Q1148">
        <v>144</v>
      </c>
      <c r="R1148">
        <v>8</v>
      </c>
      <c r="S1148">
        <v>6</v>
      </c>
      <c r="T1148">
        <v>5</v>
      </c>
      <c r="U1148">
        <v>6</v>
      </c>
      <c r="V1148">
        <v>0</v>
      </c>
      <c r="W1148">
        <v>0</v>
      </c>
      <c r="X1148" t="s">
        <v>67</v>
      </c>
      <c r="Y1148">
        <v>0</v>
      </c>
    </row>
    <row r="1149" spans="2:25" x14ac:dyDescent="0.2">
      <c r="B1149">
        <v>9308</v>
      </c>
      <c r="C1149">
        <v>1955</v>
      </c>
      <c r="D1149" t="s">
        <v>23</v>
      </c>
      <c r="E1149" t="s">
        <v>32</v>
      </c>
      <c r="F1149" t="s">
        <v>1400</v>
      </c>
      <c r="H1149">
        <v>0</v>
      </c>
      <c r="I1149">
        <v>0</v>
      </c>
      <c r="J1149" s="61">
        <v>41583</v>
      </c>
      <c r="K1149">
        <v>51</v>
      </c>
      <c r="L1149">
        <v>398</v>
      </c>
      <c r="M1149">
        <v>61</v>
      </c>
      <c r="N1149">
        <v>265</v>
      </c>
      <c r="O1149">
        <v>138</v>
      </c>
      <c r="P1149">
        <v>61</v>
      </c>
      <c r="Q1149">
        <v>53</v>
      </c>
      <c r="R1149">
        <v>1</v>
      </c>
      <c r="S1149">
        <v>3</v>
      </c>
      <c r="T1149">
        <v>6</v>
      </c>
      <c r="U1149">
        <v>1</v>
      </c>
      <c r="V1149">
        <v>0</v>
      </c>
      <c r="W1149">
        <v>0</v>
      </c>
      <c r="X1149" t="s">
        <v>67</v>
      </c>
      <c r="Y1149">
        <v>0</v>
      </c>
    </row>
    <row r="1150" spans="2:25" x14ac:dyDescent="0.2">
      <c r="B1150">
        <v>544</v>
      </c>
      <c r="C1150">
        <v>1955</v>
      </c>
      <c r="D1150" t="s">
        <v>23</v>
      </c>
      <c r="E1150" t="s">
        <v>32</v>
      </c>
      <c r="F1150" t="s">
        <v>1400</v>
      </c>
      <c r="H1150">
        <v>0</v>
      </c>
      <c r="I1150">
        <v>0</v>
      </c>
      <c r="J1150" s="61">
        <v>41583</v>
      </c>
      <c r="K1150">
        <v>51</v>
      </c>
      <c r="L1150">
        <v>398</v>
      </c>
      <c r="M1150">
        <v>61</v>
      </c>
      <c r="N1150">
        <v>265</v>
      </c>
      <c r="O1150">
        <v>138</v>
      </c>
      <c r="P1150">
        <v>61</v>
      </c>
      <c r="Q1150">
        <v>53</v>
      </c>
      <c r="R1150">
        <v>1</v>
      </c>
      <c r="S1150">
        <v>3</v>
      </c>
      <c r="T1150">
        <v>6</v>
      </c>
      <c r="U1150">
        <v>1</v>
      </c>
      <c r="V1150">
        <v>0</v>
      </c>
      <c r="W1150">
        <v>0</v>
      </c>
      <c r="X1150" t="s">
        <v>27</v>
      </c>
      <c r="Y1150">
        <v>0</v>
      </c>
    </row>
    <row r="1151" spans="2:25" x14ac:dyDescent="0.2">
      <c r="B1151">
        <v>5989</v>
      </c>
      <c r="C1151">
        <v>1960</v>
      </c>
      <c r="D1151" t="s">
        <v>43</v>
      </c>
      <c r="E1151" t="s">
        <v>24</v>
      </c>
      <c r="F1151" t="s">
        <v>1401</v>
      </c>
      <c r="H1151">
        <v>0</v>
      </c>
      <c r="I1151">
        <v>1</v>
      </c>
      <c r="J1151" s="60" t="s">
        <v>1402</v>
      </c>
      <c r="K1151">
        <v>51</v>
      </c>
      <c r="L1151">
        <v>752</v>
      </c>
      <c r="M1151">
        <v>122</v>
      </c>
      <c r="N1151">
        <v>476</v>
      </c>
      <c r="O1151">
        <v>39</v>
      </c>
      <c r="P1151">
        <v>153</v>
      </c>
      <c r="Q1151">
        <v>34</v>
      </c>
      <c r="R1151">
        <v>1</v>
      </c>
      <c r="S1151">
        <v>10</v>
      </c>
      <c r="T1151">
        <v>11</v>
      </c>
      <c r="U1151">
        <v>8</v>
      </c>
      <c r="V1151">
        <v>0</v>
      </c>
      <c r="W1151">
        <v>0</v>
      </c>
      <c r="X1151" t="s">
        <v>31</v>
      </c>
      <c r="Y1151">
        <v>0</v>
      </c>
    </row>
    <row r="1152" spans="2:25" x14ac:dyDescent="0.2">
      <c r="B1152">
        <v>635</v>
      </c>
      <c r="C1152">
        <v>1967</v>
      </c>
      <c r="D1152" t="s">
        <v>53</v>
      </c>
      <c r="E1152" t="s">
        <v>32</v>
      </c>
      <c r="F1152" t="s">
        <v>1403</v>
      </c>
      <c r="H1152">
        <v>1</v>
      </c>
      <c r="I1152">
        <v>1</v>
      </c>
      <c r="J1152" s="60" t="s">
        <v>472</v>
      </c>
      <c r="K1152">
        <v>51</v>
      </c>
      <c r="L1152">
        <v>464</v>
      </c>
      <c r="M1152">
        <v>5</v>
      </c>
      <c r="N1152">
        <v>64</v>
      </c>
      <c r="O1152">
        <v>7</v>
      </c>
      <c r="P1152">
        <v>0</v>
      </c>
      <c r="Q1152">
        <v>70</v>
      </c>
      <c r="R1152">
        <v>8</v>
      </c>
      <c r="S1152">
        <v>9</v>
      </c>
      <c r="T1152">
        <v>7</v>
      </c>
      <c r="U1152">
        <v>8</v>
      </c>
      <c r="V1152">
        <v>0</v>
      </c>
      <c r="W1152">
        <v>0</v>
      </c>
      <c r="X1152" t="s">
        <v>27</v>
      </c>
      <c r="Y1152">
        <v>0</v>
      </c>
    </row>
    <row r="1153" spans="2:25" x14ac:dyDescent="0.2">
      <c r="B1153">
        <v>6673</v>
      </c>
      <c r="C1153">
        <v>1966</v>
      </c>
      <c r="D1153" t="s">
        <v>23</v>
      </c>
      <c r="E1153" t="s">
        <v>28</v>
      </c>
      <c r="F1153" t="s">
        <v>1404</v>
      </c>
      <c r="H1153">
        <v>0</v>
      </c>
      <c r="I1153">
        <v>0</v>
      </c>
      <c r="J1153" s="60" t="s">
        <v>472</v>
      </c>
      <c r="K1153">
        <v>51</v>
      </c>
      <c r="L1153">
        <v>28</v>
      </c>
      <c r="M1153">
        <v>6</v>
      </c>
      <c r="N1153">
        <v>27</v>
      </c>
      <c r="O1153">
        <v>12</v>
      </c>
      <c r="P1153">
        <v>17</v>
      </c>
      <c r="Q1153">
        <v>39</v>
      </c>
      <c r="R1153">
        <v>1</v>
      </c>
      <c r="S1153">
        <v>3</v>
      </c>
      <c r="T1153">
        <v>3</v>
      </c>
      <c r="U1153">
        <v>8</v>
      </c>
      <c r="V1153">
        <v>0</v>
      </c>
      <c r="W1153">
        <v>0</v>
      </c>
      <c r="X1153" t="s">
        <v>35</v>
      </c>
      <c r="Y1153">
        <v>0</v>
      </c>
    </row>
    <row r="1154" spans="2:25" x14ac:dyDescent="0.2">
      <c r="B1154">
        <v>1710</v>
      </c>
      <c r="C1154">
        <v>1979</v>
      </c>
      <c r="D1154" t="s">
        <v>23</v>
      </c>
      <c r="E1154" t="s">
        <v>28</v>
      </c>
      <c r="F1154" t="s">
        <v>1405</v>
      </c>
      <c r="H1154">
        <v>1</v>
      </c>
      <c r="I1154">
        <v>0</v>
      </c>
      <c r="J1154" s="61">
        <v>41458</v>
      </c>
      <c r="K1154">
        <v>51</v>
      </c>
      <c r="L1154">
        <v>154</v>
      </c>
      <c r="M1154">
        <v>20</v>
      </c>
      <c r="N1154">
        <v>66</v>
      </c>
      <c r="O1154">
        <v>0</v>
      </c>
      <c r="P1154">
        <v>12</v>
      </c>
      <c r="Q1154">
        <v>27</v>
      </c>
      <c r="R1154">
        <v>7</v>
      </c>
      <c r="S1154">
        <v>6</v>
      </c>
      <c r="T1154">
        <v>4</v>
      </c>
      <c r="U1154">
        <v>9</v>
      </c>
      <c r="V1154">
        <v>0</v>
      </c>
      <c r="W1154">
        <v>0</v>
      </c>
      <c r="X1154" t="s">
        <v>27</v>
      </c>
      <c r="Y1154">
        <v>0</v>
      </c>
    </row>
    <row r="1155" spans="2:25" x14ac:dyDescent="0.2">
      <c r="B1155">
        <v>523</v>
      </c>
      <c r="C1155">
        <v>1990</v>
      </c>
      <c r="D1155" t="s">
        <v>23</v>
      </c>
      <c r="E1155" t="s">
        <v>32</v>
      </c>
      <c r="F1155" t="s">
        <v>1406</v>
      </c>
      <c r="H1155">
        <v>1</v>
      </c>
      <c r="I1155">
        <v>0</v>
      </c>
      <c r="J1155" s="60" t="s">
        <v>834</v>
      </c>
      <c r="K1155">
        <v>51</v>
      </c>
      <c r="L1155">
        <v>23</v>
      </c>
      <c r="M1155">
        <v>0</v>
      </c>
      <c r="N1155">
        <v>26</v>
      </c>
      <c r="O1155">
        <v>7</v>
      </c>
      <c r="P1155">
        <v>15</v>
      </c>
      <c r="Q1155">
        <v>3</v>
      </c>
      <c r="R1155">
        <v>1</v>
      </c>
      <c r="S1155">
        <v>2</v>
      </c>
      <c r="T1155">
        <v>4</v>
      </c>
      <c r="U1155">
        <v>5</v>
      </c>
      <c r="V1155">
        <v>0</v>
      </c>
      <c r="W1155">
        <v>0</v>
      </c>
      <c r="X1155" t="s">
        <v>27</v>
      </c>
      <c r="Y1155">
        <v>0</v>
      </c>
    </row>
    <row r="1156" spans="2:25" x14ac:dyDescent="0.2">
      <c r="B1156">
        <v>8977</v>
      </c>
      <c r="C1156">
        <v>1986</v>
      </c>
      <c r="D1156" t="s">
        <v>118</v>
      </c>
      <c r="E1156" t="s">
        <v>28</v>
      </c>
      <c r="F1156" t="s">
        <v>1407</v>
      </c>
      <c r="H1156">
        <v>0</v>
      </c>
      <c r="I1156">
        <v>0</v>
      </c>
      <c r="J1156" s="61">
        <v>41609</v>
      </c>
      <c r="K1156">
        <v>51</v>
      </c>
      <c r="L1156">
        <v>1</v>
      </c>
      <c r="M1156">
        <v>3</v>
      </c>
      <c r="N1156">
        <v>4</v>
      </c>
      <c r="O1156">
        <v>2</v>
      </c>
      <c r="P1156">
        <v>3</v>
      </c>
      <c r="Q1156">
        <v>11</v>
      </c>
      <c r="R1156">
        <v>1</v>
      </c>
      <c r="S1156">
        <v>0</v>
      </c>
      <c r="T1156">
        <v>3</v>
      </c>
      <c r="U1156">
        <v>4</v>
      </c>
      <c r="V1156">
        <v>0</v>
      </c>
      <c r="W1156">
        <v>0</v>
      </c>
      <c r="X1156" t="s">
        <v>27</v>
      </c>
      <c r="Y1156">
        <v>0</v>
      </c>
    </row>
    <row r="1157" spans="2:25" x14ac:dyDescent="0.2">
      <c r="B1157">
        <v>9736</v>
      </c>
      <c r="C1157">
        <v>1981</v>
      </c>
      <c r="D1157" t="s">
        <v>23</v>
      </c>
      <c r="E1157" t="s">
        <v>32</v>
      </c>
      <c r="F1157" t="s">
        <v>1408</v>
      </c>
      <c r="H1157">
        <v>1</v>
      </c>
      <c r="I1157">
        <v>1</v>
      </c>
      <c r="J1157" s="60" t="s">
        <v>225</v>
      </c>
      <c r="K1157">
        <v>51</v>
      </c>
      <c r="L1157">
        <v>53</v>
      </c>
      <c r="M1157">
        <v>5</v>
      </c>
      <c r="N1157">
        <v>19</v>
      </c>
      <c r="O1157">
        <v>2</v>
      </c>
      <c r="P1157">
        <v>13</v>
      </c>
      <c r="Q1157">
        <v>4</v>
      </c>
      <c r="R1157">
        <v>3</v>
      </c>
      <c r="S1157">
        <v>3</v>
      </c>
      <c r="T1157">
        <v>3</v>
      </c>
      <c r="U1157">
        <v>8</v>
      </c>
      <c r="V1157">
        <v>0</v>
      </c>
      <c r="W1157">
        <v>0</v>
      </c>
      <c r="X1157" t="s">
        <v>35</v>
      </c>
      <c r="Y1157">
        <v>0</v>
      </c>
    </row>
    <row r="1158" spans="2:25" x14ac:dyDescent="0.2">
      <c r="B1158">
        <v>1544</v>
      </c>
      <c r="C1158">
        <v>1968</v>
      </c>
      <c r="D1158" t="s">
        <v>53</v>
      </c>
      <c r="E1158" t="s">
        <v>24</v>
      </c>
      <c r="F1158" t="s">
        <v>1409</v>
      </c>
      <c r="H1158">
        <v>0</v>
      </c>
      <c r="I1158">
        <v>0</v>
      </c>
      <c r="J1158" s="60" t="s">
        <v>1035</v>
      </c>
      <c r="K1158">
        <v>51</v>
      </c>
      <c r="L1158">
        <v>741</v>
      </c>
      <c r="M1158">
        <v>68</v>
      </c>
      <c r="N1158">
        <v>689</v>
      </c>
      <c r="O1158">
        <v>224</v>
      </c>
      <c r="P1158">
        <v>68</v>
      </c>
      <c r="Q1158">
        <v>103</v>
      </c>
      <c r="R1158">
        <v>1</v>
      </c>
      <c r="S1158">
        <v>4</v>
      </c>
      <c r="T1158">
        <v>10</v>
      </c>
      <c r="U1158">
        <v>2</v>
      </c>
      <c r="V1158">
        <v>0</v>
      </c>
      <c r="W1158">
        <v>0</v>
      </c>
      <c r="X1158" t="s">
        <v>31</v>
      </c>
      <c r="Y1158">
        <v>0</v>
      </c>
    </row>
    <row r="1159" spans="2:25" x14ac:dyDescent="0.2">
      <c r="B1159">
        <v>6575</v>
      </c>
      <c r="C1159">
        <v>1982</v>
      </c>
      <c r="D1159" t="s">
        <v>23</v>
      </c>
      <c r="E1159" t="s">
        <v>36</v>
      </c>
      <c r="F1159" t="s">
        <v>1410</v>
      </c>
      <c r="H1159">
        <v>1</v>
      </c>
      <c r="I1159">
        <v>1</v>
      </c>
      <c r="J1159" s="60" t="s">
        <v>600</v>
      </c>
      <c r="K1159">
        <v>51</v>
      </c>
      <c r="L1159">
        <v>230</v>
      </c>
      <c r="M1159">
        <v>48</v>
      </c>
      <c r="N1159">
        <v>214</v>
      </c>
      <c r="O1159">
        <v>13</v>
      </c>
      <c r="P1159">
        <v>32</v>
      </c>
      <c r="Q1159">
        <v>75</v>
      </c>
      <c r="R1159">
        <v>8</v>
      </c>
      <c r="S1159">
        <v>9</v>
      </c>
      <c r="T1159">
        <v>7</v>
      </c>
      <c r="U1159">
        <v>9</v>
      </c>
      <c r="V1159">
        <v>0</v>
      </c>
      <c r="W1159">
        <v>0</v>
      </c>
      <c r="X1159" t="s">
        <v>67</v>
      </c>
      <c r="Y1159">
        <v>0</v>
      </c>
    </row>
    <row r="1160" spans="2:25" x14ac:dyDescent="0.2">
      <c r="B1160">
        <v>6147</v>
      </c>
      <c r="C1160">
        <v>1972</v>
      </c>
      <c r="D1160" t="s">
        <v>23</v>
      </c>
      <c r="E1160" t="s">
        <v>24</v>
      </c>
      <c r="F1160" t="s">
        <v>1411</v>
      </c>
      <c r="H1160">
        <v>1</v>
      </c>
      <c r="I1160">
        <v>0</v>
      </c>
      <c r="J1160" s="60" t="s">
        <v>187</v>
      </c>
      <c r="K1160">
        <v>51</v>
      </c>
      <c r="L1160">
        <v>5</v>
      </c>
      <c r="M1160">
        <v>2</v>
      </c>
      <c r="N1160">
        <v>8</v>
      </c>
      <c r="O1160">
        <v>2</v>
      </c>
      <c r="P1160">
        <v>2</v>
      </c>
      <c r="Q1160">
        <v>9</v>
      </c>
      <c r="R1160">
        <v>1</v>
      </c>
      <c r="S1160">
        <v>0</v>
      </c>
      <c r="T1160">
        <v>2</v>
      </c>
      <c r="U1160">
        <v>7</v>
      </c>
      <c r="V1160">
        <v>0</v>
      </c>
      <c r="W1160">
        <v>0</v>
      </c>
      <c r="X1160" t="s">
        <v>46</v>
      </c>
      <c r="Y1160">
        <v>0</v>
      </c>
    </row>
    <row r="1161" spans="2:25" x14ac:dyDescent="0.2">
      <c r="B1161">
        <v>6354</v>
      </c>
      <c r="C1161">
        <v>1985</v>
      </c>
      <c r="D1161" t="s">
        <v>23</v>
      </c>
      <c r="E1161" t="s">
        <v>36</v>
      </c>
      <c r="F1161" t="s">
        <v>1412</v>
      </c>
      <c r="H1161">
        <v>1</v>
      </c>
      <c r="I1161">
        <v>0</v>
      </c>
      <c r="J1161" s="60" t="s">
        <v>658</v>
      </c>
      <c r="K1161">
        <v>51</v>
      </c>
      <c r="L1161">
        <v>5</v>
      </c>
      <c r="M1161">
        <v>2</v>
      </c>
      <c r="N1161">
        <v>16</v>
      </c>
      <c r="O1161">
        <v>3</v>
      </c>
      <c r="P1161">
        <v>2</v>
      </c>
      <c r="Q1161">
        <v>19</v>
      </c>
      <c r="R1161">
        <v>2</v>
      </c>
      <c r="S1161">
        <v>1</v>
      </c>
      <c r="T1161">
        <v>2</v>
      </c>
      <c r="U1161">
        <v>8</v>
      </c>
      <c r="V1161">
        <v>1</v>
      </c>
      <c r="W1161">
        <v>0</v>
      </c>
      <c r="X1161" t="s">
        <v>27</v>
      </c>
      <c r="Y1161">
        <v>0</v>
      </c>
    </row>
    <row r="1162" spans="2:25" x14ac:dyDescent="0.2">
      <c r="B1162">
        <v>4769</v>
      </c>
      <c r="C1162">
        <v>1978</v>
      </c>
      <c r="D1162" t="s">
        <v>53</v>
      </c>
      <c r="E1162" t="s">
        <v>36</v>
      </c>
      <c r="F1162" t="s">
        <v>1413</v>
      </c>
      <c r="H1162">
        <v>1</v>
      </c>
      <c r="I1162">
        <v>1</v>
      </c>
      <c r="J1162" s="60" t="s">
        <v>413</v>
      </c>
      <c r="K1162">
        <v>52</v>
      </c>
      <c r="L1162">
        <v>456</v>
      </c>
      <c r="M1162">
        <v>4</v>
      </c>
      <c r="N1162">
        <v>24</v>
      </c>
      <c r="O1162">
        <v>0</v>
      </c>
      <c r="P1162">
        <v>0</v>
      </c>
      <c r="Q1162">
        <v>9</v>
      </c>
      <c r="R1162">
        <v>7</v>
      </c>
      <c r="S1162">
        <v>8</v>
      </c>
      <c r="T1162">
        <v>6</v>
      </c>
      <c r="U1162">
        <v>7</v>
      </c>
      <c r="V1162">
        <v>0</v>
      </c>
      <c r="W1162">
        <v>0</v>
      </c>
      <c r="X1162" t="s">
        <v>27</v>
      </c>
      <c r="Y1162">
        <v>1</v>
      </c>
    </row>
    <row r="1163" spans="2:25" x14ac:dyDescent="0.2">
      <c r="B1163">
        <v>7540</v>
      </c>
      <c r="C1163">
        <v>1953</v>
      </c>
      <c r="D1163" t="s">
        <v>23</v>
      </c>
      <c r="E1163" t="s">
        <v>32</v>
      </c>
      <c r="F1163" t="s">
        <v>1414</v>
      </c>
      <c r="H1163">
        <v>0</v>
      </c>
      <c r="I1163">
        <v>1</v>
      </c>
      <c r="J1163" s="60" t="s">
        <v>1415</v>
      </c>
      <c r="K1163">
        <v>52</v>
      </c>
      <c r="L1163">
        <v>143</v>
      </c>
      <c r="M1163">
        <v>15</v>
      </c>
      <c r="N1163">
        <v>60</v>
      </c>
      <c r="O1163">
        <v>24</v>
      </c>
      <c r="P1163">
        <v>23</v>
      </c>
      <c r="Q1163">
        <v>5</v>
      </c>
      <c r="R1163">
        <v>2</v>
      </c>
      <c r="S1163">
        <v>2</v>
      </c>
      <c r="T1163">
        <v>8</v>
      </c>
      <c r="U1163">
        <v>2</v>
      </c>
      <c r="V1163">
        <v>0</v>
      </c>
      <c r="W1163">
        <v>0</v>
      </c>
      <c r="X1163" t="s">
        <v>27</v>
      </c>
      <c r="Y1163">
        <v>0</v>
      </c>
    </row>
    <row r="1164" spans="2:25" x14ac:dyDescent="0.2">
      <c r="B1164">
        <v>5247</v>
      </c>
      <c r="C1164">
        <v>1956</v>
      </c>
      <c r="D1164" t="s">
        <v>40</v>
      </c>
      <c r="E1164" t="s">
        <v>32</v>
      </c>
      <c r="F1164" t="s">
        <v>1416</v>
      </c>
      <c r="H1164">
        <v>1</v>
      </c>
      <c r="I1164">
        <v>1</v>
      </c>
      <c r="J1164" s="61">
        <v>41917</v>
      </c>
      <c r="K1164">
        <v>52</v>
      </c>
      <c r="L1164">
        <v>31</v>
      </c>
      <c r="M1164">
        <v>0</v>
      </c>
      <c r="N1164">
        <v>6</v>
      </c>
      <c r="O1164">
        <v>2</v>
      </c>
      <c r="P1164">
        <v>1</v>
      </c>
      <c r="Q1164">
        <v>5</v>
      </c>
      <c r="R1164">
        <v>2</v>
      </c>
      <c r="S1164">
        <v>1</v>
      </c>
      <c r="T1164">
        <v>4</v>
      </c>
      <c r="U1164">
        <v>4</v>
      </c>
      <c r="V1164">
        <v>0</v>
      </c>
      <c r="W1164">
        <v>0</v>
      </c>
      <c r="X1164" t="s">
        <v>27</v>
      </c>
      <c r="Y1164">
        <v>0</v>
      </c>
    </row>
    <row r="1165" spans="2:25" x14ac:dyDescent="0.2">
      <c r="B1165">
        <v>5987</v>
      </c>
      <c r="C1165">
        <v>1990</v>
      </c>
      <c r="D1165" t="s">
        <v>43</v>
      </c>
      <c r="E1165" t="s">
        <v>36</v>
      </c>
      <c r="F1165" t="s">
        <v>1417</v>
      </c>
      <c r="H1165">
        <v>1</v>
      </c>
      <c r="I1165">
        <v>0</v>
      </c>
      <c r="J1165" s="61">
        <v>41734</v>
      </c>
      <c r="K1165">
        <v>52</v>
      </c>
      <c r="L1165">
        <v>2</v>
      </c>
      <c r="M1165">
        <v>2</v>
      </c>
      <c r="N1165">
        <v>11</v>
      </c>
      <c r="O1165">
        <v>10</v>
      </c>
      <c r="P1165">
        <v>6</v>
      </c>
      <c r="Q1165">
        <v>12</v>
      </c>
      <c r="R1165">
        <v>2</v>
      </c>
      <c r="S1165">
        <v>1</v>
      </c>
      <c r="T1165">
        <v>4</v>
      </c>
      <c r="U1165">
        <v>5</v>
      </c>
      <c r="V1165">
        <v>0</v>
      </c>
      <c r="W1165">
        <v>0</v>
      </c>
      <c r="X1165" t="s">
        <v>27</v>
      </c>
      <c r="Y1165">
        <v>0</v>
      </c>
    </row>
    <row r="1166" spans="2:25" x14ac:dyDescent="0.2">
      <c r="B1166">
        <v>9960</v>
      </c>
      <c r="C1166">
        <v>1992</v>
      </c>
      <c r="D1166" t="s">
        <v>118</v>
      </c>
      <c r="E1166" t="s">
        <v>28</v>
      </c>
      <c r="F1166" t="s">
        <v>1418</v>
      </c>
      <c r="H1166">
        <v>1</v>
      </c>
      <c r="I1166">
        <v>0</v>
      </c>
      <c r="J1166" s="60" t="s">
        <v>685</v>
      </c>
      <c r="K1166">
        <v>52</v>
      </c>
      <c r="L1166">
        <v>0</v>
      </c>
      <c r="M1166">
        <v>0</v>
      </c>
      <c r="N1166">
        <v>1</v>
      </c>
      <c r="O1166">
        <v>8</v>
      </c>
      <c r="P1166">
        <v>3</v>
      </c>
      <c r="Q1166">
        <v>2</v>
      </c>
      <c r="R1166">
        <v>1</v>
      </c>
      <c r="S1166">
        <v>1</v>
      </c>
      <c r="T1166">
        <v>2</v>
      </c>
      <c r="U1166">
        <v>7</v>
      </c>
      <c r="V1166">
        <v>0</v>
      </c>
      <c r="W1166">
        <v>0</v>
      </c>
      <c r="X1166" t="s">
        <v>67</v>
      </c>
      <c r="Y1166">
        <v>0</v>
      </c>
    </row>
    <row r="1167" spans="2:25" x14ac:dyDescent="0.2">
      <c r="B1167">
        <v>10972</v>
      </c>
      <c r="C1167">
        <v>1950</v>
      </c>
      <c r="D1167" t="s">
        <v>23</v>
      </c>
      <c r="E1167" t="s">
        <v>55</v>
      </c>
      <c r="F1167" t="s">
        <v>1419</v>
      </c>
      <c r="H1167">
        <v>0</v>
      </c>
      <c r="I1167">
        <v>0</v>
      </c>
      <c r="J1167" s="61">
        <v>41915</v>
      </c>
      <c r="K1167">
        <v>52</v>
      </c>
      <c r="L1167">
        <v>625</v>
      </c>
      <c r="M1167">
        <v>35</v>
      </c>
      <c r="N1167">
        <v>169</v>
      </c>
      <c r="O1167">
        <v>58</v>
      </c>
      <c r="P1167">
        <v>17</v>
      </c>
      <c r="Q1167">
        <v>35</v>
      </c>
      <c r="R1167">
        <v>1</v>
      </c>
      <c r="S1167">
        <v>4</v>
      </c>
      <c r="T1167">
        <v>6</v>
      </c>
      <c r="U1167">
        <v>1</v>
      </c>
      <c r="V1167">
        <v>0</v>
      </c>
      <c r="W1167">
        <v>0</v>
      </c>
      <c r="X1167" t="s">
        <v>27</v>
      </c>
      <c r="Y1167">
        <v>2</v>
      </c>
    </row>
    <row r="1168" spans="2:25" x14ac:dyDescent="0.2">
      <c r="B1168">
        <v>1399</v>
      </c>
      <c r="C1168">
        <v>1959</v>
      </c>
      <c r="D1168" t="s">
        <v>23</v>
      </c>
      <c r="E1168" t="s">
        <v>32</v>
      </c>
      <c r="F1168" t="s">
        <v>1420</v>
      </c>
      <c r="H1168">
        <v>0</v>
      </c>
      <c r="I1168">
        <v>0</v>
      </c>
      <c r="J1168" s="60" t="s">
        <v>1359</v>
      </c>
      <c r="K1168">
        <v>52</v>
      </c>
      <c r="L1168">
        <v>407</v>
      </c>
      <c r="M1168">
        <v>114</v>
      </c>
      <c r="N1168">
        <v>445</v>
      </c>
      <c r="O1168">
        <v>181</v>
      </c>
      <c r="P1168">
        <v>165</v>
      </c>
      <c r="Q1168">
        <v>203</v>
      </c>
      <c r="R1168">
        <v>1</v>
      </c>
      <c r="S1168">
        <v>3</v>
      </c>
      <c r="T1168">
        <v>9</v>
      </c>
      <c r="U1168">
        <v>1</v>
      </c>
      <c r="V1168">
        <v>0</v>
      </c>
      <c r="W1168">
        <v>0</v>
      </c>
      <c r="X1168" t="s">
        <v>27</v>
      </c>
      <c r="Y1168">
        <v>1</v>
      </c>
    </row>
    <row r="1169" spans="2:25" x14ac:dyDescent="0.2">
      <c r="B1169">
        <v>2698</v>
      </c>
      <c r="C1169">
        <v>1977</v>
      </c>
      <c r="D1169" t="s">
        <v>23</v>
      </c>
      <c r="E1169" t="s">
        <v>28</v>
      </c>
      <c r="F1169" t="s">
        <v>252</v>
      </c>
      <c r="H1169">
        <v>0</v>
      </c>
      <c r="I1169">
        <v>1</v>
      </c>
      <c r="J1169" s="61">
        <v>41466</v>
      </c>
      <c r="K1169">
        <v>52</v>
      </c>
      <c r="L1169">
        <v>254</v>
      </c>
      <c r="M1169">
        <v>7</v>
      </c>
      <c r="N1169">
        <v>108</v>
      </c>
      <c r="O1169">
        <v>20</v>
      </c>
      <c r="P1169">
        <v>0</v>
      </c>
      <c r="Q1169">
        <v>26</v>
      </c>
      <c r="R1169">
        <v>3</v>
      </c>
      <c r="S1169">
        <v>6</v>
      </c>
      <c r="T1169">
        <v>5</v>
      </c>
      <c r="U1169">
        <v>6</v>
      </c>
      <c r="V1169">
        <v>0</v>
      </c>
      <c r="W1169">
        <v>0</v>
      </c>
      <c r="X1169" t="s">
        <v>35</v>
      </c>
      <c r="Y1169">
        <v>0</v>
      </c>
    </row>
    <row r="1170" spans="2:25" x14ac:dyDescent="0.2">
      <c r="B1170">
        <v>6340</v>
      </c>
      <c r="C1170">
        <v>1986</v>
      </c>
      <c r="D1170" t="s">
        <v>23</v>
      </c>
      <c r="E1170" t="s">
        <v>28</v>
      </c>
      <c r="F1170" t="s">
        <v>1421</v>
      </c>
      <c r="H1170">
        <v>1</v>
      </c>
      <c r="I1170">
        <v>0</v>
      </c>
      <c r="J1170" s="60" t="s">
        <v>421</v>
      </c>
      <c r="K1170">
        <v>52</v>
      </c>
      <c r="L1170">
        <v>3</v>
      </c>
      <c r="M1170">
        <v>3</v>
      </c>
      <c r="N1170">
        <v>7</v>
      </c>
      <c r="O1170">
        <v>0</v>
      </c>
      <c r="P1170">
        <v>2</v>
      </c>
      <c r="Q1170">
        <v>11</v>
      </c>
      <c r="R1170">
        <v>2</v>
      </c>
      <c r="S1170">
        <v>1</v>
      </c>
      <c r="T1170">
        <v>3</v>
      </c>
      <c r="U1170">
        <v>6</v>
      </c>
      <c r="V1170">
        <v>0</v>
      </c>
      <c r="W1170">
        <v>0</v>
      </c>
      <c r="X1170" t="s">
        <v>67</v>
      </c>
      <c r="Y1170">
        <v>0</v>
      </c>
    </row>
    <row r="1171" spans="2:25" x14ac:dyDescent="0.2">
      <c r="B1171">
        <v>4107</v>
      </c>
      <c r="C1171">
        <v>1949</v>
      </c>
      <c r="D1171" t="s">
        <v>40</v>
      </c>
      <c r="E1171" t="s">
        <v>36</v>
      </c>
      <c r="F1171" t="s">
        <v>1422</v>
      </c>
      <c r="H1171">
        <v>0</v>
      </c>
      <c r="I1171">
        <v>2</v>
      </c>
      <c r="J1171" s="61">
        <v>41496</v>
      </c>
      <c r="K1171">
        <v>52</v>
      </c>
      <c r="L1171">
        <v>269</v>
      </c>
      <c r="M1171">
        <v>15</v>
      </c>
      <c r="N1171">
        <v>69</v>
      </c>
      <c r="O1171">
        <v>15</v>
      </c>
      <c r="P1171">
        <v>19</v>
      </c>
      <c r="Q1171">
        <v>38</v>
      </c>
      <c r="R1171">
        <v>2</v>
      </c>
      <c r="S1171">
        <v>4</v>
      </c>
      <c r="T1171">
        <v>4</v>
      </c>
      <c r="U1171">
        <v>5</v>
      </c>
      <c r="V1171">
        <v>0</v>
      </c>
      <c r="W1171">
        <v>0</v>
      </c>
      <c r="X1171" t="s">
        <v>27</v>
      </c>
      <c r="Y1171">
        <v>0</v>
      </c>
    </row>
    <row r="1172" spans="2:25" x14ac:dyDescent="0.2">
      <c r="B1172">
        <v>10906</v>
      </c>
      <c r="C1172">
        <v>1949</v>
      </c>
      <c r="D1172" t="s">
        <v>40</v>
      </c>
      <c r="E1172" t="s">
        <v>36</v>
      </c>
      <c r="F1172" t="s">
        <v>1422</v>
      </c>
      <c r="H1172">
        <v>0</v>
      </c>
      <c r="I1172">
        <v>2</v>
      </c>
      <c r="J1172" s="61">
        <v>41496</v>
      </c>
      <c r="K1172">
        <v>52</v>
      </c>
      <c r="L1172">
        <v>269</v>
      </c>
      <c r="M1172">
        <v>15</v>
      </c>
      <c r="N1172">
        <v>69</v>
      </c>
      <c r="O1172">
        <v>15</v>
      </c>
      <c r="P1172">
        <v>19</v>
      </c>
      <c r="Q1172">
        <v>38</v>
      </c>
      <c r="R1172">
        <v>2</v>
      </c>
      <c r="S1172">
        <v>4</v>
      </c>
      <c r="T1172">
        <v>4</v>
      </c>
      <c r="U1172">
        <v>5</v>
      </c>
      <c r="V1172">
        <v>0</v>
      </c>
      <c r="W1172">
        <v>0</v>
      </c>
      <c r="X1172" t="s">
        <v>67</v>
      </c>
      <c r="Y1172">
        <v>0</v>
      </c>
    </row>
    <row r="1173" spans="2:25" x14ac:dyDescent="0.2">
      <c r="B1173">
        <v>2557</v>
      </c>
      <c r="C1173">
        <v>1971</v>
      </c>
      <c r="D1173" t="s">
        <v>53</v>
      </c>
      <c r="E1173" t="s">
        <v>28</v>
      </c>
      <c r="F1173" t="s">
        <v>1423</v>
      </c>
      <c r="H1173">
        <v>1</v>
      </c>
      <c r="I1173">
        <v>0</v>
      </c>
      <c r="J1173" s="60" t="s">
        <v>1424</v>
      </c>
      <c r="K1173">
        <v>52</v>
      </c>
      <c r="L1173">
        <v>7</v>
      </c>
      <c r="M1173">
        <v>1</v>
      </c>
      <c r="N1173">
        <v>6</v>
      </c>
      <c r="O1173">
        <v>3</v>
      </c>
      <c r="P1173">
        <v>1</v>
      </c>
      <c r="Q1173">
        <v>11</v>
      </c>
      <c r="R1173">
        <v>1</v>
      </c>
      <c r="S1173">
        <v>1</v>
      </c>
      <c r="T1173">
        <v>2</v>
      </c>
      <c r="U1173">
        <v>4</v>
      </c>
      <c r="V1173">
        <v>0</v>
      </c>
      <c r="W1173">
        <v>0</v>
      </c>
      <c r="X1173" t="s">
        <v>27</v>
      </c>
      <c r="Y1173">
        <v>1</v>
      </c>
    </row>
    <row r="1174" spans="2:25" x14ac:dyDescent="0.2">
      <c r="B1174">
        <v>8786</v>
      </c>
      <c r="C1174">
        <v>1957</v>
      </c>
      <c r="D1174" t="s">
        <v>53</v>
      </c>
      <c r="E1174" t="s">
        <v>32</v>
      </c>
      <c r="F1174" t="s">
        <v>1425</v>
      </c>
      <c r="H1174">
        <v>0</v>
      </c>
      <c r="I1174">
        <v>1</v>
      </c>
      <c r="J1174" s="60" t="s">
        <v>676</v>
      </c>
      <c r="K1174">
        <v>52</v>
      </c>
      <c r="L1174">
        <v>301</v>
      </c>
      <c r="M1174">
        <v>7</v>
      </c>
      <c r="N1174">
        <v>74</v>
      </c>
      <c r="O1174">
        <v>10</v>
      </c>
      <c r="P1174">
        <v>0</v>
      </c>
      <c r="Q1174">
        <v>58</v>
      </c>
      <c r="R1174">
        <v>4</v>
      </c>
      <c r="S1174">
        <v>6</v>
      </c>
      <c r="T1174">
        <v>7</v>
      </c>
      <c r="U1174">
        <v>6</v>
      </c>
      <c r="V1174">
        <v>0</v>
      </c>
      <c r="W1174">
        <v>0</v>
      </c>
      <c r="X1174" t="s">
        <v>46</v>
      </c>
      <c r="Y1174">
        <v>0</v>
      </c>
    </row>
    <row r="1175" spans="2:25" x14ac:dyDescent="0.2">
      <c r="B1175">
        <v>6119</v>
      </c>
      <c r="C1175">
        <v>1964</v>
      </c>
      <c r="D1175" t="s">
        <v>40</v>
      </c>
      <c r="E1175" t="s">
        <v>28</v>
      </c>
      <c r="F1175" t="s">
        <v>1426</v>
      </c>
      <c r="H1175">
        <v>1</v>
      </c>
      <c r="I1175">
        <v>1</v>
      </c>
      <c r="J1175" s="61">
        <v>41552</v>
      </c>
      <c r="K1175">
        <v>52</v>
      </c>
      <c r="L1175">
        <v>10</v>
      </c>
      <c r="M1175">
        <v>0</v>
      </c>
      <c r="N1175">
        <v>3</v>
      </c>
      <c r="O1175">
        <v>0</v>
      </c>
      <c r="P1175">
        <v>0</v>
      </c>
      <c r="Q1175">
        <v>4</v>
      </c>
      <c r="R1175">
        <v>1</v>
      </c>
      <c r="S1175">
        <v>1</v>
      </c>
      <c r="T1175">
        <v>2</v>
      </c>
      <c r="U1175">
        <v>6</v>
      </c>
      <c r="V1175">
        <v>0</v>
      </c>
      <c r="W1175">
        <v>0</v>
      </c>
      <c r="X1175" t="s">
        <v>27</v>
      </c>
      <c r="Y1175">
        <v>0</v>
      </c>
    </row>
    <row r="1176" spans="2:25" x14ac:dyDescent="0.2">
      <c r="B1176">
        <v>2980</v>
      </c>
      <c r="C1176">
        <v>1953</v>
      </c>
      <c r="D1176" t="s">
        <v>53</v>
      </c>
      <c r="E1176" t="s">
        <v>28</v>
      </c>
      <c r="F1176" t="s">
        <v>1427</v>
      </c>
      <c r="H1176">
        <v>1</v>
      </c>
      <c r="I1176">
        <v>1</v>
      </c>
      <c r="J1176" s="60" t="s">
        <v>1428</v>
      </c>
      <c r="K1176">
        <v>52</v>
      </c>
      <c r="L1176">
        <v>12</v>
      </c>
      <c r="M1176">
        <v>0</v>
      </c>
      <c r="N1176">
        <v>13</v>
      </c>
      <c r="O1176">
        <v>4</v>
      </c>
      <c r="P1176">
        <v>2</v>
      </c>
      <c r="Q1176">
        <v>4</v>
      </c>
      <c r="R1176">
        <v>4</v>
      </c>
      <c r="S1176">
        <v>3</v>
      </c>
      <c r="T1176">
        <v>3</v>
      </c>
      <c r="U1176">
        <v>8</v>
      </c>
      <c r="V1176">
        <v>0</v>
      </c>
      <c r="W1176">
        <v>0</v>
      </c>
      <c r="X1176" t="s">
        <v>31</v>
      </c>
      <c r="Y1176">
        <v>0</v>
      </c>
    </row>
    <row r="1177" spans="2:25" x14ac:dyDescent="0.2">
      <c r="B1177">
        <v>3850</v>
      </c>
      <c r="C1177">
        <v>1964</v>
      </c>
      <c r="D1177" t="s">
        <v>118</v>
      </c>
      <c r="E1177" t="s">
        <v>36</v>
      </c>
      <c r="F1177" t="s">
        <v>1429</v>
      </c>
      <c r="H1177">
        <v>0</v>
      </c>
      <c r="I1177">
        <v>1</v>
      </c>
      <c r="J1177" s="61">
        <v>41102</v>
      </c>
      <c r="K1177">
        <v>52</v>
      </c>
      <c r="L1177">
        <v>3</v>
      </c>
      <c r="M1177">
        <v>3</v>
      </c>
      <c r="N1177">
        <v>3</v>
      </c>
      <c r="O1177">
        <v>15</v>
      </c>
      <c r="P1177">
        <v>4</v>
      </c>
      <c r="Q1177">
        <v>15</v>
      </c>
      <c r="R1177">
        <v>1</v>
      </c>
      <c r="S1177">
        <v>1</v>
      </c>
      <c r="T1177">
        <v>3</v>
      </c>
      <c r="U1177">
        <v>6</v>
      </c>
      <c r="V1177">
        <v>0</v>
      </c>
      <c r="W1177">
        <v>0</v>
      </c>
      <c r="X1177" t="s">
        <v>50</v>
      </c>
      <c r="Y1177">
        <v>0</v>
      </c>
    </row>
    <row r="1178" spans="2:25" x14ac:dyDescent="0.2">
      <c r="B1178">
        <v>1077</v>
      </c>
      <c r="C1178">
        <v>1975</v>
      </c>
      <c r="D1178" t="s">
        <v>23</v>
      </c>
      <c r="E1178" t="s">
        <v>36</v>
      </c>
      <c r="F1178" t="s">
        <v>1430</v>
      </c>
      <c r="H1178">
        <v>0</v>
      </c>
      <c r="I1178">
        <v>0</v>
      </c>
      <c r="J1178" s="61">
        <v>41041</v>
      </c>
      <c r="K1178">
        <v>52</v>
      </c>
      <c r="L1178">
        <v>258</v>
      </c>
      <c r="M1178">
        <v>105</v>
      </c>
      <c r="N1178">
        <v>239</v>
      </c>
      <c r="O1178">
        <v>237</v>
      </c>
      <c r="P1178">
        <v>172</v>
      </c>
      <c r="Q1178">
        <v>9</v>
      </c>
      <c r="R1178">
        <v>1</v>
      </c>
      <c r="S1178">
        <v>7</v>
      </c>
      <c r="T1178">
        <v>4</v>
      </c>
      <c r="U1178">
        <v>4</v>
      </c>
      <c r="V1178">
        <v>0</v>
      </c>
      <c r="W1178">
        <v>0</v>
      </c>
      <c r="X1178" t="s">
        <v>27</v>
      </c>
      <c r="Y1178">
        <v>0</v>
      </c>
    </row>
    <row r="1179" spans="2:25" x14ac:dyDescent="0.2">
      <c r="B1179">
        <v>9733</v>
      </c>
      <c r="C1179">
        <v>1979</v>
      </c>
      <c r="D1179" t="s">
        <v>118</v>
      </c>
      <c r="E1179" t="s">
        <v>36</v>
      </c>
      <c r="F1179" t="s">
        <v>1431</v>
      </c>
      <c r="H1179">
        <v>1</v>
      </c>
      <c r="I1179">
        <v>0</v>
      </c>
      <c r="J1179" s="61">
        <v>41161</v>
      </c>
      <c r="K1179">
        <v>52</v>
      </c>
      <c r="L1179">
        <v>1</v>
      </c>
      <c r="M1179">
        <v>4</v>
      </c>
      <c r="N1179">
        <v>10</v>
      </c>
      <c r="O1179">
        <v>29</v>
      </c>
      <c r="P1179">
        <v>0</v>
      </c>
      <c r="Q1179">
        <v>36</v>
      </c>
      <c r="R1179">
        <v>1</v>
      </c>
      <c r="S1179">
        <v>1</v>
      </c>
      <c r="T1179">
        <v>2</v>
      </c>
      <c r="U1179">
        <v>6</v>
      </c>
      <c r="V1179">
        <v>0</v>
      </c>
      <c r="W1179">
        <v>0</v>
      </c>
      <c r="X1179" t="s">
        <v>50</v>
      </c>
      <c r="Y1179">
        <v>1</v>
      </c>
    </row>
    <row r="1180" spans="2:25" x14ac:dyDescent="0.2">
      <c r="B1180">
        <v>8462</v>
      </c>
      <c r="C1180">
        <v>1979</v>
      </c>
      <c r="D1180" t="s">
        <v>118</v>
      </c>
      <c r="E1180" t="s">
        <v>36</v>
      </c>
      <c r="F1180" t="s">
        <v>1431</v>
      </c>
      <c r="H1180">
        <v>1</v>
      </c>
      <c r="I1180">
        <v>0</v>
      </c>
      <c r="J1180" s="61">
        <v>41161</v>
      </c>
      <c r="K1180">
        <v>52</v>
      </c>
      <c r="L1180">
        <v>1</v>
      </c>
      <c r="M1180">
        <v>4</v>
      </c>
      <c r="N1180">
        <v>10</v>
      </c>
      <c r="O1180">
        <v>29</v>
      </c>
      <c r="P1180">
        <v>0</v>
      </c>
      <c r="Q1180">
        <v>36</v>
      </c>
      <c r="R1180">
        <v>1</v>
      </c>
      <c r="S1180">
        <v>1</v>
      </c>
      <c r="T1180">
        <v>2</v>
      </c>
      <c r="U1180">
        <v>6</v>
      </c>
      <c r="V1180">
        <v>0</v>
      </c>
      <c r="W1180">
        <v>0</v>
      </c>
      <c r="X1180" t="s">
        <v>27</v>
      </c>
      <c r="Y1180">
        <v>1</v>
      </c>
    </row>
    <row r="1181" spans="2:25" x14ac:dyDescent="0.2">
      <c r="B1181">
        <v>4764</v>
      </c>
      <c r="C1181">
        <v>1953</v>
      </c>
      <c r="D1181" t="s">
        <v>53</v>
      </c>
      <c r="E1181" t="s">
        <v>36</v>
      </c>
      <c r="F1181" t="s">
        <v>1432</v>
      </c>
      <c r="H1181">
        <v>1</v>
      </c>
      <c r="I1181">
        <v>1</v>
      </c>
      <c r="J1181" s="60" t="s">
        <v>810</v>
      </c>
      <c r="K1181">
        <v>52</v>
      </c>
      <c r="L1181">
        <v>45</v>
      </c>
      <c r="M1181">
        <v>12</v>
      </c>
      <c r="N1181">
        <v>52</v>
      </c>
      <c r="O1181">
        <v>25</v>
      </c>
      <c r="P1181">
        <v>22</v>
      </c>
      <c r="Q1181">
        <v>13</v>
      </c>
      <c r="R1181">
        <v>4</v>
      </c>
      <c r="S1181">
        <v>3</v>
      </c>
      <c r="T1181">
        <v>4</v>
      </c>
      <c r="U1181">
        <v>7</v>
      </c>
      <c r="V1181">
        <v>1</v>
      </c>
      <c r="W1181">
        <v>0</v>
      </c>
      <c r="X1181" t="s">
        <v>67</v>
      </c>
      <c r="Y1181">
        <v>0</v>
      </c>
    </row>
    <row r="1182" spans="2:25" x14ac:dyDescent="0.2">
      <c r="B1182">
        <v>2223</v>
      </c>
      <c r="C1182">
        <v>1966</v>
      </c>
      <c r="D1182" t="s">
        <v>43</v>
      </c>
      <c r="E1182" t="s">
        <v>24</v>
      </c>
      <c r="F1182" t="s">
        <v>1433</v>
      </c>
      <c r="H1182">
        <v>0</v>
      </c>
      <c r="I1182">
        <v>1</v>
      </c>
      <c r="J1182" s="61">
        <v>40976</v>
      </c>
      <c r="K1182">
        <v>52</v>
      </c>
      <c r="L1182">
        <v>1215</v>
      </c>
      <c r="M1182">
        <v>33</v>
      </c>
      <c r="N1182">
        <v>249</v>
      </c>
      <c r="O1182">
        <v>64</v>
      </c>
      <c r="P1182">
        <v>116</v>
      </c>
      <c r="Q1182">
        <v>149</v>
      </c>
      <c r="R1182">
        <v>8</v>
      </c>
      <c r="S1182">
        <v>8</v>
      </c>
      <c r="T1182">
        <v>8</v>
      </c>
      <c r="U1182">
        <v>6</v>
      </c>
      <c r="V1182">
        <v>0</v>
      </c>
      <c r="W1182">
        <v>0</v>
      </c>
      <c r="X1182" t="s">
        <v>27</v>
      </c>
      <c r="Y1182">
        <v>0</v>
      </c>
    </row>
    <row r="1183" spans="2:25" x14ac:dyDescent="0.2">
      <c r="B1183">
        <v>7788</v>
      </c>
      <c r="C1183">
        <v>1984</v>
      </c>
      <c r="D1183" t="s">
        <v>40</v>
      </c>
      <c r="E1183" t="s">
        <v>32</v>
      </c>
      <c r="F1183" t="s">
        <v>1434</v>
      </c>
      <c r="H1183">
        <v>1</v>
      </c>
      <c r="I1183">
        <v>0</v>
      </c>
      <c r="J1183" s="61">
        <v>41735</v>
      </c>
      <c r="K1183">
        <v>53</v>
      </c>
      <c r="L1183">
        <v>6</v>
      </c>
      <c r="M1183">
        <v>0</v>
      </c>
      <c r="N1183">
        <v>3</v>
      </c>
      <c r="O1183">
        <v>0</v>
      </c>
      <c r="P1183">
        <v>0</v>
      </c>
      <c r="Q1183">
        <v>1</v>
      </c>
      <c r="R1183">
        <v>1</v>
      </c>
      <c r="S1183">
        <v>0</v>
      </c>
      <c r="T1183">
        <v>3</v>
      </c>
      <c r="U1183">
        <v>3</v>
      </c>
      <c r="V1183">
        <v>0</v>
      </c>
      <c r="W1183">
        <v>0</v>
      </c>
      <c r="X1183" t="s">
        <v>27</v>
      </c>
      <c r="Y1183">
        <v>0</v>
      </c>
    </row>
    <row r="1184" spans="2:25" x14ac:dyDescent="0.2">
      <c r="B1184">
        <v>5827</v>
      </c>
      <c r="C1184">
        <v>1959</v>
      </c>
      <c r="D1184" t="s">
        <v>23</v>
      </c>
      <c r="E1184" t="s">
        <v>24</v>
      </c>
      <c r="F1184" t="s">
        <v>1435</v>
      </c>
      <c r="H1184">
        <v>1</v>
      </c>
      <c r="I1184">
        <v>1</v>
      </c>
      <c r="J1184" s="60" t="s">
        <v>1070</v>
      </c>
      <c r="K1184">
        <v>53</v>
      </c>
      <c r="L1184">
        <v>36</v>
      </c>
      <c r="M1184">
        <v>0</v>
      </c>
      <c r="N1184">
        <v>12</v>
      </c>
      <c r="O1184">
        <v>2</v>
      </c>
      <c r="P1184">
        <v>2</v>
      </c>
      <c r="Q1184">
        <v>10</v>
      </c>
      <c r="R1184">
        <v>4</v>
      </c>
      <c r="S1184">
        <v>3</v>
      </c>
      <c r="T1184">
        <v>3</v>
      </c>
      <c r="U1184">
        <v>5</v>
      </c>
      <c r="V1184">
        <v>0</v>
      </c>
      <c r="W1184">
        <v>0</v>
      </c>
      <c r="X1184" t="s">
        <v>67</v>
      </c>
      <c r="Y1184">
        <v>0</v>
      </c>
    </row>
    <row r="1185" spans="2:25" x14ac:dyDescent="0.2">
      <c r="B1185">
        <v>2958</v>
      </c>
      <c r="C1185">
        <v>1979</v>
      </c>
      <c r="D1185" t="s">
        <v>23</v>
      </c>
      <c r="E1185" t="s">
        <v>32</v>
      </c>
      <c r="F1185" t="s">
        <v>1436</v>
      </c>
      <c r="H1185">
        <v>2</v>
      </c>
      <c r="I1185">
        <v>0</v>
      </c>
      <c r="J1185" s="60" t="s">
        <v>230</v>
      </c>
      <c r="K1185">
        <v>53</v>
      </c>
      <c r="L1185">
        <v>19</v>
      </c>
      <c r="M1185">
        <v>3</v>
      </c>
      <c r="N1185">
        <v>10</v>
      </c>
      <c r="O1185">
        <v>11</v>
      </c>
      <c r="P1185">
        <v>8</v>
      </c>
      <c r="Q1185">
        <v>6</v>
      </c>
      <c r="R1185">
        <v>3</v>
      </c>
      <c r="S1185">
        <v>2</v>
      </c>
      <c r="T1185">
        <v>4</v>
      </c>
      <c r="U1185">
        <v>4</v>
      </c>
      <c r="V1185">
        <v>0</v>
      </c>
      <c r="W1185">
        <v>0</v>
      </c>
      <c r="X1185" t="s">
        <v>27</v>
      </c>
      <c r="Y1185">
        <v>0</v>
      </c>
    </row>
    <row r="1186" spans="2:25" x14ac:dyDescent="0.2">
      <c r="B1186">
        <v>4954</v>
      </c>
      <c r="C1186">
        <v>1957</v>
      </c>
      <c r="D1186" t="s">
        <v>23</v>
      </c>
      <c r="E1186" t="s">
        <v>32</v>
      </c>
      <c r="F1186" t="s">
        <v>1437</v>
      </c>
      <c r="H1186">
        <v>1</v>
      </c>
      <c r="I1186">
        <v>1</v>
      </c>
      <c r="J1186" s="60" t="s">
        <v>1359</v>
      </c>
      <c r="K1186">
        <v>53</v>
      </c>
      <c r="L1186">
        <v>106</v>
      </c>
      <c r="M1186">
        <v>27</v>
      </c>
      <c r="N1186">
        <v>68</v>
      </c>
      <c r="O1186">
        <v>52</v>
      </c>
      <c r="P1186">
        <v>7</v>
      </c>
      <c r="Q1186">
        <v>5</v>
      </c>
      <c r="R1186">
        <v>6</v>
      </c>
      <c r="S1186">
        <v>4</v>
      </c>
      <c r="T1186">
        <v>5</v>
      </c>
      <c r="U1186">
        <v>6</v>
      </c>
      <c r="V1186">
        <v>0</v>
      </c>
      <c r="W1186">
        <v>0</v>
      </c>
      <c r="X1186" t="s">
        <v>27</v>
      </c>
      <c r="Y1186">
        <v>0</v>
      </c>
    </row>
    <row r="1187" spans="2:25" x14ac:dyDescent="0.2">
      <c r="B1187">
        <v>3139</v>
      </c>
      <c r="C1187">
        <v>1983</v>
      </c>
      <c r="D1187" t="s">
        <v>43</v>
      </c>
      <c r="E1187" t="s">
        <v>28</v>
      </c>
      <c r="F1187" t="s">
        <v>1438</v>
      </c>
      <c r="H1187">
        <v>0</v>
      </c>
      <c r="I1187">
        <v>0</v>
      </c>
      <c r="J1187" s="60" t="s">
        <v>790</v>
      </c>
      <c r="K1187">
        <v>53</v>
      </c>
      <c r="L1187">
        <v>871</v>
      </c>
      <c r="M1187">
        <v>111</v>
      </c>
      <c r="N1187">
        <v>704</v>
      </c>
      <c r="O1187">
        <v>145</v>
      </c>
      <c r="P1187">
        <v>55</v>
      </c>
      <c r="Q1187">
        <v>166</v>
      </c>
      <c r="R1187">
        <v>1</v>
      </c>
      <c r="S1187">
        <v>4</v>
      </c>
      <c r="T1187">
        <v>10</v>
      </c>
      <c r="U1187">
        <v>2</v>
      </c>
      <c r="V1187">
        <v>0</v>
      </c>
      <c r="W1187">
        <v>0</v>
      </c>
      <c r="X1187" t="s">
        <v>67</v>
      </c>
      <c r="Y1187">
        <v>1</v>
      </c>
    </row>
    <row r="1188" spans="2:25" x14ac:dyDescent="0.2">
      <c r="B1188">
        <v>9952</v>
      </c>
      <c r="C1188">
        <v>1948</v>
      </c>
      <c r="D1188" t="s">
        <v>53</v>
      </c>
      <c r="E1188" t="s">
        <v>36</v>
      </c>
      <c r="F1188" t="s">
        <v>1439</v>
      </c>
      <c r="H1188">
        <v>0</v>
      </c>
      <c r="I1188">
        <v>0</v>
      </c>
      <c r="J1188" s="61">
        <v>41590</v>
      </c>
      <c r="K1188">
        <v>53</v>
      </c>
      <c r="L1188">
        <v>368</v>
      </c>
      <c r="M1188">
        <v>32</v>
      </c>
      <c r="N1188">
        <v>639</v>
      </c>
      <c r="O1188">
        <v>13</v>
      </c>
      <c r="P1188">
        <v>43</v>
      </c>
      <c r="Q1188">
        <v>10</v>
      </c>
      <c r="R1188">
        <v>1</v>
      </c>
      <c r="S1188">
        <v>4</v>
      </c>
      <c r="T1188">
        <v>5</v>
      </c>
      <c r="U1188">
        <v>1</v>
      </c>
      <c r="V1188">
        <v>0</v>
      </c>
      <c r="W1188">
        <v>0</v>
      </c>
      <c r="X1188" t="s">
        <v>67</v>
      </c>
      <c r="Y1188">
        <v>0</v>
      </c>
    </row>
    <row r="1189" spans="2:25" x14ac:dyDescent="0.2">
      <c r="B1189">
        <v>8180</v>
      </c>
      <c r="C1189">
        <v>1953</v>
      </c>
      <c r="D1189" t="s">
        <v>53</v>
      </c>
      <c r="E1189" t="s">
        <v>24</v>
      </c>
      <c r="F1189" t="s">
        <v>1440</v>
      </c>
      <c r="H1189">
        <v>1</v>
      </c>
      <c r="I1189">
        <v>1</v>
      </c>
      <c r="J1189" s="60" t="s">
        <v>128</v>
      </c>
      <c r="K1189">
        <v>53</v>
      </c>
      <c r="L1189">
        <v>233</v>
      </c>
      <c r="M1189">
        <v>2</v>
      </c>
      <c r="N1189">
        <v>53</v>
      </c>
      <c r="O1189">
        <v>3</v>
      </c>
      <c r="P1189">
        <v>5</v>
      </c>
      <c r="Q1189">
        <v>14</v>
      </c>
      <c r="R1189">
        <v>3</v>
      </c>
      <c r="S1189">
        <v>6</v>
      </c>
      <c r="T1189">
        <v>5</v>
      </c>
      <c r="U1189">
        <v>6</v>
      </c>
      <c r="V1189">
        <v>0</v>
      </c>
      <c r="W1189">
        <v>0</v>
      </c>
      <c r="X1189" t="s">
        <v>35</v>
      </c>
      <c r="Y1189">
        <v>0</v>
      </c>
    </row>
    <row r="1190" spans="2:25" x14ac:dyDescent="0.2">
      <c r="B1190">
        <v>3276</v>
      </c>
      <c r="C1190">
        <v>1977</v>
      </c>
      <c r="D1190" t="s">
        <v>43</v>
      </c>
      <c r="E1190" t="s">
        <v>36</v>
      </c>
      <c r="F1190" t="s">
        <v>1441</v>
      </c>
      <c r="H1190">
        <v>1</v>
      </c>
      <c r="I1190">
        <v>0</v>
      </c>
      <c r="J1190" s="60" t="s">
        <v>619</v>
      </c>
      <c r="K1190">
        <v>53</v>
      </c>
      <c r="L1190">
        <v>11</v>
      </c>
      <c r="M1190">
        <v>12</v>
      </c>
      <c r="N1190">
        <v>35</v>
      </c>
      <c r="O1190">
        <v>3</v>
      </c>
      <c r="P1190">
        <v>5</v>
      </c>
      <c r="Q1190">
        <v>12</v>
      </c>
      <c r="R1190">
        <v>1</v>
      </c>
      <c r="S1190">
        <v>3</v>
      </c>
      <c r="T1190">
        <v>3</v>
      </c>
      <c r="U1190">
        <v>7</v>
      </c>
      <c r="V1190">
        <v>0</v>
      </c>
      <c r="W1190">
        <v>0</v>
      </c>
      <c r="X1190" t="s">
        <v>67</v>
      </c>
      <c r="Y1190">
        <v>0</v>
      </c>
    </row>
    <row r="1191" spans="2:25" x14ac:dyDescent="0.2">
      <c r="B1191">
        <v>4994</v>
      </c>
      <c r="C1191">
        <v>1944</v>
      </c>
      <c r="D1191" t="s">
        <v>53</v>
      </c>
      <c r="E1191" t="s">
        <v>28</v>
      </c>
      <c r="F1191" t="s">
        <v>1442</v>
      </c>
      <c r="H1191">
        <v>0</v>
      </c>
      <c r="I1191">
        <v>0</v>
      </c>
      <c r="J1191" s="61">
        <v>41284</v>
      </c>
      <c r="K1191">
        <v>53</v>
      </c>
      <c r="L1191">
        <v>1193</v>
      </c>
      <c r="M1191">
        <v>33</v>
      </c>
      <c r="N1191">
        <v>281</v>
      </c>
      <c r="O1191">
        <v>129</v>
      </c>
      <c r="P1191">
        <v>66</v>
      </c>
      <c r="Q1191">
        <v>33</v>
      </c>
      <c r="R1191">
        <v>1</v>
      </c>
      <c r="S1191">
        <v>7</v>
      </c>
      <c r="T1191">
        <v>13</v>
      </c>
      <c r="U1191">
        <v>3</v>
      </c>
      <c r="V1191">
        <v>0</v>
      </c>
      <c r="W1191">
        <v>0</v>
      </c>
      <c r="X1191" t="s">
        <v>27</v>
      </c>
      <c r="Y1191">
        <v>1</v>
      </c>
    </row>
    <row r="1192" spans="2:25" x14ac:dyDescent="0.2">
      <c r="B1192">
        <v>3598</v>
      </c>
      <c r="C1192">
        <v>1973</v>
      </c>
      <c r="D1192" t="s">
        <v>23</v>
      </c>
      <c r="E1192" t="s">
        <v>32</v>
      </c>
      <c r="F1192" t="s">
        <v>1443</v>
      </c>
      <c r="H1192">
        <v>0</v>
      </c>
      <c r="I1192">
        <v>1</v>
      </c>
      <c r="J1192" s="60" t="s">
        <v>1444</v>
      </c>
      <c r="K1192">
        <v>53</v>
      </c>
      <c r="L1192">
        <v>441</v>
      </c>
      <c r="M1192">
        <v>35</v>
      </c>
      <c r="N1192">
        <v>83</v>
      </c>
      <c r="O1192">
        <v>7</v>
      </c>
      <c r="P1192">
        <v>29</v>
      </c>
      <c r="Q1192">
        <v>11</v>
      </c>
      <c r="R1192">
        <v>4</v>
      </c>
      <c r="S1192">
        <v>4</v>
      </c>
      <c r="T1192">
        <v>12</v>
      </c>
      <c r="U1192">
        <v>4</v>
      </c>
      <c r="V1192">
        <v>0</v>
      </c>
      <c r="W1192">
        <v>0</v>
      </c>
      <c r="X1192" t="s">
        <v>27</v>
      </c>
      <c r="Y1192">
        <v>0</v>
      </c>
    </row>
    <row r="1193" spans="2:25" x14ac:dyDescent="0.2">
      <c r="B1193">
        <v>945</v>
      </c>
      <c r="C1193">
        <v>1966</v>
      </c>
      <c r="D1193" t="s">
        <v>23</v>
      </c>
      <c r="E1193" t="s">
        <v>36</v>
      </c>
      <c r="F1193" t="s">
        <v>1445</v>
      </c>
      <c r="H1193">
        <v>0</v>
      </c>
      <c r="I1193">
        <v>1</v>
      </c>
      <c r="J1193" s="60" t="s">
        <v>917</v>
      </c>
      <c r="K1193">
        <v>53</v>
      </c>
      <c r="L1193">
        <v>87</v>
      </c>
      <c r="M1193">
        <v>3</v>
      </c>
      <c r="N1193">
        <v>25</v>
      </c>
      <c r="O1193">
        <v>3</v>
      </c>
      <c r="P1193">
        <v>2</v>
      </c>
      <c r="Q1193">
        <v>13</v>
      </c>
      <c r="R1193">
        <v>2</v>
      </c>
      <c r="S1193">
        <v>3</v>
      </c>
      <c r="T1193">
        <v>4</v>
      </c>
      <c r="U1193">
        <v>7</v>
      </c>
      <c r="V1193">
        <v>0</v>
      </c>
      <c r="W1193">
        <v>0</v>
      </c>
      <c r="X1193" t="s">
        <v>27</v>
      </c>
      <c r="Y1193">
        <v>0</v>
      </c>
    </row>
    <row r="1194" spans="2:25" x14ac:dyDescent="0.2">
      <c r="B1194">
        <v>5048</v>
      </c>
      <c r="C1194">
        <v>1972</v>
      </c>
      <c r="D1194" t="s">
        <v>40</v>
      </c>
      <c r="E1194" t="s">
        <v>28</v>
      </c>
      <c r="F1194" t="s">
        <v>1446</v>
      </c>
      <c r="H1194">
        <v>2</v>
      </c>
      <c r="I1194">
        <v>0</v>
      </c>
      <c r="J1194" s="61">
        <v>41583</v>
      </c>
      <c r="K1194">
        <v>53</v>
      </c>
      <c r="L1194">
        <v>20</v>
      </c>
      <c r="M1194">
        <v>6</v>
      </c>
      <c r="N1194">
        <v>43</v>
      </c>
      <c r="O1194">
        <v>19</v>
      </c>
      <c r="P1194">
        <v>5</v>
      </c>
      <c r="Q1194">
        <v>38</v>
      </c>
      <c r="R1194">
        <v>1</v>
      </c>
      <c r="S1194">
        <v>3</v>
      </c>
      <c r="T1194">
        <v>2</v>
      </c>
      <c r="U1194">
        <v>8</v>
      </c>
      <c r="V1194">
        <v>0</v>
      </c>
      <c r="W1194">
        <v>0</v>
      </c>
      <c r="X1194" t="s">
        <v>67</v>
      </c>
      <c r="Y1194">
        <v>0</v>
      </c>
    </row>
    <row r="1195" spans="2:25" x14ac:dyDescent="0.2">
      <c r="B1195">
        <v>6214</v>
      </c>
      <c r="C1195">
        <v>1983</v>
      </c>
      <c r="D1195" t="s">
        <v>53</v>
      </c>
      <c r="E1195" t="s">
        <v>32</v>
      </c>
      <c r="F1195" t="s">
        <v>1447</v>
      </c>
      <c r="H1195">
        <v>1</v>
      </c>
      <c r="I1195">
        <v>0</v>
      </c>
      <c r="J1195" s="61">
        <v>41398</v>
      </c>
      <c r="K1195">
        <v>53</v>
      </c>
      <c r="L1195">
        <v>14</v>
      </c>
      <c r="M1195">
        <v>10</v>
      </c>
      <c r="N1195">
        <v>29</v>
      </c>
      <c r="O1195">
        <v>4</v>
      </c>
      <c r="P1195">
        <v>7</v>
      </c>
      <c r="Q1195">
        <v>15</v>
      </c>
      <c r="R1195">
        <v>1</v>
      </c>
      <c r="S1195">
        <v>2</v>
      </c>
      <c r="T1195">
        <v>3</v>
      </c>
      <c r="U1195">
        <v>6</v>
      </c>
      <c r="V1195">
        <v>0</v>
      </c>
      <c r="W1195">
        <v>0</v>
      </c>
      <c r="X1195" t="s">
        <v>27</v>
      </c>
      <c r="Y1195">
        <v>0</v>
      </c>
    </row>
    <row r="1196" spans="2:25" x14ac:dyDescent="0.2">
      <c r="B1196">
        <v>6230</v>
      </c>
      <c r="C1196">
        <v>1972</v>
      </c>
      <c r="D1196" t="s">
        <v>23</v>
      </c>
      <c r="E1196" t="s">
        <v>24</v>
      </c>
      <c r="F1196" t="s">
        <v>1448</v>
      </c>
      <c r="H1196">
        <v>1</v>
      </c>
      <c r="I1196">
        <v>1</v>
      </c>
      <c r="J1196" s="60" t="s">
        <v>476</v>
      </c>
      <c r="K1196">
        <v>53</v>
      </c>
      <c r="L1196">
        <v>110</v>
      </c>
      <c r="M1196">
        <v>5</v>
      </c>
      <c r="N1196">
        <v>59</v>
      </c>
      <c r="O1196">
        <v>7</v>
      </c>
      <c r="P1196">
        <v>1</v>
      </c>
      <c r="Q1196">
        <v>7</v>
      </c>
      <c r="R1196">
        <v>5</v>
      </c>
      <c r="S1196">
        <v>5</v>
      </c>
      <c r="T1196">
        <v>4</v>
      </c>
      <c r="U1196">
        <v>8</v>
      </c>
      <c r="V1196">
        <v>0</v>
      </c>
      <c r="W1196">
        <v>0</v>
      </c>
      <c r="X1196" t="s">
        <v>27</v>
      </c>
      <c r="Y1196">
        <v>0</v>
      </c>
    </row>
    <row r="1197" spans="2:25" x14ac:dyDescent="0.2">
      <c r="B1197">
        <v>2968</v>
      </c>
      <c r="C1197">
        <v>1944</v>
      </c>
      <c r="D1197" t="s">
        <v>40</v>
      </c>
      <c r="E1197" t="s">
        <v>24</v>
      </c>
      <c r="F1197" t="s">
        <v>1449</v>
      </c>
      <c r="H1197">
        <v>0</v>
      </c>
      <c r="I1197">
        <v>0</v>
      </c>
      <c r="J1197" s="61">
        <v>41276</v>
      </c>
      <c r="K1197">
        <v>53</v>
      </c>
      <c r="L1197">
        <v>437</v>
      </c>
      <c r="M1197">
        <v>8</v>
      </c>
      <c r="N1197">
        <v>206</v>
      </c>
      <c r="O1197">
        <v>160</v>
      </c>
      <c r="P1197">
        <v>49</v>
      </c>
      <c r="Q1197">
        <v>42</v>
      </c>
      <c r="R1197">
        <v>2</v>
      </c>
      <c r="S1197">
        <v>7</v>
      </c>
      <c r="T1197">
        <v>5</v>
      </c>
      <c r="U1197">
        <v>6</v>
      </c>
      <c r="V1197">
        <v>1</v>
      </c>
      <c r="W1197">
        <v>0</v>
      </c>
      <c r="X1197" t="s">
        <v>38</v>
      </c>
      <c r="Y1197">
        <v>1</v>
      </c>
    </row>
    <row r="1198" spans="2:25" x14ac:dyDescent="0.2">
      <c r="B1198">
        <v>8800</v>
      </c>
      <c r="C1198">
        <v>1944</v>
      </c>
      <c r="D1198" t="s">
        <v>40</v>
      </c>
      <c r="E1198" t="s">
        <v>24</v>
      </c>
      <c r="F1198" t="s">
        <v>1449</v>
      </c>
      <c r="H1198">
        <v>0</v>
      </c>
      <c r="I1198">
        <v>0</v>
      </c>
      <c r="J1198" s="61">
        <v>41276</v>
      </c>
      <c r="K1198">
        <v>53</v>
      </c>
      <c r="L1198">
        <v>437</v>
      </c>
      <c r="M1198">
        <v>8</v>
      </c>
      <c r="N1198">
        <v>206</v>
      </c>
      <c r="O1198">
        <v>160</v>
      </c>
      <c r="P1198">
        <v>49</v>
      </c>
      <c r="Q1198">
        <v>42</v>
      </c>
      <c r="R1198">
        <v>2</v>
      </c>
      <c r="S1198">
        <v>7</v>
      </c>
      <c r="T1198">
        <v>5</v>
      </c>
      <c r="U1198">
        <v>6</v>
      </c>
      <c r="V1198">
        <v>1</v>
      </c>
      <c r="W1198">
        <v>0</v>
      </c>
      <c r="X1198" t="s">
        <v>67</v>
      </c>
      <c r="Y1198">
        <v>1</v>
      </c>
    </row>
    <row r="1199" spans="2:25" x14ac:dyDescent="0.2">
      <c r="B1199">
        <v>1907</v>
      </c>
      <c r="C1199">
        <v>1951</v>
      </c>
      <c r="D1199" t="s">
        <v>53</v>
      </c>
      <c r="E1199" t="s">
        <v>24</v>
      </c>
      <c r="F1199" t="s">
        <v>1450</v>
      </c>
      <c r="H1199">
        <v>0</v>
      </c>
      <c r="I1199">
        <v>1</v>
      </c>
      <c r="J1199" s="60" t="s">
        <v>147</v>
      </c>
      <c r="K1199">
        <v>53</v>
      </c>
      <c r="L1199">
        <v>965</v>
      </c>
      <c r="M1199">
        <v>69</v>
      </c>
      <c r="N1199">
        <v>279</v>
      </c>
      <c r="O1199">
        <v>54</v>
      </c>
      <c r="P1199">
        <v>41</v>
      </c>
      <c r="Q1199">
        <v>69</v>
      </c>
      <c r="R1199">
        <v>5</v>
      </c>
      <c r="S1199">
        <v>8</v>
      </c>
      <c r="T1199">
        <v>9</v>
      </c>
      <c r="U1199">
        <v>7</v>
      </c>
      <c r="V1199">
        <v>1</v>
      </c>
      <c r="W1199">
        <v>0</v>
      </c>
      <c r="X1199" t="s">
        <v>27</v>
      </c>
      <c r="Y1199">
        <v>0</v>
      </c>
    </row>
    <row r="1200" spans="2:25" x14ac:dyDescent="0.2">
      <c r="B1200">
        <v>10478</v>
      </c>
      <c r="C1200">
        <v>1951</v>
      </c>
      <c r="D1200" t="s">
        <v>40</v>
      </c>
      <c r="E1200" t="s">
        <v>32</v>
      </c>
      <c r="F1200" t="s">
        <v>1451</v>
      </c>
      <c r="H1200">
        <v>1</v>
      </c>
      <c r="I1200">
        <v>1</v>
      </c>
      <c r="J1200" s="60" t="s">
        <v>149</v>
      </c>
      <c r="K1200">
        <v>53</v>
      </c>
      <c r="L1200">
        <v>483</v>
      </c>
      <c r="M1200">
        <v>0</v>
      </c>
      <c r="N1200">
        <v>108</v>
      </c>
      <c r="O1200">
        <v>0</v>
      </c>
      <c r="P1200">
        <v>6</v>
      </c>
      <c r="Q1200">
        <v>36</v>
      </c>
      <c r="R1200">
        <v>5</v>
      </c>
      <c r="S1200">
        <v>11</v>
      </c>
      <c r="T1200">
        <v>6</v>
      </c>
      <c r="U1200">
        <v>9</v>
      </c>
      <c r="V1200">
        <v>1</v>
      </c>
      <c r="W1200">
        <v>0</v>
      </c>
      <c r="X1200" t="s">
        <v>67</v>
      </c>
      <c r="Y1200">
        <v>0</v>
      </c>
    </row>
    <row r="1201" spans="2:25" x14ac:dyDescent="0.2">
      <c r="B1201">
        <v>4188</v>
      </c>
      <c r="C1201">
        <v>1958</v>
      </c>
      <c r="D1201" t="s">
        <v>23</v>
      </c>
      <c r="E1201" t="s">
        <v>28</v>
      </c>
      <c r="F1201" t="s">
        <v>1452</v>
      </c>
      <c r="H1201">
        <v>0</v>
      </c>
      <c r="I1201">
        <v>1</v>
      </c>
      <c r="J1201" s="60" t="s">
        <v>152</v>
      </c>
      <c r="K1201">
        <v>53</v>
      </c>
      <c r="L1201">
        <v>204</v>
      </c>
      <c r="M1201">
        <v>5</v>
      </c>
      <c r="N1201">
        <v>39</v>
      </c>
      <c r="O1201">
        <v>17</v>
      </c>
      <c r="P1201">
        <v>0</v>
      </c>
      <c r="Q1201">
        <v>89</v>
      </c>
      <c r="R1201">
        <v>3</v>
      </c>
      <c r="S1201">
        <v>5</v>
      </c>
      <c r="T1201">
        <v>4</v>
      </c>
      <c r="U1201">
        <v>8</v>
      </c>
      <c r="V1201">
        <v>1</v>
      </c>
      <c r="W1201">
        <v>0</v>
      </c>
      <c r="X1201" t="s">
        <v>38</v>
      </c>
      <c r="Y1201">
        <v>0</v>
      </c>
    </row>
    <row r="1202" spans="2:25" x14ac:dyDescent="0.2">
      <c r="B1202">
        <v>2225</v>
      </c>
      <c r="C1202">
        <v>1978</v>
      </c>
      <c r="D1202" t="s">
        <v>23</v>
      </c>
      <c r="E1202" t="s">
        <v>24</v>
      </c>
      <c r="F1202" t="s">
        <v>1453</v>
      </c>
      <c r="H1202">
        <v>0</v>
      </c>
      <c r="I1202">
        <v>0</v>
      </c>
      <c r="J1202" s="61">
        <v>41826</v>
      </c>
      <c r="K1202">
        <v>54</v>
      </c>
      <c r="L1202">
        <v>510</v>
      </c>
      <c r="M1202">
        <v>120</v>
      </c>
      <c r="N1202">
        <v>550</v>
      </c>
      <c r="O1202">
        <v>156</v>
      </c>
      <c r="P1202">
        <v>40</v>
      </c>
      <c r="Q1202">
        <v>241</v>
      </c>
      <c r="R1202">
        <v>1</v>
      </c>
      <c r="S1202">
        <v>4</v>
      </c>
      <c r="T1202">
        <v>7</v>
      </c>
      <c r="U1202">
        <v>1</v>
      </c>
      <c r="V1202">
        <v>1</v>
      </c>
      <c r="W1202">
        <v>0</v>
      </c>
      <c r="X1202" t="s">
        <v>38</v>
      </c>
      <c r="Y1202">
        <v>2</v>
      </c>
    </row>
    <row r="1203" spans="2:25" x14ac:dyDescent="0.2">
      <c r="B1203">
        <v>4790</v>
      </c>
      <c r="C1203">
        <v>1959</v>
      </c>
      <c r="D1203" t="s">
        <v>23</v>
      </c>
      <c r="E1203" t="s">
        <v>24</v>
      </c>
      <c r="F1203" t="s">
        <v>1454</v>
      </c>
      <c r="H1203">
        <v>0</v>
      </c>
      <c r="I1203">
        <v>1</v>
      </c>
      <c r="J1203" s="61">
        <v>41676</v>
      </c>
      <c r="K1203">
        <v>54</v>
      </c>
      <c r="L1203">
        <v>574</v>
      </c>
      <c r="M1203">
        <v>8</v>
      </c>
      <c r="N1203">
        <v>216</v>
      </c>
      <c r="O1203">
        <v>21</v>
      </c>
      <c r="P1203">
        <v>16</v>
      </c>
      <c r="Q1203">
        <v>33</v>
      </c>
      <c r="R1203">
        <v>1</v>
      </c>
      <c r="S1203">
        <v>4</v>
      </c>
      <c r="T1203">
        <v>5</v>
      </c>
      <c r="U1203">
        <v>1</v>
      </c>
      <c r="V1203">
        <v>0</v>
      </c>
      <c r="W1203">
        <v>0</v>
      </c>
      <c r="X1203" t="s">
        <v>27</v>
      </c>
      <c r="Y1203">
        <v>0</v>
      </c>
    </row>
    <row r="1204" spans="2:25" x14ac:dyDescent="0.2">
      <c r="B1204">
        <v>1131</v>
      </c>
      <c r="C1204">
        <v>1968</v>
      </c>
      <c r="D1204" t="s">
        <v>40</v>
      </c>
      <c r="E1204" t="s">
        <v>28</v>
      </c>
      <c r="F1204" t="s">
        <v>1455</v>
      </c>
      <c r="H1204">
        <v>0</v>
      </c>
      <c r="I1204">
        <v>1</v>
      </c>
      <c r="J1204" s="61">
        <v>41763</v>
      </c>
      <c r="K1204">
        <v>54</v>
      </c>
      <c r="L1204">
        <v>85</v>
      </c>
      <c r="M1204">
        <v>0</v>
      </c>
      <c r="N1204">
        <v>3</v>
      </c>
      <c r="O1204">
        <v>0</v>
      </c>
      <c r="P1204">
        <v>0</v>
      </c>
      <c r="Q1204">
        <v>7</v>
      </c>
      <c r="R1204">
        <v>1</v>
      </c>
      <c r="S1204">
        <v>2</v>
      </c>
      <c r="T1204">
        <v>4</v>
      </c>
      <c r="U1204">
        <v>3</v>
      </c>
      <c r="V1204">
        <v>0</v>
      </c>
      <c r="W1204">
        <v>0</v>
      </c>
      <c r="X1204" t="s">
        <v>67</v>
      </c>
      <c r="Y1204">
        <v>0</v>
      </c>
    </row>
    <row r="1205" spans="2:25" x14ac:dyDescent="0.2">
      <c r="B1205">
        <v>202</v>
      </c>
      <c r="C1205">
        <v>1949</v>
      </c>
      <c r="D1205" t="s">
        <v>40</v>
      </c>
      <c r="E1205" t="s">
        <v>55</v>
      </c>
      <c r="F1205" t="s">
        <v>1456</v>
      </c>
      <c r="H1205">
        <v>0</v>
      </c>
      <c r="I1205">
        <v>0</v>
      </c>
      <c r="J1205" s="61">
        <v>41763</v>
      </c>
      <c r="K1205">
        <v>54</v>
      </c>
      <c r="L1205">
        <v>332</v>
      </c>
      <c r="M1205">
        <v>194</v>
      </c>
      <c r="N1205">
        <v>377</v>
      </c>
      <c r="O1205">
        <v>149</v>
      </c>
      <c r="P1205">
        <v>125</v>
      </c>
      <c r="Q1205">
        <v>57</v>
      </c>
      <c r="R1205">
        <v>0</v>
      </c>
      <c r="S1205">
        <v>4</v>
      </c>
      <c r="T1205">
        <v>7</v>
      </c>
      <c r="U1205">
        <v>1</v>
      </c>
      <c r="V1205">
        <v>0</v>
      </c>
      <c r="W1205">
        <v>0</v>
      </c>
      <c r="X1205" t="s">
        <v>50</v>
      </c>
      <c r="Y1205">
        <v>0</v>
      </c>
    </row>
    <row r="1206" spans="2:25" x14ac:dyDescent="0.2">
      <c r="B1206">
        <v>9589</v>
      </c>
      <c r="C1206">
        <v>1949</v>
      </c>
      <c r="D1206" t="s">
        <v>40</v>
      </c>
      <c r="E1206" t="s">
        <v>55</v>
      </c>
      <c r="F1206" t="s">
        <v>1456</v>
      </c>
      <c r="H1206">
        <v>0</v>
      </c>
      <c r="I1206">
        <v>0</v>
      </c>
      <c r="J1206" s="61">
        <v>41763</v>
      </c>
      <c r="K1206">
        <v>54</v>
      </c>
      <c r="L1206">
        <v>332</v>
      </c>
      <c r="M1206">
        <v>194</v>
      </c>
      <c r="N1206">
        <v>377</v>
      </c>
      <c r="O1206">
        <v>149</v>
      </c>
      <c r="P1206">
        <v>125</v>
      </c>
      <c r="Q1206">
        <v>57</v>
      </c>
      <c r="R1206">
        <v>0</v>
      </c>
      <c r="S1206">
        <v>4</v>
      </c>
      <c r="T1206">
        <v>7</v>
      </c>
      <c r="U1206">
        <v>1</v>
      </c>
      <c r="V1206">
        <v>0</v>
      </c>
      <c r="W1206">
        <v>0</v>
      </c>
      <c r="X1206" t="s">
        <v>50</v>
      </c>
      <c r="Y1206">
        <v>0</v>
      </c>
    </row>
    <row r="1207" spans="2:25" x14ac:dyDescent="0.2">
      <c r="B1207">
        <v>3900</v>
      </c>
      <c r="C1207">
        <v>1973</v>
      </c>
      <c r="D1207" t="s">
        <v>23</v>
      </c>
      <c r="E1207" t="s">
        <v>32</v>
      </c>
      <c r="F1207" t="s">
        <v>1457</v>
      </c>
      <c r="H1207">
        <v>0</v>
      </c>
      <c r="I1207">
        <v>1</v>
      </c>
      <c r="J1207" s="60" t="s">
        <v>120</v>
      </c>
      <c r="K1207">
        <v>54</v>
      </c>
      <c r="L1207">
        <v>642</v>
      </c>
      <c r="M1207">
        <v>14</v>
      </c>
      <c r="N1207">
        <v>49</v>
      </c>
      <c r="O1207">
        <v>0</v>
      </c>
      <c r="P1207">
        <v>7</v>
      </c>
      <c r="Q1207">
        <v>57</v>
      </c>
      <c r="R1207">
        <v>1</v>
      </c>
      <c r="S1207">
        <v>9</v>
      </c>
      <c r="T1207">
        <v>9</v>
      </c>
      <c r="U1207">
        <v>5</v>
      </c>
      <c r="V1207">
        <v>0</v>
      </c>
      <c r="W1207">
        <v>0</v>
      </c>
      <c r="X1207" t="s">
        <v>31</v>
      </c>
      <c r="Y1207">
        <v>0</v>
      </c>
    </row>
    <row r="1208" spans="2:25" x14ac:dyDescent="0.2">
      <c r="B1208">
        <v>9958</v>
      </c>
      <c r="C1208">
        <v>1973</v>
      </c>
      <c r="D1208" t="s">
        <v>23</v>
      </c>
      <c r="E1208" t="s">
        <v>32</v>
      </c>
      <c r="F1208" t="s">
        <v>1457</v>
      </c>
      <c r="H1208">
        <v>0</v>
      </c>
      <c r="I1208">
        <v>1</v>
      </c>
      <c r="J1208" s="60" t="s">
        <v>120</v>
      </c>
      <c r="K1208">
        <v>54</v>
      </c>
      <c r="L1208">
        <v>642</v>
      </c>
      <c r="M1208">
        <v>14</v>
      </c>
      <c r="N1208">
        <v>49</v>
      </c>
      <c r="O1208">
        <v>0</v>
      </c>
      <c r="P1208">
        <v>7</v>
      </c>
      <c r="Q1208">
        <v>57</v>
      </c>
      <c r="R1208">
        <v>1</v>
      </c>
      <c r="S1208">
        <v>9</v>
      </c>
      <c r="T1208">
        <v>9</v>
      </c>
      <c r="U1208">
        <v>5</v>
      </c>
      <c r="V1208">
        <v>0</v>
      </c>
      <c r="W1208">
        <v>0</v>
      </c>
      <c r="X1208" t="s">
        <v>38</v>
      </c>
      <c r="Y1208">
        <v>0</v>
      </c>
    </row>
    <row r="1209" spans="2:25" x14ac:dyDescent="0.2">
      <c r="B1209">
        <v>8955</v>
      </c>
      <c r="C1209">
        <v>1958</v>
      </c>
      <c r="D1209" t="s">
        <v>40</v>
      </c>
      <c r="E1209" t="s">
        <v>36</v>
      </c>
      <c r="F1209" t="s">
        <v>1458</v>
      </c>
      <c r="H1209">
        <v>0</v>
      </c>
      <c r="I1209">
        <v>2</v>
      </c>
      <c r="J1209" s="60" t="s">
        <v>1459</v>
      </c>
      <c r="K1209">
        <v>54</v>
      </c>
      <c r="L1209">
        <v>35</v>
      </c>
      <c r="M1209">
        <v>0</v>
      </c>
      <c r="N1209">
        <v>4</v>
      </c>
      <c r="O1209">
        <v>0</v>
      </c>
      <c r="P1209">
        <v>0</v>
      </c>
      <c r="Q1209">
        <v>10</v>
      </c>
      <c r="R1209">
        <v>1</v>
      </c>
      <c r="S1209">
        <v>1</v>
      </c>
      <c r="T1209">
        <v>2</v>
      </c>
      <c r="U1209">
        <v>5</v>
      </c>
      <c r="V1209">
        <v>0</v>
      </c>
      <c r="W1209">
        <v>0</v>
      </c>
      <c r="X1209" t="s">
        <v>27</v>
      </c>
      <c r="Y1209">
        <v>1</v>
      </c>
    </row>
    <row r="1210" spans="2:25" x14ac:dyDescent="0.2">
      <c r="B1210">
        <v>10033</v>
      </c>
      <c r="C1210">
        <v>1974</v>
      </c>
      <c r="D1210" t="s">
        <v>43</v>
      </c>
      <c r="E1210" t="s">
        <v>24</v>
      </c>
      <c r="F1210" t="s">
        <v>1460</v>
      </c>
      <c r="H1210">
        <v>1</v>
      </c>
      <c r="I1210">
        <v>0</v>
      </c>
      <c r="J1210" s="60" t="s">
        <v>878</v>
      </c>
      <c r="K1210">
        <v>54</v>
      </c>
      <c r="L1210">
        <v>2</v>
      </c>
      <c r="M1210">
        <v>3</v>
      </c>
      <c r="N1210">
        <v>10</v>
      </c>
      <c r="O1210">
        <v>11</v>
      </c>
      <c r="P1210">
        <v>2</v>
      </c>
      <c r="Q1210">
        <v>10</v>
      </c>
      <c r="R1210">
        <v>1</v>
      </c>
      <c r="S1210">
        <v>1</v>
      </c>
      <c r="T1210">
        <v>3</v>
      </c>
      <c r="U1210">
        <v>6</v>
      </c>
      <c r="V1210">
        <v>0</v>
      </c>
      <c r="W1210">
        <v>0</v>
      </c>
      <c r="X1210" t="s">
        <v>46</v>
      </c>
      <c r="Y1210">
        <v>0</v>
      </c>
    </row>
    <row r="1211" spans="2:25" x14ac:dyDescent="0.2">
      <c r="B1211">
        <v>5751</v>
      </c>
      <c r="C1211">
        <v>1974</v>
      </c>
      <c r="D1211" t="s">
        <v>43</v>
      </c>
      <c r="E1211" t="s">
        <v>24</v>
      </c>
      <c r="F1211" t="s">
        <v>1460</v>
      </c>
      <c r="H1211">
        <v>1</v>
      </c>
      <c r="I1211">
        <v>0</v>
      </c>
      <c r="J1211" s="60" t="s">
        <v>878</v>
      </c>
      <c r="K1211">
        <v>54</v>
      </c>
      <c r="L1211">
        <v>2</v>
      </c>
      <c r="M1211">
        <v>3</v>
      </c>
      <c r="N1211">
        <v>10</v>
      </c>
      <c r="O1211">
        <v>11</v>
      </c>
      <c r="P1211">
        <v>2</v>
      </c>
      <c r="Q1211">
        <v>10</v>
      </c>
      <c r="R1211">
        <v>1</v>
      </c>
      <c r="S1211">
        <v>1</v>
      </c>
      <c r="T1211">
        <v>3</v>
      </c>
      <c r="U1211">
        <v>6</v>
      </c>
      <c r="V1211">
        <v>0</v>
      </c>
      <c r="W1211">
        <v>0</v>
      </c>
      <c r="X1211" t="s">
        <v>31</v>
      </c>
      <c r="Y1211">
        <v>0</v>
      </c>
    </row>
    <row r="1212" spans="2:25" x14ac:dyDescent="0.2">
      <c r="B1212">
        <v>3308</v>
      </c>
      <c r="C1212">
        <v>1953</v>
      </c>
      <c r="D1212" t="s">
        <v>23</v>
      </c>
      <c r="E1212" t="s">
        <v>32</v>
      </c>
      <c r="F1212" t="s">
        <v>1461</v>
      </c>
      <c r="H1212">
        <v>1</v>
      </c>
      <c r="I1212">
        <v>1</v>
      </c>
      <c r="J1212" s="61">
        <v>41699</v>
      </c>
      <c r="K1212">
        <v>54</v>
      </c>
      <c r="L1212">
        <v>30</v>
      </c>
      <c r="M1212">
        <v>9</v>
      </c>
      <c r="N1212">
        <v>12</v>
      </c>
      <c r="O1212">
        <v>2</v>
      </c>
      <c r="P1212">
        <v>11</v>
      </c>
      <c r="Q1212">
        <v>30</v>
      </c>
      <c r="R1212">
        <v>3</v>
      </c>
      <c r="S1212">
        <v>2</v>
      </c>
      <c r="T1212">
        <v>4</v>
      </c>
      <c r="U1212">
        <v>4</v>
      </c>
      <c r="V1212">
        <v>0</v>
      </c>
      <c r="W1212">
        <v>0</v>
      </c>
      <c r="X1212" t="s">
        <v>67</v>
      </c>
      <c r="Y1212">
        <v>0</v>
      </c>
    </row>
    <row r="1213" spans="2:25" x14ac:dyDescent="0.2">
      <c r="B1213">
        <v>7297</v>
      </c>
      <c r="C1213">
        <v>1974</v>
      </c>
      <c r="D1213" t="s">
        <v>23</v>
      </c>
      <c r="E1213" t="s">
        <v>28</v>
      </c>
      <c r="F1213" t="s">
        <v>239</v>
      </c>
      <c r="H1213">
        <v>1</v>
      </c>
      <c r="I1213">
        <v>0</v>
      </c>
      <c r="J1213" s="60" t="s">
        <v>737</v>
      </c>
      <c r="K1213">
        <v>54</v>
      </c>
      <c r="L1213">
        <v>5</v>
      </c>
      <c r="M1213">
        <v>3</v>
      </c>
      <c r="N1213">
        <v>10</v>
      </c>
      <c r="O1213">
        <v>12</v>
      </c>
      <c r="P1213">
        <v>7</v>
      </c>
      <c r="Q1213">
        <v>20</v>
      </c>
      <c r="R1213">
        <v>4</v>
      </c>
      <c r="S1213">
        <v>3</v>
      </c>
      <c r="T1213">
        <v>3</v>
      </c>
      <c r="U1213">
        <v>7</v>
      </c>
      <c r="V1213">
        <v>0</v>
      </c>
      <c r="W1213">
        <v>0</v>
      </c>
      <c r="X1213" t="s">
        <v>67</v>
      </c>
      <c r="Y1213">
        <v>0</v>
      </c>
    </row>
    <row r="1214" spans="2:25" x14ac:dyDescent="0.2">
      <c r="B1214">
        <v>8008</v>
      </c>
      <c r="C1214">
        <v>1984</v>
      </c>
      <c r="D1214" t="s">
        <v>23</v>
      </c>
      <c r="E1214" t="s">
        <v>36</v>
      </c>
      <c r="F1214" t="s">
        <v>1462</v>
      </c>
      <c r="H1214">
        <v>1</v>
      </c>
      <c r="I1214">
        <v>0</v>
      </c>
      <c r="J1214" s="61">
        <v>41529</v>
      </c>
      <c r="K1214">
        <v>54</v>
      </c>
      <c r="L1214">
        <v>46</v>
      </c>
      <c r="M1214">
        <v>0</v>
      </c>
      <c r="N1214">
        <v>30</v>
      </c>
      <c r="O1214">
        <v>12</v>
      </c>
      <c r="P1214">
        <v>1</v>
      </c>
      <c r="Q1214">
        <v>30</v>
      </c>
      <c r="R1214">
        <v>1</v>
      </c>
      <c r="S1214">
        <v>2</v>
      </c>
      <c r="T1214">
        <v>4</v>
      </c>
      <c r="U1214">
        <v>6</v>
      </c>
      <c r="V1214">
        <v>0</v>
      </c>
      <c r="W1214">
        <v>0</v>
      </c>
      <c r="X1214" t="s">
        <v>27</v>
      </c>
      <c r="Y1214">
        <v>0</v>
      </c>
    </row>
    <row r="1215" spans="2:25" x14ac:dyDescent="0.2">
      <c r="B1215">
        <v>1232</v>
      </c>
      <c r="C1215">
        <v>1983</v>
      </c>
      <c r="D1215" t="s">
        <v>40</v>
      </c>
      <c r="E1215" t="s">
        <v>36</v>
      </c>
      <c r="F1215" t="s">
        <v>1463</v>
      </c>
      <c r="H1215">
        <v>0</v>
      </c>
      <c r="I1215">
        <v>0</v>
      </c>
      <c r="J1215" s="60" t="s">
        <v>619</v>
      </c>
      <c r="K1215">
        <v>54</v>
      </c>
      <c r="L1215">
        <v>587</v>
      </c>
      <c r="M1215">
        <v>54</v>
      </c>
      <c r="N1215">
        <v>348</v>
      </c>
      <c r="O1215">
        <v>71</v>
      </c>
      <c r="P1215">
        <v>54</v>
      </c>
      <c r="Q1215">
        <v>130</v>
      </c>
      <c r="R1215">
        <v>1</v>
      </c>
      <c r="S1215">
        <v>4</v>
      </c>
      <c r="T1215">
        <v>8</v>
      </c>
      <c r="U1215">
        <v>2</v>
      </c>
      <c r="V1215">
        <v>0</v>
      </c>
      <c r="W1215">
        <v>0</v>
      </c>
      <c r="X1215" t="s">
        <v>46</v>
      </c>
      <c r="Y1215">
        <v>0</v>
      </c>
    </row>
    <row r="1216" spans="2:25" x14ac:dyDescent="0.2">
      <c r="B1216">
        <v>2345</v>
      </c>
      <c r="C1216">
        <v>1983</v>
      </c>
      <c r="D1216" t="s">
        <v>40</v>
      </c>
      <c r="E1216" t="s">
        <v>36</v>
      </c>
      <c r="F1216" t="s">
        <v>1463</v>
      </c>
      <c r="H1216">
        <v>0</v>
      </c>
      <c r="I1216">
        <v>0</v>
      </c>
      <c r="J1216" s="60" t="s">
        <v>619</v>
      </c>
      <c r="K1216">
        <v>54</v>
      </c>
      <c r="L1216">
        <v>587</v>
      </c>
      <c r="M1216">
        <v>54</v>
      </c>
      <c r="N1216">
        <v>348</v>
      </c>
      <c r="O1216">
        <v>71</v>
      </c>
      <c r="P1216">
        <v>54</v>
      </c>
      <c r="Q1216">
        <v>130</v>
      </c>
      <c r="R1216">
        <v>1</v>
      </c>
      <c r="S1216">
        <v>4</v>
      </c>
      <c r="T1216">
        <v>8</v>
      </c>
      <c r="U1216">
        <v>2</v>
      </c>
      <c r="V1216">
        <v>0</v>
      </c>
      <c r="W1216">
        <v>0</v>
      </c>
      <c r="X1216" t="s">
        <v>38</v>
      </c>
      <c r="Y1216">
        <v>0</v>
      </c>
    </row>
    <row r="1217" spans="2:25" x14ac:dyDescent="0.2">
      <c r="B1217">
        <v>1628</v>
      </c>
      <c r="C1217">
        <v>1972</v>
      </c>
      <c r="D1217" t="s">
        <v>23</v>
      </c>
      <c r="E1217" t="s">
        <v>36</v>
      </c>
      <c r="F1217" t="s">
        <v>1464</v>
      </c>
      <c r="H1217">
        <v>0</v>
      </c>
      <c r="I1217">
        <v>0</v>
      </c>
      <c r="J1217" s="60" t="s">
        <v>1465</v>
      </c>
      <c r="K1217">
        <v>54</v>
      </c>
      <c r="L1217">
        <v>354</v>
      </c>
      <c r="M1217">
        <v>21</v>
      </c>
      <c r="N1217">
        <v>311</v>
      </c>
      <c r="O1217">
        <v>167</v>
      </c>
      <c r="P1217">
        <v>75</v>
      </c>
      <c r="Q1217">
        <v>32</v>
      </c>
      <c r="R1217">
        <v>1</v>
      </c>
      <c r="S1217">
        <v>9</v>
      </c>
      <c r="T1217">
        <v>4</v>
      </c>
      <c r="U1217">
        <v>4</v>
      </c>
      <c r="V1217">
        <v>0</v>
      </c>
      <c r="W1217">
        <v>0</v>
      </c>
      <c r="X1217" t="s">
        <v>67</v>
      </c>
      <c r="Y1217">
        <v>0</v>
      </c>
    </row>
    <row r="1218" spans="2:25" x14ac:dyDescent="0.2">
      <c r="B1218">
        <v>5081</v>
      </c>
      <c r="C1218">
        <v>1968</v>
      </c>
      <c r="D1218" t="s">
        <v>43</v>
      </c>
      <c r="E1218" t="s">
        <v>36</v>
      </c>
      <c r="F1218" t="s">
        <v>1466</v>
      </c>
      <c r="H1218">
        <v>1</v>
      </c>
      <c r="I1218">
        <v>1</v>
      </c>
      <c r="J1218" s="60" t="s">
        <v>883</v>
      </c>
      <c r="K1218">
        <v>54</v>
      </c>
      <c r="L1218">
        <v>9</v>
      </c>
      <c r="M1218">
        <v>0</v>
      </c>
      <c r="N1218">
        <v>16</v>
      </c>
      <c r="O1218">
        <v>6</v>
      </c>
      <c r="P1218">
        <v>6</v>
      </c>
      <c r="Q1218">
        <v>10</v>
      </c>
      <c r="R1218">
        <v>1</v>
      </c>
      <c r="S1218">
        <v>1</v>
      </c>
      <c r="T1218">
        <v>3</v>
      </c>
      <c r="U1218">
        <v>8</v>
      </c>
      <c r="V1218">
        <v>0</v>
      </c>
      <c r="W1218">
        <v>0</v>
      </c>
      <c r="X1218" t="s">
        <v>27</v>
      </c>
      <c r="Y1218">
        <v>0</v>
      </c>
    </row>
    <row r="1219" spans="2:25" x14ac:dyDescent="0.2">
      <c r="B1219">
        <v>839</v>
      </c>
      <c r="C1219">
        <v>1976</v>
      </c>
      <c r="D1219" t="s">
        <v>40</v>
      </c>
      <c r="E1219" t="s">
        <v>32</v>
      </c>
      <c r="F1219" t="s">
        <v>1467</v>
      </c>
      <c r="H1219">
        <v>1</v>
      </c>
      <c r="I1219">
        <v>0</v>
      </c>
      <c r="J1219" s="60" t="s">
        <v>1010</v>
      </c>
      <c r="K1219">
        <v>54</v>
      </c>
      <c r="L1219">
        <v>97</v>
      </c>
      <c r="M1219">
        <v>4</v>
      </c>
      <c r="N1219">
        <v>44</v>
      </c>
      <c r="O1219">
        <v>6</v>
      </c>
      <c r="P1219">
        <v>1</v>
      </c>
      <c r="Q1219">
        <v>18</v>
      </c>
      <c r="R1219">
        <v>1</v>
      </c>
      <c r="S1219">
        <v>3</v>
      </c>
      <c r="T1219">
        <v>4</v>
      </c>
      <c r="U1219">
        <v>5</v>
      </c>
      <c r="V1219">
        <v>0</v>
      </c>
      <c r="W1219">
        <v>0</v>
      </c>
      <c r="X1219" t="s">
        <v>27</v>
      </c>
      <c r="Y1219">
        <v>0</v>
      </c>
    </row>
    <row r="1220" spans="2:25" x14ac:dyDescent="0.2">
      <c r="B1220">
        <v>3706</v>
      </c>
      <c r="C1220">
        <v>1979</v>
      </c>
      <c r="D1220" t="s">
        <v>23</v>
      </c>
      <c r="E1220" t="s">
        <v>28</v>
      </c>
      <c r="F1220" t="s">
        <v>1468</v>
      </c>
      <c r="H1220">
        <v>1</v>
      </c>
      <c r="I1220">
        <v>0</v>
      </c>
      <c r="J1220" s="60" t="s">
        <v>793</v>
      </c>
      <c r="K1220">
        <v>54</v>
      </c>
      <c r="L1220">
        <v>19</v>
      </c>
      <c r="M1220">
        <v>8</v>
      </c>
      <c r="N1220">
        <v>29</v>
      </c>
      <c r="O1220">
        <v>0</v>
      </c>
      <c r="P1220">
        <v>12</v>
      </c>
      <c r="Q1220">
        <v>26</v>
      </c>
      <c r="R1220">
        <v>1</v>
      </c>
      <c r="S1220">
        <v>2</v>
      </c>
      <c r="T1220">
        <v>2</v>
      </c>
      <c r="U1220">
        <v>7</v>
      </c>
      <c r="V1220">
        <v>1</v>
      </c>
      <c r="W1220">
        <v>0</v>
      </c>
      <c r="X1220" t="s">
        <v>27</v>
      </c>
      <c r="Y1220">
        <v>1</v>
      </c>
    </row>
    <row r="1221" spans="2:25" x14ac:dyDescent="0.2">
      <c r="B1221">
        <v>5154</v>
      </c>
      <c r="C1221">
        <v>1973</v>
      </c>
      <c r="D1221" t="s">
        <v>53</v>
      </c>
      <c r="E1221" t="s">
        <v>24</v>
      </c>
      <c r="F1221" t="s">
        <v>657</v>
      </c>
      <c r="H1221">
        <v>1</v>
      </c>
      <c r="I1221">
        <v>0</v>
      </c>
      <c r="J1221" s="61">
        <v>41586</v>
      </c>
      <c r="K1221">
        <v>54</v>
      </c>
      <c r="L1221">
        <v>26</v>
      </c>
      <c r="M1221">
        <v>3</v>
      </c>
      <c r="N1221">
        <v>13</v>
      </c>
      <c r="O1221">
        <v>2</v>
      </c>
      <c r="P1221">
        <v>10</v>
      </c>
      <c r="Q1221">
        <v>0</v>
      </c>
      <c r="R1221">
        <v>1</v>
      </c>
      <c r="S1221">
        <v>2</v>
      </c>
      <c r="T1221">
        <v>3</v>
      </c>
      <c r="U1221">
        <v>6</v>
      </c>
      <c r="V1221">
        <v>0</v>
      </c>
      <c r="W1221">
        <v>0</v>
      </c>
      <c r="X1221" t="s">
        <v>27</v>
      </c>
      <c r="Y1221">
        <v>0</v>
      </c>
    </row>
    <row r="1222" spans="2:25" x14ac:dyDescent="0.2">
      <c r="B1222">
        <v>8584</v>
      </c>
      <c r="C1222">
        <v>1953</v>
      </c>
      <c r="D1222" t="s">
        <v>40</v>
      </c>
      <c r="E1222" t="s">
        <v>36</v>
      </c>
      <c r="F1222" t="s">
        <v>1469</v>
      </c>
      <c r="H1222">
        <v>0</v>
      </c>
      <c r="I1222">
        <v>0</v>
      </c>
      <c r="J1222" s="61">
        <v>41492</v>
      </c>
      <c r="K1222">
        <v>54</v>
      </c>
      <c r="L1222">
        <v>376</v>
      </c>
      <c r="M1222">
        <v>53</v>
      </c>
      <c r="N1222">
        <v>462</v>
      </c>
      <c r="O1222">
        <v>168</v>
      </c>
      <c r="P1222">
        <v>53</v>
      </c>
      <c r="Q1222">
        <v>53</v>
      </c>
      <c r="R1222">
        <v>1</v>
      </c>
      <c r="S1222">
        <v>2</v>
      </c>
      <c r="T1222">
        <v>7</v>
      </c>
      <c r="U1222">
        <v>0</v>
      </c>
      <c r="V1222">
        <v>0</v>
      </c>
      <c r="W1222">
        <v>0</v>
      </c>
      <c r="X1222" t="s">
        <v>27</v>
      </c>
      <c r="Y1222">
        <v>0</v>
      </c>
    </row>
    <row r="1223" spans="2:25" x14ac:dyDescent="0.2">
      <c r="B1223">
        <v>6583</v>
      </c>
      <c r="C1223">
        <v>1956</v>
      </c>
      <c r="D1223" t="s">
        <v>43</v>
      </c>
      <c r="E1223" t="s">
        <v>32</v>
      </c>
      <c r="F1223" t="s">
        <v>1470</v>
      </c>
      <c r="H1223">
        <v>0</v>
      </c>
      <c r="I1223">
        <v>0</v>
      </c>
      <c r="J1223" s="61">
        <v>41339</v>
      </c>
      <c r="K1223">
        <v>54</v>
      </c>
      <c r="L1223">
        <v>390</v>
      </c>
      <c r="M1223">
        <v>22</v>
      </c>
      <c r="N1223">
        <v>323</v>
      </c>
      <c r="O1223">
        <v>104</v>
      </c>
      <c r="P1223">
        <v>35</v>
      </c>
      <c r="Q1223">
        <v>107</v>
      </c>
      <c r="R1223">
        <v>1</v>
      </c>
      <c r="S1223">
        <v>6</v>
      </c>
      <c r="T1223">
        <v>6</v>
      </c>
      <c r="U1223">
        <v>3</v>
      </c>
      <c r="V1223">
        <v>0</v>
      </c>
      <c r="W1223">
        <v>0</v>
      </c>
      <c r="X1223" t="s">
        <v>27</v>
      </c>
      <c r="Y1223">
        <v>1</v>
      </c>
    </row>
    <row r="1224" spans="2:25" x14ac:dyDescent="0.2">
      <c r="B1224">
        <v>3433</v>
      </c>
      <c r="C1224">
        <v>1956</v>
      </c>
      <c r="D1224" t="s">
        <v>43</v>
      </c>
      <c r="E1224" t="s">
        <v>32</v>
      </c>
      <c r="F1224" t="s">
        <v>1470</v>
      </c>
      <c r="H1224">
        <v>0</v>
      </c>
      <c r="I1224">
        <v>0</v>
      </c>
      <c r="J1224" s="61">
        <v>41339</v>
      </c>
      <c r="K1224">
        <v>54</v>
      </c>
      <c r="L1224">
        <v>390</v>
      </c>
      <c r="M1224">
        <v>22</v>
      </c>
      <c r="N1224">
        <v>323</v>
      </c>
      <c r="O1224">
        <v>104</v>
      </c>
      <c r="P1224">
        <v>35</v>
      </c>
      <c r="Q1224">
        <v>107</v>
      </c>
      <c r="R1224">
        <v>1</v>
      </c>
      <c r="S1224">
        <v>6</v>
      </c>
      <c r="T1224">
        <v>6</v>
      </c>
      <c r="U1224">
        <v>3</v>
      </c>
      <c r="V1224">
        <v>0</v>
      </c>
      <c r="W1224">
        <v>0</v>
      </c>
      <c r="X1224" t="s">
        <v>27</v>
      </c>
      <c r="Y1224">
        <v>1</v>
      </c>
    </row>
    <row r="1225" spans="2:25" x14ac:dyDescent="0.2">
      <c r="B1225">
        <v>10486</v>
      </c>
      <c r="C1225">
        <v>1949</v>
      </c>
      <c r="D1225" t="s">
        <v>23</v>
      </c>
      <c r="E1225" t="s">
        <v>32</v>
      </c>
      <c r="F1225" t="s">
        <v>1471</v>
      </c>
      <c r="H1225">
        <v>0</v>
      </c>
      <c r="I1225">
        <v>0</v>
      </c>
      <c r="J1225" s="60" t="s">
        <v>180</v>
      </c>
      <c r="K1225">
        <v>54</v>
      </c>
      <c r="L1225">
        <v>476</v>
      </c>
      <c r="M1225">
        <v>75</v>
      </c>
      <c r="N1225">
        <v>162</v>
      </c>
      <c r="O1225">
        <v>29</v>
      </c>
      <c r="P1225">
        <v>151</v>
      </c>
      <c r="Q1225">
        <v>97</v>
      </c>
      <c r="R1225">
        <v>1</v>
      </c>
      <c r="S1225">
        <v>4</v>
      </c>
      <c r="T1225">
        <v>8</v>
      </c>
      <c r="U1225">
        <v>2</v>
      </c>
      <c r="V1225">
        <v>0</v>
      </c>
      <c r="W1225">
        <v>0</v>
      </c>
      <c r="X1225" t="s">
        <v>27</v>
      </c>
      <c r="Y1225">
        <v>0</v>
      </c>
    </row>
    <row r="1226" spans="2:25" x14ac:dyDescent="0.2">
      <c r="B1226">
        <v>8687</v>
      </c>
      <c r="C1226">
        <v>1979</v>
      </c>
      <c r="D1226" t="s">
        <v>23</v>
      </c>
      <c r="E1226" t="s">
        <v>36</v>
      </c>
      <c r="F1226" t="s">
        <v>1472</v>
      </c>
      <c r="H1226">
        <v>0</v>
      </c>
      <c r="I1226">
        <v>1</v>
      </c>
      <c r="J1226" s="61">
        <v>41430</v>
      </c>
      <c r="K1226">
        <v>54</v>
      </c>
      <c r="L1226">
        <v>121</v>
      </c>
      <c r="M1226">
        <v>62</v>
      </c>
      <c r="N1226">
        <v>90</v>
      </c>
      <c r="O1226">
        <v>68</v>
      </c>
      <c r="P1226">
        <v>20</v>
      </c>
      <c r="Q1226">
        <v>125</v>
      </c>
      <c r="R1226">
        <v>3</v>
      </c>
      <c r="S1226">
        <v>2</v>
      </c>
      <c r="T1226">
        <v>8</v>
      </c>
      <c r="U1226">
        <v>3</v>
      </c>
      <c r="V1226">
        <v>0</v>
      </c>
      <c r="W1226">
        <v>0</v>
      </c>
      <c r="X1226" t="s">
        <v>50</v>
      </c>
      <c r="Y1226">
        <v>0</v>
      </c>
    </row>
    <row r="1227" spans="2:25" x14ac:dyDescent="0.2">
      <c r="B1227">
        <v>7842</v>
      </c>
      <c r="C1227">
        <v>1969</v>
      </c>
      <c r="D1227" t="s">
        <v>23</v>
      </c>
      <c r="E1227" t="s">
        <v>28</v>
      </c>
      <c r="F1227" t="s">
        <v>1473</v>
      </c>
      <c r="H1227">
        <v>1</v>
      </c>
      <c r="I1227">
        <v>1</v>
      </c>
      <c r="J1227" s="60" t="s">
        <v>400</v>
      </c>
      <c r="K1227">
        <v>54</v>
      </c>
      <c r="L1227">
        <v>18</v>
      </c>
      <c r="M1227">
        <v>7</v>
      </c>
      <c r="N1227">
        <v>34</v>
      </c>
      <c r="O1227">
        <v>10</v>
      </c>
      <c r="P1227">
        <v>2</v>
      </c>
      <c r="Q1227">
        <v>3</v>
      </c>
      <c r="R1227">
        <v>3</v>
      </c>
      <c r="S1227">
        <v>3</v>
      </c>
      <c r="T1227">
        <v>3</v>
      </c>
      <c r="U1227">
        <v>8</v>
      </c>
      <c r="V1227">
        <v>0</v>
      </c>
      <c r="W1227">
        <v>0</v>
      </c>
      <c r="X1227" t="s">
        <v>27</v>
      </c>
      <c r="Y1227">
        <v>0</v>
      </c>
    </row>
    <row r="1228" spans="2:25" x14ac:dyDescent="0.2">
      <c r="B1228">
        <v>3749</v>
      </c>
      <c r="C1228">
        <v>1974</v>
      </c>
      <c r="D1228" t="s">
        <v>23</v>
      </c>
      <c r="E1228" t="s">
        <v>36</v>
      </c>
      <c r="F1228" t="s">
        <v>1474</v>
      </c>
      <c r="H1228">
        <v>0</v>
      </c>
      <c r="I1228">
        <v>0</v>
      </c>
      <c r="J1228" s="61">
        <v>41308</v>
      </c>
      <c r="K1228">
        <v>54</v>
      </c>
      <c r="L1228">
        <v>627</v>
      </c>
      <c r="M1228">
        <v>91</v>
      </c>
      <c r="N1228">
        <v>597</v>
      </c>
      <c r="O1228">
        <v>159</v>
      </c>
      <c r="P1228">
        <v>91</v>
      </c>
      <c r="Q1228">
        <v>15</v>
      </c>
      <c r="R1228">
        <v>1</v>
      </c>
      <c r="S1228">
        <v>6</v>
      </c>
      <c r="T1228">
        <v>12</v>
      </c>
      <c r="U1228">
        <v>3</v>
      </c>
      <c r="V1228">
        <v>0</v>
      </c>
      <c r="W1228">
        <v>0</v>
      </c>
      <c r="X1228" t="s">
        <v>31</v>
      </c>
      <c r="Y1228">
        <v>0</v>
      </c>
    </row>
    <row r="1229" spans="2:25" x14ac:dyDescent="0.2">
      <c r="B1229">
        <v>1331</v>
      </c>
      <c r="C1229">
        <v>1978</v>
      </c>
      <c r="D1229" t="s">
        <v>23</v>
      </c>
      <c r="E1229" t="s">
        <v>28</v>
      </c>
      <c r="F1229" t="s">
        <v>1475</v>
      </c>
      <c r="H1229">
        <v>1</v>
      </c>
      <c r="I1229">
        <v>0</v>
      </c>
      <c r="J1229" s="61">
        <v>41306</v>
      </c>
      <c r="K1229">
        <v>54</v>
      </c>
      <c r="L1229">
        <v>12</v>
      </c>
      <c r="M1229">
        <v>6</v>
      </c>
      <c r="N1229">
        <v>20</v>
      </c>
      <c r="O1229">
        <v>30</v>
      </c>
      <c r="P1229">
        <v>1</v>
      </c>
      <c r="Q1229">
        <v>3</v>
      </c>
      <c r="R1229">
        <v>2</v>
      </c>
      <c r="S1229">
        <v>2</v>
      </c>
      <c r="T1229">
        <v>3</v>
      </c>
      <c r="U1229">
        <v>7</v>
      </c>
      <c r="V1229">
        <v>0</v>
      </c>
      <c r="W1229">
        <v>0</v>
      </c>
      <c r="X1229" t="s">
        <v>38</v>
      </c>
      <c r="Y1229">
        <v>0</v>
      </c>
    </row>
    <row r="1230" spans="2:25" x14ac:dyDescent="0.2">
      <c r="B1230">
        <v>5995</v>
      </c>
      <c r="C1230">
        <v>1963</v>
      </c>
      <c r="D1230" t="s">
        <v>23</v>
      </c>
      <c r="E1230" t="s">
        <v>24</v>
      </c>
      <c r="F1230" t="s">
        <v>1476</v>
      </c>
      <c r="H1230">
        <v>1</v>
      </c>
      <c r="I1230">
        <v>1</v>
      </c>
      <c r="J1230" s="60" t="s">
        <v>1477</v>
      </c>
      <c r="K1230">
        <v>54</v>
      </c>
      <c r="L1230">
        <v>165</v>
      </c>
      <c r="M1230">
        <v>3</v>
      </c>
      <c r="N1230">
        <v>147</v>
      </c>
      <c r="O1230">
        <v>4</v>
      </c>
      <c r="P1230">
        <v>24</v>
      </c>
      <c r="Q1230">
        <v>41</v>
      </c>
      <c r="R1230">
        <v>7</v>
      </c>
      <c r="S1230">
        <v>6</v>
      </c>
      <c r="T1230">
        <v>5</v>
      </c>
      <c r="U1230">
        <v>8</v>
      </c>
      <c r="V1230">
        <v>1</v>
      </c>
      <c r="W1230">
        <v>0</v>
      </c>
      <c r="X1230" t="s">
        <v>27</v>
      </c>
      <c r="Y1230">
        <v>0</v>
      </c>
    </row>
    <row r="1231" spans="2:25" x14ac:dyDescent="0.2">
      <c r="B1231">
        <v>8985</v>
      </c>
      <c r="C1231">
        <v>1965</v>
      </c>
      <c r="D1231" t="s">
        <v>43</v>
      </c>
      <c r="E1231" t="s">
        <v>36</v>
      </c>
      <c r="F1231" t="s">
        <v>1478</v>
      </c>
      <c r="H1231">
        <v>0</v>
      </c>
      <c r="I1231">
        <v>1</v>
      </c>
      <c r="J1231" s="61">
        <v>41010</v>
      </c>
      <c r="K1231">
        <v>54</v>
      </c>
      <c r="L1231">
        <v>806</v>
      </c>
      <c r="M1231">
        <v>80</v>
      </c>
      <c r="N1231">
        <v>161</v>
      </c>
      <c r="O1231">
        <v>120</v>
      </c>
      <c r="P1231">
        <v>11</v>
      </c>
      <c r="Q1231">
        <v>33</v>
      </c>
      <c r="R1231">
        <v>5</v>
      </c>
      <c r="S1231">
        <v>10</v>
      </c>
      <c r="T1231">
        <v>10</v>
      </c>
      <c r="U1231">
        <v>6</v>
      </c>
      <c r="V1231">
        <v>0</v>
      </c>
      <c r="W1231">
        <v>0</v>
      </c>
      <c r="X1231" t="s">
        <v>27</v>
      </c>
      <c r="Y1231">
        <v>0</v>
      </c>
    </row>
    <row r="1232" spans="2:25" x14ac:dyDescent="0.2">
      <c r="B1232">
        <v>2798</v>
      </c>
      <c r="C1232">
        <v>1978</v>
      </c>
      <c r="D1232" t="s">
        <v>40</v>
      </c>
      <c r="E1232" t="s">
        <v>36</v>
      </c>
      <c r="F1232" t="s">
        <v>1479</v>
      </c>
      <c r="H1232">
        <v>0</v>
      </c>
      <c r="I1232">
        <v>0</v>
      </c>
      <c r="J1232" s="61">
        <v>40950</v>
      </c>
      <c r="K1232">
        <v>54</v>
      </c>
      <c r="L1232">
        <v>763</v>
      </c>
      <c r="M1232">
        <v>29</v>
      </c>
      <c r="N1232">
        <v>138</v>
      </c>
      <c r="O1232">
        <v>76</v>
      </c>
      <c r="P1232">
        <v>176</v>
      </c>
      <c r="Q1232">
        <v>58</v>
      </c>
      <c r="R1232">
        <v>0</v>
      </c>
      <c r="S1232">
        <v>7</v>
      </c>
      <c r="T1232">
        <v>10</v>
      </c>
      <c r="U1232">
        <v>4</v>
      </c>
      <c r="V1232">
        <v>1</v>
      </c>
      <c r="W1232">
        <v>0</v>
      </c>
      <c r="X1232" t="s">
        <v>67</v>
      </c>
      <c r="Y1232">
        <v>3</v>
      </c>
    </row>
    <row r="1233" spans="2:25" x14ac:dyDescent="0.2">
      <c r="B1233">
        <v>7108</v>
      </c>
      <c r="C1233">
        <v>1966</v>
      </c>
      <c r="D1233" t="s">
        <v>53</v>
      </c>
      <c r="E1233" t="s">
        <v>55</v>
      </c>
      <c r="F1233" t="s">
        <v>1480</v>
      </c>
      <c r="H1233">
        <v>1</v>
      </c>
      <c r="I1233">
        <v>1</v>
      </c>
      <c r="J1233" s="61">
        <v>41130</v>
      </c>
      <c r="K1233">
        <v>54</v>
      </c>
      <c r="L1233">
        <v>205</v>
      </c>
      <c r="M1233">
        <v>20</v>
      </c>
      <c r="N1233">
        <v>47</v>
      </c>
      <c r="O1233">
        <v>23</v>
      </c>
      <c r="P1233">
        <v>2</v>
      </c>
      <c r="Q1233">
        <v>56</v>
      </c>
      <c r="R1233">
        <v>6</v>
      </c>
      <c r="S1233">
        <v>5</v>
      </c>
      <c r="T1233">
        <v>5</v>
      </c>
      <c r="U1233">
        <v>5</v>
      </c>
      <c r="V1233">
        <v>0</v>
      </c>
      <c r="W1233">
        <v>0</v>
      </c>
      <c r="X1233" t="s">
        <v>67</v>
      </c>
      <c r="Y1233">
        <v>0</v>
      </c>
    </row>
    <row r="1234" spans="2:25" x14ac:dyDescent="0.2">
      <c r="B1234">
        <v>2781</v>
      </c>
      <c r="C1234">
        <v>1982</v>
      </c>
      <c r="D1234" t="s">
        <v>23</v>
      </c>
      <c r="E1234" t="s">
        <v>28</v>
      </c>
      <c r="F1234" t="s">
        <v>1481</v>
      </c>
      <c r="H1234">
        <v>0</v>
      </c>
      <c r="I1234">
        <v>0</v>
      </c>
      <c r="J1234" s="60" t="s">
        <v>869</v>
      </c>
      <c r="K1234">
        <v>55</v>
      </c>
      <c r="L1234">
        <v>1003</v>
      </c>
      <c r="M1234">
        <v>34</v>
      </c>
      <c r="N1234">
        <v>536</v>
      </c>
      <c r="O1234">
        <v>134</v>
      </c>
      <c r="P1234">
        <v>51</v>
      </c>
      <c r="Q1234">
        <v>34</v>
      </c>
      <c r="R1234">
        <v>1</v>
      </c>
      <c r="S1234">
        <v>4</v>
      </c>
      <c r="T1234">
        <v>6</v>
      </c>
      <c r="U1234">
        <v>2</v>
      </c>
      <c r="V1234">
        <v>1</v>
      </c>
      <c r="W1234">
        <v>0</v>
      </c>
      <c r="X1234" t="s">
        <v>67</v>
      </c>
      <c r="Y1234">
        <v>2</v>
      </c>
    </row>
    <row r="1235" spans="2:25" x14ac:dyDescent="0.2">
      <c r="B1235">
        <v>3623</v>
      </c>
      <c r="C1235">
        <v>1977</v>
      </c>
      <c r="D1235" t="s">
        <v>23</v>
      </c>
      <c r="E1235" t="s">
        <v>36</v>
      </c>
      <c r="F1235" t="s">
        <v>1482</v>
      </c>
      <c r="H1235">
        <v>1</v>
      </c>
      <c r="I1235">
        <v>0</v>
      </c>
      <c r="J1235" s="61">
        <v>41949</v>
      </c>
      <c r="K1235">
        <v>55</v>
      </c>
      <c r="L1235">
        <v>4</v>
      </c>
      <c r="M1235">
        <v>0</v>
      </c>
      <c r="N1235">
        <v>16</v>
      </c>
      <c r="O1235">
        <v>17</v>
      </c>
      <c r="P1235">
        <v>4</v>
      </c>
      <c r="Q1235">
        <v>4</v>
      </c>
      <c r="R1235">
        <v>3</v>
      </c>
      <c r="S1235">
        <v>4</v>
      </c>
      <c r="T1235">
        <v>3</v>
      </c>
      <c r="U1235">
        <v>7</v>
      </c>
      <c r="V1235">
        <v>0</v>
      </c>
      <c r="W1235">
        <v>0</v>
      </c>
      <c r="X1235" t="s">
        <v>50</v>
      </c>
      <c r="Y1235">
        <v>0</v>
      </c>
    </row>
    <row r="1236" spans="2:25" x14ac:dyDescent="0.2">
      <c r="B1236">
        <v>194</v>
      </c>
      <c r="C1236">
        <v>1966</v>
      </c>
      <c r="D1236" t="s">
        <v>23</v>
      </c>
      <c r="E1236" t="s">
        <v>32</v>
      </c>
      <c r="F1236" t="s">
        <v>1483</v>
      </c>
      <c r="H1236">
        <v>1</v>
      </c>
      <c r="I1236">
        <v>1</v>
      </c>
      <c r="J1236" s="61">
        <v>41888</v>
      </c>
      <c r="K1236">
        <v>55</v>
      </c>
      <c r="L1236">
        <v>23</v>
      </c>
      <c r="M1236">
        <v>0</v>
      </c>
      <c r="N1236">
        <v>11</v>
      </c>
      <c r="O1236">
        <v>3</v>
      </c>
      <c r="P1236">
        <v>2</v>
      </c>
      <c r="Q1236">
        <v>2</v>
      </c>
      <c r="R1236">
        <v>1</v>
      </c>
      <c r="S1236">
        <v>1</v>
      </c>
      <c r="T1236">
        <v>3</v>
      </c>
      <c r="U1236">
        <v>6</v>
      </c>
      <c r="V1236">
        <v>0</v>
      </c>
      <c r="W1236">
        <v>0</v>
      </c>
      <c r="X1236" t="s">
        <v>27</v>
      </c>
      <c r="Y1236">
        <v>0</v>
      </c>
    </row>
    <row r="1237" spans="2:25" x14ac:dyDescent="0.2">
      <c r="B1237">
        <v>10833</v>
      </c>
      <c r="C1237">
        <v>1976</v>
      </c>
      <c r="D1237" t="s">
        <v>23</v>
      </c>
      <c r="E1237" t="s">
        <v>32</v>
      </c>
      <c r="F1237" t="s">
        <v>1484</v>
      </c>
      <c r="H1237">
        <v>0</v>
      </c>
      <c r="I1237">
        <v>1</v>
      </c>
      <c r="J1237" s="60" t="s">
        <v>1384</v>
      </c>
      <c r="K1237">
        <v>55</v>
      </c>
      <c r="L1237">
        <v>790</v>
      </c>
      <c r="M1237">
        <v>19</v>
      </c>
      <c r="N1237">
        <v>133</v>
      </c>
      <c r="O1237">
        <v>12</v>
      </c>
      <c r="P1237">
        <v>0</v>
      </c>
      <c r="Q1237">
        <v>19</v>
      </c>
      <c r="R1237">
        <v>3</v>
      </c>
      <c r="S1237">
        <v>8</v>
      </c>
      <c r="T1237">
        <v>13</v>
      </c>
      <c r="U1237">
        <v>6</v>
      </c>
      <c r="V1237">
        <v>0</v>
      </c>
      <c r="W1237">
        <v>0</v>
      </c>
      <c r="X1237" t="s">
        <v>27</v>
      </c>
      <c r="Y1237">
        <v>1</v>
      </c>
    </row>
    <row r="1238" spans="2:25" x14ac:dyDescent="0.2">
      <c r="B1238">
        <v>2315</v>
      </c>
      <c r="C1238">
        <v>1961</v>
      </c>
      <c r="D1238" t="s">
        <v>23</v>
      </c>
      <c r="E1238" t="s">
        <v>24</v>
      </c>
      <c r="F1238" t="s">
        <v>1485</v>
      </c>
      <c r="H1238">
        <v>0</v>
      </c>
      <c r="I1238">
        <v>1</v>
      </c>
      <c r="J1238" s="60" t="s">
        <v>447</v>
      </c>
      <c r="K1238">
        <v>55</v>
      </c>
      <c r="L1238">
        <v>10</v>
      </c>
      <c r="M1238">
        <v>0</v>
      </c>
      <c r="N1238">
        <v>11</v>
      </c>
      <c r="O1238">
        <v>17</v>
      </c>
      <c r="P1238">
        <v>29</v>
      </c>
      <c r="Q1238">
        <v>29</v>
      </c>
      <c r="R1238">
        <v>1</v>
      </c>
      <c r="S1238">
        <v>1</v>
      </c>
      <c r="T1238">
        <v>2</v>
      </c>
      <c r="U1238">
        <v>4</v>
      </c>
      <c r="V1238">
        <v>0</v>
      </c>
      <c r="W1238">
        <v>0</v>
      </c>
      <c r="X1238" t="s">
        <v>27</v>
      </c>
      <c r="Y1238">
        <v>0</v>
      </c>
    </row>
    <row r="1239" spans="2:25" x14ac:dyDescent="0.2">
      <c r="B1239">
        <v>6336</v>
      </c>
      <c r="C1239">
        <v>1961</v>
      </c>
      <c r="D1239" t="s">
        <v>23</v>
      </c>
      <c r="E1239" t="s">
        <v>32</v>
      </c>
      <c r="F1239" t="s">
        <v>1486</v>
      </c>
      <c r="H1239">
        <v>1</v>
      </c>
      <c r="I1239">
        <v>1</v>
      </c>
      <c r="J1239" s="61">
        <v>41794</v>
      </c>
      <c r="K1239">
        <v>55</v>
      </c>
      <c r="L1239">
        <v>13</v>
      </c>
      <c r="M1239">
        <v>2</v>
      </c>
      <c r="N1239">
        <v>14</v>
      </c>
      <c r="O1239">
        <v>8</v>
      </c>
      <c r="P1239">
        <v>7</v>
      </c>
      <c r="Q1239">
        <v>4</v>
      </c>
      <c r="R1239">
        <v>4</v>
      </c>
      <c r="S1239">
        <v>2</v>
      </c>
      <c r="T1239">
        <v>4</v>
      </c>
      <c r="U1239">
        <v>6</v>
      </c>
      <c r="V1239">
        <v>0</v>
      </c>
      <c r="W1239">
        <v>0</v>
      </c>
      <c r="X1239" t="s">
        <v>67</v>
      </c>
      <c r="Y1239">
        <v>0</v>
      </c>
    </row>
    <row r="1240" spans="2:25" x14ac:dyDescent="0.2">
      <c r="B1240">
        <v>10738</v>
      </c>
      <c r="C1240">
        <v>1952</v>
      </c>
      <c r="D1240" t="s">
        <v>53</v>
      </c>
      <c r="E1240" t="s">
        <v>28</v>
      </c>
      <c r="F1240" t="s">
        <v>1487</v>
      </c>
      <c r="H1240">
        <v>1</v>
      </c>
      <c r="I1240">
        <v>1</v>
      </c>
      <c r="J1240" s="60" t="s">
        <v>1424</v>
      </c>
      <c r="K1240">
        <v>55</v>
      </c>
      <c r="L1240">
        <v>40</v>
      </c>
      <c r="M1240">
        <v>0</v>
      </c>
      <c r="N1240">
        <v>19</v>
      </c>
      <c r="O1240">
        <v>2</v>
      </c>
      <c r="P1240">
        <v>1</v>
      </c>
      <c r="Q1240">
        <v>3</v>
      </c>
      <c r="R1240">
        <v>1</v>
      </c>
      <c r="S1240">
        <v>2</v>
      </c>
      <c r="T1240">
        <v>3</v>
      </c>
      <c r="U1240">
        <v>7</v>
      </c>
      <c r="V1240">
        <v>0</v>
      </c>
      <c r="W1240">
        <v>0</v>
      </c>
      <c r="X1240" t="s">
        <v>38</v>
      </c>
      <c r="Y1240">
        <v>0</v>
      </c>
    </row>
    <row r="1241" spans="2:25" x14ac:dyDescent="0.2">
      <c r="B1241">
        <v>8286</v>
      </c>
      <c r="C1241">
        <v>1966</v>
      </c>
      <c r="D1241" t="s">
        <v>40</v>
      </c>
      <c r="E1241" t="s">
        <v>36</v>
      </c>
      <c r="F1241" t="s">
        <v>1488</v>
      </c>
      <c r="H1241">
        <v>0</v>
      </c>
      <c r="I1241">
        <v>1</v>
      </c>
      <c r="J1241" s="60" t="s">
        <v>233</v>
      </c>
      <c r="K1241">
        <v>55</v>
      </c>
      <c r="L1241">
        <v>98</v>
      </c>
      <c r="M1241">
        <v>1</v>
      </c>
      <c r="N1241">
        <v>17</v>
      </c>
      <c r="O1241">
        <v>0</v>
      </c>
      <c r="P1241">
        <v>1</v>
      </c>
      <c r="Q1241">
        <v>5</v>
      </c>
      <c r="R1241">
        <v>1</v>
      </c>
      <c r="S1241">
        <v>3</v>
      </c>
      <c r="T1241">
        <v>4</v>
      </c>
      <c r="U1241">
        <v>7</v>
      </c>
      <c r="V1241">
        <v>0</v>
      </c>
      <c r="W1241">
        <v>0</v>
      </c>
      <c r="X1241" t="s">
        <v>67</v>
      </c>
      <c r="Y1241">
        <v>1</v>
      </c>
    </row>
    <row r="1242" spans="2:25" x14ac:dyDescent="0.2">
      <c r="B1242">
        <v>2166</v>
      </c>
      <c r="C1242">
        <v>1961</v>
      </c>
      <c r="D1242" t="s">
        <v>43</v>
      </c>
      <c r="E1242" t="s">
        <v>55</v>
      </c>
      <c r="F1242" t="s">
        <v>1489</v>
      </c>
      <c r="H1242">
        <v>1</v>
      </c>
      <c r="I1242">
        <v>1</v>
      </c>
      <c r="J1242" s="61">
        <v>41615</v>
      </c>
      <c r="K1242">
        <v>55</v>
      </c>
      <c r="L1242">
        <v>12</v>
      </c>
      <c r="M1242">
        <v>1</v>
      </c>
      <c r="N1242">
        <v>3</v>
      </c>
      <c r="O1242">
        <v>0</v>
      </c>
      <c r="P1242">
        <v>0</v>
      </c>
      <c r="Q1242">
        <v>7</v>
      </c>
      <c r="R1242">
        <v>1</v>
      </c>
      <c r="S1242">
        <v>0</v>
      </c>
      <c r="T1242">
        <v>2</v>
      </c>
      <c r="U1242">
        <v>4</v>
      </c>
      <c r="V1242">
        <v>0</v>
      </c>
      <c r="W1242">
        <v>0</v>
      </c>
      <c r="X1242" t="s">
        <v>67</v>
      </c>
      <c r="Y1242">
        <v>0</v>
      </c>
    </row>
    <row r="1243" spans="2:25" x14ac:dyDescent="0.2">
      <c r="B1243">
        <v>10691</v>
      </c>
      <c r="C1243">
        <v>1961</v>
      </c>
      <c r="D1243" t="s">
        <v>53</v>
      </c>
      <c r="E1243" t="s">
        <v>32</v>
      </c>
      <c r="F1243" t="s">
        <v>1490</v>
      </c>
      <c r="H1243">
        <v>1</v>
      </c>
      <c r="I1243">
        <v>1</v>
      </c>
      <c r="J1243" s="60" t="s">
        <v>1491</v>
      </c>
      <c r="K1243">
        <v>55</v>
      </c>
      <c r="L1243">
        <v>11</v>
      </c>
      <c r="M1243">
        <v>0</v>
      </c>
      <c r="N1243">
        <v>10</v>
      </c>
      <c r="O1243">
        <v>0</v>
      </c>
      <c r="P1243">
        <v>2</v>
      </c>
      <c r="Q1243">
        <v>20</v>
      </c>
      <c r="R1243">
        <v>1</v>
      </c>
      <c r="S1243">
        <v>1</v>
      </c>
      <c r="T1243">
        <v>2</v>
      </c>
      <c r="U1243">
        <v>6</v>
      </c>
      <c r="V1243">
        <v>0</v>
      </c>
      <c r="W1243">
        <v>0</v>
      </c>
      <c r="X1243" t="s">
        <v>27</v>
      </c>
      <c r="Y1243">
        <v>0</v>
      </c>
    </row>
    <row r="1244" spans="2:25" x14ac:dyDescent="0.2">
      <c r="B1244">
        <v>9739</v>
      </c>
      <c r="C1244">
        <v>1964</v>
      </c>
      <c r="D1244" t="s">
        <v>23</v>
      </c>
      <c r="E1244" t="s">
        <v>28</v>
      </c>
      <c r="F1244" t="s">
        <v>1492</v>
      </c>
      <c r="H1244">
        <v>0</v>
      </c>
      <c r="I1244">
        <v>1</v>
      </c>
      <c r="J1244" s="60" t="s">
        <v>314</v>
      </c>
      <c r="K1244">
        <v>55</v>
      </c>
      <c r="L1244">
        <v>62</v>
      </c>
      <c r="M1244">
        <v>0</v>
      </c>
      <c r="N1244">
        <v>22</v>
      </c>
      <c r="O1244">
        <v>3</v>
      </c>
      <c r="P1244">
        <v>1</v>
      </c>
      <c r="Q1244">
        <v>26</v>
      </c>
      <c r="R1244">
        <v>2</v>
      </c>
      <c r="S1244">
        <v>2</v>
      </c>
      <c r="T1244">
        <v>2</v>
      </c>
      <c r="U1244">
        <v>7</v>
      </c>
      <c r="V1244">
        <v>0</v>
      </c>
      <c r="W1244">
        <v>0</v>
      </c>
      <c r="X1244" t="s">
        <v>27</v>
      </c>
      <c r="Y1244">
        <v>0</v>
      </c>
    </row>
    <row r="1245" spans="2:25" x14ac:dyDescent="0.2">
      <c r="B1245">
        <v>1829</v>
      </c>
      <c r="C1245">
        <v>1962</v>
      </c>
      <c r="D1245" t="s">
        <v>40</v>
      </c>
      <c r="E1245" t="s">
        <v>24</v>
      </c>
      <c r="F1245" t="s">
        <v>1493</v>
      </c>
      <c r="H1245">
        <v>0</v>
      </c>
      <c r="I1245">
        <v>1</v>
      </c>
      <c r="J1245" s="60" t="s">
        <v>314</v>
      </c>
      <c r="K1245">
        <v>55</v>
      </c>
      <c r="L1245">
        <v>1148</v>
      </c>
      <c r="M1245">
        <v>0</v>
      </c>
      <c r="N1245">
        <v>60</v>
      </c>
      <c r="O1245">
        <v>0</v>
      </c>
      <c r="P1245">
        <v>0</v>
      </c>
      <c r="Q1245">
        <v>24</v>
      </c>
      <c r="R1245">
        <v>3</v>
      </c>
      <c r="S1245">
        <v>9</v>
      </c>
      <c r="T1245">
        <v>4</v>
      </c>
      <c r="U1245">
        <v>7</v>
      </c>
      <c r="V1245">
        <v>1</v>
      </c>
      <c r="W1245">
        <v>0</v>
      </c>
      <c r="X1245" t="s">
        <v>27</v>
      </c>
      <c r="Y1245">
        <v>1</v>
      </c>
    </row>
    <row r="1246" spans="2:25" x14ac:dyDescent="0.2">
      <c r="B1246">
        <v>6260</v>
      </c>
      <c r="C1246">
        <v>1956</v>
      </c>
      <c r="D1246" t="s">
        <v>53</v>
      </c>
      <c r="E1246" t="s">
        <v>36</v>
      </c>
      <c r="F1246" t="s">
        <v>1494</v>
      </c>
      <c r="H1246">
        <v>0</v>
      </c>
      <c r="I1246">
        <v>0</v>
      </c>
      <c r="J1246" s="60" t="s">
        <v>1495</v>
      </c>
      <c r="K1246">
        <v>55</v>
      </c>
      <c r="L1246">
        <v>984</v>
      </c>
      <c r="M1246">
        <v>51</v>
      </c>
      <c r="N1246">
        <v>432</v>
      </c>
      <c r="O1246">
        <v>180</v>
      </c>
      <c r="P1246">
        <v>120</v>
      </c>
      <c r="Q1246">
        <v>190</v>
      </c>
      <c r="R1246">
        <v>1</v>
      </c>
      <c r="S1246">
        <v>3</v>
      </c>
      <c r="T1246">
        <v>13</v>
      </c>
      <c r="U1246">
        <v>1</v>
      </c>
      <c r="V1246">
        <v>1</v>
      </c>
      <c r="W1246">
        <v>0</v>
      </c>
      <c r="X1246" t="s">
        <v>38</v>
      </c>
      <c r="Y1246">
        <v>1</v>
      </c>
    </row>
    <row r="1247" spans="2:25" x14ac:dyDescent="0.2">
      <c r="B1247">
        <v>10448</v>
      </c>
      <c r="C1247">
        <v>1957</v>
      </c>
      <c r="D1247" t="s">
        <v>23</v>
      </c>
      <c r="E1247" t="s">
        <v>28</v>
      </c>
      <c r="F1247" t="s">
        <v>1496</v>
      </c>
      <c r="H1247">
        <v>0</v>
      </c>
      <c r="I1247">
        <v>1</v>
      </c>
      <c r="J1247" s="60" t="s">
        <v>1061</v>
      </c>
      <c r="K1247">
        <v>55</v>
      </c>
      <c r="L1247">
        <v>172</v>
      </c>
      <c r="M1247">
        <v>41</v>
      </c>
      <c r="N1247">
        <v>86</v>
      </c>
      <c r="O1247">
        <v>45</v>
      </c>
      <c r="P1247">
        <v>6</v>
      </c>
      <c r="Q1247">
        <v>27</v>
      </c>
      <c r="R1247">
        <v>5</v>
      </c>
      <c r="S1247">
        <v>5</v>
      </c>
      <c r="T1247">
        <v>5</v>
      </c>
      <c r="U1247">
        <v>7</v>
      </c>
      <c r="V1247">
        <v>0</v>
      </c>
      <c r="W1247">
        <v>0</v>
      </c>
      <c r="X1247" t="s">
        <v>27</v>
      </c>
      <c r="Y1247">
        <v>1</v>
      </c>
    </row>
    <row r="1248" spans="2:25" x14ac:dyDescent="0.2">
      <c r="B1248">
        <v>1343</v>
      </c>
      <c r="C1248">
        <v>1969</v>
      </c>
      <c r="D1248" t="s">
        <v>23</v>
      </c>
      <c r="E1248" t="s">
        <v>36</v>
      </c>
      <c r="F1248" t="s">
        <v>1497</v>
      </c>
      <c r="H1248">
        <v>1</v>
      </c>
      <c r="I1248">
        <v>1</v>
      </c>
      <c r="J1248" s="60" t="s">
        <v>806</v>
      </c>
      <c r="K1248">
        <v>55</v>
      </c>
      <c r="L1248">
        <v>368</v>
      </c>
      <c r="M1248">
        <v>24</v>
      </c>
      <c r="N1248">
        <v>68</v>
      </c>
      <c r="O1248">
        <v>38</v>
      </c>
      <c r="P1248">
        <v>0</v>
      </c>
      <c r="Q1248">
        <v>88</v>
      </c>
      <c r="R1248">
        <v>6</v>
      </c>
      <c r="S1248">
        <v>8</v>
      </c>
      <c r="T1248">
        <v>6</v>
      </c>
      <c r="U1248">
        <v>7</v>
      </c>
      <c r="V1248">
        <v>0</v>
      </c>
      <c r="W1248">
        <v>0</v>
      </c>
      <c r="X1248" t="s">
        <v>35</v>
      </c>
      <c r="Y1248">
        <v>0</v>
      </c>
    </row>
    <row r="1249" spans="2:25" x14ac:dyDescent="0.2">
      <c r="B1249">
        <v>4749</v>
      </c>
      <c r="C1249">
        <v>1969</v>
      </c>
      <c r="D1249" t="s">
        <v>23</v>
      </c>
      <c r="E1249" t="s">
        <v>36</v>
      </c>
      <c r="F1249" t="s">
        <v>1497</v>
      </c>
      <c r="H1249">
        <v>1</v>
      </c>
      <c r="I1249">
        <v>1</v>
      </c>
      <c r="J1249" s="60" t="s">
        <v>806</v>
      </c>
      <c r="K1249">
        <v>55</v>
      </c>
      <c r="L1249">
        <v>368</v>
      </c>
      <c r="M1249">
        <v>24</v>
      </c>
      <c r="N1249">
        <v>68</v>
      </c>
      <c r="O1249">
        <v>38</v>
      </c>
      <c r="P1249">
        <v>0</v>
      </c>
      <c r="Q1249">
        <v>88</v>
      </c>
      <c r="R1249">
        <v>6</v>
      </c>
      <c r="S1249">
        <v>8</v>
      </c>
      <c r="T1249">
        <v>6</v>
      </c>
      <c r="U1249">
        <v>7</v>
      </c>
      <c r="V1249">
        <v>0</v>
      </c>
      <c r="W1249">
        <v>0</v>
      </c>
      <c r="X1249" t="s">
        <v>50</v>
      </c>
      <c r="Y1249">
        <v>0</v>
      </c>
    </row>
    <row r="1250" spans="2:25" x14ac:dyDescent="0.2">
      <c r="B1250">
        <v>531</v>
      </c>
      <c r="C1250">
        <v>1955</v>
      </c>
      <c r="D1250" t="s">
        <v>40</v>
      </c>
      <c r="E1250" t="s">
        <v>24</v>
      </c>
      <c r="F1250" t="s">
        <v>1498</v>
      </c>
      <c r="H1250">
        <v>0</v>
      </c>
      <c r="I1250">
        <v>1</v>
      </c>
      <c r="J1250" s="60" t="s">
        <v>245</v>
      </c>
      <c r="K1250">
        <v>55</v>
      </c>
      <c r="L1250">
        <v>941</v>
      </c>
      <c r="M1250">
        <v>14</v>
      </c>
      <c r="N1250">
        <v>397</v>
      </c>
      <c r="O1250">
        <v>76</v>
      </c>
      <c r="P1250">
        <v>58</v>
      </c>
      <c r="Q1250">
        <v>176</v>
      </c>
      <c r="R1250">
        <v>11</v>
      </c>
      <c r="S1250">
        <v>8</v>
      </c>
      <c r="T1250">
        <v>9</v>
      </c>
      <c r="U1250">
        <v>6</v>
      </c>
      <c r="V1250">
        <v>1</v>
      </c>
      <c r="W1250">
        <v>0</v>
      </c>
      <c r="X1250" t="s">
        <v>27</v>
      </c>
      <c r="Y1250">
        <v>0</v>
      </c>
    </row>
    <row r="1251" spans="2:25" x14ac:dyDescent="0.2">
      <c r="B1251">
        <v>6905</v>
      </c>
      <c r="C1251">
        <v>1995</v>
      </c>
      <c r="D1251" t="s">
        <v>23</v>
      </c>
      <c r="E1251" t="s">
        <v>36</v>
      </c>
      <c r="F1251" t="s">
        <v>1499</v>
      </c>
      <c r="H1251">
        <v>0</v>
      </c>
      <c r="I1251">
        <v>0</v>
      </c>
      <c r="J1251" s="60" t="s">
        <v>442</v>
      </c>
      <c r="K1251">
        <v>55</v>
      </c>
      <c r="L1251">
        <v>241</v>
      </c>
      <c r="M1251">
        <v>45</v>
      </c>
      <c r="N1251">
        <v>604</v>
      </c>
      <c r="O1251">
        <v>34</v>
      </c>
      <c r="P1251">
        <v>26</v>
      </c>
      <c r="Q1251">
        <v>54</v>
      </c>
      <c r="R1251">
        <v>1</v>
      </c>
      <c r="S1251">
        <v>6</v>
      </c>
      <c r="T1251">
        <v>10</v>
      </c>
      <c r="U1251">
        <v>2</v>
      </c>
      <c r="V1251">
        <v>0</v>
      </c>
      <c r="W1251">
        <v>0</v>
      </c>
      <c r="X1251" t="s">
        <v>27</v>
      </c>
      <c r="Y1251">
        <v>0</v>
      </c>
    </row>
    <row r="1252" spans="2:25" x14ac:dyDescent="0.2">
      <c r="B1252">
        <v>1045</v>
      </c>
      <c r="C1252">
        <v>1966</v>
      </c>
      <c r="D1252" t="s">
        <v>23</v>
      </c>
      <c r="E1252" t="s">
        <v>36</v>
      </c>
      <c r="F1252" t="s">
        <v>1500</v>
      </c>
      <c r="H1252">
        <v>0</v>
      </c>
      <c r="I1252">
        <v>1</v>
      </c>
      <c r="J1252" s="60" t="s">
        <v>523</v>
      </c>
      <c r="K1252">
        <v>55</v>
      </c>
      <c r="L1252">
        <v>112</v>
      </c>
      <c r="M1252">
        <v>10</v>
      </c>
      <c r="N1252">
        <v>107</v>
      </c>
      <c r="O1252">
        <v>30</v>
      </c>
      <c r="P1252">
        <v>0</v>
      </c>
      <c r="Q1252">
        <v>20</v>
      </c>
      <c r="R1252">
        <v>2</v>
      </c>
      <c r="S1252">
        <v>5</v>
      </c>
      <c r="T1252">
        <v>4</v>
      </c>
      <c r="U1252">
        <v>7</v>
      </c>
      <c r="V1252">
        <v>0</v>
      </c>
      <c r="W1252">
        <v>0</v>
      </c>
      <c r="X1252" t="s">
        <v>27</v>
      </c>
      <c r="Y1252">
        <v>0</v>
      </c>
    </row>
    <row r="1253" spans="2:25" x14ac:dyDescent="0.2">
      <c r="B1253">
        <v>4012</v>
      </c>
      <c r="C1253">
        <v>1973</v>
      </c>
      <c r="D1253" t="s">
        <v>40</v>
      </c>
      <c r="E1253" t="s">
        <v>36</v>
      </c>
      <c r="F1253" t="s">
        <v>1501</v>
      </c>
      <c r="H1253">
        <v>0</v>
      </c>
      <c r="I1253">
        <v>1</v>
      </c>
      <c r="J1253" s="61">
        <v>41221</v>
      </c>
      <c r="K1253">
        <v>55</v>
      </c>
      <c r="L1253">
        <v>799</v>
      </c>
      <c r="M1253">
        <v>12</v>
      </c>
      <c r="N1253">
        <v>375</v>
      </c>
      <c r="O1253">
        <v>16</v>
      </c>
      <c r="P1253">
        <v>12</v>
      </c>
      <c r="Q1253">
        <v>12</v>
      </c>
      <c r="R1253">
        <v>5</v>
      </c>
      <c r="S1253">
        <v>7</v>
      </c>
      <c r="T1253">
        <v>5</v>
      </c>
      <c r="U1253">
        <v>6</v>
      </c>
      <c r="V1253">
        <v>1</v>
      </c>
      <c r="W1253">
        <v>0</v>
      </c>
      <c r="X1253" t="s">
        <v>46</v>
      </c>
      <c r="Y1253">
        <v>0</v>
      </c>
    </row>
    <row r="1254" spans="2:25" x14ac:dyDescent="0.2">
      <c r="B1254">
        <v>5529</v>
      </c>
      <c r="C1254">
        <v>1947</v>
      </c>
      <c r="D1254" t="s">
        <v>40</v>
      </c>
      <c r="E1254" t="s">
        <v>36</v>
      </c>
      <c r="F1254" t="s">
        <v>1502</v>
      </c>
      <c r="H1254">
        <v>2</v>
      </c>
      <c r="I1254">
        <v>1</v>
      </c>
      <c r="J1254" s="61">
        <v>41918</v>
      </c>
      <c r="K1254">
        <v>56</v>
      </c>
      <c r="L1254">
        <v>406</v>
      </c>
      <c r="M1254">
        <v>0</v>
      </c>
      <c r="N1254">
        <v>30</v>
      </c>
      <c r="O1254">
        <v>0</v>
      </c>
      <c r="P1254">
        <v>0</v>
      </c>
      <c r="Q1254">
        <v>8</v>
      </c>
      <c r="R1254">
        <v>7</v>
      </c>
      <c r="S1254">
        <v>8</v>
      </c>
      <c r="T1254">
        <v>5</v>
      </c>
      <c r="U1254">
        <v>7</v>
      </c>
      <c r="V1254">
        <v>0</v>
      </c>
      <c r="W1254">
        <v>0</v>
      </c>
      <c r="X1254" t="s">
        <v>31</v>
      </c>
      <c r="Y1254">
        <v>1</v>
      </c>
    </row>
    <row r="1255" spans="2:25" x14ac:dyDescent="0.2">
      <c r="B1255">
        <v>4001</v>
      </c>
      <c r="C1255">
        <v>1947</v>
      </c>
      <c r="D1255" t="s">
        <v>40</v>
      </c>
      <c r="E1255" t="s">
        <v>36</v>
      </c>
      <c r="F1255" t="s">
        <v>1502</v>
      </c>
      <c r="H1255">
        <v>2</v>
      </c>
      <c r="I1255">
        <v>1</v>
      </c>
      <c r="J1255" s="61">
        <v>41918</v>
      </c>
      <c r="K1255">
        <v>56</v>
      </c>
      <c r="L1255">
        <v>406</v>
      </c>
      <c r="M1255">
        <v>0</v>
      </c>
      <c r="N1255">
        <v>30</v>
      </c>
      <c r="O1255">
        <v>0</v>
      </c>
      <c r="P1255">
        <v>0</v>
      </c>
      <c r="Q1255">
        <v>8</v>
      </c>
      <c r="R1255">
        <v>7</v>
      </c>
      <c r="S1255">
        <v>8</v>
      </c>
      <c r="T1255">
        <v>5</v>
      </c>
      <c r="U1255">
        <v>7</v>
      </c>
      <c r="V1255">
        <v>0</v>
      </c>
      <c r="W1255">
        <v>0</v>
      </c>
      <c r="X1255" t="s">
        <v>67</v>
      </c>
      <c r="Y1255">
        <v>1</v>
      </c>
    </row>
    <row r="1256" spans="2:25" x14ac:dyDescent="0.2">
      <c r="B1256">
        <v>10420</v>
      </c>
      <c r="C1256">
        <v>1956</v>
      </c>
      <c r="D1256" t="s">
        <v>53</v>
      </c>
      <c r="E1256" t="s">
        <v>24</v>
      </c>
      <c r="F1256" t="s">
        <v>1503</v>
      </c>
      <c r="H1256">
        <v>0</v>
      </c>
      <c r="I1256">
        <v>1</v>
      </c>
      <c r="J1256" s="61">
        <v>41764</v>
      </c>
      <c r="K1256">
        <v>56</v>
      </c>
      <c r="L1256">
        <v>95</v>
      </c>
      <c r="M1256">
        <v>14</v>
      </c>
      <c r="N1256">
        <v>64</v>
      </c>
      <c r="O1256">
        <v>2</v>
      </c>
      <c r="P1256">
        <v>9</v>
      </c>
      <c r="Q1256">
        <v>38</v>
      </c>
      <c r="R1256">
        <v>1</v>
      </c>
      <c r="S1256">
        <v>4</v>
      </c>
      <c r="T1256">
        <v>3</v>
      </c>
      <c r="U1256">
        <v>7</v>
      </c>
      <c r="V1256">
        <v>0</v>
      </c>
      <c r="W1256">
        <v>0</v>
      </c>
      <c r="X1256" t="s">
        <v>35</v>
      </c>
      <c r="Y1256">
        <v>0</v>
      </c>
    </row>
    <row r="1257" spans="2:25" x14ac:dyDescent="0.2">
      <c r="B1257">
        <v>7723</v>
      </c>
      <c r="C1257">
        <v>1980</v>
      </c>
      <c r="D1257" t="s">
        <v>23</v>
      </c>
      <c r="E1257" t="s">
        <v>36</v>
      </c>
      <c r="F1257" t="s">
        <v>1504</v>
      </c>
      <c r="H1257">
        <v>0</v>
      </c>
      <c r="I1257">
        <v>0</v>
      </c>
      <c r="J1257" s="61">
        <v>41675</v>
      </c>
      <c r="K1257">
        <v>56</v>
      </c>
      <c r="L1257">
        <v>709</v>
      </c>
      <c r="M1257">
        <v>93</v>
      </c>
      <c r="N1257">
        <v>374</v>
      </c>
      <c r="O1257">
        <v>104</v>
      </c>
      <c r="P1257">
        <v>80</v>
      </c>
      <c r="Q1257">
        <v>80</v>
      </c>
      <c r="R1257">
        <v>1</v>
      </c>
      <c r="S1257">
        <v>8</v>
      </c>
      <c r="T1257">
        <v>6</v>
      </c>
      <c r="U1257">
        <v>3</v>
      </c>
      <c r="V1257">
        <v>0</v>
      </c>
      <c r="W1257">
        <v>0</v>
      </c>
      <c r="X1257" t="s">
        <v>46</v>
      </c>
      <c r="Y1257">
        <v>0</v>
      </c>
    </row>
    <row r="1258" spans="2:25" x14ac:dyDescent="0.2">
      <c r="B1258">
        <v>2963</v>
      </c>
      <c r="C1258">
        <v>1980</v>
      </c>
      <c r="D1258" t="s">
        <v>23</v>
      </c>
      <c r="E1258" t="s">
        <v>36</v>
      </c>
      <c r="F1258" t="s">
        <v>1504</v>
      </c>
      <c r="H1258">
        <v>0</v>
      </c>
      <c r="I1258">
        <v>0</v>
      </c>
      <c r="J1258" s="61">
        <v>41675</v>
      </c>
      <c r="K1258">
        <v>56</v>
      </c>
      <c r="L1258">
        <v>709</v>
      </c>
      <c r="M1258">
        <v>93</v>
      </c>
      <c r="N1258">
        <v>374</v>
      </c>
      <c r="O1258">
        <v>104</v>
      </c>
      <c r="P1258">
        <v>80</v>
      </c>
      <c r="Q1258">
        <v>80</v>
      </c>
      <c r="R1258">
        <v>1</v>
      </c>
      <c r="S1258">
        <v>8</v>
      </c>
      <c r="T1258">
        <v>6</v>
      </c>
      <c r="U1258">
        <v>3</v>
      </c>
      <c r="V1258">
        <v>0</v>
      </c>
      <c r="W1258">
        <v>0</v>
      </c>
      <c r="X1258" t="s">
        <v>38</v>
      </c>
      <c r="Y1258">
        <v>0</v>
      </c>
    </row>
    <row r="1259" spans="2:25" x14ac:dyDescent="0.2">
      <c r="B1259">
        <v>10634</v>
      </c>
      <c r="C1259">
        <v>1952</v>
      </c>
      <c r="D1259" t="s">
        <v>53</v>
      </c>
      <c r="E1259" t="s">
        <v>32</v>
      </c>
      <c r="F1259" t="s">
        <v>1505</v>
      </c>
      <c r="H1259">
        <v>0</v>
      </c>
      <c r="I1259">
        <v>0</v>
      </c>
      <c r="J1259" s="60" t="s">
        <v>1506</v>
      </c>
      <c r="K1259">
        <v>56</v>
      </c>
      <c r="L1259">
        <v>90</v>
      </c>
      <c r="M1259">
        <v>67</v>
      </c>
      <c r="N1259">
        <v>165</v>
      </c>
      <c r="O1259">
        <v>30</v>
      </c>
      <c r="P1259">
        <v>43</v>
      </c>
      <c r="Q1259">
        <v>11</v>
      </c>
      <c r="R1259">
        <v>1</v>
      </c>
      <c r="S1259">
        <v>4</v>
      </c>
      <c r="T1259">
        <v>8</v>
      </c>
      <c r="U1259">
        <v>3</v>
      </c>
      <c r="V1259">
        <v>0</v>
      </c>
      <c r="W1259">
        <v>0</v>
      </c>
      <c r="X1259" t="s">
        <v>27</v>
      </c>
      <c r="Y1259">
        <v>0</v>
      </c>
    </row>
    <row r="1260" spans="2:25" x14ac:dyDescent="0.2">
      <c r="B1260">
        <v>5180</v>
      </c>
      <c r="C1260">
        <v>1969</v>
      </c>
      <c r="D1260" t="s">
        <v>40</v>
      </c>
      <c r="E1260" t="s">
        <v>24</v>
      </c>
      <c r="F1260" t="s">
        <v>1507</v>
      </c>
      <c r="H1260">
        <v>0</v>
      </c>
      <c r="I1260">
        <v>1</v>
      </c>
      <c r="J1260" s="60" t="s">
        <v>354</v>
      </c>
      <c r="K1260">
        <v>56</v>
      </c>
      <c r="L1260">
        <v>128</v>
      </c>
      <c r="M1260">
        <v>0</v>
      </c>
      <c r="N1260">
        <v>16</v>
      </c>
      <c r="O1260">
        <v>0</v>
      </c>
      <c r="P1260">
        <v>1</v>
      </c>
      <c r="Q1260">
        <v>4</v>
      </c>
      <c r="R1260">
        <v>2</v>
      </c>
      <c r="S1260">
        <v>4</v>
      </c>
      <c r="T1260">
        <v>4</v>
      </c>
      <c r="U1260">
        <v>7</v>
      </c>
      <c r="V1260">
        <v>0</v>
      </c>
      <c r="W1260">
        <v>0</v>
      </c>
      <c r="X1260" t="s">
        <v>27</v>
      </c>
      <c r="Y1260">
        <v>0</v>
      </c>
    </row>
    <row r="1261" spans="2:25" x14ac:dyDescent="0.2">
      <c r="B1261">
        <v>6866</v>
      </c>
      <c r="C1261">
        <v>1970</v>
      </c>
      <c r="D1261" t="s">
        <v>53</v>
      </c>
      <c r="E1261" t="s">
        <v>36</v>
      </c>
      <c r="F1261" t="s">
        <v>1508</v>
      </c>
      <c r="H1261">
        <v>1</v>
      </c>
      <c r="I1261">
        <v>1</v>
      </c>
      <c r="J1261" s="60" t="s">
        <v>201</v>
      </c>
      <c r="K1261">
        <v>56</v>
      </c>
      <c r="L1261">
        <v>8</v>
      </c>
      <c r="M1261">
        <v>0</v>
      </c>
      <c r="N1261">
        <v>14</v>
      </c>
      <c r="O1261">
        <v>2</v>
      </c>
      <c r="P1261">
        <v>3</v>
      </c>
      <c r="Q1261">
        <v>7</v>
      </c>
      <c r="R1261">
        <v>1</v>
      </c>
      <c r="S1261">
        <v>1</v>
      </c>
      <c r="T1261">
        <v>3</v>
      </c>
      <c r="U1261">
        <v>5</v>
      </c>
      <c r="V1261">
        <v>0</v>
      </c>
      <c r="W1261">
        <v>0</v>
      </c>
      <c r="X1261" t="s">
        <v>67</v>
      </c>
      <c r="Y1261">
        <v>0</v>
      </c>
    </row>
    <row r="1262" spans="2:25" x14ac:dyDescent="0.2">
      <c r="B1262">
        <v>1328</v>
      </c>
      <c r="C1262">
        <v>1983</v>
      </c>
      <c r="D1262" t="s">
        <v>43</v>
      </c>
      <c r="E1262" t="s">
        <v>32</v>
      </c>
      <c r="F1262" t="s">
        <v>1509</v>
      </c>
      <c r="H1262">
        <v>0</v>
      </c>
      <c r="I1262">
        <v>1</v>
      </c>
      <c r="J1262" s="60" t="s">
        <v>1459</v>
      </c>
      <c r="K1262">
        <v>56</v>
      </c>
      <c r="L1262">
        <v>261</v>
      </c>
      <c r="M1262">
        <v>42</v>
      </c>
      <c r="N1262">
        <v>144</v>
      </c>
      <c r="O1262">
        <v>55</v>
      </c>
      <c r="P1262">
        <v>48</v>
      </c>
      <c r="Q1262">
        <v>133</v>
      </c>
      <c r="R1262">
        <v>3</v>
      </c>
      <c r="S1262">
        <v>4</v>
      </c>
      <c r="T1262">
        <v>9</v>
      </c>
      <c r="U1262">
        <v>3</v>
      </c>
      <c r="V1262">
        <v>0</v>
      </c>
      <c r="W1262">
        <v>0</v>
      </c>
      <c r="X1262" t="s">
        <v>67</v>
      </c>
      <c r="Y1262">
        <v>0</v>
      </c>
    </row>
    <row r="1263" spans="2:25" x14ac:dyDescent="0.2">
      <c r="B1263">
        <v>1139</v>
      </c>
      <c r="C1263">
        <v>1985</v>
      </c>
      <c r="D1263" t="s">
        <v>40</v>
      </c>
      <c r="E1263" t="s">
        <v>32</v>
      </c>
      <c r="F1263" t="s">
        <v>1510</v>
      </c>
      <c r="H1263">
        <v>0</v>
      </c>
      <c r="I1263">
        <v>0</v>
      </c>
      <c r="J1263" s="61">
        <v>41792</v>
      </c>
      <c r="K1263">
        <v>56</v>
      </c>
      <c r="L1263">
        <v>1050</v>
      </c>
      <c r="M1263">
        <v>14</v>
      </c>
      <c r="N1263">
        <v>322</v>
      </c>
      <c r="O1263">
        <v>0</v>
      </c>
      <c r="P1263">
        <v>14</v>
      </c>
      <c r="Q1263">
        <v>112</v>
      </c>
      <c r="R1263">
        <v>1</v>
      </c>
      <c r="S1263">
        <v>5</v>
      </c>
      <c r="T1263">
        <v>5</v>
      </c>
      <c r="U1263">
        <v>2</v>
      </c>
      <c r="V1263">
        <v>1</v>
      </c>
      <c r="W1263">
        <v>0</v>
      </c>
      <c r="X1263" t="s">
        <v>27</v>
      </c>
      <c r="Y1263">
        <v>3</v>
      </c>
    </row>
    <row r="1264" spans="2:25" x14ac:dyDescent="0.2">
      <c r="B1264">
        <v>4961</v>
      </c>
      <c r="C1264">
        <v>1975</v>
      </c>
      <c r="D1264" t="s">
        <v>53</v>
      </c>
      <c r="E1264" t="s">
        <v>36</v>
      </c>
      <c r="F1264" t="s">
        <v>1511</v>
      </c>
      <c r="H1264">
        <v>1</v>
      </c>
      <c r="I1264">
        <v>0</v>
      </c>
      <c r="J1264" s="60" t="s">
        <v>1359</v>
      </c>
      <c r="K1264">
        <v>56</v>
      </c>
      <c r="L1264">
        <v>29</v>
      </c>
      <c r="M1264">
        <v>0</v>
      </c>
      <c r="N1264">
        <v>25</v>
      </c>
      <c r="O1264">
        <v>2</v>
      </c>
      <c r="P1264">
        <v>2</v>
      </c>
      <c r="Q1264">
        <v>3</v>
      </c>
      <c r="R1264">
        <v>4</v>
      </c>
      <c r="S1264">
        <v>2</v>
      </c>
      <c r="T1264">
        <v>4</v>
      </c>
      <c r="U1264">
        <v>4</v>
      </c>
      <c r="V1264">
        <v>0</v>
      </c>
      <c r="W1264">
        <v>0</v>
      </c>
      <c r="X1264" t="s">
        <v>27</v>
      </c>
      <c r="Y1264">
        <v>0</v>
      </c>
    </row>
    <row r="1265" spans="2:25" x14ac:dyDescent="0.2">
      <c r="B1265">
        <v>5177</v>
      </c>
      <c r="C1265">
        <v>1975</v>
      </c>
      <c r="D1265" t="s">
        <v>53</v>
      </c>
      <c r="E1265" t="s">
        <v>32</v>
      </c>
      <c r="F1265" t="s">
        <v>1512</v>
      </c>
      <c r="H1265">
        <v>0</v>
      </c>
      <c r="I1265">
        <v>1</v>
      </c>
      <c r="J1265" s="61">
        <v>41620</v>
      </c>
      <c r="K1265">
        <v>56</v>
      </c>
      <c r="L1265">
        <v>298</v>
      </c>
      <c r="M1265">
        <v>7</v>
      </c>
      <c r="N1265">
        <v>68</v>
      </c>
      <c r="O1265">
        <v>4</v>
      </c>
      <c r="P1265">
        <v>0</v>
      </c>
      <c r="Q1265">
        <v>19</v>
      </c>
      <c r="R1265">
        <v>2</v>
      </c>
      <c r="S1265">
        <v>6</v>
      </c>
      <c r="T1265">
        <v>6</v>
      </c>
      <c r="U1265">
        <v>6</v>
      </c>
      <c r="V1265">
        <v>0</v>
      </c>
      <c r="W1265">
        <v>0</v>
      </c>
      <c r="X1265" t="s">
        <v>67</v>
      </c>
      <c r="Y1265">
        <v>0</v>
      </c>
    </row>
    <row r="1266" spans="2:25" x14ac:dyDescent="0.2">
      <c r="B1266">
        <v>2075</v>
      </c>
      <c r="C1266">
        <v>1970</v>
      </c>
      <c r="D1266" t="s">
        <v>23</v>
      </c>
      <c r="E1266" t="s">
        <v>32</v>
      </c>
      <c r="F1266" t="s">
        <v>1513</v>
      </c>
      <c r="H1266">
        <v>0</v>
      </c>
      <c r="I1266">
        <v>0</v>
      </c>
      <c r="J1266" s="60" t="s">
        <v>207</v>
      </c>
      <c r="K1266">
        <v>56</v>
      </c>
      <c r="L1266">
        <v>377</v>
      </c>
      <c r="M1266">
        <v>10</v>
      </c>
      <c r="N1266">
        <v>540</v>
      </c>
      <c r="O1266">
        <v>80</v>
      </c>
      <c r="P1266">
        <v>30</v>
      </c>
      <c r="Q1266">
        <v>10</v>
      </c>
      <c r="R1266">
        <v>1</v>
      </c>
      <c r="S1266">
        <v>3</v>
      </c>
      <c r="T1266">
        <v>7</v>
      </c>
      <c r="U1266">
        <v>1</v>
      </c>
      <c r="V1266">
        <v>0</v>
      </c>
      <c r="W1266">
        <v>0</v>
      </c>
      <c r="X1266" t="s">
        <v>67</v>
      </c>
      <c r="Y1266">
        <v>0</v>
      </c>
    </row>
    <row r="1267" spans="2:25" x14ac:dyDescent="0.2">
      <c r="B1267">
        <v>3428</v>
      </c>
      <c r="C1267">
        <v>1992</v>
      </c>
      <c r="D1267" t="s">
        <v>40</v>
      </c>
      <c r="E1267" t="s">
        <v>36</v>
      </c>
      <c r="F1267" t="s">
        <v>1514</v>
      </c>
      <c r="H1267">
        <v>0</v>
      </c>
      <c r="I1267">
        <v>0</v>
      </c>
      <c r="J1267" s="61">
        <v>41435</v>
      </c>
      <c r="K1267">
        <v>56</v>
      </c>
      <c r="L1267">
        <v>919</v>
      </c>
      <c r="M1267">
        <v>0</v>
      </c>
      <c r="N1267">
        <v>505</v>
      </c>
      <c r="O1267">
        <v>99</v>
      </c>
      <c r="P1267">
        <v>30</v>
      </c>
      <c r="Q1267">
        <v>45</v>
      </c>
      <c r="R1267">
        <v>1</v>
      </c>
      <c r="S1267">
        <v>4</v>
      </c>
      <c r="T1267">
        <v>10</v>
      </c>
      <c r="U1267">
        <v>2</v>
      </c>
      <c r="V1267">
        <v>0</v>
      </c>
      <c r="W1267">
        <v>0</v>
      </c>
      <c r="X1267" t="s">
        <v>27</v>
      </c>
      <c r="Y1267">
        <v>0</v>
      </c>
    </row>
    <row r="1268" spans="2:25" x14ac:dyDescent="0.2">
      <c r="B1268">
        <v>4500</v>
      </c>
      <c r="C1268">
        <v>1992</v>
      </c>
      <c r="D1268" t="s">
        <v>40</v>
      </c>
      <c r="E1268" t="s">
        <v>36</v>
      </c>
      <c r="F1268" t="s">
        <v>1514</v>
      </c>
      <c r="H1268">
        <v>0</v>
      </c>
      <c r="I1268">
        <v>0</v>
      </c>
      <c r="J1268" s="61">
        <v>41435</v>
      </c>
      <c r="K1268">
        <v>56</v>
      </c>
      <c r="L1268">
        <v>919</v>
      </c>
      <c r="M1268">
        <v>0</v>
      </c>
      <c r="N1268">
        <v>505</v>
      </c>
      <c r="O1268">
        <v>99</v>
      </c>
      <c r="P1268">
        <v>30</v>
      </c>
      <c r="Q1268">
        <v>45</v>
      </c>
      <c r="R1268">
        <v>1</v>
      </c>
      <c r="S1268">
        <v>4</v>
      </c>
      <c r="T1268">
        <v>10</v>
      </c>
      <c r="U1268">
        <v>2</v>
      </c>
      <c r="V1268">
        <v>0</v>
      </c>
      <c r="W1268">
        <v>0</v>
      </c>
      <c r="X1268" t="s">
        <v>27</v>
      </c>
      <c r="Y1268">
        <v>0</v>
      </c>
    </row>
    <row r="1269" spans="2:25" x14ac:dyDescent="0.2">
      <c r="B1269">
        <v>7369</v>
      </c>
      <c r="C1269">
        <v>1982</v>
      </c>
      <c r="D1269" t="s">
        <v>53</v>
      </c>
      <c r="E1269" t="s">
        <v>32</v>
      </c>
      <c r="F1269" t="s">
        <v>1515</v>
      </c>
      <c r="H1269">
        <v>1</v>
      </c>
      <c r="I1269">
        <v>0</v>
      </c>
      <c r="J1269" s="61">
        <v>41315</v>
      </c>
      <c r="K1269">
        <v>56</v>
      </c>
      <c r="L1269">
        <v>25</v>
      </c>
      <c r="M1269">
        <v>6</v>
      </c>
      <c r="N1269">
        <v>25</v>
      </c>
      <c r="O1269">
        <v>6</v>
      </c>
      <c r="P1269">
        <v>0</v>
      </c>
      <c r="Q1269">
        <v>0</v>
      </c>
      <c r="R1269">
        <v>2</v>
      </c>
      <c r="S1269">
        <v>2</v>
      </c>
      <c r="T1269">
        <v>3</v>
      </c>
      <c r="U1269">
        <v>8</v>
      </c>
      <c r="V1269">
        <v>0</v>
      </c>
      <c r="W1269">
        <v>0</v>
      </c>
      <c r="X1269" t="s">
        <v>27</v>
      </c>
      <c r="Y1269">
        <v>0</v>
      </c>
    </row>
    <row r="1270" spans="2:25" x14ac:dyDescent="0.2">
      <c r="B1270">
        <v>4381</v>
      </c>
      <c r="C1270">
        <v>1972</v>
      </c>
      <c r="D1270" t="s">
        <v>40</v>
      </c>
      <c r="E1270" t="s">
        <v>32</v>
      </c>
      <c r="F1270" t="s">
        <v>1516</v>
      </c>
      <c r="H1270">
        <v>1</v>
      </c>
      <c r="I1270">
        <v>1</v>
      </c>
      <c r="J1270" s="60" t="s">
        <v>1517</v>
      </c>
      <c r="K1270">
        <v>56</v>
      </c>
      <c r="L1270">
        <v>163</v>
      </c>
      <c r="M1270">
        <v>2</v>
      </c>
      <c r="N1270">
        <v>40</v>
      </c>
      <c r="O1270">
        <v>8</v>
      </c>
      <c r="P1270">
        <v>11</v>
      </c>
      <c r="Q1270">
        <v>11</v>
      </c>
      <c r="R1270">
        <v>7</v>
      </c>
      <c r="S1270">
        <v>3</v>
      </c>
      <c r="T1270">
        <v>6</v>
      </c>
      <c r="U1270">
        <v>6</v>
      </c>
      <c r="V1270">
        <v>0</v>
      </c>
      <c r="W1270">
        <v>0</v>
      </c>
      <c r="X1270" t="s">
        <v>27</v>
      </c>
      <c r="Y1270">
        <v>0</v>
      </c>
    </row>
    <row r="1271" spans="2:25" x14ac:dyDescent="0.2">
      <c r="B1271">
        <v>9964</v>
      </c>
      <c r="C1271">
        <v>1980</v>
      </c>
      <c r="D1271" t="s">
        <v>23</v>
      </c>
      <c r="E1271" t="s">
        <v>28</v>
      </c>
      <c r="F1271" t="s">
        <v>1518</v>
      </c>
      <c r="H1271">
        <v>0</v>
      </c>
      <c r="I1271">
        <v>1</v>
      </c>
      <c r="J1271" s="61">
        <v>41463</v>
      </c>
      <c r="K1271">
        <v>56</v>
      </c>
      <c r="L1271">
        <v>162</v>
      </c>
      <c r="M1271">
        <v>50</v>
      </c>
      <c r="N1271">
        <v>100</v>
      </c>
      <c r="O1271">
        <v>55</v>
      </c>
      <c r="P1271">
        <v>30</v>
      </c>
      <c r="Q1271">
        <v>27</v>
      </c>
      <c r="R1271">
        <v>1</v>
      </c>
      <c r="S1271">
        <v>4</v>
      </c>
      <c r="T1271">
        <v>8</v>
      </c>
      <c r="U1271">
        <v>4</v>
      </c>
      <c r="V1271">
        <v>0</v>
      </c>
      <c r="W1271">
        <v>0</v>
      </c>
      <c r="X1271" t="s">
        <v>27</v>
      </c>
      <c r="Y1271">
        <v>0</v>
      </c>
    </row>
    <row r="1272" spans="2:25" x14ac:dyDescent="0.2">
      <c r="B1272">
        <v>1630</v>
      </c>
      <c r="C1272">
        <v>1980</v>
      </c>
      <c r="D1272" t="s">
        <v>23</v>
      </c>
      <c r="E1272" t="s">
        <v>28</v>
      </c>
      <c r="F1272" t="s">
        <v>1518</v>
      </c>
      <c r="H1272">
        <v>0</v>
      </c>
      <c r="I1272">
        <v>1</v>
      </c>
      <c r="J1272" s="61">
        <v>41463</v>
      </c>
      <c r="K1272">
        <v>56</v>
      </c>
      <c r="L1272">
        <v>162</v>
      </c>
      <c r="M1272">
        <v>50</v>
      </c>
      <c r="N1272">
        <v>100</v>
      </c>
      <c r="O1272">
        <v>55</v>
      </c>
      <c r="P1272">
        <v>30</v>
      </c>
      <c r="Q1272">
        <v>27</v>
      </c>
      <c r="R1272">
        <v>1</v>
      </c>
      <c r="S1272">
        <v>4</v>
      </c>
      <c r="T1272">
        <v>8</v>
      </c>
      <c r="U1272">
        <v>4</v>
      </c>
      <c r="V1272">
        <v>0</v>
      </c>
      <c r="W1272">
        <v>0</v>
      </c>
      <c r="X1272" t="s">
        <v>27</v>
      </c>
      <c r="Y1272">
        <v>0</v>
      </c>
    </row>
    <row r="1273" spans="2:25" x14ac:dyDescent="0.2">
      <c r="B1273">
        <v>5012</v>
      </c>
      <c r="C1273">
        <v>1990</v>
      </c>
      <c r="D1273" t="s">
        <v>23</v>
      </c>
      <c r="E1273" t="s">
        <v>32</v>
      </c>
      <c r="F1273" t="s">
        <v>1519</v>
      </c>
      <c r="H1273">
        <v>1</v>
      </c>
      <c r="I1273">
        <v>0</v>
      </c>
      <c r="J1273" s="61">
        <v>41371</v>
      </c>
      <c r="K1273">
        <v>56</v>
      </c>
      <c r="L1273">
        <v>5</v>
      </c>
      <c r="M1273">
        <v>4</v>
      </c>
      <c r="N1273">
        <v>13</v>
      </c>
      <c r="O1273">
        <v>8</v>
      </c>
      <c r="P1273">
        <v>0</v>
      </c>
      <c r="Q1273">
        <v>4</v>
      </c>
      <c r="R1273">
        <v>1</v>
      </c>
      <c r="S1273">
        <v>1</v>
      </c>
      <c r="T1273">
        <v>3</v>
      </c>
      <c r="U1273">
        <v>8</v>
      </c>
      <c r="V1273">
        <v>0</v>
      </c>
      <c r="W1273">
        <v>0</v>
      </c>
      <c r="X1273" t="s">
        <v>27</v>
      </c>
      <c r="Y1273">
        <v>0</v>
      </c>
    </row>
    <row r="1274" spans="2:25" x14ac:dyDescent="0.2">
      <c r="B1274">
        <v>6918</v>
      </c>
      <c r="C1274">
        <v>1990</v>
      </c>
      <c r="D1274" t="s">
        <v>23</v>
      </c>
      <c r="E1274" t="s">
        <v>32</v>
      </c>
      <c r="F1274" t="s">
        <v>1519</v>
      </c>
      <c r="H1274">
        <v>1</v>
      </c>
      <c r="I1274">
        <v>0</v>
      </c>
      <c r="J1274" s="61">
        <v>41371</v>
      </c>
      <c r="K1274">
        <v>56</v>
      </c>
      <c r="L1274">
        <v>5</v>
      </c>
      <c r="M1274">
        <v>4</v>
      </c>
      <c r="N1274">
        <v>13</v>
      </c>
      <c r="O1274">
        <v>8</v>
      </c>
      <c r="P1274">
        <v>0</v>
      </c>
      <c r="Q1274">
        <v>4</v>
      </c>
      <c r="R1274">
        <v>1</v>
      </c>
      <c r="S1274">
        <v>1</v>
      </c>
      <c r="T1274">
        <v>3</v>
      </c>
      <c r="U1274">
        <v>8</v>
      </c>
      <c r="V1274">
        <v>0</v>
      </c>
      <c r="W1274">
        <v>0</v>
      </c>
      <c r="X1274" t="s">
        <v>27</v>
      </c>
      <c r="Y1274">
        <v>0</v>
      </c>
    </row>
    <row r="1275" spans="2:25" x14ac:dyDescent="0.2">
      <c r="B1275">
        <v>7822</v>
      </c>
      <c r="C1275">
        <v>1977</v>
      </c>
      <c r="D1275" t="s">
        <v>23</v>
      </c>
      <c r="E1275" t="s">
        <v>36</v>
      </c>
      <c r="F1275" t="s">
        <v>1520</v>
      </c>
      <c r="H1275">
        <v>0</v>
      </c>
      <c r="I1275">
        <v>1</v>
      </c>
      <c r="J1275" s="61">
        <v>41370</v>
      </c>
      <c r="K1275">
        <v>56</v>
      </c>
      <c r="L1275">
        <v>198</v>
      </c>
      <c r="M1275">
        <v>18</v>
      </c>
      <c r="N1275">
        <v>252</v>
      </c>
      <c r="O1275">
        <v>32</v>
      </c>
      <c r="P1275">
        <v>108</v>
      </c>
      <c r="Q1275">
        <v>54</v>
      </c>
      <c r="R1275">
        <v>2</v>
      </c>
      <c r="S1275">
        <v>4</v>
      </c>
      <c r="T1275">
        <v>8</v>
      </c>
      <c r="U1275">
        <v>3</v>
      </c>
      <c r="V1275">
        <v>0</v>
      </c>
      <c r="W1275">
        <v>0</v>
      </c>
      <c r="X1275" t="s">
        <v>27</v>
      </c>
      <c r="Y1275">
        <v>0</v>
      </c>
    </row>
    <row r="1276" spans="2:25" x14ac:dyDescent="0.2">
      <c r="B1276">
        <v>10156</v>
      </c>
      <c r="C1276">
        <v>1976</v>
      </c>
      <c r="D1276" t="s">
        <v>23</v>
      </c>
      <c r="E1276" t="s">
        <v>28</v>
      </c>
      <c r="F1276" t="s">
        <v>1521</v>
      </c>
      <c r="H1276">
        <v>0</v>
      </c>
      <c r="I1276">
        <v>1</v>
      </c>
      <c r="J1276" s="61">
        <v>41339</v>
      </c>
      <c r="K1276">
        <v>56</v>
      </c>
      <c r="L1276">
        <v>215</v>
      </c>
      <c r="M1276">
        <v>63</v>
      </c>
      <c r="N1276">
        <v>507</v>
      </c>
      <c r="O1276">
        <v>231</v>
      </c>
      <c r="P1276">
        <v>31</v>
      </c>
      <c r="Q1276">
        <v>190</v>
      </c>
      <c r="R1276">
        <v>1</v>
      </c>
      <c r="S1276">
        <v>8</v>
      </c>
      <c r="T1276">
        <v>7</v>
      </c>
      <c r="U1276">
        <v>3</v>
      </c>
      <c r="V1276">
        <v>0</v>
      </c>
      <c r="W1276">
        <v>0</v>
      </c>
      <c r="X1276" t="s">
        <v>27</v>
      </c>
      <c r="Y1276">
        <v>0</v>
      </c>
    </row>
    <row r="1277" spans="2:25" x14ac:dyDescent="0.2">
      <c r="B1277">
        <v>3033</v>
      </c>
      <c r="C1277">
        <v>1964</v>
      </c>
      <c r="D1277" t="s">
        <v>53</v>
      </c>
      <c r="E1277" t="s">
        <v>36</v>
      </c>
      <c r="F1277" t="s">
        <v>1522</v>
      </c>
      <c r="H1277">
        <v>0</v>
      </c>
      <c r="I1277">
        <v>0</v>
      </c>
      <c r="J1277" s="61">
        <v>41583</v>
      </c>
      <c r="K1277">
        <v>56</v>
      </c>
      <c r="L1277">
        <v>112</v>
      </c>
      <c r="M1277">
        <v>17</v>
      </c>
      <c r="N1277">
        <v>44</v>
      </c>
      <c r="O1277">
        <v>34</v>
      </c>
      <c r="P1277">
        <v>22</v>
      </c>
      <c r="Q1277">
        <v>89</v>
      </c>
      <c r="R1277">
        <v>1</v>
      </c>
      <c r="S1277">
        <v>2</v>
      </c>
      <c r="T1277">
        <v>3</v>
      </c>
      <c r="U1277">
        <v>3</v>
      </c>
      <c r="V1277">
        <v>0</v>
      </c>
      <c r="W1277">
        <v>0</v>
      </c>
      <c r="X1277" t="s">
        <v>38</v>
      </c>
      <c r="Y1277">
        <v>0</v>
      </c>
    </row>
    <row r="1278" spans="2:25" x14ac:dyDescent="0.2">
      <c r="B1278">
        <v>4119</v>
      </c>
      <c r="C1278">
        <v>1964</v>
      </c>
      <c r="D1278" t="s">
        <v>53</v>
      </c>
      <c r="E1278" t="s">
        <v>36</v>
      </c>
      <c r="F1278" t="s">
        <v>1522</v>
      </c>
      <c r="H1278">
        <v>0</v>
      </c>
      <c r="I1278">
        <v>0</v>
      </c>
      <c r="J1278" s="61">
        <v>41583</v>
      </c>
      <c r="K1278">
        <v>56</v>
      </c>
      <c r="L1278">
        <v>112</v>
      </c>
      <c r="M1278">
        <v>17</v>
      </c>
      <c r="N1278">
        <v>44</v>
      </c>
      <c r="O1278">
        <v>34</v>
      </c>
      <c r="P1278">
        <v>22</v>
      </c>
      <c r="Q1278">
        <v>89</v>
      </c>
      <c r="R1278">
        <v>1</v>
      </c>
      <c r="S1278">
        <v>2</v>
      </c>
      <c r="T1278">
        <v>3</v>
      </c>
      <c r="U1278">
        <v>3</v>
      </c>
      <c r="V1278">
        <v>0</v>
      </c>
      <c r="W1278">
        <v>0</v>
      </c>
      <c r="X1278" t="s">
        <v>46</v>
      </c>
      <c r="Y1278">
        <v>0</v>
      </c>
    </row>
    <row r="1279" spans="2:25" x14ac:dyDescent="0.2">
      <c r="B1279">
        <v>11110</v>
      </c>
      <c r="C1279">
        <v>1974</v>
      </c>
      <c r="D1279" t="s">
        <v>23</v>
      </c>
      <c r="E1279" t="s">
        <v>28</v>
      </c>
      <c r="F1279" t="s">
        <v>1523</v>
      </c>
      <c r="H1279">
        <v>1</v>
      </c>
      <c r="I1279">
        <v>0</v>
      </c>
      <c r="J1279" s="60" t="s">
        <v>693</v>
      </c>
      <c r="K1279">
        <v>56</v>
      </c>
      <c r="L1279">
        <v>2</v>
      </c>
      <c r="M1279">
        <v>1</v>
      </c>
      <c r="N1279">
        <v>1</v>
      </c>
      <c r="O1279">
        <v>0</v>
      </c>
      <c r="P1279">
        <v>0</v>
      </c>
      <c r="Q1279">
        <v>1</v>
      </c>
      <c r="R1279">
        <v>0</v>
      </c>
      <c r="S1279">
        <v>0</v>
      </c>
      <c r="T1279">
        <v>0</v>
      </c>
      <c r="U1279">
        <v>14</v>
      </c>
      <c r="V1279">
        <v>0</v>
      </c>
      <c r="W1279">
        <v>0</v>
      </c>
      <c r="X1279" t="s">
        <v>50</v>
      </c>
      <c r="Y1279">
        <v>0</v>
      </c>
    </row>
    <row r="1280" spans="2:25" x14ac:dyDescent="0.2">
      <c r="B1280">
        <v>332</v>
      </c>
      <c r="C1280">
        <v>1958</v>
      </c>
      <c r="D1280" t="s">
        <v>23</v>
      </c>
      <c r="E1280" t="s">
        <v>32</v>
      </c>
      <c r="F1280" t="s">
        <v>1524</v>
      </c>
      <c r="H1280">
        <v>0</v>
      </c>
      <c r="I1280">
        <v>1</v>
      </c>
      <c r="J1280" s="60" t="s">
        <v>1428</v>
      </c>
      <c r="K1280">
        <v>56</v>
      </c>
      <c r="L1280">
        <v>198</v>
      </c>
      <c r="M1280">
        <v>2</v>
      </c>
      <c r="N1280">
        <v>43</v>
      </c>
      <c r="O1280">
        <v>0</v>
      </c>
      <c r="P1280">
        <v>12</v>
      </c>
      <c r="Q1280">
        <v>20</v>
      </c>
      <c r="R1280">
        <v>3</v>
      </c>
      <c r="S1280">
        <v>4</v>
      </c>
      <c r="T1280">
        <v>6</v>
      </c>
      <c r="U1280">
        <v>6</v>
      </c>
      <c r="V1280">
        <v>0</v>
      </c>
      <c r="W1280">
        <v>0</v>
      </c>
      <c r="X1280" t="s">
        <v>27</v>
      </c>
      <c r="Y1280">
        <v>1</v>
      </c>
    </row>
    <row r="1281" spans="2:25" x14ac:dyDescent="0.2">
      <c r="B1281">
        <v>737</v>
      </c>
      <c r="C1281">
        <v>1950</v>
      </c>
      <c r="D1281" t="s">
        <v>40</v>
      </c>
      <c r="E1281" t="s">
        <v>32</v>
      </c>
      <c r="F1281" t="s">
        <v>1525</v>
      </c>
      <c r="H1281">
        <v>0</v>
      </c>
      <c r="I1281">
        <v>0</v>
      </c>
      <c r="J1281" s="61">
        <v>41336</v>
      </c>
      <c r="K1281">
        <v>56</v>
      </c>
      <c r="L1281">
        <v>1493</v>
      </c>
      <c r="M1281">
        <v>86</v>
      </c>
      <c r="N1281">
        <v>454</v>
      </c>
      <c r="O1281">
        <v>112</v>
      </c>
      <c r="P1281">
        <v>43</v>
      </c>
      <c r="Q1281">
        <v>43</v>
      </c>
      <c r="R1281">
        <v>2</v>
      </c>
      <c r="S1281">
        <v>4</v>
      </c>
      <c r="T1281">
        <v>5</v>
      </c>
      <c r="U1281">
        <v>2</v>
      </c>
      <c r="V1281">
        <v>0</v>
      </c>
      <c r="W1281">
        <v>0</v>
      </c>
      <c r="X1281" t="s">
        <v>27</v>
      </c>
      <c r="Y1281">
        <v>3</v>
      </c>
    </row>
    <row r="1282" spans="2:25" x14ac:dyDescent="0.2">
      <c r="B1282">
        <v>10319</v>
      </c>
      <c r="C1282">
        <v>1972</v>
      </c>
      <c r="D1282" t="s">
        <v>23</v>
      </c>
      <c r="E1282" t="s">
        <v>32</v>
      </c>
      <c r="F1282" t="s">
        <v>1526</v>
      </c>
      <c r="H1282">
        <v>0</v>
      </c>
      <c r="I1282">
        <v>1</v>
      </c>
      <c r="J1282" s="60" t="s">
        <v>1527</v>
      </c>
      <c r="K1282">
        <v>56</v>
      </c>
      <c r="L1282">
        <v>1090</v>
      </c>
      <c r="M1282">
        <v>12</v>
      </c>
      <c r="N1282">
        <v>96</v>
      </c>
      <c r="O1282">
        <v>16</v>
      </c>
      <c r="P1282">
        <v>12</v>
      </c>
      <c r="Q1282">
        <v>60</v>
      </c>
      <c r="R1282">
        <v>4</v>
      </c>
      <c r="S1282">
        <v>3</v>
      </c>
      <c r="T1282">
        <v>11</v>
      </c>
      <c r="U1282">
        <v>8</v>
      </c>
      <c r="V1282">
        <v>0</v>
      </c>
      <c r="W1282">
        <v>0</v>
      </c>
      <c r="X1282" t="s">
        <v>27</v>
      </c>
      <c r="Y1282">
        <v>1</v>
      </c>
    </row>
    <row r="1283" spans="2:25" x14ac:dyDescent="0.2">
      <c r="B1283">
        <v>2683</v>
      </c>
      <c r="C1283">
        <v>1970</v>
      </c>
      <c r="D1283" t="s">
        <v>23</v>
      </c>
      <c r="E1283" t="s">
        <v>32</v>
      </c>
      <c r="F1283" t="s">
        <v>1528</v>
      </c>
      <c r="H1283">
        <v>0</v>
      </c>
      <c r="I1283">
        <v>2</v>
      </c>
      <c r="J1283" s="61">
        <v>41307</v>
      </c>
      <c r="K1283">
        <v>56</v>
      </c>
      <c r="L1283">
        <v>295</v>
      </c>
      <c r="M1283">
        <v>106</v>
      </c>
      <c r="N1283">
        <v>271</v>
      </c>
      <c r="O1283">
        <v>75</v>
      </c>
      <c r="P1283">
        <v>98</v>
      </c>
      <c r="Q1283">
        <v>65</v>
      </c>
      <c r="R1283">
        <v>4</v>
      </c>
      <c r="S1283">
        <v>6</v>
      </c>
      <c r="T1283">
        <v>12</v>
      </c>
      <c r="U1283">
        <v>6</v>
      </c>
      <c r="V1283">
        <v>0</v>
      </c>
      <c r="W1283">
        <v>0</v>
      </c>
      <c r="X1283" t="s">
        <v>31</v>
      </c>
      <c r="Y1283">
        <v>0</v>
      </c>
    </row>
    <row r="1284" spans="2:25" x14ac:dyDescent="0.2">
      <c r="B1284">
        <v>3445</v>
      </c>
      <c r="C1284">
        <v>1957</v>
      </c>
      <c r="D1284" t="s">
        <v>23</v>
      </c>
      <c r="E1284" t="s">
        <v>28</v>
      </c>
      <c r="F1284" t="s">
        <v>1529</v>
      </c>
      <c r="H1284">
        <v>0</v>
      </c>
      <c r="I1284">
        <v>0</v>
      </c>
      <c r="J1284" s="60" t="s">
        <v>651</v>
      </c>
      <c r="K1284">
        <v>56</v>
      </c>
      <c r="L1284">
        <v>216</v>
      </c>
      <c r="M1284">
        <v>162</v>
      </c>
      <c r="N1284">
        <v>224</v>
      </c>
      <c r="O1284">
        <v>101</v>
      </c>
      <c r="P1284">
        <v>92</v>
      </c>
      <c r="Q1284">
        <v>162</v>
      </c>
      <c r="R1284">
        <v>2</v>
      </c>
      <c r="S1284">
        <v>7</v>
      </c>
      <c r="T1284">
        <v>10</v>
      </c>
      <c r="U1284">
        <v>5</v>
      </c>
      <c r="V1284">
        <v>1</v>
      </c>
      <c r="W1284">
        <v>0</v>
      </c>
      <c r="X1284" t="s">
        <v>67</v>
      </c>
      <c r="Y1284">
        <v>0</v>
      </c>
    </row>
    <row r="1285" spans="2:25" x14ac:dyDescent="0.2">
      <c r="B1285">
        <v>10913</v>
      </c>
      <c r="C1285">
        <v>1985</v>
      </c>
      <c r="D1285" t="s">
        <v>53</v>
      </c>
      <c r="E1285" t="s">
        <v>28</v>
      </c>
      <c r="F1285" t="s">
        <v>1530</v>
      </c>
      <c r="H1285">
        <v>1</v>
      </c>
      <c r="I1285">
        <v>0</v>
      </c>
      <c r="J1285" s="61">
        <v>41041</v>
      </c>
      <c r="K1285">
        <v>56</v>
      </c>
      <c r="L1285">
        <v>3</v>
      </c>
      <c r="M1285">
        <v>2</v>
      </c>
      <c r="N1285">
        <v>12</v>
      </c>
      <c r="O1285">
        <v>0</v>
      </c>
      <c r="P1285">
        <v>1</v>
      </c>
      <c r="Q1285">
        <v>9</v>
      </c>
      <c r="R1285">
        <v>1</v>
      </c>
      <c r="S1285">
        <v>1</v>
      </c>
      <c r="T1285">
        <v>2</v>
      </c>
      <c r="U1285">
        <v>8</v>
      </c>
      <c r="V1285">
        <v>1</v>
      </c>
      <c r="W1285">
        <v>0</v>
      </c>
      <c r="X1285" t="s">
        <v>27</v>
      </c>
      <c r="Y1285">
        <v>1</v>
      </c>
    </row>
    <row r="1286" spans="2:25" x14ac:dyDescent="0.2">
      <c r="B1286">
        <v>4427</v>
      </c>
      <c r="C1286">
        <v>1996</v>
      </c>
      <c r="D1286" t="s">
        <v>43</v>
      </c>
      <c r="E1286" t="s">
        <v>28</v>
      </c>
      <c r="F1286" t="s">
        <v>1531</v>
      </c>
      <c r="H1286">
        <v>0</v>
      </c>
      <c r="I1286">
        <v>0</v>
      </c>
      <c r="J1286" s="60" t="s">
        <v>521</v>
      </c>
      <c r="K1286">
        <v>56</v>
      </c>
      <c r="L1286">
        <v>536</v>
      </c>
      <c r="M1286">
        <v>27</v>
      </c>
      <c r="N1286">
        <v>590</v>
      </c>
      <c r="O1286">
        <v>38</v>
      </c>
      <c r="P1286">
        <v>107</v>
      </c>
      <c r="Q1286">
        <v>67</v>
      </c>
      <c r="R1286">
        <v>1</v>
      </c>
      <c r="S1286">
        <v>5</v>
      </c>
      <c r="T1286">
        <v>12</v>
      </c>
      <c r="U1286">
        <v>6</v>
      </c>
      <c r="V1286">
        <v>1</v>
      </c>
      <c r="W1286">
        <v>1</v>
      </c>
      <c r="X1286" t="s">
        <v>27</v>
      </c>
      <c r="Y1286">
        <v>2</v>
      </c>
    </row>
    <row r="1287" spans="2:25" x14ac:dyDescent="0.2">
      <c r="B1287">
        <v>8717</v>
      </c>
      <c r="C1287">
        <v>1976</v>
      </c>
      <c r="D1287" t="s">
        <v>40</v>
      </c>
      <c r="E1287" t="s">
        <v>32</v>
      </c>
      <c r="F1287" t="s">
        <v>1532</v>
      </c>
      <c r="H1287">
        <v>0</v>
      </c>
      <c r="I1287">
        <v>1</v>
      </c>
      <c r="J1287" s="61">
        <v>41252</v>
      </c>
      <c r="K1287">
        <v>56</v>
      </c>
      <c r="L1287">
        <v>1149</v>
      </c>
      <c r="M1287">
        <v>71</v>
      </c>
      <c r="N1287">
        <v>449</v>
      </c>
      <c r="O1287">
        <v>69</v>
      </c>
      <c r="P1287">
        <v>71</v>
      </c>
      <c r="Q1287">
        <v>26</v>
      </c>
      <c r="R1287">
        <v>1</v>
      </c>
      <c r="S1287">
        <v>11</v>
      </c>
      <c r="T1287">
        <v>8</v>
      </c>
      <c r="U1287">
        <v>5</v>
      </c>
      <c r="V1287">
        <v>0</v>
      </c>
      <c r="W1287">
        <v>0</v>
      </c>
      <c r="X1287" t="s">
        <v>50</v>
      </c>
      <c r="Y1287">
        <v>0</v>
      </c>
    </row>
    <row r="1288" spans="2:25" x14ac:dyDescent="0.2">
      <c r="B1288">
        <v>2066</v>
      </c>
      <c r="C1288">
        <v>1950</v>
      </c>
      <c r="D1288" t="s">
        <v>23</v>
      </c>
      <c r="E1288" t="s">
        <v>36</v>
      </c>
      <c r="F1288" t="s">
        <v>1533</v>
      </c>
      <c r="H1288">
        <v>0</v>
      </c>
      <c r="I1288">
        <v>1</v>
      </c>
      <c r="J1288" s="60" t="s">
        <v>633</v>
      </c>
      <c r="K1288">
        <v>56</v>
      </c>
      <c r="L1288">
        <v>70</v>
      </c>
      <c r="M1288">
        <v>0</v>
      </c>
      <c r="N1288">
        <v>11</v>
      </c>
      <c r="O1288">
        <v>2</v>
      </c>
      <c r="P1288">
        <v>8</v>
      </c>
      <c r="Q1288">
        <v>23</v>
      </c>
      <c r="R1288">
        <v>1</v>
      </c>
      <c r="S1288">
        <v>2</v>
      </c>
      <c r="T1288">
        <v>3</v>
      </c>
      <c r="U1288">
        <v>6</v>
      </c>
      <c r="V1288">
        <v>0</v>
      </c>
      <c r="W1288">
        <v>0</v>
      </c>
      <c r="X1288" t="s">
        <v>27</v>
      </c>
      <c r="Y1288">
        <v>0</v>
      </c>
    </row>
    <row r="1289" spans="2:25" x14ac:dyDescent="0.2">
      <c r="B1289">
        <v>3340</v>
      </c>
      <c r="C1289">
        <v>1978</v>
      </c>
      <c r="D1289" t="s">
        <v>23</v>
      </c>
      <c r="E1289" t="s">
        <v>32</v>
      </c>
      <c r="F1289" t="s">
        <v>1534</v>
      </c>
      <c r="H1289">
        <v>1</v>
      </c>
      <c r="I1289">
        <v>0</v>
      </c>
      <c r="J1289" s="60" t="s">
        <v>275</v>
      </c>
      <c r="K1289">
        <v>56</v>
      </c>
      <c r="L1289">
        <v>244</v>
      </c>
      <c r="M1289">
        <v>15</v>
      </c>
      <c r="N1289">
        <v>108</v>
      </c>
      <c r="O1289">
        <v>4</v>
      </c>
      <c r="P1289">
        <v>15</v>
      </c>
      <c r="Q1289">
        <v>50</v>
      </c>
      <c r="R1289">
        <v>6</v>
      </c>
      <c r="S1289">
        <v>7</v>
      </c>
      <c r="T1289">
        <v>6</v>
      </c>
      <c r="U1289">
        <v>8</v>
      </c>
      <c r="V1289">
        <v>1</v>
      </c>
      <c r="W1289">
        <v>0</v>
      </c>
      <c r="X1289" t="s">
        <v>31</v>
      </c>
      <c r="Y1289">
        <v>0</v>
      </c>
    </row>
    <row r="1290" spans="2:25" x14ac:dyDescent="0.2">
      <c r="B1290">
        <v>8685</v>
      </c>
      <c r="C1290">
        <v>1978</v>
      </c>
      <c r="D1290" t="s">
        <v>23</v>
      </c>
      <c r="E1290" t="s">
        <v>32</v>
      </c>
      <c r="F1290" t="s">
        <v>1534</v>
      </c>
      <c r="H1290">
        <v>1</v>
      </c>
      <c r="I1290">
        <v>0</v>
      </c>
      <c r="J1290" s="60" t="s">
        <v>275</v>
      </c>
      <c r="K1290">
        <v>56</v>
      </c>
      <c r="L1290">
        <v>244</v>
      </c>
      <c r="M1290">
        <v>15</v>
      </c>
      <c r="N1290">
        <v>108</v>
      </c>
      <c r="O1290">
        <v>4</v>
      </c>
      <c r="P1290">
        <v>15</v>
      </c>
      <c r="Q1290">
        <v>50</v>
      </c>
      <c r="R1290">
        <v>6</v>
      </c>
      <c r="S1290">
        <v>7</v>
      </c>
      <c r="T1290">
        <v>6</v>
      </c>
      <c r="U1290">
        <v>8</v>
      </c>
      <c r="V1290">
        <v>1</v>
      </c>
      <c r="W1290">
        <v>0</v>
      </c>
      <c r="X1290" t="s">
        <v>67</v>
      </c>
      <c r="Y1290">
        <v>0</v>
      </c>
    </row>
    <row r="1291" spans="2:25" x14ac:dyDescent="0.2">
      <c r="B1291">
        <v>4149</v>
      </c>
      <c r="C1291">
        <v>1949</v>
      </c>
      <c r="D1291" t="s">
        <v>40</v>
      </c>
      <c r="E1291" t="s">
        <v>36</v>
      </c>
      <c r="F1291" t="s">
        <v>1535</v>
      </c>
      <c r="H1291">
        <v>0</v>
      </c>
      <c r="I1291">
        <v>0</v>
      </c>
      <c r="J1291" s="60" t="s">
        <v>34</v>
      </c>
      <c r="K1291">
        <v>57</v>
      </c>
      <c r="L1291">
        <v>586</v>
      </c>
      <c r="M1291">
        <v>66</v>
      </c>
      <c r="N1291">
        <v>653</v>
      </c>
      <c r="O1291">
        <v>17</v>
      </c>
      <c r="P1291">
        <v>0</v>
      </c>
      <c r="Q1291">
        <v>26</v>
      </c>
      <c r="R1291">
        <v>1</v>
      </c>
      <c r="S1291">
        <v>5</v>
      </c>
      <c r="T1291">
        <v>6</v>
      </c>
      <c r="U1291">
        <v>2</v>
      </c>
      <c r="V1291">
        <v>0</v>
      </c>
      <c r="W1291">
        <v>0</v>
      </c>
      <c r="X1291" t="s">
        <v>27</v>
      </c>
      <c r="Y1291">
        <v>0</v>
      </c>
    </row>
    <row r="1292" spans="2:25" x14ac:dyDescent="0.2">
      <c r="B1292">
        <v>8726</v>
      </c>
      <c r="C1292">
        <v>1965</v>
      </c>
      <c r="D1292" t="s">
        <v>43</v>
      </c>
      <c r="E1292" t="s">
        <v>24</v>
      </c>
      <c r="F1292" t="s">
        <v>1536</v>
      </c>
      <c r="H1292">
        <v>1</v>
      </c>
      <c r="I1292">
        <v>1</v>
      </c>
      <c r="J1292" s="60" t="s">
        <v>815</v>
      </c>
      <c r="K1292">
        <v>57</v>
      </c>
      <c r="L1292">
        <v>77</v>
      </c>
      <c r="M1292">
        <v>8</v>
      </c>
      <c r="N1292">
        <v>44</v>
      </c>
      <c r="O1292">
        <v>10</v>
      </c>
      <c r="P1292">
        <v>10</v>
      </c>
      <c r="Q1292">
        <v>25</v>
      </c>
      <c r="R1292">
        <v>5</v>
      </c>
      <c r="S1292">
        <v>3</v>
      </c>
      <c r="T1292">
        <v>4</v>
      </c>
      <c r="U1292">
        <v>6</v>
      </c>
      <c r="V1292">
        <v>0</v>
      </c>
      <c r="W1292">
        <v>0</v>
      </c>
      <c r="X1292" t="s">
        <v>31</v>
      </c>
      <c r="Y1292">
        <v>0</v>
      </c>
    </row>
    <row r="1293" spans="2:25" x14ac:dyDescent="0.2">
      <c r="B1293">
        <v>2295</v>
      </c>
      <c r="C1293">
        <v>1955</v>
      </c>
      <c r="D1293" t="s">
        <v>40</v>
      </c>
      <c r="E1293" t="s">
        <v>32</v>
      </c>
      <c r="F1293" t="s">
        <v>1537</v>
      </c>
      <c r="H1293">
        <v>0</v>
      </c>
      <c r="I1293">
        <v>1</v>
      </c>
      <c r="J1293" s="61">
        <v>41672</v>
      </c>
      <c r="K1293">
        <v>57</v>
      </c>
      <c r="L1293">
        <v>539</v>
      </c>
      <c r="M1293">
        <v>30</v>
      </c>
      <c r="N1293">
        <v>92</v>
      </c>
      <c r="O1293">
        <v>80</v>
      </c>
      <c r="P1293">
        <v>46</v>
      </c>
      <c r="Q1293">
        <v>38</v>
      </c>
      <c r="R1293">
        <v>1</v>
      </c>
      <c r="S1293">
        <v>5</v>
      </c>
      <c r="T1293">
        <v>13</v>
      </c>
      <c r="U1293">
        <v>3</v>
      </c>
      <c r="V1293">
        <v>0</v>
      </c>
      <c r="W1293">
        <v>0</v>
      </c>
      <c r="X1293" t="s">
        <v>67</v>
      </c>
      <c r="Y1293">
        <v>0</v>
      </c>
    </row>
    <row r="1294" spans="2:25" x14ac:dyDescent="0.2">
      <c r="B1294">
        <v>3283</v>
      </c>
      <c r="C1294">
        <v>1973</v>
      </c>
      <c r="D1294" t="s">
        <v>43</v>
      </c>
      <c r="E1294" t="s">
        <v>32</v>
      </c>
      <c r="F1294" t="s">
        <v>1538</v>
      </c>
      <c r="H1294">
        <v>0</v>
      </c>
      <c r="I1294">
        <v>1</v>
      </c>
      <c r="J1294" s="60" t="s">
        <v>732</v>
      </c>
      <c r="K1294">
        <v>57</v>
      </c>
      <c r="L1294">
        <v>200</v>
      </c>
      <c r="M1294">
        <v>193</v>
      </c>
      <c r="N1294">
        <v>100</v>
      </c>
      <c r="O1294">
        <v>46</v>
      </c>
      <c r="P1294">
        <v>185</v>
      </c>
      <c r="Q1294">
        <v>185</v>
      </c>
      <c r="R1294">
        <v>2</v>
      </c>
      <c r="S1294">
        <v>6</v>
      </c>
      <c r="T1294">
        <v>12</v>
      </c>
      <c r="U1294">
        <v>3</v>
      </c>
      <c r="V1294">
        <v>0</v>
      </c>
      <c r="W1294">
        <v>0</v>
      </c>
      <c r="X1294" t="s">
        <v>27</v>
      </c>
      <c r="Y1294">
        <v>0</v>
      </c>
    </row>
    <row r="1295" spans="2:25" x14ac:dyDescent="0.2">
      <c r="B1295">
        <v>1915</v>
      </c>
      <c r="C1295">
        <v>1952</v>
      </c>
      <c r="D1295" t="s">
        <v>40</v>
      </c>
      <c r="E1295" t="s">
        <v>32</v>
      </c>
      <c r="F1295" t="s">
        <v>1539</v>
      </c>
      <c r="H1295">
        <v>0</v>
      </c>
      <c r="I1295">
        <v>0</v>
      </c>
      <c r="J1295" s="61">
        <v>41620</v>
      </c>
      <c r="K1295">
        <v>57</v>
      </c>
      <c r="L1295">
        <v>794</v>
      </c>
      <c r="M1295">
        <v>115</v>
      </c>
      <c r="N1295">
        <v>243</v>
      </c>
      <c r="O1295">
        <v>150</v>
      </c>
      <c r="P1295">
        <v>0</v>
      </c>
      <c r="Q1295">
        <v>205</v>
      </c>
      <c r="R1295">
        <v>1</v>
      </c>
      <c r="S1295">
        <v>8</v>
      </c>
      <c r="T1295">
        <v>6</v>
      </c>
      <c r="U1295">
        <v>3</v>
      </c>
      <c r="V1295">
        <v>0</v>
      </c>
      <c r="W1295">
        <v>0</v>
      </c>
      <c r="X1295" t="s">
        <v>46</v>
      </c>
      <c r="Y1295">
        <v>0</v>
      </c>
    </row>
    <row r="1296" spans="2:25" x14ac:dyDescent="0.2">
      <c r="B1296">
        <v>800</v>
      </c>
      <c r="C1296">
        <v>1961</v>
      </c>
      <c r="D1296" t="s">
        <v>23</v>
      </c>
      <c r="E1296" t="s">
        <v>36</v>
      </c>
      <c r="F1296" t="s">
        <v>1540</v>
      </c>
      <c r="H1296">
        <v>1</v>
      </c>
      <c r="I1296">
        <v>1</v>
      </c>
      <c r="J1296" s="60" t="s">
        <v>1541</v>
      </c>
      <c r="K1296">
        <v>57</v>
      </c>
      <c r="L1296">
        <v>23</v>
      </c>
      <c r="M1296">
        <v>1</v>
      </c>
      <c r="N1296">
        <v>6</v>
      </c>
      <c r="O1296">
        <v>0</v>
      </c>
      <c r="P1296">
        <v>0</v>
      </c>
      <c r="Q1296">
        <v>2</v>
      </c>
      <c r="R1296">
        <v>2</v>
      </c>
      <c r="S1296">
        <v>1</v>
      </c>
      <c r="T1296">
        <v>3</v>
      </c>
      <c r="U1296">
        <v>4</v>
      </c>
      <c r="V1296">
        <v>0</v>
      </c>
      <c r="W1296">
        <v>0</v>
      </c>
      <c r="X1296" t="s">
        <v>67</v>
      </c>
      <c r="Y1296">
        <v>0</v>
      </c>
    </row>
    <row r="1297" spans="2:25" x14ac:dyDescent="0.2">
      <c r="B1297">
        <v>9166</v>
      </c>
      <c r="C1297">
        <v>1969</v>
      </c>
      <c r="D1297" t="s">
        <v>23</v>
      </c>
      <c r="E1297" t="s">
        <v>32</v>
      </c>
      <c r="F1297" t="s">
        <v>1542</v>
      </c>
      <c r="H1297">
        <v>0</v>
      </c>
      <c r="I1297">
        <v>1</v>
      </c>
      <c r="J1297" s="61">
        <v>41525</v>
      </c>
      <c r="K1297">
        <v>57</v>
      </c>
      <c r="L1297">
        <v>387</v>
      </c>
      <c r="M1297">
        <v>84</v>
      </c>
      <c r="N1297">
        <v>141</v>
      </c>
      <c r="O1297">
        <v>73</v>
      </c>
      <c r="P1297">
        <v>35</v>
      </c>
      <c r="Q1297">
        <v>162</v>
      </c>
      <c r="R1297">
        <v>3</v>
      </c>
      <c r="S1297">
        <v>4</v>
      </c>
      <c r="T1297">
        <v>12</v>
      </c>
      <c r="U1297">
        <v>2</v>
      </c>
      <c r="V1297">
        <v>0</v>
      </c>
      <c r="W1297">
        <v>0</v>
      </c>
      <c r="X1297" t="s">
        <v>27</v>
      </c>
      <c r="Y1297">
        <v>0</v>
      </c>
    </row>
    <row r="1298" spans="2:25" x14ac:dyDescent="0.2">
      <c r="B1298">
        <v>5147</v>
      </c>
      <c r="C1298">
        <v>1949</v>
      </c>
      <c r="D1298" t="s">
        <v>23</v>
      </c>
      <c r="E1298" t="s">
        <v>28</v>
      </c>
      <c r="F1298" t="s">
        <v>1543</v>
      </c>
      <c r="H1298">
        <v>0</v>
      </c>
      <c r="I1298">
        <v>0</v>
      </c>
      <c r="J1298" s="60" t="s">
        <v>669</v>
      </c>
      <c r="K1298">
        <v>57</v>
      </c>
      <c r="L1298">
        <v>774</v>
      </c>
      <c r="M1298">
        <v>70</v>
      </c>
      <c r="N1298">
        <v>118</v>
      </c>
      <c r="O1298">
        <v>182</v>
      </c>
      <c r="P1298">
        <v>187</v>
      </c>
      <c r="Q1298">
        <v>93</v>
      </c>
      <c r="R1298">
        <v>1</v>
      </c>
      <c r="S1298">
        <v>4</v>
      </c>
      <c r="T1298">
        <v>13</v>
      </c>
      <c r="U1298">
        <v>1</v>
      </c>
      <c r="V1298">
        <v>0</v>
      </c>
      <c r="W1298">
        <v>0</v>
      </c>
      <c r="X1298" t="s">
        <v>27</v>
      </c>
      <c r="Y1298">
        <v>0</v>
      </c>
    </row>
    <row r="1299" spans="2:25" x14ac:dyDescent="0.2">
      <c r="B1299">
        <v>13</v>
      </c>
      <c r="C1299">
        <v>1948</v>
      </c>
      <c r="D1299" t="s">
        <v>40</v>
      </c>
      <c r="E1299" t="s">
        <v>55</v>
      </c>
      <c r="F1299" t="s">
        <v>1544</v>
      </c>
      <c r="H1299">
        <v>0</v>
      </c>
      <c r="I1299">
        <v>1</v>
      </c>
      <c r="J1299" s="60" t="s">
        <v>1079</v>
      </c>
      <c r="K1299">
        <v>57</v>
      </c>
      <c r="L1299">
        <v>19</v>
      </c>
      <c r="M1299">
        <v>0</v>
      </c>
      <c r="N1299">
        <v>5</v>
      </c>
      <c r="O1299">
        <v>0</v>
      </c>
      <c r="P1299">
        <v>0</v>
      </c>
      <c r="Q1299">
        <v>8</v>
      </c>
      <c r="R1299">
        <v>2</v>
      </c>
      <c r="S1299">
        <v>1</v>
      </c>
      <c r="T1299">
        <v>3</v>
      </c>
      <c r="U1299">
        <v>6</v>
      </c>
      <c r="V1299">
        <v>0</v>
      </c>
      <c r="W1299">
        <v>0</v>
      </c>
      <c r="X1299" t="s">
        <v>67</v>
      </c>
      <c r="Y1299">
        <v>0</v>
      </c>
    </row>
    <row r="1300" spans="2:25" x14ac:dyDescent="0.2">
      <c r="B1300">
        <v>8724</v>
      </c>
      <c r="C1300">
        <v>1983</v>
      </c>
      <c r="D1300" t="s">
        <v>23</v>
      </c>
      <c r="E1300" t="s">
        <v>28</v>
      </c>
      <c r="F1300" t="s">
        <v>1545</v>
      </c>
      <c r="H1300">
        <v>1</v>
      </c>
      <c r="I1300">
        <v>0</v>
      </c>
      <c r="J1300" s="60" t="s">
        <v>673</v>
      </c>
      <c r="K1300">
        <v>57</v>
      </c>
      <c r="L1300">
        <v>11</v>
      </c>
      <c r="M1300">
        <v>3</v>
      </c>
      <c r="N1300">
        <v>22</v>
      </c>
      <c r="O1300">
        <v>2</v>
      </c>
      <c r="P1300">
        <v>2</v>
      </c>
      <c r="Q1300">
        <v>6</v>
      </c>
      <c r="R1300">
        <v>2</v>
      </c>
      <c r="S1300">
        <v>2</v>
      </c>
      <c r="T1300">
        <v>3</v>
      </c>
      <c r="U1300">
        <v>6</v>
      </c>
      <c r="V1300">
        <v>0</v>
      </c>
      <c r="W1300">
        <v>0</v>
      </c>
      <c r="X1300" t="s">
        <v>27</v>
      </c>
      <c r="Y1300">
        <v>0</v>
      </c>
    </row>
    <row r="1301" spans="2:25" x14ac:dyDescent="0.2">
      <c r="B1301">
        <v>9381</v>
      </c>
      <c r="C1301">
        <v>1979</v>
      </c>
      <c r="D1301" t="s">
        <v>23</v>
      </c>
      <c r="E1301" t="s">
        <v>32</v>
      </c>
      <c r="F1301" t="s">
        <v>1546</v>
      </c>
      <c r="H1301">
        <v>1</v>
      </c>
      <c r="I1301">
        <v>1</v>
      </c>
      <c r="J1301" s="61">
        <v>41614</v>
      </c>
      <c r="K1301">
        <v>57</v>
      </c>
      <c r="L1301">
        <v>328</v>
      </c>
      <c r="M1301">
        <v>9</v>
      </c>
      <c r="N1301">
        <v>124</v>
      </c>
      <c r="O1301">
        <v>12</v>
      </c>
      <c r="P1301">
        <v>24</v>
      </c>
      <c r="Q1301">
        <v>109</v>
      </c>
      <c r="R1301">
        <v>7</v>
      </c>
      <c r="S1301">
        <v>4</v>
      </c>
      <c r="T1301">
        <v>10</v>
      </c>
      <c r="U1301">
        <v>3</v>
      </c>
      <c r="V1301">
        <v>0</v>
      </c>
      <c r="W1301">
        <v>0</v>
      </c>
      <c r="X1301" t="s">
        <v>38</v>
      </c>
      <c r="Y1301">
        <v>0</v>
      </c>
    </row>
    <row r="1302" spans="2:25" x14ac:dyDescent="0.2">
      <c r="B1302">
        <v>9384</v>
      </c>
      <c r="C1302">
        <v>1979</v>
      </c>
      <c r="D1302" t="s">
        <v>23</v>
      </c>
      <c r="E1302" t="s">
        <v>32</v>
      </c>
      <c r="F1302" t="s">
        <v>1546</v>
      </c>
      <c r="H1302">
        <v>1</v>
      </c>
      <c r="I1302">
        <v>1</v>
      </c>
      <c r="J1302" s="61">
        <v>41614</v>
      </c>
      <c r="K1302">
        <v>57</v>
      </c>
      <c r="L1302">
        <v>328</v>
      </c>
      <c r="M1302">
        <v>9</v>
      </c>
      <c r="N1302">
        <v>124</v>
      </c>
      <c r="O1302">
        <v>12</v>
      </c>
      <c r="P1302">
        <v>24</v>
      </c>
      <c r="Q1302">
        <v>109</v>
      </c>
      <c r="R1302">
        <v>7</v>
      </c>
      <c r="S1302">
        <v>4</v>
      </c>
      <c r="T1302">
        <v>10</v>
      </c>
      <c r="U1302">
        <v>3</v>
      </c>
      <c r="V1302">
        <v>0</v>
      </c>
      <c r="W1302">
        <v>0</v>
      </c>
      <c r="X1302" t="s">
        <v>38</v>
      </c>
      <c r="Y1302">
        <v>0</v>
      </c>
    </row>
    <row r="1303" spans="2:25" x14ac:dyDescent="0.2">
      <c r="B1303">
        <v>3560</v>
      </c>
      <c r="C1303">
        <v>1953</v>
      </c>
      <c r="D1303" t="s">
        <v>23</v>
      </c>
      <c r="E1303" t="s">
        <v>36</v>
      </c>
      <c r="F1303" t="s">
        <v>1547</v>
      </c>
      <c r="H1303">
        <v>0</v>
      </c>
      <c r="I1303">
        <v>0</v>
      </c>
      <c r="J1303" s="61">
        <v>41613</v>
      </c>
      <c r="K1303">
        <v>57</v>
      </c>
      <c r="L1303">
        <v>901</v>
      </c>
      <c r="M1303">
        <v>31</v>
      </c>
      <c r="N1303">
        <v>345</v>
      </c>
      <c r="O1303">
        <v>75</v>
      </c>
      <c r="P1303">
        <v>31</v>
      </c>
      <c r="Q1303">
        <v>191</v>
      </c>
      <c r="R1303">
        <v>1</v>
      </c>
      <c r="S1303">
        <v>4</v>
      </c>
      <c r="T1303">
        <v>11</v>
      </c>
      <c r="U1303">
        <v>1</v>
      </c>
      <c r="V1303">
        <v>0</v>
      </c>
      <c r="W1303">
        <v>0</v>
      </c>
      <c r="X1303" t="s">
        <v>46</v>
      </c>
      <c r="Y1303">
        <v>1</v>
      </c>
    </row>
    <row r="1304" spans="2:25" x14ac:dyDescent="0.2">
      <c r="B1304">
        <v>241</v>
      </c>
      <c r="C1304">
        <v>1953</v>
      </c>
      <c r="D1304" t="s">
        <v>23</v>
      </c>
      <c r="E1304" t="s">
        <v>36</v>
      </c>
      <c r="F1304" t="s">
        <v>1547</v>
      </c>
      <c r="H1304">
        <v>0</v>
      </c>
      <c r="I1304">
        <v>0</v>
      </c>
      <c r="J1304" s="61">
        <v>41613</v>
      </c>
      <c r="K1304">
        <v>57</v>
      </c>
      <c r="L1304">
        <v>901</v>
      </c>
      <c r="M1304">
        <v>31</v>
      </c>
      <c r="N1304">
        <v>345</v>
      </c>
      <c r="O1304">
        <v>75</v>
      </c>
      <c r="P1304">
        <v>31</v>
      </c>
      <c r="Q1304">
        <v>191</v>
      </c>
      <c r="R1304">
        <v>1</v>
      </c>
      <c r="S1304">
        <v>4</v>
      </c>
      <c r="T1304">
        <v>11</v>
      </c>
      <c r="U1304">
        <v>1</v>
      </c>
      <c r="V1304">
        <v>0</v>
      </c>
      <c r="W1304">
        <v>0</v>
      </c>
      <c r="X1304" t="s">
        <v>27</v>
      </c>
      <c r="Y1304">
        <v>1</v>
      </c>
    </row>
    <row r="1305" spans="2:25" x14ac:dyDescent="0.2">
      <c r="B1305">
        <v>7521</v>
      </c>
      <c r="C1305">
        <v>1953</v>
      </c>
      <c r="D1305" t="s">
        <v>23</v>
      </c>
      <c r="E1305" t="s">
        <v>36</v>
      </c>
      <c r="F1305" t="s">
        <v>1547</v>
      </c>
      <c r="H1305">
        <v>0</v>
      </c>
      <c r="I1305">
        <v>0</v>
      </c>
      <c r="J1305" s="61">
        <v>41613</v>
      </c>
      <c r="K1305">
        <v>57</v>
      </c>
      <c r="L1305">
        <v>901</v>
      </c>
      <c r="M1305">
        <v>31</v>
      </c>
      <c r="N1305">
        <v>345</v>
      </c>
      <c r="O1305">
        <v>75</v>
      </c>
      <c r="P1305">
        <v>31</v>
      </c>
      <c r="Q1305">
        <v>191</v>
      </c>
      <c r="R1305">
        <v>1</v>
      </c>
      <c r="S1305">
        <v>4</v>
      </c>
      <c r="T1305">
        <v>11</v>
      </c>
      <c r="U1305">
        <v>1</v>
      </c>
      <c r="V1305">
        <v>0</v>
      </c>
      <c r="W1305">
        <v>0</v>
      </c>
      <c r="X1305" t="s">
        <v>31</v>
      </c>
      <c r="Y1305">
        <v>1</v>
      </c>
    </row>
    <row r="1306" spans="2:25" x14ac:dyDescent="0.2">
      <c r="B1306">
        <v>9799</v>
      </c>
      <c r="C1306">
        <v>1969</v>
      </c>
      <c r="D1306" t="s">
        <v>40</v>
      </c>
      <c r="E1306" t="s">
        <v>24</v>
      </c>
      <c r="F1306" t="s">
        <v>1548</v>
      </c>
      <c r="H1306">
        <v>1</v>
      </c>
      <c r="I1306">
        <v>1</v>
      </c>
      <c r="J1306" s="61">
        <v>41491</v>
      </c>
      <c r="K1306">
        <v>57</v>
      </c>
      <c r="L1306">
        <v>866</v>
      </c>
      <c r="M1306">
        <v>21</v>
      </c>
      <c r="N1306">
        <v>151</v>
      </c>
      <c r="O1306">
        <v>28</v>
      </c>
      <c r="P1306">
        <v>21</v>
      </c>
      <c r="Q1306">
        <v>86</v>
      </c>
      <c r="R1306">
        <v>3</v>
      </c>
      <c r="S1306">
        <v>2</v>
      </c>
      <c r="T1306">
        <v>12</v>
      </c>
      <c r="U1306">
        <v>5</v>
      </c>
      <c r="V1306">
        <v>0</v>
      </c>
      <c r="W1306">
        <v>0</v>
      </c>
      <c r="X1306" t="s">
        <v>27</v>
      </c>
      <c r="Y1306">
        <v>0</v>
      </c>
    </row>
    <row r="1307" spans="2:25" x14ac:dyDescent="0.2">
      <c r="B1307">
        <v>5123</v>
      </c>
      <c r="C1307">
        <v>1952</v>
      </c>
      <c r="D1307" t="s">
        <v>53</v>
      </c>
      <c r="E1307" t="s">
        <v>32</v>
      </c>
      <c r="F1307" t="s">
        <v>1549</v>
      </c>
      <c r="H1307">
        <v>0</v>
      </c>
      <c r="I1307">
        <v>0</v>
      </c>
      <c r="J1307" s="60" t="s">
        <v>567</v>
      </c>
      <c r="K1307">
        <v>57</v>
      </c>
      <c r="L1307">
        <v>37</v>
      </c>
      <c r="M1307">
        <v>12</v>
      </c>
      <c r="N1307">
        <v>23</v>
      </c>
      <c r="O1307">
        <v>8</v>
      </c>
      <c r="P1307">
        <v>11</v>
      </c>
      <c r="Q1307">
        <v>52</v>
      </c>
      <c r="R1307">
        <v>1</v>
      </c>
      <c r="S1307">
        <v>2</v>
      </c>
      <c r="T1307">
        <v>3</v>
      </c>
      <c r="U1307">
        <v>7</v>
      </c>
      <c r="V1307">
        <v>0</v>
      </c>
      <c r="W1307">
        <v>0</v>
      </c>
      <c r="X1307" t="s">
        <v>27</v>
      </c>
      <c r="Y1307">
        <v>0</v>
      </c>
    </row>
    <row r="1308" spans="2:25" x14ac:dyDescent="0.2">
      <c r="B1308">
        <v>448</v>
      </c>
      <c r="C1308">
        <v>1979</v>
      </c>
      <c r="D1308" t="s">
        <v>40</v>
      </c>
      <c r="E1308" t="s">
        <v>28</v>
      </c>
      <c r="F1308" t="s">
        <v>1550</v>
      </c>
      <c r="H1308">
        <v>1</v>
      </c>
      <c r="I1308">
        <v>0</v>
      </c>
      <c r="J1308" s="61">
        <v>41277</v>
      </c>
      <c r="K1308">
        <v>57</v>
      </c>
      <c r="L1308">
        <v>308</v>
      </c>
      <c r="M1308">
        <v>85</v>
      </c>
      <c r="N1308">
        <v>137</v>
      </c>
      <c r="O1308">
        <v>102</v>
      </c>
      <c r="P1308">
        <v>45</v>
      </c>
      <c r="Q1308">
        <v>118</v>
      </c>
      <c r="R1308">
        <v>2</v>
      </c>
      <c r="S1308">
        <v>6</v>
      </c>
      <c r="T1308">
        <v>11</v>
      </c>
      <c r="U1308">
        <v>5</v>
      </c>
      <c r="V1308">
        <v>0</v>
      </c>
      <c r="W1308">
        <v>0</v>
      </c>
      <c r="X1308" t="s">
        <v>27</v>
      </c>
      <c r="Y1308">
        <v>0</v>
      </c>
    </row>
    <row r="1309" spans="2:25" x14ac:dyDescent="0.2">
      <c r="B1309">
        <v>4837</v>
      </c>
      <c r="C1309">
        <v>1966</v>
      </c>
      <c r="D1309" t="s">
        <v>40</v>
      </c>
      <c r="E1309" t="s">
        <v>32</v>
      </c>
      <c r="F1309" t="s">
        <v>936</v>
      </c>
      <c r="H1309">
        <v>0</v>
      </c>
      <c r="I1309">
        <v>1</v>
      </c>
      <c r="J1309" s="60" t="s">
        <v>515</v>
      </c>
      <c r="K1309">
        <v>57</v>
      </c>
      <c r="L1309">
        <v>753</v>
      </c>
      <c r="M1309">
        <v>43</v>
      </c>
      <c r="N1309">
        <v>226</v>
      </c>
      <c r="O1309">
        <v>69</v>
      </c>
      <c r="P1309">
        <v>10</v>
      </c>
      <c r="Q1309">
        <v>204</v>
      </c>
      <c r="R1309">
        <v>2</v>
      </c>
      <c r="S1309">
        <v>8</v>
      </c>
      <c r="T1309">
        <v>13</v>
      </c>
      <c r="U1309">
        <v>4</v>
      </c>
      <c r="V1309">
        <v>0</v>
      </c>
      <c r="W1309">
        <v>0</v>
      </c>
      <c r="X1309" t="s">
        <v>27</v>
      </c>
      <c r="Y1309">
        <v>0</v>
      </c>
    </row>
    <row r="1310" spans="2:25" x14ac:dyDescent="0.2">
      <c r="B1310">
        <v>9365</v>
      </c>
      <c r="C1310">
        <v>1977</v>
      </c>
      <c r="D1310" t="s">
        <v>40</v>
      </c>
      <c r="E1310" t="s">
        <v>28</v>
      </c>
      <c r="F1310" t="s">
        <v>1551</v>
      </c>
      <c r="H1310">
        <v>0</v>
      </c>
      <c r="I1310">
        <v>1</v>
      </c>
      <c r="J1310" s="60" t="s">
        <v>1035</v>
      </c>
      <c r="K1310">
        <v>57</v>
      </c>
      <c r="L1310">
        <v>1048</v>
      </c>
      <c r="M1310">
        <v>0</v>
      </c>
      <c r="N1310">
        <v>217</v>
      </c>
      <c r="O1310">
        <v>0</v>
      </c>
      <c r="P1310">
        <v>0</v>
      </c>
      <c r="Q1310">
        <v>12</v>
      </c>
      <c r="R1310">
        <v>5</v>
      </c>
      <c r="S1310">
        <v>11</v>
      </c>
      <c r="T1310">
        <v>5</v>
      </c>
      <c r="U1310">
        <v>6</v>
      </c>
      <c r="V1310">
        <v>0</v>
      </c>
      <c r="W1310">
        <v>0</v>
      </c>
      <c r="X1310" t="s">
        <v>27</v>
      </c>
      <c r="Y1310">
        <v>0</v>
      </c>
    </row>
    <row r="1311" spans="2:25" x14ac:dyDescent="0.2">
      <c r="B1311">
        <v>8932</v>
      </c>
      <c r="C1311">
        <v>1970</v>
      </c>
      <c r="D1311" t="s">
        <v>53</v>
      </c>
      <c r="E1311" t="s">
        <v>36</v>
      </c>
      <c r="F1311" t="s">
        <v>1552</v>
      </c>
      <c r="H1311">
        <v>0</v>
      </c>
      <c r="I1311">
        <v>1</v>
      </c>
      <c r="J1311" s="60" t="s">
        <v>243</v>
      </c>
      <c r="K1311">
        <v>57</v>
      </c>
      <c r="L1311">
        <v>960</v>
      </c>
      <c r="M1311">
        <v>28</v>
      </c>
      <c r="N1311">
        <v>183</v>
      </c>
      <c r="O1311">
        <v>220</v>
      </c>
      <c r="P1311">
        <v>70</v>
      </c>
      <c r="Q1311">
        <v>70</v>
      </c>
      <c r="R1311">
        <v>4</v>
      </c>
      <c r="S1311">
        <v>9</v>
      </c>
      <c r="T1311">
        <v>6</v>
      </c>
      <c r="U1311">
        <v>6</v>
      </c>
      <c r="V1311">
        <v>0</v>
      </c>
      <c r="W1311">
        <v>0</v>
      </c>
      <c r="X1311" t="s">
        <v>67</v>
      </c>
      <c r="Y1311">
        <v>0</v>
      </c>
    </row>
    <row r="1312" spans="2:25" x14ac:dyDescent="0.2">
      <c r="B1312">
        <v>7055</v>
      </c>
      <c r="C1312">
        <v>1953</v>
      </c>
      <c r="D1312" t="s">
        <v>40</v>
      </c>
      <c r="E1312" t="s">
        <v>36</v>
      </c>
      <c r="F1312" t="s">
        <v>1553</v>
      </c>
      <c r="H1312">
        <v>0</v>
      </c>
      <c r="I1312">
        <v>1</v>
      </c>
      <c r="J1312" s="61">
        <v>41162</v>
      </c>
      <c r="K1312">
        <v>57</v>
      </c>
      <c r="L1312">
        <v>888</v>
      </c>
      <c r="M1312">
        <v>0</v>
      </c>
      <c r="N1312">
        <v>57</v>
      </c>
      <c r="O1312">
        <v>0</v>
      </c>
      <c r="P1312">
        <v>0</v>
      </c>
      <c r="Q1312">
        <v>76</v>
      </c>
      <c r="R1312">
        <v>2</v>
      </c>
      <c r="S1312">
        <v>8</v>
      </c>
      <c r="T1312">
        <v>11</v>
      </c>
      <c r="U1312">
        <v>5</v>
      </c>
      <c r="V1312">
        <v>0</v>
      </c>
      <c r="W1312">
        <v>0</v>
      </c>
      <c r="X1312" t="s">
        <v>31</v>
      </c>
      <c r="Y1312">
        <v>0</v>
      </c>
    </row>
    <row r="1313" spans="2:25" x14ac:dyDescent="0.2">
      <c r="B1313">
        <v>3537</v>
      </c>
      <c r="C1313">
        <v>1982</v>
      </c>
      <c r="D1313" t="s">
        <v>23</v>
      </c>
      <c r="E1313" t="s">
        <v>36</v>
      </c>
      <c r="F1313" t="s">
        <v>1554</v>
      </c>
      <c r="H1313">
        <v>1</v>
      </c>
      <c r="I1313">
        <v>0</v>
      </c>
      <c r="J1313" s="60" t="s">
        <v>275</v>
      </c>
      <c r="K1313">
        <v>57</v>
      </c>
      <c r="L1313">
        <v>31</v>
      </c>
      <c r="M1313">
        <v>3</v>
      </c>
      <c r="N1313">
        <v>31</v>
      </c>
      <c r="O1313">
        <v>2</v>
      </c>
      <c r="P1313">
        <v>8</v>
      </c>
      <c r="Q1313">
        <v>4</v>
      </c>
      <c r="R1313">
        <v>3</v>
      </c>
      <c r="S1313">
        <v>3</v>
      </c>
      <c r="T1313">
        <v>4</v>
      </c>
      <c r="U1313">
        <v>8</v>
      </c>
      <c r="V1313">
        <v>0</v>
      </c>
      <c r="W1313">
        <v>0</v>
      </c>
      <c r="X1313" t="s">
        <v>27</v>
      </c>
      <c r="Y1313">
        <v>0</v>
      </c>
    </row>
    <row r="1314" spans="2:25" x14ac:dyDescent="0.2">
      <c r="B1314">
        <v>9081</v>
      </c>
      <c r="C1314">
        <v>1989</v>
      </c>
      <c r="D1314" t="s">
        <v>23</v>
      </c>
      <c r="E1314" t="s">
        <v>28</v>
      </c>
      <c r="F1314" t="s">
        <v>1555</v>
      </c>
      <c r="H1314">
        <v>1</v>
      </c>
      <c r="I1314">
        <v>0</v>
      </c>
      <c r="J1314" s="60" t="s">
        <v>323</v>
      </c>
      <c r="K1314">
        <v>58</v>
      </c>
      <c r="L1314">
        <v>4</v>
      </c>
      <c r="M1314">
        <v>1</v>
      </c>
      <c r="N1314">
        <v>6</v>
      </c>
      <c r="O1314">
        <v>4</v>
      </c>
      <c r="P1314">
        <v>1</v>
      </c>
      <c r="Q1314">
        <v>9</v>
      </c>
      <c r="R1314">
        <v>1</v>
      </c>
      <c r="S1314">
        <v>1</v>
      </c>
      <c r="T1314">
        <v>2</v>
      </c>
      <c r="U1314">
        <v>5</v>
      </c>
      <c r="V1314">
        <v>0</v>
      </c>
      <c r="W1314">
        <v>0</v>
      </c>
      <c r="X1314" t="s">
        <v>27</v>
      </c>
      <c r="Y1314">
        <v>0</v>
      </c>
    </row>
    <row r="1315" spans="2:25" x14ac:dyDescent="0.2">
      <c r="B1315">
        <v>4988</v>
      </c>
      <c r="C1315">
        <v>1949</v>
      </c>
      <c r="D1315" t="s">
        <v>40</v>
      </c>
      <c r="E1315" t="s">
        <v>32</v>
      </c>
      <c r="F1315" t="s">
        <v>1556</v>
      </c>
      <c r="H1315">
        <v>1</v>
      </c>
      <c r="I1315">
        <v>1</v>
      </c>
      <c r="J1315" s="61">
        <v>41734</v>
      </c>
      <c r="K1315">
        <v>58</v>
      </c>
      <c r="L1315">
        <v>19</v>
      </c>
      <c r="M1315">
        <v>6</v>
      </c>
      <c r="N1315">
        <v>20</v>
      </c>
      <c r="O1315">
        <v>0</v>
      </c>
      <c r="P1315">
        <v>5</v>
      </c>
      <c r="Q1315">
        <v>12</v>
      </c>
      <c r="R1315">
        <v>3</v>
      </c>
      <c r="S1315">
        <v>1</v>
      </c>
      <c r="T1315">
        <v>4</v>
      </c>
      <c r="U1315">
        <v>4</v>
      </c>
      <c r="V1315">
        <v>0</v>
      </c>
      <c r="W1315">
        <v>0</v>
      </c>
      <c r="X1315" t="s">
        <v>67</v>
      </c>
      <c r="Y1315">
        <v>0</v>
      </c>
    </row>
    <row r="1316" spans="2:25" x14ac:dyDescent="0.2">
      <c r="B1316">
        <v>1050</v>
      </c>
      <c r="C1316">
        <v>1953</v>
      </c>
      <c r="D1316" t="s">
        <v>23</v>
      </c>
      <c r="E1316" t="s">
        <v>32</v>
      </c>
      <c r="F1316" t="s">
        <v>1557</v>
      </c>
      <c r="H1316">
        <v>0</v>
      </c>
      <c r="I1316">
        <v>0</v>
      </c>
      <c r="J1316" s="60" t="s">
        <v>685</v>
      </c>
      <c r="K1316">
        <v>58</v>
      </c>
      <c r="L1316">
        <v>14</v>
      </c>
      <c r="M1316">
        <v>10</v>
      </c>
      <c r="N1316">
        <v>13</v>
      </c>
      <c r="O1316">
        <v>4</v>
      </c>
      <c r="P1316">
        <v>15</v>
      </c>
      <c r="Q1316">
        <v>9</v>
      </c>
      <c r="R1316">
        <v>1</v>
      </c>
      <c r="S1316">
        <v>2</v>
      </c>
      <c r="T1316">
        <v>4</v>
      </c>
      <c r="U1316">
        <v>2</v>
      </c>
      <c r="V1316">
        <v>0</v>
      </c>
      <c r="W1316">
        <v>0</v>
      </c>
      <c r="X1316" t="s">
        <v>46</v>
      </c>
      <c r="Y1316">
        <v>0</v>
      </c>
    </row>
    <row r="1317" spans="2:25" x14ac:dyDescent="0.2">
      <c r="B1317">
        <v>5610</v>
      </c>
      <c r="C1317">
        <v>1966</v>
      </c>
      <c r="D1317" t="s">
        <v>23</v>
      </c>
      <c r="E1317" t="s">
        <v>36</v>
      </c>
      <c r="F1317" t="s">
        <v>1558</v>
      </c>
      <c r="H1317">
        <v>1</v>
      </c>
      <c r="I1317">
        <v>1</v>
      </c>
      <c r="J1317" s="60" t="s">
        <v>198</v>
      </c>
      <c r="K1317">
        <v>58</v>
      </c>
      <c r="L1317">
        <v>7</v>
      </c>
      <c r="M1317">
        <v>3</v>
      </c>
      <c r="N1317">
        <v>10</v>
      </c>
      <c r="O1317">
        <v>8</v>
      </c>
      <c r="P1317">
        <v>1</v>
      </c>
      <c r="Q1317">
        <v>7</v>
      </c>
      <c r="R1317">
        <v>2</v>
      </c>
      <c r="S1317">
        <v>1</v>
      </c>
      <c r="T1317">
        <v>3</v>
      </c>
      <c r="U1317">
        <v>7</v>
      </c>
      <c r="V1317">
        <v>0</v>
      </c>
      <c r="W1317">
        <v>0</v>
      </c>
      <c r="X1317" t="s">
        <v>50</v>
      </c>
      <c r="Y1317">
        <v>0</v>
      </c>
    </row>
    <row r="1318" spans="2:25" x14ac:dyDescent="0.2">
      <c r="B1318">
        <v>3526</v>
      </c>
      <c r="C1318">
        <v>1969</v>
      </c>
      <c r="D1318" t="s">
        <v>40</v>
      </c>
      <c r="E1318" t="s">
        <v>32</v>
      </c>
      <c r="F1318" t="s">
        <v>1559</v>
      </c>
      <c r="H1318">
        <v>1</v>
      </c>
      <c r="I1318">
        <v>1</v>
      </c>
      <c r="J1318" s="60" t="s">
        <v>708</v>
      </c>
      <c r="K1318">
        <v>58</v>
      </c>
      <c r="L1318">
        <v>32</v>
      </c>
      <c r="M1318">
        <v>0</v>
      </c>
      <c r="N1318">
        <v>5</v>
      </c>
      <c r="O1318">
        <v>0</v>
      </c>
      <c r="P1318">
        <v>0</v>
      </c>
      <c r="Q1318">
        <v>1</v>
      </c>
      <c r="R1318">
        <v>2</v>
      </c>
      <c r="S1318">
        <v>1</v>
      </c>
      <c r="T1318">
        <v>3</v>
      </c>
      <c r="U1318">
        <v>7</v>
      </c>
      <c r="V1318">
        <v>0</v>
      </c>
      <c r="W1318">
        <v>0</v>
      </c>
      <c r="X1318" t="s">
        <v>27</v>
      </c>
      <c r="Y1318">
        <v>0</v>
      </c>
    </row>
    <row r="1319" spans="2:25" x14ac:dyDescent="0.2">
      <c r="B1319">
        <v>5136</v>
      </c>
      <c r="C1319">
        <v>1974</v>
      </c>
      <c r="D1319" t="s">
        <v>23</v>
      </c>
      <c r="E1319" t="s">
        <v>28</v>
      </c>
      <c r="F1319" t="s">
        <v>1560</v>
      </c>
      <c r="H1319">
        <v>0</v>
      </c>
      <c r="I1319">
        <v>1</v>
      </c>
      <c r="J1319" s="60" t="s">
        <v>1168</v>
      </c>
      <c r="K1319">
        <v>58</v>
      </c>
      <c r="L1319">
        <v>654</v>
      </c>
      <c r="M1319">
        <v>7</v>
      </c>
      <c r="N1319">
        <v>92</v>
      </c>
      <c r="O1319">
        <v>0</v>
      </c>
      <c r="P1319">
        <v>15</v>
      </c>
      <c r="Q1319">
        <v>30</v>
      </c>
      <c r="R1319">
        <v>7</v>
      </c>
      <c r="S1319">
        <v>9</v>
      </c>
      <c r="T1319">
        <v>8</v>
      </c>
      <c r="U1319">
        <v>6</v>
      </c>
      <c r="V1319">
        <v>0</v>
      </c>
      <c r="W1319">
        <v>0</v>
      </c>
      <c r="X1319" t="s">
        <v>31</v>
      </c>
      <c r="Y1319">
        <v>2</v>
      </c>
    </row>
    <row r="1320" spans="2:25" x14ac:dyDescent="0.2">
      <c r="B1320">
        <v>1411</v>
      </c>
      <c r="C1320">
        <v>1953</v>
      </c>
      <c r="D1320" t="s">
        <v>23</v>
      </c>
      <c r="E1320" t="s">
        <v>24</v>
      </c>
      <c r="F1320" t="s">
        <v>1561</v>
      </c>
      <c r="H1320">
        <v>0</v>
      </c>
      <c r="I1320">
        <v>0</v>
      </c>
      <c r="J1320" s="61">
        <v>41558</v>
      </c>
      <c r="K1320">
        <v>58</v>
      </c>
      <c r="L1320">
        <v>204</v>
      </c>
      <c r="M1320">
        <v>34</v>
      </c>
      <c r="N1320">
        <v>204</v>
      </c>
      <c r="O1320">
        <v>172</v>
      </c>
      <c r="P1320">
        <v>153</v>
      </c>
      <c r="Q1320">
        <v>173</v>
      </c>
      <c r="R1320">
        <v>1</v>
      </c>
      <c r="S1320">
        <v>2</v>
      </c>
      <c r="T1320">
        <v>4</v>
      </c>
      <c r="U1320">
        <v>1</v>
      </c>
      <c r="V1320">
        <v>0</v>
      </c>
      <c r="W1320">
        <v>0</v>
      </c>
      <c r="X1320" t="s">
        <v>27</v>
      </c>
      <c r="Y1320">
        <v>0</v>
      </c>
    </row>
    <row r="1321" spans="2:25" x14ac:dyDescent="0.2">
      <c r="B1321">
        <v>701</v>
      </c>
      <c r="C1321">
        <v>1972</v>
      </c>
      <c r="D1321" t="s">
        <v>23</v>
      </c>
      <c r="E1321" t="s">
        <v>32</v>
      </c>
      <c r="F1321" t="s">
        <v>1562</v>
      </c>
      <c r="H1321">
        <v>0</v>
      </c>
      <c r="I1321">
        <v>1</v>
      </c>
      <c r="J1321" s="61">
        <v>41436</v>
      </c>
      <c r="K1321">
        <v>58</v>
      </c>
      <c r="L1321">
        <v>707</v>
      </c>
      <c r="M1321">
        <v>21</v>
      </c>
      <c r="N1321">
        <v>250</v>
      </c>
      <c r="O1321">
        <v>85</v>
      </c>
      <c r="P1321">
        <v>43</v>
      </c>
      <c r="Q1321">
        <v>73</v>
      </c>
      <c r="R1321">
        <v>2</v>
      </c>
      <c r="S1321">
        <v>6</v>
      </c>
      <c r="T1321">
        <v>8</v>
      </c>
      <c r="U1321">
        <v>2</v>
      </c>
      <c r="V1321">
        <v>0</v>
      </c>
      <c r="W1321">
        <v>0</v>
      </c>
      <c r="X1321" t="s">
        <v>27</v>
      </c>
      <c r="Y1321">
        <v>1</v>
      </c>
    </row>
    <row r="1322" spans="2:25" x14ac:dyDescent="0.2">
      <c r="B1322">
        <v>6203</v>
      </c>
      <c r="C1322">
        <v>1948</v>
      </c>
      <c r="D1322" t="s">
        <v>23</v>
      </c>
      <c r="E1322" t="s">
        <v>36</v>
      </c>
      <c r="F1322" t="s">
        <v>1563</v>
      </c>
      <c r="H1322">
        <v>0</v>
      </c>
      <c r="I1322">
        <v>0</v>
      </c>
      <c r="J1322" s="60" t="s">
        <v>1564</v>
      </c>
      <c r="K1322">
        <v>58</v>
      </c>
      <c r="L1322">
        <v>499</v>
      </c>
      <c r="M1322">
        <v>149</v>
      </c>
      <c r="N1322">
        <v>815</v>
      </c>
      <c r="O1322">
        <v>173</v>
      </c>
      <c r="P1322">
        <v>49</v>
      </c>
      <c r="Q1322">
        <v>49</v>
      </c>
      <c r="R1322">
        <v>1</v>
      </c>
      <c r="S1322">
        <v>6</v>
      </c>
      <c r="T1322">
        <v>12</v>
      </c>
      <c r="U1322">
        <v>3</v>
      </c>
      <c r="V1322">
        <v>0</v>
      </c>
      <c r="W1322">
        <v>0</v>
      </c>
      <c r="X1322" t="s">
        <v>27</v>
      </c>
      <c r="Y1322">
        <v>0</v>
      </c>
    </row>
    <row r="1323" spans="2:25" x14ac:dyDescent="0.2">
      <c r="B1323">
        <v>7192</v>
      </c>
      <c r="C1323">
        <v>1956</v>
      </c>
      <c r="D1323" t="s">
        <v>23</v>
      </c>
      <c r="E1323" t="s">
        <v>36</v>
      </c>
      <c r="F1323" t="s">
        <v>1565</v>
      </c>
      <c r="H1323">
        <v>0</v>
      </c>
      <c r="I1323">
        <v>1</v>
      </c>
      <c r="J1323" s="60" t="s">
        <v>567</v>
      </c>
      <c r="K1323">
        <v>58</v>
      </c>
      <c r="L1323">
        <v>172</v>
      </c>
      <c r="M1323">
        <v>73</v>
      </c>
      <c r="N1323">
        <v>93</v>
      </c>
      <c r="O1323">
        <v>95</v>
      </c>
      <c r="P1323">
        <v>78</v>
      </c>
      <c r="Q1323">
        <v>34</v>
      </c>
      <c r="R1323">
        <v>2</v>
      </c>
      <c r="S1323">
        <v>2</v>
      </c>
      <c r="T1323">
        <v>10</v>
      </c>
      <c r="U1323">
        <v>1</v>
      </c>
      <c r="V1323">
        <v>0</v>
      </c>
      <c r="W1323">
        <v>1</v>
      </c>
      <c r="X1323" t="s">
        <v>27</v>
      </c>
      <c r="Y1323">
        <v>0</v>
      </c>
    </row>
    <row r="1324" spans="2:25" x14ac:dyDescent="0.2">
      <c r="B1324">
        <v>5181</v>
      </c>
      <c r="C1324">
        <v>1983</v>
      </c>
      <c r="D1324" t="s">
        <v>118</v>
      </c>
      <c r="E1324" t="s">
        <v>28</v>
      </c>
      <c r="F1324" t="s">
        <v>1566</v>
      </c>
      <c r="H1324">
        <v>1</v>
      </c>
      <c r="I1324">
        <v>0</v>
      </c>
      <c r="J1324" s="60" t="s">
        <v>922</v>
      </c>
      <c r="K1324">
        <v>58</v>
      </c>
      <c r="L1324">
        <v>2</v>
      </c>
      <c r="M1324">
        <v>4</v>
      </c>
      <c r="N1324">
        <v>2</v>
      </c>
      <c r="O1324">
        <v>0</v>
      </c>
      <c r="P1324">
        <v>11</v>
      </c>
      <c r="Q1324">
        <v>5</v>
      </c>
      <c r="R1324">
        <v>1</v>
      </c>
      <c r="S1324">
        <v>1</v>
      </c>
      <c r="T1324">
        <v>2</v>
      </c>
      <c r="U1324">
        <v>9</v>
      </c>
      <c r="V1324">
        <v>0</v>
      </c>
      <c r="W1324">
        <v>0</v>
      </c>
      <c r="X1324" t="s">
        <v>27</v>
      </c>
      <c r="Y1324">
        <v>0</v>
      </c>
    </row>
    <row r="1325" spans="2:25" x14ac:dyDescent="0.2">
      <c r="B1325">
        <v>9220</v>
      </c>
      <c r="C1325">
        <v>1972</v>
      </c>
      <c r="D1325" t="s">
        <v>23</v>
      </c>
      <c r="E1325" t="s">
        <v>28</v>
      </c>
      <c r="F1325" t="s">
        <v>1567</v>
      </c>
      <c r="H1325">
        <v>0</v>
      </c>
      <c r="I1325">
        <v>0</v>
      </c>
      <c r="J1325" s="60" t="s">
        <v>651</v>
      </c>
      <c r="K1325">
        <v>58</v>
      </c>
      <c r="L1325">
        <v>576</v>
      </c>
      <c r="M1325">
        <v>172</v>
      </c>
      <c r="N1325">
        <v>961</v>
      </c>
      <c r="O1325">
        <v>125</v>
      </c>
      <c r="P1325">
        <v>115</v>
      </c>
      <c r="Q1325">
        <v>19</v>
      </c>
      <c r="R1325">
        <v>1</v>
      </c>
      <c r="S1325">
        <v>8</v>
      </c>
      <c r="T1325">
        <v>5</v>
      </c>
      <c r="U1325">
        <v>3</v>
      </c>
      <c r="V1325">
        <v>1</v>
      </c>
      <c r="W1325">
        <v>0</v>
      </c>
      <c r="X1325" t="s">
        <v>27</v>
      </c>
      <c r="Y1325">
        <v>0</v>
      </c>
    </row>
    <row r="1326" spans="2:25" x14ac:dyDescent="0.2">
      <c r="B1326">
        <v>7734</v>
      </c>
      <c r="C1326">
        <v>1994</v>
      </c>
      <c r="D1326" t="s">
        <v>23</v>
      </c>
      <c r="E1326" t="s">
        <v>1304</v>
      </c>
      <c r="F1326" t="s">
        <v>1568</v>
      </c>
      <c r="H1326">
        <v>0</v>
      </c>
      <c r="I1326">
        <v>0</v>
      </c>
      <c r="J1326" s="60" t="s">
        <v>108</v>
      </c>
      <c r="K1326">
        <v>58</v>
      </c>
      <c r="L1326">
        <v>471</v>
      </c>
      <c r="M1326">
        <v>102</v>
      </c>
      <c r="N1326">
        <v>125</v>
      </c>
      <c r="O1326">
        <v>212</v>
      </c>
      <c r="P1326">
        <v>61</v>
      </c>
      <c r="Q1326">
        <v>245</v>
      </c>
      <c r="R1326">
        <v>1</v>
      </c>
      <c r="S1326">
        <v>4</v>
      </c>
      <c r="T1326">
        <v>7</v>
      </c>
      <c r="U1326">
        <v>1</v>
      </c>
      <c r="V1326">
        <v>1</v>
      </c>
      <c r="W1326">
        <v>0</v>
      </c>
      <c r="X1326" t="s">
        <v>38</v>
      </c>
      <c r="Y1326">
        <v>2</v>
      </c>
    </row>
    <row r="1327" spans="2:25" x14ac:dyDescent="0.2">
      <c r="B1327">
        <v>10446</v>
      </c>
      <c r="C1327">
        <v>1958</v>
      </c>
      <c r="D1327" t="s">
        <v>40</v>
      </c>
      <c r="E1327" t="s">
        <v>32</v>
      </c>
      <c r="F1327" t="s">
        <v>1569</v>
      </c>
      <c r="H1327">
        <v>0</v>
      </c>
      <c r="I1327">
        <v>0</v>
      </c>
      <c r="J1327" s="61">
        <v>41101</v>
      </c>
      <c r="K1327">
        <v>58</v>
      </c>
      <c r="L1327">
        <v>184</v>
      </c>
      <c r="M1327">
        <v>23</v>
      </c>
      <c r="N1327">
        <v>446</v>
      </c>
      <c r="O1327">
        <v>30</v>
      </c>
      <c r="P1327">
        <v>23</v>
      </c>
      <c r="Q1327">
        <v>23</v>
      </c>
      <c r="R1327">
        <v>1</v>
      </c>
      <c r="S1327">
        <v>5</v>
      </c>
      <c r="T1327">
        <v>7</v>
      </c>
      <c r="U1327">
        <v>2</v>
      </c>
      <c r="V1327">
        <v>1</v>
      </c>
      <c r="W1327">
        <v>0</v>
      </c>
      <c r="X1327" t="s">
        <v>31</v>
      </c>
      <c r="Y1327">
        <v>3</v>
      </c>
    </row>
    <row r="1328" spans="2:25" x14ac:dyDescent="0.2">
      <c r="B1328">
        <v>5524</v>
      </c>
      <c r="C1328">
        <v>1958</v>
      </c>
      <c r="D1328" t="s">
        <v>23</v>
      </c>
      <c r="E1328" t="s">
        <v>28</v>
      </c>
      <c r="F1328" t="s">
        <v>1570</v>
      </c>
      <c r="H1328">
        <v>0</v>
      </c>
      <c r="I1328">
        <v>0</v>
      </c>
      <c r="J1328" s="61">
        <v>41008</v>
      </c>
      <c r="K1328">
        <v>58</v>
      </c>
      <c r="L1328">
        <v>635</v>
      </c>
      <c r="M1328">
        <v>88</v>
      </c>
      <c r="N1328">
        <v>546</v>
      </c>
      <c r="O1328">
        <v>172</v>
      </c>
      <c r="P1328">
        <v>88</v>
      </c>
      <c r="Q1328">
        <v>88</v>
      </c>
      <c r="R1328">
        <v>3</v>
      </c>
      <c r="S1328">
        <v>8</v>
      </c>
      <c r="T1328">
        <v>4</v>
      </c>
      <c r="U1328">
        <v>7</v>
      </c>
      <c r="V1328">
        <v>1</v>
      </c>
      <c r="W1328">
        <v>0</v>
      </c>
      <c r="X1328" t="s">
        <v>35</v>
      </c>
      <c r="Y1328">
        <v>0</v>
      </c>
    </row>
    <row r="1329" spans="2:25" x14ac:dyDescent="0.2">
      <c r="B1329">
        <v>3830</v>
      </c>
      <c r="C1329">
        <v>1954</v>
      </c>
      <c r="D1329" t="s">
        <v>53</v>
      </c>
      <c r="E1329" t="s">
        <v>32</v>
      </c>
      <c r="F1329" t="s">
        <v>1440</v>
      </c>
      <c r="H1329">
        <v>0</v>
      </c>
      <c r="I1329">
        <v>2</v>
      </c>
      <c r="J1329" s="60" t="s">
        <v>979</v>
      </c>
      <c r="K1329">
        <v>59</v>
      </c>
      <c r="L1329">
        <v>295</v>
      </c>
      <c r="M1329">
        <v>21</v>
      </c>
      <c r="N1329">
        <v>78</v>
      </c>
      <c r="O1329">
        <v>39</v>
      </c>
      <c r="P1329">
        <v>13</v>
      </c>
      <c r="Q1329">
        <v>13</v>
      </c>
      <c r="R1329">
        <v>1</v>
      </c>
      <c r="S1329">
        <v>4</v>
      </c>
      <c r="T1329">
        <v>7</v>
      </c>
      <c r="U1329">
        <v>3</v>
      </c>
      <c r="V1329">
        <v>0</v>
      </c>
      <c r="W1329">
        <v>0</v>
      </c>
      <c r="X1329" t="s">
        <v>31</v>
      </c>
      <c r="Y1329">
        <v>0</v>
      </c>
    </row>
    <row r="1330" spans="2:25" x14ac:dyDescent="0.2">
      <c r="B1330">
        <v>5186</v>
      </c>
      <c r="C1330">
        <v>1956</v>
      </c>
      <c r="D1330" t="s">
        <v>40</v>
      </c>
      <c r="E1330" t="s">
        <v>32</v>
      </c>
      <c r="F1330" t="s">
        <v>1571</v>
      </c>
      <c r="H1330">
        <v>0</v>
      </c>
      <c r="I1330">
        <v>1</v>
      </c>
      <c r="J1330" s="61">
        <v>41976</v>
      </c>
      <c r="K1330">
        <v>59</v>
      </c>
      <c r="L1330">
        <v>576</v>
      </c>
      <c r="M1330">
        <v>7</v>
      </c>
      <c r="N1330">
        <v>115</v>
      </c>
      <c r="O1330">
        <v>19</v>
      </c>
      <c r="P1330">
        <v>7</v>
      </c>
      <c r="Q1330">
        <v>7</v>
      </c>
      <c r="R1330">
        <v>2</v>
      </c>
      <c r="S1330">
        <v>7</v>
      </c>
      <c r="T1330">
        <v>9</v>
      </c>
      <c r="U1330">
        <v>6</v>
      </c>
      <c r="V1330">
        <v>0</v>
      </c>
      <c r="W1330">
        <v>0</v>
      </c>
      <c r="X1330" t="s">
        <v>31</v>
      </c>
      <c r="Y1330">
        <v>1</v>
      </c>
    </row>
    <row r="1331" spans="2:25" x14ac:dyDescent="0.2">
      <c r="B1331">
        <v>8514</v>
      </c>
      <c r="C1331">
        <v>1977</v>
      </c>
      <c r="D1331" t="s">
        <v>23</v>
      </c>
      <c r="E1331" t="s">
        <v>36</v>
      </c>
      <c r="F1331" t="s">
        <v>1572</v>
      </c>
      <c r="H1331">
        <v>1</v>
      </c>
      <c r="I1331">
        <v>0</v>
      </c>
      <c r="J1331" s="60" t="s">
        <v>1168</v>
      </c>
      <c r="K1331">
        <v>59</v>
      </c>
      <c r="L1331">
        <v>8</v>
      </c>
      <c r="M1331">
        <v>0</v>
      </c>
      <c r="N1331">
        <v>7</v>
      </c>
      <c r="O1331">
        <v>3</v>
      </c>
      <c r="P1331">
        <v>1</v>
      </c>
      <c r="Q1331">
        <v>1</v>
      </c>
      <c r="R1331">
        <v>1</v>
      </c>
      <c r="S1331">
        <v>1</v>
      </c>
      <c r="T1331">
        <v>3</v>
      </c>
      <c r="U1331">
        <v>6</v>
      </c>
      <c r="V1331">
        <v>0</v>
      </c>
      <c r="W1331">
        <v>0</v>
      </c>
      <c r="X1331" t="s">
        <v>27</v>
      </c>
      <c r="Y1331">
        <v>0</v>
      </c>
    </row>
    <row r="1332" spans="2:25" x14ac:dyDescent="0.2">
      <c r="B1332">
        <v>7165</v>
      </c>
      <c r="C1332">
        <v>1973</v>
      </c>
      <c r="D1332" t="s">
        <v>23</v>
      </c>
      <c r="E1332" t="s">
        <v>36</v>
      </c>
      <c r="F1332" t="s">
        <v>1573</v>
      </c>
      <c r="H1332">
        <v>0</v>
      </c>
      <c r="I1332">
        <v>1</v>
      </c>
      <c r="J1332" s="60" t="s">
        <v>386</v>
      </c>
      <c r="K1332">
        <v>59</v>
      </c>
      <c r="L1332">
        <v>381</v>
      </c>
      <c r="M1332">
        <v>35</v>
      </c>
      <c r="N1332">
        <v>172</v>
      </c>
      <c r="O1332">
        <v>56</v>
      </c>
      <c r="P1332">
        <v>86</v>
      </c>
      <c r="Q1332">
        <v>93</v>
      </c>
      <c r="R1332">
        <v>2</v>
      </c>
      <c r="S1332">
        <v>8</v>
      </c>
      <c r="T1332">
        <v>10</v>
      </c>
      <c r="U1332">
        <v>5</v>
      </c>
      <c r="V1332">
        <v>0</v>
      </c>
      <c r="W1332">
        <v>0</v>
      </c>
      <c r="X1332" t="s">
        <v>27</v>
      </c>
      <c r="Y1332">
        <v>0</v>
      </c>
    </row>
    <row r="1333" spans="2:25" x14ac:dyDescent="0.2">
      <c r="B1333">
        <v>10236</v>
      </c>
      <c r="C1333">
        <v>1976</v>
      </c>
      <c r="D1333" t="s">
        <v>53</v>
      </c>
      <c r="E1333" t="s">
        <v>28</v>
      </c>
      <c r="F1333" t="s">
        <v>1574</v>
      </c>
      <c r="H1333">
        <v>1</v>
      </c>
      <c r="I1333">
        <v>0</v>
      </c>
      <c r="J1333" s="60" t="s">
        <v>853</v>
      </c>
      <c r="K1333">
        <v>59</v>
      </c>
      <c r="L1333">
        <v>16</v>
      </c>
      <c r="M1333">
        <v>3</v>
      </c>
      <c r="N1333">
        <v>25</v>
      </c>
      <c r="O1333">
        <v>6</v>
      </c>
      <c r="P1333">
        <v>1</v>
      </c>
      <c r="Q1333">
        <v>13</v>
      </c>
      <c r="R1333">
        <v>2</v>
      </c>
      <c r="S1333">
        <v>2</v>
      </c>
      <c r="T1333">
        <v>3</v>
      </c>
      <c r="U1333">
        <v>8</v>
      </c>
      <c r="V1333">
        <v>0</v>
      </c>
      <c r="W1333">
        <v>0</v>
      </c>
      <c r="X1333" t="s">
        <v>67</v>
      </c>
      <c r="Y1333">
        <v>0</v>
      </c>
    </row>
    <row r="1334" spans="2:25" x14ac:dyDescent="0.2">
      <c r="B1334">
        <v>2392</v>
      </c>
      <c r="C1334">
        <v>1973</v>
      </c>
      <c r="D1334" t="s">
        <v>23</v>
      </c>
      <c r="E1334" t="s">
        <v>32</v>
      </c>
      <c r="F1334" t="s">
        <v>1575</v>
      </c>
      <c r="H1334">
        <v>1</v>
      </c>
      <c r="I1334">
        <v>1</v>
      </c>
      <c r="J1334" s="60" t="s">
        <v>669</v>
      </c>
      <c r="K1334">
        <v>59</v>
      </c>
      <c r="L1334">
        <v>44</v>
      </c>
      <c r="M1334">
        <v>4</v>
      </c>
      <c r="N1334">
        <v>21</v>
      </c>
      <c r="O1334">
        <v>6</v>
      </c>
      <c r="P1334">
        <v>0</v>
      </c>
      <c r="Q1334">
        <v>27</v>
      </c>
      <c r="R1334">
        <v>2</v>
      </c>
      <c r="S1334">
        <v>3</v>
      </c>
      <c r="T1334">
        <v>3</v>
      </c>
      <c r="U1334">
        <v>7</v>
      </c>
      <c r="V1334">
        <v>0</v>
      </c>
      <c r="W1334">
        <v>0</v>
      </c>
      <c r="X1334" t="s">
        <v>27</v>
      </c>
      <c r="Y1334">
        <v>0</v>
      </c>
    </row>
    <row r="1335" spans="2:25" x14ac:dyDescent="0.2">
      <c r="B1335">
        <v>1920</v>
      </c>
      <c r="C1335">
        <v>1973</v>
      </c>
      <c r="D1335" t="s">
        <v>23</v>
      </c>
      <c r="E1335" t="s">
        <v>32</v>
      </c>
      <c r="F1335" t="s">
        <v>1575</v>
      </c>
      <c r="H1335">
        <v>1</v>
      </c>
      <c r="I1335">
        <v>1</v>
      </c>
      <c r="J1335" s="60" t="s">
        <v>669</v>
      </c>
      <c r="K1335">
        <v>59</v>
      </c>
      <c r="L1335">
        <v>44</v>
      </c>
      <c r="M1335">
        <v>4</v>
      </c>
      <c r="N1335">
        <v>21</v>
      </c>
      <c r="O1335">
        <v>6</v>
      </c>
      <c r="P1335">
        <v>0</v>
      </c>
      <c r="Q1335">
        <v>27</v>
      </c>
      <c r="R1335">
        <v>2</v>
      </c>
      <c r="S1335">
        <v>3</v>
      </c>
      <c r="T1335">
        <v>3</v>
      </c>
      <c r="U1335">
        <v>7</v>
      </c>
      <c r="V1335">
        <v>0</v>
      </c>
      <c r="W1335">
        <v>0</v>
      </c>
      <c r="X1335" t="s">
        <v>27</v>
      </c>
      <c r="Y1335">
        <v>0</v>
      </c>
    </row>
    <row r="1336" spans="2:25" x14ac:dyDescent="0.2">
      <c r="B1336">
        <v>3673</v>
      </c>
      <c r="C1336">
        <v>1972</v>
      </c>
      <c r="D1336" t="s">
        <v>23</v>
      </c>
      <c r="E1336" t="s">
        <v>28</v>
      </c>
      <c r="F1336" t="s">
        <v>1576</v>
      </c>
      <c r="H1336">
        <v>0</v>
      </c>
      <c r="I1336">
        <v>1</v>
      </c>
      <c r="J1336" s="60" t="s">
        <v>394</v>
      </c>
      <c r="K1336">
        <v>59</v>
      </c>
      <c r="L1336">
        <v>371</v>
      </c>
      <c r="M1336">
        <v>17</v>
      </c>
      <c r="N1336">
        <v>238</v>
      </c>
      <c r="O1336">
        <v>23</v>
      </c>
      <c r="P1336">
        <v>24</v>
      </c>
      <c r="Q1336">
        <v>106</v>
      </c>
      <c r="R1336">
        <v>3</v>
      </c>
      <c r="S1336">
        <v>7</v>
      </c>
      <c r="T1336">
        <v>11</v>
      </c>
      <c r="U1336">
        <v>5</v>
      </c>
      <c r="V1336">
        <v>0</v>
      </c>
      <c r="W1336">
        <v>0</v>
      </c>
      <c r="X1336" t="s">
        <v>67</v>
      </c>
      <c r="Y1336">
        <v>0</v>
      </c>
    </row>
    <row r="1337" spans="2:25" x14ac:dyDescent="0.2">
      <c r="B1337">
        <v>1453</v>
      </c>
      <c r="C1337">
        <v>1944</v>
      </c>
      <c r="D1337" t="s">
        <v>40</v>
      </c>
      <c r="E1337" t="s">
        <v>55</v>
      </c>
      <c r="F1337" t="s">
        <v>1577</v>
      </c>
      <c r="H1337">
        <v>0</v>
      </c>
      <c r="I1337">
        <v>0</v>
      </c>
      <c r="J1337" s="61">
        <v>41432</v>
      </c>
      <c r="K1337">
        <v>59</v>
      </c>
      <c r="L1337">
        <v>735</v>
      </c>
      <c r="M1337">
        <v>40</v>
      </c>
      <c r="N1337">
        <v>183</v>
      </c>
      <c r="O1337">
        <v>52</v>
      </c>
      <c r="P1337">
        <v>20</v>
      </c>
      <c r="Q1337">
        <v>30</v>
      </c>
      <c r="R1337">
        <v>2</v>
      </c>
      <c r="S1337">
        <v>9</v>
      </c>
      <c r="T1337">
        <v>13</v>
      </c>
      <c r="U1337">
        <v>6</v>
      </c>
      <c r="V1337">
        <v>0</v>
      </c>
      <c r="W1337">
        <v>0</v>
      </c>
      <c r="X1337" t="s">
        <v>27</v>
      </c>
      <c r="Y1337">
        <v>0</v>
      </c>
    </row>
    <row r="1338" spans="2:25" x14ac:dyDescent="0.2">
      <c r="B1338">
        <v>4518</v>
      </c>
      <c r="C1338">
        <v>1980</v>
      </c>
      <c r="D1338" t="s">
        <v>23</v>
      </c>
      <c r="E1338" t="s">
        <v>36</v>
      </c>
      <c r="F1338" t="s">
        <v>1578</v>
      </c>
      <c r="H1338">
        <v>0</v>
      </c>
      <c r="I1338">
        <v>1</v>
      </c>
      <c r="J1338" s="60" t="s">
        <v>98</v>
      </c>
      <c r="K1338">
        <v>59</v>
      </c>
      <c r="L1338">
        <v>386</v>
      </c>
      <c r="M1338">
        <v>172</v>
      </c>
      <c r="N1338">
        <v>183</v>
      </c>
      <c r="O1338">
        <v>185</v>
      </c>
      <c r="P1338">
        <v>132</v>
      </c>
      <c r="Q1338">
        <v>111</v>
      </c>
      <c r="R1338">
        <v>2</v>
      </c>
      <c r="S1338">
        <v>9</v>
      </c>
      <c r="T1338">
        <v>11</v>
      </c>
      <c r="U1338">
        <v>5</v>
      </c>
      <c r="V1338">
        <v>0</v>
      </c>
      <c r="W1338">
        <v>0</v>
      </c>
      <c r="X1338" t="s">
        <v>31</v>
      </c>
      <c r="Y1338">
        <v>0</v>
      </c>
    </row>
    <row r="1339" spans="2:25" x14ac:dyDescent="0.2">
      <c r="B1339">
        <v>8969</v>
      </c>
      <c r="C1339">
        <v>1978</v>
      </c>
      <c r="D1339" t="s">
        <v>23</v>
      </c>
      <c r="E1339" t="s">
        <v>32</v>
      </c>
      <c r="F1339" t="s">
        <v>1579</v>
      </c>
      <c r="H1339">
        <v>0</v>
      </c>
      <c r="I1339">
        <v>1</v>
      </c>
      <c r="J1339" s="60" t="s">
        <v>263</v>
      </c>
      <c r="K1339">
        <v>59</v>
      </c>
      <c r="L1339">
        <v>548</v>
      </c>
      <c r="M1339">
        <v>31</v>
      </c>
      <c r="N1339">
        <v>422</v>
      </c>
      <c r="O1339">
        <v>0</v>
      </c>
      <c r="P1339">
        <v>112</v>
      </c>
      <c r="Q1339">
        <v>28</v>
      </c>
      <c r="R1339">
        <v>4</v>
      </c>
      <c r="S1339">
        <v>5</v>
      </c>
      <c r="T1339">
        <v>11</v>
      </c>
      <c r="U1339">
        <v>3</v>
      </c>
      <c r="V1339">
        <v>0</v>
      </c>
      <c r="W1339">
        <v>0</v>
      </c>
      <c r="X1339" t="s">
        <v>67</v>
      </c>
      <c r="Y1339">
        <v>0</v>
      </c>
    </row>
    <row r="1340" spans="2:25" x14ac:dyDescent="0.2">
      <c r="B1340">
        <v>387</v>
      </c>
      <c r="C1340">
        <v>1977</v>
      </c>
      <c r="D1340" t="s">
        <v>118</v>
      </c>
      <c r="E1340" t="s">
        <v>32</v>
      </c>
      <c r="F1340" t="s">
        <v>239</v>
      </c>
      <c r="H1340">
        <v>0</v>
      </c>
      <c r="I1340">
        <v>0</v>
      </c>
      <c r="J1340" s="60" t="s">
        <v>548</v>
      </c>
      <c r="K1340">
        <v>59</v>
      </c>
      <c r="L1340">
        <v>6</v>
      </c>
      <c r="M1340">
        <v>16</v>
      </c>
      <c r="N1340">
        <v>11</v>
      </c>
      <c r="O1340">
        <v>11</v>
      </c>
      <c r="P1340">
        <v>1</v>
      </c>
      <c r="Q1340">
        <v>16</v>
      </c>
      <c r="R1340">
        <v>1</v>
      </c>
      <c r="S1340">
        <v>2</v>
      </c>
      <c r="T1340">
        <v>3</v>
      </c>
      <c r="U1340">
        <v>8</v>
      </c>
      <c r="V1340">
        <v>0</v>
      </c>
      <c r="W1340">
        <v>0</v>
      </c>
      <c r="X1340" t="s">
        <v>35</v>
      </c>
      <c r="Y1340">
        <v>0</v>
      </c>
    </row>
    <row r="1341" spans="2:25" x14ac:dyDescent="0.2">
      <c r="B1341">
        <v>1079</v>
      </c>
      <c r="C1341">
        <v>1972</v>
      </c>
      <c r="D1341" t="s">
        <v>40</v>
      </c>
      <c r="E1341" t="s">
        <v>32</v>
      </c>
      <c r="F1341" t="s">
        <v>1580</v>
      </c>
      <c r="H1341">
        <v>0</v>
      </c>
      <c r="I1341">
        <v>1</v>
      </c>
      <c r="J1341" s="60" t="s">
        <v>552</v>
      </c>
      <c r="K1341">
        <v>59</v>
      </c>
      <c r="L1341">
        <v>1000</v>
      </c>
      <c r="M1341">
        <v>0</v>
      </c>
      <c r="N1341">
        <v>76</v>
      </c>
      <c r="O1341">
        <v>0</v>
      </c>
      <c r="P1341">
        <v>0</v>
      </c>
      <c r="Q1341">
        <v>10</v>
      </c>
      <c r="R1341">
        <v>3</v>
      </c>
      <c r="S1341">
        <v>3</v>
      </c>
      <c r="T1341">
        <v>9</v>
      </c>
      <c r="U1341">
        <v>8</v>
      </c>
      <c r="V1341">
        <v>0</v>
      </c>
      <c r="W1341">
        <v>0</v>
      </c>
      <c r="X1341" t="s">
        <v>50</v>
      </c>
      <c r="Y1341">
        <v>1</v>
      </c>
    </row>
    <row r="1342" spans="2:25" x14ac:dyDescent="0.2">
      <c r="B1342">
        <v>164</v>
      </c>
      <c r="C1342">
        <v>1978</v>
      </c>
      <c r="D1342" t="s">
        <v>40</v>
      </c>
      <c r="E1342" t="s">
        <v>32</v>
      </c>
      <c r="F1342" t="s">
        <v>1581</v>
      </c>
      <c r="H1342">
        <v>0</v>
      </c>
      <c r="I1342">
        <v>0</v>
      </c>
      <c r="J1342" s="60" t="s">
        <v>76</v>
      </c>
      <c r="K1342">
        <v>59</v>
      </c>
      <c r="L1342">
        <v>206</v>
      </c>
      <c r="M1342">
        <v>0</v>
      </c>
      <c r="N1342">
        <v>46</v>
      </c>
      <c r="O1342">
        <v>3</v>
      </c>
      <c r="P1342">
        <v>2</v>
      </c>
      <c r="Q1342">
        <v>12</v>
      </c>
      <c r="R1342">
        <v>2</v>
      </c>
      <c r="S1342">
        <v>5</v>
      </c>
      <c r="T1342">
        <v>5</v>
      </c>
      <c r="U1342">
        <v>8</v>
      </c>
      <c r="V1342">
        <v>0</v>
      </c>
      <c r="W1342">
        <v>0</v>
      </c>
      <c r="X1342" t="s">
        <v>27</v>
      </c>
      <c r="Y1342">
        <v>0</v>
      </c>
    </row>
    <row r="1343" spans="2:25" x14ac:dyDescent="0.2">
      <c r="B1343">
        <v>3434</v>
      </c>
      <c r="C1343">
        <v>1952</v>
      </c>
      <c r="D1343" t="s">
        <v>23</v>
      </c>
      <c r="E1343" t="s">
        <v>28</v>
      </c>
      <c r="F1343" t="s">
        <v>1582</v>
      </c>
      <c r="H1343">
        <v>0</v>
      </c>
      <c r="I1343">
        <v>0</v>
      </c>
      <c r="J1343" s="61">
        <v>41978</v>
      </c>
      <c r="K1343">
        <v>60</v>
      </c>
      <c r="L1343">
        <v>483</v>
      </c>
      <c r="M1343">
        <v>72</v>
      </c>
      <c r="N1343">
        <v>567</v>
      </c>
      <c r="O1343">
        <v>94</v>
      </c>
      <c r="P1343">
        <v>12</v>
      </c>
      <c r="Q1343">
        <v>108</v>
      </c>
      <c r="R1343">
        <v>1</v>
      </c>
      <c r="S1343">
        <v>4</v>
      </c>
      <c r="T1343">
        <v>10</v>
      </c>
      <c r="U1343">
        <v>1</v>
      </c>
      <c r="V1343">
        <v>0</v>
      </c>
      <c r="W1343">
        <v>0</v>
      </c>
      <c r="X1343" t="s">
        <v>27</v>
      </c>
      <c r="Y1343">
        <v>0</v>
      </c>
    </row>
    <row r="1344" spans="2:25" x14ac:dyDescent="0.2">
      <c r="B1344">
        <v>5721</v>
      </c>
      <c r="C1344">
        <v>1957</v>
      </c>
      <c r="D1344" t="s">
        <v>40</v>
      </c>
      <c r="E1344" t="s">
        <v>32</v>
      </c>
      <c r="F1344" t="s">
        <v>1583</v>
      </c>
      <c r="H1344">
        <v>0</v>
      </c>
      <c r="I1344">
        <v>0</v>
      </c>
      <c r="J1344" s="61">
        <v>41948</v>
      </c>
      <c r="K1344">
        <v>60</v>
      </c>
      <c r="L1344">
        <v>611</v>
      </c>
      <c r="M1344">
        <v>76</v>
      </c>
      <c r="N1344">
        <v>749</v>
      </c>
      <c r="O1344">
        <v>59</v>
      </c>
      <c r="P1344">
        <v>45</v>
      </c>
      <c r="Q1344">
        <v>26</v>
      </c>
      <c r="R1344">
        <v>1</v>
      </c>
      <c r="S1344">
        <v>7</v>
      </c>
      <c r="T1344">
        <v>6</v>
      </c>
      <c r="U1344">
        <v>2</v>
      </c>
      <c r="V1344">
        <v>0</v>
      </c>
      <c r="W1344">
        <v>0</v>
      </c>
      <c r="X1344" t="s">
        <v>31</v>
      </c>
      <c r="Y1344">
        <v>1</v>
      </c>
    </row>
    <row r="1345" spans="2:25" x14ac:dyDescent="0.2">
      <c r="B1345">
        <v>8418</v>
      </c>
      <c r="C1345">
        <v>1959</v>
      </c>
      <c r="D1345" t="s">
        <v>43</v>
      </c>
      <c r="E1345" t="s">
        <v>28</v>
      </c>
      <c r="F1345" t="s">
        <v>1584</v>
      </c>
      <c r="H1345">
        <v>1</v>
      </c>
      <c r="I1345">
        <v>1</v>
      </c>
      <c r="J1345" s="60" t="s">
        <v>326</v>
      </c>
      <c r="K1345">
        <v>60</v>
      </c>
      <c r="L1345">
        <v>7</v>
      </c>
      <c r="M1345">
        <v>10</v>
      </c>
      <c r="N1345">
        <v>17</v>
      </c>
      <c r="O1345">
        <v>8</v>
      </c>
      <c r="P1345">
        <v>6</v>
      </c>
      <c r="Q1345">
        <v>13</v>
      </c>
      <c r="R1345">
        <v>2</v>
      </c>
      <c r="S1345">
        <v>2</v>
      </c>
      <c r="T1345">
        <v>3</v>
      </c>
      <c r="U1345">
        <v>7</v>
      </c>
      <c r="V1345">
        <v>0</v>
      </c>
      <c r="W1345">
        <v>0</v>
      </c>
      <c r="X1345" t="s">
        <v>46</v>
      </c>
      <c r="Y1345">
        <v>0</v>
      </c>
    </row>
    <row r="1346" spans="2:25" x14ac:dyDescent="0.2">
      <c r="B1346">
        <v>5300</v>
      </c>
      <c r="C1346">
        <v>1974</v>
      </c>
      <c r="D1346" t="s">
        <v>53</v>
      </c>
      <c r="E1346" t="s">
        <v>32</v>
      </c>
      <c r="F1346" t="s">
        <v>1585</v>
      </c>
      <c r="H1346">
        <v>1</v>
      </c>
      <c r="I1346">
        <v>0</v>
      </c>
      <c r="J1346" s="60" t="s">
        <v>790</v>
      </c>
      <c r="K1346">
        <v>60</v>
      </c>
      <c r="L1346">
        <v>19</v>
      </c>
      <c r="M1346">
        <v>7</v>
      </c>
      <c r="N1346">
        <v>19</v>
      </c>
      <c r="O1346">
        <v>0</v>
      </c>
      <c r="P1346">
        <v>1</v>
      </c>
      <c r="Q1346">
        <v>24</v>
      </c>
      <c r="R1346">
        <v>1</v>
      </c>
      <c r="S1346">
        <v>2</v>
      </c>
      <c r="T1346">
        <v>2</v>
      </c>
      <c r="U1346">
        <v>7</v>
      </c>
      <c r="V1346">
        <v>0</v>
      </c>
      <c r="W1346">
        <v>0</v>
      </c>
      <c r="X1346" t="s">
        <v>27</v>
      </c>
      <c r="Y1346">
        <v>0</v>
      </c>
    </row>
    <row r="1347" spans="2:25" x14ac:dyDescent="0.2">
      <c r="B1347">
        <v>10424</v>
      </c>
      <c r="C1347">
        <v>1969</v>
      </c>
      <c r="D1347" t="s">
        <v>23</v>
      </c>
      <c r="E1347" t="s">
        <v>28</v>
      </c>
      <c r="F1347" t="s">
        <v>1586</v>
      </c>
      <c r="H1347">
        <v>0</v>
      </c>
      <c r="I1347">
        <v>0</v>
      </c>
      <c r="J1347" s="61">
        <v>41529</v>
      </c>
      <c r="K1347">
        <v>60</v>
      </c>
      <c r="L1347">
        <v>265</v>
      </c>
      <c r="M1347">
        <v>138</v>
      </c>
      <c r="N1347">
        <v>553</v>
      </c>
      <c r="O1347">
        <v>224</v>
      </c>
      <c r="P1347">
        <v>23</v>
      </c>
      <c r="Q1347">
        <v>92</v>
      </c>
      <c r="R1347">
        <v>1</v>
      </c>
      <c r="S1347">
        <v>4</v>
      </c>
      <c r="T1347">
        <v>9</v>
      </c>
      <c r="U1347">
        <v>1</v>
      </c>
      <c r="V1347">
        <v>0</v>
      </c>
      <c r="W1347">
        <v>0</v>
      </c>
      <c r="X1347" t="s">
        <v>67</v>
      </c>
      <c r="Y1347">
        <v>0</v>
      </c>
    </row>
    <row r="1348" spans="2:25" x14ac:dyDescent="0.2">
      <c r="B1348">
        <v>11171</v>
      </c>
      <c r="C1348">
        <v>1966</v>
      </c>
      <c r="D1348" t="s">
        <v>53</v>
      </c>
      <c r="E1348" t="s">
        <v>32</v>
      </c>
      <c r="F1348" t="s">
        <v>1587</v>
      </c>
      <c r="H1348">
        <v>2</v>
      </c>
      <c r="I1348">
        <v>1</v>
      </c>
      <c r="J1348" s="61">
        <v>41588</v>
      </c>
      <c r="K1348">
        <v>60</v>
      </c>
      <c r="L1348">
        <v>292</v>
      </c>
      <c r="M1348">
        <v>3</v>
      </c>
      <c r="N1348">
        <v>77</v>
      </c>
      <c r="O1348">
        <v>10</v>
      </c>
      <c r="P1348">
        <v>3</v>
      </c>
      <c r="Q1348">
        <v>26</v>
      </c>
      <c r="R1348">
        <v>7</v>
      </c>
      <c r="S1348">
        <v>6</v>
      </c>
      <c r="T1348">
        <v>5</v>
      </c>
      <c r="U1348">
        <v>7</v>
      </c>
      <c r="V1348">
        <v>0</v>
      </c>
      <c r="W1348">
        <v>0</v>
      </c>
      <c r="X1348" t="s">
        <v>38</v>
      </c>
      <c r="Y1348">
        <v>0</v>
      </c>
    </row>
    <row r="1349" spans="2:25" x14ac:dyDescent="0.2">
      <c r="B1349">
        <v>1600</v>
      </c>
      <c r="C1349">
        <v>1966</v>
      </c>
      <c r="D1349" t="s">
        <v>53</v>
      </c>
      <c r="E1349" t="s">
        <v>32</v>
      </c>
      <c r="F1349" t="s">
        <v>1587</v>
      </c>
      <c r="H1349">
        <v>2</v>
      </c>
      <c r="I1349">
        <v>1</v>
      </c>
      <c r="J1349" s="61">
        <v>41588</v>
      </c>
      <c r="K1349">
        <v>60</v>
      </c>
      <c r="L1349">
        <v>292</v>
      </c>
      <c r="M1349">
        <v>3</v>
      </c>
      <c r="N1349">
        <v>77</v>
      </c>
      <c r="O1349">
        <v>10</v>
      </c>
      <c r="P1349">
        <v>3</v>
      </c>
      <c r="Q1349">
        <v>26</v>
      </c>
      <c r="R1349">
        <v>7</v>
      </c>
      <c r="S1349">
        <v>6</v>
      </c>
      <c r="T1349">
        <v>5</v>
      </c>
      <c r="U1349">
        <v>7</v>
      </c>
      <c r="V1349">
        <v>0</v>
      </c>
      <c r="W1349">
        <v>0</v>
      </c>
      <c r="X1349" t="s">
        <v>67</v>
      </c>
      <c r="Y1349">
        <v>0</v>
      </c>
    </row>
    <row r="1350" spans="2:25" x14ac:dyDescent="0.2">
      <c r="B1350">
        <v>7851</v>
      </c>
      <c r="C1350">
        <v>1950</v>
      </c>
      <c r="D1350" t="s">
        <v>23</v>
      </c>
      <c r="E1350" t="s">
        <v>55</v>
      </c>
      <c r="F1350" t="s">
        <v>1588</v>
      </c>
      <c r="H1350">
        <v>0</v>
      </c>
      <c r="I1350">
        <v>0</v>
      </c>
      <c r="J1350" s="60" t="s">
        <v>1030</v>
      </c>
      <c r="K1350">
        <v>60</v>
      </c>
      <c r="L1350">
        <v>161</v>
      </c>
      <c r="M1350">
        <v>0</v>
      </c>
      <c r="N1350">
        <v>253</v>
      </c>
      <c r="O1350">
        <v>199</v>
      </c>
      <c r="P1350">
        <v>191</v>
      </c>
      <c r="Q1350">
        <v>122</v>
      </c>
      <c r="R1350">
        <v>1</v>
      </c>
      <c r="S1350">
        <v>3</v>
      </c>
      <c r="T1350">
        <v>11</v>
      </c>
      <c r="U1350">
        <v>1</v>
      </c>
      <c r="V1350">
        <v>0</v>
      </c>
      <c r="W1350">
        <v>0</v>
      </c>
      <c r="X1350" t="s">
        <v>27</v>
      </c>
      <c r="Y1350">
        <v>0</v>
      </c>
    </row>
    <row r="1351" spans="2:25" x14ac:dyDescent="0.2">
      <c r="B1351">
        <v>10701</v>
      </c>
      <c r="C1351">
        <v>1974</v>
      </c>
      <c r="D1351" t="s">
        <v>23</v>
      </c>
      <c r="E1351" t="s">
        <v>32</v>
      </c>
      <c r="F1351" t="s">
        <v>1589</v>
      </c>
      <c r="H1351">
        <v>0</v>
      </c>
      <c r="I1351">
        <v>0</v>
      </c>
      <c r="J1351" s="61">
        <v>41587</v>
      </c>
      <c r="K1351">
        <v>60</v>
      </c>
      <c r="L1351">
        <v>713</v>
      </c>
      <c r="M1351">
        <v>0</v>
      </c>
      <c r="N1351">
        <v>264</v>
      </c>
      <c r="O1351">
        <v>120</v>
      </c>
      <c r="P1351">
        <v>80</v>
      </c>
      <c r="Q1351">
        <v>34</v>
      </c>
      <c r="R1351">
        <v>1</v>
      </c>
      <c r="S1351">
        <v>7</v>
      </c>
      <c r="T1351">
        <v>12</v>
      </c>
      <c r="U1351">
        <v>4</v>
      </c>
      <c r="V1351">
        <v>0</v>
      </c>
      <c r="W1351">
        <v>0</v>
      </c>
      <c r="X1351" t="s">
        <v>35</v>
      </c>
      <c r="Y1351">
        <v>2</v>
      </c>
    </row>
    <row r="1352" spans="2:25" x14ac:dyDescent="0.2">
      <c r="B1352">
        <v>891</v>
      </c>
      <c r="C1352">
        <v>1952</v>
      </c>
      <c r="D1352" t="s">
        <v>53</v>
      </c>
      <c r="E1352" t="s">
        <v>36</v>
      </c>
      <c r="F1352" t="s">
        <v>1590</v>
      </c>
      <c r="H1352">
        <v>1</v>
      </c>
      <c r="I1352">
        <v>1</v>
      </c>
      <c r="J1352" s="61">
        <v>41464</v>
      </c>
      <c r="K1352">
        <v>60</v>
      </c>
      <c r="L1352">
        <v>6</v>
      </c>
      <c r="M1352">
        <v>0</v>
      </c>
      <c r="N1352">
        <v>2</v>
      </c>
      <c r="O1352">
        <v>2</v>
      </c>
      <c r="P1352">
        <v>0</v>
      </c>
      <c r="Q1352">
        <v>1</v>
      </c>
      <c r="R1352">
        <v>1</v>
      </c>
      <c r="S1352">
        <v>1</v>
      </c>
      <c r="T1352">
        <v>2</v>
      </c>
      <c r="U1352">
        <v>5</v>
      </c>
      <c r="V1352">
        <v>0</v>
      </c>
      <c r="W1352">
        <v>0</v>
      </c>
      <c r="X1352" t="s">
        <v>27</v>
      </c>
      <c r="Y1352">
        <v>0</v>
      </c>
    </row>
    <row r="1353" spans="2:25" x14ac:dyDescent="0.2">
      <c r="B1353">
        <v>6912</v>
      </c>
      <c r="C1353">
        <v>1968</v>
      </c>
      <c r="D1353" t="s">
        <v>40</v>
      </c>
      <c r="E1353" t="s">
        <v>32</v>
      </c>
      <c r="F1353" t="s">
        <v>1591</v>
      </c>
      <c r="H1353">
        <v>0</v>
      </c>
      <c r="I1353">
        <v>2</v>
      </c>
      <c r="J1353" s="60" t="s">
        <v>233</v>
      </c>
      <c r="K1353">
        <v>60</v>
      </c>
      <c r="L1353">
        <v>593</v>
      </c>
      <c r="M1353">
        <v>30</v>
      </c>
      <c r="N1353">
        <v>91</v>
      </c>
      <c r="O1353">
        <v>29</v>
      </c>
      <c r="P1353">
        <v>22</v>
      </c>
      <c r="Q1353">
        <v>7</v>
      </c>
      <c r="R1353">
        <v>1</v>
      </c>
      <c r="S1353">
        <v>6</v>
      </c>
      <c r="T1353">
        <v>12</v>
      </c>
      <c r="U1353">
        <v>4</v>
      </c>
      <c r="V1353">
        <v>0</v>
      </c>
      <c r="W1353">
        <v>0</v>
      </c>
      <c r="X1353" t="s">
        <v>27</v>
      </c>
      <c r="Y1353">
        <v>0</v>
      </c>
    </row>
    <row r="1354" spans="2:25" x14ac:dyDescent="0.2">
      <c r="B1354">
        <v>5967</v>
      </c>
      <c r="C1354">
        <v>1953</v>
      </c>
      <c r="D1354" t="s">
        <v>23</v>
      </c>
      <c r="E1354" t="s">
        <v>36</v>
      </c>
      <c r="F1354" t="s">
        <v>1592</v>
      </c>
      <c r="H1354">
        <v>1</v>
      </c>
      <c r="I1354">
        <v>1</v>
      </c>
      <c r="J1354" s="60" t="s">
        <v>215</v>
      </c>
      <c r="K1354">
        <v>60</v>
      </c>
      <c r="L1354">
        <v>26</v>
      </c>
      <c r="M1354">
        <v>2</v>
      </c>
      <c r="N1354">
        <v>19</v>
      </c>
      <c r="O1354">
        <v>10</v>
      </c>
      <c r="P1354">
        <v>5</v>
      </c>
      <c r="Q1354">
        <v>8</v>
      </c>
      <c r="R1354">
        <v>3</v>
      </c>
      <c r="S1354">
        <v>2</v>
      </c>
      <c r="T1354">
        <v>3</v>
      </c>
      <c r="U1354">
        <v>8</v>
      </c>
      <c r="V1354">
        <v>0</v>
      </c>
      <c r="W1354">
        <v>0</v>
      </c>
      <c r="X1354" t="s">
        <v>46</v>
      </c>
      <c r="Y1354">
        <v>0</v>
      </c>
    </row>
    <row r="1355" spans="2:25" x14ac:dyDescent="0.2">
      <c r="B1355">
        <v>2109</v>
      </c>
      <c r="C1355">
        <v>1991</v>
      </c>
      <c r="D1355" t="s">
        <v>23</v>
      </c>
      <c r="E1355" t="s">
        <v>28</v>
      </c>
      <c r="F1355" t="s">
        <v>1593</v>
      </c>
      <c r="H1355">
        <v>0</v>
      </c>
      <c r="I1355">
        <v>0</v>
      </c>
      <c r="J1355" s="60" t="s">
        <v>565</v>
      </c>
      <c r="K1355">
        <v>60</v>
      </c>
      <c r="L1355">
        <v>448</v>
      </c>
      <c r="M1355">
        <v>71</v>
      </c>
      <c r="N1355">
        <v>951</v>
      </c>
      <c r="O1355">
        <v>40</v>
      </c>
      <c r="P1355">
        <v>17</v>
      </c>
      <c r="Q1355">
        <v>17</v>
      </c>
      <c r="R1355">
        <v>1</v>
      </c>
      <c r="S1355">
        <v>6</v>
      </c>
      <c r="T1355">
        <v>10</v>
      </c>
      <c r="U1355">
        <v>2</v>
      </c>
      <c r="V1355">
        <v>1</v>
      </c>
      <c r="W1355">
        <v>0</v>
      </c>
      <c r="X1355" t="s">
        <v>27</v>
      </c>
      <c r="Y1355">
        <v>1</v>
      </c>
    </row>
    <row r="1356" spans="2:25" x14ac:dyDescent="0.2">
      <c r="B1356">
        <v>6292</v>
      </c>
      <c r="C1356">
        <v>1987</v>
      </c>
      <c r="D1356" t="s">
        <v>40</v>
      </c>
      <c r="E1356" t="s">
        <v>32</v>
      </c>
      <c r="F1356" t="s">
        <v>1594</v>
      </c>
      <c r="H1356">
        <v>0</v>
      </c>
      <c r="I1356">
        <v>0</v>
      </c>
      <c r="J1356" s="60" t="s">
        <v>100</v>
      </c>
      <c r="K1356">
        <v>60</v>
      </c>
      <c r="L1356">
        <v>1311</v>
      </c>
      <c r="M1356">
        <v>0</v>
      </c>
      <c r="N1356">
        <v>359</v>
      </c>
      <c r="O1356">
        <v>46</v>
      </c>
      <c r="P1356">
        <v>89</v>
      </c>
      <c r="Q1356">
        <v>17</v>
      </c>
      <c r="R1356">
        <v>1</v>
      </c>
      <c r="S1356">
        <v>4</v>
      </c>
      <c r="T1356">
        <v>10</v>
      </c>
      <c r="U1356">
        <v>2</v>
      </c>
      <c r="V1356">
        <v>1</v>
      </c>
      <c r="W1356">
        <v>0</v>
      </c>
      <c r="X1356" t="s">
        <v>46</v>
      </c>
      <c r="Y1356">
        <v>1</v>
      </c>
    </row>
    <row r="1357" spans="2:25" x14ac:dyDescent="0.2">
      <c r="B1357">
        <v>8537</v>
      </c>
      <c r="C1357">
        <v>1950</v>
      </c>
      <c r="D1357" t="s">
        <v>23</v>
      </c>
      <c r="E1357" t="s">
        <v>55</v>
      </c>
      <c r="F1357" t="s">
        <v>1595</v>
      </c>
      <c r="H1357">
        <v>0</v>
      </c>
      <c r="I1357">
        <v>0</v>
      </c>
      <c r="J1357" s="60" t="s">
        <v>1596</v>
      </c>
      <c r="K1357">
        <v>60</v>
      </c>
      <c r="L1357">
        <v>526</v>
      </c>
      <c r="M1357">
        <v>80</v>
      </c>
      <c r="N1357">
        <v>553</v>
      </c>
      <c r="O1357">
        <v>123</v>
      </c>
      <c r="P1357">
        <v>94</v>
      </c>
      <c r="Q1357">
        <v>53</v>
      </c>
      <c r="R1357">
        <v>1</v>
      </c>
      <c r="S1357">
        <v>3</v>
      </c>
      <c r="T1357">
        <v>7</v>
      </c>
      <c r="U1357">
        <v>2</v>
      </c>
      <c r="V1357">
        <v>1</v>
      </c>
      <c r="W1357">
        <v>0</v>
      </c>
      <c r="X1357" t="s">
        <v>27</v>
      </c>
      <c r="Y1357">
        <v>1</v>
      </c>
    </row>
    <row r="1358" spans="2:25" x14ac:dyDescent="0.2">
      <c r="B1358">
        <v>9576</v>
      </c>
      <c r="C1358">
        <v>1983</v>
      </c>
      <c r="D1358" t="s">
        <v>40</v>
      </c>
      <c r="E1358" t="s">
        <v>36</v>
      </c>
      <c r="F1358" t="s">
        <v>1597</v>
      </c>
      <c r="H1358">
        <v>1</v>
      </c>
      <c r="I1358">
        <v>0</v>
      </c>
      <c r="J1358" s="61">
        <v>41580</v>
      </c>
      <c r="K1358">
        <v>60</v>
      </c>
      <c r="L1358">
        <v>86</v>
      </c>
      <c r="M1358">
        <v>4</v>
      </c>
      <c r="N1358">
        <v>56</v>
      </c>
      <c r="O1358">
        <v>2</v>
      </c>
      <c r="P1358">
        <v>4</v>
      </c>
      <c r="Q1358">
        <v>7</v>
      </c>
      <c r="R1358">
        <v>3</v>
      </c>
      <c r="S1358">
        <v>4</v>
      </c>
      <c r="T1358">
        <v>4</v>
      </c>
      <c r="U1358">
        <v>9</v>
      </c>
      <c r="V1358">
        <v>0</v>
      </c>
      <c r="W1358">
        <v>0</v>
      </c>
      <c r="X1358" t="s">
        <v>27</v>
      </c>
      <c r="Y1358">
        <v>0</v>
      </c>
    </row>
    <row r="1359" spans="2:25" x14ac:dyDescent="0.2">
      <c r="B1359">
        <v>5935</v>
      </c>
      <c r="C1359">
        <v>1957</v>
      </c>
      <c r="D1359" t="s">
        <v>53</v>
      </c>
      <c r="E1359" t="s">
        <v>28</v>
      </c>
      <c r="F1359" t="s">
        <v>1598</v>
      </c>
      <c r="H1359">
        <v>0</v>
      </c>
      <c r="I1359">
        <v>1</v>
      </c>
      <c r="J1359" s="60" t="s">
        <v>225</v>
      </c>
      <c r="K1359">
        <v>60</v>
      </c>
      <c r="L1359">
        <v>547</v>
      </c>
      <c r="M1359">
        <v>7</v>
      </c>
      <c r="N1359">
        <v>140</v>
      </c>
      <c r="O1359">
        <v>0</v>
      </c>
      <c r="P1359">
        <v>7</v>
      </c>
      <c r="Q1359">
        <v>63</v>
      </c>
      <c r="R1359">
        <v>3</v>
      </c>
      <c r="S1359">
        <v>7</v>
      </c>
      <c r="T1359">
        <v>8</v>
      </c>
      <c r="U1359">
        <v>5</v>
      </c>
      <c r="V1359">
        <v>0</v>
      </c>
      <c r="W1359">
        <v>0</v>
      </c>
      <c r="X1359" t="s">
        <v>50</v>
      </c>
      <c r="Y1359">
        <v>0</v>
      </c>
    </row>
    <row r="1360" spans="2:25" x14ac:dyDescent="0.2">
      <c r="B1360">
        <v>10264</v>
      </c>
      <c r="C1360">
        <v>1980</v>
      </c>
      <c r="D1360" t="s">
        <v>23</v>
      </c>
      <c r="E1360" t="s">
        <v>24</v>
      </c>
      <c r="F1360" t="s">
        <v>1599</v>
      </c>
      <c r="H1360">
        <v>1</v>
      </c>
      <c r="I1360">
        <v>0</v>
      </c>
      <c r="J1360" s="61">
        <v>41192</v>
      </c>
      <c r="K1360">
        <v>60</v>
      </c>
      <c r="L1360">
        <v>1</v>
      </c>
      <c r="M1360">
        <v>2</v>
      </c>
      <c r="N1360">
        <v>8</v>
      </c>
      <c r="O1360">
        <v>4</v>
      </c>
      <c r="P1360">
        <v>3</v>
      </c>
      <c r="Q1360">
        <v>13</v>
      </c>
      <c r="R1360">
        <v>2</v>
      </c>
      <c r="S1360">
        <v>1</v>
      </c>
      <c r="T1360">
        <v>2</v>
      </c>
      <c r="U1360">
        <v>7</v>
      </c>
      <c r="V1360">
        <v>1</v>
      </c>
      <c r="W1360">
        <v>0</v>
      </c>
      <c r="X1360" t="s">
        <v>67</v>
      </c>
      <c r="Y1360">
        <v>1</v>
      </c>
    </row>
    <row r="1361" spans="2:25" x14ac:dyDescent="0.2">
      <c r="B1361">
        <v>234</v>
      </c>
      <c r="C1361">
        <v>1980</v>
      </c>
      <c r="D1361" t="s">
        <v>23</v>
      </c>
      <c r="E1361" t="s">
        <v>24</v>
      </c>
      <c r="F1361" t="s">
        <v>1599</v>
      </c>
      <c r="H1361">
        <v>1</v>
      </c>
      <c r="I1361">
        <v>0</v>
      </c>
      <c r="J1361" s="61">
        <v>41192</v>
      </c>
      <c r="K1361">
        <v>60</v>
      </c>
      <c r="L1361">
        <v>1</v>
      </c>
      <c r="M1361">
        <v>2</v>
      </c>
      <c r="N1361">
        <v>8</v>
      </c>
      <c r="O1361">
        <v>4</v>
      </c>
      <c r="P1361">
        <v>3</v>
      </c>
      <c r="Q1361">
        <v>13</v>
      </c>
      <c r="R1361">
        <v>2</v>
      </c>
      <c r="S1361">
        <v>1</v>
      </c>
      <c r="T1361">
        <v>2</v>
      </c>
      <c r="U1361">
        <v>7</v>
      </c>
      <c r="V1361">
        <v>1</v>
      </c>
      <c r="W1361">
        <v>0</v>
      </c>
      <c r="X1361" t="s">
        <v>27</v>
      </c>
      <c r="Y1361">
        <v>1</v>
      </c>
    </row>
    <row r="1362" spans="2:25" x14ac:dyDescent="0.2">
      <c r="B1362">
        <v>3202</v>
      </c>
      <c r="C1362">
        <v>1988</v>
      </c>
      <c r="D1362" t="s">
        <v>40</v>
      </c>
      <c r="E1362" t="s">
        <v>32</v>
      </c>
      <c r="F1362" t="s">
        <v>1600</v>
      </c>
      <c r="H1362">
        <v>0</v>
      </c>
      <c r="I1362">
        <v>0</v>
      </c>
      <c r="J1362" s="61">
        <v>40918</v>
      </c>
      <c r="K1362">
        <v>60</v>
      </c>
      <c r="L1362">
        <v>1166</v>
      </c>
      <c r="M1362">
        <v>0</v>
      </c>
      <c r="N1362">
        <v>48</v>
      </c>
      <c r="O1362">
        <v>0</v>
      </c>
      <c r="P1362">
        <v>0</v>
      </c>
      <c r="Q1362">
        <v>36</v>
      </c>
      <c r="R1362">
        <v>1</v>
      </c>
      <c r="S1362">
        <v>4</v>
      </c>
      <c r="T1362">
        <v>10</v>
      </c>
      <c r="U1362">
        <v>8</v>
      </c>
      <c r="V1362">
        <v>0</v>
      </c>
      <c r="W1362">
        <v>0</v>
      </c>
      <c r="X1362" t="s">
        <v>67</v>
      </c>
      <c r="Y1362">
        <v>2</v>
      </c>
    </row>
    <row r="1363" spans="2:25" x14ac:dyDescent="0.2">
      <c r="B1363">
        <v>1103</v>
      </c>
      <c r="C1363">
        <v>1977</v>
      </c>
      <c r="D1363" t="s">
        <v>53</v>
      </c>
      <c r="E1363" t="s">
        <v>32</v>
      </c>
      <c r="F1363" t="s">
        <v>1601</v>
      </c>
      <c r="H1363">
        <v>1</v>
      </c>
      <c r="I1363">
        <v>0</v>
      </c>
      <c r="J1363" s="60" t="s">
        <v>839</v>
      </c>
      <c r="K1363">
        <v>60</v>
      </c>
      <c r="L1363">
        <v>1486</v>
      </c>
      <c r="M1363">
        <v>55</v>
      </c>
      <c r="N1363">
        <v>278</v>
      </c>
      <c r="O1363">
        <v>49</v>
      </c>
      <c r="P1363">
        <v>0</v>
      </c>
      <c r="Q1363">
        <v>185</v>
      </c>
      <c r="R1363">
        <v>2</v>
      </c>
      <c r="S1363">
        <v>4</v>
      </c>
      <c r="T1363">
        <v>10</v>
      </c>
      <c r="U1363">
        <v>6</v>
      </c>
      <c r="V1363">
        <v>1</v>
      </c>
      <c r="W1363">
        <v>0</v>
      </c>
      <c r="X1363" t="s">
        <v>38</v>
      </c>
      <c r="Y1363">
        <v>2</v>
      </c>
    </row>
    <row r="1364" spans="2:25" x14ac:dyDescent="0.2">
      <c r="B1364">
        <v>610</v>
      </c>
      <c r="C1364">
        <v>1954</v>
      </c>
      <c r="D1364" t="s">
        <v>40</v>
      </c>
      <c r="E1364" t="s">
        <v>36</v>
      </c>
      <c r="F1364" t="s">
        <v>1602</v>
      </c>
      <c r="H1364">
        <v>1</v>
      </c>
      <c r="I1364">
        <v>1</v>
      </c>
      <c r="J1364" s="61">
        <v>41098</v>
      </c>
      <c r="K1364">
        <v>60</v>
      </c>
      <c r="L1364">
        <v>349</v>
      </c>
      <c r="M1364">
        <v>4</v>
      </c>
      <c r="N1364">
        <v>78</v>
      </c>
      <c r="O1364">
        <v>6</v>
      </c>
      <c r="P1364">
        <v>0</v>
      </c>
      <c r="Q1364">
        <v>43</v>
      </c>
      <c r="R1364">
        <v>8</v>
      </c>
      <c r="S1364">
        <v>7</v>
      </c>
      <c r="T1364">
        <v>6</v>
      </c>
      <c r="U1364">
        <v>8</v>
      </c>
      <c r="V1364">
        <v>0</v>
      </c>
      <c r="W1364">
        <v>0</v>
      </c>
      <c r="X1364" t="s">
        <v>38</v>
      </c>
      <c r="Y1364">
        <v>0</v>
      </c>
    </row>
    <row r="1365" spans="2:25" x14ac:dyDescent="0.2">
      <c r="B1365">
        <v>4480</v>
      </c>
      <c r="C1365">
        <v>1974</v>
      </c>
      <c r="D1365" t="s">
        <v>53</v>
      </c>
      <c r="E1365" t="s">
        <v>32</v>
      </c>
      <c r="F1365" t="s">
        <v>1603</v>
      </c>
      <c r="H1365">
        <v>0</v>
      </c>
      <c r="I1365">
        <v>1</v>
      </c>
      <c r="J1365" s="61">
        <v>41885</v>
      </c>
      <c r="K1365">
        <v>61</v>
      </c>
      <c r="L1365">
        <v>365</v>
      </c>
      <c r="M1365">
        <v>3</v>
      </c>
      <c r="N1365">
        <v>15</v>
      </c>
      <c r="O1365">
        <v>4</v>
      </c>
      <c r="P1365">
        <v>3</v>
      </c>
      <c r="Q1365">
        <v>11</v>
      </c>
      <c r="R1365">
        <v>5</v>
      </c>
      <c r="S1365">
        <v>7</v>
      </c>
      <c r="T1365">
        <v>5</v>
      </c>
      <c r="U1365">
        <v>6</v>
      </c>
      <c r="V1365">
        <v>0</v>
      </c>
      <c r="W1365">
        <v>0</v>
      </c>
      <c r="X1365" t="s">
        <v>67</v>
      </c>
      <c r="Y1365">
        <v>0</v>
      </c>
    </row>
    <row r="1366" spans="2:25" x14ac:dyDescent="0.2">
      <c r="B1366">
        <v>10660</v>
      </c>
      <c r="C1366">
        <v>1958</v>
      </c>
      <c r="D1366" t="s">
        <v>53</v>
      </c>
      <c r="E1366" t="s">
        <v>32</v>
      </c>
      <c r="F1366" t="s">
        <v>1604</v>
      </c>
      <c r="H1366">
        <v>1</v>
      </c>
      <c r="I1366">
        <v>1</v>
      </c>
      <c r="J1366" s="61">
        <v>41974</v>
      </c>
      <c r="K1366">
        <v>61</v>
      </c>
      <c r="L1366">
        <v>349</v>
      </c>
      <c r="M1366">
        <v>7</v>
      </c>
      <c r="N1366">
        <v>35</v>
      </c>
      <c r="O1366">
        <v>0</v>
      </c>
      <c r="P1366">
        <v>0</v>
      </c>
      <c r="Q1366">
        <v>47</v>
      </c>
      <c r="R1366">
        <v>3</v>
      </c>
      <c r="S1366">
        <v>8</v>
      </c>
      <c r="T1366">
        <v>4</v>
      </c>
      <c r="U1366">
        <v>7</v>
      </c>
      <c r="V1366">
        <v>0</v>
      </c>
      <c r="W1366">
        <v>0</v>
      </c>
      <c r="X1366" t="s">
        <v>27</v>
      </c>
      <c r="Y1366">
        <v>1</v>
      </c>
    </row>
    <row r="1367" spans="2:25" x14ac:dyDescent="0.2">
      <c r="B1367">
        <v>9353</v>
      </c>
      <c r="C1367">
        <v>1960</v>
      </c>
      <c r="D1367" t="s">
        <v>23</v>
      </c>
      <c r="E1367" t="s">
        <v>28</v>
      </c>
      <c r="F1367" t="s">
        <v>1605</v>
      </c>
      <c r="H1367">
        <v>0</v>
      </c>
      <c r="I1367">
        <v>1</v>
      </c>
      <c r="J1367" s="61">
        <v>41791</v>
      </c>
      <c r="K1367">
        <v>61</v>
      </c>
      <c r="L1367">
        <v>515</v>
      </c>
      <c r="M1367">
        <v>47</v>
      </c>
      <c r="N1367">
        <v>267</v>
      </c>
      <c r="O1367">
        <v>62</v>
      </c>
      <c r="P1367">
        <v>66</v>
      </c>
      <c r="Q1367">
        <v>38</v>
      </c>
      <c r="R1367">
        <v>2</v>
      </c>
      <c r="S1367">
        <v>5</v>
      </c>
      <c r="T1367">
        <v>4</v>
      </c>
      <c r="U1367">
        <v>3</v>
      </c>
      <c r="V1367">
        <v>0</v>
      </c>
      <c r="W1367">
        <v>0</v>
      </c>
      <c r="X1367" t="s">
        <v>50</v>
      </c>
      <c r="Y1367">
        <v>1</v>
      </c>
    </row>
    <row r="1368" spans="2:25" x14ac:dyDescent="0.2">
      <c r="B1368">
        <v>4120</v>
      </c>
      <c r="C1368">
        <v>1976</v>
      </c>
      <c r="D1368" t="s">
        <v>43</v>
      </c>
      <c r="E1368" t="s">
        <v>28</v>
      </c>
      <c r="F1368" t="s">
        <v>1606</v>
      </c>
      <c r="H1368">
        <v>1</v>
      </c>
      <c r="I1368">
        <v>0</v>
      </c>
      <c r="J1368" s="60" t="s">
        <v>453</v>
      </c>
      <c r="K1368">
        <v>61</v>
      </c>
      <c r="L1368">
        <v>88</v>
      </c>
      <c r="M1368">
        <v>39</v>
      </c>
      <c r="N1368">
        <v>78</v>
      </c>
      <c r="O1368">
        <v>58</v>
      </c>
      <c r="P1368">
        <v>13</v>
      </c>
      <c r="Q1368">
        <v>93</v>
      </c>
      <c r="R1368">
        <v>2</v>
      </c>
      <c r="S1368">
        <v>6</v>
      </c>
      <c r="T1368">
        <v>4</v>
      </c>
      <c r="U1368">
        <v>7</v>
      </c>
      <c r="V1368">
        <v>0</v>
      </c>
      <c r="W1368">
        <v>0</v>
      </c>
      <c r="X1368" t="s">
        <v>50</v>
      </c>
      <c r="Y1368">
        <v>0</v>
      </c>
    </row>
    <row r="1369" spans="2:25" x14ac:dyDescent="0.2">
      <c r="B1369">
        <v>2836</v>
      </c>
      <c r="C1369">
        <v>1973</v>
      </c>
      <c r="D1369" t="s">
        <v>40</v>
      </c>
      <c r="E1369" t="s">
        <v>32</v>
      </c>
      <c r="F1369" t="s">
        <v>1607</v>
      </c>
      <c r="H1369">
        <v>1</v>
      </c>
      <c r="I1369">
        <v>0</v>
      </c>
      <c r="J1369" s="60" t="s">
        <v>853</v>
      </c>
      <c r="K1369">
        <v>61</v>
      </c>
      <c r="L1369">
        <v>10</v>
      </c>
      <c r="M1369">
        <v>1</v>
      </c>
      <c r="N1369">
        <v>7</v>
      </c>
      <c r="O1369">
        <v>0</v>
      </c>
      <c r="P1369">
        <v>0</v>
      </c>
      <c r="Q1369">
        <v>1</v>
      </c>
      <c r="R1369">
        <v>1</v>
      </c>
      <c r="S1369">
        <v>1</v>
      </c>
      <c r="T1369">
        <v>2</v>
      </c>
      <c r="U1369">
        <v>8</v>
      </c>
      <c r="V1369">
        <v>0</v>
      </c>
      <c r="W1369">
        <v>0</v>
      </c>
      <c r="X1369" t="s">
        <v>46</v>
      </c>
      <c r="Y1369">
        <v>0</v>
      </c>
    </row>
    <row r="1370" spans="2:25" x14ac:dyDescent="0.2">
      <c r="B1370">
        <v>9579</v>
      </c>
      <c r="C1370">
        <v>1960</v>
      </c>
      <c r="D1370" t="s">
        <v>40</v>
      </c>
      <c r="E1370" t="s">
        <v>32</v>
      </c>
      <c r="F1370" t="s">
        <v>1608</v>
      </c>
      <c r="H1370">
        <v>2</v>
      </c>
      <c r="I1370">
        <v>1</v>
      </c>
      <c r="J1370" s="61">
        <v>41462</v>
      </c>
      <c r="K1370">
        <v>61</v>
      </c>
      <c r="L1370">
        <v>53</v>
      </c>
      <c r="M1370">
        <v>1</v>
      </c>
      <c r="N1370">
        <v>34</v>
      </c>
      <c r="O1370">
        <v>2</v>
      </c>
      <c r="P1370">
        <v>0</v>
      </c>
      <c r="Q1370">
        <v>16</v>
      </c>
      <c r="R1370">
        <v>3</v>
      </c>
      <c r="S1370">
        <v>2</v>
      </c>
      <c r="T1370">
        <v>2</v>
      </c>
      <c r="U1370">
        <v>8</v>
      </c>
      <c r="V1370">
        <v>0</v>
      </c>
      <c r="W1370">
        <v>0</v>
      </c>
      <c r="X1370" t="s">
        <v>31</v>
      </c>
      <c r="Y1370">
        <v>0</v>
      </c>
    </row>
    <row r="1371" spans="2:25" x14ac:dyDescent="0.2">
      <c r="B1371">
        <v>5841</v>
      </c>
      <c r="C1371">
        <v>1967</v>
      </c>
      <c r="D1371" t="s">
        <v>23</v>
      </c>
      <c r="E1371" t="s">
        <v>36</v>
      </c>
      <c r="F1371" t="s">
        <v>1609</v>
      </c>
      <c r="H1371">
        <v>0</v>
      </c>
      <c r="I1371">
        <v>1</v>
      </c>
      <c r="J1371" s="60" t="s">
        <v>796</v>
      </c>
      <c r="K1371">
        <v>61</v>
      </c>
      <c r="L1371">
        <v>606</v>
      </c>
      <c r="M1371">
        <v>7</v>
      </c>
      <c r="N1371">
        <v>155</v>
      </c>
      <c r="O1371">
        <v>10</v>
      </c>
      <c r="P1371">
        <v>0</v>
      </c>
      <c r="Q1371">
        <v>54</v>
      </c>
      <c r="R1371">
        <v>5</v>
      </c>
      <c r="S1371">
        <v>10</v>
      </c>
      <c r="T1371">
        <v>8</v>
      </c>
      <c r="U1371">
        <v>7</v>
      </c>
      <c r="V1371">
        <v>0</v>
      </c>
      <c r="W1371">
        <v>0</v>
      </c>
      <c r="X1371" t="s">
        <v>27</v>
      </c>
      <c r="Y1371">
        <v>0</v>
      </c>
    </row>
    <row r="1372" spans="2:25" x14ac:dyDescent="0.2">
      <c r="B1372">
        <v>3174</v>
      </c>
      <c r="C1372">
        <v>1960</v>
      </c>
      <c r="D1372" t="s">
        <v>23</v>
      </c>
      <c r="E1372" t="s">
        <v>36</v>
      </c>
      <c r="F1372" t="s">
        <v>1610</v>
      </c>
      <c r="H1372">
        <v>0</v>
      </c>
      <c r="I1372">
        <v>1</v>
      </c>
      <c r="J1372" s="60" t="s">
        <v>917</v>
      </c>
      <c r="K1372">
        <v>61</v>
      </c>
      <c r="L1372">
        <v>1492</v>
      </c>
      <c r="M1372">
        <v>38</v>
      </c>
      <c r="N1372">
        <v>287</v>
      </c>
      <c r="O1372">
        <v>50</v>
      </c>
      <c r="P1372">
        <v>57</v>
      </c>
      <c r="Q1372">
        <v>33</v>
      </c>
      <c r="R1372">
        <v>1</v>
      </c>
      <c r="S1372">
        <v>5</v>
      </c>
      <c r="T1372">
        <v>4</v>
      </c>
      <c r="U1372">
        <v>6</v>
      </c>
      <c r="V1372">
        <v>1</v>
      </c>
      <c r="W1372">
        <v>0</v>
      </c>
      <c r="X1372" t="s">
        <v>27</v>
      </c>
      <c r="Y1372">
        <v>4</v>
      </c>
    </row>
    <row r="1373" spans="2:25" x14ac:dyDescent="0.2">
      <c r="B1373">
        <v>5536</v>
      </c>
      <c r="C1373">
        <v>1960</v>
      </c>
      <c r="D1373" t="s">
        <v>23</v>
      </c>
      <c r="E1373" t="s">
        <v>36</v>
      </c>
      <c r="F1373" t="s">
        <v>1610</v>
      </c>
      <c r="H1373">
        <v>0</v>
      </c>
      <c r="I1373">
        <v>1</v>
      </c>
      <c r="J1373" s="60" t="s">
        <v>917</v>
      </c>
      <c r="K1373">
        <v>61</v>
      </c>
      <c r="L1373">
        <v>1492</v>
      </c>
      <c r="M1373">
        <v>38</v>
      </c>
      <c r="N1373">
        <v>287</v>
      </c>
      <c r="O1373">
        <v>50</v>
      </c>
      <c r="P1373">
        <v>57</v>
      </c>
      <c r="Q1373">
        <v>33</v>
      </c>
      <c r="R1373">
        <v>1</v>
      </c>
      <c r="S1373">
        <v>5</v>
      </c>
      <c r="T1373">
        <v>4</v>
      </c>
      <c r="U1373">
        <v>6</v>
      </c>
      <c r="V1373">
        <v>1</v>
      </c>
      <c r="W1373">
        <v>0</v>
      </c>
      <c r="X1373" t="s">
        <v>31</v>
      </c>
      <c r="Y1373">
        <v>4</v>
      </c>
    </row>
    <row r="1374" spans="2:25" x14ac:dyDescent="0.2">
      <c r="B1374">
        <v>2061</v>
      </c>
      <c r="C1374">
        <v>1956</v>
      </c>
      <c r="D1374" t="s">
        <v>23</v>
      </c>
      <c r="E1374" t="s">
        <v>32</v>
      </c>
      <c r="F1374" t="s">
        <v>1611</v>
      </c>
      <c r="H1374">
        <v>0</v>
      </c>
      <c r="I1374">
        <v>1</v>
      </c>
      <c r="J1374" s="61">
        <v>41583</v>
      </c>
      <c r="K1374">
        <v>61</v>
      </c>
      <c r="L1374">
        <v>78</v>
      </c>
      <c r="M1374">
        <v>0</v>
      </c>
      <c r="N1374">
        <v>11</v>
      </c>
      <c r="O1374">
        <v>0</v>
      </c>
      <c r="P1374">
        <v>0</v>
      </c>
      <c r="Q1374">
        <v>10</v>
      </c>
      <c r="R1374">
        <v>1</v>
      </c>
      <c r="S1374">
        <v>2</v>
      </c>
      <c r="T1374">
        <v>4</v>
      </c>
      <c r="U1374">
        <v>6</v>
      </c>
      <c r="V1374">
        <v>0</v>
      </c>
      <c r="W1374">
        <v>0</v>
      </c>
      <c r="X1374" t="s">
        <v>27</v>
      </c>
      <c r="Y1374">
        <v>1</v>
      </c>
    </row>
    <row r="1375" spans="2:25" x14ac:dyDescent="0.2">
      <c r="B1375">
        <v>8477</v>
      </c>
      <c r="C1375">
        <v>1957</v>
      </c>
      <c r="D1375" t="s">
        <v>23</v>
      </c>
      <c r="E1375" t="s">
        <v>24</v>
      </c>
      <c r="F1375" t="s">
        <v>1612</v>
      </c>
      <c r="H1375">
        <v>2</v>
      </c>
      <c r="I1375">
        <v>1</v>
      </c>
      <c r="J1375" s="61">
        <v>41581</v>
      </c>
      <c r="K1375">
        <v>61</v>
      </c>
      <c r="L1375">
        <v>5</v>
      </c>
      <c r="M1375">
        <v>1</v>
      </c>
      <c r="N1375">
        <v>13</v>
      </c>
      <c r="O1375">
        <v>3</v>
      </c>
      <c r="P1375">
        <v>5</v>
      </c>
      <c r="Q1375">
        <v>1</v>
      </c>
      <c r="R1375">
        <v>1</v>
      </c>
      <c r="S1375">
        <v>1</v>
      </c>
      <c r="T1375">
        <v>3</v>
      </c>
      <c r="U1375">
        <v>7</v>
      </c>
      <c r="V1375">
        <v>0</v>
      </c>
      <c r="W1375">
        <v>0</v>
      </c>
      <c r="X1375" t="s">
        <v>27</v>
      </c>
      <c r="Y1375">
        <v>0</v>
      </c>
    </row>
    <row r="1376" spans="2:25" x14ac:dyDescent="0.2">
      <c r="B1376">
        <v>640</v>
      </c>
      <c r="C1376">
        <v>1952</v>
      </c>
      <c r="D1376" t="s">
        <v>23</v>
      </c>
      <c r="E1376" t="s">
        <v>32</v>
      </c>
      <c r="F1376" t="s">
        <v>1613</v>
      </c>
      <c r="H1376">
        <v>0</v>
      </c>
      <c r="I1376">
        <v>1</v>
      </c>
      <c r="J1376" s="61">
        <v>41581</v>
      </c>
      <c r="K1376">
        <v>61</v>
      </c>
      <c r="L1376">
        <v>356</v>
      </c>
      <c r="M1376">
        <v>80</v>
      </c>
      <c r="N1376">
        <v>329</v>
      </c>
      <c r="O1376">
        <v>138</v>
      </c>
      <c r="P1376">
        <v>17</v>
      </c>
      <c r="Q1376">
        <v>106</v>
      </c>
      <c r="R1376">
        <v>2</v>
      </c>
      <c r="S1376">
        <v>7</v>
      </c>
      <c r="T1376">
        <v>10</v>
      </c>
      <c r="U1376">
        <v>5</v>
      </c>
      <c r="V1376">
        <v>0</v>
      </c>
      <c r="W1376">
        <v>0</v>
      </c>
      <c r="X1376" t="s">
        <v>27</v>
      </c>
      <c r="Y1376">
        <v>0</v>
      </c>
    </row>
    <row r="1377" spans="2:25" x14ac:dyDescent="0.2">
      <c r="B1377">
        <v>3828</v>
      </c>
      <c r="C1377">
        <v>1952</v>
      </c>
      <c r="D1377" t="s">
        <v>23</v>
      </c>
      <c r="E1377" t="s">
        <v>32</v>
      </c>
      <c r="F1377" t="s">
        <v>1614</v>
      </c>
      <c r="H1377">
        <v>0</v>
      </c>
      <c r="I1377">
        <v>1</v>
      </c>
      <c r="J1377" s="60" t="s">
        <v>1273</v>
      </c>
      <c r="K1377">
        <v>61</v>
      </c>
      <c r="L1377">
        <v>533</v>
      </c>
      <c r="M1377">
        <v>10</v>
      </c>
      <c r="N1377">
        <v>217</v>
      </c>
      <c r="O1377">
        <v>198</v>
      </c>
      <c r="P1377">
        <v>174</v>
      </c>
      <c r="Q1377">
        <v>195</v>
      </c>
      <c r="R1377">
        <v>2</v>
      </c>
      <c r="S1377">
        <v>7</v>
      </c>
      <c r="T1377">
        <v>13</v>
      </c>
      <c r="U1377">
        <v>4</v>
      </c>
      <c r="V1377">
        <v>0</v>
      </c>
      <c r="W1377">
        <v>0</v>
      </c>
      <c r="X1377" t="s">
        <v>27</v>
      </c>
      <c r="Y1377">
        <v>0</v>
      </c>
    </row>
    <row r="1378" spans="2:25" x14ac:dyDescent="0.2">
      <c r="B1378">
        <v>4093</v>
      </c>
      <c r="C1378">
        <v>1976</v>
      </c>
      <c r="D1378" t="s">
        <v>53</v>
      </c>
      <c r="E1378" t="s">
        <v>36</v>
      </c>
      <c r="F1378" t="s">
        <v>1615</v>
      </c>
      <c r="H1378">
        <v>1</v>
      </c>
      <c r="I1378">
        <v>1</v>
      </c>
      <c r="J1378" s="61">
        <v>41580</v>
      </c>
      <c r="K1378">
        <v>61</v>
      </c>
      <c r="L1378">
        <v>216</v>
      </c>
      <c r="M1378">
        <v>9</v>
      </c>
      <c r="N1378">
        <v>57</v>
      </c>
      <c r="O1378">
        <v>20</v>
      </c>
      <c r="P1378">
        <v>9</v>
      </c>
      <c r="Q1378">
        <v>125</v>
      </c>
      <c r="R1378">
        <v>7</v>
      </c>
      <c r="S1378">
        <v>4</v>
      </c>
      <c r="T1378">
        <v>5</v>
      </c>
      <c r="U1378">
        <v>5</v>
      </c>
      <c r="V1378">
        <v>0</v>
      </c>
      <c r="W1378">
        <v>0</v>
      </c>
      <c r="X1378" t="s">
        <v>31</v>
      </c>
      <c r="Y1378">
        <v>0</v>
      </c>
    </row>
    <row r="1379" spans="2:25" x14ac:dyDescent="0.2">
      <c r="B1379">
        <v>8624</v>
      </c>
      <c r="C1379">
        <v>1959</v>
      </c>
      <c r="D1379" t="s">
        <v>23</v>
      </c>
      <c r="E1379" t="s">
        <v>32</v>
      </c>
      <c r="F1379" t="s">
        <v>1616</v>
      </c>
      <c r="H1379">
        <v>0</v>
      </c>
      <c r="I1379">
        <v>0</v>
      </c>
      <c r="J1379" s="61">
        <v>41427</v>
      </c>
      <c r="K1379">
        <v>61</v>
      </c>
      <c r="L1379">
        <v>183</v>
      </c>
      <c r="M1379">
        <v>33</v>
      </c>
      <c r="N1379">
        <v>493</v>
      </c>
      <c r="O1379">
        <v>59</v>
      </c>
      <c r="P1379">
        <v>103</v>
      </c>
      <c r="Q1379">
        <v>57</v>
      </c>
      <c r="R1379">
        <v>1</v>
      </c>
      <c r="S1379">
        <v>4</v>
      </c>
      <c r="T1379">
        <v>10</v>
      </c>
      <c r="U1379">
        <v>2</v>
      </c>
      <c r="V1379">
        <v>0</v>
      </c>
      <c r="W1379">
        <v>0</v>
      </c>
      <c r="X1379" t="s">
        <v>67</v>
      </c>
      <c r="Y1379">
        <v>0</v>
      </c>
    </row>
    <row r="1380" spans="2:25" x14ac:dyDescent="0.2">
      <c r="B1380">
        <v>2802</v>
      </c>
      <c r="C1380">
        <v>1993</v>
      </c>
      <c r="D1380" t="s">
        <v>43</v>
      </c>
      <c r="E1380" t="s">
        <v>32</v>
      </c>
      <c r="F1380" t="s">
        <v>1617</v>
      </c>
      <c r="H1380">
        <v>0</v>
      </c>
      <c r="I1380">
        <v>0</v>
      </c>
      <c r="J1380" s="60" t="s">
        <v>110</v>
      </c>
      <c r="K1380">
        <v>61</v>
      </c>
      <c r="L1380">
        <v>196</v>
      </c>
      <c r="M1380">
        <v>25</v>
      </c>
      <c r="N1380">
        <v>607</v>
      </c>
      <c r="O1380">
        <v>67</v>
      </c>
      <c r="P1380">
        <v>17</v>
      </c>
      <c r="Q1380">
        <v>49</v>
      </c>
      <c r="R1380">
        <v>1</v>
      </c>
      <c r="S1380">
        <v>4</v>
      </c>
      <c r="T1380">
        <v>7</v>
      </c>
      <c r="U1380">
        <v>2</v>
      </c>
      <c r="V1380">
        <v>0</v>
      </c>
      <c r="W1380">
        <v>0</v>
      </c>
      <c r="X1380" t="s">
        <v>38</v>
      </c>
      <c r="Y1380">
        <v>0</v>
      </c>
    </row>
    <row r="1381" spans="2:25" x14ac:dyDescent="0.2">
      <c r="B1381">
        <v>368</v>
      </c>
      <c r="C1381">
        <v>1975</v>
      </c>
      <c r="D1381" t="s">
        <v>23</v>
      </c>
      <c r="E1381" t="s">
        <v>32</v>
      </c>
      <c r="F1381" t="s">
        <v>711</v>
      </c>
      <c r="H1381">
        <v>0</v>
      </c>
      <c r="I1381">
        <v>1</v>
      </c>
      <c r="J1381" s="60" t="s">
        <v>972</v>
      </c>
      <c r="K1381">
        <v>61</v>
      </c>
      <c r="L1381">
        <v>91</v>
      </c>
      <c r="M1381">
        <v>65</v>
      </c>
      <c r="N1381">
        <v>52</v>
      </c>
      <c r="O1381">
        <v>10</v>
      </c>
      <c r="P1381">
        <v>44</v>
      </c>
      <c r="Q1381">
        <v>28</v>
      </c>
      <c r="R1381">
        <v>3</v>
      </c>
      <c r="S1381">
        <v>3</v>
      </c>
      <c r="T1381">
        <v>6</v>
      </c>
      <c r="U1381">
        <v>5</v>
      </c>
      <c r="V1381">
        <v>0</v>
      </c>
      <c r="W1381">
        <v>0</v>
      </c>
      <c r="X1381" t="s">
        <v>50</v>
      </c>
      <c r="Y1381">
        <v>0</v>
      </c>
    </row>
    <row r="1382" spans="2:25" x14ac:dyDescent="0.2">
      <c r="B1382">
        <v>3599</v>
      </c>
      <c r="C1382">
        <v>1971</v>
      </c>
      <c r="D1382" t="s">
        <v>23</v>
      </c>
      <c r="E1382" t="s">
        <v>32</v>
      </c>
      <c r="F1382" t="s">
        <v>1618</v>
      </c>
      <c r="H1382">
        <v>0</v>
      </c>
      <c r="I1382">
        <v>1</v>
      </c>
      <c r="J1382" s="60" t="s">
        <v>1619</v>
      </c>
      <c r="K1382">
        <v>61</v>
      </c>
      <c r="L1382">
        <v>575</v>
      </c>
      <c r="M1382">
        <v>80</v>
      </c>
      <c r="N1382">
        <v>428</v>
      </c>
      <c r="O1382">
        <v>208</v>
      </c>
      <c r="P1382">
        <v>93</v>
      </c>
      <c r="Q1382">
        <v>80</v>
      </c>
      <c r="R1382">
        <v>3</v>
      </c>
      <c r="S1382">
        <v>8</v>
      </c>
      <c r="T1382">
        <v>8</v>
      </c>
      <c r="U1382">
        <v>5</v>
      </c>
      <c r="V1382">
        <v>0</v>
      </c>
      <c r="W1382">
        <v>0</v>
      </c>
      <c r="X1382" t="s">
        <v>27</v>
      </c>
      <c r="Y1382">
        <v>0</v>
      </c>
    </row>
    <row r="1383" spans="2:25" x14ac:dyDescent="0.2">
      <c r="B1383">
        <v>3389</v>
      </c>
      <c r="C1383">
        <v>1971</v>
      </c>
      <c r="D1383" t="s">
        <v>23</v>
      </c>
      <c r="E1383" t="s">
        <v>32</v>
      </c>
      <c r="F1383" t="s">
        <v>1620</v>
      </c>
      <c r="H1383">
        <v>0</v>
      </c>
      <c r="I1383">
        <v>1</v>
      </c>
      <c r="J1383" s="60" t="s">
        <v>519</v>
      </c>
      <c r="K1383">
        <v>61</v>
      </c>
      <c r="L1383">
        <v>726</v>
      </c>
      <c r="M1383">
        <v>53</v>
      </c>
      <c r="N1383">
        <v>363</v>
      </c>
      <c r="O1383">
        <v>123</v>
      </c>
      <c r="P1383">
        <v>107</v>
      </c>
      <c r="Q1383">
        <v>161</v>
      </c>
      <c r="R1383">
        <v>4</v>
      </c>
      <c r="S1383">
        <v>8</v>
      </c>
      <c r="T1383">
        <v>13</v>
      </c>
      <c r="U1383">
        <v>5</v>
      </c>
      <c r="V1383">
        <v>0</v>
      </c>
      <c r="W1383">
        <v>0</v>
      </c>
      <c r="X1383" t="s">
        <v>27</v>
      </c>
      <c r="Y1383">
        <v>0</v>
      </c>
    </row>
    <row r="1384" spans="2:25" x14ac:dyDescent="0.2">
      <c r="B1384">
        <v>10710</v>
      </c>
      <c r="C1384">
        <v>1980</v>
      </c>
      <c r="D1384" t="s">
        <v>23</v>
      </c>
      <c r="E1384" t="s">
        <v>32</v>
      </c>
      <c r="F1384" t="s">
        <v>239</v>
      </c>
      <c r="H1384">
        <v>0</v>
      </c>
      <c r="I1384">
        <v>1</v>
      </c>
      <c r="J1384" s="60" t="s">
        <v>1621</v>
      </c>
      <c r="K1384">
        <v>61</v>
      </c>
      <c r="L1384">
        <v>5</v>
      </c>
      <c r="M1384">
        <v>2</v>
      </c>
      <c r="N1384">
        <v>3</v>
      </c>
      <c r="O1384">
        <v>3</v>
      </c>
      <c r="P1384">
        <v>0</v>
      </c>
      <c r="Q1384">
        <v>5</v>
      </c>
      <c r="R1384">
        <v>1</v>
      </c>
      <c r="S1384">
        <v>1</v>
      </c>
      <c r="T1384">
        <v>2</v>
      </c>
      <c r="U1384">
        <v>8</v>
      </c>
      <c r="V1384">
        <v>0</v>
      </c>
      <c r="W1384">
        <v>0</v>
      </c>
      <c r="X1384" t="s">
        <v>27</v>
      </c>
      <c r="Y1384">
        <v>0</v>
      </c>
    </row>
    <row r="1385" spans="2:25" x14ac:dyDescent="0.2">
      <c r="B1385">
        <v>7118</v>
      </c>
      <c r="C1385">
        <v>1958</v>
      </c>
      <c r="D1385" t="s">
        <v>23</v>
      </c>
      <c r="E1385" t="s">
        <v>32</v>
      </c>
      <c r="F1385" t="s">
        <v>1622</v>
      </c>
      <c r="H1385">
        <v>0</v>
      </c>
      <c r="I1385">
        <v>1</v>
      </c>
      <c r="J1385" s="61">
        <v>40916</v>
      </c>
      <c r="K1385">
        <v>61</v>
      </c>
      <c r="L1385">
        <v>833</v>
      </c>
      <c r="M1385">
        <v>80</v>
      </c>
      <c r="N1385">
        <v>363</v>
      </c>
      <c r="O1385">
        <v>52</v>
      </c>
      <c r="P1385">
        <v>26</v>
      </c>
      <c r="Q1385">
        <v>174</v>
      </c>
      <c r="R1385">
        <v>2</v>
      </c>
      <c r="S1385">
        <v>9</v>
      </c>
      <c r="T1385">
        <v>6</v>
      </c>
      <c r="U1385">
        <v>6</v>
      </c>
      <c r="V1385">
        <v>1</v>
      </c>
      <c r="W1385">
        <v>0</v>
      </c>
      <c r="X1385" t="s">
        <v>31</v>
      </c>
      <c r="Y1385">
        <v>1</v>
      </c>
    </row>
    <row r="1386" spans="2:25" x14ac:dyDescent="0.2">
      <c r="B1386">
        <v>4937</v>
      </c>
      <c r="C1386">
        <v>1974</v>
      </c>
      <c r="D1386" t="s">
        <v>43</v>
      </c>
      <c r="E1386" t="s">
        <v>32</v>
      </c>
      <c r="F1386" t="s">
        <v>1623</v>
      </c>
      <c r="H1386">
        <v>1</v>
      </c>
      <c r="I1386">
        <v>1</v>
      </c>
      <c r="J1386" s="61">
        <v>41918</v>
      </c>
      <c r="K1386">
        <v>62</v>
      </c>
      <c r="L1386">
        <v>12</v>
      </c>
      <c r="M1386">
        <v>2</v>
      </c>
      <c r="N1386">
        <v>20</v>
      </c>
      <c r="O1386">
        <v>3</v>
      </c>
      <c r="P1386">
        <v>2</v>
      </c>
      <c r="Q1386">
        <v>5</v>
      </c>
      <c r="R1386">
        <v>1</v>
      </c>
      <c r="S1386">
        <v>1</v>
      </c>
      <c r="T1386">
        <v>3</v>
      </c>
      <c r="U1386">
        <v>7</v>
      </c>
      <c r="V1386">
        <v>0</v>
      </c>
      <c r="W1386">
        <v>0</v>
      </c>
      <c r="X1386" t="s">
        <v>27</v>
      </c>
      <c r="Y1386">
        <v>0</v>
      </c>
    </row>
    <row r="1387" spans="2:25" x14ac:dyDescent="0.2">
      <c r="B1387">
        <v>1127</v>
      </c>
      <c r="C1387">
        <v>1974</v>
      </c>
      <c r="D1387" t="s">
        <v>40</v>
      </c>
      <c r="E1387" t="s">
        <v>32</v>
      </c>
      <c r="F1387" t="s">
        <v>1624</v>
      </c>
      <c r="H1387">
        <v>0</v>
      </c>
      <c r="I1387">
        <v>0</v>
      </c>
      <c r="J1387" s="60" t="s">
        <v>607</v>
      </c>
      <c r="K1387">
        <v>62</v>
      </c>
      <c r="L1387">
        <v>938</v>
      </c>
      <c r="M1387">
        <v>19</v>
      </c>
      <c r="N1387">
        <v>843</v>
      </c>
      <c r="O1387">
        <v>25</v>
      </c>
      <c r="P1387">
        <v>95</v>
      </c>
      <c r="Q1387">
        <v>38</v>
      </c>
      <c r="R1387">
        <v>1</v>
      </c>
      <c r="S1387">
        <v>6</v>
      </c>
      <c r="T1387">
        <v>7</v>
      </c>
      <c r="U1387">
        <v>2</v>
      </c>
      <c r="V1387">
        <v>0</v>
      </c>
      <c r="W1387">
        <v>0</v>
      </c>
      <c r="X1387" t="s">
        <v>27</v>
      </c>
      <c r="Y1387">
        <v>1</v>
      </c>
    </row>
    <row r="1388" spans="2:25" x14ac:dyDescent="0.2">
      <c r="B1388">
        <v>833</v>
      </c>
      <c r="C1388">
        <v>1956</v>
      </c>
      <c r="D1388" t="s">
        <v>53</v>
      </c>
      <c r="E1388" t="s">
        <v>32</v>
      </c>
      <c r="F1388" t="s">
        <v>1625</v>
      </c>
      <c r="H1388">
        <v>1</v>
      </c>
      <c r="I1388">
        <v>1</v>
      </c>
      <c r="J1388" s="60" t="s">
        <v>326</v>
      </c>
      <c r="K1388">
        <v>62</v>
      </c>
      <c r="L1388">
        <v>56</v>
      </c>
      <c r="M1388">
        <v>0</v>
      </c>
      <c r="N1388">
        <v>14</v>
      </c>
      <c r="O1388">
        <v>0</v>
      </c>
      <c r="P1388">
        <v>0</v>
      </c>
      <c r="Q1388">
        <v>2</v>
      </c>
      <c r="R1388">
        <v>3</v>
      </c>
      <c r="S1388">
        <v>3</v>
      </c>
      <c r="T1388">
        <v>3</v>
      </c>
      <c r="U1388">
        <v>7</v>
      </c>
      <c r="V1388">
        <v>0</v>
      </c>
      <c r="W1388">
        <v>0</v>
      </c>
      <c r="X1388" t="s">
        <v>27</v>
      </c>
      <c r="Y1388">
        <v>0</v>
      </c>
    </row>
    <row r="1389" spans="2:25" x14ac:dyDescent="0.2">
      <c r="B1389">
        <v>3565</v>
      </c>
      <c r="C1389">
        <v>1956</v>
      </c>
      <c r="D1389" t="s">
        <v>53</v>
      </c>
      <c r="E1389" t="s">
        <v>32</v>
      </c>
      <c r="F1389" t="s">
        <v>1625</v>
      </c>
      <c r="H1389">
        <v>1</v>
      </c>
      <c r="I1389">
        <v>1</v>
      </c>
      <c r="J1389" s="60" t="s">
        <v>326</v>
      </c>
      <c r="K1389">
        <v>62</v>
      </c>
      <c r="L1389">
        <v>56</v>
      </c>
      <c r="M1389">
        <v>0</v>
      </c>
      <c r="N1389">
        <v>14</v>
      </c>
      <c r="O1389">
        <v>0</v>
      </c>
      <c r="P1389">
        <v>0</v>
      </c>
      <c r="Q1389">
        <v>2</v>
      </c>
      <c r="R1389">
        <v>3</v>
      </c>
      <c r="S1389">
        <v>3</v>
      </c>
      <c r="T1389">
        <v>3</v>
      </c>
      <c r="U1389">
        <v>7</v>
      </c>
      <c r="V1389">
        <v>0</v>
      </c>
      <c r="W1389">
        <v>0</v>
      </c>
      <c r="X1389" t="s">
        <v>27</v>
      </c>
      <c r="Y1389">
        <v>0</v>
      </c>
    </row>
    <row r="1390" spans="2:25" x14ac:dyDescent="0.2">
      <c r="B1390">
        <v>6086</v>
      </c>
      <c r="C1390">
        <v>1956</v>
      </c>
      <c r="D1390" t="s">
        <v>23</v>
      </c>
      <c r="E1390" t="s">
        <v>32</v>
      </c>
      <c r="F1390" t="s">
        <v>1626</v>
      </c>
      <c r="H1390">
        <v>0</v>
      </c>
      <c r="I1390">
        <v>0</v>
      </c>
      <c r="J1390" s="60" t="s">
        <v>361</v>
      </c>
      <c r="K1390">
        <v>62</v>
      </c>
      <c r="L1390">
        <v>445</v>
      </c>
      <c r="M1390">
        <v>25</v>
      </c>
      <c r="N1390">
        <v>706</v>
      </c>
      <c r="O1390">
        <v>80</v>
      </c>
      <c r="P1390">
        <v>76</v>
      </c>
      <c r="Q1390">
        <v>48</v>
      </c>
      <c r="R1390">
        <v>1</v>
      </c>
      <c r="S1390">
        <v>6</v>
      </c>
      <c r="T1390">
        <v>12</v>
      </c>
      <c r="U1390">
        <v>2</v>
      </c>
      <c r="V1390">
        <v>0</v>
      </c>
      <c r="W1390">
        <v>0</v>
      </c>
      <c r="X1390" t="s">
        <v>38</v>
      </c>
      <c r="Y1390">
        <v>1</v>
      </c>
    </row>
    <row r="1391" spans="2:25" x14ac:dyDescent="0.2">
      <c r="B1391">
        <v>1763</v>
      </c>
      <c r="C1391">
        <v>1989</v>
      </c>
      <c r="D1391" t="s">
        <v>23</v>
      </c>
      <c r="E1391" t="s">
        <v>36</v>
      </c>
      <c r="F1391" t="s">
        <v>1627</v>
      </c>
      <c r="H1391">
        <v>0</v>
      </c>
      <c r="I1391">
        <v>0</v>
      </c>
      <c r="J1391" s="60" t="s">
        <v>138</v>
      </c>
      <c r="K1391">
        <v>62</v>
      </c>
      <c r="L1391">
        <v>1259</v>
      </c>
      <c r="M1391">
        <v>172</v>
      </c>
      <c r="N1391">
        <v>815</v>
      </c>
      <c r="O1391">
        <v>97</v>
      </c>
      <c r="P1391">
        <v>148</v>
      </c>
      <c r="Q1391">
        <v>33</v>
      </c>
      <c r="R1391">
        <v>1</v>
      </c>
      <c r="S1391">
        <v>7</v>
      </c>
      <c r="T1391">
        <v>10</v>
      </c>
      <c r="U1391">
        <v>4</v>
      </c>
      <c r="V1391">
        <v>1</v>
      </c>
      <c r="W1391">
        <v>0</v>
      </c>
      <c r="X1391" t="s">
        <v>31</v>
      </c>
      <c r="Y1391">
        <v>3</v>
      </c>
    </row>
    <row r="1392" spans="2:25" x14ac:dyDescent="0.2">
      <c r="B1392">
        <v>4697</v>
      </c>
      <c r="C1392">
        <v>1950</v>
      </c>
      <c r="D1392" t="s">
        <v>53</v>
      </c>
      <c r="E1392" t="s">
        <v>24</v>
      </c>
      <c r="F1392" t="s">
        <v>1628</v>
      </c>
      <c r="H1392">
        <v>0</v>
      </c>
      <c r="I1392">
        <v>0</v>
      </c>
      <c r="J1392" s="60" t="s">
        <v>563</v>
      </c>
      <c r="K1392">
        <v>62</v>
      </c>
      <c r="L1392">
        <v>248</v>
      </c>
      <c r="M1392">
        <v>3</v>
      </c>
      <c r="N1392">
        <v>81</v>
      </c>
      <c r="O1392">
        <v>4</v>
      </c>
      <c r="P1392">
        <v>3</v>
      </c>
      <c r="Q1392">
        <v>51</v>
      </c>
      <c r="R1392">
        <v>3</v>
      </c>
      <c r="S1392">
        <v>7</v>
      </c>
      <c r="T1392">
        <v>5</v>
      </c>
      <c r="U1392">
        <v>8</v>
      </c>
      <c r="V1392">
        <v>0</v>
      </c>
      <c r="W1392">
        <v>0</v>
      </c>
      <c r="X1392" t="s">
        <v>67</v>
      </c>
      <c r="Y1392">
        <v>0</v>
      </c>
    </row>
    <row r="1393" spans="2:25" x14ac:dyDescent="0.2">
      <c r="B1393">
        <v>182</v>
      </c>
      <c r="C1393">
        <v>1947</v>
      </c>
      <c r="D1393" t="s">
        <v>40</v>
      </c>
      <c r="E1393" t="s">
        <v>36</v>
      </c>
      <c r="F1393" t="s">
        <v>1629</v>
      </c>
      <c r="H1393">
        <v>0</v>
      </c>
      <c r="I1393">
        <v>1</v>
      </c>
      <c r="J1393" s="61">
        <v>41583</v>
      </c>
      <c r="K1393">
        <v>62</v>
      </c>
      <c r="L1393">
        <v>284</v>
      </c>
      <c r="M1393">
        <v>0</v>
      </c>
      <c r="N1393">
        <v>55</v>
      </c>
      <c r="O1393">
        <v>0</v>
      </c>
      <c r="P1393">
        <v>6</v>
      </c>
      <c r="Q1393">
        <v>52</v>
      </c>
      <c r="R1393">
        <v>4</v>
      </c>
      <c r="S1393">
        <v>6</v>
      </c>
      <c r="T1393">
        <v>5</v>
      </c>
      <c r="U1393">
        <v>8</v>
      </c>
      <c r="V1393">
        <v>0</v>
      </c>
      <c r="W1393">
        <v>0</v>
      </c>
      <c r="X1393" t="s">
        <v>27</v>
      </c>
      <c r="Y1393">
        <v>0</v>
      </c>
    </row>
    <row r="1394" spans="2:25" x14ac:dyDescent="0.2">
      <c r="B1394">
        <v>1165</v>
      </c>
      <c r="C1394">
        <v>1959</v>
      </c>
      <c r="D1394" t="s">
        <v>40</v>
      </c>
      <c r="E1394" t="s">
        <v>28</v>
      </c>
      <c r="F1394" t="s">
        <v>1630</v>
      </c>
      <c r="H1394">
        <v>1</v>
      </c>
      <c r="I1394">
        <v>1</v>
      </c>
      <c r="J1394" s="61">
        <v>41310</v>
      </c>
      <c r="K1394">
        <v>62</v>
      </c>
      <c r="L1394">
        <v>239</v>
      </c>
      <c r="M1394">
        <v>13</v>
      </c>
      <c r="N1394">
        <v>143</v>
      </c>
      <c r="O1394">
        <v>45</v>
      </c>
      <c r="P1394">
        <v>4</v>
      </c>
      <c r="Q1394">
        <v>52</v>
      </c>
      <c r="R1394">
        <v>9</v>
      </c>
      <c r="S1394">
        <v>6</v>
      </c>
      <c r="T1394">
        <v>7</v>
      </c>
      <c r="U1394">
        <v>6</v>
      </c>
      <c r="V1394">
        <v>0</v>
      </c>
      <c r="W1394">
        <v>0</v>
      </c>
      <c r="X1394" t="s">
        <v>67</v>
      </c>
      <c r="Y1394">
        <v>0</v>
      </c>
    </row>
    <row r="1395" spans="2:25" x14ac:dyDescent="0.2">
      <c r="B1395">
        <v>5386</v>
      </c>
      <c r="C1395">
        <v>1954</v>
      </c>
      <c r="D1395" t="s">
        <v>23</v>
      </c>
      <c r="E1395" t="s">
        <v>36</v>
      </c>
      <c r="F1395" t="s">
        <v>1631</v>
      </c>
      <c r="H1395">
        <v>0</v>
      </c>
      <c r="I1395">
        <v>0</v>
      </c>
      <c r="J1395" s="61">
        <v>41367</v>
      </c>
      <c r="K1395">
        <v>62</v>
      </c>
      <c r="L1395">
        <v>1111</v>
      </c>
      <c r="M1395">
        <v>24</v>
      </c>
      <c r="N1395">
        <v>790</v>
      </c>
      <c r="O1395">
        <v>160</v>
      </c>
      <c r="P1395">
        <v>45</v>
      </c>
      <c r="Q1395">
        <v>172</v>
      </c>
      <c r="R1395">
        <v>0</v>
      </c>
      <c r="S1395">
        <v>5</v>
      </c>
      <c r="T1395">
        <v>5</v>
      </c>
      <c r="U1395">
        <v>2</v>
      </c>
      <c r="V1395">
        <v>1</v>
      </c>
      <c r="W1395">
        <v>0</v>
      </c>
      <c r="X1395" t="s">
        <v>67</v>
      </c>
      <c r="Y1395">
        <v>3</v>
      </c>
    </row>
    <row r="1396" spans="2:25" x14ac:dyDescent="0.2">
      <c r="B1396">
        <v>6024</v>
      </c>
      <c r="C1396">
        <v>1954</v>
      </c>
      <c r="D1396" t="s">
        <v>23</v>
      </c>
      <c r="E1396" t="s">
        <v>36</v>
      </c>
      <c r="F1396" t="s">
        <v>1631</v>
      </c>
      <c r="H1396">
        <v>0</v>
      </c>
      <c r="I1396">
        <v>0</v>
      </c>
      <c r="J1396" s="61">
        <v>41367</v>
      </c>
      <c r="K1396">
        <v>62</v>
      </c>
      <c r="L1396">
        <v>1111</v>
      </c>
      <c r="M1396">
        <v>24</v>
      </c>
      <c r="N1396">
        <v>790</v>
      </c>
      <c r="O1396">
        <v>160</v>
      </c>
      <c r="P1396">
        <v>45</v>
      </c>
      <c r="Q1396">
        <v>172</v>
      </c>
      <c r="R1396">
        <v>0</v>
      </c>
      <c r="S1396">
        <v>5</v>
      </c>
      <c r="T1396">
        <v>5</v>
      </c>
      <c r="U1396">
        <v>2</v>
      </c>
      <c r="V1396">
        <v>1</v>
      </c>
      <c r="W1396">
        <v>0</v>
      </c>
      <c r="X1396" t="s">
        <v>27</v>
      </c>
      <c r="Y1396">
        <v>3</v>
      </c>
    </row>
    <row r="1397" spans="2:25" x14ac:dyDescent="0.2">
      <c r="B1397">
        <v>2678</v>
      </c>
      <c r="C1397">
        <v>1991</v>
      </c>
      <c r="D1397" t="s">
        <v>23</v>
      </c>
      <c r="E1397" t="s">
        <v>28</v>
      </c>
      <c r="F1397" t="s">
        <v>1632</v>
      </c>
      <c r="H1397">
        <v>1</v>
      </c>
      <c r="I1397">
        <v>0</v>
      </c>
      <c r="J1397" s="60" t="s">
        <v>695</v>
      </c>
      <c r="K1397">
        <v>62</v>
      </c>
      <c r="L1397">
        <v>52</v>
      </c>
      <c r="M1397">
        <v>12</v>
      </c>
      <c r="N1397">
        <v>50</v>
      </c>
      <c r="O1397">
        <v>4</v>
      </c>
      <c r="P1397">
        <v>36</v>
      </c>
      <c r="Q1397">
        <v>55</v>
      </c>
      <c r="R1397">
        <v>3</v>
      </c>
      <c r="S1397">
        <v>5</v>
      </c>
      <c r="T1397">
        <v>3</v>
      </c>
      <c r="U1397">
        <v>9</v>
      </c>
      <c r="V1397">
        <v>0</v>
      </c>
      <c r="W1397">
        <v>0</v>
      </c>
      <c r="X1397" t="s">
        <v>38</v>
      </c>
      <c r="Y1397">
        <v>0</v>
      </c>
    </row>
    <row r="1398" spans="2:25" x14ac:dyDescent="0.2">
      <c r="B1398">
        <v>5790</v>
      </c>
      <c r="C1398">
        <v>1986</v>
      </c>
      <c r="D1398" t="s">
        <v>23</v>
      </c>
      <c r="E1398" t="s">
        <v>32</v>
      </c>
      <c r="F1398" t="s">
        <v>1633</v>
      </c>
      <c r="H1398">
        <v>1</v>
      </c>
      <c r="I1398">
        <v>0</v>
      </c>
      <c r="J1398" s="60" t="s">
        <v>1634</v>
      </c>
      <c r="K1398">
        <v>62</v>
      </c>
      <c r="L1398">
        <v>25</v>
      </c>
      <c r="M1398">
        <v>6</v>
      </c>
      <c r="N1398">
        <v>16</v>
      </c>
      <c r="O1398">
        <v>20</v>
      </c>
      <c r="P1398">
        <v>0</v>
      </c>
      <c r="Q1398">
        <v>5</v>
      </c>
      <c r="R1398">
        <v>2</v>
      </c>
      <c r="S1398">
        <v>2</v>
      </c>
      <c r="T1398">
        <v>3</v>
      </c>
      <c r="U1398">
        <v>8</v>
      </c>
      <c r="V1398">
        <v>0</v>
      </c>
      <c r="W1398">
        <v>0</v>
      </c>
      <c r="X1398" t="s">
        <v>27</v>
      </c>
      <c r="Y1398">
        <v>0</v>
      </c>
    </row>
    <row r="1399" spans="2:25" x14ac:dyDescent="0.2">
      <c r="B1399">
        <v>236</v>
      </c>
      <c r="C1399">
        <v>1952</v>
      </c>
      <c r="D1399" t="s">
        <v>23</v>
      </c>
      <c r="E1399" t="s">
        <v>32</v>
      </c>
      <c r="F1399" t="s">
        <v>1635</v>
      </c>
      <c r="H1399">
        <v>1</v>
      </c>
      <c r="I1399">
        <v>1</v>
      </c>
      <c r="J1399" s="60" t="s">
        <v>314</v>
      </c>
      <c r="K1399">
        <v>62</v>
      </c>
      <c r="L1399">
        <v>28</v>
      </c>
      <c r="M1399">
        <v>23</v>
      </c>
      <c r="N1399">
        <v>29</v>
      </c>
      <c r="O1399">
        <v>29</v>
      </c>
      <c r="P1399">
        <v>14</v>
      </c>
      <c r="Q1399">
        <v>47</v>
      </c>
      <c r="R1399">
        <v>3</v>
      </c>
      <c r="S1399">
        <v>2</v>
      </c>
      <c r="T1399">
        <v>4</v>
      </c>
      <c r="U1399">
        <v>6</v>
      </c>
      <c r="V1399">
        <v>0</v>
      </c>
      <c r="W1399">
        <v>0</v>
      </c>
      <c r="X1399" t="s">
        <v>31</v>
      </c>
      <c r="Y1399">
        <v>0</v>
      </c>
    </row>
    <row r="1400" spans="2:25" x14ac:dyDescent="0.2">
      <c r="B1400">
        <v>6001</v>
      </c>
      <c r="C1400">
        <v>1980</v>
      </c>
      <c r="D1400" t="s">
        <v>23</v>
      </c>
      <c r="E1400" t="s">
        <v>32</v>
      </c>
      <c r="F1400" t="s">
        <v>1636</v>
      </c>
      <c r="H1400">
        <v>0</v>
      </c>
      <c r="I1400">
        <v>1</v>
      </c>
      <c r="J1400" s="61">
        <v>41306</v>
      </c>
      <c r="K1400">
        <v>62</v>
      </c>
      <c r="L1400">
        <v>614</v>
      </c>
      <c r="M1400">
        <v>35</v>
      </c>
      <c r="N1400">
        <v>160</v>
      </c>
      <c r="O1400">
        <v>58</v>
      </c>
      <c r="P1400">
        <v>35</v>
      </c>
      <c r="Q1400">
        <v>35</v>
      </c>
      <c r="R1400">
        <v>2</v>
      </c>
      <c r="S1400">
        <v>5</v>
      </c>
      <c r="T1400">
        <v>10</v>
      </c>
      <c r="U1400">
        <v>5</v>
      </c>
      <c r="V1400">
        <v>0</v>
      </c>
      <c r="W1400">
        <v>0</v>
      </c>
      <c r="X1400" t="s">
        <v>27</v>
      </c>
      <c r="Y1400">
        <v>0</v>
      </c>
    </row>
    <row r="1401" spans="2:25" x14ac:dyDescent="0.2">
      <c r="B1401">
        <v>6250</v>
      </c>
      <c r="C1401">
        <v>1950</v>
      </c>
      <c r="D1401" t="s">
        <v>40</v>
      </c>
      <c r="E1401" t="s">
        <v>55</v>
      </c>
      <c r="F1401" t="s">
        <v>1637</v>
      </c>
      <c r="H1401">
        <v>0</v>
      </c>
      <c r="I1401">
        <v>1</v>
      </c>
      <c r="J1401" s="60" t="s">
        <v>1495</v>
      </c>
      <c r="K1401">
        <v>62</v>
      </c>
      <c r="L1401">
        <v>710</v>
      </c>
      <c r="M1401">
        <v>15</v>
      </c>
      <c r="N1401">
        <v>30</v>
      </c>
      <c r="O1401">
        <v>20</v>
      </c>
      <c r="P1401">
        <v>0</v>
      </c>
      <c r="Q1401">
        <v>0</v>
      </c>
      <c r="R1401">
        <v>3</v>
      </c>
      <c r="S1401">
        <v>11</v>
      </c>
      <c r="T1401">
        <v>8</v>
      </c>
      <c r="U1401">
        <v>8</v>
      </c>
      <c r="V1401">
        <v>1</v>
      </c>
      <c r="W1401">
        <v>0</v>
      </c>
      <c r="X1401" t="s">
        <v>27</v>
      </c>
      <c r="Y1401">
        <v>0</v>
      </c>
    </row>
    <row r="1402" spans="2:25" x14ac:dyDescent="0.2">
      <c r="B1402">
        <v>1168</v>
      </c>
      <c r="C1402">
        <v>1979</v>
      </c>
      <c r="D1402" t="s">
        <v>40</v>
      </c>
      <c r="E1402" t="s">
        <v>32</v>
      </c>
      <c r="F1402" t="s">
        <v>1638</v>
      </c>
      <c r="H1402">
        <v>0</v>
      </c>
      <c r="I1402">
        <v>0</v>
      </c>
      <c r="J1402" s="60" t="s">
        <v>243</v>
      </c>
      <c r="K1402">
        <v>62</v>
      </c>
      <c r="L1402">
        <v>322</v>
      </c>
      <c r="M1402">
        <v>53</v>
      </c>
      <c r="N1402">
        <v>899</v>
      </c>
      <c r="O1402">
        <v>34</v>
      </c>
      <c r="P1402">
        <v>40</v>
      </c>
      <c r="Q1402">
        <v>53</v>
      </c>
      <c r="R1402">
        <v>1</v>
      </c>
      <c r="S1402">
        <v>4</v>
      </c>
      <c r="T1402">
        <v>10</v>
      </c>
      <c r="U1402">
        <v>2</v>
      </c>
      <c r="V1402">
        <v>0</v>
      </c>
      <c r="W1402">
        <v>0</v>
      </c>
      <c r="X1402" t="s">
        <v>27</v>
      </c>
      <c r="Y1402">
        <v>0</v>
      </c>
    </row>
    <row r="1403" spans="2:25" x14ac:dyDescent="0.2">
      <c r="B1403">
        <v>10749</v>
      </c>
      <c r="C1403">
        <v>1992</v>
      </c>
      <c r="D1403" t="s">
        <v>23</v>
      </c>
      <c r="E1403" t="s">
        <v>28</v>
      </c>
      <c r="F1403" t="s">
        <v>1639</v>
      </c>
      <c r="H1403">
        <v>0</v>
      </c>
      <c r="I1403">
        <v>0</v>
      </c>
      <c r="J1403" s="60" t="s">
        <v>521</v>
      </c>
      <c r="K1403">
        <v>62</v>
      </c>
      <c r="L1403">
        <v>73</v>
      </c>
      <c r="M1403">
        <v>18</v>
      </c>
      <c r="N1403">
        <v>66</v>
      </c>
      <c r="O1403">
        <v>7</v>
      </c>
      <c r="P1403">
        <v>12</v>
      </c>
      <c r="Q1403">
        <v>2</v>
      </c>
      <c r="R1403">
        <v>15</v>
      </c>
      <c r="S1403">
        <v>0</v>
      </c>
      <c r="T1403">
        <v>0</v>
      </c>
      <c r="U1403">
        <v>19</v>
      </c>
      <c r="V1403">
        <v>0</v>
      </c>
      <c r="W1403">
        <v>0</v>
      </c>
      <c r="X1403" t="s">
        <v>27</v>
      </c>
      <c r="Y1403">
        <v>0</v>
      </c>
    </row>
    <row r="1404" spans="2:25" x14ac:dyDescent="0.2">
      <c r="B1404">
        <v>2926</v>
      </c>
      <c r="C1404">
        <v>1953</v>
      </c>
      <c r="D1404" t="s">
        <v>53</v>
      </c>
      <c r="E1404" t="s">
        <v>36</v>
      </c>
      <c r="F1404" t="s">
        <v>1640</v>
      </c>
      <c r="H1404">
        <v>0</v>
      </c>
      <c r="I1404">
        <v>1</v>
      </c>
      <c r="J1404" s="60" t="s">
        <v>1641</v>
      </c>
      <c r="K1404">
        <v>62</v>
      </c>
      <c r="L1404">
        <v>1241</v>
      </c>
      <c r="M1404">
        <v>0</v>
      </c>
      <c r="N1404">
        <v>80</v>
      </c>
      <c r="O1404">
        <v>0</v>
      </c>
      <c r="P1404">
        <v>13</v>
      </c>
      <c r="Q1404">
        <v>40</v>
      </c>
      <c r="R1404">
        <v>3</v>
      </c>
      <c r="S1404">
        <v>3</v>
      </c>
      <c r="T1404">
        <v>11</v>
      </c>
      <c r="U1404">
        <v>8</v>
      </c>
      <c r="V1404">
        <v>0</v>
      </c>
      <c r="W1404">
        <v>0</v>
      </c>
      <c r="X1404" t="s">
        <v>67</v>
      </c>
      <c r="Y1404">
        <v>2</v>
      </c>
    </row>
    <row r="1405" spans="2:25" x14ac:dyDescent="0.2">
      <c r="B1405">
        <v>716</v>
      </c>
      <c r="C1405">
        <v>1950</v>
      </c>
      <c r="D1405" t="s">
        <v>40</v>
      </c>
      <c r="E1405" t="s">
        <v>36</v>
      </c>
      <c r="F1405" t="s">
        <v>1642</v>
      </c>
      <c r="H1405">
        <v>0</v>
      </c>
      <c r="I1405">
        <v>1</v>
      </c>
      <c r="J1405" s="60" t="s">
        <v>785</v>
      </c>
      <c r="K1405">
        <v>63</v>
      </c>
      <c r="L1405">
        <v>529</v>
      </c>
      <c r="M1405">
        <v>0</v>
      </c>
      <c r="N1405">
        <v>356</v>
      </c>
      <c r="O1405">
        <v>63</v>
      </c>
      <c r="P1405">
        <v>28</v>
      </c>
      <c r="Q1405">
        <v>0</v>
      </c>
      <c r="R1405">
        <v>3</v>
      </c>
      <c r="S1405">
        <v>6</v>
      </c>
      <c r="T1405">
        <v>11</v>
      </c>
      <c r="U1405">
        <v>3</v>
      </c>
      <c r="V1405">
        <v>0</v>
      </c>
      <c r="W1405">
        <v>0</v>
      </c>
      <c r="X1405" t="s">
        <v>27</v>
      </c>
      <c r="Y1405">
        <v>0</v>
      </c>
    </row>
    <row r="1406" spans="2:25" x14ac:dyDescent="0.2">
      <c r="B1406">
        <v>6544</v>
      </c>
      <c r="C1406">
        <v>1950</v>
      </c>
      <c r="D1406" t="s">
        <v>40</v>
      </c>
      <c r="E1406" t="s">
        <v>36</v>
      </c>
      <c r="F1406" t="s">
        <v>1642</v>
      </c>
      <c r="H1406">
        <v>0</v>
      </c>
      <c r="I1406">
        <v>1</v>
      </c>
      <c r="J1406" s="60" t="s">
        <v>785</v>
      </c>
      <c r="K1406">
        <v>63</v>
      </c>
      <c r="L1406">
        <v>529</v>
      </c>
      <c r="M1406">
        <v>0</v>
      </c>
      <c r="N1406">
        <v>356</v>
      </c>
      <c r="O1406">
        <v>63</v>
      </c>
      <c r="P1406">
        <v>28</v>
      </c>
      <c r="Q1406">
        <v>0</v>
      </c>
      <c r="R1406">
        <v>3</v>
      </c>
      <c r="S1406">
        <v>6</v>
      </c>
      <c r="T1406">
        <v>11</v>
      </c>
      <c r="U1406">
        <v>3</v>
      </c>
      <c r="V1406">
        <v>0</v>
      </c>
      <c r="W1406">
        <v>0</v>
      </c>
      <c r="X1406" t="s">
        <v>46</v>
      </c>
      <c r="Y1406">
        <v>0</v>
      </c>
    </row>
    <row r="1407" spans="2:25" x14ac:dyDescent="0.2">
      <c r="B1407">
        <v>4298</v>
      </c>
      <c r="C1407">
        <v>1974</v>
      </c>
      <c r="D1407" t="s">
        <v>40</v>
      </c>
      <c r="E1407" t="s">
        <v>36</v>
      </c>
      <c r="F1407" t="s">
        <v>1643</v>
      </c>
      <c r="H1407">
        <v>1</v>
      </c>
      <c r="I1407">
        <v>0</v>
      </c>
      <c r="J1407" s="60" t="s">
        <v>846</v>
      </c>
      <c r="K1407">
        <v>63</v>
      </c>
      <c r="L1407">
        <v>5</v>
      </c>
      <c r="M1407">
        <v>0</v>
      </c>
      <c r="N1407">
        <v>4</v>
      </c>
      <c r="O1407">
        <v>0</v>
      </c>
      <c r="P1407">
        <v>0</v>
      </c>
      <c r="Q1407">
        <v>1</v>
      </c>
      <c r="R1407">
        <v>1</v>
      </c>
      <c r="S1407">
        <v>1</v>
      </c>
      <c r="T1407">
        <v>2</v>
      </c>
      <c r="U1407">
        <v>8</v>
      </c>
      <c r="V1407">
        <v>0</v>
      </c>
      <c r="W1407">
        <v>0</v>
      </c>
      <c r="X1407" t="s">
        <v>27</v>
      </c>
      <c r="Y1407">
        <v>0</v>
      </c>
    </row>
    <row r="1408" spans="2:25" x14ac:dyDescent="0.2">
      <c r="B1408">
        <v>5823</v>
      </c>
      <c r="C1408">
        <v>1971</v>
      </c>
      <c r="D1408" t="s">
        <v>40</v>
      </c>
      <c r="E1408" t="s">
        <v>28</v>
      </c>
      <c r="F1408" t="s">
        <v>1644</v>
      </c>
      <c r="H1408">
        <v>0</v>
      </c>
      <c r="I1408">
        <v>1</v>
      </c>
      <c r="J1408" s="61">
        <v>41854</v>
      </c>
      <c r="K1408">
        <v>63</v>
      </c>
      <c r="L1408">
        <v>35</v>
      </c>
      <c r="M1408">
        <v>0</v>
      </c>
      <c r="N1408">
        <v>2</v>
      </c>
      <c r="O1408">
        <v>0</v>
      </c>
      <c r="P1408">
        <v>0</v>
      </c>
      <c r="Q1408">
        <v>2</v>
      </c>
      <c r="R1408">
        <v>2</v>
      </c>
      <c r="S1408">
        <v>1</v>
      </c>
      <c r="T1408">
        <v>4</v>
      </c>
      <c r="U1408">
        <v>5</v>
      </c>
      <c r="V1408">
        <v>0</v>
      </c>
      <c r="W1408">
        <v>0</v>
      </c>
      <c r="X1408" t="s">
        <v>50</v>
      </c>
      <c r="Y1408">
        <v>0</v>
      </c>
    </row>
    <row r="1409" spans="2:25" x14ac:dyDescent="0.2">
      <c r="B1409">
        <v>8375</v>
      </c>
      <c r="C1409">
        <v>1969</v>
      </c>
      <c r="D1409" t="s">
        <v>40</v>
      </c>
      <c r="E1409" t="s">
        <v>32</v>
      </c>
      <c r="F1409" t="s">
        <v>1645</v>
      </c>
      <c r="H1409">
        <v>0</v>
      </c>
      <c r="I1409">
        <v>1</v>
      </c>
      <c r="J1409" s="61">
        <v>41701</v>
      </c>
      <c r="K1409">
        <v>63</v>
      </c>
      <c r="L1409">
        <v>447</v>
      </c>
      <c r="M1409">
        <v>0</v>
      </c>
      <c r="N1409">
        <v>28</v>
      </c>
      <c r="O1409">
        <v>0</v>
      </c>
      <c r="P1409">
        <v>0</v>
      </c>
      <c r="Q1409">
        <v>43</v>
      </c>
      <c r="R1409">
        <v>3</v>
      </c>
      <c r="S1409">
        <v>8</v>
      </c>
      <c r="T1409">
        <v>6</v>
      </c>
      <c r="U1409">
        <v>7</v>
      </c>
      <c r="V1409">
        <v>0</v>
      </c>
      <c r="W1409">
        <v>0</v>
      </c>
      <c r="X1409" t="s">
        <v>38</v>
      </c>
      <c r="Y1409">
        <v>0</v>
      </c>
    </row>
    <row r="1410" spans="2:25" x14ac:dyDescent="0.2">
      <c r="B1410">
        <v>5723</v>
      </c>
      <c r="C1410">
        <v>1977</v>
      </c>
      <c r="D1410" t="s">
        <v>40</v>
      </c>
      <c r="E1410" t="s">
        <v>36</v>
      </c>
      <c r="F1410" t="s">
        <v>1646</v>
      </c>
      <c r="H1410">
        <v>0</v>
      </c>
      <c r="I1410">
        <v>1</v>
      </c>
      <c r="J1410" s="61">
        <v>41944</v>
      </c>
      <c r="K1410">
        <v>63</v>
      </c>
      <c r="L1410">
        <v>81</v>
      </c>
      <c r="M1410">
        <v>1</v>
      </c>
      <c r="N1410">
        <v>31</v>
      </c>
      <c r="O1410">
        <v>2</v>
      </c>
      <c r="P1410">
        <v>1</v>
      </c>
      <c r="Q1410">
        <v>0</v>
      </c>
      <c r="R1410">
        <v>1</v>
      </c>
      <c r="S1410">
        <v>1</v>
      </c>
      <c r="T1410">
        <v>5</v>
      </c>
      <c r="U1410">
        <v>2</v>
      </c>
      <c r="V1410">
        <v>0</v>
      </c>
      <c r="W1410">
        <v>0</v>
      </c>
      <c r="X1410" t="s">
        <v>27</v>
      </c>
      <c r="Y1410">
        <v>0</v>
      </c>
    </row>
    <row r="1411" spans="2:25" x14ac:dyDescent="0.2">
      <c r="B1411">
        <v>5763</v>
      </c>
      <c r="C1411">
        <v>1973</v>
      </c>
      <c r="D1411" t="s">
        <v>53</v>
      </c>
      <c r="E1411" t="s">
        <v>36</v>
      </c>
      <c r="F1411" t="s">
        <v>1647</v>
      </c>
      <c r="H1411">
        <v>1</v>
      </c>
      <c r="I1411">
        <v>0</v>
      </c>
      <c r="J1411" s="61">
        <v>41558</v>
      </c>
      <c r="K1411">
        <v>63</v>
      </c>
      <c r="L1411">
        <v>123</v>
      </c>
      <c r="M1411">
        <v>17</v>
      </c>
      <c r="N1411">
        <v>171</v>
      </c>
      <c r="O1411">
        <v>39</v>
      </c>
      <c r="P1411">
        <v>0</v>
      </c>
      <c r="Q1411">
        <v>30</v>
      </c>
      <c r="R1411">
        <v>5</v>
      </c>
      <c r="S1411">
        <v>6</v>
      </c>
      <c r="T1411">
        <v>5</v>
      </c>
      <c r="U1411">
        <v>6</v>
      </c>
      <c r="V1411">
        <v>0</v>
      </c>
      <c r="W1411">
        <v>0</v>
      </c>
      <c r="X1411" t="s">
        <v>31</v>
      </c>
      <c r="Y1411">
        <v>0</v>
      </c>
    </row>
    <row r="1412" spans="2:25" x14ac:dyDescent="0.2">
      <c r="B1412">
        <v>8727</v>
      </c>
      <c r="C1412">
        <v>1979</v>
      </c>
      <c r="D1412" t="s">
        <v>23</v>
      </c>
      <c r="E1412" t="s">
        <v>24</v>
      </c>
      <c r="F1412" t="s">
        <v>1648</v>
      </c>
      <c r="H1412">
        <v>0</v>
      </c>
      <c r="I1412">
        <v>1</v>
      </c>
      <c r="J1412" s="60" t="s">
        <v>1649</v>
      </c>
      <c r="K1412">
        <v>63</v>
      </c>
      <c r="L1412">
        <v>587</v>
      </c>
      <c r="M1412">
        <v>43</v>
      </c>
      <c r="N1412">
        <v>337</v>
      </c>
      <c r="O1412">
        <v>42</v>
      </c>
      <c r="P1412">
        <v>87</v>
      </c>
      <c r="Q1412">
        <v>54</v>
      </c>
      <c r="R1412">
        <v>3</v>
      </c>
      <c r="S1412">
        <v>11</v>
      </c>
      <c r="T1412">
        <v>9</v>
      </c>
      <c r="U1412">
        <v>6</v>
      </c>
      <c r="V1412">
        <v>0</v>
      </c>
      <c r="W1412">
        <v>0</v>
      </c>
      <c r="X1412" t="s">
        <v>67</v>
      </c>
      <c r="Y1412">
        <v>0</v>
      </c>
    </row>
    <row r="1413" spans="2:25" x14ac:dyDescent="0.2">
      <c r="B1413">
        <v>3056</v>
      </c>
      <c r="C1413">
        <v>1979</v>
      </c>
      <c r="D1413" t="s">
        <v>23</v>
      </c>
      <c r="E1413" t="s">
        <v>24</v>
      </c>
      <c r="F1413" t="s">
        <v>1648</v>
      </c>
      <c r="H1413">
        <v>0</v>
      </c>
      <c r="I1413">
        <v>1</v>
      </c>
      <c r="J1413" s="60" t="s">
        <v>1649</v>
      </c>
      <c r="K1413">
        <v>63</v>
      </c>
      <c r="L1413">
        <v>587</v>
      </c>
      <c r="M1413">
        <v>43</v>
      </c>
      <c r="N1413">
        <v>337</v>
      </c>
      <c r="O1413">
        <v>42</v>
      </c>
      <c r="P1413">
        <v>87</v>
      </c>
      <c r="Q1413">
        <v>54</v>
      </c>
      <c r="R1413">
        <v>3</v>
      </c>
      <c r="S1413">
        <v>11</v>
      </c>
      <c r="T1413">
        <v>9</v>
      </c>
      <c r="U1413">
        <v>6</v>
      </c>
      <c r="V1413">
        <v>0</v>
      </c>
      <c r="W1413">
        <v>0</v>
      </c>
      <c r="X1413" t="s">
        <v>67</v>
      </c>
      <c r="Y1413">
        <v>0</v>
      </c>
    </row>
    <row r="1414" spans="2:25" x14ac:dyDescent="0.2">
      <c r="B1414">
        <v>8442</v>
      </c>
      <c r="C1414">
        <v>1986</v>
      </c>
      <c r="D1414" t="s">
        <v>53</v>
      </c>
      <c r="E1414" t="s">
        <v>32</v>
      </c>
      <c r="F1414" t="s">
        <v>1650</v>
      </c>
      <c r="H1414">
        <v>2</v>
      </c>
      <c r="I1414">
        <v>0</v>
      </c>
      <c r="J1414" s="61">
        <v>41373</v>
      </c>
      <c r="K1414">
        <v>63</v>
      </c>
      <c r="L1414">
        <v>9</v>
      </c>
      <c r="M1414">
        <v>0</v>
      </c>
      <c r="N1414">
        <v>7</v>
      </c>
      <c r="O1414">
        <v>3</v>
      </c>
      <c r="P1414">
        <v>4</v>
      </c>
      <c r="Q1414">
        <v>7</v>
      </c>
      <c r="R1414">
        <v>2</v>
      </c>
      <c r="S1414">
        <v>1</v>
      </c>
      <c r="T1414">
        <v>3</v>
      </c>
      <c r="U1414">
        <v>7</v>
      </c>
      <c r="V1414">
        <v>0</v>
      </c>
      <c r="W1414">
        <v>0</v>
      </c>
      <c r="X1414" t="s">
        <v>31</v>
      </c>
      <c r="Y1414">
        <v>0</v>
      </c>
    </row>
    <row r="1415" spans="2:25" x14ac:dyDescent="0.2">
      <c r="B1415">
        <v>3712</v>
      </c>
      <c r="C1415">
        <v>1960</v>
      </c>
      <c r="D1415" t="s">
        <v>23</v>
      </c>
      <c r="E1415" t="s">
        <v>24</v>
      </c>
      <c r="F1415" t="s">
        <v>1651</v>
      </c>
      <c r="H1415">
        <v>0</v>
      </c>
      <c r="I1415">
        <v>0</v>
      </c>
      <c r="J1415" s="60" t="s">
        <v>911</v>
      </c>
      <c r="K1415">
        <v>63</v>
      </c>
      <c r="L1415">
        <v>212</v>
      </c>
      <c r="M1415">
        <v>5</v>
      </c>
      <c r="N1415">
        <v>33</v>
      </c>
      <c r="O1415">
        <v>7</v>
      </c>
      <c r="P1415">
        <v>0</v>
      </c>
      <c r="Q1415">
        <v>2</v>
      </c>
      <c r="R1415">
        <v>1</v>
      </c>
      <c r="S1415">
        <v>3</v>
      </c>
      <c r="T1415">
        <v>6</v>
      </c>
      <c r="U1415">
        <v>4</v>
      </c>
      <c r="V1415">
        <v>0</v>
      </c>
      <c r="W1415">
        <v>0</v>
      </c>
      <c r="X1415" t="s">
        <v>50</v>
      </c>
      <c r="Y1415">
        <v>1</v>
      </c>
    </row>
    <row r="1416" spans="2:25" x14ac:dyDescent="0.2">
      <c r="B1416">
        <v>10722</v>
      </c>
      <c r="C1416">
        <v>1974</v>
      </c>
      <c r="D1416" t="s">
        <v>23</v>
      </c>
      <c r="E1416" t="s">
        <v>36</v>
      </c>
      <c r="F1416" t="s">
        <v>1652</v>
      </c>
      <c r="H1416">
        <v>0</v>
      </c>
      <c r="I1416">
        <v>1</v>
      </c>
      <c r="J1416" s="60" t="s">
        <v>793</v>
      </c>
      <c r="K1416">
        <v>63</v>
      </c>
      <c r="L1416">
        <v>293</v>
      </c>
      <c r="M1416">
        <v>8</v>
      </c>
      <c r="N1416">
        <v>124</v>
      </c>
      <c r="O1416">
        <v>11</v>
      </c>
      <c r="P1416">
        <v>4</v>
      </c>
      <c r="Q1416">
        <v>106</v>
      </c>
      <c r="R1416">
        <v>2</v>
      </c>
      <c r="S1416">
        <v>6</v>
      </c>
      <c r="T1416">
        <v>3</v>
      </c>
      <c r="U1416">
        <v>6</v>
      </c>
      <c r="V1416">
        <v>0</v>
      </c>
      <c r="W1416">
        <v>0</v>
      </c>
      <c r="X1416" t="s">
        <v>50</v>
      </c>
      <c r="Y1416">
        <v>1</v>
      </c>
    </row>
    <row r="1417" spans="2:25" x14ac:dyDescent="0.2">
      <c r="B1417">
        <v>2406</v>
      </c>
      <c r="C1417">
        <v>1950</v>
      </c>
      <c r="D1417" t="s">
        <v>23</v>
      </c>
      <c r="E1417" t="s">
        <v>36</v>
      </c>
      <c r="F1417" t="s">
        <v>1653</v>
      </c>
      <c r="H1417">
        <v>0</v>
      </c>
      <c r="I1417">
        <v>1</v>
      </c>
      <c r="J1417" s="61">
        <v>41402</v>
      </c>
      <c r="K1417">
        <v>63</v>
      </c>
      <c r="L1417">
        <v>376</v>
      </c>
      <c r="M1417">
        <v>4</v>
      </c>
      <c r="N1417">
        <v>94</v>
      </c>
      <c r="O1417">
        <v>12</v>
      </c>
      <c r="P1417">
        <v>9</v>
      </c>
      <c r="Q1417">
        <v>24</v>
      </c>
      <c r="R1417">
        <v>3</v>
      </c>
      <c r="S1417">
        <v>6</v>
      </c>
      <c r="T1417">
        <v>8</v>
      </c>
      <c r="U1417">
        <v>5</v>
      </c>
      <c r="V1417">
        <v>0</v>
      </c>
      <c r="W1417">
        <v>0</v>
      </c>
      <c r="X1417" t="s">
        <v>38</v>
      </c>
      <c r="Y1417">
        <v>0</v>
      </c>
    </row>
    <row r="1418" spans="2:25" x14ac:dyDescent="0.2">
      <c r="B1418">
        <v>7313</v>
      </c>
      <c r="C1418">
        <v>1950</v>
      </c>
      <c r="D1418" t="s">
        <v>43</v>
      </c>
      <c r="E1418" t="s">
        <v>55</v>
      </c>
      <c r="F1418" t="s">
        <v>1654</v>
      </c>
      <c r="H1418">
        <v>0</v>
      </c>
      <c r="I1418">
        <v>0</v>
      </c>
      <c r="J1418" s="61">
        <v>41339</v>
      </c>
      <c r="K1418">
        <v>63</v>
      </c>
      <c r="L1418">
        <v>570</v>
      </c>
      <c r="M1418">
        <v>73</v>
      </c>
      <c r="N1418">
        <v>614</v>
      </c>
      <c r="O1418">
        <v>133</v>
      </c>
      <c r="P1418">
        <v>102</v>
      </c>
      <c r="Q1418">
        <v>73</v>
      </c>
      <c r="R1418">
        <v>1</v>
      </c>
      <c r="S1418">
        <v>6</v>
      </c>
      <c r="T1418">
        <v>11</v>
      </c>
      <c r="U1418">
        <v>3</v>
      </c>
      <c r="V1418">
        <v>0</v>
      </c>
      <c r="W1418">
        <v>0</v>
      </c>
      <c r="X1418" t="s">
        <v>31</v>
      </c>
      <c r="Y1418">
        <v>1</v>
      </c>
    </row>
    <row r="1419" spans="2:25" x14ac:dyDescent="0.2">
      <c r="B1419">
        <v>2656</v>
      </c>
      <c r="C1419">
        <v>1972</v>
      </c>
      <c r="D1419" t="s">
        <v>23</v>
      </c>
      <c r="E1419" t="s">
        <v>24</v>
      </c>
      <c r="F1419" t="s">
        <v>1655</v>
      </c>
      <c r="H1419">
        <v>1</v>
      </c>
      <c r="I1419">
        <v>1</v>
      </c>
      <c r="J1419" s="60" t="s">
        <v>829</v>
      </c>
      <c r="K1419">
        <v>63</v>
      </c>
      <c r="L1419">
        <v>23</v>
      </c>
      <c r="M1419">
        <v>1</v>
      </c>
      <c r="N1419">
        <v>7</v>
      </c>
      <c r="O1419">
        <v>0</v>
      </c>
      <c r="P1419">
        <v>4</v>
      </c>
      <c r="Q1419">
        <v>24</v>
      </c>
      <c r="R1419">
        <v>1</v>
      </c>
      <c r="S1419">
        <v>1</v>
      </c>
      <c r="T1419">
        <v>2</v>
      </c>
      <c r="U1419">
        <v>7</v>
      </c>
      <c r="V1419">
        <v>0</v>
      </c>
      <c r="W1419">
        <v>0</v>
      </c>
      <c r="X1419" t="s">
        <v>31</v>
      </c>
      <c r="Y1419">
        <v>0</v>
      </c>
    </row>
    <row r="1420" spans="2:25" x14ac:dyDescent="0.2">
      <c r="B1420">
        <v>1993</v>
      </c>
      <c r="C1420">
        <v>1950</v>
      </c>
      <c r="D1420" t="s">
        <v>40</v>
      </c>
      <c r="E1420" t="s">
        <v>32</v>
      </c>
      <c r="F1420" t="s">
        <v>1656</v>
      </c>
      <c r="H1420">
        <v>0</v>
      </c>
      <c r="I1420">
        <v>1</v>
      </c>
      <c r="J1420" s="60" t="s">
        <v>1657</v>
      </c>
      <c r="K1420">
        <v>63</v>
      </c>
      <c r="L1420">
        <v>867</v>
      </c>
      <c r="M1420">
        <v>0</v>
      </c>
      <c r="N1420">
        <v>86</v>
      </c>
      <c r="O1420">
        <v>0</v>
      </c>
      <c r="P1420">
        <v>0</v>
      </c>
      <c r="Q1420">
        <v>19</v>
      </c>
      <c r="R1420">
        <v>3</v>
      </c>
      <c r="S1420">
        <v>2</v>
      </c>
      <c r="T1420">
        <v>9</v>
      </c>
      <c r="U1420">
        <v>8</v>
      </c>
      <c r="V1420">
        <v>0</v>
      </c>
      <c r="W1420">
        <v>0</v>
      </c>
      <c r="X1420" t="s">
        <v>35</v>
      </c>
      <c r="Y1420">
        <v>1</v>
      </c>
    </row>
    <row r="1421" spans="2:25" x14ac:dyDescent="0.2">
      <c r="B1421">
        <v>4136</v>
      </c>
      <c r="C1421">
        <v>1993</v>
      </c>
      <c r="D1421" t="s">
        <v>118</v>
      </c>
      <c r="E1421" t="s">
        <v>28</v>
      </c>
      <c r="F1421" t="s">
        <v>239</v>
      </c>
      <c r="H1421">
        <v>1</v>
      </c>
      <c r="I1421">
        <v>0</v>
      </c>
      <c r="J1421" s="61">
        <v>40980</v>
      </c>
      <c r="K1421">
        <v>63</v>
      </c>
      <c r="L1421">
        <v>10</v>
      </c>
      <c r="M1421">
        <v>17</v>
      </c>
      <c r="N1421">
        <v>18</v>
      </c>
      <c r="O1421">
        <v>8</v>
      </c>
      <c r="P1421">
        <v>26</v>
      </c>
      <c r="Q1421">
        <v>40</v>
      </c>
      <c r="R1421">
        <v>4</v>
      </c>
      <c r="S1421">
        <v>3</v>
      </c>
      <c r="T1421">
        <v>2</v>
      </c>
      <c r="U1421">
        <v>9</v>
      </c>
      <c r="V1421">
        <v>0</v>
      </c>
      <c r="W1421">
        <v>0</v>
      </c>
      <c r="X1421" t="s">
        <v>27</v>
      </c>
      <c r="Y1421">
        <v>0</v>
      </c>
    </row>
    <row r="1422" spans="2:25" x14ac:dyDescent="0.2">
      <c r="B1422">
        <v>2928</v>
      </c>
      <c r="C1422">
        <v>1976</v>
      </c>
      <c r="D1422" t="s">
        <v>40</v>
      </c>
      <c r="E1422" t="s">
        <v>28</v>
      </c>
      <c r="F1422" t="s">
        <v>1658</v>
      </c>
      <c r="H1422">
        <v>0</v>
      </c>
      <c r="I1422">
        <v>1</v>
      </c>
      <c r="J1422" s="61">
        <v>40920</v>
      </c>
      <c r="K1422">
        <v>63</v>
      </c>
      <c r="L1422">
        <v>789</v>
      </c>
      <c r="M1422">
        <v>0</v>
      </c>
      <c r="N1422">
        <v>142</v>
      </c>
      <c r="O1422">
        <v>12</v>
      </c>
      <c r="P1422">
        <v>9</v>
      </c>
      <c r="Q1422">
        <v>38</v>
      </c>
      <c r="R1422">
        <v>2</v>
      </c>
      <c r="S1422">
        <v>2</v>
      </c>
      <c r="T1422">
        <v>8</v>
      </c>
      <c r="U1422">
        <v>8</v>
      </c>
      <c r="V1422">
        <v>0</v>
      </c>
      <c r="W1422">
        <v>0</v>
      </c>
      <c r="X1422" t="s">
        <v>27</v>
      </c>
      <c r="Y1422">
        <v>0</v>
      </c>
    </row>
    <row r="1423" spans="2:25" x14ac:dyDescent="0.2">
      <c r="B1423">
        <v>2920</v>
      </c>
      <c r="C1423">
        <v>1976</v>
      </c>
      <c r="D1423" t="s">
        <v>40</v>
      </c>
      <c r="E1423" t="s">
        <v>28</v>
      </c>
      <c r="F1423" t="s">
        <v>1658</v>
      </c>
      <c r="H1423">
        <v>0</v>
      </c>
      <c r="I1423">
        <v>1</v>
      </c>
      <c r="J1423" s="61">
        <v>40920</v>
      </c>
      <c r="K1423">
        <v>63</v>
      </c>
      <c r="L1423">
        <v>789</v>
      </c>
      <c r="M1423">
        <v>0</v>
      </c>
      <c r="N1423">
        <v>142</v>
      </c>
      <c r="O1423">
        <v>12</v>
      </c>
      <c r="P1423">
        <v>9</v>
      </c>
      <c r="Q1423">
        <v>38</v>
      </c>
      <c r="R1423">
        <v>2</v>
      </c>
      <c r="S1423">
        <v>2</v>
      </c>
      <c r="T1423">
        <v>8</v>
      </c>
      <c r="U1423">
        <v>8</v>
      </c>
      <c r="V1423">
        <v>0</v>
      </c>
      <c r="W1423">
        <v>0</v>
      </c>
      <c r="X1423" t="s">
        <v>247</v>
      </c>
      <c r="Y1423">
        <v>0</v>
      </c>
    </row>
    <row r="1424" spans="2:25" x14ac:dyDescent="0.2">
      <c r="B1424">
        <v>6661</v>
      </c>
      <c r="C1424">
        <v>1975</v>
      </c>
      <c r="D1424" t="s">
        <v>23</v>
      </c>
      <c r="E1424" t="s">
        <v>32</v>
      </c>
      <c r="F1424" t="s">
        <v>1659</v>
      </c>
      <c r="H1424">
        <v>0</v>
      </c>
      <c r="I1424">
        <v>1</v>
      </c>
      <c r="J1424" s="61">
        <v>41251</v>
      </c>
      <c r="K1424">
        <v>63</v>
      </c>
      <c r="L1424">
        <v>757</v>
      </c>
      <c r="M1424">
        <v>80</v>
      </c>
      <c r="N1424">
        <v>217</v>
      </c>
      <c r="O1424">
        <v>29</v>
      </c>
      <c r="P1424">
        <v>80</v>
      </c>
      <c r="Q1424">
        <v>11</v>
      </c>
      <c r="R1424">
        <v>5</v>
      </c>
      <c r="S1424">
        <v>9</v>
      </c>
      <c r="T1424">
        <v>12</v>
      </c>
      <c r="U1424">
        <v>6</v>
      </c>
      <c r="V1424">
        <v>0</v>
      </c>
      <c r="W1424">
        <v>0</v>
      </c>
      <c r="X1424" t="s">
        <v>27</v>
      </c>
      <c r="Y1424">
        <v>0</v>
      </c>
    </row>
    <row r="1425" spans="2:25" x14ac:dyDescent="0.2">
      <c r="B1425">
        <v>5462</v>
      </c>
      <c r="C1425">
        <v>1975</v>
      </c>
      <c r="D1425" t="s">
        <v>23</v>
      </c>
      <c r="E1425" t="s">
        <v>32</v>
      </c>
      <c r="F1425" t="s">
        <v>1659</v>
      </c>
      <c r="H1425">
        <v>0</v>
      </c>
      <c r="I1425">
        <v>1</v>
      </c>
      <c r="J1425" s="61">
        <v>41251</v>
      </c>
      <c r="K1425">
        <v>63</v>
      </c>
      <c r="L1425">
        <v>757</v>
      </c>
      <c r="M1425">
        <v>80</v>
      </c>
      <c r="N1425">
        <v>217</v>
      </c>
      <c r="O1425">
        <v>29</v>
      </c>
      <c r="P1425">
        <v>80</v>
      </c>
      <c r="Q1425">
        <v>11</v>
      </c>
      <c r="R1425">
        <v>5</v>
      </c>
      <c r="S1425">
        <v>9</v>
      </c>
      <c r="T1425">
        <v>12</v>
      </c>
      <c r="U1425">
        <v>6</v>
      </c>
      <c r="V1425">
        <v>0</v>
      </c>
      <c r="W1425">
        <v>0</v>
      </c>
      <c r="X1425" t="s">
        <v>50</v>
      </c>
      <c r="Y1425">
        <v>0</v>
      </c>
    </row>
    <row r="1426" spans="2:25" x14ac:dyDescent="0.2">
      <c r="B1426">
        <v>10897</v>
      </c>
      <c r="C1426">
        <v>1975</v>
      </c>
      <c r="D1426" t="s">
        <v>23</v>
      </c>
      <c r="E1426" t="s">
        <v>32</v>
      </c>
      <c r="F1426" t="s">
        <v>1659</v>
      </c>
      <c r="H1426">
        <v>0</v>
      </c>
      <c r="I1426">
        <v>1</v>
      </c>
      <c r="J1426" s="61">
        <v>41251</v>
      </c>
      <c r="K1426">
        <v>63</v>
      </c>
      <c r="L1426">
        <v>757</v>
      </c>
      <c r="M1426">
        <v>80</v>
      </c>
      <c r="N1426">
        <v>217</v>
      </c>
      <c r="O1426">
        <v>29</v>
      </c>
      <c r="P1426">
        <v>80</v>
      </c>
      <c r="Q1426">
        <v>11</v>
      </c>
      <c r="R1426">
        <v>5</v>
      </c>
      <c r="S1426">
        <v>9</v>
      </c>
      <c r="T1426">
        <v>12</v>
      </c>
      <c r="U1426">
        <v>6</v>
      </c>
      <c r="V1426">
        <v>0</v>
      </c>
      <c r="W1426">
        <v>0</v>
      </c>
      <c r="X1426" t="s">
        <v>38</v>
      </c>
      <c r="Y1426">
        <v>0</v>
      </c>
    </row>
    <row r="1427" spans="2:25" x14ac:dyDescent="0.2">
      <c r="B1427">
        <v>10542</v>
      </c>
      <c r="C1427">
        <v>1969</v>
      </c>
      <c r="D1427" t="s">
        <v>40</v>
      </c>
      <c r="E1427" t="s">
        <v>32</v>
      </c>
      <c r="F1427" t="s">
        <v>1660</v>
      </c>
      <c r="H1427">
        <v>1</v>
      </c>
      <c r="I1427">
        <v>1</v>
      </c>
      <c r="J1427" s="61">
        <v>41037</v>
      </c>
      <c r="K1427">
        <v>63</v>
      </c>
      <c r="L1427">
        <v>29</v>
      </c>
      <c r="M1427">
        <v>4</v>
      </c>
      <c r="N1427">
        <v>34</v>
      </c>
      <c r="O1427">
        <v>2</v>
      </c>
      <c r="P1427">
        <v>4</v>
      </c>
      <c r="Q1427">
        <v>4</v>
      </c>
      <c r="R1427">
        <v>3</v>
      </c>
      <c r="S1427">
        <v>3</v>
      </c>
      <c r="T1427">
        <v>3</v>
      </c>
      <c r="U1427">
        <v>9</v>
      </c>
      <c r="V1427">
        <v>0</v>
      </c>
      <c r="W1427">
        <v>0</v>
      </c>
      <c r="X1427" t="s">
        <v>27</v>
      </c>
      <c r="Y1427">
        <v>0</v>
      </c>
    </row>
    <row r="1428" spans="2:25" x14ac:dyDescent="0.2">
      <c r="B1428">
        <v>5756</v>
      </c>
      <c r="C1428">
        <v>1984</v>
      </c>
      <c r="D1428" t="s">
        <v>23</v>
      </c>
      <c r="E1428" t="s">
        <v>36</v>
      </c>
      <c r="F1428" t="s">
        <v>1661</v>
      </c>
      <c r="H1428">
        <v>1</v>
      </c>
      <c r="I1428">
        <v>0</v>
      </c>
      <c r="J1428" s="61">
        <v>41702</v>
      </c>
      <c r="K1428">
        <v>64</v>
      </c>
      <c r="L1428">
        <v>46</v>
      </c>
      <c r="M1428">
        <v>0</v>
      </c>
      <c r="N1428">
        <v>7</v>
      </c>
      <c r="O1428">
        <v>0</v>
      </c>
      <c r="P1428">
        <v>0</v>
      </c>
      <c r="Q1428">
        <v>2</v>
      </c>
      <c r="R1428">
        <v>2</v>
      </c>
      <c r="S1428">
        <v>2</v>
      </c>
      <c r="T1428">
        <v>3</v>
      </c>
      <c r="U1428">
        <v>6</v>
      </c>
      <c r="V1428">
        <v>0</v>
      </c>
      <c r="W1428">
        <v>0</v>
      </c>
      <c r="X1428" t="s">
        <v>27</v>
      </c>
      <c r="Y1428">
        <v>0</v>
      </c>
    </row>
    <row r="1429" spans="2:25" x14ac:dyDescent="0.2">
      <c r="B1429">
        <v>3570</v>
      </c>
      <c r="C1429">
        <v>1970</v>
      </c>
      <c r="D1429" t="s">
        <v>40</v>
      </c>
      <c r="E1429" t="s">
        <v>36</v>
      </c>
      <c r="F1429" t="s">
        <v>1662</v>
      </c>
      <c r="H1429">
        <v>1</v>
      </c>
      <c r="I1429">
        <v>0</v>
      </c>
      <c r="J1429" s="60" t="s">
        <v>423</v>
      </c>
      <c r="K1429">
        <v>64</v>
      </c>
      <c r="L1429">
        <v>159</v>
      </c>
      <c r="M1429">
        <v>2</v>
      </c>
      <c r="N1429">
        <v>51</v>
      </c>
      <c r="O1429">
        <v>6</v>
      </c>
      <c r="P1429">
        <v>2</v>
      </c>
      <c r="Q1429">
        <v>24</v>
      </c>
      <c r="R1429">
        <v>3</v>
      </c>
      <c r="S1429">
        <v>4</v>
      </c>
      <c r="T1429">
        <v>5</v>
      </c>
      <c r="U1429">
        <v>5</v>
      </c>
      <c r="V1429">
        <v>0</v>
      </c>
      <c r="W1429">
        <v>0</v>
      </c>
      <c r="X1429" t="s">
        <v>67</v>
      </c>
      <c r="Y1429">
        <v>0</v>
      </c>
    </row>
    <row r="1430" spans="2:25" x14ac:dyDescent="0.2">
      <c r="B1430">
        <v>1072</v>
      </c>
      <c r="C1430">
        <v>1966</v>
      </c>
      <c r="D1430" t="s">
        <v>40</v>
      </c>
      <c r="E1430" t="s">
        <v>28</v>
      </c>
      <c r="F1430" t="s">
        <v>1663</v>
      </c>
      <c r="H1430">
        <v>0</v>
      </c>
      <c r="I1430">
        <v>1</v>
      </c>
      <c r="J1430" s="60" t="s">
        <v>1541</v>
      </c>
      <c r="K1430">
        <v>64</v>
      </c>
      <c r="L1430">
        <v>70</v>
      </c>
      <c r="M1430">
        <v>0</v>
      </c>
      <c r="N1430">
        <v>17</v>
      </c>
      <c r="O1430">
        <v>0</v>
      </c>
      <c r="P1430">
        <v>0</v>
      </c>
      <c r="Q1430">
        <v>6</v>
      </c>
      <c r="R1430">
        <v>2</v>
      </c>
      <c r="S1430">
        <v>2</v>
      </c>
      <c r="T1430">
        <v>3</v>
      </c>
      <c r="U1430">
        <v>6</v>
      </c>
      <c r="V1430">
        <v>0</v>
      </c>
      <c r="W1430">
        <v>0</v>
      </c>
      <c r="X1430" t="s">
        <v>31</v>
      </c>
      <c r="Y1430">
        <v>0</v>
      </c>
    </row>
    <row r="1431" spans="2:25" x14ac:dyDescent="0.2">
      <c r="B1431">
        <v>9606</v>
      </c>
      <c r="C1431">
        <v>1966</v>
      </c>
      <c r="D1431" t="s">
        <v>40</v>
      </c>
      <c r="E1431" t="s">
        <v>32</v>
      </c>
      <c r="F1431" t="s">
        <v>1664</v>
      </c>
      <c r="H1431">
        <v>0</v>
      </c>
      <c r="I1431">
        <v>0</v>
      </c>
      <c r="J1431" s="60" t="s">
        <v>1665</v>
      </c>
      <c r="K1431">
        <v>64</v>
      </c>
      <c r="L1431">
        <v>882</v>
      </c>
      <c r="M1431">
        <v>29</v>
      </c>
      <c r="N1431">
        <v>514</v>
      </c>
      <c r="O1431">
        <v>38</v>
      </c>
      <c r="P1431">
        <v>29</v>
      </c>
      <c r="Q1431">
        <v>44</v>
      </c>
      <c r="R1431">
        <v>1</v>
      </c>
      <c r="S1431">
        <v>4</v>
      </c>
      <c r="T1431">
        <v>6</v>
      </c>
      <c r="U1431">
        <v>3</v>
      </c>
      <c r="V1431">
        <v>1</v>
      </c>
      <c r="W1431">
        <v>0</v>
      </c>
      <c r="X1431" t="s">
        <v>27</v>
      </c>
      <c r="Y1431">
        <v>2</v>
      </c>
    </row>
    <row r="1432" spans="2:25" x14ac:dyDescent="0.2">
      <c r="B1432">
        <v>2730</v>
      </c>
      <c r="C1432">
        <v>1956</v>
      </c>
      <c r="D1432" t="s">
        <v>23</v>
      </c>
      <c r="E1432" t="s">
        <v>28</v>
      </c>
      <c r="F1432" t="s">
        <v>1666</v>
      </c>
      <c r="H1432">
        <v>0</v>
      </c>
      <c r="I1432">
        <v>0</v>
      </c>
      <c r="J1432" s="60" t="s">
        <v>233</v>
      </c>
      <c r="K1432">
        <v>64</v>
      </c>
      <c r="L1432">
        <v>536</v>
      </c>
      <c r="M1432">
        <v>11</v>
      </c>
      <c r="N1432">
        <v>387</v>
      </c>
      <c r="O1432">
        <v>149</v>
      </c>
      <c r="P1432">
        <v>91</v>
      </c>
      <c r="Q1432">
        <v>57</v>
      </c>
      <c r="R1432">
        <v>1</v>
      </c>
      <c r="S1432">
        <v>3</v>
      </c>
      <c r="T1432">
        <v>10</v>
      </c>
      <c r="U1432">
        <v>1</v>
      </c>
      <c r="V1432">
        <v>0</v>
      </c>
      <c r="W1432">
        <v>0</v>
      </c>
      <c r="X1432" t="s">
        <v>31</v>
      </c>
      <c r="Y1432">
        <v>0</v>
      </c>
    </row>
    <row r="1433" spans="2:25" x14ac:dyDescent="0.2">
      <c r="B1433">
        <v>2995</v>
      </c>
      <c r="C1433">
        <v>1958</v>
      </c>
      <c r="D1433" t="s">
        <v>53</v>
      </c>
      <c r="E1433" t="s">
        <v>36</v>
      </c>
      <c r="F1433" t="s">
        <v>1667</v>
      </c>
      <c r="H1433">
        <v>0</v>
      </c>
      <c r="I1433">
        <v>0</v>
      </c>
      <c r="J1433" s="60" t="s">
        <v>622</v>
      </c>
      <c r="K1433">
        <v>64</v>
      </c>
      <c r="L1433">
        <v>291</v>
      </c>
      <c r="M1433">
        <v>10</v>
      </c>
      <c r="N1433">
        <v>689</v>
      </c>
      <c r="O1433">
        <v>84</v>
      </c>
      <c r="P1433">
        <v>10</v>
      </c>
      <c r="Q1433">
        <v>0</v>
      </c>
      <c r="R1433">
        <v>1</v>
      </c>
      <c r="S1433">
        <v>3</v>
      </c>
      <c r="T1433">
        <v>9</v>
      </c>
      <c r="U1433">
        <v>1</v>
      </c>
      <c r="V1433">
        <v>0</v>
      </c>
      <c r="W1433">
        <v>0</v>
      </c>
      <c r="X1433" t="s">
        <v>27</v>
      </c>
      <c r="Y1433">
        <v>0</v>
      </c>
    </row>
    <row r="1434" spans="2:25" x14ac:dyDescent="0.2">
      <c r="B1434">
        <v>8210</v>
      </c>
      <c r="C1434">
        <v>1976</v>
      </c>
      <c r="D1434" t="s">
        <v>53</v>
      </c>
      <c r="E1434" t="s">
        <v>32</v>
      </c>
      <c r="F1434" t="s">
        <v>1668</v>
      </c>
      <c r="H1434">
        <v>0</v>
      </c>
      <c r="I1434">
        <v>1</v>
      </c>
      <c r="J1434" s="60" t="s">
        <v>462</v>
      </c>
      <c r="K1434">
        <v>64</v>
      </c>
      <c r="L1434">
        <v>318</v>
      </c>
      <c r="M1434">
        <v>3</v>
      </c>
      <c r="N1434">
        <v>17</v>
      </c>
      <c r="O1434">
        <v>4</v>
      </c>
      <c r="P1434">
        <v>7</v>
      </c>
      <c r="Q1434">
        <v>56</v>
      </c>
      <c r="R1434">
        <v>5</v>
      </c>
      <c r="S1434">
        <v>4</v>
      </c>
      <c r="T1434">
        <v>8</v>
      </c>
      <c r="U1434">
        <v>4</v>
      </c>
      <c r="V1434">
        <v>0</v>
      </c>
      <c r="W1434">
        <v>0</v>
      </c>
      <c r="X1434" t="s">
        <v>27</v>
      </c>
      <c r="Y1434">
        <v>0</v>
      </c>
    </row>
    <row r="1435" spans="2:25" x14ac:dyDescent="0.2">
      <c r="B1435">
        <v>773</v>
      </c>
      <c r="C1435">
        <v>1972</v>
      </c>
      <c r="D1435" t="s">
        <v>53</v>
      </c>
      <c r="E1435" t="s">
        <v>24</v>
      </c>
      <c r="F1435" t="s">
        <v>1669</v>
      </c>
      <c r="H1435">
        <v>1</v>
      </c>
      <c r="I1435">
        <v>1</v>
      </c>
      <c r="J1435" s="60" t="s">
        <v>1398</v>
      </c>
      <c r="K1435">
        <v>64</v>
      </c>
      <c r="L1435">
        <v>379</v>
      </c>
      <c r="M1435">
        <v>4</v>
      </c>
      <c r="N1435">
        <v>93</v>
      </c>
      <c r="O1435">
        <v>12</v>
      </c>
      <c r="P1435">
        <v>9</v>
      </c>
      <c r="Q1435">
        <v>98</v>
      </c>
      <c r="R1435">
        <v>7</v>
      </c>
      <c r="S1435">
        <v>6</v>
      </c>
      <c r="T1435">
        <v>4</v>
      </c>
      <c r="U1435">
        <v>6</v>
      </c>
      <c r="V1435">
        <v>0</v>
      </c>
      <c r="W1435">
        <v>0</v>
      </c>
      <c r="X1435" t="s">
        <v>50</v>
      </c>
      <c r="Y1435">
        <v>0</v>
      </c>
    </row>
    <row r="1436" spans="2:25" x14ac:dyDescent="0.2">
      <c r="B1436">
        <v>5272</v>
      </c>
      <c r="C1436">
        <v>1966</v>
      </c>
      <c r="D1436" t="s">
        <v>53</v>
      </c>
      <c r="E1436" t="s">
        <v>32</v>
      </c>
      <c r="F1436" t="s">
        <v>1670</v>
      </c>
      <c r="H1436">
        <v>0</v>
      </c>
      <c r="I1436">
        <v>1</v>
      </c>
      <c r="J1436" s="60" t="s">
        <v>258</v>
      </c>
      <c r="K1436">
        <v>64</v>
      </c>
      <c r="L1436">
        <v>378</v>
      </c>
      <c r="M1436">
        <v>0</v>
      </c>
      <c r="N1436">
        <v>88</v>
      </c>
      <c r="O1436">
        <v>19</v>
      </c>
      <c r="P1436">
        <v>4</v>
      </c>
      <c r="Q1436">
        <v>73</v>
      </c>
      <c r="R1436">
        <v>4</v>
      </c>
      <c r="S1436">
        <v>8</v>
      </c>
      <c r="T1436">
        <v>3</v>
      </c>
      <c r="U1436">
        <v>7</v>
      </c>
      <c r="V1436">
        <v>0</v>
      </c>
      <c r="W1436">
        <v>0</v>
      </c>
      <c r="X1436" t="s">
        <v>67</v>
      </c>
      <c r="Y1436">
        <v>0</v>
      </c>
    </row>
    <row r="1437" spans="2:25" x14ac:dyDescent="0.2">
      <c r="B1437">
        <v>5125</v>
      </c>
      <c r="C1437">
        <v>1961</v>
      </c>
      <c r="D1437" t="s">
        <v>23</v>
      </c>
      <c r="E1437" t="s">
        <v>32</v>
      </c>
      <c r="F1437" t="s">
        <v>1671</v>
      </c>
      <c r="H1437">
        <v>0</v>
      </c>
      <c r="I1437">
        <v>0</v>
      </c>
      <c r="J1437" s="60" t="s">
        <v>308</v>
      </c>
      <c r="K1437">
        <v>64</v>
      </c>
      <c r="L1437">
        <v>333</v>
      </c>
      <c r="M1437">
        <v>0</v>
      </c>
      <c r="N1437">
        <v>815</v>
      </c>
      <c r="O1437">
        <v>129</v>
      </c>
      <c r="P1437">
        <v>42</v>
      </c>
      <c r="Q1437">
        <v>29</v>
      </c>
      <c r="R1437">
        <v>1</v>
      </c>
      <c r="S1437">
        <v>4</v>
      </c>
      <c r="T1437">
        <v>11</v>
      </c>
      <c r="U1437">
        <v>2</v>
      </c>
      <c r="V1437">
        <v>0</v>
      </c>
      <c r="W1437">
        <v>0</v>
      </c>
      <c r="X1437" t="s">
        <v>27</v>
      </c>
      <c r="Y1437">
        <v>0</v>
      </c>
    </row>
    <row r="1438" spans="2:25" x14ac:dyDescent="0.2">
      <c r="B1438">
        <v>4391</v>
      </c>
      <c r="C1438">
        <v>1969</v>
      </c>
      <c r="D1438" t="s">
        <v>53</v>
      </c>
      <c r="E1438" t="s">
        <v>24</v>
      </c>
      <c r="F1438" t="s">
        <v>1672</v>
      </c>
      <c r="H1438">
        <v>0</v>
      </c>
      <c r="I1438">
        <v>1</v>
      </c>
      <c r="J1438" s="60" t="s">
        <v>1085</v>
      </c>
      <c r="K1438">
        <v>64</v>
      </c>
      <c r="L1438">
        <v>635</v>
      </c>
      <c r="M1438">
        <v>15</v>
      </c>
      <c r="N1438">
        <v>100</v>
      </c>
      <c r="O1438">
        <v>20</v>
      </c>
      <c r="P1438">
        <v>7</v>
      </c>
      <c r="Q1438">
        <v>131</v>
      </c>
      <c r="R1438">
        <v>1</v>
      </c>
      <c r="S1438">
        <v>9</v>
      </c>
      <c r="T1438">
        <v>9</v>
      </c>
      <c r="U1438">
        <v>6</v>
      </c>
      <c r="V1438">
        <v>0</v>
      </c>
      <c r="W1438">
        <v>0</v>
      </c>
      <c r="X1438" t="s">
        <v>67</v>
      </c>
      <c r="Y1438">
        <v>0</v>
      </c>
    </row>
    <row r="1439" spans="2:25" x14ac:dyDescent="0.2">
      <c r="B1439">
        <v>6283</v>
      </c>
      <c r="C1439">
        <v>1969</v>
      </c>
      <c r="D1439" t="s">
        <v>53</v>
      </c>
      <c r="E1439" t="s">
        <v>24</v>
      </c>
      <c r="F1439" t="s">
        <v>1672</v>
      </c>
      <c r="H1439">
        <v>0</v>
      </c>
      <c r="I1439">
        <v>1</v>
      </c>
      <c r="J1439" s="60" t="s">
        <v>1085</v>
      </c>
      <c r="K1439">
        <v>64</v>
      </c>
      <c r="L1439">
        <v>635</v>
      </c>
      <c r="M1439">
        <v>15</v>
      </c>
      <c r="N1439">
        <v>100</v>
      </c>
      <c r="O1439">
        <v>20</v>
      </c>
      <c r="P1439">
        <v>7</v>
      </c>
      <c r="Q1439">
        <v>131</v>
      </c>
      <c r="R1439">
        <v>1</v>
      </c>
      <c r="S1439">
        <v>9</v>
      </c>
      <c r="T1439">
        <v>9</v>
      </c>
      <c r="U1439">
        <v>6</v>
      </c>
      <c r="V1439">
        <v>0</v>
      </c>
      <c r="W1439">
        <v>0</v>
      </c>
      <c r="X1439" t="s">
        <v>27</v>
      </c>
      <c r="Y1439">
        <v>0</v>
      </c>
    </row>
    <row r="1440" spans="2:25" x14ac:dyDescent="0.2">
      <c r="B1440">
        <v>3421</v>
      </c>
      <c r="C1440">
        <v>1969</v>
      </c>
      <c r="D1440" t="s">
        <v>53</v>
      </c>
      <c r="E1440" t="s">
        <v>24</v>
      </c>
      <c r="F1440" t="s">
        <v>1672</v>
      </c>
      <c r="H1440">
        <v>0</v>
      </c>
      <c r="I1440">
        <v>1</v>
      </c>
      <c r="J1440" s="60" t="s">
        <v>1085</v>
      </c>
      <c r="K1440">
        <v>64</v>
      </c>
      <c r="L1440">
        <v>635</v>
      </c>
      <c r="M1440">
        <v>15</v>
      </c>
      <c r="N1440">
        <v>100</v>
      </c>
      <c r="O1440">
        <v>20</v>
      </c>
      <c r="P1440">
        <v>7</v>
      </c>
      <c r="Q1440">
        <v>131</v>
      </c>
      <c r="R1440">
        <v>1</v>
      </c>
      <c r="S1440">
        <v>9</v>
      </c>
      <c r="T1440">
        <v>9</v>
      </c>
      <c r="U1440">
        <v>6</v>
      </c>
      <c r="V1440">
        <v>0</v>
      </c>
      <c r="W1440">
        <v>0</v>
      </c>
      <c r="X1440" t="s">
        <v>38</v>
      </c>
      <c r="Y1440">
        <v>0</v>
      </c>
    </row>
    <row r="1441" spans="2:25" x14ac:dyDescent="0.2">
      <c r="B1441">
        <v>5731</v>
      </c>
      <c r="C1441">
        <v>1984</v>
      </c>
      <c r="D1441" t="s">
        <v>53</v>
      </c>
      <c r="E1441" t="s">
        <v>32</v>
      </c>
      <c r="F1441" t="s">
        <v>1673</v>
      </c>
      <c r="H1441">
        <v>1</v>
      </c>
      <c r="I1441">
        <v>0</v>
      </c>
      <c r="J1441" s="61">
        <v>41398</v>
      </c>
      <c r="K1441">
        <v>64</v>
      </c>
      <c r="L1441">
        <v>12</v>
      </c>
      <c r="M1441">
        <v>0</v>
      </c>
      <c r="N1441">
        <v>13</v>
      </c>
      <c r="O1441">
        <v>2</v>
      </c>
      <c r="P1441">
        <v>0</v>
      </c>
      <c r="Q1441">
        <v>10</v>
      </c>
      <c r="R1441">
        <v>1</v>
      </c>
      <c r="S1441">
        <v>1</v>
      </c>
      <c r="T1441">
        <v>3</v>
      </c>
      <c r="U1441">
        <v>7</v>
      </c>
      <c r="V1441">
        <v>0</v>
      </c>
      <c r="W1441">
        <v>0</v>
      </c>
      <c r="X1441" t="s">
        <v>27</v>
      </c>
      <c r="Y1441">
        <v>0</v>
      </c>
    </row>
    <row r="1442" spans="2:25" x14ac:dyDescent="0.2">
      <c r="B1442">
        <v>7152</v>
      </c>
      <c r="C1442">
        <v>1984</v>
      </c>
      <c r="D1442" t="s">
        <v>53</v>
      </c>
      <c r="E1442" t="s">
        <v>32</v>
      </c>
      <c r="F1442" t="s">
        <v>1673</v>
      </c>
      <c r="H1442">
        <v>1</v>
      </c>
      <c r="I1442">
        <v>0</v>
      </c>
      <c r="J1442" s="61">
        <v>41398</v>
      </c>
      <c r="K1442">
        <v>64</v>
      </c>
      <c r="L1442">
        <v>12</v>
      </c>
      <c r="M1442">
        <v>0</v>
      </c>
      <c r="N1442">
        <v>13</v>
      </c>
      <c r="O1442">
        <v>2</v>
      </c>
      <c r="P1442">
        <v>0</v>
      </c>
      <c r="Q1442">
        <v>10</v>
      </c>
      <c r="R1442">
        <v>1</v>
      </c>
      <c r="S1442">
        <v>1</v>
      </c>
      <c r="T1442">
        <v>3</v>
      </c>
      <c r="U1442">
        <v>7</v>
      </c>
      <c r="V1442">
        <v>0</v>
      </c>
      <c r="W1442">
        <v>0</v>
      </c>
      <c r="X1442" t="s">
        <v>46</v>
      </c>
      <c r="Y1442">
        <v>0</v>
      </c>
    </row>
    <row r="1443" spans="2:25" x14ac:dyDescent="0.2">
      <c r="B1443">
        <v>3919</v>
      </c>
      <c r="C1443">
        <v>1977</v>
      </c>
      <c r="D1443" t="s">
        <v>53</v>
      </c>
      <c r="E1443" t="s">
        <v>28</v>
      </c>
      <c r="F1443" t="s">
        <v>1674</v>
      </c>
      <c r="H1443">
        <v>0</v>
      </c>
      <c r="I1443">
        <v>0</v>
      </c>
      <c r="J1443" s="61">
        <v>41581</v>
      </c>
      <c r="K1443">
        <v>64</v>
      </c>
      <c r="L1443">
        <v>960</v>
      </c>
      <c r="M1443">
        <v>0</v>
      </c>
      <c r="N1443">
        <v>883</v>
      </c>
      <c r="O1443">
        <v>50</v>
      </c>
      <c r="P1443">
        <v>38</v>
      </c>
      <c r="Q1443">
        <v>0</v>
      </c>
      <c r="R1443">
        <v>1</v>
      </c>
      <c r="S1443">
        <v>5</v>
      </c>
      <c r="T1443">
        <v>8</v>
      </c>
      <c r="U1443">
        <v>3</v>
      </c>
      <c r="V1443">
        <v>1</v>
      </c>
      <c r="W1443">
        <v>0</v>
      </c>
      <c r="X1443" t="s">
        <v>31</v>
      </c>
      <c r="Y1443">
        <v>1</v>
      </c>
    </row>
    <row r="1444" spans="2:25" x14ac:dyDescent="0.2">
      <c r="B1444">
        <v>6097</v>
      </c>
      <c r="C1444">
        <v>1960</v>
      </c>
      <c r="D1444" t="s">
        <v>23</v>
      </c>
      <c r="E1444" t="s">
        <v>28</v>
      </c>
      <c r="F1444" t="s">
        <v>1675</v>
      </c>
      <c r="H1444">
        <v>1</v>
      </c>
      <c r="I1444">
        <v>1</v>
      </c>
      <c r="J1444" s="60" t="s">
        <v>263</v>
      </c>
      <c r="K1444">
        <v>64</v>
      </c>
      <c r="L1444">
        <v>313</v>
      </c>
      <c r="M1444">
        <v>8</v>
      </c>
      <c r="N1444">
        <v>104</v>
      </c>
      <c r="O1444">
        <v>6</v>
      </c>
      <c r="P1444">
        <v>4</v>
      </c>
      <c r="Q1444">
        <v>126</v>
      </c>
      <c r="R1444">
        <v>9</v>
      </c>
      <c r="S1444">
        <v>8</v>
      </c>
      <c r="T1444">
        <v>6</v>
      </c>
      <c r="U1444">
        <v>9</v>
      </c>
      <c r="V1444">
        <v>0</v>
      </c>
      <c r="W1444">
        <v>0</v>
      </c>
      <c r="X1444" t="s">
        <v>67</v>
      </c>
      <c r="Y1444">
        <v>0</v>
      </c>
    </row>
    <row r="1445" spans="2:25" x14ac:dyDescent="0.2">
      <c r="B1445">
        <v>5150</v>
      </c>
      <c r="C1445">
        <v>1980</v>
      </c>
      <c r="D1445" t="s">
        <v>118</v>
      </c>
      <c r="E1445" t="s">
        <v>28</v>
      </c>
      <c r="F1445" t="s">
        <v>1676</v>
      </c>
      <c r="H1445">
        <v>1</v>
      </c>
      <c r="I1445">
        <v>0</v>
      </c>
      <c r="J1445" s="60" t="s">
        <v>1677</v>
      </c>
      <c r="K1445">
        <v>64</v>
      </c>
      <c r="L1445">
        <v>0</v>
      </c>
      <c r="M1445">
        <v>4</v>
      </c>
      <c r="N1445">
        <v>7</v>
      </c>
      <c r="O1445">
        <v>11</v>
      </c>
      <c r="P1445">
        <v>10</v>
      </c>
      <c r="Q1445">
        <v>15</v>
      </c>
      <c r="R1445">
        <v>2</v>
      </c>
      <c r="S1445">
        <v>2</v>
      </c>
      <c r="T1445">
        <v>3</v>
      </c>
      <c r="U1445">
        <v>6</v>
      </c>
      <c r="V1445">
        <v>0</v>
      </c>
      <c r="W1445">
        <v>0</v>
      </c>
      <c r="X1445" t="s">
        <v>27</v>
      </c>
      <c r="Y1445">
        <v>0</v>
      </c>
    </row>
    <row r="1446" spans="2:25" x14ac:dyDescent="0.2">
      <c r="B1446">
        <v>10479</v>
      </c>
      <c r="C1446">
        <v>1976</v>
      </c>
      <c r="D1446" t="s">
        <v>40</v>
      </c>
      <c r="E1446" t="s">
        <v>32</v>
      </c>
      <c r="F1446" t="s">
        <v>1678</v>
      </c>
      <c r="H1446">
        <v>0</v>
      </c>
      <c r="I1446">
        <v>0</v>
      </c>
      <c r="J1446" s="61">
        <v>41102</v>
      </c>
      <c r="K1446">
        <v>64</v>
      </c>
      <c r="L1446">
        <v>749</v>
      </c>
      <c r="M1446">
        <v>40</v>
      </c>
      <c r="N1446">
        <v>294</v>
      </c>
      <c r="O1446">
        <v>121</v>
      </c>
      <c r="P1446">
        <v>160</v>
      </c>
      <c r="Q1446">
        <v>147</v>
      </c>
      <c r="R1446">
        <v>1</v>
      </c>
      <c r="S1446">
        <v>3</v>
      </c>
      <c r="T1446">
        <v>5</v>
      </c>
      <c r="U1446">
        <v>1</v>
      </c>
      <c r="V1446">
        <v>0</v>
      </c>
      <c r="W1446">
        <v>0</v>
      </c>
      <c r="X1446" t="s">
        <v>38</v>
      </c>
      <c r="Y1446">
        <v>0</v>
      </c>
    </row>
    <row r="1447" spans="2:25" x14ac:dyDescent="0.2">
      <c r="B1447">
        <v>5966</v>
      </c>
      <c r="C1447">
        <v>1975</v>
      </c>
      <c r="D1447" t="s">
        <v>40</v>
      </c>
      <c r="E1447" t="s">
        <v>32</v>
      </c>
      <c r="F1447" t="s">
        <v>1679</v>
      </c>
      <c r="H1447">
        <v>1</v>
      </c>
      <c r="I1447">
        <v>1</v>
      </c>
      <c r="J1447" s="61">
        <v>41193</v>
      </c>
      <c r="K1447">
        <v>64</v>
      </c>
      <c r="L1447">
        <v>203</v>
      </c>
      <c r="M1447">
        <v>0</v>
      </c>
      <c r="N1447">
        <v>10</v>
      </c>
      <c r="O1447">
        <v>0</v>
      </c>
      <c r="P1447">
        <v>0</v>
      </c>
      <c r="Q1447">
        <v>2</v>
      </c>
      <c r="R1447">
        <v>5</v>
      </c>
      <c r="S1447">
        <v>3</v>
      </c>
      <c r="T1447">
        <v>6</v>
      </c>
      <c r="U1447">
        <v>6</v>
      </c>
      <c r="V1447">
        <v>0</v>
      </c>
      <c r="W1447">
        <v>0</v>
      </c>
      <c r="X1447" t="s">
        <v>27</v>
      </c>
      <c r="Y1447">
        <v>1</v>
      </c>
    </row>
    <row r="1448" spans="2:25" x14ac:dyDescent="0.2">
      <c r="B1448">
        <v>3439</v>
      </c>
      <c r="C1448">
        <v>1973</v>
      </c>
      <c r="D1448" t="s">
        <v>23</v>
      </c>
      <c r="E1448" t="s">
        <v>32</v>
      </c>
      <c r="F1448" t="s">
        <v>1680</v>
      </c>
      <c r="H1448">
        <v>1</v>
      </c>
      <c r="I1448">
        <v>1</v>
      </c>
      <c r="J1448" s="60" t="s">
        <v>479</v>
      </c>
      <c r="K1448">
        <v>64</v>
      </c>
      <c r="L1448">
        <v>157</v>
      </c>
      <c r="M1448">
        <v>6</v>
      </c>
      <c r="N1448">
        <v>39</v>
      </c>
      <c r="O1448">
        <v>6</v>
      </c>
      <c r="P1448">
        <v>13</v>
      </c>
      <c r="Q1448">
        <v>75</v>
      </c>
      <c r="R1448">
        <v>5</v>
      </c>
      <c r="S1448">
        <v>4</v>
      </c>
      <c r="T1448">
        <v>5</v>
      </c>
      <c r="U1448">
        <v>6</v>
      </c>
      <c r="V1448">
        <v>0</v>
      </c>
      <c r="W1448">
        <v>0</v>
      </c>
      <c r="X1448" t="s">
        <v>27</v>
      </c>
      <c r="Y1448">
        <v>0</v>
      </c>
    </row>
    <row r="1449" spans="2:25" x14ac:dyDescent="0.2">
      <c r="B1449">
        <v>6609</v>
      </c>
      <c r="C1449">
        <v>1967</v>
      </c>
      <c r="D1449" t="s">
        <v>23</v>
      </c>
      <c r="E1449" t="s">
        <v>55</v>
      </c>
      <c r="F1449" t="s">
        <v>1681</v>
      </c>
      <c r="H1449">
        <v>0</v>
      </c>
      <c r="I1449">
        <v>0</v>
      </c>
      <c r="J1449" s="60" t="s">
        <v>521</v>
      </c>
      <c r="K1449">
        <v>64</v>
      </c>
      <c r="L1449">
        <v>1</v>
      </c>
      <c r="M1449">
        <v>26</v>
      </c>
      <c r="N1449">
        <v>25</v>
      </c>
      <c r="O1449">
        <v>17</v>
      </c>
      <c r="P1449">
        <v>23</v>
      </c>
      <c r="Q1449">
        <v>15</v>
      </c>
      <c r="R1449">
        <v>1</v>
      </c>
      <c r="S1449">
        <v>3</v>
      </c>
      <c r="T1449">
        <v>3</v>
      </c>
      <c r="U1449">
        <v>9</v>
      </c>
      <c r="V1449">
        <v>1</v>
      </c>
      <c r="W1449">
        <v>0</v>
      </c>
      <c r="X1449" t="s">
        <v>67</v>
      </c>
      <c r="Y1449">
        <v>0</v>
      </c>
    </row>
    <row r="1450" spans="2:25" x14ac:dyDescent="0.2">
      <c r="B1450">
        <v>5393</v>
      </c>
      <c r="C1450">
        <v>1978</v>
      </c>
      <c r="D1450" t="s">
        <v>23</v>
      </c>
      <c r="E1450" t="s">
        <v>28</v>
      </c>
      <c r="F1450" t="s">
        <v>1682</v>
      </c>
      <c r="H1450">
        <v>1</v>
      </c>
      <c r="I1450">
        <v>0</v>
      </c>
      <c r="J1450" s="61">
        <v>41098</v>
      </c>
      <c r="K1450">
        <v>64</v>
      </c>
      <c r="L1450">
        <v>22</v>
      </c>
      <c r="M1450">
        <v>0</v>
      </c>
      <c r="N1450">
        <v>6</v>
      </c>
      <c r="O1450">
        <v>6</v>
      </c>
      <c r="P1450">
        <v>2</v>
      </c>
      <c r="Q1450">
        <v>6</v>
      </c>
      <c r="R1450">
        <v>1</v>
      </c>
      <c r="S1450">
        <v>1</v>
      </c>
      <c r="T1450">
        <v>3</v>
      </c>
      <c r="U1450">
        <v>7</v>
      </c>
      <c r="V1450">
        <v>0</v>
      </c>
      <c r="W1450">
        <v>0</v>
      </c>
      <c r="X1450" t="s">
        <v>27</v>
      </c>
      <c r="Y1450">
        <v>0</v>
      </c>
    </row>
    <row r="1451" spans="2:25" x14ac:dyDescent="0.2">
      <c r="B1451">
        <v>9014</v>
      </c>
      <c r="C1451">
        <v>1976</v>
      </c>
      <c r="D1451" t="s">
        <v>23</v>
      </c>
      <c r="E1451" t="s">
        <v>32</v>
      </c>
      <c r="F1451" t="s">
        <v>1683</v>
      </c>
      <c r="H1451">
        <v>1</v>
      </c>
      <c r="I1451">
        <v>1</v>
      </c>
      <c r="J1451" s="60" t="s">
        <v>1282</v>
      </c>
      <c r="K1451">
        <v>65</v>
      </c>
      <c r="L1451">
        <v>39</v>
      </c>
      <c r="M1451">
        <v>1</v>
      </c>
      <c r="N1451">
        <v>16</v>
      </c>
      <c r="O1451">
        <v>2</v>
      </c>
      <c r="P1451">
        <v>0</v>
      </c>
      <c r="Q1451">
        <v>3</v>
      </c>
      <c r="R1451">
        <v>4</v>
      </c>
      <c r="S1451">
        <v>3</v>
      </c>
      <c r="T1451">
        <v>3</v>
      </c>
      <c r="U1451">
        <v>8</v>
      </c>
      <c r="V1451">
        <v>0</v>
      </c>
      <c r="W1451">
        <v>0</v>
      </c>
      <c r="X1451" t="s">
        <v>50</v>
      </c>
      <c r="Y1451">
        <v>0</v>
      </c>
    </row>
    <row r="1452" spans="2:25" x14ac:dyDescent="0.2">
      <c r="B1452">
        <v>4050</v>
      </c>
      <c r="C1452">
        <v>1967</v>
      </c>
      <c r="D1452" t="s">
        <v>53</v>
      </c>
      <c r="E1452" t="s">
        <v>32</v>
      </c>
      <c r="F1452" t="s">
        <v>1684</v>
      </c>
      <c r="H1452">
        <v>0</v>
      </c>
      <c r="I1452">
        <v>0</v>
      </c>
      <c r="J1452" s="60" t="s">
        <v>1685</v>
      </c>
      <c r="K1452">
        <v>65</v>
      </c>
      <c r="L1452">
        <v>42</v>
      </c>
      <c r="M1452">
        <v>16</v>
      </c>
      <c r="N1452">
        <v>29</v>
      </c>
      <c r="O1452">
        <v>12</v>
      </c>
      <c r="P1452">
        <v>20</v>
      </c>
      <c r="Q1452">
        <v>8</v>
      </c>
      <c r="R1452">
        <v>1</v>
      </c>
      <c r="S1452">
        <v>2</v>
      </c>
      <c r="T1452">
        <v>4</v>
      </c>
      <c r="U1452">
        <v>3</v>
      </c>
      <c r="V1452">
        <v>0</v>
      </c>
      <c r="W1452">
        <v>0</v>
      </c>
      <c r="X1452" t="s">
        <v>31</v>
      </c>
      <c r="Y1452">
        <v>0</v>
      </c>
    </row>
    <row r="1453" spans="2:25" x14ac:dyDescent="0.2">
      <c r="B1453">
        <v>6862</v>
      </c>
      <c r="C1453">
        <v>1972</v>
      </c>
      <c r="D1453" t="s">
        <v>23</v>
      </c>
      <c r="E1453" t="s">
        <v>24</v>
      </c>
      <c r="F1453" t="s">
        <v>1686</v>
      </c>
      <c r="H1453">
        <v>0</v>
      </c>
      <c r="I1453">
        <v>0</v>
      </c>
      <c r="J1453" s="60" t="s">
        <v>323</v>
      </c>
      <c r="K1453">
        <v>65</v>
      </c>
      <c r="L1453">
        <v>1</v>
      </c>
      <c r="M1453">
        <v>1</v>
      </c>
      <c r="N1453">
        <v>3</v>
      </c>
      <c r="O1453">
        <v>1</v>
      </c>
      <c r="P1453">
        <v>1</v>
      </c>
      <c r="Q1453">
        <v>1</v>
      </c>
      <c r="R1453">
        <v>15</v>
      </c>
      <c r="S1453">
        <v>0</v>
      </c>
      <c r="T1453">
        <v>0</v>
      </c>
      <c r="U1453">
        <v>20</v>
      </c>
      <c r="V1453">
        <v>0</v>
      </c>
      <c r="W1453">
        <v>0</v>
      </c>
      <c r="X1453" t="s">
        <v>27</v>
      </c>
      <c r="Y1453">
        <v>0</v>
      </c>
    </row>
    <row r="1454" spans="2:25" x14ac:dyDescent="0.2">
      <c r="B1454">
        <v>8315</v>
      </c>
      <c r="C1454">
        <v>1996</v>
      </c>
      <c r="D1454" t="s">
        <v>23</v>
      </c>
      <c r="E1454" t="s">
        <v>28</v>
      </c>
      <c r="F1454" t="s">
        <v>1687</v>
      </c>
      <c r="H1454">
        <v>0</v>
      </c>
      <c r="I1454">
        <v>0</v>
      </c>
      <c r="J1454" s="60" t="s">
        <v>1688</v>
      </c>
      <c r="K1454">
        <v>65</v>
      </c>
      <c r="L1454">
        <v>4</v>
      </c>
      <c r="M1454">
        <v>2</v>
      </c>
      <c r="N1454">
        <v>11</v>
      </c>
      <c r="O1454">
        <v>2</v>
      </c>
      <c r="P1454">
        <v>0</v>
      </c>
      <c r="Q1454">
        <v>4</v>
      </c>
      <c r="R1454">
        <v>1</v>
      </c>
      <c r="S1454">
        <v>1</v>
      </c>
      <c r="T1454">
        <v>2</v>
      </c>
      <c r="U1454">
        <v>6</v>
      </c>
      <c r="V1454">
        <v>0</v>
      </c>
      <c r="W1454">
        <v>0</v>
      </c>
      <c r="X1454" t="s">
        <v>35</v>
      </c>
      <c r="Y1454">
        <v>0</v>
      </c>
    </row>
    <row r="1455" spans="2:25" x14ac:dyDescent="0.2">
      <c r="B1455">
        <v>5184</v>
      </c>
      <c r="C1455">
        <v>1996</v>
      </c>
      <c r="D1455" t="s">
        <v>23</v>
      </c>
      <c r="E1455" t="s">
        <v>28</v>
      </c>
      <c r="F1455" t="s">
        <v>1687</v>
      </c>
      <c r="H1455">
        <v>0</v>
      </c>
      <c r="I1455">
        <v>0</v>
      </c>
      <c r="J1455" s="60" t="s">
        <v>1688</v>
      </c>
      <c r="K1455">
        <v>65</v>
      </c>
      <c r="L1455">
        <v>4</v>
      </c>
      <c r="M1455">
        <v>2</v>
      </c>
      <c r="N1455">
        <v>11</v>
      </c>
      <c r="O1455">
        <v>2</v>
      </c>
      <c r="P1455">
        <v>0</v>
      </c>
      <c r="Q1455">
        <v>4</v>
      </c>
      <c r="R1455">
        <v>1</v>
      </c>
      <c r="S1455">
        <v>1</v>
      </c>
      <c r="T1455">
        <v>2</v>
      </c>
      <c r="U1455">
        <v>6</v>
      </c>
      <c r="V1455">
        <v>0</v>
      </c>
      <c r="W1455">
        <v>0</v>
      </c>
      <c r="X1455" t="s">
        <v>27</v>
      </c>
      <c r="Y1455">
        <v>0</v>
      </c>
    </row>
    <row r="1456" spans="2:25" x14ac:dyDescent="0.2">
      <c r="B1456">
        <v>3643</v>
      </c>
      <c r="C1456">
        <v>1975</v>
      </c>
      <c r="D1456" t="s">
        <v>53</v>
      </c>
      <c r="E1456" t="s">
        <v>32</v>
      </c>
      <c r="F1456" t="s">
        <v>1689</v>
      </c>
      <c r="H1456">
        <v>0</v>
      </c>
      <c r="I1456">
        <v>0</v>
      </c>
      <c r="J1456" s="60" t="s">
        <v>505</v>
      </c>
      <c r="K1456">
        <v>65</v>
      </c>
      <c r="L1456">
        <v>750</v>
      </c>
      <c r="M1456">
        <v>8</v>
      </c>
      <c r="N1456">
        <v>125</v>
      </c>
      <c r="O1456">
        <v>11</v>
      </c>
      <c r="P1456">
        <v>8</v>
      </c>
      <c r="Q1456">
        <v>26</v>
      </c>
      <c r="R1456">
        <v>1</v>
      </c>
      <c r="S1456">
        <v>4</v>
      </c>
      <c r="T1456">
        <v>6</v>
      </c>
      <c r="U1456">
        <v>2</v>
      </c>
      <c r="V1456">
        <v>0</v>
      </c>
      <c r="W1456">
        <v>0</v>
      </c>
      <c r="X1456" t="s">
        <v>31</v>
      </c>
      <c r="Y1456">
        <v>1</v>
      </c>
    </row>
    <row r="1457" spans="2:25" x14ac:dyDescent="0.2">
      <c r="B1457">
        <v>2589</v>
      </c>
      <c r="C1457">
        <v>1973</v>
      </c>
      <c r="D1457" t="s">
        <v>23</v>
      </c>
      <c r="E1457" t="s">
        <v>24</v>
      </c>
      <c r="F1457" t="s">
        <v>1690</v>
      </c>
      <c r="H1457">
        <v>1</v>
      </c>
      <c r="I1457">
        <v>0</v>
      </c>
      <c r="J1457" s="61">
        <v>41822</v>
      </c>
      <c r="K1457">
        <v>65</v>
      </c>
      <c r="L1457">
        <v>25</v>
      </c>
      <c r="M1457">
        <v>3</v>
      </c>
      <c r="N1457">
        <v>16</v>
      </c>
      <c r="O1457">
        <v>8</v>
      </c>
      <c r="P1457">
        <v>5</v>
      </c>
      <c r="Q1457">
        <v>2</v>
      </c>
      <c r="R1457">
        <v>2</v>
      </c>
      <c r="S1457">
        <v>2</v>
      </c>
      <c r="T1457">
        <v>3</v>
      </c>
      <c r="U1457">
        <v>6</v>
      </c>
      <c r="V1457">
        <v>0</v>
      </c>
      <c r="W1457">
        <v>0</v>
      </c>
      <c r="X1457" t="s">
        <v>38</v>
      </c>
      <c r="Y1457">
        <v>0</v>
      </c>
    </row>
    <row r="1458" spans="2:25" x14ac:dyDescent="0.2">
      <c r="B1458">
        <v>4887</v>
      </c>
      <c r="C1458">
        <v>1977</v>
      </c>
      <c r="D1458" t="s">
        <v>40</v>
      </c>
      <c r="E1458" t="s">
        <v>24</v>
      </c>
      <c r="F1458" t="s">
        <v>1691</v>
      </c>
      <c r="H1458">
        <v>1</v>
      </c>
      <c r="I1458">
        <v>1</v>
      </c>
      <c r="J1458" s="60" t="s">
        <v>1692</v>
      </c>
      <c r="K1458">
        <v>65</v>
      </c>
      <c r="L1458">
        <v>10</v>
      </c>
      <c r="M1458">
        <v>5</v>
      </c>
      <c r="N1458">
        <v>28</v>
      </c>
      <c r="O1458">
        <v>11</v>
      </c>
      <c r="P1458">
        <v>1</v>
      </c>
      <c r="Q1458">
        <v>8</v>
      </c>
      <c r="R1458">
        <v>1</v>
      </c>
      <c r="S1458">
        <v>2</v>
      </c>
      <c r="T1458">
        <v>3</v>
      </c>
      <c r="U1458">
        <v>5</v>
      </c>
      <c r="V1458">
        <v>0</v>
      </c>
      <c r="W1458">
        <v>0</v>
      </c>
      <c r="X1458" t="s">
        <v>31</v>
      </c>
      <c r="Y1458">
        <v>0</v>
      </c>
    </row>
    <row r="1459" spans="2:25" x14ac:dyDescent="0.2">
      <c r="B1459">
        <v>10104</v>
      </c>
      <c r="C1459">
        <v>1975</v>
      </c>
      <c r="D1459" t="s">
        <v>23</v>
      </c>
      <c r="E1459" t="s">
        <v>36</v>
      </c>
      <c r="F1459" t="s">
        <v>1693</v>
      </c>
      <c r="H1459">
        <v>2</v>
      </c>
      <c r="I1459">
        <v>1</v>
      </c>
      <c r="J1459" s="61">
        <v>41344</v>
      </c>
      <c r="K1459">
        <v>65</v>
      </c>
      <c r="L1459">
        <v>4</v>
      </c>
      <c r="M1459">
        <v>0</v>
      </c>
      <c r="N1459">
        <v>2</v>
      </c>
      <c r="O1459">
        <v>0</v>
      </c>
      <c r="P1459">
        <v>0</v>
      </c>
      <c r="Q1459">
        <v>2</v>
      </c>
      <c r="R1459">
        <v>1</v>
      </c>
      <c r="S1459">
        <v>1</v>
      </c>
      <c r="T1459">
        <v>2</v>
      </c>
      <c r="U1459">
        <v>7</v>
      </c>
      <c r="V1459">
        <v>0</v>
      </c>
      <c r="W1459">
        <v>0</v>
      </c>
      <c r="X1459" t="s">
        <v>31</v>
      </c>
      <c r="Y1459">
        <v>0</v>
      </c>
    </row>
    <row r="1460" spans="2:25" x14ac:dyDescent="0.2">
      <c r="B1460">
        <v>3254</v>
      </c>
      <c r="C1460">
        <v>1972</v>
      </c>
      <c r="D1460" t="s">
        <v>23</v>
      </c>
      <c r="E1460" t="s">
        <v>32</v>
      </c>
      <c r="F1460" t="s">
        <v>1694</v>
      </c>
      <c r="H1460">
        <v>1</v>
      </c>
      <c r="I1460">
        <v>0</v>
      </c>
      <c r="J1460" s="60" t="s">
        <v>1649</v>
      </c>
      <c r="K1460">
        <v>65</v>
      </c>
      <c r="L1460">
        <v>407</v>
      </c>
      <c r="M1460">
        <v>70</v>
      </c>
      <c r="N1460">
        <v>239</v>
      </c>
      <c r="O1460">
        <v>103</v>
      </c>
      <c r="P1460">
        <v>88</v>
      </c>
      <c r="Q1460">
        <v>53</v>
      </c>
      <c r="R1460">
        <v>1</v>
      </c>
      <c r="S1460">
        <v>5</v>
      </c>
      <c r="T1460">
        <v>4</v>
      </c>
      <c r="U1460">
        <v>2</v>
      </c>
      <c r="V1460">
        <v>0</v>
      </c>
      <c r="W1460">
        <v>0</v>
      </c>
      <c r="X1460" t="s">
        <v>27</v>
      </c>
      <c r="Y1460">
        <v>0</v>
      </c>
    </row>
    <row r="1461" spans="2:25" x14ac:dyDescent="0.2">
      <c r="B1461">
        <v>2004</v>
      </c>
      <c r="C1461">
        <v>1970</v>
      </c>
      <c r="D1461" t="s">
        <v>23</v>
      </c>
      <c r="E1461" t="s">
        <v>28</v>
      </c>
      <c r="F1461" t="s">
        <v>1695</v>
      </c>
      <c r="H1461">
        <v>0</v>
      </c>
      <c r="I1461">
        <v>1</v>
      </c>
      <c r="J1461" s="60" t="s">
        <v>212</v>
      </c>
      <c r="K1461">
        <v>65</v>
      </c>
      <c r="L1461">
        <v>619</v>
      </c>
      <c r="M1461">
        <v>54</v>
      </c>
      <c r="N1461">
        <v>260</v>
      </c>
      <c r="O1461">
        <v>127</v>
      </c>
      <c r="P1461">
        <v>54</v>
      </c>
      <c r="Q1461">
        <v>54</v>
      </c>
      <c r="R1461">
        <v>1</v>
      </c>
      <c r="S1461">
        <v>4</v>
      </c>
      <c r="T1461">
        <v>5</v>
      </c>
      <c r="U1461">
        <v>1</v>
      </c>
      <c r="V1461">
        <v>0</v>
      </c>
      <c r="W1461">
        <v>0</v>
      </c>
      <c r="X1461" t="s">
        <v>27</v>
      </c>
      <c r="Y1461">
        <v>0</v>
      </c>
    </row>
    <row r="1462" spans="2:25" x14ac:dyDescent="0.2">
      <c r="B1462">
        <v>6142</v>
      </c>
      <c r="C1462">
        <v>1944</v>
      </c>
      <c r="D1462" t="s">
        <v>53</v>
      </c>
      <c r="E1462" t="s">
        <v>32</v>
      </c>
      <c r="F1462" t="s">
        <v>1696</v>
      </c>
      <c r="H1462">
        <v>0</v>
      </c>
      <c r="I1462">
        <v>0</v>
      </c>
      <c r="J1462" s="60" t="s">
        <v>233</v>
      </c>
      <c r="K1462">
        <v>65</v>
      </c>
      <c r="L1462">
        <v>629</v>
      </c>
      <c r="M1462">
        <v>17</v>
      </c>
      <c r="N1462">
        <v>177</v>
      </c>
      <c r="O1462">
        <v>69</v>
      </c>
      <c r="P1462">
        <v>0</v>
      </c>
      <c r="Q1462">
        <v>8</v>
      </c>
      <c r="R1462">
        <v>1</v>
      </c>
      <c r="S1462">
        <v>5</v>
      </c>
      <c r="T1462">
        <v>5</v>
      </c>
      <c r="U1462">
        <v>2</v>
      </c>
      <c r="V1462">
        <v>0</v>
      </c>
      <c r="W1462">
        <v>1</v>
      </c>
      <c r="X1462" t="s">
        <v>27</v>
      </c>
      <c r="Y1462">
        <v>0</v>
      </c>
    </row>
    <row r="1463" spans="2:25" x14ac:dyDescent="0.2">
      <c r="B1463">
        <v>8553</v>
      </c>
      <c r="C1463">
        <v>1966</v>
      </c>
      <c r="D1463" t="s">
        <v>23</v>
      </c>
      <c r="E1463" t="s">
        <v>32</v>
      </c>
      <c r="F1463" t="s">
        <v>1697</v>
      </c>
      <c r="H1463">
        <v>1</v>
      </c>
      <c r="I1463">
        <v>1</v>
      </c>
      <c r="J1463" s="60" t="s">
        <v>235</v>
      </c>
      <c r="K1463">
        <v>65</v>
      </c>
      <c r="L1463">
        <v>30</v>
      </c>
      <c r="M1463">
        <v>0</v>
      </c>
      <c r="N1463">
        <v>9</v>
      </c>
      <c r="O1463">
        <v>0</v>
      </c>
      <c r="P1463">
        <v>0</v>
      </c>
      <c r="Q1463">
        <v>3</v>
      </c>
      <c r="R1463">
        <v>2</v>
      </c>
      <c r="S1463">
        <v>1</v>
      </c>
      <c r="T1463">
        <v>3</v>
      </c>
      <c r="U1463">
        <v>6</v>
      </c>
      <c r="V1463">
        <v>0</v>
      </c>
      <c r="W1463">
        <v>0</v>
      </c>
      <c r="X1463" t="s">
        <v>27</v>
      </c>
      <c r="Y1463">
        <v>0</v>
      </c>
    </row>
    <row r="1464" spans="2:25" x14ac:dyDescent="0.2">
      <c r="B1464">
        <v>9805</v>
      </c>
      <c r="C1464">
        <v>1954</v>
      </c>
      <c r="D1464" t="s">
        <v>53</v>
      </c>
      <c r="E1464" t="s">
        <v>36</v>
      </c>
      <c r="F1464" t="s">
        <v>1698</v>
      </c>
      <c r="H1464">
        <v>0</v>
      </c>
      <c r="I1464">
        <v>1</v>
      </c>
      <c r="J1464" s="60" t="s">
        <v>886</v>
      </c>
      <c r="K1464">
        <v>65</v>
      </c>
      <c r="L1464">
        <v>320</v>
      </c>
      <c r="M1464">
        <v>48</v>
      </c>
      <c r="N1464">
        <v>133</v>
      </c>
      <c r="O1464">
        <v>39</v>
      </c>
      <c r="P1464">
        <v>72</v>
      </c>
      <c r="Q1464">
        <v>48</v>
      </c>
      <c r="R1464">
        <v>4</v>
      </c>
      <c r="S1464">
        <v>6</v>
      </c>
      <c r="T1464">
        <v>10</v>
      </c>
      <c r="U1464">
        <v>4</v>
      </c>
      <c r="V1464">
        <v>0</v>
      </c>
      <c r="W1464">
        <v>0</v>
      </c>
      <c r="X1464" t="s">
        <v>31</v>
      </c>
      <c r="Y1464">
        <v>0</v>
      </c>
    </row>
    <row r="1465" spans="2:25" x14ac:dyDescent="0.2">
      <c r="B1465">
        <v>849</v>
      </c>
      <c r="C1465">
        <v>1954</v>
      </c>
      <c r="D1465" t="s">
        <v>53</v>
      </c>
      <c r="E1465" t="s">
        <v>36</v>
      </c>
      <c r="F1465" t="s">
        <v>1698</v>
      </c>
      <c r="H1465">
        <v>0</v>
      </c>
      <c r="I1465">
        <v>1</v>
      </c>
      <c r="J1465" s="60" t="s">
        <v>886</v>
      </c>
      <c r="K1465">
        <v>65</v>
      </c>
      <c r="L1465">
        <v>320</v>
      </c>
      <c r="M1465">
        <v>48</v>
      </c>
      <c r="N1465">
        <v>133</v>
      </c>
      <c r="O1465">
        <v>39</v>
      </c>
      <c r="P1465">
        <v>72</v>
      </c>
      <c r="Q1465">
        <v>48</v>
      </c>
      <c r="R1465">
        <v>4</v>
      </c>
      <c r="S1465">
        <v>6</v>
      </c>
      <c r="T1465">
        <v>10</v>
      </c>
      <c r="U1465">
        <v>4</v>
      </c>
      <c r="V1465">
        <v>0</v>
      </c>
      <c r="W1465">
        <v>0</v>
      </c>
      <c r="X1465" t="s">
        <v>27</v>
      </c>
      <c r="Y1465">
        <v>0</v>
      </c>
    </row>
    <row r="1466" spans="2:25" x14ac:dyDescent="0.2">
      <c r="B1466">
        <v>1606</v>
      </c>
      <c r="C1466">
        <v>1972</v>
      </c>
      <c r="D1466" t="s">
        <v>23</v>
      </c>
      <c r="E1466" t="s">
        <v>36</v>
      </c>
      <c r="F1466" t="s">
        <v>1699</v>
      </c>
      <c r="H1466">
        <v>1</v>
      </c>
      <c r="I1466">
        <v>0</v>
      </c>
      <c r="J1466" s="60" t="s">
        <v>965</v>
      </c>
      <c r="K1466">
        <v>65</v>
      </c>
      <c r="L1466">
        <v>3</v>
      </c>
      <c r="M1466">
        <v>1</v>
      </c>
      <c r="N1466">
        <v>8</v>
      </c>
      <c r="O1466">
        <v>4</v>
      </c>
      <c r="P1466">
        <v>3</v>
      </c>
      <c r="Q1466">
        <v>3</v>
      </c>
      <c r="R1466">
        <v>1</v>
      </c>
      <c r="S1466">
        <v>1</v>
      </c>
      <c r="T1466">
        <v>2</v>
      </c>
      <c r="U1466">
        <v>8</v>
      </c>
      <c r="V1466">
        <v>0</v>
      </c>
      <c r="W1466">
        <v>0</v>
      </c>
      <c r="X1466" t="s">
        <v>67</v>
      </c>
      <c r="Y1466">
        <v>0</v>
      </c>
    </row>
    <row r="1467" spans="2:25" x14ac:dyDescent="0.2">
      <c r="B1467">
        <v>125</v>
      </c>
      <c r="C1467">
        <v>1959</v>
      </c>
      <c r="D1467" t="s">
        <v>43</v>
      </c>
      <c r="E1467" t="s">
        <v>36</v>
      </c>
      <c r="F1467" t="s">
        <v>1700</v>
      </c>
      <c r="H1467">
        <v>1</v>
      </c>
      <c r="I1467">
        <v>1</v>
      </c>
      <c r="J1467" s="60" t="s">
        <v>965</v>
      </c>
      <c r="K1467">
        <v>65</v>
      </c>
      <c r="L1467">
        <v>215</v>
      </c>
      <c r="M1467">
        <v>7</v>
      </c>
      <c r="N1467">
        <v>33</v>
      </c>
      <c r="O1467">
        <v>3</v>
      </c>
      <c r="P1467">
        <v>0</v>
      </c>
      <c r="Q1467">
        <v>13</v>
      </c>
      <c r="R1467">
        <v>6</v>
      </c>
      <c r="S1467">
        <v>5</v>
      </c>
      <c r="T1467">
        <v>5</v>
      </c>
      <c r="U1467">
        <v>7</v>
      </c>
      <c r="V1467">
        <v>0</v>
      </c>
      <c r="W1467">
        <v>0</v>
      </c>
      <c r="X1467" t="s">
        <v>50</v>
      </c>
      <c r="Y1467">
        <v>1</v>
      </c>
    </row>
    <row r="1468" spans="2:25" x14ac:dyDescent="0.2">
      <c r="B1468">
        <v>9305</v>
      </c>
      <c r="C1468">
        <v>1977</v>
      </c>
      <c r="D1468" t="s">
        <v>43</v>
      </c>
      <c r="E1468" t="s">
        <v>28</v>
      </c>
      <c r="F1468" t="s">
        <v>1701</v>
      </c>
      <c r="H1468">
        <v>0</v>
      </c>
      <c r="I1468">
        <v>0</v>
      </c>
      <c r="J1468" s="61">
        <v>41613</v>
      </c>
      <c r="K1468">
        <v>65</v>
      </c>
      <c r="L1468">
        <v>311</v>
      </c>
      <c r="M1468">
        <v>26</v>
      </c>
      <c r="N1468">
        <v>640</v>
      </c>
      <c r="O1468">
        <v>180</v>
      </c>
      <c r="P1468">
        <v>37</v>
      </c>
      <c r="Q1468">
        <v>121</v>
      </c>
      <c r="R1468">
        <v>1</v>
      </c>
      <c r="S1468">
        <v>4</v>
      </c>
      <c r="T1468">
        <v>13</v>
      </c>
      <c r="U1468">
        <v>2</v>
      </c>
      <c r="V1468">
        <v>0</v>
      </c>
      <c r="W1468">
        <v>0</v>
      </c>
      <c r="X1468" t="s">
        <v>27</v>
      </c>
      <c r="Y1468">
        <v>0</v>
      </c>
    </row>
    <row r="1469" spans="2:25" x14ac:dyDescent="0.2">
      <c r="B1469">
        <v>4706</v>
      </c>
      <c r="C1469">
        <v>1967</v>
      </c>
      <c r="D1469" t="s">
        <v>23</v>
      </c>
      <c r="E1469" t="s">
        <v>28</v>
      </c>
      <c r="F1469" t="s">
        <v>1702</v>
      </c>
      <c r="H1469">
        <v>0</v>
      </c>
      <c r="I1469">
        <v>1</v>
      </c>
      <c r="J1469" s="60" t="s">
        <v>436</v>
      </c>
      <c r="K1469">
        <v>65</v>
      </c>
      <c r="L1469">
        <v>29</v>
      </c>
      <c r="M1469">
        <v>0</v>
      </c>
      <c r="N1469">
        <v>5</v>
      </c>
      <c r="O1469">
        <v>0</v>
      </c>
      <c r="P1469">
        <v>1</v>
      </c>
      <c r="Q1469">
        <v>5</v>
      </c>
      <c r="R1469">
        <v>1</v>
      </c>
      <c r="S1469">
        <v>1</v>
      </c>
      <c r="T1469">
        <v>3</v>
      </c>
      <c r="U1469">
        <v>5</v>
      </c>
      <c r="V1469">
        <v>0</v>
      </c>
      <c r="W1469">
        <v>0</v>
      </c>
      <c r="X1469" t="s">
        <v>31</v>
      </c>
      <c r="Y1469">
        <v>0</v>
      </c>
    </row>
    <row r="1470" spans="2:25" x14ac:dyDescent="0.2">
      <c r="B1470">
        <v>4437</v>
      </c>
      <c r="C1470">
        <v>1963</v>
      </c>
      <c r="D1470" t="s">
        <v>23</v>
      </c>
      <c r="E1470" t="s">
        <v>32</v>
      </c>
      <c r="F1470" t="s">
        <v>1703</v>
      </c>
      <c r="H1470">
        <v>1</v>
      </c>
      <c r="I1470">
        <v>1</v>
      </c>
      <c r="J1470" s="60" t="s">
        <v>344</v>
      </c>
      <c r="K1470">
        <v>65</v>
      </c>
      <c r="L1470">
        <v>112</v>
      </c>
      <c r="M1470">
        <v>6</v>
      </c>
      <c r="N1470">
        <v>92</v>
      </c>
      <c r="O1470">
        <v>3</v>
      </c>
      <c r="P1470">
        <v>9</v>
      </c>
      <c r="Q1470">
        <v>38</v>
      </c>
      <c r="R1470">
        <v>2</v>
      </c>
      <c r="S1470">
        <v>3</v>
      </c>
      <c r="T1470">
        <v>5</v>
      </c>
      <c r="U1470">
        <v>4</v>
      </c>
      <c r="V1470">
        <v>0</v>
      </c>
      <c r="W1470">
        <v>0</v>
      </c>
      <c r="X1470" t="s">
        <v>27</v>
      </c>
      <c r="Y1470">
        <v>0</v>
      </c>
    </row>
    <row r="1471" spans="2:25" x14ac:dyDescent="0.2">
      <c r="B1471">
        <v>3081</v>
      </c>
      <c r="C1471">
        <v>1979</v>
      </c>
      <c r="D1471" t="s">
        <v>40</v>
      </c>
      <c r="E1471" t="s">
        <v>32</v>
      </c>
      <c r="F1471" t="s">
        <v>1704</v>
      </c>
      <c r="H1471">
        <v>1</v>
      </c>
      <c r="I1471">
        <v>0</v>
      </c>
      <c r="J1471" s="60" t="s">
        <v>470</v>
      </c>
      <c r="K1471">
        <v>65</v>
      </c>
      <c r="L1471">
        <v>7</v>
      </c>
      <c r="M1471">
        <v>2</v>
      </c>
      <c r="N1471">
        <v>6</v>
      </c>
      <c r="O1471">
        <v>2</v>
      </c>
      <c r="P1471">
        <v>0</v>
      </c>
      <c r="Q1471">
        <v>3</v>
      </c>
      <c r="R1471">
        <v>1</v>
      </c>
      <c r="S1471">
        <v>1</v>
      </c>
      <c r="T1471">
        <v>2</v>
      </c>
      <c r="U1471">
        <v>7</v>
      </c>
      <c r="V1471">
        <v>0</v>
      </c>
      <c r="W1471">
        <v>0</v>
      </c>
      <c r="X1471" t="s">
        <v>27</v>
      </c>
      <c r="Y1471">
        <v>0</v>
      </c>
    </row>
    <row r="1472" spans="2:25" x14ac:dyDescent="0.2">
      <c r="B1472">
        <v>3536</v>
      </c>
      <c r="C1472">
        <v>1961</v>
      </c>
      <c r="D1472" t="s">
        <v>23</v>
      </c>
      <c r="E1472" t="s">
        <v>36</v>
      </c>
      <c r="F1472" t="s">
        <v>1705</v>
      </c>
      <c r="H1472">
        <v>0</v>
      </c>
      <c r="I1472">
        <v>1</v>
      </c>
      <c r="J1472" s="60" t="s">
        <v>376</v>
      </c>
      <c r="K1472">
        <v>65</v>
      </c>
      <c r="L1472">
        <v>7</v>
      </c>
      <c r="M1472">
        <v>11</v>
      </c>
      <c r="N1472">
        <v>3</v>
      </c>
      <c r="O1472">
        <v>10</v>
      </c>
      <c r="P1472">
        <v>4</v>
      </c>
      <c r="Q1472">
        <v>20</v>
      </c>
      <c r="R1472">
        <v>2</v>
      </c>
      <c r="S1472">
        <v>1</v>
      </c>
      <c r="T1472">
        <v>3</v>
      </c>
      <c r="U1472">
        <v>5</v>
      </c>
      <c r="V1472">
        <v>0</v>
      </c>
      <c r="W1472">
        <v>0</v>
      </c>
      <c r="X1472" t="s">
        <v>50</v>
      </c>
      <c r="Y1472">
        <v>0</v>
      </c>
    </row>
    <row r="1473" spans="2:25" x14ac:dyDescent="0.2">
      <c r="B1473">
        <v>8686</v>
      </c>
      <c r="C1473">
        <v>1980</v>
      </c>
      <c r="D1473" t="s">
        <v>118</v>
      </c>
      <c r="E1473" t="s">
        <v>36</v>
      </c>
      <c r="F1473" t="s">
        <v>1706</v>
      </c>
      <c r="H1473">
        <v>1</v>
      </c>
      <c r="I1473">
        <v>0</v>
      </c>
      <c r="J1473" s="61">
        <v>41487</v>
      </c>
      <c r="K1473">
        <v>65</v>
      </c>
      <c r="L1473">
        <v>5</v>
      </c>
      <c r="M1473">
        <v>23</v>
      </c>
      <c r="N1473">
        <v>15</v>
      </c>
      <c r="O1473">
        <v>0</v>
      </c>
      <c r="P1473">
        <v>18</v>
      </c>
      <c r="Q1473">
        <v>14</v>
      </c>
      <c r="R1473">
        <v>2</v>
      </c>
      <c r="S1473">
        <v>2</v>
      </c>
      <c r="T1473">
        <v>3</v>
      </c>
      <c r="U1473">
        <v>8</v>
      </c>
      <c r="V1473">
        <v>0</v>
      </c>
      <c r="W1473">
        <v>0</v>
      </c>
      <c r="X1473" t="s">
        <v>27</v>
      </c>
      <c r="Y1473">
        <v>0</v>
      </c>
    </row>
    <row r="1474" spans="2:25" x14ac:dyDescent="0.2">
      <c r="B1474">
        <v>9707</v>
      </c>
      <c r="C1474">
        <v>1970</v>
      </c>
      <c r="D1474" t="s">
        <v>40</v>
      </c>
      <c r="E1474" t="s">
        <v>32</v>
      </c>
      <c r="F1474" t="s">
        <v>1707</v>
      </c>
      <c r="H1474">
        <v>0</v>
      </c>
      <c r="I1474">
        <v>1</v>
      </c>
      <c r="J1474" s="60" t="s">
        <v>74</v>
      </c>
      <c r="K1474">
        <v>65</v>
      </c>
      <c r="L1474">
        <v>1103</v>
      </c>
      <c r="M1474">
        <v>0</v>
      </c>
      <c r="N1474">
        <v>45</v>
      </c>
      <c r="O1474">
        <v>0</v>
      </c>
      <c r="P1474">
        <v>0</v>
      </c>
      <c r="Q1474">
        <v>34</v>
      </c>
      <c r="R1474">
        <v>3</v>
      </c>
      <c r="S1474">
        <v>4</v>
      </c>
      <c r="T1474">
        <v>11</v>
      </c>
      <c r="U1474">
        <v>8</v>
      </c>
      <c r="V1474">
        <v>0</v>
      </c>
      <c r="W1474">
        <v>0</v>
      </c>
      <c r="X1474" t="s">
        <v>27</v>
      </c>
      <c r="Y1474">
        <v>2</v>
      </c>
    </row>
    <row r="1475" spans="2:25" x14ac:dyDescent="0.2">
      <c r="B1475">
        <v>10872</v>
      </c>
      <c r="C1475">
        <v>1970</v>
      </c>
      <c r="D1475" t="s">
        <v>40</v>
      </c>
      <c r="E1475" t="s">
        <v>32</v>
      </c>
      <c r="F1475" t="s">
        <v>1707</v>
      </c>
      <c r="H1475">
        <v>0</v>
      </c>
      <c r="I1475">
        <v>1</v>
      </c>
      <c r="J1475" s="60" t="s">
        <v>74</v>
      </c>
      <c r="K1475">
        <v>65</v>
      </c>
      <c r="L1475">
        <v>1103</v>
      </c>
      <c r="M1475">
        <v>0</v>
      </c>
      <c r="N1475">
        <v>45</v>
      </c>
      <c r="O1475">
        <v>0</v>
      </c>
      <c r="P1475">
        <v>0</v>
      </c>
      <c r="Q1475">
        <v>34</v>
      </c>
      <c r="R1475">
        <v>3</v>
      </c>
      <c r="S1475">
        <v>4</v>
      </c>
      <c r="T1475">
        <v>11</v>
      </c>
      <c r="U1475">
        <v>8</v>
      </c>
      <c r="V1475">
        <v>0</v>
      </c>
      <c r="W1475">
        <v>0</v>
      </c>
      <c r="X1475" t="s">
        <v>27</v>
      </c>
      <c r="Y1475">
        <v>2</v>
      </c>
    </row>
    <row r="1476" spans="2:25" x14ac:dyDescent="0.2">
      <c r="B1476">
        <v>9058</v>
      </c>
      <c r="C1476">
        <v>1956</v>
      </c>
      <c r="D1476" t="s">
        <v>23</v>
      </c>
      <c r="E1476" t="s">
        <v>55</v>
      </c>
      <c r="F1476" t="s">
        <v>1708</v>
      </c>
      <c r="H1476">
        <v>0</v>
      </c>
      <c r="I1476">
        <v>0</v>
      </c>
      <c r="J1476" s="60" t="s">
        <v>630</v>
      </c>
      <c r="K1476">
        <v>65</v>
      </c>
      <c r="L1476">
        <v>1060</v>
      </c>
      <c r="M1476">
        <v>21</v>
      </c>
      <c r="N1476">
        <v>530</v>
      </c>
      <c r="O1476">
        <v>32</v>
      </c>
      <c r="P1476">
        <v>0</v>
      </c>
      <c r="Q1476">
        <v>224</v>
      </c>
      <c r="R1476">
        <v>1</v>
      </c>
      <c r="S1476">
        <v>5</v>
      </c>
      <c r="T1476">
        <v>5</v>
      </c>
      <c r="U1476">
        <v>3</v>
      </c>
      <c r="V1476">
        <v>1</v>
      </c>
      <c r="W1476">
        <v>0</v>
      </c>
      <c r="X1476" t="s">
        <v>27</v>
      </c>
      <c r="Y1476">
        <v>3</v>
      </c>
    </row>
    <row r="1477" spans="2:25" x14ac:dyDescent="0.2">
      <c r="B1477">
        <v>4640</v>
      </c>
      <c r="C1477">
        <v>1968</v>
      </c>
      <c r="D1477" t="s">
        <v>23</v>
      </c>
      <c r="E1477" t="s">
        <v>24</v>
      </c>
      <c r="F1477" t="s">
        <v>1709</v>
      </c>
      <c r="H1477">
        <v>0</v>
      </c>
      <c r="I1477">
        <v>1</v>
      </c>
      <c r="J1477" s="60" t="s">
        <v>271</v>
      </c>
      <c r="K1477">
        <v>65</v>
      </c>
      <c r="L1477">
        <v>561</v>
      </c>
      <c r="M1477">
        <v>85</v>
      </c>
      <c r="N1477">
        <v>171</v>
      </c>
      <c r="O1477">
        <v>25</v>
      </c>
      <c r="P1477">
        <v>123</v>
      </c>
      <c r="Q1477">
        <v>114</v>
      </c>
      <c r="R1477">
        <v>2</v>
      </c>
      <c r="S1477">
        <v>4</v>
      </c>
      <c r="T1477">
        <v>13</v>
      </c>
      <c r="U1477">
        <v>2</v>
      </c>
      <c r="V1477">
        <v>0</v>
      </c>
      <c r="W1477">
        <v>0</v>
      </c>
      <c r="X1477" t="s">
        <v>67</v>
      </c>
      <c r="Y1477">
        <v>0</v>
      </c>
    </row>
    <row r="1478" spans="2:25" x14ac:dyDescent="0.2">
      <c r="B1478">
        <v>2525</v>
      </c>
      <c r="C1478">
        <v>1975</v>
      </c>
      <c r="D1478" t="s">
        <v>40</v>
      </c>
      <c r="E1478" t="s">
        <v>32</v>
      </c>
      <c r="F1478" t="s">
        <v>1710</v>
      </c>
      <c r="H1478">
        <v>0</v>
      </c>
      <c r="I1478">
        <v>0</v>
      </c>
      <c r="J1478" s="60" t="s">
        <v>78</v>
      </c>
      <c r="K1478">
        <v>65</v>
      </c>
      <c r="L1478">
        <v>153</v>
      </c>
      <c r="M1478">
        <v>64</v>
      </c>
      <c r="N1478">
        <v>123</v>
      </c>
      <c r="O1478">
        <v>116</v>
      </c>
      <c r="P1478">
        <v>64</v>
      </c>
      <c r="Q1478">
        <v>14</v>
      </c>
      <c r="R1478">
        <v>2</v>
      </c>
      <c r="S1478">
        <v>5</v>
      </c>
      <c r="T1478">
        <v>9</v>
      </c>
      <c r="U1478">
        <v>6</v>
      </c>
      <c r="V1478">
        <v>1</v>
      </c>
      <c r="W1478">
        <v>0</v>
      </c>
      <c r="X1478" t="s">
        <v>31</v>
      </c>
      <c r="Y1478">
        <v>0</v>
      </c>
    </row>
    <row r="1479" spans="2:25" x14ac:dyDescent="0.2">
      <c r="B1479">
        <v>9503</v>
      </c>
      <c r="C1479">
        <v>1981</v>
      </c>
      <c r="D1479" t="s">
        <v>23</v>
      </c>
      <c r="E1479" t="s">
        <v>28</v>
      </c>
      <c r="F1479" t="s">
        <v>1711</v>
      </c>
      <c r="H1479">
        <v>0</v>
      </c>
      <c r="I1479">
        <v>0</v>
      </c>
      <c r="J1479" s="60" t="s">
        <v>1621</v>
      </c>
      <c r="K1479">
        <v>65</v>
      </c>
      <c r="L1479">
        <v>39</v>
      </c>
      <c r="M1479">
        <v>33</v>
      </c>
      <c r="N1479">
        <v>130</v>
      </c>
      <c r="O1479">
        <v>41</v>
      </c>
      <c r="P1479">
        <v>26</v>
      </c>
      <c r="Q1479">
        <v>44</v>
      </c>
      <c r="R1479">
        <v>2</v>
      </c>
      <c r="S1479">
        <v>5</v>
      </c>
      <c r="T1479">
        <v>5</v>
      </c>
      <c r="U1479">
        <v>8</v>
      </c>
      <c r="V1479">
        <v>0</v>
      </c>
      <c r="W1479">
        <v>0</v>
      </c>
      <c r="X1479" t="s">
        <v>27</v>
      </c>
      <c r="Y1479">
        <v>0</v>
      </c>
    </row>
    <row r="1480" spans="2:25" x14ac:dyDescent="0.2">
      <c r="B1480">
        <v>10704</v>
      </c>
      <c r="C1480">
        <v>1970</v>
      </c>
      <c r="D1480" t="s">
        <v>23</v>
      </c>
      <c r="E1480" t="s">
        <v>28</v>
      </c>
      <c r="F1480" t="s">
        <v>1712</v>
      </c>
      <c r="H1480">
        <v>0</v>
      </c>
      <c r="I1480">
        <v>1</v>
      </c>
      <c r="J1480" s="60" t="s">
        <v>1713</v>
      </c>
      <c r="K1480">
        <v>65</v>
      </c>
      <c r="L1480">
        <v>404</v>
      </c>
      <c r="M1480">
        <v>0</v>
      </c>
      <c r="N1480">
        <v>92</v>
      </c>
      <c r="O1480">
        <v>28</v>
      </c>
      <c r="P1480">
        <v>27</v>
      </c>
      <c r="Q1480">
        <v>142</v>
      </c>
      <c r="R1480">
        <v>2</v>
      </c>
      <c r="S1480">
        <v>6</v>
      </c>
      <c r="T1480">
        <v>9</v>
      </c>
      <c r="U1480">
        <v>4</v>
      </c>
      <c r="V1480">
        <v>0</v>
      </c>
      <c r="W1480">
        <v>0</v>
      </c>
      <c r="X1480" t="s">
        <v>27</v>
      </c>
      <c r="Y1480">
        <v>0</v>
      </c>
    </row>
    <row r="1481" spans="2:25" x14ac:dyDescent="0.2">
      <c r="B1481">
        <v>2669</v>
      </c>
      <c r="C1481">
        <v>1994</v>
      </c>
      <c r="D1481" t="s">
        <v>23</v>
      </c>
      <c r="E1481" t="s">
        <v>28</v>
      </c>
      <c r="F1481" t="s">
        <v>1714</v>
      </c>
      <c r="H1481">
        <v>0</v>
      </c>
      <c r="I1481">
        <v>0</v>
      </c>
      <c r="J1481" s="61">
        <v>41734</v>
      </c>
      <c r="K1481">
        <v>66</v>
      </c>
      <c r="L1481">
        <v>375</v>
      </c>
      <c r="M1481">
        <v>152</v>
      </c>
      <c r="N1481">
        <v>335</v>
      </c>
      <c r="O1481">
        <v>93</v>
      </c>
      <c r="P1481">
        <v>91</v>
      </c>
      <c r="Q1481">
        <v>81</v>
      </c>
      <c r="R1481">
        <v>1</v>
      </c>
      <c r="S1481">
        <v>5</v>
      </c>
      <c r="T1481">
        <v>6</v>
      </c>
      <c r="U1481">
        <v>2</v>
      </c>
      <c r="V1481">
        <v>0</v>
      </c>
      <c r="W1481">
        <v>0</v>
      </c>
      <c r="X1481" t="s">
        <v>27</v>
      </c>
      <c r="Y1481">
        <v>0</v>
      </c>
    </row>
    <row r="1482" spans="2:25" x14ac:dyDescent="0.2">
      <c r="B1482">
        <v>10037</v>
      </c>
      <c r="C1482">
        <v>1994</v>
      </c>
      <c r="D1482" t="s">
        <v>23</v>
      </c>
      <c r="E1482" t="s">
        <v>28</v>
      </c>
      <c r="F1482" t="s">
        <v>1714</v>
      </c>
      <c r="H1482">
        <v>0</v>
      </c>
      <c r="I1482">
        <v>0</v>
      </c>
      <c r="J1482" s="61">
        <v>41734</v>
      </c>
      <c r="K1482">
        <v>66</v>
      </c>
      <c r="L1482">
        <v>375</v>
      </c>
      <c r="M1482">
        <v>152</v>
      </c>
      <c r="N1482">
        <v>335</v>
      </c>
      <c r="O1482">
        <v>93</v>
      </c>
      <c r="P1482">
        <v>91</v>
      </c>
      <c r="Q1482">
        <v>81</v>
      </c>
      <c r="R1482">
        <v>1</v>
      </c>
      <c r="S1482">
        <v>5</v>
      </c>
      <c r="T1482">
        <v>6</v>
      </c>
      <c r="U1482">
        <v>2</v>
      </c>
      <c r="V1482">
        <v>0</v>
      </c>
      <c r="W1482">
        <v>0</v>
      </c>
      <c r="X1482" t="s">
        <v>67</v>
      </c>
      <c r="Y1482">
        <v>0</v>
      </c>
    </row>
    <row r="1483" spans="2:25" x14ac:dyDescent="0.2">
      <c r="B1483">
        <v>5680</v>
      </c>
      <c r="C1483">
        <v>1985</v>
      </c>
      <c r="D1483" t="s">
        <v>43</v>
      </c>
      <c r="E1483" t="s">
        <v>32</v>
      </c>
      <c r="F1483" t="s">
        <v>1715</v>
      </c>
      <c r="H1483">
        <v>1</v>
      </c>
      <c r="I1483">
        <v>0</v>
      </c>
      <c r="J1483" s="60" t="s">
        <v>1716</v>
      </c>
      <c r="K1483">
        <v>66</v>
      </c>
      <c r="L1483">
        <v>10</v>
      </c>
      <c r="M1483">
        <v>4</v>
      </c>
      <c r="N1483">
        <v>7</v>
      </c>
      <c r="O1483">
        <v>0</v>
      </c>
      <c r="P1483">
        <v>6</v>
      </c>
      <c r="Q1483">
        <v>3</v>
      </c>
      <c r="R1483">
        <v>1</v>
      </c>
      <c r="S1483">
        <v>1</v>
      </c>
      <c r="T1483">
        <v>3</v>
      </c>
      <c r="U1483">
        <v>6</v>
      </c>
      <c r="V1483">
        <v>0</v>
      </c>
      <c r="W1483">
        <v>0</v>
      </c>
      <c r="X1483" t="s">
        <v>27</v>
      </c>
      <c r="Y1483">
        <v>0</v>
      </c>
    </row>
    <row r="1484" spans="2:25" x14ac:dyDescent="0.2">
      <c r="B1484">
        <v>3726</v>
      </c>
      <c r="C1484">
        <v>1987</v>
      </c>
      <c r="D1484" t="s">
        <v>40</v>
      </c>
      <c r="E1484" t="s">
        <v>36</v>
      </c>
      <c r="F1484" t="s">
        <v>1717</v>
      </c>
      <c r="H1484">
        <v>1</v>
      </c>
      <c r="I1484">
        <v>0</v>
      </c>
      <c r="J1484" s="60" t="s">
        <v>1459</v>
      </c>
      <c r="K1484">
        <v>66</v>
      </c>
      <c r="L1484">
        <v>4</v>
      </c>
      <c r="M1484">
        <v>1</v>
      </c>
      <c r="N1484">
        <v>9</v>
      </c>
      <c r="O1484">
        <v>3</v>
      </c>
      <c r="P1484">
        <v>0</v>
      </c>
      <c r="Q1484">
        <v>0</v>
      </c>
      <c r="R1484">
        <v>1</v>
      </c>
      <c r="S1484">
        <v>1</v>
      </c>
      <c r="T1484">
        <v>2</v>
      </c>
      <c r="U1484">
        <v>8</v>
      </c>
      <c r="V1484">
        <v>0</v>
      </c>
      <c r="W1484">
        <v>0</v>
      </c>
      <c r="X1484" t="s">
        <v>67</v>
      </c>
      <c r="Y1484">
        <v>0</v>
      </c>
    </row>
    <row r="1485" spans="2:25" x14ac:dyDescent="0.2">
      <c r="B1485">
        <v>4548</v>
      </c>
      <c r="C1485">
        <v>1982</v>
      </c>
      <c r="D1485" t="s">
        <v>23</v>
      </c>
      <c r="E1485" t="s">
        <v>28</v>
      </c>
      <c r="F1485" t="s">
        <v>1718</v>
      </c>
      <c r="H1485">
        <v>1</v>
      </c>
      <c r="I1485">
        <v>1</v>
      </c>
      <c r="J1485" s="60" t="s">
        <v>361</v>
      </c>
      <c r="K1485">
        <v>66</v>
      </c>
      <c r="L1485">
        <v>23</v>
      </c>
      <c r="M1485">
        <v>4</v>
      </c>
      <c r="N1485">
        <v>10</v>
      </c>
      <c r="O1485">
        <v>0</v>
      </c>
      <c r="P1485">
        <v>2</v>
      </c>
      <c r="Q1485">
        <v>15</v>
      </c>
      <c r="R1485">
        <v>1</v>
      </c>
      <c r="S1485">
        <v>1</v>
      </c>
      <c r="T1485">
        <v>3</v>
      </c>
      <c r="U1485">
        <v>4</v>
      </c>
      <c r="V1485">
        <v>0</v>
      </c>
      <c r="W1485">
        <v>0</v>
      </c>
      <c r="X1485" t="s">
        <v>31</v>
      </c>
      <c r="Y1485">
        <v>0</v>
      </c>
    </row>
    <row r="1486" spans="2:25" x14ac:dyDescent="0.2">
      <c r="B1486">
        <v>4599</v>
      </c>
      <c r="C1486">
        <v>1977</v>
      </c>
      <c r="D1486" t="s">
        <v>53</v>
      </c>
      <c r="E1486" t="s">
        <v>32</v>
      </c>
      <c r="F1486" t="s">
        <v>1719</v>
      </c>
      <c r="H1486">
        <v>0</v>
      </c>
      <c r="I1486">
        <v>2</v>
      </c>
      <c r="J1486" s="61">
        <v>41375</v>
      </c>
      <c r="K1486">
        <v>66</v>
      </c>
      <c r="L1486">
        <v>411</v>
      </c>
      <c r="M1486">
        <v>0</v>
      </c>
      <c r="N1486">
        <v>26</v>
      </c>
      <c r="O1486">
        <v>0</v>
      </c>
      <c r="P1486">
        <v>0</v>
      </c>
      <c r="Q1486">
        <v>21</v>
      </c>
      <c r="R1486">
        <v>6</v>
      </c>
      <c r="S1486">
        <v>7</v>
      </c>
      <c r="T1486">
        <v>7</v>
      </c>
      <c r="U1486">
        <v>7</v>
      </c>
      <c r="V1486">
        <v>0</v>
      </c>
      <c r="W1486">
        <v>0</v>
      </c>
      <c r="X1486" t="s">
        <v>31</v>
      </c>
      <c r="Y1486">
        <v>0</v>
      </c>
    </row>
    <row r="1487" spans="2:25" x14ac:dyDescent="0.2">
      <c r="B1487">
        <v>879</v>
      </c>
      <c r="C1487">
        <v>1977</v>
      </c>
      <c r="D1487" t="s">
        <v>53</v>
      </c>
      <c r="E1487" t="s">
        <v>32</v>
      </c>
      <c r="F1487" t="s">
        <v>1719</v>
      </c>
      <c r="H1487">
        <v>0</v>
      </c>
      <c r="I1487">
        <v>2</v>
      </c>
      <c r="J1487" s="61">
        <v>41375</v>
      </c>
      <c r="K1487">
        <v>66</v>
      </c>
      <c r="L1487">
        <v>411</v>
      </c>
      <c r="M1487">
        <v>0</v>
      </c>
      <c r="N1487">
        <v>26</v>
      </c>
      <c r="O1487">
        <v>0</v>
      </c>
      <c r="P1487">
        <v>0</v>
      </c>
      <c r="Q1487">
        <v>21</v>
      </c>
      <c r="R1487">
        <v>6</v>
      </c>
      <c r="S1487">
        <v>7</v>
      </c>
      <c r="T1487">
        <v>7</v>
      </c>
      <c r="U1487">
        <v>7</v>
      </c>
      <c r="V1487">
        <v>0</v>
      </c>
      <c r="W1487">
        <v>0</v>
      </c>
      <c r="X1487" t="s">
        <v>67</v>
      </c>
      <c r="Y1487">
        <v>0</v>
      </c>
    </row>
    <row r="1488" spans="2:25" x14ac:dyDescent="0.2">
      <c r="B1488">
        <v>7409</v>
      </c>
      <c r="C1488">
        <v>1971</v>
      </c>
      <c r="D1488" t="s">
        <v>23</v>
      </c>
      <c r="E1488" t="s">
        <v>36</v>
      </c>
      <c r="F1488" t="s">
        <v>1720</v>
      </c>
      <c r="H1488">
        <v>1</v>
      </c>
      <c r="I1488">
        <v>0</v>
      </c>
      <c r="J1488" s="60" t="s">
        <v>1721</v>
      </c>
      <c r="K1488">
        <v>66</v>
      </c>
      <c r="L1488">
        <v>211</v>
      </c>
      <c r="M1488">
        <v>2</v>
      </c>
      <c r="N1488">
        <v>30</v>
      </c>
      <c r="O1488">
        <v>7</v>
      </c>
      <c r="P1488">
        <v>7</v>
      </c>
      <c r="Q1488">
        <v>10</v>
      </c>
      <c r="R1488">
        <v>2</v>
      </c>
      <c r="S1488">
        <v>4</v>
      </c>
      <c r="T1488">
        <v>6</v>
      </c>
      <c r="U1488">
        <v>5</v>
      </c>
      <c r="V1488">
        <v>0</v>
      </c>
      <c r="W1488">
        <v>0</v>
      </c>
      <c r="X1488" t="s">
        <v>27</v>
      </c>
      <c r="Y1488">
        <v>0</v>
      </c>
    </row>
    <row r="1489" spans="2:25" x14ac:dyDescent="0.2">
      <c r="B1489">
        <v>1964</v>
      </c>
      <c r="C1489">
        <v>1952</v>
      </c>
      <c r="D1489" t="s">
        <v>23</v>
      </c>
      <c r="E1489" t="s">
        <v>36</v>
      </c>
      <c r="F1489" t="s">
        <v>1722</v>
      </c>
      <c r="H1489">
        <v>0</v>
      </c>
      <c r="I1489">
        <v>0</v>
      </c>
      <c r="J1489" s="61">
        <v>41403</v>
      </c>
      <c r="K1489">
        <v>66</v>
      </c>
      <c r="L1489">
        <v>446</v>
      </c>
      <c r="M1489">
        <v>107</v>
      </c>
      <c r="N1489">
        <v>768</v>
      </c>
      <c r="O1489">
        <v>33</v>
      </c>
      <c r="P1489">
        <v>196</v>
      </c>
      <c r="Q1489">
        <v>53</v>
      </c>
      <c r="R1489">
        <v>1</v>
      </c>
      <c r="S1489">
        <v>5</v>
      </c>
      <c r="T1489">
        <v>6</v>
      </c>
      <c r="U1489">
        <v>2</v>
      </c>
      <c r="V1489">
        <v>0</v>
      </c>
      <c r="W1489">
        <v>0</v>
      </c>
      <c r="X1489" t="s">
        <v>27</v>
      </c>
      <c r="Y1489">
        <v>0</v>
      </c>
    </row>
    <row r="1490" spans="2:25" x14ac:dyDescent="0.2">
      <c r="B1490">
        <v>0</v>
      </c>
      <c r="C1490">
        <v>1986</v>
      </c>
      <c r="D1490" t="s">
        <v>23</v>
      </c>
      <c r="E1490" t="s">
        <v>32</v>
      </c>
      <c r="F1490" t="s">
        <v>1723</v>
      </c>
      <c r="H1490">
        <v>0</v>
      </c>
      <c r="I1490">
        <v>0</v>
      </c>
      <c r="J1490" s="61">
        <v>41369</v>
      </c>
      <c r="K1490">
        <v>66</v>
      </c>
      <c r="L1490">
        <v>239</v>
      </c>
      <c r="M1490">
        <v>10</v>
      </c>
      <c r="N1490">
        <v>554</v>
      </c>
      <c r="O1490">
        <v>254</v>
      </c>
      <c r="P1490">
        <v>87</v>
      </c>
      <c r="Q1490">
        <v>54</v>
      </c>
      <c r="R1490">
        <v>1</v>
      </c>
      <c r="S1490">
        <v>3</v>
      </c>
      <c r="T1490">
        <v>9</v>
      </c>
      <c r="U1490">
        <v>1</v>
      </c>
      <c r="V1490">
        <v>0</v>
      </c>
      <c r="W1490">
        <v>0</v>
      </c>
      <c r="X1490" t="s">
        <v>67</v>
      </c>
      <c r="Y1490">
        <v>0</v>
      </c>
    </row>
    <row r="1491" spans="2:25" x14ac:dyDescent="0.2">
      <c r="B1491">
        <v>4860</v>
      </c>
      <c r="C1491">
        <v>1971</v>
      </c>
      <c r="D1491" t="s">
        <v>23</v>
      </c>
      <c r="E1491" t="s">
        <v>28</v>
      </c>
      <c r="F1491" t="s">
        <v>1724</v>
      </c>
      <c r="H1491">
        <v>1</v>
      </c>
      <c r="I1491">
        <v>0</v>
      </c>
      <c r="J1491" s="61">
        <v>41489</v>
      </c>
      <c r="K1491">
        <v>66</v>
      </c>
      <c r="L1491">
        <v>7</v>
      </c>
      <c r="M1491">
        <v>2</v>
      </c>
      <c r="N1491">
        <v>8</v>
      </c>
      <c r="O1491">
        <v>3</v>
      </c>
      <c r="P1491">
        <v>2</v>
      </c>
      <c r="Q1491">
        <v>3</v>
      </c>
      <c r="R1491">
        <v>1</v>
      </c>
      <c r="S1491">
        <v>1</v>
      </c>
      <c r="T1491">
        <v>3</v>
      </c>
      <c r="U1491">
        <v>6</v>
      </c>
      <c r="V1491">
        <v>0</v>
      </c>
      <c r="W1491">
        <v>0</v>
      </c>
      <c r="X1491" t="s">
        <v>27</v>
      </c>
      <c r="Y1491">
        <v>0</v>
      </c>
    </row>
    <row r="1492" spans="2:25" x14ac:dyDescent="0.2">
      <c r="B1492">
        <v>425</v>
      </c>
      <c r="C1492">
        <v>1986</v>
      </c>
      <c r="D1492" t="s">
        <v>23</v>
      </c>
      <c r="E1492" t="s">
        <v>32</v>
      </c>
      <c r="F1492" t="s">
        <v>1725</v>
      </c>
      <c r="H1492">
        <v>2</v>
      </c>
      <c r="I1492">
        <v>0</v>
      </c>
      <c r="J1492" s="60" t="s">
        <v>312</v>
      </c>
      <c r="K1492">
        <v>66</v>
      </c>
      <c r="L1492">
        <v>374</v>
      </c>
      <c r="M1492">
        <v>64</v>
      </c>
      <c r="N1492">
        <v>116</v>
      </c>
      <c r="O1492">
        <v>84</v>
      </c>
      <c r="P1492">
        <v>25</v>
      </c>
      <c r="Q1492">
        <v>64</v>
      </c>
      <c r="R1492">
        <v>3</v>
      </c>
      <c r="S1492">
        <v>6</v>
      </c>
      <c r="T1492">
        <v>11</v>
      </c>
      <c r="U1492">
        <v>5</v>
      </c>
      <c r="V1492">
        <v>0</v>
      </c>
      <c r="W1492">
        <v>0</v>
      </c>
      <c r="X1492" t="s">
        <v>50</v>
      </c>
      <c r="Y1492">
        <v>0</v>
      </c>
    </row>
    <row r="1493" spans="2:25" x14ac:dyDescent="0.2">
      <c r="B1493">
        <v>9500</v>
      </c>
      <c r="C1493">
        <v>1960</v>
      </c>
      <c r="D1493" t="s">
        <v>23</v>
      </c>
      <c r="E1493" t="s">
        <v>32</v>
      </c>
      <c r="F1493" t="s">
        <v>1726</v>
      </c>
      <c r="H1493">
        <v>0</v>
      </c>
      <c r="I1493">
        <v>1</v>
      </c>
      <c r="J1493" s="60" t="s">
        <v>544</v>
      </c>
      <c r="K1493">
        <v>66</v>
      </c>
      <c r="L1493">
        <v>221</v>
      </c>
      <c r="M1493">
        <v>104</v>
      </c>
      <c r="N1493">
        <v>169</v>
      </c>
      <c r="O1493">
        <v>102</v>
      </c>
      <c r="P1493">
        <v>78</v>
      </c>
      <c r="Q1493">
        <v>84</v>
      </c>
      <c r="R1493">
        <v>3</v>
      </c>
      <c r="S1493">
        <v>9</v>
      </c>
      <c r="T1493">
        <v>8</v>
      </c>
      <c r="U1493">
        <v>7</v>
      </c>
      <c r="V1493">
        <v>0</v>
      </c>
      <c r="W1493">
        <v>1</v>
      </c>
      <c r="X1493" t="s">
        <v>27</v>
      </c>
      <c r="Y1493">
        <v>0</v>
      </c>
    </row>
    <row r="1494" spans="2:25" x14ac:dyDescent="0.2">
      <c r="B1494">
        <v>3074</v>
      </c>
      <c r="C1494">
        <v>1985</v>
      </c>
      <c r="D1494" t="s">
        <v>40</v>
      </c>
      <c r="E1494" t="s">
        <v>32</v>
      </c>
      <c r="F1494" t="s">
        <v>1727</v>
      </c>
      <c r="H1494">
        <v>0</v>
      </c>
      <c r="I1494">
        <v>0</v>
      </c>
      <c r="J1494" s="60" t="s">
        <v>1154</v>
      </c>
      <c r="K1494">
        <v>66</v>
      </c>
      <c r="L1494">
        <v>1218</v>
      </c>
      <c r="M1494">
        <v>107</v>
      </c>
      <c r="N1494">
        <v>304</v>
      </c>
      <c r="O1494">
        <v>23</v>
      </c>
      <c r="P1494">
        <v>143</v>
      </c>
      <c r="Q1494">
        <v>33</v>
      </c>
      <c r="R1494">
        <v>1</v>
      </c>
      <c r="S1494">
        <v>5</v>
      </c>
      <c r="T1494">
        <v>4</v>
      </c>
      <c r="U1494">
        <v>6</v>
      </c>
      <c r="V1494">
        <v>1</v>
      </c>
      <c r="W1494">
        <v>0</v>
      </c>
      <c r="X1494" t="s">
        <v>27</v>
      </c>
      <c r="Y1494">
        <v>0</v>
      </c>
    </row>
    <row r="1495" spans="2:25" x14ac:dyDescent="0.2">
      <c r="B1495">
        <v>5140</v>
      </c>
      <c r="C1495">
        <v>1986</v>
      </c>
      <c r="D1495" t="s">
        <v>40</v>
      </c>
      <c r="E1495" t="s">
        <v>32</v>
      </c>
      <c r="F1495" t="s">
        <v>1728</v>
      </c>
      <c r="H1495">
        <v>1</v>
      </c>
      <c r="I1495">
        <v>0</v>
      </c>
      <c r="J1495" s="60" t="s">
        <v>1229</v>
      </c>
      <c r="K1495">
        <v>66</v>
      </c>
      <c r="L1495">
        <v>1047</v>
      </c>
      <c r="M1495">
        <v>0</v>
      </c>
      <c r="N1495">
        <v>140</v>
      </c>
      <c r="O1495">
        <v>67</v>
      </c>
      <c r="P1495">
        <v>38</v>
      </c>
      <c r="Q1495">
        <v>153</v>
      </c>
      <c r="R1495">
        <v>2</v>
      </c>
      <c r="S1495">
        <v>4</v>
      </c>
      <c r="T1495">
        <v>12</v>
      </c>
      <c r="U1495">
        <v>8</v>
      </c>
      <c r="V1495">
        <v>0</v>
      </c>
      <c r="W1495">
        <v>0</v>
      </c>
      <c r="X1495" t="s">
        <v>27</v>
      </c>
      <c r="Y1495">
        <v>0</v>
      </c>
    </row>
    <row r="1496" spans="2:25" x14ac:dyDescent="0.2">
      <c r="B1496">
        <v>2611</v>
      </c>
      <c r="C1496">
        <v>1960</v>
      </c>
      <c r="D1496" t="s">
        <v>53</v>
      </c>
      <c r="E1496" t="s">
        <v>36</v>
      </c>
      <c r="F1496" t="s">
        <v>1729</v>
      </c>
      <c r="H1496">
        <v>0</v>
      </c>
      <c r="I1496">
        <v>0</v>
      </c>
      <c r="J1496" s="61">
        <v>40916</v>
      </c>
      <c r="K1496">
        <v>66</v>
      </c>
      <c r="L1496">
        <v>1206</v>
      </c>
      <c r="M1496">
        <v>55</v>
      </c>
      <c r="N1496">
        <v>445</v>
      </c>
      <c r="O1496">
        <v>168</v>
      </c>
      <c r="P1496">
        <v>18</v>
      </c>
      <c r="Q1496">
        <v>18</v>
      </c>
      <c r="R1496">
        <v>1</v>
      </c>
      <c r="S1496">
        <v>2</v>
      </c>
      <c r="T1496">
        <v>12</v>
      </c>
      <c r="U1496">
        <v>1</v>
      </c>
      <c r="V1496">
        <v>0</v>
      </c>
      <c r="W1496">
        <v>0</v>
      </c>
      <c r="X1496" t="s">
        <v>67</v>
      </c>
      <c r="Y1496">
        <v>1</v>
      </c>
    </row>
    <row r="1497" spans="2:25" x14ac:dyDescent="0.2">
      <c r="B1497">
        <v>916</v>
      </c>
      <c r="C1497">
        <v>1973</v>
      </c>
      <c r="D1497" t="s">
        <v>40</v>
      </c>
      <c r="E1497" t="s">
        <v>28</v>
      </c>
      <c r="F1497" t="s">
        <v>1730</v>
      </c>
      <c r="H1497">
        <v>1</v>
      </c>
      <c r="I1497">
        <v>1</v>
      </c>
      <c r="J1497" s="61">
        <v>41887</v>
      </c>
      <c r="K1497">
        <v>67</v>
      </c>
      <c r="L1497">
        <v>20</v>
      </c>
      <c r="M1497">
        <v>3</v>
      </c>
      <c r="N1497">
        <v>4</v>
      </c>
      <c r="O1497">
        <v>2</v>
      </c>
      <c r="P1497">
        <v>0</v>
      </c>
      <c r="Q1497">
        <v>2</v>
      </c>
      <c r="R1497">
        <v>2</v>
      </c>
      <c r="S1497">
        <v>1</v>
      </c>
      <c r="T1497">
        <v>3</v>
      </c>
      <c r="U1497">
        <v>3</v>
      </c>
      <c r="V1497">
        <v>0</v>
      </c>
      <c r="W1497">
        <v>0</v>
      </c>
      <c r="X1497" t="s">
        <v>27</v>
      </c>
      <c r="Y1497">
        <v>0</v>
      </c>
    </row>
    <row r="1498" spans="2:25" x14ac:dyDescent="0.2">
      <c r="B1498">
        <v>10413</v>
      </c>
      <c r="C1498">
        <v>1985</v>
      </c>
      <c r="D1498" t="s">
        <v>23</v>
      </c>
      <c r="E1498" t="s">
        <v>32</v>
      </c>
      <c r="F1498" t="s">
        <v>1731</v>
      </c>
      <c r="H1498">
        <v>0</v>
      </c>
      <c r="I1498">
        <v>0</v>
      </c>
      <c r="J1498" s="60" t="s">
        <v>1136</v>
      </c>
      <c r="K1498">
        <v>67</v>
      </c>
      <c r="L1498">
        <v>274</v>
      </c>
      <c r="M1498">
        <v>83</v>
      </c>
      <c r="N1498">
        <v>216</v>
      </c>
      <c r="O1498">
        <v>151</v>
      </c>
      <c r="P1498">
        <v>141</v>
      </c>
      <c r="Q1498">
        <v>224</v>
      </c>
      <c r="R1498">
        <v>1</v>
      </c>
      <c r="S1498">
        <v>4</v>
      </c>
      <c r="T1498">
        <v>12</v>
      </c>
      <c r="U1498">
        <v>1</v>
      </c>
      <c r="V1498">
        <v>0</v>
      </c>
      <c r="W1498">
        <v>0</v>
      </c>
      <c r="X1498" t="s">
        <v>27</v>
      </c>
      <c r="Y1498">
        <v>0</v>
      </c>
    </row>
    <row r="1499" spans="2:25" x14ac:dyDescent="0.2">
      <c r="B1499">
        <v>3696</v>
      </c>
      <c r="C1499">
        <v>1966</v>
      </c>
      <c r="D1499" t="s">
        <v>23</v>
      </c>
      <c r="E1499" t="s">
        <v>24</v>
      </c>
      <c r="F1499" t="s">
        <v>1732</v>
      </c>
      <c r="H1499">
        <v>1</v>
      </c>
      <c r="I1499">
        <v>1</v>
      </c>
      <c r="J1499" s="60" t="s">
        <v>708</v>
      </c>
      <c r="K1499">
        <v>67</v>
      </c>
      <c r="L1499">
        <v>27</v>
      </c>
      <c r="M1499">
        <v>1</v>
      </c>
      <c r="N1499">
        <v>12</v>
      </c>
      <c r="O1499">
        <v>2</v>
      </c>
      <c r="P1499">
        <v>0</v>
      </c>
      <c r="Q1499">
        <v>10</v>
      </c>
      <c r="R1499">
        <v>2</v>
      </c>
      <c r="S1499">
        <v>2</v>
      </c>
      <c r="T1499">
        <v>3</v>
      </c>
      <c r="U1499">
        <v>7</v>
      </c>
      <c r="V1499">
        <v>0</v>
      </c>
      <c r="W1499">
        <v>0</v>
      </c>
      <c r="X1499" t="s">
        <v>27</v>
      </c>
      <c r="Y1499">
        <v>0</v>
      </c>
    </row>
    <row r="1500" spans="2:25" x14ac:dyDescent="0.2">
      <c r="B1500">
        <v>304</v>
      </c>
      <c r="C1500">
        <v>1982</v>
      </c>
      <c r="D1500" t="s">
        <v>53</v>
      </c>
      <c r="E1500" t="s">
        <v>28</v>
      </c>
      <c r="F1500" t="s">
        <v>1733</v>
      </c>
      <c r="H1500">
        <v>1</v>
      </c>
      <c r="I1500">
        <v>0</v>
      </c>
      <c r="J1500" s="60" t="s">
        <v>615</v>
      </c>
      <c r="K1500">
        <v>67</v>
      </c>
      <c r="L1500">
        <v>19</v>
      </c>
      <c r="M1500">
        <v>3</v>
      </c>
      <c r="N1500">
        <v>19</v>
      </c>
      <c r="O1500">
        <v>4</v>
      </c>
      <c r="P1500">
        <v>5</v>
      </c>
      <c r="Q1500">
        <v>26</v>
      </c>
      <c r="R1500">
        <v>3</v>
      </c>
      <c r="S1500">
        <v>3</v>
      </c>
      <c r="T1500">
        <v>3</v>
      </c>
      <c r="U1500">
        <v>7</v>
      </c>
      <c r="V1500">
        <v>0</v>
      </c>
      <c r="W1500">
        <v>0</v>
      </c>
      <c r="X1500" t="s">
        <v>27</v>
      </c>
      <c r="Y1500">
        <v>0</v>
      </c>
    </row>
    <row r="1501" spans="2:25" x14ac:dyDescent="0.2">
      <c r="B1501">
        <v>5113</v>
      </c>
      <c r="C1501">
        <v>1972</v>
      </c>
      <c r="D1501" t="s">
        <v>40</v>
      </c>
      <c r="E1501" t="s">
        <v>24</v>
      </c>
      <c r="F1501" t="s">
        <v>1734</v>
      </c>
      <c r="H1501">
        <v>0</v>
      </c>
      <c r="I1501">
        <v>0</v>
      </c>
      <c r="J1501" s="61">
        <v>41466</v>
      </c>
      <c r="K1501">
        <v>67</v>
      </c>
      <c r="L1501">
        <v>584</v>
      </c>
      <c r="M1501">
        <v>100</v>
      </c>
      <c r="N1501">
        <v>835</v>
      </c>
      <c r="O1501">
        <v>65</v>
      </c>
      <c r="P1501">
        <v>83</v>
      </c>
      <c r="Q1501">
        <v>35</v>
      </c>
      <c r="R1501">
        <v>1</v>
      </c>
      <c r="S1501">
        <v>5</v>
      </c>
      <c r="T1501">
        <v>5</v>
      </c>
      <c r="U1501">
        <v>2</v>
      </c>
      <c r="V1501">
        <v>1</v>
      </c>
      <c r="W1501">
        <v>0</v>
      </c>
      <c r="X1501" t="s">
        <v>27</v>
      </c>
      <c r="Y1501">
        <v>1</v>
      </c>
    </row>
    <row r="1502" spans="2:25" x14ac:dyDescent="0.2">
      <c r="B1502">
        <v>4597</v>
      </c>
      <c r="C1502">
        <v>1971</v>
      </c>
      <c r="D1502" t="s">
        <v>40</v>
      </c>
      <c r="E1502" t="s">
        <v>36</v>
      </c>
      <c r="F1502" t="s">
        <v>1735</v>
      </c>
      <c r="H1502">
        <v>0</v>
      </c>
      <c r="I1502">
        <v>0</v>
      </c>
      <c r="J1502" s="61">
        <v>41312</v>
      </c>
      <c r="K1502">
        <v>67</v>
      </c>
      <c r="L1502">
        <v>889</v>
      </c>
      <c r="M1502">
        <v>55</v>
      </c>
      <c r="N1502">
        <v>685</v>
      </c>
      <c r="O1502">
        <v>168</v>
      </c>
      <c r="P1502">
        <v>92</v>
      </c>
      <c r="Q1502">
        <v>129</v>
      </c>
      <c r="R1502">
        <v>1</v>
      </c>
      <c r="S1502">
        <v>3</v>
      </c>
      <c r="T1502">
        <v>13</v>
      </c>
      <c r="U1502">
        <v>1</v>
      </c>
      <c r="V1502">
        <v>0</v>
      </c>
      <c r="W1502">
        <v>0</v>
      </c>
      <c r="X1502" t="s">
        <v>67</v>
      </c>
      <c r="Y1502">
        <v>0</v>
      </c>
    </row>
    <row r="1503" spans="2:25" x14ac:dyDescent="0.2">
      <c r="B1503">
        <v>675</v>
      </c>
      <c r="C1503">
        <v>1974</v>
      </c>
      <c r="D1503" t="s">
        <v>53</v>
      </c>
      <c r="E1503" t="s">
        <v>24</v>
      </c>
      <c r="F1503" t="s">
        <v>1736</v>
      </c>
      <c r="H1503">
        <v>1</v>
      </c>
      <c r="I1503">
        <v>1</v>
      </c>
      <c r="J1503" s="60" t="s">
        <v>308</v>
      </c>
      <c r="K1503">
        <v>67</v>
      </c>
      <c r="L1503">
        <v>146</v>
      </c>
      <c r="M1503">
        <v>0</v>
      </c>
      <c r="N1503">
        <v>93</v>
      </c>
      <c r="O1503">
        <v>7</v>
      </c>
      <c r="P1503">
        <v>13</v>
      </c>
      <c r="Q1503">
        <v>73</v>
      </c>
      <c r="R1503">
        <v>5</v>
      </c>
      <c r="S1503">
        <v>4</v>
      </c>
      <c r="T1503">
        <v>5</v>
      </c>
      <c r="U1503">
        <v>7</v>
      </c>
      <c r="V1503">
        <v>0</v>
      </c>
      <c r="W1503">
        <v>0</v>
      </c>
      <c r="X1503" t="s">
        <v>27</v>
      </c>
      <c r="Y1503">
        <v>0</v>
      </c>
    </row>
    <row r="1504" spans="2:25" x14ac:dyDescent="0.2">
      <c r="B1504">
        <v>4483</v>
      </c>
      <c r="C1504">
        <v>1994</v>
      </c>
      <c r="D1504" t="s">
        <v>23</v>
      </c>
      <c r="E1504" t="s">
        <v>28</v>
      </c>
      <c r="F1504" t="s">
        <v>1737</v>
      </c>
      <c r="H1504">
        <v>0</v>
      </c>
      <c r="I1504">
        <v>0</v>
      </c>
      <c r="J1504" s="60" t="s">
        <v>1738</v>
      </c>
      <c r="K1504">
        <v>67</v>
      </c>
      <c r="L1504">
        <v>315</v>
      </c>
      <c r="M1504">
        <v>26</v>
      </c>
      <c r="N1504">
        <v>473</v>
      </c>
      <c r="O1504">
        <v>220</v>
      </c>
      <c r="P1504">
        <v>12</v>
      </c>
      <c r="Q1504">
        <v>182</v>
      </c>
      <c r="R1504">
        <v>1</v>
      </c>
      <c r="S1504">
        <v>2</v>
      </c>
      <c r="T1504">
        <v>6</v>
      </c>
      <c r="U1504">
        <v>1</v>
      </c>
      <c r="V1504">
        <v>0</v>
      </c>
      <c r="W1504">
        <v>0</v>
      </c>
      <c r="X1504" t="s">
        <v>67</v>
      </c>
      <c r="Y1504">
        <v>0</v>
      </c>
    </row>
    <row r="1505" spans="2:25" x14ac:dyDescent="0.2">
      <c r="B1505">
        <v>1502</v>
      </c>
      <c r="C1505">
        <v>1984</v>
      </c>
      <c r="D1505" t="s">
        <v>23</v>
      </c>
      <c r="E1505" t="s">
        <v>36</v>
      </c>
      <c r="F1505" t="s">
        <v>1739</v>
      </c>
      <c r="H1505">
        <v>1</v>
      </c>
      <c r="I1505">
        <v>0</v>
      </c>
      <c r="J1505" s="60" t="s">
        <v>1740</v>
      </c>
      <c r="K1505">
        <v>67</v>
      </c>
      <c r="L1505">
        <v>18</v>
      </c>
      <c r="M1505">
        <v>3</v>
      </c>
      <c r="N1505">
        <v>19</v>
      </c>
      <c r="O1505">
        <v>3</v>
      </c>
      <c r="P1505">
        <v>3</v>
      </c>
      <c r="Q1505">
        <v>6</v>
      </c>
      <c r="R1505">
        <v>2</v>
      </c>
      <c r="S1505">
        <v>2</v>
      </c>
      <c r="T1505">
        <v>3</v>
      </c>
      <c r="U1505">
        <v>8</v>
      </c>
      <c r="V1505">
        <v>0</v>
      </c>
      <c r="W1505">
        <v>0</v>
      </c>
      <c r="X1505" t="s">
        <v>27</v>
      </c>
      <c r="Y1505">
        <v>0</v>
      </c>
    </row>
    <row r="1506" spans="2:25" x14ac:dyDescent="0.2">
      <c r="B1506">
        <v>736</v>
      </c>
      <c r="C1506">
        <v>1984</v>
      </c>
      <c r="D1506" t="s">
        <v>23</v>
      </c>
      <c r="E1506" t="s">
        <v>36</v>
      </c>
      <c r="F1506" t="s">
        <v>1739</v>
      </c>
      <c r="H1506">
        <v>1</v>
      </c>
      <c r="I1506">
        <v>0</v>
      </c>
      <c r="J1506" s="60" t="s">
        <v>1740</v>
      </c>
      <c r="K1506">
        <v>67</v>
      </c>
      <c r="L1506">
        <v>18</v>
      </c>
      <c r="M1506">
        <v>3</v>
      </c>
      <c r="N1506">
        <v>19</v>
      </c>
      <c r="O1506">
        <v>3</v>
      </c>
      <c r="P1506">
        <v>3</v>
      </c>
      <c r="Q1506">
        <v>6</v>
      </c>
      <c r="R1506">
        <v>2</v>
      </c>
      <c r="S1506">
        <v>2</v>
      </c>
      <c r="T1506">
        <v>3</v>
      </c>
      <c r="U1506">
        <v>8</v>
      </c>
      <c r="V1506">
        <v>0</v>
      </c>
      <c r="W1506">
        <v>0</v>
      </c>
      <c r="X1506" t="s">
        <v>50</v>
      </c>
      <c r="Y1506">
        <v>0</v>
      </c>
    </row>
    <row r="1507" spans="2:25" x14ac:dyDescent="0.2">
      <c r="B1507">
        <v>4487</v>
      </c>
      <c r="C1507">
        <v>1970</v>
      </c>
      <c r="D1507" t="s">
        <v>53</v>
      </c>
      <c r="E1507" t="s">
        <v>28</v>
      </c>
      <c r="F1507" t="s">
        <v>1741</v>
      </c>
      <c r="H1507">
        <v>1</v>
      </c>
      <c r="I1507">
        <v>0</v>
      </c>
      <c r="J1507" s="60" t="s">
        <v>1742</v>
      </c>
      <c r="K1507">
        <v>67</v>
      </c>
      <c r="L1507">
        <v>15</v>
      </c>
      <c r="M1507">
        <v>20</v>
      </c>
      <c r="N1507">
        <v>25</v>
      </c>
      <c r="O1507">
        <v>2</v>
      </c>
      <c r="P1507">
        <v>7</v>
      </c>
      <c r="Q1507">
        <v>26</v>
      </c>
      <c r="R1507">
        <v>1</v>
      </c>
      <c r="S1507">
        <v>2</v>
      </c>
      <c r="T1507">
        <v>4</v>
      </c>
      <c r="U1507">
        <v>6</v>
      </c>
      <c r="V1507">
        <v>1</v>
      </c>
      <c r="W1507">
        <v>0</v>
      </c>
      <c r="X1507" t="s">
        <v>67</v>
      </c>
      <c r="Y1507">
        <v>0</v>
      </c>
    </row>
    <row r="1508" spans="2:25" x14ac:dyDescent="0.2">
      <c r="B1508">
        <v>3412</v>
      </c>
      <c r="C1508">
        <v>1952</v>
      </c>
      <c r="D1508" t="s">
        <v>53</v>
      </c>
      <c r="E1508" t="s">
        <v>32</v>
      </c>
      <c r="F1508" t="s">
        <v>1743</v>
      </c>
      <c r="H1508">
        <v>0</v>
      </c>
      <c r="I1508">
        <v>1</v>
      </c>
      <c r="J1508" s="60" t="s">
        <v>1246</v>
      </c>
      <c r="K1508">
        <v>67</v>
      </c>
      <c r="L1508">
        <v>815</v>
      </c>
      <c r="M1508">
        <v>8</v>
      </c>
      <c r="N1508">
        <v>53</v>
      </c>
      <c r="O1508">
        <v>11</v>
      </c>
      <c r="P1508">
        <v>0</v>
      </c>
      <c r="Q1508">
        <v>70</v>
      </c>
      <c r="R1508">
        <v>4</v>
      </c>
      <c r="S1508">
        <v>2</v>
      </c>
      <c r="T1508">
        <v>9</v>
      </c>
      <c r="U1508">
        <v>7</v>
      </c>
      <c r="V1508">
        <v>0</v>
      </c>
      <c r="W1508">
        <v>0</v>
      </c>
      <c r="X1508" t="s">
        <v>27</v>
      </c>
      <c r="Y1508">
        <v>1</v>
      </c>
    </row>
    <row r="1509" spans="2:25" x14ac:dyDescent="0.2">
      <c r="B1509">
        <v>1744</v>
      </c>
      <c r="C1509">
        <v>1966</v>
      </c>
      <c r="D1509" t="s">
        <v>118</v>
      </c>
      <c r="E1509" t="s">
        <v>28</v>
      </c>
      <c r="F1509" t="s">
        <v>1744</v>
      </c>
      <c r="H1509">
        <v>0</v>
      </c>
      <c r="I1509">
        <v>1</v>
      </c>
      <c r="J1509" s="61">
        <v>41456</v>
      </c>
      <c r="K1509">
        <v>67</v>
      </c>
      <c r="L1509">
        <v>9</v>
      </c>
      <c r="M1509">
        <v>7</v>
      </c>
      <c r="N1509">
        <v>13</v>
      </c>
      <c r="O1509">
        <v>3</v>
      </c>
      <c r="P1509">
        <v>2</v>
      </c>
      <c r="Q1509">
        <v>20</v>
      </c>
      <c r="R1509">
        <v>1</v>
      </c>
      <c r="S1509">
        <v>1</v>
      </c>
      <c r="T1509">
        <v>2</v>
      </c>
      <c r="U1509">
        <v>6</v>
      </c>
      <c r="V1509">
        <v>0</v>
      </c>
      <c r="W1509">
        <v>0</v>
      </c>
      <c r="X1509" t="s">
        <v>27</v>
      </c>
      <c r="Y1509">
        <v>0</v>
      </c>
    </row>
    <row r="1510" spans="2:25" x14ac:dyDescent="0.2">
      <c r="B1510">
        <v>5837</v>
      </c>
      <c r="C1510">
        <v>1968</v>
      </c>
      <c r="D1510" t="s">
        <v>23</v>
      </c>
      <c r="E1510" t="s">
        <v>32</v>
      </c>
      <c r="F1510" t="s">
        <v>1745</v>
      </c>
      <c r="H1510">
        <v>1</v>
      </c>
      <c r="I1510">
        <v>1</v>
      </c>
      <c r="J1510" s="60" t="s">
        <v>1746</v>
      </c>
      <c r="K1510">
        <v>67</v>
      </c>
      <c r="L1510">
        <v>247</v>
      </c>
      <c r="M1510">
        <v>8</v>
      </c>
      <c r="N1510">
        <v>160</v>
      </c>
      <c r="O1510">
        <v>6</v>
      </c>
      <c r="P1510">
        <v>8</v>
      </c>
      <c r="Q1510">
        <v>65</v>
      </c>
      <c r="R1510">
        <v>7</v>
      </c>
      <c r="S1510">
        <v>6</v>
      </c>
      <c r="T1510">
        <v>6</v>
      </c>
      <c r="U1510">
        <v>7</v>
      </c>
      <c r="V1510">
        <v>0</v>
      </c>
      <c r="W1510">
        <v>0</v>
      </c>
      <c r="X1510" t="s">
        <v>27</v>
      </c>
      <c r="Y1510">
        <v>0</v>
      </c>
    </row>
    <row r="1511" spans="2:25" x14ac:dyDescent="0.2">
      <c r="B1511">
        <v>3422</v>
      </c>
      <c r="C1511">
        <v>1976</v>
      </c>
      <c r="D1511" t="s">
        <v>23</v>
      </c>
      <c r="E1511" t="s">
        <v>32</v>
      </c>
      <c r="F1511" t="s">
        <v>1747</v>
      </c>
      <c r="H1511">
        <v>0</v>
      </c>
      <c r="I1511">
        <v>1</v>
      </c>
      <c r="J1511" s="60" t="s">
        <v>972</v>
      </c>
      <c r="K1511">
        <v>67</v>
      </c>
      <c r="L1511">
        <v>1115</v>
      </c>
      <c r="M1511">
        <v>12</v>
      </c>
      <c r="N1511">
        <v>128</v>
      </c>
      <c r="O1511">
        <v>33</v>
      </c>
      <c r="P1511">
        <v>12</v>
      </c>
      <c r="Q1511">
        <v>76</v>
      </c>
      <c r="R1511">
        <v>1</v>
      </c>
      <c r="S1511">
        <v>2</v>
      </c>
      <c r="T1511">
        <v>4</v>
      </c>
      <c r="U1511">
        <v>6</v>
      </c>
      <c r="V1511">
        <v>0</v>
      </c>
      <c r="W1511">
        <v>0</v>
      </c>
      <c r="X1511" t="s">
        <v>46</v>
      </c>
      <c r="Y1511">
        <v>2</v>
      </c>
    </row>
    <row r="1512" spans="2:25" x14ac:dyDescent="0.2">
      <c r="B1512">
        <v>7462</v>
      </c>
      <c r="C1512">
        <v>1955</v>
      </c>
      <c r="D1512" t="s">
        <v>23</v>
      </c>
      <c r="E1512" t="s">
        <v>28</v>
      </c>
      <c r="F1512" t="s">
        <v>1748</v>
      </c>
      <c r="H1512">
        <v>0</v>
      </c>
      <c r="I1512">
        <v>0</v>
      </c>
      <c r="J1512" s="60" t="s">
        <v>724</v>
      </c>
      <c r="K1512">
        <v>67</v>
      </c>
      <c r="L1512">
        <v>68</v>
      </c>
      <c r="M1512">
        <v>0</v>
      </c>
      <c r="N1512">
        <v>226</v>
      </c>
      <c r="O1512">
        <v>51</v>
      </c>
      <c r="P1512">
        <v>157</v>
      </c>
      <c r="Q1512">
        <v>68</v>
      </c>
      <c r="R1512">
        <v>3</v>
      </c>
      <c r="S1512">
        <v>10</v>
      </c>
      <c r="T1512">
        <v>4</v>
      </c>
      <c r="U1512">
        <v>9</v>
      </c>
      <c r="V1512">
        <v>0</v>
      </c>
      <c r="W1512">
        <v>0</v>
      </c>
      <c r="X1512" t="s">
        <v>31</v>
      </c>
      <c r="Y1512">
        <v>0</v>
      </c>
    </row>
    <row r="1513" spans="2:25" x14ac:dyDescent="0.2">
      <c r="B1513">
        <v>10702</v>
      </c>
      <c r="C1513">
        <v>1985</v>
      </c>
      <c r="D1513" t="s">
        <v>23</v>
      </c>
      <c r="E1513" t="s">
        <v>28</v>
      </c>
      <c r="F1513" t="s">
        <v>1528</v>
      </c>
      <c r="H1513">
        <v>1</v>
      </c>
      <c r="I1513">
        <v>0</v>
      </c>
      <c r="J1513" s="61">
        <v>40979</v>
      </c>
      <c r="K1513">
        <v>67</v>
      </c>
      <c r="L1513">
        <v>185</v>
      </c>
      <c r="M1513">
        <v>8</v>
      </c>
      <c r="N1513">
        <v>133</v>
      </c>
      <c r="O1513">
        <v>56</v>
      </c>
      <c r="P1513">
        <v>56</v>
      </c>
      <c r="Q1513">
        <v>12</v>
      </c>
      <c r="R1513">
        <v>2</v>
      </c>
      <c r="S1513">
        <v>7</v>
      </c>
      <c r="T1513">
        <v>7</v>
      </c>
      <c r="U1513">
        <v>7</v>
      </c>
      <c r="V1513">
        <v>0</v>
      </c>
      <c r="W1513">
        <v>0</v>
      </c>
      <c r="X1513" t="s">
        <v>27</v>
      </c>
      <c r="Y1513">
        <v>0</v>
      </c>
    </row>
    <row r="1514" spans="2:25" x14ac:dyDescent="0.2">
      <c r="B1514">
        <v>2115</v>
      </c>
      <c r="C1514">
        <v>1958</v>
      </c>
      <c r="D1514" t="s">
        <v>23</v>
      </c>
      <c r="E1514" t="s">
        <v>36</v>
      </c>
      <c r="F1514" t="s">
        <v>1749</v>
      </c>
      <c r="H1514">
        <v>1</v>
      </c>
      <c r="I1514">
        <v>1</v>
      </c>
      <c r="J1514" s="60" t="s">
        <v>728</v>
      </c>
      <c r="K1514">
        <v>68</v>
      </c>
      <c r="L1514">
        <v>54</v>
      </c>
      <c r="M1514">
        <v>0</v>
      </c>
      <c r="N1514">
        <v>10</v>
      </c>
      <c r="O1514">
        <v>0</v>
      </c>
      <c r="P1514">
        <v>0</v>
      </c>
      <c r="Q1514">
        <v>2</v>
      </c>
      <c r="R1514">
        <v>2</v>
      </c>
      <c r="S1514">
        <v>1</v>
      </c>
      <c r="T1514">
        <v>4</v>
      </c>
      <c r="U1514">
        <v>5</v>
      </c>
      <c r="V1514">
        <v>0</v>
      </c>
      <c r="W1514">
        <v>0</v>
      </c>
      <c r="X1514" t="s">
        <v>46</v>
      </c>
      <c r="Y1514">
        <v>1</v>
      </c>
    </row>
    <row r="1515" spans="2:25" x14ac:dyDescent="0.2">
      <c r="B1515">
        <v>4138</v>
      </c>
      <c r="C1515">
        <v>1963</v>
      </c>
      <c r="D1515" t="s">
        <v>23</v>
      </c>
      <c r="E1515" t="s">
        <v>28</v>
      </c>
      <c r="F1515" t="s">
        <v>1750</v>
      </c>
      <c r="H1515">
        <v>0</v>
      </c>
      <c r="I1515">
        <v>1</v>
      </c>
      <c r="J1515" s="60" t="s">
        <v>1384</v>
      </c>
      <c r="K1515">
        <v>68</v>
      </c>
      <c r="L1515">
        <v>411</v>
      </c>
      <c r="M1515">
        <v>106</v>
      </c>
      <c r="N1515">
        <v>147</v>
      </c>
      <c r="O1515">
        <v>54</v>
      </c>
      <c r="P1515">
        <v>115</v>
      </c>
      <c r="Q1515">
        <v>66</v>
      </c>
      <c r="R1515">
        <v>1</v>
      </c>
      <c r="S1515">
        <v>5</v>
      </c>
      <c r="T1515">
        <v>7</v>
      </c>
      <c r="U1515">
        <v>1</v>
      </c>
      <c r="V1515">
        <v>0</v>
      </c>
      <c r="W1515">
        <v>0</v>
      </c>
      <c r="X1515" t="s">
        <v>27</v>
      </c>
      <c r="Y1515">
        <v>1</v>
      </c>
    </row>
    <row r="1516" spans="2:25" x14ac:dyDescent="0.2">
      <c r="B1516">
        <v>11091</v>
      </c>
      <c r="C1516">
        <v>1954</v>
      </c>
      <c r="D1516" t="s">
        <v>23</v>
      </c>
      <c r="E1516" t="s">
        <v>36</v>
      </c>
      <c r="F1516" t="s">
        <v>1751</v>
      </c>
      <c r="H1516">
        <v>1</v>
      </c>
      <c r="I1516">
        <v>1</v>
      </c>
      <c r="J1516" s="60" t="s">
        <v>1134</v>
      </c>
      <c r="K1516">
        <v>68</v>
      </c>
      <c r="L1516">
        <v>7</v>
      </c>
      <c r="M1516">
        <v>2</v>
      </c>
      <c r="N1516">
        <v>9</v>
      </c>
      <c r="O1516">
        <v>2</v>
      </c>
      <c r="P1516">
        <v>0</v>
      </c>
      <c r="Q1516">
        <v>2</v>
      </c>
      <c r="R1516">
        <v>2</v>
      </c>
      <c r="S1516">
        <v>1</v>
      </c>
      <c r="T1516">
        <v>3</v>
      </c>
      <c r="U1516">
        <v>4</v>
      </c>
      <c r="V1516">
        <v>0</v>
      </c>
      <c r="W1516">
        <v>0</v>
      </c>
      <c r="X1516" t="s">
        <v>46</v>
      </c>
      <c r="Y1516">
        <v>0</v>
      </c>
    </row>
    <row r="1517" spans="2:25" x14ac:dyDescent="0.2">
      <c r="B1517">
        <v>7712</v>
      </c>
      <c r="C1517">
        <v>1947</v>
      </c>
      <c r="D1517" t="s">
        <v>40</v>
      </c>
      <c r="E1517" t="s">
        <v>28</v>
      </c>
      <c r="F1517" t="s">
        <v>1752</v>
      </c>
      <c r="H1517">
        <v>0</v>
      </c>
      <c r="I1517">
        <v>0</v>
      </c>
      <c r="J1517" s="60" t="s">
        <v>117</v>
      </c>
      <c r="K1517">
        <v>68</v>
      </c>
      <c r="L1517">
        <v>182</v>
      </c>
      <c r="M1517">
        <v>17</v>
      </c>
      <c r="N1517">
        <v>259</v>
      </c>
      <c r="O1517">
        <v>77</v>
      </c>
      <c r="P1517">
        <v>70</v>
      </c>
      <c r="Q1517">
        <v>29</v>
      </c>
      <c r="R1517">
        <v>1</v>
      </c>
      <c r="S1517">
        <v>6</v>
      </c>
      <c r="T1517">
        <v>10</v>
      </c>
      <c r="U1517">
        <v>4</v>
      </c>
      <c r="V1517">
        <v>0</v>
      </c>
      <c r="W1517">
        <v>0</v>
      </c>
      <c r="X1517" t="s">
        <v>35</v>
      </c>
      <c r="Y1517">
        <v>0</v>
      </c>
    </row>
    <row r="1518" spans="2:25" x14ac:dyDescent="0.2">
      <c r="B1518">
        <v>3535</v>
      </c>
      <c r="C1518">
        <v>1966</v>
      </c>
      <c r="D1518" t="s">
        <v>23</v>
      </c>
      <c r="E1518" t="s">
        <v>28</v>
      </c>
      <c r="F1518" t="s">
        <v>1753</v>
      </c>
      <c r="H1518">
        <v>0</v>
      </c>
      <c r="I1518">
        <v>0</v>
      </c>
      <c r="J1518" s="60" t="s">
        <v>42</v>
      </c>
      <c r="K1518">
        <v>68</v>
      </c>
      <c r="L1518">
        <v>251</v>
      </c>
      <c r="M1518">
        <v>108</v>
      </c>
      <c r="N1518">
        <v>334</v>
      </c>
      <c r="O1518">
        <v>65</v>
      </c>
      <c r="P1518">
        <v>92</v>
      </c>
      <c r="Q1518">
        <v>117</v>
      </c>
      <c r="R1518">
        <v>1</v>
      </c>
      <c r="S1518">
        <v>4</v>
      </c>
      <c r="T1518">
        <v>5</v>
      </c>
      <c r="U1518">
        <v>2</v>
      </c>
      <c r="V1518">
        <v>0</v>
      </c>
      <c r="W1518">
        <v>0</v>
      </c>
      <c r="X1518" t="s">
        <v>27</v>
      </c>
      <c r="Y1518">
        <v>0</v>
      </c>
    </row>
    <row r="1519" spans="2:25" x14ac:dyDescent="0.2">
      <c r="B1519">
        <v>5899</v>
      </c>
      <c r="C1519">
        <v>1951</v>
      </c>
      <c r="D1519" t="s">
        <v>40</v>
      </c>
      <c r="E1519" t="s">
        <v>36</v>
      </c>
      <c r="F1519" t="s">
        <v>1754</v>
      </c>
      <c r="H1519">
        <v>1</v>
      </c>
      <c r="I1519">
        <v>1</v>
      </c>
      <c r="J1519" s="60" t="s">
        <v>1755</v>
      </c>
      <c r="K1519">
        <v>68</v>
      </c>
      <c r="L1519">
        <v>28</v>
      </c>
      <c r="M1519">
        <v>0</v>
      </c>
      <c r="N1519">
        <v>6</v>
      </c>
      <c r="O1519">
        <v>1</v>
      </c>
      <c r="P1519">
        <v>1</v>
      </c>
      <c r="Q1519">
        <v>13</v>
      </c>
      <c r="R1519">
        <v>1</v>
      </c>
      <c r="S1519">
        <v>1</v>
      </c>
      <c r="T1519">
        <v>0</v>
      </c>
      <c r="U1519">
        <v>20</v>
      </c>
      <c r="V1519">
        <v>0</v>
      </c>
      <c r="W1519">
        <v>0</v>
      </c>
      <c r="X1519" t="s">
        <v>35</v>
      </c>
      <c r="Y1519">
        <v>1</v>
      </c>
    </row>
    <row r="1520" spans="2:25" x14ac:dyDescent="0.2">
      <c r="B1520">
        <v>8749</v>
      </c>
      <c r="C1520">
        <v>1985</v>
      </c>
      <c r="D1520" t="s">
        <v>23</v>
      </c>
      <c r="E1520" t="s">
        <v>36</v>
      </c>
      <c r="F1520" t="s">
        <v>1756</v>
      </c>
      <c r="H1520">
        <v>1</v>
      </c>
      <c r="I1520">
        <v>0</v>
      </c>
      <c r="J1520" s="61">
        <v>41641</v>
      </c>
      <c r="K1520">
        <v>68</v>
      </c>
      <c r="L1520">
        <v>20</v>
      </c>
      <c r="M1520">
        <v>2</v>
      </c>
      <c r="N1520">
        <v>9</v>
      </c>
      <c r="O1520">
        <v>4</v>
      </c>
      <c r="P1520">
        <v>6</v>
      </c>
      <c r="Q1520">
        <v>20</v>
      </c>
      <c r="R1520">
        <v>1</v>
      </c>
      <c r="S1520">
        <v>1</v>
      </c>
      <c r="T1520">
        <v>2</v>
      </c>
      <c r="U1520">
        <v>4</v>
      </c>
      <c r="V1520">
        <v>0</v>
      </c>
      <c r="W1520">
        <v>0</v>
      </c>
      <c r="X1520" t="s">
        <v>27</v>
      </c>
      <c r="Y1520">
        <v>0</v>
      </c>
    </row>
    <row r="1521" spans="2:25" x14ac:dyDescent="0.2">
      <c r="B1521">
        <v>10955</v>
      </c>
      <c r="C1521">
        <v>1965</v>
      </c>
      <c r="D1521" t="s">
        <v>23</v>
      </c>
      <c r="E1521" t="s">
        <v>55</v>
      </c>
      <c r="F1521" t="s">
        <v>1757</v>
      </c>
      <c r="H1521">
        <v>0</v>
      </c>
      <c r="I1521">
        <v>0</v>
      </c>
      <c r="J1521" s="61">
        <v>41821</v>
      </c>
      <c r="K1521">
        <v>68</v>
      </c>
      <c r="L1521">
        <v>416</v>
      </c>
      <c r="M1521">
        <v>46</v>
      </c>
      <c r="N1521">
        <v>925</v>
      </c>
      <c r="O1521">
        <v>60</v>
      </c>
      <c r="P1521">
        <v>107</v>
      </c>
      <c r="Q1521">
        <v>46</v>
      </c>
      <c r="R1521">
        <v>1</v>
      </c>
      <c r="S1521">
        <v>3</v>
      </c>
      <c r="T1521">
        <v>4</v>
      </c>
      <c r="U1521">
        <v>1</v>
      </c>
      <c r="V1521">
        <v>1</v>
      </c>
      <c r="W1521">
        <v>0</v>
      </c>
      <c r="X1521" t="s">
        <v>27</v>
      </c>
      <c r="Y1521">
        <v>0</v>
      </c>
    </row>
    <row r="1522" spans="2:25" x14ac:dyDescent="0.2">
      <c r="B1522">
        <v>9491</v>
      </c>
      <c r="C1522">
        <v>1985</v>
      </c>
      <c r="D1522" t="s">
        <v>23</v>
      </c>
      <c r="E1522" t="s">
        <v>36</v>
      </c>
      <c r="F1522" t="s">
        <v>1758</v>
      </c>
      <c r="H1522">
        <v>1</v>
      </c>
      <c r="I1522">
        <v>0</v>
      </c>
      <c r="J1522" s="60" t="s">
        <v>52</v>
      </c>
      <c r="K1522">
        <v>68</v>
      </c>
      <c r="L1522">
        <v>14</v>
      </c>
      <c r="M1522">
        <v>1</v>
      </c>
      <c r="N1522">
        <v>21</v>
      </c>
      <c r="O1522">
        <v>2</v>
      </c>
      <c r="P1522">
        <v>3</v>
      </c>
      <c r="Q1522">
        <v>25</v>
      </c>
      <c r="R1522">
        <v>3</v>
      </c>
      <c r="S1522">
        <v>3</v>
      </c>
      <c r="T1522">
        <v>3</v>
      </c>
      <c r="U1522">
        <v>7</v>
      </c>
      <c r="V1522">
        <v>0</v>
      </c>
      <c r="W1522">
        <v>0</v>
      </c>
      <c r="X1522" t="s">
        <v>67</v>
      </c>
      <c r="Y1522">
        <v>0</v>
      </c>
    </row>
    <row r="1523" spans="2:25" x14ac:dyDescent="0.2">
      <c r="B1523">
        <v>5286</v>
      </c>
      <c r="C1523">
        <v>1988</v>
      </c>
      <c r="D1523" t="s">
        <v>53</v>
      </c>
      <c r="E1523" t="s">
        <v>28</v>
      </c>
      <c r="F1523" t="s">
        <v>1759</v>
      </c>
      <c r="H1523">
        <v>0</v>
      </c>
      <c r="I1523">
        <v>0</v>
      </c>
      <c r="J1523" s="60" t="s">
        <v>458</v>
      </c>
      <c r="K1523">
        <v>68</v>
      </c>
      <c r="L1523">
        <v>112</v>
      </c>
      <c r="M1523">
        <v>1</v>
      </c>
      <c r="N1523">
        <v>54</v>
      </c>
      <c r="O1523">
        <v>7</v>
      </c>
      <c r="P1523">
        <v>7</v>
      </c>
      <c r="Q1523">
        <v>36</v>
      </c>
      <c r="R1523">
        <v>1</v>
      </c>
      <c r="S1523">
        <v>3</v>
      </c>
      <c r="T1523">
        <v>4</v>
      </c>
      <c r="U1523">
        <v>3</v>
      </c>
      <c r="V1523">
        <v>0</v>
      </c>
      <c r="W1523">
        <v>0</v>
      </c>
      <c r="X1523" t="s">
        <v>31</v>
      </c>
      <c r="Y1523">
        <v>0</v>
      </c>
    </row>
    <row r="1524" spans="2:25" x14ac:dyDescent="0.2">
      <c r="B1524">
        <v>3409</v>
      </c>
      <c r="C1524">
        <v>1985</v>
      </c>
      <c r="D1524" t="s">
        <v>23</v>
      </c>
      <c r="E1524" t="s">
        <v>28</v>
      </c>
      <c r="F1524" t="s">
        <v>1760</v>
      </c>
      <c r="H1524">
        <v>1</v>
      </c>
      <c r="I1524">
        <v>0</v>
      </c>
      <c r="J1524" s="60" t="s">
        <v>1761</v>
      </c>
      <c r="K1524">
        <v>68</v>
      </c>
      <c r="L1524">
        <v>141</v>
      </c>
      <c r="M1524">
        <v>8</v>
      </c>
      <c r="N1524">
        <v>129</v>
      </c>
      <c r="O1524">
        <v>3</v>
      </c>
      <c r="P1524">
        <v>11</v>
      </c>
      <c r="Q1524">
        <v>47</v>
      </c>
      <c r="R1524">
        <v>3</v>
      </c>
      <c r="S1524">
        <v>7</v>
      </c>
      <c r="T1524">
        <v>4</v>
      </c>
      <c r="U1524">
        <v>9</v>
      </c>
      <c r="V1524">
        <v>0</v>
      </c>
      <c r="W1524">
        <v>0</v>
      </c>
      <c r="X1524" t="s">
        <v>67</v>
      </c>
      <c r="Y1524">
        <v>1</v>
      </c>
    </row>
    <row r="1525" spans="2:25" x14ac:dyDescent="0.2">
      <c r="B1525">
        <v>2544</v>
      </c>
      <c r="C1525">
        <v>1952</v>
      </c>
      <c r="D1525" t="s">
        <v>53</v>
      </c>
      <c r="E1525" t="s">
        <v>24</v>
      </c>
      <c r="F1525" t="s">
        <v>1762</v>
      </c>
      <c r="H1525">
        <v>0</v>
      </c>
      <c r="I1525">
        <v>1</v>
      </c>
      <c r="J1525" s="61">
        <v>41618</v>
      </c>
      <c r="K1525">
        <v>68</v>
      </c>
      <c r="L1525">
        <v>50</v>
      </c>
      <c r="M1525">
        <v>1</v>
      </c>
      <c r="N1525">
        <v>27</v>
      </c>
      <c r="O1525">
        <v>6</v>
      </c>
      <c r="P1525">
        <v>7</v>
      </c>
      <c r="Q1525">
        <v>1</v>
      </c>
      <c r="R1525">
        <v>1</v>
      </c>
      <c r="S1525">
        <v>1</v>
      </c>
      <c r="T1525">
        <v>4</v>
      </c>
      <c r="U1525">
        <v>1</v>
      </c>
      <c r="V1525">
        <v>0</v>
      </c>
      <c r="W1525">
        <v>0</v>
      </c>
      <c r="X1525" t="s">
        <v>50</v>
      </c>
      <c r="Y1525">
        <v>0</v>
      </c>
    </row>
    <row r="1526" spans="2:25" x14ac:dyDescent="0.2">
      <c r="B1526">
        <v>2118</v>
      </c>
      <c r="C1526">
        <v>1965</v>
      </c>
      <c r="D1526" t="s">
        <v>43</v>
      </c>
      <c r="E1526" t="s">
        <v>32</v>
      </c>
      <c r="F1526" t="s">
        <v>1763</v>
      </c>
      <c r="H1526">
        <v>0</v>
      </c>
      <c r="I1526">
        <v>1</v>
      </c>
      <c r="J1526" s="61">
        <v>41556</v>
      </c>
      <c r="K1526">
        <v>68</v>
      </c>
      <c r="L1526">
        <v>166</v>
      </c>
      <c r="M1526">
        <v>75</v>
      </c>
      <c r="N1526">
        <v>96</v>
      </c>
      <c r="O1526">
        <v>119</v>
      </c>
      <c r="P1526">
        <v>107</v>
      </c>
      <c r="Q1526">
        <v>59</v>
      </c>
      <c r="R1526">
        <v>3</v>
      </c>
      <c r="S1526">
        <v>7</v>
      </c>
      <c r="T1526">
        <v>8</v>
      </c>
      <c r="U1526">
        <v>4</v>
      </c>
      <c r="V1526">
        <v>0</v>
      </c>
      <c r="W1526">
        <v>0</v>
      </c>
      <c r="X1526" t="s">
        <v>27</v>
      </c>
      <c r="Y1526">
        <v>0</v>
      </c>
    </row>
    <row r="1527" spans="2:25" x14ac:dyDescent="0.2">
      <c r="B1527">
        <v>9370</v>
      </c>
      <c r="C1527">
        <v>1946</v>
      </c>
      <c r="D1527" t="s">
        <v>40</v>
      </c>
      <c r="E1527" t="s">
        <v>32</v>
      </c>
      <c r="F1527" t="s">
        <v>1764</v>
      </c>
      <c r="H1527">
        <v>0</v>
      </c>
      <c r="I1527">
        <v>0</v>
      </c>
      <c r="J1527" s="60" t="s">
        <v>308</v>
      </c>
      <c r="K1527">
        <v>68</v>
      </c>
      <c r="L1527">
        <v>562</v>
      </c>
      <c r="M1527">
        <v>81</v>
      </c>
      <c r="N1527">
        <v>276</v>
      </c>
      <c r="O1527">
        <v>80</v>
      </c>
      <c r="P1527">
        <v>40</v>
      </c>
      <c r="Q1527">
        <v>81</v>
      </c>
      <c r="R1527">
        <v>1</v>
      </c>
      <c r="S1527">
        <v>6</v>
      </c>
      <c r="T1527">
        <v>6</v>
      </c>
      <c r="U1527">
        <v>4</v>
      </c>
      <c r="V1527">
        <v>0</v>
      </c>
      <c r="W1527">
        <v>0</v>
      </c>
      <c r="X1527" t="s">
        <v>31</v>
      </c>
      <c r="Y1527">
        <v>0</v>
      </c>
    </row>
    <row r="1528" spans="2:25" x14ac:dyDescent="0.2">
      <c r="B1528">
        <v>4864</v>
      </c>
      <c r="C1528">
        <v>1978</v>
      </c>
      <c r="D1528" t="s">
        <v>23</v>
      </c>
      <c r="E1528" t="s">
        <v>32</v>
      </c>
      <c r="F1528" t="s">
        <v>1765</v>
      </c>
      <c r="H1528">
        <v>1</v>
      </c>
      <c r="I1528">
        <v>0</v>
      </c>
      <c r="J1528" s="61">
        <v>41310</v>
      </c>
      <c r="K1528">
        <v>68</v>
      </c>
      <c r="L1528">
        <v>72</v>
      </c>
      <c r="M1528">
        <v>7</v>
      </c>
      <c r="N1528">
        <v>58</v>
      </c>
      <c r="O1528">
        <v>13</v>
      </c>
      <c r="P1528">
        <v>1</v>
      </c>
      <c r="Q1528">
        <v>24</v>
      </c>
      <c r="R1528">
        <v>4</v>
      </c>
      <c r="S1528">
        <v>4</v>
      </c>
      <c r="T1528">
        <v>3</v>
      </c>
      <c r="U1528">
        <v>8</v>
      </c>
      <c r="V1528">
        <v>0</v>
      </c>
      <c r="W1528">
        <v>0</v>
      </c>
      <c r="X1528" t="s">
        <v>31</v>
      </c>
      <c r="Y1528">
        <v>0</v>
      </c>
    </row>
    <row r="1529" spans="2:25" x14ac:dyDescent="0.2">
      <c r="B1529">
        <v>405</v>
      </c>
      <c r="C1529">
        <v>1965</v>
      </c>
      <c r="D1529" t="s">
        <v>23</v>
      </c>
      <c r="E1529" t="s">
        <v>24</v>
      </c>
      <c r="F1529" t="s">
        <v>1766</v>
      </c>
      <c r="H1529">
        <v>0</v>
      </c>
      <c r="I1529">
        <v>1</v>
      </c>
      <c r="J1529" s="60" t="s">
        <v>695</v>
      </c>
      <c r="K1529">
        <v>68</v>
      </c>
      <c r="L1529">
        <v>315</v>
      </c>
      <c r="M1529">
        <v>0</v>
      </c>
      <c r="N1529">
        <v>31</v>
      </c>
      <c r="O1529">
        <v>4</v>
      </c>
      <c r="P1529">
        <v>0</v>
      </c>
      <c r="Q1529">
        <v>91</v>
      </c>
      <c r="R1529">
        <v>4</v>
      </c>
      <c r="S1529">
        <v>5</v>
      </c>
      <c r="T1529">
        <v>3</v>
      </c>
      <c r="U1529">
        <v>8</v>
      </c>
      <c r="V1529">
        <v>0</v>
      </c>
      <c r="W1529">
        <v>0</v>
      </c>
      <c r="X1529" t="s">
        <v>27</v>
      </c>
      <c r="Y1529">
        <v>1</v>
      </c>
    </row>
    <row r="1530" spans="2:25" x14ac:dyDescent="0.2">
      <c r="B1530">
        <v>10513</v>
      </c>
      <c r="C1530">
        <v>1993</v>
      </c>
      <c r="D1530" t="s">
        <v>23</v>
      </c>
      <c r="E1530" t="s">
        <v>36</v>
      </c>
      <c r="F1530" t="s">
        <v>1767</v>
      </c>
      <c r="H1530">
        <v>0</v>
      </c>
      <c r="I1530">
        <v>0</v>
      </c>
      <c r="J1530" s="60" t="s">
        <v>991</v>
      </c>
      <c r="K1530">
        <v>68</v>
      </c>
      <c r="L1530">
        <v>438</v>
      </c>
      <c r="M1530">
        <v>169</v>
      </c>
      <c r="N1530">
        <v>565</v>
      </c>
      <c r="O1530">
        <v>91</v>
      </c>
      <c r="P1530">
        <v>169</v>
      </c>
      <c r="Q1530">
        <v>70</v>
      </c>
      <c r="R1530">
        <v>1</v>
      </c>
      <c r="S1530">
        <v>2</v>
      </c>
      <c r="T1530">
        <v>6</v>
      </c>
      <c r="U1530">
        <v>7</v>
      </c>
      <c r="V1530">
        <v>0</v>
      </c>
      <c r="W1530">
        <v>0</v>
      </c>
      <c r="X1530" t="s">
        <v>27</v>
      </c>
      <c r="Y1530">
        <v>1</v>
      </c>
    </row>
    <row r="1531" spans="2:25" x14ac:dyDescent="0.2">
      <c r="B1531">
        <v>5138</v>
      </c>
      <c r="C1531">
        <v>1951</v>
      </c>
      <c r="D1531" t="s">
        <v>23</v>
      </c>
      <c r="E1531" t="s">
        <v>36</v>
      </c>
      <c r="F1531" t="s">
        <v>1768</v>
      </c>
      <c r="H1531">
        <v>0</v>
      </c>
      <c r="I1531">
        <v>1</v>
      </c>
      <c r="J1531" s="60" t="s">
        <v>1769</v>
      </c>
      <c r="K1531">
        <v>68</v>
      </c>
      <c r="L1531">
        <v>19</v>
      </c>
      <c r="M1531">
        <v>1</v>
      </c>
      <c r="N1531">
        <v>14</v>
      </c>
      <c r="O1531">
        <v>3</v>
      </c>
      <c r="P1531">
        <v>2</v>
      </c>
      <c r="Q1531">
        <v>4</v>
      </c>
      <c r="R1531">
        <v>1</v>
      </c>
      <c r="S1531">
        <v>1</v>
      </c>
      <c r="T1531">
        <v>3</v>
      </c>
      <c r="U1531">
        <v>8</v>
      </c>
      <c r="V1531">
        <v>0</v>
      </c>
      <c r="W1531">
        <v>0</v>
      </c>
      <c r="X1531" t="s">
        <v>27</v>
      </c>
      <c r="Y1531">
        <v>0</v>
      </c>
    </row>
    <row r="1532" spans="2:25" x14ac:dyDescent="0.2">
      <c r="B1532">
        <v>8387</v>
      </c>
      <c r="C1532">
        <v>1958</v>
      </c>
      <c r="D1532" t="s">
        <v>23</v>
      </c>
      <c r="E1532" t="s">
        <v>32</v>
      </c>
      <c r="F1532" t="s">
        <v>1770</v>
      </c>
      <c r="H1532">
        <v>0</v>
      </c>
      <c r="I1532">
        <v>1</v>
      </c>
      <c r="J1532" s="61">
        <v>41395</v>
      </c>
      <c r="K1532">
        <v>68</v>
      </c>
      <c r="L1532">
        <v>134</v>
      </c>
      <c r="M1532">
        <v>8</v>
      </c>
      <c r="N1532">
        <v>76</v>
      </c>
      <c r="O1532">
        <v>6</v>
      </c>
      <c r="P1532">
        <v>0</v>
      </c>
      <c r="Q1532">
        <v>11</v>
      </c>
      <c r="R1532">
        <v>1</v>
      </c>
      <c r="S1532">
        <v>4</v>
      </c>
      <c r="T1532">
        <v>5</v>
      </c>
      <c r="U1532">
        <v>6</v>
      </c>
      <c r="V1532">
        <v>0</v>
      </c>
      <c r="W1532">
        <v>0</v>
      </c>
      <c r="X1532" t="s">
        <v>27</v>
      </c>
      <c r="Y1532">
        <v>0</v>
      </c>
    </row>
    <row r="1533" spans="2:25" x14ac:dyDescent="0.2">
      <c r="B1533">
        <v>378</v>
      </c>
      <c r="C1533">
        <v>1972</v>
      </c>
      <c r="D1533" t="s">
        <v>23</v>
      </c>
      <c r="E1533" t="s">
        <v>32</v>
      </c>
      <c r="F1533" t="s">
        <v>1771</v>
      </c>
      <c r="H1533">
        <v>0</v>
      </c>
      <c r="I1533">
        <v>0</v>
      </c>
      <c r="J1533" s="60" t="s">
        <v>440</v>
      </c>
      <c r="K1533">
        <v>68</v>
      </c>
      <c r="L1533">
        <v>283</v>
      </c>
      <c r="M1533">
        <v>112</v>
      </c>
      <c r="N1533">
        <v>151</v>
      </c>
      <c r="O1533">
        <v>51</v>
      </c>
      <c r="P1533">
        <v>72</v>
      </c>
      <c r="Q1533">
        <v>125</v>
      </c>
      <c r="R1533">
        <v>2</v>
      </c>
      <c r="S1533">
        <v>7</v>
      </c>
      <c r="T1533">
        <v>10</v>
      </c>
      <c r="U1533">
        <v>6</v>
      </c>
      <c r="V1533">
        <v>0</v>
      </c>
      <c r="W1533">
        <v>0</v>
      </c>
      <c r="X1533" t="s">
        <v>27</v>
      </c>
      <c r="Y1533">
        <v>0</v>
      </c>
    </row>
    <row r="1534" spans="2:25" x14ac:dyDescent="0.2">
      <c r="B1534">
        <v>5846</v>
      </c>
      <c r="C1534">
        <v>1978</v>
      </c>
      <c r="D1534" t="s">
        <v>23</v>
      </c>
      <c r="E1534" t="s">
        <v>24</v>
      </c>
      <c r="F1534" t="s">
        <v>1772</v>
      </c>
      <c r="H1534">
        <v>1</v>
      </c>
      <c r="I1534">
        <v>0</v>
      </c>
      <c r="J1534" s="60" t="s">
        <v>108</v>
      </c>
      <c r="K1534">
        <v>68</v>
      </c>
      <c r="L1534">
        <v>2</v>
      </c>
      <c r="M1534">
        <v>1</v>
      </c>
      <c r="N1534">
        <v>6</v>
      </c>
      <c r="O1534">
        <v>2</v>
      </c>
      <c r="P1534">
        <v>1</v>
      </c>
      <c r="Q1534">
        <v>1</v>
      </c>
      <c r="R1534">
        <v>1</v>
      </c>
      <c r="S1534">
        <v>1</v>
      </c>
      <c r="T1534">
        <v>2</v>
      </c>
      <c r="U1534">
        <v>6</v>
      </c>
      <c r="V1534">
        <v>0</v>
      </c>
      <c r="W1534">
        <v>0</v>
      </c>
      <c r="X1534" t="s">
        <v>46</v>
      </c>
      <c r="Y1534">
        <v>0</v>
      </c>
    </row>
    <row r="1535" spans="2:25" x14ac:dyDescent="0.2">
      <c r="B1535">
        <v>8870</v>
      </c>
      <c r="C1535">
        <v>1985</v>
      </c>
      <c r="D1535" t="s">
        <v>23</v>
      </c>
      <c r="E1535" t="s">
        <v>36</v>
      </c>
      <c r="F1535" t="s">
        <v>1773</v>
      </c>
      <c r="H1535">
        <v>1</v>
      </c>
      <c r="I1535">
        <v>0</v>
      </c>
      <c r="J1535" s="60" t="s">
        <v>548</v>
      </c>
      <c r="K1535">
        <v>68</v>
      </c>
      <c r="L1535">
        <v>75</v>
      </c>
      <c r="M1535">
        <v>12</v>
      </c>
      <c r="N1535">
        <v>141</v>
      </c>
      <c r="O1535">
        <v>43</v>
      </c>
      <c r="P1535">
        <v>39</v>
      </c>
      <c r="Q1535">
        <v>187</v>
      </c>
      <c r="R1535">
        <v>6</v>
      </c>
      <c r="S1535">
        <v>6</v>
      </c>
      <c r="T1535">
        <v>5</v>
      </c>
      <c r="U1535">
        <v>8</v>
      </c>
      <c r="V1535">
        <v>1</v>
      </c>
      <c r="W1535">
        <v>0</v>
      </c>
      <c r="X1535" t="s">
        <v>27</v>
      </c>
      <c r="Y1535">
        <v>0</v>
      </c>
    </row>
    <row r="1536" spans="2:25" x14ac:dyDescent="0.2">
      <c r="B1536">
        <v>10340</v>
      </c>
      <c r="C1536">
        <v>1985</v>
      </c>
      <c r="D1536" t="s">
        <v>23</v>
      </c>
      <c r="E1536" t="s">
        <v>36</v>
      </c>
      <c r="F1536" t="s">
        <v>1773</v>
      </c>
      <c r="H1536">
        <v>1</v>
      </c>
      <c r="I1536">
        <v>0</v>
      </c>
      <c r="J1536" s="60" t="s">
        <v>548</v>
      </c>
      <c r="K1536">
        <v>68</v>
      </c>
      <c r="L1536">
        <v>75</v>
      </c>
      <c r="M1536">
        <v>12</v>
      </c>
      <c r="N1536">
        <v>141</v>
      </c>
      <c r="O1536">
        <v>43</v>
      </c>
      <c r="P1536">
        <v>39</v>
      </c>
      <c r="Q1536">
        <v>187</v>
      </c>
      <c r="R1536">
        <v>6</v>
      </c>
      <c r="S1536">
        <v>6</v>
      </c>
      <c r="T1536">
        <v>5</v>
      </c>
      <c r="U1536">
        <v>8</v>
      </c>
      <c r="V1536">
        <v>0</v>
      </c>
      <c r="W1536">
        <v>0</v>
      </c>
      <c r="X1536" t="s">
        <v>27</v>
      </c>
      <c r="Y1536">
        <v>0</v>
      </c>
    </row>
    <row r="1537" spans="2:25" x14ac:dyDescent="0.2">
      <c r="B1537">
        <v>7290</v>
      </c>
      <c r="C1537">
        <v>1986</v>
      </c>
      <c r="D1537" t="s">
        <v>23</v>
      </c>
      <c r="E1537" t="s">
        <v>28</v>
      </c>
      <c r="F1537" t="s">
        <v>1774</v>
      </c>
      <c r="H1537">
        <v>0</v>
      </c>
      <c r="I1537">
        <v>0</v>
      </c>
      <c r="J1537" s="61">
        <v>41039</v>
      </c>
      <c r="K1537">
        <v>68</v>
      </c>
      <c r="L1537">
        <v>347</v>
      </c>
      <c r="M1537">
        <v>44</v>
      </c>
      <c r="N1537">
        <v>534</v>
      </c>
      <c r="O1537">
        <v>17</v>
      </c>
      <c r="P1537">
        <v>0</v>
      </c>
      <c r="Q1537">
        <v>26</v>
      </c>
      <c r="R1537">
        <v>1</v>
      </c>
      <c r="S1537">
        <v>3</v>
      </c>
      <c r="T1537">
        <v>12</v>
      </c>
      <c r="U1537">
        <v>2</v>
      </c>
      <c r="V1537">
        <v>0</v>
      </c>
      <c r="W1537">
        <v>0</v>
      </c>
      <c r="X1537" t="s">
        <v>27</v>
      </c>
      <c r="Y1537">
        <v>0</v>
      </c>
    </row>
    <row r="1538" spans="2:25" x14ac:dyDescent="0.2">
      <c r="B1538">
        <v>8895</v>
      </c>
      <c r="C1538">
        <v>1986</v>
      </c>
      <c r="D1538" t="s">
        <v>23</v>
      </c>
      <c r="E1538" t="s">
        <v>28</v>
      </c>
      <c r="F1538" t="s">
        <v>1774</v>
      </c>
      <c r="H1538">
        <v>0</v>
      </c>
      <c r="I1538">
        <v>0</v>
      </c>
      <c r="J1538" s="61">
        <v>41039</v>
      </c>
      <c r="K1538">
        <v>68</v>
      </c>
      <c r="L1538">
        <v>347</v>
      </c>
      <c r="M1538">
        <v>44</v>
      </c>
      <c r="N1538">
        <v>534</v>
      </c>
      <c r="O1538">
        <v>17</v>
      </c>
      <c r="P1538">
        <v>0</v>
      </c>
      <c r="Q1538">
        <v>26</v>
      </c>
      <c r="R1538">
        <v>1</v>
      </c>
      <c r="S1538">
        <v>3</v>
      </c>
      <c r="T1538">
        <v>12</v>
      </c>
      <c r="U1538">
        <v>2</v>
      </c>
      <c r="V1538">
        <v>0</v>
      </c>
      <c r="W1538">
        <v>0</v>
      </c>
      <c r="X1538" t="s">
        <v>27</v>
      </c>
      <c r="Y1538">
        <v>0</v>
      </c>
    </row>
    <row r="1539" spans="2:25" x14ac:dyDescent="0.2">
      <c r="B1539">
        <v>3635</v>
      </c>
      <c r="C1539">
        <v>1963</v>
      </c>
      <c r="D1539" t="s">
        <v>40</v>
      </c>
      <c r="E1539" t="s">
        <v>28</v>
      </c>
      <c r="F1539" t="s">
        <v>1775</v>
      </c>
      <c r="H1539">
        <v>0</v>
      </c>
      <c r="I1539">
        <v>1</v>
      </c>
      <c r="J1539" s="61">
        <v>41825</v>
      </c>
      <c r="K1539">
        <v>69</v>
      </c>
      <c r="L1539">
        <v>492</v>
      </c>
      <c r="M1539">
        <v>0</v>
      </c>
      <c r="N1539">
        <v>37</v>
      </c>
      <c r="O1539">
        <v>7</v>
      </c>
      <c r="P1539">
        <v>0</v>
      </c>
      <c r="Q1539">
        <v>42</v>
      </c>
      <c r="R1539">
        <v>3</v>
      </c>
      <c r="S1539">
        <v>6</v>
      </c>
      <c r="T1539">
        <v>8</v>
      </c>
      <c r="U1539">
        <v>5</v>
      </c>
      <c r="V1539">
        <v>0</v>
      </c>
      <c r="W1539">
        <v>0</v>
      </c>
      <c r="X1539" t="s">
        <v>67</v>
      </c>
      <c r="Y1539">
        <v>0</v>
      </c>
    </row>
    <row r="1540" spans="2:25" x14ac:dyDescent="0.2">
      <c r="B1540">
        <v>11178</v>
      </c>
      <c r="C1540">
        <v>1973</v>
      </c>
      <c r="D1540" t="s">
        <v>53</v>
      </c>
      <c r="E1540" t="s">
        <v>28</v>
      </c>
      <c r="F1540" t="s">
        <v>1776</v>
      </c>
      <c r="H1540">
        <v>1</v>
      </c>
      <c r="I1540">
        <v>0</v>
      </c>
      <c r="J1540" s="60" t="s">
        <v>201</v>
      </c>
      <c r="K1540">
        <v>69</v>
      </c>
      <c r="L1540">
        <v>15</v>
      </c>
      <c r="M1540">
        <v>2</v>
      </c>
      <c r="N1540">
        <v>10</v>
      </c>
      <c r="O1540">
        <v>0</v>
      </c>
      <c r="P1540">
        <v>1</v>
      </c>
      <c r="Q1540">
        <v>4</v>
      </c>
      <c r="R1540">
        <v>1</v>
      </c>
      <c r="S1540">
        <v>1</v>
      </c>
      <c r="T1540">
        <v>3</v>
      </c>
      <c r="U1540">
        <v>7</v>
      </c>
      <c r="V1540">
        <v>0</v>
      </c>
      <c r="W1540">
        <v>0</v>
      </c>
      <c r="X1540" t="s">
        <v>46</v>
      </c>
      <c r="Y1540">
        <v>0</v>
      </c>
    </row>
    <row r="1541" spans="2:25" x14ac:dyDescent="0.2">
      <c r="B1541">
        <v>2410</v>
      </c>
      <c r="C1541">
        <v>1970</v>
      </c>
      <c r="D1541" t="s">
        <v>23</v>
      </c>
      <c r="E1541" t="s">
        <v>28</v>
      </c>
      <c r="F1541" t="s">
        <v>1777</v>
      </c>
      <c r="H1541">
        <v>0</v>
      </c>
      <c r="I1541">
        <v>0</v>
      </c>
      <c r="J1541" s="60" t="s">
        <v>333</v>
      </c>
      <c r="K1541">
        <v>69</v>
      </c>
      <c r="L1541">
        <v>364</v>
      </c>
      <c r="M1541">
        <v>40</v>
      </c>
      <c r="N1541">
        <v>425</v>
      </c>
      <c r="O1541">
        <v>158</v>
      </c>
      <c r="P1541">
        <v>60</v>
      </c>
      <c r="Q1541">
        <v>50</v>
      </c>
      <c r="R1541">
        <v>1</v>
      </c>
      <c r="S1541">
        <v>3</v>
      </c>
      <c r="T1541">
        <v>8</v>
      </c>
      <c r="U1541">
        <v>1</v>
      </c>
      <c r="V1541">
        <v>0</v>
      </c>
      <c r="W1541">
        <v>0</v>
      </c>
      <c r="X1541" t="s">
        <v>27</v>
      </c>
      <c r="Y1541">
        <v>0</v>
      </c>
    </row>
    <row r="1542" spans="2:25" x14ac:dyDescent="0.2">
      <c r="B1542">
        <v>3281</v>
      </c>
      <c r="C1542">
        <v>1961</v>
      </c>
      <c r="D1542" t="s">
        <v>40</v>
      </c>
      <c r="E1542" t="s">
        <v>32</v>
      </c>
      <c r="F1542" t="s">
        <v>1778</v>
      </c>
      <c r="H1542">
        <v>1</v>
      </c>
      <c r="I1542">
        <v>1</v>
      </c>
      <c r="J1542" s="61">
        <v>41344</v>
      </c>
      <c r="K1542">
        <v>69</v>
      </c>
      <c r="L1542">
        <v>206</v>
      </c>
      <c r="M1542">
        <v>10</v>
      </c>
      <c r="N1542">
        <v>67</v>
      </c>
      <c r="O1542">
        <v>30</v>
      </c>
      <c r="P1542">
        <v>27</v>
      </c>
      <c r="Q1542">
        <v>71</v>
      </c>
      <c r="R1542">
        <v>6</v>
      </c>
      <c r="S1542">
        <v>4</v>
      </c>
      <c r="T1542">
        <v>8</v>
      </c>
      <c r="U1542">
        <v>6</v>
      </c>
      <c r="V1542">
        <v>0</v>
      </c>
      <c r="W1542">
        <v>0</v>
      </c>
      <c r="X1542" t="s">
        <v>27</v>
      </c>
      <c r="Y1542">
        <v>0</v>
      </c>
    </row>
    <row r="1543" spans="2:25" x14ac:dyDescent="0.2">
      <c r="B1543">
        <v>9905</v>
      </c>
      <c r="C1543">
        <v>1953</v>
      </c>
      <c r="D1543" t="s">
        <v>23</v>
      </c>
      <c r="E1543" t="s">
        <v>36</v>
      </c>
      <c r="F1543" t="s">
        <v>1779</v>
      </c>
      <c r="H1543">
        <v>1</v>
      </c>
      <c r="I1543">
        <v>1</v>
      </c>
      <c r="J1543" s="60" t="s">
        <v>1780</v>
      </c>
      <c r="K1543">
        <v>69</v>
      </c>
      <c r="L1543">
        <v>135</v>
      </c>
      <c r="M1543">
        <v>1</v>
      </c>
      <c r="N1543">
        <v>41</v>
      </c>
      <c r="O1543">
        <v>10</v>
      </c>
      <c r="P1543">
        <v>1</v>
      </c>
      <c r="Q1543">
        <v>67</v>
      </c>
      <c r="R1543">
        <v>5</v>
      </c>
      <c r="S1543">
        <v>3</v>
      </c>
      <c r="T1543">
        <v>3</v>
      </c>
      <c r="U1543">
        <v>6</v>
      </c>
      <c r="V1543">
        <v>0</v>
      </c>
      <c r="W1543">
        <v>0</v>
      </c>
      <c r="X1543" t="s">
        <v>27</v>
      </c>
      <c r="Y1543">
        <v>1</v>
      </c>
    </row>
    <row r="1544" spans="2:25" x14ac:dyDescent="0.2">
      <c r="B1544">
        <v>2565</v>
      </c>
      <c r="C1544">
        <v>1956</v>
      </c>
      <c r="D1544" t="s">
        <v>53</v>
      </c>
      <c r="E1544" t="s">
        <v>24</v>
      </c>
      <c r="F1544" t="s">
        <v>1781</v>
      </c>
      <c r="H1544">
        <v>0</v>
      </c>
      <c r="I1544">
        <v>0</v>
      </c>
      <c r="J1544" s="61">
        <v>41280</v>
      </c>
      <c r="K1544">
        <v>69</v>
      </c>
      <c r="L1544">
        <v>1016</v>
      </c>
      <c r="M1544">
        <v>12</v>
      </c>
      <c r="N1544">
        <v>215</v>
      </c>
      <c r="O1544">
        <v>16</v>
      </c>
      <c r="P1544">
        <v>12</v>
      </c>
      <c r="Q1544">
        <v>63</v>
      </c>
      <c r="R1544">
        <v>1</v>
      </c>
      <c r="S1544">
        <v>4</v>
      </c>
      <c r="T1544">
        <v>10</v>
      </c>
      <c r="U1544">
        <v>3</v>
      </c>
      <c r="V1544">
        <v>0</v>
      </c>
      <c r="W1544">
        <v>0</v>
      </c>
      <c r="X1544" t="s">
        <v>67</v>
      </c>
      <c r="Y1544">
        <v>1</v>
      </c>
    </row>
    <row r="1545" spans="2:25" x14ac:dyDescent="0.2">
      <c r="B1545">
        <v>7912</v>
      </c>
      <c r="C1545">
        <v>1979</v>
      </c>
      <c r="D1545" t="s">
        <v>23</v>
      </c>
      <c r="E1545" t="s">
        <v>32</v>
      </c>
      <c r="F1545" t="s">
        <v>1782</v>
      </c>
      <c r="H1545">
        <v>1</v>
      </c>
      <c r="I1545">
        <v>0</v>
      </c>
      <c r="J1545" s="60" t="s">
        <v>470</v>
      </c>
      <c r="K1545">
        <v>69</v>
      </c>
      <c r="L1545">
        <v>8</v>
      </c>
      <c r="M1545">
        <v>15</v>
      </c>
      <c r="N1545">
        <v>27</v>
      </c>
      <c r="O1545">
        <v>0</v>
      </c>
      <c r="P1545">
        <v>20</v>
      </c>
      <c r="Q1545">
        <v>33</v>
      </c>
      <c r="R1545">
        <v>2</v>
      </c>
      <c r="S1545">
        <v>3</v>
      </c>
      <c r="T1545">
        <v>2</v>
      </c>
      <c r="U1545">
        <v>8</v>
      </c>
      <c r="V1545">
        <v>0</v>
      </c>
      <c r="W1545">
        <v>0</v>
      </c>
      <c r="X1545" t="s">
        <v>35</v>
      </c>
      <c r="Y1545">
        <v>1</v>
      </c>
    </row>
    <row r="1546" spans="2:25" x14ac:dyDescent="0.2">
      <c r="B1546">
        <v>7072</v>
      </c>
      <c r="C1546">
        <v>1974</v>
      </c>
      <c r="D1546" t="s">
        <v>23</v>
      </c>
      <c r="E1546" t="s">
        <v>32</v>
      </c>
      <c r="F1546" t="s">
        <v>1783</v>
      </c>
      <c r="H1546">
        <v>0</v>
      </c>
      <c r="I1546">
        <v>1</v>
      </c>
      <c r="J1546" s="60" t="s">
        <v>626</v>
      </c>
      <c r="K1546">
        <v>69</v>
      </c>
      <c r="L1546">
        <v>432</v>
      </c>
      <c r="M1546">
        <v>79</v>
      </c>
      <c r="N1546">
        <v>341</v>
      </c>
      <c r="O1546">
        <v>177</v>
      </c>
      <c r="P1546">
        <v>136</v>
      </c>
      <c r="Q1546">
        <v>170</v>
      </c>
      <c r="R1546">
        <v>2</v>
      </c>
      <c r="S1546">
        <v>8</v>
      </c>
      <c r="T1546">
        <v>4</v>
      </c>
      <c r="U1546">
        <v>4</v>
      </c>
      <c r="V1546">
        <v>0</v>
      </c>
      <c r="W1546">
        <v>0</v>
      </c>
      <c r="X1546" t="s">
        <v>38</v>
      </c>
      <c r="Y1546">
        <v>0</v>
      </c>
    </row>
    <row r="1547" spans="2:25" x14ac:dyDescent="0.2">
      <c r="B1547">
        <v>1409</v>
      </c>
      <c r="C1547">
        <v>1952</v>
      </c>
      <c r="D1547" t="s">
        <v>23</v>
      </c>
      <c r="E1547" t="s">
        <v>36</v>
      </c>
      <c r="F1547" t="s">
        <v>1784</v>
      </c>
      <c r="H1547">
        <v>0</v>
      </c>
      <c r="I1547">
        <v>1</v>
      </c>
      <c r="J1547" s="60" t="s">
        <v>719</v>
      </c>
      <c r="K1547">
        <v>69</v>
      </c>
      <c r="L1547">
        <v>270</v>
      </c>
      <c r="M1547">
        <v>3</v>
      </c>
      <c r="N1547">
        <v>27</v>
      </c>
      <c r="O1547">
        <v>39</v>
      </c>
      <c r="P1547">
        <v>6</v>
      </c>
      <c r="Q1547">
        <v>99</v>
      </c>
      <c r="R1547">
        <v>7</v>
      </c>
      <c r="S1547">
        <v>7</v>
      </c>
      <c r="T1547">
        <v>5</v>
      </c>
      <c r="U1547">
        <v>8</v>
      </c>
      <c r="V1547">
        <v>0</v>
      </c>
      <c r="W1547">
        <v>0</v>
      </c>
      <c r="X1547" t="s">
        <v>35</v>
      </c>
      <c r="Y1547">
        <v>0</v>
      </c>
    </row>
    <row r="1548" spans="2:25" x14ac:dyDescent="0.2">
      <c r="B1548">
        <v>5314</v>
      </c>
      <c r="C1548">
        <v>1952</v>
      </c>
      <c r="D1548" t="s">
        <v>23</v>
      </c>
      <c r="E1548" t="s">
        <v>36</v>
      </c>
      <c r="F1548" t="s">
        <v>1784</v>
      </c>
      <c r="H1548">
        <v>0</v>
      </c>
      <c r="I1548">
        <v>1</v>
      </c>
      <c r="J1548" s="60" t="s">
        <v>719</v>
      </c>
      <c r="K1548">
        <v>69</v>
      </c>
      <c r="L1548">
        <v>270</v>
      </c>
      <c r="M1548">
        <v>3</v>
      </c>
      <c r="N1548">
        <v>27</v>
      </c>
      <c r="O1548">
        <v>39</v>
      </c>
      <c r="P1548">
        <v>6</v>
      </c>
      <c r="Q1548">
        <v>99</v>
      </c>
      <c r="R1548">
        <v>7</v>
      </c>
      <c r="S1548">
        <v>7</v>
      </c>
      <c r="T1548">
        <v>5</v>
      </c>
      <c r="U1548">
        <v>8</v>
      </c>
      <c r="V1548">
        <v>0</v>
      </c>
      <c r="W1548">
        <v>0</v>
      </c>
      <c r="X1548" t="s">
        <v>27</v>
      </c>
      <c r="Y1548">
        <v>0</v>
      </c>
    </row>
    <row r="1549" spans="2:25" x14ac:dyDescent="0.2">
      <c r="B1549">
        <v>7215</v>
      </c>
      <c r="C1549">
        <v>1984</v>
      </c>
      <c r="D1549" t="s">
        <v>23</v>
      </c>
      <c r="E1549" t="s">
        <v>28</v>
      </c>
      <c r="F1549" t="s">
        <v>1785</v>
      </c>
      <c r="H1549">
        <v>0</v>
      </c>
      <c r="I1549">
        <v>0</v>
      </c>
      <c r="J1549" s="61">
        <v>41611</v>
      </c>
      <c r="K1549">
        <v>69</v>
      </c>
      <c r="L1549">
        <v>722</v>
      </c>
      <c r="M1549">
        <v>27</v>
      </c>
      <c r="N1549">
        <v>102</v>
      </c>
      <c r="O1549">
        <v>44</v>
      </c>
      <c r="P1549">
        <v>72</v>
      </c>
      <c r="Q1549">
        <v>168</v>
      </c>
      <c r="R1549">
        <v>0</v>
      </c>
      <c r="S1549">
        <v>6</v>
      </c>
      <c r="T1549">
        <v>13</v>
      </c>
      <c r="U1549">
        <v>2</v>
      </c>
      <c r="V1549">
        <v>1</v>
      </c>
      <c r="W1549">
        <v>0</v>
      </c>
      <c r="X1549" t="s">
        <v>31</v>
      </c>
      <c r="Y1549">
        <v>3</v>
      </c>
    </row>
    <row r="1550" spans="2:25" x14ac:dyDescent="0.2">
      <c r="B1550">
        <v>8858</v>
      </c>
      <c r="C1550">
        <v>1973</v>
      </c>
      <c r="D1550" t="s">
        <v>40</v>
      </c>
      <c r="E1550" t="s">
        <v>32</v>
      </c>
      <c r="F1550" t="s">
        <v>1786</v>
      </c>
      <c r="H1550">
        <v>0</v>
      </c>
      <c r="I1550">
        <v>1</v>
      </c>
      <c r="J1550" s="61">
        <v>41458</v>
      </c>
      <c r="K1550">
        <v>69</v>
      </c>
      <c r="L1550">
        <v>516</v>
      </c>
      <c r="M1550">
        <v>0</v>
      </c>
      <c r="N1550">
        <v>21</v>
      </c>
      <c r="O1550">
        <v>0</v>
      </c>
      <c r="P1550">
        <v>0</v>
      </c>
      <c r="Q1550">
        <v>5</v>
      </c>
      <c r="R1550">
        <v>4</v>
      </c>
      <c r="S1550">
        <v>8</v>
      </c>
      <c r="T1550">
        <v>7</v>
      </c>
      <c r="U1550">
        <v>8</v>
      </c>
      <c r="V1550">
        <v>0</v>
      </c>
      <c r="W1550">
        <v>0</v>
      </c>
      <c r="X1550" t="s">
        <v>31</v>
      </c>
      <c r="Y1550">
        <v>1</v>
      </c>
    </row>
    <row r="1551" spans="2:25" x14ac:dyDescent="0.2">
      <c r="B1551">
        <v>895</v>
      </c>
      <c r="C1551">
        <v>1949</v>
      </c>
      <c r="D1551" t="s">
        <v>40</v>
      </c>
      <c r="E1551" t="s">
        <v>32</v>
      </c>
      <c r="F1551" t="s">
        <v>1787</v>
      </c>
      <c r="H1551">
        <v>0</v>
      </c>
      <c r="I1551">
        <v>2</v>
      </c>
      <c r="J1551" s="61">
        <v>41164</v>
      </c>
      <c r="K1551">
        <v>69</v>
      </c>
      <c r="L1551">
        <v>410</v>
      </c>
      <c r="M1551">
        <v>16</v>
      </c>
      <c r="N1551">
        <v>114</v>
      </c>
      <c r="O1551">
        <v>0</v>
      </c>
      <c r="P1551">
        <v>5</v>
      </c>
      <c r="Q1551">
        <v>49</v>
      </c>
      <c r="R1551">
        <v>3</v>
      </c>
      <c r="S1551">
        <v>5</v>
      </c>
      <c r="T1551">
        <v>10</v>
      </c>
      <c r="U1551">
        <v>5</v>
      </c>
      <c r="V1551">
        <v>0</v>
      </c>
      <c r="W1551">
        <v>0</v>
      </c>
      <c r="X1551" t="s">
        <v>27</v>
      </c>
      <c r="Y1551">
        <v>0</v>
      </c>
    </row>
    <row r="1552" spans="2:25" x14ac:dyDescent="0.2">
      <c r="B1552">
        <v>10313</v>
      </c>
      <c r="C1552">
        <v>1976</v>
      </c>
      <c r="D1552" t="s">
        <v>23</v>
      </c>
      <c r="E1552" t="s">
        <v>32</v>
      </c>
      <c r="F1552" t="s">
        <v>1788</v>
      </c>
      <c r="H1552">
        <v>1</v>
      </c>
      <c r="I1552">
        <v>1</v>
      </c>
      <c r="J1552" s="60" t="s">
        <v>1299</v>
      </c>
      <c r="K1552">
        <v>69</v>
      </c>
      <c r="L1552">
        <v>159</v>
      </c>
      <c r="M1552">
        <v>4</v>
      </c>
      <c r="N1552">
        <v>45</v>
      </c>
      <c r="O1552">
        <v>6</v>
      </c>
      <c r="P1552">
        <v>2</v>
      </c>
      <c r="Q1552">
        <v>38</v>
      </c>
      <c r="R1552">
        <v>6</v>
      </c>
      <c r="S1552">
        <v>5</v>
      </c>
      <c r="T1552">
        <v>4</v>
      </c>
      <c r="U1552">
        <v>8</v>
      </c>
      <c r="V1552">
        <v>0</v>
      </c>
      <c r="W1552">
        <v>0</v>
      </c>
      <c r="X1552" t="s">
        <v>27</v>
      </c>
      <c r="Y1552">
        <v>0</v>
      </c>
    </row>
    <row r="1553" spans="2:25" x14ac:dyDescent="0.2">
      <c r="B1553">
        <v>642</v>
      </c>
      <c r="C1553">
        <v>1981</v>
      </c>
      <c r="D1553" t="s">
        <v>118</v>
      </c>
      <c r="E1553" t="s">
        <v>32</v>
      </c>
      <c r="F1553" t="s">
        <v>1789</v>
      </c>
      <c r="H1553">
        <v>1</v>
      </c>
      <c r="I1553">
        <v>0</v>
      </c>
      <c r="J1553" s="60" t="s">
        <v>933</v>
      </c>
      <c r="K1553">
        <v>69</v>
      </c>
      <c r="L1553">
        <v>1</v>
      </c>
      <c r="M1553">
        <v>3</v>
      </c>
      <c r="N1553">
        <v>2</v>
      </c>
      <c r="O1553">
        <v>20</v>
      </c>
      <c r="P1553">
        <v>30</v>
      </c>
      <c r="Q1553">
        <v>47</v>
      </c>
      <c r="R1553">
        <v>3</v>
      </c>
      <c r="S1553">
        <v>2</v>
      </c>
      <c r="T1553">
        <v>2</v>
      </c>
      <c r="U1553">
        <v>8</v>
      </c>
      <c r="V1553">
        <v>0</v>
      </c>
      <c r="W1553">
        <v>0</v>
      </c>
      <c r="X1553" t="s">
        <v>31</v>
      </c>
      <c r="Y1553">
        <v>0</v>
      </c>
    </row>
    <row r="1554" spans="2:25" x14ac:dyDescent="0.2">
      <c r="B1554">
        <v>8504</v>
      </c>
      <c r="C1554">
        <v>1974</v>
      </c>
      <c r="D1554" t="s">
        <v>23</v>
      </c>
      <c r="E1554" t="s">
        <v>32</v>
      </c>
      <c r="F1554" t="s">
        <v>1790</v>
      </c>
      <c r="H1554">
        <v>0</v>
      </c>
      <c r="I1554">
        <v>0</v>
      </c>
      <c r="J1554" s="61">
        <v>41978</v>
      </c>
      <c r="K1554">
        <v>70</v>
      </c>
      <c r="L1554">
        <v>350</v>
      </c>
      <c r="M1554">
        <v>60</v>
      </c>
      <c r="N1554">
        <v>568</v>
      </c>
      <c r="O1554">
        <v>110</v>
      </c>
      <c r="P1554">
        <v>133</v>
      </c>
      <c r="Q1554">
        <v>145</v>
      </c>
      <c r="R1554">
        <v>1</v>
      </c>
      <c r="S1554">
        <v>5</v>
      </c>
      <c r="T1554">
        <v>7</v>
      </c>
      <c r="U1554">
        <v>2</v>
      </c>
      <c r="V1554">
        <v>0</v>
      </c>
      <c r="W1554">
        <v>0</v>
      </c>
      <c r="X1554" t="s">
        <v>46</v>
      </c>
      <c r="Y1554">
        <v>1</v>
      </c>
    </row>
    <row r="1555" spans="2:25" x14ac:dyDescent="0.2">
      <c r="B1555">
        <v>1020</v>
      </c>
      <c r="C1555">
        <v>1974</v>
      </c>
      <c r="D1555" t="s">
        <v>23</v>
      </c>
      <c r="E1555" t="s">
        <v>32</v>
      </c>
      <c r="F1555" t="s">
        <v>1790</v>
      </c>
      <c r="H1555">
        <v>0</v>
      </c>
      <c r="I1555">
        <v>0</v>
      </c>
      <c r="J1555" s="61">
        <v>41978</v>
      </c>
      <c r="K1555">
        <v>70</v>
      </c>
      <c r="L1555">
        <v>350</v>
      </c>
      <c r="M1555">
        <v>60</v>
      </c>
      <c r="N1555">
        <v>568</v>
      </c>
      <c r="O1555">
        <v>110</v>
      </c>
      <c r="P1555">
        <v>133</v>
      </c>
      <c r="Q1555">
        <v>145</v>
      </c>
      <c r="R1555">
        <v>1</v>
      </c>
      <c r="S1555">
        <v>5</v>
      </c>
      <c r="T1555">
        <v>7</v>
      </c>
      <c r="U1555">
        <v>2</v>
      </c>
      <c r="V1555">
        <v>0</v>
      </c>
      <c r="W1555">
        <v>0</v>
      </c>
      <c r="X1555" t="s">
        <v>27</v>
      </c>
      <c r="Y1555">
        <v>1</v>
      </c>
    </row>
    <row r="1556" spans="2:25" x14ac:dyDescent="0.2">
      <c r="B1556">
        <v>3717</v>
      </c>
      <c r="C1556">
        <v>1960</v>
      </c>
      <c r="D1556" t="s">
        <v>23</v>
      </c>
      <c r="E1556" t="s">
        <v>32</v>
      </c>
      <c r="F1556" t="s">
        <v>1791</v>
      </c>
      <c r="H1556">
        <v>0</v>
      </c>
      <c r="I1556">
        <v>1</v>
      </c>
      <c r="J1556" s="60" t="s">
        <v>1792</v>
      </c>
      <c r="K1556">
        <v>70</v>
      </c>
      <c r="L1556">
        <v>403</v>
      </c>
      <c r="M1556">
        <v>24</v>
      </c>
      <c r="N1556">
        <v>29</v>
      </c>
      <c r="O1556">
        <v>6</v>
      </c>
      <c r="P1556">
        <v>24</v>
      </c>
      <c r="Q1556">
        <v>218</v>
      </c>
      <c r="R1556">
        <v>2</v>
      </c>
      <c r="S1556">
        <v>5</v>
      </c>
      <c r="T1556">
        <v>6</v>
      </c>
      <c r="U1556">
        <v>3</v>
      </c>
      <c r="V1556">
        <v>0</v>
      </c>
      <c r="W1556">
        <v>0</v>
      </c>
      <c r="X1556" t="s">
        <v>27</v>
      </c>
      <c r="Y1556">
        <v>1</v>
      </c>
    </row>
    <row r="1557" spans="2:25" x14ac:dyDescent="0.2">
      <c r="B1557">
        <v>7646</v>
      </c>
      <c r="C1557">
        <v>1990</v>
      </c>
      <c r="D1557" t="s">
        <v>23</v>
      </c>
      <c r="E1557" t="s">
        <v>28</v>
      </c>
      <c r="F1557" t="s">
        <v>1793</v>
      </c>
      <c r="H1557">
        <v>1</v>
      </c>
      <c r="I1557">
        <v>0</v>
      </c>
      <c r="J1557" s="60" t="s">
        <v>1794</v>
      </c>
      <c r="K1557">
        <v>70</v>
      </c>
      <c r="L1557">
        <v>218</v>
      </c>
      <c r="M1557">
        <v>63</v>
      </c>
      <c r="N1557">
        <v>282</v>
      </c>
      <c r="O1557">
        <v>137</v>
      </c>
      <c r="P1557">
        <v>35</v>
      </c>
      <c r="Q1557">
        <v>70</v>
      </c>
      <c r="R1557">
        <v>4</v>
      </c>
      <c r="S1557">
        <v>5</v>
      </c>
      <c r="T1557">
        <v>12</v>
      </c>
      <c r="U1557">
        <v>4</v>
      </c>
      <c r="V1557">
        <v>0</v>
      </c>
      <c r="W1557">
        <v>0</v>
      </c>
      <c r="X1557" t="s">
        <v>27</v>
      </c>
      <c r="Y1557">
        <v>0</v>
      </c>
    </row>
    <row r="1558" spans="2:25" x14ac:dyDescent="0.2">
      <c r="B1558">
        <v>5796</v>
      </c>
      <c r="C1558">
        <v>1964</v>
      </c>
      <c r="D1558" t="s">
        <v>23</v>
      </c>
      <c r="E1558" t="s">
        <v>32</v>
      </c>
      <c r="F1558" t="s">
        <v>1795</v>
      </c>
      <c r="H1558">
        <v>0</v>
      </c>
      <c r="I1558">
        <v>0</v>
      </c>
      <c r="J1558" s="60" t="s">
        <v>205</v>
      </c>
      <c r="K1558">
        <v>70</v>
      </c>
      <c r="L1558">
        <v>560</v>
      </c>
      <c r="M1558">
        <v>21</v>
      </c>
      <c r="N1558">
        <v>442</v>
      </c>
      <c r="O1558">
        <v>29</v>
      </c>
      <c r="P1558">
        <v>44</v>
      </c>
      <c r="Q1558">
        <v>29</v>
      </c>
      <c r="R1558">
        <v>1</v>
      </c>
      <c r="S1558">
        <v>4</v>
      </c>
      <c r="T1558">
        <v>13</v>
      </c>
      <c r="U1558">
        <v>1</v>
      </c>
      <c r="V1558">
        <v>0</v>
      </c>
      <c r="W1558">
        <v>0</v>
      </c>
      <c r="X1558" t="s">
        <v>27</v>
      </c>
      <c r="Y1558">
        <v>1</v>
      </c>
    </row>
    <row r="1559" spans="2:25" x14ac:dyDescent="0.2">
      <c r="B1559">
        <v>8625</v>
      </c>
      <c r="C1559">
        <v>1977</v>
      </c>
      <c r="D1559" t="s">
        <v>23</v>
      </c>
      <c r="E1559" t="s">
        <v>32</v>
      </c>
      <c r="F1559" t="s">
        <v>1796</v>
      </c>
      <c r="H1559">
        <v>1</v>
      </c>
      <c r="I1559">
        <v>0</v>
      </c>
      <c r="J1559" s="61">
        <v>41619</v>
      </c>
      <c r="K1559">
        <v>70</v>
      </c>
      <c r="L1559">
        <v>15</v>
      </c>
      <c r="M1559">
        <v>1</v>
      </c>
      <c r="N1559">
        <v>23</v>
      </c>
      <c r="O1559">
        <v>0</v>
      </c>
      <c r="P1559">
        <v>5</v>
      </c>
      <c r="Q1559">
        <v>1</v>
      </c>
      <c r="R1559">
        <v>3</v>
      </c>
      <c r="S1559">
        <v>3</v>
      </c>
      <c r="T1559">
        <v>3</v>
      </c>
      <c r="U1559">
        <v>8</v>
      </c>
      <c r="V1559">
        <v>0</v>
      </c>
      <c r="W1559">
        <v>0</v>
      </c>
      <c r="X1559" t="s">
        <v>35</v>
      </c>
      <c r="Y1559">
        <v>0</v>
      </c>
    </row>
    <row r="1560" spans="2:25" x14ac:dyDescent="0.2">
      <c r="B1560">
        <v>5407</v>
      </c>
      <c r="C1560">
        <v>1955</v>
      </c>
      <c r="D1560" t="s">
        <v>23</v>
      </c>
      <c r="E1560" t="s">
        <v>36</v>
      </c>
      <c r="F1560" t="s">
        <v>1797</v>
      </c>
      <c r="H1560">
        <v>0</v>
      </c>
      <c r="I1560">
        <v>1</v>
      </c>
      <c r="J1560" s="61">
        <v>41617</v>
      </c>
      <c r="K1560">
        <v>70</v>
      </c>
      <c r="L1560">
        <v>729</v>
      </c>
      <c r="M1560">
        <v>17</v>
      </c>
      <c r="N1560">
        <v>133</v>
      </c>
      <c r="O1560">
        <v>11</v>
      </c>
      <c r="P1560">
        <v>0</v>
      </c>
      <c r="Q1560">
        <v>195</v>
      </c>
      <c r="R1560">
        <v>5</v>
      </c>
      <c r="S1560">
        <v>10</v>
      </c>
      <c r="T1560">
        <v>7</v>
      </c>
      <c r="U1560">
        <v>7</v>
      </c>
      <c r="V1560">
        <v>0</v>
      </c>
      <c r="W1560">
        <v>0</v>
      </c>
      <c r="X1560" t="s">
        <v>67</v>
      </c>
      <c r="Y1560">
        <v>1</v>
      </c>
    </row>
    <row r="1561" spans="2:25" x14ac:dyDescent="0.2">
      <c r="B1561">
        <v>4356</v>
      </c>
      <c r="C1561">
        <v>1972</v>
      </c>
      <c r="D1561" t="s">
        <v>23</v>
      </c>
      <c r="E1561" t="s">
        <v>36</v>
      </c>
      <c r="F1561" t="s">
        <v>1798</v>
      </c>
      <c r="H1561">
        <v>0</v>
      </c>
      <c r="I1561">
        <v>1</v>
      </c>
      <c r="J1561" s="60" t="s">
        <v>911</v>
      </c>
      <c r="K1561">
        <v>70</v>
      </c>
      <c r="L1561">
        <v>1224</v>
      </c>
      <c r="M1561">
        <v>28</v>
      </c>
      <c r="N1561">
        <v>140</v>
      </c>
      <c r="O1561">
        <v>0</v>
      </c>
      <c r="P1561">
        <v>14</v>
      </c>
      <c r="Q1561">
        <v>168</v>
      </c>
      <c r="R1561">
        <v>3</v>
      </c>
      <c r="S1561">
        <v>3</v>
      </c>
      <c r="T1561">
        <v>5</v>
      </c>
      <c r="U1561">
        <v>6</v>
      </c>
      <c r="V1561">
        <v>0</v>
      </c>
      <c r="W1561">
        <v>0</v>
      </c>
      <c r="X1561" t="s">
        <v>27</v>
      </c>
      <c r="Y1561">
        <v>2</v>
      </c>
    </row>
    <row r="1562" spans="2:25" x14ac:dyDescent="0.2">
      <c r="B1562">
        <v>2886</v>
      </c>
      <c r="C1562">
        <v>1972</v>
      </c>
      <c r="D1562" t="s">
        <v>53</v>
      </c>
      <c r="E1562" t="s">
        <v>24</v>
      </c>
      <c r="F1562" t="s">
        <v>1799</v>
      </c>
      <c r="H1562">
        <v>0</v>
      </c>
      <c r="I1562">
        <v>1</v>
      </c>
      <c r="J1562" s="61">
        <v>41616</v>
      </c>
      <c r="K1562">
        <v>70</v>
      </c>
      <c r="L1562">
        <v>1121</v>
      </c>
      <c r="M1562">
        <v>0</v>
      </c>
      <c r="N1562">
        <v>72</v>
      </c>
      <c r="O1562">
        <v>0</v>
      </c>
      <c r="P1562">
        <v>12</v>
      </c>
      <c r="Q1562">
        <v>12</v>
      </c>
      <c r="R1562">
        <v>4</v>
      </c>
      <c r="S1562">
        <v>10</v>
      </c>
      <c r="T1562">
        <v>10</v>
      </c>
      <c r="U1562">
        <v>6</v>
      </c>
      <c r="V1562">
        <v>0</v>
      </c>
      <c r="W1562">
        <v>0</v>
      </c>
      <c r="X1562" t="s">
        <v>27</v>
      </c>
      <c r="Y1562">
        <v>2</v>
      </c>
    </row>
    <row r="1563" spans="2:25" x14ac:dyDescent="0.2">
      <c r="B1563">
        <v>10057</v>
      </c>
      <c r="C1563">
        <v>1952</v>
      </c>
      <c r="D1563" t="s">
        <v>23</v>
      </c>
      <c r="E1563" t="s">
        <v>28</v>
      </c>
      <c r="F1563" t="s">
        <v>1800</v>
      </c>
      <c r="H1563">
        <v>0</v>
      </c>
      <c r="I1563">
        <v>0</v>
      </c>
      <c r="J1563" s="60" t="s">
        <v>1236</v>
      </c>
      <c r="K1563">
        <v>70</v>
      </c>
      <c r="L1563">
        <v>503</v>
      </c>
      <c r="M1563">
        <v>27</v>
      </c>
      <c r="N1563">
        <v>419</v>
      </c>
      <c r="O1563">
        <v>90</v>
      </c>
      <c r="P1563">
        <v>139</v>
      </c>
      <c r="Q1563">
        <v>153</v>
      </c>
      <c r="R1563">
        <v>1</v>
      </c>
      <c r="S1563">
        <v>5</v>
      </c>
      <c r="T1563">
        <v>9</v>
      </c>
      <c r="U1563">
        <v>7</v>
      </c>
      <c r="V1563">
        <v>1</v>
      </c>
      <c r="W1563">
        <v>0</v>
      </c>
      <c r="X1563" t="s">
        <v>27</v>
      </c>
      <c r="Y1563">
        <v>0</v>
      </c>
    </row>
    <row r="1564" spans="2:25" x14ac:dyDescent="0.2">
      <c r="B1564">
        <v>10741</v>
      </c>
      <c r="C1564">
        <v>1952</v>
      </c>
      <c r="D1564" t="s">
        <v>53</v>
      </c>
      <c r="E1564" t="s">
        <v>36</v>
      </c>
      <c r="F1564" t="s">
        <v>1801</v>
      </c>
      <c r="H1564">
        <v>0</v>
      </c>
      <c r="I1564">
        <v>1</v>
      </c>
      <c r="J1564" s="61">
        <v>41582</v>
      </c>
      <c r="K1564">
        <v>70</v>
      </c>
      <c r="L1564">
        <v>172</v>
      </c>
      <c r="M1564">
        <v>12</v>
      </c>
      <c r="N1564">
        <v>112</v>
      </c>
      <c r="O1564">
        <v>8</v>
      </c>
      <c r="P1564">
        <v>0</v>
      </c>
      <c r="Q1564">
        <v>15</v>
      </c>
      <c r="R1564">
        <v>4</v>
      </c>
      <c r="S1564">
        <v>6</v>
      </c>
      <c r="T1564">
        <v>5</v>
      </c>
      <c r="U1564">
        <v>7</v>
      </c>
      <c r="V1564">
        <v>0</v>
      </c>
      <c r="W1564">
        <v>0</v>
      </c>
      <c r="X1564" t="s">
        <v>27</v>
      </c>
      <c r="Y1564">
        <v>0</v>
      </c>
    </row>
    <row r="1565" spans="2:25" x14ac:dyDescent="0.2">
      <c r="B1565">
        <v>5491</v>
      </c>
      <c r="C1565">
        <v>1952</v>
      </c>
      <c r="D1565" t="s">
        <v>53</v>
      </c>
      <c r="E1565" t="s">
        <v>36</v>
      </c>
      <c r="F1565" t="s">
        <v>1801</v>
      </c>
      <c r="H1565">
        <v>0</v>
      </c>
      <c r="I1565">
        <v>1</v>
      </c>
      <c r="J1565" s="61">
        <v>41582</v>
      </c>
      <c r="K1565">
        <v>70</v>
      </c>
      <c r="L1565">
        <v>172</v>
      </c>
      <c r="M1565">
        <v>12</v>
      </c>
      <c r="N1565">
        <v>112</v>
      </c>
      <c r="O1565">
        <v>8</v>
      </c>
      <c r="P1565">
        <v>0</v>
      </c>
      <c r="Q1565">
        <v>15</v>
      </c>
      <c r="R1565">
        <v>4</v>
      </c>
      <c r="S1565">
        <v>6</v>
      </c>
      <c r="T1565">
        <v>5</v>
      </c>
      <c r="U1565">
        <v>7</v>
      </c>
      <c r="V1565">
        <v>0</v>
      </c>
      <c r="W1565">
        <v>0</v>
      </c>
      <c r="X1565" t="s">
        <v>38</v>
      </c>
      <c r="Y1565">
        <v>0</v>
      </c>
    </row>
    <row r="1566" spans="2:25" x14ac:dyDescent="0.2">
      <c r="B1566">
        <v>4442</v>
      </c>
      <c r="C1566">
        <v>1962</v>
      </c>
      <c r="D1566" t="s">
        <v>23</v>
      </c>
      <c r="E1566" t="s">
        <v>28</v>
      </c>
      <c r="F1566" t="s">
        <v>1802</v>
      </c>
      <c r="H1566">
        <v>0</v>
      </c>
      <c r="I1566">
        <v>1</v>
      </c>
      <c r="J1566" s="61">
        <v>41398</v>
      </c>
      <c r="K1566">
        <v>70</v>
      </c>
      <c r="L1566">
        <v>31</v>
      </c>
      <c r="M1566">
        <v>19</v>
      </c>
      <c r="N1566">
        <v>35</v>
      </c>
      <c r="O1566">
        <v>26</v>
      </c>
      <c r="P1566">
        <v>14</v>
      </c>
      <c r="Q1566">
        <v>52</v>
      </c>
      <c r="R1566">
        <v>2</v>
      </c>
      <c r="S1566">
        <v>1</v>
      </c>
      <c r="T1566">
        <v>5</v>
      </c>
      <c r="U1566">
        <v>3</v>
      </c>
      <c r="V1566">
        <v>0</v>
      </c>
      <c r="W1566">
        <v>0</v>
      </c>
      <c r="X1566" t="s">
        <v>31</v>
      </c>
      <c r="Y1566">
        <v>0</v>
      </c>
    </row>
    <row r="1567" spans="2:25" x14ac:dyDescent="0.2">
      <c r="B1567">
        <v>3972</v>
      </c>
      <c r="C1567">
        <v>1977</v>
      </c>
      <c r="D1567" t="s">
        <v>23</v>
      </c>
      <c r="E1567" t="s">
        <v>36</v>
      </c>
      <c r="F1567" t="s">
        <v>1803</v>
      </c>
      <c r="H1567">
        <v>1</v>
      </c>
      <c r="I1567">
        <v>1</v>
      </c>
      <c r="J1567" s="61">
        <v>41337</v>
      </c>
      <c r="K1567">
        <v>70</v>
      </c>
      <c r="L1567">
        <v>266</v>
      </c>
      <c r="M1567">
        <v>6</v>
      </c>
      <c r="N1567">
        <v>51</v>
      </c>
      <c r="O1567">
        <v>8</v>
      </c>
      <c r="P1567">
        <v>6</v>
      </c>
      <c r="Q1567">
        <v>64</v>
      </c>
      <c r="R1567">
        <v>6</v>
      </c>
      <c r="S1567">
        <v>7</v>
      </c>
      <c r="T1567">
        <v>5</v>
      </c>
      <c r="U1567">
        <v>8</v>
      </c>
      <c r="V1567">
        <v>0</v>
      </c>
      <c r="W1567">
        <v>0</v>
      </c>
      <c r="X1567" t="s">
        <v>27</v>
      </c>
      <c r="Y1567">
        <v>0</v>
      </c>
    </row>
    <row r="1568" spans="2:25" x14ac:dyDescent="0.2">
      <c r="B1568">
        <v>2431</v>
      </c>
      <c r="C1568">
        <v>1991</v>
      </c>
      <c r="D1568" t="s">
        <v>23</v>
      </c>
      <c r="E1568" t="s">
        <v>32</v>
      </c>
      <c r="F1568" t="s">
        <v>1804</v>
      </c>
      <c r="H1568">
        <v>0</v>
      </c>
      <c r="I1568">
        <v>0</v>
      </c>
      <c r="J1568" s="60" t="s">
        <v>1805</v>
      </c>
      <c r="K1568">
        <v>70</v>
      </c>
      <c r="L1568">
        <v>12</v>
      </c>
      <c r="M1568">
        <v>4</v>
      </c>
      <c r="N1568">
        <v>19</v>
      </c>
      <c r="O1568">
        <v>12</v>
      </c>
      <c r="P1568">
        <v>6</v>
      </c>
      <c r="Q1568">
        <v>14</v>
      </c>
      <c r="R1568">
        <v>1</v>
      </c>
      <c r="S1568">
        <v>2</v>
      </c>
      <c r="T1568">
        <v>3</v>
      </c>
      <c r="U1568">
        <v>8</v>
      </c>
      <c r="V1568">
        <v>0</v>
      </c>
      <c r="W1568">
        <v>0</v>
      </c>
      <c r="X1568" t="s">
        <v>27</v>
      </c>
      <c r="Y1568">
        <v>0</v>
      </c>
    </row>
    <row r="1569" spans="2:25" x14ac:dyDescent="0.2">
      <c r="B1569">
        <v>7899</v>
      </c>
      <c r="C1569">
        <v>1953</v>
      </c>
      <c r="D1569" t="s">
        <v>40</v>
      </c>
      <c r="E1569" t="s">
        <v>32</v>
      </c>
      <c r="F1569" t="s">
        <v>1806</v>
      </c>
      <c r="H1569">
        <v>0</v>
      </c>
      <c r="I1569">
        <v>1</v>
      </c>
      <c r="J1569" s="60" t="s">
        <v>243</v>
      </c>
      <c r="K1569">
        <v>70</v>
      </c>
      <c r="L1569">
        <v>1245</v>
      </c>
      <c r="M1569">
        <v>33</v>
      </c>
      <c r="N1569">
        <v>332</v>
      </c>
      <c r="O1569">
        <v>21</v>
      </c>
      <c r="P1569">
        <v>33</v>
      </c>
      <c r="Q1569">
        <v>16</v>
      </c>
      <c r="R1569">
        <v>2</v>
      </c>
      <c r="S1569">
        <v>4</v>
      </c>
      <c r="T1569">
        <v>4</v>
      </c>
      <c r="U1569">
        <v>7</v>
      </c>
      <c r="V1569">
        <v>0</v>
      </c>
      <c r="W1569">
        <v>0</v>
      </c>
      <c r="X1569" t="s">
        <v>38</v>
      </c>
      <c r="Y1569">
        <v>0</v>
      </c>
    </row>
    <row r="1570" spans="2:25" x14ac:dyDescent="0.2">
      <c r="B1570">
        <v>9703</v>
      </c>
      <c r="C1570">
        <v>1971</v>
      </c>
      <c r="D1570" t="s">
        <v>40</v>
      </c>
      <c r="E1570" t="s">
        <v>32</v>
      </c>
      <c r="F1570" t="s">
        <v>1807</v>
      </c>
      <c r="H1570">
        <v>1</v>
      </c>
      <c r="I1570">
        <v>1</v>
      </c>
      <c r="J1570" s="60" t="s">
        <v>1154</v>
      </c>
      <c r="K1570">
        <v>70</v>
      </c>
      <c r="L1570">
        <v>77</v>
      </c>
      <c r="M1570">
        <v>2</v>
      </c>
      <c r="N1570">
        <v>35</v>
      </c>
      <c r="O1570">
        <v>0</v>
      </c>
      <c r="P1570">
        <v>1</v>
      </c>
      <c r="Q1570">
        <v>69</v>
      </c>
      <c r="R1570">
        <v>4</v>
      </c>
      <c r="S1570">
        <v>3</v>
      </c>
      <c r="T1570">
        <v>2</v>
      </c>
      <c r="U1570">
        <v>7</v>
      </c>
      <c r="V1570">
        <v>1</v>
      </c>
      <c r="W1570">
        <v>0</v>
      </c>
      <c r="X1570" t="s">
        <v>67</v>
      </c>
      <c r="Y1570">
        <v>1</v>
      </c>
    </row>
    <row r="1571" spans="2:25" x14ac:dyDescent="0.2">
      <c r="B1571">
        <v>6927</v>
      </c>
      <c r="C1571">
        <v>1969</v>
      </c>
      <c r="D1571" t="s">
        <v>40</v>
      </c>
      <c r="E1571" t="s">
        <v>32</v>
      </c>
      <c r="F1571" t="s">
        <v>1808</v>
      </c>
      <c r="H1571">
        <v>1</v>
      </c>
      <c r="I1571">
        <v>1</v>
      </c>
      <c r="J1571" s="61">
        <v>41039</v>
      </c>
      <c r="K1571">
        <v>70</v>
      </c>
      <c r="L1571">
        <v>224</v>
      </c>
      <c r="M1571">
        <v>0</v>
      </c>
      <c r="N1571">
        <v>30</v>
      </c>
      <c r="O1571">
        <v>0</v>
      </c>
      <c r="P1571">
        <v>0</v>
      </c>
      <c r="Q1571">
        <v>10</v>
      </c>
      <c r="R1571">
        <v>8</v>
      </c>
      <c r="S1571">
        <v>5</v>
      </c>
      <c r="T1571">
        <v>5</v>
      </c>
      <c r="U1571">
        <v>8</v>
      </c>
      <c r="V1571">
        <v>0</v>
      </c>
      <c r="W1571">
        <v>0</v>
      </c>
      <c r="X1571" t="s">
        <v>67</v>
      </c>
      <c r="Y1571">
        <v>0</v>
      </c>
    </row>
    <row r="1572" spans="2:25" x14ac:dyDescent="0.2">
      <c r="B1572">
        <v>7005</v>
      </c>
      <c r="C1572">
        <v>1982</v>
      </c>
      <c r="D1572" t="s">
        <v>23</v>
      </c>
      <c r="E1572" t="s">
        <v>28</v>
      </c>
      <c r="F1572" t="s">
        <v>1809</v>
      </c>
      <c r="H1572">
        <v>0</v>
      </c>
      <c r="I1572">
        <v>0</v>
      </c>
      <c r="J1572" s="60" t="s">
        <v>26</v>
      </c>
      <c r="K1572">
        <v>71</v>
      </c>
      <c r="L1572">
        <v>479</v>
      </c>
      <c r="M1572">
        <v>35</v>
      </c>
      <c r="N1572">
        <v>179</v>
      </c>
      <c r="O1572">
        <v>28</v>
      </c>
      <c r="P1572">
        <v>7</v>
      </c>
      <c r="Q1572">
        <v>85</v>
      </c>
      <c r="R1572">
        <v>1</v>
      </c>
      <c r="S1572">
        <v>5</v>
      </c>
      <c r="T1572">
        <v>12</v>
      </c>
      <c r="U1572">
        <v>2</v>
      </c>
      <c r="V1572">
        <v>0</v>
      </c>
      <c r="W1572">
        <v>0</v>
      </c>
      <c r="X1572" t="s">
        <v>67</v>
      </c>
      <c r="Y1572">
        <v>1</v>
      </c>
    </row>
    <row r="1573" spans="2:25" x14ac:dyDescent="0.2">
      <c r="B1573">
        <v>246</v>
      </c>
      <c r="C1573">
        <v>1966</v>
      </c>
      <c r="D1573" t="s">
        <v>23</v>
      </c>
      <c r="E1573" t="s">
        <v>32</v>
      </c>
      <c r="F1573" t="s">
        <v>1810</v>
      </c>
      <c r="H1573">
        <v>1</v>
      </c>
      <c r="I1573">
        <v>1</v>
      </c>
      <c r="J1573" s="60" t="s">
        <v>82</v>
      </c>
      <c r="K1573">
        <v>71</v>
      </c>
      <c r="L1573">
        <v>199</v>
      </c>
      <c r="M1573">
        <v>9</v>
      </c>
      <c r="N1573">
        <v>57</v>
      </c>
      <c r="O1573">
        <v>20</v>
      </c>
      <c r="P1573">
        <v>21</v>
      </c>
      <c r="Q1573">
        <v>6</v>
      </c>
      <c r="R1573">
        <v>7</v>
      </c>
      <c r="S1573">
        <v>4</v>
      </c>
      <c r="T1573">
        <v>7</v>
      </c>
      <c r="U1573">
        <v>4</v>
      </c>
      <c r="V1573">
        <v>0</v>
      </c>
      <c r="W1573">
        <v>0</v>
      </c>
      <c r="X1573" t="s">
        <v>27</v>
      </c>
      <c r="Y1573">
        <v>0</v>
      </c>
    </row>
    <row r="1574" spans="2:25" x14ac:dyDescent="0.2">
      <c r="B1574">
        <v>4796</v>
      </c>
      <c r="C1574">
        <v>1953</v>
      </c>
      <c r="D1574" t="s">
        <v>23</v>
      </c>
      <c r="E1574" t="s">
        <v>24</v>
      </c>
      <c r="F1574" t="s">
        <v>1811</v>
      </c>
      <c r="H1574">
        <v>0</v>
      </c>
      <c r="I1574">
        <v>1</v>
      </c>
      <c r="J1574" s="60" t="s">
        <v>1506</v>
      </c>
      <c r="K1574">
        <v>71</v>
      </c>
      <c r="L1574">
        <v>18</v>
      </c>
      <c r="M1574">
        <v>10</v>
      </c>
      <c r="N1574">
        <v>3</v>
      </c>
      <c r="O1574">
        <v>3</v>
      </c>
      <c r="P1574">
        <v>5</v>
      </c>
      <c r="Q1574">
        <v>0</v>
      </c>
      <c r="R1574">
        <v>1</v>
      </c>
      <c r="S1574">
        <v>1</v>
      </c>
      <c r="T1574">
        <v>3</v>
      </c>
      <c r="U1574">
        <v>2</v>
      </c>
      <c r="V1574">
        <v>0</v>
      </c>
      <c r="W1574">
        <v>0</v>
      </c>
      <c r="X1574" t="s">
        <v>27</v>
      </c>
      <c r="Y1574">
        <v>0</v>
      </c>
    </row>
    <row r="1575" spans="2:25" x14ac:dyDescent="0.2">
      <c r="B1575">
        <v>4725</v>
      </c>
      <c r="C1575">
        <v>1951</v>
      </c>
      <c r="D1575" t="s">
        <v>40</v>
      </c>
      <c r="E1575" t="s">
        <v>36</v>
      </c>
      <c r="F1575" t="s">
        <v>1507</v>
      </c>
      <c r="H1575">
        <v>0</v>
      </c>
      <c r="I1575">
        <v>1</v>
      </c>
      <c r="J1575" s="60" t="s">
        <v>527</v>
      </c>
      <c r="K1575">
        <v>71</v>
      </c>
      <c r="L1575">
        <v>30</v>
      </c>
      <c r="M1575">
        <v>2</v>
      </c>
      <c r="N1575">
        <v>25</v>
      </c>
      <c r="O1575">
        <v>0</v>
      </c>
      <c r="P1575">
        <v>1</v>
      </c>
      <c r="Q1575">
        <v>9</v>
      </c>
      <c r="R1575">
        <v>1</v>
      </c>
      <c r="S1575">
        <v>1</v>
      </c>
      <c r="T1575">
        <v>4</v>
      </c>
      <c r="U1575">
        <v>2</v>
      </c>
      <c r="V1575">
        <v>0</v>
      </c>
      <c r="W1575">
        <v>0</v>
      </c>
      <c r="X1575" t="s">
        <v>27</v>
      </c>
      <c r="Y1575">
        <v>0</v>
      </c>
    </row>
    <row r="1576" spans="2:25" x14ac:dyDescent="0.2">
      <c r="B1576">
        <v>3286</v>
      </c>
      <c r="C1576">
        <v>1968</v>
      </c>
      <c r="D1576" t="s">
        <v>40</v>
      </c>
      <c r="E1576" t="s">
        <v>24</v>
      </c>
      <c r="F1576" t="s">
        <v>1812</v>
      </c>
      <c r="H1576">
        <v>1</v>
      </c>
      <c r="I1576">
        <v>0</v>
      </c>
      <c r="J1576" s="61">
        <v>41642</v>
      </c>
      <c r="K1576">
        <v>71</v>
      </c>
      <c r="L1576">
        <v>13</v>
      </c>
      <c r="M1576">
        <v>2</v>
      </c>
      <c r="N1576">
        <v>15</v>
      </c>
      <c r="O1576">
        <v>2</v>
      </c>
      <c r="P1576">
        <v>2</v>
      </c>
      <c r="Q1576">
        <v>8</v>
      </c>
      <c r="R1576">
        <v>2</v>
      </c>
      <c r="S1576">
        <v>2</v>
      </c>
      <c r="T1576">
        <v>3</v>
      </c>
      <c r="U1576">
        <v>6</v>
      </c>
      <c r="V1576">
        <v>0</v>
      </c>
      <c r="W1576">
        <v>0</v>
      </c>
      <c r="X1576" t="s">
        <v>27</v>
      </c>
      <c r="Y1576">
        <v>0</v>
      </c>
    </row>
    <row r="1577" spans="2:25" x14ac:dyDescent="0.2">
      <c r="B1577">
        <v>10680</v>
      </c>
      <c r="C1577">
        <v>1987</v>
      </c>
      <c r="D1577" t="s">
        <v>23</v>
      </c>
      <c r="E1577" t="s">
        <v>36</v>
      </c>
      <c r="F1577" t="s">
        <v>1813</v>
      </c>
      <c r="H1577">
        <v>1</v>
      </c>
      <c r="I1577">
        <v>0</v>
      </c>
      <c r="J1577" s="61">
        <v>41761</v>
      </c>
      <c r="K1577">
        <v>71</v>
      </c>
      <c r="L1577">
        <v>45</v>
      </c>
      <c r="M1577">
        <v>0</v>
      </c>
      <c r="N1577">
        <v>16</v>
      </c>
      <c r="O1577">
        <v>2</v>
      </c>
      <c r="P1577">
        <v>1</v>
      </c>
      <c r="Q1577">
        <v>6</v>
      </c>
      <c r="R1577">
        <v>1</v>
      </c>
      <c r="S1577">
        <v>3</v>
      </c>
      <c r="T1577">
        <v>3</v>
      </c>
      <c r="U1577">
        <v>7</v>
      </c>
      <c r="V1577">
        <v>0</v>
      </c>
      <c r="W1577">
        <v>0</v>
      </c>
      <c r="X1577" t="s">
        <v>27</v>
      </c>
      <c r="Y1577">
        <v>0</v>
      </c>
    </row>
    <row r="1578" spans="2:25" x14ac:dyDescent="0.2">
      <c r="B1578">
        <v>4297</v>
      </c>
      <c r="C1578">
        <v>1970</v>
      </c>
      <c r="D1578" t="s">
        <v>23</v>
      </c>
      <c r="E1578" t="s">
        <v>36</v>
      </c>
      <c r="F1578" t="s">
        <v>1814</v>
      </c>
      <c r="H1578">
        <v>1</v>
      </c>
      <c r="I1578">
        <v>0</v>
      </c>
      <c r="J1578" s="60" t="s">
        <v>331</v>
      </c>
      <c r="K1578">
        <v>71</v>
      </c>
      <c r="L1578">
        <v>13</v>
      </c>
      <c r="M1578">
        <v>2</v>
      </c>
      <c r="N1578">
        <v>18</v>
      </c>
      <c r="O1578">
        <v>6</v>
      </c>
      <c r="P1578">
        <v>1</v>
      </c>
      <c r="Q1578">
        <v>0</v>
      </c>
      <c r="R1578">
        <v>2</v>
      </c>
      <c r="S1578">
        <v>2</v>
      </c>
      <c r="T1578">
        <v>3</v>
      </c>
      <c r="U1578">
        <v>8</v>
      </c>
      <c r="V1578">
        <v>0</v>
      </c>
      <c r="W1578">
        <v>0</v>
      </c>
      <c r="X1578" t="s">
        <v>50</v>
      </c>
      <c r="Y1578">
        <v>0</v>
      </c>
    </row>
    <row r="1579" spans="2:25" x14ac:dyDescent="0.2">
      <c r="B1579">
        <v>7327</v>
      </c>
      <c r="C1579">
        <v>1960</v>
      </c>
      <c r="D1579" t="s">
        <v>40</v>
      </c>
      <c r="E1579" t="s">
        <v>32</v>
      </c>
      <c r="F1579" t="s">
        <v>1815</v>
      </c>
      <c r="H1579">
        <v>1</v>
      </c>
      <c r="I1579">
        <v>1</v>
      </c>
      <c r="J1579" s="60" t="s">
        <v>735</v>
      </c>
      <c r="K1579">
        <v>71</v>
      </c>
      <c r="L1579">
        <v>21</v>
      </c>
      <c r="M1579">
        <v>5</v>
      </c>
      <c r="N1579">
        <v>3</v>
      </c>
      <c r="O1579">
        <v>10</v>
      </c>
      <c r="P1579">
        <v>1</v>
      </c>
      <c r="Q1579">
        <v>7</v>
      </c>
      <c r="R1579">
        <v>3</v>
      </c>
      <c r="S1579">
        <v>1</v>
      </c>
      <c r="T1579">
        <v>4</v>
      </c>
      <c r="U1579">
        <v>2</v>
      </c>
      <c r="V1579">
        <v>0</v>
      </c>
      <c r="W1579">
        <v>0</v>
      </c>
      <c r="X1579" t="s">
        <v>27</v>
      </c>
      <c r="Y1579">
        <v>0</v>
      </c>
    </row>
    <row r="1580" spans="2:25" x14ac:dyDescent="0.2">
      <c r="B1580">
        <v>1553</v>
      </c>
      <c r="C1580">
        <v>1947</v>
      </c>
      <c r="D1580" t="s">
        <v>23</v>
      </c>
      <c r="E1580" t="s">
        <v>36</v>
      </c>
      <c r="F1580" t="s">
        <v>1816</v>
      </c>
      <c r="H1580">
        <v>0</v>
      </c>
      <c r="I1580">
        <v>0</v>
      </c>
      <c r="J1580" s="60" t="s">
        <v>210</v>
      </c>
      <c r="K1580">
        <v>71</v>
      </c>
      <c r="L1580">
        <v>966</v>
      </c>
      <c r="M1580">
        <v>168</v>
      </c>
      <c r="N1580">
        <v>672</v>
      </c>
      <c r="O1580">
        <v>246</v>
      </c>
      <c r="P1580">
        <v>105</v>
      </c>
      <c r="Q1580">
        <v>126</v>
      </c>
      <c r="R1580">
        <v>1</v>
      </c>
      <c r="S1580">
        <v>7</v>
      </c>
      <c r="T1580">
        <v>10</v>
      </c>
      <c r="U1580">
        <v>4</v>
      </c>
      <c r="V1580">
        <v>0</v>
      </c>
      <c r="W1580">
        <v>0</v>
      </c>
      <c r="X1580" t="s">
        <v>46</v>
      </c>
      <c r="Y1580">
        <v>2</v>
      </c>
    </row>
    <row r="1581" spans="2:25" x14ac:dyDescent="0.2">
      <c r="B1581">
        <v>1665</v>
      </c>
      <c r="C1581">
        <v>1965</v>
      </c>
      <c r="D1581" t="s">
        <v>40</v>
      </c>
      <c r="E1581" t="s">
        <v>24</v>
      </c>
      <c r="F1581" t="s">
        <v>1817</v>
      </c>
      <c r="H1581">
        <v>0</v>
      </c>
      <c r="I1581">
        <v>2</v>
      </c>
      <c r="J1581" s="60" t="s">
        <v>255</v>
      </c>
      <c r="K1581">
        <v>71</v>
      </c>
      <c r="L1581">
        <v>1459</v>
      </c>
      <c r="M1581">
        <v>0</v>
      </c>
      <c r="N1581">
        <v>61</v>
      </c>
      <c r="O1581">
        <v>0</v>
      </c>
      <c r="P1581">
        <v>15</v>
      </c>
      <c r="Q1581">
        <v>215</v>
      </c>
      <c r="R1581">
        <v>5</v>
      </c>
      <c r="S1581">
        <v>2</v>
      </c>
      <c r="T1581">
        <v>6</v>
      </c>
      <c r="U1581">
        <v>5</v>
      </c>
      <c r="V1581">
        <v>1</v>
      </c>
      <c r="W1581">
        <v>0</v>
      </c>
      <c r="X1581" t="s">
        <v>67</v>
      </c>
      <c r="Y1581">
        <v>3</v>
      </c>
    </row>
    <row r="1582" spans="2:25" x14ac:dyDescent="0.2">
      <c r="B1582">
        <v>10640</v>
      </c>
      <c r="C1582">
        <v>1975</v>
      </c>
      <c r="D1582" t="s">
        <v>23</v>
      </c>
      <c r="E1582" t="s">
        <v>36</v>
      </c>
      <c r="F1582" t="s">
        <v>1818</v>
      </c>
      <c r="H1582">
        <v>1</v>
      </c>
      <c r="I1582">
        <v>1</v>
      </c>
      <c r="J1582" s="61">
        <v>41403</v>
      </c>
      <c r="K1582">
        <v>71</v>
      </c>
      <c r="L1582">
        <v>87</v>
      </c>
      <c r="M1582">
        <v>5</v>
      </c>
      <c r="N1582">
        <v>71</v>
      </c>
      <c r="O1582">
        <v>7</v>
      </c>
      <c r="P1582">
        <v>12</v>
      </c>
      <c r="Q1582">
        <v>29</v>
      </c>
      <c r="R1582">
        <v>5</v>
      </c>
      <c r="S1582">
        <v>4</v>
      </c>
      <c r="T1582">
        <v>4</v>
      </c>
      <c r="U1582">
        <v>7</v>
      </c>
      <c r="V1582">
        <v>0</v>
      </c>
      <c r="W1582">
        <v>0</v>
      </c>
      <c r="X1582" t="s">
        <v>27</v>
      </c>
      <c r="Y1582">
        <v>0</v>
      </c>
    </row>
    <row r="1583" spans="2:25" x14ac:dyDescent="0.2">
      <c r="B1583">
        <v>7620</v>
      </c>
      <c r="C1583">
        <v>1991</v>
      </c>
      <c r="D1583" t="s">
        <v>118</v>
      </c>
      <c r="E1583" t="s">
        <v>28</v>
      </c>
      <c r="F1583" t="s">
        <v>1819</v>
      </c>
      <c r="H1583">
        <v>1</v>
      </c>
      <c r="I1583">
        <v>0</v>
      </c>
      <c r="J1583" s="61">
        <v>41402</v>
      </c>
      <c r="K1583">
        <v>71</v>
      </c>
      <c r="L1583">
        <v>5</v>
      </c>
      <c r="M1583">
        <v>11</v>
      </c>
      <c r="N1583">
        <v>16</v>
      </c>
      <c r="O1583">
        <v>21</v>
      </c>
      <c r="P1583">
        <v>8</v>
      </c>
      <c r="Q1583">
        <v>45</v>
      </c>
      <c r="R1583">
        <v>2</v>
      </c>
      <c r="S1583">
        <v>2</v>
      </c>
      <c r="T1583">
        <v>2</v>
      </c>
      <c r="U1583">
        <v>8</v>
      </c>
      <c r="V1583">
        <v>0</v>
      </c>
      <c r="W1583">
        <v>0</v>
      </c>
      <c r="X1583" t="s">
        <v>50</v>
      </c>
      <c r="Y1583">
        <v>0</v>
      </c>
    </row>
    <row r="1584" spans="2:25" x14ac:dyDescent="0.2">
      <c r="B1584">
        <v>7761</v>
      </c>
      <c r="C1584">
        <v>1979</v>
      </c>
      <c r="D1584" t="s">
        <v>43</v>
      </c>
      <c r="E1584" t="s">
        <v>36</v>
      </c>
      <c r="F1584" t="s">
        <v>1820</v>
      </c>
      <c r="H1584">
        <v>1</v>
      </c>
      <c r="I1584">
        <v>0</v>
      </c>
      <c r="J1584" s="61">
        <v>41282</v>
      </c>
      <c r="K1584">
        <v>71</v>
      </c>
      <c r="L1584">
        <v>13</v>
      </c>
      <c r="M1584">
        <v>11</v>
      </c>
      <c r="N1584">
        <v>24</v>
      </c>
      <c r="O1584">
        <v>13</v>
      </c>
      <c r="P1584">
        <v>8</v>
      </c>
      <c r="Q1584">
        <v>40</v>
      </c>
      <c r="R1584">
        <v>2</v>
      </c>
      <c r="S1584">
        <v>3</v>
      </c>
      <c r="T1584">
        <v>4</v>
      </c>
      <c r="U1584">
        <v>6</v>
      </c>
      <c r="V1584">
        <v>0</v>
      </c>
      <c r="W1584">
        <v>0</v>
      </c>
      <c r="X1584" t="s">
        <v>38</v>
      </c>
      <c r="Y1584">
        <v>0</v>
      </c>
    </row>
    <row r="1585" spans="2:25" x14ac:dyDescent="0.2">
      <c r="B1585">
        <v>5062</v>
      </c>
      <c r="C1585">
        <v>1964</v>
      </c>
      <c r="D1585" t="s">
        <v>40</v>
      </c>
      <c r="E1585" t="s">
        <v>32</v>
      </c>
      <c r="F1585" t="s">
        <v>1821</v>
      </c>
      <c r="H1585">
        <v>1</v>
      </c>
      <c r="I1585">
        <v>1</v>
      </c>
      <c r="J1585" s="60" t="s">
        <v>138</v>
      </c>
      <c r="K1585">
        <v>71</v>
      </c>
      <c r="L1585">
        <v>35</v>
      </c>
      <c r="M1585">
        <v>0</v>
      </c>
      <c r="N1585">
        <v>4</v>
      </c>
      <c r="O1585">
        <v>0</v>
      </c>
      <c r="P1585">
        <v>0</v>
      </c>
      <c r="Q1585">
        <v>0</v>
      </c>
      <c r="R1585">
        <v>1</v>
      </c>
      <c r="S1585">
        <v>2</v>
      </c>
      <c r="T1585">
        <v>2</v>
      </c>
      <c r="U1585">
        <v>8</v>
      </c>
      <c r="V1585">
        <v>0</v>
      </c>
      <c r="W1585">
        <v>0</v>
      </c>
      <c r="X1585" t="s">
        <v>67</v>
      </c>
      <c r="Y1585">
        <v>0</v>
      </c>
    </row>
    <row r="1586" spans="2:25" x14ac:dyDescent="0.2">
      <c r="B1586">
        <v>6349</v>
      </c>
      <c r="C1586">
        <v>1988</v>
      </c>
      <c r="D1586" t="s">
        <v>53</v>
      </c>
      <c r="E1586" t="s">
        <v>24</v>
      </c>
      <c r="F1586" t="s">
        <v>1822</v>
      </c>
      <c r="H1586">
        <v>0</v>
      </c>
      <c r="I1586">
        <v>0</v>
      </c>
      <c r="J1586" s="61">
        <v>41432</v>
      </c>
      <c r="K1586">
        <v>71</v>
      </c>
      <c r="L1586">
        <v>621</v>
      </c>
      <c r="M1586">
        <v>73</v>
      </c>
      <c r="N1586">
        <v>414</v>
      </c>
      <c r="O1586">
        <v>78</v>
      </c>
      <c r="P1586">
        <v>48</v>
      </c>
      <c r="Q1586">
        <v>85</v>
      </c>
      <c r="R1586">
        <v>1</v>
      </c>
      <c r="S1586">
        <v>8</v>
      </c>
      <c r="T1586">
        <v>6</v>
      </c>
      <c r="U1586">
        <v>5</v>
      </c>
      <c r="V1586">
        <v>0</v>
      </c>
      <c r="W1586">
        <v>0</v>
      </c>
      <c r="X1586" t="s">
        <v>27</v>
      </c>
      <c r="Y1586">
        <v>0</v>
      </c>
    </row>
    <row r="1587" spans="2:25" x14ac:dyDescent="0.2">
      <c r="B1587">
        <v>3386</v>
      </c>
      <c r="C1587">
        <v>1993</v>
      </c>
      <c r="D1587" t="s">
        <v>23</v>
      </c>
      <c r="E1587" t="s">
        <v>32</v>
      </c>
      <c r="F1587" t="s">
        <v>1823</v>
      </c>
      <c r="H1587">
        <v>0</v>
      </c>
      <c r="I1587">
        <v>0</v>
      </c>
      <c r="J1587" s="60" t="s">
        <v>1341</v>
      </c>
      <c r="K1587">
        <v>71</v>
      </c>
      <c r="L1587">
        <v>34</v>
      </c>
      <c r="M1587">
        <v>4</v>
      </c>
      <c r="N1587">
        <v>66</v>
      </c>
      <c r="O1587">
        <v>3</v>
      </c>
      <c r="P1587">
        <v>10</v>
      </c>
      <c r="Q1587">
        <v>20</v>
      </c>
      <c r="R1587">
        <v>1</v>
      </c>
      <c r="S1587">
        <v>2</v>
      </c>
      <c r="T1587">
        <v>4</v>
      </c>
      <c r="U1587">
        <v>7</v>
      </c>
      <c r="V1587">
        <v>0</v>
      </c>
      <c r="W1587">
        <v>0</v>
      </c>
      <c r="X1587" t="s">
        <v>27</v>
      </c>
      <c r="Y1587">
        <v>0</v>
      </c>
    </row>
    <row r="1588" spans="2:25" x14ac:dyDescent="0.2">
      <c r="B1588">
        <v>8175</v>
      </c>
      <c r="C1588">
        <v>1993</v>
      </c>
      <c r="D1588" t="s">
        <v>23</v>
      </c>
      <c r="E1588" t="s">
        <v>32</v>
      </c>
      <c r="F1588" t="s">
        <v>1823</v>
      </c>
      <c r="H1588">
        <v>0</v>
      </c>
      <c r="I1588">
        <v>0</v>
      </c>
      <c r="J1588" s="60" t="s">
        <v>1341</v>
      </c>
      <c r="K1588">
        <v>71</v>
      </c>
      <c r="L1588">
        <v>34</v>
      </c>
      <c r="M1588">
        <v>4</v>
      </c>
      <c r="N1588">
        <v>66</v>
      </c>
      <c r="O1588">
        <v>3</v>
      </c>
      <c r="P1588">
        <v>10</v>
      </c>
      <c r="Q1588">
        <v>20</v>
      </c>
      <c r="R1588">
        <v>1</v>
      </c>
      <c r="S1588">
        <v>2</v>
      </c>
      <c r="T1588">
        <v>4</v>
      </c>
      <c r="U1588">
        <v>7</v>
      </c>
      <c r="V1588">
        <v>0</v>
      </c>
      <c r="W1588">
        <v>0</v>
      </c>
      <c r="X1588" t="s">
        <v>67</v>
      </c>
      <c r="Y1588">
        <v>0</v>
      </c>
    </row>
    <row r="1589" spans="2:25" x14ac:dyDescent="0.2">
      <c r="B1589">
        <v>6245</v>
      </c>
      <c r="C1589">
        <v>1951</v>
      </c>
      <c r="D1589" t="s">
        <v>40</v>
      </c>
      <c r="E1589" t="s">
        <v>36</v>
      </c>
      <c r="F1589" t="s">
        <v>1824</v>
      </c>
      <c r="H1589">
        <v>0</v>
      </c>
      <c r="I1589">
        <v>1</v>
      </c>
      <c r="J1589" s="60" t="s">
        <v>563</v>
      </c>
      <c r="K1589">
        <v>71</v>
      </c>
      <c r="L1589">
        <v>378</v>
      </c>
      <c r="M1589">
        <v>14</v>
      </c>
      <c r="N1589">
        <v>68</v>
      </c>
      <c r="O1589">
        <v>19</v>
      </c>
      <c r="P1589">
        <v>14</v>
      </c>
      <c r="Q1589">
        <v>14</v>
      </c>
      <c r="R1589">
        <v>2</v>
      </c>
      <c r="S1589">
        <v>3</v>
      </c>
      <c r="T1589">
        <v>8</v>
      </c>
      <c r="U1589">
        <v>3</v>
      </c>
      <c r="V1589">
        <v>0</v>
      </c>
      <c r="W1589">
        <v>0</v>
      </c>
      <c r="X1589" t="s">
        <v>27</v>
      </c>
      <c r="Y1589">
        <v>0</v>
      </c>
    </row>
    <row r="1590" spans="2:25" x14ac:dyDescent="0.2">
      <c r="B1590">
        <v>8780</v>
      </c>
      <c r="C1590">
        <v>1951</v>
      </c>
      <c r="D1590" t="s">
        <v>40</v>
      </c>
      <c r="E1590" t="s">
        <v>36</v>
      </c>
      <c r="F1590" t="s">
        <v>1824</v>
      </c>
      <c r="H1590">
        <v>0</v>
      </c>
      <c r="I1590">
        <v>1</v>
      </c>
      <c r="J1590" s="60" t="s">
        <v>563</v>
      </c>
      <c r="K1590">
        <v>71</v>
      </c>
      <c r="L1590">
        <v>378</v>
      </c>
      <c r="M1590">
        <v>14</v>
      </c>
      <c r="N1590">
        <v>68</v>
      </c>
      <c r="O1590">
        <v>19</v>
      </c>
      <c r="P1590">
        <v>14</v>
      </c>
      <c r="Q1590">
        <v>14</v>
      </c>
      <c r="R1590">
        <v>2</v>
      </c>
      <c r="S1590">
        <v>3</v>
      </c>
      <c r="T1590">
        <v>8</v>
      </c>
      <c r="U1590">
        <v>3</v>
      </c>
      <c r="V1590">
        <v>0</v>
      </c>
      <c r="W1590">
        <v>0</v>
      </c>
      <c r="X1590" t="s">
        <v>27</v>
      </c>
      <c r="Y1590">
        <v>0</v>
      </c>
    </row>
    <row r="1591" spans="2:25" x14ac:dyDescent="0.2">
      <c r="B1591">
        <v>2276</v>
      </c>
      <c r="C1591">
        <v>1956</v>
      </c>
      <c r="D1591" t="s">
        <v>23</v>
      </c>
      <c r="E1591" t="s">
        <v>28</v>
      </c>
      <c r="F1591" t="s">
        <v>1825</v>
      </c>
      <c r="H1591">
        <v>0</v>
      </c>
      <c r="I1591">
        <v>1</v>
      </c>
      <c r="J1591" s="61">
        <v>41310</v>
      </c>
      <c r="K1591">
        <v>71</v>
      </c>
      <c r="L1591">
        <v>430</v>
      </c>
      <c r="M1591">
        <v>16</v>
      </c>
      <c r="N1591">
        <v>322</v>
      </c>
      <c r="O1591">
        <v>43</v>
      </c>
      <c r="P1591">
        <v>24</v>
      </c>
      <c r="Q1591">
        <v>33</v>
      </c>
      <c r="R1591">
        <v>5</v>
      </c>
      <c r="S1591">
        <v>4</v>
      </c>
      <c r="T1591">
        <v>11</v>
      </c>
      <c r="U1591">
        <v>3</v>
      </c>
      <c r="V1591">
        <v>0</v>
      </c>
      <c r="W1591">
        <v>0</v>
      </c>
      <c r="X1591" t="s">
        <v>27</v>
      </c>
      <c r="Y1591">
        <v>0</v>
      </c>
    </row>
    <row r="1592" spans="2:25" x14ac:dyDescent="0.2">
      <c r="B1592">
        <v>1172</v>
      </c>
      <c r="C1592">
        <v>1984</v>
      </c>
      <c r="D1592" t="s">
        <v>40</v>
      </c>
      <c r="E1592" t="s">
        <v>32</v>
      </c>
      <c r="F1592" t="s">
        <v>1826</v>
      </c>
      <c r="H1592">
        <v>0</v>
      </c>
      <c r="I1592">
        <v>0</v>
      </c>
      <c r="J1592" s="61">
        <v>41279</v>
      </c>
      <c r="K1592">
        <v>71</v>
      </c>
      <c r="L1592">
        <v>979</v>
      </c>
      <c r="M1592">
        <v>44</v>
      </c>
      <c r="N1592">
        <v>935</v>
      </c>
      <c r="O1592">
        <v>29</v>
      </c>
      <c r="P1592">
        <v>25</v>
      </c>
      <c r="Q1592">
        <v>22</v>
      </c>
      <c r="R1592">
        <v>1</v>
      </c>
      <c r="S1592">
        <v>7</v>
      </c>
      <c r="T1592">
        <v>12</v>
      </c>
      <c r="U1592">
        <v>3</v>
      </c>
      <c r="V1592">
        <v>1</v>
      </c>
      <c r="W1592">
        <v>0</v>
      </c>
      <c r="X1592" t="s">
        <v>27</v>
      </c>
      <c r="Y1592">
        <v>3</v>
      </c>
    </row>
    <row r="1593" spans="2:25" x14ac:dyDescent="0.2">
      <c r="B1593">
        <v>3225</v>
      </c>
      <c r="C1593">
        <v>1985</v>
      </c>
      <c r="D1593" t="s">
        <v>53</v>
      </c>
      <c r="E1593" t="s">
        <v>32</v>
      </c>
      <c r="F1593" t="s">
        <v>1827</v>
      </c>
      <c r="H1593">
        <v>1</v>
      </c>
      <c r="I1593">
        <v>0</v>
      </c>
      <c r="J1593" s="61">
        <v>41278</v>
      </c>
      <c r="K1593">
        <v>71</v>
      </c>
      <c r="L1593">
        <v>116</v>
      </c>
      <c r="M1593">
        <v>11</v>
      </c>
      <c r="N1593">
        <v>72</v>
      </c>
      <c r="O1593">
        <v>3</v>
      </c>
      <c r="P1593">
        <v>17</v>
      </c>
      <c r="Q1593">
        <v>46</v>
      </c>
      <c r="R1593">
        <v>4</v>
      </c>
      <c r="S1593">
        <v>4</v>
      </c>
      <c r="T1593">
        <v>5</v>
      </c>
      <c r="U1593">
        <v>6</v>
      </c>
      <c r="V1593">
        <v>1</v>
      </c>
      <c r="W1593">
        <v>0</v>
      </c>
      <c r="X1593" t="s">
        <v>27</v>
      </c>
      <c r="Y1593">
        <v>1</v>
      </c>
    </row>
    <row r="1594" spans="2:25" x14ac:dyDescent="0.2">
      <c r="B1594">
        <v>8629</v>
      </c>
      <c r="C1594">
        <v>1957</v>
      </c>
      <c r="D1594" t="s">
        <v>23</v>
      </c>
      <c r="E1594" t="s">
        <v>55</v>
      </c>
      <c r="F1594" t="s">
        <v>1828</v>
      </c>
      <c r="H1594">
        <v>1</v>
      </c>
      <c r="I1594">
        <v>1</v>
      </c>
      <c r="J1594" s="60" t="s">
        <v>69</v>
      </c>
      <c r="K1594">
        <v>71</v>
      </c>
      <c r="L1594">
        <v>19</v>
      </c>
      <c r="M1594">
        <v>1</v>
      </c>
      <c r="N1594">
        <v>10</v>
      </c>
      <c r="O1594">
        <v>2</v>
      </c>
      <c r="P1594">
        <v>1</v>
      </c>
      <c r="Q1594">
        <v>8</v>
      </c>
      <c r="R1594">
        <v>1</v>
      </c>
      <c r="S1594">
        <v>1</v>
      </c>
      <c r="T1594">
        <v>3</v>
      </c>
      <c r="U1594">
        <v>5</v>
      </c>
      <c r="V1594">
        <v>0</v>
      </c>
      <c r="W1594">
        <v>0</v>
      </c>
      <c r="X1594" t="s">
        <v>31</v>
      </c>
      <c r="Y1594">
        <v>0</v>
      </c>
    </row>
    <row r="1595" spans="2:25" x14ac:dyDescent="0.2">
      <c r="B1595">
        <v>798</v>
      </c>
      <c r="C1595">
        <v>1988</v>
      </c>
      <c r="D1595" t="s">
        <v>23</v>
      </c>
      <c r="E1595" t="s">
        <v>28</v>
      </c>
      <c r="F1595" t="s">
        <v>1829</v>
      </c>
      <c r="H1595">
        <v>1</v>
      </c>
      <c r="I1595">
        <v>0</v>
      </c>
      <c r="J1595" s="60" t="s">
        <v>225</v>
      </c>
      <c r="K1595">
        <v>71</v>
      </c>
      <c r="L1595">
        <v>2</v>
      </c>
      <c r="M1595">
        <v>0</v>
      </c>
      <c r="N1595">
        <v>6</v>
      </c>
      <c r="O1595">
        <v>8</v>
      </c>
      <c r="P1595">
        <v>6</v>
      </c>
      <c r="Q1595">
        <v>5</v>
      </c>
      <c r="R1595">
        <v>1</v>
      </c>
      <c r="S1595">
        <v>1</v>
      </c>
      <c r="T1595">
        <v>3</v>
      </c>
      <c r="U1595">
        <v>7</v>
      </c>
      <c r="V1595">
        <v>0</v>
      </c>
      <c r="W1595">
        <v>0</v>
      </c>
      <c r="X1595" t="s">
        <v>27</v>
      </c>
      <c r="Y1595">
        <v>0</v>
      </c>
    </row>
    <row r="1596" spans="2:25" x14ac:dyDescent="0.2">
      <c r="B1596">
        <v>269</v>
      </c>
      <c r="C1596">
        <v>1964</v>
      </c>
      <c r="D1596" t="s">
        <v>40</v>
      </c>
      <c r="E1596" t="s">
        <v>28</v>
      </c>
      <c r="F1596" t="s">
        <v>1830</v>
      </c>
      <c r="H1596">
        <v>0</v>
      </c>
      <c r="I1596">
        <v>1</v>
      </c>
      <c r="J1596" s="60" t="s">
        <v>350</v>
      </c>
      <c r="K1596">
        <v>71</v>
      </c>
      <c r="L1596">
        <v>777</v>
      </c>
      <c r="M1596">
        <v>30</v>
      </c>
      <c r="N1596">
        <v>163</v>
      </c>
      <c r="O1596">
        <v>0</v>
      </c>
      <c r="P1596">
        <v>51</v>
      </c>
      <c r="Q1596">
        <v>122</v>
      </c>
      <c r="R1596">
        <v>6</v>
      </c>
      <c r="S1596">
        <v>4</v>
      </c>
      <c r="T1596">
        <v>7</v>
      </c>
      <c r="U1596">
        <v>9</v>
      </c>
      <c r="V1596">
        <v>0</v>
      </c>
      <c r="W1596">
        <v>0</v>
      </c>
      <c r="X1596" t="s">
        <v>27</v>
      </c>
      <c r="Y1596">
        <v>0</v>
      </c>
    </row>
    <row r="1597" spans="2:25" x14ac:dyDescent="0.2">
      <c r="B1597">
        <v>8213</v>
      </c>
      <c r="C1597">
        <v>1981</v>
      </c>
      <c r="D1597" t="s">
        <v>43</v>
      </c>
      <c r="E1597" t="s">
        <v>36</v>
      </c>
      <c r="F1597" t="s">
        <v>1831</v>
      </c>
      <c r="H1597">
        <v>1</v>
      </c>
      <c r="I1597">
        <v>0</v>
      </c>
      <c r="J1597" s="61">
        <v>41163</v>
      </c>
      <c r="K1597">
        <v>71</v>
      </c>
      <c r="L1597">
        <v>6</v>
      </c>
      <c r="M1597">
        <v>4</v>
      </c>
      <c r="N1597">
        <v>9</v>
      </c>
      <c r="O1597">
        <v>6</v>
      </c>
      <c r="P1597">
        <v>36</v>
      </c>
      <c r="Q1597">
        <v>35</v>
      </c>
      <c r="R1597">
        <v>4</v>
      </c>
      <c r="S1597">
        <v>2</v>
      </c>
      <c r="T1597">
        <v>3</v>
      </c>
      <c r="U1597">
        <v>7</v>
      </c>
      <c r="V1597">
        <v>1</v>
      </c>
      <c r="W1597">
        <v>0</v>
      </c>
      <c r="X1597" t="s">
        <v>27</v>
      </c>
      <c r="Y1597">
        <v>0</v>
      </c>
    </row>
    <row r="1598" spans="2:25" x14ac:dyDescent="0.2">
      <c r="B1598">
        <v>10245</v>
      </c>
      <c r="C1598">
        <v>1987</v>
      </c>
      <c r="D1598" t="s">
        <v>43</v>
      </c>
      <c r="E1598" t="s">
        <v>28</v>
      </c>
      <c r="F1598" t="s">
        <v>1832</v>
      </c>
      <c r="H1598">
        <v>0</v>
      </c>
      <c r="I1598">
        <v>0</v>
      </c>
      <c r="J1598" s="60" t="s">
        <v>479</v>
      </c>
      <c r="K1598">
        <v>71</v>
      </c>
      <c r="L1598">
        <v>160</v>
      </c>
      <c r="M1598">
        <v>80</v>
      </c>
      <c r="N1598">
        <v>369</v>
      </c>
      <c r="O1598">
        <v>67</v>
      </c>
      <c r="P1598">
        <v>39</v>
      </c>
      <c r="Q1598">
        <v>41</v>
      </c>
      <c r="R1598">
        <v>1</v>
      </c>
      <c r="S1598">
        <v>3</v>
      </c>
      <c r="T1598">
        <v>8</v>
      </c>
      <c r="U1598">
        <v>1</v>
      </c>
      <c r="V1598">
        <v>0</v>
      </c>
      <c r="W1598">
        <v>0</v>
      </c>
      <c r="X1598" t="s">
        <v>27</v>
      </c>
      <c r="Y1598">
        <v>0</v>
      </c>
    </row>
    <row r="1599" spans="2:25" x14ac:dyDescent="0.2">
      <c r="B1599">
        <v>2447</v>
      </c>
      <c r="C1599">
        <v>1980</v>
      </c>
      <c r="D1599" t="s">
        <v>23</v>
      </c>
      <c r="E1599" t="s">
        <v>36</v>
      </c>
      <c r="F1599" t="s">
        <v>1833</v>
      </c>
      <c r="H1599">
        <v>1</v>
      </c>
      <c r="I1599">
        <v>0</v>
      </c>
      <c r="J1599" s="60" t="s">
        <v>865</v>
      </c>
      <c r="K1599">
        <v>71</v>
      </c>
      <c r="L1599">
        <v>4</v>
      </c>
      <c r="M1599">
        <v>12</v>
      </c>
      <c r="N1599">
        <v>15</v>
      </c>
      <c r="O1599">
        <v>19</v>
      </c>
      <c r="P1599">
        <v>7</v>
      </c>
      <c r="Q1599">
        <v>12</v>
      </c>
      <c r="R1599">
        <v>2</v>
      </c>
      <c r="S1599">
        <v>2</v>
      </c>
      <c r="T1599">
        <v>3</v>
      </c>
      <c r="U1599">
        <v>7</v>
      </c>
      <c r="V1599">
        <v>0</v>
      </c>
      <c r="W1599">
        <v>0</v>
      </c>
      <c r="X1599" t="s">
        <v>50</v>
      </c>
      <c r="Y1599">
        <v>0</v>
      </c>
    </row>
    <row r="1600" spans="2:25" x14ac:dyDescent="0.2">
      <c r="B1600">
        <v>9817</v>
      </c>
      <c r="C1600">
        <v>1971</v>
      </c>
      <c r="D1600" t="s">
        <v>53</v>
      </c>
      <c r="E1600" t="s">
        <v>28</v>
      </c>
      <c r="F1600" t="s">
        <v>1834</v>
      </c>
      <c r="H1600">
        <v>0</v>
      </c>
      <c r="I1600">
        <v>0</v>
      </c>
      <c r="J1600" s="60" t="s">
        <v>1713</v>
      </c>
      <c r="K1600">
        <v>71</v>
      </c>
      <c r="L1600">
        <v>853</v>
      </c>
      <c r="M1600">
        <v>10</v>
      </c>
      <c r="N1600">
        <v>143</v>
      </c>
      <c r="O1600">
        <v>13</v>
      </c>
      <c r="P1600">
        <v>10</v>
      </c>
      <c r="Q1600">
        <v>20</v>
      </c>
      <c r="R1600">
        <v>2</v>
      </c>
      <c r="S1600">
        <v>9</v>
      </c>
      <c r="T1600">
        <v>12</v>
      </c>
      <c r="U1600">
        <v>8</v>
      </c>
      <c r="V1600">
        <v>0</v>
      </c>
      <c r="W1600">
        <v>0</v>
      </c>
      <c r="X1600" t="s">
        <v>50</v>
      </c>
      <c r="Y1600">
        <v>0</v>
      </c>
    </row>
    <row r="1601" spans="2:25" x14ac:dyDescent="0.2">
      <c r="B1601">
        <v>1371</v>
      </c>
      <c r="C1601">
        <v>1977</v>
      </c>
      <c r="D1601" t="s">
        <v>23</v>
      </c>
      <c r="E1601" t="s">
        <v>28</v>
      </c>
      <c r="F1601" t="s">
        <v>1835</v>
      </c>
      <c r="H1601">
        <v>0</v>
      </c>
      <c r="I1601">
        <v>0</v>
      </c>
      <c r="J1601" s="60" t="s">
        <v>1836</v>
      </c>
      <c r="K1601">
        <v>72</v>
      </c>
      <c r="L1601">
        <v>123</v>
      </c>
      <c r="M1601">
        <v>164</v>
      </c>
      <c r="N1601">
        <v>266</v>
      </c>
      <c r="O1601">
        <v>227</v>
      </c>
      <c r="P1601">
        <v>30</v>
      </c>
      <c r="Q1601">
        <v>174</v>
      </c>
      <c r="R1601">
        <v>1</v>
      </c>
      <c r="S1601">
        <v>2</v>
      </c>
      <c r="T1601">
        <v>9</v>
      </c>
      <c r="U1601">
        <v>1</v>
      </c>
      <c r="V1601">
        <v>0</v>
      </c>
      <c r="W1601">
        <v>0</v>
      </c>
      <c r="X1601" t="s">
        <v>38</v>
      </c>
      <c r="Y1601">
        <v>0</v>
      </c>
    </row>
    <row r="1602" spans="2:25" x14ac:dyDescent="0.2">
      <c r="B1602">
        <v>8093</v>
      </c>
      <c r="C1602">
        <v>1970</v>
      </c>
      <c r="D1602" t="s">
        <v>53</v>
      </c>
      <c r="E1602" t="s">
        <v>32</v>
      </c>
      <c r="F1602" t="s">
        <v>1837</v>
      </c>
      <c r="H1602">
        <v>0</v>
      </c>
      <c r="I1602">
        <v>0</v>
      </c>
      <c r="J1602" s="60" t="s">
        <v>1836</v>
      </c>
      <c r="K1602">
        <v>72</v>
      </c>
      <c r="L1602">
        <v>572</v>
      </c>
      <c r="M1602">
        <v>8</v>
      </c>
      <c r="N1602">
        <v>232</v>
      </c>
      <c r="O1602">
        <v>23</v>
      </c>
      <c r="P1602">
        <v>62</v>
      </c>
      <c r="Q1602">
        <v>17</v>
      </c>
      <c r="R1602">
        <v>1</v>
      </c>
      <c r="S1602">
        <v>4</v>
      </c>
      <c r="T1602">
        <v>6</v>
      </c>
      <c r="U1602">
        <v>1</v>
      </c>
      <c r="V1602">
        <v>0</v>
      </c>
      <c r="W1602">
        <v>0</v>
      </c>
      <c r="X1602" t="s">
        <v>27</v>
      </c>
      <c r="Y1602">
        <v>1</v>
      </c>
    </row>
    <row r="1603" spans="2:25" x14ac:dyDescent="0.2">
      <c r="B1603">
        <v>713</v>
      </c>
      <c r="C1603">
        <v>1978</v>
      </c>
      <c r="D1603" t="s">
        <v>53</v>
      </c>
      <c r="E1603" t="s">
        <v>32</v>
      </c>
      <c r="F1603" t="s">
        <v>1838</v>
      </c>
      <c r="H1603">
        <v>0</v>
      </c>
      <c r="I1603">
        <v>0</v>
      </c>
      <c r="J1603" s="61">
        <v>41857</v>
      </c>
      <c r="K1603">
        <v>72</v>
      </c>
      <c r="L1603">
        <v>141</v>
      </c>
      <c r="M1603">
        <v>15</v>
      </c>
      <c r="N1603">
        <v>153</v>
      </c>
      <c r="O1603">
        <v>67</v>
      </c>
      <c r="P1603">
        <v>31</v>
      </c>
      <c r="Q1603">
        <v>35</v>
      </c>
      <c r="R1603">
        <v>1</v>
      </c>
      <c r="S1603">
        <v>4</v>
      </c>
      <c r="T1603">
        <v>6</v>
      </c>
      <c r="U1603">
        <v>3</v>
      </c>
      <c r="V1603">
        <v>0</v>
      </c>
      <c r="W1603">
        <v>0</v>
      </c>
      <c r="X1603" t="s">
        <v>27</v>
      </c>
      <c r="Y1603">
        <v>0</v>
      </c>
    </row>
    <row r="1604" spans="2:25" x14ac:dyDescent="0.2">
      <c r="B1604">
        <v>11051</v>
      </c>
      <c r="C1604">
        <v>1957</v>
      </c>
      <c r="D1604" t="s">
        <v>40</v>
      </c>
      <c r="E1604" t="s">
        <v>36</v>
      </c>
      <c r="F1604" t="s">
        <v>1839</v>
      </c>
      <c r="H1604">
        <v>1</v>
      </c>
      <c r="I1604">
        <v>1</v>
      </c>
      <c r="J1604" s="61">
        <v>41917</v>
      </c>
      <c r="K1604">
        <v>72</v>
      </c>
      <c r="L1604">
        <v>492</v>
      </c>
      <c r="M1604">
        <v>19</v>
      </c>
      <c r="N1604">
        <v>110</v>
      </c>
      <c r="O1604">
        <v>16</v>
      </c>
      <c r="P1604">
        <v>12</v>
      </c>
      <c r="Q1604">
        <v>12</v>
      </c>
      <c r="R1604">
        <v>4</v>
      </c>
      <c r="S1604">
        <v>6</v>
      </c>
      <c r="T1604">
        <v>10</v>
      </c>
      <c r="U1604">
        <v>4</v>
      </c>
      <c r="V1604">
        <v>0</v>
      </c>
      <c r="W1604">
        <v>0</v>
      </c>
      <c r="X1604" t="s">
        <v>31</v>
      </c>
      <c r="Y1604">
        <v>0</v>
      </c>
    </row>
    <row r="1605" spans="2:25" x14ac:dyDescent="0.2">
      <c r="B1605">
        <v>5545</v>
      </c>
      <c r="C1605">
        <v>1973</v>
      </c>
      <c r="D1605" t="s">
        <v>40</v>
      </c>
      <c r="E1605" t="s">
        <v>32</v>
      </c>
      <c r="F1605" t="s">
        <v>1840</v>
      </c>
      <c r="H1605">
        <v>0</v>
      </c>
      <c r="I1605">
        <v>0</v>
      </c>
      <c r="J1605" s="61">
        <v>41763</v>
      </c>
      <c r="K1605">
        <v>72</v>
      </c>
      <c r="L1605">
        <v>572</v>
      </c>
      <c r="M1605">
        <v>8</v>
      </c>
      <c r="N1605">
        <v>259</v>
      </c>
      <c r="O1605">
        <v>34</v>
      </c>
      <c r="P1605">
        <v>35</v>
      </c>
      <c r="Q1605">
        <v>80</v>
      </c>
      <c r="R1605">
        <v>1</v>
      </c>
      <c r="S1605">
        <v>3</v>
      </c>
      <c r="T1605">
        <v>5</v>
      </c>
      <c r="U1605">
        <v>1</v>
      </c>
      <c r="V1605">
        <v>0</v>
      </c>
      <c r="W1605">
        <v>0</v>
      </c>
      <c r="X1605" t="s">
        <v>27</v>
      </c>
      <c r="Y1605">
        <v>0</v>
      </c>
    </row>
    <row r="1606" spans="2:25" x14ac:dyDescent="0.2">
      <c r="B1606">
        <v>5283</v>
      </c>
      <c r="C1606">
        <v>1977</v>
      </c>
      <c r="D1606" t="s">
        <v>40</v>
      </c>
      <c r="E1606" t="s">
        <v>28</v>
      </c>
      <c r="F1606" t="s">
        <v>1841</v>
      </c>
      <c r="H1606">
        <v>1</v>
      </c>
      <c r="I1606">
        <v>1</v>
      </c>
      <c r="J1606" s="60" t="s">
        <v>705</v>
      </c>
      <c r="K1606">
        <v>72</v>
      </c>
      <c r="L1606">
        <v>93</v>
      </c>
      <c r="M1606">
        <v>1</v>
      </c>
      <c r="N1606">
        <v>21</v>
      </c>
      <c r="O1606">
        <v>0</v>
      </c>
      <c r="P1606">
        <v>4</v>
      </c>
      <c r="Q1606">
        <v>25</v>
      </c>
      <c r="R1606">
        <v>3</v>
      </c>
      <c r="S1606">
        <v>2</v>
      </c>
      <c r="T1606">
        <v>4</v>
      </c>
      <c r="U1606">
        <v>5</v>
      </c>
      <c r="V1606">
        <v>0</v>
      </c>
      <c r="W1606">
        <v>0</v>
      </c>
      <c r="X1606" t="s">
        <v>27</v>
      </c>
      <c r="Y1606">
        <v>0</v>
      </c>
    </row>
    <row r="1607" spans="2:25" x14ac:dyDescent="0.2">
      <c r="B1607">
        <v>5010</v>
      </c>
      <c r="C1607">
        <v>1989</v>
      </c>
      <c r="D1607" t="s">
        <v>23</v>
      </c>
      <c r="E1607" t="s">
        <v>28</v>
      </c>
      <c r="F1607" t="s">
        <v>1842</v>
      </c>
      <c r="H1607">
        <v>1</v>
      </c>
      <c r="I1607">
        <v>0</v>
      </c>
      <c r="J1607" s="61">
        <v>41672</v>
      </c>
      <c r="K1607">
        <v>72</v>
      </c>
      <c r="L1607">
        <v>2</v>
      </c>
      <c r="M1607">
        <v>8</v>
      </c>
      <c r="N1607">
        <v>8</v>
      </c>
      <c r="O1607">
        <v>6</v>
      </c>
      <c r="P1607">
        <v>1</v>
      </c>
      <c r="Q1607">
        <v>9</v>
      </c>
      <c r="R1607">
        <v>2</v>
      </c>
      <c r="S1607">
        <v>1</v>
      </c>
      <c r="T1607">
        <v>3</v>
      </c>
      <c r="U1607">
        <v>8</v>
      </c>
      <c r="V1607">
        <v>0</v>
      </c>
      <c r="W1607">
        <v>0</v>
      </c>
      <c r="X1607" t="s">
        <v>27</v>
      </c>
      <c r="Y1607">
        <v>0</v>
      </c>
    </row>
    <row r="1608" spans="2:25" x14ac:dyDescent="0.2">
      <c r="B1608">
        <v>7495</v>
      </c>
      <c r="C1608">
        <v>1949</v>
      </c>
      <c r="D1608" t="s">
        <v>40</v>
      </c>
      <c r="E1608" t="s">
        <v>32</v>
      </c>
      <c r="F1608" t="s">
        <v>1843</v>
      </c>
      <c r="H1608">
        <v>0</v>
      </c>
      <c r="I1608">
        <v>1</v>
      </c>
      <c r="J1608" s="60" t="s">
        <v>1184</v>
      </c>
      <c r="K1608">
        <v>72</v>
      </c>
      <c r="L1608">
        <v>77</v>
      </c>
      <c r="M1608">
        <v>28</v>
      </c>
      <c r="N1608">
        <v>31</v>
      </c>
      <c r="O1608">
        <v>16</v>
      </c>
      <c r="P1608">
        <v>0</v>
      </c>
      <c r="Q1608">
        <v>4</v>
      </c>
      <c r="R1608">
        <v>2</v>
      </c>
      <c r="S1608">
        <v>2</v>
      </c>
      <c r="T1608">
        <v>5</v>
      </c>
      <c r="U1608">
        <v>4</v>
      </c>
      <c r="V1608">
        <v>0</v>
      </c>
      <c r="W1608">
        <v>0</v>
      </c>
      <c r="X1608" t="s">
        <v>27</v>
      </c>
      <c r="Y1608">
        <v>0</v>
      </c>
    </row>
    <row r="1609" spans="2:25" x14ac:dyDescent="0.2">
      <c r="B1609">
        <v>4368</v>
      </c>
      <c r="C1609">
        <v>1981</v>
      </c>
      <c r="D1609" t="s">
        <v>23</v>
      </c>
      <c r="E1609" t="s">
        <v>32</v>
      </c>
      <c r="F1609" t="s">
        <v>1844</v>
      </c>
      <c r="H1609">
        <v>1</v>
      </c>
      <c r="I1609">
        <v>0</v>
      </c>
      <c r="J1609" s="61">
        <v>41345</v>
      </c>
      <c r="K1609">
        <v>72</v>
      </c>
      <c r="L1609">
        <v>42</v>
      </c>
      <c r="M1609">
        <v>7</v>
      </c>
      <c r="N1609">
        <v>43</v>
      </c>
      <c r="O1609">
        <v>20</v>
      </c>
      <c r="P1609">
        <v>12</v>
      </c>
      <c r="Q1609">
        <v>10</v>
      </c>
      <c r="R1609">
        <v>1</v>
      </c>
      <c r="S1609">
        <v>3</v>
      </c>
      <c r="T1609">
        <v>4</v>
      </c>
      <c r="U1609">
        <v>6</v>
      </c>
      <c r="V1609">
        <v>0</v>
      </c>
      <c r="W1609">
        <v>0</v>
      </c>
      <c r="X1609" t="s">
        <v>27</v>
      </c>
      <c r="Y1609">
        <v>0</v>
      </c>
    </row>
    <row r="1610" spans="2:25" x14ac:dyDescent="0.2">
      <c r="B1610">
        <v>6303</v>
      </c>
      <c r="C1610">
        <v>1987</v>
      </c>
      <c r="D1610" t="s">
        <v>40</v>
      </c>
      <c r="E1610" t="s">
        <v>36</v>
      </c>
      <c r="F1610" t="s">
        <v>1845</v>
      </c>
      <c r="H1610">
        <v>0</v>
      </c>
      <c r="I1610">
        <v>0</v>
      </c>
      <c r="J1610" s="60" t="s">
        <v>361</v>
      </c>
      <c r="K1610">
        <v>72</v>
      </c>
      <c r="L1610">
        <v>410</v>
      </c>
      <c r="M1610">
        <v>73</v>
      </c>
      <c r="N1610">
        <v>747</v>
      </c>
      <c r="O1610">
        <v>76</v>
      </c>
      <c r="P1610">
        <v>161</v>
      </c>
      <c r="Q1610">
        <v>30</v>
      </c>
      <c r="R1610">
        <v>0</v>
      </c>
      <c r="S1610">
        <v>5</v>
      </c>
      <c r="T1610">
        <v>12</v>
      </c>
      <c r="U1610">
        <v>1</v>
      </c>
      <c r="V1610">
        <v>0</v>
      </c>
      <c r="W1610">
        <v>0</v>
      </c>
      <c r="X1610" t="s">
        <v>31</v>
      </c>
      <c r="Y1610">
        <v>0</v>
      </c>
    </row>
    <row r="1611" spans="2:25" x14ac:dyDescent="0.2">
      <c r="B1611">
        <v>1030</v>
      </c>
      <c r="C1611">
        <v>1966</v>
      </c>
      <c r="D1611" t="s">
        <v>40</v>
      </c>
      <c r="E1611" t="s">
        <v>28</v>
      </c>
      <c r="F1611" t="s">
        <v>1846</v>
      </c>
      <c r="H1611">
        <v>1</v>
      </c>
      <c r="I1611">
        <v>1</v>
      </c>
      <c r="J1611" s="60" t="s">
        <v>304</v>
      </c>
      <c r="K1611">
        <v>72</v>
      </c>
      <c r="L1611">
        <v>22</v>
      </c>
      <c r="M1611">
        <v>0</v>
      </c>
      <c r="N1611">
        <v>13</v>
      </c>
      <c r="O1611">
        <v>0</v>
      </c>
      <c r="P1611">
        <v>0</v>
      </c>
      <c r="Q1611">
        <v>3</v>
      </c>
      <c r="R1611">
        <v>2</v>
      </c>
      <c r="S1611">
        <v>1</v>
      </c>
      <c r="T1611">
        <v>3</v>
      </c>
      <c r="U1611">
        <v>7</v>
      </c>
      <c r="V1611">
        <v>0</v>
      </c>
      <c r="W1611">
        <v>0</v>
      </c>
      <c r="X1611" t="s">
        <v>67</v>
      </c>
      <c r="Y1611">
        <v>0</v>
      </c>
    </row>
    <row r="1612" spans="2:25" x14ac:dyDescent="0.2">
      <c r="B1612">
        <v>10364</v>
      </c>
      <c r="C1612">
        <v>1960</v>
      </c>
      <c r="D1612" t="s">
        <v>23</v>
      </c>
      <c r="E1612" t="s">
        <v>24</v>
      </c>
      <c r="F1612" t="s">
        <v>1847</v>
      </c>
      <c r="H1612">
        <v>0</v>
      </c>
      <c r="I1612">
        <v>0</v>
      </c>
      <c r="J1612" s="60" t="s">
        <v>1780</v>
      </c>
      <c r="K1612">
        <v>72</v>
      </c>
      <c r="L1612">
        <v>0</v>
      </c>
      <c r="M1612">
        <v>0</v>
      </c>
      <c r="N1612">
        <v>1</v>
      </c>
      <c r="O1612">
        <v>2</v>
      </c>
      <c r="P1612">
        <v>12</v>
      </c>
      <c r="Q1612">
        <v>5</v>
      </c>
      <c r="R1612">
        <v>1</v>
      </c>
      <c r="S1612">
        <v>1</v>
      </c>
      <c r="T1612">
        <v>2</v>
      </c>
      <c r="U1612">
        <v>8</v>
      </c>
      <c r="V1612">
        <v>0</v>
      </c>
      <c r="W1612">
        <v>0</v>
      </c>
      <c r="X1612" t="s">
        <v>27</v>
      </c>
      <c r="Y1612">
        <v>0</v>
      </c>
    </row>
    <row r="1613" spans="2:25" x14ac:dyDescent="0.2">
      <c r="B1613">
        <v>6945</v>
      </c>
      <c r="C1613">
        <v>1953</v>
      </c>
      <c r="D1613" t="s">
        <v>23</v>
      </c>
      <c r="E1613" t="s">
        <v>28</v>
      </c>
      <c r="F1613" t="s">
        <v>1848</v>
      </c>
      <c r="H1613">
        <v>0</v>
      </c>
      <c r="I1613">
        <v>0</v>
      </c>
      <c r="J1613" s="61">
        <v>41370</v>
      </c>
      <c r="K1613">
        <v>72</v>
      </c>
      <c r="L1613">
        <v>387</v>
      </c>
      <c r="M1613">
        <v>20</v>
      </c>
      <c r="N1613">
        <v>713</v>
      </c>
      <c r="O1613">
        <v>38</v>
      </c>
      <c r="P1613">
        <v>54</v>
      </c>
      <c r="Q1613">
        <v>163</v>
      </c>
      <c r="R1613">
        <v>1</v>
      </c>
      <c r="S1613">
        <v>9</v>
      </c>
      <c r="T1613">
        <v>11</v>
      </c>
      <c r="U1613">
        <v>5</v>
      </c>
      <c r="V1613">
        <v>0</v>
      </c>
      <c r="W1613">
        <v>0</v>
      </c>
      <c r="X1613" t="s">
        <v>27</v>
      </c>
      <c r="Y1613">
        <v>0</v>
      </c>
    </row>
    <row r="1614" spans="2:25" x14ac:dyDescent="0.2">
      <c r="B1614">
        <v>8562</v>
      </c>
      <c r="C1614">
        <v>1970</v>
      </c>
      <c r="D1614" t="s">
        <v>23</v>
      </c>
      <c r="E1614" t="s">
        <v>36</v>
      </c>
      <c r="F1614" t="s">
        <v>1849</v>
      </c>
      <c r="H1614">
        <v>0</v>
      </c>
      <c r="I1614">
        <v>0</v>
      </c>
      <c r="J1614" s="60" t="s">
        <v>66</v>
      </c>
      <c r="K1614">
        <v>72</v>
      </c>
      <c r="L1614">
        <v>127</v>
      </c>
      <c r="M1614">
        <v>4</v>
      </c>
      <c r="N1614">
        <v>73</v>
      </c>
      <c r="O1614">
        <v>15</v>
      </c>
      <c r="P1614">
        <v>6</v>
      </c>
      <c r="Q1614">
        <v>11</v>
      </c>
      <c r="R1614">
        <v>1</v>
      </c>
      <c r="S1614">
        <v>2</v>
      </c>
      <c r="T1614">
        <v>7</v>
      </c>
      <c r="U1614">
        <v>2</v>
      </c>
      <c r="V1614">
        <v>0</v>
      </c>
      <c r="W1614">
        <v>0</v>
      </c>
      <c r="X1614" t="s">
        <v>27</v>
      </c>
      <c r="Y1614">
        <v>0</v>
      </c>
    </row>
    <row r="1615" spans="2:25" x14ac:dyDescent="0.2">
      <c r="B1615">
        <v>2918</v>
      </c>
      <c r="C1615">
        <v>1982</v>
      </c>
      <c r="D1615" t="s">
        <v>23</v>
      </c>
      <c r="E1615" t="s">
        <v>24</v>
      </c>
      <c r="F1615" t="s">
        <v>1850</v>
      </c>
      <c r="H1615">
        <v>1</v>
      </c>
      <c r="I1615">
        <v>1</v>
      </c>
      <c r="J1615" s="60" t="s">
        <v>693</v>
      </c>
      <c r="K1615">
        <v>72</v>
      </c>
      <c r="L1615">
        <v>44</v>
      </c>
      <c r="M1615">
        <v>5</v>
      </c>
      <c r="N1615">
        <v>19</v>
      </c>
      <c r="O1615">
        <v>0</v>
      </c>
      <c r="P1615">
        <v>4</v>
      </c>
      <c r="Q1615">
        <v>19</v>
      </c>
      <c r="R1615">
        <v>3</v>
      </c>
      <c r="S1615">
        <v>2</v>
      </c>
      <c r="T1615">
        <v>4</v>
      </c>
      <c r="U1615">
        <v>5</v>
      </c>
      <c r="V1615">
        <v>0</v>
      </c>
      <c r="W1615">
        <v>0</v>
      </c>
      <c r="X1615" t="s">
        <v>27</v>
      </c>
      <c r="Y1615">
        <v>0</v>
      </c>
    </row>
    <row r="1616" spans="2:25" x14ac:dyDescent="0.2">
      <c r="B1616">
        <v>9167</v>
      </c>
      <c r="C1616">
        <v>1957</v>
      </c>
      <c r="D1616" t="s">
        <v>23</v>
      </c>
      <c r="E1616" t="s">
        <v>32</v>
      </c>
      <c r="F1616" t="s">
        <v>1851</v>
      </c>
      <c r="H1616">
        <v>0</v>
      </c>
      <c r="I1616">
        <v>1</v>
      </c>
      <c r="J1616" s="60" t="s">
        <v>69</v>
      </c>
      <c r="K1616">
        <v>72</v>
      </c>
      <c r="L1616">
        <v>465</v>
      </c>
      <c r="M1616">
        <v>71</v>
      </c>
      <c r="N1616">
        <v>250</v>
      </c>
      <c r="O1616">
        <v>93</v>
      </c>
      <c r="P1616">
        <v>35</v>
      </c>
      <c r="Q1616">
        <v>62</v>
      </c>
      <c r="R1616">
        <v>3</v>
      </c>
      <c r="S1616">
        <v>9</v>
      </c>
      <c r="T1616">
        <v>12</v>
      </c>
      <c r="U1616">
        <v>6</v>
      </c>
      <c r="V1616">
        <v>0</v>
      </c>
      <c r="W1616">
        <v>0</v>
      </c>
      <c r="X1616" t="s">
        <v>27</v>
      </c>
      <c r="Y1616">
        <v>0</v>
      </c>
    </row>
    <row r="1617" spans="2:25" x14ac:dyDescent="0.2">
      <c r="B1617">
        <v>4743</v>
      </c>
      <c r="C1617">
        <v>1970</v>
      </c>
      <c r="D1617" t="s">
        <v>40</v>
      </c>
      <c r="E1617" t="s">
        <v>32</v>
      </c>
      <c r="F1617" t="s">
        <v>1852</v>
      </c>
      <c r="H1617">
        <v>0</v>
      </c>
      <c r="I1617">
        <v>1</v>
      </c>
      <c r="J1617" s="61">
        <v>41336</v>
      </c>
      <c r="K1617">
        <v>72</v>
      </c>
      <c r="L1617">
        <v>689</v>
      </c>
      <c r="M1617">
        <v>8</v>
      </c>
      <c r="N1617">
        <v>167</v>
      </c>
      <c r="O1617">
        <v>11</v>
      </c>
      <c r="P1617">
        <v>8</v>
      </c>
      <c r="Q1617">
        <v>88</v>
      </c>
      <c r="R1617">
        <v>5</v>
      </c>
      <c r="S1617">
        <v>8</v>
      </c>
      <c r="T1617">
        <v>11</v>
      </c>
      <c r="U1617">
        <v>6</v>
      </c>
      <c r="V1617">
        <v>0</v>
      </c>
      <c r="W1617">
        <v>0</v>
      </c>
      <c r="X1617" t="s">
        <v>35</v>
      </c>
      <c r="Y1617">
        <v>0</v>
      </c>
    </row>
    <row r="1618" spans="2:25" x14ac:dyDescent="0.2">
      <c r="B1618">
        <v>10742</v>
      </c>
      <c r="C1618">
        <v>1984</v>
      </c>
      <c r="D1618" t="s">
        <v>40</v>
      </c>
      <c r="E1618" t="s">
        <v>32</v>
      </c>
      <c r="F1618" t="s">
        <v>1853</v>
      </c>
      <c r="H1618">
        <v>0</v>
      </c>
      <c r="I1618">
        <v>0</v>
      </c>
      <c r="J1618" s="60" t="s">
        <v>1596</v>
      </c>
      <c r="K1618">
        <v>72</v>
      </c>
      <c r="L1618">
        <v>532</v>
      </c>
      <c r="M1618">
        <v>21</v>
      </c>
      <c r="N1618">
        <v>127</v>
      </c>
      <c r="O1618">
        <v>26</v>
      </c>
      <c r="P1618">
        <v>20</v>
      </c>
      <c r="Q1618">
        <v>20</v>
      </c>
      <c r="R1618">
        <v>0</v>
      </c>
      <c r="S1618">
        <v>4</v>
      </c>
      <c r="T1618">
        <v>5</v>
      </c>
      <c r="U1618">
        <v>1</v>
      </c>
      <c r="V1618">
        <v>0</v>
      </c>
      <c r="W1618">
        <v>0</v>
      </c>
      <c r="X1618" t="s">
        <v>27</v>
      </c>
      <c r="Y1618">
        <v>1</v>
      </c>
    </row>
    <row r="1619" spans="2:25" x14ac:dyDescent="0.2">
      <c r="B1619">
        <v>10965</v>
      </c>
      <c r="C1619">
        <v>1956</v>
      </c>
      <c r="D1619" t="s">
        <v>23</v>
      </c>
      <c r="E1619" t="s">
        <v>36</v>
      </c>
      <c r="F1619" t="s">
        <v>1854</v>
      </c>
      <c r="H1619">
        <v>0</v>
      </c>
      <c r="I1619">
        <v>0</v>
      </c>
      <c r="J1619" s="60" t="s">
        <v>989</v>
      </c>
      <c r="K1619">
        <v>72</v>
      </c>
      <c r="L1619">
        <v>983</v>
      </c>
      <c r="M1619">
        <v>20</v>
      </c>
      <c r="N1619">
        <v>389</v>
      </c>
      <c r="O1619">
        <v>240</v>
      </c>
      <c r="P1619">
        <v>50</v>
      </c>
      <c r="Q1619">
        <v>40</v>
      </c>
      <c r="R1619">
        <v>1</v>
      </c>
      <c r="S1619">
        <v>3</v>
      </c>
      <c r="T1619">
        <v>13</v>
      </c>
      <c r="U1619">
        <v>6</v>
      </c>
      <c r="V1619">
        <v>0</v>
      </c>
      <c r="W1619">
        <v>0</v>
      </c>
      <c r="X1619" t="s">
        <v>27</v>
      </c>
      <c r="Y1619">
        <v>1</v>
      </c>
    </row>
    <row r="1620" spans="2:25" x14ac:dyDescent="0.2">
      <c r="B1620">
        <v>7129</v>
      </c>
      <c r="C1620">
        <v>1963</v>
      </c>
      <c r="D1620" t="s">
        <v>40</v>
      </c>
      <c r="E1620" t="s">
        <v>32</v>
      </c>
      <c r="F1620" t="s">
        <v>1855</v>
      </c>
      <c r="H1620">
        <v>0</v>
      </c>
      <c r="I1620">
        <v>1</v>
      </c>
      <c r="J1620" s="60" t="s">
        <v>1273</v>
      </c>
      <c r="K1620">
        <v>72</v>
      </c>
      <c r="L1620">
        <v>686</v>
      </c>
      <c r="M1620">
        <v>17</v>
      </c>
      <c r="N1620">
        <v>142</v>
      </c>
      <c r="O1620">
        <v>23</v>
      </c>
      <c r="P1620">
        <v>26</v>
      </c>
      <c r="Q1620">
        <v>35</v>
      </c>
      <c r="R1620">
        <v>8</v>
      </c>
      <c r="S1620">
        <v>6</v>
      </c>
      <c r="T1620">
        <v>13</v>
      </c>
      <c r="U1620">
        <v>6</v>
      </c>
      <c r="V1620">
        <v>0</v>
      </c>
      <c r="W1620">
        <v>0</v>
      </c>
      <c r="X1620" t="s">
        <v>27</v>
      </c>
      <c r="Y1620">
        <v>0</v>
      </c>
    </row>
    <row r="1621" spans="2:25" x14ac:dyDescent="0.2">
      <c r="B1621">
        <v>3732</v>
      </c>
      <c r="C1621">
        <v>1956</v>
      </c>
      <c r="D1621" t="s">
        <v>53</v>
      </c>
      <c r="E1621" t="s">
        <v>32</v>
      </c>
      <c r="F1621" t="s">
        <v>1856</v>
      </c>
      <c r="H1621">
        <v>0</v>
      </c>
      <c r="I1621">
        <v>1</v>
      </c>
      <c r="J1621" s="61">
        <v>41366</v>
      </c>
      <c r="K1621">
        <v>72</v>
      </c>
      <c r="L1621">
        <v>393</v>
      </c>
      <c r="M1621">
        <v>0</v>
      </c>
      <c r="N1621">
        <v>239</v>
      </c>
      <c r="O1621">
        <v>90</v>
      </c>
      <c r="P1621">
        <v>69</v>
      </c>
      <c r="Q1621">
        <v>69</v>
      </c>
      <c r="R1621">
        <v>6</v>
      </c>
      <c r="S1621">
        <v>5</v>
      </c>
      <c r="T1621">
        <v>9</v>
      </c>
      <c r="U1621">
        <v>4</v>
      </c>
      <c r="V1621">
        <v>0</v>
      </c>
      <c r="W1621">
        <v>0</v>
      </c>
      <c r="X1621" t="s">
        <v>31</v>
      </c>
      <c r="Y1621">
        <v>0</v>
      </c>
    </row>
    <row r="1622" spans="2:25" x14ac:dyDescent="0.2">
      <c r="B1622">
        <v>7124</v>
      </c>
      <c r="C1622">
        <v>1969</v>
      </c>
      <c r="D1622" t="s">
        <v>23</v>
      </c>
      <c r="E1622" t="s">
        <v>24</v>
      </c>
      <c r="F1622" t="s">
        <v>1857</v>
      </c>
      <c r="H1622">
        <v>1</v>
      </c>
      <c r="I1622">
        <v>1</v>
      </c>
      <c r="J1622" s="61">
        <v>41276</v>
      </c>
      <c r="K1622">
        <v>72</v>
      </c>
      <c r="L1622">
        <v>43</v>
      </c>
      <c r="M1622">
        <v>4</v>
      </c>
      <c r="N1622">
        <v>12</v>
      </c>
      <c r="O1622">
        <v>8</v>
      </c>
      <c r="P1622">
        <v>0</v>
      </c>
      <c r="Q1622">
        <v>27</v>
      </c>
      <c r="R1622">
        <v>5</v>
      </c>
      <c r="S1622">
        <v>2</v>
      </c>
      <c r="T1622">
        <v>4</v>
      </c>
      <c r="U1622">
        <v>5</v>
      </c>
      <c r="V1622">
        <v>0</v>
      </c>
      <c r="W1622">
        <v>0</v>
      </c>
      <c r="X1622" t="s">
        <v>31</v>
      </c>
      <c r="Y1622">
        <v>0</v>
      </c>
    </row>
    <row r="1623" spans="2:25" x14ac:dyDescent="0.2">
      <c r="B1623">
        <v>10686</v>
      </c>
      <c r="C1623">
        <v>1966</v>
      </c>
      <c r="D1623" t="s">
        <v>40</v>
      </c>
      <c r="E1623" t="s">
        <v>36</v>
      </c>
      <c r="F1623" t="s">
        <v>1858</v>
      </c>
      <c r="H1623">
        <v>1</v>
      </c>
      <c r="I1623">
        <v>1</v>
      </c>
      <c r="J1623" s="60" t="s">
        <v>1859</v>
      </c>
      <c r="K1623">
        <v>72</v>
      </c>
      <c r="L1623">
        <v>15</v>
      </c>
      <c r="M1623">
        <v>0</v>
      </c>
      <c r="N1623">
        <v>4</v>
      </c>
      <c r="O1623">
        <v>0</v>
      </c>
      <c r="P1623">
        <v>0</v>
      </c>
      <c r="Q1623">
        <v>2</v>
      </c>
      <c r="R1623">
        <v>1</v>
      </c>
      <c r="S1623">
        <v>1</v>
      </c>
      <c r="T1623">
        <v>2</v>
      </c>
      <c r="U1623">
        <v>7</v>
      </c>
      <c r="V1623">
        <v>0</v>
      </c>
      <c r="W1623">
        <v>0</v>
      </c>
      <c r="X1623" t="s">
        <v>27</v>
      </c>
      <c r="Y1623">
        <v>0</v>
      </c>
    </row>
    <row r="1624" spans="2:25" x14ac:dyDescent="0.2">
      <c r="B1624">
        <v>7247</v>
      </c>
      <c r="C1624">
        <v>1961</v>
      </c>
      <c r="D1624" t="s">
        <v>23</v>
      </c>
      <c r="E1624" t="s">
        <v>55</v>
      </c>
      <c r="F1624" t="s">
        <v>1860</v>
      </c>
      <c r="H1624">
        <v>0</v>
      </c>
      <c r="I1624">
        <v>1</v>
      </c>
      <c r="J1624" s="60" t="s">
        <v>519</v>
      </c>
      <c r="K1624">
        <v>72</v>
      </c>
      <c r="L1624">
        <v>505</v>
      </c>
      <c r="M1624">
        <v>0</v>
      </c>
      <c r="N1624">
        <v>26</v>
      </c>
      <c r="O1624">
        <v>0</v>
      </c>
      <c r="P1624">
        <v>0</v>
      </c>
      <c r="Q1624">
        <v>75</v>
      </c>
      <c r="R1624">
        <v>5</v>
      </c>
      <c r="S1624">
        <v>7</v>
      </c>
      <c r="T1624">
        <v>6</v>
      </c>
      <c r="U1624">
        <v>6</v>
      </c>
      <c r="V1624">
        <v>0</v>
      </c>
      <c r="W1624">
        <v>0</v>
      </c>
      <c r="X1624" t="s">
        <v>46</v>
      </c>
      <c r="Y1624">
        <v>1</v>
      </c>
    </row>
    <row r="1625" spans="2:25" x14ac:dyDescent="0.2">
      <c r="B1625">
        <v>1513</v>
      </c>
      <c r="C1625">
        <v>1980</v>
      </c>
      <c r="D1625" t="s">
        <v>43</v>
      </c>
      <c r="E1625" t="s">
        <v>36</v>
      </c>
      <c r="F1625" t="s">
        <v>1861</v>
      </c>
      <c r="H1625">
        <v>1</v>
      </c>
      <c r="I1625">
        <v>1</v>
      </c>
      <c r="J1625" s="60" t="s">
        <v>1115</v>
      </c>
      <c r="K1625">
        <v>72</v>
      </c>
      <c r="L1625">
        <v>600</v>
      </c>
      <c r="M1625">
        <v>21</v>
      </c>
      <c r="N1625">
        <v>128</v>
      </c>
      <c r="O1625">
        <v>223</v>
      </c>
      <c r="P1625">
        <v>150</v>
      </c>
      <c r="Q1625">
        <v>128</v>
      </c>
      <c r="R1625">
        <v>13</v>
      </c>
      <c r="S1625">
        <v>2</v>
      </c>
      <c r="T1625">
        <v>12</v>
      </c>
      <c r="U1625">
        <v>8</v>
      </c>
      <c r="V1625">
        <v>0</v>
      </c>
      <c r="W1625">
        <v>0</v>
      </c>
      <c r="X1625" t="s">
        <v>27</v>
      </c>
      <c r="Y1625">
        <v>0</v>
      </c>
    </row>
    <row r="1626" spans="2:25" x14ac:dyDescent="0.2">
      <c r="B1626">
        <v>460</v>
      </c>
      <c r="C1626">
        <v>1973</v>
      </c>
      <c r="D1626" t="s">
        <v>40</v>
      </c>
      <c r="E1626" t="s">
        <v>32</v>
      </c>
      <c r="F1626" t="s">
        <v>1862</v>
      </c>
      <c r="H1626">
        <v>0</v>
      </c>
      <c r="I1626">
        <v>0</v>
      </c>
      <c r="J1626" s="61">
        <v>41129</v>
      </c>
      <c r="K1626">
        <v>72</v>
      </c>
      <c r="L1626">
        <v>792</v>
      </c>
      <c r="M1626">
        <v>86</v>
      </c>
      <c r="N1626">
        <v>740</v>
      </c>
      <c r="O1626">
        <v>67</v>
      </c>
      <c r="P1626">
        <v>51</v>
      </c>
      <c r="Q1626">
        <v>17</v>
      </c>
      <c r="R1626">
        <v>1</v>
      </c>
      <c r="S1626">
        <v>3</v>
      </c>
      <c r="T1626">
        <v>8</v>
      </c>
      <c r="U1626">
        <v>2</v>
      </c>
      <c r="V1626">
        <v>0</v>
      </c>
      <c r="W1626">
        <v>0</v>
      </c>
      <c r="X1626" t="s">
        <v>67</v>
      </c>
      <c r="Y1626">
        <v>0</v>
      </c>
    </row>
    <row r="1627" spans="2:25" x14ac:dyDescent="0.2">
      <c r="B1627">
        <v>6653</v>
      </c>
      <c r="C1627">
        <v>1971</v>
      </c>
      <c r="D1627" t="s">
        <v>40</v>
      </c>
      <c r="E1627" t="s">
        <v>32</v>
      </c>
      <c r="F1627" t="s">
        <v>1863</v>
      </c>
      <c r="H1627">
        <v>1</v>
      </c>
      <c r="I1627">
        <v>1</v>
      </c>
      <c r="J1627" s="60" t="s">
        <v>1864</v>
      </c>
      <c r="K1627">
        <v>72</v>
      </c>
      <c r="L1627">
        <v>293</v>
      </c>
      <c r="M1627">
        <v>0</v>
      </c>
      <c r="N1627">
        <v>87</v>
      </c>
      <c r="O1627">
        <v>4</v>
      </c>
      <c r="P1627">
        <v>11</v>
      </c>
      <c r="Q1627">
        <v>23</v>
      </c>
      <c r="R1627">
        <v>4</v>
      </c>
      <c r="S1627">
        <v>7</v>
      </c>
      <c r="T1627">
        <v>5</v>
      </c>
      <c r="U1627">
        <v>7</v>
      </c>
      <c r="V1627">
        <v>1</v>
      </c>
      <c r="W1627">
        <v>0</v>
      </c>
      <c r="X1627" t="s">
        <v>27</v>
      </c>
      <c r="Y1627">
        <v>0</v>
      </c>
    </row>
    <row r="1628" spans="2:25" x14ac:dyDescent="0.2">
      <c r="B1628">
        <v>9400</v>
      </c>
      <c r="C1628">
        <v>1959</v>
      </c>
      <c r="D1628" t="s">
        <v>43</v>
      </c>
      <c r="E1628" t="s">
        <v>28</v>
      </c>
      <c r="F1628" t="s">
        <v>1865</v>
      </c>
      <c r="H1628">
        <v>0</v>
      </c>
      <c r="I1628">
        <v>0</v>
      </c>
      <c r="J1628" s="60" t="s">
        <v>1685</v>
      </c>
      <c r="K1628">
        <v>73</v>
      </c>
      <c r="L1628">
        <v>630</v>
      </c>
      <c r="M1628">
        <v>26</v>
      </c>
      <c r="N1628">
        <v>611</v>
      </c>
      <c r="O1628">
        <v>44</v>
      </c>
      <c r="P1628">
        <v>18</v>
      </c>
      <c r="Q1628">
        <v>54</v>
      </c>
      <c r="R1628">
        <v>1</v>
      </c>
      <c r="S1628">
        <v>6</v>
      </c>
      <c r="T1628">
        <v>6</v>
      </c>
      <c r="U1628">
        <v>2</v>
      </c>
      <c r="V1628">
        <v>0</v>
      </c>
      <c r="W1628">
        <v>0</v>
      </c>
      <c r="X1628" t="s">
        <v>27</v>
      </c>
      <c r="Y1628">
        <v>0</v>
      </c>
    </row>
    <row r="1629" spans="2:25" x14ac:dyDescent="0.2">
      <c r="B1629">
        <v>7106</v>
      </c>
      <c r="C1629">
        <v>1944</v>
      </c>
      <c r="D1629" t="s">
        <v>40</v>
      </c>
      <c r="E1629" t="s">
        <v>32</v>
      </c>
      <c r="F1629" t="s">
        <v>1866</v>
      </c>
      <c r="H1629">
        <v>0</v>
      </c>
      <c r="I1629">
        <v>0</v>
      </c>
      <c r="J1629" s="60" t="s">
        <v>249</v>
      </c>
      <c r="K1629">
        <v>73</v>
      </c>
      <c r="L1629">
        <v>483</v>
      </c>
      <c r="M1629">
        <v>0</v>
      </c>
      <c r="N1629">
        <v>591</v>
      </c>
      <c r="O1629">
        <v>156</v>
      </c>
      <c r="P1629">
        <v>0</v>
      </c>
      <c r="Q1629">
        <v>12</v>
      </c>
      <c r="R1629">
        <v>1</v>
      </c>
      <c r="S1629">
        <v>3</v>
      </c>
      <c r="T1629">
        <v>10</v>
      </c>
      <c r="U1629">
        <v>1</v>
      </c>
      <c r="V1629">
        <v>0</v>
      </c>
      <c r="W1629">
        <v>0</v>
      </c>
      <c r="X1629" t="s">
        <v>27</v>
      </c>
      <c r="Y1629">
        <v>0</v>
      </c>
    </row>
    <row r="1630" spans="2:25" x14ac:dyDescent="0.2">
      <c r="B1630">
        <v>4252</v>
      </c>
      <c r="C1630">
        <v>1966</v>
      </c>
      <c r="D1630" t="s">
        <v>23</v>
      </c>
      <c r="E1630" t="s">
        <v>32</v>
      </c>
      <c r="F1630" t="s">
        <v>1867</v>
      </c>
      <c r="H1630">
        <v>0</v>
      </c>
      <c r="I1630">
        <v>1</v>
      </c>
      <c r="J1630" s="60" t="s">
        <v>201</v>
      </c>
      <c r="K1630">
        <v>73</v>
      </c>
      <c r="L1630">
        <v>213</v>
      </c>
      <c r="M1630">
        <v>5</v>
      </c>
      <c r="N1630">
        <v>28</v>
      </c>
      <c r="O1630">
        <v>7</v>
      </c>
      <c r="P1630">
        <v>7</v>
      </c>
      <c r="Q1630">
        <v>41</v>
      </c>
      <c r="R1630">
        <v>1</v>
      </c>
      <c r="S1630">
        <v>4</v>
      </c>
      <c r="T1630">
        <v>6</v>
      </c>
      <c r="U1630">
        <v>5</v>
      </c>
      <c r="V1630">
        <v>0</v>
      </c>
      <c r="W1630">
        <v>0</v>
      </c>
      <c r="X1630" t="s">
        <v>27</v>
      </c>
      <c r="Y1630">
        <v>0</v>
      </c>
    </row>
    <row r="1631" spans="2:25" x14ac:dyDescent="0.2">
      <c r="B1631">
        <v>9240</v>
      </c>
      <c r="C1631">
        <v>1972</v>
      </c>
      <c r="D1631" t="s">
        <v>40</v>
      </c>
      <c r="E1631" t="s">
        <v>28</v>
      </c>
      <c r="F1631" t="s">
        <v>1868</v>
      </c>
      <c r="H1631">
        <v>0</v>
      </c>
      <c r="I1631">
        <v>1</v>
      </c>
      <c r="J1631" s="61">
        <v>41822</v>
      </c>
      <c r="K1631">
        <v>73</v>
      </c>
      <c r="L1631">
        <v>458</v>
      </c>
      <c r="M1631">
        <v>0</v>
      </c>
      <c r="N1631">
        <v>24</v>
      </c>
      <c r="O1631">
        <v>6</v>
      </c>
      <c r="P1631">
        <v>4</v>
      </c>
      <c r="Q1631">
        <v>34</v>
      </c>
      <c r="R1631">
        <v>2</v>
      </c>
      <c r="S1631">
        <v>6</v>
      </c>
      <c r="T1631">
        <v>8</v>
      </c>
      <c r="U1631">
        <v>6</v>
      </c>
      <c r="V1631">
        <v>0</v>
      </c>
      <c r="W1631">
        <v>0</v>
      </c>
      <c r="X1631" t="s">
        <v>27</v>
      </c>
      <c r="Y1631">
        <v>0</v>
      </c>
    </row>
    <row r="1632" spans="2:25" x14ac:dyDescent="0.2">
      <c r="B1632">
        <v>10770</v>
      </c>
      <c r="C1632">
        <v>1960</v>
      </c>
      <c r="D1632" t="s">
        <v>23</v>
      </c>
      <c r="E1632" t="s">
        <v>32</v>
      </c>
      <c r="F1632" t="s">
        <v>1869</v>
      </c>
      <c r="H1632">
        <v>0</v>
      </c>
      <c r="I1632">
        <v>0</v>
      </c>
      <c r="J1632" s="60" t="s">
        <v>331</v>
      </c>
      <c r="K1632">
        <v>73</v>
      </c>
      <c r="L1632">
        <v>247</v>
      </c>
      <c r="M1632">
        <v>161</v>
      </c>
      <c r="N1632">
        <v>295</v>
      </c>
      <c r="O1632">
        <v>210</v>
      </c>
      <c r="P1632">
        <v>85</v>
      </c>
      <c r="Q1632">
        <v>47</v>
      </c>
      <c r="R1632">
        <v>2</v>
      </c>
      <c r="S1632">
        <v>4</v>
      </c>
      <c r="T1632">
        <v>13</v>
      </c>
      <c r="U1632">
        <v>2</v>
      </c>
      <c r="V1632">
        <v>0</v>
      </c>
      <c r="W1632">
        <v>0</v>
      </c>
      <c r="X1632" t="s">
        <v>31</v>
      </c>
      <c r="Y1632">
        <v>0</v>
      </c>
    </row>
    <row r="1633" spans="2:25" x14ac:dyDescent="0.2">
      <c r="B1633">
        <v>176</v>
      </c>
      <c r="C1633">
        <v>1981</v>
      </c>
      <c r="D1633" t="s">
        <v>43</v>
      </c>
      <c r="E1633" t="s">
        <v>28</v>
      </c>
      <c r="F1633" t="s">
        <v>1870</v>
      </c>
      <c r="H1633">
        <v>0</v>
      </c>
      <c r="I1633">
        <v>1</v>
      </c>
      <c r="J1633" s="61">
        <v>41671</v>
      </c>
      <c r="K1633">
        <v>73</v>
      </c>
      <c r="L1633">
        <v>90</v>
      </c>
      <c r="M1633">
        <v>38</v>
      </c>
      <c r="N1633">
        <v>67</v>
      </c>
      <c r="O1633">
        <v>33</v>
      </c>
      <c r="P1633">
        <v>36</v>
      </c>
      <c r="Q1633">
        <v>67</v>
      </c>
      <c r="R1633">
        <v>1</v>
      </c>
      <c r="S1633">
        <v>4</v>
      </c>
      <c r="T1633">
        <v>6</v>
      </c>
      <c r="U1633">
        <v>3</v>
      </c>
      <c r="V1633">
        <v>0</v>
      </c>
      <c r="W1633">
        <v>0</v>
      </c>
      <c r="X1633" t="s">
        <v>27</v>
      </c>
      <c r="Y1633">
        <v>0</v>
      </c>
    </row>
    <row r="1634" spans="2:25" x14ac:dyDescent="0.2">
      <c r="B1634">
        <v>6870</v>
      </c>
      <c r="C1634">
        <v>1960</v>
      </c>
      <c r="D1634" t="s">
        <v>40</v>
      </c>
      <c r="E1634" t="s">
        <v>24</v>
      </c>
      <c r="F1634" t="s">
        <v>1871</v>
      </c>
      <c r="H1634">
        <v>0</v>
      </c>
      <c r="I1634">
        <v>1</v>
      </c>
      <c r="J1634" s="60" t="s">
        <v>1390</v>
      </c>
      <c r="K1634">
        <v>73</v>
      </c>
      <c r="L1634">
        <v>182</v>
      </c>
      <c r="M1634">
        <v>2</v>
      </c>
      <c r="N1634">
        <v>49</v>
      </c>
      <c r="O1634">
        <v>17</v>
      </c>
      <c r="P1634">
        <v>13</v>
      </c>
      <c r="Q1634">
        <v>20</v>
      </c>
      <c r="R1634">
        <v>1</v>
      </c>
      <c r="S1634">
        <v>3</v>
      </c>
      <c r="T1634">
        <v>7</v>
      </c>
      <c r="U1634">
        <v>2</v>
      </c>
      <c r="V1634">
        <v>0</v>
      </c>
      <c r="W1634">
        <v>0</v>
      </c>
      <c r="X1634" t="s">
        <v>27</v>
      </c>
      <c r="Y1634">
        <v>0</v>
      </c>
    </row>
    <row r="1635" spans="2:25" x14ac:dyDescent="0.2">
      <c r="B1635">
        <v>143</v>
      </c>
      <c r="C1635">
        <v>1971</v>
      </c>
      <c r="D1635" t="s">
        <v>23</v>
      </c>
      <c r="E1635" t="s">
        <v>28</v>
      </c>
      <c r="F1635" t="s">
        <v>1872</v>
      </c>
      <c r="H1635">
        <v>0</v>
      </c>
      <c r="I1635">
        <v>0</v>
      </c>
      <c r="J1635" s="60" t="s">
        <v>771</v>
      </c>
      <c r="K1635">
        <v>73</v>
      </c>
      <c r="L1635">
        <v>466</v>
      </c>
      <c r="M1635">
        <v>0</v>
      </c>
      <c r="N1635">
        <v>224</v>
      </c>
      <c r="O1635">
        <v>119</v>
      </c>
      <c r="P1635">
        <v>49</v>
      </c>
      <c r="Q1635">
        <v>99</v>
      </c>
      <c r="R1635">
        <v>1</v>
      </c>
      <c r="S1635">
        <v>5</v>
      </c>
      <c r="T1635">
        <v>4</v>
      </c>
      <c r="U1635">
        <v>2</v>
      </c>
      <c r="V1635">
        <v>0</v>
      </c>
      <c r="W1635">
        <v>0</v>
      </c>
      <c r="X1635" t="s">
        <v>35</v>
      </c>
      <c r="Y1635">
        <v>0</v>
      </c>
    </row>
    <row r="1636" spans="2:25" x14ac:dyDescent="0.2">
      <c r="B1636">
        <v>6445</v>
      </c>
      <c r="C1636">
        <v>1968</v>
      </c>
      <c r="D1636" t="s">
        <v>23</v>
      </c>
      <c r="E1636" t="s">
        <v>36</v>
      </c>
      <c r="F1636" t="s">
        <v>1873</v>
      </c>
      <c r="H1636">
        <v>0</v>
      </c>
      <c r="I1636">
        <v>0</v>
      </c>
      <c r="J1636" s="60" t="s">
        <v>394</v>
      </c>
      <c r="K1636">
        <v>73</v>
      </c>
      <c r="L1636">
        <v>243</v>
      </c>
      <c r="M1636">
        <v>101</v>
      </c>
      <c r="N1636">
        <v>405</v>
      </c>
      <c r="O1636">
        <v>29</v>
      </c>
      <c r="P1636">
        <v>40</v>
      </c>
      <c r="Q1636">
        <v>40</v>
      </c>
      <c r="R1636">
        <v>1</v>
      </c>
      <c r="S1636">
        <v>4</v>
      </c>
      <c r="T1636">
        <v>6</v>
      </c>
      <c r="U1636">
        <v>2</v>
      </c>
      <c r="V1636">
        <v>0</v>
      </c>
      <c r="W1636">
        <v>0</v>
      </c>
      <c r="X1636" t="s">
        <v>67</v>
      </c>
      <c r="Y1636">
        <v>0</v>
      </c>
    </row>
    <row r="1637" spans="2:25" x14ac:dyDescent="0.2">
      <c r="B1637">
        <v>4278</v>
      </c>
      <c r="C1637">
        <v>1984</v>
      </c>
      <c r="D1637" t="s">
        <v>40</v>
      </c>
      <c r="E1637" t="s">
        <v>28</v>
      </c>
      <c r="F1637" t="s">
        <v>1874</v>
      </c>
      <c r="H1637">
        <v>0</v>
      </c>
      <c r="I1637">
        <v>0</v>
      </c>
      <c r="J1637" s="61">
        <v>41339</v>
      </c>
      <c r="K1637">
        <v>73</v>
      </c>
      <c r="L1637">
        <v>910</v>
      </c>
      <c r="M1637">
        <v>111</v>
      </c>
      <c r="N1637">
        <v>724</v>
      </c>
      <c r="O1637">
        <v>49</v>
      </c>
      <c r="P1637">
        <v>74</v>
      </c>
      <c r="Q1637">
        <v>55</v>
      </c>
      <c r="R1637">
        <v>1</v>
      </c>
      <c r="S1637">
        <v>10</v>
      </c>
      <c r="T1637">
        <v>6</v>
      </c>
      <c r="U1637">
        <v>3</v>
      </c>
      <c r="V1637">
        <v>1</v>
      </c>
      <c r="W1637">
        <v>0</v>
      </c>
      <c r="X1637" t="s">
        <v>50</v>
      </c>
      <c r="Y1637">
        <v>0</v>
      </c>
    </row>
    <row r="1638" spans="2:25" x14ac:dyDescent="0.2">
      <c r="B1638">
        <v>6906</v>
      </c>
      <c r="C1638">
        <v>1954</v>
      </c>
      <c r="D1638" t="s">
        <v>53</v>
      </c>
      <c r="E1638" t="s">
        <v>55</v>
      </c>
      <c r="F1638" t="s">
        <v>1875</v>
      </c>
      <c r="H1638">
        <v>0</v>
      </c>
      <c r="I1638">
        <v>0</v>
      </c>
      <c r="J1638" s="61">
        <v>41339</v>
      </c>
      <c r="K1638">
        <v>73</v>
      </c>
      <c r="L1638">
        <v>167</v>
      </c>
      <c r="M1638">
        <v>48</v>
      </c>
      <c r="N1638">
        <v>602</v>
      </c>
      <c r="O1638">
        <v>63</v>
      </c>
      <c r="P1638">
        <v>72</v>
      </c>
      <c r="Q1638">
        <v>72</v>
      </c>
      <c r="R1638">
        <v>1</v>
      </c>
      <c r="S1638">
        <v>3</v>
      </c>
      <c r="T1638">
        <v>4</v>
      </c>
      <c r="U1638">
        <v>2</v>
      </c>
      <c r="V1638">
        <v>1</v>
      </c>
      <c r="W1638">
        <v>0</v>
      </c>
      <c r="X1638" t="s">
        <v>27</v>
      </c>
      <c r="Y1638">
        <v>3</v>
      </c>
    </row>
    <row r="1639" spans="2:25" x14ac:dyDescent="0.2">
      <c r="B1639">
        <v>4637</v>
      </c>
      <c r="C1639">
        <v>1955</v>
      </c>
      <c r="D1639" t="s">
        <v>40</v>
      </c>
      <c r="E1639" t="s">
        <v>28</v>
      </c>
      <c r="F1639" t="s">
        <v>1876</v>
      </c>
      <c r="H1639">
        <v>0</v>
      </c>
      <c r="I1639">
        <v>0</v>
      </c>
      <c r="J1639" s="60" t="s">
        <v>593</v>
      </c>
      <c r="K1639">
        <v>73</v>
      </c>
      <c r="L1639">
        <v>960</v>
      </c>
      <c r="M1639">
        <v>64</v>
      </c>
      <c r="N1639">
        <v>464</v>
      </c>
      <c r="O1639">
        <v>146</v>
      </c>
      <c r="P1639">
        <v>0</v>
      </c>
      <c r="Q1639">
        <v>16</v>
      </c>
      <c r="R1639">
        <v>1</v>
      </c>
      <c r="S1639">
        <v>6</v>
      </c>
      <c r="T1639">
        <v>9</v>
      </c>
      <c r="U1639">
        <v>3</v>
      </c>
      <c r="V1639">
        <v>0</v>
      </c>
      <c r="W1639">
        <v>0</v>
      </c>
      <c r="X1639" t="s">
        <v>67</v>
      </c>
      <c r="Y1639">
        <v>1</v>
      </c>
    </row>
    <row r="1640" spans="2:25" x14ac:dyDescent="0.2">
      <c r="B1640">
        <v>8690</v>
      </c>
      <c r="C1640">
        <v>1963</v>
      </c>
      <c r="D1640" t="s">
        <v>23</v>
      </c>
      <c r="E1640" t="s">
        <v>32</v>
      </c>
      <c r="F1640" t="s">
        <v>1877</v>
      </c>
      <c r="H1640">
        <v>0</v>
      </c>
      <c r="I1640">
        <v>0</v>
      </c>
      <c r="J1640" s="60" t="s">
        <v>1878</v>
      </c>
      <c r="K1640">
        <v>73</v>
      </c>
      <c r="L1640">
        <v>399</v>
      </c>
      <c r="M1640">
        <v>28</v>
      </c>
      <c r="N1640">
        <v>756</v>
      </c>
      <c r="O1640">
        <v>36</v>
      </c>
      <c r="P1640">
        <v>40</v>
      </c>
      <c r="Q1640">
        <v>126</v>
      </c>
      <c r="R1640">
        <v>1</v>
      </c>
      <c r="S1640">
        <v>5</v>
      </c>
      <c r="T1640">
        <v>10</v>
      </c>
      <c r="U1640">
        <v>2</v>
      </c>
      <c r="V1640">
        <v>0</v>
      </c>
      <c r="W1640">
        <v>0</v>
      </c>
      <c r="X1640" t="s">
        <v>31</v>
      </c>
      <c r="Y1640">
        <v>0</v>
      </c>
    </row>
    <row r="1641" spans="2:25" x14ac:dyDescent="0.2">
      <c r="B1641">
        <v>1173</v>
      </c>
      <c r="C1641">
        <v>1948</v>
      </c>
      <c r="D1641" t="s">
        <v>53</v>
      </c>
      <c r="E1641" t="s">
        <v>36</v>
      </c>
      <c r="F1641" t="s">
        <v>1879</v>
      </c>
      <c r="H1641">
        <v>0</v>
      </c>
      <c r="I1641">
        <v>0</v>
      </c>
      <c r="J1641" s="61">
        <v>41550</v>
      </c>
      <c r="K1641">
        <v>73</v>
      </c>
      <c r="L1641">
        <v>1200</v>
      </c>
      <c r="M1641">
        <v>105</v>
      </c>
      <c r="N1641">
        <v>758</v>
      </c>
      <c r="O1641">
        <v>0</v>
      </c>
      <c r="P1641">
        <v>42</v>
      </c>
      <c r="Q1641">
        <v>147</v>
      </c>
      <c r="R1641">
        <v>1</v>
      </c>
      <c r="S1641">
        <v>4</v>
      </c>
      <c r="T1641">
        <v>6</v>
      </c>
      <c r="U1641">
        <v>2</v>
      </c>
      <c r="V1641">
        <v>1</v>
      </c>
      <c r="W1641">
        <v>0</v>
      </c>
      <c r="X1641" t="s">
        <v>27</v>
      </c>
      <c r="Y1641">
        <v>2</v>
      </c>
    </row>
    <row r="1642" spans="2:25" x14ac:dyDescent="0.2">
      <c r="B1642">
        <v>1928</v>
      </c>
      <c r="C1642">
        <v>1974</v>
      </c>
      <c r="D1642" t="s">
        <v>23</v>
      </c>
      <c r="E1642" t="s">
        <v>32</v>
      </c>
      <c r="F1642" t="s">
        <v>1880</v>
      </c>
      <c r="H1642">
        <v>1</v>
      </c>
      <c r="I1642">
        <v>0</v>
      </c>
      <c r="J1642" s="61">
        <v>41519</v>
      </c>
      <c r="K1642">
        <v>73</v>
      </c>
      <c r="L1642">
        <v>35</v>
      </c>
      <c r="M1642">
        <v>3</v>
      </c>
      <c r="N1642">
        <v>20</v>
      </c>
      <c r="O1642">
        <v>4</v>
      </c>
      <c r="P1642">
        <v>1</v>
      </c>
      <c r="Q1642">
        <v>20</v>
      </c>
      <c r="R1642">
        <v>2</v>
      </c>
      <c r="S1642">
        <v>2</v>
      </c>
      <c r="T1642">
        <v>3</v>
      </c>
      <c r="U1642">
        <v>9</v>
      </c>
      <c r="V1642">
        <v>0</v>
      </c>
      <c r="W1642">
        <v>0</v>
      </c>
      <c r="X1642" t="s">
        <v>67</v>
      </c>
      <c r="Y1642">
        <v>1</v>
      </c>
    </row>
    <row r="1643" spans="2:25" x14ac:dyDescent="0.2">
      <c r="B1643">
        <v>9029</v>
      </c>
      <c r="C1643">
        <v>1973</v>
      </c>
      <c r="D1643" t="s">
        <v>40</v>
      </c>
      <c r="E1643" t="s">
        <v>32</v>
      </c>
      <c r="F1643" t="s">
        <v>1881</v>
      </c>
      <c r="H1643">
        <v>0</v>
      </c>
      <c r="I1643">
        <v>0</v>
      </c>
      <c r="J1643" s="60" t="s">
        <v>1882</v>
      </c>
      <c r="K1643">
        <v>73</v>
      </c>
      <c r="L1643">
        <v>707</v>
      </c>
      <c r="M1643">
        <v>44</v>
      </c>
      <c r="N1643">
        <v>603</v>
      </c>
      <c r="O1643">
        <v>95</v>
      </c>
      <c r="P1643">
        <v>58</v>
      </c>
      <c r="Q1643">
        <v>29</v>
      </c>
      <c r="R1643">
        <v>1</v>
      </c>
      <c r="S1643">
        <v>2</v>
      </c>
      <c r="T1643">
        <v>12</v>
      </c>
      <c r="U1643">
        <v>1</v>
      </c>
      <c r="V1643">
        <v>0</v>
      </c>
      <c r="W1643">
        <v>0</v>
      </c>
      <c r="X1643" t="s">
        <v>27</v>
      </c>
      <c r="Y1643">
        <v>0</v>
      </c>
    </row>
    <row r="1644" spans="2:25" x14ac:dyDescent="0.2">
      <c r="B1644">
        <v>10299</v>
      </c>
      <c r="C1644">
        <v>1970</v>
      </c>
      <c r="D1644" t="s">
        <v>40</v>
      </c>
      <c r="E1644" t="s">
        <v>28</v>
      </c>
      <c r="F1644" t="s">
        <v>1883</v>
      </c>
      <c r="H1644">
        <v>0</v>
      </c>
      <c r="I1644">
        <v>0</v>
      </c>
      <c r="J1644" s="61">
        <v>41163</v>
      </c>
      <c r="K1644">
        <v>73</v>
      </c>
      <c r="L1644">
        <v>389</v>
      </c>
      <c r="M1644">
        <v>91</v>
      </c>
      <c r="N1644">
        <v>248</v>
      </c>
      <c r="O1644">
        <v>64</v>
      </c>
      <c r="P1644">
        <v>49</v>
      </c>
      <c r="Q1644">
        <v>41</v>
      </c>
      <c r="R1644">
        <v>3</v>
      </c>
      <c r="S1644">
        <v>6</v>
      </c>
      <c r="T1644">
        <v>13</v>
      </c>
      <c r="U1644">
        <v>5</v>
      </c>
      <c r="V1644">
        <v>1</v>
      </c>
      <c r="W1644">
        <v>0</v>
      </c>
      <c r="X1644" t="s">
        <v>27</v>
      </c>
      <c r="Y1644">
        <v>0</v>
      </c>
    </row>
    <row r="1645" spans="2:25" x14ac:dyDescent="0.2">
      <c r="B1645">
        <v>9246</v>
      </c>
      <c r="C1645">
        <v>1986</v>
      </c>
      <c r="D1645" t="s">
        <v>53</v>
      </c>
      <c r="E1645" t="s">
        <v>36</v>
      </c>
      <c r="F1645" t="s">
        <v>1884</v>
      </c>
      <c r="H1645">
        <v>1</v>
      </c>
      <c r="I1645">
        <v>0</v>
      </c>
      <c r="J1645" s="60" t="s">
        <v>1885</v>
      </c>
      <c r="K1645">
        <v>73</v>
      </c>
      <c r="L1645">
        <v>171</v>
      </c>
      <c r="M1645">
        <v>3</v>
      </c>
      <c r="N1645">
        <v>129</v>
      </c>
      <c r="O1645">
        <v>26</v>
      </c>
      <c r="P1645">
        <v>24</v>
      </c>
      <c r="Q1645">
        <v>62</v>
      </c>
      <c r="R1645">
        <v>4</v>
      </c>
      <c r="S1645">
        <v>6</v>
      </c>
      <c r="T1645">
        <v>6</v>
      </c>
      <c r="U1645">
        <v>7</v>
      </c>
      <c r="V1645">
        <v>0</v>
      </c>
      <c r="W1645">
        <v>0</v>
      </c>
      <c r="X1645" t="s">
        <v>50</v>
      </c>
      <c r="Y1645">
        <v>0</v>
      </c>
    </row>
    <row r="1646" spans="2:25" x14ac:dyDescent="0.2">
      <c r="B1646">
        <v>4943</v>
      </c>
      <c r="C1646">
        <v>1954</v>
      </c>
      <c r="D1646" t="s">
        <v>23</v>
      </c>
      <c r="E1646" t="s">
        <v>32</v>
      </c>
      <c r="F1646" t="s">
        <v>1886</v>
      </c>
      <c r="H1646">
        <v>0</v>
      </c>
      <c r="I1646">
        <v>0</v>
      </c>
      <c r="J1646" s="60" t="s">
        <v>1887</v>
      </c>
      <c r="K1646">
        <v>73</v>
      </c>
      <c r="L1646">
        <v>1379</v>
      </c>
      <c r="M1646">
        <v>33</v>
      </c>
      <c r="N1646">
        <v>216</v>
      </c>
      <c r="O1646">
        <v>0</v>
      </c>
      <c r="P1646">
        <v>33</v>
      </c>
      <c r="Q1646">
        <v>66</v>
      </c>
      <c r="R1646">
        <v>1</v>
      </c>
      <c r="S1646">
        <v>2</v>
      </c>
      <c r="T1646">
        <v>9</v>
      </c>
      <c r="U1646">
        <v>6</v>
      </c>
      <c r="V1646">
        <v>0</v>
      </c>
      <c r="W1646">
        <v>0</v>
      </c>
      <c r="X1646" t="s">
        <v>27</v>
      </c>
      <c r="Y1646">
        <v>2</v>
      </c>
    </row>
    <row r="1647" spans="2:25" x14ac:dyDescent="0.2">
      <c r="B1647">
        <v>4122</v>
      </c>
      <c r="C1647">
        <v>1976</v>
      </c>
      <c r="D1647" t="s">
        <v>23</v>
      </c>
      <c r="E1647" t="s">
        <v>32</v>
      </c>
      <c r="F1647" t="s">
        <v>1888</v>
      </c>
      <c r="H1647">
        <v>0</v>
      </c>
      <c r="I1647">
        <v>0</v>
      </c>
      <c r="J1647" s="60" t="s">
        <v>1621</v>
      </c>
      <c r="K1647">
        <v>73</v>
      </c>
      <c r="L1647">
        <v>504</v>
      </c>
      <c r="M1647">
        <v>23</v>
      </c>
      <c r="N1647">
        <v>117</v>
      </c>
      <c r="O1647">
        <v>179</v>
      </c>
      <c r="P1647">
        <v>28</v>
      </c>
      <c r="Q1647">
        <v>44</v>
      </c>
      <c r="R1647">
        <v>1</v>
      </c>
      <c r="S1647">
        <v>6</v>
      </c>
      <c r="T1647">
        <v>4</v>
      </c>
      <c r="U1647">
        <v>4</v>
      </c>
      <c r="V1647">
        <v>1</v>
      </c>
      <c r="W1647">
        <v>0</v>
      </c>
      <c r="X1647" t="s">
        <v>27</v>
      </c>
      <c r="Y1647">
        <v>1</v>
      </c>
    </row>
    <row r="1648" spans="2:25" x14ac:dyDescent="0.2">
      <c r="B1648">
        <v>2853</v>
      </c>
      <c r="C1648">
        <v>1981</v>
      </c>
      <c r="D1648" t="s">
        <v>23</v>
      </c>
      <c r="E1648" t="s">
        <v>28</v>
      </c>
      <c r="F1648" t="s">
        <v>1889</v>
      </c>
      <c r="H1648">
        <v>1</v>
      </c>
      <c r="I1648">
        <v>0</v>
      </c>
      <c r="J1648" s="61">
        <v>41946</v>
      </c>
      <c r="K1648">
        <v>74</v>
      </c>
      <c r="L1648">
        <v>60</v>
      </c>
      <c r="M1648">
        <v>51</v>
      </c>
      <c r="N1648">
        <v>87</v>
      </c>
      <c r="O1648">
        <v>6</v>
      </c>
      <c r="P1648">
        <v>20</v>
      </c>
      <c r="Q1648">
        <v>51</v>
      </c>
      <c r="R1648">
        <v>2</v>
      </c>
      <c r="S1648">
        <v>4</v>
      </c>
      <c r="T1648">
        <v>4</v>
      </c>
      <c r="U1648">
        <v>5</v>
      </c>
      <c r="V1648">
        <v>0</v>
      </c>
      <c r="W1648">
        <v>0</v>
      </c>
      <c r="X1648" t="s">
        <v>31</v>
      </c>
      <c r="Y1648">
        <v>0</v>
      </c>
    </row>
    <row r="1649" spans="2:25" x14ac:dyDescent="0.2">
      <c r="B1649">
        <v>902</v>
      </c>
      <c r="C1649">
        <v>1981</v>
      </c>
      <c r="D1649" t="s">
        <v>23</v>
      </c>
      <c r="E1649" t="s">
        <v>36</v>
      </c>
      <c r="F1649" t="s">
        <v>1890</v>
      </c>
      <c r="H1649">
        <v>1</v>
      </c>
      <c r="I1649">
        <v>0</v>
      </c>
      <c r="J1649" s="61">
        <v>41732</v>
      </c>
      <c r="K1649">
        <v>74</v>
      </c>
      <c r="L1649">
        <v>224</v>
      </c>
      <c r="M1649">
        <v>12</v>
      </c>
      <c r="N1649">
        <v>48</v>
      </c>
      <c r="O1649">
        <v>4</v>
      </c>
      <c r="P1649">
        <v>12</v>
      </c>
      <c r="Q1649">
        <v>12</v>
      </c>
      <c r="R1649">
        <v>1</v>
      </c>
      <c r="S1649">
        <v>6</v>
      </c>
      <c r="T1649">
        <v>4</v>
      </c>
      <c r="U1649">
        <v>6</v>
      </c>
      <c r="V1649">
        <v>0</v>
      </c>
      <c r="W1649">
        <v>0</v>
      </c>
      <c r="X1649" t="s">
        <v>31</v>
      </c>
      <c r="Y1649">
        <v>0</v>
      </c>
    </row>
    <row r="1650" spans="2:25" x14ac:dyDescent="0.2">
      <c r="B1650">
        <v>1672</v>
      </c>
      <c r="C1650">
        <v>1975</v>
      </c>
      <c r="D1650" t="s">
        <v>40</v>
      </c>
      <c r="E1650" t="s">
        <v>36</v>
      </c>
      <c r="F1650" t="s">
        <v>1891</v>
      </c>
      <c r="H1650">
        <v>0</v>
      </c>
      <c r="I1650">
        <v>1</v>
      </c>
      <c r="J1650" s="61">
        <v>41642</v>
      </c>
      <c r="K1650">
        <v>74</v>
      </c>
      <c r="L1650">
        <v>204</v>
      </c>
      <c r="M1650">
        <v>7</v>
      </c>
      <c r="N1650">
        <v>149</v>
      </c>
      <c r="O1650">
        <v>20</v>
      </c>
      <c r="P1650">
        <v>15</v>
      </c>
      <c r="Q1650">
        <v>66</v>
      </c>
      <c r="R1650">
        <v>1</v>
      </c>
      <c r="S1650">
        <v>5</v>
      </c>
      <c r="T1650">
        <v>8</v>
      </c>
      <c r="U1650">
        <v>2</v>
      </c>
      <c r="V1650">
        <v>0</v>
      </c>
      <c r="W1650">
        <v>0</v>
      </c>
      <c r="X1650" t="s">
        <v>67</v>
      </c>
      <c r="Y1650">
        <v>0</v>
      </c>
    </row>
    <row r="1651" spans="2:25" x14ac:dyDescent="0.2">
      <c r="B1651">
        <v>7254</v>
      </c>
      <c r="C1651">
        <v>1970</v>
      </c>
      <c r="D1651" t="s">
        <v>23</v>
      </c>
      <c r="E1651" t="s">
        <v>36</v>
      </c>
      <c r="F1651" t="s">
        <v>1892</v>
      </c>
      <c r="H1651">
        <v>1</v>
      </c>
      <c r="I1651">
        <v>0</v>
      </c>
      <c r="J1651" s="60" t="s">
        <v>52</v>
      </c>
      <c r="K1651">
        <v>74</v>
      </c>
      <c r="L1651">
        <v>39</v>
      </c>
      <c r="M1651">
        <v>0</v>
      </c>
      <c r="N1651">
        <v>56</v>
      </c>
      <c r="O1651">
        <v>20</v>
      </c>
      <c r="P1651">
        <v>8</v>
      </c>
      <c r="Q1651">
        <v>14</v>
      </c>
      <c r="R1651">
        <v>3</v>
      </c>
      <c r="S1651">
        <v>3</v>
      </c>
      <c r="T1651">
        <v>3</v>
      </c>
      <c r="U1651">
        <v>7</v>
      </c>
      <c r="V1651">
        <v>0</v>
      </c>
      <c r="W1651">
        <v>0</v>
      </c>
      <c r="X1651" t="s">
        <v>67</v>
      </c>
      <c r="Y1651">
        <v>0</v>
      </c>
    </row>
    <row r="1652" spans="2:25" x14ac:dyDescent="0.2">
      <c r="B1652">
        <v>8775</v>
      </c>
      <c r="C1652">
        <v>1970</v>
      </c>
      <c r="D1652" t="s">
        <v>23</v>
      </c>
      <c r="E1652" t="s">
        <v>36</v>
      </c>
      <c r="F1652" t="s">
        <v>1892</v>
      </c>
      <c r="H1652">
        <v>1</v>
      </c>
      <c r="I1652">
        <v>0</v>
      </c>
      <c r="J1652" s="60" t="s">
        <v>52</v>
      </c>
      <c r="K1652">
        <v>74</v>
      </c>
      <c r="L1652">
        <v>39</v>
      </c>
      <c r="M1652">
        <v>0</v>
      </c>
      <c r="N1652">
        <v>56</v>
      </c>
      <c r="O1652">
        <v>20</v>
      </c>
      <c r="P1652">
        <v>8</v>
      </c>
      <c r="Q1652">
        <v>14</v>
      </c>
      <c r="R1652">
        <v>3</v>
      </c>
      <c r="S1652">
        <v>3</v>
      </c>
      <c r="T1652">
        <v>3</v>
      </c>
      <c r="U1652">
        <v>7</v>
      </c>
      <c r="V1652">
        <v>0</v>
      </c>
      <c r="W1652">
        <v>0</v>
      </c>
      <c r="X1652" t="s">
        <v>38</v>
      </c>
      <c r="Y1652">
        <v>0</v>
      </c>
    </row>
    <row r="1653" spans="2:25" x14ac:dyDescent="0.2">
      <c r="B1653">
        <v>9543</v>
      </c>
      <c r="C1653">
        <v>1986</v>
      </c>
      <c r="D1653" t="s">
        <v>23</v>
      </c>
      <c r="E1653" t="s">
        <v>32</v>
      </c>
      <c r="F1653" t="s">
        <v>1893</v>
      </c>
      <c r="H1653">
        <v>1</v>
      </c>
      <c r="I1653">
        <v>0</v>
      </c>
      <c r="J1653" s="60" t="s">
        <v>207</v>
      </c>
      <c r="K1653">
        <v>74</v>
      </c>
      <c r="L1653">
        <v>3</v>
      </c>
      <c r="M1653">
        <v>6</v>
      </c>
      <c r="N1653">
        <v>5</v>
      </c>
      <c r="O1653">
        <v>0</v>
      </c>
      <c r="P1653">
        <v>2</v>
      </c>
      <c r="Q1653">
        <v>6</v>
      </c>
      <c r="R1653">
        <v>1</v>
      </c>
      <c r="S1653">
        <v>0</v>
      </c>
      <c r="T1653">
        <v>3</v>
      </c>
      <c r="U1653">
        <v>7</v>
      </c>
      <c r="V1653">
        <v>0</v>
      </c>
      <c r="W1653">
        <v>0</v>
      </c>
      <c r="X1653" t="s">
        <v>27</v>
      </c>
      <c r="Y1653">
        <v>0</v>
      </c>
    </row>
    <row r="1654" spans="2:25" x14ac:dyDescent="0.2">
      <c r="B1654">
        <v>7093</v>
      </c>
      <c r="C1654">
        <v>1986</v>
      </c>
      <c r="D1654" t="s">
        <v>23</v>
      </c>
      <c r="E1654" t="s">
        <v>32</v>
      </c>
      <c r="F1654" t="s">
        <v>1893</v>
      </c>
      <c r="H1654">
        <v>1</v>
      </c>
      <c r="I1654">
        <v>0</v>
      </c>
      <c r="J1654" s="60" t="s">
        <v>207</v>
      </c>
      <c r="K1654">
        <v>74</v>
      </c>
      <c r="L1654">
        <v>3</v>
      </c>
      <c r="M1654">
        <v>6</v>
      </c>
      <c r="N1654">
        <v>5</v>
      </c>
      <c r="O1654">
        <v>0</v>
      </c>
      <c r="P1654">
        <v>2</v>
      </c>
      <c r="Q1654">
        <v>6</v>
      </c>
      <c r="R1654">
        <v>1</v>
      </c>
      <c r="S1654">
        <v>0</v>
      </c>
      <c r="T1654">
        <v>3</v>
      </c>
      <c r="U1654">
        <v>7</v>
      </c>
      <c r="V1654">
        <v>0</v>
      </c>
      <c r="W1654">
        <v>0</v>
      </c>
      <c r="X1654" t="s">
        <v>27</v>
      </c>
      <c r="Y1654">
        <v>0</v>
      </c>
    </row>
    <row r="1655" spans="2:25" x14ac:dyDescent="0.2">
      <c r="B1655">
        <v>2894</v>
      </c>
      <c r="C1655">
        <v>1986</v>
      </c>
      <c r="D1655" t="s">
        <v>23</v>
      </c>
      <c r="E1655" t="s">
        <v>28</v>
      </c>
      <c r="F1655" t="s">
        <v>1894</v>
      </c>
      <c r="H1655">
        <v>0</v>
      </c>
      <c r="I1655">
        <v>0</v>
      </c>
      <c r="J1655" s="60" t="s">
        <v>90</v>
      </c>
      <c r="K1655">
        <v>74</v>
      </c>
      <c r="L1655">
        <v>1067</v>
      </c>
      <c r="M1655">
        <v>138</v>
      </c>
      <c r="N1655">
        <v>750</v>
      </c>
      <c r="O1655">
        <v>0</v>
      </c>
      <c r="P1655">
        <v>19</v>
      </c>
      <c r="Q1655">
        <v>39</v>
      </c>
      <c r="R1655">
        <v>1</v>
      </c>
      <c r="S1655">
        <v>7</v>
      </c>
      <c r="T1655">
        <v>8</v>
      </c>
      <c r="U1655">
        <v>4</v>
      </c>
      <c r="V1655">
        <v>1</v>
      </c>
      <c r="W1655">
        <v>0</v>
      </c>
      <c r="X1655" t="s">
        <v>27</v>
      </c>
      <c r="Y1655">
        <v>3</v>
      </c>
    </row>
    <row r="1656" spans="2:25" x14ac:dyDescent="0.2">
      <c r="B1656">
        <v>5956</v>
      </c>
      <c r="C1656">
        <v>1949</v>
      </c>
      <c r="D1656" t="s">
        <v>40</v>
      </c>
      <c r="E1656" t="s">
        <v>24</v>
      </c>
      <c r="F1656" t="s">
        <v>1895</v>
      </c>
      <c r="H1656">
        <v>1</v>
      </c>
      <c r="I1656">
        <v>2</v>
      </c>
      <c r="J1656" s="60" t="s">
        <v>58</v>
      </c>
      <c r="K1656">
        <v>74</v>
      </c>
      <c r="L1656">
        <v>144</v>
      </c>
      <c r="M1656">
        <v>2</v>
      </c>
      <c r="N1656">
        <v>99</v>
      </c>
      <c r="O1656">
        <v>7</v>
      </c>
      <c r="P1656">
        <v>2</v>
      </c>
      <c r="Q1656">
        <v>30</v>
      </c>
      <c r="R1656">
        <v>5</v>
      </c>
      <c r="S1656">
        <v>6</v>
      </c>
      <c r="T1656">
        <v>4</v>
      </c>
      <c r="U1656">
        <v>8</v>
      </c>
      <c r="V1656">
        <v>0</v>
      </c>
      <c r="W1656">
        <v>0</v>
      </c>
      <c r="X1656" t="s">
        <v>38</v>
      </c>
      <c r="Y1656">
        <v>0</v>
      </c>
    </row>
    <row r="1657" spans="2:25" x14ac:dyDescent="0.2">
      <c r="B1657">
        <v>1921</v>
      </c>
      <c r="C1657">
        <v>1968</v>
      </c>
      <c r="D1657" t="s">
        <v>40</v>
      </c>
      <c r="E1657" t="s">
        <v>32</v>
      </c>
      <c r="F1657" t="s">
        <v>1896</v>
      </c>
      <c r="H1657">
        <v>2</v>
      </c>
      <c r="I1657">
        <v>1</v>
      </c>
      <c r="J1657" s="61">
        <v>41343</v>
      </c>
      <c r="K1657">
        <v>74</v>
      </c>
      <c r="L1657">
        <v>46</v>
      </c>
      <c r="M1657">
        <v>1</v>
      </c>
      <c r="N1657">
        <v>12</v>
      </c>
      <c r="O1657">
        <v>3</v>
      </c>
      <c r="P1657">
        <v>0</v>
      </c>
      <c r="Q1657">
        <v>9</v>
      </c>
      <c r="R1657">
        <v>2</v>
      </c>
      <c r="S1657">
        <v>2</v>
      </c>
      <c r="T1657">
        <v>3</v>
      </c>
      <c r="U1657">
        <v>4</v>
      </c>
      <c r="V1657">
        <v>0</v>
      </c>
      <c r="W1657">
        <v>0</v>
      </c>
      <c r="X1657" t="s">
        <v>27</v>
      </c>
      <c r="Y1657">
        <v>0</v>
      </c>
    </row>
    <row r="1658" spans="2:25" x14ac:dyDescent="0.2">
      <c r="B1658">
        <v>5057</v>
      </c>
      <c r="C1658">
        <v>1962</v>
      </c>
      <c r="D1658" t="s">
        <v>53</v>
      </c>
      <c r="E1658" t="s">
        <v>32</v>
      </c>
      <c r="F1658" t="s">
        <v>1897</v>
      </c>
      <c r="H1658">
        <v>0</v>
      </c>
      <c r="I1658">
        <v>1</v>
      </c>
      <c r="J1658" s="60" t="s">
        <v>1898</v>
      </c>
      <c r="K1658">
        <v>74</v>
      </c>
      <c r="L1658">
        <v>264</v>
      </c>
      <c r="M1658">
        <v>47</v>
      </c>
      <c r="N1658">
        <v>188</v>
      </c>
      <c r="O1658">
        <v>54</v>
      </c>
      <c r="P1658">
        <v>47</v>
      </c>
      <c r="Q1658">
        <v>11</v>
      </c>
      <c r="R1658">
        <v>2</v>
      </c>
      <c r="S1658">
        <v>4</v>
      </c>
      <c r="T1658">
        <v>10</v>
      </c>
      <c r="U1658">
        <v>2</v>
      </c>
      <c r="V1658">
        <v>0</v>
      </c>
      <c r="W1658">
        <v>0</v>
      </c>
      <c r="X1658" t="s">
        <v>27</v>
      </c>
      <c r="Y1658">
        <v>0</v>
      </c>
    </row>
    <row r="1659" spans="2:25" x14ac:dyDescent="0.2">
      <c r="B1659">
        <v>10260</v>
      </c>
      <c r="C1659">
        <v>1966</v>
      </c>
      <c r="D1659" t="s">
        <v>53</v>
      </c>
      <c r="E1659" t="s">
        <v>36</v>
      </c>
      <c r="F1659" t="s">
        <v>1899</v>
      </c>
      <c r="H1659">
        <v>0</v>
      </c>
      <c r="I1659">
        <v>1</v>
      </c>
      <c r="J1659" s="60" t="s">
        <v>540</v>
      </c>
      <c r="K1659">
        <v>74</v>
      </c>
      <c r="L1659">
        <v>202</v>
      </c>
      <c r="M1659">
        <v>5</v>
      </c>
      <c r="N1659">
        <v>74</v>
      </c>
      <c r="O1659">
        <v>11</v>
      </c>
      <c r="P1659">
        <v>5</v>
      </c>
      <c r="Q1659">
        <v>14</v>
      </c>
      <c r="R1659">
        <v>3</v>
      </c>
      <c r="S1659">
        <v>6</v>
      </c>
      <c r="T1659">
        <v>5</v>
      </c>
      <c r="U1659">
        <v>7</v>
      </c>
      <c r="V1659">
        <v>0</v>
      </c>
      <c r="W1659">
        <v>0</v>
      </c>
      <c r="X1659" t="s">
        <v>27</v>
      </c>
      <c r="Y1659">
        <v>0</v>
      </c>
    </row>
    <row r="1660" spans="2:25" x14ac:dyDescent="0.2">
      <c r="B1660">
        <v>2262</v>
      </c>
      <c r="C1660">
        <v>1966</v>
      </c>
      <c r="D1660" t="s">
        <v>53</v>
      </c>
      <c r="E1660" t="s">
        <v>36</v>
      </c>
      <c r="F1660" t="s">
        <v>1899</v>
      </c>
      <c r="H1660">
        <v>0</v>
      </c>
      <c r="I1660">
        <v>1</v>
      </c>
      <c r="J1660" s="60" t="s">
        <v>540</v>
      </c>
      <c r="K1660">
        <v>74</v>
      </c>
      <c r="L1660">
        <v>202</v>
      </c>
      <c r="M1660">
        <v>5</v>
      </c>
      <c r="N1660">
        <v>74</v>
      </c>
      <c r="O1660">
        <v>11</v>
      </c>
      <c r="P1660">
        <v>5</v>
      </c>
      <c r="Q1660">
        <v>14</v>
      </c>
      <c r="R1660">
        <v>3</v>
      </c>
      <c r="S1660">
        <v>6</v>
      </c>
      <c r="T1660">
        <v>5</v>
      </c>
      <c r="U1660">
        <v>7</v>
      </c>
      <c r="V1660">
        <v>0</v>
      </c>
      <c r="W1660">
        <v>0</v>
      </c>
      <c r="X1660" t="s">
        <v>67</v>
      </c>
      <c r="Y1660">
        <v>0</v>
      </c>
    </row>
    <row r="1661" spans="2:25" x14ac:dyDescent="0.2">
      <c r="B1661">
        <v>7930</v>
      </c>
      <c r="C1661">
        <v>1970</v>
      </c>
      <c r="D1661" t="s">
        <v>53</v>
      </c>
      <c r="E1661" t="s">
        <v>28</v>
      </c>
      <c r="F1661" t="s">
        <v>1900</v>
      </c>
      <c r="H1661">
        <v>0</v>
      </c>
      <c r="I1661">
        <v>0</v>
      </c>
      <c r="J1661" s="60" t="s">
        <v>747</v>
      </c>
      <c r="K1661">
        <v>74</v>
      </c>
      <c r="L1661">
        <v>101</v>
      </c>
      <c r="M1661">
        <v>13</v>
      </c>
      <c r="N1661">
        <v>76</v>
      </c>
      <c r="O1661">
        <v>20</v>
      </c>
      <c r="P1661">
        <v>18</v>
      </c>
      <c r="Q1661">
        <v>40</v>
      </c>
      <c r="R1661">
        <v>2</v>
      </c>
      <c r="S1661">
        <v>3</v>
      </c>
      <c r="T1661">
        <v>6</v>
      </c>
      <c r="U1661">
        <v>6</v>
      </c>
      <c r="V1661">
        <v>0</v>
      </c>
      <c r="W1661">
        <v>0</v>
      </c>
      <c r="X1661" t="s">
        <v>27</v>
      </c>
      <c r="Y1661">
        <v>0</v>
      </c>
    </row>
    <row r="1662" spans="2:25" x14ac:dyDescent="0.2">
      <c r="B1662">
        <v>1461</v>
      </c>
      <c r="C1662">
        <v>1966</v>
      </c>
      <c r="D1662" t="s">
        <v>40</v>
      </c>
      <c r="E1662" t="s">
        <v>24</v>
      </c>
      <c r="F1662" t="s">
        <v>1901</v>
      </c>
      <c r="H1662">
        <v>1</v>
      </c>
      <c r="I1662">
        <v>1</v>
      </c>
      <c r="J1662" s="60" t="s">
        <v>1902</v>
      </c>
      <c r="K1662">
        <v>74</v>
      </c>
      <c r="L1662">
        <v>17</v>
      </c>
      <c r="M1662">
        <v>1</v>
      </c>
      <c r="N1662">
        <v>12</v>
      </c>
      <c r="O1662">
        <v>3</v>
      </c>
      <c r="P1662">
        <v>1</v>
      </c>
      <c r="Q1662">
        <v>4</v>
      </c>
      <c r="R1662">
        <v>2</v>
      </c>
      <c r="S1662">
        <v>2</v>
      </c>
      <c r="T1662">
        <v>3</v>
      </c>
      <c r="U1662">
        <v>7</v>
      </c>
      <c r="V1662">
        <v>0</v>
      </c>
      <c r="W1662">
        <v>0</v>
      </c>
      <c r="X1662" t="s">
        <v>31</v>
      </c>
      <c r="Y1662">
        <v>0</v>
      </c>
    </row>
    <row r="1663" spans="2:25" x14ac:dyDescent="0.2">
      <c r="B1663">
        <v>7514</v>
      </c>
      <c r="C1663">
        <v>1957</v>
      </c>
      <c r="D1663" t="s">
        <v>43</v>
      </c>
      <c r="E1663" t="s">
        <v>36</v>
      </c>
      <c r="F1663" t="s">
        <v>1903</v>
      </c>
      <c r="H1663">
        <v>1</v>
      </c>
      <c r="I1663">
        <v>1</v>
      </c>
      <c r="J1663" s="61">
        <v>41340</v>
      </c>
      <c r="K1663">
        <v>74</v>
      </c>
      <c r="L1663">
        <v>84</v>
      </c>
      <c r="M1663">
        <v>10</v>
      </c>
      <c r="N1663">
        <v>34</v>
      </c>
      <c r="O1663">
        <v>11</v>
      </c>
      <c r="P1663">
        <v>10</v>
      </c>
      <c r="Q1663">
        <v>28</v>
      </c>
      <c r="R1663">
        <v>4</v>
      </c>
      <c r="S1663">
        <v>3</v>
      </c>
      <c r="T1663">
        <v>4</v>
      </c>
      <c r="U1663">
        <v>6</v>
      </c>
      <c r="V1663">
        <v>0</v>
      </c>
      <c r="W1663">
        <v>0</v>
      </c>
      <c r="X1663" t="s">
        <v>38</v>
      </c>
      <c r="Y1663">
        <v>0</v>
      </c>
    </row>
    <row r="1664" spans="2:25" x14ac:dyDescent="0.2">
      <c r="B1664">
        <v>6461</v>
      </c>
      <c r="C1664">
        <v>1970</v>
      </c>
      <c r="D1664" t="s">
        <v>53</v>
      </c>
      <c r="E1664" t="s">
        <v>28</v>
      </c>
      <c r="F1664" t="s">
        <v>1904</v>
      </c>
      <c r="H1664">
        <v>0</v>
      </c>
      <c r="I1664">
        <v>1</v>
      </c>
      <c r="J1664" s="60" t="s">
        <v>1905</v>
      </c>
      <c r="K1664">
        <v>74</v>
      </c>
      <c r="L1664">
        <v>581</v>
      </c>
      <c r="M1664">
        <v>49</v>
      </c>
      <c r="N1664">
        <v>157</v>
      </c>
      <c r="O1664">
        <v>43</v>
      </c>
      <c r="P1664">
        <v>8</v>
      </c>
      <c r="Q1664">
        <v>108</v>
      </c>
      <c r="R1664">
        <v>1</v>
      </c>
      <c r="S1664">
        <v>5</v>
      </c>
      <c r="T1664">
        <v>11</v>
      </c>
      <c r="U1664">
        <v>2</v>
      </c>
      <c r="V1664">
        <v>0</v>
      </c>
      <c r="W1664">
        <v>0</v>
      </c>
      <c r="X1664" t="s">
        <v>27</v>
      </c>
      <c r="Y1664">
        <v>1</v>
      </c>
    </row>
    <row r="1665" spans="2:25" x14ac:dyDescent="0.2">
      <c r="B1665">
        <v>257</v>
      </c>
      <c r="C1665">
        <v>1960</v>
      </c>
      <c r="D1665" t="s">
        <v>40</v>
      </c>
      <c r="E1665" t="s">
        <v>32</v>
      </c>
      <c r="F1665" t="s">
        <v>1906</v>
      </c>
      <c r="H1665">
        <v>0</v>
      </c>
      <c r="I1665">
        <v>1</v>
      </c>
      <c r="J1665" s="60" t="s">
        <v>1907</v>
      </c>
      <c r="K1665">
        <v>74</v>
      </c>
      <c r="L1665">
        <v>952</v>
      </c>
      <c r="M1665">
        <v>12</v>
      </c>
      <c r="N1665">
        <v>180</v>
      </c>
      <c r="O1665">
        <v>47</v>
      </c>
      <c r="P1665">
        <v>12</v>
      </c>
      <c r="Q1665">
        <v>12</v>
      </c>
      <c r="R1665">
        <v>2</v>
      </c>
      <c r="S1665">
        <v>5</v>
      </c>
      <c r="T1665">
        <v>9</v>
      </c>
      <c r="U1665">
        <v>3</v>
      </c>
      <c r="V1665">
        <v>0</v>
      </c>
      <c r="W1665">
        <v>0</v>
      </c>
      <c r="X1665" t="s">
        <v>27</v>
      </c>
      <c r="Y1665">
        <v>0</v>
      </c>
    </row>
    <row r="1666" spans="2:25" x14ac:dyDescent="0.2">
      <c r="B1666">
        <v>9460</v>
      </c>
      <c r="C1666">
        <v>1964</v>
      </c>
      <c r="D1666" t="s">
        <v>23</v>
      </c>
      <c r="E1666" t="s">
        <v>32</v>
      </c>
      <c r="F1666" t="s">
        <v>1908</v>
      </c>
      <c r="H1666">
        <v>0</v>
      </c>
      <c r="I1666">
        <v>0</v>
      </c>
      <c r="J1666" s="60" t="s">
        <v>438</v>
      </c>
      <c r="K1666">
        <v>74</v>
      </c>
      <c r="L1666">
        <v>30</v>
      </c>
      <c r="M1666">
        <v>3</v>
      </c>
      <c r="N1666">
        <v>47</v>
      </c>
      <c r="O1666">
        <v>19</v>
      </c>
      <c r="P1666">
        <v>21</v>
      </c>
      <c r="Q1666">
        <v>42</v>
      </c>
      <c r="R1666">
        <v>1</v>
      </c>
      <c r="S1666">
        <v>3</v>
      </c>
      <c r="T1666">
        <v>2</v>
      </c>
      <c r="U1666">
        <v>8</v>
      </c>
      <c r="V1666">
        <v>0</v>
      </c>
      <c r="W1666">
        <v>0</v>
      </c>
      <c r="X1666" t="s">
        <v>27</v>
      </c>
      <c r="Y1666">
        <v>0</v>
      </c>
    </row>
    <row r="1667" spans="2:25" x14ac:dyDescent="0.2">
      <c r="B1667">
        <v>3855</v>
      </c>
      <c r="C1667">
        <v>1964</v>
      </c>
      <c r="D1667" t="s">
        <v>23</v>
      </c>
      <c r="E1667" t="s">
        <v>32</v>
      </c>
      <c r="F1667" t="s">
        <v>1908</v>
      </c>
      <c r="H1667">
        <v>0</v>
      </c>
      <c r="I1667">
        <v>0</v>
      </c>
      <c r="J1667" s="60" t="s">
        <v>438</v>
      </c>
      <c r="K1667">
        <v>74</v>
      </c>
      <c r="L1667">
        <v>30</v>
      </c>
      <c r="M1667">
        <v>3</v>
      </c>
      <c r="N1667">
        <v>47</v>
      </c>
      <c r="O1667">
        <v>19</v>
      </c>
      <c r="P1667">
        <v>21</v>
      </c>
      <c r="Q1667">
        <v>42</v>
      </c>
      <c r="R1667">
        <v>1</v>
      </c>
      <c r="S1667">
        <v>3</v>
      </c>
      <c r="T1667">
        <v>2</v>
      </c>
      <c r="U1667">
        <v>8</v>
      </c>
      <c r="V1667">
        <v>0</v>
      </c>
      <c r="W1667">
        <v>0</v>
      </c>
      <c r="X1667" t="s">
        <v>31</v>
      </c>
      <c r="Y1667">
        <v>0</v>
      </c>
    </row>
    <row r="1668" spans="2:25" x14ac:dyDescent="0.2">
      <c r="B1668">
        <v>367</v>
      </c>
      <c r="C1668">
        <v>1979</v>
      </c>
      <c r="D1668" t="s">
        <v>43</v>
      </c>
      <c r="E1668" t="s">
        <v>32</v>
      </c>
      <c r="F1668" t="s">
        <v>1909</v>
      </c>
      <c r="H1668">
        <v>1</v>
      </c>
      <c r="I1668">
        <v>0</v>
      </c>
      <c r="J1668" s="60" t="s">
        <v>312</v>
      </c>
      <c r="K1668">
        <v>74</v>
      </c>
      <c r="L1668">
        <v>47</v>
      </c>
      <c r="M1668">
        <v>90</v>
      </c>
      <c r="N1668">
        <v>94</v>
      </c>
      <c r="O1668">
        <v>123</v>
      </c>
      <c r="P1668">
        <v>103</v>
      </c>
      <c r="Q1668">
        <v>120</v>
      </c>
      <c r="R1668">
        <v>5</v>
      </c>
      <c r="S1668">
        <v>9</v>
      </c>
      <c r="T1668">
        <v>5</v>
      </c>
      <c r="U1668">
        <v>9</v>
      </c>
      <c r="V1668">
        <v>0</v>
      </c>
      <c r="W1668">
        <v>0</v>
      </c>
      <c r="X1668" t="s">
        <v>31</v>
      </c>
      <c r="Y1668">
        <v>0</v>
      </c>
    </row>
    <row r="1669" spans="2:25" x14ac:dyDescent="0.2">
      <c r="B1669">
        <v>9265</v>
      </c>
      <c r="C1669">
        <v>1954</v>
      </c>
      <c r="D1669" t="s">
        <v>23</v>
      </c>
      <c r="E1669" t="s">
        <v>32</v>
      </c>
      <c r="F1669" t="s">
        <v>1910</v>
      </c>
      <c r="H1669">
        <v>0</v>
      </c>
      <c r="I1669">
        <v>1</v>
      </c>
      <c r="J1669" s="61">
        <v>41518</v>
      </c>
      <c r="K1669">
        <v>74</v>
      </c>
      <c r="L1669">
        <v>925</v>
      </c>
      <c r="M1669">
        <v>64</v>
      </c>
      <c r="N1669">
        <v>179</v>
      </c>
      <c r="O1669">
        <v>133</v>
      </c>
      <c r="P1669">
        <v>12</v>
      </c>
      <c r="Q1669">
        <v>77</v>
      </c>
      <c r="R1669">
        <v>2</v>
      </c>
      <c r="S1669">
        <v>9</v>
      </c>
      <c r="T1669">
        <v>6</v>
      </c>
      <c r="U1669">
        <v>5</v>
      </c>
      <c r="V1669">
        <v>0</v>
      </c>
      <c r="W1669">
        <v>0</v>
      </c>
      <c r="X1669" t="s">
        <v>67</v>
      </c>
      <c r="Y1669">
        <v>0</v>
      </c>
    </row>
    <row r="1670" spans="2:25" x14ac:dyDescent="0.2">
      <c r="B1670">
        <v>1990</v>
      </c>
      <c r="C1670">
        <v>1975</v>
      </c>
      <c r="D1670" t="s">
        <v>40</v>
      </c>
      <c r="E1670" t="s">
        <v>28</v>
      </c>
      <c r="F1670" t="s">
        <v>1911</v>
      </c>
      <c r="H1670">
        <v>0</v>
      </c>
      <c r="I1670">
        <v>0</v>
      </c>
      <c r="J1670" s="61">
        <v>41040</v>
      </c>
      <c r="K1670">
        <v>74</v>
      </c>
      <c r="L1670">
        <v>965</v>
      </c>
      <c r="M1670">
        <v>34</v>
      </c>
      <c r="N1670">
        <v>586</v>
      </c>
      <c r="O1670">
        <v>89</v>
      </c>
      <c r="P1670">
        <v>86</v>
      </c>
      <c r="Q1670">
        <v>37</v>
      </c>
      <c r="R1670">
        <v>1</v>
      </c>
      <c r="S1670">
        <v>3</v>
      </c>
      <c r="T1670">
        <v>8</v>
      </c>
      <c r="U1670">
        <v>3</v>
      </c>
      <c r="V1670">
        <v>0</v>
      </c>
      <c r="W1670">
        <v>0</v>
      </c>
      <c r="X1670" t="s">
        <v>27</v>
      </c>
      <c r="Y1670">
        <v>1</v>
      </c>
    </row>
    <row r="1671" spans="2:25" x14ac:dyDescent="0.2">
      <c r="B1671">
        <v>3594</v>
      </c>
      <c r="C1671">
        <v>1974</v>
      </c>
      <c r="D1671" t="s">
        <v>53</v>
      </c>
      <c r="E1671" t="s">
        <v>32</v>
      </c>
      <c r="F1671" t="s">
        <v>1912</v>
      </c>
      <c r="H1671">
        <v>1</v>
      </c>
      <c r="I1671">
        <v>1</v>
      </c>
      <c r="J1671" s="61">
        <v>41040</v>
      </c>
      <c r="K1671">
        <v>74</v>
      </c>
      <c r="L1671">
        <v>539</v>
      </c>
      <c r="M1671">
        <v>6</v>
      </c>
      <c r="N1671">
        <v>91</v>
      </c>
      <c r="O1671">
        <v>8</v>
      </c>
      <c r="P1671">
        <v>6</v>
      </c>
      <c r="Q1671">
        <v>97</v>
      </c>
      <c r="R1671">
        <v>13</v>
      </c>
      <c r="S1671">
        <v>8</v>
      </c>
      <c r="T1671">
        <v>9</v>
      </c>
      <c r="U1671">
        <v>8</v>
      </c>
      <c r="V1671">
        <v>0</v>
      </c>
      <c r="W1671">
        <v>0</v>
      </c>
      <c r="X1671" t="s">
        <v>31</v>
      </c>
      <c r="Y1671">
        <v>0</v>
      </c>
    </row>
    <row r="1672" spans="2:25" x14ac:dyDescent="0.2">
      <c r="B1672">
        <v>9292</v>
      </c>
      <c r="C1672">
        <v>1953</v>
      </c>
      <c r="D1672" t="s">
        <v>23</v>
      </c>
      <c r="E1672" t="s">
        <v>32</v>
      </c>
      <c r="F1672" t="s">
        <v>1913</v>
      </c>
      <c r="H1672">
        <v>0</v>
      </c>
      <c r="I1672">
        <v>0</v>
      </c>
      <c r="J1672" s="60" t="s">
        <v>726</v>
      </c>
      <c r="K1672">
        <v>74</v>
      </c>
      <c r="L1672">
        <v>324</v>
      </c>
      <c r="M1672">
        <v>132</v>
      </c>
      <c r="N1672">
        <v>693</v>
      </c>
      <c r="O1672">
        <v>27</v>
      </c>
      <c r="P1672">
        <v>118</v>
      </c>
      <c r="Q1672">
        <v>88</v>
      </c>
      <c r="R1672">
        <v>1</v>
      </c>
      <c r="S1672">
        <v>4</v>
      </c>
      <c r="T1672">
        <v>7</v>
      </c>
      <c r="U1672">
        <v>2</v>
      </c>
      <c r="V1672">
        <v>0</v>
      </c>
      <c r="W1672">
        <v>0</v>
      </c>
      <c r="X1672" t="s">
        <v>27</v>
      </c>
      <c r="Y1672">
        <v>0</v>
      </c>
    </row>
    <row r="1673" spans="2:25" x14ac:dyDescent="0.2">
      <c r="B1673">
        <v>6218</v>
      </c>
      <c r="C1673">
        <v>1966</v>
      </c>
      <c r="D1673" t="s">
        <v>23</v>
      </c>
      <c r="E1673" t="s">
        <v>32</v>
      </c>
      <c r="F1673" t="s">
        <v>1914</v>
      </c>
      <c r="H1673">
        <v>0</v>
      </c>
      <c r="I1673">
        <v>1</v>
      </c>
      <c r="J1673" s="60" t="s">
        <v>1915</v>
      </c>
      <c r="K1673">
        <v>74</v>
      </c>
      <c r="L1673">
        <v>457</v>
      </c>
      <c r="M1673">
        <v>4</v>
      </c>
      <c r="N1673">
        <v>29</v>
      </c>
      <c r="O1673">
        <v>0</v>
      </c>
      <c r="P1673">
        <v>0</v>
      </c>
      <c r="Q1673">
        <v>9</v>
      </c>
      <c r="R1673">
        <v>1</v>
      </c>
      <c r="S1673">
        <v>8</v>
      </c>
      <c r="T1673">
        <v>7</v>
      </c>
      <c r="U1673">
        <v>7</v>
      </c>
      <c r="V1673">
        <v>0</v>
      </c>
      <c r="W1673">
        <v>0</v>
      </c>
      <c r="X1673" t="s">
        <v>27</v>
      </c>
      <c r="Y1673">
        <v>1</v>
      </c>
    </row>
    <row r="1674" spans="2:25" x14ac:dyDescent="0.2">
      <c r="B1674">
        <v>6528</v>
      </c>
      <c r="C1674">
        <v>1983</v>
      </c>
      <c r="D1674" t="s">
        <v>53</v>
      </c>
      <c r="E1674" t="s">
        <v>36</v>
      </c>
      <c r="F1674" t="s">
        <v>1916</v>
      </c>
      <c r="H1674">
        <v>1</v>
      </c>
      <c r="I1674">
        <v>0</v>
      </c>
      <c r="J1674" s="61">
        <v>41765</v>
      </c>
      <c r="K1674">
        <v>75</v>
      </c>
      <c r="L1674">
        <v>2</v>
      </c>
      <c r="M1674">
        <v>2</v>
      </c>
      <c r="N1674">
        <v>2</v>
      </c>
      <c r="O1674">
        <v>2</v>
      </c>
      <c r="P1674">
        <v>1</v>
      </c>
      <c r="Q1674">
        <v>1</v>
      </c>
      <c r="R1674">
        <v>1</v>
      </c>
      <c r="S1674">
        <v>1</v>
      </c>
      <c r="T1674">
        <v>2</v>
      </c>
      <c r="U1674">
        <v>8</v>
      </c>
      <c r="V1674">
        <v>0</v>
      </c>
      <c r="W1674">
        <v>0</v>
      </c>
      <c r="X1674" t="s">
        <v>27</v>
      </c>
      <c r="Y1674">
        <v>0</v>
      </c>
    </row>
    <row r="1675" spans="2:25" x14ac:dyDescent="0.2">
      <c r="B1675">
        <v>10164</v>
      </c>
      <c r="C1675">
        <v>1959</v>
      </c>
      <c r="D1675" t="s">
        <v>23</v>
      </c>
      <c r="E1675" t="s">
        <v>28</v>
      </c>
      <c r="F1675" t="s">
        <v>1917</v>
      </c>
      <c r="H1675">
        <v>0</v>
      </c>
      <c r="I1675">
        <v>1</v>
      </c>
      <c r="J1675" s="61">
        <v>41702</v>
      </c>
      <c r="K1675">
        <v>75</v>
      </c>
      <c r="L1675">
        <v>1017</v>
      </c>
      <c r="M1675">
        <v>33</v>
      </c>
      <c r="N1675">
        <v>417</v>
      </c>
      <c r="O1675">
        <v>108</v>
      </c>
      <c r="P1675">
        <v>100</v>
      </c>
      <c r="Q1675">
        <v>16</v>
      </c>
      <c r="R1675">
        <v>1</v>
      </c>
      <c r="S1675">
        <v>5</v>
      </c>
      <c r="T1675">
        <v>5</v>
      </c>
      <c r="U1675">
        <v>5</v>
      </c>
      <c r="V1675">
        <v>0</v>
      </c>
      <c r="W1675">
        <v>0</v>
      </c>
      <c r="X1675" t="s">
        <v>27</v>
      </c>
      <c r="Y1675">
        <v>2</v>
      </c>
    </row>
    <row r="1676" spans="2:25" x14ac:dyDescent="0.2">
      <c r="B1676">
        <v>9937</v>
      </c>
      <c r="C1676">
        <v>1980</v>
      </c>
      <c r="D1676" t="s">
        <v>23</v>
      </c>
      <c r="E1676" t="s">
        <v>28</v>
      </c>
      <c r="F1676" t="s">
        <v>1918</v>
      </c>
      <c r="H1676">
        <v>0</v>
      </c>
      <c r="I1676">
        <v>0</v>
      </c>
      <c r="J1676" s="61">
        <v>41671</v>
      </c>
      <c r="K1676">
        <v>75</v>
      </c>
      <c r="L1676">
        <v>187</v>
      </c>
      <c r="M1676">
        <v>81</v>
      </c>
      <c r="N1676">
        <v>149</v>
      </c>
      <c r="O1676">
        <v>25</v>
      </c>
      <c r="P1676">
        <v>43</v>
      </c>
      <c r="Q1676">
        <v>91</v>
      </c>
      <c r="R1676">
        <v>1</v>
      </c>
      <c r="S1676">
        <v>2</v>
      </c>
      <c r="T1676">
        <v>12</v>
      </c>
      <c r="U1676">
        <v>1</v>
      </c>
      <c r="V1676">
        <v>0</v>
      </c>
      <c r="W1676">
        <v>0</v>
      </c>
      <c r="X1676" t="s">
        <v>35</v>
      </c>
      <c r="Y1676">
        <v>0</v>
      </c>
    </row>
    <row r="1677" spans="2:25" x14ac:dyDescent="0.2">
      <c r="B1677">
        <v>274</v>
      </c>
      <c r="C1677">
        <v>1974</v>
      </c>
      <c r="D1677" t="s">
        <v>23</v>
      </c>
      <c r="E1677" t="s">
        <v>28</v>
      </c>
      <c r="F1677" t="s">
        <v>1919</v>
      </c>
      <c r="H1677">
        <v>1</v>
      </c>
      <c r="I1677">
        <v>1</v>
      </c>
      <c r="J1677" s="60" t="s">
        <v>615</v>
      </c>
      <c r="K1677">
        <v>75</v>
      </c>
      <c r="L1677">
        <v>9</v>
      </c>
      <c r="M1677">
        <v>3</v>
      </c>
      <c r="N1677">
        <v>15</v>
      </c>
      <c r="O1677">
        <v>2</v>
      </c>
      <c r="P1677">
        <v>3</v>
      </c>
      <c r="Q1677">
        <v>2</v>
      </c>
      <c r="R1677">
        <v>2</v>
      </c>
      <c r="S1677">
        <v>2</v>
      </c>
      <c r="T1677">
        <v>3</v>
      </c>
      <c r="U1677">
        <v>6</v>
      </c>
      <c r="V1677">
        <v>0</v>
      </c>
      <c r="W1677">
        <v>0</v>
      </c>
      <c r="X1677" t="s">
        <v>46</v>
      </c>
      <c r="Y1677">
        <v>0</v>
      </c>
    </row>
    <row r="1678" spans="2:25" x14ac:dyDescent="0.2">
      <c r="B1678">
        <v>11010</v>
      </c>
      <c r="C1678">
        <v>1985</v>
      </c>
      <c r="D1678" t="s">
        <v>40</v>
      </c>
      <c r="E1678" t="s">
        <v>28</v>
      </c>
      <c r="F1678" t="s">
        <v>1920</v>
      </c>
      <c r="H1678">
        <v>1</v>
      </c>
      <c r="I1678">
        <v>0</v>
      </c>
      <c r="J1678" s="60" t="s">
        <v>1541</v>
      </c>
      <c r="K1678">
        <v>75</v>
      </c>
      <c r="L1678">
        <v>19</v>
      </c>
      <c r="M1678">
        <v>3</v>
      </c>
      <c r="N1678">
        <v>18</v>
      </c>
      <c r="O1678">
        <v>3</v>
      </c>
      <c r="P1678">
        <v>1</v>
      </c>
      <c r="Q1678">
        <v>0</v>
      </c>
      <c r="R1678">
        <v>3</v>
      </c>
      <c r="S1678">
        <v>3</v>
      </c>
      <c r="T1678">
        <v>3</v>
      </c>
      <c r="U1678">
        <v>8</v>
      </c>
      <c r="V1678">
        <v>0</v>
      </c>
      <c r="W1678">
        <v>0</v>
      </c>
      <c r="X1678" t="s">
        <v>27</v>
      </c>
      <c r="Y1678">
        <v>0</v>
      </c>
    </row>
    <row r="1679" spans="2:25" x14ac:dyDescent="0.2">
      <c r="B1679">
        <v>6969</v>
      </c>
      <c r="C1679">
        <v>1983</v>
      </c>
      <c r="D1679" t="s">
        <v>23</v>
      </c>
      <c r="E1679" t="s">
        <v>36</v>
      </c>
      <c r="F1679" t="s">
        <v>1921</v>
      </c>
      <c r="H1679">
        <v>1</v>
      </c>
      <c r="I1679">
        <v>0</v>
      </c>
      <c r="J1679" s="61">
        <v>41463</v>
      </c>
      <c r="K1679">
        <v>75</v>
      </c>
      <c r="L1679">
        <v>99</v>
      </c>
      <c r="M1679">
        <v>13</v>
      </c>
      <c r="N1679">
        <v>66</v>
      </c>
      <c r="O1679">
        <v>43</v>
      </c>
      <c r="P1679">
        <v>8</v>
      </c>
      <c r="Q1679">
        <v>4</v>
      </c>
      <c r="R1679">
        <v>3</v>
      </c>
      <c r="S1679">
        <v>4</v>
      </c>
      <c r="T1679">
        <v>5</v>
      </c>
      <c r="U1679">
        <v>7</v>
      </c>
      <c r="V1679">
        <v>0</v>
      </c>
      <c r="W1679">
        <v>0</v>
      </c>
      <c r="X1679" t="s">
        <v>38</v>
      </c>
      <c r="Y1679">
        <v>0</v>
      </c>
    </row>
    <row r="1680" spans="2:25" x14ac:dyDescent="0.2">
      <c r="B1680">
        <v>10735</v>
      </c>
      <c r="C1680">
        <v>1972</v>
      </c>
      <c r="D1680" t="s">
        <v>23</v>
      </c>
      <c r="E1680" t="s">
        <v>28</v>
      </c>
      <c r="F1680" t="s">
        <v>1922</v>
      </c>
      <c r="H1680">
        <v>1</v>
      </c>
      <c r="I1680">
        <v>0</v>
      </c>
      <c r="J1680" s="60" t="s">
        <v>1923</v>
      </c>
      <c r="K1680">
        <v>75</v>
      </c>
      <c r="L1680">
        <v>14</v>
      </c>
      <c r="M1680">
        <v>1</v>
      </c>
      <c r="N1680">
        <v>7</v>
      </c>
      <c r="O1680">
        <v>2</v>
      </c>
      <c r="P1680">
        <v>1</v>
      </c>
      <c r="Q1680">
        <v>1</v>
      </c>
      <c r="R1680">
        <v>1</v>
      </c>
      <c r="S1680">
        <v>2</v>
      </c>
      <c r="T1680">
        <v>2</v>
      </c>
      <c r="U1680">
        <v>9</v>
      </c>
      <c r="V1680">
        <v>0</v>
      </c>
      <c r="W1680">
        <v>0</v>
      </c>
      <c r="X1680" t="s">
        <v>67</v>
      </c>
      <c r="Y1680">
        <v>0</v>
      </c>
    </row>
    <row r="1681" spans="2:25" x14ac:dyDescent="0.2">
      <c r="B1681">
        <v>5068</v>
      </c>
      <c r="C1681">
        <v>1972</v>
      </c>
      <c r="D1681" t="s">
        <v>23</v>
      </c>
      <c r="E1681" t="s">
        <v>28</v>
      </c>
      <c r="F1681" t="s">
        <v>1922</v>
      </c>
      <c r="H1681">
        <v>1</v>
      </c>
      <c r="I1681">
        <v>0</v>
      </c>
      <c r="J1681" s="60" t="s">
        <v>1923</v>
      </c>
      <c r="K1681">
        <v>75</v>
      </c>
      <c r="L1681">
        <v>14</v>
      </c>
      <c r="M1681">
        <v>1</v>
      </c>
      <c r="N1681">
        <v>7</v>
      </c>
      <c r="O1681">
        <v>2</v>
      </c>
      <c r="P1681">
        <v>1</v>
      </c>
      <c r="Q1681">
        <v>1</v>
      </c>
      <c r="R1681">
        <v>1</v>
      </c>
      <c r="S1681">
        <v>2</v>
      </c>
      <c r="T1681">
        <v>2</v>
      </c>
      <c r="U1681">
        <v>9</v>
      </c>
      <c r="V1681">
        <v>0</v>
      </c>
      <c r="W1681">
        <v>0</v>
      </c>
      <c r="X1681" t="s">
        <v>27</v>
      </c>
      <c r="Y1681">
        <v>0</v>
      </c>
    </row>
    <row r="1682" spans="2:25" x14ac:dyDescent="0.2">
      <c r="B1682">
        <v>9974</v>
      </c>
      <c r="C1682">
        <v>1975</v>
      </c>
      <c r="D1682" t="s">
        <v>23</v>
      </c>
      <c r="E1682" t="s">
        <v>32</v>
      </c>
      <c r="F1682" t="s">
        <v>1924</v>
      </c>
      <c r="H1682">
        <v>1</v>
      </c>
      <c r="I1682">
        <v>0</v>
      </c>
      <c r="J1682" s="61">
        <v>41615</v>
      </c>
      <c r="K1682">
        <v>75</v>
      </c>
      <c r="L1682">
        <v>15</v>
      </c>
      <c r="M1682">
        <v>6</v>
      </c>
      <c r="N1682">
        <v>20</v>
      </c>
      <c r="O1682">
        <v>4</v>
      </c>
      <c r="P1682">
        <v>5</v>
      </c>
      <c r="Q1682">
        <v>20</v>
      </c>
      <c r="R1682">
        <v>1</v>
      </c>
      <c r="S1682">
        <v>3</v>
      </c>
      <c r="T1682">
        <v>2</v>
      </c>
      <c r="U1682">
        <v>7</v>
      </c>
      <c r="V1682">
        <v>0</v>
      </c>
      <c r="W1682">
        <v>0</v>
      </c>
      <c r="X1682" t="s">
        <v>67</v>
      </c>
      <c r="Y1682">
        <v>0</v>
      </c>
    </row>
    <row r="1683" spans="2:25" x14ac:dyDescent="0.2">
      <c r="B1683">
        <v>7053</v>
      </c>
      <c r="C1683">
        <v>1967</v>
      </c>
      <c r="D1683" t="s">
        <v>40</v>
      </c>
      <c r="E1683" t="s">
        <v>28</v>
      </c>
      <c r="F1683" t="s">
        <v>1925</v>
      </c>
      <c r="H1683">
        <v>0</v>
      </c>
      <c r="I1683">
        <v>0</v>
      </c>
      <c r="J1683" s="60" t="s">
        <v>671</v>
      </c>
      <c r="K1683">
        <v>75</v>
      </c>
      <c r="L1683">
        <v>604</v>
      </c>
      <c r="M1683">
        <v>28</v>
      </c>
      <c r="N1683">
        <v>674</v>
      </c>
      <c r="O1683">
        <v>91</v>
      </c>
      <c r="P1683">
        <v>28</v>
      </c>
      <c r="Q1683">
        <v>28</v>
      </c>
      <c r="R1683">
        <v>1</v>
      </c>
      <c r="S1683">
        <v>3</v>
      </c>
      <c r="T1683">
        <v>8</v>
      </c>
      <c r="U1683">
        <v>1</v>
      </c>
      <c r="V1683">
        <v>0</v>
      </c>
      <c r="W1683">
        <v>0</v>
      </c>
      <c r="X1683" t="s">
        <v>67</v>
      </c>
      <c r="Y1683">
        <v>0</v>
      </c>
    </row>
    <row r="1684" spans="2:25" x14ac:dyDescent="0.2">
      <c r="B1684">
        <v>3179</v>
      </c>
      <c r="C1684">
        <v>1981</v>
      </c>
      <c r="D1684" t="s">
        <v>23</v>
      </c>
      <c r="E1684" t="s">
        <v>28</v>
      </c>
      <c r="F1684" t="s">
        <v>1926</v>
      </c>
      <c r="H1684">
        <v>0</v>
      </c>
      <c r="I1684">
        <v>0</v>
      </c>
      <c r="J1684" s="60" t="s">
        <v>467</v>
      </c>
      <c r="K1684">
        <v>75</v>
      </c>
      <c r="L1684">
        <v>249</v>
      </c>
      <c r="M1684">
        <v>153</v>
      </c>
      <c r="N1684">
        <v>940</v>
      </c>
      <c r="O1684">
        <v>58</v>
      </c>
      <c r="P1684">
        <v>134</v>
      </c>
      <c r="Q1684">
        <v>38</v>
      </c>
      <c r="R1684">
        <v>0</v>
      </c>
      <c r="S1684">
        <v>6</v>
      </c>
      <c r="T1684">
        <v>7</v>
      </c>
      <c r="U1684">
        <v>2</v>
      </c>
      <c r="V1684">
        <v>0</v>
      </c>
      <c r="W1684">
        <v>0</v>
      </c>
      <c r="X1684" t="s">
        <v>27</v>
      </c>
      <c r="Y1684">
        <v>0</v>
      </c>
    </row>
    <row r="1685" spans="2:25" x14ac:dyDescent="0.2">
      <c r="B1685">
        <v>8082</v>
      </c>
      <c r="C1685">
        <v>1972</v>
      </c>
      <c r="D1685" t="s">
        <v>23</v>
      </c>
      <c r="E1685" t="s">
        <v>32</v>
      </c>
      <c r="F1685" t="s">
        <v>1927</v>
      </c>
      <c r="H1685">
        <v>1</v>
      </c>
      <c r="I1685">
        <v>0</v>
      </c>
      <c r="J1685" s="60" t="s">
        <v>1928</v>
      </c>
      <c r="K1685">
        <v>75</v>
      </c>
      <c r="L1685">
        <v>1</v>
      </c>
      <c r="M1685">
        <v>3</v>
      </c>
      <c r="N1685">
        <v>6</v>
      </c>
      <c r="O1685">
        <v>3</v>
      </c>
      <c r="P1685">
        <v>6</v>
      </c>
      <c r="Q1685">
        <v>15</v>
      </c>
      <c r="R1685">
        <v>1</v>
      </c>
      <c r="S1685">
        <v>1</v>
      </c>
      <c r="T1685">
        <v>2</v>
      </c>
      <c r="U1685">
        <v>7</v>
      </c>
      <c r="V1685">
        <v>1</v>
      </c>
      <c r="W1685">
        <v>0</v>
      </c>
      <c r="X1685" t="s">
        <v>38</v>
      </c>
      <c r="Y1685">
        <v>0</v>
      </c>
    </row>
    <row r="1686" spans="2:25" x14ac:dyDescent="0.2">
      <c r="B1686">
        <v>1362</v>
      </c>
      <c r="C1686">
        <v>1973</v>
      </c>
      <c r="D1686" t="s">
        <v>23</v>
      </c>
      <c r="E1686" t="s">
        <v>28</v>
      </c>
      <c r="F1686" t="s">
        <v>1929</v>
      </c>
      <c r="H1686">
        <v>0</v>
      </c>
      <c r="I1686">
        <v>0</v>
      </c>
      <c r="J1686" s="61">
        <v>41367</v>
      </c>
      <c r="K1686">
        <v>75</v>
      </c>
      <c r="L1686">
        <v>33</v>
      </c>
      <c r="M1686">
        <v>87</v>
      </c>
      <c r="N1686">
        <v>64</v>
      </c>
      <c r="O1686">
        <v>175</v>
      </c>
      <c r="P1686">
        <v>16</v>
      </c>
      <c r="Q1686">
        <v>74</v>
      </c>
      <c r="R1686">
        <v>1</v>
      </c>
      <c r="S1686">
        <v>6</v>
      </c>
      <c r="T1686">
        <v>6</v>
      </c>
      <c r="U1686">
        <v>7</v>
      </c>
      <c r="V1686">
        <v>0</v>
      </c>
      <c r="W1686">
        <v>0</v>
      </c>
      <c r="X1686" t="s">
        <v>46</v>
      </c>
      <c r="Y1686">
        <v>0</v>
      </c>
    </row>
    <row r="1687" spans="2:25" x14ac:dyDescent="0.2">
      <c r="B1687">
        <v>6768</v>
      </c>
      <c r="C1687">
        <v>1963</v>
      </c>
      <c r="D1687" t="s">
        <v>23</v>
      </c>
      <c r="E1687" t="s">
        <v>24</v>
      </c>
      <c r="F1687" t="s">
        <v>1930</v>
      </c>
      <c r="H1687">
        <v>1</v>
      </c>
      <c r="I1687">
        <v>2</v>
      </c>
      <c r="J1687" s="61">
        <v>41609</v>
      </c>
      <c r="K1687">
        <v>75</v>
      </c>
      <c r="L1687">
        <v>22</v>
      </c>
      <c r="M1687">
        <v>1</v>
      </c>
      <c r="N1687">
        <v>8</v>
      </c>
      <c r="O1687">
        <v>2</v>
      </c>
      <c r="P1687">
        <v>1</v>
      </c>
      <c r="Q1687">
        <v>2</v>
      </c>
      <c r="R1687">
        <v>2</v>
      </c>
      <c r="S1687">
        <v>1</v>
      </c>
      <c r="T1687">
        <v>3</v>
      </c>
      <c r="U1687">
        <v>8</v>
      </c>
      <c r="V1687">
        <v>0</v>
      </c>
      <c r="W1687">
        <v>0</v>
      </c>
      <c r="X1687" t="s">
        <v>31</v>
      </c>
      <c r="Y1687">
        <v>0</v>
      </c>
    </row>
    <row r="1688" spans="2:25" x14ac:dyDescent="0.2">
      <c r="B1688">
        <v>2375</v>
      </c>
      <c r="C1688">
        <v>1973</v>
      </c>
      <c r="D1688" t="s">
        <v>23</v>
      </c>
      <c r="E1688" t="s">
        <v>36</v>
      </c>
      <c r="F1688" t="s">
        <v>1931</v>
      </c>
      <c r="H1688">
        <v>1</v>
      </c>
      <c r="I1688">
        <v>2</v>
      </c>
      <c r="J1688" s="60" t="s">
        <v>1932</v>
      </c>
      <c r="K1688">
        <v>75</v>
      </c>
      <c r="L1688">
        <v>8</v>
      </c>
      <c r="M1688">
        <v>0</v>
      </c>
      <c r="N1688">
        <v>5</v>
      </c>
      <c r="O1688">
        <v>0</v>
      </c>
      <c r="P1688">
        <v>3</v>
      </c>
      <c r="Q1688">
        <v>6</v>
      </c>
      <c r="R1688">
        <v>1</v>
      </c>
      <c r="S1688">
        <v>0</v>
      </c>
      <c r="T1688">
        <v>3</v>
      </c>
      <c r="U1688">
        <v>8</v>
      </c>
      <c r="V1688">
        <v>0</v>
      </c>
      <c r="W1688">
        <v>0</v>
      </c>
      <c r="X1688" t="s">
        <v>27</v>
      </c>
      <c r="Y1688">
        <v>0</v>
      </c>
    </row>
    <row r="1689" spans="2:25" x14ac:dyDescent="0.2">
      <c r="B1689">
        <v>6856</v>
      </c>
      <c r="C1689">
        <v>1980</v>
      </c>
      <c r="D1689" t="s">
        <v>23</v>
      </c>
      <c r="E1689" t="s">
        <v>36</v>
      </c>
      <c r="F1689" t="s">
        <v>1933</v>
      </c>
      <c r="H1689">
        <v>1</v>
      </c>
      <c r="I1689">
        <v>0</v>
      </c>
      <c r="J1689" s="61">
        <v>40977</v>
      </c>
      <c r="K1689">
        <v>75</v>
      </c>
      <c r="L1689">
        <v>14</v>
      </c>
      <c r="M1689">
        <v>0</v>
      </c>
      <c r="N1689">
        <v>23</v>
      </c>
      <c r="O1689">
        <v>4</v>
      </c>
      <c r="P1689">
        <v>5</v>
      </c>
      <c r="Q1689">
        <v>19</v>
      </c>
      <c r="R1689">
        <v>3</v>
      </c>
      <c r="S1689">
        <v>3</v>
      </c>
      <c r="T1689">
        <v>3</v>
      </c>
      <c r="U1689">
        <v>9</v>
      </c>
      <c r="V1689">
        <v>1</v>
      </c>
      <c r="W1689">
        <v>0</v>
      </c>
      <c r="X1689" t="s">
        <v>46</v>
      </c>
      <c r="Y1689">
        <v>0</v>
      </c>
    </row>
    <row r="1690" spans="2:25" x14ac:dyDescent="0.2">
      <c r="B1690">
        <v>4066</v>
      </c>
      <c r="C1690">
        <v>1979</v>
      </c>
      <c r="D1690" t="s">
        <v>43</v>
      </c>
      <c r="E1690" t="s">
        <v>24</v>
      </c>
      <c r="F1690" t="s">
        <v>1934</v>
      </c>
      <c r="H1690">
        <v>1</v>
      </c>
      <c r="I1690">
        <v>0</v>
      </c>
      <c r="J1690" s="61">
        <v>41948</v>
      </c>
      <c r="K1690">
        <v>76</v>
      </c>
      <c r="L1690">
        <v>1</v>
      </c>
      <c r="M1690">
        <v>5</v>
      </c>
      <c r="N1690">
        <v>8</v>
      </c>
      <c r="O1690">
        <v>4</v>
      </c>
      <c r="P1690">
        <v>8</v>
      </c>
      <c r="Q1690">
        <v>20</v>
      </c>
      <c r="R1690">
        <v>2</v>
      </c>
      <c r="S1690">
        <v>2</v>
      </c>
      <c r="T1690">
        <v>2</v>
      </c>
      <c r="U1690">
        <v>6</v>
      </c>
      <c r="V1690">
        <v>0</v>
      </c>
      <c r="W1690">
        <v>0</v>
      </c>
      <c r="X1690" t="s">
        <v>27</v>
      </c>
      <c r="Y1690">
        <v>0</v>
      </c>
    </row>
    <row r="1691" spans="2:25" x14ac:dyDescent="0.2">
      <c r="B1691">
        <v>4333</v>
      </c>
      <c r="C1691">
        <v>1955</v>
      </c>
      <c r="D1691" t="s">
        <v>23</v>
      </c>
      <c r="E1691" t="s">
        <v>36</v>
      </c>
      <c r="F1691" t="s">
        <v>1935</v>
      </c>
      <c r="H1691">
        <v>1</v>
      </c>
      <c r="I1691">
        <v>1</v>
      </c>
      <c r="J1691" s="60" t="s">
        <v>201</v>
      </c>
      <c r="K1691">
        <v>76</v>
      </c>
      <c r="L1691">
        <v>41</v>
      </c>
      <c r="M1691">
        <v>0</v>
      </c>
      <c r="N1691">
        <v>10</v>
      </c>
      <c r="O1691">
        <v>0</v>
      </c>
      <c r="P1691">
        <v>0</v>
      </c>
      <c r="Q1691">
        <v>3</v>
      </c>
      <c r="R1691">
        <v>4</v>
      </c>
      <c r="S1691">
        <v>2</v>
      </c>
      <c r="T1691">
        <v>3</v>
      </c>
      <c r="U1691">
        <v>7</v>
      </c>
      <c r="V1691">
        <v>0</v>
      </c>
      <c r="W1691">
        <v>0</v>
      </c>
      <c r="X1691" t="s">
        <v>50</v>
      </c>
      <c r="Y1691">
        <v>1</v>
      </c>
    </row>
    <row r="1692" spans="2:25" x14ac:dyDescent="0.2">
      <c r="B1692">
        <v>2948</v>
      </c>
      <c r="C1692">
        <v>1955</v>
      </c>
      <c r="D1692" t="s">
        <v>53</v>
      </c>
      <c r="E1692" t="s">
        <v>24</v>
      </c>
      <c r="F1692" t="s">
        <v>1936</v>
      </c>
      <c r="H1692">
        <v>0</v>
      </c>
      <c r="I1692">
        <v>1</v>
      </c>
      <c r="J1692" s="61">
        <v>41642</v>
      </c>
      <c r="K1692">
        <v>76</v>
      </c>
      <c r="L1692">
        <v>104</v>
      </c>
      <c r="M1692">
        <v>12</v>
      </c>
      <c r="N1692">
        <v>48</v>
      </c>
      <c r="O1692">
        <v>4</v>
      </c>
      <c r="P1692">
        <v>12</v>
      </c>
      <c r="Q1692">
        <v>5</v>
      </c>
      <c r="R1692">
        <v>1</v>
      </c>
      <c r="S1692">
        <v>2</v>
      </c>
      <c r="T1692">
        <v>5</v>
      </c>
      <c r="U1692">
        <v>2</v>
      </c>
      <c r="V1692">
        <v>0</v>
      </c>
      <c r="W1692">
        <v>0</v>
      </c>
      <c r="X1692" t="s">
        <v>31</v>
      </c>
      <c r="Y1692">
        <v>0</v>
      </c>
    </row>
    <row r="1693" spans="2:25" x14ac:dyDescent="0.2">
      <c r="B1693">
        <v>4927</v>
      </c>
      <c r="C1693">
        <v>1972</v>
      </c>
      <c r="D1693" t="s">
        <v>23</v>
      </c>
      <c r="E1693" t="s">
        <v>36</v>
      </c>
      <c r="F1693" t="s">
        <v>1937</v>
      </c>
      <c r="H1693">
        <v>2</v>
      </c>
      <c r="I1693">
        <v>0</v>
      </c>
      <c r="J1693" s="60" t="s">
        <v>336</v>
      </c>
      <c r="K1693">
        <v>76</v>
      </c>
      <c r="L1693">
        <v>8</v>
      </c>
      <c r="M1693">
        <v>3</v>
      </c>
      <c r="N1693">
        <v>22</v>
      </c>
      <c r="O1693">
        <v>21</v>
      </c>
      <c r="P1693">
        <v>1</v>
      </c>
      <c r="Q1693">
        <v>13</v>
      </c>
      <c r="R1693">
        <v>3</v>
      </c>
      <c r="S1693">
        <v>3</v>
      </c>
      <c r="T1693">
        <v>3</v>
      </c>
      <c r="U1693">
        <v>9</v>
      </c>
      <c r="V1693">
        <v>0</v>
      </c>
      <c r="W1693">
        <v>0</v>
      </c>
      <c r="X1693" t="s">
        <v>67</v>
      </c>
      <c r="Y1693">
        <v>0</v>
      </c>
    </row>
    <row r="1694" spans="2:25" x14ac:dyDescent="0.2">
      <c r="B1694">
        <v>7426</v>
      </c>
      <c r="C1694">
        <v>1972</v>
      </c>
      <c r="D1694" t="s">
        <v>43</v>
      </c>
      <c r="E1694" t="s">
        <v>32</v>
      </c>
      <c r="F1694" t="s">
        <v>1938</v>
      </c>
      <c r="H1694">
        <v>1</v>
      </c>
      <c r="I1694">
        <v>1</v>
      </c>
      <c r="J1694" s="61">
        <v>41466</v>
      </c>
      <c r="K1694">
        <v>76</v>
      </c>
      <c r="L1694">
        <v>111</v>
      </c>
      <c r="M1694">
        <v>16</v>
      </c>
      <c r="N1694">
        <v>37</v>
      </c>
      <c r="O1694">
        <v>7</v>
      </c>
      <c r="P1694">
        <v>9</v>
      </c>
      <c r="Q1694">
        <v>18</v>
      </c>
      <c r="R1694">
        <v>3</v>
      </c>
      <c r="S1694">
        <v>3</v>
      </c>
      <c r="T1694">
        <v>5</v>
      </c>
      <c r="U1694">
        <v>3</v>
      </c>
      <c r="V1694">
        <v>0</v>
      </c>
      <c r="W1694">
        <v>0</v>
      </c>
      <c r="X1694" t="s">
        <v>27</v>
      </c>
      <c r="Y1694">
        <v>0</v>
      </c>
    </row>
    <row r="1695" spans="2:25" x14ac:dyDescent="0.2">
      <c r="B1695">
        <v>8360</v>
      </c>
      <c r="C1695">
        <v>1972</v>
      </c>
      <c r="D1695" t="s">
        <v>43</v>
      </c>
      <c r="E1695" t="s">
        <v>32</v>
      </c>
      <c r="F1695" t="s">
        <v>1938</v>
      </c>
      <c r="H1695">
        <v>1</v>
      </c>
      <c r="I1695">
        <v>1</v>
      </c>
      <c r="J1695" s="61">
        <v>41466</v>
      </c>
      <c r="K1695">
        <v>76</v>
      </c>
      <c r="L1695">
        <v>111</v>
      </c>
      <c r="M1695">
        <v>16</v>
      </c>
      <c r="N1695">
        <v>37</v>
      </c>
      <c r="O1695">
        <v>7</v>
      </c>
      <c r="P1695">
        <v>9</v>
      </c>
      <c r="Q1695">
        <v>18</v>
      </c>
      <c r="R1695">
        <v>3</v>
      </c>
      <c r="S1695">
        <v>3</v>
      </c>
      <c r="T1695">
        <v>5</v>
      </c>
      <c r="U1695">
        <v>3</v>
      </c>
      <c r="V1695">
        <v>0</v>
      </c>
      <c r="W1695">
        <v>0</v>
      </c>
      <c r="X1695" t="s">
        <v>27</v>
      </c>
      <c r="Y1695">
        <v>0</v>
      </c>
    </row>
    <row r="1696" spans="2:25" x14ac:dyDescent="0.2">
      <c r="B1696">
        <v>4058</v>
      </c>
      <c r="C1696">
        <v>1956</v>
      </c>
      <c r="D1696" t="s">
        <v>40</v>
      </c>
      <c r="E1696" t="s">
        <v>28</v>
      </c>
      <c r="F1696" t="s">
        <v>1939</v>
      </c>
      <c r="H1696">
        <v>0</v>
      </c>
      <c r="I1696">
        <v>0</v>
      </c>
      <c r="J1696" s="61">
        <v>41618</v>
      </c>
      <c r="K1696">
        <v>76</v>
      </c>
      <c r="L1696">
        <v>618</v>
      </c>
      <c r="M1696">
        <v>15</v>
      </c>
      <c r="N1696">
        <v>106</v>
      </c>
      <c r="O1696">
        <v>20</v>
      </c>
      <c r="P1696">
        <v>7</v>
      </c>
      <c r="Q1696">
        <v>45</v>
      </c>
      <c r="R1696">
        <v>1</v>
      </c>
      <c r="S1696">
        <v>11</v>
      </c>
      <c r="T1696">
        <v>8</v>
      </c>
      <c r="U1696">
        <v>6</v>
      </c>
      <c r="V1696">
        <v>0</v>
      </c>
      <c r="W1696">
        <v>0</v>
      </c>
      <c r="X1696" t="s">
        <v>27</v>
      </c>
      <c r="Y1696">
        <v>1</v>
      </c>
    </row>
    <row r="1697" spans="2:25" x14ac:dyDescent="0.2">
      <c r="B1697">
        <v>10755</v>
      </c>
      <c r="C1697">
        <v>1977</v>
      </c>
      <c r="D1697" t="s">
        <v>43</v>
      </c>
      <c r="E1697" t="s">
        <v>32</v>
      </c>
      <c r="F1697" t="s">
        <v>1940</v>
      </c>
      <c r="H1697">
        <v>1</v>
      </c>
      <c r="I1697">
        <v>0</v>
      </c>
      <c r="J1697" s="61">
        <v>41314</v>
      </c>
      <c r="K1697">
        <v>76</v>
      </c>
      <c r="L1697">
        <v>6</v>
      </c>
      <c r="M1697">
        <v>3</v>
      </c>
      <c r="N1697">
        <v>14</v>
      </c>
      <c r="O1697">
        <v>15</v>
      </c>
      <c r="P1697">
        <v>7</v>
      </c>
      <c r="Q1697">
        <v>36</v>
      </c>
      <c r="R1697">
        <v>3</v>
      </c>
      <c r="S1697">
        <v>3</v>
      </c>
      <c r="T1697">
        <v>2</v>
      </c>
      <c r="U1697">
        <v>7</v>
      </c>
      <c r="V1697">
        <v>0</v>
      </c>
      <c r="W1697">
        <v>0</v>
      </c>
      <c r="X1697" t="s">
        <v>38</v>
      </c>
      <c r="Y1697">
        <v>0</v>
      </c>
    </row>
    <row r="1698" spans="2:25" x14ac:dyDescent="0.2">
      <c r="B1698">
        <v>8414</v>
      </c>
      <c r="C1698">
        <v>1963</v>
      </c>
      <c r="D1698" t="s">
        <v>40</v>
      </c>
      <c r="E1698" t="s">
        <v>28</v>
      </c>
      <c r="F1698" t="s">
        <v>1941</v>
      </c>
      <c r="H1698">
        <v>0</v>
      </c>
      <c r="I1698">
        <v>1</v>
      </c>
      <c r="J1698" s="60" t="s">
        <v>622</v>
      </c>
      <c r="K1698">
        <v>76</v>
      </c>
      <c r="L1698">
        <v>56</v>
      </c>
      <c r="M1698">
        <v>0</v>
      </c>
      <c r="N1698">
        <v>12</v>
      </c>
      <c r="O1698">
        <v>0</v>
      </c>
      <c r="P1698">
        <v>0</v>
      </c>
      <c r="Q1698">
        <v>18</v>
      </c>
      <c r="R1698">
        <v>2</v>
      </c>
      <c r="S1698">
        <v>2</v>
      </c>
      <c r="T1698">
        <v>4</v>
      </c>
      <c r="U1698">
        <v>7</v>
      </c>
      <c r="V1698">
        <v>0</v>
      </c>
      <c r="W1698">
        <v>0</v>
      </c>
      <c r="X1698" t="s">
        <v>27</v>
      </c>
      <c r="Y1698">
        <v>0</v>
      </c>
    </row>
    <row r="1699" spans="2:25" x14ac:dyDescent="0.2">
      <c r="B1699">
        <v>6810</v>
      </c>
      <c r="C1699">
        <v>1984</v>
      </c>
      <c r="D1699" t="s">
        <v>23</v>
      </c>
      <c r="E1699" t="s">
        <v>24</v>
      </c>
      <c r="F1699" t="s">
        <v>1942</v>
      </c>
      <c r="H1699">
        <v>0</v>
      </c>
      <c r="I1699">
        <v>0</v>
      </c>
      <c r="J1699" s="60" t="s">
        <v>66</v>
      </c>
      <c r="K1699">
        <v>76</v>
      </c>
      <c r="L1699">
        <v>267</v>
      </c>
      <c r="M1699">
        <v>98</v>
      </c>
      <c r="N1699">
        <v>606</v>
      </c>
      <c r="O1699">
        <v>48</v>
      </c>
      <c r="P1699">
        <v>70</v>
      </c>
      <c r="Q1699">
        <v>98</v>
      </c>
      <c r="R1699">
        <v>1</v>
      </c>
      <c r="S1699">
        <v>3</v>
      </c>
      <c r="T1699">
        <v>6</v>
      </c>
      <c r="U1699">
        <v>1</v>
      </c>
      <c r="V1699">
        <v>1</v>
      </c>
      <c r="W1699">
        <v>0</v>
      </c>
      <c r="X1699" t="s">
        <v>67</v>
      </c>
      <c r="Y1699">
        <v>1</v>
      </c>
    </row>
    <row r="1700" spans="2:25" x14ac:dyDescent="0.2">
      <c r="B1700">
        <v>3839</v>
      </c>
      <c r="C1700">
        <v>1959</v>
      </c>
      <c r="D1700" t="s">
        <v>118</v>
      </c>
      <c r="E1700" t="s">
        <v>28</v>
      </c>
      <c r="F1700" t="s">
        <v>1943</v>
      </c>
      <c r="H1700">
        <v>1</v>
      </c>
      <c r="I1700">
        <v>1</v>
      </c>
      <c r="J1700" s="61">
        <v>41338</v>
      </c>
      <c r="K1700">
        <v>76</v>
      </c>
      <c r="L1700">
        <v>6</v>
      </c>
      <c r="M1700">
        <v>12</v>
      </c>
      <c r="N1700">
        <v>3</v>
      </c>
      <c r="O1700">
        <v>21</v>
      </c>
      <c r="P1700">
        <v>6</v>
      </c>
      <c r="Q1700">
        <v>40</v>
      </c>
      <c r="R1700">
        <v>5</v>
      </c>
      <c r="S1700">
        <v>2</v>
      </c>
      <c r="T1700">
        <v>3</v>
      </c>
      <c r="U1700">
        <v>5</v>
      </c>
      <c r="V1700">
        <v>0</v>
      </c>
      <c r="W1700">
        <v>0</v>
      </c>
      <c r="X1700" t="s">
        <v>27</v>
      </c>
      <c r="Y1700">
        <v>0</v>
      </c>
    </row>
    <row r="1701" spans="2:25" x14ac:dyDescent="0.2">
      <c r="B1701">
        <v>3483</v>
      </c>
      <c r="C1701">
        <v>1959</v>
      </c>
      <c r="D1701" t="s">
        <v>23</v>
      </c>
      <c r="E1701" t="s">
        <v>32</v>
      </c>
      <c r="F1701" t="s">
        <v>1944</v>
      </c>
      <c r="H1701">
        <v>0</v>
      </c>
      <c r="I1701">
        <v>0</v>
      </c>
      <c r="J1701" s="61">
        <v>41429</v>
      </c>
      <c r="K1701">
        <v>76</v>
      </c>
      <c r="L1701">
        <v>1039</v>
      </c>
      <c r="M1701">
        <v>43</v>
      </c>
      <c r="N1701">
        <v>204</v>
      </c>
      <c r="O1701">
        <v>153</v>
      </c>
      <c r="P1701">
        <v>58</v>
      </c>
      <c r="Q1701">
        <v>29</v>
      </c>
      <c r="R1701">
        <v>3</v>
      </c>
      <c r="S1701">
        <v>2</v>
      </c>
      <c r="T1701">
        <v>12</v>
      </c>
      <c r="U1701">
        <v>8</v>
      </c>
      <c r="V1701">
        <v>1</v>
      </c>
      <c r="W1701">
        <v>0</v>
      </c>
      <c r="X1701" t="s">
        <v>31</v>
      </c>
      <c r="Y1701">
        <v>3</v>
      </c>
    </row>
    <row r="1702" spans="2:25" x14ac:dyDescent="0.2">
      <c r="B1702">
        <v>238</v>
      </c>
      <c r="C1702">
        <v>1968</v>
      </c>
      <c r="D1702" t="s">
        <v>43</v>
      </c>
      <c r="E1702" t="s">
        <v>36</v>
      </c>
      <c r="F1702" t="s">
        <v>1945</v>
      </c>
      <c r="H1702">
        <v>1</v>
      </c>
      <c r="I1702">
        <v>1</v>
      </c>
      <c r="J1702" s="60" t="s">
        <v>1344</v>
      </c>
      <c r="K1702">
        <v>76</v>
      </c>
      <c r="L1702">
        <v>515</v>
      </c>
      <c r="M1702">
        <v>47</v>
      </c>
      <c r="N1702">
        <v>181</v>
      </c>
      <c r="O1702">
        <v>149</v>
      </c>
      <c r="P1702">
        <v>95</v>
      </c>
      <c r="Q1702">
        <v>95</v>
      </c>
      <c r="R1702">
        <v>15</v>
      </c>
      <c r="S1702">
        <v>9</v>
      </c>
      <c r="T1702">
        <v>9</v>
      </c>
      <c r="U1702">
        <v>7</v>
      </c>
      <c r="V1702">
        <v>0</v>
      </c>
      <c r="W1702">
        <v>0</v>
      </c>
      <c r="X1702" t="s">
        <v>27</v>
      </c>
      <c r="Y1702">
        <v>0</v>
      </c>
    </row>
    <row r="1703" spans="2:25" x14ac:dyDescent="0.2">
      <c r="B1703">
        <v>591</v>
      </c>
      <c r="C1703">
        <v>1958</v>
      </c>
      <c r="D1703" t="s">
        <v>23</v>
      </c>
      <c r="E1703" t="s">
        <v>55</v>
      </c>
      <c r="F1703" t="s">
        <v>1946</v>
      </c>
      <c r="H1703">
        <v>0</v>
      </c>
      <c r="I1703">
        <v>1</v>
      </c>
      <c r="J1703" s="60" t="s">
        <v>991</v>
      </c>
      <c r="K1703">
        <v>76</v>
      </c>
      <c r="L1703">
        <v>293</v>
      </c>
      <c r="M1703">
        <v>35</v>
      </c>
      <c r="N1703">
        <v>179</v>
      </c>
      <c r="O1703">
        <v>46</v>
      </c>
      <c r="P1703">
        <v>59</v>
      </c>
      <c r="Q1703">
        <v>65</v>
      </c>
      <c r="R1703">
        <v>2</v>
      </c>
      <c r="S1703">
        <v>8</v>
      </c>
      <c r="T1703">
        <v>7</v>
      </c>
      <c r="U1703">
        <v>7</v>
      </c>
      <c r="V1703">
        <v>0</v>
      </c>
      <c r="W1703">
        <v>0</v>
      </c>
      <c r="X1703" t="s">
        <v>50</v>
      </c>
      <c r="Y1703">
        <v>0</v>
      </c>
    </row>
    <row r="1704" spans="2:25" x14ac:dyDescent="0.2">
      <c r="B1704">
        <v>5063</v>
      </c>
      <c r="C1704">
        <v>1978</v>
      </c>
      <c r="D1704" t="s">
        <v>23</v>
      </c>
      <c r="E1704" t="s">
        <v>28</v>
      </c>
      <c r="F1704" t="s">
        <v>1947</v>
      </c>
      <c r="H1704">
        <v>1</v>
      </c>
      <c r="I1704">
        <v>0</v>
      </c>
      <c r="J1704" s="60" t="s">
        <v>1477</v>
      </c>
      <c r="K1704">
        <v>76</v>
      </c>
      <c r="L1704">
        <v>41</v>
      </c>
      <c r="M1704">
        <v>5</v>
      </c>
      <c r="N1704">
        <v>129</v>
      </c>
      <c r="O1704">
        <v>10</v>
      </c>
      <c r="P1704">
        <v>3</v>
      </c>
      <c r="Q1704">
        <v>3</v>
      </c>
      <c r="R1704">
        <v>3</v>
      </c>
      <c r="S1704">
        <v>4</v>
      </c>
      <c r="T1704">
        <v>4</v>
      </c>
      <c r="U1704">
        <v>9</v>
      </c>
      <c r="V1704">
        <v>0</v>
      </c>
      <c r="W1704">
        <v>0</v>
      </c>
      <c r="X1704" t="s">
        <v>27</v>
      </c>
      <c r="Y1704">
        <v>0</v>
      </c>
    </row>
    <row r="1705" spans="2:25" x14ac:dyDescent="0.2">
      <c r="B1705">
        <v>4303</v>
      </c>
      <c r="C1705">
        <v>1958</v>
      </c>
      <c r="D1705" t="s">
        <v>40</v>
      </c>
      <c r="E1705" t="s">
        <v>36</v>
      </c>
      <c r="F1705" t="s">
        <v>1948</v>
      </c>
      <c r="H1705">
        <v>0</v>
      </c>
      <c r="I1705">
        <v>1</v>
      </c>
      <c r="J1705" s="61">
        <v>41133</v>
      </c>
      <c r="K1705">
        <v>76</v>
      </c>
      <c r="L1705">
        <v>107</v>
      </c>
      <c r="M1705">
        <v>2</v>
      </c>
      <c r="N1705">
        <v>12</v>
      </c>
      <c r="O1705">
        <v>2</v>
      </c>
      <c r="P1705">
        <v>2</v>
      </c>
      <c r="Q1705">
        <v>12</v>
      </c>
      <c r="R1705">
        <v>0</v>
      </c>
      <c r="S1705">
        <v>0</v>
      </c>
      <c r="T1705">
        <v>1</v>
      </c>
      <c r="U1705">
        <v>20</v>
      </c>
      <c r="V1705">
        <v>0</v>
      </c>
      <c r="W1705">
        <v>0</v>
      </c>
      <c r="X1705" t="s">
        <v>31</v>
      </c>
      <c r="Y1705">
        <v>0</v>
      </c>
    </row>
    <row r="1706" spans="2:25" x14ac:dyDescent="0.2">
      <c r="B1706">
        <v>2258</v>
      </c>
      <c r="C1706">
        <v>1987</v>
      </c>
      <c r="D1706" t="s">
        <v>23</v>
      </c>
      <c r="E1706" t="s">
        <v>32</v>
      </c>
      <c r="F1706" t="s">
        <v>1949</v>
      </c>
      <c r="H1706">
        <v>1</v>
      </c>
      <c r="I1706">
        <v>0</v>
      </c>
      <c r="J1706" s="61">
        <v>41011</v>
      </c>
      <c r="K1706">
        <v>76</v>
      </c>
      <c r="L1706">
        <v>8</v>
      </c>
      <c r="M1706">
        <v>4</v>
      </c>
      <c r="N1706">
        <v>15</v>
      </c>
      <c r="O1706">
        <v>7</v>
      </c>
      <c r="P1706">
        <v>6</v>
      </c>
      <c r="Q1706">
        <v>2</v>
      </c>
      <c r="R1706">
        <v>1</v>
      </c>
      <c r="S1706">
        <v>1</v>
      </c>
      <c r="T1706">
        <v>3</v>
      </c>
      <c r="U1706">
        <v>8</v>
      </c>
      <c r="V1706">
        <v>0</v>
      </c>
      <c r="W1706">
        <v>0</v>
      </c>
      <c r="X1706" t="s">
        <v>27</v>
      </c>
      <c r="Y1706">
        <v>0</v>
      </c>
    </row>
    <row r="1707" spans="2:25" x14ac:dyDescent="0.2">
      <c r="B1707">
        <v>7301</v>
      </c>
      <c r="C1707">
        <v>1983</v>
      </c>
      <c r="D1707" t="s">
        <v>43</v>
      </c>
      <c r="E1707" t="s">
        <v>28</v>
      </c>
      <c r="F1707" t="s">
        <v>1950</v>
      </c>
      <c r="H1707">
        <v>1</v>
      </c>
      <c r="I1707">
        <v>0</v>
      </c>
      <c r="J1707" s="60" t="s">
        <v>546</v>
      </c>
      <c r="K1707">
        <v>76</v>
      </c>
      <c r="L1707">
        <v>4</v>
      </c>
      <c r="M1707">
        <v>22</v>
      </c>
      <c r="N1707">
        <v>11</v>
      </c>
      <c r="O1707">
        <v>3</v>
      </c>
      <c r="P1707">
        <v>7</v>
      </c>
      <c r="Q1707">
        <v>32</v>
      </c>
      <c r="R1707">
        <v>2</v>
      </c>
      <c r="S1707">
        <v>3</v>
      </c>
      <c r="T1707">
        <v>3</v>
      </c>
      <c r="U1707">
        <v>8</v>
      </c>
      <c r="V1707">
        <v>1</v>
      </c>
      <c r="W1707">
        <v>0</v>
      </c>
      <c r="X1707" t="s">
        <v>27</v>
      </c>
      <c r="Y1707">
        <v>0</v>
      </c>
    </row>
    <row r="1708" spans="2:25" x14ac:dyDescent="0.2">
      <c r="B1708">
        <v>11121</v>
      </c>
      <c r="C1708">
        <v>1982</v>
      </c>
      <c r="D1708" t="s">
        <v>23</v>
      </c>
      <c r="E1708" t="s">
        <v>32</v>
      </c>
      <c r="F1708" t="s">
        <v>1951</v>
      </c>
      <c r="H1708">
        <v>1</v>
      </c>
      <c r="I1708">
        <v>0</v>
      </c>
      <c r="J1708" s="61">
        <v>41193</v>
      </c>
      <c r="K1708">
        <v>76</v>
      </c>
      <c r="L1708">
        <v>2</v>
      </c>
      <c r="M1708">
        <v>14</v>
      </c>
      <c r="N1708">
        <v>28</v>
      </c>
      <c r="O1708">
        <v>16</v>
      </c>
      <c r="P1708">
        <v>3</v>
      </c>
      <c r="Q1708">
        <v>7</v>
      </c>
      <c r="R1708">
        <v>4</v>
      </c>
      <c r="S1708">
        <v>4</v>
      </c>
      <c r="T1708">
        <v>3</v>
      </c>
      <c r="U1708">
        <v>9</v>
      </c>
      <c r="V1708">
        <v>0</v>
      </c>
      <c r="W1708">
        <v>0</v>
      </c>
      <c r="X1708" t="s">
        <v>50</v>
      </c>
      <c r="Y1708">
        <v>0</v>
      </c>
    </row>
    <row r="1709" spans="2:25" x14ac:dyDescent="0.2">
      <c r="B1709">
        <v>5287</v>
      </c>
      <c r="C1709">
        <v>1974</v>
      </c>
      <c r="D1709" t="s">
        <v>23</v>
      </c>
      <c r="E1709" t="s">
        <v>32</v>
      </c>
      <c r="F1709" t="s">
        <v>1952</v>
      </c>
      <c r="H1709">
        <v>1</v>
      </c>
      <c r="I1709">
        <v>0</v>
      </c>
      <c r="J1709" s="60" t="s">
        <v>445</v>
      </c>
      <c r="K1709">
        <v>77</v>
      </c>
      <c r="L1709">
        <v>45</v>
      </c>
      <c r="M1709">
        <v>2</v>
      </c>
      <c r="N1709">
        <v>26</v>
      </c>
      <c r="O1709">
        <v>4</v>
      </c>
      <c r="P1709">
        <v>1</v>
      </c>
      <c r="Q1709">
        <v>1</v>
      </c>
      <c r="R1709">
        <v>3</v>
      </c>
      <c r="S1709">
        <v>3</v>
      </c>
      <c r="T1709">
        <v>3</v>
      </c>
      <c r="U1709">
        <v>7</v>
      </c>
      <c r="V1709">
        <v>0</v>
      </c>
      <c r="W1709">
        <v>0</v>
      </c>
      <c r="X1709" t="s">
        <v>27</v>
      </c>
      <c r="Y1709">
        <v>0</v>
      </c>
    </row>
    <row r="1710" spans="2:25" x14ac:dyDescent="0.2">
      <c r="B1710">
        <v>6457</v>
      </c>
      <c r="C1710">
        <v>1977</v>
      </c>
      <c r="D1710" t="s">
        <v>23</v>
      </c>
      <c r="E1710" t="s">
        <v>24</v>
      </c>
      <c r="F1710" t="s">
        <v>1953</v>
      </c>
      <c r="H1710">
        <v>0</v>
      </c>
      <c r="I1710">
        <v>1</v>
      </c>
      <c r="J1710" s="60" t="s">
        <v>607</v>
      </c>
      <c r="K1710">
        <v>77</v>
      </c>
      <c r="L1710">
        <v>527</v>
      </c>
      <c r="M1710">
        <v>24</v>
      </c>
      <c r="N1710">
        <v>230</v>
      </c>
      <c r="O1710">
        <v>32</v>
      </c>
      <c r="P1710">
        <v>24</v>
      </c>
      <c r="Q1710">
        <v>65</v>
      </c>
      <c r="R1710">
        <v>2</v>
      </c>
      <c r="S1710">
        <v>6</v>
      </c>
      <c r="T1710">
        <v>12</v>
      </c>
      <c r="U1710">
        <v>4</v>
      </c>
      <c r="V1710">
        <v>0</v>
      </c>
      <c r="W1710">
        <v>0</v>
      </c>
      <c r="X1710" t="s">
        <v>67</v>
      </c>
      <c r="Y1710">
        <v>0</v>
      </c>
    </row>
    <row r="1711" spans="2:25" x14ac:dyDescent="0.2">
      <c r="B1711">
        <v>3559</v>
      </c>
      <c r="C1711">
        <v>1989</v>
      </c>
      <c r="D1711" t="s">
        <v>43</v>
      </c>
      <c r="E1711" t="s">
        <v>32</v>
      </c>
      <c r="F1711" t="s">
        <v>1954</v>
      </c>
      <c r="H1711">
        <v>1</v>
      </c>
      <c r="I1711">
        <v>0</v>
      </c>
      <c r="J1711" s="61">
        <v>41917</v>
      </c>
      <c r="K1711">
        <v>77</v>
      </c>
      <c r="L1711">
        <v>12</v>
      </c>
      <c r="M1711">
        <v>11</v>
      </c>
      <c r="N1711">
        <v>10</v>
      </c>
      <c r="O1711">
        <v>3</v>
      </c>
      <c r="P1711">
        <v>12</v>
      </c>
      <c r="Q1711">
        <v>9</v>
      </c>
      <c r="R1711">
        <v>3</v>
      </c>
      <c r="S1711">
        <v>2</v>
      </c>
      <c r="T1711">
        <v>3</v>
      </c>
      <c r="U1711">
        <v>6</v>
      </c>
      <c r="V1711">
        <v>0</v>
      </c>
      <c r="W1711">
        <v>0</v>
      </c>
      <c r="X1711" t="s">
        <v>50</v>
      </c>
      <c r="Y1711">
        <v>0</v>
      </c>
    </row>
    <row r="1712" spans="2:25" x14ac:dyDescent="0.2">
      <c r="B1712">
        <v>5577</v>
      </c>
      <c r="C1712">
        <v>1984</v>
      </c>
      <c r="D1712" t="s">
        <v>23</v>
      </c>
      <c r="E1712" t="s">
        <v>36</v>
      </c>
      <c r="F1712" t="s">
        <v>347</v>
      </c>
      <c r="H1712">
        <v>1</v>
      </c>
      <c r="I1712">
        <v>0</v>
      </c>
      <c r="J1712" s="61">
        <v>41703</v>
      </c>
      <c r="K1712">
        <v>77</v>
      </c>
      <c r="L1712">
        <v>8</v>
      </c>
      <c r="M1712">
        <v>0</v>
      </c>
      <c r="N1712">
        <v>9</v>
      </c>
      <c r="O1712">
        <v>2</v>
      </c>
      <c r="P1712">
        <v>1</v>
      </c>
      <c r="Q1712">
        <v>3</v>
      </c>
      <c r="R1712">
        <v>1</v>
      </c>
      <c r="S1712">
        <v>1</v>
      </c>
      <c r="T1712">
        <v>2</v>
      </c>
      <c r="U1712">
        <v>6</v>
      </c>
      <c r="V1712">
        <v>0</v>
      </c>
      <c r="W1712">
        <v>0</v>
      </c>
      <c r="X1712" t="s">
        <v>27</v>
      </c>
      <c r="Y1712">
        <v>0</v>
      </c>
    </row>
    <row r="1713" spans="2:25" x14ac:dyDescent="0.2">
      <c r="B1713">
        <v>641</v>
      </c>
      <c r="C1713">
        <v>1968</v>
      </c>
      <c r="D1713" t="s">
        <v>23</v>
      </c>
      <c r="E1713" t="s">
        <v>28</v>
      </c>
      <c r="F1713" t="s">
        <v>1955</v>
      </c>
      <c r="H1713">
        <v>0</v>
      </c>
      <c r="I1713">
        <v>1</v>
      </c>
      <c r="J1713" s="61">
        <v>41733</v>
      </c>
      <c r="K1713">
        <v>77</v>
      </c>
      <c r="L1713">
        <v>59</v>
      </c>
      <c r="M1713">
        <v>0</v>
      </c>
      <c r="N1713">
        <v>12</v>
      </c>
      <c r="O1713">
        <v>0</v>
      </c>
      <c r="P1713">
        <v>0</v>
      </c>
      <c r="Q1713">
        <v>48</v>
      </c>
      <c r="R1713">
        <v>1</v>
      </c>
      <c r="S1713">
        <v>2</v>
      </c>
      <c r="T1713">
        <v>2</v>
      </c>
      <c r="U1713">
        <v>4</v>
      </c>
      <c r="V1713">
        <v>0</v>
      </c>
      <c r="W1713">
        <v>0</v>
      </c>
      <c r="X1713" t="s">
        <v>50</v>
      </c>
      <c r="Y1713">
        <v>1</v>
      </c>
    </row>
    <row r="1714" spans="2:25" x14ac:dyDescent="0.2">
      <c r="B1714">
        <v>954</v>
      </c>
      <c r="C1714">
        <v>1961</v>
      </c>
      <c r="D1714" t="s">
        <v>118</v>
      </c>
      <c r="E1714" t="s">
        <v>55</v>
      </c>
      <c r="F1714" t="s">
        <v>1956</v>
      </c>
      <c r="H1714">
        <v>0</v>
      </c>
      <c r="I1714">
        <v>0</v>
      </c>
      <c r="J1714" s="60" t="s">
        <v>1957</v>
      </c>
      <c r="K1714">
        <v>77</v>
      </c>
      <c r="L1714">
        <v>3</v>
      </c>
      <c r="M1714">
        <v>3</v>
      </c>
      <c r="N1714">
        <v>24</v>
      </c>
      <c r="O1714">
        <v>34</v>
      </c>
      <c r="P1714">
        <v>7</v>
      </c>
      <c r="Q1714">
        <v>31</v>
      </c>
      <c r="R1714">
        <v>1</v>
      </c>
      <c r="S1714">
        <v>2</v>
      </c>
      <c r="T1714">
        <v>3</v>
      </c>
      <c r="U1714">
        <v>5</v>
      </c>
      <c r="V1714">
        <v>0</v>
      </c>
      <c r="W1714">
        <v>0</v>
      </c>
      <c r="X1714" t="s">
        <v>38</v>
      </c>
      <c r="Y1714">
        <v>0</v>
      </c>
    </row>
    <row r="1715" spans="2:25" x14ac:dyDescent="0.2">
      <c r="B1715">
        <v>1834</v>
      </c>
      <c r="C1715">
        <v>1979</v>
      </c>
      <c r="D1715" t="s">
        <v>53</v>
      </c>
      <c r="E1715" t="s">
        <v>28</v>
      </c>
      <c r="F1715" t="s">
        <v>1958</v>
      </c>
      <c r="H1715">
        <v>1</v>
      </c>
      <c r="I1715">
        <v>0</v>
      </c>
      <c r="J1715" s="61">
        <v>41854</v>
      </c>
      <c r="K1715">
        <v>77</v>
      </c>
      <c r="L1715">
        <v>30</v>
      </c>
      <c r="M1715">
        <v>5</v>
      </c>
      <c r="N1715">
        <v>23</v>
      </c>
      <c r="O1715">
        <v>4</v>
      </c>
      <c r="P1715">
        <v>1</v>
      </c>
      <c r="Q1715">
        <v>4</v>
      </c>
      <c r="R1715">
        <v>1</v>
      </c>
      <c r="S1715">
        <v>2</v>
      </c>
      <c r="T1715">
        <v>3</v>
      </c>
      <c r="U1715">
        <v>7</v>
      </c>
      <c r="V1715">
        <v>0</v>
      </c>
      <c r="W1715">
        <v>0</v>
      </c>
      <c r="X1715" t="s">
        <v>67</v>
      </c>
      <c r="Y1715">
        <v>0</v>
      </c>
    </row>
    <row r="1716" spans="2:25" x14ac:dyDescent="0.2">
      <c r="B1716">
        <v>8789</v>
      </c>
      <c r="C1716">
        <v>1990</v>
      </c>
      <c r="D1716" t="s">
        <v>43</v>
      </c>
      <c r="E1716" t="s">
        <v>32</v>
      </c>
      <c r="F1716" t="s">
        <v>1959</v>
      </c>
      <c r="H1716">
        <v>1</v>
      </c>
      <c r="I1716">
        <v>0</v>
      </c>
      <c r="J1716" s="61">
        <v>41944</v>
      </c>
      <c r="K1716">
        <v>77</v>
      </c>
      <c r="L1716">
        <v>35</v>
      </c>
      <c r="M1716">
        <v>40</v>
      </c>
      <c r="N1716">
        <v>111</v>
      </c>
      <c r="O1716">
        <v>36</v>
      </c>
      <c r="P1716">
        <v>40</v>
      </c>
      <c r="Q1716">
        <v>12</v>
      </c>
      <c r="R1716">
        <v>3</v>
      </c>
      <c r="S1716">
        <v>3</v>
      </c>
      <c r="T1716">
        <v>7</v>
      </c>
      <c r="U1716">
        <v>4</v>
      </c>
      <c r="V1716">
        <v>0</v>
      </c>
      <c r="W1716">
        <v>0</v>
      </c>
      <c r="X1716" t="s">
        <v>27</v>
      </c>
      <c r="Y1716">
        <v>0</v>
      </c>
    </row>
    <row r="1717" spans="2:25" x14ac:dyDescent="0.2">
      <c r="B1717">
        <v>10584</v>
      </c>
      <c r="C1717">
        <v>1977</v>
      </c>
      <c r="D1717" t="s">
        <v>23</v>
      </c>
      <c r="E1717" t="s">
        <v>32</v>
      </c>
      <c r="F1717" t="s">
        <v>1960</v>
      </c>
      <c r="H1717">
        <v>0</v>
      </c>
      <c r="I1717">
        <v>1</v>
      </c>
      <c r="J1717" s="61">
        <v>41317</v>
      </c>
      <c r="K1717">
        <v>77</v>
      </c>
      <c r="L1717">
        <v>225</v>
      </c>
      <c r="M1717">
        <v>162</v>
      </c>
      <c r="N1717">
        <v>387</v>
      </c>
      <c r="O1717">
        <v>106</v>
      </c>
      <c r="P1717">
        <v>36</v>
      </c>
      <c r="Q1717">
        <v>29</v>
      </c>
      <c r="R1717">
        <v>1</v>
      </c>
      <c r="S1717">
        <v>5</v>
      </c>
      <c r="T1717">
        <v>8</v>
      </c>
      <c r="U1717">
        <v>3</v>
      </c>
      <c r="V1717">
        <v>0</v>
      </c>
      <c r="W1717">
        <v>0</v>
      </c>
      <c r="X1717" t="s">
        <v>27</v>
      </c>
      <c r="Y1717">
        <v>0</v>
      </c>
    </row>
    <row r="1718" spans="2:25" x14ac:dyDescent="0.2">
      <c r="B1718">
        <v>2337</v>
      </c>
      <c r="C1718">
        <v>1972</v>
      </c>
      <c r="D1718" t="s">
        <v>23</v>
      </c>
      <c r="E1718" t="s">
        <v>24</v>
      </c>
      <c r="F1718" t="s">
        <v>1961</v>
      </c>
      <c r="H1718">
        <v>1</v>
      </c>
      <c r="I1718">
        <v>0</v>
      </c>
      <c r="J1718" s="60" t="s">
        <v>1465</v>
      </c>
      <c r="K1718">
        <v>77</v>
      </c>
      <c r="L1718">
        <v>9</v>
      </c>
      <c r="M1718">
        <v>1</v>
      </c>
      <c r="N1718">
        <v>24</v>
      </c>
      <c r="O1718">
        <v>2</v>
      </c>
      <c r="P1718">
        <v>1</v>
      </c>
      <c r="Q1718">
        <v>2</v>
      </c>
      <c r="R1718">
        <v>3</v>
      </c>
      <c r="S1718">
        <v>3</v>
      </c>
      <c r="T1718">
        <v>3</v>
      </c>
      <c r="U1718">
        <v>6</v>
      </c>
      <c r="V1718">
        <v>0</v>
      </c>
      <c r="W1718">
        <v>0</v>
      </c>
      <c r="X1718" t="s">
        <v>27</v>
      </c>
      <c r="Y1718">
        <v>0</v>
      </c>
    </row>
    <row r="1719" spans="2:25" x14ac:dyDescent="0.2">
      <c r="B1719">
        <v>6071</v>
      </c>
      <c r="C1719">
        <v>1990</v>
      </c>
      <c r="D1719" t="s">
        <v>23</v>
      </c>
      <c r="E1719" t="s">
        <v>28</v>
      </c>
      <c r="F1719" t="s">
        <v>1962</v>
      </c>
      <c r="H1719">
        <v>0</v>
      </c>
      <c r="I1719">
        <v>0</v>
      </c>
      <c r="J1719" s="60" t="s">
        <v>1236</v>
      </c>
      <c r="K1719">
        <v>77</v>
      </c>
      <c r="L1719">
        <v>493</v>
      </c>
      <c r="M1719">
        <v>70</v>
      </c>
      <c r="N1719">
        <v>324</v>
      </c>
      <c r="O1719">
        <v>146</v>
      </c>
      <c r="P1719">
        <v>40</v>
      </c>
      <c r="Q1719">
        <v>84</v>
      </c>
      <c r="R1719">
        <v>1</v>
      </c>
      <c r="S1719">
        <v>3</v>
      </c>
      <c r="T1719">
        <v>11</v>
      </c>
      <c r="U1719">
        <v>1</v>
      </c>
      <c r="V1719">
        <v>0</v>
      </c>
      <c r="W1719">
        <v>0</v>
      </c>
      <c r="X1719" t="s">
        <v>27</v>
      </c>
      <c r="Y1719">
        <v>0</v>
      </c>
    </row>
    <row r="1720" spans="2:25" x14ac:dyDescent="0.2">
      <c r="B1720">
        <v>295</v>
      </c>
      <c r="C1720">
        <v>1990</v>
      </c>
      <c r="D1720" t="s">
        <v>23</v>
      </c>
      <c r="E1720" t="s">
        <v>28</v>
      </c>
      <c r="F1720" t="s">
        <v>1962</v>
      </c>
      <c r="H1720">
        <v>0</v>
      </c>
      <c r="I1720">
        <v>0</v>
      </c>
      <c r="J1720" s="60" t="s">
        <v>1236</v>
      </c>
      <c r="K1720">
        <v>77</v>
      </c>
      <c r="L1720">
        <v>493</v>
      </c>
      <c r="M1720">
        <v>70</v>
      </c>
      <c r="N1720">
        <v>324</v>
      </c>
      <c r="O1720">
        <v>146</v>
      </c>
      <c r="P1720">
        <v>40</v>
      </c>
      <c r="Q1720">
        <v>84</v>
      </c>
      <c r="R1720">
        <v>1</v>
      </c>
      <c r="S1720">
        <v>3</v>
      </c>
      <c r="T1720">
        <v>11</v>
      </c>
      <c r="U1720">
        <v>1</v>
      </c>
      <c r="V1720">
        <v>0</v>
      </c>
      <c r="W1720">
        <v>0</v>
      </c>
      <c r="X1720" t="s">
        <v>27</v>
      </c>
      <c r="Y1720">
        <v>0</v>
      </c>
    </row>
    <row r="1721" spans="2:25" x14ac:dyDescent="0.2">
      <c r="B1721">
        <v>10203</v>
      </c>
      <c r="C1721">
        <v>1991</v>
      </c>
      <c r="D1721" t="s">
        <v>23</v>
      </c>
      <c r="E1721" t="s">
        <v>28</v>
      </c>
      <c r="F1721" t="s">
        <v>1963</v>
      </c>
      <c r="H1721">
        <v>1</v>
      </c>
      <c r="I1721">
        <v>0</v>
      </c>
      <c r="J1721" s="60" t="s">
        <v>1398</v>
      </c>
      <c r="K1721">
        <v>77</v>
      </c>
      <c r="L1721">
        <v>11</v>
      </c>
      <c r="M1721">
        <v>7</v>
      </c>
      <c r="N1721">
        <v>9</v>
      </c>
      <c r="O1721">
        <v>3</v>
      </c>
      <c r="P1721">
        <v>1</v>
      </c>
      <c r="Q1721">
        <v>11</v>
      </c>
      <c r="R1721">
        <v>1</v>
      </c>
      <c r="S1721">
        <v>1</v>
      </c>
      <c r="T1721">
        <v>3</v>
      </c>
      <c r="U1721">
        <v>7</v>
      </c>
      <c r="V1721">
        <v>0</v>
      </c>
      <c r="W1721">
        <v>0</v>
      </c>
      <c r="X1721" t="s">
        <v>27</v>
      </c>
      <c r="Y1721">
        <v>0</v>
      </c>
    </row>
    <row r="1722" spans="2:25" x14ac:dyDescent="0.2">
      <c r="B1722">
        <v>3968</v>
      </c>
      <c r="C1722">
        <v>1971</v>
      </c>
      <c r="D1722" t="s">
        <v>43</v>
      </c>
      <c r="E1722" t="s">
        <v>24</v>
      </c>
      <c r="F1722" t="s">
        <v>1964</v>
      </c>
      <c r="H1722">
        <v>0</v>
      </c>
      <c r="I1722">
        <v>0</v>
      </c>
      <c r="J1722" s="60" t="s">
        <v>796</v>
      </c>
      <c r="K1722">
        <v>77</v>
      </c>
      <c r="L1722">
        <v>918</v>
      </c>
      <c r="M1722">
        <v>10</v>
      </c>
      <c r="N1722">
        <v>129</v>
      </c>
      <c r="O1722">
        <v>13</v>
      </c>
      <c r="P1722">
        <v>0</v>
      </c>
      <c r="Q1722">
        <v>129</v>
      </c>
      <c r="R1722">
        <v>1</v>
      </c>
      <c r="S1722">
        <v>11</v>
      </c>
      <c r="T1722">
        <v>12</v>
      </c>
      <c r="U1722">
        <v>7</v>
      </c>
      <c r="V1722">
        <v>1</v>
      </c>
      <c r="W1722">
        <v>0</v>
      </c>
      <c r="X1722" t="s">
        <v>31</v>
      </c>
      <c r="Y1722">
        <v>3</v>
      </c>
    </row>
    <row r="1723" spans="2:25" x14ac:dyDescent="0.2">
      <c r="B1723">
        <v>4037</v>
      </c>
      <c r="C1723">
        <v>1977</v>
      </c>
      <c r="D1723" t="s">
        <v>23</v>
      </c>
      <c r="E1723" t="s">
        <v>24</v>
      </c>
      <c r="F1723" t="s">
        <v>162</v>
      </c>
      <c r="H1723">
        <v>1</v>
      </c>
      <c r="I1723">
        <v>0</v>
      </c>
      <c r="J1723" s="60" t="s">
        <v>1491</v>
      </c>
      <c r="K1723">
        <v>77</v>
      </c>
      <c r="L1723">
        <v>3</v>
      </c>
      <c r="M1723">
        <v>1</v>
      </c>
      <c r="N1723">
        <v>3</v>
      </c>
      <c r="O1723">
        <v>8</v>
      </c>
      <c r="P1723">
        <v>0</v>
      </c>
      <c r="Q1723">
        <v>5</v>
      </c>
      <c r="R1723">
        <v>1</v>
      </c>
      <c r="S1723">
        <v>1</v>
      </c>
      <c r="T1723">
        <v>2</v>
      </c>
      <c r="U1723">
        <v>7</v>
      </c>
      <c r="V1723">
        <v>0</v>
      </c>
      <c r="W1723">
        <v>0</v>
      </c>
      <c r="X1723" t="s">
        <v>67</v>
      </c>
      <c r="Y1723">
        <v>0</v>
      </c>
    </row>
    <row r="1724" spans="2:25" x14ac:dyDescent="0.2">
      <c r="B1724">
        <v>6932</v>
      </c>
      <c r="C1724">
        <v>1942</v>
      </c>
      <c r="D1724" t="s">
        <v>40</v>
      </c>
      <c r="E1724" t="s">
        <v>32</v>
      </c>
      <c r="F1724" t="s">
        <v>1965</v>
      </c>
      <c r="H1724">
        <v>0</v>
      </c>
      <c r="I1724">
        <v>0</v>
      </c>
      <c r="J1724" s="60" t="s">
        <v>693</v>
      </c>
      <c r="K1724">
        <v>77</v>
      </c>
      <c r="L1724">
        <v>1285</v>
      </c>
      <c r="M1724">
        <v>42</v>
      </c>
      <c r="N1724">
        <v>716</v>
      </c>
      <c r="O1724">
        <v>55</v>
      </c>
      <c r="P1724">
        <v>0</v>
      </c>
      <c r="Q1724">
        <v>21</v>
      </c>
      <c r="R1724">
        <v>0</v>
      </c>
      <c r="S1724">
        <v>7</v>
      </c>
      <c r="T1724">
        <v>5</v>
      </c>
      <c r="U1724">
        <v>2</v>
      </c>
      <c r="V1724">
        <v>0</v>
      </c>
      <c r="W1724">
        <v>0</v>
      </c>
      <c r="X1724" t="s">
        <v>27</v>
      </c>
      <c r="Y1724">
        <v>1</v>
      </c>
    </row>
    <row r="1725" spans="2:25" x14ac:dyDescent="0.2">
      <c r="B1725">
        <v>10159</v>
      </c>
      <c r="C1725">
        <v>1971</v>
      </c>
      <c r="D1725" t="s">
        <v>23</v>
      </c>
      <c r="E1725" t="s">
        <v>24</v>
      </c>
      <c r="F1725" t="s">
        <v>1966</v>
      </c>
      <c r="H1725">
        <v>0</v>
      </c>
      <c r="I1725">
        <v>1</v>
      </c>
      <c r="J1725" s="60" t="s">
        <v>400</v>
      </c>
      <c r="K1725">
        <v>77</v>
      </c>
      <c r="L1725">
        <v>440</v>
      </c>
      <c r="M1725">
        <v>81</v>
      </c>
      <c r="N1725">
        <v>368</v>
      </c>
      <c r="O1725">
        <v>0</v>
      </c>
      <c r="P1725">
        <v>122</v>
      </c>
      <c r="Q1725">
        <v>174</v>
      </c>
      <c r="R1725">
        <v>6</v>
      </c>
      <c r="S1725">
        <v>11</v>
      </c>
      <c r="T1725">
        <v>9</v>
      </c>
      <c r="U1725">
        <v>6</v>
      </c>
      <c r="V1725">
        <v>0</v>
      </c>
      <c r="W1725">
        <v>0</v>
      </c>
      <c r="X1725" t="s">
        <v>38</v>
      </c>
      <c r="Y1725">
        <v>0</v>
      </c>
    </row>
    <row r="1726" spans="2:25" x14ac:dyDescent="0.2">
      <c r="B1726">
        <v>1177</v>
      </c>
      <c r="C1726">
        <v>1967</v>
      </c>
      <c r="D1726" t="s">
        <v>53</v>
      </c>
      <c r="E1726" t="s">
        <v>36</v>
      </c>
      <c r="F1726" t="s">
        <v>1967</v>
      </c>
      <c r="H1726">
        <v>1</v>
      </c>
      <c r="I1726">
        <v>1</v>
      </c>
      <c r="J1726" s="60" t="s">
        <v>1882</v>
      </c>
      <c r="K1726">
        <v>77</v>
      </c>
      <c r="L1726">
        <v>80</v>
      </c>
      <c r="M1726">
        <v>3</v>
      </c>
      <c r="N1726">
        <v>26</v>
      </c>
      <c r="O1726">
        <v>4</v>
      </c>
      <c r="P1726">
        <v>2</v>
      </c>
      <c r="Q1726">
        <v>14</v>
      </c>
      <c r="R1726">
        <v>4</v>
      </c>
      <c r="S1726">
        <v>3</v>
      </c>
      <c r="T1726">
        <v>3</v>
      </c>
      <c r="U1726">
        <v>7</v>
      </c>
      <c r="V1726">
        <v>0</v>
      </c>
      <c r="W1726">
        <v>0</v>
      </c>
      <c r="X1726" t="s">
        <v>27</v>
      </c>
      <c r="Y1726">
        <v>0</v>
      </c>
    </row>
    <row r="1727" spans="2:25" x14ac:dyDescent="0.2">
      <c r="B1727">
        <v>9426</v>
      </c>
      <c r="C1727">
        <v>1965</v>
      </c>
      <c r="D1727" t="s">
        <v>53</v>
      </c>
      <c r="E1727" t="s">
        <v>28</v>
      </c>
      <c r="F1727" t="s">
        <v>1968</v>
      </c>
      <c r="H1727">
        <v>0</v>
      </c>
      <c r="I1727">
        <v>1</v>
      </c>
      <c r="J1727" s="61">
        <v>41609</v>
      </c>
      <c r="K1727">
        <v>77</v>
      </c>
      <c r="L1727">
        <v>691</v>
      </c>
      <c r="M1727">
        <v>0</v>
      </c>
      <c r="N1727">
        <v>69</v>
      </c>
      <c r="O1727">
        <v>10</v>
      </c>
      <c r="P1727">
        <v>0</v>
      </c>
      <c r="Q1727">
        <v>130</v>
      </c>
      <c r="R1727">
        <v>4</v>
      </c>
      <c r="S1727">
        <v>2</v>
      </c>
      <c r="T1727">
        <v>3</v>
      </c>
      <c r="U1727">
        <v>8</v>
      </c>
      <c r="V1727">
        <v>0</v>
      </c>
      <c r="W1727">
        <v>0</v>
      </c>
      <c r="X1727" t="s">
        <v>27</v>
      </c>
      <c r="Y1727">
        <v>0</v>
      </c>
    </row>
    <row r="1728" spans="2:25" x14ac:dyDescent="0.2">
      <c r="B1728">
        <v>10637</v>
      </c>
      <c r="C1728">
        <v>1965</v>
      </c>
      <c r="D1728" t="s">
        <v>23</v>
      </c>
      <c r="E1728" t="s">
        <v>32</v>
      </c>
      <c r="F1728" t="s">
        <v>1969</v>
      </c>
      <c r="H1728">
        <v>1</v>
      </c>
      <c r="I1728">
        <v>2</v>
      </c>
      <c r="J1728" s="61">
        <v>41275</v>
      </c>
      <c r="K1728">
        <v>77</v>
      </c>
      <c r="L1728">
        <v>24</v>
      </c>
      <c r="M1728">
        <v>0</v>
      </c>
      <c r="N1728">
        <v>27</v>
      </c>
      <c r="O1728">
        <v>8</v>
      </c>
      <c r="P1728">
        <v>30</v>
      </c>
      <c r="Q1728">
        <v>10</v>
      </c>
      <c r="R1728">
        <v>2</v>
      </c>
      <c r="S1728">
        <v>3</v>
      </c>
      <c r="T1728">
        <v>3</v>
      </c>
      <c r="U1728">
        <v>7</v>
      </c>
      <c r="V1728">
        <v>0</v>
      </c>
      <c r="W1728">
        <v>1</v>
      </c>
      <c r="X1728" t="s">
        <v>27</v>
      </c>
      <c r="Y1728">
        <v>0</v>
      </c>
    </row>
    <row r="1729" spans="2:25" x14ac:dyDescent="0.2">
      <c r="B1729">
        <v>10826</v>
      </c>
      <c r="C1729">
        <v>1960</v>
      </c>
      <c r="D1729" t="s">
        <v>23</v>
      </c>
      <c r="E1729" t="s">
        <v>32</v>
      </c>
      <c r="F1729" t="s">
        <v>1970</v>
      </c>
      <c r="H1729">
        <v>0</v>
      </c>
      <c r="I1729">
        <v>0</v>
      </c>
      <c r="J1729" s="60" t="s">
        <v>1746</v>
      </c>
      <c r="K1729">
        <v>77</v>
      </c>
      <c r="L1729">
        <v>6</v>
      </c>
      <c r="M1729">
        <v>1</v>
      </c>
      <c r="N1729">
        <v>7</v>
      </c>
      <c r="O1729">
        <v>23</v>
      </c>
      <c r="P1729">
        <v>4</v>
      </c>
      <c r="Q1729">
        <v>19</v>
      </c>
      <c r="R1729">
        <v>1</v>
      </c>
      <c r="S1729">
        <v>1</v>
      </c>
      <c r="T1729">
        <v>2</v>
      </c>
      <c r="U1729">
        <v>8</v>
      </c>
      <c r="V1729">
        <v>0</v>
      </c>
      <c r="W1729">
        <v>0</v>
      </c>
      <c r="X1729" t="s">
        <v>27</v>
      </c>
      <c r="Y1729">
        <v>0</v>
      </c>
    </row>
    <row r="1730" spans="2:25" x14ac:dyDescent="0.2">
      <c r="B1730">
        <v>4086</v>
      </c>
      <c r="C1730">
        <v>1960</v>
      </c>
      <c r="D1730" t="s">
        <v>23</v>
      </c>
      <c r="E1730" t="s">
        <v>32</v>
      </c>
      <c r="F1730" t="s">
        <v>1970</v>
      </c>
      <c r="H1730">
        <v>0</v>
      </c>
      <c r="I1730">
        <v>0</v>
      </c>
      <c r="J1730" s="60" t="s">
        <v>1746</v>
      </c>
      <c r="K1730">
        <v>77</v>
      </c>
      <c r="L1730">
        <v>6</v>
      </c>
      <c r="M1730">
        <v>1</v>
      </c>
      <c r="N1730">
        <v>7</v>
      </c>
      <c r="O1730">
        <v>23</v>
      </c>
      <c r="P1730">
        <v>4</v>
      </c>
      <c r="Q1730">
        <v>19</v>
      </c>
      <c r="R1730">
        <v>1</v>
      </c>
      <c r="S1730">
        <v>1</v>
      </c>
      <c r="T1730">
        <v>2</v>
      </c>
      <c r="U1730">
        <v>8</v>
      </c>
      <c r="V1730">
        <v>0</v>
      </c>
      <c r="W1730">
        <v>0</v>
      </c>
      <c r="X1730" t="s">
        <v>46</v>
      </c>
      <c r="Y1730">
        <v>0</v>
      </c>
    </row>
    <row r="1731" spans="2:25" x14ac:dyDescent="0.2">
      <c r="B1731">
        <v>10304</v>
      </c>
      <c r="C1731">
        <v>1960</v>
      </c>
      <c r="D1731" t="s">
        <v>23</v>
      </c>
      <c r="E1731" t="s">
        <v>32</v>
      </c>
      <c r="F1731" t="s">
        <v>1970</v>
      </c>
      <c r="H1731">
        <v>0</v>
      </c>
      <c r="I1731">
        <v>0</v>
      </c>
      <c r="J1731" s="60" t="s">
        <v>1746</v>
      </c>
      <c r="K1731">
        <v>77</v>
      </c>
      <c r="L1731">
        <v>6</v>
      </c>
      <c r="M1731">
        <v>1</v>
      </c>
      <c r="N1731">
        <v>7</v>
      </c>
      <c r="O1731">
        <v>23</v>
      </c>
      <c r="P1731">
        <v>4</v>
      </c>
      <c r="Q1731">
        <v>19</v>
      </c>
      <c r="R1731">
        <v>1</v>
      </c>
      <c r="S1731">
        <v>1</v>
      </c>
      <c r="T1731">
        <v>2</v>
      </c>
      <c r="U1731">
        <v>8</v>
      </c>
      <c r="V1731">
        <v>0</v>
      </c>
      <c r="W1731">
        <v>0</v>
      </c>
      <c r="X1731" t="s">
        <v>27</v>
      </c>
      <c r="Y1731">
        <v>0</v>
      </c>
    </row>
    <row r="1732" spans="2:25" x14ac:dyDescent="0.2">
      <c r="B1732">
        <v>7998</v>
      </c>
      <c r="C1732">
        <v>1959</v>
      </c>
      <c r="D1732" t="s">
        <v>23</v>
      </c>
      <c r="E1732" t="s">
        <v>36</v>
      </c>
      <c r="F1732" t="s">
        <v>1971</v>
      </c>
      <c r="H1732">
        <v>1</v>
      </c>
      <c r="I1732">
        <v>1</v>
      </c>
      <c r="J1732" s="61">
        <v>41225</v>
      </c>
      <c r="K1732">
        <v>77</v>
      </c>
      <c r="L1732">
        <v>53</v>
      </c>
      <c r="M1732">
        <v>8</v>
      </c>
      <c r="N1732">
        <v>17</v>
      </c>
      <c r="O1732">
        <v>13</v>
      </c>
      <c r="P1732">
        <v>0</v>
      </c>
      <c r="Q1732">
        <v>21</v>
      </c>
      <c r="R1732">
        <v>3</v>
      </c>
      <c r="S1732">
        <v>2</v>
      </c>
      <c r="T1732">
        <v>2</v>
      </c>
      <c r="U1732">
        <v>7</v>
      </c>
      <c r="V1732">
        <v>0</v>
      </c>
      <c r="W1732">
        <v>0</v>
      </c>
      <c r="X1732" t="s">
        <v>50</v>
      </c>
      <c r="Y1732">
        <v>0</v>
      </c>
    </row>
    <row r="1733" spans="2:25" x14ac:dyDescent="0.2">
      <c r="B1733">
        <v>10992</v>
      </c>
      <c r="C1733">
        <v>1968</v>
      </c>
      <c r="D1733" t="s">
        <v>23</v>
      </c>
      <c r="E1733" t="s">
        <v>36</v>
      </c>
      <c r="F1733" t="s">
        <v>1972</v>
      </c>
      <c r="H1733">
        <v>1</v>
      </c>
      <c r="I1733">
        <v>1</v>
      </c>
      <c r="J1733" s="60" t="s">
        <v>1621</v>
      </c>
      <c r="K1733">
        <v>77</v>
      </c>
      <c r="L1733">
        <v>650</v>
      </c>
      <c r="M1733">
        <v>28</v>
      </c>
      <c r="N1733">
        <v>353</v>
      </c>
      <c r="O1733">
        <v>45</v>
      </c>
      <c r="P1733">
        <v>42</v>
      </c>
      <c r="Q1733">
        <v>30</v>
      </c>
      <c r="R1733">
        <v>5</v>
      </c>
      <c r="S1733">
        <v>4</v>
      </c>
      <c r="T1733">
        <v>11</v>
      </c>
      <c r="U1733">
        <v>8</v>
      </c>
      <c r="V1733">
        <v>0</v>
      </c>
      <c r="W1733">
        <v>0</v>
      </c>
      <c r="X1733" t="s">
        <v>67</v>
      </c>
      <c r="Y1733">
        <v>0</v>
      </c>
    </row>
    <row r="1734" spans="2:25" x14ac:dyDescent="0.2">
      <c r="B1734">
        <v>6383</v>
      </c>
      <c r="C1734">
        <v>1972</v>
      </c>
      <c r="D1734" t="s">
        <v>40</v>
      </c>
      <c r="E1734" t="s">
        <v>36</v>
      </c>
      <c r="F1734" t="s">
        <v>1973</v>
      </c>
      <c r="H1734">
        <v>1</v>
      </c>
      <c r="I1734">
        <v>0</v>
      </c>
      <c r="J1734" s="60" t="s">
        <v>1415</v>
      </c>
      <c r="K1734">
        <v>78</v>
      </c>
      <c r="L1734">
        <v>26</v>
      </c>
      <c r="M1734">
        <v>0</v>
      </c>
      <c r="N1734">
        <v>15</v>
      </c>
      <c r="O1734">
        <v>2</v>
      </c>
      <c r="P1734">
        <v>1</v>
      </c>
      <c r="Q1734">
        <v>2</v>
      </c>
      <c r="R1734">
        <v>2</v>
      </c>
      <c r="S1734">
        <v>3</v>
      </c>
      <c r="T1734">
        <v>3</v>
      </c>
      <c r="U1734">
        <v>8</v>
      </c>
      <c r="V1734">
        <v>0</v>
      </c>
      <c r="W1734">
        <v>0</v>
      </c>
      <c r="X1734" t="s">
        <v>67</v>
      </c>
      <c r="Y1734">
        <v>0</v>
      </c>
    </row>
    <row r="1735" spans="2:25" x14ac:dyDescent="0.2">
      <c r="B1735">
        <v>10536</v>
      </c>
      <c r="C1735">
        <v>1972</v>
      </c>
      <c r="D1735" t="s">
        <v>40</v>
      </c>
      <c r="E1735" t="s">
        <v>36</v>
      </c>
      <c r="F1735" t="s">
        <v>1973</v>
      </c>
      <c r="H1735">
        <v>1</v>
      </c>
      <c r="I1735">
        <v>0</v>
      </c>
      <c r="J1735" s="60" t="s">
        <v>1415</v>
      </c>
      <c r="K1735">
        <v>78</v>
      </c>
      <c r="L1735">
        <v>26</v>
      </c>
      <c r="M1735">
        <v>0</v>
      </c>
      <c r="N1735">
        <v>15</v>
      </c>
      <c r="O1735">
        <v>2</v>
      </c>
      <c r="P1735">
        <v>1</v>
      </c>
      <c r="Q1735">
        <v>2</v>
      </c>
      <c r="R1735">
        <v>2</v>
      </c>
      <c r="S1735">
        <v>3</v>
      </c>
      <c r="T1735">
        <v>3</v>
      </c>
      <c r="U1735">
        <v>8</v>
      </c>
      <c r="V1735">
        <v>0</v>
      </c>
      <c r="W1735">
        <v>0</v>
      </c>
      <c r="X1735" t="s">
        <v>27</v>
      </c>
      <c r="Y1735">
        <v>0</v>
      </c>
    </row>
    <row r="1736" spans="2:25" x14ac:dyDescent="0.2">
      <c r="B1736">
        <v>6036</v>
      </c>
      <c r="C1736">
        <v>1960</v>
      </c>
      <c r="D1736" t="s">
        <v>53</v>
      </c>
      <c r="E1736" t="s">
        <v>36</v>
      </c>
      <c r="F1736" t="s">
        <v>1974</v>
      </c>
      <c r="H1736">
        <v>0</v>
      </c>
      <c r="I1736">
        <v>0</v>
      </c>
      <c r="J1736" s="60" t="s">
        <v>42</v>
      </c>
      <c r="K1736">
        <v>78</v>
      </c>
      <c r="L1736">
        <v>1168</v>
      </c>
      <c r="M1736">
        <v>92</v>
      </c>
      <c r="N1736">
        <v>408</v>
      </c>
      <c r="O1736">
        <v>72</v>
      </c>
      <c r="P1736">
        <v>129</v>
      </c>
      <c r="Q1736">
        <v>55</v>
      </c>
      <c r="R1736">
        <v>1</v>
      </c>
      <c r="S1736">
        <v>5</v>
      </c>
      <c r="T1736">
        <v>7</v>
      </c>
      <c r="U1736">
        <v>1</v>
      </c>
      <c r="V1736">
        <v>0</v>
      </c>
      <c r="W1736">
        <v>0</v>
      </c>
      <c r="X1736" t="s">
        <v>27</v>
      </c>
      <c r="Y1736">
        <v>1</v>
      </c>
    </row>
    <row r="1737" spans="2:25" x14ac:dyDescent="0.2">
      <c r="B1737">
        <v>11092</v>
      </c>
      <c r="C1737">
        <v>1962</v>
      </c>
      <c r="D1737" t="s">
        <v>23</v>
      </c>
      <c r="E1737" t="s">
        <v>32</v>
      </c>
      <c r="F1737" t="s">
        <v>1975</v>
      </c>
      <c r="H1737">
        <v>1</v>
      </c>
      <c r="I1737">
        <v>1</v>
      </c>
      <c r="J1737" s="61">
        <v>41673</v>
      </c>
      <c r="K1737">
        <v>78</v>
      </c>
      <c r="L1737">
        <v>12</v>
      </c>
      <c r="M1737">
        <v>1</v>
      </c>
      <c r="N1737">
        <v>21</v>
      </c>
      <c r="O1737">
        <v>2</v>
      </c>
      <c r="P1737">
        <v>2</v>
      </c>
      <c r="Q1737">
        <v>3</v>
      </c>
      <c r="R1737">
        <v>2</v>
      </c>
      <c r="S1737">
        <v>2</v>
      </c>
      <c r="T1737">
        <v>3</v>
      </c>
      <c r="U1737">
        <v>7</v>
      </c>
      <c r="V1737">
        <v>0</v>
      </c>
      <c r="W1737">
        <v>0</v>
      </c>
      <c r="X1737" t="s">
        <v>67</v>
      </c>
      <c r="Y1737">
        <v>0</v>
      </c>
    </row>
    <row r="1738" spans="2:25" x14ac:dyDescent="0.2">
      <c r="B1738">
        <v>538</v>
      </c>
      <c r="C1738">
        <v>1990</v>
      </c>
      <c r="D1738" t="s">
        <v>23</v>
      </c>
      <c r="E1738" t="s">
        <v>28</v>
      </c>
      <c r="F1738" t="s">
        <v>1976</v>
      </c>
      <c r="H1738">
        <v>1</v>
      </c>
      <c r="I1738">
        <v>0</v>
      </c>
      <c r="J1738" s="61">
        <v>41914</v>
      </c>
      <c r="K1738">
        <v>78</v>
      </c>
      <c r="L1738">
        <v>31</v>
      </c>
      <c r="M1738">
        <v>9</v>
      </c>
      <c r="N1738">
        <v>27</v>
      </c>
      <c r="O1738">
        <v>16</v>
      </c>
      <c r="P1738">
        <v>9</v>
      </c>
      <c r="Q1738">
        <v>33</v>
      </c>
      <c r="R1738">
        <v>1</v>
      </c>
      <c r="S1738">
        <v>1</v>
      </c>
      <c r="T1738">
        <v>4</v>
      </c>
      <c r="U1738">
        <v>3</v>
      </c>
      <c r="V1738">
        <v>0</v>
      </c>
      <c r="W1738">
        <v>0</v>
      </c>
      <c r="X1738" t="s">
        <v>67</v>
      </c>
      <c r="Y1738">
        <v>0</v>
      </c>
    </row>
    <row r="1739" spans="2:25" x14ac:dyDescent="0.2">
      <c r="B1739">
        <v>10022</v>
      </c>
      <c r="C1739">
        <v>1974</v>
      </c>
      <c r="D1739" t="s">
        <v>40</v>
      </c>
      <c r="E1739" t="s">
        <v>28</v>
      </c>
      <c r="F1739" t="s">
        <v>1977</v>
      </c>
      <c r="H1739">
        <v>1</v>
      </c>
      <c r="I1739">
        <v>1</v>
      </c>
      <c r="J1739" s="61">
        <v>41884</v>
      </c>
      <c r="K1739">
        <v>78</v>
      </c>
      <c r="L1739">
        <v>12</v>
      </c>
      <c r="M1739">
        <v>0</v>
      </c>
      <c r="N1739">
        <v>4</v>
      </c>
      <c r="O1739">
        <v>0</v>
      </c>
      <c r="P1739">
        <v>0</v>
      </c>
      <c r="Q1739">
        <v>0</v>
      </c>
      <c r="R1739">
        <v>1</v>
      </c>
      <c r="S1739">
        <v>1</v>
      </c>
      <c r="T1739">
        <v>2</v>
      </c>
      <c r="U1739">
        <v>5</v>
      </c>
      <c r="V1739">
        <v>0</v>
      </c>
      <c r="W1739">
        <v>0</v>
      </c>
      <c r="X1739" t="s">
        <v>27</v>
      </c>
      <c r="Y1739">
        <v>0</v>
      </c>
    </row>
    <row r="1740" spans="2:25" x14ac:dyDescent="0.2">
      <c r="B1740">
        <v>10157</v>
      </c>
      <c r="C1740">
        <v>1966</v>
      </c>
      <c r="D1740" t="s">
        <v>23</v>
      </c>
      <c r="E1740" t="s">
        <v>28</v>
      </c>
      <c r="F1740" t="s">
        <v>1978</v>
      </c>
      <c r="H1740">
        <v>0</v>
      </c>
      <c r="I1740">
        <v>1</v>
      </c>
      <c r="J1740" s="60" t="s">
        <v>639</v>
      </c>
      <c r="K1740">
        <v>78</v>
      </c>
      <c r="L1740">
        <v>89</v>
      </c>
      <c r="M1740">
        <v>15</v>
      </c>
      <c r="N1740">
        <v>89</v>
      </c>
      <c r="O1740">
        <v>34</v>
      </c>
      <c r="P1740">
        <v>42</v>
      </c>
      <c r="Q1740">
        <v>5</v>
      </c>
      <c r="R1740">
        <v>1</v>
      </c>
      <c r="S1740">
        <v>4</v>
      </c>
      <c r="T1740">
        <v>6</v>
      </c>
      <c r="U1740">
        <v>4</v>
      </c>
      <c r="V1740">
        <v>0</v>
      </c>
      <c r="W1740">
        <v>0</v>
      </c>
      <c r="X1740" t="s">
        <v>31</v>
      </c>
      <c r="Y1740">
        <v>0</v>
      </c>
    </row>
    <row r="1741" spans="2:25" x14ac:dyDescent="0.2">
      <c r="B1741">
        <v>3503</v>
      </c>
      <c r="C1741">
        <v>1951</v>
      </c>
      <c r="D1741" t="s">
        <v>23</v>
      </c>
      <c r="E1741" t="s">
        <v>24</v>
      </c>
      <c r="F1741" t="s">
        <v>1979</v>
      </c>
      <c r="H1741">
        <v>0</v>
      </c>
      <c r="I1741">
        <v>0</v>
      </c>
      <c r="J1741" s="61">
        <v>41317</v>
      </c>
      <c r="K1741">
        <v>78</v>
      </c>
      <c r="L1741">
        <v>255</v>
      </c>
      <c r="M1741">
        <v>47</v>
      </c>
      <c r="N1741">
        <v>573</v>
      </c>
      <c r="O1741">
        <v>52</v>
      </c>
      <c r="P1741">
        <v>32</v>
      </c>
      <c r="Q1741">
        <v>15</v>
      </c>
      <c r="R1741">
        <v>1</v>
      </c>
      <c r="S1741">
        <v>5</v>
      </c>
      <c r="T1741">
        <v>6</v>
      </c>
      <c r="U1741">
        <v>1</v>
      </c>
      <c r="V1741">
        <v>0</v>
      </c>
      <c r="W1741">
        <v>0</v>
      </c>
      <c r="X1741" t="s">
        <v>67</v>
      </c>
      <c r="Y1741">
        <v>0</v>
      </c>
    </row>
    <row r="1742" spans="2:25" x14ac:dyDescent="0.2">
      <c r="B1742">
        <v>146</v>
      </c>
      <c r="C1742">
        <v>1961</v>
      </c>
      <c r="D1742" t="s">
        <v>40</v>
      </c>
      <c r="E1742" t="s">
        <v>28</v>
      </c>
      <c r="F1742" t="s">
        <v>1980</v>
      </c>
      <c r="H1742">
        <v>0</v>
      </c>
      <c r="I1742">
        <v>0</v>
      </c>
      <c r="J1742" s="60" t="s">
        <v>128</v>
      </c>
      <c r="K1742">
        <v>78</v>
      </c>
      <c r="L1742">
        <v>760</v>
      </c>
      <c r="M1742">
        <v>53</v>
      </c>
      <c r="N1742">
        <v>400</v>
      </c>
      <c r="O1742">
        <v>17</v>
      </c>
      <c r="P1742">
        <v>93</v>
      </c>
      <c r="Q1742">
        <v>0</v>
      </c>
      <c r="R1742">
        <v>1</v>
      </c>
      <c r="S1742">
        <v>4</v>
      </c>
      <c r="T1742">
        <v>11</v>
      </c>
      <c r="U1742">
        <v>2</v>
      </c>
      <c r="V1742">
        <v>0</v>
      </c>
      <c r="W1742">
        <v>0</v>
      </c>
      <c r="X1742" t="s">
        <v>27</v>
      </c>
      <c r="Y1742">
        <v>1</v>
      </c>
    </row>
    <row r="1743" spans="2:25" x14ac:dyDescent="0.2">
      <c r="B1743">
        <v>5538</v>
      </c>
      <c r="C1743">
        <v>1976</v>
      </c>
      <c r="D1743" t="s">
        <v>23</v>
      </c>
      <c r="E1743" t="s">
        <v>24</v>
      </c>
      <c r="F1743" t="s">
        <v>1981</v>
      </c>
      <c r="H1743">
        <v>0</v>
      </c>
      <c r="I1743">
        <v>0</v>
      </c>
      <c r="J1743" s="61">
        <v>41496</v>
      </c>
      <c r="K1743">
        <v>78</v>
      </c>
      <c r="L1743">
        <v>897</v>
      </c>
      <c r="M1743">
        <v>161</v>
      </c>
      <c r="N1743">
        <v>430</v>
      </c>
      <c r="O1743">
        <v>186</v>
      </c>
      <c r="P1743">
        <v>161</v>
      </c>
      <c r="Q1743">
        <v>27</v>
      </c>
      <c r="R1743">
        <v>0</v>
      </c>
      <c r="S1743">
        <v>4</v>
      </c>
      <c r="T1743">
        <v>6</v>
      </c>
      <c r="U1743">
        <v>1</v>
      </c>
      <c r="V1743">
        <v>1</v>
      </c>
      <c r="W1743">
        <v>0</v>
      </c>
      <c r="X1743" t="s">
        <v>27</v>
      </c>
      <c r="Y1743">
        <v>3</v>
      </c>
    </row>
    <row r="1744" spans="2:25" x14ac:dyDescent="0.2">
      <c r="B1744">
        <v>3910</v>
      </c>
      <c r="C1744">
        <v>1976</v>
      </c>
      <c r="D1744" t="s">
        <v>23</v>
      </c>
      <c r="E1744" t="s">
        <v>24</v>
      </c>
      <c r="F1744" t="s">
        <v>1981</v>
      </c>
      <c r="H1744">
        <v>0</v>
      </c>
      <c r="I1744">
        <v>0</v>
      </c>
      <c r="J1744" s="61">
        <v>41496</v>
      </c>
      <c r="K1744">
        <v>78</v>
      </c>
      <c r="L1744">
        <v>897</v>
      </c>
      <c r="M1744">
        <v>161</v>
      </c>
      <c r="N1744">
        <v>430</v>
      </c>
      <c r="O1744">
        <v>186</v>
      </c>
      <c r="P1744">
        <v>161</v>
      </c>
      <c r="Q1744">
        <v>27</v>
      </c>
      <c r="R1744">
        <v>0</v>
      </c>
      <c r="S1744">
        <v>4</v>
      </c>
      <c r="T1744">
        <v>6</v>
      </c>
      <c r="U1744">
        <v>1</v>
      </c>
      <c r="V1744">
        <v>1</v>
      </c>
      <c r="W1744">
        <v>0</v>
      </c>
      <c r="X1744" t="s">
        <v>27</v>
      </c>
      <c r="Y1744">
        <v>3</v>
      </c>
    </row>
    <row r="1745" spans="2:25" x14ac:dyDescent="0.2">
      <c r="B1745">
        <v>4227</v>
      </c>
      <c r="C1745">
        <v>1969</v>
      </c>
      <c r="D1745" t="s">
        <v>53</v>
      </c>
      <c r="E1745" t="s">
        <v>36</v>
      </c>
      <c r="F1745" t="s">
        <v>1982</v>
      </c>
      <c r="H1745">
        <v>1</v>
      </c>
      <c r="I1745">
        <v>1</v>
      </c>
      <c r="J1745" s="61">
        <v>41434</v>
      </c>
      <c r="K1745">
        <v>78</v>
      </c>
      <c r="L1745">
        <v>28</v>
      </c>
      <c r="M1745">
        <v>0</v>
      </c>
      <c r="N1745">
        <v>13</v>
      </c>
      <c r="O1745">
        <v>4</v>
      </c>
      <c r="P1745">
        <v>2</v>
      </c>
      <c r="Q1745">
        <v>8</v>
      </c>
      <c r="R1745">
        <v>3</v>
      </c>
      <c r="S1745">
        <v>2</v>
      </c>
      <c r="T1745">
        <v>3</v>
      </c>
      <c r="U1745">
        <v>5</v>
      </c>
      <c r="V1745">
        <v>0</v>
      </c>
      <c r="W1745">
        <v>0</v>
      </c>
      <c r="X1745" t="s">
        <v>27</v>
      </c>
      <c r="Y1745">
        <v>0</v>
      </c>
    </row>
    <row r="1746" spans="2:25" x14ac:dyDescent="0.2">
      <c r="B1746">
        <v>6634</v>
      </c>
      <c r="C1746">
        <v>1980</v>
      </c>
      <c r="D1746" t="s">
        <v>53</v>
      </c>
      <c r="E1746" t="s">
        <v>24</v>
      </c>
      <c r="F1746" t="s">
        <v>1983</v>
      </c>
      <c r="H1746">
        <v>1</v>
      </c>
      <c r="I1746">
        <v>0</v>
      </c>
      <c r="J1746" s="61">
        <v>41463</v>
      </c>
      <c r="K1746">
        <v>78</v>
      </c>
      <c r="L1746">
        <v>22</v>
      </c>
      <c r="M1746">
        <v>3</v>
      </c>
      <c r="N1746">
        <v>18</v>
      </c>
      <c r="O1746">
        <v>0</v>
      </c>
      <c r="P1746">
        <v>0</v>
      </c>
      <c r="Q1746">
        <v>11</v>
      </c>
      <c r="R1746">
        <v>1</v>
      </c>
      <c r="S1746">
        <v>2</v>
      </c>
      <c r="T1746">
        <v>3</v>
      </c>
      <c r="U1746">
        <v>7</v>
      </c>
      <c r="V1746">
        <v>0</v>
      </c>
      <c r="W1746">
        <v>0</v>
      </c>
      <c r="X1746" t="s">
        <v>67</v>
      </c>
      <c r="Y1746">
        <v>0</v>
      </c>
    </row>
    <row r="1747" spans="2:25" x14ac:dyDescent="0.2">
      <c r="B1747">
        <v>8916</v>
      </c>
      <c r="C1747">
        <v>1976</v>
      </c>
      <c r="D1747" t="s">
        <v>23</v>
      </c>
      <c r="E1747" t="s">
        <v>24</v>
      </c>
      <c r="F1747" t="s">
        <v>1984</v>
      </c>
      <c r="H1747">
        <v>2</v>
      </c>
      <c r="I1747">
        <v>0</v>
      </c>
      <c r="J1747" s="60" t="s">
        <v>63</v>
      </c>
      <c r="K1747">
        <v>78</v>
      </c>
      <c r="L1747">
        <v>9</v>
      </c>
      <c r="M1747">
        <v>1</v>
      </c>
      <c r="N1747">
        <v>5</v>
      </c>
      <c r="O1747">
        <v>0</v>
      </c>
      <c r="P1747">
        <v>0</v>
      </c>
      <c r="Q1747">
        <v>1</v>
      </c>
      <c r="R1747">
        <v>1</v>
      </c>
      <c r="S1747">
        <v>0</v>
      </c>
      <c r="T1747">
        <v>3</v>
      </c>
      <c r="U1747">
        <v>5</v>
      </c>
      <c r="V1747">
        <v>0</v>
      </c>
      <c r="W1747">
        <v>0</v>
      </c>
      <c r="X1747" t="s">
        <v>67</v>
      </c>
      <c r="Y1747">
        <v>0</v>
      </c>
    </row>
    <row r="1748" spans="2:25" x14ac:dyDescent="0.2">
      <c r="B1748">
        <v>6460</v>
      </c>
      <c r="C1748">
        <v>1983</v>
      </c>
      <c r="D1748" t="s">
        <v>23</v>
      </c>
      <c r="E1748" t="s">
        <v>32</v>
      </c>
      <c r="F1748" t="s">
        <v>1985</v>
      </c>
      <c r="H1748">
        <v>1</v>
      </c>
      <c r="I1748">
        <v>0</v>
      </c>
      <c r="J1748" s="60" t="s">
        <v>1780</v>
      </c>
      <c r="K1748">
        <v>78</v>
      </c>
      <c r="L1748">
        <v>12</v>
      </c>
      <c r="M1748">
        <v>4</v>
      </c>
      <c r="N1748">
        <v>6</v>
      </c>
      <c r="O1748">
        <v>11</v>
      </c>
      <c r="P1748">
        <v>8</v>
      </c>
      <c r="Q1748">
        <v>16</v>
      </c>
      <c r="R1748">
        <v>2</v>
      </c>
      <c r="S1748">
        <v>2</v>
      </c>
      <c r="T1748">
        <v>3</v>
      </c>
      <c r="U1748">
        <v>8</v>
      </c>
      <c r="V1748">
        <v>0</v>
      </c>
      <c r="W1748">
        <v>0</v>
      </c>
      <c r="X1748" t="s">
        <v>50</v>
      </c>
      <c r="Y1748">
        <v>0</v>
      </c>
    </row>
    <row r="1749" spans="2:25" x14ac:dyDescent="0.2">
      <c r="B1749">
        <v>5883</v>
      </c>
      <c r="C1749">
        <v>1973</v>
      </c>
      <c r="D1749" t="s">
        <v>23</v>
      </c>
      <c r="E1749" t="s">
        <v>32</v>
      </c>
      <c r="F1749" t="s">
        <v>1986</v>
      </c>
      <c r="H1749">
        <v>1</v>
      </c>
      <c r="I1749">
        <v>0</v>
      </c>
      <c r="J1749" s="60" t="s">
        <v>676</v>
      </c>
      <c r="K1749">
        <v>78</v>
      </c>
      <c r="L1749">
        <v>138</v>
      </c>
      <c r="M1749">
        <v>120</v>
      </c>
      <c r="N1749">
        <v>204</v>
      </c>
      <c r="O1749">
        <v>16</v>
      </c>
      <c r="P1749">
        <v>126</v>
      </c>
      <c r="Q1749">
        <v>60</v>
      </c>
      <c r="R1749">
        <v>3</v>
      </c>
      <c r="S1749">
        <v>7</v>
      </c>
      <c r="T1749">
        <v>7</v>
      </c>
      <c r="U1749">
        <v>5</v>
      </c>
      <c r="V1749">
        <v>0</v>
      </c>
      <c r="W1749">
        <v>0</v>
      </c>
      <c r="X1749" t="s">
        <v>27</v>
      </c>
      <c r="Y1749">
        <v>0</v>
      </c>
    </row>
    <row r="1750" spans="2:25" x14ac:dyDescent="0.2">
      <c r="B1750">
        <v>10091</v>
      </c>
      <c r="C1750">
        <v>1957</v>
      </c>
      <c r="D1750" t="s">
        <v>23</v>
      </c>
      <c r="E1750" t="s">
        <v>28</v>
      </c>
      <c r="F1750" t="s">
        <v>1987</v>
      </c>
      <c r="H1750">
        <v>0</v>
      </c>
      <c r="I1750">
        <v>1</v>
      </c>
      <c r="J1750" s="60" t="s">
        <v>591</v>
      </c>
      <c r="K1750">
        <v>78</v>
      </c>
      <c r="L1750">
        <v>520</v>
      </c>
      <c r="M1750">
        <v>20</v>
      </c>
      <c r="N1750">
        <v>367</v>
      </c>
      <c r="O1750">
        <v>39</v>
      </c>
      <c r="P1750">
        <v>81</v>
      </c>
      <c r="Q1750">
        <v>40</v>
      </c>
      <c r="R1750">
        <v>2</v>
      </c>
      <c r="S1750">
        <v>6</v>
      </c>
      <c r="T1750">
        <v>6</v>
      </c>
      <c r="U1750">
        <v>5</v>
      </c>
      <c r="V1750">
        <v>0</v>
      </c>
      <c r="W1750">
        <v>0</v>
      </c>
      <c r="X1750" t="s">
        <v>27</v>
      </c>
      <c r="Y1750">
        <v>0</v>
      </c>
    </row>
    <row r="1751" spans="2:25" x14ac:dyDescent="0.2">
      <c r="B1751">
        <v>697</v>
      </c>
      <c r="C1751">
        <v>1970</v>
      </c>
      <c r="D1751" t="s">
        <v>23</v>
      </c>
      <c r="E1751" t="s">
        <v>36</v>
      </c>
      <c r="F1751" t="s">
        <v>1988</v>
      </c>
      <c r="H1751">
        <v>0</v>
      </c>
      <c r="I1751">
        <v>0</v>
      </c>
      <c r="J1751" s="61">
        <v>41611</v>
      </c>
      <c r="K1751">
        <v>78</v>
      </c>
      <c r="L1751">
        <v>972</v>
      </c>
      <c r="M1751">
        <v>59</v>
      </c>
      <c r="N1751">
        <v>913</v>
      </c>
      <c r="O1751">
        <v>25</v>
      </c>
      <c r="P1751">
        <v>19</v>
      </c>
      <c r="Q1751">
        <v>59</v>
      </c>
      <c r="R1751">
        <v>1</v>
      </c>
      <c r="S1751">
        <v>5</v>
      </c>
      <c r="T1751">
        <v>6</v>
      </c>
      <c r="U1751">
        <v>3</v>
      </c>
      <c r="V1751">
        <v>0</v>
      </c>
      <c r="W1751">
        <v>0</v>
      </c>
      <c r="X1751" t="s">
        <v>27</v>
      </c>
      <c r="Y1751">
        <v>1</v>
      </c>
    </row>
    <row r="1752" spans="2:25" x14ac:dyDescent="0.2">
      <c r="B1752">
        <v>2607</v>
      </c>
      <c r="C1752">
        <v>1954</v>
      </c>
      <c r="D1752" t="s">
        <v>23</v>
      </c>
      <c r="E1752" t="s">
        <v>28</v>
      </c>
      <c r="F1752" t="s">
        <v>1989</v>
      </c>
      <c r="H1752">
        <v>0</v>
      </c>
      <c r="I1752">
        <v>1</v>
      </c>
      <c r="J1752" s="61">
        <v>41579</v>
      </c>
      <c r="K1752">
        <v>78</v>
      </c>
      <c r="L1752">
        <v>424</v>
      </c>
      <c r="M1752">
        <v>17</v>
      </c>
      <c r="N1752">
        <v>118</v>
      </c>
      <c r="O1752">
        <v>7</v>
      </c>
      <c r="P1752">
        <v>23</v>
      </c>
      <c r="Q1752">
        <v>41</v>
      </c>
      <c r="R1752">
        <v>6</v>
      </c>
      <c r="S1752">
        <v>8</v>
      </c>
      <c r="T1752">
        <v>8</v>
      </c>
      <c r="U1752">
        <v>8</v>
      </c>
      <c r="V1752">
        <v>0</v>
      </c>
      <c r="W1752">
        <v>0</v>
      </c>
      <c r="X1752" t="s">
        <v>27</v>
      </c>
      <c r="Y1752">
        <v>0</v>
      </c>
    </row>
    <row r="1753" spans="2:25" x14ac:dyDescent="0.2">
      <c r="B1753">
        <v>8427</v>
      </c>
      <c r="C1753">
        <v>1957</v>
      </c>
      <c r="D1753" t="s">
        <v>53</v>
      </c>
      <c r="E1753" t="s">
        <v>28</v>
      </c>
      <c r="F1753" t="s">
        <v>1990</v>
      </c>
      <c r="H1753">
        <v>0</v>
      </c>
      <c r="I1753">
        <v>0</v>
      </c>
      <c r="J1753" s="60" t="s">
        <v>74</v>
      </c>
      <c r="K1753">
        <v>78</v>
      </c>
      <c r="L1753">
        <v>556</v>
      </c>
      <c r="M1753">
        <v>14</v>
      </c>
      <c r="N1753">
        <v>717</v>
      </c>
      <c r="O1753">
        <v>210</v>
      </c>
      <c r="P1753">
        <v>0</v>
      </c>
      <c r="Q1753">
        <v>43</v>
      </c>
      <c r="R1753">
        <v>1</v>
      </c>
      <c r="S1753">
        <v>7</v>
      </c>
      <c r="T1753">
        <v>10</v>
      </c>
      <c r="U1753">
        <v>4</v>
      </c>
      <c r="V1753">
        <v>0</v>
      </c>
      <c r="W1753">
        <v>0</v>
      </c>
      <c r="X1753" t="s">
        <v>27</v>
      </c>
      <c r="Y1753">
        <v>0</v>
      </c>
    </row>
    <row r="1754" spans="2:25" x14ac:dyDescent="0.2">
      <c r="B1754">
        <v>217</v>
      </c>
      <c r="C1754">
        <v>1957</v>
      </c>
      <c r="D1754" t="s">
        <v>53</v>
      </c>
      <c r="E1754" t="s">
        <v>28</v>
      </c>
      <c r="F1754" t="s">
        <v>1990</v>
      </c>
      <c r="H1754">
        <v>0</v>
      </c>
      <c r="I1754">
        <v>0</v>
      </c>
      <c r="J1754" s="60" t="s">
        <v>74</v>
      </c>
      <c r="K1754">
        <v>78</v>
      </c>
      <c r="L1754">
        <v>556</v>
      </c>
      <c r="M1754">
        <v>14</v>
      </c>
      <c r="N1754">
        <v>717</v>
      </c>
      <c r="O1754">
        <v>210</v>
      </c>
      <c r="P1754">
        <v>0</v>
      </c>
      <c r="Q1754">
        <v>43</v>
      </c>
      <c r="R1754">
        <v>1</v>
      </c>
      <c r="S1754">
        <v>7</v>
      </c>
      <c r="T1754">
        <v>10</v>
      </c>
      <c r="U1754">
        <v>4</v>
      </c>
      <c r="V1754">
        <v>0</v>
      </c>
      <c r="W1754">
        <v>0</v>
      </c>
      <c r="X1754" t="s">
        <v>31</v>
      </c>
      <c r="Y1754">
        <v>0</v>
      </c>
    </row>
    <row r="1755" spans="2:25" x14ac:dyDescent="0.2">
      <c r="B1755">
        <v>6202</v>
      </c>
      <c r="C1755">
        <v>1961</v>
      </c>
      <c r="D1755" t="s">
        <v>23</v>
      </c>
      <c r="E1755" t="s">
        <v>36</v>
      </c>
      <c r="F1755" t="s">
        <v>1991</v>
      </c>
      <c r="H1755">
        <v>0</v>
      </c>
      <c r="I1755">
        <v>1</v>
      </c>
      <c r="J1755" s="61">
        <v>41039</v>
      </c>
      <c r="K1755">
        <v>78</v>
      </c>
      <c r="L1755">
        <v>571</v>
      </c>
      <c r="M1755">
        <v>50</v>
      </c>
      <c r="N1755">
        <v>142</v>
      </c>
      <c r="O1755">
        <v>33</v>
      </c>
      <c r="P1755">
        <v>50</v>
      </c>
      <c r="Q1755">
        <v>159</v>
      </c>
      <c r="R1755">
        <v>4</v>
      </c>
      <c r="S1755">
        <v>4</v>
      </c>
      <c r="T1755">
        <v>13</v>
      </c>
      <c r="U1755">
        <v>2</v>
      </c>
      <c r="V1755">
        <v>0</v>
      </c>
      <c r="W1755">
        <v>0</v>
      </c>
      <c r="X1755" t="s">
        <v>27</v>
      </c>
      <c r="Y1755">
        <v>0</v>
      </c>
    </row>
    <row r="1756" spans="2:25" x14ac:dyDescent="0.2">
      <c r="B1756">
        <v>3856</v>
      </c>
      <c r="C1756">
        <v>1961</v>
      </c>
      <c r="D1756" t="s">
        <v>23</v>
      </c>
      <c r="E1756" t="s">
        <v>36</v>
      </c>
      <c r="F1756" t="s">
        <v>1991</v>
      </c>
      <c r="H1756">
        <v>0</v>
      </c>
      <c r="I1756">
        <v>1</v>
      </c>
      <c r="J1756" s="61">
        <v>41039</v>
      </c>
      <c r="K1756">
        <v>78</v>
      </c>
      <c r="L1756">
        <v>571</v>
      </c>
      <c r="M1756">
        <v>50</v>
      </c>
      <c r="N1756">
        <v>142</v>
      </c>
      <c r="O1756">
        <v>33</v>
      </c>
      <c r="P1756">
        <v>50</v>
      </c>
      <c r="Q1756">
        <v>159</v>
      </c>
      <c r="R1756">
        <v>4</v>
      </c>
      <c r="S1756">
        <v>4</v>
      </c>
      <c r="T1756">
        <v>13</v>
      </c>
      <c r="U1756">
        <v>2</v>
      </c>
      <c r="V1756">
        <v>0</v>
      </c>
      <c r="W1756">
        <v>0</v>
      </c>
      <c r="X1756" t="s">
        <v>27</v>
      </c>
      <c r="Y1756">
        <v>0</v>
      </c>
    </row>
    <row r="1757" spans="2:25" x14ac:dyDescent="0.2">
      <c r="B1757">
        <v>10648</v>
      </c>
      <c r="C1757">
        <v>1983</v>
      </c>
      <c r="D1757" t="s">
        <v>43</v>
      </c>
      <c r="E1757" t="s">
        <v>36</v>
      </c>
      <c r="F1757" t="s">
        <v>1992</v>
      </c>
      <c r="H1757">
        <v>0</v>
      </c>
      <c r="I1757">
        <v>0</v>
      </c>
      <c r="J1757" s="60" t="s">
        <v>1932</v>
      </c>
      <c r="K1757">
        <v>78</v>
      </c>
      <c r="L1757">
        <v>398</v>
      </c>
      <c r="M1757">
        <v>96</v>
      </c>
      <c r="N1757">
        <v>447</v>
      </c>
      <c r="O1757">
        <v>220</v>
      </c>
      <c r="P1757">
        <v>96</v>
      </c>
      <c r="Q1757">
        <v>32</v>
      </c>
      <c r="R1757">
        <v>1</v>
      </c>
      <c r="S1757">
        <v>5</v>
      </c>
      <c r="T1757">
        <v>6</v>
      </c>
      <c r="U1757">
        <v>3</v>
      </c>
      <c r="V1757">
        <v>0</v>
      </c>
      <c r="W1757">
        <v>0</v>
      </c>
      <c r="X1757" t="s">
        <v>27</v>
      </c>
      <c r="Y1757">
        <v>0</v>
      </c>
    </row>
    <row r="1758" spans="2:25" x14ac:dyDescent="0.2">
      <c r="B1758">
        <v>5120</v>
      </c>
      <c r="C1758">
        <v>1983</v>
      </c>
      <c r="D1758" t="s">
        <v>43</v>
      </c>
      <c r="E1758" t="s">
        <v>36</v>
      </c>
      <c r="F1758" t="s">
        <v>1992</v>
      </c>
      <c r="H1758">
        <v>0</v>
      </c>
      <c r="I1758">
        <v>0</v>
      </c>
      <c r="J1758" s="60" t="s">
        <v>1932</v>
      </c>
      <c r="K1758">
        <v>78</v>
      </c>
      <c r="L1758">
        <v>398</v>
      </c>
      <c r="M1758">
        <v>96</v>
      </c>
      <c r="N1758">
        <v>447</v>
      </c>
      <c r="O1758">
        <v>220</v>
      </c>
      <c r="P1758">
        <v>96</v>
      </c>
      <c r="Q1758">
        <v>32</v>
      </c>
      <c r="R1758">
        <v>1</v>
      </c>
      <c r="S1758">
        <v>5</v>
      </c>
      <c r="T1758">
        <v>6</v>
      </c>
      <c r="U1758">
        <v>3</v>
      </c>
      <c r="V1758">
        <v>0</v>
      </c>
      <c r="W1758">
        <v>0</v>
      </c>
      <c r="X1758" t="s">
        <v>67</v>
      </c>
      <c r="Y1758">
        <v>0</v>
      </c>
    </row>
    <row r="1759" spans="2:25" x14ac:dyDescent="0.2">
      <c r="B1759">
        <v>6749</v>
      </c>
      <c r="C1759">
        <v>1967</v>
      </c>
      <c r="D1759" t="s">
        <v>23</v>
      </c>
      <c r="E1759" t="s">
        <v>28</v>
      </c>
      <c r="F1759" t="s">
        <v>1993</v>
      </c>
      <c r="H1759">
        <v>1</v>
      </c>
      <c r="I1759">
        <v>1</v>
      </c>
      <c r="J1759" s="61">
        <v>41129</v>
      </c>
      <c r="K1759">
        <v>78</v>
      </c>
      <c r="L1759">
        <v>957</v>
      </c>
      <c r="M1759">
        <v>47</v>
      </c>
      <c r="N1759">
        <v>494</v>
      </c>
      <c r="O1759">
        <v>82</v>
      </c>
      <c r="P1759">
        <v>47</v>
      </c>
      <c r="Q1759">
        <v>95</v>
      </c>
      <c r="R1759">
        <v>4</v>
      </c>
      <c r="S1759">
        <v>5</v>
      </c>
      <c r="T1759">
        <v>6</v>
      </c>
      <c r="U1759">
        <v>8</v>
      </c>
      <c r="V1759">
        <v>0</v>
      </c>
      <c r="W1759">
        <v>0</v>
      </c>
      <c r="X1759" t="s">
        <v>27</v>
      </c>
      <c r="Y1759">
        <v>0</v>
      </c>
    </row>
    <row r="1760" spans="2:25" x14ac:dyDescent="0.2">
      <c r="B1760">
        <v>1584</v>
      </c>
      <c r="C1760">
        <v>1978</v>
      </c>
      <c r="D1760" t="s">
        <v>23</v>
      </c>
      <c r="E1760" t="s">
        <v>32</v>
      </c>
      <c r="F1760" t="s">
        <v>1994</v>
      </c>
      <c r="H1760">
        <v>1</v>
      </c>
      <c r="I1760">
        <v>0</v>
      </c>
      <c r="J1760" s="61">
        <v>41643</v>
      </c>
      <c r="K1760">
        <v>79</v>
      </c>
      <c r="L1760">
        <v>171</v>
      </c>
      <c r="M1760">
        <v>7</v>
      </c>
      <c r="N1760">
        <v>171</v>
      </c>
      <c r="O1760">
        <v>25</v>
      </c>
      <c r="P1760">
        <v>19</v>
      </c>
      <c r="Q1760">
        <v>89</v>
      </c>
      <c r="R1760">
        <v>6</v>
      </c>
      <c r="S1760">
        <v>8</v>
      </c>
      <c r="T1760">
        <v>5</v>
      </c>
      <c r="U1760">
        <v>8</v>
      </c>
      <c r="V1760">
        <v>0</v>
      </c>
      <c r="W1760">
        <v>0</v>
      </c>
      <c r="X1760" t="s">
        <v>67</v>
      </c>
      <c r="Y1760">
        <v>0</v>
      </c>
    </row>
    <row r="1761" spans="2:25" x14ac:dyDescent="0.2">
      <c r="B1761">
        <v>9559</v>
      </c>
      <c r="C1761">
        <v>1962</v>
      </c>
      <c r="D1761" t="s">
        <v>40</v>
      </c>
      <c r="E1761" t="s">
        <v>32</v>
      </c>
      <c r="F1761" t="s">
        <v>1995</v>
      </c>
      <c r="H1761">
        <v>0</v>
      </c>
      <c r="I1761">
        <v>1</v>
      </c>
      <c r="J1761" s="60" t="s">
        <v>294</v>
      </c>
      <c r="K1761">
        <v>79</v>
      </c>
      <c r="L1761">
        <v>944</v>
      </c>
      <c r="M1761">
        <v>0</v>
      </c>
      <c r="N1761">
        <v>60</v>
      </c>
      <c r="O1761">
        <v>0</v>
      </c>
      <c r="P1761">
        <v>0</v>
      </c>
      <c r="Q1761">
        <v>30</v>
      </c>
      <c r="R1761">
        <v>2</v>
      </c>
      <c r="S1761">
        <v>7</v>
      </c>
      <c r="T1761">
        <v>13</v>
      </c>
      <c r="U1761">
        <v>5</v>
      </c>
      <c r="V1761">
        <v>0</v>
      </c>
      <c r="W1761">
        <v>0</v>
      </c>
      <c r="X1761" t="s">
        <v>31</v>
      </c>
      <c r="Y1761">
        <v>1</v>
      </c>
    </row>
    <row r="1762" spans="2:25" x14ac:dyDescent="0.2">
      <c r="B1762">
        <v>771</v>
      </c>
      <c r="C1762">
        <v>1968</v>
      </c>
      <c r="D1762" t="s">
        <v>23</v>
      </c>
      <c r="E1762" t="s">
        <v>36</v>
      </c>
      <c r="F1762" t="s">
        <v>1996</v>
      </c>
      <c r="H1762">
        <v>0</v>
      </c>
      <c r="I1762">
        <v>1</v>
      </c>
      <c r="J1762" s="60" t="s">
        <v>1359</v>
      </c>
      <c r="K1762">
        <v>79</v>
      </c>
      <c r="L1762">
        <v>135</v>
      </c>
      <c r="M1762">
        <v>9</v>
      </c>
      <c r="N1762">
        <v>39</v>
      </c>
      <c r="O1762">
        <v>4</v>
      </c>
      <c r="P1762">
        <v>0</v>
      </c>
      <c r="Q1762">
        <v>7</v>
      </c>
      <c r="R1762">
        <v>1</v>
      </c>
      <c r="S1762">
        <v>2</v>
      </c>
      <c r="T1762">
        <v>5</v>
      </c>
      <c r="U1762">
        <v>2</v>
      </c>
      <c r="V1762">
        <v>0</v>
      </c>
      <c r="W1762">
        <v>0</v>
      </c>
      <c r="X1762" t="s">
        <v>46</v>
      </c>
      <c r="Y1762">
        <v>0</v>
      </c>
    </row>
    <row r="1763" spans="2:25" x14ac:dyDescent="0.2">
      <c r="B1763">
        <v>5237</v>
      </c>
      <c r="C1763">
        <v>1951</v>
      </c>
      <c r="D1763" t="s">
        <v>40</v>
      </c>
      <c r="E1763" t="s">
        <v>28</v>
      </c>
      <c r="F1763" t="s">
        <v>1997</v>
      </c>
      <c r="H1763">
        <v>1</v>
      </c>
      <c r="I1763">
        <v>2</v>
      </c>
      <c r="J1763" s="61">
        <v>41640</v>
      </c>
      <c r="K1763">
        <v>79</v>
      </c>
      <c r="L1763">
        <v>28</v>
      </c>
      <c r="M1763">
        <v>1</v>
      </c>
      <c r="N1763">
        <v>21</v>
      </c>
      <c r="O1763">
        <v>3</v>
      </c>
      <c r="P1763">
        <v>0</v>
      </c>
      <c r="Q1763">
        <v>10</v>
      </c>
      <c r="R1763">
        <v>3</v>
      </c>
      <c r="S1763">
        <v>2</v>
      </c>
      <c r="T1763">
        <v>3</v>
      </c>
      <c r="U1763">
        <v>5</v>
      </c>
      <c r="V1763">
        <v>0</v>
      </c>
      <c r="W1763">
        <v>0</v>
      </c>
      <c r="X1763" t="s">
        <v>38</v>
      </c>
      <c r="Y1763">
        <v>0</v>
      </c>
    </row>
    <row r="1764" spans="2:25" x14ac:dyDescent="0.2">
      <c r="B1764">
        <v>2461</v>
      </c>
      <c r="C1764">
        <v>1956</v>
      </c>
      <c r="D1764" t="s">
        <v>53</v>
      </c>
      <c r="E1764" t="s">
        <v>28</v>
      </c>
      <c r="F1764" t="s">
        <v>1998</v>
      </c>
      <c r="H1764">
        <v>1</v>
      </c>
      <c r="I1764">
        <v>1</v>
      </c>
      <c r="J1764" s="60" t="s">
        <v>1999</v>
      </c>
      <c r="K1764">
        <v>79</v>
      </c>
      <c r="L1764">
        <v>26</v>
      </c>
      <c r="M1764">
        <v>1</v>
      </c>
      <c r="N1764">
        <v>11</v>
      </c>
      <c r="O1764">
        <v>0</v>
      </c>
      <c r="P1764">
        <v>1</v>
      </c>
      <c r="Q1764">
        <v>4</v>
      </c>
      <c r="R1764">
        <v>2</v>
      </c>
      <c r="S1764">
        <v>1</v>
      </c>
      <c r="T1764">
        <v>3</v>
      </c>
      <c r="U1764">
        <v>3</v>
      </c>
      <c r="V1764">
        <v>0</v>
      </c>
      <c r="W1764">
        <v>0</v>
      </c>
      <c r="X1764" t="s">
        <v>31</v>
      </c>
      <c r="Y1764">
        <v>0</v>
      </c>
    </row>
    <row r="1765" spans="2:25" x14ac:dyDescent="0.2">
      <c r="B1765">
        <v>5474</v>
      </c>
      <c r="C1765">
        <v>1971</v>
      </c>
      <c r="D1765" t="s">
        <v>23</v>
      </c>
      <c r="E1765" t="s">
        <v>28</v>
      </c>
      <c r="F1765" t="s">
        <v>2000</v>
      </c>
      <c r="H1765">
        <v>1</v>
      </c>
      <c r="I1765">
        <v>0</v>
      </c>
      <c r="J1765" s="60" t="s">
        <v>2001</v>
      </c>
      <c r="K1765">
        <v>79</v>
      </c>
      <c r="L1765">
        <v>45</v>
      </c>
      <c r="M1765">
        <v>7</v>
      </c>
      <c r="N1765">
        <v>99</v>
      </c>
      <c r="O1765">
        <v>4</v>
      </c>
      <c r="P1765">
        <v>25</v>
      </c>
      <c r="Q1765">
        <v>43</v>
      </c>
      <c r="R1765">
        <v>3</v>
      </c>
      <c r="S1765">
        <v>4</v>
      </c>
      <c r="T1765">
        <v>4</v>
      </c>
      <c r="U1765">
        <v>6</v>
      </c>
      <c r="V1765">
        <v>0</v>
      </c>
      <c r="W1765">
        <v>0</v>
      </c>
      <c r="X1765" t="s">
        <v>35</v>
      </c>
      <c r="Y1765">
        <v>0</v>
      </c>
    </row>
    <row r="1766" spans="2:25" x14ac:dyDescent="0.2">
      <c r="B1766">
        <v>2895</v>
      </c>
      <c r="C1766">
        <v>1964</v>
      </c>
      <c r="D1766" t="s">
        <v>23</v>
      </c>
      <c r="E1766" t="s">
        <v>28</v>
      </c>
      <c r="F1766" t="s">
        <v>2002</v>
      </c>
      <c r="H1766">
        <v>0</v>
      </c>
      <c r="I1766">
        <v>1</v>
      </c>
      <c r="J1766" s="60" t="s">
        <v>1289</v>
      </c>
      <c r="K1766">
        <v>79</v>
      </c>
      <c r="L1766">
        <v>104</v>
      </c>
      <c r="M1766">
        <v>1</v>
      </c>
      <c r="N1766">
        <v>54</v>
      </c>
      <c r="O1766">
        <v>13</v>
      </c>
      <c r="P1766">
        <v>9</v>
      </c>
      <c r="Q1766">
        <v>14</v>
      </c>
      <c r="R1766">
        <v>2</v>
      </c>
      <c r="S1766">
        <v>3</v>
      </c>
      <c r="T1766">
        <v>5</v>
      </c>
      <c r="U1766">
        <v>5</v>
      </c>
      <c r="V1766">
        <v>0</v>
      </c>
      <c r="W1766">
        <v>0</v>
      </c>
      <c r="X1766" t="s">
        <v>50</v>
      </c>
      <c r="Y1766">
        <v>0</v>
      </c>
    </row>
    <row r="1767" spans="2:25" x14ac:dyDescent="0.2">
      <c r="B1767">
        <v>7972</v>
      </c>
      <c r="C1767">
        <v>1956</v>
      </c>
      <c r="D1767" t="s">
        <v>23</v>
      </c>
      <c r="E1767" t="s">
        <v>28</v>
      </c>
      <c r="F1767" t="s">
        <v>2003</v>
      </c>
      <c r="H1767">
        <v>0</v>
      </c>
      <c r="I1767">
        <v>0</v>
      </c>
      <c r="J1767" s="60" t="s">
        <v>1390</v>
      </c>
      <c r="K1767">
        <v>79</v>
      </c>
      <c r="L1767">
        <v>400</v>
      </c>
      <c r="M1767">
        <v>32</v>
      </c>
      <c r="N1767">
        <v>519</v>
      </c>
      <c r="O1767">
        <v>71</v>
      </c>
      <c r="P1767">
        <v>75</v>
      </c>
      <c r="Q1767">
        <v>54</v>
      </c>
      <c r="R1767">
        <v>1</v>
      </c>
      <c r="S1767">
        <v>3</v>
      </c>
      <c r="T1767">
        <v>9</v>
      </c>
      <c r="U1767">
        <v>1</v>
      </c>
      <c r="V1767">
        <v>0</v>
      </c>
      <c r="W1767">
        <v>0</v>
      </c>
      <c r="X1767" t="s">
        <v>27</v>
      </c>
      <c r="Y1767">
        <v>0</v>
      </c>
    </row>
    <row r="1768" spans="2:25" x14ac:dyDescent="0.2">
      <c r="B1768">
        <v>10067</v>
      </c>
      <c r="C1768">
        <v>1977</v>
      </c>
      <c r="D1768" t="s">
        <v>43</v>
      </c>
      <c r="E1768" t="s">
        <v>36</v>
      </c>
      <c r="F1768" t="s">
        <v>2004</v>
      </c>
      <c r="H1768">
        <v>1</v>
      </c>
      <c r="I1768">
        <v>1</v>
      </c>
      <c r="J1768" s="61">
        <v>41555</v>
      </c>
      <c r="K1768">
        <v>79</v>
      </c>
      <c r="L1768">
        <v>4</v>
      </c>
      <c r="M1768">
        <v>0</v>
      </c>
      <c r="N1768">
        <v>4</v>
      </c>
      <c r="O1768">
        <v>0</v>
      </c>
      <c r="P1768">
        <v>0</v>
      </c>
      <c r="Q1768">
        <v>5</v>
      </c>
      <c r="R1768">
        <v>1</v>
      </c>
      <c r="S1768">
        <v>1</v>
      </c>
      <c r="T1768">
        <v>2</v>
      </c>
      <c r="U1768">
        <v>7</v>
      </c>
      <c r="V1768">
        <v>0</v>
      </c>
      <c r="W1768">
        <v>0</v>
      </c>
      <c r="X1768" t="s">
        <v>46</v>
      </c>
      <c r="Y1768">
        <v>0</v>
      </c>
    </row>
    <row r="1769" spans="2:25" x14ac:dyDescent="0.2">
      <c r="B1769">
        <v>500</v>
      </c>
      <c r="C1769">
        <v>1978</v>
      </c>
      <c r="D1769" t="s">
        <v>23</v>
      </c>
      <c r="E1769" t="s">
        <v>36</v>
      </c>
      <c r="F1769" t="s">
        <v>2005</v>
      </c>
      <c r="H1769">
        <v>0</v>
      </c>
      <c r="I1769">
        <v>0</v>
      </c>
      <c r="J1769" s="61">
        <v>41433</v>
      </c>
      <c r="K1769">
        <v>79</v>
      </c>
      <c r="L1769">
        <v>908</v>
      </c>
      <c r="M1769">
        <v>43</v>
      </c>
      <c r="N1769">
        <v>735</v>
      </c>
      <c r="O1769">
        <v>40</v>
      </c>
      <c r="P1769">
        <v>194</v>
      </c>
      <c r="Q1769">
        <v>21</v>
      </c>
      <c r="R1769">
        <v>1</v>
      </c>
      <c r="S1769">
        <v>7</v>
      </c>
      <c r="T1769">
        <v>9</v>
      </c>
      <c r="U1769">
        <v>2</v>
      </c>
      <c r="V1769">
        <v>1</v>
      </c>
      <c r="W1769">
        <v>0</v>
      </c>
      <c r="X1769" t="s">
        <v>27</v>
      </c>
      <c r="Y1769">
        <v>3</v>
      </c>
    </row>
    <row r="1770" spans="2:25" x14ac:dyDescent="0.2">
      <c r="B1770">
        <v>922</v>
      </c>
      <c r="C1770">
        <v>1980</v>
      </c>
      <c r="D1770" t="s">
        <v>43</v>
      </c>
      <c r="E1770" t="s">
        <v>32</v>
      </c>
      <c r="F1770" t="s">
        <v>2006</v>
      </c>
      <c r="H1770">
        <v>1</v>
      </c>
      <c r="I1770">
        <v>1</v>
      </c>
      <c r="J1770" s="61">
        <v>41369</v>
      </c>
      <c r="K1770">
        <v>79</v>
      </c>
      <c r="L1770">
        <v>16</v>
      </c>
      <c r="M1770">
        <v>2</v>
      </c>
      <c r="N1770">
        <v>11</v>
      </c>
      <c r="O1770">
        <v>3</v>
      </c>
      <c r="P1770">
        <v>0</v>
      </c>
      <c r="Q1770">
        <v>16</v>
      </c>
      <c r="R1770">
        <v>2</v>
      </c>
      <c r="S1770">
        <v>1</v>
      </c>
      <c r="T1770">
        <v>2</v>
      </c>
      <c r="U1770">
        <v>8</v>
      </c>
      <c r="V1770">
        <v>0</v>
      </c>
      <c r="W1770">
        <v>0</v>
      </c>
      <c r="X1770" t="s">
        <v>46</v>
      </c>
      <c r="Y1770">
        <v>1</v>
      </c>
    </row>
    <row r="1771" spans="2:25" x14ac:dyDescent="0.2">
      <c r="B1771">
        <v>2861</v>
      </c>
      <c r="C1771">
        <v>1984</v>
      </c>
      <c r="D1771" t="s">
        <v>23</v>
      </c>
      <c r="E1771" t="s">
        <v>28</v>
      </c>
      <c r="F1771" t="s">
        <v>2007</v>
      </c>
      <c r="H1771">
        <v>1</v>
      </c>
      <c r="I1771">
        <v>0</v>
      </c>
      <c r="J1771" s="60" t="s">
        <v>1402</v>
      </c>
      <c r="K1771">
        <v>79</v>
      </c>
      <c r="L1771">
        <v>9</v>
      </c>
      <c r="M1771">
        <v>1</v>
      </c>
      <c r="N1771">
        <v>6</v>
      </c>
      <c r="O1771">
        <v>3</v>
      </c>
      <c r="P1771">
        <v>0</v>
      </c>
      <c r="Q1771">
        <v>4</v>
      </c>
      <c r="R1771">
        <v>1</v>
      </c>
      <c r="S1771">
        <v>1</v>
      </c>
      <c r="T1771">
        <v>2</v>
      </c>
      <c r="U1771">
        <v>8</v>
      </c>
      <c r="V1771">
        <v>0</v>
      </c>
      <c r="W1771">
        <v>0</v>
      </c>
      <c r="X1771" t="s">
        <v>27</v>
      </c>
      <c r="Y1771">
        <v>0</v>
      </c>
    </row>
    <row r="1772" spans="2:25" x14ac:dyDescent="0.2">
      <c r="B1772">
        <v>375</v>
      </c>
      <c r="C1772">
        <v>1955</v>
      </c>
      <c r="D1772" t="s">
        <v>23</v>
      </c>
      <c r="E1772" t="s">
        <v>24</v>
      </c>
      <c r="F1772" t="s">
        <v>2008</v>
      </c>
      <c r="H1772">
        <v>0</v>
      </c>
      <c r="I1772">
        <v>0</v>
      </c>
      <c r="J1772" s="60" t="s">
        <v>1056</v>
      </c>
      <c r="K1772">
        <v>79</v>
      </c>
      <c r="L1772">
        <v>516</v>
      </c>
      <c r="M1772">
        <v>56</v>
      </c>
      <c r="N1772">
        <v>449</v>
      </c>
      <c r="O1772">
        <v>86</v>
      </c>
      <c r="P1772">
        <v>33</v>
      </c>
      <c r="Q1772">
        <v>16</v>
      </c>
      <c r="R1772">
        <v>1</v>
      </c>
      <c r="S1772">
        <v>2</v>
      </c>
      <c r="T1772">
        <v>11</v>
      </c>
      <c r="U1772">
        <v>1</v>
      </c>
      <c r="V1772">
        <v>0</v>
      </c>
      <c r="W1772">
        <v>0</v>
      </c>
      <c r="X1772" t="s">
        <v>27</v>
      </c>
      <c r="Y1772">
        <v>0</v>
      </c>
    </row>
    <row r="1773" spans="2:25" x14ac:dyDescent="0.2">
      <c r="B1773">
        <v>10936</v>
      </c>
      <c r="C1773">
        <v>1966</v>
      </c>
      <c r="D1773" t="s">
        <v>23</v>
      </c>
      <c r="E1773" t="s">
        <v>32</v>
      </c>
      <c r="F1773" t="s">
        <v>2009</v>
      </c>
      <c r="H1773">
        <v>0</v>
      </c>
      <c r="I1773">
        <v>0</v>
      </c>
      <c r="J1773" s="60" t="s">
        <v>695</v>
      </c>
      <c r="K1773">
        <v>79</v>
      </c>
      <c r="L1773">
        <v>597</v>
      </c>
      <c r="M1773">
        <v>166</v>
      </c>
      <c r="N1773">
        <v>597</v>
      </c>
      <c r="O1773">
        <v>172</v>
      </c>
      <c r="P1773">
        <v>166</v>
      </c>
      <c r="Q1773">
        <v>249</v>
      </c>
      <c r="R1773">
        <v>1</v>
      </c>
      <c r="S1773">
        <v>5</v>
      </c>
      <c r="T1773">
        <v>4</v>
      </c>
      <c r="U1773">
        <v>3</v>
      </c>
      <c r="V1773">
        <v>0</v>
      </c>
      <c r="W1773">
        <v>0</v>
      </c>
      <c r="X1773" t="s">
        <v>38</v>
      </c>
      <c r="Y1773">
        <v>0</v>
      </c>
    </row>
    <row r="1774" spans="2:25" x14ac:dyDescent="0.2">
      <c r="B1774">
        <v>10314</v>
      </c>
      <c r="C1774">
        <v>1949</v>
      </c>
      <c r="D1774" t="s">
        <v>40</v>
      </c>
      <c r="E1774" t="s">
        <v>32</v>
      </c>
      <c r="F1774" t="s">
        <v>2010</v>
      </c>
      <c r="H1774">
        <v>0</v>
      </c>
      <c r="I1774">
        <v>0</v>
      </c>
      <c r="J1774" s="60" t="s">
        <v>1037</v>
      </c>
      <c r="K1774">
        <v>79</v>
      </c>
      <c r="L1774">
        <v>847</v>
      </c>
      <c r="M1774">
        <v>66</v>
      </c>
      <c r="N1774">
        <v>119</v>
      </c>
      <c r="O1774">
        <v>86</v>
      </c>
      <c r="P1774">
        <v>89</v>
      </c>
      <c r="Q1774">
        <v>111</v>
      </c>
      <c r="R1774">
        <v>1</v>
      </c>
      <c r="S1774">
        <v>9</v>
      </c>
      <c r="T1774">
        <v>5</v>
      </c>
      <c r="U1774">
        <v>4</v>
      </c>
      <c r="V1774">
        <v>1</v>
      </c>
      <c r="W1774">
        <v>0</v>
      </c>
      <c r="X1774" t="s">
        <v>50</v>
      </c>
      <c r="Y1774">
        <v>2</v>
      </c>
    </row>
    <row r="1775" spans="2:25" x14ac:dyDescent="0.2">
      <c r="B1775">
        <v>4240</v>
      </c>
      <c r="C1775">
        <v>1979</v>
      </c>
      <c r="D1775" t="s">
        <v>23</v>
      </c>
      <c r="E1775" t="s">
        <v>32</v>
      </c>
      <c r="F1775" t="s">
        <v>2011</v>
      </c>
      <c r="H1775">
        <v>1</v>
      </c>
      <c r="I1775">
        <v>0</v>
      </c>
      <c r="J1775" s="61">
        <v>40979</v>
      </c>
      <c r="K1775">
        <v>79</v>
      </c>
      <c r="L1775">
        <v>4</v>
      </c>
      <c r="M1775">
        <v>9</v>
      </c>
      <c r="N1775">
        <v>16</v>
      </c>
      <c r="O1775">
        <v>17</v>
      </c>
      <c r="P1775">
        <v>0</v>
      </c>
      <c r="Q1775">
        <v>12</v>
      </c>
      <c r="R1775">
        <v>2</v>
      </c>
      <c r="S1775">
        <v>2</v>
      </c>
      <c r="T1775">
        <v>2</v>
      </c>
      <c r="U1775">
        <v>8</v>
      </c>
      <c r="V1775">
        <v>0</v>
      </c>
      <c r="W1775">
        <v>0</v>
      </c>
      <c r="X1775" t="s">
        <v>27</v>
      </c>
      <c r="Y1775">
        <v>0</v>
      </c>
    </row>
    <row r="1776" spans="2:25" x14ac:dyDescent="0.2">
      <c r="B1776">
        <v>2674</v>
      </c>
      <c r="C1776">
        <v>1959</v>
      </c>
      <c r="D1776" t="s">
        <v>53</v>
      </c>
      <c r="E1776" t="s">
        <v>28</v>
      </c>
      <c r="F1776" t="s">
        <v>2012</v>
      </c>
      <c r="H1776">
        <v>0</v>
      </c>
      <c r="I1776">
        <v>1</v>
      </c>
      <c r="J1776" s="61">
        <v>41008</v>
      </c>
      <c r="K1776">
        <v>79</v>
      </c>
      <c r="L1776">
        <v>543</v>
      </c>
      <c r="M1776">
        <v>10</v>
      </c>
      <c r="N1776">
        <v>205</v>
      </c>
      <c r="O1776">
        <v>160</v>
      </c>
      <c r="P1776">
        <v>143</v>
      </c>
      <c r="Q1776">
        <v>82</v>
      </c>
      <c r="R1776">
        <v>1</v>
      </c>
      <c r="S1776">
        <v>6</v>
      </c>
      <c r="T1776">
        <v>6</v>
      </c>
      <c r="U1776">
        <v>3</v>
      </c>
      <c r="V1776">
        <v>1</v>
      </c>
      <c r="W1776">
        <v>0</v>
      </c>
      <c r="X1776" t="s">
        <v>35</v>
      </c>
      <c r="Y1776">
        <v>0</v>
      </c>
    </row>
    <row r="1777" spans="2:25" x14ac:dyDescent="0.2">
      <c r="B1777">
        <v>2563</v>
      </c>
      <c r="C1777">
        <v>1962</v>
      </c>
      <c r="D1777" t="s">
        <v>118</v>
      </c>
      <c r="E1777" t="s">
        <v>32</v>
      </c>
      <c r="F1777" t="s">
        <v>2013</v>
      </c>
      <c r="H1777">
        <v>0</v>
      </c>
      <c r="I1777">
        <v>0</v>
      </c>
      <c r="J1777" s="60" t="s">
        <v>30</v>
      </c>
      <c r="K1777">
        <v>80</v>
      </c>
      <c r="L1777">
        <v>1</v>
      </c>
      <c r="M1777">
        <v>9</v>
      </c>
      <c r="N1777">
        <v>7</v>
      </c>
      <c r="O1777">
        <v>2</v>
      </c>
      <c r="P1777">
        <v>14</v>
      </c>
      <c r="Q1777">
        <v>10</v>
      </c>
      <c r="R1777">
        <v>1</v>
      </c>
      <c r="S1777">
        <v>2</v>
      </c>
      <c r="T1777">
        <v>3</v>
      </c>
      <c r="U1777">
        <v>6</v>
      </c>
      <c r="V1777">
        <v>0</v>
      </c>
      <c r="W1777">
        <v>0</v>
      </c>
      <c r="X1777" t="s">
        <v>50</v>
      </c>
      <c r="Y1777">
        <v>0</v>
      </c>
    </row>
    <row r="1778" spans="2:25" x14ac:dyDescent="0.2">
      <c r="B1778">
        <v>8312</v>
      </c>
      <c r="C1778">
        <v>1962</v>
      </c>
      <c r="D1778" t="s">
        <v>118</v>
      </c>
      <c r="E1778" t="s">
        <v>32</v>
      </c>
      <c r="F1778" t="s">
        <v>2013</v>
      </c>
      <c r="H1778">
        <v>0</v>
      </c>
      <c r="I1778">
        <v>0</v>
      </c>
      <c r="J1778" s="60" t="s">
        <v>30</v>
      </c>
      <c r="K1778">
        <v>80</v>
      </c>
      <c r="L1778">
        <v>1</v>
      </c>
      <c r="M1778">
        <v>9</v>
      </c>
      <c r="N1778">
        <v>7</v>
      </c>
      <c r="O1778">
        <v>2</v>
      </c>
      <c r="P1778">
        <v>14</v>
      </c>
      <c r="Q1778">
        <v>10</v>
      </c>
      <c r="R1778">
        <v>1</v>
      </c>
      <c r="S1778">
        <v>2</v>
      </c>
      <c r="T1778">
        <v>3</v>
      </c>
      <c r="U1778">
        <v>6</v>
      </c>
      <c r="V1778">
        <v>0</v>
      </c>
      <c r="W1778">
        <v>0</v>
      </c>
      <c r="X1778" t="s">
        <v>27</v>
      </c>
      <c r="Y1778">
        <v>0</v>
      </c>
    </row>
    <row r="1779" spans="2:25" x14ac:dyDescent="0.2">
      <c r="B1779">
        <v>6999</v>
      </c>
      <c r="C1779">
        <v>1981</v>
      </c>
      <c r="D1779" t="s">
        <v>53</v>
      </c>
      <c r="E1779" t="s">
        <v>32</v>
      </c>
      <c r="F1779" t="s">
        <v>2014</v>
      </c>
      <c r="H1779">
        <v>0</v>
      </c>
      <c r="I1779">
        <v>0</v>
      </c>
      <c r="J1779" s="60" t="s">
        <v>34</v>
      </c>
      <c r="K1779">
        <v>80</v>
      </c>
      <c r="L1779">
        <v>656</v>
      </c>
      <c r="M1779">
        <v>16</v>
      </c>
      <c r="N1779">
        <v>106</v>
      </c>
      <c r="O1779">
        <v>32</v>
      </c>
      <c r="P1779">
        <v>16</v>
      </c>
      <c r="Q1779">
        <v>8</v>
      </c>
      <c r="R1779">
        <v>1</v>
      </c>
      <c r="S1779">
        <v>7</v>
      </c>
      <c r="T1779">
        <v>12</v>
      </c>
      <c r="U1779">
        <v>3</v>
      </c>
      <c r="V1779">
        <v>0</v>
      </c>
      <c r="W1779">
        <v>0</v>
      </c>
      <c r="X1779" t="s">
        <v>50</v>
      </c>
      <c r="Y1779">
        <v>0</v>
      </c>
    </row>
    <row r="1780" spans="2:25" x14ac:dyDescent="0.2">
      <c r="B1780">
        <v>7574</v>
      </c>
      <c r="C1780">
        <v>1980</v>
      </c>
      <c r="D1780" t="s">
        <v>40</v>
      </c>
      <c r="E1780" t="s">
        <v>36</v>
      </c>
      <c r="F1780" t="s">
        <v>2015</v>
      </c>
      <c r="H1780">
        <v>1</v>
      </c>
      <c r="I1780">
        <v>0</v>
      </c>
      <c r="J1780" s="61">
        <v>41917</v>
      </c>
      <c r="K1780">
        <v>80</v>
      </c>
      <c r="L1780">
        <v>11</v>
      </c>
      <c r="M1780">
        <v>0</v>
      </c>
      <c r="N1780">
        <v>13</v>
      </c>
      <c r="O1780">
        <v>2</v>
      </c>
      <c r="P1780">
        <v>4</v>
      </c>
      <c r="Q1780">
        <v>11</v>
      </c>
      <c r="R1780">
        <v>1</v>
      </c>
      <c r="S1780">
        <v>2</v>
      </c>
      <c r="T1780">
        <v>3</v>
      </c>
      <c r="U1780">
        <v>4</v>
      </c>
      <c r="V1780">
        <v>0</v>
      </c>
      <c r="W1780">
        <v>0</v>
      </c>
      <c r="X1780" t="s">
        <v>67</v>
      </c>
      <c r="Y1780">
        <v>0</v>
      </c>
    </row>
    <row r="1781" spans="2:25" x14ac:dyDescent="0.2">
      <c r="B1781">
        <v>5223</v>
      </c>
      <c r="C1781">
        <v>1967</v>
      </c>
      <c r="D1781" t="s">
        <v>53</v>
      </c>
      <c r="E1781" t="s">
        <v>36</v>
      </c>
      <c r="F1781" t="s">
        <v>2016</v>
      </c>
      <c r="H1781">
        <v>0</v>
      </c>
      <c r="I1781">
        <v>1</v>
      </c>
      <c r="J1781" s="60" t="s">
        <v>1792</v>
      </c>
      <c r="K1781">
        <v>80</v>
      </c>
      <c r="L1781">
        <v>33</v>
      </c>
      <c r="M1781">
        <v>8</v>
      </c>
      <c r="N1781">
        <v>10</v>
      </c>
      <c r="O1781">
        <v>2</v>
      </c>
      <c r="P1781">
        <v>10</v>
      </c>
      <c r="Q1781">
        <v>3</v>
      </c>
      <c r="R1781">
        <v>2</v>
      </c>
      <c r="S1781">
        <v>2</v>
      </c>
      <c r="T1781">
        <v>3</v>
      </c>
      <c r="U1781">
        <v>4</v>
      </c>
      <c r="V1781">
        <v>0</v>
      </c>
      <c r="W1781">
        <v>0</v>
      </c>
      <c r="X1781" t="s">
        <v>67</v>
      </c>
      <c r="Y1781">
        <v>0</v>
      </c>
    </row>
    <row r="1782" spans="2:25" x14ac:dyDescent="0.2">
      <c r="B1782">
        <v>2952</v>
      </c>
      <c r="C1782">
        <v>1978</v>
      </c>
      <c r="D1782" t="s">
        <v>53</v>
      </c>
      <c r="E1782" t="s">
        <v>28</v>
      </c>
      <c r="F1782" t="s">
        <v>2017</v>
      </c>
      <c r="H1782">
        <v>1</v>
      </c>
      <c r="I1782">
        <v>0</v>
      </c>
      <c r="J1782" s="60" t="s">
        <v>1070</v>
      </c>
      <c r="K1782">
        <v>80</v>
      </c>
      <c r="L1782">
        <v>29</v>
      </c>
      <c r="M1782">
        <v>3</v>
      </c>
      <c r="N1782">
        <v>30</v>
      </c>
      <c r="O1782">
        <v>3</v>
      </c>
      <c r="P1782">
        <v>2</v>
      </c>
      <c r="Q1782">
        <v>9</v>
      </c>
      <c r="R1782">
        <v>2</v>
      </c>
      <c r="S1782">
        <v>3</v>
      </c>
      <c r="T1782">
        <v>3</v>
      </c>
      <c r="U1782">
        <v>6</v>
      </c>
      <c r="V1782">
        <v>0</v>
      </c>
      <c r="W1782">
        <v>0</v>
      </c>
      <c r="X1782" t="s">
        <v>27</v>
      </c>
      <c r="Y1782">
        <v>0</v>
      </c>
    </row>
    <row r="1783" spans="2:25" x14ac:dyDescent="0.2">
      <c r="B1783">
        <v>7683</v>
      </c>
      <c r="C1783">
        <v>1969</v>
      </c>
      <c r="D1783" t="s">
        <v>53</v>
      </c>
      <c r="E1783" t="s">
        <v>32</v>
      </c>
      <c r="F1783" t="s">
        <v>2018</v>
      </c>
      <c r="H1783">
        <v>0</v>
      </c>
      <c r="I1783">
        <v>1</v>
      </c>
      <c r="J1783" s="60" t="s">
        <v>584</v>
      </c>
      <c r="K1783">
        <v>80</v>
      </c>
      <c r="L1783">
        <v>554</v>
      </c>
      <c r="M1783">
        <v>35</v>
      </c>
      <c r="N1783">
        <v>113</v>
      </c>
      <c r="O1783">
        <v>0</v>
      </c>
      <c r="P1783">
        <v>7</v>
      </c>
      <c r="Q1783">
        <v>78</v>
      </c>
      <c r="R1783">
        <v>3</v>
      </c>
      <c r="S1783">
        <v>5</v>
      </c>
      <c r="T1783">
        <v>12</v>
      </c>
      <c r="U1783">
        <v>3</v>
      </c>
      <c r="V1783">
        <v>0</v>
      </c>
      <c r="W1783">
        <v>0</v>
      </c>
      <c r="X1783" t="s">
        <v>27</v>
      </c>
      <c r="Y1783">
        <v>0</v>
      </c>
    </row>
    <row r="1784" spans="2:25" x14ac:dyDescent="0.2">
      <c r="B1784">
        <v>9481</v>
      </c>
      <c r="C1784">
        <v>1977</v>
      </c>
      <c r="D1784" t="s">
        <v>23</v>
      </c>
      <c r="E1784" t="s">
        <v>32</v>
      </c>
      <c r="F1784" t="s">
        <v>2019</v>
      </c>
      <c r="H1784">
        <v>1</v>
      </c>
      <c r="I1784">
        <v>0</v>
      </c>
      <c r="J1784" s="60" t="s">
        <v>166</v>
      </c>
      <c r="K1784">
        <v>80</v>
      </c>
      <c r="L1784">
        <v>9</v>
      </c>
      <c r="M1784">
        <v>9</v>
      </c>
      <c r="N1784">
        <v>11</v>
      </c>
      <c r="O1784">
        <v>13</v>
      </c>
      <c r="P1784">
        <v>10</v>
      </c>
      <c r="Q1784">
        <v>16</v>
      </c>
      <c r="R1784">
        <v>4</v>
      </c>
      <c r="S1784">
        <v>3</v>
      </c>
      <c r="T1784">
        <v>3</v>
      </c>
      <c r="U1784">
        <v>8</v>
      </c>
      <c r="V1784">
        <v>0</v>
      </c>
      <c r="W1784">
        <v>0</v>
      </c>
      <c r="X1784" t="s">
        <v>31</v>
      </c>
      <c r="Y1784">
        <v>0</v>
      </c>
    </row>
    <row r="1785" spans="2:25" x14ac:dyDescent="0.2">
      <c r="B1785">
        <v>9907</v>
      </c>
      <c r="C1785">
        <v>1970</v>
      </c>
      <c r="D1785" t="s">
        <v>53</v>
      </c>
      <c r="E1785" t="s">
        <v>36</v>
      </c>
      <c r="F1785" t="s">
        <v>2020</v>
      </c>
      <c r="H1785">
        <v>0</v>
      </c>
      <c r="I1785">
        <v>1</v>
      </c>
      <c r="J1785" s="61">
        <v>41376</v>
      </c>
      <c r="K1785">
        <v>80</v>
      </c>
      <c r="L1785">
        <v>742</v>
      </c>
      <c r="M1785">
        <v>28</v>
      </c>
      <c r="N1785">
        <v>152</v>
      </c>
      <c r="O1785">
        <v>25</v>
      </c>
      <c r="P1785">
        <v>9</v>
      </c>
      <c r="Q1785">
        <v>57</v>
      </c>
      <c r="R1785">
        <v>2</v>
      </c>
      <c r="S1785">
        <v>6</v>
      </c>
      <c r="T1785">
        <v>10</v>
      </c>
      <c r="U1785">
        <v>4</v>
      </c>
      <c r="V1785">
        <v>0</v>
      </c>
      <c r="W1785">
        <v>0</v>
      </c>
      <c r="X1785" t="s">
        <v>46</v>
      </c>
      <c r="Y1785">
        <v>0</v>
      </c>
    </row>
    <row r="1786" spans="2:25" x14ac:dyDescent="0.2">
      <c r="B1786">
        <v>5454</v>
      </c>
      <c r="C1786">
        <v>1980</v>
      </c>
      <c r="D1786" t="s">
        <v>53</v>
      </c>
      <c r="E1786" t="s">
        <v>32</v>
      </c>
      <c r="F1786" t="s">
        <v>2021</v>
      </c>
      <c r="H1786">
        <v>1</v>
      </c>
      <c r="I1786">
        <v>0</v>
      </c>
      <c r="J1786" s="61">
        <v>41286</v>
      </c>
      <c r="K1786">
        <v>80</v>
      </c>
      <c r="L1786">
        <v>37</v>
      </c>
      <c r="M1786">
        <v>0</v>
      </c>
      <c r="N1786">
        <v>7</v>
      </c>
      <c r="O1786">
        <v>3</v>
      </c>
      <c r="P1786">
        <v>0</v>
      </c>
      <c r="Q1786">
        <v>3</v>
      </c>
      <c r="R1786">
        <v>1</v>
      </c>
      <c r="S1786">
        <v>2</v>
      </c>
      <c r="T1786">
        <v>3</v>
      </c>
      <c r="U1786">
        <v>5</v>
      </c>
      <c r="V1786">
        <v>0</v>
      </c>
      <c r="W1786">
        <v>0</v>
      </c>
      <c r="X1786" t="s">
        <v>35</v>
      </c>
      <c r="Y1786">
        <v>0</v>
      </c>
    </row>
    <row r="1787" spans="2:25" x14ac:dyDescent="0.2">
      <c r="B1787">
        <v>3798</v>
      </c>
      <c r="C1787">
        <v>1969</v>
      </c>
      <c r="D1787" t="s">
        <v>23</v>
      </c>
      <c r="E1787" t="s">
        <v>32</v>
      </c>
      <c r="F1787" t="s">
        <v>2022</v>
      </c>
      <c r="H1787">
        <v>1</v>
      </c>
      <c r="I1787">
        <v>1</v>
      </c>
      <c r="J1787" s="61">
        <v>41436</v>
      </c>
      <c r="K1787">
        <v>80</v>
      </c>
      <c r="L1787">
        <v>24</v>
      </c>
      <c r="M1787">
        <v>2</v>
      </c>
      <c r="N1787">
        <v>23</v>
      </c>
      <c r="O1787">
        <v>0</v>
      </c>
      <c r="P1787">
        <v>8</v>
      </c>
      <c r="Q1787">
        <v>24</v>
      </c>
      <c r="R1787">
        <v>3</v>
      </c>
      <c r="S1787">
        <v>2</v>
      </c>
      <c r="T1787">
        <v>3</v>
      </c>
      <c r="U1787">
        <v>6</v>
      </c>
      <c r="V1787">
        <v>0</v>
      </c>
      <c r="W1787">
        <v>0</v>
      </c>
      <c r="X1787" t="s">
        <v>27</v>
      </c>
      <c r="Y1787">
        <v>0</v>
      </c>
    </row>
    <row r="1788" spans="2:25" x14ac:dyDescent="0.2">
      <c r="B1788">
        <v>4259</v>
      </c>
      <c r="C1788">
        <v>1987</v>
      </c>
      <c r="D1788" t="s">
        <v>53</v>
      </c>
      <c r="E1788" t="s">
        <v>28</v>
      </c>
      <c r="F1788" t="s">
        <v>2023</v>
      </c>
      <c r="H1788">
        <v>2</v>
      </c>
      <c r="I1788">
        <v>0</v>
      </c>
      <c r="J1788" s="60" t="s">
        <v>512</v>
      </c>
      <c r="K1788">
        <v>80</v>
      </c>
      <c r="L1788">
        <v>6</v>
      </c>
      <c r="M1788">
        <v>0</v>
      </c>
      <c r="N1788">
        <v>4</v>
      </c>
      <c r="O1788">
        <v>0</v>
      </c>
      <c r="P1788">
        <v>0</v>
      </c>
      <c r="Q1788">
        <v>0</v>
      </c>
      <c r="R1788">
        <v>1</v>
      </c>
      <c r="S1788">
        <v>1</v>
      </c>
      <c r="T1788">
        <v>2</v>
      </c>
      <c r="U1788">
        <v>7</v>
      </c>
      <c r="V1788">
        <v>0</v>
      </c>
      <c r="W1788">
        <v>0</v>
      </c>
      <c r="X1788" t="s">
        <v>50</v>
      </c>
      <c r="Y1788">
        <v>0</v>
      </c>
    </row>
    <row r="1789" spans="2:25" x14ac:dyDescent="0.2">
      <c r="B1789">
        <v>2549</v>
      </c>
      <c r="C1789">
        <v>1984</v>
      </c>
      <c r="D1789" t="s">
        <v>40</v>
      </c>
      <c r="E1789" t="s">
        <v>36</v>
      </c>
      <c r="F1789" t="s">
        <v>2024</v>
      </c>
      <c r="H1789">
        <v>1</v>
      </c>
      <c r="I1789">
        <v>0</v>
      </c>
      <c r="J1789" s="60" t="s">
        <v>371</v>
      </c>
      <c r="K1789">
        <v>80</v>
      </c>
      <c r="L1789">
        <v>17</v>
      </c>
      <c r="M1789">
        <v>0</v>
      </c>
      <c r="N1789">
        <v>9</v>
      </c>
      <c r="O1789">
        <v>0</v>
      </c>
      <c r="P1789">
        <v>0</v>
      </c>
      <c r="Q1789">
        <v>1</v>
      </c>
      <c r="R1789">
        <v>1</v>
      </c>
      <c r="S1789">
        <v>1</v>
      </c>
      <c r="T1789">
        <v>3</v>
      </c>
      <c r="U1789">
        <v>9</v>
      </c>
      <c r="V1789">
        <v>0</v>
      </c>
      <c r="W1789">
        <v>0</v>
      </c>
      <c r="X1789" t="s">
        <v>27</v>
      </c>
      <c r="Y1789">
        <v>0</v>
      </c>
    </row>
    <row r="1790" spans="2:25" x14ac:dyDescent="0.2">
      <c r="B1790">
        <v>6437</v>
      </c>
      <c r="C1790">
        <v>1986</v>
      </c>
      <c r="D1790" t="s">
        <v>43</v>
      </c>
      <c r="E1790" t="s">
        <v>28</v>
      </c>
      <c r="F1790" t="s">
        <v>2025</v>
      </c>
      <c r="H1790">
        <v>1</v>
      </c>
      <c r="I1790">
        <v>0</v>
      </c>
      <c r="J1790" s="60" t="s">
        <v>465</v>
      </c>
      <c r="K1790">
        <v>80</v>
      </c>
      <c r="L1790">
        <v>21</v>
      </c>
      <c r="M1790">
        <v>8</v>
      </c>
      <c r="N1790">
        <v>20</v>
      </c>
      <c r="O1790">
        <v>15</v>
      </c>
      <c r="P1790">
        <v>3</v>
      </c>
      <c r="Q1790">
        <v>9</v>
      </c>
      <c r="R1790">
        <v>1</v>
      </c>
      <c r="S1790">
        <v>2</v>
      </c>
      <c r="T1790">
        <v>3</v>
      </c>
      <c r="U1790">
        <v>7</v>
      </c>
      <c r="V1790">
        <v>0</v>
      </c>
      <c r="W1790">
        <v>0</v>
      </c>
      <c r="X1790" t="s">
        <v>27</v>
      </c>
      <c r="Y1790">
        <v>0</v>
      </c>
    </row>
    <row r="1791" spans="2:25" x14ac:dyDescent="0.2">
      <c r="B1791">
        <v>2488</v>
      </c>
      <c r="C1791">
        <v>1957</v>
      </c>
      <c r="D1791" t="s">
        <v>43</v>
      </c>
      <c r="E1791" t="s">
        <v>24</v>
      </c>
      <c r="F1791" t="s">
        <v>2026</v>
      </c>
      <c r="H1791">
        <v>1</v>
      </c>
      <c r="I1791">
        <v>1</v>
      </c>
      <c r="J1791" s="60" t="s">
        <v>310</v>
      </c>
      <c r="K1791">
        <v>80</v>
      </c>
      <c r="L1791">
        <v>23</v>
      </c>
      <c r="M1791">
        <v>1</v>
      </c>
      <c r="N1791">
        <v>25</v>
      </c>
      <c r="O1791">
        <v>0</v>
      </c>
      <c r="P1791">
        <v>8</v>
      </c>
      <c r="Q1791">
        <v>7</v>
      </c>
      <c r="R1791">
        <v>4</v>
      </c>
      <c r="S1791">
        <v>2</v>
      </c>
      <c r="T1791">
        <v>3</v>
      </c>
      <c r="U1791">
        <v>6</v>
      </c>
      <c r="V1791">
        <v>0</v>
      </c>
      <c r="W1791">
        <v>0</v>
      </c>
      <c r="X1791" t="s">
        <v>27</v>
      </c>
      <c r="Y1791">
        <v>0</v>
      </c>
    </row>
    <row r="1792" spans="2:25" x14ac:dyDescent="0.2">
      <c r="B1792">
        <v>3945</v>
      </c>
      <c r="C1792">
        <v>1948</v>
      </c>
      <c r="D1792" t="s">
        <v>40</v>
      </c>
      <c r="E1792" t="s">
        <v>55</v>
      </c>
      <c r="F1792" t="s">
        <v>2027</v>
      </c>
      <c r="H1792">
        <v>0</v>
      </c>
      <c r="I1792">
        <v>1</v>
      </c>
      <c r="J1792" s="61">
        <v>41550</v>
      </c>
      <c r="K1792">
        <v>80</v>
      </c>
      <c r="L1792">
        <v>618</v>
      </c>
      <c r="M1792">
        <v>44</v>
      </c>
      <c r="N1792">
        <v>215</v>
      </c>
      <c r="O1792">
        <v>0</v>
      </c>
      <c r="P1792">
        <v>17</v>
      </c>
      <c r="Q1792">
        <v>36</v>
      </c>
      <c r="R1792">
        <v>2</v>
      </c>
      <c r="S1792">
        <v>11</v>
      </c>
      <c r="T1792">
        <v>4</v>
      </c>
      <c r="U1792">
        <v>6</v>
      </c>
      <c r="V1792">
        <v>1</v>
      </c>
      <c r="W1792">
        <v>0</v>
      </c>
      <c r="X1792" t="s">
        <v>27</v>
      </c>
      <c r="Y1792">
        <v>1</v>
      </c>
    </row>
    <row r="1793" spans="2:25" x14ac:dyDescent="0.2">
      <c r="B1793">
        <v>702</v>
      </c>
      <c r="C1793">
        <v>1976</v>
      </c>
      <c r="D1793" t="s">
        <v>43</v>
      </c>
      <c r="E1793" t="s">
        <v>55</v>
      </c>
      <c r="F1793" t="s">
        <v>2028</v>
      </c>
      <c r="H1793">
        <v>0</v>
      </c>
      <c r="I1793">
        <v>1</v>
      </c>
      <c r="J1793" s="60" t="s">
        <v>476</v>
      </c>
      <c r="K1793">
        <v>80</v>
      </c>
      <c r="L1793">
        <v>162</v>
      </c>
      <c r="M1793">
        <v>61</v>
      </c>
      <c r="N1793">
        <v>83</v>
      </c>
      <c r="O1793">
        <v>97</v>
      </c>
      <c r="P1793">
        <v>57</v>
      </c>
      <c r="Q1793">
        <v>61</v>
      </c>
      <c r="R1793">
        <v>4</v>
      </c>
      <c r="S1793">
        <v>4</v>
      </c>
      <c r="T1793">
        <v>8</v>
      </c>
      <c r="U1793">
        <v>5</v>
      </c>
      <c r="V1793">
        <v>0</v>
      </c>
      <c r="W1793">
        <v>0</v>
      </c>
      <c r="X1793" t="s">
        <v>27</v>
      </c>
      <c r="Y1793">
        <v>0</v>
      </c>
    </row>
    <row r="1794" spans="2:25" x14ac:dyDescent="0.2">
      <c r="B1794">
        <v>9010</v>
      </c>
      <c r="C1794">
        <v>1973</v>
      </c>
      <c r="D1794" t="s">
        <v>53</v>
      </c>
      <c r="E1794" t="s">
        <v>32</v>
      </c>
      <c r="F1794" t="s">
        <v>2029</v>
      </c>
      <c r="H1794">
        <v>0</v>
      </c>
      <c r="I1794">
        <v>0</v>
      </c>
      <c r="J1794" s="61">
        <v>41549</v>
      </c>
      <c r="K1794">
        <v>80</v>
      </c>
      <c r="L1794">
        <v>968</v>
      </c>
      <c r="M1794">
        <v>147</v>
      </c>
      <c r="N1794">
        <v>842</v>
      </c>
      <c r="O1794">
        <v>137</v>
      </c>
      <c r="P1794">
        <v>42</v>
      </c>
      <c r="Q1794">
        <v>210</v>
      </c>
      <c r="R1794">
        <v>1</v>
      </c>
      <c r="S1794">
        <v>5</v>
      </c>
      <c r="T1794">
        <v>10</v>
      </c>
      <c r="U1794">
        <v>2</v>
      </c>
      <c r="V1794">
        <v>1</v>
      </c>
      <c r="W1794">
        <v>0</v>
      </c>
      <c r="X1794" t="s">
        <v>27</v>
      </c>
      <c r="Y1794">
        <v>3</v>
      </c>
    </row>
    <row r="1795" spans="2:25" x14ac:dyDescent="0.2">
      <c r="B1795">
        <v>9710</v>
      </c>
      <c r="C1795">
        <v>1970</v>
      </c>
      <c r="D1795" t="s">
        <v>40</v>
      </c>
      <c r="E1795" t="s">
        <v>24</v>
      </c>
      <c r="F1795" t="s">
        <v>2030</v>
      </c>
      <c r="H1795">
        <v>0</v>
      </c>
      <c r="I1795">
        <v>1</v>
      </c>
      <c r="J1795" s="60" t="s">
        <v>991</v>
      </c>
      <c r="K1795">
        <v>80</v>
      </c>
      <c r="L1795">
        <v>708</v>
      </c>
      <c r="M1795">
        <v>7</v>
      </c>
      <c r="N1795">
        <v>62</v>
      </c>
      <c r="O1795">
        <v>0</v>
      </c>
      <c r="P1795">
        <v>0</v>
      </c>
      <c r="Q1795">
        <v>15</v>
      </c>
      <c r="R1795">
        <v>2</v>
      </c>
      <c r="S1795">
        <v>11</v>
      </c>
      <c r="T1795">
        <v>7</v>
      </c>
      <c r="U1795">
        <v>8</v>
      </c>
      <c r="V1795">
        <v>0</v>
      </c>
      <c r="W1795">
        <v>0</v>
      </c>
      <c r="X1795" t="s">
        <v>27</v>
      </c>
      <c r="Y1795">
        <v>0</v>
      </c>
    </row>
    <row r="1796" spans="2:25" x14ac:dyDescent="0.2">
      <c r="B1796">
        <v>1509</v>
      </c>
      <c r="C1796">
        <v>1959</v>
      </c>
      <c r="D1796" t="s">
        <v>40</v>
      </c>
      <c r="E1796" t="s">
        <v>36</v>
      </c>
      <c r="F1796" t="s">
        <v>2031</v>
      </c>
      <c r="H1796">
        <v>0</v>
      </c>
      <c r="I1796">
        <v>0</v>
      </c>
      <c r="J1796" s="61">
        <v>41365</v>
      </c>
      <c r="K1796">
        <v>80</v>
      </c>
      <c r="L1796">
        <v>152</v>
      </c>
      <c r="M1796">
        <v>27</v>
      </c>
      <c r="N1796">
        <v>103</v>
      </c>
      <c r="O1796">
        <v>106</v>
      </c>
      <c r="P1796">
        <v>54</v>
      </c>
      <c r="Q1796">
        <v>81</v>
      </c>
      <c r="R1796">
        <v>0</v>
      </c>
      <c r="S1796">
        <v>9</v>
      </c>
      <c r="T1796">
        <v>4</v>
      </c>
      <c r="U1796">
        <v>5</v>
      </c>
      <c r="V1796">
        <v>1</v>
      </c>
      <c r="W1796">
        <v>0</v>
      </c>
      <c r="X1796" t="s">
        <v>27</v>
      </c>
      <c r="Y1796">
        <v>4</v>
      </c>
    </row>
    <row r="1797" spans="2:25" x14ac:dyDescent="0.2">
      <c r="B1797">
        <v>9120</v>
      </c>
      <c r="C1797">
        <v>1963</v>
      </c>
      <c r="D1797" t="s">
        <v>23</v>
      </c>
      <c r="E1797" t="s">
        <v>28</v>
      </c>
      <c r="F1797" t="s">
        <v>2032</v>
      </c>
      <c r="H1797">
        <v>0</v>
      </c>
      <c r="I1797">
        <v>1</v>
      </c>
      <c r="J1797" s="61">
        <v>41041</v>
      </c>
      <c r="K1797">
        <v>80</v>
      </c>
      <c r="L1797">
        <v>747</v>
      </c>
      <c r="M1797">
        <v>10</v>
      </c>
      <c r="N1797">
        <v>161</v>
      </c>
      <c r="O1797">
        <v>65</v>
      </c>
      <c r="P1797">
        <v>40</v>
      </c>
      <c r="Q1797">
        <v>42</v>
      </c>
      <c r="R1797">
        <v>4</v>
      </c>
      <c r="S1797">
        <v>4</v>
      </c>
      <c r="T1797">
        <v>9</v>
      </c>
      <c r="U1797">
        <v>8</v>
      </c>
      <c r="V1797">
        <v>0</v>
      </c>
      <c r="W1797">
        <v>0</v>
      </c>
      <c r="X1797" t="s">
        <v>27</v>
      </c>
      <c r="Y1797">
        <v>0</v>
      </c>
    </row>
    <row r="1798" spans="2:25" x14ac:dyDescent="0.2">
      <c r="B1798">
        <v>5252</v>
      </c>
      <c r="C1798">
        <v>1970</v>
      </c>
      <c r="D1798" t="s">
        <v>23</v>
      </c>
      <c r="E1798" t="s">
        <v>24</v>
      </c>
      <c r="F1798" t="s">
        <v>2033</v>
      </c>
      <c r="H1798">
        <v>1</v>
      </c>
      <c r="I1798">
        <v>0</v>
      </c>
      <c r="J1798" s="60" t="s">
        <v>726</v>
      </c>
      <c r="K1798">
        <v>80</v>
      </c>
      <c r="L1798">
        <v>16</v>
      </c>
      <c r="M1798">
        <v>12</v>
      </c>
      <c r="N1798">
        <v>18</v>
      </c>
      <c r="O1798">
        <v>7</v>
      </c>
      <c r="P1798">
        <v>1</v>
      </c>
      <c r="Q1798">
        <v>13</v>
      </c>
      <c r="R1798">
        <v>1</v>
      </c>
      <c r="S1798">
        <v>2</v>
      </c>
      <c r="T1798">
        <v>3</v>
      </c>
      <c r="U1798">
        <v>7</v>
      </c>
      <c r="V1798">
        <v>0</v>
      </c>
      <c r="W1798">
        <v>0</v>
      </c>
      <c r="X1798" t="s">
        <v>27</v>
      </c>
      <c r="Y1798">
        <v>0</v>
      </c>
    </row>
    <row r="1799" spans="2:25" x14ac:dyDescent="0.2">
      <c r="B1799">
        <v>5959</v>
      </c>
      <c r="C1799">
        <v>1969</v>
      </c>
      <c r="D1799" t="s">
        <v>23</v>
      </c>
      <c r="E1799" t="s">
        <v>28</v>
      </c>
      <c r="F1799" t="s">
        <v>2034</v>
      </c>
      <c r="H1799">
        <v>1</v>
      </c>
      <c r="I1799">
        <v>1</v>
      </c>
      <c r="J1799" s="60" t="s">
        <v>1154</v>
      </c>
      <c r="K1799">
        <v>80</v>
      </c>
      <c r="L1799">
        <v>158</v>
      </c>
      <c r="M1799">
        <v>0</v>
      </c>
      <c r="N1799">
        <v>23</v>
      </c>
      <c r="O1799">
        <v>0</v>
      </c>
      <c r="P1799">
        <v>0</v>
      </c>
      <c r="Q1799">
        <v>18</v>
      </c>
      <c r="R1799">
        <v>6</v>
      </c>
      <c r="S1799">
        <v>3</v>
      </c>
      <c r="T1799">
        <v>5</v>
      </c>
      <c r="U1799">
        <v>8</v>
      </c>
      <c r="V1799">
        <v>0</v>
      </c>
      <c r="W1799">
        <v>0</v>
      </c>
      <c r="X1799" t="s">
        <v>50</v>
      </c>
      <c r="Y1799">
        <v>0</v>
      </c>
    </row>
    <row r="1800" spans="2:25" x14ac:dyDescent="0.2">
      <c r="B1800">
        <v>7441</v>
      </c>
      <c r="C1800">
        <v>1974</v>
      </c>
      <c r="D1800" t="s">
        <v>23</v>
      </c>
      <c r="E1800" t="s">
        <v>24</v>
      </c>
      <c r="F1800" t="s">
        <v>2035</v>
      </c>
      <c r="H1800">
        <v>1</v>
      </c>
      <c r="I1800">
        <v>0</v>
      </c>
      <c r="J1800" s="61">
        <v>41070</v>
      </c>
      <c r="K1800">
        <v>80</v>
      </c>
      <c r="L1800">
        <v>958</v>
      </c>
      <c r="M1800">
        <v>159</v>
      </c>
      <c r="N1800">
        <v>447</v>
      </c>
      <c r="O1800">
        <v>20</v>
      </c>
      <c r="P1800">
        <v>0</v>
      </c>
      <c r="Q1800">
        <v>31</v>
      </c>
      <c r="R1800">
        <v>3</v>
      </c>
      <c r="S1800">
        <v>2</v>
      </c>
      <c r="T1800">
        <v>12</v>
      </c>
      <c r="U1800">
        <v>7</v>
      </c>
      <c r="V1800">
        <v>0</v>
      </c>
      <c r="W1800">
        <v>0</v>
      </c>
      <c r="X1800" t="s">
        <v>35</v>
      </c>
      <c r="Y1800">
        <v>0</v>
      </c>
    </row>
    <row r="1801" spans="2:25" x14ac:dyDescent="0.2">
      <c r="B1801">
        <v>4271</v>
      </c>
      <c r="C1801">
        <v>1990</v>
      </c>
      <c r="D1801" t="s">
        <v>43</v>
      </c>
      <c r="E1801" t="s">
        <v>36</v>
      </c>
      <c r="F1801" t="s">
        <v>2036</v>
      </c>
      <c r="H1801">
        <v>1</v>
      </c>
      <c r="I1801">
        <v>0</v>
      </c>
      <c r="J1801" s="61">
        <v>41009</v>
      </c>
      <c r="K1801">
        <v>80</v>
      </c>
      <c r="L1801">
        <v>46</v>
      </c>
      <c r="M1801">
        <v>35</v>
      </c>
      <c r="N1801">
        <v>69</v>
      </c>
      <c r="O1801">
        <v>84</v>
      </c>
      <c r="P1801">
        <v>41</v>
      </c>
      <c r="Q1801">
        <v>66</v>
      </c>
      <c r="R1801">
        <v>6</v>
      </c>
      <c r="S1801">
        <v>4</v>
      </c>
      <c r="T1801">
        <v>6</v>
      </c>
      <c r="U1801">
        <v>7</v>
      </c>
      <c r="V1801">
        <v>0</v>
      </c>
      <c r="W1801">
        <v>0</v>
      </c>
      <c r="X1801" t="s">
        <v>50</v>
      </c>
      <c r="Y1801">
        <v>0</v>
      </c>
    </row>
    <row r="1802" spans="2:25" x14ac:dyDescent="0.2">
      <c r="B1802">
        <v>4095</v>
      </c>
      <c r="C1802">
        <v>1972</v>
      </c>
      <c r="D1802" t="s">
        <v>23</v>
      </c>
      <c r="E1802" t="s">
        <v>32</v>
      </c>
      <c r="F1802" t="s">
        <v>2037</v>
      </c>
      <c r="H1802">
        <v>1</v>
      </c>
      <c r="I1802">
        <v>0</v>
      </c>
      <c r="J1802" s="61">
        <v>41222</v>
      </c>
      <c r="K1802">
        <v>80</v>
      </c>
      <c r="L1802">
        <v>167</v>
      </c>
      <c r="M1802">
        <v>37</v>
      </c>
      <c r="N1802">
        <v>64</v>
      </c>
      <c r="O1802">
        <v>49</v>
      </c>
      <c r="P1802">
        <v>34</v>
      </c>
      <c r="Q1802">
        <v>116</v>
      </c>
      <c r="R1802">
        <v>8</v>
      </c>
      <c r="S1802">
        <v>4</v>
      </c>
      <c r="T1802">
        <v>6</v>
      </c>
      <c r="U1802">
        <v>7</v>
      </c>
      <c r="V1802">
        <v>0</v>
      </c>
      <c r="W1802">
        <v>0</v>
      </c>
      <c r="X1802" t="s">
        <v>35</v>
      </c>
      <c r="Y1802">
        <v>0</v>
      </c>
    </row>
    <row r="1803" spans="2:25" x14ac:dyDescent="0.2">
      <c r="B1803">
        <v>8852</v>
      </c>
      <c r="C1803">
        <v>1977</v>
      </c>
      <c r="D1803" t="s">
        <v>23</v>
      </c>
      <c r="E1803" t="s">
        <v>32</v>
      </c>
      <c r="F1803" t="s">
        <v>2038</v>
      </c>
      <c r="H1803">
        <v>0</v>
      </c>
      <c r="I1803">
        <v>1</v>
      </c>
      <c r="J1803" s="60" t="s">
        <v>658</v>
      </c>
      <c r="K1803">
        <v>80</v>
      </c>
      <c r="L1803">
        <v>387</v>
      </c>
      <c r="M1803">
        <v>126</v>
      </c>
      <c r="N1803">
        <v>342</v>
      </c>
      <c r="O1803">
        <v>0</v>
      </c>
      <c r="P1803">
        <v>45</v>
      </c>
      <c r="Q1803">
        <v>180</v>
      </c>
      <c r="R1803">
        <v>5</v>
      </c>
      <c r="S1803">
        <v>8</v>
      </c>
      <c r="T1803">
        <v>11</v>
      </c>
      <c r="U1803">
        <v>6</v>
      </c>
      <c r="V1803">
        <v>0</v>
      </c>
      <c r="W1803">
        <v>0</v>
      </c>
      <c r="X1803" t="s">
        <v>27</v>
      </c>
      <c r="Y1803">
        <v>0</v>
      </c>
    </row>
    <row r="1804" spans="2:25" x14ac:dyDescent="0.2">
      <c r="B1804">
        <v>7698</v>
      </c>
      <c r="C1804">
        <v>1977</v>
      </c>
      <c r="D1804" t="s">
        <v>40</v>
      </c>
      <c r="E1804" t="s">
        <v>32</v>
      </c>
      <c r="F1804" t="s">
        <v>2039</v>
      </c>
      <c r="H1804">
        <v>0</v>
      </c>
      <c r="I1804">
        <v>1</v>
      </c>
      <c r="J1804" s="61">
        <v>41948</v>
      </c>
      <c r="K1804">
        <v>81</v>
      </c>
      <c r="L1804">
        <v>152</v>
      </c>
      <c r="M1804">
        <v>3</v>
      </c>
      <c r="N1804">
        <v>22</v>
      </c>
      <c r="O1804">
        <v>2</v>
      </c>
      <c r="P1804">
        <v>5</v>
      </c>
      <c r="Q1804">
        <v>7</v>
      </c>
      <c r="R1804">
        <v>1</v>
      </c>
      <c r="S1804">
        <v>4</v>
      </c>
      <c r="T1804">
        <v>4</v>
      </c>
      <c r="U1804">
        <v>5</v>
      </c>
      <c r="V1804">
        <v>0</v>
      </c>
      <c r="W1804">
        <v>0</v>
      </c>
      <c r="X1804" t="s">
        <v>50</v>
      </c>
      <c r="Y1804">
        <v>0</v>
      </c>
    </row>
    <row r="1805" spans="2:25" x14ac:dyDescent="0.2">
      <c r="B1805">
        <v>4174</v>
      </c>
      <c r="C1805">
        <v>1957</v>
      </c>
      <c r="D1805" t="s">
        <v>53</v>
      </c>
      <c r="E1805" t="s">
        <v>36</v>
      </c>
      <c r="F1805" t="s">
        <v>2040</v>
      </c>
      <c r="H1805">
        <v>0</v>
      </c>
      <c r="I1805">
        <v>1</v>
      </c>
      <c r="J1805" s="60" t="s">
        <v>580</v>
      </c>
      <c r="K1805">
        <v>81</v>
      </c>
      <c r="L1805">
        <v>97</v>
      </c>
      <c r="M1805">
        <v>1</v>
      </c>
      <c r="N1805">
        <v>19</v>
      </c>
      <c r="O1805">
        <v>2</v>
      </c>
      <c r="P1805">
        <v>0</v>
      </c>
      <c r="Q1805">
        <v>11</v>
      </c>
      <c r="R1805">
        <v>1</v>
      </c>
      <c r="S1805">
        <v>2</v>
      </c>
      <c r="T1805">
        <v>4</v>
      </c>
      <c r="U1805">
        <v>3</v>
      </c>
      <c r="V1805">
        <v>0</v>
      </c>
      <c r="W1805">
        <v>0</v>
      </c>
      <c r="X1805" t="s">
        <v>27</v>
      </c>
      <c r="Y1805">
        <v>0</v>
      </c>
    </row>
    <row r="1806" spans="2:25" x14ac:dyDescent="0.2">
      <c r="B1806">
        <v>3182</v>
      </c>
      <c r="C1806">
        <v>1974</v>
      </c>
      <c r="D1806" t="s">
        <v>40</v>
      </c>
      <c r="E1806" t="s">
        <v>28</v>
      </c>
      <c r="F1806" t="s">
        <v>2041</v>
      </c>
      <c r="H1806">
        <v>1</v>
      </c>
      <c r="I1806">
        <v>1</v>
      </c>
      <c r="J1806" s="60" t="s">
        <v>249</v>
      </c>
      <c r="K1806">
        <v>81</v>
      </c>
      <c r="L1806">
        <v>96</v>
      </c>
      <c r="M1806">
        <v>1</v>
      </c>
      <c r="N1806">
        <v>79</v>
      </c>
      <c r="O1806">
        <v>7</v>
      </c>
      <c r="P1806">
        <v>1</v>
      </c>
      <c r="Q1806">
        <v>79</v>
      </c>
      <c r="R1806">
        <v>6</v>
      </c>
      <c r="S1806">
        <v>5</v>
      </c>
      <c r="T1806">
        <v>3</v>
      </c>
      <c r="U1806">
        <v>8</v>
      </c>
      <c r="V1806">
        <v>1</v>
      </c>
      <c r="W1806">
        <v>0</v>
      </c>
      <c r="X1806" t="s">
        <v>50</v>
      </c>
      <c r="Y1806">
        <v>1</v>
      </c>
    </row>
    <row r="1807" spans="2:25" x14ac:dyDescent="0.2">
      <c r="B1807">
        <v>193</v>
      </c>
      <c r="C1807">
        <v>1997</v>
      </c>
      <c r="D1807" t="s">
        <v>118</v>
      </c>
      <c r="E1807" t="s">
        <v>32</v>
      </c>
      <c r="F1807" t="s">
        <v>2042</v>
      </c>
      <c r="H1807">
        <v>0</v>
      </c>
      <c r="I1807">
        <v>0</v>
      </c>
      <c r="J1807" s="60" t="s">
        <v>705</v>
      </c>
      <c r="K1807">
        <v>81</v>
      </c>
      <c r="L1807">
        <v>0</v>
      </c>
      <c r="M1807">
        <v>0</v>
      </c>
      <c r="N1807">
        <v>2</v>
      </c>
      <c r="O1807">
        <v>3</v>
      </c>
      <c r="P1807">
        <v>3</v>
      </c>
      <c r="Q1807">
        <v>8</v>
      </c>
      <c r="R1807">
        <v>1</v>
      </c>
      <c r="S1807">
        <v>1</v>
      </c>
      <c r="T1807">
        <v>2</v>
      </c>
      <c r="U1807">
        <v>5</v>
      </c>
      <c r="V1807">
        <v>0</v>
      </c>
      <c r="W1807">
        <v>0</v>
      </c>
      <c r="X1807" t="s">
        <v>27</v>
      </c>
      <c r="Y1807">
        <v>1</v>
      </c>
    </row>
    <row r="1808" spans="2:25" x14ac:dyDescent="0.2">
      <c r="B1808">
        <v>5229</v>
      </c>
      <c r="C1808">
        <v>1970</v>
      </c>
      <c r="D1808" t="s">
        <v>40</v>
      </c>
      <c r="E1808" t="s">
        <v>36</v>
      </c>
      <c r="F1808" t="s">
        <v>2043</v>
      </c>
      <c r="H1808">
        <v>0</v>
      </c>
      <c r="I1808">
        <v>1</v>
      </c>
      <c r="J1808" s="60" t="s">
        <v>1459</v>
      </c>
      <c r="K1808">
        <v>81</v>
      </c>
      <c r="L1808">
        <v>30</v>
      </c>
      <c r="M1808">
        <v>1</v>
      </c>
      <c r="N1808">
        <v>8</v>
      </c>
      <c r="O1808">
        <v>0</v>
      </c>
      <c r="P1808">
        <v>0</v>
      </c>
      <c r="Q1808">
        <v>3</v>
      </c>
      <c r="R1808">
        <v>1</v>
      </c>
      <c r="S1808">
        <v>1</v>
      </c>
      <c r="T1808">
        <v>3</v>
      </c>
      <c r="U1808">
        <v>7</v>
      </c>
      <c r="V1808">
        <v>0</v>
      </c>
      <c r="W1808">
        <v>0</v>
      </c>
      <c r="X1808" t="s">
        <v>46</v>
      </c>
      <c r="Y1808">
        <v>0</v>
      </c>
    </row>
    <row r="1809" spans="2:25" x14ac:dyDescent="0.2">
      <c r="B1809">
        <v>5555</v>
      </c>
      <c r="C1809">
        <v>1976</v>
      </c>
      <c r="D1809" t="s">
        <v>23</v>
      </c>
      <c r="E1809" t="s">
        <v>24</v>
      </c>
      <c r="F1809" t="s">
        <v>2044</v>
      </c>
      <c r="H1809">
        <v>0</v>
      </c>
      <c r="I1809">
        <v>0</v>
      </c>
      <c r="J1809" s="61">
        <v>41822</v>
      </c>
      <c r="K1809">
        <v>81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 t="s">
        <v>27</v>
      </c>
      <c r="Y1809">
        <v>0</v>
      </c>
    </row>
    <row r="1810" spans="2:25" x14ac:dyDescent="0.2">
      <c r="B1810">
        <v>7732</v>
      </c>
      <c r="C1810">
        <v>1979</v>
      </c>
      <c r="D1810" t="s">
        <v>23</v>
      </c>
      <c r="E1810" t="s">
        <v>32</v>
      </c>
      <c r="F1810" t="s">
        <v>2045</v>
      </c>
      <c r="H1810">
        <v>1</v>
      </c>
      <c r="I1810">
        <v>0</v>
      </c>
      <c r="J1810" s="61">
        <v>41671</v>
      </c>
      <c r="K1810">
        <v>81</v>
      </c>
      <c r="L1810">
        <v>293</v>
      </c>
      <c r="M1810">
        <v>0</v>
      </c>
      <c r="N1810">
        <v>124</v>
      </c>
      <c r="O1810">
        <v>179</v>
      </c>
      <c r="P1810">
        <v>97</v>
      </c>
      <c r="Q1810">
        <v>52</v>
      </c>
      <c r="R1810">
        <v>1</v>
      </c>
      <c r="S1810">
        <v>7</v>
      </c>
      <c r="T1810">
        <v>10</v>
      </c>
      <c r="U1810">
        <v>5</v>
      </c>
      <c r="V1810">
        <v>0</v>
      </c>
      <c r="W1810">
        <v>0</v>
      </c>
      <c r="X1810" t="s">
        <v>27</v>
      </c>
      <c r="Y1810">
        <v>0</v>
      </c>
    </row>
    <row r="1811" spans="2:25" x14ac:dyDescent="0.2">
      <c r="B1811">
        <v>310</v>
      </c>
      <c r="C1811">
        <v>1971</v>
      </c>
      <c r="D1811" t="s">
        <v>53</v>
      </c>
      <c r="E1811" t="s">
        <v>32</v>
      </c>
      <c r="F1811" t="s">
        <v>2046</v>
      </c>
      <c r="H1811">
        <v>0</v>
      </c>
      <c r="I1811">
        <v>1</v>
      </c>
      <c r="J1811" s="60" t="s">
        <v>338</v>
      </c>
      <c r="K1811">
        <v>81</v>
      </c>
      <c r="L1811">
        <v>330</v>
      </c>
      <c r="M1811">
        <v>5</v>
      </c>
      <c r="N1811">
        <v>159</v>
      </c>
      <c r="O1811">
        <v>36</v>
      </c>
      <c r="P1811">
        <v>27</v>
      </c>
      <c r="Q1811">
        <v>16</v>
      </c>
      <c r="R1811">
        <v>4</v>
      </c>
      <c r="S1811">
        <v>4</v>
      </c>
      <c r="T1811">
        <v>9</v>
      </c>
      <c r="U1811">
        <v>4</v>
      </c>
      <c r="V1811">
        <v>0</v>
      </c>
      <c r="W1811">
        <v>0</v>
      </c>
      <c r="X1811" t="s">
        <v>31</v>
      </c>
      <c r="Y1811">
        <v>0</v>
      </c>
    </row>
    <row r="1812" spans="2:25" x14ac:dyDescent="0.2">
      <c r="B1812">
        <v>6261</v>
      </c>
      <c r="C1812">
        <v>1980</v>
      </c>
      <c r="D1812" t="s">
        <v>23</v>
      </c>
      <c r="E1812" t="s">
        <v>32</v>
      </c>
      <c r="F1812" t="s">
        <v>2047</v>
      </c>
      <c r="H1812">
        <v>0</v>
      </c>
      <c r="I1812">
        <v>1</v>
      </c>
      <c r="J1812" s="60" t="s">
        <v>205</v>
      </c>
      <c r="K1812">
        <v>81</v>
      </c>
      <c r="L1812">
        <v>270</v>
      </c>
      <c r="M1812">
        <v>31</v>
      </c>
      <c r="N1812">
        <v>88</v>
      </c>
      <c r="O1812">
        <v>11</v>
      </c>
      <c r="P1812">
        <v>48</v>
      </c>
      <c r="Q1812">
        <v>22</v>
      </c>
      <c r="R1812">
        <v>3</v>
      </c>
      <c r="S1812">
        <v>3</v>
      </c>
      <c r="T1812">
        <v>10</v>
      </c>
      <c r="U1812">
        <v>4</v>
      </c>
      <c r="V1812">
        <v>0</v>
      </c>
      <c r="W1812">
        <v>0</v>
      </c>
      <c r="X1812" t="s">
        <v>50</v>
      </c>
      <c r="Y1812">
        <v>0</v>
      </c>
    </row>
    <row r="1813" spans="2:25" x14ac:dyDescent="0.2">
      <c r="B1813">
        <v>6274</v>
      </c>
      <c r="C1813">
        <v>1949</v>
      </c>
      <c r="D1813" t="s">
        <v>53</v>
      </c>
      <c r="E1813" t="s">
        <v>32</v>
      </c>
      <c r="F1813" t="s">
        <v>2048</v>
      </c>
      <c r="H1813">
        <v>0</v>
      </c>
      <c r="I1813">
        <v>0</v>
      </c>
      <c r="J1813" s="60" t="s">
        <v>128</v>
      </c>
      <c r="K1813">
        <v>81</v>
      </c>
      <c r="L1813">
        <v>1076</v>
      </c>
      <c r="M1813">
        <v>16</v>
      </c>
      <c r="N1813">
        <v>417</v>
      </c>
      <c r="O1813">
        <v>42</v>
      </c>
      <c r="P1813">
        <v>48</v>
      </c>
      <c r="Q1813">
        <v>16</v>
      </c>
      <c r="R1813">
        <v>1</v>
      </c>
      <c r="S1813">
        <v>8</v>
      </c>
      <c r="T1813">
        <v>6</v>
      </c>
      <c r="U1813">
        <v>3</v>
      </c>
      <c r="V1813">
        <v>0</v>
      </c>
      <c r="W1813">
        <v>0</v>
      </c>
      <c r="X1813" t="s">
        <v>67</v>
      </c>
      <c r="Y1813">
        <v>2</v>
      </c>
    </row>
    <row r="1814" spans="2:25" x14ac:dyDescent="0.2">
      <c r="B1814">
        <v>1655</v>
      </c>
      <c r="C1814">
        <v>1980</v>
      </c>
      <c r="D1814" t="s">
        <v>23</v>
      </c>
      <c r="E1814" t="s">
        <v>36</v>
      </c>
      <c r="F1814" t="s">
        <v>2049</v>
      </c>
      <c r="H1814">
        <v>1</v>
      </c>
      <c r="I1814">
        <v>0</v>
      </c>
      <c r="J1814" s="60" t="s">
        <v>643</v>
      </c>
      <c r="K1814">
        <v>81</v>
      </c>
      <c r="L1814">
        <v>16</v>
      </c>
      <c r="M1814">
        <v>3</v>
      </c>
      <c r="N1814">
        <v>15</v>
      </c>
      <c r="O1814">
        <v>2</v>
      </c>
      <c r="P1814">
        <v>1</v>
      </c>
      <c r="Q1814">
        <v>11</v>
      </c>
      <c r="R1814">
        <v>1</v>
      </c>
      <c r="S1814">
        <v>1</v>
      </c>
      <c r="T1814">
        <v>3</v>
      </c>
      <c r="U1814">
        <v>7</v>
      </c>
      <c r="V1814">
        <v>0</v>
      </c>
      <c r="W1814">
        <v>0</v>
      </c>
      <c r="X1814" t="s">
        <v>38</v>
      </c>
      <c r="Y1814">
        <v>0</v>
      </c>
    </row>
    <row r="1815" spans="2:25" x14ac:dyDescent="0.2">
      <c r="B1815">
        <v>2740</v>
      </c>
      <c r="C1815">
        <v>1959</v>
      </c>
      <c r="D1815" t="s">
        <v>40</v>
      </c>
      <c r="E1815" t="s">
        <v>55</v>
      </c>
      <c r="F1815" t="s">
        <v>2050</v>
      </c>
      <c r="H1815">
        <v>1</v>
      </c>
      <c r="I1815">
        <v>1</v>
      </c>
      <c r="J1815" s="60" t="s">
        <v>1030</v>
      </c>
      <c r="K1815">
        <v>81</v>
      </c>
      <c r="L1815">
        <v>62</v>
      </c>
      <c r="M1815">
        <v>1</v>
      </c>
      <c r="N1815">
        <v>16</v>
      </c>
      <c r="O1815">
        <v>3</v>
      </c>
      <c r="P1815">
        <v>2</v>
      </c>
      <c r="Q1815">
        <v>6</v>
      </c>
      <c r="R1815">
        <v>4</v>
      </c>
      <c r="S1815">
        <v>2</v>
      </c>
      <c r="T1815">
        <v>4</v>
      </c>
      <c r="U1815">
        <v>5</v>
      </c>
      <c r="V1815">
        <v>0</v>
      </c>
      <c r="W1815">
        <v>0</v>
      </c>
      <c r="X1815" t="s">
        <v>27</v>
      </c>
      <c r="Y1815">
        <v>0</v>
      </c>
    </row>
    <row r="1816" spans="2:25" x14ac:dyDescent="0.2">
      <c r="B1816">
        <v>4328</v>
      </c>
      <c r="C1816">
        <v>1987</v>
      </c>
      <c r="D1816" t="s">
        <v>43</v>
      </c>
      <c r="E1816" t="s">
        <v>32</v>
      </c>
      <c r="F1816" t="s">
        <v>2051</v>
      </c>
      <c r="H1816">
        <v>1</v>
      </c>
      <c r="I1816">
        <v>0</v>
      </c>
      <c r="J1816" s="61">
        <v>41464</v>
      </c>
      <c r="K1816">
        <v>81</v>
      </c>
      <c r="L1816">
        <v>5</v>
      </c>
      <c r="M1816">
        <v>1</v>
      </c>
      <c r="N1816">
        <v>7</v>
      </c>
      <c r="O1816">
        <v>17</v>
      </c>
      <c r="P1816">
        <v>14</v>
      </c>
      <c r="Q1816">
        <v>11</v>
      </c>
      <c r="R1816">
        <v>2</v>
      </c>
      <c r="S1816">
        <v>2</v>
      </c>
      <c r="T1816">
        <v>3</v>
      </c>
      <c r="U1816">
        <v>6</v>
      </c>
      <c r="V1816">
        <v>0</v>
      </c>
      <c r="W1816">
        <v>0</v>
      </c>
      <c r="X1816" t="s">
        <v>27</v>
      </c>
      <c r="Y1816">
        <v>0</v>
      </c>
    </row>
    <row r="1817" spans="2:25" x14ac:dyDescent="0.2">
      <c r="B1817">
        <v>17</v>
      </c>
      <c r="C1817">
        <v>1972</v>
      </c>
      <c r="D1817" t="s">
        <v>40</v>
      </c>
      <c r="E1817" t="s">
        <v>32</v>
      </c>
      <c r="F1817" t="s">
        <v>2052</v>
      </c>
      <c r="H1817">
        <v>0</v>
      </c>
      <c r="I1817">
        <v>1</v>
      </c>
      <c r="J1817" s="61">
        <v>41434</v>
      </c>
      <c r="K1817">
        <v>81</v>
      </c>
      <c r="L1817">
        <v>637</v>
      </c>
      <c r="M1817">
        <v>47</v>
      </c>
      <c r="N1817">
        <v>237</v>
      </c>
      <c r="O1817">
        <v>12</v>
      </c>
      <c r="P1817">
        <v>19</v>
      </c>
      <c r="Q1817">
        <v>76</v>
      </c>
      <c r="R1817">
        <v>4</v>
      </c>
      <c r="S1817">
        <v>6</v>
      </c>
      <c r="T1817">
        <v>7</v>
      </c>
      <c r="U1817">
        <v>5</v>
      </c>
      <c r="V1817">
        <v>0</v>
      </c>
      <c r="W1817">
        <v>0</v>
      </c>
      <c r="X1817" t="s">
        <v>27</v>
      </c>
      <c r="Y1817">
        <v>0</v>
      </c>
    </row>
    <row r="1818" spans="2:25" x14ac:dyDescent="0.2">
      <c r="B1818">
        <v>9153</v>
      </c>
      <c r="C1818">
        <v>1965</v>
      </c>
      <c r="D1818" t="s">
        <v>40</v>
      </c>
      <c r="E1818" t="s">
        <v>32</v>
      </c>
      <c r="F1818" t="s">
        <v>2053</v>
      </c>
      <c r="H1818">
        <v>0</v>
      </c>
      <c r="I1818">
        <v>1</v>
      </c>
      <c r="J1818" s="60" t="s">
        <v>669</v>
      </c>
      <c r="K1818">
        <v>81</v>
      </c>
      <c r="L1818">
        <v>418</v>
      </c>
      <c r="M1818">
        <v>61</v>
      </c>
      <c r="N1818">
        <v>428</v>
      </c>
      <c r="O1818">
        <v>80</v>
      </c>
      <c r="P1818">
        <v>51</v>
      </c>
      <c r="Q1818">
        <v>10</v>
      </c>
      <c r="R1818">
        <v>3</v>
      </c>
      <c r="S1818">
        <v>7</v>
      </c>
      <c r="T1818">
        <v>10</v>
      </c>
      <c r="U1818">
        <v>5</v>
      </c>
      <c r="V1818">
        <v>0</v>
      </c>
      <c r="W1818">
        <v>0</v>
      </c>
      <c r="X1818" t="s">
        <v>27</v>
      </c>
      <c r="Y1818">
        <v>0</v>
      </c>
    </row>
    <row r="1819" spans="2:25" x14ac:dyDescent="0.2">
      <c r="B1819">
        <v>520</v>
      </c>
      <c r="C1819">
        <v>1975</v>
      </c>
      <c r="D1819" t="s">
        <v>23</v>
      </c>
      <c r="E1819" t="s">
        <v>32</v>
      </c>
      <c r="F1819" t="s">
        <v>2054</v>
      </c>
      <c r="H1819">
        <v>1</v>
      </c>
      <c r="I1819">
        <v>0</v>
      </c>
      <c r="J1819" s="61">
        <v>41281</v>
      </c>
      <c r="K1819">
        <v>81</v>
      </c>
      <c r="L1819">
        <v>3</v>
      </c>
      <c r="M1819">
        <v>3</v>
      </c>
      <c r="N1819">
        <v>7</v>
      </c>
      <c r="O1819">
        <v>6</v>
      </c>
      <c r="P1819">
        <v>2</v>
      </c>
      <c r="Q1819">
        <v>9</v>
      </c>
      <c r="R1819">
        <v>1</v>
      </c>
      <c r="S1819">
        <v>1</v>
      </c>
      <c r="T1819">
        <v>2</v>
      </c>
      <c r="U1819">
        <v>7</v>
      </c>
      <c r="V1819">
        <v>0</v>
      </c>
      <c r="W1819">
        <v>0</v>
      </c>
      <c r="X1819" t="s">
        <v>27</v>
      </c>
      <c r="Y1819">
        <v>0</v>
      </c>
    </row>
    <row r="1820" spans="2:25" x14ac:dyDescent="0.2">
      <c r="B1820">
        <v>8372</v>
      </c>
      <c r="C1820">
        <v>1975</v>
      </c>
      <c r="D1820" t="s">
        <v>23</v>
      </c>
      <c r="E1820" t="s">
        <v>32</v>
      </c>
      <c r="F1820" t="s">
        <v>2054</v>
      </c>
      <c r="H1820">
        <v>1</v>
      </c>
      <c r="I1820">
        <v>0</v>
      </c>
      <c r="J1820" s="61">
        <v>41281</v>
      </c>
      <c r="K1820">
        <v>81</v>
      </c>
      <c r="L1820">
        <v>3</v>
      </c>
      <c r="M1820">
        <v>3</v>
      </c>
      <c r="N1820">
        <v>7</v>
      </c>
      <c r="O1820">
        <v>6</v>
      </c>
      <c r="P1820">
        <v>2</v>
      </c>
      <c r="Q1820">
        <v>9</v>
      </c>
      <c r="R1820">
        <v>1</v>
      </c>
      <c r="S1820">
        <v>1</v>
      </c>
      <c r="T1820">
        <v>2</v>
      </c>
      <c r="U1820">
        <v>7</v>
      </c>
      <c r="V1820">
        <v>0</v>
      </c>
      <c r="W1820">
        <v>0</v>
      </c>
      <c r="X1820" t="s">
        <v>67</v>
      </c>
      <c r="Y1820">
        <v>0</v>
      </c>
    </row>
    <row r="1821" spans="2:25" x14ac:dyDescent="0.2">
      <c r="B1821">
        <v>73</v>
      </c>
      <c r="C1821">
        <v>1954</v>
      </c>
      <c r="D1821" t="s">
        <v>40</v>
      </c>
      <c r="E1821" t="s">
        <v>28</v>
      </c>
      <c r="F1821" t="s">
        <v>2055</v>
      </c>
      <c r="H1821">
        <v>1</v>
      </c>
      <c r="I1821">
        <v>2</v>
      </c>
      <c r="J1821" s="60" t="s">
        <v>676</v>
      </c>
      <c r="K1821">
        <v>81</v>
      </c>
      <c r="L1821">
        <v>14</v>
      </c>
      <c r="M1821">
        <v>0</v>
      </c>
      <c r="N1821">
        <v>3</v>
      </c>
      <c r="O1821">
        <v>0</v>
      </c>
      <c r="P1821">
        <v>0</v>
      </c>
      <c r="Q1821">
        <v>1</v>
      </c>
      <c r="R1821">
        <v>1</v>
      </c>
      <c r="S1821">
        <v>0</v>
      </c>
      <c r="T1821">
        <v>3</v>
      </c>
      <c r="U1821">
        <v>5</v>
      </c>
      <c r="V1821">
        <v>0</v>
      </c>
      <c r="W1821">
        <v>0</v>
      </c>
      <c r="X1821" t="s">
        <v>50</v>
      </c>
      <c r="Y1821">
        <v>0</v>
      </c>
    </row>
    <row r="1822" spans="2:25" x14ac:dyDescent="0.2">
      <c r="B1822">
        <v>2002</v>
      </c>
      <c r="C1822">
        <v>1959</v>
      </c>
      <c r="D1822" t="s">
        <v>23</v>
      </c>
      <c r="E1822" t="s">
        <v>24</v>
      </c>
      <c r="F1822" t="s">
        <v>2056</v>
      </c>
      <c r="H1822">
        <v>0</v>
      </c>
      <c r="I1822">
        <v>0</v>
      </c>
      <c r="J1822" s="60" t="s">
        <v>591</v>
      </c>
      <c r="K1822">
        <v>81</v>
      </c>
      <c r="L1822">
        <v>587</v>
      </c>
      <c r="M1822">
        <v>51</v>
      </c>
      <c r="N1822">
        <v>932</v>
      </c>
      <c r="O1822">
        <v>180</v>
      </c>
      <c r="P1822">
        <v>34</v>
      </c>
      <c r="Q1822">
        <v>86</v>
      </c>
      <c r="R1822">
        <v>1</v>
      </c>
      <c r="S1822">
        <v>5</v>
      </c>
      <c r="T1822">
        <v>5</v>
      </c>
      <c r="U1822">
        <v>3</v>
      </c>
      <c r="V1822">
        <v>0</v>
      </c>
      <c r="W1822">
        <v>0</v>
      </c>
      <c r="X1822" t="s">
        <v>27</v>
      </c>
      <c r="Y1822">
        <v>0</v>
      </c>
    </row>
    <row r="1823" spans="2:25" x14ac:dyDescent="0.2">
      <c r="B1823">
        <v>6059</v>
      </c>
      <c r="C1823">
        <v>1954</v>
      </c>
      <c r="D1823" t="s">
        <v>40</v>
      </c>
      <c r="E1823" t="s">
        <v>36</v>
      </c>
      <c r="F1823" t="s">
        <v>2057</v>
      </c>
      <c r="H1823">
        <v>1</v>
      </c>
      <c r="I1823">
        <v>2</v>
      </c>
      <c r="J1823" s="61">
        <v>41367</v>
      </c>
      <c r="K1823">
        <v>81</v>
      </c>
      <c r="L1823">
        <v>986</v>
      </c>
      <c r="M1823">
        <v>36</v>
      </c>
      <c r="N1823">
        <v>168</v>
      </c>
      <c r="O1823">
        <v>16</v>
      </c>
      <c r="P1823">
        <v>0</v>
      </c>
      <c r="Q1823">
        <v>108</v>
      </c>
      <c r="R1823">
        <v>7</v>
      </c>
      <c r="S1823">
        <v>11</v>
      </c>
      <c r="T1823">
        <v>4</v>
      </c>
      <c r="U1823">
        <v>7</v>
      </c>
      <c r="V1823">
        <v>1</v>
      </c>
      <c r="W1823">
        <v>0</v>
      </c>
      <c r="X1823" t="s">
        <v>27</v>
      </c>
      <c r="Y1823">
        <v>0</v>
      </c>
    </row>
    <row r="1824" spans="2:25" x14ac:dyDescent="0.2">
      <c r="B1824">
        <v>11166</v>
      </c>
      <c r="C1824">
        <v>1962</v>
      </c>
      <c r="D1824" t="s">
        <v>23</v>
      </c>
      <c r="E1824" t="s">
        <v>32</v>
      </c>
      <c r="F1824" t="s">
        <v>2058</v>
      </c>
      <c r="H1824">
        <v>0</v>
      </c>
      <c r="I1824">
        <v>1</v>
      </c>
      <c r="J1824" s="61">
        <v>41307</v>
      </c>
      <c r="K1824">
        <v>81</v>
      </c>
      <c r="L1824">
        <v>229</v>
      </c>
      <c r="M1824">
        <v>5</v>
      </c>
      <c r="N1824">
        <v>56</v>
      </c>
      <c r="O1824">
        <v>3</v>
      </c>
      <c r="P1824">
        <v>2</v>
      </c>
      <c r="Q1824">
        <v>20</v>
      </c>
      <c r="R1824">
        <v>2</v>
      </c>
      <c r="S1824">
        <v>6</v>
      </c>
      <c r="T1824">
        <v>4</v>
      </c>
      <c r="U1824">
        <v>7</v>
      </c>
      <c r="V1824">
        <v>0</v>
      </c>
      <c r="W1824">
        <v>0</v>
      </c>
      <c r="X1824" t="s">
        <v>27</v>
      </c>
      <c r="Y1824">
        <v>0</v>
      </c>
    </row>
    <row r="1825" spans="2:25" x14ac:dyDescent="0.2">
      <c r="B1825">
        <v>6257</v>
      </c>
      <c r="C1825">
        <v>1977</v>
      </c>
      <c r="D1825" t="s">
        <v>53</v>
      </c>
      <c r="E1825" t="s">
        <v>28</v>
      </c>
      <c r="F1825" t="s">
        <v>2059</v>
      </c>
      <c r="H1825">
        <v>0</v>
      </c>
      <c r="I1825">
        <v>1</v>
      </c>
      <c r="J1825" s="60" t="s">
        <v>1344</v>
      </c>
      <c r="K1825">
        <v>81</v>
      </c>
      <c r="L1825">
        <v>255</v>
      </c>
      <c r="M1825">
        <v>43</v>
      </c>
      <c r="N1825">
        <v>134</v>
      </c>
      <c r="O1825">
        <v>37</v>
      </c>
      <c r="P1825">
        <v>14</v>
      </c>
      <c r="Q1825">
        <v>24</v>
      </c>
      <c r="R1825">
        <v>1</v>
      </c>
      <c r="S1825">
        <v>7</v>
      </c>
      <c r="T1825">
        <v>7</v>
      </c>
      <c r="U1825">
        <v>7</v>
      </c>
      <c r="V1825">
        <v>0</v>
      </c>
      <c r="W1825">
        <v>0</v>
      </c>
      <c r="X1825" t="s">
        <v>67</v>
      </c>
      <c r="Y1825">
        <v>0</v>
      </c>
    </row>
    <row r="1826" spans="2:25" x14ac:dyDescent="0.2">
      <c r="B1826">
        <v>9224</v>
      </c>
      <c r="C1826">
        <v>1973</v>
      </c>
      <c r="D1826" t="s">
        <v>40</v>
      </c>
      <c r="E1826" t="s">
        <v>28</v>
      </c>
      <c r="F1826" t="s">
        <v>2060</v>
      </c>
      <c r="H1826">
        <v>0</v>
      </c>
      <c r="I1826">
        <v>1</v>
      </c>
      <c r="J1826" s="61">
        <v>41255</v>
      </c>
      <c r="K1826">
        <v>81</v>
      </c>
      <c r="L1826">
        <v>825</v>
      </c>
      <c r="M1826">
        <v>8</v>
      </c>
      <c r="N1826">
        <v>53</v>
      </c>
      <c r="O1826">
        <v>11</v>
      </c>
      <c r="P1826">
        <v>0</v>
      </c>
      <c r="Q1826">
        <v>242</v>
      </c>
      <c r="R1826">
        <v>2</v>
      </c>
      <c r="S1826">
        <v>8</v>
      </c>
      <c r="T1826">
        <v>5</v>
      </c>
      <c r="U1826">
        <v>6</v>
      </c>
      <c r="V1826">
        <v>0</v>
      </c>
      <c r="W1826">
        <v>0</v>
      </c>
      <c r="X1826" t="s">
        <v>67</v>
      </c>
      <c r="Y1826">
        <v>0</v>
      </c>
    </row>
    <row r="1827" spans="2:25" x14ac:dyDescent="0.2">
      <c r="B1827">
        <v>8732</v>
      </c>
      <c r="C1827">
        <v>1970</v>
      </c>
      <c r="D1827" t="s">
        <v>53</v>
      </c>
      <c r="E1827" t="s">
        <v>55</v>
      </c>
      <c r="F1827" t="s">
        <v>2061</v>
      </c>
      <c r="H1827">
        <v>0</v>
      </c>
      <c r="I1827">
        <v>1</v>
      </c>
      <c r="J1827" s="60" t="s">
        <v>546</v>
      </c>
      <c r="K1827">
        <v>81</v>
      </c>
      <c r="L1827">
        <v>1298</v>
      </c>
      <c r="M1827">
        <v>0</v>
      </c>
      <c r="N1827">
        <v>70</v>
      </c>
      <c r="O1827">
        <v>37</v>
      </c>
      <c r="P1827">
        <v>14</v>
      </c>
      <c r="Q1827">
        <v>42</v>
      </c>
      <c r="R1827">
        <v>4</v>
      </c>
      <c r="S1827">
        <v>7</v>
      </c>
      <c r="T1827">
        <v>10</v>
      </c>
      <c r="U1827">
        <v>4</v>
      </c>
      <c r="V1827">
        <v>1</v>
      </c>
      <c r="W1827">
        <v>0</v>
      </c>
      <c r="X1827" t="s">
        <v>27</v>
      </c>
      <c r="Y1827">
        <v>2</v>
      </c>
    </row>
    <row r="1828" spans="2:25" x14ac:dyDescent="0.2">
      <c r="B1828">
        <v>955</v>
      </c>
      <c r="C1828">
        <v>1963</v>
      </c>
      <c r="D1828" t="s">
        <v>53</v>
      </c>
      <c r="E1828" t="s">
        <v>36</v>
      </c>
      <c r="F1828" t="s">
        <v>2062</v>
      </c>
      <c r="H1828">
        <v>1</v>
      </c>
      <c r="I1828">
        <v>1</v>
      </c>
      <c r="J1828" s="60" t="s">
        <v>1299</v>
      </c>
      <c r="K1828">
        <v>81</v>
      </c>
      <c r="L1828">
        <v>167</v>
      </c>
      <c r="M1828">
        <v>2</v>
      </c>
      <c r="N1828">
        <v>44</v>
      </c>
      <c r="O1828">
        <v>6</v>
      </c>
      <c r="P1828">
        <v>2</v>
      </c>
      <c r="Q1828">
        <v>19</v>
      </c>
      <c r="R1828">
        <v>7</v>
      </c>
      <c r="S1828">
        <v>4</v>
      </c>
      <c r="T1828">
        <v>4</v>
      </c>
      <c r="U1828">
        <v>8</v>
      </c>
      <c r="V1828">
        <v>1</v>
      </c>
      <c r="W1828">
        <v>0</v>
      </c>
      <c r="X1828" t="s">
        <v>67</v>
      </c>
      <c r="Y1828">
        <v>1</v>
      </c>
    </row>
    <row r="1829" spans="2:25" x14ac:dyDescent="0.2">
      <c r="B1829">
        <v>4910</v>
      </c>
      <c r="C1829">
        <v>1968</v>
      </c>
      <c r="D1829" t="s">
        <v>23</v>
      </c>
      <c r="E1829" t="s">
        <v>24</v>
      </c>
      <c r="F1829" t="s">
        <v>2063</v>
      </c>
      <c r="H1829">
        <v>0</v>
      </c>
      <c r="I1829">
        <v>0</v>
      </c>
      <c r="J1829" s="60" t="s">
        <v>633</v>
      </c>
      <c r="K1829">
        <v>81</v>
      </c>
      <c r="L1829">
        <v>1132</v>
      </c>
      <c r="M1829">
        <v>134</v>
      </c>
      <c r="N1829">
        <v>384</v>
      </c>
      <c r="O1829">
        <v>175</v>
      </c>
      <c r="P1829">
        <v>134</v>
      </c>
      <c r="Q1829">
        <v>115</v>
      </c>
      <c r="R1829">
        <v>1</v>
      </c>
      <c r="S1829">
        <v>11</v>
      </c>
      <c r="T1829">
        <v>13</v>
      </c>
      <c r="U1829">
        <v>7</v>
      </c>
      <c r="V1829">
        <v>0</v>
      </c>
      <c r="W1829">
        <v>0</v>
      </c>
      <c r="X1829" t="s">
        <v>35</v>
      </c>
      <c r="Y1829">
        <v>0</v>
      </c>
    </row>
    <row r="1830" spans="2:25" x14ac:dyDescent="0.2">
      <c r="B1830">
        <v>564</v>
      </c>
      <c r="C1830">
        <v>1982</v>
      </c>
      <c r="D1830" t="s">
        <v>40</v>
      </c>
      <c r="E1830" t="s">
        <v>36</v>
      </c>
      <c r="F1830" t="s">
        <v>2064</v>
      </c>
      <c r="H1830">
        <v>1</v>
      </c>
      <c r="I1830">
        <v>0</v>
      </c>
      <c r="J1830" s="61">
        <v>41007</v>
      </c>
      <c r="K1830">
        <v>81</v>
      </c>
      <c r="L1830">
        <v>746</v>
      </c>
      <c r="M1830">
        <v>8</v>
      </c>
      <c r="N1830">
        <v>125</v>
      </c>
      <c r="O1830">
        <v>11</v>
      </c>
      <c r="P1830">
        <v>8</v>
      </c>
      <c r="Q1830">
        <v>8</v>
      </c>
      <c r="R1830">
        <v>7</v>
      </c>
      <c r="S1830">
        <v>8</v>
      </c>
      <c r="T1830">
        <v>9</v>
      </c>
      <c r="U1830">
        <v>6</v>
      </c>
      <c r="V1830">
        <v>1</v>
      </c>
      <c r="W1830">
        <v>0</v>
      </c>
      <c r="X1830" t="s">
        <v>27</v>
      </c>
      <c r="Y1830">
        <v>1</v>
      </c>
    </row>
    <row r="1831" spans="2:25" x14ac:dyDescent="0.2">
      <c r="B1831">
        <v>8931</v>
      </c>
      <c r="C1831">
        <v>1987</v>
      </c>
      <c r="D1831" t="s">
        <v>23</v>
      </c>
      <c r="E1831" t="s">
        <v>36</v>
      </c>
      <c r="F1831" t="s">
        <v>2065</v>
      </c>
      <c r="H1831">
        <v>1</v>
      </c>
      <c r="I1831">
        <v>0</v>
      </c>
      <c r="J1831" s="60" t="s">
        <v>323</v>
      </c>
      <c r="K1831">
        <v>82</v>
      </c>
      <c r="L1831">
        <v>812</v>
      </c>
      <c r="M1831">
        <v>99</v>
      </c>
      <c r="N1831">
        <v>431</v>
      </c>
      <c r="O1831">
        <v>237</v>
      </c>
      <c r="P1831">
        <v>149</v>
      </c>
      <c r="Q1831">
        <v>33</v>
      </c>
      <c r="R1831">
        <v>1</v>
      </c>
      <c r="S1831">
        <v>11</v>
      </c>
      <c r="T1831">
        <v>10</v>
      </c>
      <c r="U1831">
        <v>5</v>
      </c>
      <c r="V1831">
        <v>0</v>
      </c>
      <c r="W1831">
        <v>0</v>
      </c>
      <c r="X1831" t="s">
        <v>67</v>
      </c>
      <c r="Y1831">
        <v>1</v>
      </c>
    </row>
    <row r="1832" spans="2:25" x14ac:dyDescent="0.2">
      <c r="B1832">
        <v>1998</v>
      </c>
      <c r="C1832">
        <v>1977</v>
      </c>
      <c r="D1832" t="s">
        <v>23</v>
      </c>
      <c r="E1832" t="s">
        <v>28</v>
      </c>
      <c r="F1832" t="s">
        <v>2066</v>
      </c>
      <c r="H1832">
        <v>1</v>
      </c>
      <c r="I1832">
        <v>0</v>
      </c>
      <c r="J1832" s="61">
        <v>41822</v>
      </c>
      <c r="K1832">
        <v>82</v>
      </c>
      <c r="L1832">
        <v>34</v>
      </c>
      <c r="M1832">
        <v>6</v>
      </c>
      <c r="N1832">
        <v>21</v>
      </c>
      <c r="O1832">
        <v>11</v>
      </c>
      <c r="P1832">
        <v>4</v>
      </c>
      <c r="Q1832">
        <v>8</v>
      </c>
      <c r="R1832">
        <v>1</v>
      </c>
      <c r="S1832">
        <v>2</v>
      </c>
      <c r="T1832">
        <v>3</v>
      </c>
      <c r="U1832">
        <v>6</v>
      </c>
      <c r="V1832">
        <v>0</v>
      </c>
      <c r="W1832">
        <v>0</v>
      </c>
      <c r="X1832" t="s">
        <v>50</v>
      </c>
      <c r="Y1832">
        <v>0</v>
      </c>
    </row>
    <row r="1833" spans="2:25" x14ac:dyDescent="0.2">
      <c r="B1833">
        <v>1250</v>
      </c>
      <c r="C1833">
        <v>1977</v>
      </c>
      <c r="D1833" t="s">
        <v>23</v>
      </c>
      <c r="E1833" t="s">
        <v>28</v>
      </c>
      <c r="F1833" t="s">
        <v>2066</v>
      </c>
      <c r="H1833">
        <v>1</v>
      </c>
      <c r="I1833">
        <v>0</v>
      </c>
      <c r="J1833" s="61">
        <v>41822</v>
      </c>
      <c r="K1833">
        <v>82</v>
      </c>
      <c r="L1833">
        <v>34</v>
      </c>
      <c r="M1833">
        <v>6</v>
      </c>
      <c r="N1833">
        <v>21</v>
      </c>
      <c r="O1833">
        <v>11</v>
      </c>
      <c r="P1833">
        <v>4</v>
      </c>
      <c r="Q1833">
        <v>8</v>
      </c>
      <c r="R1833">
        <v>1</v>
      </c>
      <c r="S1833">
        <v>2</v>
      </c>
      <c r="T1833">
        <v>3</v>
      </c>
      <c r="U1833">
        <v>6</v>
      </c>
      <c r="V1833">
        <v>0</v>
      </c>
      <c r="W1833">
        <v>0</v>
      </c>
      <c r="X1833" t="s">
        <v>27</v>
      </c>
      <c r="Y1833">
        <v>0</v>
      </c>
    </row>
    <row r="1834" spans="2:25" x14ac:dyDescent="0.2">
      <c r="B1834">
        <v>8397</v>
      </c>
      <c r="C1834">
        <v>1952</v>
      </c>
      <c r="D1834" t="s">
        <v>23</v>
      </c>
      <c r="E1834" t="s">
        <v>32</v>
      </c>
      <c r="F1834" t="s">
        <v>2067</v>
      </c>
      <c r="H1834">
        <v>1</v>
      </c>
      <c r="I1834">
        <v>1</v>
      </c>
      <c r="J1834" s="61">
        <v>41913</v>
      </c>
      <c r="K1834">
        <v>82</v>
      </c>
      <c r="L1834">
        <v>18</v>
      </c>
      <c r="M1834">
        <v>0</v>
      </c>
      <c r="N1834">
        <v>5</v>
      </c>
      <c r="O1834">
        <v>0</v>
      </c>
      <c r="P1834">
        <v>0</v>
      </c>
      <c r="Q1834">
        <v>11</v>
      </c>
      <c r="R1834">
        <v>2</v>
      </c>
      <c r="S1834">
        <v>1</v>
      </c>
      <c r="T1834">
        <v>2</v>
      </c>
      <c r="U1834">
        <v>7</v>
      </c>
      <c r="V1834">
        <v>0</v>
      </c>
      <c r="W1834">
        <v>0</v>
      </c>
      <c r="X1834" t="s">
        <v>27</v>
      </c>
      <c r="Y1834">
        <v>1</v>
      </c>
    </row>
    <row r="1835" spans="2:25" x14ac:dyDescent="0.2">
      <c r="B1835">
        <v>9672</v>
      </c>
      <c r="C1835">
        <v>1971</v>
      </c>
      <c r="D1835" t="s">
        <v>43</v>
      </c>
      <c r="E1835" t="s">
        <v>32</v>
      </c>
      <c r="F1835" t="s">
        <v>2068</v>
      </c>
      <c r="H1835">
        <v>1</v>
      </c>
      <c r="I1835">
        <v>1</v>
      </c>
      <c r="J1835" s="60" t="s">
        <v>418</v>
      </c>
      <c r="K1835">
        <v>82</v>
      </c>
      <c r="L1835">
        <v>8</v>
      </c>
      <c r="M1835">
        <v>3</v>
      </c>
      <c r="N1835">
        <v>9</v>
      </c>
      <c r="O1835">
        <v>19</v>
      </c>
      <c r="P1835">
        <v>4</v>
      </c>
      <c r="Q1835">
        <v>22</v>
      </c>
      <c r="R1835">
        <v>3</v>
      </c>
      <c r="S1835">
        <v>1</v>
      </c>
      <c r="T1835">
        <v>3</v>
      </c>
      <c r="U1835">
        <v>6</v>
      </c>
      <c r="V1835">
        <v>0</v>
      </c>
      <c r="W1835">
        <v>0</v>
      </c>
      <c r="X1835" t="s">
        <v>31</v>
      </c>
      <c r="Y1835">
        <v>0</v>
      </c>
    </row>
    <row r="1836" spans="2:25" x14ac:dyDescent="0.2">
      <c r="B1836">
        <v>2125</v>
      </c>
      <c r="C1836">
        <v>1960</v>
      </c>
      <c r="D1836" t="s">
        <v>23</v>
      </c>
      <c r="E1836" t="s">
        <v>24</v>
      </c>
      <c r="F1836" t="s">
        <v>2069</v>
      </c>
      <c r="H1836">
        <v>0</v>
      </c>
      <c r="I1836">
        <v>0</v>
      </c>
      <c r="J1836" s="60" t="s">
        <v>128</v>
      </c>
      <c r="K1836">
        <v>82</v>
      </c>
      <c r="L1836">
        <v>194</v>
      </c>
      <c r="M1836">
        <v>61</v>
      </c>
      <c r="N1836">
        <v>480</v>
      </c>
      <c r="O1836">
        <v>225</v>
      </c>
      <c r="P1836">
        <v>112</v>
      </c>
      <c r="Q1836">
        <v>30</v>
      </c>
      <c r="R1836">
        <v>1</v>
      </c>
      <c r="S1836">
        <v>3</v>
      </c>
      <c r="T1836">
        <v>8</v>
      </c>
      <c r="U1836">
        <v>2</v>
      </c>
      <c r="V1836">
        <v>0</v>
      </c>
      <c r="W1836">
        <v>0</v>
      </c>
      <c r="X1836" t="s">
        <v>35</v>
      </c>
      <c r="Y1836">
        <v>0</v>
      </c>
    </row>
    <row r="1837" spans="2:25" x14ac:dyDescent="0.2">
      <c r="B1837">
        <v>5975</v>
      </c>
      <c r="C1837">
        <v>1968</v>
      </c>
      <c r="D1837" t="s">
        <v>40</v>
      </c>
      <c r="E1837" t="s">
        <v>28</v>
      </c>
      <c r="F1837" t="s">
        <v>2070</v>
      </c>
      <c r="H1837">
        <v>1</v>
      </c>
      <c r="I1837">
        <v>0</v>
      </c>
      <c r="J1837" s="60" t="s">
        <v>176</v>
      </c>
      <c r="K1837">
        <v>82</v>
      </c>
      <c r="L1837">
        <v>37</v>
      </c>
      <c r="M1837">
        <v>0</v>
      </c>
      <c r="N1837">
        <v>17</v>
      </c>
      <c r="O1837">
        <v>0</v>
      </c>
      <c r="P1837">
        <v>0</v>
      </c>
      <c r="Q1837">
        <v>3</v>
      </c>
      <c r="R1837">
        <v>1</v>
      </c>
      <c r="S1837">
        <v>2</v>
      </c>
      <c r="T1837">
        <v>3</v>
      </c>
      <c r="U1837">
        <v>7</v>
      </c>
      <c r="V1837">
        <v>0</v>
      </c>
      <c r="W1837">
        <v>0</v>
      </c>
      <c r="X1837" t="s">
        <v>31</v>
      </c>
      <c r="Y1837">
        <v>0</v>
      </c>
    </row>
    <row r="1838" spans="2:25" x14ac:dyDescent="0.2">
      <c r="B1838">
        <v>983</v>
      </c>
      <c r="C1838">
        <v>1985</v>
      </c>
      <c r="D1838" t="s">
        <v>23</v>
      </c>
      <c r="E1838" t="s">
        <v>32</v>
      </c>
      <c r="F1838" t="s">
        <v>2071</v>
      </c>
      <c r="H1838">
        <v>1</v>
      </c>
      <c r="I1838">
        <v>0</v>
      </c>
      <c r="J1838" s="60" t="s">
        <v>510</v>
      </c>
      <c r="K1838">
        <v>82</v>
      </c>
      <c r="L1838">
        <v>110</v>
      </c>
      <c r="M1838">
        <v>29</v>
      </c>
      <c r="N1838">
        <v>92</v>
      </c>
      <c r="O1838">
        <v>28</v>
      </c>
      <c r="P1838">
        <v>10</v>
      </c>
      <c r="Q1838">
        <v>145</v>
      </c>
      <c r="R1838">
        <v>1</v>
      </c>
      <c r="S1838">
        <v>6</v>
      </c>
      <c r="T1838">
        <v>3</v>
      </c>
      <c r="U1838">
        <v>8</v>
      </c>
      <c r="V1838">
        <v>0</v>
      </c>
      <c r="W1838">
        <v>0</v>
      </c>
      <c r="X1838" t="s">
        <v>35</v>
      </c>
      <c r="Y1838">
        <v>1</v>
      </c>
    </row>
    <row r="1839" spans="2:25" x14ac:dyDescent="0.2">
      <c r="B1839">
        <v>9938</v>
      </c>
      <c r="C1839">
        <v>1955</v>
      </c>
      <c r="D1839" t="s">
        <v>23</v>
      </c>
      <c r="E1839" t="s">
        <v>32</v>
      </c>
      <c r="F1839" t="s">
        <v>2072</v>
      </c>
      <c r="H1839">
        <v>0</v>
      </c>
      <c r="I1839">
        <v>0</v>
      </c>
      <c r="J1839" s="60" t="s">
        <v>425</v>
      </c>
      <c r="K1839">
        <v>82</v>
      </c>
      <c r="L1839">
        <v>519</v>
      </c>
      <c r="M1839">
        <v>17</v>
      </c>
      <c r="N1839">
        <v>813</v>
      </c>
      <c r="O1839">
        <v>27</v>
      </c>
      <c r="P1839">
        <v>173</v>
      </c>
      <c r="Q1839">
        <v>51</v>
      </c>
      <c r="R1839">
        <v>1</v>
      </c>
      <c r="S1839">
        <v>4</v>
      </c>
      <c r="T1839">
        <v>6</v>
      </c>
      <c r="U1839">
        <v>2</v>
      </c>
      <c r="V1839">
        <v>0</v>
      </c>
      <c r="W1839">
        <v>0</v>
      </c>
      <c r="X1839" t="s">
        <v>50</v>
      </c>
      <c r="Y1839">
        <v>1</v>
      </c>
    </row>
    <row r="1840" spans="2:25" x14ac:dyDescent="0.2">
      <c r="B1840">
        <v>4385</v>
      </c>
      <c r="C1840">
        <v>1982</v>
      </c>
      <c r="D1840" t="s">
        <v>40</v>
      </c>
      <c r="E1840" t="s">
        <v>28</v>
      </c>
      <c r="F1840" t="s">
        <v>2073</v>
      </c>
      <c r="H1840">
        <v>1</v>
      </c>
      <c r="I1840">
        <v>0</v>
      </c>
      <c r="J1840" s="60" t="s">
        <v>800</v>
      </c>
      <c r="K1840">
        <v>82</v>
      </c>
      <c r="L1840">
        <v>23</v>
      </c>
      <c r="M1840">
        <v>0</v>
      </c>
      <c r="N1840">
        <v>15</v>
      </c>
      <c r="O1840">
        <v>0</v>
      </c>
      <c r="P1840">
        <v>2</v>
      </c>
      <c r="Q1840">
        <v>7</v>
      </c>
      <c r="R1840">
        <v>2</v>
      </c>
      <c r="S1840">
        <v>3</v>
      </c>
      <c r="T1840">
        <v>3</v>
      </c>
      <c r="U1840">
        <v>6</v>
      </c>
      <c r="V1840">
        <v>0</v>
      </c>
      <c r="W1840">
        <v>0</v>
      </c>
      <c r="X1840" t="s">
        <v>27</v>
      </c>
      <c r="Y1840">
        <v>0</v>
      </c>
    </row>
    <row r="1841" spans="2:25" x14ac:dyDescent="0.2">
      <c r="B1841">
        <v>803</v>
      </c>
      <c r="C1841">
        <v>1969</v>
      </c>
      <c r="D1841" t="s">
        <v>23</v>
      </c>
      <c r="E1841" t="s">
        <v>36</v>
      </c>
      <c r="F1841" t="s">
        <v>2074</v>
      </c>
      <c r="H1841">
        <v>1</v>
      </c>
      <c r="I1841">
        <v>1</v>
      </c>
      <c r="J1841" s="61">
        <v>41398</v>
      </c>
      <c r="K1841">
        <v>82</v>
      </c>
      <c r="L1841">
        <v>12</v>
      </c>
      <c r="M1841">
        <v>0</v>
      </c>
      <c r="N1841">
        <v>5</v>
      </c>
      <c r="O1841">
        <v>0</v>
      </c>
      <c r="P1841">
        <v>0</v>
      </c>
      <c r="Q1841">
        <v>4</v>
      </c>
      <c r="R1841">
        <v>1</v>
      </c>
      <c r="S1841">
        <v>0</v>
      </c>
      <c r="T1841">
        <v>2</v>
      </c>
      <c r="U1841">
        <v>5</v>
      </c>
      <c r="V1841">
        <v>0</v>
      </c>
      <c r="W1841">
        <v>0</v>
      </c>
      <c r="X1841" t="s">
        <v>27</v>
      </c>
      <c r="Y1841">
        <v>0</v>
      </c>
    </row>
    <row r="1842" spans="2:25" x14ac:dyDescent="0.2">
      <c r="B1842">
        <v>10675</v>
      </c>
      <c r="C1842">
        <v>1957</v>
      </c>
      <c r="D1842" t="s">
        <v>40</v>
      </c>
      <c r="E1842" t="s">
        <v>32</v>
      </c>
      <c r="F1842" t="s">
        <v>2075</v>
      </c>
      <c r="H1842">
        <v>0</v>
      </c>
      <c r="I1842">
        <v>1</v>
      </c>
      <c r="J1842" s="61">
        <v>41337</v>
      </c>
      <c r="K1842">
        <v>82</v>
      </c>
      <c r="L1842">
        <v>909</v>
      </c>
      <c r="M1842">
        <v>11</v>
      </c>
      <c r="N1842">
        <v>218</v>
      </c>
      <c r="O1842">
        <v>0</v>
      </c>
      <c r="P1842">
        <v>0</v>
      </c>
      <c r="Q1842">
        <v>23</v>
      </c>
      <c r="R1842">
        <v>2</v>
      </c>
      <c r="S1842">
        <v>9</v>
      </c>
      <c r="T1842">
        <v>5</v>
      </c>
      <c r="U1842">
        <v>5</v>
      </c>
      <c r="V1842">
        <v>1</v>
      </c>
      <c r="W1842">
        <v>0</v>
      </c>
      <c r="X1842" t="s">
        <v>27</v>
      </c>
      <c r="Y1842">
        <v>0</v>
      </c>
    </row>
    <row r="1843" spans="2:25" x14ac:dyDescent="0.2">
      <c r="B1843">
        <v>7004</v>
      </c>
      <c r="C1843">
        <v>1985</v>
      </c>
      <c r="D1843" t="s">
        <v>23</v>
      </c>
      <c r="E1843" t="s">
        <v>28</v>
      </c>
      <c r="F1843" t="s">
        <v>2076</v>
      </c>
      <c r="H1843">
        <v>1</v>
      </c>
      <c r="I1843">
        <v>0</v>
      </c>
      <c r="J1843" s="60" t="s">
        <v>2077</v>
      </c>
      <c r="K1843">
        <v>82</v>
      </c>
      <c r="L1843">
        <v>24</v>
      </c>
      <c r="M1843">
        <v>3</v>
      </c>
      <c r="N1843">
        <v>26</v>
      </c>
      <c r="O1843">
        <v>7</v>
      </c>
      <c r="P1843">
        <v>1</v>
      </c>
      <c r="Q1843">
        <v>23</v>
      </c>
      <c r="R1843">
        <v>3</v>
      </c>
      <c r="S1843">
        <v>3</v>
      </c>
      <c r="T1843">
        <v>2</v>
      </c>
      <c r="U1843">
        <v>9</v>
      </c>
      <c r="V1843">
        <v>0</v>
      </c>
      <c r="W1843">
        <v>0</v>
      </c>
      <c r="X1843" t="s">
        <v>50</v>
      </c>
      <c r="Y1843">
        <v>1</v>
      </c>
    </row>
    <row r="1844" spans="2:25" x14ac:dyDescent="0.2">
      <c r="B1844">
        <v>4432</v>
      </c>
      <c r="C1844">
        <v>1977</v>
      </c>
      <c r="D1844" t="s">
        <v>23</v>
      </c>
      <c r="E1844" t="s">
        <v>24</v>
      </c>
      <c r="F1844" t="s">
        <v>2078</v>
      </c>
      <c r="H1844">
        <v>1</v>
      </c>
      <c r="I1844">
        <v>0</v>
      </c>
      <c r="J1844" s="60" t="s">
        <v>2077</v>
      </c>
      <c r="K1844">
        <v>82</v>
      </c>
      <c r="L1844">
        <v>2</v>
      </c>
      <c r="M1844">
        <v>3</v>
      </c>
      <c r="N1844">
        <v>20</v>
      </c>
      <c r="O1844">
        <v>6</v>
      </c>
      <c r="P1844">
        <v>11</v>
      </c>
      <c r="Q1844">
        <v>9</v>
      </c>
      <c r="R1844">
        <v>2</v>
      </c>
      <c r="S1844">
        <v>2</v>
      </c>
      <c r="T1844">
        <v>3</v>
      </c>
      <c r="U1844">
        <v>7</v>
      </c>
      <c r="V1844">
        <v>0</v>
      </c>
      <c r="W1844">
        <v>0</v>
      </c>
      <c r="X1844" t="s">
        <v>27</v>
      </c>
      <c r="Y1844">
        <v>0</v>
      </c>
    </row>
    <row r="1845" spans="2:25" x14ac:dyDescent="0.2">
      <c r="B1845">
        <v>4475</v>
      </c>
      <c r="C1845">
        <v>1950</v>
      </c>
      <c r="D1845" t="s">
        <v>40</v>
      </c>
      <c r="E1845" t="s">
        <v>32</v>
      </c>
      <c r="F1845" t="s">
        <v>2079</v>
      </c>
      <c r="H1845">
        <v>0</v>
      </c>
      <c r="I1845">
        <v>0</v>
      </c>
      <c r="J1845" s="60" t="s">
        <v>515</v>
      </c>
      <c r="K1845">
        <v>82</v>
      </c>
      <c r="L1845">
        <v>1315</v>
      </c>
      <c r="M1845">
        <v>22</v>
      </c>
      <c r="N1845">
        <v>780</v>
      </c>
      <c r="O1845">
        <v>145</v>
      </c>
      <c r="P1845">
        <v>0</v>
      </c>
      <c r="Q1845">
        <v>178</v>
      </c>
      <c r="R1845">
        <v>1</v>
      </c>
      <c r="S1845">
        <v>7</v>
      </c>
      <c r="T1845">
        <v>9</v>
      </c>
      <c r="U1845">
        <v>5</v>
      </c>
      <c r="V1845">
        <v>0</v>
      </c>
      <c r="W1845">
        <v>0</v>
      </c>
      <c r="X1845" t="s">
        <v>27</v>
      </c>
      <c r="Y1845">
        <v>0</v>
      </c>
    </row>
    <row r="1846" spans="2:25" x14ac:dyDescent="0.2">
      <c r="B1846">
        <v>10868</v>
      </c>
      <c r="C1846">
        <v>1952</v>
      </c>
      <c r="D1846" t="s">
        <v>23</v>
      </c>
      <c r="E1846" t="s">
        <v>55</v>
      </c>
      <c r="F1846" t="s">
        <v>2080</v>
      </c>
      <c r="H1846">
        <v>0</v>
      </c>
      <c r="I1846">
        <v>0</v>
      </c>
      <c r="J1846" s="61">
        <v>41427</v>
      </c>
      <c r="K1846">
        <v>82</v>
      </c>
      <c r="L1846">
        <v>344</v>
      </c>
      <c r="M1846">
        <v>45</v>
      </c>
      <c r="N1846">
        <v>654</v>
      </c>
      <c r="O1846">
        <v>104</v>
      </c>
      <c r="P1846">
        <v>11</v>
      </c>
      <c r="Q1846">
        <v>114</v>
      </c>
      <c r="R1846">
        <v>2</v>
      </c>
      <c r="S1846">
        <v>3</v>
      </c>
      <c r="T1846">
        <v>10</v>
      </c>
      <c r="U1846">
        <v>3</v>
      </c>
      <c r="V1846">
        <v>0</v>
      </c>
      <c r="W1846">
        <v>0</v>
      </c>
      <c r="X1846" t="s">
        <v>27</v>
      </c>
      <c r="Y1846">
        <v>0</v>
      </c>
    </row>
    <row r="1847" spans="2:25" x14ac:dyDescent="0.2">
      <c r="B1847">
        <v>6742</v>
      </c>
      <c r="C1847">
        <v>1980</v>
      </c>
      <c r="D1847" t="s">
        <v>23</v>
      </c>
      <c r="E1847" t="s">
        <v>32</v>
      </c>
      <c r="F1847" t="s">
        <v>2081</v>
      </c>
      <c r="H1847">
        <v>1</v>
      </c>
      <c r="I1847">
        <v>0</v>
      </c>
      <c r="J1847" s="60" t="s">
        <v>993</v>
      </c>
      <c r="K1847">
        <v>82</v>
      </c>
      <c r="L1847">
        <v>2</v>
      </c>
      <c r="M1847">
        <v>2</v>
      </c>
      <c r="N1847">
        <v>1</v>
      </c>
      <c r="O1847">
        <v>3</v>
      </c>
      <c r="P1847">
        <v>1</v>
      </c>
      <c r="Q1847">
        <v>2</v>
      </c>
      <c r="R1847">
        <v>1</v>
      </c>
      <c r="S1847">
        <v>1</v>
      </c>
      <c r="T1847">
        <v>2</v>
      </c>
      <c r="U1847">
        <v>8</v>
      </c>
      <c r="V1847">
        <v>0</v>
      </c>
      <c r="W1847">
        <v>1</v>
      </c>
      <c r="X1847" t="s">
        <v>27</v>
      </c>
      <c r="Y1847">
        <v>0</v>
      </c>
    </row>
    <row r="1848" spans="2:25" x14ac:dyDescent="0.2">
      <c r="B1848">
        <v>5692</v>
      </c>
      <c r="C1848">
        <v>1990</v>
      </c>
      <c r="D1848" t="s">
        <v>118</v>
      </c>
      <c r="E1848" t="s">
        <v>32</v>
      </c>
      <c r="F1848" t="s">
        <v>2082</v>
      </c>
      <c r="H1848">
        <v>1</v>
      </c>
      <c r="I1848">
        <v>0</v>
      </c>
      <c r="J1848" s="60" t="s">
        <v>1035</v>
      </c>
      <c r="K1848">
        <v>82</v>
      </c>
      <c r="L1848">
        <v>1</v>
      </c>
      <c r="M1848">
        <v>4</v>
      </c>
      <c r="N1848">
        <v>3</v>
      </c>
      <c r="O1848">
        <v>8</v>
      </c>
      <c r="P1848">
        <v>9</v>
      </c>
      <c r="Q1848">
        <v>7</v>
      </c>
      <c r="R1848">
        <v>1</v>
      </c>
      <c r="S1848">
        <v>1</v>
      </c>
      <c r="T1848">
        <v>3</v>
      </c>
      <c r="U1848">
        <v>8</v>
      </c>
      <c r="V1848">
        <v>0</v>
      </c>
      <c r="W1848">
        <v>0</v>
      </c>
      <c r="X1848" t="s">
        <v>67</v>
      </c>
      <c r="Y1848">
        <v>0</v>
      </c>
    </row>
    <row r="1849" spans="2:25" x14ac:dyDescent="0.2">
      <c r="B1849">
        <v>339</v>
      </c>
      <c r="C1849">
        <v>1973</v>
      </c>
      <c r="D1849" t="s">
        <v>40</v>
      </c>
      <c r="E1849" t="s">
        <v>32</v>
      </c>
      <c r="F1849" t="s">
        <v>29</v>
      </c>
      <c r="H1849">
        <v>0</v>
      </c>
      <c r="I1849">
        <v>1</v>
      </c>
      <c r="J1849" s="60" t="s">
        <v>74</v>
      </c>
      <c r="K1849">
        <v>82</v>
      </c>
      <c r="L1849">
        <v>462</v>
      </c>
      <c r="M1849">
        <v>0</v>
      </c>
      <c r="N1849">
        <v>24</v>
      </c>
      <c r="O1849">
        <v>6</v>
      </c>
      <c r="P1849">
        <v>0</v>
      </c>
      <c r="Q1849">
        <v>4</v>
      </c>
      <c r="R1849">
        <v>2</v>
      </c>
      <c r="S1849">
        <v>9</v>
      </c>
      <c r="T1849">
        <v>5</v>
      </c>
      <c r="U1849">
        <v>7</v>
      </c>
      <c r="V1849">
        <v>1</v>
      </c>
      <c r="W1849">
        <v>0</v>
      </c>
      <c r="X1849" t="s">
        <v>27</v>
      </c>
      <c r="Y1849">
        <v>1</v>
      </c>
    </row>
    <row r="1850" spans="2:25" x14ac:dyDescent="0.2">
      <c r="B1850">
        <v>10398</v>
      </c>
      <c r="C1850">
        <v>1982</v>
      </c>
      <c r="D1850" t="s">
        <v>43</v>
      </c>
      <c r="E1850" t="s">
        <v>28</v>
      </c>
      <c r="F1850" t="s">
        <v>2083</v>
      </c>
      <c r="H1850">
        <v>1</v>
      </c>
      <c r="I1850">
        <v>0</v>
      </c>
      <c r="J1850" s="60" t="s">
        <v>1020</v>
      </c>
      <c r="K1850">
        <v>82</v>
      </c>
      <c r="L1850">
        <v>1</v>
      </c>
      <c r="M1850">
        <v>6</v>
      </c>
      <c r="N1850">
        <v>2</v>
      </c>
      <c r="O1850">
        <v>8</v>
      </c>
      <c r="P1850">
        <v>2</v>
      </c>
      <c r="Q1850">
        <v>12</v>
      </c>
      <c r="R1850">
        <v>1</v>
      </c>
      <c r="S1850">
        <v>1</v>
      </c>
      <c r="T1850">
        <v>2</v>
      </c>
      <c r="U1850">
        <v>7</v>
      </c>
      <c r="V1850">
        <v>0</v>
      </c>
      <c r="W1850">
        <v>0</v>
      </c>
      <c r="X1850" t="s">
        <v>27</v>
      </c>
      <c r="Y1850">
        <v>0</v>
      </c>
    </row>
    <row r="1851" spans="2:25" x14ac:dyDescent="0.2">
      <c r="B1851">
        <v>8017</v>
      </c>
      <c r="C1851">
        <v>1982</v>
      </c>
      <c r="D1851" t="s">
        <v>43</v>
      </c>
      <c r="E1851" t="s">
        <v>32</v>
      </c>
      <c r="F1851" t="s">
        <v>2084</v>
      </c>
      <c r="H1851">
        <v>1</v>
      </c>
      <c r="I1851">
        <v>1</v>
      </c>
      <c r="J1851" s="60" t="s">
        <v>445</v>
      </c>
      <c r="K1851">
        <v>83</v>
      </c>
      <c r="L1851">
        <v>22</v>
      </c>
      <c r="M1851">
        <v>0</v>
      </c>
      <c r="N1851">
        <v>19</v>
      </c>
      <c r="O1851">
        <v>6</v>
      </c>
      <c r="P1851">
        <v>5</v>
      </c>
      <c r="Q1851">
        <v>3</v>
      </c>
      <c r="R1851">
        <v>2</v>
      </c>
      <c r="S1851">
        <v>2</v>
      </c>
      <c r="T1851">
        <v>3</v>
      </c>
      <c r="U1851">
        <v>6</v>
      </c>
      <c r="V1851">
        <v>0</v>
      </c>
      <c r="W1851">
        <v>0</v>
      </c>
      <c r="X1851" t="s">
        <v>67</v>
      </c>
      <c r="Y1851">
        <v>0</v>
      </c>
    </row>
    <row r="1852" spans="2:25" x14ac:dyDescent="0.2">
      <c r="B1852">
        <v>3722</v>
      </c>
      <c r="C1852">
        <v>1973</v>
      </c>
      <c r="D1852" t="s">
        <v>23</v>
      </c>
      <c r="E1852" t="s">
        <v>28</v>
      </c>
      <c r="F1852" t="s">
        <v>2085</v>
      </c>
      <c r="H1852">
        <v>1</v>
      </c>
      <c r="I1852">
        <v>1</v>
      </c>
      <c r="J1852" s="60" t="s">
        <v>1070</v>
      </c>
      <c r="K1852">
        <v>83</v>
      </c>
      <c r="L1852">
        <v>31</v>
      </c>
      <c r="M1852">
        <v>1</v>
      </c>
      <c r="N1852">
        <v>8</v>
      </c>
      <c r="O1852">
        <v>0</v>
      </c>
      <c r="P1852">
        <v>0</v>
      </c>
      <c r="Q1852">
        <v>8</v>
      </c>
      <c r="R1852">
        <v>2</v>
      </c>
      <c r="S1852">
        <v>2</v>
      </c>
      <c r="T1852">
        <v>3</v>
      </c>
      <c r="U1852">
        <v>6</v>
      </c>
      <c r="V1852">
        <v>0</v>
      </c>
      <c r="W1852">
        <v>0</v>
      </c>
      <c r="X1852" t="s">
        <v>27</v>
      </c>
      <c r="Y1852">
        <v>0</v>
      </c>
    </row>
    <row r="1853" spans="2:25" x14ac:dyDescent="0.2">
      <c r="B1853">
        <v>7326</v>
      </c>
      <c r="C1853">
        <v>1972</v>
      </c>
      <c r="D1853" t="s">
        <v>53</v>
      </c>
      <c r="E1853" t="s">
        <v>32</v>
      </c>
      <c r="F1853" t="s">
        <v>2086</v>
      </c>
      <c r="H1853">
        <v>0</v>
      </c>
      <c r="I1853">
        <v>1</v>
      </c>
      <c r="J1853" s="60" t="s">
        <v>201</v>
      </c>
      <c r="K1853">
        <v>83</v>
      </c>
      <c r="L1853">
        <v>34</v>
      </c>
      <c r="M1853">
        <v>1</v>
      </c>
      <c r="N1853">
        <v>19</v>
      </c>
      <c r="O1853">
        <v>2</v>
      </c>
      <c r="P1853">
        <v>7</v>
      </c>
      <c r="Q1853">
        <v>0</v>
      </c>
      <c r="R1853">
        <v>1</v>
      </c>
      <c r="S1853">
        <v>1</v>
      </c>
      <c r="T1853">
        <v>3</v>
      </c>
      <c r="U1853">
        <v>2</v>
      </c>
      <c r="V1853">
        <v>0</v>
      </c>
      <c r="W1853">
        <v>0</v>
      </c>
      <c r="X1853" t="s">
        <v>31</v>
      </c>
      <c r="Y1853">
        <v>0</v>
      </c>
    </row>
    <row r="1854" spans="2:25" x14ac:dyDescent="0.2">
      <c r="B1854">
        <v>2416</v>
      </c>
      <c r="C1854">
        <v>1970</v>
      </c>
      <c r="D1854" t="s">
        <v>40</v>
      </c>
      <c r="E1854" t="s">
        <v>28</v>
      </c>
      <c r="F1854" t="s">
        <v>2087</v>
      </c>
      <c r="H1854">
        <v>0</v>
      </c>
      <c r="I1854">
        <v>0</v>
      </c>
      <c r="J1854" s="61">
        <v>41701</v>
      </c>
      <c r="K1854">
        <v>83</v>
      </c>
      <c r="L1854">
        <v>789</v>
      </c>
      <c r="M1854">
        <v>25</v>
      </c>
      <c r="N1854">
        <v>420</v>
      </c>
      <c r="O1854">
        <v>16</v>
      </c>
      <c r="P1854">
        <v>38</v>
      </c>
      <c r="Q1854">
        <v>0</v>
      </c>
      <c r="R1854">
        <v>1</v>
      </c>
      <c r="S1854">
        <v>2</v>
      </c>
      <c r="T1854">
        <v>9</v>
      </c>
      <c r="U1854">
        <v>1</v>
      </c>
      <c r="V1854">
        <v>0</v>
      </c>
      <c r="W1854">
        <v>0</v>
      </c>
      <c r="X1854" t="s">
        <v>27</v>
      </c>
      <c r="Y1854">
        <v>0</v>
      </c>
    </row>
    <row r="1855" spans="2:25" x14ac:dyDescent="0.2">
      <c r="B1855">
        <v>1878</v>
      </c>
      <c r="C1855">
        <v>1986</v>
      </c>
      <c r="D1855" t="s">
        <v>43</v>
      </c>
      <c r="E1855" t="s">
        <v>32</v>
      </c>
      <c r="F1855" t="s">
        <v>2088</v>
      </c>
      <c r="H1855">
        <v>0</v>
      </c>
      <c r="I1855">
        <v>0</v>
      </c>
      <c r="J1855" s="60" t="s">
        <v>1794</v>
      </c>
      <c r="K1855">
        <v>83</v>
      </c>
      <c r="L1855">
        <v>4</v>
      </c>
      <c r="M1855">
        <v>6</v>
      </c>
      <c r="N1855">
        <v>8</v>
      </c>
      <c r="O1855">
        <v>6</v>
      </c>
      <c r="P1855">
        <v>3</v>
      </c>
      <c r="Q1855">
        <v>10</v>
      </c>
      <c r="R1855">
        <v>1</v>
      </c>
      <c r="S1855">
        <v>2</v>
      </c>
      <c r="T1855">
        <v>3</v>
      </c>
      <c r="U1855">
        <v>7</v>
      </c>
      <c r="V1855">
        <v>0</v>
      </c>
      <c r="W1855">
        <v>0</v>
      </c>
      <c r="X1855" t="s">
        <v>27</v>
      </c>
      <c r="Y1855">
        <v>0</v>
      </c>
    </row>
    <row r="1856" spans="2:25" x14ac:dyDescent="0.2">
      <c r="B1856">
        <v>5278</v>
      </c>
      <c r="C1856">
        <v>1965</v>
      </c>
      <c r="D1856" t="s">
        <v>23</v>
      </c>
      <c r="E1856" t="s">
        <v>32</v>
      </c>
      <c r="F1856" t="s">
        <v>2089</v>
      </c>
      <c r="H1856">
        <v>0</v>
      </c>
      <c r="I1856">
        <v>0</v>
      </c>
      <c r="J1856" s="60" t="s">
        <v>639</v>
      </c>
      <c r="K1856">
        <v>83</v>
      </c>
      <c r="L1856">
        <v>307</v>
      </c>
      <c r="M1856">
        <v>26</v>
      </c>
      <c r="N1856">
        <v>360</v>
      </c>
      <c r="O1856">
        <v>138</v>
      </c>
      <c r="P1856">
        <v>31</v>
      </c>
      <c r="Q1856">
        <v>40</v>
      </c>
      <c r="R1856">
        <v>1</v>
      </c>
      <c r="S1856">
        <v>6</v>
      </c>
      <c r="T1856">
        <v>5</v>
      </c>
      <c r="U1856">
        <v>3</v>
      </c>
      <c r="V1856">
        <v>0</v>
      </c>
      <c r="W1856">
        <v>0</v>
      </c>
      <c r="X1856" t="s">
        <v>46</v>
      </c>
      <c r="Y1856">
        <v>1</v>
      </c>
    </row>
    <row r="1857" spans="2:25" x14ac:dyDescent="0.2">
      <c r="B1857">
        <v>5734</v>
      </c>
      <c r="C1857">
        <v>1975</v>
      </c>
      <c r="D1857" t="s">
        <v>40</v>
      </c>
      <c r="E1857" t="s">
        <v>32</v>
      </c>
      <c r="F1857" t="s">
        <v>2090</v>
      </c>
      <c r="H1857">
        <v>1</v>
      </c>
      <c r="I1857">
        <v>1</v>
      </c>
      <c r="J1857" s="60" t="s">
        <v>740</v>
      </c>
      <c r="K1857">
        <v>83</v>
      </c>
      <c r="L1857">
        <v>46</v>
      </c>
      <c r="M1857">
        <v>4</v>
      </c>
      <c r="N1857">
        <v>36</v>
      </c>
      <c r="O1857">
        <v>2</v>
      </c>
      <c r="P1857">
        <v>2</v>
      </c>
      <c r="Q1857">
        <v>1</v>
      </c>
      <c r="R1857">
        <v>1</v>
      </c>
      <c r="S1857">
        <v>2</v>
      </c>
      <c r="T1857">
        <v>4</v>
      </c>
      <c r="U1857">
        <v>5</v>
      </c>
      <c r="V1857">
        <v>0</v>
      </c>
      <c r="W1857">
        <v>0</v>
      </c>
      <c r="X1857" t="s">
        <v>27</v>
      </c>
      <c r="Y1857">
        <v>0</v>
      </c>
    </row>
    <row r="1858" spans="2:25" x14ac:dyDescent="0.2">
      <c r="B1858">
        <v>4370</v>
      </c>
      <c r="C1858">
        <v>1967</v>
      </c>
      <c r="D1858" t="s">
        <v>23</v>
      </c>
      <c r="E1858" t="s">
        <v>36</v>
      </c>
      <c r="F1858" t="s">
        <v>2091</v>
      </c>
      <c r="H1858">
        <v>2</v>
      </c>
      <c r="I1858">
        <v>1</v>
      </c>
      <c r="J1858" s="60" t="s">
        <v>1141</v>
      </c>
      <c r="K1858">
        <v>83</v>
      </c>
      <c r="L1858">
        <v>18</v>
      </c>
      <c r="M1858">
        <v>1</v>
      </c>
      <c r="N1858">
        <v>32</v>
      </c>
      <c r="O1858">
        <v>6</v>
      </c>
      <c r="P1858">
        <v>3</v>
      </c>
      <c r="Q1858">
        <v>28</v>
      </c>
      <c r="R1858">
        <v>3</v>
      </c>
      <c r="S1858">
        <v>2</v>
      </c>
      <c r="T1858">
        <v>4</v>
      </c>
      <c r="U1858">
        <v>6</v>
      </c>
      <c r="V1858">
        <v>0</v>
      </c>
      <c r="W1858">
        <v>0</v>
      </c>
      <c r="X1858" t="s">
        <v>50</v>
      </c>
      <c r="Y1858">
        <v>0</v>
      </c>
    </row>
    <row r="1859" spans="2:25" x14ac:dyDescent="0.2">
      <c r="B1859">
        <v>8405</v>
      </c>
      <c r="C1859">
        <v>1980</v>
      </c>
      <c r="D1859" t="s">
        <v>23</v>
      </c>
      <c r="E1859" t="s">
        <v>24</v>
      </c>
      <c r="F1859" t="s">
        <v>2092</v>
      </c>
      <c r="H1859">
        <v>1</v>
      </c>
      <c r="I1859">
        <v>1</v>
      </c>
      <c r="J1859" s="60" t="s">
        <v>176</v>
      </c>
      <c r="K1859">
        <v>83</v>
      </c>
      <c r="L1859">
        <v>135</v>
      </c>
      <c r="M1859">
        <v>25</v>
      </c>
      <c r="N1859">
        <v>51</v>
      </c>
      <c r="O1859">
        <v>23</v>
      </c>
      <c r="P1859">
        <v>25</v>
      </c>
      <c r="Q1859">
        <v>46</v>
      </c>
      <c r="R1859">
        <v>2</v>
      </c>
      <c r="S1859">
        <v>4</v>
      </c>
      <c r="T1859">
        <v>5</v>
      </c>
      <c r="U1859">
        <v>3</v>
      </c>
      <c r="V1859">
        <v>0</v>
      </c>
      <c r="W1859">
        <v>0</v>
      </c>
      <c r="X1859" t="s">
        <v>67</v>
      </c>
      <c r="Y1859">
        <v>0</v>
      </c>
    </row>
    <row r="1860" spans="2:25" x14ac:dyDescent="0.2">
      <c r="B1860">
        <v>7617</v>
      </c>
      <c r="C1860">
        <v>1975</v>
      </c>
      <c r="D1860" t="s">
        <v>23</v>
      </c>
      <c r="E1860" t="s">
        <v>28</v>
      </c>
      <c r="F1860" t="s">
        <v>2093</v>
      </c>
      <c r="H1860">
        <v>1</v>
      </c>
      <c r="I1860">
        <v>1</v>
      </c>
      <c r="J1860" s="60" t="s">
        <v>462</v>
      </c>
      <c r="K1860">
        <v>83</v>
      </c>
      <c r="L1860">
        <v>67</v>
      </c>
      <c r="M1860">
        <v>5</v>
      </c>
      <c r="N1860">
        <v>61</v>
      </c>
      <c r="O1860">
        <v>3</v>
      </c>
      <c r="P1860">
        <v>8</v>
      </c>
      <c r="Q1860">
        <v>19</v>
      </c>
      <c r="R1860">
        <v>5</v>
      </c>
      <c r="S1860">
        <v>2</v>
      </c>
      <c r="T1860">
        <v>5</v>
      </c>
      <c r="U1860">
        <v>5</v>
      </c>
      <c r="V1860">
        <v>0</v>
      </c>
      <c r="W1860">
        <v>0</v>
      </c>
      <c r="X1860" t="s">
        <v>27</v>
      </c>
      <c r="Y1860">
        <v>0</v>
      </c>
    </row>
    <row r="1861" spans="2:25" x14ac:dyDescent="0.2">
      <c r="B1861">
        <v>6376</v>
      </c>
      <c r="C1861">
        <v>1980</v>
      </c>
      <c r="D1861" t="s">
        <v>23</v>
      </c>
      <c r="E1861" t="s">
        <v>28</v>
      </c>
      <c r="F1861" t="s">
        <v>2094</v>
      </c>
      <c r="H1861">
        <v>1</v>
      </c>
      <c r="I1861">
        <v>0</v>
      </c>
      <c r="J1861" s="61">
        <v>41553</v>
      </c>
      <c r="K1861">
        <v>83</v>
      </c>
      <c r="L1861">
        <v>191</v>
      </c>
      <c r="M1861">
        <v>56</v>
      </c>
      <c r="N1861">
        <v>139</v>
      </c>
      <c r="O1861">
        <v>51</v>
      </c>
      <c r="P1861">
        <v>8</v>
      </c>
      <c r="Q1861">
        <v>100</v>
      </c>
      <c r="R1861">
        <v>4</v>
      </c>
      <c r="S1861">
        <v>4</v>
      </c>
      <c r="T1861">
        <v>8</v>
      </c>
      <c r="U1861">
        <v>4</v>
      </c>
      <c r="V1861">
        <v>0</v>
      </c>
      <c r="W1861">
        <v>0</v>
      </c>
      <c r="X1861" t="s">
        <v>38</v>
      </c>
      <c r="Y1861">
        <v>0</v>
      </c>
    </row>
    <row r="1862" spans="2:25" x14ac:dyDescent="0.2">
      <c r="B1862">
        <v>2150</v>
      </c>
      <c r="C1862">
        <v>1959</v>
      </c>
      <c r="D1862" t="s">
        <v>40</v>
      </c>
      <c r="E1862" t="s">
        <v>55</v>
      </c>
      <c r="F1862" t="s">
        <v>2095</v>
      </c>
      <c r="H1862">
        <v>0</v>
      </c>
      <c r="I1862">
        <v>1</v>
      </c>
      <c r="J1862" s="61">
        <v>41583</v>
      </c>
      <c r="K1862">
        <v>83</v>
      </c>
      <c r="L1862">
        <v>860</v>
      </c>
      <c r="M1862">
        <v>28</v>
      </c>
      <c r="N1862">
        <v>409</v>
      </c>
      <c r="O1862">
        <v>73</v>
      </c>
      <c r="P1862">
        <v>56</v>
      </c>
      <c r="Q1862">
        <v>56</v>
      </c>
      <c r="R1862">
        <v>1</v>
      </c>
      <c r="S1862">
        <v>8</v>
      </c>
      <c r="T1862">
        <v>4</v>
      </c>
      <c r="U1862">
        <v>4</v>
      </c>
      <c r="V1862">
        <v>0</v>
      </c>
      <c r="W1862">
        <v>0</v>
      </c>
      <c r="X1862" t="s">
        <v>31</v>
      </c>
      <c r="Y1862">
        <v>0</v>
      </c>
    </row>
    <row r="1863" spans="2:25" x14ac:dyDescent="0.2">
      <c r="B1863">
        <v>7386</v>
      </c>
      <c r="C1863">
        <v>1977</v>
      </c>
      <c r="D1863" t="s">
        <v>23</v>
      </c>
      <c r="E1863" t="s">
        <v>24</v>
      </c>
      <c r="F1863" t="s">
        <v>2096</v>
      </c>
      <c r="H1863">
        <v>1</v>
      </c>
      <c r="I1863">
        <v>0</v>
      </c>
      <c r="J1863" s="60" t="s">
        <v>470</v>
      </c>
      <c r="K1863">
        <v>83</v>
      </c>
      <c r="L1863">
        <v>17</v>
      </c>
      <c r="M1863">
        <v>0</v>
      </c>
      <c r="N1863">
        <v>14</v>
      </c>
      <c r="O1863">
        <v>7</v>
      </c>
      <c r="P1863">
        <v>3</v>
      </c>
      <c r="Q1863">
        <v>2</v>
      </c>
      <c r="R1863">
        <v>1</v>
      </c>
      <c r="S1863">
        <v>1</v>
      </c>
      <c r="T1863">
        <v>3</v>
      </c>
      <c r="U1863">
        <v>7</v>
      </c>
      <c r="V1863">
        <v>0</v>
      </c>
      <c r="W1863">
        <v>0</v>
      </c>
      <c r="X1863" t="s">
        <v>31</v>
      </c>
      <c r="Y1863">
        <v>0</v>
      </c>
    </row>
    <row r="1864" spans="2:25" x14ac:dyDescent="0.2">
      <c r="B1864">
        <v>3006</v>
      </c>
      <c r="C1864">
        <v>1977</v>
      </c>
      <c r="D1864" t="s">
        <v>23</v>
      </c>
      <c r="E1864" t="s">
        <v>24</v>
      </c>
      <c r="F1864" t="s">
        <v>2096</v>
      </c>
      <c r="H1864">
        <v>1</v>
      </c>
      <c r="I1864">
        <v>0</v>
      </c>
      <c r="J1864" s="60" t="s">
        <v>470</v>
      </c>
      <c r="K1864">
        <v>83</v>
      </c>
      <c r="L1864">
        <v>17</v>
      </c>
      <c r="M1864">
        <v>0</v>
      </c>
      <c r="N1864">
        <v>14</v>
      </c>
      <c r="O1864">
        <v>7</v>
      </c>
      <c r="P1864">
        <v>3</v>
      </c>
      <c r="Q1864">
        <v>2</v>
      </c>
      <c r="R1864">
        <v>1</v>
      </c>
      <c r="S1864">
        <v>1</v>
      </c>
      <c r="T1864">
        <v>3</v>
      </c>
      <c r="U1864">
        <v>7</v>
      </c>
      <c r="V1864">
        <v>0</v>
      </c>
      <c r="W1864">
        <v>0</v>
      </c>
      <c r="X1864" t="s">
        <v>31</v>
      </c>
      <c r="Y1864">
        <v>0</v>
      </c>
    </row>
    <row r="1865" spans="2:25" x14ac:dyDescent="0.2">
      <c r="B1865">
        <v>11088</v>
      </c>
      <c r="C1865">
        <v>1972</v>
      </c>
      <c r="D1865" t="s">
        <v>40</v>
      </c>
      <c r="E1865" t="s">
        <v>36</v>
      </c>
      <c r="F1865" t="s">
        <v>2097</v>
      </c>
      <c r="H1865">
        <v>0</v>
      </c>
      <c r="I1865">
        <v>1</v>
      </c>
      <c r="J1865" s="60" t="s">
        <v>1085</v>
      </c>
      <c r="K1865">
        <v>83</v>
      </c>
      <c r="L1865">
        <v>1396</v>
      </c>
      <c r="M1865">
        <v>0</v>
      </c>
      <c r="N1865">
        <v>322</v>
      </c>
      <c r="O1865">
        <v>46</v>
      </c>
      <c r="P1865">
        <v>35</v>
      </c>
      <c r="Q1865">
        <v>17</v>
      </c>
      <c r="R1865">
        <v>1</v>
      </c>
      <c r="S1865">
        <v>4</v>
      </c>
      <c r="T1865">
        <v>4</v>
      </c>
      <c r="U1865">
        <v>6</v>
      </c>
      <c r="V1865">
        <v>0</v>
      </c>
      <c r="W1865">
        <v>0</v>
      </c>
      <c r="X1865" t="s">
        <v>27</v>
      </c>
      <c r="Y1865">
        <v>0</v>
      </c>
    </row>
    <row r="1866" spans="2:25" x14ac:dyDescent="0.2">
      <c r="B1866">
        <v>5185</v>
      </c>
      <c r="C1866">
        <v>1956</v>
      </c>
      <c r="D1866" t="s">
        <v>23</v>
      </c>
      <c r="E1866" t="s">
        <v>32</v>
      </c>
      <c r="F1866" t="s">
        <v>2098</v>
      </c>
      <c r="H1866">
        <v>0</v>
      </c>
      <c r="I1866">
        <v>0</v>
      </c>
      <c r="J1866" s="60" t="s">
        <v>103</v>
      </c>
      <c r="K1866">
        <v>83</v>
      </c>
      <c r="L1866">
        <v>199</v>
      </c>
      <c r="M1866">
        <v>66</v>
      </c>
      <c r="N1866">
        <v>315</v>
      </c>
      <c r="O1866">
        <v>97</v>
      </c>
      <c r="P1866">
        <v>174</v>
      </c>
      <c r="Q1866">
        <v>41</v>
      </c>
      <c r="R1866">
        <v>1</v>
      </c>
      <c r="S1866">
        <v>4</v>
      </c>
      <c r="T1866">
        <v>5</v>
      </c>
      <c r="U1866">
        <v>2</v>
      </c>
      <c r="V1866">
        <v>0</v>
      </c>
      <c r="W1866">
        <v>0</v>
      </c>
      <c r="X1866" t="s">
        <v>67</v>
      </c>
      <c r="Y1866">
        <v>0</v>
      </c>
    </row>
    <row r="1867" spans="2:25" x14ac:dyDescent="0.2">
      <c r="B1867">
        <v>3523</v>
      </c>
      <c r="C1867">
        <v>1963</v>
      </c>
      <c r="D1867" t="s">
        <v>23</v>
      </c>
      <c r="E1867" t="s">
        <v>36</v>
      </c>
      <c r="F1867" t="s">
        <v>2099</v>
      </c>
      <c r="H1867">
        <v>0</v>
      </c>
      <c r="I1867">
        <v>1</v>
      </c>
      <c r="J1867" s="60" t="s">
        <v>1344</v>
      </c>
      <c r="K1867">
        <v>83</v>
      </c>
      <c r="L1867">
        <v>583</v>
      </c>
      <c r="M1867">
        <v>34</v>
      </c>
      <c r="N1867">
        <v>309</v>
      </c>
      <c r="O1867">
        <v>0</v>
      </c>
      <c r="P1867">
        <v>22</v>
      </c>
      <c r="Q1867">
        <v>125</v>
      </c>
      <c r="R1867">
        <v>2</v>
      </c>
      <c r="S1867">
        <v>5</v>
      </c>
      <c r="T1867">
        <v>8</v>
      </c>
      <c r="U1867">
        <v>3</v>
      </c>
      <c r="V1867">
        <v>0</v>
      </c>
      <c r="W1867">
        <v>0</v>
      </c>
      <c r="X1867" t="s">
        <v>27</v>
      </c>
      <c r="Y1867">
        <v>0</v>
      </c>
    </row>
    <row r="1868" spans="2:25" x14ac:dyDescent="0.2">
      <c r="B1868">
        <v>55</v>
      </c>
      <c r="C1868">
        <v>1964</v>
      </c>
      <c r="D1868" t="s">
        <v>23</v>
      </c>
      <c r="E1868" t="s">
        <v>36</v>
      </c>
      <c r="F1868" t="s">
        <v>2100</v>
      </c>
      <c r="H1868">
        <v>0</v>
      </c>
      <c r="I1868">
        <v>1</v>
      </c>
      <c r="J1868" s="61">
        <v>41102</v>
      </c>
      <c r="K1868">
        <v>83</v>
      </c>
      <c r="L1868">
        <v>509</v>
      </c>
      <c r="M1868">
        <v>0</v>
      </c>
      <c r="N1868">
        <v>65</v>
      </c>
      <c r="O1868">
        <v>7</v>
      </c>
      <c r="P1868">
        <v>11</v>
      </c>
      <c r="Q1868">
        <v>5</v>
      </c>
      <c r="R1868">
        <v>4</v>
      </c>
      <c r="S1868">
        <v>7</v>
      </c>
      <c r="T1868">
        <v>9</v>
      </c>
      <c r="U1868">
        <v>6</v>
      </c>
      <c r="V1868">
        <v>0</v>
      </c>
      <c r="W1868">
        <v>0</v>
      </c>
      <c r="X1868" t="s">
        <v>27</v>
      </c>
      <c r="Y1868">
        <v>0</v>
      </c>
    </row>
    <row r="1869" spans="2:25" x14ac:dyDescent="0.2">
      <c r="B1869">
        <v>3807</v>
      </c>
      <c r="C1869">
        <v>1956</v>
      </c>
      <c r="D1869" t="s">
        <v>23</v>
      </c>
      <c r="E1869" t="s">
        <v>36</v>
      </c>
      <c r="F1869" t="s">
        <v>2101</v>
      </c>
      <c r="H1869">
        <v>0</v>
      </c>
      <c r="I1869">
        <v>1</v>
      </c>
      <c r="J1869" s="60" t="s">
        <v>2102</v>
      </c>
      <c r="K1869">
        <v>83</v>
      </c>
      <c r="L1869">
        <v>473</v>
      </c>
      <c r="M1869">
        <v>21</v>
      </c>
      <c r="N1869">
        <v>176</v>
      </c>
      <c r="O1869">
        <v>19</v>
      </c>
      <c r="P1869">
        <v>21</v>
      </c>
      <c r="Q1869">
        <v>56</v>
      </c>
      <c r="R1869">
        <v>3</v>
      </c>
      <c r="S1869">
        <v>9</v>
      </c>
      <c r="T1869">
        <v>9</v>
      </c>
      <c r="U1869">
        <v>6</v>
      </c>
      <c r="V1869">
        <v>0</v>
      </c>
      <c r="W1869">
        <v>0</v>
      </c>
      <c r="X1869" t="s">
        <v>27</v>
      </c>
      <c r="Y1869">
        <v>0</v>
      </c>
    </row>
    <row r="1870" spans="2:25" x14ac:dyDescent="0.2">
      <c r="B1870">
        <v>2453</v>
      </c>
      <c r="C1870">
        <v>1961</v>
      </c>
      <c r="D1870" t="s">
        <v>23</v>
      </c>
      <c r="E1870" t="s">
        <v>36</v>
      </c>
      <c r="F1870" t="s">
        <v>2103</v>
      </c>
      <c r="H1870">
        <v>0</v>
      </c>
      <c r="I1870">
        <v>1</v>
      </c>
      <c r="J1870" s="60" t="s">
        <v>658</v>
      </c>
      <c r="K1870">
        <v>83</v>
      </c>
      <c r="L1870">
        <v>526</v>
      </c>
      <c r="M1870">
        <v>28</v>
      </c>
      <c r="N1870">
        <v>135</v>
      </c>
      <c r="O1870">
        <v>10</v>
      </c>
      <c r="P1870">
        <v>21</v>
      </c>
      <c r="Q1870">
        <v>99</v>
      </c>
      <c r="R1870">
        <v>3</v>
      </c>
      <c r="S1870">
        <v>5</v>
      </c>
      <c r="T1870">
        <v>12</v>
      </c>
      <c r="U1870">
        <v>5</v>
      </c>
      <c r="V1870">
        <v>0</v>
      </c>
      <c r="W1870">
        <v>0</v>
      </c>
      <c r="X1870" t="s">
        <v>27</v>
      </c>
      <c r="Y1870">
        <v>0</v>
      </c>
    </row>
    <row r="1871" spans="2:25" x14ac:dyDescent="0.2">
      <c r="B1871">
        <v>7787</v>
      </c>
      <c r="C1871">
        <v>1961</v>
      </c>
      <c r="D1871" t="s">
        <v>23</v>
      </c>
      <c r="E1871" t="s">
        <v>36</v>
      </c>
      <c r="F1871" t="s">
        <v>2103</v>
      </c>
      <c r="H1871">
        <v>0</v>
      </c>
      <c r="I1871">
        <v>1</v>
      </c>
      <c r="J1871" s="60" t="s">
        <v>658</v>
      </c>
      <c r="K1871">
        <v>83</v>
      </c>
      <c r="L1871">
        <v>526</v>
      </c>
      <c r="M1871">
        <v>28</v>
      </c>
      <c r="N1871">
        <v>135</v>
      </c>
      <c r="O1871">
        <v>10</v>
      </c>
      <c r="P1871">
        <v>21</v>
      </c>
      <c r="Q1871">
        <v>99</v>
      </c>
      <c r="R1871">
        <v>3</v>
      </c>
      <c r="S1871">
        <v>5</v>
      </c>
      <c r="T1871">
        <v>12</v>
      </c>
      <c r="U1871">
        <v>5</v>
      </c>
      <c r="V1871">
        <v>0</v>
      </c>
      <c r="W1871">
        <v>0</v>
      </c>
      <c r="X1871" t="s">
        <v>31</v>
      </c>
      <c r="Y1871">
        <v>0</v>
      </c>
    </row>
    <row r="1872" spans="2:25" x14ac:dyDescent="0.2">
      <c r="B1872">
        <v>2230</v>
      </c>
      <c r="C1872">
        <v>1971</v>
      </c>
      <c r="D1872" t="s">
        <v>40</v>
      </c>
      <c r="E1872" t="s">
        <v>32</v>
      </c>
      <c r="F1872" t="s">
        <v>2104</v>
      </c>
      <c r="H1872">
        <v>1</v>
      </c>
      <c r="I1872">
        <v>0</v>
      </c>
      <c r="J1872" s="60" t="s">
        <v>1384</v>
      </c>
      <c r="K1872">
        <v>84</v>
      </c>
      <c r="L1872">
        <v>27</v>
      </c>
      <c r="M1872">
        <v>2</v>
      </c>
      <c r="N1872">
        <v>14</v>
      </c>
      <c r="O1872">
        <v>0</v>
      </c>
      <c r="P1872">
        <v>0</v>
      </c>
      <c r="Q1872">
        <v>0</v>
      </c>
      <c r="R1872">
        <v>3</v>
      </c>
      <c r="S1872">
        <v>3</v>
      </c>
      <c r="T1872">
        <v>3</v>
      </c>
      <c r="U1872">
        <v>5</v>
      </c>
      <c r="V1872">
        <v>0</v>
      </c>
      <c r="W1872">
        <v>0</v>
      </c>
      <c r="X1872" t="s">
        <v>46</v>
      </c>
      <c r="Y1872">
        <v>0</v>
      </c>
    </row>
    <row r="1873" spans="2:25" x14ac:dyDescent="0.2">
      <c r="B1873">
        <v>8146</v>
      </c>
      <c r="C1873">
        <v>1977</v>
      </c>
      <c r="D1873" t="s">
        <v>53</v>
      </c>
      <c r="E1873" t="s">
        <v>36</v>
      </c>
      <c r="F1873" t="s">
        <v>2105</v>
      </c>
      <c r="H1873">
        <v>1</v>
      </c>
      <c r="I1873">
        <v>1</v>
      </c>
      <c r="J1873" s="61">
        <v>41948</v>
      </c>
      <c r="K1873">
        <v>84</v>
      </c>
      <c r="L1873">
        <v>30</v>
      </c>
      <c r="M1873">
        <v>0</v>
      </c>
      <c r="N1873">
        <v>8</v>
      </c>
      <c r="O1873">
        <v>2</v>
      </c>
      <c r="P1873">
        <v>0</v>
      </c>
      <c r="Q1873">
        <v>14</v>
      </c>
      <c r="R1873">
        <v>1</v>
      </c>
      <c r="S1873">
        <v>1</v>
      </c>
      <c r="T1873">
        <v>2</v>
      </c>
      <c r="U1873">
        <v>6</v>
      </c>
      <c r="V1873">
        <v>0</v>
      </c>
      <c r="W1873">
        <v>0</v>
      </c>
      <c r="X1873" t="s">
        <v>67</v>
      </c>
      <c r="Y1873">
        <v>0</v>
      </c>
    </row>
    <row r="1874" spans="2:25" x14ac:dyDescent="0.2">
      <c r="B1874">
        <v>988</v>
      </c>
      <c r="C1874">
        <v>1966</v>
      </c>
      <c r="D1874" t="s">
        <v>23</v>
      </c>
      <c r="E1874" t="s">
        <v>32</v>
      </c>
      <c r="F1874" t="s">
        <v>2106</v>
      </c>
      <c r="H1874">
        <v>0</v>
      </c>
      <c r="I1874">
        <v>0</v>
      </c>
      <c r="J1874" s="61">
        <v>41825</v>
      </c>
      <c r="K1874">
        <v>84</v>
      </c>
      <c r="L1874">
        <v>410</v>
      </c>
      <c r="M1874">
        <v>0</v>
      </c>
      <c r="N1874">
        <v>592</v>
      </c>
      <c r="O1874">
        <v>147</v>
      </c>
      <c r="P1874">
        <v>22</v>
      </c>
      <c r="Q1874">
        <v>22</v>
      </c>
      <c r="R1874">
        <v>1</v>
      </c>
      <c r="S1874">
        <v>6</v>
      </c>
      <c r="T1874">
        <v>7</v>
      </c>
      <c r="U1874">
        <v>3</v>
      </c>
      <c r="V1874">
        <v>0</v>
      </c>
      <c r="W1874">
        <v>0</v>
      </c>
      <c r="X1874" t="s">
        <v>27</v>
      </c>
      <c r="Y1874">
        <v>1</v>
      </c>
    </row>
    <row r="1875" spans="2:25" x14ac:dyDescent="0.2">
      <c r="B1875">
        <v>4832</v>
      </c>
      <c r="C1875">
        <v>1980</v>
      </c>
      <c r="D1875" t="s">
        <v>23</v>
      </c>
      <c r="E1875" t="s">
        <v>32</v>
      </c>
      <c r="F1875" t="s">
        <v>2107</v>
      </c>
      <c r="H1875">
        <v>1</v>
      </c>
      <c r="I1875">
        <v>0</v>
      </c>
      <c r="J1875" s="61">
        <v>41823</v>
      </c>
      <c r="K1875">
        <v>84</v>
      </c>
      <c r="L1875">
        <v>6</v>
      </c>
      <c r="M1875">
        <v>5</v>
      </c>
      <c r="N1875">
        <v>17</v>
      </c>
      <c r="O1875">
        <v>3</v>
      </c>
      <c r="P1875">
        <v>24</v>
      </c>
      <c r="Q1875">
        <v>46</v>
      </c>
      <c r="R1875">
        <v>2</v>
      </c>
      <c r="S1875">
        <v>2</v>
      </c>
      <c r="T1875">
        <v>2</v>
      </c>
      <c r="U1875">
        <v>7</v>
      </c>
      <c r="V1875">
        <v>0</v>
      </c>
      <c r="W1875">
        <v>0</v>
      </c>
      <c r="X1875" t="s">
        <v>27</v>
      </c>
      <c r="Y1875">
        <v>0</v>
      </c>
    </row>
    <row r="1876" spans="2:25" x14ac:dyDescent="0.2">
      <c r="B1876">
        <v>3152</v>
      </c>
      <c r="C1876">
        <v>1958</v>
      </c>
      <c r="D1876" t="s">
        <v>23</v>
      </c>
      <c r="E1876" t="s">
        <v>36</v>
      </c>
      <c r="F1876" t="s">
        <v>2108</v>
      </c>
      <c r="H1876">
        <v>1</v>
      </c>
      <c r="I1876">
        <v>1</v>
      </c>
      <c r="J1876" s="60" t="s">
        <v>584</v>
      </c>
      <c r="K1876">
        <v>84</v>
      </c>
      <c r="L1876">
        <v>15</v>
      </c>
      <c r="M1876">
        <v>10</v>
      </c>
      <c r="N1876">
        <v>19</v>
      </c>
      <c r="O1876">
        <v>8</v>
      </c>
      <c r="P1876">
        <v>17</v>
      </c>
      <c r="Q1876">
        <v>20</v>
      </c>
      <c r="R1876">
        <v>3</v>
      </c>
      <c r="S1876">
        <v>2</v>
      </c>
      <c r="T1876">
        <v>3</v>
      </c>
      <c r="U1876">
        <v>5</v>
      </c>
      <c r="V1876">
        <v>0</v>
      </c>
      <c r="W1876">
        <v>0</v>
      </c>
      <c r="X1876" t="s">
        <v>50</v>
      </c>
      <c r="Y1876">
        <v>0</v>
      </c>
    </row>
    <row r="1877" spans="2:25" x14ac:dyDescent="0.2">
      <c r="B1877">
        <v>11188</v>
      </c>
      <c r="C1877">
        <v>1958</v>
      </c>
      <c r="D1877" t="s">
        <v>23</v>
      </c>
      <c r="E1877" t="s">
        <v>36</v>
      </c>
      <c r="F1877" t="s">
        <v>2108</v>
      </c>
      <c r="H1877">
        <v>1</v>
      </c>
      <c r="I1877">
        <v>1</v>
      </c>
      <c r="J1877" s="60" t="s">
        <v>584</v>
      </c>
      <c r="K1877">
        <v>84</v>
      </c>
      <c r="L1877">
        <v>15</v>
      </c>
      <c r="M1877">
        <v>10</v>
      </c>
      <c r="N1877">
        <v>19</v>
      </c>
      <c r="O1877">
        <v>8</v>
      </c>
      <c r="P1877">
        <v>17</v>
      </c>
      <c r="Q1877">
        <v>20</v>
      </c>
      <c r="R1877">
        <v>3</v>
      </c>
      <c r="S1877">
        <v>2</v>
      </c>
      <c r="T1877">
        <v>3</v>
      </c>
      <c r="U1877">
        <v>5</v>
      </c>
      <c r="V1877">
        <v>0</v>
      </c>
      <c r="W1877">
        <v>0</v>
      </c>
      <c r="X1877" t="s">
        <v>27</v>
      </c>
      <c r="Y1877">
        <v>0</v>
      </c>
    </row>
    <row r="1878" spans="2:25" x14ac:dyDescent="0.2">
      <c r="B1878">
        <v>361</v>
      </c>
      <c r="C1878">
        <v>1970</v>
      </c>
      <c r="D1878" t="s">
        <v>53</v>
      </c>
      <c r="E1878" t="s">
        <v>32</v>
      </c>
      <c r="F1878" t="s">
        <v>2109</v>
      </c>
      <c r="H1878">
        <v>1</v>
      </c>
      <c r="I1878">
        <v>1</v>
      </c>
      <c r="J1878" s="60" t="s">
        <v>1794</v>
      </c>
      <c r="K1878">
        <v>84</v>
      </c>
      <c r="L1878">
        <v>5</v>
      </c>
      <c r="M1878">
        <v>1</v>
      </c>
      <c r="N1878">
        <v>7</v>
      </c>
      <c r="O1878">
        <v>2</v>
      </c>
      <c r="P1878">
        <v>1</v>
      </c>
      <c r="Q1878">
        <v>4</v>
      </c>
      <c r="R1878">
        <v>1</v>
      </c>
      <c r="S1878">
        <v>1</v>
      </c>
      <c r="T1878">
        <v>2</v>
      </c>
      <c r="U1878">
        <v>7</v>
      </c>
      <c r="V1878">
        <v>0</v>
      </c>
      <c r="W1878">
        <v>0</v>
      </c>
      <c r="X1878" t="s">
        <v>38</v>
      </c>
      <c r="Y1878">
        <v>0</v>
      </c>
    </row>
    <row r="1879" spans="2:25" x14ac:dyDescent="0.2">
      <c r="B1879">
        <v>5939</v>
      </c>
      <c r="C1879">
        <v>1972</v>
      </c>
      <c r="D1879" t="s">
        <v>23</v>
      </c>
      <c r="E1879" t="s">
        <v>36</v>
      </c>
      <c r="F1879" t="s">
        <v>2110</v>
      </c>
      <c r="H1879">
        <v>1</v>
      </c>
      <c r="I1879">
        <v>1</v>
      </c>
      <c r="J1879" s="60" t="s">
        <v>1168</v>
      </c>
      <c r="K1879">
        <v>84</v>
      </c>
      <c r="L1879">
        <v>43</v>
      </c>
      <c r="M1879">
        <v>5</v>
      </c>
      <c r="N1879">
        <v>28</v>
      </c>
      <c r="O1879">
        <v>7</v>
      </c>
      <c r="P1879">
        <v>6</v>
      </c>
      <c r="Q1879">
        <v>33</v>
      </c>
      <c r="R1879">
        <v>4</v>
      </c>
      <c r="S1879">
        <v>3</v>
      </c>
      <c r="T1879">
        <v>3</v>
      </c>
      <c r="U1879">
        <v>5</v>
      </c>
      <c r="V1879">
        <v>0</v>
      </c>
      <c r="W1879">
        <v>0</v>
      </c>
      <c r="X1879" t="s">
        <v>27</v>
      </c>
      <c r="Y1879">
        <v>0</v>
      </c>
    </row>
    <row r="1880" spans="2:25" x14ac:dyDescent="0.2">
      <c r="B1880">
        <v>9349</v>
      </c>
      <c r="C1880">
        <v>1986</v>
      </c>
      <c r="D1880" t="s">
        <v>23</v>
      </c>
      <c r="E1880" t="s">
        <v>32</v>
      </c>
      <c r="F1880" t="s">
        <v>2111</v>
      </c>
      <c r="H1880">
        <v>0</v>
      </c>
      <c r="I1880">
        <v>0</v>
      </c>
      <c r="J1880" s="60" t="s">
        <v>2112</v>
      </c>
      <c r="K1880">
        <v>84</v>
      </c>
      <c r="L1880">
        <v>693</v>
      </c>
      <c r="M1880">
        <v>21</v>
      </c>
      <c r="N1880">
        <v>118</v>
      </c>
      <c r="O1880">
        <v>110</v>
      </c>
      <c r="P1880">
        <v>147</v>
      </c>
      <c r="Q1880">
        <v>42</v>
      </c>
      <c r="R1880">
        <v>1</v>
      </c>
      <c r="S1880">
        <v>6</v>
      </c>
      <c r="T1880">
        <v>11</v>
      </c>
      <c r="U1880">
        <v>2</v>
      </c>
      <c r="V1880">
        <v>0</v>
      </c>
      <c r="W1880">
        <v>0</v>
      </c>
      <c r="X1880" t="s">
        <v>46</v>
      </c>
      <c r="Y1880">
        <v>2</v>
      </c>
    </row>
    <row r="1881" spans="2:25" x14ac:dyDescent="0.2">
      <c r="B1881">
        <v>819</v>
      </c>
      <c r="C1881">
        <v>1946</v>
      </c>
      <c r="D1881" t="s">
        <v>23</v>
      </c>
      <c r="E1881" t="s">
        <v>55</v>
      </c>
      <c r="F1881" t="s">
        <v>2113</v>
      </c>
      <c r="H1881">
        <v>0</v>
      </c>
      <c r="I1881">
        <v>0</v>
      </c>
      <c r="J1881" s="61">
        <v>41405</v>
      </c>
      <c r="K1881">
        <v>84</v>
      </c>
      <c r="L1881">
        <v>508</v>
      </c>
      <c r="M1881">
        <v>124</v>
      </c>
      <c r="N1881">
        <v>249</v>
      </c>
      <c r="O1881">
        <v>50</v>
      </c>
      <c r="P1881">
        <v>38</v>
      </c>
      <c r="Q1881">
        <v>134</v>
      </c>
      <c r="R1881">
        <v>1</v>
      </c>
      <c r="S1881">
        <v>6</v>
      </c>
      <c r="T1881">
        <v>13</v>
      </c>
      <c r="U1881">
        <v>3</v>
      </c>
      <c r="V1881">
        <v>0</v>
      </c>
      <c r="W1881">
        <v>0</v>
      </c>
      <c r="X1881" t="s">
        <v>27</v>
      </c>
      <c r="Y1881">
        <v>0</v>
      </c>
    </row>
    <row r="1882" spans="2:25" x14ac:dyDescent="0.2">
      <c r="B1882">
        <v>10120</v>
      </c>
      <c r="C1882">
        <v>1956</v>
      </c>
      <c r="D1882" t="s">
        <v>23</v>
      </c>
      <c r="E1882" t="s">
        <v>36</v>
      </c>
      <c r="F1882" t="s">
        <v>2114</v>
      </c>
      <c r="H1882">
        <v>0</v>
      </c>
      <c r="I1882">
        <v>1</v>
      </c>
      <c r="J1882" s="60" t="s">
        <v>1465</v>
      </c>
      <c r="K1882">
        <v>84</v>
      </c>
      <c r="L1882">
        <v>116</v>
      </c>
      <c r="M1882">
        <v>6</v>
      </c>
      <c r="N1882">
        <v>82</v>
      </c>
      <c r="O1882">
        <v>6</v>
      </c>
      <c r="P1882">
        <v>6</v>
      </c>
      <c r="Q1882">
        <v>41</v>
      </c>
      <c r="R1882">
        <v>2</v>
      </c>
      <c r="S1882">
        <v>3</v>
      </c>
      <c r="T1882">
        <v>6</v>
      </c>
      <c r="U1882">
        <v>5</v>
      </c>
      <c r="V1882">
        <v>0</v>
      </c>
      <c r="W1882">
        <v>0</v>
      </c>
      <c r="X1882" t="s">
        <v>35</v>
      </c>
      <c r="Y1882">
        <v>0</v>
      </c>
    </row>
    <row r="1883" spans="2:25" x14ac:dyDescent="0.2">
      <c r="B1883">
        <v>4541</v>
      </c>
      <c r="C1883">
        <v>1956</v>
      </c>
      <c r="D1883" t="s">
        <v>23</v>
      </c>
      <c r="E1883" t="s">
        <v>36</v>
      </c>
      <c r="F1883" t="s">
        <v>2114</v>
      </c>
      <c r="H1883">
        <v>0</v>
      </c>
      <c r="I1883">
        <v>1</v>
      </c>
      <c r="J1883" s="60" t="s">
        <v>1465</v>
      </c>
      <c r="K1883">
        <v>84</v>
      </c>
      <c r="L1883">
        <v>116</v>
      </c>
      <c r="M1883">
        <v>6</v>
      </c>
      <c r="N1883">
        <v>82</v>
      </c>
      <c r="O1883">
        <v>6</v>
      </c>
      <c r="P1883">
        <v>6</v>
      </c>
      <c r="Q1883">
        <v>41</v>
      </c>
      <c r="R1883">
        <v>2</v>
      </c>
      <c r="S1883">
        <v>3</v>
      </c>
      <c r="T1883">
        <v>6</v>
      </c>
      <c r="U1883">
        <v>5</v>
      </c>
      <c r="V1883">
        <v>0</v>
      </c>
      <c r="W1883">
        <v>0</v>
      </c>
      <c r="X1883" t="s">
        <v>31</v>
      </c>
      <c r="Y1883">
        <v>0</v>
      </c>
    </row>
    <row r="1884" spans="2:25" x14ac:dyDescent="0.2">
      <c r="B1884">
        <v>2456</v>
      </c>
      <c r="C1884">
        <v>1976</v>
      </c>
      <c r="D1884" t="s">
        <v>40</v>
      </c>
      <c r="E1884" t="s">
        <v>32</v>
      </c>
      <c r="F1884" t="s">
        <v>2115</v>
      </c>
      <c r="H1884">
        <v>0</v>
      </c>
      <c r="I1884">
        <v>1</v>
      </c>
      <c r="J1884" s="60" t="s">
        <v>1649</v>
      </c>
      <c r="K1884">
        <v>84</v>
      </c>
      <c r="L1884">
        <v>80</v>
      </c>
      <c r="M1884">
        <v>4</v>
      </c>
      <c r="N1884">
        <v>46</v>
      </c>
      <c r="O1884">
        <v>0</v>
      </c>
      <c r="P1884">
        <v>17</v>
      </c>
      <c r="Q1884">
        <v>2</v>
      </c>
      <c r="R1884">
        <v>5</v>
      </c>
      <c r="S1884">
        <v>2</v>
      </c>
      <c r="T1884">
        <v>5</v>
      </c>
      <c r="U1884">
        <v>6</v>
      </c>
      <c r="V1884">
        <v>0</v>
      </c>
      <c r="W1884">
        <v>0</v>
      </c>
      <c r="X1884" t="s">
        <v>67</v>
      </c>
      <c r="Y1884">
        <v>0</v>
      </c>
    </row>
    <row r="1885" spans="2:25" x14ac:dyDescent="0.2">
      <c r="B1885">
        <v>2516</v>
      </c>
      <c r="C1885">
        <v>1970</v>
      </c>
      <c r="D1885" t="s">
        <v>43</v>
      </c>
      <c r="E1885" t="s">
        <v>32</v>
      </c>
      <c r="F1885" t="s">
        <v>2116</v>
      </c>
      <c r="H1885">
        <v>1</v>
      </c>
      <c r="I1885">
        <v>1</v>
      </c>
      <c r="J1885" s="61">
        <v>41492</v>
      </c>
      <c r="K1885">
        <v>84</v>
      </c>
      <c r="L1885">
        <v>22</v>
      </c>
      <c r="M1885">
        <v>2</v>
      </c>
      <c r="N1885">
        <v>10</v>
      </c>
      <c r="O1885">
        <v>6</v>
      </c>
      <c r="P1885">
        <v>4</v>
      </c>
      <c r="Q1885">
        <v>34</v>
      </c>
      <c r="R1885">
        <v>2</v>
      </c>
      <c r="S1885">
        <v>1</v>
      </c>
      <c r="T1885">
        <v>2</v>
      </c>
      <c r="U1885">
        <v>4</v>
      </c>
      <c r="V1885">
        <v>0</v>
      </c>
      <c r="W1885">
        <v>0</v>
      </c>
      <c r="X1885" t="s">
        <v>27</v>
      </c>
      <c r="Y1885">
        <v>0</v>
      </c>
    </row>
    <row r="1886" spans="2:25" x14ac:dyDescent="0.2">
      <c r="B1886">
        <v>11013</v>
      </c>
      <c r="C1886">
        <v>1988</v>
      </c>
      <c r="D1886" t="s">
        <v>23</v>
      </c>
      <c r="E1886" t="s">
        <v>36</v>
      </c>
      <c r="F1886" t="s">
        <v>2117</v>
      </c>
      <c r="H1886">
        <v>0</v>
      </c>
      <c r="I1886">
        <v>0</v>
      </c>
      <c r="J1886" s="60" t="s">
        <v>400</v>
      </c>
      <c r="K1886">
        <v>84</v>
      </c>
      <c r="L1886">
        <v>336</v>
      </c>
      <c r="M1886">
        <v>28</v>
      </c>
      <c r="N1886">
        <v>282</v>
      </c>
      <c r="O1886">
        <v>184</v>
      </c>
      <c r="P1886">
        <v>54</v>
      </c>
      <c r="Q1886">
        <v>54</v>
      </c>
      <c r="R1886">
        <v>1</v>
      </c>
      <c r="S1886">
        <v>2</v>
      </c>
      <c r="T1886">
        <v>6</v>
      </c>
      <c r="U1886">
        <v>1</v>
      </c>
      <c r="V1886">
        <v>0</v>
      </c>
      <c r="W1886">
        <v>0</v>
      </c>
      <c r="X1886" t="s">
        <v>27</v>
      </c>
      <c r="Y1886">
        <v>0</v>
      </c>
    </row>
    <row r="1887" spans="2:25" x14ac:dyDescent="0.2">
      <c r="B1887">
        <v>9988</v>
      </c>
      <c r="C1887">
        <v>1977</v>
      </c>
      <c r="D1887" t="s">
        <v>53</v>
      </c>
      <c r="E1887" t="s">
        <v>28</v>
      </c>
      <c r="F1887" t="s">
        <v>2118</v>
      </c>
      <c r="H1887">
        <v>0</v>
      </c>
      <c r="I1887">
        <v>1</v>
      </c>
      <c r="J1887" s="61">
        <v>41336</v>
      </c>
      <c r="K1887">
        <v>84</v>
      </c>
      <c r="L1887">
        <v>553</v>
      </c>
      <c r="M1887">
        <v>25</v>
      </c>
      <c r="N1887">
        <v>142</v>
      </c>
      <c r="O1887">
        <v>65</v>
      </c>
      <c r="P1887">
        <v>67</v>
      </c>
      <c r="Q1887">
        <v>8</v>
      </c>
      <c r="R1887">
        <v>3</v>
      </c>
      <c r="S1887">
        <v>6</v>
      </c>
      <c r="T1887">
        <v>13</v>
      </c>
      <c r="U1887">
        <v>4</v>
      </c>
      <c r="V1887">
        <v>0</v>
      </c>
      <c r="W1887">
        <v>0</v>
      </c>
      <c r="X1887" t="s">
        <v>31</v>
      </c>
      <c r="Y1887">
        <v>0</v>
      </c>
    </row>
    <row r="1888" spans="2:25" x14ac:dyDescent="0.2">
      <c r="B1888">
        <v>1627</v>
      </c>
      <c r="C1888">
        <v>1958</v>
      </c>
      <c r="D1888" t="s">
        <v>43</v>
      </c>
      <c r="E1888" t="s">
        <v>24</v>
      </c>
      <c r="F1888" t="s">
        <v>2119</v>
      </c>
      <c r="H1888">
        <v>0</v>
      </c>
      <c r="I1888">
        <v>0</v>
      </c>
      <c r="J1888" s="60" t="s">
        <v>1882</v>
      </c>
      <c r="K1888">
        <v>84</v>
      </c>
      <c r="L1888">
        <v>408</v>
      </c>
      <c r="M1888">
        <v>61</v>
      </c>
      <c r="N1888">
        <v>109</v>
      </c>
      <c r="O1888">
        <v>48</v>
      </c>
      <c r="P1888">
        <v>122</v>
      </c>
      <c r="Q1888">
        <v>41</v>
      </c>
      <c r="R1888">
        <v>1</v>
      </c>
      <c r="S1888">
        <v>5</v>
      </c>
      <c r="T1888">
        <v>9</v>
      </c>
      <c r="U1888">
        <v>4</v>
      </c>
      <c r="V1888">
        <v>0</v>
      </c>
      <c r="W1888">
        <v>0</v>
      </c>
      <c r="X1888" t="s">
        <v>27</v>
      </c>
      <c r="Y1888">
        <v>1</v>
      </c>
    </row>
    <row r="1889" spans="2:25" x14ac:dyDescent="0.2">
      <c r="B1889">
        <v>1490</v>
      </c>
      <c r="C1889">
        <v>1963</v>
      </c>
      <c r="D1889" t="s">
        <v>23</v>
      </c>
      <c r="E1889" t="s">
        <v>32</v>
      </c>
      <c r="F1889" t="s">
        <v>2120</v>
      </c>
      <c r="H1889">
        <v>0</v>
      </c>
      <c r="I1889">
        <v>1</v>
      </c>
      <c r="J1889" s="60" t="s">
        <v>598</v>
      </c>
      <c r="K1889">
        <v>84</v>
      </c>
      <c r="L1889">
        <v>675</v>
      </c>
      <c r="M1889">
        <v>0</v>
      </c>
      <c r="N1889">
        <v>85</v>
      </c>
      <c r="O1889">
        <v>10</v>
      </c>
      <c r="P1889">
        <v>7</v>
      </c>
      <c r="Q1889">
        <v>77</v>
      </c>
      <c r="R1889">
        <v>5</v>
      </c>
      <c r="S1889">
        <v>10</v>
      </c>
      <c r="T1889">
        <v>8</v>
      </c>
      <c r="U1889">
        <v>8</v>
      </c>
      <c r="V1889">
        <v>0</v>
      </c>
      <c r="W1889">
        <v>0</v>
      </c>
      <c r="X1889" t="s">
        <v>31</v>
      </c>
      <c r="Y1889">
        <v>0</v>
      </c>
    </row>
    <row r="1890" spans="2:25" x14ac:dyDescent="0.2">
      <c r="B1890">
        <v>6710</v>
      </c>
      <c r="C1890">
        <v>1952</v>
      </c>
      <c r="D1890" t="s">
        <v>53</v>
      </c>
      <c r="E1890" t="s">
        <v>28</v>
      </c>
      <c r="F1890" t="s">
        <v>2121</v>
      </c>
      <c r="H1890">
        <v>2</v>
      </c>
      <c r="I1890">
        <v>1</v>
      </c>
      <c r="J1890" s="60" t="s">
        <v>546</v>
      </c>
      <c r="K1890">
        <v>84</v>
      </c>
      <c r="L1890">
        <v>68</v>
      </c>
      <c r="M1890">
        <v>1</v>
      </c>
      <c r="N1890">
        <v>13</v>
      </c>
      <c r="O1890">
        <v>3</v>
      </c>
      <c r="P1890">
        <v>5</v>
      </c>
      <c r="Q1890">
        <v>13</v>
      </c>
      <c r="R1890">
        <v>1</v>
      </c>
      <c r="S1890">
        <v>2</v>
      </c>
      <c r="T1890">
        <v>4</v>
      </c>
      <c r="U1890">
        <v>6</v>
      </c>
      <c r="V1890">
        <v>0</v>
      </c>
      <c r="W1890">
        <v>0</v>
      </c>
      <c r="X1890" t="s">
        <v>27</v>
      </c>
      <c r="Y1890">
        <v>0</v>
      </c>
    </row>
    <row r="1891" spans="2:25" x14ac:dyDescent="0.2">
      <c r="B1891">
        <v>7375</v>
      </c>
      <c r="C1891">
        <v>1977</v>
      </c>
      <c r="D1891" t="s">
        <v>23</v>
      </c>
      <c r="E1891" t="s">
        <v>36</v>
      </c>
      <c r="F1891" t="s">
        <v>2122</v>
      </c>
      <c r="H1891">
        <v>0</v>
      </c>
      <c r="I1891">
        <v>1</v>
      </c>
      <c r="J1891" s="60" t="s">
        <v>2123</v>
      </c>
      <c r="K1891">
        <v>84</v>
      </c>
      <c r="L1891">
        <v>297</v>
      </c>
      <c r="M1891">
        <v>7</v>
      </c>
      <c r="N1891">
        <v>79</v>
      </c>
      <c r="O1891">
        <v>0</v>
      </c>
      <c r="P1891">
        <v>11</v>
      </c>
      <c r="Q1891">
        <v>182</v>
      </c>
      <c r="R1891">
        <v>2</v>
      </c>
      <c r="S1891">
        <v>8</v>
      </c>
      <c r="T1891">
        <v>4</v>
      </c>
      <c r="U1891">
        <v>8</v>
      </c>
      <c r="V1891">
        <v>0</v>
      </c>
      <c r="W1891">
        <v>0</v>
      </c>
      <c r="X1891" t="s">
        <v>67</v>
      </c>
      <c r="Y1891">
        <v>0</v>
      </c>
    </row>
    <row r="1892" spans="2:25" x14ac:dyDescent="0.2">
      <c r="B1892">
        <v>10144</v>
      </c>
      <c r="C1892">
        <v>1977</v>
      </c>
      <c r="D1892" t="s">
        <v>23</v>
      </c>
      <c r="E1892" t="s">
        <v>36</v>
      </c>
      <c r="F1892" t="s">
        <v>2122</v>
      </c>
      <c r="H1892">
        <v>0</v>
      </c>
      <c r="I1892">
        <v>1</v>
      </c>
      <c r="J1892" s="60" t="s">
        <v>2123</v>
      </c>
      <c r="K1892">
        <v>84</v>
      </c>
      <c r="L1892">
        <v>297</v>
      </c>
      <c r="M1892">
        <v>7</v>
      </c>
      <c r="N1892">
        <v>79</v>
      </c>
      <c r="O1892">
        <v>0</v>
      </c>
      <c r="P1892">
        <v>11</v>
      </c>
      <c r="Q1892">
        <v>182</v>
      </c>
      <c r="R1892">
        <v>2</v>
      </c>
      <c r="S1892">
        <v>8</v>
      </c>
      <c r="T1892">
        <v>4</v>
      </c>
      <c r="U1892">
        <v>8</v>
      </c>
      <c r="V1892">
        <v>0</v>
      </c>
      <c r="W1892">
        <v>0</v>
      </c>
      <c r="X1892" t="s">
        <v>67</v>
      </c>
      <c r="Y1892">
        <v>0</v>
      </c>
    </row>
    <row r="1893" spans="2:25" x14ac:dyDescent="0.2">
      <c r="B1893">
        <v>3138</v>
      </c>
      <c r="C1893">
        <v>1957</v>
      </c>
      <c r="D1893" t="s">
        <v>23</v>
      </c>
      <c r="E1893" t="s">
        <v>28</v>
      </c>
      <c r="F1893" t="s">
        <v>2124</v>
      </c>
      <c r="H1893">
        <v>0</v>
      </c>
      <c r="I1893">
        <v>0</v>
      </c>
      <c r="J1893" s="60" t="s">
        <v>1915</v>
      </c>
      <c r="K1893">
        <v>84</v>
      </c>
      <c r="L1893">
        <v>1324</v>
      </c>
      <c r="M1893">
        <v>27</v>
      </c>
      <c r="N1893">
        <v>119</v>
      </c>
      <c r="O1893">
        <v>71</v>
      </c>
      <c r="P1893">
        <v>108</v>
      </c>
      <c r="Q1893">
        <v>27</v>
      </c>
      <c r="R1893">
        <v>0</v>
      </c>
      <c r="S1893">
        <v>7</v>
      </c>
      <c r="T1893">
        <v>6</v>
      </c>
      <c r="U1893">
        <v>4</v>
      </c>
      <c r="V1893">
        <v>1</v>
      </c>
      <c r="W1893">
        <v>0</v>
      </c>
      <c r="X1893" t="s">
        <v>27</v>
      </c>
      <c r="Y1893">
        <v>4</v>
      </c>
    </row>
    <row r="1894" spans="2:25" x14ac:dyDescent="0.2">
      <c r="B1894">
        <v>1440</v>
      </c>
      <c r="C1894">
        <v>1979</v>
      </c>
      <c r="D1894" t="s">
        <v>43</v>
      </c>
      <c r="E1894" t="s">
        <v>36</v>
      </c>
      <c r="F1894" t="s">
        <v>2125</v>
      </c>
      <c r="H1894">
        <v>0</v>
      </c>
      <c r="I1894">
        <v>0</v>
      </c>
      <c r="J1894" s="61">
        <v>41008</v>
      </c>
      <c r="K1894">
        <v>84</v>
      </c>
      <c r="L1894">
        <v>367</v>
      </c>
      <c r="M1894">
        <v>17</v>
      </c>
      <c r="N1894">
        <v>241</v>
      </c>
      <c r="O1894">
        <v>104</v>
      </c>
      <c r="P1894">
        <v>188</v>
      </c>
      <c r="Q1894">
        <v>232</v>
      </c>
      <c r="R1894">
        <v>2</v>
      </c>
      <c r="S1894">
        <v>9</v>
      </c>
      <c r="T1894">
        <v>9</v>
      </c>
      <c r="U1894">
        <v>7</v>
      </c>
      <c r="V1894">
        <v>0</v>
      </c>
      <c r="W1894">
        <v>0</v>
      </c>
      <c r="X1894" t="s">
        <v>27</v>
      </c>
      <c r="Y1894">
        <v>0</v>
      </c>
    </row>
    <row r="1895" spans="2:25" x14ac:dyDescent="0.2">
      <c r="B1895">
        <v>4200</v>
      </c>
      <c r="C1895">
        <v>1971</v>
      </c>
      <c r="D1895" t="s">
        <v>53</v>
      </c>
      <c r="E1895" t="s">
        <v>32</v>
      </c>
      <c r="F1895" t="s">
        <v>2126</v>
      </c>
      <c r="H1895">
        <v>1</v>
      </c>
      <c r="I1895">
        <v>0</v>
      </c>
      <c r="J1895" s="60" t="s">
        <v>605</v>
      </c>
      <c r="K1895">
        <v>85</v>
      </c>
      <c r="L1895">
        <v>167</v>
      </c>
      <c r="M1895">
        <v>2</v>
      </c>
      <c r="N1895">
        <v>62</v>
      </c>
      <c r="O1895">
        <v>24</v>
      </c>
      <c r="P1895">
        <v>13</v>
      </c>
      <c r="Q1895">
        <v>7</v>
      </c>
      <c r="R1895">
        <v>4</v>
      </c>
      <c r="S1895">
        <v>4</v>
      </c>
      <c r="T1895">
        <v>6</v>
      </c>
      <c r="U1895">
        <v>5</v>
      </c>
      <c r="V1895">
        <v>0</v>
      </c>
      <c r="W1895">
        <v>0</v>
      </c>
      <c r="X1895" t="s">
        <v>67</v>
      </c>
      <c r="Y1895">
        <v>0</v>
      </c>
    </row>
    <row r="1896" spans="2:25" x14ac:dyDescent="0.2">
      <c r="B1896">
        <v>4998</v>
      </c>
      <c r="C1896">
        <v>1963</v>
      </c>
      <c r="D1896" t="s">
        <v>23</v>
      </c>
      <c r="E1896" t="s">
        <v>36</v>
      </c>
      <c r="F1896" t="s">
        <v>2127</v>
      </c>
      <c r="H1896">
        <v>0</v>
      </c>
      <c r="I1896">
        <v>0</v>
      </c>
      <c r="J1896" s="60" t="s">
        <v>194</v>
      </c>
      <c r="K1896">
        <v>85</v>
      </c>
      <c r="L1896">
        <v>292</v>
      </c>
      <c r="M1896">
        <v>30</v>
      </c>
      <c r="N1896">
        <v>415</v>
      </c>
      <c r="O1896">
        <v>63</v>
      </c>
      <c r="P1896">
        <v>33</v>
      </c>
      <c r="Q1896">
        <v>200</v>
      </c>
      <c r="R1896">
        <v>1</v>
      </c>
      <c r="S1896">
        <v>4</v>
      </c>
      <c r="T1896">
        <v>4</v>
      </c>
      <c r="U1896">
        <v>2</v>
      </c>
      <c r="V1896">
        <v>0</v>
      </c>
      <c r="W1896">
        <v>0</v>
      </c>
      <c r="X1896" t="s">
        <v>27</v>
      </c>
      <c r="Y1896">
        <v>1</v>
      </c>
    </row>
    <row r="1897" spans="2:25" x14ac:dyDescent="0.2">
      <c r="B1897">
        <v>7321</v>
      </c>
      <c r="C1897">
        <v>1963</v>
      </c>
      <c r="D1897" t="s">
        <v>23</v>
      </c>
      <c r="E1897" t="s">
        <v>36</v>
      </c>
      <c r="F1897" t="s">
        <v>2127</v>
      </c>
      <c r="H1897">
        <v>0</v>
      </c>
      <c r="I1897">
        <v>0</v>
      </c>
      <c r="J1897" s="60" t="s">
        <v>194</v>
      </c>
      <c r="K1897">
        <v>85</v>
      </c>
      <c r="L1897">
        <v>292</v>
      </c>
      <c r="M1897">
        <v>30</v>
      </c>
      <c r="N1897">
        <v>415</v>
      </c>
      <c r="O1897">
        <v>63</v>
      </c>
      <c r="P1897">
        <v>33</v>
      </c>
      <c r="Q1897">
        <v>200</v>
      </c>
      <c r="R1897">
        <v>1</v>
      </c>
      <c r="S1897">
        <v>4</v>
      </c>
      <c r="T1897">
        <v>4</v>
      </c>
      <c r="U1897">
        <v>2</v>
      </c>
      <c r="V1897">
        <v>0</v>
      </c>
      <c r="W1897">
        <v>0</v>
      </c>
      <c r="X1897" t="s">
        <v>50</v>
      </c>
      <c r="Y1897">
        <v>1</v>
      </c>
    </row>
    <row r="1898" spans="2:25" x14ac:dyDescent="0.2">
      <c r="B1898">
        <v>8663</v>
      </c>
      <c r="C1898">
        <v>1975</v>
      </c>
      <c r="D1898" t="s">
        <v>23</v>
      </c>
      <c r="E1898" t="s">
        <v>24</v>
      </c>
      <c r="F1898" t="s">
        <v>2128</v>
      </c>
      <c r="H1898">
        <v>1</v>
      </c>
      <c r="I1898">
        <v>1</v>
      </c>
      <c r="J1898" s="60" t="s">
        <v>785</v>
      </c>
      <c r="K1898">
        <v>85</v>
      </c>
      <c r="L1898">
        <v>11</v>
      </c>
      <c r="M1898">
        <v>0</v>
      </c>
      <c r="N1898">
        <v>3</v>
      </c>
      <c r="O1898">
        <v>0</v>
      </c>
      <c r="P1898">
        <v>0</v>
      </c>
      <c r="Q1898">
        <v>1</v>
      </c>
      <c r="R1898">
        <v>1</v>
      </c>
      <c r="S1898">
        <v>1</v>
      </c>
      <c r="T1898">
        <v>2</v>
      </c>
      <c r="U1898">
        <v>6</v>
      </c>
      <c r="V1898">
        <v>0</v>
      </c>
      <c r="W1898">
        <v>0</v>
      </c>
      <c r="X1898" t="s">
        <v>38</v>
      </c>
      <c r="Y1898">
        <v>0</v>
      </c>
    </row>
    <row r="1899" spans="2:25" x14ac:dyDescent="0.2">
      <c r="B1899">
        <v>1958</v>
      </c>
      <c r="C1899">
        <v>1974</v>
      </c>
      <c r="D1899" t="s">
        <v>40</v>
      </c>
      <c r="E1899" t="s">
        <v>36</v>
      </c>
      <c r="F1899" t="s">
        <v>2129</v>
      </c>
      <c r="H1899">
        <v>0</v>
      </c>
      <c r="I1899">
        <v>1</v>
      </c>
      <c r="J1899" s="60" t="s">
        <v>251</v>
      </c>
      <c r="K1899">
        <v>85</v>
      </c>
      <c r="L1899">
        <v>582</v>
      </c>
      <c r="M1899">
        <v>0</v>
      </c>
      <c r="N1899">
        <v>65</v>
      </c>
      <c r="O1899">
        <v>0</v>
      </c>
      <c r="P1899">
        <v>0</v>
      </c>
      <c r="Q1899">
        <v>13</v>
      </c>
      <c r="R1899">
        <v>6</v>
      </c>
      <c r="S1899">
        <v>8</v>
      </c>
      <c r="T1899">
        <v>9</v>
      </c>
      <c r="U1899">
        <v>5</v>
      </c>
      <c r="V1899">
        <v>0</v>
      </c>
      <c r="W1899">
        <v>0</v>
      </c>
      <c r="X1899" t="s">
        <v>27</v>
      </c>
      <c r="Y1899">
        <v>0</v>
      </c>
    </row>
    <row r="1900" spans="2:25" x14ac:dyDescent="0.2">
      <c r="B1900">
        <v>6963</v>
      </c>
      <c r="C1900">
        <v>1948</v>
      </c>
      <c r="D1900" t="s">
        <v>23</v>
      </c>
      <c r="E1900" t="s">
        <v>28</v>
      </c>
      <c r="F1900" t="s">
        <v>2130</v>
      </c>
      <c r="H1900">
        <v>0</v>
      </c>
      <c r="I1900">
        <v>0</v>
      </c>
      <c r="J1900" s="61">
        <v>41762</v>
      </c>
      <c r="K1900">
        <v>85</v>
      </c>
      <c r="L1900">
        <v>675</v>
      </c>
      <c r="M1900">
        <v>11</v>
      </c>
      <c r="N1900">
        <v>400</v>
      </c>
      <c r="O1900">
        <v>15</v>
      </c>
      <c r="P1900">
        <v>45</v>
      </c>
      <c r="Q1900">
        <v>11</v>
      </c>
      <c r="R1900">
        <v>1</v>
      </c>
      <c r="S1900">
        <v>2</v>
      </c>
      <c r="T1900">
        <v>10</v>
      </c>
      <c r="U1900">
        <v>1</v>
      </c>
      <c r="V1900">
        <v>0</v>
      </c>
      <c r="W1900">
        <v>0</v>
      </c>
      <c r="X1900" t="s">
        <v>67</v>
      </c>
      <c r="Y1900">
        <v>1</v>
      </c>
    </row>
    <row r="1901" spans="2:25" x14ac:dyDescent="0.2">
      <c r="B1901">
        <v>1065</v>
      </c>
      <c r="C1901">
        <v>1964</v>
      </c>
      <c r="D1901" t="s">
        <v>23</v>
      </c>
      <c r="E1901" t="s">
        <v>28</v>
      </c>
      <c r="F1901" t="s">
        <v>2131</v>
      </c>
      <c r="H1901">
        <v>0</v>
      </c>
      <c r="I1901">
        <v>0</v>
      </c>
      <c r="J1901" s="60" t="s">
        <v>735</v>
      </c>
      <c r="K1901">
        <v>85</v>
      </c>
      <c r="L1901">
        <v>557</v>
      </c>
      <c r="M1901">
        <v>129</v>
      </c>
      <c r="N1901">
        <v>984</v>
      </c>
      <c r="O1901">
        <v>193</v>
      </c>
      <c r="P1901">
        <v>37</v>
      </c>
      <c r="Q1901">
        <v>18</v>
      </c>
      <c r="R1901">
        <v>1</v>
      </c>
      <c r="S1901">
        <v>5</v>
      </c>
      <c r="T1901">
        <v>5</v>
      </c>
      <c r="U1901">
        <v>2</v>
      </c>
      <c r="V1901">
        <v>0</v>
      </c>
      <c r="W1901">
        <v>0</v>
      </c>
      <c r="X1901" t="s">
        <v>35</v>
      </c>
      <c r="Y1901">
        <v>0</v>
      </c>
    </row>
    <row r="1902" spans="2:25" x14ac:dyDescent="0.2">
      <c r="B1902">
        <v>2712</v>
      </c>
      <c r="C1902">
        <v>1957</v>
      </c>
      <c r="D1902" t="s">
        <v>23</v>
      </c>
      <c r="E1902" t="s">
        <v>32</v>
      </c>
      <c r="F1902" t="s">
        <v>2132</v>
      </c>
      <c r="H1902">
        <v>0</v>
      </c>
      <c r="I1902">
        <v>1</v>
      </c>
      <c r="J1902" s="60" t="s">
        <v>2133</v>
      </c>
      <c r="K1902">
        <v>85</v>
      </c>
      <c r="L1902">
        <v>184</v>
      </c>
      <c r="M1902">
        <v>178</v>
      </c>
      <c r="N1902">
        <v>178</v>
      </c>
      <c r="O1902">
        <v>103</v>
      </c>
      <c r="P1902">
        <v>39</v>
      </c>
      <c r="Q1902">
        <v>33</v>
      </c>
      <c r="R1902">
        <v>1</v>
      </c>
      <c r="S1902">
        <v>6</v>
      </c>
      <c r="T1902">
        <v>10</v>
      </c>
      <c r="U1902">
        <v>3</v>
      </c>
      <c r="V1902">
        <v>0</v>
      </c>
      <c r="W1902">
        <v>0</v>
      </c>
      <c r="X1902" t="s">
        <v>38</v>
      </c>
      <c r="Y1902">
        <v>0</v>
      </c>
    </row>
    <row r="1903" spans="2:25" x14ac:dyDescent="0.2">
      <c r="B1903">
        <v>6049</v>
      </c>
      <c r="C1903">
        <v>1983</v>
      </c>
      <c r="D1903" t="s">
        <v>53</v>
      </c>
      <c r="E1903" t="s">
        <v>36</v>
      </c>
      <c r="F1903" t="s">
        <v>2134</v>
      </c>
      <c r="H1903">
        <v>0</v>
      </c>
      <c r="I1903">
        <v>0</v>
      </c>
      <c r="J1903" s="61">
        <v>41406</v>
      </c>
      <c r="K1903">
        <v>85</v>
      </c>
      <c r="L1903">
        <v>1142</v>
      </c>
      <c r="M1903">
        <v>51</v>
      </c>
      <c r="N1903">
        <v>415</v>
      </c>
      <c r="O1903">
        <v>90</v>
      </c>
      <c r="P1903">
        <v>69</v>
      </c>
      <c r="Q1903">
        <v>37</v>
      </c>
      <c r="R1903">
        <v>1</v>
      </c>
      <c r="S1903">
        <v>7</v>
      </c>
      <c r="T1903">
        <v>11</v>
      </c>
      <c r="U1903">
        <v>3</v>
      </c>
      <c r="V1903">
        <v>0</v>
      </c>
      <c r="W1903">
        <v>0</v>
      </c>
      <c r="X1903" t="s">
        <v>27</v>
      </c>
      <c r="Y1903">
        <v>2</v>
      </c>
    </row>
    <row r="1904" spans="2:25" x14ac:dyDescent="0.2">
      <c r="B1904">
        <v>6605</v>
      </c>
      <c r="C1904">
        <v>1945</v>
      </c>
      <c r="D1904" t="s">
        <v>40</v>
      </c>
      <c r="E1904" t="s">
        <v>24</v>
      </c>
      <c r="F1904" t="s">
        <v>2135</v>
      </c>
      <c r="H1904">
        <v>0</v>
      </c>
      <c r="I1904">
        <v>0</v>
      </c>
      <c r="J1904" s="60" t="s">
        <v>641</v>
      </c>
      <c r="K1904">
        <v>85</v>
      </c>
      <c r="L1904">
        <v>504</v>
      </c>
      <c r="M1904">
        <v>13</v>
      </c>
      <c r="N1904">
        <v>131</v>
      </c>
      <c r="O1904">
        <v>8</v>
      </c>
      <c r="P1904">
        <v>0</v>
      </c>
      <c r="Q1904">
        <v>26</v>
      </c>
      <c r="R1904">
        <v>1</v>
      </c>
      <c r="S1904">
        <v>9</v>
      </c>
      <c r="T1904">
        <v>6</v>
      </c>
      <c r="U1904">
        <v>7</v>
      </c>
      <c r="V1904">
        <v>0</v>
      </c>
      <c r="W1904">
        <v>0</v>
      </c>
      <c r="X1904" t="s">
        <v>27</v>
      </c>
      <c r="Y1904">
        <v>1</v>
      </c>
    </row>
    <row r="1905" spans="2:25" x14ac:dyDescent="0.2">
      <c r="B1905">
        <v>11181</v>
      </c>
      <c r="C1905">
        <v>1950</v>
      </c>
      <c r="D1905" t="s">
        <v>40</v>
      </c>
      <c r="E1905" t="s">
        <v>32</v>
      </c>
      <c r="F1905" t="s">
        <v>2136</v>
      </c>
      <c r="H1905">
        <v>0</v>
      </c>
      <c r="I1905">
        <v>0</v>
      </c>
      <c r="J1905" s="60" t="s">
        <v>1424</v>
      </c>
      <c r="K1905">
        <v>85</v>
      </c>
      <c r="L1905">
        <v>2</v>
      </c>
      <c r="M1905">
        <v>1</v>
      </c>
      <c r="N1905">
        <v>2</v>
      </c>
      <c r="O1905">
        <v>1</v>
      </c>
      <c r="P1905">
        <v>1</v>
      </c>
      <c r="Q1905">
        <v>1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 t="s">
        <v>31</v>
      </c>
      <c r="Y1905">
        <v>0</v>
      </c>
    </row>
    <row r="1906" spans="2:25" x14ac:dyDescent="0.2">
      <c r="B1906">
        <v>5234</v>
      </c>
      <c r="C1906">
        <v>1968</v>
      </c>
      <c r="D1906" t="s">
        <v>43</v>
      </c>
      <c r="E1906" t="s">
        <v>36</v>
      </c>
      <c r="F1906" t="s">
        <v>2137</v>
      </c>
      <c r="H1906">
        <v>1</v>
      </c>
      <c r="I1906">
        <v>1</v>
      </c>
      <c r="J1906" s="61">
        <v>41585</v>
      </c>
      <c r="K1906">
        <v>85</v>
      </c>
      <c r="L1906">
        <v>12</v>
      </c>
      <c r="M1906">
        <v>5</v>
      </c>
      <c r="N1906">
        <v>25</v>
      </c>
      <c r="O1906">
        <v>0</v>
      </c>
      <c r="P1906">
        <v>9</v>
      </c>
      <c r="Q1906">
        <v>30</v>
      </c>
      <c r="R1906">
        <v>2</v>
      </c>
      <c r="S1906">
        <v>1</v>
      </c>
      <c r="T1906">
        <v>3</v>
      </c>
      <c r="U1906">
        <v>5</v>
      </c>
      <c r="V1906">
        <v>0</v>
      </c>
      <c r="W1906">
        <v>0</v>
      </c>
      <c r="X1906" t="s">
        <v>31</v>
      </c>
      <c r="Y1906">
        <v>0</v>
      </c>
    </row>
    <row r="1907" spans="2:25" x14ac:dyDescent="0.2">
      <c r="B1907">
        <v>5253</v>
      </c>
      <c r="C1907">
        <v>1957</v>
      </c>
      <c r="D1907" t="s">
        <v>53</v>
      </c>
      <c r="E1907" t="s">
        <v>36</v>
      </c>
      <c r="F1907" t="s">
        <v>2138</v>
      </c>
      <c r="H1907">
        <v>1</v>
      </c>
      <c r="I1907">
        <v>1</v>
      </c>
      <c r="J1907" s="61">
        <v>41524</v>
      </c>
      <c r="K1907">
        <v>85</v>
      </c>
      <c r="L1907">
        <v>145</v>
      </c>
      <c r="M1907">
        <v>13</v>
      </c>
      <c r="N1907">
        <v>46</v>
      </c>
      <c r="O1907">
        <v>17</v>
      </c>
      <c r="P1907">
        <v>2</v>
      </c>
      <c r="Q1907">
        <v>4</v>
      </c>
      <c r="R1907">
        <v>6</v>
      </c>
      <c r="S1907">
        <v>4</v>
      </c>
      <c r="T1907">
        <v>4</v>
      </c>
      <c r="U1907">
        <v>7</v>
      </c>
      <c r="V1907">
        <v>0</v>
      </c>
      <c r="W1907">
        <v>0</v>
      </c>
      <c r="X1907" t="s">
        <v>27</v>
      </c>
      <c r="Y1907">
        <v>0</v>
      </c>
    </row>
    <row r="1908" spans="2:25" x14ac:dyDescent="0.2">
      <c r="B1908">
        <v>11148</v>
      </c>
      <c r="C1908">
        <v>1976</v>
      </c>
      <c r="D1908" t="s">
        <v>23</v>
      </c>
      <c r="E1908" t="s">
        <v>36</v>
      </c>
      <c r="F1908" t="s">
        <v>2139</v>
      </c>
      <c r="H1908">
        <v>1</v>
      </c>
      <c r="I1908">
        <v>0</v>
      </c>
      <c r="J1908" s="60" t="s">
        <v>1905</v>
      </c>
      <c r="K1908">
        <v>85</v>
      </c>
      <c r="L1908">
        <v>2</v>
      </c>
      <c r="M1908">
        <v>1</v>
      </c>
      <c r="N1908">
        <v>4</v>
      </c>
      <c r="O1908">
        <v>3</v>
      </c>
      <c r="P1908">
        <v>1</v>
      </c>
      <c r="Q1908">
        <v>2</v>
      </c>
      <c r="R1908">
        <v>1</v>
      </c>
      <c r="S1908">
        <v>1</v>
      </c>
      <c r="T1908">
        <v>2</v>
      </c>
      <c r="U1908">
        <v>8</v>
      </c>
      <c r="V1908">
        <v>0</v>
      </c>
      <c r="W1908">
        <v>0</v>
      </c>
      <c r="X1908" t="s">
        <v>27</v>
      </c>
      <c r="Y1908">
        <v>0</v>
      </c>
    </row>
    <row r="1909" spans="2:25" x14ac:dyDescent="0.2">
      <c r="B1909">
        <v>6289</v>
      </c>
      <c r="C1909">
        <v>1952</v>
      </c>
      <c r="D1909" t="s">
        <v>53</v>
      </c>
      <c r="E1909" t="s">
        <v>36</v>
      </c>
      <c r="F1909" t="s">
        <v>2140</v>
      </c>
      <c r="H1909">
        <v>1</v>
      </c>
      <c r="I1909">
        <v>1</v>
      </c>
      <c r="J1909" s="60" t="s">
        <v>1907</v>
      </c>
      <c r="K1909">
        <v>85</v>
      </c>
      <c r="L1909">
        <v>135</v>
      </c>
      <c r="M1909">
        <v>0</v>
      </c>
      <c r="N1909">
        <v>10</v>
      </c>
      <c r="O1909">
        <v>0</v>
      </c>
      <c r="P1909">
        <v>4</v>
      </c>
      <c r="Q1909">
        <v>36</v>
      </c>
      <c r="R1909">
        <v>2</v>
      </c>
      <c r="S1909">
        <v>3</v>
      </c>
      <c r="T1909">
        <v>4</v>
      </c>
      <c r="U1909">
        <v>5</v>
      </c>
      <c r="V1909">
        <v>0</v>
      </c>
      <c r="W1909">
        <v>0</v>
      </c>
      <c r="X1909" t="s">
        <v>27</v>
      </c>
      <c r="Y1909">
        <v>0</v>
      </c>
    </row>
    <row r="1910" spans="2:25" x14ac:dyDescent="0.2">
      <c r="B1910">
        <v>9743</v>
      </c>
      <c r="C1910">
        <v>1956</v>
      </c>
      <c r="D1910" t="s">
        <v>23</v>
      </c>
      <c r="E1910" t="s">
        <v>32</v>
      </c>
      <c r="F1910" t="s">
        <v>2141</v>
      </c>
      <c r="H1910">
        <v>0</v>
      </c>
      <c r="I1910">
        <v>1</v>
      </c>
      <c r="J1910" s="61">
        <v>41579</v>
      </c>
      <c r="K1910">
        <v>85</v>
      </c>
      <c r="L1910">
        <v>1449</v>
      </c>
      <c r="M1910">
        <v>89</v>
      </c>
      <c r="N1910">
        <v>161</v>
      </c>
      <c r="O1910">
        <v>69</v>
      </c>
      <c r="P1910">
        <v>35</v>
      </c>
      <c r="Q1910">
        <v>107</v>
      </c>
      <c r="R1910">
        <v>2</v>
      </c>
      <c r="S1910">
        <v>11</v>
      </c>
      <c r="T1910">
        <v>8</v>
      </c>
      <c r="U1910">
        <v>6</v>
      </c>
      <c r="V1910">
        <v>0</v>
      </c>
      <c r="W1910">
        <v>0</v>
      </c>
      <c r="X1910" t="s">
        <v>31</v>
      </c>
      <c r="Y1910">
        <v>1</v>
      </c>
    </row>
    <row r="1911" spans="2:25" x14ac:dyDescent="0.2">
      <c r="B1911">
        <v>9209</v>
      </c>
      <c r="C1911">
        <v>1972</v>
      </c>
      <c r="D1911" t="s">
        <v>53</v>
      </c>
      <c r="E1911" t="s">
        <v>36</v>
      </c>
      <c r="F1911" t="s">
        <v>2142</v>
      </c>
      <c r="H1911">
        <v>0</v>
      </c>
      <c r="I1911">
        <v>0</v>
      </c>
      <c r="J1911" s="60" t="s">
        <v>1885</v>
      </c>
      <c r="K1911">
        <v>85</v>
      </c>
      <c r="L1911">
        <v>829</v>
      </c>
      <c r="M1911">
        <v>138</v>
      </c>
      <c r="N1911">
        <v>430</v>
      </c>
      <c r="O1911">
        <v>60</v>
      </c>
      <c r="P1911">
        <v>92</v>
      </c>
      <c r="Q1911">
        <v>15</v>
      </c>
      <c r="R1911">
        <v>1</v>
      </c>
      <c r="S1911">
        <v>4</v>
      </c>
      <c r="T1911">
        <v>13</v>
      </c>
      <c r="U1911">
        <v>2</v>
      </c>
      <c r="V1911">
        <v>0</v>
      </c>
      <c r="W1911">
        <v>0</v>
      </c>
      <c r="X1911" t="s">
        <v>67</v>
      </c>
      <c r="Y1911">
        <v>0</v>
      </c>
    </row>
    <row r="1912" spans="2:25" x14ac:dyDescent="0.2">
      <c r="B1912">
        <v>6417</v>
      </c>
      <c r="C1912">
        <v>1972</v>
      </c>
      <c r="D1912" t="s">
        <v>53</v>
      </c>
      <c r="E1912" t="s">
        <v>36</v>
      </c>
      <c r="F1912" t="s">
        <v>2142</v>
      </c>
      <c r="H1912">
        <v>0</v>
      </c>
      <c r="I1912">
        <v>0</v>
      </c>
      <c r="J1912" s="60" t="s">
        <v>1885</v>
      </c>
      <c r="K1912">
        <v>85</v>
      </c>
      <c r="L1912">
        <v>829</v>
      </c>
      <c r="M1912">
        <v>138</v>
      </c>
      <c r="N1912">
        <v>430</v>
      </c>
      <c r="O1912">
        <v>60</v>
      </c>
      <c r="P1912">
        <v>92</v>
      </c>
      <c r="Q1912">
        <v>15</v>
      </c>
      <c r="R1912">
        <v>1</v>
      </c>
      <c r="S1912">
        <v>4</v>
      </c>
      <c r="T1912">
        <v>13</v>
      </c>
      <c r="U1912">
        <v>2</v>
      </c>
      <c r="V1912">
        <v>0</v>
      </c>
      <c r="W1912">
        <v>0</v>
      </c>
      <c r="X1912" t="s">
        <v>27</v>
      </c>
      <c r="Y1912">
        <v>0</v>
      </c>
    </row>
    <row r="1913" spans="2:25" x14ac:dyDescent="0.2">
      <c r="B1913">
        <v>7937</v>
      </c>
      <c r="C1913">
        <v>1983</v>
      </c>
      <c r="D1913" t="s">
        <v>23</v>
      </c>
      <c r="E1913" t="s">
        <v>32</v>
      </c>
      <c r="F1913" t="s">
        <v>2143</v>
      </c>
      <c r="H1913">
        <v>0</v>
      </c>
      <c r="I1913">
        <v>0</v>
      </c>
      <c r="J1913" s="60" t="s">
        <v>354</v>
      </c>
      <c r="K1913">
        <v>86</v>
      </c>
      <c r="L1913">
        <v>10</v>
      </c>
      <c r="M1913">
        <v>7</v>
      </c>
      <c r="N1913">
        <v>25</v>
      </c>
      <c r="O1913">
        <v>6</v>
      </c>
      <c r="P1913">
        <v>3</v>
      </c>
      <c r="Q1913">
        <v>7</v>
      </c>
      <c r="R1913">
        <v>1</v>
      </c>
      <c r="S1913">
        <v>3</v>
      </c>
      <c r="T1913">
        <v>3</v>
      </c>
      <c r="U1913">
        <v>7</v>
      </c>
      <c r="V1913">
        <v>0</v>
      </c>
      <c r="W1913">
        <v>0</v>
      </c>
      <c r="X1913" t="s">
        <v>27</v>
      </c>
      <c r="Y1913">
        <v>0</v>
      </c>
    </row>
    <row r="1914" spans="2:25" x14ac:dyDescent="0.2">
      <c r="B1914">
        <v>6488</v>
      </c>
      <c r="C1914">
        <v>1960</v>
      </c>
      <c r="D1914" t="s">
        <v>40</v>
      </c>
      <c r="E1914" t="s">
        <v>32</v>
      </c>
      <c r="F1914" t="s">
        <v>2144</v>
      </c>
      <c r="H1914">
        <v>0</v>
      </c>
      <c r="I1914">
        <v>1</v>
      </c>
      <c r="J1914" s="61">
        <v>41794</v>
      </c>
      <c r="K1914">
        <v>86</v>
      </c>
      <c r="L1914">
        <v>76</v>
      </c>
      <c r="M1914">
        <v>0</v>
      </c>
      <c r="N1914">
        <v>7</v>
      </c>
      <c r="O1914">
        <v>0</v>
      </c>
      <c r="P1914">
        <v>0</v>
      </c>
      <c r="Q1914">
        <v>16</v>
      </c>
      <c r="R1914">
        <v>1</v>
      </c>
      <c r="S1914">
        <v>3</v>
      </c>
      <c r="T1914">
        <v>2</v>
      </c>
      <c r="U1914">
        <v>5</v>
      </c>
      <c r="V1914">
        <v>0</v>
      </c>
      <c r="W1914">
        <v>0</v>
      </c>
      <c r="X1914" t="s">
        <v>46</v>
      </c>
      <c r="Y1914">
        <v>0</v>
      </c>
    </row>
    <row r="1915" spans="2:25" x14ac:dyDescent="0.2">
      <c r="B1915">
        <v>3194</v>
      </c>
      <c r="C1915">
        <v>1975</v>
      </c>
      <c r="D1915" t="s">
        <v>40</v>
      </c>
      <c r="E1915" t="s">
        <v>28</v>
      </c>
      <c r="F1915" t="s">
        <v>2145</v>
      </c>
      <c r="H1915">
        <v>0</v>
      </c>
      <c r="I1915">
        <v>0</v>
      </c>
      <c r="J1915" s="61">
        <v>41763</v>
      </c>
      <c r="K1915">
        <v>86</v>
      </c>
      <c r="L1915">
        <v>412</v>
      </c>
      <c r="M1915">
        <v>12</v>
      </c>
      <c r="N1915">
        <v>546</v>
      </c>
      <c r="O1915">
        <v>78</v>
      </c>
      <c r="P1915">
        <v>182</v>
      </c>
      <c r="Q1915">
        <v>0</v>
      </c>
      <c r="R1915">
        <v>1</v>
      </c>
      <c r="S1915">
        <v>4</v>
      </c>
      <c r="T1915">
        <v>10</v>
      </c>
      <c r="U1915">
        <v>1</v>
      </c>
      <c r="V1915">
        <v>0</v>
      </c>
      <c r="W1915">
        <v>0</v>
      </c>
      <c r="X1915" t="s">
        <v>31</v>
      </c>
      <c r="Y1915">
        <v>0</v>
      </c>
    </row>
    <row r="1916" spans="2:25" x14ac:dyDescent="0.2">
      <c r="B1916">
        <v>231</v>
      </c>
      <c r="C1916">
        <v>1957</v>
      </c>
      <c r="D1916" t="s">
        <v>53</v>
      </c>
      <c r="E1916" t="s">
        <v>36</v>
      </c>
      <c r="F1916" t="s">
        <v>2146</v>
      </c>
      <c r="H1916">
        <v>1</v>
      </c>
      <c r="I1916">
        <v>1</v>
      </c>
      <c r="J1916" s="61">
        <v>41946</v>
      </c>
      <c r="K1916">
        <v>86</v>
      </c>
      <c r="L1916">
        <v>24</v>
      </c>
      <c r="M1916">
        <v>0</v>
      </c>
      <c r="N1916">
        <v>7</v>
      </c>
      <c r="O1916">
        <v>0</v>
      </c>
      <c r="P1916">
        <v>0</v>
      </c>
      <c r="Q1916">
        <v>1</v>
      </c>
      <c r="R1916">
        <v>2</v>
      </c>
      <c r="S1916">
        <v>2</v>
      </c>
      <c r="T1916">
        <v>3</v>
      </c>
      <c r="U1916">
        <v>5</v>
      </c>
      <c r="V1916">
        <v>0</v>
      </c>
      <c r="W1916">
        <v>0</v>
      </c>
      <c r="X1916" t="s">
        <v>27</v>
      </c>
      <c r="Y1916">
        <v>0</v>
      </c>
    </row>
    <row r="1917" spans="2:25" x14ac:dyDescent="0.2">
      <c r="B1917">
        <v>9697</v>
      </c>
      <c r="C1917">
        <v>1952</v>
      </c>
      <c r="D1917" t="s">
        <v>23</v>
      </c>
      <c r="E1917" t="s">
        <v>32</v>
      </c>
      <c r="F1917" t="s">
        <v>2147</v>
      </c>
      <c r="H1917">
        <v>0</v>
      </c>
      <c r="I1917">
        <v>2</v>
      </c>
      <c r="J1917" s="61">
        <v>41793</v>
      </c>
      <c r="K1917">
        <v>86</v>
      </c>
      <c r="L1917">
        <v>335</v>
      </c>
      <c r="M1917">
        <v>42</v>
      </c>
      <c r="N1917">
        <v>127</v>
      </c>
      <c r="O1917">
        <v>28</v>
      </c>
      <c r="P1917">
        <v>5</v>
      </c>
      <c r="Q1917">
        <v>5</v>
      </c>
      <c r="R1917">
        <v>3</v>
      </c>
      <c r="S1917">
        <v>7</v>
      </c>
      <c r="T1917">
        <v>8</v>
      </c>
      <c r="U1917">
        <v>6</v>
      </c>
      <c r="V1917">
        <v>0</v>
      </c>
      <c r="W1917">
        <v>0</v>
      </c>
      <c r="X1917" t="s">
        <v>27</v>
      </c>
      <c r="Y1917">
        <v>0</v>
      </c>
    </row>
    <row r="1918" spans="2:25" x14ac:dyDescent="0.2">
      <c r="B1918">
        <v>4676</v>
      </c>
      <c r="C1918">
        <v>1952</v>
      </c>
      <c r="D1918" t="s">
        <v>53</v>
      </c>
      <c r="E1918" t="s">
        <v>55</v>
      </c>
      <c r="F1918" t="s">
        <v>2148</v>
      </c>
      <c r="H1918">
        <v>0</v>
      </c>
      <c r="I1918">
        <v>2</v>
      </c>
      <c r="J1918" s="61">
        <v>41762</v>
      </c>
      <c r="K1918">
        <v>86</v>
      </c>
      <c r="L1918">
        <v>612</v>
      </c>
      <c r="M1918">
        <v>91</v>
      </c>
      <c r="N1918">
        <v>520</v>
      </c>
      <c r="O1918">
        <v>258</v>
      </c>
      <c r="P1918">
        <v>107</v>
      </c>
      <c r="Q1918">
        <v>107</v>
      </c>
      <c r="R1918">
        <v>2</v>
      </c>
      <c r="S1918">
        <v>9</v>
      </c>
      <c r="T1918">
        <v>8</v>
      </c>
      <c r="U1918">
        <v>5</v>
      </c>
      <c r="V1918">
        <v>0</v>
      </c>
      <c r="W1918">
        <v>0</v>
      </c>
      <c r="X1918" t="s">
        <v>27</v>
      </c>
      <c r="Y1918">
        <v>0</v>
      </c>
    </row>
    <row r="1919" spans="2:25" x14ac:dyDescent="0.2">
      <c r="B1919">
        <v>8079</v>
      </c>
      <c r="C1919">
        <v>1983</v>
      </c>
      <c r="D1919" t="s">
        <v>23</v>
      </c>
      <c r="E1919" t="s">
        <v>32</v>
      </c>
      <c r="F1919" t="s">
        <v>2149</v>
      </c>
      <c r="H1919">
        <v>1</v>
      </c>
      <c r="I1919">
        <v>0</v>
      </c>
      <c r="J1919" s="60" t="s">
        <v>1220</v>
      </c>
      <c r="K1919">
        <v>86</v>
      </c>
      <c r="L1919">
        <v>3</v>
      </c>
      <c r="M1919">
        <v>1</v>
      </c>
      <c r="N1919">
        <v>8</v>
      </c>
      <c r="O1919">
        <v>23</v>
      </c>
      <c r="P1919">
        <v>2</v>
      </c>
      <c r="Q1919">
        <v>18</v>
      </c>
      <c r="R1919">
        <v>3</v>
      </c>
      <c r="S1919">
        <v>2</v>
      </c>
      <c r="T1919">
        <v>3</v>
      </c>
      <c r="U1919">
        <v>3</v>
      </c>
      <c r="V1919">
        <v>0</v>
      </c>
      <c r="W1919">
        <v>0</v>
      </c>
      <c r="X1919" t="s">
        <v>67</v>
      </c>
      <c r="Y1919">
        <v>0</v>
      </c>
    </row>
    <row r="1920" spans="2:25" x14ac:dyDescent="0.2">
      <c r="B1920">
        <v>10032</v>
      </c>
      <c r="C1920">
        <v>1977</v>
      </c>
      <c r="D1920" t="s">
        <v>23</v>
      </c>
      <c r="E1920" t="s">
        <v>24</v>
      </c>
      <c r="F1920" t="s">
        <v>2150</v>
      </c>
      <c r="H1920">
        <v>1</v>
      </c>
      <c r="I1920">
        <v>0</v>
      </c>
      <c r="J1920" s="60" t="s">
        <v>48</v>
      </c>
      <c r="K1920">
        <v>86</v>
      </c>
      <c r="L1920">
        <v>3</v>
      </c>
      <c r="M1920">
        <v>5</v>
      </c>
      <c r="N1920">
        <v>14</v>
      </c>
      <c r="O1920">
        <v>2</v>
      </c>
      <c r="P1920">
        <v>12</v>
      </c>
      <c r="Q1920">
        <v>17</v>
      </c>
      <c r="R1920">
        <v>4</v>
      </c>
      <c r="S1920">
        <v>3</v>
      </c>
      <c r="T1920">
        <v>3</v>
      </c>
      <c r="U1920">
        <v>6</v>
      </c>
      <c r="V1920">
        <v>0</v>
      </c>
      <c r="W1920">
        <v>0</v>
      </c>
      <c r="X1920" t="s">
        <v>67</v>
      </c>
      <c r="Y1920">
        <v>0</v>
      </c>
    </row>
    <row r="1921" spans="2:25" x14ac:dyDescent="0.2">
      <c r="B1921">
        <v>10505</v>
      </c>
      <c r="C1921">
        <v>1961</v>
      </c>
      <c r="D1921" t="s">
        <v>53</v>
      </c>
      <c r="E1921" t="s">
        <v>36</v>
      </c>
      <c r="F1921" t="s">
        <v>2151</v>
      </c>
      <c r="H1921">
        <v>0</v>
      </c>
      <c r="I1921">
        <v>0</v>
      </c>
      <c r="J1921" s="60" t="s">
        <v>737</v>
      </c>
      <c r="K1921">
        <v>86</v>
      </c>
      <c r="L1921">
        <v>741</v>
      </c>
      <c r="M1921">
        <v>19</v>
      </c>
      <c r="N1921">
        <v>154</v>
      </c>
      <c r="O1921">
        <v>50</v>
      </c>
      <c r="P1921">
        <v>9</v>
      </c>
      <c r="Q1921">
        <v>28</v>
      </c>
      <c r="R1921">
        <v>1</v>
      </c>
      <c r="S1921">
        <v>3</v>
      </c>
      <c r="T1921">
        <v>7</v>
      </c>
      <c r="U1921">
        <v>2</v>
      </c>
      <c r="V1921">
        <v>0</v>
      </c>
      <c r="W1921">
        <v>0</v>
      </c>
      <c r="X1921" t="s">
        <v>67</v>
      </c>
      <c r="Y1921">
        <v>0</v>
      </c>
    </row>
    <row r="1922" spans="2:25" x14ac:dyDescent="0.2">
      <c r="B1922">
        <v>2005</v>
      </c>
      <c r="C1922">
        <v>1991</v>
      </c>
      <c r="D1922" t="s">
        <v>23</v>
      </c>
      <c r="E1922" t="s">
        <v>32</v>
      </c>
      <c r="F1922" t="s">
        <v>2152</v>
      </c>
      <c r="H1922">
        <v>1</v>
      </c>
      <c r="I1922">
        <v>0</v>
      </c>
      <c r="J1922" s="61">
        <v>41590</v>
      </c>
      <c r="K1922">
        <v>86</v>
      </c>
      <c r="L1922">
        <v>22</v>
      </c>
      <c r="M1922">
        <v>3</v>
      </c>
      <c r="N1922">
        <v>30</v>
      </c>
      <c r="O1922">
        <v>0</v>
      </c>
      <c r="P1922">
        <v>5</v>
      </c>
      <c r="Q1922">
        <v>15</v>
      </c>
      <c r="R1922">
        <v>2</v>
      </c>
      <c r="S1922">
        <v>2</v>
      </c>
      <c r="T1922">
        <v>4</v>
      </c>
      <c r="U1922">
        <v>6</v>
      </c>
      <c r="V1922">
        <v>0</v>
      </c>
      <c r="W1922">
        <v>0</v>
      </c>
      <c r="X1922" t="s">
        <v>31</v>
      </c>
      <c r="Y1922">
        <v>0</v>
      </c>
    </row>
    <row r="1923" spans="2:25" x14ac:dyDescent="0.2">
      <c r="B1923">
        <v>6940</v>
      </c>
      <c r="C1923">
        <v>1967</v>
      </c>
      <c r="D1923" t="s">
        <v>40</v>
      </c>
      <c r="E1923" t="s">
        <v>28</v>
      </c>
      <c r="F1923" t="s">
        <v>1150</v>
      </c>
      <c r="H1923">
        <v>1</v>
      </c>
      <c r="I1923">
        <v>2</v>
      </c>
      <c r="J1923" s="60" t="s">
        <v>423</v>
      </c>
      <c r="K1923">
        <v>86</v>
      </c>
      <c r="L1923">
        <v>100</v>
      </c>
      <c r="M1923">
        <v>1</v>
      </c>
      <c r="N1923">
        <v>39</v>
      </c>
      <c r="O1923">
        <v>6</v>
      </c>
      <c r="P1923">
        <v>1</v>
      </c>
      <c r="Q1923">
        <v>76</v>
      </c>
      <c r="R1923">
        <v>4</v>
      </c>
      <c r="S1923">
        <v>3</v>
      </c>
      <c r="T1923">
        <v>3</v>
      </c>
      <c r="U1923">
        <v>6</v>
      </c>
      <c r="V1923">
        <v>0</v>
      </c>
      <c r="W1923">
        <v>0</v>
      </c>
      <c r="X1923" t="s">
        <v>27</v>
      </c>
      <c r="Y1923">
        <v>1</v>
      </c>
    </row>
    <row r="1924" spans="2:25" x14ac:dyDescent="0.2">
      <c r="B1924">
        <v>2304</v>
      </c>
      <c r="C1924">
        <v>1964</v>
      </c>
      <c r="D1924" t="s">
        <v>40</v>
      </c>
      <c r="E1924" t="s">
        <v>36</v>
      </c>
      <c r="F1924" t="s">
        <v>2153</v>
      </c>
      <c r="H1924">
        <v>0</v>
      </c>
      <c r="I1924">
        <v>1</v>
      </c>
      <c r="J1924" s="60" t="s">
        <v>853</v>
      </c>
      <c r="K1924">
        <v>86</v>
      </c>
      <c r="L1924">
        <v>625</v>
      </c>
      <c r="M1924">
        <v>7</v>
      </c>
      <c r="N1924">
        <v>99</v>
      </c>
      <c r="O1924">
        <v>10</v>
      </c>
      <c r="P1924">
        <v>22</v>
      </c>
      <c r="Q1924">
        <v>7</v>
      </c>
      <c r="R1924">
        <v>2</v>
      </c>
      <c r="S1924">
        <v>6</v>
      </c>
      <c r="T1924">
        <v>12</v>
      </c>
      <c r="U1924">
        <v>4</v>
      </c>
      <c r="V1924">
        <v>0</v>
      </c>
      <c r="W1924">
        <v>0</v>
      </c>
      <c r="X1924" t="s">
        <v>67</v>
      </c>
      <c r="Y1924">
        <v>0</v>
      </c>
    </row>
    <row r="1925" spans="2:25" x14ac:dyDescent="0.2">
      <c r="B1925">
        <v>3170</v>
      </c>
      <c r="C1925">
        <v>1958</v>
      </c>
      <c r="D1925" t="s">
        <v>53</v>
      </c>
      <c r="E1925" t="s">
        <v>36</v>
      </c>
      <c r="F1925" t="s">
        <v>2154</v>
      </c>
      <c r="H1925">
        <v>0</v>
      </c>
      <c r="I1925">
        <v>0</v>
      </c>
      <c r="J1925" s="60" t="s">
        <v>133</v>
      </c>
      <c r="K1925">
        <v>86</v>
      </c>
      <c r="L1925">
        <v>389</v>
      </c>
      <c r="M1925">
        <v>66</v>
      </c>
      <c r="N1925">
        <v>408</v>
      </c>
      <c r="O1925">
        <v>37</v>
      </c>
      <c r="P1925">
        <v>57</v>
      </c>
      <c r="Q1925">
        <v>85</v>
      </c>
      <c r="R1925">
        <v>1</v>
      </c>
      <c r="S1925">
        <v>4</v>
      </c>
      <c r="T1925">
        <v>6</v>
      </c>
      <c r="U1925">
        <v>2</v>
      </c>
      <c r="V1925">
        <v>0</v>
      </c>
      <c r="W1925">
        <v>0</v>
      </c>
      <c r="X1925" t="s">
        <v>27</v>
      </c>
      <c r="Y1925">
        <v>0</v>
      </c>
    </row>
    <row r="1926" spans="2:25" x14ac:dyDescent="0.2">
      <c r="B1926">
        <v>10466</v>
      </c>
      <c r="C1926">
        <v>1966</v>
      </c>
      <c r="D1926" t="s">
        <v>23</v>
      </c>
      <c r="E1926" t="s">
        <v>32</v>
      </c>
      <c r="F1926" t="s">
        <v>2155</v>
      </c>
      <c r="H1926">
        <v>1</v>
      </c>
      <c r="I1926">
        <v>1</v>
      </c>
      <c r="J1926" s="60" t="s">
        <v>1336</v>
      </c>
      <c r="K1926">
        <v>86</v>
      </c>
      <c r="L1926">
        <v>24</v>
      </c>
      <c r="M1926">
        <v>2</v>
      </c>
      <c r="N1926">
        <v>20</v>
      </c>
      <c r="O1926">
        <v>2</v>
      </c>
      <c r="P1926">
        <v>2</v>
      </c>
      <c r="Q1926">
        <v>10</v>
      </c>
      <c r="R1926">
        <v>2</v>
      </c>
      <c r="S1926">
        <v>1</v>
      </c>
      <c r="T1926">
        <v>4</v>
      </c>
      <c r="U1926">
        <v>4</v>
      </c>
      <c r="V1926">
        <v>0</v>
      </c>
      <c r="W1926">
        <v>0</v>
      </c>
      <c r="X1926" t="s">
        <v>27</v>
      </c>
      <c r="Y1926">
        <v>0</v>
      </c>
    </row>
    <row r="1927" spans="2:25" x14ac:dyDescent="0.2">
      <c r="B1927">
        <v>7325</v>
      </c>
      <c r="C1927">
        <v>1987</v>
      </c>
      <c r="D1927" t="s">
        <v>40</v>
      </c>
      <c r="E1927" t="s">
        <v>36</v>
      </c>
      <c r="F1927" t="s">
        <v>2156</v>
      </c>
      <c r="H1927">
        <v>1</v>
      </c>
      <c r="I1927">
        <v>0</v>
      </c>
      <c r="J1927" s="60" t="s">
        <v>671</v>
      </c>
      <c r="K1927">
        <v>86</v>
      </c>
      <c r="L1927">
        <v>23</v>
      </c>
      <c r="M1927">
        <v>0</v>
      </c>
      <c r="N1927">
        <v>11</v>
      </c>
      <c r="O1927">
        <v>2</v>
      </c>
      <c r="P1927">
        <v>1</v>
      </c>
      <c r="Q1927">
        <v>3</v>
      </c>
      <c r="R1927">
        <v>1</v>
      </c>
      <c r="S1927">
        <v>1</v>
      </c>
      <c r="T1927">
        <v>3</v>
      </c>
      <c r="U1927">
        <v>5</v>
      </c>
      <c r="V1927">
        <v>0</v>
      </c>
      <c r="W1927">
        <v>0</v>
      </c>
      <c r="X1927" t="s">
        <v>27</v>
      </c>
      <c r="Y1927">
        <v>0</v>
      </c>
    </row>
    <row r="1928" spans="2:25" x14ac:dyDescent="0.2">
      <c r="B1928">
        <v>455</v>
      </c>
      <c r="C1928">
        <v>1947</v>
      </c>
      <c r="D1928" t="s">
        <v>40</v>
      </c>
      <c r="E1928" t="s">
        <v>32</v>
      </c>
      <c r="F1928" t="s">
        <v>2157</v>
      </c>
      <c r="H1928">
        <v>0</v>
      </c>
      <c r="I1928">
        <v>0</v>
      </c>
      <c r="J1928" s="60" t="s">
        <v>438</v>
      </c>
      <c r="K1928">
        <v>86</v>
      </c>
      <c r="L1928">
        <v>102</v>
      </c>
      <c r="M1928">
        <v>9</v>
      </c>
      <c r="N1928">
        <v>63</v>
      </c>
      <c r="O1928">
        <v>2</v>
      </c>
      <c r="P1928">
        <v>9</v>
      </c>
      <c r="Q1928">
        <v>24</v>
      </c>
      <c r="R1928">
        <v>1</v>
      </c>
      <c r="S1928">
        <v>4</v>
      </c>
      <c r="T1928">
        <v>4</v>
      </c>
      <c r="U1928">
        <v>6</v>
      </c>
      <c r="V1928">
        <v>0</v>
      </c>
      <c r="W1928">
        <v>0</v>
      </c>
      <c r="X1928" t="s">
        <v>27</v>
      </c>
      <c r="Y1928">
        <v>0</v>
      </c>
    </row>
    <row r="1929" spans="2:25" x14ac:dyDescent="0.2">
      <c r="B1929">
        <v>7592</v>
      </c>
      <c r="C1929">
        <v>1947</v>
      </c>
      <c r="D1929" t="s">
        <v>40</v>
      </c>
      <c r="E1929" t="s">
        <v>32</v>
      </c>
      <c r="F1929" t="s">
        <v>2157</v>
      </c>
      <c r="H1929">
        <v>0</v>
      </c>
      <c r="I1929">
        <v>0</v>
      </c>
      <c r="J1929" s="60" t="s">
        <v>438</v>
      </c>
      <c r="K1929">
        <v>86</v>
      </c>
      <c r="L1929">
        <v>102</v>
      </c>
      <c r="M1929">
        <v>9</v>
      </c>
      <c r="N1929">
        <v>63</v>
      </c>
      <c r="O1929">
        <v>2</v>
      </c>
      <c r="P1929">
        <v>9</v>
      </c>
      <c r="Q1929">
        <v>24</v>
      </c>
      <c r="R1929">
        <v>1</v>
      </c>
      <c r="S1929">
        <v>4</v>
      </c>
      <c r="T1929">
        <v>4</v>
      </c>
      <c r="U1929">
        <v>6</v>
      </c>
      <c r="V1929">
        <v>0</v>
      </c>
      <c r="W1929">
        <v>0</v>
      </c>
      <c r="X1929" t="s">
        <v>27</v>
      </c>
      <c r="Y1929">
        <v>0</v>
      </c>
    </row>
    <row r="1930" spans="2:25" x14ac:dyDescent="0.2">
      <c r="B1930">
        <v>4547</v>
      </c>
      <c r="C1930">
        <v>1961</v>
      </c>
      <c r="D1930" t="s">
        <v>23</v>
      </c>
      <c r="E1930" t="s">
        <v>36</v>
      </c>
      <c r="F1930" t="s">
        <v>2158</v>
      </c>
      <c r="H1930">
        <v>1</v>
      </c>
      <c r="I1930">
        <v>1</v>
      </c>
      <c r="J1930" s="60" t="s">
        <v>1738</v>
      </c>
      <c r="K1930">
        <v>86</v>
      </c>
      <c r="L1930">
        <v>6</v>
      </c>
      <c r="M1930">
        <v>2</v>
      </c>
      <c r="N1930">
        <v>9</v>
      </c>
      <c r="O1930">
        <v>2</v>
      </c>
      <c r="P1930">
        <v>1</v>
      </c>
      <c r="Q1930">
        <v>5</v>
      </c>
      <c r="R1930">
        <v>2</v>
      </c>
      <c r="S1930">
        <v>1</v>
      </c>
      <c r="T1930">
        <v>3</v>
      </c>
      <c r="U1930">
        <v>8</v>
      </c>
      <c r="V1930">
        <v>0</v>
      </c>
      <c r="W1930">
        <v>0</v>
      </c>
      <c r="X1930" t="s">
        <v>27</v>
      </c>
      <c r="Y1930">
        <v>0</v>
      </c>
    </row>
    <row r="1931" spans="2:25" x14ac:dyDescent="0.2">
      <c r="B1931">
        <v>6825</v>
      </c>
      <c r="C1931">
        <v>1954</v>
      </c>
      <c r="D1931" t="s">
        <v>23</v>
      </c>
      <c r="E1931" t="s">
        <v>36</v>
      </c>
      <c r="F1931" t="s">
        <v>2159</v>
      </c>
      <c r="H1931">
        <v>1</v>
      </c>
      <c r="I1931">
        <v>1</v>
      </c>
      <c r="J1931" s="61">
        <v>41428</v>
      </c>
      <c r="K1931">
        <v>86</v>
      </c>
      <c r="L1931">
        <v>13</v>
      </c>
      <c r="M1931">
        <v>0</v>
      </c>
      <c r="N1931">
        <v>3</v>
      </c>
      <c r="O1931">
        <v>0</v>
      </c>
      <c r="P1931">
        <v>0</v>
      </c>
      <c r="Q1931">
        <v>0</v>
      </c>
      <c r="R1931">
        <v>1</v>
      </c>
      <c r="S1931">
        <v>1</v>
      </c>
      <c r="T1931">
        <v>2</v>
      </c>
      <c r="U1931">
        <v>7</v>
      </c>
      <c r="V1931">
        <v>0</v>
      </c>
      <c r="W1931">
        <v>0</v>
      </c>
      <c r="X1931" t="s">
        <v>31</v>
      </c>
      <c r="Y1931">
        <v>0</v>
      </c>
    </row>
    <row r="1932" spans="2:25" x14ac:dyDescent="0.2">
      <c r="B1932">
        <v>2961</v>
      </c>
      <c r="C1932">
        <v>1983</v>
      </c>
      <c r="D1932" t="s">
        <v>23</v>
      </c>
      <c r="E1932" t="s">
        <v>32</v>
      </c>
      <c r="F1932" t="s">
        <v>2160</v>
      </c>
      <c r="H1932">
        <v>1</v>
      </c>
      <c r="I1932">
        <v>0</v>
      </c>
      <c r="J1932" s="60" t="s">
        <v>1527</v>
      </c>
      <c r="K1932">
        <v>86</v>
      </c>
      <c r="L1932">
        <v>175</v>
      </c>
      <c r="M1932">
        <v>10</v>
      </c>
      <c r="N1932">
        <v>110</v>
      </c>
      <c r="O1932">
        <v>54</v>
      </c>
      <c r="P1932">
        <v>6</v>
      </c>
      <c r="Q1932">
        <v>27</v>
      </c>
      <c r="R1932">
        <v>2</v>
      </c>
      <c r="S1932">
        <v>6</v>
      </c>
      <c r="T1932">
        <v>4</v>
      </c>
      <c r="U1932">
        <v>6</v>
      </c>
      <c r="V1932">
        <v>0</v>
      </c>
      <c r="W1932">
        <v>0</v>
      </c>
      <c r="X1932" t="s">
        <v>27</v>
      </c>
      <c r="Y1932">
        <v>1</v>
      </c>
    </row>
    <row r="1933" spans="2:25" x14ac:dyDescent="0.2">
      <c r="B1933">
        <v>8700</v>
      </c>
      <c r="C1933">
        <v>1987</v>
      </c>
      <c r="D1933" t="s">
        <v>118</v>
      </c>
      <c r="E1933" t="s">
        <v>28</v>
      </c>
      <c r="F1933" t="s">
        <v>2161</v>
      </c>
      <c r="H1933">
        <v>0</v>
      </c>
      <c r="I1933">
        <v>0</v>
      </c>
      <c r="J1933" s="60" t="s">
        <v>1035</v>
      </c>
      <c r="K1933">
        <v>86</v>
      </c>
      <c r="L1933">
        <v>7</v>
      </c>
      <c r="M1933">
        <v>7</v>
      </c>
      <c r="N1933">
        <v>14</v>
      </c>
      <c r="O1933">
        <v>7</v>
      </c>
      <c r="P1933">
        <v>16</v>
      </c>
      <c r="Q1933">
        <v>15</v>
      </c>
      <c r="R1933">
        <v>3</v>
      </c>
      <c r="S1933">
        <v>2</v>
      </c>
      <c r="T1933">
        <v>3</v>
      </c>
      <c r="U1933">
        <v>7</v>
      </c>
      <c r="V1933">
        <v>0</v>
      </c>
      <c r="W1933">
        <v>0</v>
      </c>
      <c r="X1933" t="s">
        <v>67</v>
      </c>
      <c r="Y1933">
        <v>0</v>
      </c>
    </row>
    <row r="1934" spans="2:25" x14ac:dyDescent="0.2">
      <c r="B1934">
        <v>2278</v>
      </c>
      <c r="C1934">
        <v>1986</v>
      </c>
      <c r="D1934" t="s">
        <v>43</v>
      </c>
      <c r="E1934" t="s">
        <v>28</v>
      </c>
      <c r="F1934" t="s">
        <v>2162</v>
      </c>
      <c r="H1934">
        <v>1</v>
      </c>
      <c r="I1934">
        <v>0</v>
      </c>
      <c r="J1934" s="61">
        <v>40979</v>
      </c>
      <c r="K1934">
        <v>86</v>
      </c>
      <c r="L1934">
        <v>4</v>
      </c>
      <c r="M1934">
        <v>17</v>
      </c>
      <c r="N1934">
        <v>19</v>
      </c>
      <c r="O1934">
        <v>30</v>
      </c>
      <c r="P1934">
        <v>24</v>
      </c>
      <c r="Q1934">
        <v>39</v>
      </c>
      <c r="R1934">
        <v>2</v>
      </c>
      <c r="S1934">
        <v>2</v>
      </c>
      <c r="T1934">
        <v>3</v>
      </c>
      <c r="U1934">
        <v>6</v>
      </c>
      <c r="V1934">
        <v>0</v>
      </c>
      <c r="W1934">
        <v>0</v>
      </c>
      <c r="X1934" t="s">
        <v>35</v>
      </c>
      <c r="Y1934">
        <v>0</v>
      </c>
    </row>
    <row r="1935" spans="2:25" x14ac:dyDescent="0.2">
      <c r="B1935">
        <v>10703</v>
      </c>
      <c r="C1935">
        <v>1976</v>
      </c>
      <c r="D1935" t="s">
        <v>53</v>
      </c>
      <c r="E1935" t="s">
        <v>28</v>
      </c>
      <c r="F1935" t="s">
        <v>2163</v>
      </c>
      <c r="H1935">
        <v>1</v>
      </c>
      <c r="I1935">
        <v>1</v>
      </c>
      <c r="J1935" s="60" t="s">
        <v>757</v>
      </c>
      <c r="K1935">
        <v>86</v>
      </c>
      <c r="L1935">
        <v>57</v>
      </c>
      <c r="M1935">
        <v>0</v>
      </c>
      <c r="N1935">
        <v>27</v>
      </c>
      <c r="O1935">
        <v>0</v>
      </c>
      <c r="P1935">
        <v>0</v>
      </c>
      <c r="Q1935">
        <v>36</v>
      </c>
      <c r="R1935">
        <v>4</v>
      </c>
      <c r="S1935">
        <v>3</v>
      </c>
      <c r="T1935">
        <v>2</v>
      </c>
      <c r="U1935">
        <v>8</v>
      </c>
      <c r="V1935">
        <v>0</v>
      </c>
      <c r="W1935">
        <v>0</v>
      </c>
      <c r="X1935" t="s">
        <v>27</v>
      </c>
      <c r="Y1935">
        <v>0</v>
      </c>
    </row>
    <row r="1936" spans="2:25" x14ac:dyDescent="0.2">
      <c r="B1936">
        <v>9</v>
      </c>
      <c r="C1936">
        <v>1976</v>
      </c>
      <c r="D1936" t="s">
        <v>53</v>
      </c>
      <c r="E1936" t="s">
        <v>28</v>
      </c>
      <c r="F1936" t="s">
        <v>2163</v>
      </c>
      <c r="H1936">
        <v>1</v>
      </c>
      <c r="I1936">
        <v>1</v>
      </c>
      <c r="J1936" s="60" t="s">
        <v>757</v>
      </c>
      <c r="K1936">
        <v>86</v>
      </c>
      <c r="L1936">
        <v>57</v>
      </c>
      <c r="M1936">
        <v>0</v>
      </c>
      <c r="N1936">
        <v>27</v>
      </c>
      <c r="O1936">
        <v>0</v>
      </c>
      <c r="P1936">
        <v>0</v>
      </c>
      <c r="Q1936">
        <v>36</v>
      </c>
      <c r="R1936">
        <v>4</v>
      </c>
      <c r="S1936">
        <v>3</v>
      </c>
      <c r="T1936">
        <v>2</v>
      </c>
      <c r="U1936">
        <v>8</v>
      </c>
      <c r="V1936">
        <v>0</v>
      </c>
      <c r="W1936">
        <v>0</v>
      </c>
      <c r="X1936" t="s">
        <v>31</v>
      </c>
      <c r="Y1936">
        <v>0</v>
      </c>
    </row>
    <row r="1937" spans="2:25" x14ac:dyDescent="0.2">
      <c r="B1937">
        <v>2804</v>
      </c>
      <c r="C1937">
        <v>1976</v>
      </c>
      <c r="D1937" t="s">
        <v>53</v>
      </c>
      <c r="E1937" t="s">
        <v>28</v>
      </c>
      <c r="F1937" t="s">
        <v>2163</v>
      </c>
      <c r="H1937">
        <v>1</v>
      </c>
      <c r="I1937">
        <v>1</v>
      </c>
      <c r="J1937" s="60" t="s">
        <v>757</v>
      </c>
      <c r="K1937">
        <v>86</v>
      </c>
      <c r="L1937">
        <v>57</v>
      </c>
      <c r="M1937">
        <v>0</v>
      </c>
      <c r="N1937">
        <v>27</v>
      </c>
      <c r="O1937">
        <v>0</v>
      </c>
      <c r="P1937">
        <v>0</v>
      </c>
      <c r="Q1937">
        <v>36</v>
      </c>
      <c r="R1937">
        <v>4</v>
      </c>
      <c r="S1937">
        <v>3</v>
      </c>
      <c r="T1937">
        <v>2</v>
      </c>
      <c r="U1937">
        <v>8</v>
      </c>
      <c r="V1937">
        <v>1</v>
      </c>
      <c r="W1937">
        <v>0</v>
      </c>
      <c r="X1937" t="s">
        <v>50</v>
      </c>
      <c r="Y1937">
        <v>0</v>
      </c>
    </row>
    <row r="1938" spans="2:25" x14ac:dyDescent="0.2">
      <c r="B1938">
        <v>4915</v>
      </c>
      <c r="C1938">
        <v>1957</v>
      </c>
      <c r="D1938" t="s">
        <v>43</v>
      </c>
      <c r="E1938" t="s">
        <v>32</v>
      </c>
      <c r="F1938" t="s">
        <v>2164</v>
      </c>
      <c r="H1938">
        <v>0</v>
      </c>
      <c r="I1938">
        <v>1</v>
      </c>
      <c r="J1938" s="61">
        <v>40976</v>
      </c>
      <c r="K1938">
        <v>86</v>
      </c>
      <c r="L1938">
        <v>176</v>
      </c>
      <c r="M1938">
        <v>72</v>
      </c>
      <c r="N1938">
        <v>98</v>
      </c>
      <c r="O1938">
        <v>136</v>
      </c>
      <c r="P1938">
        <v>21</v>
      </c>
      <c r="Q1938">
        <v>229</v>
      </c>
      <c r="R1938">
        <v>4</v>
      </c>
      <c r="S1938">
        <v>5</v>
      </c>
      <c r="T1938">
        <v>12</v>
      </c>
      <c r="U1938">
        <v>5</v>
      </c>
      <c r="V1938">
        <v>0</v>
      </c>
      <c r="W1938">
        <v>0</v>
      </c>
      <c r="X1938" t="s">
        <v>46</v>
      </c>
      <c r="Y1938">
        <v>0</v>
      </c>
    </row>
    <row r="1939" spans="2:25" x14ac:dyDescent="0.2">
      <c r="B1939">
        <v>3010</v>
      </c>
      <c r="C1939">
        <v>1990</v>
      </c>
      <c r="D1939" t="s">
        <v>53</v>
      </c>
      <c r="E1939" t="s">
        <v>36</v>
      </c>
      <c r="F1939" t="s">
        <v>2165</v>
      </c>
      <c r="H1939">
        <v>0</v>
      </c>
      <c r="I1939">
        <v>0</v>
      </c>
      <c r="J1939" s="61">
        <v>41675</v>
      </c>
      <c r="K1939">
        <v>87</v>
      </c>
      <c r="L1939">
        <v>957</v>
      </c>
      <c r="M1939">
        <v>153</v>
      </c>
      <c r="N1939">
        <v>612</v>
      </c>
      <c r="O1939">
        <v>99</v>
      </c>
      <c r="P1939">
        <v>95</v>
      </c>
      <c r="Q1939">
        <v>153</v>
      </c>
      <c r="R1939">
        <v>1</v>
      </c>
      <c r="S1939">
        <v>4</v>
      </c>
      <c r="T1939">
        <v>8</v>
      </c>
      <c r="U1939">
        <v>1</v>
      </c>
      <c r="V1939">
        <v>0</v>
      </c>
      <c r="W1939">
        <v>0</v>
      </c>
      <c r="X1939" t="s">
        <v>27</v>
      </c>
      <c r="Y1939">
        <v>3</v>
      </c>
    </row>
    <row r="1940" spans="2:25" x14ac:dyDescent="0.2">
      <c r="B1940">
        <v>4279</v>
      </c>
      <c r="C1940">
        <v>1964</v>
      </c>
      <c r="D1940" t="s">
        <v>43</v>
      </c>
      <c r="E1940" t="s">
        <v>28</v>
      </c>
      <c r="F1940" t="s">
        <v>2166</v>
      </c>
      <c r="H1940">
        <v>1</v>
      </c>
      <c r="I1940">
        <v>1</v>
      </c>
      <c r="J1940" s="60" t="s">
        <v>249</v>
      </c>
      <c r="K1940">
        <v>87</v>
      </c>
      <c r="L1940">
        <v>15</v>
      </c>
      <c r="M1940">
        <v>4</v>
      </c>
      <c r="N1940">
        <v>10</v>
      </c>
      <c r="O1940">
        <v>3</v>
      </c>
      <c r="P1940">
        <v>4</v>
      </c>
      <c r="Q1940">
        <v>18</v>
      </c>
      <c r="R1940">
        <v>2</v>
      </c>
      <c r="S1940">
        <v>1</v>
      </c>
      <c r="T1940">
        <v>3</v>
      </c>
      <c r="U1940">
        <v>3</v>
      </c>
      <c r="V1940">
        <v>0</v>
      </c>
      <c r="W1940">
        <v>0</v>
      </c>
      <c r="X1940" t="s">
        <v>27</v>
      </c>
      <c r="Y1940">
        <v>0</v>
      </c>
    </row>
    <row r="1941" spans="2:25" x14ac:dyDescent="0.2">
      <c r="B1941">
        <v>2564</v>
      </c>
      <c r="C1941">
        <v>1954</v>
      </c>
      <c r="D1941" t="s">
        <v>23</v>
      </c>
      <c r="E1941" t="s">
        <v>36</v>
      </c>
      <c r="F1941" t="s">
        <v>2167</v>
      </c>
      <c r="H1941">
        <v>0</v>
      </c>
      <c r="I1941">
        <v>1</v>
      </c>
      <c r="J1941" s="61">
        <v>41730</v>
      </c>
      <c r="K1941">
        <v>87</v>
      </c>
      <c r="L1941">
        <v>111</v>
      </c>
      <c r="M1941">
        <v>3</v>
      </c>
      <c r="N1941">
        <v>28</v>
      </c>
      <c r="O1941">
        <v>2</v>
      </c>
      <c r="P1941">
        <v>6</v>
      </c>
      <c r="Q1941">
        <v>15</v>
      </c>
      <c r="R1941">
        <v>2</v>
      </c>
      <c r="S1941">
        <v>3</v>
      </c>
      <c r="T1941">
        <v>4</v>
      </c>
      <c r="U1941">
        <v>6</v>
      </c>
      <c r="V1941">
        <v>0</v>
      </c>
      <c r="W1941">
        <v>0</v>
      </c>
      <c r="X1941" t="s">
        <v>27</v>
      </c>
      <c r="Y1941">
        <v>0</v>
      </c>
    </row>
    <row r="1942" spans="2:25" x14ac:dyDescent="0.2">
      <c r="B1942">
        <v>1137</v>
      </c>
      <c r="C1942">
        <v>1965</v>
      </c>
      <c r="D1942" t="s">
        <v>23</v>
      </c>
      <c r="E1942" t="s">
        <v>28</v>
      </c>
      <c r="F1942" t="s">
        <v>2168</v>
      </c>
      <c r="H1942">
        <v>0</v>
      </c>
      <c r="I1942">
        <v>0</v>
      </c>
      <c r="J1942" s="60" t="s">
        <v>735</v>
      </c>
      <c r="K1942">
        <v>87</v>
      </c>
      <c r="L1942">
        <v>398</v>
      </c>
      <c r="M1942">
        <v>190</v>
      </c>
      <c r="N1942">
        <v>537</v>
      </c>
      <c r="O1942">
        <v>61</v>
      </c>
      <c r="P1942">
        <v>156</v>
      </c>
      <c r="Q1942">
        <v>37</v>
      </c>
      <c r="R1942">
        <v>1</v>
      </c>
      <c r="S1942">
        <v>4</v>
      </c>
      <c r="T1942">
        <v>7</v>
      </c>
      <c r="U1942">
        <v>1</v>
      </c>
      <c r="V1942">
        <v>0</v>
      </c>
      <c r="W1942">
        <v>0</v>
      </c>
      <c r="X1942" t="s">
        <v>27</v>
      </c>
      <c r="Y1942">
        <v>2</v>
      </c>
    </row>
    <row r="1943" spans="2:25" x14ac:dyDescent="0.2">
      <c r="B1943">
        <v>5084</v>
      </c>
      <c r="C1943">
        <v>1976</v>
      </c>
      <c r="D1943" t="s">
        <v>23</v>
      </c>
      <c r="E1943" t="s">
        <v>55</v>
      </c>
      <c r="F1943" t="s">
        <v>2169</v>
      </c>
      <c r="H1943">
        <v>0</v>
      </c>
      <c r="I1943">
        <v>1</v>
      </c>
      <c r="J1943" s="60" t="s">
        <v>2133</v>
      </c>
      <c r="K1943">
        <v>87</v>
      </c>
      <c r="L1943">
        <v>445</v>
      </c>
      <c r="M1943">
        <v>53</v>
      </c>
      <c r="N1943">
        <v>213</v>
      </c>
      <c r="O1943">
        <v>104</v>
      </c>
      <c r="P1943">
        <v>98</v>
      </c>
      <c r="Q1943">
        <v>151</v>
      </c>
      <c r="R1943">
        <v>1</v>
      </c>
      <c r="S1943">
        <v>6</v>
      </c>
      <c r="T1943">
        <v>13</v>
      </c>
      <c r="U1943">
        <v>4</v>
      </c>
      <c r="V1943">
        <v>0</v>
      </c>
      <c r="W1943">
        <v>0</v>
      </c>
      <c r="X1943" t="s">
        <v>27</v>
      </c>
      <c r="Y1943">
        <v>0</v>
      </c>
    </row>
    <row r="1944" spans="2:25" x14ac:dyDescent="0.2">
      <c r="B1944">
        <v>7094</v>
      </c>
      <c r="C1944">
        <v>1976</v>
      </c>
      <c r="D1944" t="s">
        <v>23</v>
      </c>
      <c r="E1944" t="s">
        <v>55</v>
      </c>
      <c r="F1944" t="s">
        <v>2169</v>
      </c>
      <c r="H1944">
        <v>0</v>
      </c>
      <c r="I1944">
        <v>1</v>
      </c>
      <c r="J1944" s="60" t="s">
        <v>2133</v>
      </c>
      <c r="K1944">
        <v>87</v>
      </c>
      <c r="L1944">
        <v>445</v>
      </c>
      <c r="M1944">
        <v>53</v>
      </c>
      <c r="N1944">
        <v>213</v>
      </c>
      <c r="O1944">
        <v>104</v>
      </c>
      <c r="P1944">
        <v>98</v>
      </c>
      <c r="Q1944">
        <v>151</v>
      </c>
      <c r="R1944">
        <v>1</v>
      </c>
      <c r="S1944">
        <v>6</v>
      </c>
      <c r="T1944">
        <v>13</v>
      </c>
      <c r="U1944">
        <v>4</v>
      </c>
      <c r="V1944">
        <v>0</v>
      </c>
      <c r="W1944">
        <v>0</v>
      </c>
      <c r="X1944" t="s">
        <v>46</v>
      </c>
      <c r="Y1944">
        <v>0</v>
      </c>
    </row>
    <row r="1945" spans="2:25" x14ac:dyDescent="0.2">
      <c r="B1945">
        <v>6327</v>
      </c>
      <c r="C1945">
        <v>1968</v>
      </c>
      <c r="D1945" t="s">
        <v>23</v>
      </c>
      <c r="E1945" t="s">
        <v>36</v>
      </c>
      <c r="F1945" t="s">
        <v>2170</v>
      </c>
      <c r="H1945">
        <v>0</v>
      </c>
      <c r="I1945">
        <v>0</v>
      </c>
      <c r="J1945" s="60" t="s">
        <v>2112</v>
      </c>
      <c r="K1945">
        <v>87</v>
      </c>
      <c r="L1945">
        <v>565</v>
      </c>
      <c r="M1945">
        <v>32</v>
      </c>
      <c r="N1945">
        <v>435</v>
      </c>
      <c r="O1945">
        <v>28</v>
      </c>
      <c r="P1945">
        <v>32</v>
      </c>
      <c r="Q1945">
        <v>54</v>
      </c>
      <c r="R1945">
        <v>1</v>
      </c>
      <c r="S1945">
        <v>2</v>
      </c>
      <c r="T1945">
        <v>6</v>
      </c>
      <c r="U1945">
        <v>1</v>
      </c>
      <c r="V1945">
        <v>0</v>
      </c>
      <c r="W1945">
        <v>0</v>
      </c>
      <c r="X1945" t="s">
        <v>35</v>
      </c>
      <c r="Y1945">
        <v>0</v>
      </c>
    </row>
    <row r="1946" spans="2:25" x14ac:dyDescent="0.2">
      <c r="B1946">
        <v>6131</v>
      </c>
      <c r="C1946">
        <v>1981</v>
      </c>
      <c r="D1946" t="s">
        <v>43</v>
      </c>
      <c r="E1946" t="s">
        <v>32</v>
      </c>
      <c r="F1946" t="s">
        <v>2171</v>
      </c>
      <c r="H1946">
        <v>1</v>
      </c>
      <c r="I1946">
        <v>1</v>
      </c>
      <c r="J1946" s="61">
        <v>41286</v>
      </c>
      <c r="K1946">
        <v>87</v>
      </c>
      <c r="L1946">
        <v>141</v>
      </c>
      <c r="M1946">
        <v>70</v>
      </c>
      <c r="N1946">
        <v>106</v>
      </c>
      <c r="O1946">
        <v>72</v>
      </c>
      <c r="P1946">
        <v>19</v>
      </c>
      <c r="Q1946">
        <v>23</v>
      </c>
      <c r="R1946">
        <v>2</v>
      </c>
      <c r="S1946">
        <v>4</v>
      </c>
      <c r="T1946">
        <v>8</v>
      </c>
      <c r="U1946">
        <v>3</v>
      </c>
      <c r="V1946">
        <v>0</v>
      </c>
      <c r="W1946">
        <v>0</v>
      </c>
      <c r="X1946" t="s">
        <v>27</v>
      </c>
      <c r="Y1946">
        <v>0</v>
      </c>
    </row>
    <row r="1947" spans="2:25" x14ac:dyDescent="0.2">
      <c r="B1947">
        <v>10379</v>
      </c>
      <c r="C1947">
        <v>1963</v>
      </c>
      <c r="D1947" t="s">
        <v>53</v>
      </c>
      <c r="E1947" t="s">
        <v>28</v>
      </c>
      <c r="F1947" t="s">
        <v>2172</v>
      </c>
      <c r="H1947">
        <v>0</v>
      </c>
      <c r="I1947">
        <v>2</v>
      </c>
      <c r="J1947" s="61">
        <v>41497</v>
      </c>
      <c r="K1947">
        <v>87</v>
      </c>
      <c r="L1947">
        <v>327</v>
      </c>
      <c r="M1947">
        <v>9</v>
      </c>
      <c r="N1947">
        <v>122</v>
      </c>
      <c r="O1947">
        <v>19</v>
      </c>
      <c r="P1947">
        <v>14</v>
      </c>
      <c r="Q1947">
        <v>83</v>
      </c>
      <c r="R1947">
        <v>5</v>
      </c>
      <c r="S1947">
        <v>5</v>
      </c>
      <c r="T1947">
        <v>9</v>
      </c>
      <c r="U1947">
        <v>6</v>
      </c>
      <c r="V1947">
        <v>0</v>
      </c>
      <c r="W1947">
        <v>0</v>
      </c>
      <c r="X1947" t="s">
        <v>27</v>
      </c>
      <c r="Y1947">
        <v>0</v>
      </c>
    </row>
    <row r="1948" spans="2:25" x14ac:dyDescent="0.2">
      <c r="B1948">
        <v>606</v>
      </c>
      <c r="C1948">
        <v>1968</v>
      </c>
      <c r="D1948" t="s">
        <v>23</v>
      </c>
      <c r="E1948" t="s">
        <v>28</v>
      </c>
      <c r="F1948" t="s">
        <v>2173</v>
      </c>
      <c r="H1948">
        <v>1</v>
      </c>
      <c r="I1948">
        <v>1</v>
      </c>
      <c r="J1948" s="61">
        <v>41557</v>
      </c>
      <c r="K1948">
        <v>87</v>
      </c>
      <c r="L1948">
        <v>6</v>
      </c>
      <c r="M1948">
        <v>1</v>
      </c>
      <c r="N1948">
        <v>2</v>
      </c>
      <c r="O1948">
        <v>2</v>
      </c>
      <c r="P1948">
        <v>0</v>
      </c>
      <c r="Q1948">
        <v>4</v>
      </c>
      <c r="R1948">
        <v>1</v>
      </c>
      <c r="S1948">
        <v>1</v>
      </c>
      <c r="T1948">
        <v>2</v>
      </c>
      <c r="U1948">
        <v>7</v>
      </c>
      <c r="V1948">
        <v>0</v>
      </c>
      <c r="W1948">
        <v>0</v>
      </c>
      <c r="X1948" t="s">
        <v>27</v>
      </c>
      <c r="Y1948">
        <v>0</v>
      </c>
    </row>
    <row r="1949" spans="2:25" x14ac:dyDescent="0.2">
      <c r="B1949">
        <v>7801</v>
      </c>
      <c r="C1949">
        <v>1960</v>
      </c>
      <c r="D1949" t="s">
        <v>23</v>
      </c>
      <c r="E1949" t="s">
        <v>36</v>
      </c>
      <c r="F1949" t="s">
        <v>2174</v>
      </c>
      <c r="H1949">
        <v>0</v>
      </c>
      <c r="I1949">
        <v>1</v>
      </c>
      <c r="J1949" s="61">
        <v>41617</v>
      </c>
      <c r="K1949">
        <v>87</v>
      </c>
      <c r="L1949">
        <v>197</v>
      </c>
      <c r="M1949">
        <v>107</v>
      </c>
      <c r="N1949">
        <v>227</v>
      </c>
      <c r="O1949">
        <v>7</v>
      </c>
      <c r="P1949">
        <v>59</v>
      </c>
      <c r="Q1949">
        <v>131</v>
      </c>
      <c r="R1949">
        <v>3</v>
      </c>
      <c r="S1949">
        <v>5</v>
      </c>
      <c r="T1949">
        <v>11</v>
      </c>
      <c r="U1949">
        <v>4</v>
      </c>
      <c r="V1949">
        <v>0</v>
      </c>
      <c r="W1949">
        <v>0</v>
      </c>
      <c r="X1949" t="s">
        <v>67</v>
      </c>
      <c r="Y1949">
        <v>0</v>
      </c>
    </row>
    <row r="1950" spans="2:25" x14ac:dyDescent="0.2">
      <c r="B1950">
        <v>2445</v>
      </c>
      <c r="C1950">
        <v>1975</v>
      </c>
      <c r="D1950" t="s">
        <v>40</v>
      </c>
      <c r="E1950" t="s">
        <v>36</v>
      </c>
      <c r="F1950" t="s">
        <v>2175</v>
      </c>
      <c r="H1950">
        <v>1</v>
      </c>
      <c r="I1950">
        <v>0</v>
      </c>
      <c r="J1950" s="61">
        <v>41462</v>
      </c>
      <c r="K1950">
        <v>87</v>
      </c>
      <c r="L1950">
        <v>38</v>
      </c>
      <c r="M1950">
        <v>1</v>
      </c>
      <c r="N1950">
        <v>24</v>
      </c>
      <c r="O1950">
        <v>0</v>
      </c>
      <c r="P1950">
        <v>0</v>
      </c>
      <c r="Q1950">
        <v>0</v>
      </c>
      <c r="R1950">
        <v>1</v>
      </c>
      <c r="S1950">
        <v>2</v>
      </c>
      <c r="T1950">
        <v>3</v>
      </c>
      <c r="U1950">
        <v>8</v>
      </c>
      <c r="V1950">
        <v>0</v>
      </c>
      <c r="W1950">
        <v>0</v>
      </c>
      <c r="X1950" t="s">
        <v>27</v>
      </c>
      <c r="Y1950">
        <v>0</v>
      </c>
    </row>
    <row r="1951" spans="2:25" x14ac:dyDescent="0.2">
      <c r="B1951">
        <v>5346</v>
      </c>
      <c r="C1951">
        <v>1974</v>
      </c>
      <c r="D1951" t="s">
        <v>43</v>
      </c>
      <c r="E1951" t="s">
        <v>32</v>
      </c>
      <c r="F1951" t="s">
        <v>2176</v>
      </c>
      <c r="H1951">
        <v>1</v>
      </c>
      <c r="I1951">
        <v>0</v>
      </c>
      <c r="J1951" s="61">
        <v>41340</v>
      </c>
      <c r="K1951">
        <v>87</v>
      </c>
      <c r="L1951">
        <v>25</v>
      </c>
      <c r="M1951">
        <v>5</v>
      </c>
      <c r="N1951">
        <v>19</v>
      </c>
      <c r="O1951">
        <v>7</v>
      </c>
      <c r="P1951">
        <v>0</v>
      </c>
      <c r="Q1951">
        <v>23</v>
      </c>
      <c r="R1951">
        <v>3</v>
      </c>
      <c r="S1951">
        <v>3</v>
      </c>
      <c r="T1951">
        <v>3</v>
      </c>
      <c r="U1951">
        <v>7</v>
      </c>
      <c r="V1951">
        <v>0</v>
      </c>
      <c r="W1951">
        <v>0</v>
      </c>
      <c r="X1951" t="s">
        <v>46</v>
      </c>
      <c r="Y1951">
        <v>0</v>
      </c>
    </row>
    <row r="1952" spans="2:25" x14ac:dyDescent="0.2">
      <c r="B1952">
        <v>550</v>
      </c>
      <c r="C1952">
        <v>1953</v>
      </c>
      <c r="D1952" t="s">
        <v>23</v>
      </c>
      <c r="E1952" t="s">
        <v>24</v>
      </c>
      <c r="F1952" t="s">
        <v>2177</v>
      </c>
      <c r="H1952">
        <v>0</v>
      </c>
      <c r="I1952">
        <v>1</v>
      </c>
      <c r="J1952" s="60" t="s">
        <v>1444</v>
      </c>
      <c r="K1952">
        <v>87</v>
      </c>
      <c r="L1952">
        <v>243</v>
      </c>
      <c r="M1952">
        <v>131</v>
      </c>
      <c r="N1952">
        <v>217</v>
      </c>
      <c r="O1952">
        <v>85</v>
      </c>
      <c r="P1952">
        <v>6</v>
      </c>
      <c r="Q1952">
        <v>26</v>
      </c>
      <c r="R1952">
        <v>2</v>
      </c>
      <c r="S1952">
        <v>3</v>
      </c>
      <c r="T1952">
        <v>13</v>
      </c>
      <c r="U1952">
        <v>2</v>
      </c>
      <c r="V1952">
        <v>0</v>
      </c>
      <c r="W1952">
        <v>0</v>
      </c>
      <c r="X1952" t="s">
        <v>27</v>
      </c>
      <c r="Y1952">
        <v>0</v>
      </c>
    </row>
    <row r="1953" spans="2:25" x14ac:dyDescent="0.2">
      <c r="B1953">
        <v>4478</v>
      </c>
      <c r="C1953">
        <v>1980</v>
      </c>
      <c r="D1953" t="s">
        <v>23</v>
      </c>
      <c r="E1953" t="s">
        <v>32</v>
      </c>
      <c r="F1953" t="s">
        <v>2178</v>
      </c>
      <c r="H1953">
        <v>1</v>
      </c>
      <c r="I1953">
        <v>1</v>
      </c>
      <c r="J1953" s="60" t="s">
        <v>376</v>
      </c>
      <c r="K1953">
        <v>87</v>
      </c>
      <c r="L1953">
        <v>457</v>
      </c>
      <c r="M1953">
        <v>5</v>
      </c>
      <c r="N1953">
        <v>106</v>
      </c>
      <c r="O1953">
        <v>15</v>
      </c>
      <c r="P1953">
        <v>17</v>
      </c>
      <c r="Q1953">
        <v>53</v>
      </c>
      <c r="R1953">
        <v>8</v>
      </c>
      <c r="S1953">
        <v>11</v>
      </c>
      <c r="T1953">
        <v>6</v>
      </c>
      <c r="U1953">
        <v>8</v>
      </c>
      <c r="V1953">
        <v>0</v>
      </c>
      <c r="W1953">
        <v>0</v>
      </c>
      <c r="X1953" t="s">
        <v>50</v>
      </c>
      <c r="Y1953">
        <v>0</v>
      </c>
    </row>
    <row r="1954" spans="2:25" x14ac:dyDescent="0.2">
      <c r="B1954">
        <v>2350</v>
      </c>
      <c r="C1954">
        <v>1973</v>
      </c>
      <c r="D1954" t="s">
        <v>23</v>
      </c>
      <c r="E1954" t="s">
        <v>32</v>
      </c>
      <c r="F1954" t="s">
        <v>2179</v>
      </c>
      <c r="H1954">
        <v>1</v>
      </c>
      <c r="I1954">
        <v>1</v>
      </c>
      <c r="J1954" s="60" t="s">
        <v>1428</v>
      </c>
      <c r="K1954">
        <v>87</v>
      </c>
      <c r="L1954">
        <v>623</v>
      </c>
      <c r="M1954">
        <v>53</v>
      </c>
      <c r="N1954">
        <v>178</v>
      </c>
      <c r="O1954">
        <v>23</v>
      </c>
      <c r="P1954">
        <v>17</v>
      </c>
      <c r="Q1954">
        <v>133</v>
      </c>
      <c r="R1954">
        <v>7</v>
      </c>
      <c r="S1954">
        <v>3</v>
      </c>
      <c r="T1954">
        <v>8</v>
      </c>
      <c r="U1954">
        <v>8</v>
      </c>
      <c r="V1954">
        <v>0</v>
      </c>
      <c r="W1954">
        <v>0</v>
      </c>
      <c r="X1954" t="s">
        <v>31</v>
      </c>
      <c r="Y1954">
        <v>1</v>
      </c>
    </row>
    <row r="1955" spans="2:25" x14ac:dyDescent="0.2">
      <c r="B1955">
        <v>1118</v>
      </c>
      <c r="C1955">
        <v>1957</v>
      </c>
      <c r="D1955" t="s">
        <v>53</v>
      </c>
      <c r="E1955" t="s">
        <v>32</v>
      </c>
      <c r="F1955" t="s">
        <v>2180</v>
      </c>
      <c r="H1955">
        <v>0</v>
      </c>
      <c r="I1955">
        <v>1</v>
      </c>
      <c r="J1955" s="60" t="s">
        <v>221</v>
      </c>
      <c r="K1955">
        <v>87</v>
      </c>
      <c r="L1955">
        <v>544</v>
      </c>
      <c r="M1955">
        <v>13</v>
      </c>
      <c r="N1955">
        <v>85</v>
      </c>
      <c r="O1955">
        <v>8</v>
      </c>
      <c r="P1955">
        <v>6</v>
      </c>
      <c r="Q1955">
        <v>29</v>
      </c>
      <c r="R1955">
        <v>3</v>
      </c>
      <c r="S1955">
        <v>10</v>
      </c>
      <c r="T1955">
        <v>5</v>
      </c>
      <c r="U1955">
        <v>8</v>
      </c>
      <c r="V1955">
        <v>0</v>
      </c>
      <c r="W1955">
        <v>0</v>
      </c>
      <c r="X1955" t="s">
        <v>27</v>
      </c>
      <c r="Y1955">
        <v>1</v>
      </c>
    </row>
    <row r="1956" spans="2:25" x14ac:dyDescent="0.2">
      <c r="B1956">
        <v>1491</v>
      </c>
      <c r="C1956">
        <v>1966</v>
      </c>
      <c r="D1956" t="s">
        <v>43</v>
      </c>
      <c r="E1956" t="s">
        <v>36</v>
      </c>
      <c r="F1956" t="s">
        <v>2181</v>
      </c>
      <c r="H1956">
        <v>0</v>
      </c>
      <c r="I1956">
        <v>0</v>
      </c>
      <c r="J1956" s="60" t="s">
        <v>804</v>
      </c>
      <c r="K1956">
        <v>87</v>
      </c>
      <c r="L1956">
        <v>162</v>
      </c>
      <c r="M1956">
        <v>33</v>
      </c>
      <c r="N1956">
        <v>124</v>
      </c>
      <c r="O1956">
        <v>40</v>
      </c>
      <c r="P1956">
        <v>28</v>
      </c>
      <c r="Q1956">
        <v>172</v>
      </c>
      <c r="R1956">
        <v>2</v>
      </c>
      <c r="S1956">
        <v>3</v>
      </c>
      <c r="T1956">
        <v>7</v>
      </c>
      <c r="U1956">
        <v>1</v>
      </c>
      <c r="V1956">
        <v>0</v>
      </c>
      <c r="W1956">
        <v>0</v>
      </c>
      <c r="X1956" t="s">
        <v>31</v>
      </c>
      <c r="Y1956">
        <v>0</v>
      </c>
    </row>
    <row r="1957" spans="2:25" x14ac:dyDescent="0.2">
      <c r="B1957">
        <v>4507</v>
      </c>
      <c r="C1957">
        <v>1953</v>
      </c>
      <c r="D1957" t="s">
        <v>23</v>
      </c>
      <c r="E1957" t="s">
        <v>28</v>
      </c>
      <c r="F1957" t="s">
        <v>2182</v>
      </c>
      <c r="H1957">
        <v>0</v>
      </c>
      <c r="I1957">
        <v>0</v>
      </c>
      <c r="J1957" s="60" t="s">
        <v>2183</v>
      </c>
      <c r="K1957">
        <v>87</v>
      </c>
      <c r="L1957">
        <v>631</v>
      </c>
      <c r="M1957">
        <v>28</v>
      </c>
      <c r="N1957">
        <v>491</v>
      </c>
      <c r="O1957">
        <v>30</v>
      </c>
      <c r="P1957">
        <v>14</v>
      </c>
      <c r="Q1957">
        <v>56</v>
      </c>
      <c r="R1957">
        <v>1</v>
      </c>
      <c r="S1957">
        <v>6</v>
      </c>
      <c r="T1957">
        <v>8</v>
      </c>
      <c r="U1957">
        <v>3</v>
      </c>
      <c r="V1957">
        <v>0</v>
      </c>
      <c r="W1957">
        <v>0</v>
      </c>
      <c r="X1957" t="s">
        <v>27</v>
      </c>
      <c r="Y1957">
        <v>0</v>
      </c>
    </row>
    <row r="1958" spans="2:25" x14ac:dyDescent="0.2">
      <c r="B1958">
        <v>7023</v>
      </c>
      <c r="C1958">
        <v>1954</v>
      </c>
      <c r="D1958" t="s">
        <v>40</v>
      </c>
      <c r="E1958" t="s">
        <v>28</v>
      </c>
      <c r="F1958" t="s">
        <v>2184</v>
      </c>
      <c r="H1958">
        <v>2</v>
      </c>
      <c r="I1958">
        <v>1</v>
      </c>
      <c r="J1958" s="60" t="s">
        <v>1619</v>
      </c>
      <c r="K1958">
        <v>87</v>
      </c>
      <c r="L1958">
        <v>189</v>
      </c>
      <c r="M1958">
        <v>2</v>
      </c>
      <c r="N1958">
        <v>55</v>
      </c>
      <c r="O1958">
        <v>0</v>
      </c>
      <c r="P1958">
        <v>5</v>
      </c>
      <c r="Q1958">
        <v>12</v>
      </c>
      <c r="R1958">
        <v>4</v>
      </c>
      <c r="S1958">
        <v>6</v>
      </c>
      <c r="T1958">
        <v>4</v>
      </c>
      <c r="U1958">
        <v>9</v>
      </c>
      <c r="V1958">
        <v>0</v>
      </c>
      <c r="W1958">
        <v>0</v>
      </c>
      <c r="X1958" t="s">
        <v>67</v>
      </c>
      <c r="Y1958">
        <v>0</v>
      </c>
    </row>
    <row r="1959" spans="2:25" x14ac:dyDescent="0.2">
      <c r="B1959">
        <v>6977</v>
      </c>
      <c r="C1959">
        <v>1975</v>
      </c>
      <c r="D1959" t="s">
        <v>23</v>
      </c>
      <c r="E1959" t="s">
        <v>36</v>
      </c>
      <c r="F1959" t="s">
        <v>1972</v>
      </c>
      <c r="H1959">
        <v>0</v>
      </c>
      <c r="I1959">
        <v>1</v>
      </c>
      <c r="J1959" s="60" t="s">
        <v>1885</v>
      </c>
      <c r="K1959">
        <v>87</v>
      </c>
      <c r="L1959">
        <v>1073</v>
      </c>
      <c r="M1959">
        <v>0</v>
      </c>
      <c r="N1959">
        <v>629</v>
      </c>
      <c r="O1959">
        <v>145</v>
      </c>
      <c r="P1959">
        <v>37</v>
      </c>
      <c r="Q1959">
        <v>37</v>
      </c>
      <c r="R1959">
        <v>1</v>
      </c>
      <c r="S1959">
        <v>10</v>
      </c>
      <c r="T1959">
        <v>13</v>
      </c>
      <c r="U1959">
        <v>6</v>
      </c>
      <c r="V1959">
        <v>0</v>
      </c>
      <c r="W1959">
        <v>0</v>
      </c>
      <c r="X1959" t="s">
        <v>27</v>
      </c>
      <c r="Y1959">
        <v>1</v>
      </c>
    </row>
    <row r="1960" spans="2:25" x14ac:dyDescent="0.2">
      <c r="B1960">
        <v>4042</v>
      </c>
      <c r="C1960">
        <v>1972</v>
      </c>
      <c r="D1960" t="s">
        <v>23</v>
      </c>
      <c r="E1960" t="s">
        <v>24</v>
      </c>
      <c r="F1960" t="s">
        <v>2185</v>
      </c>
      <c r="H1960">
        <v>0</v>
      </c>
      <c r="I1960">
        <v>1</v>
      </c>
      <c r="J1960" s="60" t="s">
        <v>76</v>
      </c>
      <c r="K1960">
        <v>87</v>
      </c>
      <c r="L1960">
        <v>91</v>
      </c>
      <c r="M1960">
        <v>3</v>
      </c>
      <c r="N1960">
        <v>52</v>
      </c>
      <c r="O1960">
        <v>2</v>
      </c>
      <c r="P1960">
        <v>1</v>
      </c>
      <c r="Q1960">
        <v>31</v>
      </c>
      <c r="R1960">
        <v>3</v>
      </c>
      <c r="S1960">
        <v>4</v>
      </c>
      <c r="T1960">
        <v>4</v>
      </c>
      <c r="U1960">
        <v>8</v>
      </c>
      <c r="V1960">
        <v>1</v>
      </c>
      <c r="W1960">
        <v>0</v>
      </c>
      <c r="X1960" t="s">
        <v>31</v>
      </c>
      <c r="Y1960">
        <v>0</v>
      </c>
    </row>
    <row r="1961" spans="2:25" x14ac:dyDescent="0.2">
      <c r="B1961">
        <v>7274</v>
      </c>
      <c r="C1961">
        <v>1958</v>
      </c>
      <c r="D1961" t="s">
        <v>23</v>
      </c>
      <c r="E1961" t="s">
        <v>32</v>
      </c>
      <c r="F1961" t="s">
        <v>2186</v>
      </c>
      <c r="H1961">
        <v>0</v>
      </c>
      <c r="I1961">
        <v>0</v>
      </c>
      <c r="J1961" s="60" t="s">
        <v>147</v>
      </c>
      <c r="K1961">
        <v>87</v>
      </c>
      <c r="L1961">
        <v>736</v>
      </c>
      <c r="M1961">
        <v>163</v>
      </c>
      <c r="N1961">
        <v>818</v>
      </c>
      <c r="O1961">
        <v>212</v>
      </c>
      <c r="P1961">
        <v>163</v>
      </c>
      <c r="Q1961">
        <v>61</v>
      </c>
      <c r="R1961">
        <v>1</v>
      </c>
      <c r="S1961">
        <v>4</v>
      </c>
      <c r="T1961">
        <v>10</v>
      </c>
      <c r="U1961">
        <v>2</v>
      </c>
      <c r="V1961">
        <v>0</v>
      </c>
      <c r="W1961">
        <v>0</v>
      </c>
      <c r="X1961" t="s">
        <v>27</v>
      </c>
      <c r="Y1961">
        <v>1</v>
      </c>
    </row>
    <row r="1962" spans="2:25" x14ac:dyDescent="0.2">
      <c r="B1962">
        <v>3332</v>
      </c>
      <c r="C1962">
        <v>1986</v>
      </c>
      <c r="D1962" t="s">
        <v>23</v>
      </c>
      <c r="E1962" t="s">
        <v>28</v>
      </c>
      <c r="F1962" t="s">
        <v>2187</v>
      </c>
      <c r="H1962">
        <v>1</v>
      </c>
      <c r="I1962">
        <v>0</v>
      </c>
      <c r="J1962" s="60" t="s">
        <v>1621</v>
      </c>
      <c r="K1962">
        <v>87</v>
      </c>
      <c r="L1962">
        <v>64</v>
      </c>
      <c r="M1962">
        <v>4</v>
      </c>
      <c r="N1962">
        <v>68</v>
      </c>
      <c r="O1962">
        <v>7</v>
      </c>
      <c r="P1962">
        <v>5</v>
      </c>
      <c r="Q1962">
        <v>17</v>
      </c>
      <c r="R1962">
        <v>4</v>
      </c>
      <c r="S1962">
        <v>3</v>
      </c>
      <c r="T1962">
        <v>4</v>
      </c>
      <c r="U1962">
        <v>8</v>
      </c>
      <c r="V1962">
        <v>0</v>
      </c>
      <c r="W1962">
        <v>0</v>
      </c>
      <c r="X1962" t="s">
        <v>46</v>
      </c>
      <c r="Y1962">
        <v>0</v>
      </c>
    </row>
    <row r="1963" spans="2:25" x14ac:dyDescent="0.2">
      <c r="B1963">
        <v>7433</v>
      </c>
      <c r="C1963">
        <v>1986</v>
      </c>
      <c r="D1963" t="s">
        <v>23</v>
      </c>
      <c r="E1963" t="s">
        <v>28</v>
      </c>
      <c r="F1963" t="s">
        <v>2187</v>
      </c>
      <c r="H1963">
        <v>1</v>
      </c>
      <c r="I1963">
        <v>0</v>
      </c>
      <c r="J1963" s="60" t="s">
        <v>1621</v>
      </c>
      <c r="K1963">
        <v>87</v>
      </c>
      <c r="L1963">
        <v>64</v>
      </c>
      <c r="M1963">
        <v>4</v>
      </c>
      <c r="N1963">
        <v>68</v>
      </c>
      <c r="O1963">
        <v>7</v>
      </c>
      <c r="P1963">
        <v>5</v>
      </c>
      <c r="Q1963">
        <v>17</v>
      </c>
      <c r="R1963">
        <v>4</v>
      </c>
      <c r="S1963">
        <v>3</v>
      </c>
      <c r="T1963">
        <v>4</v>
      </c>
      <c r="U1963">
        <v>8</v>
      </c>
      <c r="V1963">
        <v>0</v>
      </c>
      <c r="W1963">
        <v>0</v>
      </c>
      <c r="X1963" t="s">
        <v>27</v>
      </c>
      <c r="Y1963">
        <v>0</v>
      </c>
    </row>
    <row r="1964" spans="2:25" x14ac:dyDescent="0.2">
      <c r="B1964">
        <v>9386</v>
      </c>
      <c r="C1964">
        <v>1963</v>
      </c>
      <c r="D1964" t="s">
        <v>23</v>
      </c>
      <c r="E1964" t="s">
        <v>36</v>
      </c>
      <c r="F1964" t="s">
        <v>2188</v>
      </c>
      <c r="H1964">
        <v>0</v>
      </c>
      <c r="I1964">
        <v>1</v>
      </c>
      <c r="J1964" s="60" t="s">
        <v>607</v>
      </c>
      <c r="K1964">
        <v>88</v>
      </c>
      <c r="L1964">
        <v>274</v>
      </c>
      <c r="M1964">
        <v>0</v>
      </c>
      <c r="N1964">
        <v>21</v>
      </c>
      <c r="O1964">
        <v>4</v>
      </c>
      <c r="P1964">
        <v>6</v>
      </c>
      <c r="Q1964">
        <v>15</v>
      </c>
      <c r="R1964">
        <v>1</v>
      </c>
      <c r="S1964">
        <v>5</v>
      </c>
      <c r="T1964">
        <v>6</v>
      </c>
      <c r="U1964">
        <v>6</v>
      </c>
      <c r="V1964">
        <v>0</v>
      </c>
      <c r="W1964">
        <v>0</v>
      </c>
      <c r="X1964" t="s">
        <v>27</v>
      </c>
      <c r="Y1964">
        <v>1</v>
      </c>
    </row>
    <row r="1965" spans="2:25" x14ac:dyDescent="0.2">
      <c r="B1965">
        <v>5176</v>
      </c>
      <c r="C1965">
        <v>1989</v>
      </c>
      <c r="D1965" t="s">
        <v>23</v>
      </c>
      <c r="E1965" t="s">
        <v>36</v>
      </c>
      <c r="F1965" t="s">
        <v>2189</v>
      </c>
      <c r="H1965">
        <v>1</v>
      </c>
      <c r="I1965">
        <v>0</v>
      </c>
      <c r="J1965" s="61">
        <v>41498</v>
      </c>
      <c r="K1965">
        <v>88</v>
      </c>
      <c r="L1965">
        <v>7</v>
      </c>
      <c r="M1965">
        <v>6</v>
      </c>
      <c r="N1965">
        <v>13</v>
      </c>
      <c r="O1965">
        <v>7</v>
      </c>
      <c r="P1965">
        <v>6</v>
      </c>
      <c r="Q1965">
        <v>14</v>
      </c>
      <c r="R1965">
        <v>1</v>
      </c>
      <c r="S1965">
        <v>1</v>
      </c>
      <c r="T1965">
        <v>3</v>
      </c>
      <c r="U1965">
        <v>9</v>
      </c>
      <c r="V1965">
        <v>0</v>
      </c>
      <c r="W1965">
        <v>0</v>
      </c>
      <c r="X1965" t="s">
        <v>67</v>
      </c>
      <c r="Y1965">
        <v>1</v>
      </c>
    </row>
    <row r="1966" spans="2:25" x14ac:dyDescent="0.2">
      <c r="B1966">
        <v>10323</v>
      </c>
      <c r="C1966">
        <v>1953</v>
      </c>
      <c r="D1966" t="s">
        <v>23</v>
      </c>
      <c r="E1966" t="s">
        <v>32</v>
      </c>
      <c r="F1966" t="s">
        <v>2190</v>
      </c>
      <c r="H1966">
        <v>0</v>
      </c>
      <c r="I1966">
        <v>1</v>
      </c>
      <c r="J1966" s="60" t="s">
        <v>619</v>
      </c>
      <c r="K1966">
        <v>88</v>
      </c>
      <c r="L1966">
        <v>205</v>
      </c>
      <c r="M1966">
        <v>7</v>
      </c>
      <c r="N1966">
        <v>41</v>
      </c>
      <c r="O1966">
        <v>3</v>
      </c>
      <c r="P1966">
        <v>2</v>
      </c>
      <c r="Q1966">
        <v>46</v>
      </c>
      <c r="R1966">
        <v>2</v>
      </c>
      <c r="S1966">
        <v>4</v>
      </c>
      <c r="T1966">
        <v>5</v>
      </c>
      <c r="U1966">
        <v>5</v>
      </c>
      <c r="V1966">
        <v>0</v>
      </c>
      <c r="W1966">
        <v>0</v>
      </c>
      <c r="X1966" t="s">
        <v>27</v>
      </c>
      <c r="Y1966">
        <v>0</v>
      </c>
    </row>
    <row r="1967" spans="2:25" x14ac:dyDescent="0.2">
      <c r="B1967">
        <v>4682</v>
      </c>
      <c r="C1967">
        <v>1959</v>
      </c>
      <c r="D1967" t="s">
        <v>23</v>
      </c>
      <c r="E1967" t="s">
        <v>32</v>
      </c>
      <c r="F1967" t="s">
        <v>2191</v>
      </c>
      <c r="H1967">
        <v>0</v>
      </c>
      <c r="I1967">
        <v>0</v>
      </c>
      <c r="J1967" s="60" t="s">
        <v>1761</v>
      </c>
      <c r="K1967">
        <v>88</v>
      </c>
      <c r="L1967">
        <v>99</v>
      </c>
      <c r="M1967">
        <v>27</v>
      </c>
      <c r="N1967">
        <v>102</v>
      </c>
      <c r="O1967">
        <v>28</v>
      </c>
      <c r="P1967">
        <v>48</v>
      </c>
      <c r="Q1967">
        <v>6</v>
      </c>
      <c r="R1967">
        <v>1</v>
      </c>
      <c r="S1967">
        <v>2</v>
      </c>
      <c r="T1967">
        <v>8</v>
      </c>
      <c r="U1967">
        <v>1</v>
      </c>
      <c r="V1967">
        <v>0</v>
      </c>
      <c r="W1967">
        <v>0</v>
      </c>
      <c r="X1967" t="s">
        <v>46</v>
      </c>
      <c r="Y1967">
        <v>0</v>
      </c>
    </row>
    <row r="1968" spans="2:25" x14ac:dyDescent="0.2">
      <c r="B1968">
        <v>3083</v>
      </c>
      <c r="C1968">
        <v>1975</v>
      </c>
      <c r="D1968" t="s">
        <v>23</v>
      </c>
      <c r="E1968" t="s">
        <v>32</v>
      </c>
      <c r="F1968" t="s">
        <v>2192</v>
      </c>
      <c r="H1968">
        <v>1</v>
      </c>
      <c r="I1968">
        <v>1</v>
      </c>
      <c r="J1968" s="60" t="s">
        <v>2193</v>
      </c>
      <c r="K1968">
        <v>88</v>
      </c>
      <c r="L1968">
        <v>215</v>
      </c>
      <c r="M1968">
        <v>13</v>
      </c>
      <c r="N1968">
        <v>87</v>
      </c>
      <c r="O1968">
        <v>17</v>
      </c>
      <c r="P1968">
        <v>17</v>
      </c>
      <c r="Q1968">
        <v>24</v>
      </c>
      <c r="R1968">
        <v>5</v>
      </c>
      <c r="S1968">
        <v>6</v>
      </c>
      <c r="T1968">
        <v>5</v>
      </c>
      <c r="U1968">
        <v>7</v>
      </c>
      <c r="V1968">
        <v>0</v>
      </c>
      <c r="W1968">
        <v>0</v>
      </c>
      <c r="X1968" t="s">
        <v>27</v>
      </c>
      <c r="Y1968">
        <v>0</v>
      </c>
    </row>
    <row r="1969" spans="2:25" x14ac:dyDescent="0.2">
      <c r="B1969">
        <v>8015</v>
      </c>
      <c r="C1969">
        <v>1963</v>
      </c>
      <c r="D1969" t="s">
        <v>40</v>
      </c>
      <c r="E1969" t="s">
        <v>24</v>
      </c>
      <c r="F1969" t="s">
        <v>2194</v>
      </c>
      <c r="H1969">
        <v>0</v>
      </c>
      <c r="I1969">
        <v>0</v>
      </c>
      <c r="J1969" s="61">
        <v>41338</v>
      </c>
      <c r="K1969">
        <v>88</v>
      </c>
      <c r="L1969">
        <v>714</v>
      </c>
      <c r="M1969">
        <v>76</v>
      </c>
      <c r="N1969">
        <v>395</v>
      </c>
      <c r="O1969">
        <v>116</v>
      </c>
      <c r="P1969">
        <v>0</v>
      </c>
      <c r="Q1969">
        <v>12</v>
      </c>
      <c r="R1969">
        <v>1</v>
      </c>
      <c r="S1969">
        <v>4</v>
      </c>
      <c r="T1969">
        <v>9</v>
      </c>
      <c r="U1969">
        <v>1</v>
      </c>
      <c r="V1969">
        <v>1</v>
      </c>
      <c r="W1969">
        <v>0</v>
      </c>
      <c r="X1969" t="s">
        <v>27</v>
      </c>
      <c r="Y1969">
        <v>0</v>
      </c>
    </row>
    <row r="1970" spans="2:25" x14ac:dyDescent="0.2">
      <c r="B1970">
        <v>1745</v>
      </c>
      <c r="C1970">
        <v>1963</v>
      </c>
      <c r="D1970" t="s">
        <v>40</v>
      </c>
      <c r="E1970" t="s">
        <v>24</v>
      </c>
      <c r="F1970" t="s">
        <v>2194</v>
      </c>
      <c r="H1970">
        <v>0</v>
      </c>
      <c r="I1970">
        <v>0</v>
      </c>
      <c r="J1970" s="61">
        <v>41338</v>
      </c>
      <c r="K1970">
        <v>88</v>
      </c>
      <c r="L1970">
        <v>714</v>
      </c>
      <c r="M1970">
        <v>76</v>
      </c>
      <c r="N1970">
        <v>395</v>
      </c>
      <c r="O1970">
        <v>116</v>
      </c>
      <c r="P1970">
        <v>0</v>
      </c>
      <c r="Q1970">
        <v>12</v>
      </c>
      <c r="R1970">
        <v>1</v>
      </c>
      <c r="S1970">
        <v>4</v>
      </c>
      <c r="T1970">
        <v>9</v>
      </c>
      <c r="U1970">
        <v>1</v>
      </c>
      <c r="V1970">
        <v>1</v>
      </c>
      <c r="W1970">
        <v>0</v>
      </c>
      <c r="X1970" t="s">
        <v>27</v>
      </c>
      <c r="Y1970">
        <v>0</v>
      </c>
    </row>
    <row r="1971" spans="2:25" x14ac:dyDescent="0.2">
      <c r="B1971">
        <v>3136</v>
      </c>
      <c r="C1971">
        <v>1963</v>
      </c>
      <c r="D1971" t="s">
        <v>53</v>
      </c>
      <c r="E1971" t="s">
        <v>24</v>
      </c>
      <c r="F1971" t="s">
        <v>2195</v>
      </c>
      <c r="H1971">
        <v>0</v>
      </c>
      <c r="I1971">
        <v>1</v>
      </c>
      <c r="J1971" s="60" t="s">
        <v>693</v>
      </c>
      <c r="K1971">
        <v>88</v>
      </c>
      <c r="L1971">
        <v>317</v>
      </c>
      <c r="M1971">
        <v>25</v>
      </c>
      <c r="N1971">
        <v>265</v>
      </c>
      <c r="O1971">
        <v>25</v>
      </c>
      <c r="P1971">
        <v>19</v>
      </c>
      <c r="Q1971">
        <v>12</v>
      </c>
      <c r="R1971">
        <v>3</v>
      </c>
      <c r="S1971">
        <v>5</v>
      </c>
      <c r="T1971">
        <v>11</v>
      </c>
      <c r="U1971">
        <v>5</v>
      </c>
      <c r="V1971">
        <v>0</v>
      </c>
      <c r="W1971">
        <v>0</v>
      </c>
      <c r="X1971" t="s">
        <v>27</v>
      </c>
      <c r="Y1971">
        <v>0</v>
      </c>
    </row>
    <row r="1972" spans="2:25" x14ac:dyDescent="0.2">
      <c r="B1972">
        <v>6991</v>
      </c>
      <c r="C1972">
        <v>1952</v>
      </c>
      <c r="D1972" t="s">
        <v>23</v>
      </c>
      <c r="E1972" t="s">
        <v>24</v>
      </c>
      <c r="F1972" t="s">
        <v>2196</v>
      </c>
      <c r="H1972">
        <v>0</v>
      </c>
      <c r="I1972">
        <v>1</v>
      </c>
      <c r="J1972" s="61">
        <v>41551</v>
      </c>
      <c r="K1972">
        <v>88</v>
      </c>
      <c r="L1972">
        <v>537</v>
      </c>
      <c r="M1972">
        <v>6</v>
      </c>
      <c r="N1972">
        <v>42</v>
      </c>
      <c r="O1972">
        <v>16</v>
      </c>
      <c r="P1972">
        <v>6</v>
      </c>
      <c r="Q1972">
        <v>30</v>
      </c>
      <c r="R1972">
        <v>2</v>
      </c>
      <c r="S1972">
        <v>9</v>
      </c>
      <c r="T1972">
        <v>6</v>
      </c>
      <c r="U1972">
        <v>8</v>
      </c>
      <c r="V1972">
        <v>0</v>
      </c>
      <c r="W1972">
        <v>0</v>
      </c>
      <c r="X1972" t="s">
        <v>38</v>
      </c>
      <c r="Y1972">
        <v>0</v>
      </c>
    </row>
    <row r="1973" spans="2:25" x14ac:dyDescent="0.2">
      <c r="B1973">
        <v>8132</v>
      </c>
      <c r="C1973">
        <v>1976</v>
      </c>
      <c r="D1973" t="s">
        <v>40</v>
      </c>
      <c r="E1973" t="s">
        <v>32</v>
      </c>
      <c r="F1973" t="s">
        <v>2197</v>
      </c>
      <c r="H1973">
        <v>1</v>
      </c>
      <c r="I1973">
        <v>1</v>
      </c>
      <c r="J1973" s="61">
        <v>41398</v>
      </c>
      <c r="K1973">
        <v>88</v>
      </c>
      <c r="L1973">
        <v>565</v>
      </c>
      <c r="M1973">
        <v>6</v>
      </c>
      <c r="N1973">
        <v>65</v>
      </c>
      <c r="O1973">
        <v>0</v>
      </c>
      <c r="P1973">
        <v>6</v>
      </c>
      <c r="Q1973">
        <v>19</v>
      </c>
      <c r="R1973">
        <v>5</v>
      </c>
      <c r="S1973">
        <v>9</v>
      </c>
      <c r="T1973">
        <v>8</v>
      </c>
      <c r="U1973">
        <v>7</v>
      </c>
      <c r="V1973">
        <v>0</v>
      </c>
      <c r="W1973">
        <v>0</v>
      </c>
      <c r="X1973" t="s">
        <v>46</v>
      </c>
      <c r="Y1973">
        <v>1</v>
      </c>
    </row>
    <row r="1974" spans="2:25" x14ac:dyDescent="0.2">
      <c r="B1974">
        <v>503</v>
      </c>
      <c r="C1974">
        <v>1986</v>
      </c>
      <c r="D1974" t="s">
        <v>53</v>
      </c>
      <c r="E1974" t="s">
        <v>32</v>
      </c>
      <c r="F1974" t="s">
        <v>2198</v>
      </c>
      <c r="H1974">
        <v>1</v>
      </c>
      <c r="I1974">
        <v>0</v>
      </c>
      <c r="J1974" s="61">
        <v>41611</v>
      </c>
      <c r="K1974">
        <v>88</v>
      </c>
      <c r="L1974">
        <v>13</v>
      </c>
      <c r="M1974">
        <v>1</v>
      </c>
      <c r="N1974">
        <v>29</v>
      </c>
      <c r="O1974">
        <v>3</v>
      </c>
      <c r="P1974">
        <v>0</v>
      </c>
      <c r="Q1974">
        <v>7</v>
      </c>
      <c r="R1974">
        <v>2</v>
      </c>
      <c r="S1974">
        <v>2</v>
      </c>
      <c r="T1974">
        <v>3</v>
      </c>
      <c r="U1974">
        <v>8</v>
      </c>
      <c r="V1974">
        <v>0</v>
      </c>
      <c r="W1974">
        <v>0</v>
      </c>
      <c r="X1974" t="s">
        <v>38</v>
      </c>
      <c r="Y1974">
        <v>0</v>
      </c>
    </row>
    <row r="1975" spans="2:25" x14ac:dyDescent="0.2">
      <c r="B1975">
        <v>8148</v>
      </c>
      <c r="C1975">
        <v>1957</v>
      </c>
      <c r="D1975" t="s">
        <v>53</v>
      </c>
      <c r="E1975" t="s">
        <v>36</v>
      </c>
      <c r="F1975" t="s">
        <v>2199</v>
      </c>
      <c r="H1975">
        <v>1</v>
      </c>
      <c r="I1975">
        <v>1</v>
      </c>
      <c r="J1975" s="61">
        <v>41487</v>
      </c>
      <c r="K1975">
        <v>88</v>
      </c>
      <c r="L1975">
        <v>285</v>
      </c>
      <c r="M1975">
        <v>28</v>
      </c>
      <c r="N1975">
        <v>242</v>
      </c>
      <c r="O1975">
        <v>55</v>
      </c>
      <c r="P1975">
        <v>114</v>
      </c>
      <c r="Q1975">
        <v>135</v>
      </c>
      <c r="R1975">
        <v>13</v>
      </c>
      <c r="S1975">
        <v>6</v>
      </c>
      <c r="T1975">
        <v>12</v>
      </c>
      <c r="U1975">
        <v>5</v>
      </c>
      <c r="V1975">
        <v>0</v>
      </c>
      <c r="W1975">
        <v>0</v>
      </c>
      <c r="X1975" t="s">
        <v>67</v>
      </c>
      <c r="Y1975">
        <v>0</v>
      </c>
    </row>
    <row r="1976" spans="2:25" x14ac:dyDescent="0.2">
      <c r="B1976">
        <v>2736</v>
      </c>
      <c r="C1976">
        <v>1979</v>
      </c>
      <c r="D1976" t="s">
        <v>23</v>
      </c>
      <c r="E1976" t="s">
        <v>32</v>
      </c>
      <c r="F1976" t="s">
        <v>2200</v>
      </c>
      <c r="H1976">
        <v>0</v>
      </c>
      <c r="I1976">
        <v>1</v>
      </c>
      <c r="J1976" s="61">
        <v>41306</v>
      </c>
      <c r="K1976">
        <v>88</v>
      </c>
      <c r="L1976">
        <v>366</v>
      </c>
      <c r="M1976">
        <v>124</v>
      </c>
      <c r="N1976">
        <v>156</v>
      </c>
      <c r="O1976">
        <v>71</v>
      </c>
      <c r="P1976">
        <v>78</v>
      </c>
      <c r="Q1976">
        <v>54</v>
      </c>
      <c r="R1976">
        <v>2</v>
      </c>
      <c r="S1976">
        <v>5</v>
      </c>
      <c r="T1976">
        <v>11</v>
      </c>
      <c r="U1976">
        <v>2</v>
      </c>
      <c r="V1976">
        <v>0</v>
      </c>
      <c r="W1976">
        <v>0</v>
      </c>
      <c r="X1976" t="s">
        <v>50</v>
      </c>
      <c r="Y1976">
        <v>0</v>
      </c>
    </row>
    <row r="1977" spans="2:25" x14ac:dyDescent="0.2">
      <c r="B1977">
        <v>8162</v>
      </c>
      <c r="C1977">
        <v>1957</v>
      </c>
      <c r="D1977" t="s">
        <v>53</v>
      </c>
      <c r="E1977" t="s">
        <v>36</v>
      </c>
      <c r="F1977" t="s">
        <v>2201</v>
      </c>
      <c r="H1977">
        <v>0</v>
      </c>
      <c r="I1977">
        <v>0</v>
      </c>
      <c r="J1977" s="61">
        <v>41275</v>
      </c>
      <c r="K1977">
        <v>88</v>
      </c>
      <c r="L1977">
        <v>4</v>
      </c>
      <c r="M1977">
        <v>1</v>
      </c>
      <c r="N1977">
        <v>11</v>
      </c>
      <c r="O1977">
        <v>6</v>
      </c>
      <c r="P1977">
        <v>2</v>
      </c>
      <c r="Q1977">
        <v>2</v>
      </c>
      <c r="R1977">
        <v>1</v>
      </c>
      <c r="S1977">
        <v>1</v>
      </c>
      <c r="T1977">
        <v>3</v>
      </c>
      <c r="U1977">
        <v>6</v>
      </c>
      <c r="V1977">
        <v>0</v>
      </c>
      <c r="W1977">
        <v>0</v>
      </c>
      <c r="X1977" t="s">
        <v>27</v>
      </c>
      <c r="Y1977">
        <v>0</v>
      </c>
    </row>
    <row r="1978" spans="2:25" x14ac:dyDescent="0.2">
      <c r="B1978">
        <v>692</v>
      </c>
      <c r="C1978">
        <v>1955</v>
      </c>
      <c r="D1978" t="s">
        <v>23</v>
      </c>
      <c r="E1978" t="s">
        <v>36</v>
      </c>
      <c r="F1978" t="s">
        <v>2202</v>
      </c>
      <c r="H1978">
        <v>1</v>
      </c>
      <c r="I1978">
        <v>1</v>
      </c>
      <c r="J1978" s="60" t="s">
        <v>2203</v>
      </c>
      <c r="K1978">
        <v>88</v>
      </c>
      <c r="L1978">
        <v>4</v>
      </c>
      <c r="M1978">
        <v>2</v>
      </c>
      <c r="N1978">
        <v>5</v>
      </c>
      <c r="O1978">
        <v>0</v>
      </c>
      <c r="P1978">
        <v>0</v>
      </c>
      <c r="Q1978">
        <v>5</v>
      </c>
      <c r="R1978">
        <v>1</v>
      </c>
      <c r="S1978">
        <v>1</v>
      </c>
      <c r="T1978">
        <v>2</v>
      </c>
      <c r="U1978">
        <v>6</v>
      </c>
      <c r="V1978">
        <v>0</v>
      </c>
      <c r="W1978">
        <v>0</v>
      </c>
      <c r="X1978" t="s">
        <v>50</v>
      </c>
      <c r="Y1978">
        <v>0</v>
      </c>
    </row>
    <row r="1979" spans="2:25" x14ac:dyDescent="0.2">
      <c r="B1979">
        <v>7706</v>
      </c>
      <c r="C1979">
        <v>1976</v>
      </c>
      <c r="D1979" t="s">
        <v>43</v>
      </c>
      <c r="E1979" t="s">
        <v>36</v>
      </c>
      <c r="F1979" t="s">
        <v>2204</v>
      </c>
      <c r="H1979">
        <v>0</v>
      </c>
      <c r="I1979">
        <v>1</v>
      </c>
      <c r="J1979" s="61">
        <v>41101</v>
      </c>
      <c r="K1979">
        <v>88</v>
      </c>
      <c r="L1979">
        <v>350</v>
      </c>
      <c r="M1979">
        <v>104</v>
      </c>
      <c r="N1979">
        <v>189</v>
      </c>
      <c r="O1979">
        <v>197</v>
      </c>
      <c r="P1979">
        <v>151</v>
      </c>
      <c r="Q1979">
        <v>57</v>
      </c>
      <c r="R1979">
        <v>6</v>
      </c>
      <c r="S1979">
        <v>11</v>
      </c>
      <c r="T1979">
        <v>5</v>
      </c>
      <c r="U1979">
        <v>8</v>
      </c>
      <c r="V1979">
        <v>0</v>
      </c>
      <c r="W1979">
        <v>0</v>
      </c>
      <c r="X1979" t="s">
        <v>31</v>
      </c>
      <c r="Y1979">
        <v>1</v>
      </c>
    </row>
    <row r="1980" spans="2:25" x14ac:dyDescent="0.2">
      <c r="B1980">
        <v>9298</v>
      </c>
      <c r="C1980">
        <v>1948</v>
      </c>
      <c r="D1980" t="s">
        <v>40</v>
      </c>
      <c r="E1980" t="s">
        <v>36</v>
      </c>
      <c r="F1980" t="s">
        <v>2205</v>
      </c>
      <c r="H1980">
        <v>0</v>
      </c>
      <c r="I1980">
        <v>0</v>
      </c>
      <c r="J1980" s="60" t="s">
        <v>117</v>
      </c>
      <c r="K1980">
        <v>89</v>
      </c>
      <c r="L1980">
        <v>1252</v>
      </c>
      <c r="M1980">
        <v>0</v>
      </c>
      <c r="N1980">
        <v>465</v>
      </c>
      <c r="O1980">
        <v>46</v>
      </c>
      <c r="P1980">
        <v>35</v>
      </c>
      <c r="Q1980">
        <v>0</v>
      </c>
      <c r="R1980">
        <v>1</v>
      </c>
      <c r="S1980">
        <v>4</v>
      </c>
      <c r="T1980">
        <v>8</v>
      </c>
      <c r="U1980">
        <v>1</v>
      </c>
      <c r="V1980">
        <v>0</v>
      </c>
      <c r="W1980">
        <v>0</v>
      </c>
      <c r="X1980" t="s">
        <v>67</v>
      </c>
      <c r="Y1980">
        <v>2</v>
      </c>
    </row>
    <row r="1981" spans="2:25" x14ac:dyDescent="0.2">
      <c r="B1981">
        <v>2986</v>
      </c>
      <c r="C1981">
        <v>1977</v>
      </c>
      <c r="D1981" t="s">
        <v>23</v>
      </c>
      <c r="E1981" t="s">
        <v>32</v>
      </c>
      <c r="F1981" t="s">
        <v>2206</v>
      </c>
      <c r="H1981">
        <v>1</v>
      </c>
      <c r="I1981">
        <v>1</v>
      </c>
      <c r="J1981" s="61">
        <v>41976</v>
      </c>
      <c r="K1981">
        <v>89</v>
      </c>
      <c r="L1981">
        <v>7</v>
      </c>
      <c r="M1981">
        <v>2</v>
      </c>
      <c r="N1981">
        <v>4</v>
      </c>
      <c r="O1981">
        <v>2</v>
      </c>
      <c r="P1981">
        <v>1</v>
      </c>
      <c r="Q1981">
        <v>4</v>
      </c>
      <c r="R1981">
        <v>1</v>
      </c>
      <c r="S1981">
        <v>1</v>
      </c>
      <c r="T1981">
        <v>2</v>
      </c>
      <c r="U1981">
        <v>6</v>
      </c>
      <c r="V1981">
        <v>0</v>
      </c>
      <c r="W1981">
        <v>0</v>
      </c>
      <c r="X1981" t="s">
        <v>31</v>
      </c>
      <c r="Y1981">
        <v>0</v>
      </c>
    </row>
    <row r="1982" spans="2:25" x14ac:dyDescent="0.2">
      <c r="B1982">
        <v>10812</v>
      </c>
      <c r="C1982">
        <v>1979</v>
      </c>
      <c r="D1982" t="s">
        <v>40</v>
      </c>
      <c r="E1982" t="s">
        <v>32</v>
      </c>
      <c r="F1982" t="s">
        <v>2207</v>
      </c>
      <c r="H1982">
        <v>1</v>
      </c>
      <c r="I1982">
        <v>0</v>
      </c>
      <c r="J1982" s="61">
        <v>41642</v>
      </c>
      <c r="K1982">
        <v>89</v>
      </c>
      <c r="L1982">
        <v>37</v>
      </c>
      <c r="M1982">
        <v>0</v>
      </c>
      <c r="N1982">
        <v>46</v>
      </c>
      <c r="O1982">
        <v>4</v>
      </c>
      <c r="P1982">
        <v>3</v>
      </c>
      <c r="Q1982">
        <v>0</v>
      </c>
      <c r="R1982">
        <v>1</v>
      </c>
      <c r="S1982">
        <v>2</v>
      </c>
      <c r="T1982">
        <v>3</v>
      </c>
      <c r="U1982">
        <v>4</v>
      </c>
      <c r="V1982">
        <v>0</v>
      </c>
      <c r="W1982">
        <v>0</v>
      </c>
      <c r="X1982" t="s">
        <v>67</v>
      </c>
      <c r="Y1982">
        <v>0</v>
      </c>
    </row>
    <row r="1983" spans="2:25" x14ac:dyDescent="0.2">
      <c r="B1983">
        <v>2909</v>
      </c>
      <c r="C1983">
        <v>1975</v>
      </c>
      <c r="D1983" t="s">
        <v>40</v>
      </c>
      <c r="E1983" t="s">
        <v>32</v>
      </c>
      <c r="F1983" t="s">
        <v>2208</v>
      </c>
      <c r="H1983">
        <v>0</v>
      </c>
      <c r="I1983">
        <v>1</v>
      </c>
      <c r="J1983" s="60" t="s">
        <v>487</v>
      </c>
      <c r="K1983">
        <v>89</v>
      </c>
      <c r="L1983">
        <v>934</v>
      </c>
      <c r="M1983">
        <v>24</v>
      </c>
      <c r="N1983">
        <v>230</v>
      </c>
      <c r="O1983">
        <v>16</v>
      </c>
      <c r="P1983">
        <v>24</v>
      </c>
      <c r="Q1983">
        <v>36</v>
      </c>
      <c r="R1983">
        <v>2</v>
      </c>
      <c r="S1983">
        <v>8</v>
      </c>
      <c r="T1983">
        <v>6</v>
      </c>
      <c r="U1983">
        <v>3</v>
      </c>
      <c r="V1983">
        <v>0</v>
      </c>
      <c r="W1983">
        <v>0</v>
      </c>
      <c r="X1983" t="s">
        <v>46</v>
      </c>
      <c r="Y1983">
        <v>2</v>
      </c>
    </row>
    <row r="1984" spans="2:25" x14ac:dyDescent="0.2">
      <c r="B1984">
        <v>6974</v>
      </c>
      <c r="C1984">
        <v>1973</v>
      </c>
      <c r="D1984" t="s">
        <v>40</v>
      </c>
      <c r="E1984" t="s">
        <v>36</v>
      </c>
      <c r="F1984" t="s">
        <v>2209</v>
      </c>
      <c r="H1984">
        <v>0</v>
      </c>
      <c r="I1984">
        <v>0</v>
      </c>
      <c r="J1984" s="60" t="s">
        <v>1072</v>
      </c>
      <c r="K1984">
        <v>89</v>
      </c>
      <c r="L1984">
        <v>518</v>
      </c>
      <c r="M1984">
        <v>42</v>
      </c>
      <c r="N1984">
        <v>742</v>
      </c>
      <c r="O1984">
        <v>55</v>
      </c>
      <c r="P1984">
        <v>56</v>
      </c>
      <c r="Q1984">
        <v>84</v>
      </c>
      <c r="R1984">
        <v>1</v>
      </c>
      <c r="S1984">
        <v>6</v>
      </c>
      <c r="T1984">
        <v>5</v>
      </c>
      <c r="U1984">
        <v>2</v>
      </c>
      <c r="V1984">
        <v>0</v>
      </c>
      <c r="W1984">
        <v>0</v>
      </c>
      <c r="X1984" t="s">
        <v>46</v>
      </c>
      <c r="Y1984">
        <v>0</v>
      </c>
    </row>
    <row r="1985" spans="2:25" x14ac:dyDescent="0.2">
      <c r="B1985">
        <v>9140</v>
      </c>
      <c r="C1985">
        <v>1961</v>
      </c>
      <c r="D1985" t="s">
        <v>43</v>
      </c>
      <c r="E1985" t="s">
        <v>36</v>
      </c>
      <c r="F1985" t="s">
        <v>2210</v>
      </c>
      <c r="H1985">
        <v>1</v>
      </c>
      <c r="I1985">
        <v>1</v>
      </c>
      <c r="J1985" s="60" t="s">
        <v>2133</v>
      </c>
      <c r="K1985">
        <v>89</v>
      </c>
      <c r="L1985">
        <v>51</v>
      </c>
      <c r="M1985">
        <v>4</v>
      </c>
      <c r="N1985">
        <v>24</v>
      </c>
      <c r="O1985">
        <v>4</v>
      </c>
      <c r="P1985">
        <v>7</v>
      </c>
      <c r="Q1985">
        <v>1</v>
      </c>
      <c r="R1985">
        <v>2</v>
      </c>
      <c r="S1985">
        <v>2</v>
      </c>
      <c r="T1985">
        <v>4</v>
      </c>
      <c r="U1985">
        <v>6</v>
      </c>
      <c r="V1985">
        <v>0</v>
      </c>
      <c r="W1985">
        <v>0</v>
      </c>
      <c r="X1985" t="s">
        <v>35</v>
      </c>
      <c r="Y1985">
        <v>0</v>
      </c>
    </row>
    <row r="1986" spans="2:25" x14ac:dyDescent="0.2">
      <c r="B1986">
        <v>4554</v>
      </c>
      <c r="C1986">
        <v>1966</v>
      </c>
      <c r="D1986" t="s">
        <v>23</v>
      </c>
      <c r="E1986" t="s">
        <v>36</v>
      </c>
      <c r="F1986" t="s">
        <v>2211</v>
      </c>
      <c r="H1986">
        <v>0</v>
      </c>
      <c r="I1986">
        <v>1</v>
      </c>
      <c r="J1986" s="61">
        <v>41284</v>
      </c>
      <c r="K1986">
        <v>89</v>
      </c>
      <c r="L1986">
        <v>171</v>
      </c>
      <c r="M1986">
        <v>45</v>
      </c>
      <c r="N1986">
        <v>73</v>
      </c>
      <c r="O1986">
        <v>59</v>
      </c>
      <c r="P1986">
        <v>10</v>
      </c>
      <c r="Q1986">
        <v>90</v>
      </c>
      <c r="R1986">
        <v>4</v>
      </c>
      <c r="S1986">
        <v>3</v>
      </c>
      <c r="T1986">
        <v>8</v>
      </c>
      <c r="U1986">
        <v>4</v>
      </c>
      <c r="V1986">
        <v>0</v>
      </c>
      <c r="W1986">
        <v>0</v>
      </c>
      <c r="X1986" t="s">
        <v>27</v>
      </c>
      <c r="Y1986">
        <v>0</v>
      </c>
    </row>
    <row r="1987" spans="2:25" x14ac:dyDescent="0.2">
      <c r="B1987">
        <v>7791</v>
      </c>
      <c r="C1987">
        <v>1968</v>
      </c>
      <c r="D1987" t="s">
        <v>53</v>
      </c>
      <c r="E1987" t="s">
        <v>32</v>
      </c>
      <c r="F1987" t="s">
        <v>2212</v>
      </c>
      <c r="H1987">
        <v>1</v>
      </c>
      <c r="I1987">
        <v>1</v>
      </c>
      <c r="J1987" s="60" t="s">
        <v>1012</v>
      </c>
      <c r="K1987">
        <v>89</v>
      </c>
      <c r="L1987">
        <v>12</v>
      </c>
      <c r="M1987">
        <v>1</v>
      </c>
      <c r="N1987">
        <v>6</v>
      </c>
      <c r="O1987">
        <v>0</v>
      </c>
      <c r="P1987">
        <v>1</v>
      </c>
      <c r="Q1987">
        <v>5</v>
      </c>
      <c r="R1987">
        <v>2</v>
      </c>
      <c r="S1987">
        <v>1</v>
      </c>
      <c r="T1987">
        <v>3</v>
      </c>
      <c r="U1987">
        <v>7</v>
      </c>
      <c r="V1987">
        <v>0</v>
      </c>
      <c r="W1987">
        <v>0</v>
      </c>
      <c r="X1987" t="s">
        <v>67</v>
      </c>
      <c r="Y1987">
        <v>0</v>
      </c>
    </row>
    <row r="1988" spans="2:25" x14ac:dyDescent="0.2">
      <c r="B1988">
        <v>5455</v>
      </c>
      <c r="C1988">
        <v>1972</v>
      </c>
      <c r="D1988" t="s">
        <v>40</v>
      </c>
      <c r="E1988" t="s">
        <v>32</v>
      </c>
      <c r="F1988" t="s">
        <v>2213</v>
      </c>
      <c r="H1988">
        <v>1</v>
      </c>
      <c r="I1988">
        <v>0</v>
      </c>
      <c r="J1988" s="60" t="s">
        <v>1336</v>
      </c>
      <c r="K1988">
        <v>89</v>
      </c>
      <c r="L1988">
        <v>99</v>
      </c>
      <c r="M1988">
        <v>0</v>
      </c>
      <c r="N1988">
        <v>15</v>
      </c>
      <c r="O1988">
        <v>2</v>
      </c>
      <c r="P1988">
        <v>1</v>
      </c>
      <c r="Q1988">
        <v>5</v>
      </c>
      <c r="R1988">
        <v>3</v>
      </c>
      <c r="S1988">
        <v>2</v>
      </c>
      <c r="T1988">
        <v>4</v>
      </c>
      <c r="U1988">
        <v>7</v>
      </c>
      <c r="V1988">
        <v>0</v>
      </c>
      <c r="W1988">
        <v>0</v>
      </c>
      <c r="X1988" t="s">
        <v>27</v>
      </c>
      <c r="Y1988">
        <v>0</v>
      </c>
    </row>
    <row r="1989" spans="2:25" x14ac:dyDescent="0.2">
      <c r="B1989">
        <v>7960</v>
      </c>
      <c r="C1989">
        <v>1963</v>
      </c>
      <c r="D1989" t="s">
        <v>43</v>
      </c>
      <c r="E1989" t="s">
        <v>36</v>
      </c>
      <c r="F1989" t="s">
        <v>2214</v>
      </c>
      <c r="H1989">
        <v>0</v>
      </c>
      <c r="I1989">
        <v>0</v>
      </c>
      <c r="J1989" s="60" t="s">
        <v>462</v>
      </c>
      <c r="K1989">
        <v>89</v>
      </c>
      <c r="L1989">
        <v>734</v>
      </c>
      <c r="M1989">
        <v>22</v>
      </c>
      <c r="N1989">
        <v>350</v>
      </c>
      <c r="O1989">
        <v>151</v>
      </c>
      <c r="P1989">
        <v>25</v>
      </c>
      <c r="Q1989">
        <v>100</v>
      </c>
      <c r="R1989">
        <v>1</v>
      </c>
      <c r="S1989">
        <v>3</v>
      </c>
      <c r="T1989">
        <v>13</v>
      </c>
      <c r="U1989">
        <v>1</v>
      </c>
      <c r="V1989">
        <v>0</v>
      </c>
      <c r="W1989">
        <v>0</v>
      </c>
      <c r="X1989" t="s">
        <v>27</v>
      </c>
      <c r="Y1989">
        <v>1</v>
      </c>
    </row>
    <row r="1990" spans="2:25" x14ac:dyDescent="0.2">
      <c r="B1990">
        <v>3426</v>
      </c>
      <c r="C1990">
        <v>1976</v>
      </c>
      <c r="D1990" t="s">
        <v>23</v>
      </c>
      <c r="E1990" t="s">
        <v>24</v>
      </c>
      <c r="F1990" t="s">
        <v>2215</v>
      </c>
      <c r="H1990">
        <v>1</v>
      </c>
      <c r="I1990">
        <v>0</v>
      </c>
      <c r="J1990" s="60" t="s">
        <v>857</v>
      </c>
      <c r="K1990">
        <v>89</v>
      </c>
      <c r="L1990">
        <v>1045</v>
      </c>
      <c r="M1990">
        <v>61</v>
      </c>
      <c r="N1990">
        <v>338</v>
      </c>
      <c r="O1990">
        <v>60</v>
      </c>
      <c r="P1990">
        <v>46</v>
      </c>
      <c r="Q1990">
        <v>46</v>
      </c>
      <c r="R1990">
        <v>3</v>
      </c>
      <c r="S1990">
        <v>5</v>
      </c>
      <c r="T1990">
        <v>13</v>
      </c>
      <c r="U1990">
        <v>8</v>
      </c>
      <c r="V1990">
        <v>0</v>
      </c>
      <c r="W1990">
        <v>0</v>
      </c>
      <c r="X1990" t="s">
        <v>27</v>
      </c>
      <c r="Y1990">
        <v>0</v>
      </c>
    </row>
    <row r="1991" spans="2:25" x14ac:dyDescent="0.2">
      <c r="B1991">
        <v>5316</v>
      </c>
      <c r="C1991">
        <v>1977</v>
      </c>
      <c r="D1991" t="s">
        <v>53</v>
      </c>
      <c r="E1991" t="s">
        <v>36</v>
      </c>
      <c r="F1991" t="s">
        <v>2216</v>
      </c>
      <c r="H1991">
        <v>0</v>
      </c>
      <c r="I1991">
        <v>0</v>
      </c>
      <c r="J1991" s="61">
        <v>41371</v>
      </c>
      <c r="K1991">
        <v>89</v>
      </c>
      <c r="L1991">
        <v>36</v>
      </c>
      <c r="M1991">
        <v>4</v>
      </c>
      <c r="N1991">
        <v>18</v>
      </c>
      <c r="O1991">
        <v>6</v>
      </c>
      <c r="P1991">
        <v>2</v>
      </c>
      <c r="Q1991">
        <v>18</v>
      </c>
      <c r="R1991">
        <v>1</v>
      </c>
      <c r="S1991">
        <v>2</v>
      </c>
      <c r="T1991">
        <v>4</v>
      </c>
      <c r="U1991">
        <v>7</v>
      </c>
      <c r="V1991">
        <v>0</v>
      </c>
      <c r="W1991">
        <v>0</v>
      </c>
      <c r="X1991" t="s">
        <v>27</v>
      </c>
      <c r="Y1991">
        <v>0</v>
      </c>
    </row>
    <row r="1992" spans="2:25" x14ac:dyDescent="0.2">
      <c r="B1992">
        <v>1404</v>
      </c>
      <c r="C1992">
        <v>1969</v>
      </c>
      <c r="D1992" t="s">
        <v>23</v>
      </c>
      <c r="E1992" t="s">
        <v>36</v>
      </c>
      <c r="F1992" t="s">
        <v>2217</v>
      </c>
      <c r="H1992">
        <v>2</v>
      </c>
      <c r="I1992">
        <v>0</v>
      </c>
      <c r="J1992" s="60" t="s">
        <v>965</v>
      </c>
      <c r="K1992">
        <v>89</v>
      </c>
      <c r="L1992">
        <v>51</v>
      </c>
      <c r="M1992">
        <v>23</v>
      </c>
      <c r="N1992">
        <v>82</v>
      </c>
      <c r="O1992">
        <v>33</v>
      </c>
      <c r="P1992">
        <v>0</v>
      </c>
      <c r="Q1992">
        <v>42</v>
      </c>
      <c r="R1992">
        <v>4</v>
      </c>
      <c r="S1992">
        <v>5</v>
      </c>
      <c r="T1992">
        <v>3</v>
      </c>
      <c r="U1992">
        <v>9</v>
      </c>
      <c r="V1992">
        <v>0</v>
      </c>
      <c r="W1992">
        <v>0</v>
      </c>
      <c r="X1992" t="s">
        <v>67</v>
      </c>
      <c r="Y1992">
        <v>0</v>
      </c>
    </row>
    <row r="1993" spans="2:25" x14ac:dyDescent="0.2">
      <c r="B1993">
        <v>10598</v>
      </c>
      <c r="C1993">
        <v>1968</v>
      </c>
      <c r="D1993" t="s">
        <v>23</v>
      </c>
      <c r="E1993" t="s">
        <v>36</v>
      </c>
      <c r="F1993" t="s">
        <v>2218</v>
      </c>
      <c r="H1993">
        <v>1</v>
      </c>
      <c r="I1993">
        <v>1</v>
      </c>
      <c r="J1993" s="60" t="s">
        <v>567</v>
      </c>
      <c r="K1993">
        <v>89</v>
      </c>
      <c r="L1993">
        <v>12</v>
      </c>
      <c r="M1993">
        <v>1</v>
      </c>
      <c r="N1993">
        <v>16</v>
      </c>
      <c r="O1993">
        <v>4</v>
      </c>
      <c r="P1993">
        <v>1</v>
      </c>
      <c r="Q1993">
        <v>3</v>
      </c>
      <c r="R1993">
        <v>3</v>
      </c>
      <c r="S1993">
        <v>2</v>
      </c>
      <c r="T1993">
        <v>3</v>
      </c>
      <c r="U1993">
        <v>8</v>
      </c>
      <c r="V1993">
        <v>0</v>
      </c>
      <c r="W1993">
        <v>0</v>
      </c>
      <c r="X1993" t="s">
        <v>27</v>
      </c>
      <c r="Y1993">
        <v>0</v>
      </c>
    </row>
    <row r="1994" spans="2:25" x14ac:dyDescent="0.2">
      <c r="B1994">
        <v>8212</v>
      </c>
      <c r="C1994">
        <v>1972</v>
      </c>
      <c r="D1994" t="s">
        <v>53</v>
      </c>
      <c r="E1994" t="s">
        <v>32</v>
      </c>
      <c r="F1994" t="s">
        <v>2219</v>
      </c>
      <c r="H1994">
        <v>0</v>
      </c>
      <c r="I1994">
        <v>1</v>
      </c>
      <c r="J1994" s="60" t="s">
        <v>260</v>
      </c>
      <c r="K1994">
        <v>89</v>
      </c>
      <c r="L1994">
        <v>85</v>
      </c>
      <c r="M1994">
        <v>15</v>
      </c>
      <c r="N1994">
        <v>27</v>
      </c>
      <c r="O1994">
        <v>13</v>
      </c>
      <c r="P1994">
        <v>13</v>
      </c>
      <c r="Q1994">
        <v>21</v>
      </c>
      <c r="R1994">
        <v>2</v>
      </c>
      <c r="S1994">
        <v>3</v>
      </c>
      <c r="T1994">
        <v>4</v>
      </c>
      <c r="U1994">
        <v>7</v>
      </c>
      <c r="V1994">
        <v>0</v>
      </c>
      <c r="W1994">
        <v>0</v>
      </c>
      <c r="X1994" t="s">
        <v>27</v>
      </c>
      <c r="Y1994">
        <v>0</v>
      </c>
    </row>
    <row r="1995" spans="2:25" x14ac:dyDescent="0.2">
      <c r="B1995">
        <v>3233</v>
      </c>
      <c r="C1995">
        <v>1966</v>
      </c>
      <c r="D1995" t="s">
        <v>40</v>
      </c>
      <c r="E1995" t="s">
        <v>32</v>
      </c>
      <c r="F1995" t="s">
        <v>2220</v>
      </c>
      <c r="H1995">
        <v>0</v>
      </c>
      <c r="I1995">
        <v>1</v>
      </c>
      <c r="J1995" s="60" t="s">
        <v>310</v>
      </c>
      <c r="K1995">
        <v>89</v>
      </c>
      <c r="L1995">
        <v>562</v>
      </c>
      <c r="M1995">
        <v>21</v>
      </c>
      <c r="N1995">
        <v>464</v>
      </c>
      <c r="O1995">
        <v>28</v>
      </c>
      <c r="P1995">
        <v>10</v>
      </c>
      <c r="Q1995">
        <v>32</v>
      </c>
      <c r="R1995">
        <v>3</v>
      </c>
      <c r="S1995">
        <v>7</v>
      </c>
      <c r="T1995">
        <v>11</v>
      </c>
      <c r="U1995">
        <v>5</v>
      </c>
      <c r="V1995">
        <v>0</v>
      </c>
      <c r="W1995">
        <v>0</v>
      </c>
      <c r="X1995" t="s">
        <v>67</v>
      </c>
      <c r="Y1995">
        <v>0</v>
      </c>
    </row>
    <row r="1996" spans="2:25" x14ac:dyDescent="0.2">
      <c r="B1996">
        <v>7892</v>
      </c>
      <c r="C1996">
        <v>1970</v>
      </c>
      <c r="D1996" t="s">
        <v>23</v>
      </c>
      <c r="E1996" t="s">
        <v>28</v>
      </c>
      <c r="F1996" t="s">
        <v>2221</v>
      </c>
      <c r="H1996">
        <v>0</v>
      </c>
      <c r="I1996">
        <v>0</v>
      </c>
      <c r="J1996" s="61">
        <v>41306</v>
      </c>
      <c r="K1996">
        <v>89</v>
      </c>
      <c r="L1996">
        <v>6</v>
      </c>
      <c r="M1996">
        <v>4</v>
      </c>
      <c r="N1996">
        <v>25</v>
      </c>
      <c r="O1996">
        <v>15</v>
      </c>
      <c r="P1996">
        <v>12</v>
      </c>
      <c r="Q1996">
        <v>13</v>
      </c>
      <c r="R1996">
        <v>2</v>
      </c>
      <c r="S1996">
        <v>2</v>
      </c>
      <c r="T1996">
        <v>3</v>
      </c>
      <c r="U1996">
        <v>7</v>
      </c>
      <c r="V1996">
        <v>0</v>
      </c>
      <c r="W1996">
        <v>0</v>
      </c>
      <c r="X1996" t="s">
        <v>35</v>
      </c>
      <c r="Y1996">
        <v>0</v>
      </c>
    </row>
    <row r="1997" spans="2:25" x14ac:dyDescent="0.2">
      <c r="B1997">
        <v>2975</v>
      </c>
      <c r="C1997">
        <v>1977</v>
      </c>
      <c r="D1997" t="s">
        <v>23</v>
      </c>
      <c r="E1997" t="s">
        <v>36</v>
      </c>
      <c r="F1997" t="s">
        <v>2222</v>
      </c>
      <c r="H1997">
        <v>0</v>
      </c>
      <c r="I1997">
        <v>1</v>
      </c>
      <c r="J1997" s="61">
        <v>41254</v>
      </c>
      <c r="K1997">
        <v>89</v>
      </c>
      <c r="L1997">
        <v>717</v>
      </c>
      <c r="M1997">
        <v>42</v>
      </c>
      <c r="N1997">
        <v>864</v>
      </c>
      <c r="O1997">
        <v>219</v>
      </c>
      <c r="P1997">
        <v>30</v>
      </c>
      <c r="Q1997">
        <v>84</v>
      </c>
      <c r="R1997">
        <v>2</v>
      </c>
      <c r="S1997">
        <v>6</v>
      </c>
      <c r="T1997">
        <v>9</v>
      </c>
      <c r="U1997">
        <v>3</v>
      </c>
      <c r="V1997">
        <v>0</v>
      </c>
      <c r="W1997">
        <v>0</v>
      </c>
      <c r="X1997" t="s">
        <v>27</v>
      </c>
      <c r="Y1997">
        <v>1</v>
      </c>
    </row>
    <row r="1998" spans="2:25" x14ac:dyDescent="0.2">
      <c r="B1998">
        <v>5043</v>
      </c>
      <c r="C1998">
        <v>1952</v>
      </c>
      <c r="D1998" t="s">
        <v>118</v>
      </c>
      <c r="E1998" t="s">
        <v>32</v>
      </c>
      <c r="F1998" t="s">
        <v>2223</v>
      </c>
      <c r="H1998">
        <v>0</v>
      </c>
      <c r="I1998">
        <v>0</v>
      </c>
      <c r="J1998" s="61">
        <v>41040</v>
      </c>
      <c r="K1998">
        <v>89</v>
      </c>
      <c r="L1998">
        <v>7</v>
      </c>
      <c r="M1998">
        <v>23</v>
      </c>
      <c r="N1998">
        <v>78</v>
      </c>
      <c r="O1998">
        <v>133</v>
      </c>
      <c r="P1998">
        <v>49</v>
      </c>
      <c r="Q1998">
        <v>144</v>
      </c>
      <c r="R1998">
        <v>2</v>
      </c>
      <c r="S1998">
        <v>4</v>
      </c>
      <c r="T1998">
        <v>5</v>
      </c>
      <c r="U1998">
        <v>7</v>
      </c>
      <c r="V1998">
        <v>0</v>
      </c>
      <c r="W1998">
        <v>0</v>
      </c>
      <c r="X1998" t="s">
        <v>27</v>
      </c>
      <c r="Y1998">
        <v>0</v>
      </c>
    </row>
    <row r="1999" spans="2:25" x14ac:dyDescent="0.2">
      <c r="B1999">
        <v>3104</v>
      </c>
      <c r="C1999">
        <v>1962</v>
      </c>
      <c r="D1999" t="s">
        <v>23</v>
      </c>
      <c r="E1999" t="s">
        <v>28</v>
      </c>
      <c r="F1999" t="s">
        <v>2224</v>
      </c>
      <c r="H1999">
        <v>0</v>
      </c>
      <c r="I1999">
        <v>0</v>
      </c>
      <c r="J1999" s="60" t="s">
        <v>113</v>
      </c>
      <c r="K1999">
        <v>89</v>
      </c>
      <c r="L1999">
        <v>830</v>
      </c>
      <c r="M1999">
        <v>59</v>
      </c>
      <c r="N1999">
        <v>968</v>
      </c>
      <c r="O1999">
        <v>51</v>
      </c>
      <c r="P1999">
        <v>79</v>
      </c>
      <c r="Q1999">
        <v>19</v>
      </c>
      <c r="R1999">
        <v>1</v>
      </c>
      <c r="S1999">
        <v>5</v>
      </c>
      <c r="T1999">
        <v>12</v>
      </c>
      <c r="U1999">
        <v>2</v>
      </c>
      <c r="V1999">
        <v>1</v>
      </c>
      <c r="W1999">
        <v>0</v>
      </c>
      <c r="X1999" t="s">
        <v>46</v>
      </c>
      <c r="Y1999">
        <v>1</v>
      </c>
    </row>
    <row r="2000" spans="2:25" x14ac:dyDescent="0.2">
      <c r="B2000">
        <v>10854</v>
      </c>
      <c r="C2000">
        <v>1971</v>
      </c>
      <c r="D2000" t="s">
        <v>40</v>
      </c>
      <c r="E2000" t="s">
        <v>32</v>
      </c>
      <c r="F2000" t="s">
        <v>2225</v>
      </c>
      <c r="H2000">
        <v>1</v>
      </c>
      <c r="I2000">
        <v>1</v>
      </c>
      <c r="J2000" s="60" t="s">
        <v>194</v>
      </c>
      <c r="K2000">
        <v>90</v>
      </c>
      <c r="L2000">
        <v>29</v>
      </c>
      <c r="M2000">
        <v>0</v>
      </c>
      <c r="N2000">
        <v>14</v>
      </c>
      <c r="O2000">
        <v>0</v>
      </c>
      <c r="P2000">
        <v>0</v>
      </c>
      <c r="Q2000">
        <v>2</v>
      </c>
      <c r="R2000">
        <v>2</v>
      </c>
      <c r="S2000">
        <v>2</v>
      </c>
      <c r="T2000">
        <v>3</v>
      </c>
      <c r="U2000">
        <v>7</v>
      </c>
      <c r="V2000">
        <v>0</v>
      </c>
      <c r="W2000">
        <v>0</v>
      </c>
      <c r="X2000" t="s">
        <v>50</v>
      </c>
      <c r="Y2000">
        <v>0</v>
      </c>
    </row>
    <row r="2001" spans="2:25" x14ac:dyDescent="0.2">
      <c r="B2001">
        <v>7419</v>
      </c>
      <c r="C2001">
        <v>1969</v>
      </c>
      <c r="D2001" t="s">
        <v>53</v>
      </c>
      <c r="E2001" t="s">
        <v>24</v>
      </c>
      <c r="F2001" t="s">
        <v>2226</v>
      </c>
      <c r="H2001">
        <v>1</v>
      </c>
      <c r="I2001">
        <v>0</v>
      </c>
      <c r="J2001" s="60" t="s">
        <v>1792</v>
      </c>
      <c r="K2001">
        <v>90</v>
      </c>
      <c r="L2001">
        <v>8</v>
      </c>
      <c r="M2001">
        <v>3</v>
      </c>
      <c r="N2001">
        <v>19</v>
      </c>
      <c r="O2001">
        <v>0</v>
      </c>
      <c r="P2001">
        <v>2</v>
      </c>
      <c r="Q2001">
        <v>3</v>
      </c>
      <c r="R2001">
        <v>2</v>
      </c>
      <c r="S2001">
        <v>2</v>
      </c>
      <c r="T2001">
        <v>3</v>
      </c>
      <c r="U2001">
        <v>6</v>
      </c>
      <c r="V2001">
        <v>0</v>
      </c>
      <c r="W2001">
        <v>0</v>
      </c>
      <c r="X2001" t="s">
        <v>27</v>
      </c>
      <c r="Y2001">
        <v>0</v>
      </c>
    </row>
    <row r="2002" spans="2:25" x14ac:dyDescent="0.2">
      <c r="B2002">
        <v>5558</v>
      </c>
      <c r="C2002">
        <v>1955</v>
      </c>
      <c r="D2002" t="s">
        <v>40</v>
      </c>
      <c r="E2002" t="s">
        <v>28</v>
      </c>
      <c r="F2002" t="s">
        <v>2227</v>
      </c>
      <c r="H2002">
        <v>0</v>
      </c>
      <c r="I2002">
        <v>0</v>
      </c>
      <c r="J2002" s="60" t="s">
        <v>249</v>
      </c>
      <c r="K2002">
        <v>90</v>
      </c>
      <c r="L2002">
        <v>1020</v>
      </c>
      <c r="M2002">
        <v>31</v>
      </c>
      <c r="N2002">
        <v>430</v>
      </c>
      <c r="O2002">
        <v>62</v>
      </c>
      <c r="P2002">
        <v>63</v>
      </c>
      <c r="Q2002">
        <v>79</v>
      </c>
      <c r="R2002">
        <v>1</v>
      </c>
      <c r="S2002">
        <v>4</v>
      </c>
      <c r="T2002">
        <v>4</v>
      </c>
      <c r="U2002">
        <v>1</v>
      </c>
      <c r="V2002">
        <v>0</v>
      </c>
      <c r="W2002">
        <v>0</v>
      </c>
      <c r="X2002" t="s">
        <v>27</v>
      </c>
      <c r="Y2002">
        <v>1</v>
      </c>
    </row>
    <row r="2003" spans="2:25" x14ac:dyDescent="0.2">
      <c r="B2003">
        <v>832</v>
      </c>
      <c r="C2003">
        <v>1967</v>
      </c>
      <c r="D2003" t="s">
        <v>40</v>
      </c>
      <c r="E2003" t="s">
        <v>36</v>
      </c>
      <c r="F2003" t="s">
        <v>2228</v>
      </c>
      <c r="H2003">
        <v>0</v>
      </c>
      <c r="I2003">
        <v>1</v>
      </c>
      <c r="J2003" s="61">
        <v>41673</v>
      </c>
      <c r="K2003">
        <v>90</v>
      </c>
      <c r="L2003">
        <v>561</v>
      </c>
      <c r="M2003">
        <v>14</v>
      </c>
      <c r="N2003">
        <v>113</v>
      </c>
      <c r="O2003">
        <v>10</v>
      </c>
      <c r="P2003">
        <v>14</v>
      </c>
      <c r="Q2003">
        <v>35</v>
      </c>
      <c r="R2003">
        <v>3</v>
      </c>
      <c r="S2003">
        <v>8</v>
      </c>
      <c r="T2003">
        <v>10</v>
      </c>
      <c r="U2003">
        <v>5</v>
      </c>
      <c r="V2003">
        <v>0</v>
      </c>
      <c r="W2003">
        <v>0</v>
      </c>
      <c r="X2003" t="s">
        <v>27</v>
      </c>
      <c r="Y2003">
        <v>0</v>
      </c>
    </row>
    <row r="2004" spans="2:25" x14ac:dyDescent="0.2">
      <c r="B2004">
        <v>4964</v>
      </c>
      <c r="C2004">
        <v>1959</v>
      </c>
      <c r="D2004" t="s">
        <v>40</v>
      </c>
      <c r="E2004" t="s">
        <v>36</v>
      </c>
      <c r="F2004" t="s">
        <v>2229</v>
      </c>
      <c r="H2004">
        <v>0</v>
      </c>
      <c r="I2004">
        <v>0</v>
      </c>
      <c r="J2004" s="60" t="s">
        <v>331</v>
      </c>
      <c r="K2004">
        <v>90</v>
      </c>
      <c r="L2004">
        <v>680</v>
      </c>
      <c r="M2004">
        <v>11</v>
      </c>
      <c r="N2004">
        <v>392</v>
      </c>
      <c r="O2004">
        <v>75</v>
      </c>
      <c r="P2004">
        <v>0</v>
      </c>
      <c r="Q2004">
        <v>0</v>
      </c>
      <c r="R2004">
        <v>1</v>
      </c>
      <c r="S2004">
        <v>2</v>
      </c>
      <c r="T2004">
        <v>4</v>
      </c>
      <c r="U2004">
        <v>1</v>
      </c>
      <c r="V2004">
        <v>0</v>
      </c>
      <c r="W2004">
        <v>0</v>
      </c>
      <c r="X2004" t="s">
        <v>31</v>
      </c>
      <c r="Y2004">
        <v>0</v>
      </c>
    </row>
    <row r="2005" spans="2:25" x14ac:dyDescent="0.2">
      <c r="B2005">
        <v>11030</v>
      </c>
      <c r="C2005">
        <v>1977</v>
      </c>
      <c r="D2005" t="s">
        <v>53</v>
      </c>
      <c r="E2005" t="s">
        <v>32</v>
      </c>
      <c r="F2005" t="s">
        <v>2230</v>
      </c>
      <c r="H2005">
        <v>1</v>
      </c>
      <c r="I2005">
        <v>0</v>
      </c>
      <c r="J2005" s="61">
        <v>41699</v>
      </c>
      <c r="K2005">
        <v>90</v>
      </c>
      <c r="L2005">
        <v>9</v>
      </c>
      <c r="M2005">
        <v>0</v>
      </c>
      <c r="N2005">
        <v>3</v>
      </c>
      <c r="O2005">
        <v>0</v>
      </c>
      <c r="P2005">
        <v>0</v>
      </c>
      <c r="Q2005">
        <v>4</v>
      </c>
      <c r="R2005">
        <v>1</v>
      </c>
      <c r="S2005">
        <v>1</v>
      </c>
      <c r="T2005">
        <v>2</v>
      </c>
      <c r="U2005">
        <v>6</v>
      </c>
      <c r="V2005">
        <v>0</v>
      </c>
      <c r="W2005">
        <v>0</v>
      </c>
      <c r="X2005" t="s">
        <v>27</v>
      </c>
      <c r="Y2005">
        <v>1</v>
      </c>
    </row>
    <row r="2006" spans="2:25" x14ac:dyDescent="0.2">
      <c r="B2006">
        <v>4587</v>
      </c>
      <c r="C2006">
        <v>1945</v>
      </c>
      <c r="D2006" t="s">
        <v>53</v>
      </c>
      <c r="E2006" t="s">
        <v>55</v>
      </c>
      <c r="F2006" t="s">
        <v>2231</v>
      </c>
      <c r="H2006">
        <v>0</v>
      </c>
      <c r="I2006">
        <v>0</v>
      </c>
      <c r="J2006" s="60" t="s">
        <v>215</v>
      </c>
      <c r="K2006">
        <v>90</v>
      </c>
      <c r="L2006">
        <v>162</v>
      </c>
      <c r="M2006">
        <v>25</v>
      </c>
      <c r="N2006">
        <v>53</v>
      </c>
      <c r="O2006">
        <v>16</v>
      </c>
      <c r="P2006">
        <v>0</v>
      </c>
      <c r="Q2006">
        <v>10</v>
      </c>
      <c r="R2006">
        <v>1</v>
      </c>
      <c r="S2006">
        <v>3</v>
      </c>
      <c r="T2006">
        <v>7</v>
      </c>
      <c r="U2006">
        <v>3</v>
      </c>
      <c r="V2006">
        <v>0</v>
      </c>
      <c r="W2006">
        <v>0</v>
      </c>
      <c r="X2006" t="s">
        <v>27</v>
      </c>
      <c r="Y2006">
        <v>0</v>
      </c>
    </row>
    <row r="2007" spans="2:25" x14ac:dyDescent="0.2">
      <c r="B2007">
        <v>450</v>
      </c>
      <c r="C2007">
        <v>1959</v>
      </c>
      <c r="D2007" t="s">
        <v>53</v>
      </c>
      <c r="E2007" t="s">
        <v>36</v>
      </c>
      <c r="F2007" t="s">
        <v>2232</v>
      </c>
      <c r="H2007">
        <v>0</v>
      </c>
      <c r="I2007">
        <v>1</v>
      </c>
      <c r="J2007" s="61">
        <v>41615</v>
      </c>
      <c r="K2007">
        <v>90</v>
      </c>
      <c r="L2007">
        <v>67</v>
      </c>
      <c r="M2007">
        <v>15</v>
      </c>
      <c r="N2007">
        <v>80</v>
      </c>
      <c r="O2007">
        <v>17</v>
      </c>
      <c r="P2007">
        <v>11</v>
      </c>
      <c r="Q2007">
        <v>80</v>
      </c>
      <c r="R2007">
        <v>3</v>
      </c>
      <c r="S2007">
        <v>1</v>
      </c>
      <c r="T2007">
        <v>4</v>
      </c>
      <c r="U2007">
        <v>3</v>
      </c>
      <c r="V2007">
        <v>0</v>
      </c>
      <c r="W2007">
        <v>0</v>
      </c>
      <c r="X2007" t="s">
        <v>35</v>
      </c>
      <c r="Y2007">
        <v>0</v>
      </c>
    </row>
    <row r="2008" spans="2:25" x14ac:dyDescent="0.2">
      <c r="B2008">
        <v>11031</v>
      </c>
      <c r="C2008">
        <v>1951</v>
      </c>
      <c r="D2008" t="s">
        <v>40</v>
      </c>
      <c r="E2008" t="s">
        <v>32</v>
      </c>
      <c r="F2008" t="s">
        <v>2233</v>
      </c>
      <c r="H2008">
        <v>1</v>
      </c>
      <c r="I2008">
        <v>1</v>
      </c>
      <c r="J2008" s="60" t="s">
        <v>1928</v>
      </c>
      <c r="K2008">
        <v>90</v>
      </c>
      <c r="L2008">
        <v>26</v>
      </c>
      <c r="M2008">
        <v>1</v>
      </c>
      <c r="N2008">
        <v>10</v>
      </c>
      <c r="O2008">
        <v>2</v>
      </c>
      <c r="P2008">
        <v>0</v>
      </c>
      <c r="Q2008">
        <v>1</v>
      </c>
      <c r="R2008">
        <v>1</v>
      </c>
      <c r="S2008">
        <v>1</v>
      </c>
      <c r="T2008">
        <v>3</v>
      </c>
      <c r="U2008">
        <v>5</v>
      </c>
      <c r="V2008">
        <v>0</v>
      </c>
      <c r="W2008">
        <v>0</v>
      </c>
      <c r="X2008" t="s">
        <v>38</v>
      </c>
      <c r="Y2008">
        <v>0</v>
      </c>
    </row>
    <row r="2009" spans="2:25" x14ac:dyDescent="0.2">
      <c r="B2009">
        <v>4990</v>
      </c>
      <c r="C2009">
        <v>1955</v>
      </c>
      <c r="D2009" t="s">
        <v>23</v>
      </c>
      <c r="E2009" t="s">
        <v>32</v>
      </c>
      <c r="F2009" t="s">
        <v>2234</v>
      </c>
      <c r="H2009">
        <v>0</v>
      </c>
      <c r="I2009">
        <v>0</v>
      </c>
      <c r="J2009" s="61">
        <v>41310</v>
      </c>
      <c r="K2009">
        <v>90</v>
      </c>
      <c r="L2009">
        <v>524</v>
      </c>
      <c r="M2009">
        <v>0</v>
      </c>
      <c r="N2009">
        <v>134</v>
      </c>
      <c r="O2009">
        <v>28</v>
      </c>
      <c r="P2009">
        <v>28</v>
      </c>
      <c r="Q2009">
        <v>155</v>
      </c>
      <c r="R2009">
        <v>1</v>
      </c>
      <c r="S2009">
        <v>11</v>
      </c>
      <c r="T2009">
        <v>8</v>
      </c>
      <c r="U2009">
        <v>7</v>
      </c>
      <c r="V2009">
        <v>0</v>
      </c>
      <c r="W2009">
        <v>0</v>
      </c>
      <c r="X2009" t="s">
        <v>38</v>
      </c>
      <c r="Y2009">
        <v>0</v>
      </c>
    </row>
    <row r="2010" spans="2:25" x14ac:dyDescent="0.2">
      <c r="B2010">
        <v>221</v>
      </c>
      <c r="C2010">
        <v>1956</v>
      </c>
      <c r="D2010" t="s">
        <v>23</v>
      </c>
      <c r="E2010" t="s">
        <v>32</v>
      </c>
      <c r="F2010" t="s">
        <v>2235</v>
      </c>
      <c r="H2010">
        <v>0</v>
      </c>
      <c r="I2010">
        <v>1</v>
      </c>
      <c r="J2010" s="60" t="s">
        <v>436</v>
      </c>
      <c r="K2010">
        <v>90</v>
      </c>
      <c r="L2010">
        <v>138</v>
      </c>
      <c r="M2010">
        <v>3</v>
      </c>
      <c r="N2010">
        <v>38</v>
      </c>
      <c r="O2010">
        <v>4</v>
      </c>
      <c r="P2010">
        <v>0</v>
      </c>
      <c r="Q2010">
        <v>59</v>
      </c>
      <c r="R2010">
        <v>3</v>
      </c>
      <c r="S2010">
        <v>3</v>
      </c>
      <c r="T2010">
        <v>4</v>
      </c>
      <c r="U2010">
        <v>6</v>
      </c>
      <c r="V2010">
        <v>0</v>
      </c>
      <c r="W2010">
        <v>0</v>
      </c>
      <c r="X2010" t="s">
        <v>46</v>
      </c>
      <c r="Y2010">
        <v>0</v>
      </c>
    </row>
    <row r="2011" spans="2:25" x14ac:dyDescent="0.2">
      <c r="B2011">
        <v>4351</v>
      </c>
      <c r="C2011">
        <v>1956</v>
      </c>
      <c r="D2011" t="s">
        <v>23</v>
      </c>
      <c r="E2011" t="s">
        <v>24</v>
      </c>
      <c r="F2011" t="s">
        <v>2236</v>
      </c>
      <c r="H2011">
        <v>1</v>
      </c>
      <c r="I2011">
        <v>1</v>
      </c>
      <c r="J2011" s="60" t="s">
        <v>436</v>
      </c>
      <c r="K2011">
        <v>90</v>
      </c>
      <c r="L2011">
        <v>18</v>
      </c>
      <c r="M2011">
        <v>2</v>
      </c>
      <c r="N2011">
        <v>10</v>
      </c>
      <c r="O2011">
        <v>0</v>
      </c>
      <c r="P2011">
        <v>0</v>
      </c>
      <c r="Q2011">
        <v>25</v>
      </c>
      <c r="R2011">
        <v>1</v>
      </c>
      <c r="S2011">
        <v>1</v>
      </c>
      <c r="T2011">
        <v>2</v>
      </c>
      <c r="U2011">
        <v>7</v>
      </c>
      <c r="V2011">
        <v>0</v>
      </c>
      <c r="W2011">
        <v>0</v>
      </c>
      <c r="X2011" t="s">
        <v>27</v>
      </c>
      <c r="Y2011">
        <v>1</v>
      </c>
    </row>
    <row r="2012" spans="2:25" x14ac:dyDescent="0.2">
      <c r="B2012">
        <v>1357</v>
      </c>
      <c r="C2012">
        <v>1971</v>
      </c>
      <c r="D2012" t="s">
        <v>23</v>
      </c>
      <c r="E2012" t="s">
        <v>36</v>
      </c>
      <c r="F2012" t="s">
        <v>2237</v>
      </c>
      <c r="H2012">
        <v>1</v>
      </c>
      <c r="I2012">
        <v>2</v>
      </c>
      <c r="J2012" s="61">
        <v>41490</v>
      </c>
      <c r="K2012">
        <v>90</v>
      </c>
      <c r="L2012">
        <v>856</v>
      </c>
      <c r="M2012">
        <v>59</v>
      </c>
      <c r="N2012">
        <v>487</v>
      </c>
      <c r="O2012">
        <v>58</v>
      </c>
      <c r="P2012">
        <v>29</v>
      </c>
      <c r="Q2012">
        <v>73</v>
      </c>
      <c r="R2012">
        <v>7</v>
      </c>
      <c r="S2012">
        <v>2</v>
      </c>
      <c r="T2012">
        <v>5</v>
      </c>
      <c r="U2012">
        <v>5</v>
      </c>
      <c r="V2012">
        <v>0</v>
      </c>
      <c r="W2012">
        <v>0</v>
      </c>
      <c r="X2012" t="s">
        <v>46</v>
      </c>
      <c r="Y2012">
        <v>0</v>
      </c>
    </row>
    <row r="2013" spans="2:25" x14ac:dyDescent="0.2">
      <c r="B2013">
        <v>5667</v>
      </c>
      <c r="C2013">
        <v>1965</v>
      </c>
      <c r="D2013" t="s">
        <v>40</v>
      </c>
      <c r="E2013" t="s">
        <v>32</v>
      </c>
      <c r="F2013" t="s">
        <v>2238</v>
      </c>
      <c r="H2013">
        <v>0</v>
      </c>
      <c r="I2013">
        <v>1</v>
      </c>
      <c r="J2013" s="61">
        <v>41223</v>
      </c>
      <c r="K2013">
        <v>90</v>
      </c>
      <c r="L2013">
        <v>1013</v>
      </c>
      <c r="M2013">
        <v>30</v>
      </c>
      <c r="N2013">
        <v>399</v>
      </c>
      <c r="O2013">
        <v>60</v>
      </c>
      <c r="P2013">
        <v>46</v>
      </c>
      <c r="Q2013">
        <v>153</v>
      </c>
      <c r="R2013">
        <v>3</v>
      </c>
      <c r="S2013">
        <v>9</v>
      </c>
      <c r="T2013">
        <v>4</v>
      </c>
      <c r="U2013">
        <v>6</v>
      </c>
      <c r="V2013">
        <v>1</v>
      </c>
      <c r="W2013">
        <v>0</v>
      </c>
      <c r="X2013" t="s">
        <v>31</v>
      </c>
      <c r="Y2013">
        <v>0</v>
      </c>
    </row>
    <row r="2014" spans="2:25" x14ac:dyDescent="0.2">
      <c r="B2014">
        <v>8867</v>
      </c>
      <c r="C2014">
        <v>1989</v>
      </c>
      <c r="D2014" t="s">
        <v>40</v>
      </c>
      <c r="E2014" t="s">
        <v>32</v>
      </c>
      <c r="F2014" t="s">
        <v>2239</v>
      </c>
      <c r="H2014">
        <v>0</v>
      </c>
      <c r="I2014">
        <v>0</v>
      </c>
      <c r="J2014" s="60" t="s">
        <v>658</v>
      </c>
      <c r="K2014">
        <v>90</v>
      </c>
      <c r="L2014">
        <v>864</v>
      </c>
      <c r="M2014">
        <v>134</v>
      </c>
      <c r="N2014">
        <v>768</v>
      </c>
      <c r="O2014">
        <v>150</v>
      </c>
      <c r="P2014">
        <v>38</v>
      </c>
      <c r="Q2014">
        <v>172</v>
      </c>
      <c r="R2014">
        <v>1</v>
      </c>
      <c r="S2014">
        <v>4</v>
      </c>
      <c r="T2014">
        <v>5</v>
      </c>
      <c r="U2014">
        <v>3</v>
      </c>
      <c r="V2014">
        <v>0</v>
      </c>
      <c r="W2014">
        <v>0</v>
      </c>
      <c r="X2014" t="s">
        <v>67</v>
      </c>
      <c r="Y2014">
        <v>0</v>
      </c>
    </row>
    <row r="2015" spans="2:25" x14ac:dyDescent="0.2">
      <c r="B2015">
        <v>2747</v>
      </c>
      <c r="C2015">
        <v>1989</v>
      </c>
      <c r="D2015" t="s">
        <v>40</v>
      </c>
      <c r="E2015" t="s">
        <v>32</v>
      </c>
      <c r="F2015" t="s">
        <v>2239</v>
      </c>
      <c r="H2015">
        <v>0</v>
      </c>
      <c r="I2015">
        <v>0</v>
      </c>
      <c r="J2015" s="60" t="s">
        <v>658</v>
      </c>
      <c r="K2015">
        <v>90</v>
      </c>
      <c r="L2015">
        <v>864</v>
      </c>
      <c r="M2015">
        <v>134</v>
      </c>
      <c r="N2015">
        <v>768</v>
      </c>
      <c r="O2015">
        <v>150</v>
      </c>
      <c r="P2015">
        <v>38</v>
      </c>
      <c r="Q2015">
        <v>172</v>
      </c>
      <c r="R2015">
        <v>1</v>
      </c>
      <c r="S2015">
        <v>4</v>
      </c>
      <c r="T2015">
        <v>5</v>
      </c>
      <c r="U2015">
        <v>3</v>
      </c>
      <c r="V2015">
        <v>0</v>
      </c>
      <c r="W2015">
        <v>0</v>
      </c>
      <c r="X2015" t="s">
        <v>27</v>
      </c>
      <c r="Y2015">
        <v>0</v>
      </c>
    </row>
    <row r="2016" spans="2:25" x14ac:dyDescent="0.2">
      <c r="B2016">
        <v>7422</v>
      </c>
      <c r="C2016">
        <v>1988</v>
      </c>
      <c r="D2016" t="s">
        <v>23</v>
      </c>
      <c r="E2016" t="s">
        <v>28</v>
      </c>
      <c r="F2016" t="s">
        <v>2240</v>
      </c>
      <c r="H2016">
        <v>1</v>
      </c>
      <c r="I2016">
        <v>0</v>
      </c>
      <c r="J2016" s="60" t="s">
        <v>442</v>
      </c>
      <c r="K2016">
        <v>90</v>
      </c>
      <c r="L2016">
        <v>85</v>
      </c>
      <c r="M2016">
        <v>44</v>
      </c>
      <c r="N2016">
        <v>54</v>
      </c>
      <c r="O2016">
        <v>102</v>
      </c>
      <c r="P2016">
        <v>78</v>
      </c>
      <c r="Q2016">
        <v>6</v>
      </c>
      <c r="R2016">
        <v>3</v>
      </c>
      <c r="S2016">
        <v>5</v>
      </c>
      <c r="T2016">
        <v>7</v>
      </c>
      <c r="U2016">
        <v>7</v>
      </c>
      <c r="V2016">
        <v>0</v>
      </c>
      <c r="W2016">
        <v>0</v>
      </c>
      <c r="X2016" t="s">
        <v>27</v>
      </c>
      <c r="Y2016">
        <v>0</v>
      </c>
    </row>
    <row r="2017" spans="2:25" x14ac:dyDescent="0.2">
      <c r="B2017">
        <v>4148</v>
      </c>
      <c r="C2017">
        <v>1973</v>
      </c>
      <c r="D2017" t="s">
        <v>23</v>
      </c>
      <c r="E2017" t="s">
        <v>32</v>
      </c>
      <c r="F2017" t="s">
        <v>2241</v>
      </c>
      <c r="H2017">
        <v>1</v>
      </c>
      <c r="I2017">
        <v>2</v>
      </c>
      <c r="J2017" s="60" t="s">
        <v>1043</v>
      </c>
      <c r="K2017">
        <v>90</v>
      </c>
      <c r="L2017">
        <v>164</v>
      </c>
      <c r="M2017">
        <v>24</v>
      </c>
      <c r="N2017">
        <v>103</v>
      </c>
      <c r="O2017">
        <v>12</v>
      </c>
      <c r="P2017">
        <v>3</v>
      </c>
      <c r="Q2017">
        <v>42</v>
      </c>
      <c r="R2017">
        <v>7</v>
      </c>
      <c r="S2017">
        <v>5</v>
      </c>
      <c r="T2017">
        <v>6</v>
      </c>
      <c r="U2017">
        <v>8</v>
      </c>
      <c r="V2017">
        <v>0</v>
      </c>
      <c r="W2017">
        <v>0</v>
      </c>
      <c r="X2017" t="s">
        <v>27</v>
      </c>
      <c r="Y2017">
        <v>0</v>
      </c>
    </row>
    <row r="2018" spans="2:25" x14ac:dyDescent="0.2">
      <c r="B2018">
        <v>9516</v>
      </c>
      <c r="C2018">
        <v>1972</v>
      </c>
      <c r="D2018" t="s">
        <v>43</v>
      </c>
      <c r="E2018" t="s">
        <v>24</v>
      </c>
      <c r="F2018" t="s">
        <v>2242</v>
      </c>
      <c r="H2018">
        <v>0</v>
      </c>
      <c r="I2018">
        <v>0</v>
      </c>
      <c r="J2018" s="60" t="s">
        <v>757</v>
      </c>
      <c r="K2018">
        <v>90</v>
      </c>
      <c r="L2018">
        <v>620</v>
      </c>
      <c r="M2018">
        <v>54</v>
      </c>
      <c r="N2018">
        <v>239</v>
      </c>
      <c r="O2018">
        <v>99</v>
      </c>
      <c r="P2018">
        <v>98</v>
      </c>
      <c r="Q2018">
        <v>119</v>
      </c>
      <c r="R2018">
        <v>2</v>
      </c>
      <c r="S2018">
        <v>9</v>
      </c>
      <c r="T2018">
        <v>10</v>
      </c>
      <c r="U2018">
        <v>7</v>
      </c>
      <c r="V2018">
        <v>1</v>
      </c>
      <c r="W2018">
        <v>0</v>
      </c>
      <c r="X2018" t="s">
        <v>27</v>
      </c>
      <c r="Y2018">
        <v>2</v>
      </c>
    </row>
    <row r="2019" spans="2:25" x14ac:dyDescent="0.2">
      <c r="B2019">
        <v>1291</v>
      </c>
      <c r="C2019">
        <v>1979</v>
      </c>
      <c r="D2019" t="s">
        <v>40</v>
      </c>
      <c r="E2019" t="s">
        <v>36</v>
      </c>
      <c r="F2019" t="s">
        <v>2243</v>
      </c>
      <c r="H2019">
        <v>1</v>
      </c>
      <c r="I2019">
        <v>0</v>
      </c>
      <c r="J2019" s="61">
        <v>41007</v>
      </c>
      <c r="K2019">
        <v>90</v>
      </c>
      <c r="L2019">
        <v>152</v>
      </c>
      <c r="M2019">
        <v>9</v>
      </c>
      <c r="N2019">
        <v>121</v>
      </c>
      <c r="O2019">
        <v>12</v>
      </c>
      <c r="P2019">
        <v>12</v>
      </c>
      <c r="Q2019">
        <v>45</v>
      </c>
      <c r="R2019">
        <v>4</v>
      </c>
      <c r="S2019">
        <v>6</v>
      </c>
      <c r="T2019">
        <v>4</v>
      </c>
      <c r="U2019">
        <v>8</v>
      </c>
      <c r="V2019">
        <v>0</v>
      </c>
      <c r="W2019">
        <v>0</v>
      </c>
      <c r="X2019" t="s">
        <v>27</v>
      </c>
      <c r="Y2019">
        <v>0</v>
      </c>
    </row>
    <row r="2020" spans="2:25" x14ac:dyDescent="0.2">
      <c r="B2020">
        <v>1833</v>
      </c>
      <c r="C2020">
        <v>1975</v>
      </c>
      <c r="D2020" t="s">
        <v>40</v>
      </c>
      <c r="E2020" t="s">
        <v>28</v>
      </c>
      <c r="F2020" t="s">
        <v>2244</v>
      </c>
      <c r="H2020">
        <v>1</v>
      </c>
      <c r="I2020">
        <v>0</v>
      </c>
      <c r="J2020" s="60" t="s">
        <v>2245</v>
      </c>
      <c r="K2020">
        <v>91</v>
      </c>
      <c r="L2020">
        <v>68</v>
      </c>
      <c r="M2020">
        <v>8</v>
      </c>
      <c r="N2020">
        <v>18</v>
      </c>
      <c r="O2020">
        <v>19</v>
      </c>
      <c r="P2020">
        <v>8</v>
      </c>
      <c r="Q2020">
        <v>12</v>
      </c>
      <c r="R2020">
        <v>2</v>
      </c>
      <c r="S2020">
        <v>2</v>
      </c>
      <c r="T2020">
        <v>4</v>
      </c>
      <c r="U2020">
        <v>5</v>
      </c>
      <c r="V2020">
        <v>0</v>
      </c>
      <c r="W2020">
        <v>0</v>
      </c>
      <c r="X2020" t="s">
        <v>27</v>
      </c>
      <c r="Y2020">
        <v>0</v>
      </c>
    </row>
    <row r="2021" spans="2:25" x14ac:dyDescent="0.2">
      <c r="B2021">
        <v>7270</v>
      </c>
      <c r="C2021">
        <v>1982</v>
      </c>
      <c r="D2021" t="s">
        <v>23</v>
      </c>
      <c r="E2021" t="s">
        <v>24</v>
      </c>
      <c r="F2021" t="s">
        <v>2246</v>
      </c>
      <c r="H2021">
        <v>0</v>
      </c>
      <c r="I2021">
        <v>0</v>
      </c>
      <c r="J2021" s="60" t="s">
        <v>639</v>
      </c>
      <c r="K2021">
        <v>91</v>
      </c>
      <c r="L2021">
        <v>908</v>
      </c>
      <c r="M2021">
        <v>48</v>
      </c>
      <c r="N2021">
        <v>217</v>
      </c>
      <c r="O2021">
        <v>32</v>
      </c>
      <c r="P2021">
        <v>12</v>
      </c>
      <c r="Q2021">
        <v>24</v>
      </c>
      <c r="R2021">
        <v>1</v>
      </c>
      <c r="S2021">
        <v>2</v>
      </c>
      <c r="T2021">
        <v>13</v>
      </c>
      <c r="U2021">
        <v>6</v>
      </c>
      <c r="V2021">
        <v>0</v>
      </c>
      <c r="W2021">
        <v>0</v>
      </c>
      <c r="X2021" t="s">
        <v>67</v>
      </c>
      <c r="Y2021">
        <v>1</v>
      </c>
    </row>
    <row r="2022" spans="2:25" x14ac:dyDescent="0.2">
      <c r="B2022">
        <v>8182</v>
      </c>
      <c r="C2022">
        <v>1985</v>
      </c>
      <c r="D2022" t="s">
        <v>23</v>
      </c>
      <c r="E2022" t="s">
        <v>32</v>
      </c>
      <c r="F2022" t="s">
        <v>1814</v>
      </c>
      <c r="H2022">
        <v>1</v>
      </c>
      <c r="I2022">
        <v>0</v>
      </c>
      <c r="J2022" s="61">
        <v>41760</v>
      </c>
      <c r="K2022">
        <v>91</v>
      </c>
      <c r="L2022">
        <v>53</v>
      </c>
      <c r="M2022">
        <v>3</v>
      </c>
      <c r="N2022">
        <v>49</v>
      </c>
      <c r="O2022">
        <v>7</v>
      </c>
      <c r="P2022">
        <v>4</v>
      </c>
      <c r="Q2022">
        <v>5</v>
      </c>
      <c r="R2022">
        <v>4</v>
      </c>
      <c r="S2022">
        <v>3</v>
      </c>
      <c r="T2022">
        <v>4</v>
      </c>
      <c r="U2022">
        <v>8</v>
      </c>
      <c r="V2022">
        <v>0</v>
      </c>
      <c r="W2022">
        <v>0</v>
      </c>
      <c r="X2022" t="s">
        <v>31</v>
      </c>
      <c r="Y2022">
        <v>0</v>
      </c>
    </row>
    <row r="2023" spans="2:25" x14ac:dyDescent="0.2">
      <c r="B2023">
        <v>10394</v>
      </c>
      <c r="C2023">
        <v>1985</v>
      </c>
      <c r="D2023" t="s">
        <v>23</v>
      </c>
      <c r="E2023" t="s">
        <v>32</v>
      </c>
      <c r="F2023" t="s">
        <v>2247</v>
      </c>
      <c r="H2023">
        <v>0</v>
      </c>
      <c r="I2023">
        <v>0</v>
      </c>
      <c r="J2023" s="60" t="s">
        <v>615</v>
      </c>
      <c r="K2023">
        <v>91</v>
      </c>
      <c r="L2023">
        <v>675</v>
      </c>
      <c r="M2023">
        <v>144</v>
      </c>
      <c r="N2023">
        <v>133</v>
      </c>
      <c r="O2023">
        <v>94</v>
      </c>
      <c r="P2023">
        <v>192</v>
      </c>
      <c r="Q2023">
        <v>241</v>
      </c>
      <c r="R2023">
        <v>1</v>
      </c>
      <c r="S2023">
        <v>4</v>
      </c>
      <c r="T2023">
        <v>5</v>
      </c>
      <c r="U2023">
        <v>1</v>
      </c>
      <c r="V2023">
        <v>0</v>
      </c>
      <c r="W2023">
        <v>0</v>
      </c>
      <c r="X2023" t="s">
        <v>31</v>
      </c>
      <c r="Y2023">
        <v>3</v>
      </c>
    </row>
    <row r="2024" spans="2:25" x14ac:dyDescent="0.2">
      <c r="B2024">
        <v>1142</v>
      </c>
      <c r="C2024">
        <v>1954</v>
      </c>
      <c r="D2024" t="s">
        <v>40</v>
      </c>
      <c r="E2024" t="s">
        <v>32</v>
      </c>
      <c r="F2024" t="s">
        <v>2248</v>
      </c>
      <c r="H2024">
        <v>0</v>
      </c>
      <c r="I2024">
        <v>1</v>
      </c>
      <c r="J2024" s="60" t="s">
        <v>2249</v>
      </c>
      <c r="K2024">
        <v>91</v>
      </c>
      <c r="L2024">
        <v>208</v>
      </c>
      <c r="M2024">
        <v>7</v>
      </c>
      <c r="N2024">
        <v>82</v>
      </c>
      <c r="O2024">
        <v>30</v>
      </c>
      <c r="P2024">
        <v>66</v>
      </c>
      <c r="Q2024">
        <v>35</v>
      </c>
      <c r="R2024">
        <v>2</v>
      </c>
      <c r="S2024">
        <v>3</v>
      </c>
      <c r="T2024">
        <v>9</v>
      </c>
      <c r="U2024">
        <v>3</v>
      </c>
      <c r="V2024">
        <v>0</v>
      </c>
      <c r="W2024">
        <v>0</v>
      </c>
      <c r="X2024" t="s">
        <v>27</v>
      </c>
      <c r="Y2024">
        <v>0</v>
      </c>
    </row>
    <row r="2025" spans="2:25" x14ac:dyDescent="0.2">
      <c r="B2025">
        <v>451</v>
      </c>
      <c r="C2025">
        <v>1990</v>
      </c>
      <c r="D2025" t="s">
        <v>23</v>
      </c>
      <c r="E2025" t="s">
        <v>28</v>
      </c>
      <c r="F2025" t="s">
        <v>2250</v>
      </c>
      <c r="H2025">
        <v>1</v>
      </c>
      <c r="I2025">
        <v>0</v>
      </c>
      <c r="J2025" s="60" t="s">
        <v>1184</v>
      </c>
      <c r="K2025">
        <v>91</v>
      </c>
      <c r="L2025">
        <v>9</v>
      </c>
      <c r="M2025">
        <v>0</v>
      </c>
      <c r="N2025">
        <v>7</v>
      </c>
      <c r="O2025">
        <v>2</v>
      </c>
      <c r="P2025">
        <v>0</v>
      </c>
      <c r="Q2025">
        <v>4</v>
      </c>
      <c r="R2025">
        <v>1</v>
      </c>
      <c r="S2025">
        <v>1</v>
      </c>
      <c r="T2025">
        <v>2</v>
      </c>
      <c r="U2025">
        <v>8</v>
      </c>
      <c r="V2025">
        <v>0</v>
      </c>
      <c r="W2025">
        <v>0</v>
      </c>
      <c r="X2025" t="s">
        <v>50</v>
      </c>
      <c r="Y2025">
        <v>0</v>
      </c>
    </row>
    <row r="2026" spans="2:25" x14ac:dyDescent="0.2">
      <c r="B2026">
        <v>7128</v>
      </c>
      <c r="C2026">
        <v>1978</v>
      </c>
      <c r="D2026" t="s">
        <v>40</v>
      </c>
      <c r="E2026" t="s">
        <v>28</v>
      </c>
      <c r="F2026" t="s">
        <v>2251</v>
      </c>
      <c r="H2026">
        <v>1</v>
      </c>
      <c r="I2026">
        <v>1</v>
      </c>
      <c r="J2026" s="61">
        <v>41467</v>
      </c>
      <c r="K2026">
        <v>91</v>
      </c>
      <c r="L2026">
        <v>4</v>
      </c>
      <c r="M2026">
        <v>0</v>
      </c>
      <c r="N2026">
        <v>5</v>
      </c>
      <c r="O2026">
        <v>0</v>
      </c>
      <c r="P2026">
        <v>1</v>
      </c>
      <c r="Q2026">
        <v>5</v>
      </c>
      <c r="R2026">
        <v>1</v>
      </c>
      <c r="S2026">
        <v>1</v>
      </c>
      <c r="T2026">
        <v>2</v>
      </c>
      <c r="U2026">
        <v>7</v>
      </c>
      <c r="V2026">
        <v>0</v>
      </c>
      <c r="W2026">
        <v>0</v>
      </c>
      <c r="X2026" t="s">
        <v>27</v>
      </c>
      <c r="Y2026">
        <v>0</v>
      </c>
    </row>
    <row r="2027" spans="2:25" x14ac:dyDescent="0.2">
      <c r="B2027">
        <v>10678</v>
      </c>
      <c r="C2027">
        <v>1960</v>
      </c>
      <c r="D2027" t="s">
        <v>23</v>
      </c>
      <c r="E2027" t="s">
        <v>36</v>
      </c>
      <c r="F2027" t="s">
        <v>2252</v>
      </c>
      <c r="H2027">
        <v>0</v>
      </c>
      <c r="I2027">
        <v>1</v>
      </c>
      <c r="J2027" s="60" t="s">
        <v>298</v>
      </c>
      <c r="K2027">
        <v>91</v>
      </c>
      <c r="L2027">
        <v>653</v>
      </c>
      <c r="M2027">
        <v>17</v>
      </c>
      <c r="N2027">
        <v>170</v>
      </c>
      <c r="O2027">
        <v>34</v>
      </c>
      <c r="P2027">
        <v>26</v>
      </c>
      <c r="Q2027">
        <v>17</v>
      </c>
      <c r="R2027">
        <v>2</v>
      </c>
      <c r="S2027">
        <v>11</v>
      </c>
      <c r="T2027">
        <v>10</v>
      </c>
      <c r="U2027">
        <v>7</v>
      </c>
      <c r="V2027">
        <v>0</v>
      </c>
      <c r="W2027">
        <v>0</v>
      </c>
      <c r="X2027" t="s">
        <v>27</v>
      </c>
      <c r="Y2027">
        <v>0</v>
      </c>
    </row>
    <row r="2028" spans="2:25" x14ac:dyDescent="0.2">
      <c r="B2028">
        <v>7755</v>
      </c>
      <c r="C2028">
        <v>1955</v>
      </c>
      <c r="D2028" t="s">
        <v>40</v>
      </c>
      <c r="E2028" t="s">
        <v>32</v>
      </c>
      <c r="F2028" t="s">
        <v>2253</v>
      </c>
      <c r="H2028">
        <v>0</v>
      </c>
      <c r="I2028">
        <v>1</v>
      </c>
      <c r="J2028" s="61">
        <v>41619</v>
      </c>
      <c r="K2028">
        <v>91</v>
      </c>
      <c r="L2028">
        <v>350</v>
      </c>
      <c r="M2028">
        <v>3</v>
      </c>
      <c r="N2028">
        <v>39</v>
      </c>
      <c r="O2028">
        <v>0</v>
      </c>
      <c r="P2028">
        <v>0</v>
      </c>
      <c r="Q2028">
        <v>19</v>
      </c>
      <c r="R2028">
        <v>2</v>
      </c>
      <c r="S2028">
        <v>9</v>
      </c>
      <c r="T2028">
        <v>4</v>
      </c>
      <c r="U2028">
        <v>8</v>
      </c>
      <c r="V2028">
        <v>0</v>
      </c>
      <c r="W2028">
        <v>0</v>
      </c>
      <c r="X2028" t="s">
        <v>27</v>
      </c>
      <c r="Y2028">
        <v>0</v>
      </c>
    </row>
    <row r="2029" spans="2:25" x14ac:dyDescent="0.2">
      <c r="B2029">
        <v>4754</v>
      </c>
      <c r="C2029">
        <v>1967</v>
      </c>
      <c r="D2029" t="s">
        <v>53</v>
      </c>
      <c r="E2029" t="s">
        <v>32</v>
      </c>
      <c r="F2029" t="s">
        <v>2254</v>
      </c>
      <c r="H2029">
        <v>0</v>
      </c>
      <c r="I2029">
        <v>1</v>
      </c>
      <c r="J2029" s="60" t="s">
        <v>1010</v>
      </c>
      <c r="K2029">
        <v>91</v>
      </c>
      <c r="L2029">
        <v>30</v>
      </c>
      <c r="M2029">
        <v>11</v>
      </c>
      <c r="N2029">
        <v>33</v>
      </c>
      <c r="O2029">
        <v>13</v>
      </c>
      <c r="P2029">
        <v>6</v>
      </c>
      <c r="Q2029">
        <v>29</v>
      </c>
      <c r="R2029">
        <v>1</v>
      </c>
      <c r="S2029">
        <v>2</v>
      </c>
      <c r="T2029">
        <v>4</v>
      </c>
      <c r="U2029">
        <v>4</v>
      </c>
      <c r="V2029">
        <v>0</v>
      </c>
      <c r="W2029">
        <v>0</v>
      </c>
      <c r="X2029" t="s">
        <v>27</v>
      </c>
      <c r="Y2029">
        <v>0</v>
      </c>
    </row>
    <row r="2030" spans="2:25" x14ac:dyDescent="0.2">
      <c r="B2030">
        <v>20</v>
      </c>
      <c r="C2030">
        <v>1966</v>
      </c>
      <c r="D2030" t="s">
        <v>43</v>
      </c>
      <c r="E2030" t="s">
        <v>32</v>
      </c>
      <c r="F2030" t="s">
        <v>2255</v>
      </c>
      <c r="H2030">
        <v>0</v>
      </c>
      <c r="I2030">
        <v>1</v>
      </c>
      <c r="J2030" s="61">
        <v>41283</v>
      </c>
      <c r="K2030">
        <v>91</v>
      </c>
      <c r="L2030">
        <v>43</v>
      </c>
      <c r="M2030">
        <v>12</v>
      </c>
      <c r="N2030">
        <v>23</v>
      </c>
      <c r="O2030">
        <v>29</v>
      </c>
      <c r="P2030">
        <v>15</v>
      </c>
      <c r="Q2030">
        <v>61</v>
      </c>
      <c r="R2030">
        <v>1</v>
      </c>
      <c r="S2030">
        <v>2</v>
      </c>
      <c r="T2030">
        <v>4</v>
      </c>
      <c r="U2030">
        <v>4</v>
      </c>
      <c r="V2030">
        <v>0</v>
      </c>
      <c r="W2030">
        <v>0</v>
      </c>
      <c r="X2030" t="s">
        <v>46</v>
      </c>
      <c r="Y2030">
        <v>0</v>
      </c>
    </row>
    <row r="2031" spans="2:25" x14ac:dyDescent="0.2">
      <c r="B2031">
        <v>2246</v>
      </c>
      <c r="C2031">
        <v>1966</v>
      </c>
      <c r="D2031" t="s">
        <v>43</v>
      </c>
      <c r="E2031" t="s">
        <v>32</v>
      </c>
      <c r="F2031" t="s">
        <v>2255</v>
      </c>
      <c r="H2031">
        <v>0</v>
      </c>
      <c r="I2031">
        <v>1</v>
      </c>
      <c r="J2031" s="61">
        <v>41283</v>
      </c>
      <c r="K2031">
        <v>91</v>
      </c>
      <c r="L2031">
        <v>43</v>
      </c>
      <c r="M2031">
        <v>12</v>
      </c>
      <c r="N2031">
        <v>23</v>
      </c>
      <c r="O2031">
        <v>29</v>
      </c>
      <c r="P2031">
        <v>15</v>
      </c>
      <c r="Q2031">
        <v>61</v>
      </c>
      <c r="R2031">
        <v>1</v>
      </c>
      <c r="S2031">
        <v>2</v>
      </c>
      <c r="T2031">
        <v>4</v>
      </c>
      <c r="U2031">
        <v>4</v>
      </c>
      <c r="V2031">
        <v>0</v>
      </c>
      <c r="W2031">
        <v>0</v>
      </c>
      <c r="X2031" t="s">
        <v>27</v>
      </c>
      <c r="Y2031">
        <v>0</v>
      </c>
    </row>
    <row r="2032" spans="2:25" x14ac:dyDescent="0.2">
      <c r="B2032">
        <v>10307</v>
      </c>
      <c r="C2032">
        <v>1957</v>
      </c>
      <c r="D2032" t="s">
        <v>23</v>
      </c>
      <c r="E2032" t="s">
        <v>32</v>
      </c>
      <c r="F2032" t="s">
        <v>2256</v>
      </c>
      <c r="H2032">
        <v>0</v>
      </c>
      <c r="I2032">
        <v>2</v>
      </c>
      <c r="J2032" s="60" t="s">
        <v>133</v>
      </c>
      <c r="K2032">
        <v>91</v>
      </c>
      <c r="L2032">
        <v>369</v>
      </c>
      <c r="M2032">
        <v>9</v>
      </c>
      <c r="N2032">
        <v>87</v>
      </c>
      <c r="O2032">
        <v>12</v>
      </c>
      <c r="P2032">
        <v>14</v>
      </c>
      <c r="Q2032">
        <v>34</v>
      </c>
      <c r="R2032">
        <v>3</v>
      </c>
      <c r="S2032">
        <v>6</v>
      </c>
      <c r="T2032">
        <v>8</v>
      </c>
      <c r="U2032">
        <v>5</v>
      </c>
      <c r="V2032">
        <v>0</v>
      </c>
      <c r="W2032">
        <v>0</v>
      </c>
      <c r="X2032" t="s">
        <v>27</v>
      </c>
      <c r="Y2032">
        <v>0</v>
      </c>
    </row>
    <row r="2033" spans="2:25" x14ac:dyDescent="0.2">
      <c r="B2033">
        <v>2147</v>
      </c>
      <c r="C2033">
        <v>1970</v>
      </c>
      <c r="D2033" t="s">
        <v>23</v>
      </c>
      <c r="E2033" t="s">
        <v>36</v>
      </c>
      <c r="F2033" t="s">
        <v>2257</v>
      </c>
      <c r="H2033">
        <v>0</v>
      </c>
      <c r="I2033">
        <v>0</v>
      </c>
      <c r="J2033" s="60" t="s">
        <v>1264</v>
      </c>
      <c r="K2033">
        <v>91</v>
      </c>
      <c r="L2033">
        <v>736</v>
      </c>
      <c r="M2033">
        <v>63</v>
      </c>
      <c r="N2033">
        <v>946</v>
      </c>
      <c r="O2033">
        <v>219</v>
      </c>
      <c r="P2033">
        <v>189</v>
      </c>
      <c r="Q2033">
        <v>126</v>
      </c>
      <c r="R2033">
        <v>1</v>
      </c>
      <c r="S2033">
        <v>4</v>
      </c>
      <c r="T2033">
        <v>11</v>
      </c>
      <c r="U2033">
        <v>2</v>
      </c>
      <c r="V2033">
        <v>0</v>
      </c>
      <c r="W2033">
        <v>0</v>
      </c>
      <c r="X2033" t="s">
        <v>27</v>
      </c>
      <c r="Y2033">
        <v>2</v>
      </c>
    </row>
    <row r="2034" spans="2:25" x14ac:dyDescent="0.2">
      <c r="B2034">
        <v>10590</v>
      </c>
      <c r="C2034">
        <v>1957</v>
      </c>
      <c r="D2034" t="s">
        <v>40</v>
      </c>
      <c r="E2034" t="s">
        <v>36</v>
      </c>
      <c r="F2034" t="s">
        <v>2258</v>
      </c>
      <c r="H2034">
        <v>0</v>
      </c>
      <c r="I2034">
        <v>0</v>
      </c>
      <c r="J2034" s="60" t="s">
        <v>100</v>
      </c>
      <c r="K2034">
        <v>91</v>
      </c>
      <c r="L2034">
        <v>794</v>
      </c>
      <c r="M2034">
        <v>73</v>
      </c>
      <c r="N2034">
        <v>573</v>
      </c>
      <c r="O2034">
        <v>0</v>
      </c>
      <c r="P2034">
        <v>29</v>
      </c>
      <c r="Q2034">
        <v>14</v>
      </c>
      <c r="R2034">
        <v>1</v>
      </c>
      <c r="S2034">
        <v>4</v>
      </c>
      <c r="T2034">
        <v>10</v>
      </c>
      <c r="U2034">
        <v>2</v>
      </c>
      <c r="V2034">
        <v>0</v>
      </c>
      <c r="W2034">
        <v>0</v>
      </c>
      <c r="X2034" t="s">
        <v>27</v>
      </c>
      <c r="Y2034">
        <v>0</v>
      </c>
    </row>
    <row r="2035" spans="2:25" x14ac:dyDescent="0.2">
      <c r="B2035">
        <v>6565</v>
      </c>
      <c r="C2035">
        <v>1950</v>
      </c>
      <c r="D2035" t="s">
        <v>53</v>
      </c>
      <c r="E2035" t="s">
        <v>32</v>
      </c>
      <c r="F2035" t="s">
        <v>2259</v>
      </c>
      <c r="H2035">
        <v>0</v>
      </c>
      <c r="I2035">
        <v>1</v>
      </c>
      <c r="J2035" s="60" t="s">
        <v>260</v>
      </c>
      <c r="K2035">
        <v>91</v>
      </c>
      <c r="L2035">
        <v>1012</v>
      </c>
      <c r="M2035">
        <v>80</v>
      </c>
      <c r="N2035">
        <v>498</v>
      </c>
      <c r="O2035">
        <v>0</v>
      </c>
      <c r="P2035">
        <v>16</v>
      </c>
      <c r="Q2035">
        <v>176</v>
      </c>
      <c r="R2035">
        <v>2</v>
      </c>
      <c r="S2035">
        <v>11</v>
      </c>
      <c r="T2035">
        <v>9</v>
      </c>
      <c r="U2035">
        <v>5</v>
      </c>
      <c r="V2035">
        <v>0</v>
      </c>
      <c r="W2035">
        <v>0</v>
      </c>
      <c r="X2035" t="s">
        <v>35</v>
      </c>
      <c r="Y2035">
        <v>1</v>
      </c>
    </row>
    <row r="2036" spans="2:25" x14ac:dyDescent="0.2">
      <c r="B2036">
        <v>6619</v>
      </c>
      <c r="C2036">
        <v>1979</v>
      </c>
      <c r="D2036" t="s">
        <v>23</v>
      </c>
      <c r="E2036" t="s">
        <v>32</v>
      </c>
      <c r="F2036" t="s">
        <v>2260</v>
      </c>
      <c r="H2036">
        <v>1</v>
      </c>
      <c r="I2036">
        <v>1</v>
      </c>
      <c r="J2036" s="61">
        <v>41306</v>
      </c>
      <c r="K2036">
        <v>91</v>
      </c>
      <c r="L2036">
        <v>22</v>
      </c>
      <c r="M2036">
        <v>1</v>
      </c>
      <c r="N2036">
        <v>13</v>
      </c>
      <c r="O2036">
        <v>4</v>
      </c>
      <c r="P2036">
        <v>0</v>
      </c>
      <c r="Q2036">
        <v>4</v>
      </c>
      <c r="R2036">
        <v>2</v>
      </c>
      <c r="S2036">
        <v>1</v>
      </c>
      <c r="T2036">
        <v>3</v>
      </c>
      <c r="U2036">
        <v>7</v>
      </c>
      <c r="V2036">
        <v>0</v>
      </c>
      <c r="W2036">
        <v>0</v>
      </c>
      <c r="X2036" t="s">
        <v>27</v>
      </c>
      <c r="Y2036">
        <v>0</v>
      </c>
    </row>
    <row r="2037" spans="2:25" x14ac:dyDescent="0.2">
      <c r="B2037">
        <v>4817</v>
      </c>
      <c r="C2037">
        <v>1957</v>
      </c>
      <c r="D2037" t="s">
        <v>23</v>
      </c>
      <c r="E2037" t="s">
        <v>24</v>
      </c>
      <c r="F2037" t="s">
        <v>2261</v>
      </c>
      <c r="H2037">
        <v>0</v>
      </c>
      <c r="I2037">
        <v>0</v>
      </c>
      <c r="J2037" s="61">
        <v>41007</v>
      </c>
      <c r="K2037">
        <v>91</v>
      </c>
      <c r="L2037">
        <v>3</v>
      </c>
      <c r="M2037">
        <v>2</v>
      </c>
      <c r="N2037">
        <v>7</v>
      </c>
      <c r="O2037">
        <v>0</v>
      </c>
      <c r="P2037">
        <v>4</v>
      </c>
      <c r="Q2037">
        <v>2</v>
      </c>
      <c r="R2037">
        <v>1</v>
      </c>
      <c r="S2037">
        <v>1</v>
      </c>
      <c r="T2037">
        <v>2</v>
      </c>
      <c r="U2037">
        <v>8</v>
      </c>
      <c r="V2037">
        <v>0</v>
      </c>
      <c r="W2037">
        <v>0</v>
      </c>
      <c r="X2037" t="s">
        <v>27</v>
      </c>
      <c r="Y2037">
        <v>0</v>
      </c>
    </row>
    <row r="2038" spans="2:25" x14ac:dyDescent="0.2">
      <c r="B2038">
        <v>4508</v>
      </c>
      <c r="C2038">
        <v>1953</v>
      </c>
      <c r="D2038" t="s">
        <v>23</v>
      </c>
      <c r="E2038" t="s">
        <v>28</v>
      </c>
      <c r="F2038" t="s">
        <v>2262</v>
      </c>
      <c r="H2038">
        <v>0</v>
      </c>
      <c r="I2038">
        <v>0</v>
      </c>
      <c r="J2038" s="60" t="s">
        <v>785</v>
      </c>
      <c r="K2038">
        <v>92</v>
      </c>
      <c r="L2038">
        <v>203</v>
      </c>
      <c r="M2038">
        <v>35</v>
      </c>
      <c r="N2038">
        <v>305</v>
      </c>
      <c r="O2038">
        <v>46</v>
      </c>
      <c r="P2038">
        <v>17</v>
      </c>
      <c r="Q2038">
        <v>227</v>
      </c>
      <c r="R2038">
        <v>1</v>
      </c>
      <c r="S2038">
        <v>2</v>
      </c>
      <c r="T2038">
        <v>5</v>
      </c>
      <c r="U2038">
        <v>1</v>
      </c>
      <c r="V2038">
        <v>0</v>
      </c>
      <c r="W2038">
        <v>0</v>
      </c>
      <c r="X2038" t="s">
        <v>46</v>
      </c>
      <c r="Y2038">
        <v>0</v>
      </c>
    </row>
    <row r="2039" spans="2:25" x14ac:dyDescent="0.2">
      <c r="B2039">
        <v>4843</v>
      </c>
      <c r="C2039">
        <v>1953</v>
      </c>
      <c r="D2039" t="s">
        <v>23</v>
      </c>
      <c r="E2039" t="s">
        <v>28</v>
      </c>
      <c r="F2039" t="s">
        <v>2262</v>
      </c>
      <c r="H2039">
        <v>0</v>
      </c>
      <c r="I2039">
        <v>0</v>
      </c>
      <c r="J2039" s="60" t="s">
        <v>785</v>
      </c>
      <c r="K2039">
        <v>92</v>
      </c>
      <c r="L2039">
        <v>203</v>
      </c>
      <c r="M2039">
        <v>35</v>
      </c>
      <c r="N2039">
        <v>305</v>
      </c>
      <c r="O2039">
        <v>46</v>
      </c>
      <c r="P2039">
        <v>17</v>
      </c>
      <c r="Q2039">
        <v>227</v>
      </c>
      <c r="R2039">
        <v>1</v>
      </c>
      <c r="S2039">
        <v>2</v>
      </c>
      <c r="T2039">
        <v>5</v>
      </c>
      <c r="U2039">
        <v>1</v>
      </c>
      <c r="V2039">
        <v>0</v>
      </c>
      <c r="W2039">
        <v>0</v>
      </c>
      <c r="X2039" t="s">
        <v>67</v>
      </c>
      <c r="Y2039">
        <v>0</v>
      </c>
    </row>
    <row r="2040" spans="2:25" x14ac:dyDescent="0.2">
      <c r="B2040">
        <v>9197</v>
      </c>
      <c r="C2040">
        <v>1954</v>
      </c>
      <c r="D2040" t="s">
        <v>23</v>
      </c>
      <c r="E2040" t="s">
        <v>32</v>
      </c>
      <c r="F2040" t="s">
        <v>2263</v>
      </c>
      <c r="H2040">
        <v>0</v>
      </c>
      <c r="I2040">
        <v>1</v>
      </c>
      <c r="J2040" s="60" t="s">
        <v>230</v>
      </c>
      <c r="K2040">
        <v>92</v>
      </c>
      <c r="L2040">
        <v>32</v>
      </c>
      <c r="M2040">
        <v>0</v>
      </c>
      <c r="N2040">
        <v>5</v>
      </c>
      <c r="O2040">
        <v>2</v>
      </c>
      <c r="P2040">
        <v>0</v>
      </c>
      <c r="Q2040">
        <v>8</v>
      </c>
      <c r="R2040">
        <v>2</v>
      </c>
      <c r="S2040">
        <v>2</v>
      </c>
      <c r="T2040">
        <v>3</v>
      </c>
      <c r="U2040">
        <v>5</v>
      </c>
      <c r="V2040">
        <v>0</v>
      </c>
      <c r="W2040">
        <v>0</v>
      </c>
      <c r="X2040" t="s">
        <v>27</v>
      </c>
      <c r="Y2040">
        <v>0</v>
      </c>
    </row>
    <row r="2041" spans="2:25" x14ac:dyDescent="0.2">
      <c r="B2041">
        <v>6237</v>
      </c>
      <c r="C2041">
        <v>1967</v>
      </c>
      <c r="D2041" t="s">
        <v>40</v>
      </c>
      <c r="E2041" t="s">
        <v>28</v>
      </c>
      <c r="F2041" t="s">
        <v>2264</v>
      </c>
      <c r="H2041">
        <v>0</v>
      </c>
      <c r="I2041">
        <v>2</v>
      </c>
      <c r="J2041" s="61">
        <v>41467</v>
      </c>
      <c r="K2041">
        <v>92</v>
      </c>
      <c r="L2041">
        <v>81</v>
      </c>
      <c r="M2041">
        <v>4</v>
      </c>
      <c r="N2041">
        <v>33</v>
      </c>
      <c r="O2041">
        <v>5</v>
      </c>
      <c r="P2041">
        <v>2</v>
      </c>
      <c r="Q2041">
        <v>291</v>
      </c>
      <c r="R2041">
        <v>0</v>
      </c>
      <c r="S2041">
        <v>23</v>
      </c>
      <c r="T2041">
        <v>1</v>
      </c>
      <c r="U2041">
        <v>0</v>
      </c>
      <c r="V2041">
        <v>0</v>
      </c>
      <c r="W2041">
        <v>0</v>
      </c>
      <c r="X2041" t="s">
        <v>27</v>
      </c>
      <c r="Y2041">
        <v>0</v>
      </c>
    </row>
    <row r="2042" spans="2:25" x14ac:dyDescent="0.2">
      <c r="B2042">
        <v>6515</v>
      </c>
      <c r="C2042">
        <v>1978</v>
      </c>
      <c r="D2042" t="s">
        <v>23</v>
      </c>
      <c r="E2042" t="s">
        <v>36</v>
      </c>
      <c r="F2042" t="s">
        <v>2265</v>
      </c>
      <c r="H2042">
        <v>1</v>
      </c>
      <c r="I2042">
        <v>0</v>
      </c>
      <c r="J2042" s="61">
        <v>41437</v>
      </c>
      <c r="K2042">
        <v>92</v>
      </c>
      <c r="L2042">
        <v>6</v>
      </c>
      <c r="M2042">
        <v>2</v>
      </c>
      <c r="N2042">
        <v>18</v>
      </c>
      <c r="O2042">
        <v>2</v>
      </c>
      <c r="P2042">
        <v>8</v>
      </c>
      <c r="Q2042">
        <v>14</v>
      </c>
      <c r="R2042">
        <v>1</v>
      </c>
      <c r="S2042">
        <v>2</v>
      </c>
      <c r="T2042">
        <v>3</v>
      </c>
      <c r="U2042">
        <v>4</v>
      </c>
      <c r="V2042">
        <v>0</v>
      </c>
      <c r="W2042">
        <v>0</v>
      </c>
      <c r="X2042" t="s">
        <v>67</v>
      </c>
      <c r="Y2042">
        <v>0</v>
      </c>
    </row>
    <row r="2043" spans="2:25" x14ac:dyDescent="0.2">
      <c r="B2043">
        <v>5954</v>
      </c>
      <c r="C2043">
        <v>1973</v>
      </c>
      <c r="D2043" t="s">
        <v>53</v>
      </c>
      <c r="E2043" t="s">
        <v>24</v>
      </c>
      <c r="F2043" t="s">
        <v>2266</v>
      </c>
      <c r="H2043">
        <v>1</v>
      </c>
      <c r="I2043">
        <v>0</v>
      </c>
      <c r="J2043" s="61">
        <v>41527</v>
      </c>
      <c r="K2043">
        <v>92</v>
      </c>
      <c r="L2043">
        <v>76</v>
      </c>
      <c r="M2043">
        <v>14</v>
      </c>
      <c r="N2043">
        <v>74</v>
      </c>
      <c r="O2043">
        <v>13</v>
      </c>
      <c r="P2043">
        <v>5</v>
      </c>
      <c r="Q2043">
        <v>10</v>
      </c>
      <c r="R2043">
        <v>2</v>
      </c>
      <c r="S2043">
        <v>5</v>
      </c>
      <c r="T2043">
        <v>4</v>
      </c>
      <c r="U2043">
        <v>8</v>
      </c>
      <c r="V2043">
        <v>0</v>
      </c>
      <c r="W2043">
        <v>0</v>
      </c>
      <c r="X2043" t="s">
        <v>27</v>
      </c>
      <c r="Y2043">
        <v>0</v>
      </c>
    </row>
    <row r="2044" spans="2:25" x14ac:dyDescent="0.2">
      <c r="B2044">
        <v>7938</v>
      </c>
      <c r="C2044">
        <v>1959</v>
      </c>
      <c r="D2044" t="s">
        <v>40</v>
      </c>
      <c r="E2044" t="s">
        <v>36</v>
      </c>
      <c r="F2044" t="s">
        <v>2267</v>
      </c>
      <c r="H2044">
        <v>0</v>
      </c>
      <c r="I2044">
        <v>1</v>
      </c>
      <c r="J2044" s="61">
        <v>41343</v>
      </c>
      <c r="K2044">
        <v>92</v>
      </c>
      <c r="L2044">
        <v>350</v>
      </c>
      <c r="M2044">
        <v>8</v>
      </c>
      <c r="N2044">
        <v>66</v>
      </c>
      <c r="O2044">
        <v>17</v>
      </c>
      <c r="P2044">
        <v>4</v>
      </c>
      <c r="Q2044">
        <v>4</v>
      </c>
      <c r="R2044">
        <v>2</v>
      </c>
      <c r="S2044">
        <v>3</v>
      </c>
      <c r="T2044">
        <v>10</v>
      </c>
      <c r="U2044">
        <v>3</v>
      </c>
      <c r="V2044">
        <v>0</v>
      </c>
      <c r="W2044">
        <v>0</v>
      </c>
      <c r="X2044" t="s">
        <v>46</v>
      </c>
      <c r="Y2044">
        <v>0</v>
      </c>
    </row>
    <row r="2045" spans="2:25" x14ac:dyDescent="0.2">
      <c r="B2045">
        <v>961</v>
      </c>
      <c r="C2045">
        <v>1973</v>
      </c>
      <c r="D2045" t="s">
        <v>23</v>
      </c>
      <c r="E2045" t="s">
        <v>32</v>
      </c>
      <c r="F2045" t="s">
        <v>2268</v>
      </c>
      <c r="H2045">
        <v>0</v>
      </c>
      <c r="I2045">
        <v>1</v>
      </c>
      <c r="J2045" s="61">
        <v>41617</v>
      </c>
      <c r="K2045">
        <v>92</v>
      </c>
      <c r="L2045">
        <v>133</v>
      </c>
      <c r="M2045">
        <v>27</v>
      </c>
      <c r="N2045">
        <v>421</v>
      </c>
      <c r="O2045">
        <v>13</v>
      </c>
      <c r="P2045">
        <v>195</v>
      </c>
      <c r="Q2045">
        <v>71</v>
      </c>
      <c r="R2045">
        <v>2</v>
      </c>
      <c r="S2045">
        <v>7</v>
      </c>
      <c r="T2045">
        <v>5</v>
      </c>
      <c r="U2045">
        <v>4</v>
      </c>
      <c r="V2045">
        <v>0</v>
      </c>
      <c r="W2045">
        <v>0</v>
      </c>
      <c r="X2045" t="s">
        <v>27</v>
      </c>
      <c r="Y2045">
        <v>0</v>
      </c>
    </row>
    <row r="2046" spans="2:25" x14ac:dyDescent="0.2">
      <c r="B2046">
        <v>1764</v>
      </c>
      <c r="C2046">
        <v>1976</v>
      </c>
      <c r="D2046" t="s">
        <v>23</v>
      </c>
      <c r="E2046" t="s">
        <v>28</v>
      </c>
      <c r="F2046" t="s">
        <v>2269</v>
      </c>
      <c r="H2046">
        <v>1</v>
      </c>
      <c r="I2046">
        <v>0</v>
      </c>
      <c r="J2046" s="61">
        <v>41525</v>
      </c>
      <c r="K2046">
        <v>92</v>
      </c>
      <c r="L2046">
        <v>100</v>
      </c>
      <c r="M2046">
        <v>2</v>
      </c>
      <c r="N2046">
        <v>128</v>
      </c>
      <c r="O2046">
        <v>23</v>
      </c>
      <c r="P2046">
        <v>7</v>
      </c>
      <c r="Q2046">
        <v>10</v>
      </c>
      <c r="R2046">
        <v>4</v>
      </c>
      <c r="S2046">
        <v>5</v>
      </c>
      <c r="T2046">
        <v>5</v>
      </c>
      <c r="U2046">
        <v>8</v>
      </c>
      <c r="V2046">
        <v>0</v>
      </c>
      <c r="W2046">
        <v>0</v>
      </c>
      <c r="X2046" t="s">
        <v>67</v>
      </c>
      <c r="Y2046">
        <v>0</v>
      </c>
    </row>
    <row r="2047" spans="2:25" x14ac:dyDescent="0.2">
      <c r="B2047">
        <v>1916</v>
      </c>
      <c r="C2047">
        <v>1955</v>
      </c>
      <c r="D2047" t="s">
        <v>53</v>
      </c>
      <c r="E2047" t="s">
        <v>32</v>
      </c>
      <c r="F2047" t="s">
        <v>2270</v>
      </c>
      <c r="H2047">
        <v>0</v>
      </c>
      <c r="I2047">
        <v>1</v>
      </c>
      <c r="J2047" s="60" t="s">
        <v>749</v>
      </c>
      <c r="K2047">
        <v>92</v>
      </c>
      <c r="L2047">
        <v>188</v>
      </c>
      <c r="M2047">
        <v>3</v>
      </c>
      <c r="N2047">
        <v>180</v>
      </c>
      <c r="O2047">
        <v>20</v>
      </c>
      <c r="P2047">
        <v>3</v>
      </c>
      <c r="Q2047">
        <v>43</v>
      </c>
      <c r="R2047">
        <v>5</v>
      </c>
      <c r="S2047">
        <v>7</v>
      </c>
      <c r="T2047">
        <v>6</v>
      </c>
      <c r="U2047">
        <v>7</v>
      </c>
      <c r="V2047">
        <v>0</v>
      </c>
      <c r="W2047">
        <v>0</v>
      </c>
      <c r="X2047" t="s">
        <v>46</v>
      </c>
      <c r="Y2047">
        <v>0</v>
      </c>
    </row>
    <row r="2048" spans="2:25" x14ac:dyDescent="0.2">
      <c r="B2048">
        <v>6941</v>
      </c>
      <c r="C2048">
        <v>1972</v>
      </c>
      <c r="D2048" t="s">
        <v>23</v>
      </c>
      <c r="E2048" t="s">
        <v>28</v>
      </c>
      <c r="F2048" t="s">
        <v>2271</v>
      </c>
      <c r="H2048">
        <v>0</v>
      </c>
      <c r="I2048">
        <v>0</v>
      </c>
      <c r="J2048" s="60" t="s">
        <v>394</v>
      </c>
      <c r="K2048">
        <v>92</v>
      </c>
      <c r="L2048">
        <v>17</v>
      </c>
      <c r="M2048">
        <v>8</v>
      </c>
      <c r="N2048">
        <v>12</v>
      </c>
      <c r="O2048">
        <v>11</v>
      </c>
      <c r="P2048">
        <v>15</v>
      </c>
      <c r="Q2048">
        <v>32</v>
      </c>
      <c r="R2048">
        <v>1</v>
      </c>
      <c r="S2048">
        <v>2</v>
      </c>
      <c r="T2048">
        <v>2</v>
      </c>
      <c r="U2048">
        <v>7</v>
      </c>
      <c r="V2048">
        <v>0</v>
      </c>
      <c r="W2048">
        <v>0</v>
      </c>
      <c r="X2048" t="s">
        <v>27</v>
      </c>
      <c r="Y2048">
        <v>0</v>
      </c>
    </row>
    <row r="2049" spans="2:25" x14ac:dyDescent="0.2">
      <c r="B2049">
        <v>5562</v>
      </c>
      <c r="C2049">
        <v>1975</v>
      </c>
      <c r="D2049" t="s">
        <v>23</v>
      </c>
      <c r="E2049" t="s">
        <v>32</v>
      </c>
      <c r="F2049" t="s">
        <v>2272</v>
      </c>
      <c r="H2049">
        <v>0</v>
      </c>
      <c r="I2049">
        <v>1</v>
      </c>
      <c r="J2049" s="60" t="s">
        <v>2273</v>
      </c>
      <c r="K2049">
        <v>92</v>
      </c>
      <c r="L2049">
        <v>502</v>
      </c>
      <c r="M2049">
        <v>12</v>
      </c>
      <c r="N2049">
        <v>109</v>
      </c>
      <c r="O2049">
        <v>16</v>
      </c>
      <c r="P2049">
        <v>6</v>
      </c>
      <c r="Q2049">
        <v>90</v>
      </c>
      <c r="R2049">
        <v>2</v>
      </c>
      <c r="S2049">
        <v>7</v>
      </c>
      <c r="T2049">
        <v>10</v>
      </c>
      <c r="U2049">
        <v>6</v>
      </c>
      <c r="V2049">
        <v>0</v>
      </c>
      <c r="W2049">
        <v>0</v>
      </c>
      <c r="X2049" t="s">
        <v>27</v>
      </c>
      <c r="Y2049">
        <v>0</v>
      </c>
    </row>
    <row r="2050" spans="2:25" x14ac:dyDescent="0.2">
      <c r="B2050">
        <v>1517</v>
      </c>
      <c r="C2050">
        <v>1970</v>
      </c>
      <c r="D2050" t="s">
        <v>23</v>
      </c>
      <c r="E2050" t="s">
        <v>28</v>
      </c>
      <c r="F2050" t="s">
        <v>2274</v>
      </c>
      <c r="H2050">
        <v>1</v>
      </c>
      <c r="I2050">
        <v>0</v>
      </c>
      <c r="J2050" s="60" t="s">
        <v>1491</v>
      </c>
      <c r="K2050">
        <v>92</v>
      </c>
      <c r="L2050">
        <v>3</v>
      </c>
      <c r="M2050">
        <v>9</v>
      </c>
      <c r="N2050">
        <v>13</v>
      </c>
      <c r="O2050">
        <v>2</v>
      </c>
      <c r="P2050">
        <v>12</v>
      </c>
      <c r="Q2050">
        <v>12</v>
      </c>
      <c r="R2050">
        <v>1</v>
      </c>
      <c r="S2050">
        <v>1</v>
      </c>
      <c r="T2050">
        <v>3</v>
      </c>
      <c r="U2050">
        <v>7</v>
      </c>
      <c r="V2050">
        <v>0</v>
      </c>
      <c r="W2050">
        <v>0</v>
      </c>
      <c r="X2050" t="s">
        <v>27</v>
      </c>
      <c r="Y2050">
        <v>0</v>
      </c>
    </row>
    <row r="2051" spans="2:25" x14ac:dyDescent="0.2">
      <c r="B2051">
        <v>7286</v>
      </c>
      <c r="C2051">
        <v>1969</v>
      </c>
      <c r="D2051" t="s">
        <v>23</v>
      </c>
      <c r="E2051" t="s">
        <v>36</v>
      </c>
      <c r="F2051" t="s">
        <v>2275</v>
      </c>
      <c r="H2051">
        <v>1</v>
      </c>
      <c r="I2051">
        <v>0</v>
      </c>
      <c r="J2051" s="60" t="s">
        <v>2276</v>
      </c>
      <c r="K2051">
        <v>92</v>
      </c>
      <c r="L2051">
        <v>13</v>
      </c>
      <c r="M2051">
        <v>6</v>
      </c>
      <c r="N2051">
        <v>15</v>
      </c>
      <c r="O2051">
        <v>3</v>
      </c>
      <c r="P2051">
        <v>5</v>
      </c>
      <c r="Q2051">
        <v>13</v>
      </c>
      <c r="R2051">
        <v>1</v>
      </c>
      <c r="S2051">
        <v>2</v>
      </c>
      <c r="T2051">
        <v>2</v>
      </c>
      <c r="U2051">
        <v>10</v>
      </c>
      <c r="V2051">
        <v>0</v>
      </c>
      <c r="W2051">
        <v>0</v>
      </c>
      <c r="X2051" t="s">
        <v>38</v>
      </c>
      <c r="Y2051">
        <v>0</v>
      </c>
    </row>
    <row r="2052" spans="2:25" x14ac:dyDescent="0.2">
      <c r="B2052">
        <v>4687</v>
      </c>
      <c r="C2052">
        <v>1959</v>
      </c>
      <c r="D2052" t="s">
        <v>53</v>
      </c>
      <c r="E2052" t="s">
        <v>32</v>
      </c>
      <c r="F2052" t="s">
        <v>2277</v>
      </c>
      <c r="H2052">
        <v>0</v>
      </c>
      <c r="I2052">
        <v>0</v>
      </c>
      <c r="J2052" s="60" t="s">
        <v>1444</v>
      </c>
      <c r="K2052">
        <v>92</v>
      </c>
      <c r="L2052">
        <v>674</v>
      </c>
      <c r="M2052">
        <v>92</v>
      </c>
      <c r="N2052">
        <v>736</v>
      </c>
      <c r="O2052">
        <v>39</v>
      </c>
      <c r="P2052">
        <v>0</v>
      </c>
      <c r="Q2052">
        <v>92</v>
      </c>
      <c r="R2052">
        <v>1</v>
      </c>
      <c r="S2052">
        <v>3</v>
      </c>
      <c r="T2052">
        <v>9</v>
      </c>
      <c r="U2052">
        <v>1</v>
      </c>
      <c r="V2052">
        <v>0</v>
      </c>
      <c r="W2052">
        <v>0</v>
      </c>
      <c r="X2052" t="s">
        <v>27</v>
      </c>
      <c r="Y2052">
        <v>0</v>
      </c>
    </row>
    <row r="2053" spans="2:25" x14ac:dyDescent="0.2">
      <c r="B2053">
        <v>5631</v>
      </c>
      <c r="C2053">
        <v>1992</v>
      </c>
      <c r="D2053" t="s">
        <v>23</v>
      </c>
      <c r="E2053" t="s">
        <v>28</v>
      </c>
      <c r="F2053" t="s">
        <v>2278</v>
      </c>
      <c r="H2053">
        <v>0</v>
      </c>
      <c r="I2053">
        <v>0</v>
      </c>
      <c r="J2053" s="61">
        <v>41310</v>
      </c>
      <c r="K2053">
        <v>92</v>
      </c>
      <c r="L2053">
        <v>202</v>
      </c>
      <c r="M2053">
        <v>47</v>
      </c>
      <c r="N2053">
        <v>197</v>
      </c>
      <c r="O2053">
        <v>55</v>
      </c>
      <c r="P2053">
        <v>42</v>
      </c>
      <c r="Q2053">
        <v>149</v>
      </c>
      <c r="R2053">
        <v>1</v>
      </c>
      <c r="S2053">
        <v>5</v>
      </c>
      <c r="T2053">
        <v>8</v>
      </c>
      <c r="U2053">
        <v>4</v>
      </c>
      <c r="V2053">
        <v>0</v>
      </c>
      <c r="W2053">
        <v>0</v>
      </c>
      <c r="X2053" t="s">
        <v>35</v>
      </c>
      <c r="Y2053">
        <v>0</v>
      </c>
    </row>
    <row r="2054" spans="2:25" x14ac:dyDescent="0.2">
      <c r="B2054">
        <v>1951</v>
      </c>
      <c r="C2054">
        <v>1982</v>
      </c>
      <c r="D2054" t="s">
        <v>118</v>
      </c>
      <c r="E2054" t="s">
        <v>32</v>
      </c>
      <c r="F2054" t="s">
        <v>2279</v>
      </c>
      <c r="H2054">
        <v>0</v>
      </c>
      <c r="I2054">
        <v>0</v>
      </c>
      <c r="J2054" s="60" t="s">
        <v>1634</v>
      </c>
      <c r="K2054">
        <v>92</v>
      </c>
      <c r="L2054">
        <v>228</v>
      </c>
      <c r="M2054">
        <v>122</v>
      </c>
      <c r="N2054">
        <v>122</v>
      </c>
      <c r="O2054">
        <v>208</v>
      </c>
      <c r="P2054">
        <v>129</v>
      </c>
      <c r="Q2054">
        <v>30</v>
      </c>
      <c r="R2054">
        <v>6</v>
      </c>
      <c r="S2054">
        <v>11</v>
      </c>
      <c r="T2054">
        <v>8</v>
      </c>
      <c r="U2054">
        <v>9</v>
      </c>
      <c r="V2054">
        <v>0</v>
      </c>
      <c r="W2054">
        <v>0</v>
      </c>
      <c r="X2054" t="s">
        <v>27</v>
      </c>
      <c r="Y2054">
        <v>0</v>
      </c>
    </row>
    <row r="2055" spans="2:25" x14ac:dyDescent="0.2">
      <c r="B2055">
        <v>123</v>
      </c>
      <c r="C2055">
        <v>1952</v>
      </c>
      <c r="D2055" t="s">
        <v>23</v>
      </c>
      <c r="E2055" t="s">
        <v>55</v>
      </c>
      <c r="F2055" t="s">
        <v>2280</v>
      </c>
      <c r="H2055">
        <v>0</v>
      </c>
      <c r="I2055">
        <v>1</v>
      </c>
      <c r="J2055" s="61">
        <v>41426</v>
      </c>
      <c r="K2055">
        <v>92</v>
      </c>
      <c r="L2055">
        <v>544</v>
      </c>
      <c r="M2055">
        <v>35</v>
      </c>
      <c r="N2055">
        <v>133</v>
      </c>
      <c r="O2055">
        <v>23</v>
      </c>
      <c r="P2055">
        <v>151</v>
      </c>
      <c r="Q2055">
        <v>107</v>
      </c>
      <c r="R2055">
        <v>2</v>
      </c>
      <c r="S2055">
        <v>4</v>
      </c>
      <c r="T2055">
        <v>4</v>
      </c>
      <c r="U2055">
        <v>2</v>
      </c>
      <c r="V2055">
        <v>0</v>
      </c>
      <c r="W2055">
        <v>0</v>
      </c>
      <c r="X2055" t="s">
        <v>38</v>
      </c>
      <c r="Y2055">
        <v>0</v>
      </c>
    </row>
    <row r="2056" spans="2:25" x14ac:dyDescent="0.2">
      <c r="B2056">
        <v>9451</v>
      </c>
      <c r="C2056">
        <v>1966</v>
      </c>
      <c r="D2056" t="s">
        <v>23</v>
      </c>
      <c r="E2056" t="s">
        <v>32</v>
      </c>
      <c r="F2056" t="s">
        <v>2281</v>
      </c>
      <c r="H2056">
        <v>0</v>
      </c>
      <c r="I2056">
        <v>1</v>
      </c>
      <c r="J2056" s="60" t="s">
        <v>269</v>
      </c>
      <c r="K2056">
        <v>92</v>
      </c>
      <c r="L2056">
        <v>811</v>
      </c>
      <c r="M2056">
        <v>76</v>
      </c>
      <c r="N2056">
        <v>428</v>
      </c>
      <c r="O2056">
        <v>99</v>
      </c>
      <c r="P2056">
        <v>137</v>
      </c>
      <c r="Q2056">
        <v>107</v>
      </c>
      <c r="R2056">
        <v>3</v>
      </c>
      <c r="S2056">
        <v>10</v>
      </c>
      <c r="T2056">
        <v>9</v>
      </c>
      <c r="U2056">
        <v>7</v>
      </c>
      <c r="V2056">
        <v>0</v>
      </c>
      <c r="W2056">
        <v>0</v>
      </c>
      <c r="X2056" t="s">
        <v>31</v>
      </c>
      <c r="Y2056">
        <v>0</v>
      </c>
    </row>
    <row r="2057" spans="2:25" x14ac:dyDescent="0.2">
      <c r="B2057">
        <v>7396</v>
      </c>
      <c r="C2057">
        <v>1967</v>
      </c>
      <c r="D2057" t="s">
        <v>23</v>
      </c>
      <c r="E2057" t="s">
        <v>32</v>
      </c>
      <c r="F2057" t="s">
        <v>2282</v>
      </c>
      <c r="H2057">
        <v>0</v>
      </c>
      <c r="I2057">
        <v>0</v>
      </c>
      <c r="J2057" s="61">
        <v>41193</v>
      </c>
      <c r="K2057">
        <v>92</v>
      </c>
      <c r="L2057">
        <v>342</v>
      </c>
      <c r="M2057">
        <v>51</v>
      </c>
      <c r="N2057">
        <v>936</v>
      </c>
      <c r="O2057">
        <v>207</v>
      </c>
      <c r="P2057">
        <v>35</v>
      </c>
      <c r="Q2057">
        <v>26</v>
      </c>
      <c r="R2057">
        <v>1</v>
      </c>
      <c r="S2057">
        <v>5</v>
      </c>
      <c r="T2057">
        <v>12</v>
      </c>
      <c r="U2057">
        <v>3</v>
      </c>
      <c r="V2057">
        <v>0</v>
      </c>
      <c r="W2057">
        <v>0</v>
      </c>
      <c r="X2057" t="s">
        <v>27</v>
      </c>
      <c r="Y2057">
        <v>1</v>
      </c>
    </row>
    <row r="2058" spans="2:25" x14ac:dyDescent="0.2">
      <c r="B2058">
        <v>3298</v>
      </c>
      <c r="C2058">
        <v>1957</v>
      </c>
      <c r="D2058" t="s">
        <v>53</v>
      </c>
      <c r="E2058" t="s">
        <v>32</v>
      </c>
      <c r="F2058" t="s">
        <v>2283</v>
      </c>
      <c r="H2058">
        <v>0</v>
      </c>
      <c r="I2058">
        <v>1</v>
      </c>
      <c r="J2058" s="61">
        <v>41132</v>
      </c>
      <c r="K2058">
        <v>92</v>
      </c>
      <c r="L2058">
        <v>856</v>
      </c>
      <c r="M2058">
        <v>0</v>
      </c>
      <c r="N2058">
        <v>76</v>
      </c>
      <c r="O2058">
        <v>12</v>
      </c>
      <c r="P2058">
        <v>9</v>
      </c>
      <c r="Q2058">
        <v>199</v>
      </c>
      <c r="R2058">
        <v>7</v>
      </c>
      <c r="S2058">
        <v>9</v>
      </c>
      <c r="T2058">
        <v>9</v>
      </c>
      <c r="U2058">
        <v>8</v>
      </c>
      <c r="V2058">
        <v>0</v>
      </c>
      <c r="W2058">
        <v>0</v>
      </c>
      <c r="X2058" t="s">
        <v>67</v>
      </c>
      <c r="Y2058">
        <v>0</v>
      </c>
    </row>
    <row r="2059" spans="2:25" x14ac:dyDescent="0.2">
      <c r="B2059">
        <v>6730</v>
      </c>
      <c r="C2059">
        <v>1955</v>
      </c>
      <c r="D2059" t="s">
        <v>23</v>
      </c>
      <c r="E2059" t="s">
        <v>32</v>
      </c>
      <c r="F2059" t="s">
        <v>2284</v>
      </c>
      <c r="H2059">
        <v>1</v>
      </c>
      <c r="I2059">
        <v>1</v>
      </c>
      <c r="J2059" s="61">
        <v>40979</v>
      </c>
      <c r="K2059">
        <v>92</v>
      </c>
      <c r="L2059">
        <v>34</v>
      </c>
      <c r="M2059">
        <v>1</v>
      </c>
      <c r="N2059">
        <v>14</v>
      </c>
      <c r="O2059">
        <v>0</v>
      </c>
      <c r="P2059">
        <v>0</v>
      </c>
      <c r="Q2059">
        <v>5</v>
      </c>
      <c r="R2059">
        <v>3</v>
      </c>
      <c r="S2059">
        <v>2</v>
      </c>
      <c r="T2059">
        <v>3</v>
      </c>
      <c r="U2059">
        <v>8</v>
      </c>
      <c r="V2059">
        <v>0</v>
      </c>
      <c r="W2059">
        <v>1</v>
      </c>
      <c r="X2059" t="s">
        <v>27</v>
      </c>
      <c r="Y2059">
        <v>0</v>
      </c>
    </row>
    <row r="2060" spans="2:25" x14ac:dyDescent="0.2">
      <c r="B2060">
        <v>9916</v>
      </c>
      <c r="C2060">
        <v>1955</v>
      </c>
      <c r="D2060" t="s">
        <v>23</v>
      </c>
      <c r="E2060" t="s">
        <v>32</v>
      </c>
      <c r="F2060" t="s">
        <v>2284</v>
      </c>
      <c r="H2060">
        <v>1</v>
      </c>
      <c r="I2060">
        <v>1</v>
      </c>
      <c r="J2060" s="61">
        <v>40979</v>
      </c>
      <c r="K2060">
        <v>92</v>
      </c>
      <c r="L2060">
        <v>34</v>
      </c>
      <c r="M2060">
        <v>1</v>
      </c>
      <c r="N2060">
        <v>14</v>
      </c>
      <c r="O2060">
        <v>0</v>
      </c>
      <c r="P2060">
        <v>0</v>
      </c>
      <c r="Q2060">
        <v>5</v>
      </c>
      <c r="R2060">
        <v>3</v>
      </c>
      <c r="S2060">
        <v>2</v>
      </c>
      <c r="T2060">
        <v>3</v>
      </c>
      <c r="U2060">
        <v>8</v>
      </c>
      <c r="V2060">
        <v>0</v>
      </c>
      <c r="W2060">
        <v>1</v>
      </c>
      <c r="X2060" t="s">
        <v>67</v>
      </c>
      <c r="Y2060">
        <v>0</v>
      </c>
    </row>
    <row r="2061" spans="2:25" x14ac:dyDescent="0.2">
      <c r="B2061">
        <v>2227</v>
      </c>
      <c r="C2061">
        <v>1959</v>
      </c>
      <c r="D2061" t="s">
        <v>43</v>
      </c>
      <c r="E2061" t="s">
        <v>36</v>
      </c>
      <c r="F2061" t="s">
        <v>2285</v>
      </c>
      <c r="H2061">
        <v>0</v>
      </c>
      <c r="I2061">
        <v>0</v>
      </c>
      <c r="J2061" s="60" t="s">
        <v>245</v>
      </c>
      <c r="K2061">
        <v>92</v>
      </c>
      <c r="L2061">
        <v>45</v>
      </c>
      <c r="M2061">
        <v>47</v>
      </c>
      <c r="N2061">
        <v>52</v>
      </c>
      <c r="O2061">
        <v>21</v>
      </c>
      <c r="P2061">
        <v>20</v>
      </c>
      <c r="Q2061">
        <v>25</v>
      </c>
      <c r="R2061">
        <v>2</v>
      </c>
      <c r="S2061">
        <v>3</v>
      </c>
      <c r="T2061">
        <v>5</v>
      </c>
      <c r="U2061">
        <v>6</v>
      </c>
      <c r="V2061">
        <v>0</v>
      </c>
      <c r="W2061">
        <v>0</v>
      </c>
      <c r="X2061" t="s">
        <v>67</v>
      </c>
      <c r="Y2061">
        <v>0</v>
      </c>
    </row>
    <row r="2062" spans="2:25" x14ac:dyDescent="0.2">
      <c r="B2062">
        <v>946</v>
      </c>
      <c r="C2062">
        <v>1959</v>
      </c>
      <c r="D2062" t="s">
        <v>43</v>
      </c>
      <c r="E2062" t="s">
        <v>36</v>
      </c>
      <c r="F2062" t="s">
        <v>2285</v>
      </c>
      <c r="H2062">
        <v>0</v>
      </c>
      <c r="I2062">
        <v>0</v>
      </c>
      <c r="J2062" s="60" t="s">
        <v>245</v>
      </c>
      <c r="K2062">
        <v>92</v>
      </c>
      <c r="L2062">
        <v>45</v>
      </c>
      <c r="M2062">
        <v>47</v>
      </c>
      <c r="N2062">
        <v>52</v>
      </c>
      <c r="O2062">
        <v>21</v>
      </c>
      <c r="P2062">
        <v>20</v>
      </c>
      <c r="Q2062">
        <v>25</v>
      </c>
      <c r="R2062">
        <v>2</v>
      </c>
      <c r="S2062">
        <v>3</v>
      </c>
      <c r="T2062">
        <v>5</v>
      </c>
      <c r="U2062">
        <v>6</v>
      </c>
      <c r="V2062">
        <v>0</v>
      </c>
      <c r="W2062">
        <v>0</v>
      </c>
      <c r="X2062" t="s">
        <v>27</v>
      </c>
      <c r="Y2062">
        <v>0</v>
      </c>
    </row>
    <row r="2063" spans="2:25" x14ac:dyDescent="0.2">
      <c r="B2063">
        <v>3745</v>
      </c>
      <c r="C2063">
        <v>1989</v>
      </c>
      <c r="D2063" t="s">
        <v>43</v>
      </c>
      <c r="E2063" t="s">
        <v>32</v>
      </c>
      <c r="F2063" t="s">
        <v>2286</v>
      </c>
      <c r="H2063">
        <v>1</v>
      </c>
      <c r="I2063">
        <v>0</v>
      </c>
      <c r="J2063" s="61">
        <v>41008</v>
      </c>
      <c r="K2063">
        <v>92</v>
      </c>
      <c r="L2063">
        <v>5</v>
      </c>
      <c r="M2063">
        <v>36</v>
      </c>
      <c r="N2063">
        <v>7</v>
      </c>
      <c r="O2063">
        <v>0</v>
      </c>
      <c r="P2063">
        <v>10</v>
      </c>
      <c r="Q2063">
        <v>45</v>
      </c>
      <c r="R2063">
        <v>2</v>
      </c>
      <c r="S2063">
        <v>3</v>
      </c>
      <c r="T2063">
        <v>3</v>
      </c>
      <c r="U2063">
        <v>8</v>
      </c>
      <c r="V2063">
        <v>0</v>
      </c>
      <c r="W2063">
        <v>0</v>
      </c>
      <c r="X2063" t="s">
        <v>50</v>
      </c>
      <c r="Y2063">
        <v>0</v>
      </c>
    </row>
    <row r="2064" spans="2:25" x14ac:dyDescent="0.2">
      <c r="B2064">
        <v>4094</v>
      </c>
      <c r="C2064">
        <v>1962</v>
      </c>
      <c r="D2064" t="s">
        <v>23</v>
      </c>
      <c r="E2064" t="s">
        <v>32</v>
      </c>
      <c r="F2064" t="s">
        <v>2287</v>
      </c>
      <c r="H2064">
        <v>1</v>
      </c>
      <c r="I2064">
        <v>1</v>
      </c>
      <c r="J2064" s="60" t="s">
        <v>931</v>
      </c>
      <c r="K2064">
        <v>92</v>
      </c>
      <c r="L2064">
        <v>201</v>
      </c>
      <c r="M2064">
        <v>2</v>
      </c>
      <c r="N2064">
        <v>43</v>
      </c>
      <c r="O2064">
        <v>3</v>
      </c>
      <c r="P2064">
        <v>5</v>
      </c>
      <c r="Q2064">
        <v>35</v>
      </c>
      <c r="R2064">
        <v>4</v>
      </c>
      <c r="S2064">
        <v>5</v>
      </c>
      <c r="T2064">
        <v>5</v>
      </c>
      <c r="U2064">
        <v>6</v>
      </c>
      <c r="V2064">
        <v>0</v>
      </c>
      <c r="W2064">
        <v>0</v>
      </c>
      <c r="X2064" t="s">
        <v>38</v>
      </c>
      <c r="Y2064">
        <v>0</v>
      </c>
    </row>
    <row r="2065" spans="2:25" x14ac:dyDescent="0.2">
      <c r="B2065">
        <v>8588</v>
      </c>
      <c r="C2065">
        <v>1962</v>
      </c>
      <c r="D2065" t="s">
        <v>23</v>
      </c>
      <c r="E2065" t="s">
        <v>32</v>
      </c>
      <c r="F2065" t="s">
        <v>2287</v>
      </c>
      <c r="H2065">
        <v>1</v>
      </c>
      <c r="I2065">
        <v>1</v>
      </c>
      <c r="J2065" s="60" t="s">
        <v>931</v>
      </c>
      <c r="K2065">
        <v>92</v>
      </c>
      <c r="L2065">
        <v>201</v>
      </c>
      <c r="M2065">
        <v>2</v>
      </c>
      <c r="N2065">
        <v>43</v>
      </c>
      <c r="O2065">
        <v>3</v>
      </c>
      <c r="P2065">
        <v>5</v>
      </c>
      <c r="Q2065">
        <v>35</v>
      </c>
      <c r="R2065">
        <v>4</v>
      </c>
      <c r="S2065">
        <v>5</v>
      </c>
      <c r="T2065">
        <v>5</v>
      </c>
      <c r="U2065">
        <v>6</v>
      </c>
      <c r="V2065">
        <v>0</v>
      </c>
      <c r="W2065">
        <v>0</v>
      </c>
      <c r="X2065" t="s">
        <v>46</v>
      </c>
      <c r="Y2065">
        <v>0</v>
      </c>
    </row>
    <row r="2066" spans="2:25" x14ac:dyDescent="0.2">
      <c r="B2066">
        <v>3916</v>
      </c>
      <c r="C2066">
        <v>1972</v>
      </c>
      <c r="D2066" t="s">
        <v>40</v>
      </c>
      <c r="E2066" t="s">
        <v>36</v>
      </c>
      <c r="F2066" t="s">
        <v>2288</v>
      </c>
      <c r="H2066">
        <v>1</v>
      </c>
      <c r="I2066">
        <v>0</v>
      </c>
      <c r="J2066" s="60" t="s">
        <v>2289</v>
      </c>
      <c r="K2066">
        <v>92</v>
      </c>
      <c r="L2066">
        <v>639</v>
      </c>
      <c r="M2066">
        <v>8</v>
      </c>
      <c r="N2066">
        <v>166</v>
      </c>
      <c r="O2066">
        <v>11</v>
      </c>
      <c r="P2066">
        <v>8</v>
      </c>
      <c r="Q2066">
        <v>58</v>
      </c>
      <c r="R2066">
        <v>3</v>
      </c>
      <c r="S2066">
        <v>7</v>
      </c>
      <c r="T2066">
        <v>12</v>
      </c>
      <c r="U2066">
        <v>7</v>
      </c>
      <c r="V2066">
        <v>0</v>
      </c>
      <c r="W2066">
        <v>0</v>
      </c>
      <c r="X2066" t="s">
        <v>27</v>
      </c>
      <c r="Y2066">
        <v>0</v>
      </c>
    </row>
    <row r="2067" spans="2:25" x14ac:dyDescent="0.2">
      <c r="B2067">
        <v>9135</v>
      </c>
      <c r="C2067">
        <v>1951</v>
      </c>
      <c r="D2067" t="s">
        <v>23</v>
      </c>
      <c r="E2067" t="s">
        <v>36</v>
      </c>
      <c r="F2067" t="s">
        <v>2290</v>
      </c>
      <c r="H2067">
        <v>1</v>
      </c>
      <c r="I2067">
        <v>1</v>
      </c>
      <c r="J2067" s="61">
        <v>41068</v>
      </c>
      <c r="K2067">
        <v>92</v>
      </c>
      <c r="L2067">
        <v>13</v>
      </c>
      <c r="M2067">
        <v>2</v>
      </c>
      <c r="N2067">
        <v>21</v>
      </c>
      <c r="O2067">
        <v>4</v>
      </c>
      <c r="P2067">
        <v>0</v>
      </c>
      <c r="Q2067">
        <v>24</v>
      </c>
      <c r="R2067">
        <v>2</v>
      </c>
      <c r="S2067">
        <v>1</v>
      </c>
      <c r="T2067">
        <v>2</v>
      </c>
      <c r="U2067">
        <v>8</v>
      </c>
      <c r="V2067">
        <v>0</v>
      </c>
      <c r="W2067">
        <v>0</v>
      </c>
      <c r="X2067" t="s">
        <v>27</v>
      </c>
      <c r="Y2067">
        <v>0</v>
      </c>
    </row>
    <row r="2068" spans="2:25" x14ac:dyDescent="0.2">
      <c r="B2068">
        <v>1755</v>
      </c>
      <c r="C2068">
        <v>1989</v>
      </c>
      <c r="D2068" t="s">
        <v>43</v>
      </c>
      <c r="E2068" t="s">
        <v>36</v>
      </c>
      <c r="F2068" t="s">
        <v>2291</v>
      </c>
      <c r="H2068">
        <v>1</v>
      </c>
      <c r="I2068">
        <v>0</v>
      </c>
      <c r="J2068" s="61">
        <v>41947</v>
      </c>
      <c r="K2068">
        <v>93</v>
      </c>
      <c r="L2068">
        <v>30</v>
      </c>
      <c r="M2068">
        <v>11</v>
      </c>
      <c r="N2068">
        <v>25</v>
      </c>
      <c r="O2068">
        <v>29</v>
      </c>
      <c r="P2068">
        <v>1</v>
      </c>
      <c r="Q2068">
        <v>18</v>
      </c>
      <c r="R2068">
        <v>1</v>
      </c>
      <c r="S2068">
        <v>1</v>
      </c>
      <c r="T2068">
        <v>4</v>
      </c>
      <c r="U2068">
        <v>3</v>
      </c>
      <c r="V2068">
        <v>0</v>
      </c>
      <c r="W2068">
        <v>0</v>
      </c>
      <c r="X2068" t="s">
        <v>67</v>
      </c>
      <c r="Y2068">
        <v>0</v>
      </c>
    </row>
    <row r="2069" spans="2:25" x14ac:dyDescent="0.2">
      <c r="B2069">
        <v>2875</v>
      </c>
      <c r="C2069">
        <v>1979</v>
      </c>
      <c r="D2069" t="s">
        <v>23</v>
      </c>
      <c r="E2069" t="s">
        <v>32</v>
      </c>
      <c r="F2069" t="s">
        <v>2292</v>
      </c>
      <c r="H2069">
        <v>0</v>
      </c>
      <c r="I2069">
        <v>0</v>
      </c>
      <c r="J2069" s="61">
        <v>41732</v>
      </c>
      <c r="K2069">
        <v>93</v>
      </c>
      <c r="L2069">
        <v>444</v>
      </c>
      <c r="M2069">
        <v>44</v>
      </c>
      <c r="N2069">
        <v>382</v>
      </c>
      <c r="O2069">
        <v>11</v>
      </c>
      <c r="P2069">
        <v>8</v>
      </c>
      <c r="Q2069">
        <v>17</v>
      </c>
      <c r="R2069">
        <v>1</v>
      </c>
      <c r="S2069">
        <v>3</v>
      </c>
      <c r="T2069">
        <v>13</v>
      </c>
      <c r="U2069">
        <v>2</v>
      </c>
      <c r="V2069">
        <v>0</v>
      </c>
      <c r="W2069">
        <v>1</v>
      </c>
      <c r="X2069" t="s">
        <v>27</v>
      </c>
      <c r="Y2069">
        <v>0</v>
      </c>
    </row>
    <row r="2070" spans="2:25" x14ac:dyDescent="0.2">
      <c r="B2070">
        <v>2008</v>
      </c>
      <c r="C2070">
        <v>1979</v>
      </c>
      <c r="D2070" t="s">
        <v>23</v>
      </c>
      <c r="E2070" t="s">
        <v>32</v>
      </c>
      <c r="F2070" t="s">
        <v>2293</v>
      </c>
      <c r="H2070">
        <v>0</v>
      </c>
      <c r="I2070">
        <v>0</v>
      </c>
      <c r="J2070" s="61">
        <v>41914</v>
      </c>
      <c r="K2070">
        <v>93</v>
      </c>
      <c r="L2070">
        <v>372</v>
      </c>
      <c r="M2070">
        <v>23</v>
      </c>
      <c r="N2070">
        <v>384</v>
      </c>
      <c r="O2070">
        <v>250</v>
      </c>
      <c r="P2070">
        <v>12</v>
      </c>
      <c r="Q2070">
        <v>108</v>
      </c>
      <c r="R2070">
        <v>1</v>
      </c>
      <c r="S2070">
        <v>4</v>
      </c>
      <c r="T2070">
        <v>9</v>
      </c>
      <c r="U2070">
        <v>2</v>
      </c>
      <c r="V2070">
        <v>0</v>
      </c>
      <c r="W2070">
        <v>0</v>
      </c>
      <c r="X2070" t="s">
        <v>67</v>
      </c>
      <c r="Y2070">
        <v>1</v>
      </c>
    </row>
    <row r="2071" spans="2:25" x14ac:dyDescent="0.2">
      <c r="B2071">
        <v>10925</v>
      </c>
      <c r="C2071">
        <v>1984</v>
      </c>
      <c r="D2071" t="s">
        <v>23</v>
      </c>
      <c r="E2071" t="s">
        <v>32</v>
      </c>
      <c r="F2071" t="s">
        <v>2294</v>
      </c>
      <c r="H2071">
        <v>0</v>
      </c>
      <c r="I2071">
        <v>0</v>
      </c>
      <c r="J2071" s="60" t="s">
        <v>710</v>
      </c>
      <c r="K2071">
        <v>93</v>
      </c>
      <c r="L2071">
        <v>255</v>
      </c>
      <c r="M2071">
        <v>31</v>
      </c>
      <c r="N2071">
        <v>446</v>
      </c>
      <c r="O2071">
        <v>40</v>
      </c>
      <c r="P2071">
        <v>56</v>
      </c>
      <c r="Q2071">
        <v>175</v>
      </c>
      <c r="R2071">
        <v>1</v>
      </c>
      <c r="S2071">
        <v>3</v>
      </c>
      <c r="T2071">
        <v>11</v>
      </c>
      <c r="U2071">
        <v>1</v>
      </c>
      <c r="V2071">
        <v>0</v>
      </c>
      <c r="W2071">
        <v>0</v>
      </c>
      <c r="X2071" t="s">
        <v>67</v>
      </c>
      <c r="Y2071">
        <v>0</v>
      </c>
    </row>
    <row r="2072" spans="2:25" x14ac:dyDescent="0.2">
      <c r="B2072">
        <v>1604</v>
      </c>
      <c r="C2072">
        <v>1961</v>
      </c>
      <c r="D2072" t="s">
        <v>53</v>
      </c>
      <c r="E2072" t="s">
        <v>32</v>
      </c>
      <c r="F2072" t="s">
        <v>2295</v>
      </c>
      <c r="H2072">
        <v>0</v>
      </c>
      <c r="I2072">
        <v>1</v>
      </c>
      <c r="J2072" s="60" t="s">
        <v>1141</v>
      </c>
      <c r="K2072">
        <v>93</v>
      </c>
      <c r="L2072">
        <v>184</v>
      </c>
      <c r="M2072">
        <v>2</v>
      </c>
      <c r="N2072">
        <v>19</v>
      </c>
      <c r="O2072">
        <v>8</v>
      </c>
      <c r="P2072">
        <v>8</v>
      </c>
      <c r="Q2072">
        <v>4</v>
      </c>
      <c r="R2072">
        <v>3</v>
      </c>
      <c r="S2072">
        <v>2</v>
      </c>
      <c r="T2072">
        <v>6</v>
      </c>
      <c r="U2072">
        <v>5</v>
      </c>
      <c r="V2072">
        <v>0</v>
      </c>
      <c r="W2072">
        <v>0</v>
      </c>
      <c r="X2072" t="s">
        <v>27</v>
      </c>
      <c r="Y2072">
        <v>0</v>
      </c>
    </row>
    <row r="2073" spans="2:25" x14ac:dyDescent="0.2">
      <c r="B2073">
        <v>5389</v>
      </c>
      <c r="C2073">
        <v>1965</v>
      </c>
      <c r="D2073" t="s">
        <v>23</v>
      </c>
      <c r="E2073" t="s">
        <v>32</v>
      </c>
      <c r="F2073" t="s">
        <v>2296</v>
      </c>
      <c r="H2073">
        <v>0</v>
      </c>
      <c r="I2073">
        <v>2</v>
      </c>
      <c r="J2073" s="60" t="s">
        <v>883</v>
      </c>
      <c r="K2073">
        <v>93</v>
      </c>
      <c r="L2073">
        <v>238</v>
      </c>
      <c r="M2073">
        <v>17</v>
      </c>
      <c r="N2073">
        <v>68</v>
      </c>
      <c r="O2073">
        <v>8</v>
      </c>
      <c r="P2073">
        <v>10</v>
      </c>
      <c r="Q2073">
        <v>6</v>
      </c>
      <c r="R2073">
        <v>3</v>
      </c>
      <c r="S2073">
        <v>6</v>
      </c>
      <c r="T2073">
        <v>5</v>
      </c>
      <c r="U2073">
        <v>7</v>
      </c>
      <c r="V2073">
        <v>0</v>
      </c>
      <c r="W2073">
        <v>0</v>
      </c>
      <c r="X2073" t="s">
        <v>27</v>
      </c>
      <c r="Y2073">
        <v>1</v>
      </c>
    </row>
    <row r="2074" spans="2:25" x14ac:dyDescent="0.2">
      <c r="B2074">
        <v>2878</v>
      </c>
      <c r="C2074">
        <v>1948</v>
      </c>
      <c r="D2074" t="s">
        <v>40</v>
      </c>
      <c r="E2074" t="s">
        <v>32</v>
      </c>
      <c r="F2074" t="s">
        <v>2297</v>
      </c>
      <c r="H2074">
        <v>0</v>
      </c>
      <c r="I2074">
        <v>1</v>
      </c>
      <c r="J2074" s="60" t="s">
        <v>510</v>
      </c>
      <c r="K2074">
        <v>93</v>
      </c>
      <c r="L2074">
        <v>162</v>
      </c>
      <c r="M2074">
        <v>31</v>
      </c>
      <c r="N2074">
        <v>127</v>
      </c>
      <c r="O2074">
        <v>8</v>
      </c>
      <c r="P2074">
        <v>17</v>
      </c>
      <c r="Q2074">
        <v>69</v>
      </c>
      <c r="R2074">
        <v>2</v>
      </c>
      <c r="S2074">
        <v>4</v>
      </c>
      <c r="T2074">
        <v>7</v>
      </c>
      <c r="U2074">
        <v>3</v>
      </c>
      <c r="V2074">
        <v>0</v>
      </c>
      <c r="W2074">
        <v>0</v>
      </c>
      <c r="X2074" t="s">
        <v>27</v>
      </c>
      <c r="Y2074">
        <v>0</v>
      </c>
    </row>
    <row r="2075" spans="2:25" x14ac:dyDescent="0.2">
      <c r="B2075">
        <v>4440</v>
      </c>
      <c r="C2075">
        <v>1965</v>
      </c>
      <c r="D2075" t="s">
        <v>53</v>
      </c>
      <c r="E2075" t="s">
        <v>32</v>
      </c>
      <c r="F2075" t="s">
        <v>2298</v>
      </c>
      <c r="H2075">
        <v>0</v>
      </c>
      <c r="I2075">
        <v>1</v>
      </c>
      <c r="J2075" s="61">
        <v>41556</v>
      </c>
      <c r="K2075">
        <v>93</v>
      </c>
      <c r="L2075">
        <v>509</v>
      </c>
      <c r="M2075">
        <v>0</v>
      </c>
      <c r="N2075">
        <v>27</v>
      </c>
      <c r="O2075">
        <v>0</v>
      </c>
      <c r="P2075">
        <v>0</v>
      </c>
      <c r="Q2075">
        <v>10</v>
      </c>
      <c r="R2075">
        <v>1</v>
      </c>
      <c r="S2075">
        <v>8</v>
      </c>
      <c r="T2075">
        <v>6</v>
      </c>
      <c r="U2075">
        <v>7</v>
      </c>
      <c r="V2075">
        <v>0</v>
      </c>
      <c r="W2075">
        <v>0</v>
      </c>
      <c r="X2075" t="s">
        <v>67</v>
      </c>
      <c r="Y2075">
        <v>1</v>
      </c>
    </row>
    <row r="2076" spans="2:25" x14ac:dyDescent="0.2">
      <c r="B2076">
        <v>1324</v>
      </c>
      <c r="C2076">
        <v>1989</v>
      </c>
      <c r="D2076" t="s">
        <v>23</v>
      </c>
      <c r="E2076" t="s">
        <v>32</v>
      </c>
      <c r="F2076" t="s">
        <v>2299</v>
      </c>
      <c r="H2076">
        <v>1</v>
      </c>
      <c r="I2076">
        <v>0</v>
      </c>
      <c r="J2076" s="60" t="s">
        <v>915</v>
      </c>
      <c r="K2076">
        <v>93</v>
      </c>
      <c r="L2076">
        <v>23</v>
      </c>
      <c r="M2076">
        <v>3</v>
      </c>
      <c r="N2076">
        <v>21</v>
      </c>
      <c r="O2076">
        <v>3</v>
      </c>
      <c r="P2076">
        <v>19</v>
      </c>
      <c r="Q2076">
        <v>22</v>
      </c>
      <c r="R2076">
        <v>2</v>
      </c>
      <c r="S2076">
        <v>3</v>
      </c>
      <c r="T2076">
        <v>3</v>
      </c>
      <c r="U2076">
        <v>8</v>
      </c>
      <c r="V2076">
        <v>0</v>
      </c>
      <c r="W2076">
        <v>0</v>
      </c>
      <c r="X2076" t="s">
        <v>50</v>
      </c>
      <c r="Y2076">
        <v>0</v>
      </c>
    </row>
    <row r="2077" spans="2:25" x14ac:dyDescent="0.2">
      <c r="B2077">
        <v>6262</v>
      </c>
      <c r="C2077">
        <v>1963</v>
      </c>
      <c r="D2077" t="s">
        <v>53</v>
      </c>
      <c r="E2077" t="s">
        <v>28</v>
      </c>
      <c r="F2077" t="s">
        <v>2300</v>
      </c>
      <c r="H2077">
        <v>0</v>
      </c>
      <c r="I2077">
        <v>0</v>
      </c>
      <c r="J2077" s="61">
        <v>41551</v>
      </c>
      <c r="K2077">
        <v>93</v>
      </c>
      <c r="L2077">
        <v>816</v>
      </c>
      <c r="M2077">
        <v>42</v>
      </c>
      <c r="N2077">
        <v>450</v>
      </c>
      <c r="O2077">
        <v>55</v>
      </c>
      <c r="P2077">
        <v>56</v>
      </c>
      <c r="Q2077">
        <v>154</v>
      </c>
      <c r="R2077">
        <v>1</v>
      </c>
      <c r="S2077">
        <v>3</v>
      </c>
      <c r="T2077">
        <v>8</v>
      </c>
      <c r="U2077">
        <v>2</v>
      </c>
      <c r="V2077">
        <v>0</v>
      </c>
      <c r="W2077">
        <v>0</v>
      </c>
      <c r="X2077" t="s">
        <v>46</v>
      </c>
      <c r="Y2077">
        <v>0</v>
      </c>
    </row>
    <row r="2078" spans="2:25" x14ac:dyDescent="0.2">
      <c r="B2078">
        <v>3628</v>
      </c>
      <c r="C2078">
        <v>1988</v>
      </c>
      <c r="D2078" t="s">
        <v>118</v>
      </c>
      <c r="E2078" t="s">
        <v>28</v>
      </c>
      <c r="F2078" t="s">
        <v>2301</v>
      </c>
      <c r="H2078">
        <v>1</v>
      </c>
      <c r="I2078">
        <v>0</v>
      </c>
      <c r="J2078" s="60" t="s">
        <v>570</v>
      </c>
      <c r="K2078">
        <v>93</v>
      </c>
      <c r="L2078">
        <v>4</v>
      </c>
      <c r="M2078">
        <v>8</v>
      </c>
      <c r="N2078">
        <v>11</v>
      </c>
      <c r="O2078">
        <v>19</v>
      </c>
      <c r="P2078">
        <v>12</v>
      </c>
      <c r="Q2078">
        <v>26</v>
      </c>
      <c r="R2078">
        <v>2</v>
      </c>
      <c r="S2078">
        <v>2</v>
      </c>
      <c r="T2078">
        <v>2</v>
      </c>
      <c r="U2078">
        <v>9</v>
      </c>
      <c r="V2078">
        <v>0</v>
      </c>
      <c r="W2078">
        <v>0</v>
      </c>
      <c r="X2078" t="s">
        <v>27</v>
      </c>
      <c r="Y2078">
        <v>0</v>
      </c>
    </row>
    <row r="2079" spans="2:25" x14ac:dyDescent="0.2">
      <c r="B2079">
        <v>3641</v>
      </c>
      <c r="C2079">
        <v>1977</v>
      </c>
      <c r="D2079" t="s">
        <v>23</v>
      </c>
      <c r="E2079" t="s">
        <v>32</v>
      </c>
      <c r="F2079" t="s">
        <v>2302</v>
      </c>
      <c r="H2079">
        <v>1</v>
      </c>
      <c r="I2079">
        <v>0</v>
      </c>
      <c r="J2079" s="60" t="s">
        <v>991</v>
      </c>
      <c r="K2079">
        <v>93</v>
      </c>
      <c r="L2079">
        <v>10</v>
      </c>
      <c r="M2079">
        <v>2</v>
      </c>
      <c r="N2079">
        <v>15</v>
      </c>
      <c r="O2079">
        <v>2</v>
      </c>
      <c r="P2079">
        <v>1</v>
      </c>
      <c r="Q2079">
        <v>6</v>
      </c>
      <c r="R2079">
        <v>2</v>
      </c>
      <c r="S2079">
        <v>2</v>
      </c>
      <c r="T2079">
        <v>3</v>
      </c>
      <c r="U2079">
        <v>6</v>
      </c>
      <c r="V2079">
        <v>0</v>
      </c>
      <c r="W2079">
        <v>0</v>
      </c>
      <c r="X2079" t="s">
        <v>27</v>
      </c>
      <c r="Y2079">
        <v>0</v>
      </c>
    </row>
    <row r="2080" spans="2:25" x14ac:dyDescent="0.2">
      <c r="B2080">
        <v>322</v>
      </c>
      <c r="C2080">
        <v>1979</v>
      </c>
      <c r="D2080" t="s">
        <v>23</v>
      </c>
      <c r="E2080" t="s">
        <v>36</v>
      </c>
      <c r="F2080" t="s">
        <v>2303</v>
      </c>
      <c r="H2080">
        <v>1</v>
      </c>
      <c r="I2080">
        <v>1</v>
      </c>
      <c r="J2080" s="61">
        <v>41609</v>
      </c>
      <c r="K2080">
        <v>93</v>
      </c>
      <c r="L2080">
        <v>29</v>
      </c>
      <c r="M2080">
        <v>1</v>
      </c>
      <c r="N2080">
        <v>11</v>
      </c>
      <c r="O2080">
        <v>0</v>
      </c>
      <c r="P2080">
        <v>0</v>
      </c>
      <c r="Q2080">
        <v>0</v>
      </c>
      <c r="R2080">
        <v>2</v>
      </c>
      <c r="S2080">
        <v>2</v>
      </c>
      <c r="T2080">
        <v>3</v>
      </c>
      <c r="U2080">
        <v>4</v>
      </c>
      <c r="V2080">
        <v>0</v>
      </c>
      <c r="W2080">
        <v>0</v>
      </c>
      <c r="X2080" t="s">
        <v>38</v>
      </c>
      <c r="Y2080">
        <v>0</v>
      </c>
    </row>
    <row r="2081" spans="2:25" x14ac:dyDescent="0.2">
      <c r="B2081">
        <v>175</v>
      </c>
      <c r="C2081">
        <v>1987</v>
      </c>
      <c r="D2081" t="s">
        <v>23</v>
      </c>
      <c r="E2081" t="s">
        <v>32</v>
      </c>
      <c r="F2081" t="s">
        <v>2304</v>
      </c>
      <c r="H2081">
        <v>1</v>
      </c>
      <c r="I2081">
        <v>0</v>
      </c>
      <c r="J2081" s="61">
        <v>41548</v>
      </c>
      <c r="K2081">
        <v>93</v>
      </c>
      <c r="L2081">
        <v>656</v>
      </c>
      <c r="M2081">
        <v>80</v>
      </c>
      <c r="N2081">
        <v>455</v>
      </c>
      <c r="O2081">
        <v>52</v>
      </c>
      <c r="P2081">
        <v>107</v>
      </c>
      <c r="Q2081">
        <v>93</v>
      </c>
      <c r="R2081">
        <v>2</v>
      </c>
      <c r="S2081">
        <v>8</v>
      </c>
      <c r="T2081">
        <v>8</v>
      </c>
      <c r="U2081">
        <v>4</v>
      </c>
      <c r="V2081">
        <v>0</v>
      </c>
      <c r="W2081">
        <v>0</v>
      </c>
      <c r="X2081" t="s">
        <v>27</v>
      </c>
      <c r="Y2081">
        <v>2</v>
      </c>
    </row>
    <row r="2082" spans="2:25" x14ac:dyDescent="0.2">
      <c r="B2082">
        <v>6988</v>
      </c>
      <c r="C2082">
        <v>1987</v>
      </c>
      <c r="D2082" t="s">
        <v>23</v>
      </c>
      <c r="E2082" t="s">
        <v>32</v>
      </c>
      <c r="F2082" t="s">
        <v>2304</v>
      </c>
      <c r="H2082">
        <v>1</v>
      </c>
      <c r="I2082">
        <v>0</v>
      </c>
      <c r="J2082" s="61">
        <v>41548</v>
      </c>
      <c r="K2082">
        <v>93</v>
      </c>
      <c r="L2082">
        <v>656</v>
      </c>
      <c r="M2082">
        <v>80</v>
      </c>
      <c r="N2082">
        <v>455</v>
      </c>
      <c r="O2082">
        <v>52</v>
      </c>
      <c r="P2082">
        <v>107</v>
      </c>
      <c r="Q2082">
        <v>93</v>
      </c>
      <c r="R2082">
        <v>2</v>
      </c>
      <c r="S2082">
        <v>8</v>
      </c>
      <c r="T2082">
        <v>8</v>
      </c>
      <c r="U2082">
        <v>4</v>
      </c>
      <c r="V2082">
        <v>0</v>
      </c>
      <c r="W2082">
        <v>0</v>
      </c>
      <c r="X2082" t="s">
        <v>38</v>
      </c>
      <c r="Y2082">
        <v>2</v>
      </c>
    </row>
    <row r="2083" spans="2:25" x14ac:dyDescent="0.2">
      <c r="B2083">
        <v>8204</v>
      </c>
      <c r="C2083">
        <v>1972</v>
      </c>
      <c r="D2083" t="s">
        <v>43</v>
      </c>
      <c r="E2083" t="s">
        <v>32</v>
      </c>
      <c r="F2083" t="s">
        <v>2305</v>
      </c>
      <c r="H2083">
        <v>0</v>
      </c>
      <c r="I2083">
        <v>0</v>
      </c>
      <c r="J2083" s="60" t="s">
        <v>1037</v>
      </c>
      <c r="K2083">
        <v>93</v>
      </c>
      <c r="L2083">
        <v>482</v>
      </c>
      <c r="M2083">
        <v>35</v>
      </c>
      <c r="N2083">
        <v>553</v>
      </c>
      <c r="O2083">
        <v>72</v>
      </c>
      <c r="P2083">
        <v>160</v>
      </c>
      <c r="Q2083">
        <v>17</v>
      </c>
      <c r="R2083">
        <v>1</v>
      </c>
      <c r="S2083">
        <v>4</v>
      </c>
      <c r="T2083">
        <v>9</v>
      </c>
      <c r="U2083">
        <v>2</v>
      </c>
      <c r="V2083">
        <v>0</v>
      </c>
      <c r="W2083">
        <v>0</v>
      </c>
      <c r="X2083" t="s">
        <v>46</v>
      </c>
      <c r="Y2083">
        <v>0</v>
      </c>
    </row>
    <row r="2084" spans="2:25" x14ac:dyDescent="0.2">
      <c r="B2084">
        <v>7476</v>
      </c>
      <c r="C2084">
        <v>1965</v>
      </c>
      <c r="D2084" t="s">
        <v>53</v>
      </c>
      <c r="E2084" t="s">
        <v>28</v>
      </c>
      <c r="F2084" t="s">
        <v>2306</v>
      </c>
      <c r="H2084">
        <v>0</v>
      </c>
      <c r="I2084">
        <v>1</v>
      </c>
      <c r="J2084" s="61">
        <v>40951</v>
      </c>
      <c r="K2084">
        <v>93</v>
      </c>
      <c r="L2084">
        <v>928</v>
      </c>
      <c r="M2084">
        <v>63</v>
      </c>
      <c r="N2084">
        <v>254</v>
      </c>
      <c r="O2084">
        <v>0</v>
      </c>
      <c r="P2084">
        <v>12</v>
      </c>
      <c r="Q2084">
        <v>12</v>
      </c>
      <c r="R2084">
        <v>4</v>
      </c>
      <c r="S2084">
        <v>5</v>
      </c>
      <c r="T2084">
        <v>10</v>
      </c>
      <c r="U2084">
        <v>4</v>
      </c>
      <c r="V2084">
        <v>0</v>
      </c>
      <c r="W2084">
        <v>0</v>
      </c>
      <c r="X2084" t="s">
        <v>67</v>
      </c>
      <c r="Y2084">
        <v>1</v>
      </c>
    </row>
    <row r="2085" spans="2:25" x14ac:dyDescent="0.2">
      <c r="B2085">
        <v>5221</v>
      </c>
      <c r="C2085">
        <v>1958</v>
      </c>
      <c r="D2085" t="s">
        <v>23</v>
      </c>
      <c r="E2085" t="s">
        <v>32</v>
      </c>
      <c r="F2085" t="s">
        <v>2307</v>
      </c>
      <c r="H2085">
        <v>0</v>
      </c>
      <c r="I2085">
        <v>1</v>
      </c>
      <c r="J2085" s="61">
        <v>40920</v>
      </c>
      <c r="K2085">
        <v>93</v>
      </c>
      <c r="L2085">
        <v>714</v>
      </c>
      <c r="M2085">
        <v>8</v>
      </c>
      <c r="N2085">
        <v>99</v>
      </c>
      <c r="O2085">
        <v>11</v>
      </c>
      <c r="P2085">
        <v>0</v>
      </c>
      <c r="Q2085">
        <v>47</v>
      </c>
      <c r="R2085">
        <v>4</v>
      </c>
      <c r="S2085">
        <v>10</v>
      </c>
      <c r="T2085">
        <v>5</v>
      </c>
      <c r="U2085">
        <v>8</v>
      </c>
      <c r="V2085">
        <v>0</v>
      </c>
      <c r="W2085">
        <v>0</v>
      </c>
      <c r="X2085" t="s">
        <v>46</v>
      </c>
      <c r="Y2085">
        <v>1</v>
      </c>
    </row>
    <row r="2086" spans="2:25" x14ac:dyDescent="0.2">
      <c r="B2086">
        <v>8970</v>
      </c>
      <c r="C2086">
        <v>1973</v>
      </c>
      <c r="D2086" t="s">
        <v>40</v>
      </c>
      <c r="E2086" t="s">
        <v>32</v>
      </c>
      <c r="F2086" t="s">
        <v>2308</v>
      </c>
      <c r="H2086">
        <v>0</v>
      </c>
      <c r="I2086">
        <v>1</v>
      </c>
      <c r="J2086" s="60" t="s">
        <v>575</v>
      </c>
      <c r="K2086">
        <v>93</v>
      </c>
      <c r="L2086">
        <v>371</v>
      </c>
      <c r="M2086">
        <v>22</v>
      </c>
      <c r="N2086">
        <v>39</v>
      </c>
      <c r="O2086">
        <v>6</v>
      </c>
      <c r="P2086">
        <v>0</v>
      </c>
      <c r="Q2086">
        <v>92</v>
      </c>
      <c r="R2086">
        <v>4</v>
      </c>
      <c r="S2086">
        <v>6</v>
      </c>
      <c r="T2086">
        <v>7</v>
      </c>
      <c r="U2086">
        <v>5</v>
      </c>
      <c r="V2086">
        <v>0</v>
      </c>
      <c r="W2086">
        <v>0</v>
      </c>
      <c r="X2086" t="s">
        <v>27</v>
      </c>
      <c r="Y2086">
        <v>0</v>
      </c>
    </row>
    <row r="2087" spans="2:25" x14ac:dyDescent="0.2">
      <c r="B2087">
        <v>9286</v>
      </c>
      <c r="C2087">
        <v>1961</v>
      </c>
      <c r="D2087" t="s">
        <v>53</v>
      </c>
      <c r="E2087" t="s">
        <v>36</v>
      </c>
      <c r="F2087" t="s">
        <v>2029</v>
      </c>
      <c r="H2087">
        <v>0</v>
      </c>
      <c r="I2087">
        <v>0</v>
      </c>
      <c r="J2087" s="61">
        <v>41192</v>
      </c>
      <c r="K2087">
        <v>93</v>
      </c>
      <c r="L2087">
        <v>407</v>
      </c>
      <c r="M2087">
        <v>28</v>
      </c>
      <c r="N2087">
        <v>100</v>
      </c>
      <c r="O2087">
        <v>120</v>
      </c>
      <c r="P2087">
        <v>74</v>
      </c>
      <c r="Q2087">
        <v>18</v>
      </c>
      <c r="R2087">
        <v>1</v>
      </c>
      <c r="S2087">
        <v>5</v>
      </c>
      <c r="T2087">
        <v>4</v>
      </c>
      <c r="U2087">
        <v>3</v>
      </c>
      <c r="V2087">
        <v>0</v>
      </c>
      <c r="W2087">
        <v>0</v>
      </c>
      <c r="X2087" t="s">
        <v>27</v>
      </c>
      <c r="Y2087">
        <v>0</v>
      </c>
    </row>
    <row r="2088" spans="2:25" x14ac:dyDescent="0.2">
      <c r="B2088">
        <v>5831</v>
      </c>
      <c r="C2088">
        <v>1968</v>
      </c>
      <c r="D2088" t="s">
        <v>23</v>
      </c>
      <c r="E2088" t="s">
        <v>32</v>
      </c>
      <c r="F2088" t="s">
        <v>2309</v>
      </c>
      <c r="H2088">
        <v>0</v>
      </c>
      <c r="I2088">
        <v>1</v>
      </c>
      <c r="J2088" s="60" t="s">
        <v>442</v>
      </c>
      <c r="K2088">
        <v>93</v>
      </c>
      <c r="L2088">
        <v>1017</v>
      </c>
      <c r="M2088">
        <v>50</v>
      </c>
      <c r="N2088">
        <v>500</v>
      </c>
      <c r="O2088">
        <v>65</v>
      </c>
      <c r="P2088">
        <v>50</v>
      </c>
      <c r="Q2088">
        <v>133</v>
      </c>
      <c r="R2088">
        <v>3</v>
      </c>
      <c r="S2088">
        <v>5</v>
      </c>
      <c r="T2088">
        <v>5</v>
      </c>
      <c r="U2088">
        <v>8</v>
      </c>
      <c r="V2088">
        <v>1</v>
      </c>
      <c r="W2088">
        <v>0</v>
      </c>
      <c r="X2088" t="s">
        <v>27</v>
      </c>
      <c r="Y2088">
        <v>2</v>
      </c>
    </row>
    <row r="2089" spans="2:25" x14ac:dyDescent="0.2">
      <c r="B2089">
        <v>1010</v>
      </c>
      <c r="C2089">
        <v>1978</v>
      </c>
      <c r="D2089" t="s">
        <v>23</v>
      </c>
      <c r="E2089" t="s">
        <v>36</v>
      </c>
      <c r="F2089" t="s">
        <v>2310</v>
      </c>
      <c r="H2089">
        <v>2</v>
      </c>
      <c r="I2089">
        <v>1</v>
      </c>
      <c r="J2089" s="60" t="s">
        <v>979</v>
      </c>
      <c r="K2089">
        <v>94</v>
      </c>
      <c r="L2089">
        <v>41</v>
      </c>
      <c r="M2089">
        <v>0</v>
      </c>
      <c r="N2089">
        <v>17</v>
      </c>
      <c r="O2089">
        <v>3</v>
      </c>
      <c r="P2089">
        <v>1</v>
      </c>
      <c r="Q2089">
        <v>16</v>
      </c>
      <c r="R2089">
        <v>2</v>
      </c>
      <c r="S2089">
        <v>1</v>
      </c>
      <c r="T2089">
        <v>3</v>
      </c>
      <c r="U2089">
        <v>3</v>
      </c>
      <c r="V2089">
        <v>0</v>
      </c>
      <c r="W2089">
        <v>0</v>
      </c>
      <c r="X2089" t="s">
        <v>27</v>
      </c>
      <c r="Y2089">
        <v>0</v>
      </c>
    </row>
    <row r="2090" spans="2:25" x14ac:dyDescent="0.2">
      <c r="B2090">
        <v>11074</v>
      </c>
      <c r="C2090">
        <v>1978</v>
      </c>
      <c r="D2090" t="s">
        <v>23</v>
      </c>
      <c r="E2090" t="s">
        <v>28</v>
      </c>
      <c r="F2090" t="s">
        <v>2311</v>
      </c>
      <c r="H2090">
        <v>0</v>
      </c>
      <c r="I2090">
        <v>0</v>
      </c>
      <c r="J2090" s="61">
        <v>41886</v>
      </c>
      <c r="K2090">
        <v>94</v>
      </c>
      <c r="L2090">
        <v>494</v>
      </c>
      <c r="M2090">
        <v>92</v>
      </c>
      <c r="N2090">
        <v>391</v>
      </c>
      <c r="O2090">
        <v>194</v>
      </c>
      <c r="P2090">
        <v>11</v>
      </c>
      <c r="Q2090">
        <v>241</v>
      </c>
      <c r="R2090">
        <v>1</v>
      </c>
      <c r="S2090">
        <v>3</v>
      </c>
      <c r="T2090">
        <v>10</v>
      </c>
      <c r="U2090">
        <v>0</v>
      </c>
      <c r="V2090">
        <v>0</v>
      </c>
      <c r="W2090">
        <v>0</v>
      </c>
      <c r="X2090" t="s">
        <v>67</v>
      </c>
      <c r="Y2090">
        <v>0</v>
      </c>
    </row>
    <row r="2091" spans="2:25" x14ac:dyDescent="0.2">
      <c r="B2091">
        <v>5896</v>
      </c>
      <c r="C2091">
        <v>1988</v>
      </c>
      <c r="D2091" t="s">
        <v>53</v>
      </c>
      <c r="E2091" t="s">
        <v>32</v>
      </c>
      <c r="F2091" t="s">
        <v>2312</v>
      </c>
      <c r="H2091">
        <v>0</v>
      </c>
      <c r="I2091">
        <v>0</v>
      </c>
      <c r="J2091" s="60" t="s">
        <v>358</v>
      </c>
      <c r="K2091">
        <v>94</v>
      </c>
      <c r="L2091">
        <v>272</v>
      </c>
      <c r="M2091">
        <v>7</v>
      </c>
      <c r="N2091">
        <v>80</v>
      </c>
      <c r="O2091">
        <v>20</v>
      </c>
      <c r="P2091">
        <v>7</v>
      </c>
      <c r="Q2091">
        <v>11</v>
      </c>
      <c r="R2091">
        <v>1</v>
      </c>
      <c r="S2091">
        <v>4</v>
      </c>
      <c r="T2091">
        <v>6</v>
      </c>
      <c r="U2091">
        <v>2</v>
      </c>
      <c r="V2091">
        <v>0</v>
      </c>
      <c r="W2091">
        <v>0</v>
      </c>
      <c r="X2091" t="s">
        <v>27</v>
      </c>
      <c r="Y2091">
        <v>0</v>
      </c>
    </row>
    <row r="2092" spans="2:25" x14ac:dyDescent="0.2">
      <c r="B2092">
        <v>3515</v>
      </c>
      <c r="C2092">
        <v>1953</v>
      </c>
      <c r="D2092" t="s">
        <v>23</v>
      </c>
      <c r="E2092" t="s">
        <v>28</v>
      </c>
      <c r="F2092" t="s">
        <v>2313</v>
      </c>
      <c r="H2092">
        <v>0</v>
      </c>
      <c r="I2092">
        <v>1</v>
      </c>
      <c r="J2092" s="60" t="s">
        <v>705</v>
      </c>
      <c r="K2092">
        <v>94</v>
      </c>
      <c r="L2092">
        <v>87</v>
      </c>
      <c r="M2092">
        <v>13</v>
      </c>
      <c r="N2092">
        <v>34</v>
      </c>
      <c r="O2092">
        <v>10</v>
      </c>
      <c r="P2092">
        <v>6</v>
      </c>
      <c r="Q2092">
        <v>10</v>
      </c>
      <c r="R2092">
        <v>1</v>
      </c>
      <c r="S2092">
        <v>4</v>
      </c>
      <c r="T2092">
        <v>4</v>
      </c>
      <c r="U2092">
        <v>5</v>
      </c>
      <c r="V2092">
        <v>0</v>
      </c>
      <c r="W2092">
        <v>0</v>
      </c>
      <c r="X2092" t="s">
        <v>27</v>
      </c>
      <c r="Y2092">
        <v>0</v>
      </c>
    </row>
    <row r="2093" spans="2:25" x14ac:dyDescent="0.2">
      <c r="B2093">
        <v>5324</v>
      </c>
      <c r="C2093">
        <v>1982</v>
      </c>
      <c r="D2093" t="s">
        <v>40</v>
      </c>
      <c r="E2093" t="s">
        <v>32</v>
      </c>
      <c r="F2093" t="s">
        <v>2314</v>
      </c>
      <c r="H2093">
        <v>1</v>
      </c>
      <c r="I2093">
        <v>0</v>
      </c>
      <c r="J2093" s="60" t="s">
        <v>732</v>
      </c>
      <c r="K2093">
        <v>94</v>
      </c>
      <c r="L2093">
        <v>173</v>
      </c>
      <c r="M2093">
        <v>43</v>
      </c>
      <c r="N2093">
        <v>118</v>
      </c>
      <c r="O2093">
        <v>46</v>
      </c>
      <c r="P2093">
        <v>27</v>
      </c>
      <c r="Q2093">
        <v>15</v>
      </c>
      <c r="R2093">
        <v>5</v>
      </c>
      <c r="S2093">
        <v>5</v>
      </c>
      <c r="T2093">
        <v>6</v>
      </c>
      <c r="U2093">
        <v>5</v>
      </c>
      <c r="V2093">
        <v>0</v>
      </c>
      <c r="W2093">
        <v>0</v>
      </c>
      <c r="X2093" t="s">
        <v>35</v>
      </c>
      <c r="Y2093">
        <v>0</v>
      </c>
    </row>
    <row r="2094" spans="2:25" x14ac:dyDescent="0.2">
      <c r="B2094">
        <v>6534</v>
      </c>
      <c r="C2094">
        <v>1975</v>
      </c>
      <c r="D2094" t="s">
        <v>23</v>
      </c>
      <c r="E2094" t="s">
        <v>36</v>
      </c>
      <c r="F2094" t="s">
        <v>2315</v>
      </c>
      <c r="H2094">
        <v>1</v>
      </c>
      <c r="I2094">
        <v>0</v>
      </c>
      <c r="J2094" s="61">
        <v>41730</v>
      </c>
      <c r="K2094">
        <v>94</v>
      </c>
      <c r="L2094">
        <v>29</v>
      </c>
      <c r="M2094">
        <v>0</v>
      </c>
      <c r="N2094">
        <v>29</v>
      </c>
      <c r="O2094">
        <v>0</v>
      </c>
      <c r="P2094">
        <v>5</v>
      </c>
      <c r="Q2094">
        <v>4</v>
      </c>
      <c r="R2094">
        <v>1</v>
      </c>
      <c r="S2094">
        <v>2</v>
      </c>
      <c r="T2094">
        <v>3</v>
      </c>
      <c r="U2094">
        <v>5</v>
      </c>
      <c r="V2094">
        <v>0</v>
      </c>
      <c r="W2094">
        <v>0</v>
      </c>
      <c r="X2094" t="s">
        <v>67</v>
      </c>
      <c r="Y2094">
        <v>0</v>
      </c>
    </row>
    <row r="2095" spans="2:25" x14ac:dyDescent="0.2">
      <c r="B2095">
        <v>8373</v>
      </c>
      <c r="C2095">
        <v>1980</v>
      </c>
      <c r="D2095" t="s">
        <v>118</v>
      </c>
      <c r="E2095" t="s">
        <v>36</v>
      </c>
      <c r="F2095" t="s">
        <v>2316</v>
      </c>
      <c r="H2095">
        <v>1</v>
      </c>
      <c r="I2095">
        <v>0</v>
      </c>
      <c r="J2095" s="61">
        <v>41559</v>
      </c>
      <c r="K2095">
        <v>94</v>
      </c>
      <c r="L2095">
        <v>1</v>
      </c>
      <c r="M2095">
        <v>3</v>
      </c>
      <c r="N2095">
        <v>6</v>
      </c>
      <c r="O2095">
        <v>10</v>
      </c>
      <c r="P2095">
        <v>0</v>
      </c>
      <c r="Q2095">
        <v>9</v>
      </c>
      <c r="R2095">
        <v>1</v>
      </c>
      <c r="S2095">
        <v>1</v>
      </c>
      <c r="T2095">
        <v>3</v>
      </c>
      <c r="U2095">
        <v>5</v>
      </c>
      <c r="V2095">
        <v>0</v>
      </c>
      <c r="W2095">
        <v>0</v>
      </c>
      <c r="X2095" t="s">
        <v>31</v>
      </c>
      <c r="Y2095">
        <v>0</v>
      </c>
    </row>
    <row r="2096" spans="2:25" x14ac:dyDescent="0.2">
      <c r="B2096">
        <v>3829</v>
      </c>
      <c r="C2096">
        <v>1980</v>
      </c>
      <c r="D2096" t="s">
        <v>118</v>
      </c>
      <c r="E2096" t="s">
        <v>36</v>
      </c>
      <c r="F2096" t="s">
        <v>2316</v>
      </c>
      <c r="H2096">
        <v>1</v>
      </c>
      <c r="I2096">
        <v>0</v>
      </c>
      <c r="J2096" s="61">
        <v>41559</v>
      </c>
      <c r="K2096">
        <v>94</v>
      </c>
      <c r="L2096">
        <v>1</v>
      </c>
      <c r="M2096">
        <v>3</v>
      </c>
      <c r="N2096">
        <v>6</v>
      </c>
      <c r="O2096">
        <v>10</v>
      </c>
      <c r="P2096">
        <v>0</v>
      </c>
      <c r="Q2096">
        <v>9</v>
      </c>
      <c r="R2096">
        <v>1</v>
      </c>
      <c r="S2096">
        <v>1</v>
      </c>
      <c r="T2096">
        <v>3</v>
      </c>
      <c r="U2096">
        <v>5</v>
      </c>
      <c r="V2096">
        <v>0</v>
      </c>
      <c r="W2096">
        <v>0</v>
      </c>
      <c r="X2096" t="s">
        <v>67</v>
      </c>
      <c r="Y2096">
        <v>0</v>
      </c>
    </row>
    <row r="2097" spans="2:25" x14ac:dyDescent="0.2">
      <c r="B2097">
        <v>4501</v>
      </c>
      <c r="C2097">
        <v>1966</v>
      </c>
      <c r="D2097" t="s">
        <v>53</v>
      </c>
      <c r="E2097" t="s">
        <v>28</v>
      </c>
      <c r="F2097" t="s">
        <v>2317</v>
      </c>
      <c r="H2097">
        <v>0</v>
      </c>
      <c r="I2097">
        <v>0</v>
      </c>
      <c r="J2097" s="61">
        <v>41558</v>
      </c>
      <c r="K2097">
        <v>94</v>
      </c>
      <c r="L2097">
        <v>292</v>
      </c>
      <c r="M2097">
        <v>127</v>
      </c>
      <c r="N2097">
        <v>635</v>
      </c>
      <c r="O2097">
        <v>132</v>
      </c>
      <c r="P2097">
        <v>127</v>
      </c>
      <c r="Q2097">
        <v>165</v>
      </c>
      <c r="R2097">
        <v>1</v>
      </c>
      <c r="S2097">
        <v>3</v>
      </c>
      <c r="T2097">
        <v>9</v>
      </c>
      <c r="U2097">
        <v>1</v>
      </c>
      <c r="V2097">
        <v>0</v>
      </c>
      <c r="W2097">
        <v>0</v>
      </c>
      <c r="X2097" t="s">
        <v>27</v>
      </c>
      <c r="Y2097">
        <v>0</v>
      </c>
    </row>
    <row r="2098" spans="2:25" x14ac:dyDescent="0.2">
      <c r="B2098">
        <v>4179</v>
      </c>
      <c r="C2098">
        <v>1960</v>
      </c>
      <c r="D2098" t="s">
        <v>23</v>
      </c>
      <c r="E2098" t="s">
        <v>36</v>
      </c>
      <c r="F2098" t="s">
        <v>2318</v>
      </c>
      <c r="H2098">
        <v>0</v>
      </c>
      <c r="I2098">
        <v>0</v>
      </c>
      <c r="J2098" s="60" t="s">
        <v>233</v>
      </c>
      <c r="K2098">
        <v>94</v>
      </c>
      <c r="L2098">
        <v>8</v>
      </c>
      <c r="M2098">
        <v>9</v>
      </c>
      <c r="N2098">
        <v>9</v>
      </c>
      <c r="O2098">
        <v>2</v>
      </c>
      <c r="P2098">
        <v>5</v>
      </c>
      <c r="Q2098">
        <v>22</v>
      </c>
      <c r="R2098">
        <v>1</v>
      </c>
      <c r="S2098">
        <v>1</v>
      </c>
      <c r="T2098">
        <v>3</v>
      </c>
      <c r="U2098">
        <v>4</v>
      </c>
      <c r="V2098">
        <v>0</v>
      </c>
      <c r="W2098">
        <v>0</v>
      </c>
      <c r="X2098" t="s">
        <v>27</v>
      </c>
      <c r="Y2098">
        <v>0</v>
      </c>
    </row>
    <row r="2099" spans="2:25" x14ac:dyDescent="0.2">
      <c r="B2099">
        <v>2292</v>
      </c>
      <c r="C2099">
        <v>1986</v>
      </c>
      <c r="D2099" t="s">
        <v>23</v>
      </c>
      <c r="E2099" t="s">
        <v>28</v>
      </c>
      <c r="F2099" t="s">
        <v>2319</v>
      </c>
      <c r="H2099">
        <v>1</v>
      </c>
      <c r="I2099">
        <v>0</v>
      </c>
      <c r="J2099" s="61">
        <v>41313</v>
      </c>
      <c r="K2099">
        <v>94</v>
      </c>
      <c r="L2099">
        <v>5</v>
      </c>
      <c r="M2099">
        <v>4</v>
      </c>
      <c r="N2099">
        <v>8</v>
      </c>
      <c r="O2099">
        <v>2</v>
      </c>
      <c r="P2099">
        <v>0</v>
      </c>
      <c r="Q2099">
        <v>5</v>
      </c>
      <c r="R2099">
        <v>1</v>
      </c>
      <c r="S2099">
        <v>1</v>
      </c>
      <c r="T2099">
        <v>3</v>
      </c>
      <c r="U2099">
        <v>5</v>
      </c>
      <c r="V2099">
        <v>0</v>
      </c>
      <c r="W2099">
        <v>0</v>
      </c>
      <c r="X2099" t="s">
        <v>27</v>
      </c>
      <c r="Y2099">
        <v>0</v>
      </c>
    </row>
    <row r="2100" spans="2:25" x14ac:dyDescent="0.2">
      <c r="B2100">
        <v>9239</v>
      </c>
      <c r="C2100">
        <v>1962</v>
      </c>
      <c r="D2100" t="s">
        <v>53</v>
      </c>
      <c r="E2100" t="s">
        <v>32</v>
      </c>
      <c r="F2100" t="s">
        <v>2320</v>
      </c>
      <c r="H2100">
        <v>0</v>
      </c>
      <c r="I2100">
        <v>2</v>
      </c>
      <c r="J2100" s="60" t="s">
        <v>2193</v>
      </c>
      <c r="K2100">
        <v>94</v>
      </c>
      <c r="L2100">
        <v>92</v>
      </c>
      <c r="M2100">
        <v>4</v>
      </c>
      <c r="N2100">
        <v>18</v>
      </c>
      <c r="O2100">
        <v>3</v>
      </c>
      <c r="P2100">
        <v>3</v>
      </c>
      <c r="Q2100">
        <v>6</v>
      </c>
      <c r="R2100">
        <v>1</v>
      </c>
      <c r="S2100">
        <v>2</v>
      </c>
      <c r="T2100">
        <v>4</v>
      </c>
      <c r="U2100">
        <v>3</v>
      </c>
      <c r="V2100">
        <v>0</v>
      </c>
      <c r="W2100">
        <v>0</v>
      </c>
      <c r="X2100" t="s">
        <v>35</v>
      </c>
      <c r="Y2100">
        <v>0</v>
      </c>
    </row>
    <row r="2101" spans="2:25" x14ac:dyDescent="0.2">
      <c r="B2101">
        <v>8953</v>
      </c>
      <c r="C2101">
        <v>1966</v>
      </c>
      <c r="D2101" t="s">
        <v>53</v>
      </c>
      <c r="E2101" t="s">
        <v>28</v>
      </c>
      <c r="F2101" t="s">
        <v>2321</v>
      </c>
      <c r="H2101">
        <v>2</v>
      </c>
      <c r="I2101">
        <v>1</v>
      </c>
      <c r="J2101" s="61">
        <v>41430</v>
      </c>
      <c r="K2101">
        <v>94</v>
      </c>
      <c r="L2101">
        <v>27</v>
      </c>
      <c r="M2101">
        <v>0</v>
      </c>
      <c r="N2101">
        <v>5</v>
      </c>
      <c r="O2101">
        <v>0</v>
      </c>
      <c r="P2101">
        <v>0</v>
      </c>
      <c r="Q2101">
        <v>3</v>
      </c>
      <c r="R2101">
        <v>2</v>
      </c>
      <c r="S2101">
        <v>1</v>
      </c>
      <c r="T2101">
        <v>3</v>
      </c>
      <c r="U2101">
        <v>8</v>
      </c>
      <c r="V2101">
        <v>0</v>
      </c>
      <c r="W2101">
        <v>0</v>
      </c>
      <c r="X2101" t="s">
        <v>27</v>
      </c>
      <c r="Y2101">
        <v>0</v>
      </c>
    </row>
    <row r="2102" spans="2:25" x14ac:dyDescent="0.2">
      <c r="B2102">
        <v>10258</v>
      </c>
      <c r="C2102">
        <v>1966</v>
      </c>
      <c r="D2102" t="s">
        <v>53</v>
      </c>
      <c r="E2102" t="s">
        <v>28</v>
      </c>
      <c r="F2102" t="s">
        <v>2321</v>
      </c>
      <c r="H2102">
        <v>2</v>
      </c>
      <c r="I2102">
        <v>1</v>
      </c>
      <c r="J2102" s="61">
        <v>41430</v>
      </c>
      <c r="K2102">
        <v>94</v>
      </c>
      <c r="L2102">
        <v>27</v>
      </c>
      <c r="M2102">
        <v>0</v>
      </c>
      <c r="N2102">
        <v>5</v>
      </c>
      <c r="O2102">
        <v>0</v>
      </c>
      <c r="P2102">
        <v>0</v>
      </c>
      <c r="Q2102">
        <v>3</v>
      </c>
      <c r="R2102">
        <v>2</v>
      </c>
      <c r="S2102">
        <v>1</v>
      </c>
      <c r="T2102">
        <v>3</v>
      </c>
      <c r="U2102">
        <v>8</v>
      </c>
      <c r="V2102">
        <v>0</v>
      </c>
      <c r="W2102">
        <v>0</v>
      </c>
      <c r="X2102" t="s">
        <v>35</v>
      </c>
      <c r="Y2102">
        <v>0</v>
      </c>
    </row>
    <row r="2103" spans="2:25" x14ac:dyDescent="0.2">
      <c r="B2103">
        <v>3520</v>
      </c>
      <c r="C2103">
        <v>1991</v>
      </c>
      <c r="D2103" t="s">
        <v>53</v>
      </c>
      <c r="E2103" t="s">
        <v>28</v>
      </c>
      <c r="F2103" t="s">
        <v>2322</v>
      </c>
      <c r="H2103">
        <v>0</v>
      </c>
      <c r="I2103">
        <v>0</v>
      </c>
      <c r="J2103" s="60" t="s">
        <v>777</v>
      </c>
      <c r="K2103">
        <v>94</v>
      </c>
      <c r="L2103">
        <v>162</v>
      </c>
      <c r="M2103">
        <v>28</v>
      </c>
      <c r="N2103">
        <v>818</v>
      </c>
      <c r="O2103">
        <v>0</v>
      </c>
      <c r="P2103">
        <v>28</v>
      </c>
      <c r="Q2103">
        <v>56</v>
      </c>
      <c r="R2103">
        <v>0</v>
      </c>
      <c r="S2103">
        <v>4</v>
      </c>
      <c r="T2103">
        <v>7</v>
      </c>
      <c r="U2103">
        <v>3</v>
      </c>
      <c r="V2103">
        <v>1</v>
      </c>
      <c r="W2103">
        <v>0</v>
      </c>
      <c r="X2103" t="s">
        <v>31</v>
      </c>
      <c r="Y2103">
        <v>4</v>
      </c>
    </row>
    <row r="2104" spans="2:25" x14ac:dyDescent="0.2">
      <c r="B2104">
        <v>10402</v>
      </c>
      <c r="C2104">
        <v>1968</v>
      </c>
      <c r="D2104" t="s">
        <v>23</v>
      </c>
      <c r="E2104" t="s">
        <v>32</v>
      </c>
      <c r="F2104" t="s">
        <v>2323</v>
      </c>
      <c r="H2104">
        <v>1</v>
      </c>
      <c r="I2104">
        <v>1</v>
      </c>
      <c r="J2104" s="60" t="s">
        <v>103</v>
      </c>
      <c r="K2104">
        <v>94</v>
      </c>
      <c r="L2104">
        <v>25</v>
      </c>
      <c r="M2104">
        <v>1</v>
      </c>
      <c r="N2104">
        <v>9</v>
      </c>
      <c r="O2104">
        <v>2</v>
      </c>
      <c r="P2104">
        <v>1</v>
      </c>
      <c r="Q2104">
        <v>1</v>
      </c>
      <c r="R2104">
        <v>2</v>
      </c>
      <c r="S2104">
        <v>1</v>
      </c>
      <c r="T2104">
        <v>3</v>
      </c>
      <c r="U2104">
        <v>8</v>
      </c>
      <c r="V2104">
        <v>0</v>
      </c>
      <c r="W2104">
        <v>0</v>
      </c>
      <c r="X2104" t="s">
        <v>31</v>
      </c>
      <c r="Y2104">
        <v>0</v>
      </c>
    </row>
    <row r="2105" spans="2:25" x14ac:dyDescent="0.2">
      <c r="B2105">
        <v>11114</v>
      </c>
      <c r="C2105">
        <v>1971</v>
      </c>
      <c r="D2105" t="s">
        <v>23</v>
      </c>
      <c r="E2105" t="s">
        <v>36</v>
      </c>
      <c r="F2105" t="s">
        <v>2324</v>
      </c>
      <c r="H2105">
        <v>1</v>
      </c>
      <c r="I2105">
        <v>0</v>
      </c>
      <c r="J2105" s="61">
        <v>41488</v>
      </c>
      <c r="K2105">
        <v>94</v>
      </c>
      <c r="L2105">
        <v>25</v>
      </c>
      <c r="M2105">
        <v>4</v>
      </c>
      <c r="N2105">
        <v>9</v>
      </c>
      <c r="O2105">
        <v>6</v>
      </c>
      <c r="P2105">
        <v>8</v>
      </c>
      <c r="Q2105">
        <v>32</v>
      </c>
      <c r="R2105">
        <v>3</v>
      </c>
      <c r="S2105">
        <v>2</v>
      </c>
      <c r="T2105">
        <v>3</v>
      </c>
      <c r="U2105">
        <v>7</v>
      </c>
      <c r="V2105">
        <v>0</v>
      </c>
      <c r="W2105">
        <v>0</v>
      </c>
      <c r="X2105" t="s">
        <v>27</v>
      </c>
      <c r="Y2105">
        <v>0</v>
      </c>
    </row>
    <row r="2106" spans="2:25" x14ac:dyDescent="0.2">
      <c r="B2106">
        <v>9553</v>
      </c>
      <c r="C2106">
        <v>1988</v>
      </c>
      <c r="D2106" t="s">
        <v>23</v>
      </c>
      <c r="E2106" t="s">
        <v>32</v>
      </c>
      <c r="F2106" t="s">
        <v>239</v>
      </c>
      <c r="H2106">
        <v>0</v>
      </c>
      <c r="I2106">
        <v>0</v>
      </c>
      <c r="J2106" s="61">
        <v>41518</v>
      </c>
      <c r="K2106">
        <v>94</v>
      </c>
      <c r="L2106">
        <v>0</v>
      </c>
      <c r="M2106">
        <v>2</v>
      </c>
      <c r="N2106">
        <v>3</v>
      </c>
      <c r="O2106">
        <v>4</v>
      </c>
      <c r="P2106">
        <v>1</v>
      </c>
      <c r="Q2106">
        <v>5</v>
      </c>
      <c r="R2106">
        <v>1</v>
      </c>
      <c r="S2106">
        <v>0</v>
      </c>
      <c r="T2106">
        <v>3</v>
      </c>
      <c r="U2106">
        <v>6</v>
      </c>
      <c r="V2106">
        <v>0</v>
      </c>
      <c r="W2106">
        <v>0</v>
      </c>
      <c r="X2106" t="s">
        <v>50</v>
      </c>
      <c r="Y2106">
        <v>0</v>
      </c>
    </row>
    <row r="2107" spans="2:25" x14ac:dyDescent="0.2">
      <c r="B2107">
        <v>6055</v>
      </c>
      <c r="C2107">
        <v>1980</v>
      </c>
      <c r="D2107" t="s">
        <v>23</v>
      </c>
      <c r="E2107" t="s">
        <v>32</v>
      </c>
      <c r="F2107" t="s">
        <v>2325</v>
      </c>
      <c r="H2107">
        <v>0</v>
      </c>
      <c r="I2107">
        <v>0</v>
      </c>
      <c r="J2107" s="61">
        <v>40919</v>
      </c>
      <c r="K2107">
        <v>94</v>
      </c>
      <c r="L2107">
        <v>546</v>
      </c>
      <c r="M2107">
        <v>72</v>
      </c>
      <c r="N2107">
        <v>376</v>
      </c>
      <c r="O2107">
        <v>94</v>
      </c>
      <c r="P2107">
        <v>145</v>
      </c>
      <c r="Q2107">
        <v>72</v>
      </c>
      <c r="R2107">
        <v>1</v>
      </c>
      <c r="S2107">
        <v>5</v>
      </c>
      <c r="T2107">
        <v>8</v>
      </c>
      <c r="U2107">
        <v>3</v>
      </c>
      <c r="V2107">
        <v>0</v>
      </c>
      <c r="W2107">
        <v>0</v>
      </c>
      <c r="X2107" t="s">
        <v>27</v>
      </c>
      <c r="Y2107">
        <v>1</v>
      </c>
    </row>
    <row r="2108" spans="2:25" x14ac:dyDescent="0.2">
      <c r="B2108">
        <v>4786</v>
      </c>
      <c r="C2108">
        <v>1978</v>
      </c>
      <c r="D2108" t="s">
        <v>23</v>
      </c>
      <c r="E2108" t="s">
        <v>32</v>
      </c>
      <c r="F2108" t="s">
        <v>2326</v>
      </c>
      <c r="H2108">
        <v>1</v>
      </c>
      <c r="I2108">
        <v>1</v>
      </c>
      <c r="J2108" s="61">
        <v>41009</v>
      </c>
      <c r="K2108">
        <v>94</v>
      </c>
      <c r="L2108">
        <v>555</v>
      </c>
      <c r="M2108">
        <v>82</v>
      </c>
      <c r="N2108">
        <v>257</v>
      </c>
      <c r="O2108">
        <v>93</v>
      </c>
      <c r="P2108">
        <v>61</v>
      </c>
      <c r="Q2108">
        <v>61</v>
      </c>
      <c r="R2108">
        <v>4</v>
      </c>
      <c r="S2108">
        <v>10</v>
      </c>
      <c r="T2108">
        <v>12</v>
      </c>
      <c r="U2108">
        <v>6</v>
      </c>
      <c r="V2108">
        <v>0</v>
      </c>
      <c r="W2108">
        <v>0</v>
      </c>
      <c r="X2108" t="s">
        <v>35</v>
      </c>
      <c r="Y2108">
        <v>0</v>
      </c>
    </row>
    <row r="2109" spans="2:25" x14ac:dyDescent="0.2">
      <c r="B2109">
        <v>5015</v>
      </c>
      <c r="C2109">
        <v>1977</v>
      </c>
      <c r="D2109" t="s">
        <v>53</v>
      </c>
      <c r="E2109" t="s">
        <v>32</v>
      </c>
      <c r="F2109" t="s">
        <v>2327</v>
      </c>
      <c r="H2109">
        <v>1</v>
      </c>
      <c r="I2109">
        <v>0</v>
      </c>
      <c r="J2109" s="60" t="s">
        <v>78</v>
      </c>
      <c r="K2109">
        <v>94</v>
      </c>
      <c r="L2109">
        <v>68</v>
      </c>
      <c r="M2109">
        <v>6</v>
      </c>
      <c r="N2109">
        <v>38</v>
      </c>
      <c r="O2109">
        <v>3</v>
      </c>
      <c r="P2109">
        <v>6</v>
      </c>
      <c r="Q2109">
        <v>41</v>
      </c>
      <c r="R2109">
        <v>2</v>
      </c>
      <c r="S2109">
        <v>2</v>
      </c>
      <c r="T2109">
        <v>3</v>
      </c>
      <c r="U2109">
        <v>7</v>
      </c>
      <c r="V2109">
        <v>0</v>
      </c>
      <c r="W2109">
        <v>0</v>
      </c>
      <c r="X2109" t="s">
        <v>27</v>
      </c>
      <c r="Y2109">
        <v>0</v>
      </c>
    </row>
    <row r="2110" spans="2:25" x14ac:dyDescent="0.2">
      <c r="B2110">
        <v>8560</v>
      </c>
      <c r="C2110">
        <v>1993</v>
      </c>
      <c r="D2110" t="s">
        <v>23</v>
      </c>
      <c r="E2110" t="s">
        <v>28</v>
      </c>
      <c r="F2110" t="s">
        <v>2328</v>
      </c>
      <c r="H2110">
        <v>0</v>
      </c>
      <c r="I2110">
        <v>0</v>
      </c>
      <c r="J2110" s="61">
        <v>41191</v>
      </c>
      <c r="K2110">
        <v>94</v>
      </c>
      <c r="L2110">
        <v>351</v>
      </c>
      <c r="M2110">
        <v>16</v>
      </c>
      <c r="N2110">
        <v>156</v>
      </c>
      <c r="O2110">
        <v>7</v>
      </c>
      <c r="P2110">
        <v>5</v>
      </c>
      <c r="Q2110">
        <v>145</v>
      </c>
      <c r="R2110">
        <v>1</v>
      </c>
      <c r="S2110">
        <v>6</v>
      </c>
      <c r="T2110">
        <v>7</v>
      </c>
      <c r="U2110">
        <v>6</v>
      </c>
      <c r="V2110">
        <v>0</v>
      </c>
      <c r="W2110">
        <v>0</v>
      </c>
      <c r="X2110" t="s">
        <v>31</v>
      </c>
      <c r="Y2110">
        <v>0</v>
      </c>
    </row>
    <row r="2111" spans="2:25" x14ac:dyDescent="0.2">
      <c r="B2111">
        <v>3469</v>
      </c>
      <c r="C2111">
        <v>1978</v>
      </c>
      <c r="D2111" t="s">
        <v>40</v>
      </c>
      <c r="E2111" t="s">
        <v>24</v>
      </c>
      <c r="F2111" t="s">
        <v>2329</v>
      </c>
      <c r="H2111">
        <v>1</v>
      </c>
      <c r="I2111">
        <v>1</v>
      </c>
      <c r="J2111" s="61">
        <v>41069</v>
      </c>
      <c r="K2111">
        <v>94</v>
      </c>
      <c r="L2111">
        <v>19</v>
      </c>
      <c r="M2111">
        <v>18</v>
      </c>
      <c r="N2111">
        <v>33</v>
      </c>
      <c r="O2111">
        <v>24</v>
      </c>
      <c r="P2111">
        <v>1</v>
      </c>
      <c r="Q2111">
        <v>8</v>
      </c>
      <c r="R2111">
        <v>3</v>
      </c>
      <c r="S2111">
        <v>3</v>
      </c>
      <c r="T2111">
        <v>3</v>
      </c>
      <c r="U2111">
        <v>9</v>
      </c>
      <c r="V2111">
        <v>0</v>
      </c>
      <c r="W2111">
        <v>0</v>
      </c>
      <c r="X2111" t="s">
        <v>27</v>
      </c>
      <c r="Y2111">
        <v>0</v>
      </c>
    </row>
    <row r="2112" spans="2:25" x14ac:dyDescent="0.2">
      <c r="B2112">
        <v>5885</v>
      </c>
      <c r="C2112">
        <v>1974</v>
      </c>
      <c r="D2112" t="s">
        <v>43</v>
      </c>
      <c r="E2112" t="s">
        <v>32</v>
      </c>
      <c r="F2112" t="s">
        <v>2330</v>
      </c>
      <c r="H2112">
        <v>2</v>
      </c>
      <c r="I2112">
        <v>1</v>
      </c>
      <c r="J2112" s="60" t="s">
        <v>442</v>
      </c>
      <c r="K2112">
        <v>94</v>
      </c>
      <c r="L2112">
        <v>73</v>
      </c>
      <c r="M2112">
        <v>3</v>
      </c>
      <c r="N2112">
        <v>90</v>
      </c>
      <c r="O2112">
        <v>12</v>
      </c>
      <c r="P2112">
        <v>1</v>
      </c>
      <c r="Q2112">
        <v>32</v>
      </c>
      <c r="R2112">
        <v>7</v>
      </c>
      <c r="S2112">
        <v>4</v>
      </c>
      <c r="T2112">
        <v>4</v>
      </c>
      <c r="U2112">
        <v>8</v>
      </c>
      <c r="V2112">
        <v>0</v>
      </c>
      <c r="W2112">
        <v>0</v>
      </c>
      <c r="X2112" t="s">
        <v>31</v>
      </c>
      <c r="Y2112">
        <v>0</v>
      </c>
    </row>
    <row r="2113" spans="2:25" x14ac:dyDescent="0.2">
      <c r="B2113">
        <v>3310</v>
      </c>
      <c r="C2113">
        <v>1974</v>
      </c>
      <c r="D2113" t="s">
        <v>43</v>
      </c>
      <c r="E2113" t="s">
        <v>32</v>
      </c>
      <c r="F2113" t="s">
        <v>2330</v>
      </c>
      <c r="H2113">
        <v>2</v>
      </c>
      <c r="I2113">
        <v>1</v>
      </c>
      <c r="J2113" s="60" t="s">
        <v>442</v>
      </c>
      <c r="K2113">
        <v>94</v>
      </c>
      <c r="L2113">
        <v>73</v>
      </c>
      <c r="M2113">
        <v>3</v>
      </c>
      <c r="N2113">
        <v>90</v>
      </c>
      <c r="O2113">
        <v>12</v>
      </c>
      <c r="P2113">
        <v>1</v>
      </c>
      <c r="Q2113">
        <v>32</v>
      </c>
      <c r="R2113">
        <v>7</v>
      </c>
      <c r="S2113">
        <v>4</v>
      </c>
      <c r="T2113">
        <v>4</v>
      </c>
      <c r="U2113">
        <v>8</v>
      </c>
      <c r="V2113">
        <v>0</v>
      </c>
      <c r="W2113">
        <v>0</v>
      </c>
      <c r="X2113" t="s">
        <v>27</v>
      </c>
      <c r="Y2113">
        <v>0</v>
      </c>
    </row>
    <row r="2114" spans="2:25" x14ac:dyDescent="0.2">
      <c r="B2114">
        <v>2134</v>
      </c>
      <c r="C2114">
        <v>1953</v>
      </c>
      <c r="D2114" t="s">
        <v>23</v>
      </c>
      <c r="E2114" t="s">
        <v>28</v>
      </c>
      <c r="F2114" t="s">
        <v>2331</v>
      </c>
      <c r="H2114">
        <v>0</v>
      </c>
      <c r="I2114">
        <v>1</v>
      </c>
      <c r="J2114" s="60" t="s">
        <v>275</v>
      </c>
      <c r="K2114">
        <v>94</v>
      </c>
      <c r="L2114">
        <v>263</v>
      </c>
      <c r="M2114">
        <v>5</v>
      </c>
      <c r="N2114">
        <v>233</v>
      </c>
      <c r="O2114">
        <v>69</v>
      </c>
      <c r="P2114">
        <v>41</v>
      </c>
      <c r="Q2114">
        <v>83</v>
      </c>
      <c r="R2114">
        <v>4</v>
      </c>
      <c r="S2114">
        <v>5</v>
      </c>
      <c r="T2114">
        <v>8</v>
      </c>
      <c r="U2114">
        <v>5</v>
      </c>
      <c r="V2114">
        <v>0</v>
      </c>
      <c r="W2114">
        <v>0</v>
      </c>
      <c r="X2114" t="s">
        <v>67</v>
      </c>
      <c r="Y2114">
        <v>0</v>
      </c>
    </row>
    <row r="2115" spans="2:25" x14ac:dyDescent="0.2">
      <c r="B2115">
        <v>2532</v>
      </c>
      <c r="C2115">
        <v>1988</v>
      </c>
      <c r="D2115" t="s">
        <v>53</v>
      </c>
      <c r="E2115" t="s">
        <v>28</v>
      </c>
      <c r="F2115" t="s">
        <v>2332</v>
      </c>
      <c r="H2115">
        <v>0</v>
      </c>
      <c r="I2115">
        <v>0</v>
      </c>
      <c r="J2115" s="61">
        <v>41642</v>
      </c>
      <c r="K2115">
        <v>95</v>
      </c>
      <c r="L2115">
        <v>982</v>
      </c>
      <c r="M2115">
        <v>73</v>
      </c>
      <c r="N2115">
        <v>351</v>
      </c>
      <c r="O2115">
        <v>56</v>
      </c>
      <c r="P2115">
        <v>14</v>
      </c>
      <c r="Q2115">
        <v>175</v>
      </c>
      <c r="R2115">
        <v>1</v>
      </c>
      <c r="S2115">
        <v>2</v>
      </c>
      <c r="T2115">
        <v>6</v>
      </c>
      <c r="U2115">
        <v>5</v>
      </c>
      <c r="V2115">
        <v>0</v>
      </c>
      <c r="W2115">
        <v>0</v>
      </c>
      <c r="X2115" t="s">
        <v>27</v>
      </c>
      <c r="Y2115">
        <v>1</v>
      </c>
    </row>
    <row r="2116" spans="2:25" x14ac:dyDescent="0.2">
      <c r="B2116">
        <v>2579</v>
      </c>
      <c r="C2116">
        <v>1958</v>
      </c>
      <c r="D2116" t="s">
        <v>23</v>
      </c>
      <c r="E2116" t="s">
        <v>32</v>
      </c>
      <c r="F2116" t="s">
        <v>2333</v>
      </c>
      <c r="H2116">
        <v>0</v>
      </c>
      <c r="I2116">
        <v>1</v>
      </c>
      <c r="J2116" s="60" t="s">
        <v>453</v>
      </c>
      <c r="K2116">
        <v>95</v>
      </c>
      <c r="L2116">
        <v>495</v>
      </c>
      <c r="M2116">
        <v>33</v>
      </c>
      <c r="N2116">
        <v>255</v>
      </c>
      <c r="O2116">
        <v>11</v>
      </c>
      <c r="P2116">
        <v>33</v>
      </c>
      <c r="Q2116">
        <v>8</v>
      </c>
      <c r="R2116">
        <v>4</v>
      </c>
      <c r="S2116">
        <v>6</v>
      </c>
      <c r="T2116">
        <v>9</v>
      </c>
      <c r="U2116">
        <v>4</v>
      </c>
      <c r="V2116">
        <v>0</v>
      </c>
      <c r="W2116">
        <v>0</v>
      </c>
      <c r="X2116" t="s">
        <v>27</v>
      </c>
      <c r="Y2116">
        <v>0</v>
      </c>
    </row>
    <row r="2117" spans="2:25" x14ac:dyDescent="0.2">
      <c r="B2117">
        <v>5623</v>
      </c>
      <c r="C2117">
        <v>1981</v>
      </c>
      <c r="D2117" t="s">
        <v>53</v>
      </c>
      <c r="E2117" t="s">
        <v>32</v>
      </c>
      <c r="F2117" t="s">
        <v>2334</v>
      </c>
      <c r="H2117">
        <v>1</v>
      </c>
      <c r="I2117">
        <v>0</v>
      </c>
      <c r="J2117" s="60" t="s">
        <v>1052</v>
      </c>
      <c r="K2117">
        <v>95</v>
      </c>
      <c r="L2117">
        <v>15</v>
      </c>
      <c r="M2117">
        <v>4</v>
      </c>
      <c r="N2117">
        <v>13</v>
      </c>
      <c r="O2117">
        <v>0</v>
      </c>
      <c r="P2117">
        <v>0</v>
      </c>
      <c r="Q2117">
        <v>19</v>
      </c>
      <c r="R2117">
        <v>1</v>
      </c>
      <c r="S2117">
        <v>1</v>
      </c>
      <c r="T2117">
        <v>2</v>
      </c>
      <c r="U2117">
        <v>7</v>
      </c>
      <c r="V2117">
        <v>0</v>
      </c>
      <c r="W2117">
        <v>0</v>
      </c>
      <c r="X2117" t="s">
        <v>27</v>
      </c>
      <c r="Y2117">
        <v>1</v>
      </c>
    </row>
    <row r="2118" spans="2:25" x14ac:dyDescent="0.2">
      <c r="B2118">
        <v>4789</v>
      </c>
      <c r="C2118">
        <v>1954</v>
      </c>
      <c r="D2118" t="s">
        <v>23</v>
      </c>
      <c r="E2118" t="s">
        <v>36</v>
      </c>
      <c r="F2118" t="s">
        <v>2335</v>
      </c>
      <c r="H2118">
        <v>0</v>
      </c>
      <c r="I2118">
        <v>0</v>
      </c>
      <c r="J2118" s="60" t="s">
        <v>1390</v>
      </c>
      <c r="K2118">
        <v>95</v>
      </c>
      <c r="L2118">
        <v>769</v>
      </c>
      <c r="M2118">
        <v>22</v>
      </c>
      <c r="N2118">
        <v>500</v>
      </c>
      <c r="O2118">
        <v>210</v>
      </c>
      <c r="P2118">
        <v>143</v>
      </c>
      <c r="Q2118">
        <v>33</v>
      </c>
      <c r="R2118">
        <v>1</v>
      </c>
      <c r="S2118">
        <v>4</v>
      </c>
      <c r="T2118">
        <v>5</v>
      </c>
      <c r="U2118">
        <v>2</v>
      </c>
      <c r="V2118">
        <v>0</v>
      </c>
      <c r="W2118">
        <v>0</v>
      </c>
      <c r="X2118" t="s">
        <v>50</v>
      </c>
      <c r="Y2118">
        <v>3</v>
      </c>
    </row>
    <row r="2119" spans="2:25" x14ac:dyDescent="0.2">
      <c r="B2119">
        <v>9523</v>
      </c>
      <c r="C2119">
        <v>1983</v>
      </c>
      <c r="D2119" t="s">
        <v>23</v>
      </c>
      <c r="E2119" t="s">
        <v>36</v>
      </c>
      <c r="F2119" t="s">
        <v>2336</v>
      </c>
      <c r="H2119">
        <v>1</v>
      </c>
      <c r="I2119">
        <v>0</v>
      </c>
      <c r="J2119" s="60" t="s">
        <v>622</v>
      </c>
      <c r="K2119">
        <v>95</v>
      </c>
      <c r="L2119">
        <v>5</v>
      </c>
      <c r="M2119">
        <v>0</v>
      </c>
      <c r="N2119">
        <v>8</v>
      </c>
      <c r="O2119">
        <v>2</v>
      </c>
      <c r="P2119">
        <v>0</v>
      </c>
      <c r="Q2119">
        <v>0</v>
      </c>
      <c r="R2119">
        <v>1</v>
      </c>
      <c r="S2119">
        <v>0</v>
      </c>
      <c r="T2119">
        <v>3</v>
      </c>
      <c r="U2119">
        <v>4</v>
      </c>
      <c r="V2119">
        <v>0</v>
      </c>
      <c r="W2119">
        <v>0</v>
      </c>
      <c r="X2119" t="s">
        <v>27</v>
      </c>
      <c r="Y2119">
        <v>0</v>
      </c>
    </row>
    <row r="2120" spans="2:25" x14ac:dyDescent="0.2">
      <c r="B2120">
        <v>5268</v>
      </c>
      <c r="C2120">
        <v>1961</v>
      </c>
      <c r="D2120" t="s">
        <v>23</v>
      </c>
      <c r="E2120" t="s">
        <v>32</v>
      </c>
      <c r="F2120" t="s">
        <v>2337</v>
      </c>
      <c r="H2120">
        <v>1</v>
      </c>
      <c r="I2120">
        <v>1</v>
      </c>
      <c r="J2120" s="61">
        <v>41586</v>
      </c>
      <c r="K2120">
        <v>95</v>
      </c>
      <c r="L2120">
        <v>17</v>
      </c>
      <c r="M2120">
        <v>8</v>
      </c>
      <c r="N2120">
        <v>14</v>
      </c>
      <c r="O2120">
        <v>10</v>
      </c>
      <c r="P2120">
        <v>4</v>
      </c>
      <c r="Q2120">
        <v>3</v>
      </c>
      <c r="R2120">
        <v>2</v>
      </c>
      <c r="S2120">
        <v>1</v>
      </c>
      <c r="T2120">
        <v>4</v>
      </c>
      <c r="U2120">
        <v>7</v>
      </c>
      <c r="V2120">
        <v>0</v>
      </c>
      <c r="W2120">
        <v>0</v>
      </c>
      <c r="X2120" t="s">
        <v>46</v>
      </c>
      <c r="Y2120">
        <v>0</v>
      </c>
    </row>
    <row r="2121" spans="2:25" x14ac:dyDescent="0.2">
      <c r="B2121">
        <v>1545</v>
      </c>
      <c r="C2121">
        <v>1987</v>
      </c>
      <c r="D2121" t="s">
        <v>23</v>
      </c>
      <c r="E2121" t="s">
        <v>32</v>
      </c>
      <c r="F2121" t="s">
        <v>2338</v>
      </c>
      <c r="H2121">
        <v>1</v>
      </c>
      <c r="I2121">
        <v>0</v>
      </c>
      <c r="J2121" s="61">
        <v>41313</v>
      </c>
      <c r="K2121">
        <v>95</v>
      </c>
      <c r="L2121">
        <v>120</v>
      </c>
      <c r="M2121">
        <v>19</v>
      </c>
      <c r="N2121">
        <v>206</v>
      </c>
      <c r="O2121">
        <v>25</v>
      </c>
      <c r="P2121">
        <v>19</v>
      </c>
      <c r="Q2121">
        <v>54</v>
      </c>
      <c r="R2121">
        <v>6</v>
      </c>
      <c r="S2121">
        <v>7</v>
      </c>
      <c r="T2121">
        <v>5</v>
      </c>
      <c r="U2121">
        <v>8</v>
      </c>
      <c r="V2121">
        <v>0</v>
      </c>
      <c r="W2121">
        <v>0</v>
      </c>
      <c r="X2121" t="s">
        <v>27</v>
      </c>
      <c r="Y2121">
        <v>0</v>
      </c>
    </row>
    <row r="2122" spans="2:25" x14ac:dyDescent="0.2">
      <c r="B2122">
        <v>2254</v>
      </c>
      <c r="C2122">
        <v>1984</v>
      </c>
      <c r="D2122" t="s">
        <v>23</v>
      </c>
      <c r="E2122" t="s">
        <v>32</v>
      </c>
      <c r="F2122" t="s">
        <v>2339</v>
      </c>
      <c r="H2122">
        <v>0</v>
      </c>
      <c r="I2122">
        <v>0</v>
      </c>
      <c r="J2122" s="61">
        <v>41462</v>
      </c>
      <c r="K2122">
        <v>95</v>
      </c>
      <c r="L2122">
        <v>627</v>
      </c>
      <c r="M2122">
        <v>120</v>
      </c>
      <c r="N2122">
        <v>414</v>
      </c>
      <c r="O2122">
        <v>121</v>
      </c>
      <c r="P2122">
        <v>80</v>
      </c>
      <c r="Q2122">
        <v>93</v>
      </c>
      <c r="R2122">
        <v>1</v>
      </c>
      <c r="S2122">
        <v>9</v>
      </c>
      <c r="T2122">
        <v>5</v>
      </c>
      <c r="U2122">
        <v>5</v>
      </c>
      <c r="V2122">
        <v>0</v>
      </c>
      <c r="W2122">
        <v>0</v>
      </c>
      <c r="X2122" t="s">
        <v>38</v>
      </c>
      <c r="Y2122">
        <v>0</v>
      </c>
    </row>
    <row r="2123" spans="2:25" x14ac:dyDescent="0.2">
      <c r="B2123">
        <v>2661</v>
      </c>
      <c r="C2123">
        <v>1965</v>
      </c>
      <c r="D2123" t="s">
        <v>23</v>
      </c>
      <c r="E2123" t="s">
        <v>28</v>
      </c>
      <c r="F2123" t="s">
        <v>2340</v>
      </c>
      <c r="H2123">
        <v>1</v>
      </c>
      <c r="I2123">
        <v>1</v>
      </c>
      <c r="J2123" s="61">
        <v>41370</v>
      </c>
      <c r="K2123">
        <v>95</v>
      </c>
      <c r="L2123">
        <v>12</v>
      </c>
      <c r="M2123">
        <v>4</v>
      </c>
      <c r="N2123">
        <v>2</v>
      </c>
      <c r="O2123">
        <v>10</v>
      </c>
      <c r="P2123">
        <v>6</v>
      </c>
      <c r="Q2123">
        <v>10</v>
      </c>
      <c r="R2123">
        <v>4</v>
      </c>
      <c r="S2123">
        <v>2</v>
      </c>
      <c r="T2123">
        <v>4</v>
      </c>
      <c r="U2123">
        <v>5</v>
      </c>
      <c r="V2123">
        <v>0</v>
      </c>
      <c r="W2123">
        <v>0</v>
      </c>
      <c r="X2123" t="s">
        <v>67</v>
      </c>
      <c r="Y2123">
        <v>0</v>
      </c>
    </row>
    <row r="2124" spans="2:25" x14ac:dyDescent="0.2">
      <c r="B2124">
        <v>3130</v>
      </c>
      <c r="C2124">
        <v>1965</v>
      </c>
      <c r="D2124" t="s">
        <v>23</v>
      </c>
      <c r="E2124" t="s">
        <v>28</v>
      </c>
      <c r="F2124" t="s">
        <v>2340</v>
      </c>
      <c r="H2124">
        <v>1</v>
      </c>
      <c r="I2124">
        <v>1</v>
      </c>
      <c r="J2124" s="61">
        <v>41370</v>
      </c>
      <c r="K2124">
        <v>95</v>
      </c>
      <c r="L2124">
        <v>12</v>
      </c>
      <c r="M2124">
        <v>4</v>
      </c>
      <c r="N2124">
        <v>2</v>
      </c>
      <c r="O2124">
        <v>10</v>
      </c>
      <c r="P2124">
        <v>6</v>
      </c>
      <c r="Q2124">
        <v>10</v>
      </c>
      <c r="R2124">
        <v>4</v>
      </c>
      <c r="S2124">
        <v>2</v>
      </c>
      <c r="T2124">
        <v>4</v>
      </c>
      <c r="U2124">
        <v>5</v>
      </c>
      <c r="V2124">
        <v>0</v>
      </c>
      <c r="W2124">
        <v>0</v>
      </c>
      <c r="X2124" t="s">
        <v>27</v>
      </c>
      <c r="Y2124">
        <v>0</v>
      </c>
    </row>
    <row r="2125" spans="2:25" x14ac:dyDescent="0.2">
      <c r="B2125">
        <v>5847</v>
      </c>
      <c r="C2125">
        <v>1970</v>
      </c>
      <c r="D2125" t="s">
        <v>23</v>
      </c>
      <c r="E2125" t="s">
        <v>24</v>
      </c>
      <c r="F2125" t="s">
        <v>2341</v>
      </c>
      <c r="H2125">
        <v>0</v>
      </c>
      <c r="I2125">
        <v>1</v>
      </c>
      <c r="J2125" s="60" t="s">
        <v>180</v>
      </c>
      <c r="K2125">
        <v>95</v>
      </c>
      <c r="L2125">
        <v>312</v>
      </c>
      <c r="M2125">
        <v>21</v>
      </c>
      <c r="N2125">
        <v>206</v>
      </c>
      <c r="O2125">
        <v>102</v>
      </c>
      <c r="P2125">
        <v>92</v>
      </c>
      <c r="Q2125">
        <v>149</v>
      </c>
      <c r="R2125">
        <v>3</v>
      </c>
      <c r="S2125">
        <v>7</v>
      </c>
      <c r="T2125">
        <v>10</v>
      </c>
      <c r="U2125">
        <v>5</v>
      </c>
      <c r="V2125">
        <v>0</v>
      </c>
      <c r="W2125">
        <v>0</v>
      </c>
      <c r="X2125" t="s">
        <v>27</v>
      </c>
      <c r="Y2125">
        <v>0</v>
      </c>
    </row>
    <row r="2126" spans="2:25" x14ac:dyDescent="0.2">
      <c r="B2126">
        <v>5863</v>
      </c>
      <c r="C2126">
        <v>1954</v>
      </c>
      <c r="D2126" t="s">
        <v>23</v>
      </c>
      <c r="E2126" t="s">
        <v>32</v>
      </c>
      <c r="F2126" t="s">
        <v>2342</v>
      </c>
      <c r="H2126">
        <v>0</v>
      </c>
      <c r="I2126">
        <v>1</v>
      </c>
      <c r="J2126" s="60" t="s">
        <v>180</v>
      </c>
      <c r="K2126">
        <v>95</v>
      </c>
      <c r="L2126">
        <v>359</v>
      </c>
      <c r="M2126">
        <v>0</v>
      </c>
      <c r="N2126">
        <v>134</v>
      </c>
      <c r="O2126">
        <v>13</v>
      </c>
      <c r="P2126">
        <v>26</v>
      </c>
      <c r="Q2126">
        <v>123</v>
      </c>
      <c r="R2126">
        <v>4</v>
      </c>
      <c r="S2126">
        <v>6</v>
      </c>
      <c r="T2126">
        <v>8</v>
      </c>
      <c r="U2126">
        <v>5</v>
      </c>
      <c r="V2126">
        <v>0</v>
      </c>
      <c r="W2126">
        <v>0</v>
      </c>
      <c r="X2126" t="s">
        <v>27</v>
      </c>
      <c r="Y2126">
        <v>0</v>
      </c>
    </row>
    <row r="2127" spans="2:25" x14ac:dyDescent="0.2">
      <c r="B2127">
        <v>999</v>
      </c>
      <c r="C2127">
        <v>1992</v>
      </c>
      <c r="D2127" t="s">
        <v>23</v>
      </c>
      <c r="E2127" t="s">
        <v>28</v>
      </c>
      <c r="F2127" t="s">
        <v>2343</v>
      </c>
      <c r="H2127">
        <v>0</v>
      </c>
      <c r="I2127">
        <v>0</v>
      </c>
      <c r="J2127" s="61">
        <v>41306</v>
      </c>
      <c r="K2127">
        <v>95</v>
      </c>
      <c r="L2127">
        <v>490</v>
      </c>
      <c r="M2127">
        <v>44</v>
      </c>
      <c r="N2127">
        <v>125</v>
      </c>
      <c r="O2127">
        <v>29</v>
      </c>
      <c r="P2127">
        <v>20</v>
      </c>
      <c r="Q2127">
        <v>22</v>
      </c>
      <c r="R2127">
        <v>1</v>
      </c>
      <c r="S2127">
        <v>6</v>
      </c>
      <c r="T2127">
        <v>11</v>
      </c>
      <c r="U2127">
        <v>3</v>
      </c>
      <c r="V2127">
        <v>1</v>
      </c>
      <c r="W2127">
        <v>0</v>
      </c>
      <c r="X2127" t="s">
        <v>31</v>
      </c>
      <c r="Y2127">
        <v>2</v>
      </c>
    </row>
    <row r="2128" spans="2:25" x14ac:dyDescent="0.2">
      <c r="B2128">
        <v>2931</v>
      </c>
      <c r="C2128">
        <v>1979</v>
      </c>
      <c r="D2128" t="s">
        <v>23</v>
      </c>
      <c r="E2128" t="s">
        <v>24</v>
      </c>
      <c r="F2128" t="s">
        <v>2344</v>
      </c>
      <c r="H2128">
        <v>0</v>
      </c>
      <c r="I2128">
        <v>0</v>
      </c>
      <c r="J2128" s="60" t="s">
        <v>271</v>
      </c>
      <c r="K2128">
        <v>95</v>
      </c>
      <c r="L2128">
        <v>737</v>
      </c>
      <c r="M2128">
        <v>21</v>
      </c>
      <c r="N2128">
        <v>106</v>
      </c>
      <c r="O2128">
        <v>55</v>
      </c>
      <c r="P2128">
        <v>63</v>
      </c>
      <c r="Q2128">
        <v>210</v>
      </c>
      <c r="R2128">
        <v>0</v>
      </c>
      <c r="S2128">
        <v>6</v>
      </c>
      <c r="T2128">
        <v>9</v>
      </c>
      <c r="U2128">
        <v>3</v>
      </c>
      <c r="V2128">
        <v>0</v>
      </c>
      <c r="W2128">
        <v>0</v>
      </c>
      <c r="X2128" t="s">
        <v>27</v>
      </c>
      <c r="Y2128">
        <v>1</v>
      </c>
    </row>
    <row r="2129" spans="2:25" x14ac:dyDescent="0.2">
      <c r="B2129">
        <v>1890</v>
      </c>
      <c r="C2129">
        <v>1972</v>
      </c>
      <c r="D2129" t="s">
        <v>43</v>
      </c>
      <c r="E2129" t="s">
        <v>36</v>
      </c>
      <c r="F2129" t="s">
        <v>2345</v>
      </c>
      <c r="H2129">
        <v>1</v>
      </c>
      <c r="I2129">
        <v>1</v>
      </c>
      <c r="J2129" s="60" t="s">
        <v>2346</v>
      </c>
      <c r="K2129">
        <v>95</v>
      </c>
      <c r="L2129">
        <v>11</v>
      </c>
      <c r="M2129">
        <v>1</v>
      </c>
      <c r="N2129">
        <v>4</v>
      </c>
      <c r="O2129">
        <v>2</v>
      </c>
      <c r="P2129">
        <v>0</v>
      </c>
      <c r="Q2129">
        <v>7</v>
      </c>
      <c r="R2129">
        <v>1</v>
      </c>
      <c r="S2129">
        <v>1</v>
      </c>
      <c r="T2129">
        <v>2</v>
      </c>
      <c r="U2129">
        <v>7</v>
      </c>
      <c r="V2129">
        <v>0</v>
      </c>
      <c r="W2129">
        <v>0</v>
      </c>
      <c r="X2129" t="s">
        <v>27</v>
      </c>
      <c r="Y2129">
        <v>0</v>
      </c>
    </row>
    <row r="2130" spans="2:25" x14ac:dyDescent="0.2">
      <c r="B2130">
        <v>5589</v>
      </c>
      <c r="C2130">
        <v>1965</v>
      </c>
      <c r="D2130" t="s">
        <v>23</v>
      </c>
      <c r="E2130" t="s">
        <v>24</v>
      </c>
      <c r="F2130" t="s">
        <v>2347</v>
      </c>
      <c r="H2130">
        <v>0</v>
      </c>
      <c r="I2130">
        <v>1</v>
      </c>
      <c r="J2130" s="60" t="s">
        <v>658</v>
      </c>
      <c r="K2130">
        <v>95</v>
      </c>
      <c r="L2130">
        <v>631</v>
      </c>
      <c r="M2130">
        <v>0</v>
      </c>
      <c r="N2130">
        <v>115</v>
      </c>
      <c r="O2130">
        <v>10</v>
      </c>
      <c r="P2130">
        <v>7</v>
      </c>
      <c r="Q2130">
        <v>30</v>
      </c>
      <c r="R2130">
        <v>3</v>
      </c>
      <c r="S2130">
        <v>9</v>
      </c>
      <c r="T2130">
        <v>10</v>
      </c>
      <c r="U2130">
        <v>7</v>
      </c>
      <c r="V2130">
        <v>0</v>
      </c>
      <c r="W2130">
        <v>0</v>
      </c>
      <c r="X2130" t="s">
        <v>50</v>
      </c>
      <c r="Y2130">
        <v>0</v>
      </c>
    </row>
    <row r="2131" spans="2:25" x14ac:dyDescent="0.2">
      <c r="B2131">
        <v>10172</v>
      </c>
      <c r="C2131">
        <v>1989</v>
      </c>
      <c r="D2131" t="s">
        <v>23</v>
      </c>
      <c r="E2131" t="s">
        <v>28</v>
      </c>
      <c r="F2131" t="s">
        <v>2348</v>
      </c>
      <c r="H2131">
        <v>0</v>
      </c>
      <c r="I2131">
        <v>0</v>
      </c>
      <c r="J2131" s="61">
        <v>41190</v>
      </c>
      <c r="K2131">
        <v>95</v>
      </c>
      <c r="L2131">
        <v>456</v>
      </c>
      <c r="M2131">
        <v>19</v>
      </c>
      <c r="N2131">
        <v>832</v>
      </c>
      <c r="O2131">
        <v>75</v>
      </c>
      <c r="P2131">
        <v>118</v>
      </c>
      <c r="Q2131">
        <v>38</v>
      </c>
      <c r="R2131">
        <v>1</v>
      </c>
      <c r="S2131">
        <v>4</v>
      </c>
      <c r="T2131">
        <v>11</v>
      </c>
      <c r="U2131">
        <v>3</v>
      </c>
      <c r="V2131">
        <v>0</v>
      </c>
      <c r="W2131">
        <v>0</v>
      </c>
      <c r="X2131" t="s">
        <v>27</v>
      </c>
      <c r="Y2131">
        <v>0</v>
      </c>
    </row>
    <row r="2132" spans="2:25" x14ac:dyDescent="0.2">
      <c r="B2132">
        <v>6729</v>
      </c>
      <c r="C2132">
        <v>1989</v>
      </c>
      <c r="D2132" t="s">
        <v>23</v>
      </c>
      <c r="E2132" t="s">
        <v>28</v>
      </c>
      <c r="F2132" t="s">
        <v>2348</v>
      </c>
      <c r="H2132">
        <v>0</v>
      </c>
      <c r="I2132">
        <v>0</v>
      </c>
      <c r="J2132" s="61">
        <v>41190</v>
      </c>
      <c r="K2132">
        <v>95</v>
      </c>
      <c r="L2132">
        <v>456</v>
      </c>
      <c r="M2132">
        <v>19</v>
      </c>
      <c r="N2132">
        <v>832</v>
      </c>
      <c r="O2132">
        <v>75</v>
      </c>
      <c r="P2132">
        <v>118</v>
      </c>
      <c r="Q2132">
        <v>38</v>
      </c>
      <c r="R2132">
        <v>1</v>
      </c>
      <c r="S2132">
        <v>4</v>
      </c>
      <c r="T2132">
        <v>11</v>
      </c>
      <c r="U2132">
        <v>3</v>
      </c>
      <c r="V2132">
        <v>0</v>
      </c>
      <c r="W2132">
        <v>0</v>
      </c>
      <c r="X2132" t="s">
        <v>67</v>
      </c>
      <c r="Y2132">
        <v>0</v>
      </c>
    </row>
    <row r="2133" spans="2:25" x14ac:dyDescent="0.2">
      <c r="B2133">
        <v>10492</v>
      </c>
      <c r="C2133">
        <v>1960</v>
      </c>
      <c r="D2133" t="s">
        <v>23</v>
      </c>
      <c r="E2133" t="s">
        <v>36</v>
      </c>
      <c r="F2133" t="s">
        <v>2349</v>
      </c>
      <c r="H2133">
        <v>2</v>
      </c>
      <c r="I2133">
        <v>1</v>
      </c>
      <c r="J2133" s="60" t="s">
        <v>1381</v>
      </c>
      <c r="K2133">
        <v>96</v>
      </c>
      <c r="L2133">
        <v>2</v>
      </c>
      <c r="M2133">
        <v>0</v>
      </c>
      <c r="N2133">
        <v>5</v>
      </c>
      <c r="O2133">
        <v>2</v>
      </c>
      <c r="P2133">
        <v>0</v>
      </c>
      <c r="Q2133">
        <v>1</v>
      </c>
      <c r="R2133">
        <v>1</v>
      </c>
      <c r="S2133">
        <v>0</v>
      </c>
      <c r="T2133">
        <v>3</v>
      </c>
      <c r="U2133">
        <v>2</v>
      </c>
      <c r="V2133">
        <v>0</v>
      </c>
      <c r="W2133">
        <v>0</v>
      </c>
      <c r="X2133" t="s">
        <v>50</v>
      </c>
      <c r="Y2133">
        <v>0</v>
      </c>
    </row>
    <row r="2134" spans="2:25" x14ac:dyDescent="0.2">
      <c r="B2134">
        <v>2939</v>
      </c>
      <c r="C2134">
        <v>1971</v>
      </c>
      <c r="D2134" t="s">
        <v>53</v>
      </c>
      <c r="E2134" t="s">
        <v>36</v>
      </c>
      <c r="F2134" t="s">
        <v>2350</v>
      </c>
      <c r="H2134">
        <v>0</v>
      </c>
      <c r="I2134">
        <v>0</v>
      </c>
      <c r="J2134" s="60" t="s">
        <v>277</v>
      </c>
      <c r="K2134">
        <v>96</v>
      </c>
      <c r="L2134">
        <v>751</v>
      </c>
      <c r="M2134">
        <v>127</v>
      </c>
      <c r="N2134">
        <v>687</v>
      </c>
      <c r="O2134">
        <v>20</v>
      </c>
      <c r="P2134">
        <v>15</v>
      </c>
      <c r="Q2134">
        <v>31</v>
      </c>
      <c r="R2134">
        <v>1</v>
      </c>
      <c r="S2134">
        <v>4</v>
      </c>
      <c r="T2134">
        <v>4</v>
      </c>
      <c r="U2134">
        <v>2</v>
      </c>
      <c r="V2134">
        <v>0</v>
      </c>
      <c r="W2134">
        <v>0</v>
      </c>
      <c r="X2134" t="s">
        <v>31</v>
      </c>
      <c r="Y2134">
        <v>0</v>
      </c>
    </row>
    <row r="2135" spans="2:25" x14ac:dyDescent="0.2">
      <c r="B2135">
        <v>5948</v>
      </c>
      <c r="C2135">
        <v>1976</v>
      </c>
      <c r="D2135" t="s">
        <v>23</v>
      </c>
      <c r="E2135" t="s">
        <v>28</v>
      </c>
      <c r="F2135" t="s">
        <v>2351</v>
      </c>
      <c r="H2135">
        <v>0</v>
      </c>
      <c r="I2135">
        <v>1</v>
      </c>
      <c r="J2135" s="60" t="s">
        <v>815</v>
      </c>
      <c r="K2135">
        <v>96</v>
      </c>
      <c r="L2135">
        <v>143</v>
      </c>
      <c r="M2135">
        <v>6</v>
      </c>
      <c r="N2135">
        <v>52</v>
      </c>
      <c r="O2135">
        <v>11</v>
      </c>
      <c r="P2135">
        <v>8</v>
      </c>
      <c r="Q2135">
        <v>17</v>
      </c>
      <c r="R2135">
        <v>2</v>
      </c>
      <c r="S2135">
        <v>4</v>
      </c>
      <c r="T2135">
        <v>5</v>
      </c>
      <c r="U2135">
        <v>5</v>
      </c>
      <c r="V2135">
        <v>0</v>
      </c>
      <c r="W2135">
        <v>0</v>
      </c>
      <c r="X2135" t="s">
        <v>35</v>
      </c>
      <c r="Y2135">
        <v>0</v>
      </c>
    </row>
    <row r="2136" spans="2:25" x14ac:dyDescent="0.2">
      <c r="B2136">
        <v>574</v>
      </c>
      <c r="C2136">
        <v>1965</v>
      </c>
      <c r="D2136" t="s">
        <v>23</v>
      </c>
      <c r="E2136" t="s">
        <v>32</v>
      </c>
      <c r="F2136" t="s">
        <v>2352</v>
      </c>
      <c r="H2136">
        <v>0</v>
      </c>
      <c r="I2136">
        <v>0</v>
      </c>
      <c r="J2136" s="60" t="s">
        <v>1792</v>
      </c>
      <c r="K2136">
        <v>96</v>
      </c>
      <c r="L2136">
        <v>14</v>
      </c>
      <c r="M2136">
        <v>36</v>
      </c>
      <c r="N2136">
        <v>11</v>
      </c>
      <c r="O2136">
        <v>3</v>
      </c>
      <c r="P2136">
        <v>26</v>
      </c>
      <c r="Q2136">
        <v>35</v>
      </c>
      <c r="R2136">
        <v>1</v>
      </c>
      <c r="S2136">
        <v>1</v>
      </c>
      <c r="T2136">
        <v>4</v>
      </c>
      <c r="U2136">
        <v>2</v>
      </c>
      <c r="V2136">
        <v>0</v>
      </c>
      <c r="W2136">
        <v>0</v>
      </c>
      <c r="X2136" t="s">
        <v>46</v>
      </c>
      <c r="Y2136">
        <v>0</v>
      </c>
    </row>
    <row r="2137" spans="2:25" x14ac:dyDescent="0.2">
      <c r="B2137">
        <v>3266</v>
      </c>
      <c r="C2137">
        <v>1965</v>
      </c>
      <c r="D2137" t="s">
        <v>23</v>
      </c>
      <c r="E2137" t="s">
        <v>32</v>
      </c>
      <c r="F2137" t="s">
        <v>2352</v>
      </c>
      <c r="H2137">
        <v>0</v>
      </c>
      <c r="I2137">
        <v>0</v>
      </c>
      <c r="J2137" s="60" t="s">
        <v>1792</v>
      </c>
      <c r="K2137">
        <v>96</v>
      </c>
      <c r="L2137">
        <v>14</v>
      </c>
      <c r="M2137">
        <v>36</v>
      </c>
      <c r="N2137">
        <v>11</v>
      </c>
      <c r="O2137">
        <v>3</v>
      </c>
      <c r="P2137">
        <v>26</v>
      </c>
      <c r="Q2137">
        <v>35</v>
      </c>
      <c r="R2137">
        <v>1</v>
      </c>
      <c r="S2137">
        <v>1</v>
      </c>
      <c r="T2137">
        <v>4</v>
      </c>
      <c r="U2137">
        <v>2</v>
      </c>
      <c r="V2137">
        <v>0</v>
      </c>
      <c r="W2137">
        <v>0</v>
      </c>
      <c r="X2137" t="s">
        <v>31</v>
      </c>
      <c r="Y2137">
        <v>0</v>
      </c>
    </row>
    <row r="2138" spans="2:25" x14ac:dyDescent="0.2">
      <c r="B2138">
        <v>10500</v>
      </c>
      <c r="C2138">
        <v>1985</v>
      </c>
      <c r="D2138" t="s">
        <v>23</v>
      </c>
      <c r="E2138" t="s">
        <v>32</v>
      </c>
      <c r="F2138" t="s">
        <v>2353</v>
      </c>
      <c r="H2138">
        <v>1</v>
      </c>
      <c r="I2138">
        <v>0</v>
      </c>
      <c r="J2138" s="61">
        <v>41763</v>
      </c>
      <c r="K2138">
        <v>96</v>
      </c>
      <c r="L2138">
        <v>19</v>
      </c>
      <c r="M2138">
        <v>1</v>
      </c>
      <c r="N2138">
        <v>20</v>
      </c>
      <c r="O2138">
        <v>16</v>
      </c>
      <c r="P2138">
        <v>14</v>
      </c>
      <c r="Q2138">
        <v>28</v>
      </c>
      <c r="R2138">
        <v>2</v>
      </c>
      <c r="S2138">
        <v>3</v>
      </c>
      <c r="T2138">
        <v>4</v>
      </c>
      <c r="U2138">
        <v>5</v>
      </c>
      <c r="V2138">
        <v>0</v>
      </c>
      <c r="W2138">
        <v>0</v>
      </c>
      <c r="X2138" t="s">
        <v>38</v>
      </c>
      <c r="Y2138">
        <v>0</v>
      </c>
    </row>
    <row r="2139" spans="2:25" x14ac:dyDescent="0.2">
      <c r="B2139">
        <v>7987</v>
      </c>
      <c r="C2139">
        <v>1970</v>
      </c>
      <c r="D2139" t="s">
        <v>23</v>
      </c>
      <c r="E2139" t="s">
        <v>32</v>
      </c>
      <c r="F2139" t="s">
        <v>2354</v>
      </c>
      <c r="H2139">
        <v>0</v>
      </c>
      <c r="I2139">
        <v>1</v>
      </c>
      <c r="J2139" s="61">
        <v>41823</v>
      </c>
      <c r="K2139">
        <v>96</v>
      </c>
      <c r="L2139">
        <v>346</v>
      </c>
      <c r="M2139">
        <v>17</v>
      </c>
      <c r="N2139">
        <v>48</v>
      </c>
      <c r="O2139">
        <v>23</v>
      </c>
      <c r="P2139">
        <v>13</v>
      </c>
      <c r="Q2139">
        <v>13</v>
      </c>
      <c r="R2139">
        <v>4</v>
      </c>
      <c r="S2139">
        <v>8</v>
      </c>
      <c r="T2139">
        <v>6</v>
      </c>
      <c r="U2139">
        <v>6</v>
      </c>
      <c r="V2139">
        <v>0</v>
      </c>
      <c r="W2139">
        <v>0</v>
      </c>
      <c r="X2139" t="s">
        <v>31</v>
      </c>
      <c r="Y2139">
        <v>1</v>
      </c>
    </row>
    <row r="2140" spans="2:25" x14ac:dyDescent="0.2">
      <c r="B2140">
        <v>1135</v>
      </c>
      <c r="C2140">
        <v>1961</v>
      </c>
      <c r="D2140" t="s">
        <v>53</v>
      </c>
      <c r="E2140" t="s">
        <v>36</v>
      </c>
      <c r="F2140" t="s">
        <v>2355</v>
      </c>
      <c r="H2140">
        <v>1</v>
      </c>
      <c r="I2140">
        <v>1</v>
      </c>
      <c r="J2140" s="60" t="s">
        <v>613</v>
      </c>
      <c r="K2140">
        <v>96</v>
      </c>
      <c r="L2140">
        <v>18</v>
      </c>
      <c r="M2140">
        <v>2</v>
      </c>
      <c r="N2140">
        <v>19</v>
      </c>
      <c r="O2140">
        <v>0</v>
      </c>
      <c r="P2140">
        <v>2</v>
      </c>
      <c r="Q2140">
        <v>6</v>
      </c>
      <c r="R2140">
        <v>5</v>
      </c>
      <c r="S2140">
        <v>3</v>
      </c>
      <c r="T2140">
        <v>4</v>
      </c>
      <c r="U2140">
        <v>7</v>
      </c>
      <c r="V2140">
        <v>0</v>
      </c>
      <c r="W2140">
        <v>0</v>
      </c>
      <c r="X2140" t="s">
        <v>31</v>
      </c>
      <c r="Y2140">
        <v>0</v>
      </c>
    </row>
    <row r="2141" spans="2:25" x14ac:dyDescent="0.2">
      <c r="B2141">
        <v>24</v>
      </c>
      <c r="C2141">
        <v>1961</v>
      </c>
      <c r="D2141" t="s">
        <v>53</v>
      </c>
      <c r="E2141" t="s">
        <v>36</v>
      </c>
      <c r="F2141" t="s">
        <v>2355</v>
      </c>
      <c r="H2141">
        <v>1</v>
      </c>
      <c r="I2141">
        <v>1</v>
      </c>
      <c r="J2141" s="60" t="s">
        <v>613</v>
      </c>
      <c r="K2141">
        <v>96</v>
      </c>
      <c r="L2141">
        <v>18</v>
      </c>
      <c r="M2141">
        <v>2</v>
      </c>
      <c r="N2141">
        <v>19</v>
      </c>
      <c r="O2141">
        <v>0</v>
      </c>
      <c r="P2141">
        <v>2</v>
      </c>
      <c r="Q2141">
        <v>6</v>
      </c>
      <c r="R2141">
        <v>5</v>
      </c>
      <c r="S2141">
        <v>3</v>
      </c>
      <c r="T2141">
        <v>4</v>
      </c>
      <c r="U2141">
        <v>7</v>
      </c>
      <c r="V2141">
        <v>0</v>
      </c>
      <c r="W2141">
        <v>0</v>
      </c>
      <c r="X2141" t="s">
        <v>67</v>
      </c>
      <c r="Y2141">
        <v>0</v>
      </c>
    </row>
    <row r="2142" spans="2:25" x14ac:dyDescent="0.2">
      <c r="B2142">
        <v>1966</v>
      </c>
      <c r="C2142">
        <v>1966</v>
      </c>
      <c r="D2142" t="s">
        <v>40</v>
      </c>
      <c r="E2142" t="s">
        <v>32</v>
      </c>
      <c r="F2142" t="s">
        <v>2356</v>
      </c>
      <c r="H2142">
        <v>0</v>
      </c>
      <c r="I2142">
        <v>0</v>
      </c>
      <c r="J2142" s="60" t="s">
        <v>1692</v>
      </c>
      <c r="K2142">
        <v>96</v>
      </c>
      <c r="L2142">
        <v>684</v>
      </c>
      <c r="M2142">
        <v>100</v>
      </c>
      <c r="N2142">
        <v>801</v>
      </c>
      <c r="O2142">
        <v>21</v>
      </c>
      <c r="P2142">
        <v>66</v>
      </c>
      <c r="Q2142">
        <v>0</v>
      </c>
      <c r="R2142">
        <v>1</v>
      </c>
      <c r="S2142">
        <v>6</v>
      </c>
      <c r="T2142">
        <v>10</v>
      </c>
      <c r="U2142">
        <v>2</v>
      </c>
      <c r="V2142">
        <v>0</v>
      </c>
      <c r="W2142">
        <v>0</v>
      </c>
      <c r="X2142" t="s">
        <v>38</v>
      </c>
      <c r="Y2142">
        <v>1</v>
      </c>
    </row>
    <row r="2143" spans="2:25" x14ac:dyDescent="0.2">
      <c r="B2143">
        <v>7789</v>
      </c>
      <c r="C2143">
        <v>1966</v>
      </c>
      <c r="D2143" t="s">
        <v>40</v>
      </c>
      <c r="E2143" t="s">
        <v>32</v>
      </c>
      <c r="F2143" t="s">
        <v>2356</v>
      </c>
      <c r="H2143">
        <v>0</v>
      </c>
      <c r="I2143">
        <v>0</v>
      </c>
      <c r="J2143" s="60" t="s">
        <v>1692</v>
      </c>
      <c r="K2143">
        <v>96</v>
      </c>
      <c r="L2143">
        <v>684</v>
      </c>
      <c r="M2143">
        <v>100</v>
      </c>
      <c r="N2143">
        <v>801</v>
      </c>
      <c r="O2143">
        <v>21</v>
      </c>
      <c r="P2143">
        <v>66</v>
      </c>
      <c r="Q2143">
        <v>0</v>
      </c>
      <c r="R2143">
        <v>1</v>
      </c>
      <c r="S2143">
        <v>6</v>
      </c>
      <c r="T2143">
        <v>10</v>
      </c>
      <c r="U2143">
        <v>2</v>
      </c>
      <c r="V2143">
        <v>0</v>
      </c>
      <c r="W2143">
        <v>0</v>
      </c>
      <c r="X2143" t="s">
        <v>27</v>
      </c>
      <c r="Y2143">
        <v>1</v>
      </c>
    </row>
    <row r="2144" spans="2:25" x14ac:dyDescent="0.2">
      <c r="B2144">
        <v>3336</v>
      </c>
      <c r="C2144">
        <v>1949</v>
      </c>
      <c r="D2144" t="s">
        <v>40</v>
      </c>
      <c r="E2144" t="s">
        <v>36</v>
      </c>
      <c r="F2144" t="s">
        <v>2357</v>
      </c>
      <c r="H2144">
        <v>0</v>
      </c>
      <c r="I2144">
        <v>1</v>
      </c>
      <c r="J2144" s="60" t="s">
        <v>363</v>
      </c>
      <c r="K2144">
        <v>96</v>
      </c>
      <c r="L2144">
        <v>712</v>
      </c>
      <c r="M2144">
        <v>0</v>
      </c>
      <c r="N2144">
        <v>45</v>
      </c>
      <c r="O2144">
        <v>0</v>
      </c>
      <c r="P2144">
        <v>0</v>
      </c>
      <c r="Q2144">
        <v>191</v>
      </c>
      <c r="R2144">
        <v>3</v>
      </c>
      <c r="S2144">
        <v>2</v>
      </c>
      <c r="T2144">
        <v>5</v>
      </c>
      <c r="U2144">
        <v>7</v>
      </c>
      <c r="V2144">
        <v>0</v>
      </c>
      <c r="W2144">
        <v>0</v>
      </c>
      <c r="X2144" t="s">
        <v>38</v>
      </c>
      <c r="Y2144">
        <v>1</v>
      </c>
    </row>
    <row r="2145" spans="2:25" x14ac:dyDescent="0.2">
      <c r="B2145">
        <v>5644</v>
      </c>
      <c r="C2145">
        <v>1958</v>
      </c>
      <c r="D2145" t="s">
        <v>23</v>
      </c>
      <c r="E2145" t="s">
        <v>36</v>
      </c>
      <c r="F2145" t="s">
        <v>2358</v>
      </c>
      <c r="H2145">
        <v>0</v>
      </c>
      <c r="I2145">
        <v>1</v>
      </c>
      <c r="J2145" s="61">
        <v>41618</v>
      </c>
      <c r="K2145">
        <v>96</v>
      </c>
      <c r="L2145">
        <v>309</v>
      </c>
      <c r="M2145">
        <v>3</v>
      </c>
      <c r="N2145">
        <v>24</v>
      </c>
      <c r="O2145">
        <v>4</v>
      </c>
      <c r="P2145">
        <v>3</v>
      </c>
      <c r="Q2145">
        <v>20</v>
      </c>
      <c r="R2145">
        <v>2</v>
      </c>
      <c r="S2145">
        <v>5</v>
      </c>
      <c r="T2145">
        <v>7</v>
      </c>
      <c r="U2145">
        <v>7</v>
      </c>
      <c r="V2145">
        <v>0</v>
      </c>
      <c r="W2145">
        <v>0</v>
      </c>
      <c r="X2145" t="s">
        <v>27</v>
      </c>
      <c r="Y2145">
        <v>1</v>
      </c>
    </row>
    <row r="2146" spans="2:25" x14ac:dyDescent="0.2">
      <c r="B2146">
        <v>6663</v>
      </c>
      <c r="C2146">
        <v>1941</v>
      </c>
      <c r="D2146" t="s">
        <v>40</v>
      </c>
      <c r="E2146" t="s">
        <v>28</v>
      </c>
      <c r="F2146" t="s">
        <v>2359</v>
      </c>
      <c r="H2146">
        <v>0</v>
      </c>
      <c r="I2146">
        <v>0</v>
      </c>
      <c r="J2146" s="61">
        <v>41493</v>
      </c>
      <c r="K2146">
        <v>96</v>
      </c>
      <c r="L2146">
        <v>144</v>
      </c>
      <c r="M2146">
        <v>0</v>
      </c>
      <c r="N2146">
        <v>7</v>
      </c>
      <c r="O2146">
        <v>0</v>
      </c>
      <c r="P2146">
        <v>0</v>
      </c>
      <c r="Q2146">
        <v>6</v>
      </c>
      <c r="R2146">
        <v>1</v>
      </c>
      <c r="S2146">
        <v>3</v>
      </c>
      <c r="T2146">
        <v>4</v>
      </c>
      <c r="U2146">
        <v>5</v>
      </c>
      <c r="V2146">
        <v>0</v>
      </c>
      <c r="W2146">
        <v>0</v>
      </c>
      <c r="X2146" t="s">
        <v>27</v>
      </c>
      <c r="Y2146">
        <v>0</v>
      </c>
    </row>
    <row r="2147" spans="2:25" x14ac:dyDescent="0.2">
      <c r="B2147">
        <v>10262</v>
      </c>
      <c r="C2147">
        <v>1981</v>
      </c>
      <c r="D2147" t="s">
        <v>23</v>
      </c>
      <c r="E2147" t="s">
        <v>32</v>
      </c>
      <c r="F2147" t="s">
        <v>2360</v>
      </c>
      <c r="H2147">
        <v>2</v>
      </c>
      <c r="I2147">
        <v>0</v>
      </c>
      <c r="J2147" s="61">
        <v>41552</v>
      </c>
      <c r="K2147">
        <v>96</v>
      </c>
      <c r="L2147">
        <v>8</v>
      </c>
      <c r="M2147">
        <v>2</v>
      </c>
      <c r="N2147">
        <v>15</v>
      </c>
      <c r="O2147">
        <v>0</v>
      </c>
      <c r="P2147">
        <v>10</v>
      </c>
      <c r="Q2147">
        <v>18</v>
      </c>
      <c r="R2147">
        <v>4</v>
      </c>
      <c r="S2147">
        <v>3</v>
      </c>
      <c r="T2147">
        <v>3</v>
      </c>
      <c r="U2147">
        <v>5</v>
      </c>
      <c r="V2147">
        <v>0</v>
      </c>
      <c r="W2147">
        <v>0</v>
      </c>
      <c r="X2147" t="s">
        <v>50</v>
      </c>
      <c r="Y2147">
        <v>0</v>
      </c>
    </row>
    <row r="2148" spans="2:25" x14ac:dyDescent="0.2">
      <c r="B2148">
        <v>456</v>
      </c>
      <c r="C2148">
        <v>1987</v>
      </c>
      <c r="D2148" t="s">
        <v>43</v>
      </c>
      <c r="E2148" t="s">
        <v>32</v>
      </c>
      <c r="F2148" t="s">
        <v>239</v>
      </c>
      <c r="H2148">
        <v>1</v>
      </c>
      <c r="I2148">
        <v>0</v>
      </c>
      <c r="J2148" s="61">
        <v>41457</v>
      </c>
      <c r="K2148">
        <v>96</v>
      </c>
      <c r="L2148">
        <v>1</v>
      </c>
      <c r="M2148">
        <v>11</v>
      </c>
      <c r="N2148">
        <v>5</v>
      </c>
      <c r="O2148">
        <v>4</v>
      </c>
      <c r="P2148">
        <v>6</v>
      </c>
      <c r="Q2148">
        <v>9</v>
      </c>
      <c r="R2148">
        <v>2</v>
      </c>
      <c r="S2148">
        <v>2</v>
      </c>
      <c r="T2148">
        <v>3</v>
      </c>
      <c r="U2148">
        <v>8</v>
      </c>
      <c r="V2148">
        <v>0</v>
      </c>
      <c r="W2148">
        <v>0</v>
      </c>
      <c r="X2148" t="s">
        <v>27</v>
      </c>
      <c r="Y2148">
        <v>0</v>
      </c>
    </row>
    <row r="2149" spans="2:25" x14ac:dyDescent="0.2">
      <c r="B2149">
        <v>3270</v>
      </c>
      <c r="C2149">
        <v>1979</v>
      </c>
      <c r="D2149" t="s">
        <v>43</v>
      </c>
      <c r="E2149" t="s">
        <v>36</v>
      </c>
      <c r="F2149" t="s">
        <v>2361</v>
      </c>
      <c r="H2149">
        <v>1</v>
      </c>
      <c r="I2149">
        <v>0</v>
      </c>
      <c r="J2149" s="60" t="s">
        <v>651</v>
      </c>
      <c r="K2149">
        <v>96</v>
      </c>
      <c r="L2149">
        <v>12</v>
      </c>
      <c r="M2149">
        <v>23</v>
      </c>
      <c r="N2149">
        <v>38</v>
      </c>
      <c r="O2149">
        <v>30</v>
      </c>
      <c r="P2149">
        <v>18</v>
      </c>
      <c r="Q2149">
        <v>7</v>
      </c>
      <c r="R2149">
        <v>4</v>
      </c>
      <c r="S2149">
        <v>3</v>
      </c>
      <c r="T2149">
        <v>3</v>
      </c>
      <c r="U2149">
        <v>9</v>
      </c>
      <c r="V2149">
        <v>0</v>
      </c>
      <c r="W2149">
        <v>0</v>
      </c>
      <c r="X2149" t="s">
        <v>67</v>
      </c>
      <c r="Y2149">
        <v>0</v>
      </c>
    </row>
    <row r="2150" spans="2:25" x14ac:dyDescent="0.2">
      <c r="B2150">
        <v>5748</v>
      </c>
      <c r="C2150">
        <v>1966</v>
      </c>
      <c r="D2150" t="s">
        <v>23</v>
      </c>
      <c r="E2150" t="s">
        <v>32</v>
      </c>
      <c r="F2150" t="s">
        <v>2362</v>
      </c>
      <c r="H2150">
        <v>0</v>
      </c>
      <c r="I2150">
        <v>1</v>
      </c>
      <c r="J2150" s="61">
        <v>40920</v>
      </c>
      <c r="K2150">
        <v>96</v>
      </c>
      <c r="L2150">
        <v>115</v>
      </c>
      <c r="M2150">
        <v>27</v>
      </c>
      <c r="N2150">
        <v>44</v>
      </c>
      <c r="O2150">
        <v>4</v>
      </c>
      <c r="P2150">
        <v>146</v>
      </c>
      <c r="Q2150">
        <v>139</v>
      </c>
      <c r="R2150">
        <v>3</v>
      </c>
      <c r="S2150">
        <v>5</v>
      </c>
      <c r="T2150">
        <v>6</v>
      </c>
      <c r="U2150">
        <v>5</v>
      </c>
      <c r="V2150">
        <v>1</v>
      </c>
      <c r="W2150">
        <v>0</v>
      </c>
      <c r="X2150" t="s">
        <v>67</v>
      </c>
      <c r="Y2150">
        <v>0</v>
      </c>
    </row>
    <row r="2151" spans="2:25" x14ac:dyDescent="0.2">
      <c r="B2151">
        <v>8952</v>
      </c>
      <c r="C2151">
        <v>1954</v>
      </c>
      <c r="D2151" t="s">
        <v>53</v>
      </c>
      <c r="E2151" t="s">
        <v>32</v>
      </c>
      <c r="F2151" t="s">
        <v>2363</v>
      </c>
      <c r="H2151">
        <v>0</v>
      </c>
      <c r="I2151">
        <v>1</v>
      </c>
      <c r="J2151" s="61">
        <v>41040</v>
      </c>
      <c r="K2151">
        <v>96</v>
      </c>
      <c r="L2151">
        <v>397</v>
      </c>
      <c r="M2151">
        <v>46</v>
      </c>
      <c r="N2151">
        <v>288</v>
      </c>
      <c r="O2151">
        <v>20</v>
      </c>
      <c r="P2151">
        <v>38</v>
      </c>
      <c r="Q2151">
        <v>70</v>
      </c>
      <c r="R2151">
        <v>2</v>
      </c>
      <c r="S2151">
        <v>6</v>
      </c>
      <c r="T2151">
        <v>10</v>
      </c>
      <c r="U2151">
        <v>3</v>
      </c>
      <c r="V2151">
        <v>0</v>
      </c>
      <c r="W2151">
        <v>0</v>
      </c>
      <c r="X2151" t="s">
        <v>27</v>
      </c>
      <c r="Y2151">
        <v>0</v>
      </c>
    </row>
    <row r="2152" spans="2:25" x14ac:dyDescent="0.2">
      <c r="B2152">
        <v>3921</v>
      </c>
      <c r="C2152">
        <v>1953</v>
      </c>
      <c r="D2152" t="s">
        <v>43</v>
      </c>
      <c r="E2152" t="s">
        <v>55</v>
      </c>
      <c r="F2152" t="s">
        <v>2364</v>
      </c>
      <c r="H2152">
        <v>0</v>
      </c>
      <c r="I2152">
        <v>0</v>
      </c>
      <c r="J2152" s="60" t="s">
        <v>1299</v>
      </c>
      <c r="K2152">
        <v>96</v>
      </c>
      <c r="L2152">
        <v>24</v>
      </c>
      <c r="M2152">
        <v>1</v>
      </c>
      <c r="N2152">
        <v>108</v>
      </c>
      <c r="O2152">
        <v>29</v>
      </c>
      <c r="P2152">
        <v>29</v>
      </c>
      <c r="Q2152">
        <v>14</v>
      </c>
      <c r="R2152">
        <v>1</v>
      </c>
      <c r="S2152">
        <v>4</v>
      </c>
      <c r="T2152">
        <v>4</v>
      </c>
      <c r="U2152">
        <v>8</v>
      </c>
      <c r="V2152">
        <v>0</v>
      </c>
      <c r="W2152">
        <v>0</v>
      </c>
      <c r="X2152" t="s">
        <v>27</v>
      </c>
      <c r="Y2152">
        <v>0</v>
      </c>
    </row>
    <row r="2153" spans="2:25" x14ac:dyDescent="0.2">
      <c r="B2153">
        <v>9826</v>
      </c>
      <c r="C2153">
        <v>1973</v>
      </c>
      <c r="D2153" t="s">
        <v>40</v>
      </c>
      <c r="E2153" t="s">
        <v>28</v>
      </c>
      <c r="F2153" t="s">
        <v>2365</v>
      </c>
      <c r="H2153">
        <v>0</v>
      </c>
      <c r="I2153">
        <v>0</v>
      </c>
      <c r="J2153" s="61">
        <v>41252</v>
      </c>
      <c r="K2153">
        <v>96</v>
      </c>
      <c r="L2153">
        <v>899</v>
      </c>
      <c r="M2153">
        <v>102</v>
      </c>
      <c r="N2153">
        <v>838</v>
      </c>
      <c r="O2153">
        <v>133</v>
      </c>
      <c r="P2153">
        <v>102</v>
      </c>
      <c r="Q2153">
        <v>40</v>
      </c>
      <c r="R2153">
        <v>1</v>
      </c>
      <c r="S2153">
        <v>5</v>
      </c>
      <c r="T2153">
        <v>10</v>
      </c>
      <c r="U2153">
        <v>2</v>
      </c>
      <c r="V2153">
        <v>1</v>
      </c>
      <c r="W2153">
        <v>0</v>
      </c>
      <c r="X2153" t="s">
        <v>35</v>
      </c>
      <c r="Y2153">
        <v>0</v>
      </c>
    </row>
    <row r="2154" spans="2:25" x14ac:dyDescent="0.2">
      <c r="B2154">
        <v>5830</v>
      </c>
      <c r="C2154">
        <v>1973</v>
      </c>
      <c r="D2154" t="s">
        <v>40</v>
      </c>
      <c r="E2154" t="s">
        <v>28</v>
      </c>
      <c r="F2154" t="s">
        <v>2365</v>
      </c>
      <c r="H2154">
        <v>0</v>
      </c>
      <c r="I2154">
        <v>0</v>
      </c>
      <c r="J2154" s="61">
        <v>41252</v>
      </c>
      <c r="K2154">
        <v>96</v>
      </c>
      <c r="L2154">
        <v>899</v>
      </c>
      <c r="M2154">
        <v>102</v>
      </c>
      <c r="N2154">
        <v>838</v>
      </c>
      <c r="O2154">
        <v>133</v>
      </c>
      <c r="P2154">
        <v>102</v>
      </c>
      <c r="Q2154">
        <v>40</v>
      </c>
      <c r="R2154">
        <v>1</v>
      </c>
      <c r="S2154">
        <v>5</v>
      </c>
      <c r="T2154">
        <v>10</v>
      </c>
      <c r="U2154">
        <v>2</v>
      </c>
      <c r="V2154">
        <v>1</v>
      </c>
      <c r="W2154">
        <v>0</v>
      </c>
      <c r="X2154" t="s">
        <v>67</v>
      </c>
      <c r="Y2154">
        <v>0</v>
      </c>
    </row>
    <row r="2155" spans="2:25" x14ac:dyDescent="0.2">
      <c r="B2155">
        <v>8310</v>
      </c>
      <c r="C2155">
        <v>1965</v>
      </c>
      <c r="D2155" t="s">
        <v>23</v>
      </c>
      <c r="E2155" t="s">
        <v>36</v>
      </c>
      <c r="F2155" t="s">
        <v>2366</v>
      </c>
      <c r="H2155">
        <v>0</v>
      </c>
      <c r="I2155">
        <v>1</v>
      </c>
      <c r="J2155" s="60" t="s">
        <v>1621</v>
      </c>
      <c r="K2155">
        <v>96</v>
      </c>
      <c r="L2155">
        <v>897</v>
      </c>
      <c r="M2155">
        <v>126</v>
      </c>
      <c r="N2155">
        <v>196</v>
      </c>
      <c r="O2155">
        <v>91</v>
      </c>
      <c r="P2155">
        <v>112</v>
      </c>
      <c r="Q2155">
        <v>37</v>
      </c>
      <c r="R2155">
        <v>3</v>
      </c>
      <c r="S2155">
        <v>10</v>
      </c>
      <c r="T2155">
        <v>7</v>
      </c>
      <c r="U2155">
        <v>6</v>
      </c>
      <c r="V2155">
        <v>0</v>
      </c>
      <c r="W2155">
        <v>0</v>
      </c>
      <c r="X2155" t="s">
        <v>27</v>
      </c>
      <c r="Y2155">
        <v>0</v>
      </c>
    </row>
    <row r="2156" spans="2:25" x14ac:dyDescent="0.2">
      <c r="B2156">
        <v>6382</v>
      </c>
      <c r="C2156">
        <v>1954</v>
      </c>
      <c r="D2156" t="s">
        <v>23</v>
      </c>
      <c r="E2156" t="s">
        <v>36</v>
      </c>
      <c r="F2156" t="s">
        <v>2367</v>
      </c>
      <c r="H2156">
        <v>1</v>
      </c>
      <c r="I2156">
        <v>1</v>
      </c>
      <c r="J2156" s="60" t="s">
        <v>1282</v>
      </c>
      <c r="K2156">
        <v>97</v>
      </c>
      <c r="L2156">
        <v>25</v>
      </c>
      <c r="M2156">
        <v>0</v>
      </c>
      <c r="N2156">
        <v>11</v>
      </c>
      <c r="O2156">
        <v>3</v>
      </c>
      <c r="P2156">
        <v>0</v>
      </c>
      <c r="Q2156">
        <v>15</v>
      </c>
      <c r="R2156">
        <v>1</v>
      </c>
      <c r="S2156">
        <v>1</v>
      </c>
      <c r="T2156">
        <v>3</v>
      </c>
      <c r="U2156">
        <v>4</v>
      </c>
      <c r="V2156">
        <v>0</v>
      </c>
      <c r="W2156">
        <v>0</v>
      </c>
      <c r="X2156" t="s">
        <v>35</v>
      </c>
      <c r="Y2156">
        <v>0</v>
      </c>
    </row>
    <row r="2157" spans="2:25" x14ac:dyDescent="0.2">
      <c r="B2157">
        <v>8439</v>
      </c>
      <c r="C2157">
        <v>1965</v>
      </c>
      <c r="D2157" t="s">
        <v>23</v>
      </c>
      <c r="E2157" t="s">
        <v>36</v>
      </c>
      <c r="F2157" t="s">
        <v>2368</v>
      </c>
      <c r="H2157">
        <v>0</v>
      </c>
      <c r="I2157">
        <v>2</v>
      </c>
      <c r="J2157" s="61">
        <v>41796</v>
      </c>
      <c r="K2157">
        <v>97</v>
      </c>
      <c r="L2157">
        <v>734</v>
      </c>
      <c r="M2157">
        <v>26</v>
      </c>
      <c r="N2157">
        <v>70</v>
      </c>
      <c r="O2157">
        <v>11</v>
      </c>
      <c r="P2157">
        <v>44</v>
      </c>
      <c r="Q2157">
        <v>17</v>
      </c>
      <c r="R2157">
        <v>2</v>
      </c>
      <c r="S2157">
        <v>6</v>
      </c>
      <c r="T2157">
        <v>4</v>
      </c>
      <c r="U2157">
        <v>4</v>
      </c>
      <c r="V2157">
        <v>0</v>
      </c>
      <c r="W2157">
        <v>0</v>
      </c>
      <c r="X2157" t="s">
        <v>27</v>
      </c>
      <c r="Y2157">
        <v>1</v>
      </c>
    </row>
    <row r="2158" spans="2:25" x14ac:dyDescent="0.2">
      <c r="B2158">
        <v>7613</v>
      </c>
      <c r="C2158">
        <v>1975</v>
      </c>
      <c r="D2158" t="s">
        <v>43</v>
      </c>
      <c r="E2158" t="s">
        <v>36</v>
      </c>
      <c r="F2158" t="s">
        <v>2369</v>
      </c>
      <c r="H2158">
        <v>1</v>
      </c>
      <c r="I2158">
        <v>0</v>
      </c>
      <c r="J2158" s="60" t="s">
        <v>1384</v>
      </c>
      <c r="K2158">
        <v>97</v>
      </c>
      <c r="L2158">
        <v>166</v>
      </c>
      <c r="M2158">
        <v>5</v>
      </c>
      <c r="N2158">
        <v>107</v>
      </c>
      <c r="O2158">
        <v>11</v>
      </c>
      <c r="P2158">
        <v>8</v>
      </c>
      <c r="Q2158">
        <v>29</v>
      </c>
      <c r="R2158">
        <v>2</v>
      </c>
      <c r="S2158">
        <v>5</v>
      </c>
      <c r="T2158">
        <v>6</v>
      </c>
      <c r="U2158">
        <v>6</v>
      </c>
      <c r="V2158">
        <v>0</v>
      </c>
      <c r="W2158">
        <v>0</v>
      </c>
      <c r="X2158" t="s">
        <v>27</v>
      </c>
      <c r="Y2158">
        <v>0</v>
      </c>
    </row>
    <row r="2159" spans="2:25" x14ac:dyDescent="0.2">
      <c r="B2159">
        <v>48</v>
      </c>
      <c r="C2159">
        <v>1965</v>
      </c>
      <c r="D2159" t="s">
        <v>23</v>
      </c>
      <c r="E2159" t="s">
        <v>36</v>
      </c>
      <c r="F2159" t="s">
        <v>2370</v>
      </c>
      <c r="H2159">
        <v>0</v>
      </c>
      <c r="I2159">
        <v>1</v>
      </c>
      <c r="J2159" s="60" t="s">
        <v>979</v>
      </c>
      <c r="K2159">
        <v>97</v>
      </c>
      <c r="L2159">
        <v>136</v>
      </c>
      <c r="M2159">
        <v>1</v>
      </c>
      <c r="N2159">
        <v>12</v>
      </c>
      <c r="O2159">
        <v>0</v>
      </c>
      <c r="P2159">
        <v>3</v>
      </c>
      <c r="Q2159">
        <v>32</v>
      </c>
      <c r="R2159">
        <v>2</v>
      </c>
      <c r="S2159">
        <v>4</v>
      </c>
      <c r="T2159">
        <v>3</v>
      </c>
      <c r="U2159">
        <v>6</v>
      </c>
      <c r="V2159">
        <v>0</v>
      </c>
      <c r="W2159">
        <v>0</v>
      </c>
      <c r="X2159" t="s">
        <v>27</v>
      </c>
      <c r="Y2159">
        <v>1</v>
      </c>
    </row>
    <row r="2160" spans="2:25" x14ac:dyDescent="0.2">
      <c r="B2160">
        <v>5046</v>
      </c>
      <c r="C2160">
        <v>1959</v>
      </c>
      <c r="D2160" t="s">
        <v>23</v>
      </c>
      <c r="E2160" t="s">
        <v>24</v>
      </c>
      <c r="F2160" t="s">
        <v>2371</v>
      </c>
      <c r="H2160">
        <v>0</v>
      </c>
      <c r="I2160">
        <v>1</v>
      </c>
      <c r="J2160" s="60" t="s">
        <v>849</v>
      </c>
      <c r="K2160">
        <v>97</v>
      </c>
      <c r="L2160">
        <v>756</v>
      </c>
      <c r="M2160">
        <v>138</v>
      </c>
      <c r="N2160">
        <v>354</v>
      </c>
      <c r="O2160">
        <v>160</v>
      </c>
      <c r="P2160">
        <v>169</v>
      </c>
      <c r="Q2160">
        <v>61</v>
      </c>
      <c r="R2160">
        <v>2</v>
      </c>
      <c r="S2160">
        <v>10</v>
      </c>
      <c r="T2160">
        <v>7</v>
      </c>
      <c r="U2160">
        <v>4</v>
      </c>
      <c r="V2160">
        <v>0</v>
      </c>
      <c r="W2160">
        <v>0</v>
      </c>
      <c r="X2160" t="s">
        <v>67</v>
      </c>
      <c r="Y2160">
        <v>0</v>
      </c>
    </row>
    <row r="2161" spans="2:25" x14ac:dyDescent="0.2">
      <c r="B2161">
        <v>3231</v>
      </c>
      <c r="C2161">
        <v>1974</v>
      </c>
      <c r="D2161" t="s">
        <v>23</v>
      </c>
      <c r="E2161" t="s">
        <v>32</v>
      </c>
      <c r="F2161" t="s">
        <v>2372</v>
      </c>
      <c r="H2161">
        <v>1</v>
      </c>
      <c r="I2161">
        <v>0</v>
      </c>
      <c r="J2161" s="60" t="s">
        <v>455</v>
      </c>
      <c r="K2161">
        <v>97</v>
      </c>
      <c r="L2161">
        <v>5</v>
      </c>
      <c r="M2161">
        <v>4</v>
      </c>
      <c r="N2161">
        <v>10</v>
      </c>
      <c r="O2161">
        <v>2</v>
      </c>
      <c r="P2161">
        <v>2</v>
      </c>
      <c r="Q2161">
        <v>7</v>
      </c>
      <c r="R2161">
        <v>1</v>
      </c>
      <c r="S2161">
        <v>1</v>
      </c>
      <c r="T2161">
        <v>3</v>
      </c>
      <c r="U2161">
        <v>8</v>
      </c>
      <c r="V2161">
        <v>0</v>
      </c>
      <c r="W2161">
        <v>0</v>
      </c>
      <c r="X2161" t="s">
        <v>35</v>
      </c>
      <c r="Y2161">
        <v>0</v>
      </c>
    </row>
    <row r="2162" spans="2:25" x14ac:dyDescent="0.2">
      <c r="B2162">
        <v>7181</v>
      </c>
      <c r="C2162">
        <v>1978</v>
      </c>
      <c r="D2162" t="s">
        <v>23</v>
      </c>
      <c r="E2162" t="s">
        <v>32</v>
      </c>
      <c r="F2162" t="s">
        <v>2373</v>
      </c>
      <c r="H2162">
        <v>0</v>
      </c>
      <c r="I2162">
        <v>1</v>
      </c>
      <c r="J2162" s="61">
        <v>41466</v>
      </c>
      <c r="K2162">
        <v>97</v>
      </c>
      <c r="L2162">
        <v>35</v>
      </c>
      <c r="M2162">
        <v>0</v>
      </c>
      <c r="N2162">
        <v>13</v>
      </c>
      <c r="O2162">
        <v>2</v>
      </c>
      <c r="P2162">
        <v>0</v>
      </c>
      <c r="Q2162">
        <v>2</v>
      </c>
      <c r="R2162">
        <v>2</v>
      </c>
      <c r="S2162">
        <v>2</v>
      </c>
      <c r="T2162">
        <v>3</v>
      </c>
      <c r="U2162">
        <v>8</v>
      </c>
      <c r="V2162">
        <v>0</v>
      </c>
      <c r="W2162">
        <v>0</v>
      </c>
      <c r="X2162" t="s">
        <v>27</v>
      </c>
      <c r="Y2162">
        <v>0</v>
      </c>
    </row>
    <row r="2163" spans="2:25" x14ac:dyDescent="0.2">
      <c r="B2163">
        <v>1663</v>
      </c>
      <c r="C2163">
        <v>1979</v>
      </c>
      <c r="D2163" t="s">
        <v>40</v>
      </c>
      <c r="E2163" t="s">
        <v>36</v>
      </c>
      <c r="F2163" t="s">
        <v>2374</v>
      </c>
      <c r="H2163">
        <v>1</v>
      </c>
      <c r="I2163">
        <v>0</v>
      </c>
      <c r="J2163" s="60" t="s">
        <v>619</v>
      </c>
      <c r="K2163">
        <v>97</v>
      </c>
      <c r="L2163">
        <v>20</v>
      </c>
      <c r="M2163">
        <v>2</v>
      </c>
      <c r="N2163">
        <v>14</v>
      </c>
      <c r="O2163">
        <v>3</v>
      </c>
      <c r="P2163">
        <v>0</v>
      </c>
      <c r="Q2163">
        <v>10</v>
      </c>
      <c r="R2163">
        <v>1</v>
      </c>
      <c r="S2163">
        <v>2</v>
      </c>
      <c r="T2163">
        <v>2</v>
      </c>
      <c r="U2163">
        <v>9</v>
      </c>
      <c r="V2163">
        <v>0</v>
      </c>
      <c r="W2163">
        <v>0</v>
      </c>
      <c r="X2163" t="s">
        <v>27</v>
      </c>
      <c r="Y2163">
        <v>0</v>
      </c>
    </row>
    <row r="2164" spans="2:25" x14ac:dyDescent="0.2">
      <c r="B2164">
        <v>5441</v>
      </c>
      <c r="C2164">
        <v>1966</v>
      </c>
      <c r="D2164" t="s">
        <v>40</v>
      </c>
      <c r="E2164" t="s">
        <v>55</v>
      </c>
      <c r="F2164" t="s">
        <v>2375</v>
      </c>
      <c r="H2164">
        <v>0</v>
      </c>
      <c r="I2164">
        <v>1</v>
      </c>
      <c r="J2164" s="60" t="s">
        <v>771</v>
      </c>
      <c r="K2164">
        <v>97</v>
      </c>
      <c r="L2164">
        <v>267</v>
      </c>
      <c r="M2164">
        <v>6</v>
      </c>
      <c r="N2164">
        <v>54</v>
      </c>
      <c r="O2164">
        <v>8</v>
      </c>
      <c r="P2164">
        <v>3</v>
      </c>
      <c r="Q2164">
        <v>50</v>
      </c>
      <c r="R2164">
        <v>2</v>
      </c>
      <c r="S2164">
        <v>5</v>
      </c>
      <c r="T2164">
        <v>6</v>
      </c>
      <c r="U2164">
        <v>5</v>
      </c>
      <c r="V2164">
        <v>0</v>
      </c>
      <c r="W2164">
        <v>0</v>
      </c>
      <c r="X2164" t="s">
        <v>27</v>
      </c>
      <c r="Y2164">
        <v>0</v>
      </c>
    </row>
    <row r="2165" spans="2:25" x14ac:dyDescent="0.2">
      <c r="B2165">
        <v>8602</v>
      </c>
      <c r="C2165">
        <v>1965</v>
      </c>
      <c r="D2165" t="s">
        <v>23</v>
      </c>
      <c r="E2165" t="s">
        <v>24</v>
      </c>
      <c r="F2165" t="s">
        <v>2376</v>
      </c>
      <c r="H2165">
        <v>0</v>
      </c>
      <c r="I2165">
        <v>1</v>
      </c>
      <c r="J2165" s="61">
        <v>41614</v>
      </c>
      <c r="K2165">
        <v>97</v>
      </c>
      <c r="L2165">
        <v>412</v>
      </c>
      <c r="M2165">
        <v>172</v>
      </c>
      <c r="N2165">
        <v>153</v>
      </c>
      <c r="O2165">
        <v>150</v>
      </c>
      <c r="P2165">
        <v>105</v>
      </c>
      <c r="Q2165">
        <v>57</v>
      </c>
      <c r="R2165">
        <v>2</v>
      </c>
      <c r="S2165">
        <v>7</v>
      </c>
      <c r="T2165">
        <v>11</v>
      </c>
      <c r="U2165">
        <v>4</v>
      </c>
      <c r="V2165">
        <v>0</v>
      </c>
      <c r="W2165">
        <v>0</v>
      </c>
      <c r="X2165" t="s">
        <v>27</v>
      </c>
      <c r="Y2165">
        <v>0</v>
      </c>
    </row>
    <row r="2166" spans="2:25" x14ac:dyDescent="0.2">
      <c r="B2166">
        <v>9925</v>
      </c>
      <c r="C2166">
        <v>1982</v>
      </c>
      <c r="D2166" t="s">
        <v>40</v>
      </c>
      <c r="E2166" t="s">
        <v>36</v>
      </c>
      <c r="F2166" t="s">
        <v>2377</v>
      </c>
      <c r="H2166">
        <v>1</v>
      </c>
      <c r="I2166">
        <v>0</v>
      </c>
      <c r="J2166" s="60" t="s">
        <v>2378</v>
      </c>
      <c r="K2166">
        <v>97</v>
      </c>
      <c r="L2166">
        <v>127</v>
      </c>
      <c r="M2166">
        <v>1</v>
      </c>
      <c r="N2166">
        <v>56</v>
      </c>
      <c r="O2166">
        <v>0</v>
      </c>
      <c r="P2166">
        <v>1</v>
      </c>
      <c r="Q2166">
        <v>31</v>
      </c>
      <c r="R2166">
        <v>3</v>
      </c>
      <c r="S2166">
        <v>4</v>
      </c>
      <c r="T2166">
        <v>3</v>
      </c>
      <c r="U2166">
        <v>7</v>
      </c>
      <c r="V2166">
        <v>0</v>
      </c>
      <c r="W2166">
        <v>0</v>
      </c>
      <c r="X2166" t="s">
        <v>27</v>
      </c>
      <c r="Y2166">
        <v>1</v>
      </c>
    </row>
    <row r="2167" spans="2:25" x14ac:dyDescent="0.2">
      <c r="B2167">
        <v>9499</v>
      </c>
      <c r="C2167">
        <v>1955</v>
      </c>
      <c r="D2167" t="s">
        <v>23</v>
      </c>
      <c r="E2167" t="s">
        <v>32</v>
      </c>
      <c r="F2167" t="s">
        <v>2379</v>
      </c>
      <c r="H2167">
        <v>1</v>
      </c>
      <c r="I2167">
        <v>2</v>
      </c>
      <c r="J2167" s="61">
        <v>41460</v>
      </c>
      <c r="K2167">
        <v>97</v>
      </c>
      <c r="L2167">
        <v>1279</v>
      </c>
      <c r="M2167">
        <v>15</v>
      </c>
      <c r="N2167">
        <v>287</v>
      </c>
      <c r="O2167">
        <v>20</v>
      </c>
      <c r="P2167">
        <v>0</v>
      </c>
      <c r="Q2167">
        <v>15</v>
      </c>
      <c r="R2167">
        <v>3</v>
      </c>
      <c r="S2167">
        <v>3</v>
      </c>
      <c r="T2167">
        <v>7</v>
      </c>
      <c r="U2167">
        <v>5</v>
      </c>
      <c r="V2167">
        <v>0</v>
      </c>
      <c r="W2167">
        <v>0</v>
      </c>
      <c r="X2167" t="s">
        <v>31</v>
      </c>
      <c r="Y2167">
        <v>2</v>
      </c>
    </row>
    <row r="2168" spans="2:25" x14ac:dyDescent="0.2">
      <c r="B2168">
        <v>6568</v>
      </c>
      <c r="C2168">
        <v>1985</v>
      </c>
      <c r="D2168" t="s">
        <v>23</v>
      </c>
      <c r="E2168" t="s">
        <v>32</v>
      </c>
      <c r="F2168" t="s">
        <v>2380</v>
      </c>
      <c r="H2168">
        <v>1</v>
      </c>
      <c r="I2168">
        <v>0</v>
      </c>
      <c r="J2168" s="60" t="s">
        <v>260</v>
      </c>
      <c r="K2168">
        <v>97</v>
      </c>
      <c r="L2168">
        <v>11</v>
      </c>
      <c r="M2168">
        <v>0</v>
      </c>
      <c r="N2168">
        <v>36</v>
      </c>
      <c r="O2168">
        <v>15</v>
      </c>
      <c r="P2168">
        <v>5</v>
      </c>
      <c r="Q2168">
        <v>12</v>
      </c>
      <c r="R2168">
        <v>1</v>
      </c>
      <c r="S2168">
        <v>2</v>
      </c>
      <c r="T2168">
        <v>3</v>
      </c>
      <c r="U2168">
        <v>7</v>
      </c>
      <c r="V2168">
        <v>0</v>
      </c>
      <c r="W2168">
        <v>0</v>
      </c>
      <c r="X2168" t="s">
        <v>35</v>
      </c>
      <c r="Y2168">
        <v>0</v>
      </c>
    </row>
    <row r="2169" spans="2:25" x14ac:dyDescent="0.2">
      <c r="B2169">
        <v>3032</v>
      </c>
      <c r="C2169">
        <v>1985</v>
      </c>
      <c r="D2169" t="s">
        <v>23</v>
      </c>
      <c r="E2169" t="s">
        <v>32</v>
      </c>
      <c r="F2169" t="s">
        <v>2381</v>
      </c>
      <c r="H2169">
        <v>1</v>
      </c>
      <c r="I2169">
        <v>0</v>
      </c>
      <c r="J2169" s="60" t="s">
        <v>1596</v>
      </c>
      <c r="K2169">
        <v>97</v>
      </c>
      <c r="L2169">
        <v>28</v>
      </c>
      <c r="M2169">
        <v>34</v>
      </c>
      <c r="N2169">
        <v>62</v>
      </c>
      <c r="O2169">
        <v>11</v>
      </c>
      <c r="P2169">
        <v>14</v>
      </c>
      <c r="Q2169">
        <v>44</v>
      </c>
      <c r="R2169">
        <v>3</v>
      </c>
      <c r="S2169">
        <v>4</v>
      </c>
      <c r="T2169">
        <v>4</v>
      </c>
      <c r="U2169">
        <v>9</v>
      </c>
      <c r="V2169">
        <v>0</v>
      </c>
      <c r="W2169">
        <v>0</v>
      </c>
      <c r="X2169" t="s">
        <v>27</v>
      </c>
      <c r="Y2169">
        <v>0</v>
      </c>
    </row>
    <row r="2170" spans="2:25" x14ac:dyDescent="0.2">
      <c r="B2170">
        <v>5153</v>
      </c>
      <c r="C2170">
        <v>1968</v>
      </c>
      <c r="D2170" t="s">
        <v>40</v>
      </c>
      <c r="E2170" t="s">
        <v>32</v>
      </c>
      <c r="F2170" t="s">
        <v>2382</v>
      </c>
      <c r="H2170">
        <v>0</v>
      </c>
      <c r="I2170">
        <v>1</v>
      </c>
      <c r="J2170" s="60" t="s">
        <v>989</v>
      </c>
      <c r="K2170">
        <v>97</v>
      </c>
      <c r="L2170">
        <v>1004</v>
      </c>
      <c r="M2170">
        <v>59</v>
      </c>
      <c r="N2170">
        <v>265</v>
      </c>
      <c r="O2170">
        <v>115</v>
      </c>
      <c r="P2170">
        <v>59</v>
      </c>
      <c r="Q2170">
        <v>27</v>
      </c>
      <c r="R2170">
        <v>2</v>
      </c>
      <c r="S2170">
        <v>11</v>
      </c>
      <c r="T2170">
        <v>11</v>
      </c>
      <c r="U2170">
        <v>6</v>
      </c>
      <c r="V2170">
        <v>1</v>
      </c>
      <c r="W2170">
        <v>0</v>
      </c>
      <c r="X2170" t="s">
        <v>27</v>
      </c>
      <c r="Y2170">
        <v>1</v>
      </c>
    </row>
    <row r="2171" spans="2:25" x14ac:dyDescent="0.2">
      <c r="B2171">
        <v>4127</v>
      </c>
      <c r="C2171">
        <v>1968</v>
      </c>
      <c r="D2171" t="s">
        <v>40</v>
      </c>
      <c r="E2171" t="s">
        <v>32</v>
      </c>
      <c r="F2171" t="s">
        <v>2382</v>
      </c>
      <c r="H2171">
        <v>0</v>
      </c>
      <c r="I2171">
        <v>1</v>
      </c>
      <c r="J2171" s="60" t="s">
        <v>989</v>
      </c>
      <c r="K2171">
        <v>97</v>
      </c>
      <c r="L2171">
        <v>1004</v>
      </c>
      <c r="M2171">
        <v>59</v>
      </c>
      <c r="N2171">
        <v>265</v>
      </c>
      <c r="O2171">
        <v>115</v>
      </c>
      <c r="P2171">
        <v>59</v>
      </c>
      <c r="Q2171">
        <v>27</v>
      </c>
      <c r="R2171">
        <v>2</v>
      </c>
      <c r="S2171">
        <v>11</v>
      </c>
      <c r="T2171">
        <v>11</v>
      </c>
      <c r="U2171">
        <v>6</v>
      </c>
      <c r="V2171">
        <v>1</v>
      </c>
      <c r="W2171">
        <v>0</v>
      </c>
      <c r="X2171" t="s">
        <v>27</v>
      </c>
      <c r="Y2171">
        <v>1</v>
      </c>
    </row>
    <row r="2172" spans="2:25" x14ac:dyDescent="0.2">
      <c r="B2172">
        <v>9940</v>
      </c>
      <c r="C2172">
        <v>1959</v>
      </c>
      <c r="D2172" t="s">
        <v>23</v>
      </c>
      <c r="E2172" t="s">
        <v>36</v>
      </c>
      <c r="F2172" t="s">
        <v>2383</v>
      </c>
      <c r="H2172">
        <v>0</v>
      </c>
      <c r="I2172">
        <v>1</v>
      </c>
      <c r="J2172" s="60" t="s">
        <v>1657</v>
      </c>
      <c r="K2172">
        <v>97</v>
      </c>
      <c r="L2172">
        <v>382</v>
      </c>
      <c r="M2172">
        <v>114</v>
      </c>
      <c r="N2172">
        <v>276</v>
      </c>
      <c r="O2172">
        <v>75</v>
      </c>
      <c r="P2172">
        <v>124</v>
      </c>
      <c r="Q2172">
        <v>38</v>
      </c>
      <c r="R2172">
        <v>2</v>
      </c>
      <c r="S2172">
        <v>6</v>
      </c>
      <c r="T2172">
        <v>4</v>
      </c>
      <c r="U2172">
        <v>3</v>
      </c>
      <c r="V2172">
        <v>0</v>
      </c>
      <c r="W2172">
        <v>0</v>
      </c>
      <c r="X2172" t="s">
        <v>67</v>
      </c>
      <c r="Y2172">
        <v>0</v>
      </c>
    </row>
    <row r="2173" spans="2:25" x14ac:dyDescent="0.2">
      <c r="B2173">
        <v>7527</v>
      </c>
      <c r="C2173">
        <v>1969</v>
      </c>
      <c r="D2173" t="s">
        <v>53</v>
      </c>
      <c r="E2173" t="s">
        <v>24</v>
      </c>
      <c r="F2173" t="s">
        <v>2384</v>
      </c>
      <c r="H2173">
        <v>1</v>
      </c>
      <c r="I2173">
        <v>0</v>
      </c>
      <c r="J2173" s="60" t="s">
        <v>144</v>
      </c>
      <c r="K2173">
        <v>97</v>
      </c>
      <c r="L2173">
        <v>6</v>
      </c>
      <c r="M2173">
        <v>6</v>
      </c>
      <c r="N2173">
        <v>29</v>
      </c>
      <c r="O2173">
        <v>12</v>
      </c>
      <c r="P2173">
        <v>15</v>
      </c>
      <c r="Q2173">
        <v>8</v>
      </c>
      <c r="R2173">
        <v>3</v>
      </c>
      <c r="S2173">
        <v>2</v>
      </c>
      <c r="T2173">
        <v>3</v>
      </c>
      <c r="U2173">
        <v>8</v>
      </c>
      <c r="V2173">
        <v>0</v>
      </c>
      <c r="W2173">
        <v>0</v>
      </c>
      <c r="X2173" t="s">
        <v>27</v>
      </c>
      <c r="Y2173">
        <v>0</v>
      </c>
    </row>
    <row r="2174" spans="2:25" x14ac:dyDescent="0.2">
      <c r="B2174">
        <v>3406</v>
      </c>
      <c r="C2174">
        <v>1965</v>
      </c>
      <c r="D2174" t="s">
        <v>23</v>
      </c>
      <c r="E2174" t="s">
        <v>28</v>
      </c>
      <c r="F2174" t="s">
        <v>2385</v>
      </c>
      <c r="H2174">
        <v>0</v>
      </c>
      <c r="I2174">
        <v>1</v>
      </c>
      <c r="J2174" s="60" t="s">
        <v>1061</v>
      </c>
      <c r="K2174">
        <v>97</v>
      </c>
      <c r="L2174">
        <v>138</v>
      </c>
      <c r="M2174">
        <v>33</v>
      </c>
      <c r="N2174">
        <v>87</v>
      </c>
      <c r="O2174">
        <v>28</v>
      </c>
      <c r="P2174">
        <v>24</v>
      </c>
      <c r="Q2174">
        <v>12</v>
      </c>
      <c r="R2174">
        <v>4</v>
      </c>
      <c r="S2174">
        <v>3</v>
      </c>
      <c r="T2174">
        <v>7</v>
      </c>
      <c r="U2174">
        <v>3</v>
      </c>
      <c r="V2174">
        <v>0</v>
      </c>
      <c r="W2174">
        <v>0</v>
      </c>
      <c r="X2174" t="s">
        <v>67</v>
      </c>
      <c r="Y2174">
        <v>0</v>
      </c>
    </row>
    <row r="2175" spans="2:25" x14ac:dyDescent="0.2">
      <c r="B2175">
        <v>9771</v>
      </c>
      <c r="C2175">
        <v>1989</v>
      </c>
      <c r="D2175" t="s">
        <v>43</v>
      </c>
      <c r="E2175" t="s">
        <v>28</v>
      </c>
      <c r="F2175" t="s">
        <v>2286</v>
      </c>
      <c r="H2175">
        <v>1</v>
      </c>
      <c r="I2175">
        <v>0</v>
      </c>
      <c r="J2175" s="61">
        <v>41039</v>
      </c>
      <c r="K2175">
        <v>97</v>
      </c>
      <c r="L2175">
        <v>104</v>
      </c>
      <c r="M2175">
        <v>20</v>
      </c>
      <c r="N2175">
        <v>101</v>
      </c>
      <c r="O2175">
        <v>24</v>
      </c>
      <c r="P2175">
        <v>15</v>
      </c>
      <c r="Q2175">
        <v>5</v>
      </c>
      <c r="R2175">
        <v>6</v>
      </c>
      <c r="S2175">
        <v>5</v>
      </c>
      <c r="T2175">
        <v>5</v>
      </c>
      <c r="U2175">
        <v>9</v>
      </c>
      <c r="V2175">
        <v>0</v>
      </c>
      <c r="W2175">
        <v>0</v>
      </c>
      <c r="X2175" t="s">
        <v>50</v>
      </c>
      <c r="Y2175">
        <v>0</v>
      </c>
    </row>
    <row r="2176" spans="2:25" x14ac:dyDescent="0.2">
      <c r="B2176">
        <v>6722</v>
      </c>
      <c r="C2176">
        <v>1955</v>
      </c>
      <c r="D2176" t="s">
        <v>40</v>
      </c>
      <c r="E2176" t="s">
        <v>32</v>
      </c>
      <c r="F2176" t="s">
        <v>2386</v>
      </c>
      <c r="H2176">
        <v>0</v>
      </c>
      <c r="I2176">
        <v>1</v>
      </c>
      <c r="J2176" s="60" t="s">
        <v>1836</v>
      </c>
      <c r="K2176">
        <v>98</v>
      </c>
      <c r="L2176">
        <v>479</v>
      </c>
      <c r="M2176">
        <v>28</v>
      </c>
      <c r="N2176">
        <v>136</v>
      </c>
      <c r="O2176">
        <v>75</v>
      </c>
      <c r="P2176">
        <v>14</v>
      </c>
      <c r="Q2176">
        <v>35</v>
      </c>
      <c r="R2176">
        <v>3</v>
      </c>
      <c r="S2176">
        <v>10</v>
      </c>
      <c r="T2176">
        <v>7</v>
      </c>
      <c r="U2176">
        <v>6</v>
      </c>
      <c r="V2176">
        <v>0</v>
      </c>
      <c r="W2176">
        <v>0</v>
      </c>
      <c r="X2176" t="s">
        <v>31</v>
      </c>
      <c r="Y2176">
        <v>0</v>
      </c>
    </row>
    <row r="2177" spans="2:25" x14ac:dyDescent="0.2">
      <c r="B2177">
        <v>213</v>
      </c>
      <c r="C2177">
        <v>1964</v>
      </c>
      <c r="D2177" t="s">
        <v>40</v>
      </c>
      <c r="E2177" t="s">
        <v>28</v>
      </c>
      <c r="F2177" t="s">
        <v>2387</v>
      </c>
      <c r="H2177">
        <v>1</v>
      </c>
      <c r="I2177">
        <v>1</v>
      </c>
      <c r="J2177" s="60" t="s">
        <v>158</v>
      </c>
      <c r="K2177">
        <v>98</v>
      </c>
      <c r="L2177">
        <v>35</v>
      </c>
      <c r="M2177">
        <v>0</v>
      </c>
      <c r="N2177">
        <v>11</v>
      </c>
      <c r="O2177">
        <v>0</v>
      </c>
      <c r="P2177">
        <v>0</v>
      </c>
      <c r="Q2177">
        <v>2</v>
      </c>
      <c r="R2177">
        <v>4</v>
      </c>
      <c r="S2177">
        <v>2</v>
      </c>
      <c r="T2177">
        <v>3</v>
      </c>
      <c r="U2177">
        <v>7</v>
      </c>
      <c r="V2177">
        <v>0</v>
      </c>
      <c r="W2177">
        <v>0</v>
      </c>
      <c r="X2177" t="s">
        <v>27</v>
      </c>
      <c r="Y2177">
        <v>0</v>
      </c>
    </row>
    <row r="2178" spans="2:25" x14ac:dyDescent="0.2">
      <c r="B2178">
        <v>8541</v>
      </c>
      <c r="C2178">
        <v>1991</v>
      </c>
      <c r="D2178" t="s">
        <v>43</v>
      </c>
      <c r="E2178" t="s">
        <v>32</v>
      </c>
      <c r="F2178" t="s">
        <v>2388</v>
      </c>
      <c r="H2178">
        <v>1</v>
      </c>
      <c r="I2178">
        <v>0</v>
      </c>
      <c r="J2178" s="61">
        <v>41854</v>
      </c>
      <c r="K2178">
        <v>98</v>
      </c>
      <c r="L2178">
        <v>8</v>
      </c>
      <c r="M2178">
        <v>4</v>
      </c>
      <c r="N2178">
        <v>10</v>
      </c>
      <c r="O2178">
        <v>6</v>
      </c>
      <c r="P2178">
        <v>7</v>
      </c>
      <c r="Q2178">
        <v>6</v>
      </c>
      <c r="R2178">
        <v>2</v>
      </c>
      <c r="S2178">
        <v>2</v>
      </c>
      <c r="T2178">
        <v>4</v>
      </c>
      <c r="U2178">
        <v>5</v>
      </c>
      <c r="V2178">
        <v>0</v>
      </c>
      <c r="W2178">
        <v>0</v>
      </c>
      <c r="X2178" t="s">
        <v>27</v>
      </c>
      <c r="Y2178">
        <v>0</v>
      </c>
    </row>
    <row r="2179" spans="2:25" x14ac:dyDescent="0.2">
      <c r="B2179">
        <v>8475</v>
      </c>
      <c r="C2179">
        <v>1974</v>
      </c>
      <c r="D2179" t="s">
        <v>40</v>
      </c>
      <c r="E2179" t="s">
        <v>32</v>
      </c>
      <c r="F2179" t="s">
        <v>2389</v>
      </c>
      <c r="H2179">
        <v>0</v>
      </c>
      <c r="I2179">
        <v>1</v>
      </c>
      <c r="J2179" s="61">
        <v>41642</v>
      </c>
      <c r="K2179">
        <v>98</v>
      </c>
      <c r="L2179">
        <v>20</v>
      </c>
      <c r="M2179">
        <v>2</v>
      </c>
      <c r="N2179">
        <v>1582</v>
      </c>
      <c r="O2179">
        <v>1</v>
      </c>
      <c r="P2179">
        <v>2</v>
      </c>
      <c r="Q2179">
        <v>1</v>
      </c>
      <c r="R2179">
        <v>15</v>
      </c>
      <c r="S2179">
        <v>0</v>
      </c>
      <c r="T2179">
        <v>0</v>
      </c>
      <c r="U2179">
        <v>0</v>
      </c>
      <c r="V2179">
        <v>0</v>
      </c>
      <c r="W2179">
        <v>0</v>
      </c>
      <c r="X2179" t="s">
        <v>50</v>
      </c>
      <c r="Y2179">
        <v>0</v>
      </c>
    </row>
    <row r="2180" spans="2:25" x14ac:dyDescent="0.2">
      <c r="B2180">
        <v>8070</v>
      </c>
      <c r="C2180">
        <v>1974</v>
      </c>
      <c r="D2180" t="s">
        <v>40</v>
      </c>
      <c r="E2180" t="s">
        <v>32</v>
      </c>
      <c r="F2180" t="s">
        <v>2390</v>
      </c>
      <c r="H2180">
        <v>0</v>
      </c>
      <c r="I2180">
        <v>1</v>
      </c>
      <c r="J2180" s="61">
        <v>41642</v>
      </c>
      <c r="K2180">
        <v>98</v>
      </c>
      <c r="L2180">
        <v>199</v>
      </c>
      <c r="M2180">
        <v>12</v>
      </c>
      <c r="N2180">
        <v>31</v>
      </c>
      <c r="O2180">
        <v>3</v>
      </c>
      <c r="P2180">
        <v>12</v>
      </c>
      <c r="Q2180">
        <v>7</v>
      </c>
      <c r="R2180">
        <v>1</v>
      </c>
      <c r="S2180">
        <v>3</v>
      </c>
      <c r="T2180">
        <v>5</v>
      </c>
      <c r="U2180">
        <v>3</v>
      </c>
      <c r="V2180">
        <v>0</v>
      </c>
      <c r="W2180">
        <v>0</v>
      </c>
      <c r="X2180" t="s">
        <v>27</v>
      </c>
      <c r="Y2180">
        <v>0</v>
      </c>
    </row>
    <row r="2181" spans="2:25" x14ac:dyDescent="0.2">
      <c r="B2181">
        <v>313</v>
      </c>
      <c r="C2181">
        <v>1969</v>
      </c>
      <c r="D2181" t="s">
        <v>23</v>
      </c>
      <c r="E2181" t="s">
        <v>55</v>
      </c>
      <c r="F2181" t="s">
        <v>2391</v>
      </c>
      <c r="H2181">
        <v>0</v>
      </c>
      <c r="I2181">
        <v>0</v>
      </c>
      <c r="J2181" s="60" t="s">
        <v>458</v>
      </c>
      <c r="K2181">
        <v>98</v>
      </c>
      <c r="L2181">
        <v>901</v>
      </c>
      <c r="M2181">
        <v>61</v>
      </c>
      <c r="N2181">
        <v>757</v>
      </c>
      <c r="O2181">
        <v>186</v>
      </c>
      <c r="P2181">
        <v>163</v>
      </c>
      <c r="Q2181">
        <v>20</v>
      </c>
      <c r="R2181">
        <v>1</v>
      </c>
      <c r="S2181">
        <v>6</v>
      </c>
      <c r="T2181">
        <v>10</v>
      </c>
      <c r="U2181">
        <v>3</v>
      </c>
      <c r="V2181">
        <v>0</v>
      </c>
      <c r="W2181">
        <v>0</v>
      </c>
      <c r="X2181" t="s">
        <v>67</v>
      </c>
      <c r="Y2181">
        <v>1</v>
      </c>
    </row>
    <row r="2182" spans="2:25" x14ac:dyDescent="0.2">
      <c r="B2182">
        <v>9757</v>
      </c>
      <c r="C2182">
        <v>1973</v>
      </c>
      <c r="D2182" t="s">
        <v>23</v>
      </c>
      <c r="E2182" t="s">
        <v>36</v>
      </c>
      <c r="F2182" t="s">
        <v>2392</v>
      </c>
      <c r="H2182">
        <v>0</v>
      </c>
      <c r="I2182">
        <v>0</v>
      </c>
      <c r="J2182" s="61">
        <v>41374</v>
      </c>
      <c r="K2182">
        <v>98</v>
      </c>
      <c r="L2182">
        <v>997</v>
      </c>
      <c r="M2182">
        <v>15</v>
      </c>
      <c r="N2182">
        <v>414</v>
      </c>
      <c r="O2182">
        <v>99</v>
      </c>
      <c r="P2182">
        <v>30</v>
      </c>
      <c r="Q2182">
        <v>76</v>
      </c>
      <c r="R2182">
        <v>1</v>
      </c>
      <c r="S2182">
        <v>5</v>
      </c>
      <c r="T2182">
        <v>12</v>
      </c>
      <c r="U2182">
        <v>2</v>
      </c>
      <c r="V2182">
        <v>0</v>
      </c>
      <c r="W2182">
        <v>0</v>
      </c>
      <c r="X2182" t="s">
        <v>27</v>
      </c>
      <c r="Y2182">
        <v>3</v>
      </c>
    </row>
    <row r="2183" spans="2:25" x14ac:dyDescent="0.2">
      <c r="B2183">
        <v>2088</v>
      </c>
      <c r="C2183">
        <v>1973</v>
      </c>
      <c r="D2183" t="s">
        <v>23</v>
      </c>
      <c r="E2183" t="s">
        <v>36</v>
      </c>
      <c r="F2183" t="s">
        <v>2392</v>
      </c>
      <c r="H2183">
        <v>0</v>
      </c>
      <c r="I2183">
        <v>0</v>
      </c>
      <c r="J2183" s="61">
        <v>41374</v>
      </c>
      <c r="K2183">
        <v>98</v>
      </c>
      <c r="L2183">
        <v>997</v>
      </c>
      <c r="M2183">
        <v>15</v>
      </c>
      <c r="N2183">
        <v>414</v>
      </c>
      <c r="O2183">
        <v>99</v>
      </c>
      <c r="P2183">
        <v>30</v>
      </c>
      <c r="Q2183">
        <v>76</v>
      </c>
      <c r="R2183">
        <v>1</v>
      </c>
      <c r="S2183">
        <v>5</v>
      </c>
      <c r="T2183">
        <v>12</v>
      </c>
      <c r="U2183">
        <v>2</v>
      </c>
      <c r="V2183">
        <v>0</v>
      </c>
      <c r="W2183">
        <v>0</v>
      </c>
      <c r="X2183" t="s">
        <v>46</v>
      </c>
      <c r="Y2183">
        <v>3</v>
      </c>
    </row>
    <row r="2184" spans="2:25" x14ac:dyDescent="0.2">
      <c r="B2184">
        <v>2320</v>
      </c>
      <c r="C2184">
        <v>1979</v>
      </c>
      <c r="D2184" t="s">
        <v>43</v>
      </c>
      <c r="E2184" t="s">
        <v>32</v>
      </c>
      <c r="F2184" t="s">
        <v>252</v>
      </c>
      <c r="H2184">
        <v>0</v>
      </c>
      <c r="I2184">
        <v>1</v>
      </c>
      <c r="J2184" s="61">
        <v>41617</v>
      </c>
      <c r="K2184">
        <v>98</v>
      </c>
      <c r="L2184">
        <v>508</v>
      </c>
      <c r="M2184">
        <v>11</v>
      </c>
      <c r="N2184">
        <v>59</v>
      </c>
      <c r="O2184">
        <v>23</v>
      </c>
      <c r="P2184">
        <v>5</v>
      </c>
      <c r="Q2184">
        <v>29</v>
      </c>
      <c r="R2184">
        <v>5</v>
      </c>
      <c r="S2184">
        <v>11</v>
      </c>
      <c r="T2184">
        <v>6</v>
      </c>
      <c r="U2184">
        <v>9</v>
      </c>
      <c r="V2184">
        <v>0</v>
      </c>
      <c r="W2184">
        <v>0</v>
      </c>
      <c r="X2184" t="s">
        <v>27</v>
      </c>
      <c r="Y2184">
        <v>0</v>
      </c>
    </row>
    <row r="2185" spans="2:25" x14ac:dyDescent="0.2">
      <c r="B2185">
        <v>966</v>
      </c>
      <c r="C2185">
        <v>1967</v>
      </c>
      <c r="D2185" t="s">
        <v>23</v>
      </c>
      <c r="E2185" t="s">
        <v>32</v>
      </c>
      <c r="F2185" t="s">
        <v>2393</v>
      </c>
      <c r="H2185">
        <v>0</v>
      </c>
      <c r="I2185">
        <v>1</v>
      </c>
      <c r="J2185" s="61">
        <v>41401</v>
      </c>
      <c r="K2185">
        <v>98</v>
      </c>
      <c r="L2185">
        <v>538</v>
      </c>
      <c r="M2185">
        <v>13</v>
      </c>
      <c r="N2185">
        <v>91</v>
      </c>
      <c r="O2185">
        <v>17</v>
      </c>
      <c r="P2185">
        <v>6</v>
      </c>
      <c r="Q2185">
        <v>26</v>
      </c>
      <c r="R2185">
        <v>6</v>
      </c>
      <c r="S2185">
        <v>6</v>
      </c>
      <c r="T2185">
        <v>11</v>
      </c>
      <c r="U2185">
        <v>5</v>
      </c>
      <c r="V2185">
        <v>0</v>
      </c>
      <c r="W2185">
        <v>0</v>
      </c>
      <c r="X2185" t="s">
        <v>27</v>
      </c>
      <c r="Y2185">
        <v>1</v>
      </c>
    </row>
    <row r="2186" spans="2:25" x14ac:dyDescent="0.2">
      <c r="B2186">
        <v>9706</v>
      </c>
      <c r="C2186">
        <v>1975</v>
      </c>
      <c r="D2186" t="s">
        <v>40</v>
      </c>
      <c r="E2186" t="s">
        <v>28</v>
      </c>
      <c r="F2186" t="s">
        <v>2394</v>
      </c>
      <c r="H2186">
        <v>1</v>
      </c>
      <c r="I2186">
        <v>0</v>
      </c>
      <c r="J2186" s="60" t="s">
        <v>561</v>
      </c>
      <c r="K2186">
        <v>98</v>
      </c>
      <c r="L2186">
        <v>62</v>
      </c>
      <c r="M2186">
        <v>1</v>
      </c>
      <c r="N2186">
        <v>20</v>
      </c>
      <c r="O2186">
        <v>4</v>
      </c>
      <c r="P2186">
        <v>0</v>
      </c>
      <c r="Q2186">
        <v>7</v>
      </c>
      <c r="R2186">
        <v>2</v>
      </c>
      <c r="S2186">
        <v>2</v>
      </c>
      <c r="T2186">
        <v>3</v>
      </c>
      <c r="U2186">
        <v>8</v>
      </c>
      <c r="V2186">
        <v>0</v>
      </c>
      <c r="W2186">
        <v>0</v>
      </c>
      <c r="X2186" t="s">
        <v>31</v>
      </c>
      <c r="Y2186">
        <v>0</v>
      </c>
    </row>
    <row r="2187" spans="2:25" x14ac:dyDescent="0.2">
      <c r="B2187">
        <v>3979</v>
      </c>
      <c r="C2187">
        <v>1984</v>
      </c>
      <c r="D2187" t="s">
        <v>40</v>
      </c>
      <c r="E2187" t="s">
        <v>24</v>
      </c>
      <c r="F2187" t="s">
        <v>2395</v>
      </c>
      <c r="H2187">
        <v>0</v>
      </c>
      <c r="I2187">
        <v>0</v>
      </c>
      <c r="J2187" s="60" t="s">
        <v>917</v>
      </c>
      <c r="K2187">
        <v>98</v>
      </c>
      <c r="L2187">
        <v>982</v>
      </c>
      <c r="M2187">
        <v>17</v>
      </c>
      <c r="N2187">
        <v>672</v>
      </c>
      <c r="O2187">
        <v>23</v>
      </c>
      <c r="P2187">
        <v>34</v>
      </c>
      <c r="Q2187">
        <v>51</v>
      </c>
      <c r="R2187">
        <v>1</v>
      </c>
      <c r="S2187">
        <v>6</v>
      </c>
      <c r="T2187">
        <v>8</v>
      </c>
      <c r="U2187">
        <v>2</v>
      </c>
      <c r="V2187">
        <v>1</v>
      </c>
      <c r="W2187">
        <v>0</v>
      </c>
      <c r="X2187" t="s">
        <v>27</v>
      </c>
      <c r="Y2187">
        <v>1</v>
      </c>
    </row>
    <row r="2188" spans="2:25" x14ac:dyDescent="0.2">
      <c r="B2188">
        <v>5602</v>
      </c>
      <c r="C2188">
        <v>1990</v>
      </c>
      <c r="D2188" t="s">
        <v>40</v>
      </c>
      <c r="E2188" t="s">
        <v>36</v>
      </c>
      <c r="F2188" t="s">
        <v>2396</v>
      </c>
      <c r="H2188">
        <v>0</v>
      </c>
      <c r="I2188">
        <v>0</v>
      </c>
      <c r="J2188" s="60" t="s">
        <v>308</v>
      </c>
      <c r="K2188">
        <v>98</v>
      </c>
      <c r="L2188">
        <v>466</v>
      </c>
      <c r="M2188">
        <v>22</v>
      </c>
      <c r="N2188">
        <v>432</v>
      </c>
      <c r="O2188">
        <v>147</v>
      </c>
      <c r="P2188">
        <v>113</v>
      </c>
      <c r="Q2188">
        <v>102</v>
      </c>
      <c r="R2188">
        <v>1</v>
      </c>
      <c r="S2188">
        <v>8</v>
      </c>
      <c r="T2188">
        <v>12</v>
      </c>
      <c r="U2188">
        <v>3</v>
      </c>
      <c r="V2188">
        <v>0</v>
      </c>
      <c r="W2188">
        <v>0</v>
      </c>
      <c r="X2188" t="s">
        <v>50</v>
      </c>
      <c r="Y2188">
        <v>0</v>
      </c>
    </row>
    <row r="2189" spans="2:25" x14ac:dyDescent="0.2">
      <c r="B2189">
        <v>2202</v>
      </c>
      <c r="C2189">
        <v>1979</v>
      </c>
      <c r="D2189" t="s">
        <v>23</v>
      </c>
      <c r="E2189" t="s">
        <v>36</v>
      </c>
      <c r="F2189" t="s">
        <v>2397</v>
      </c>
      <c r="H2189">
        <v>0</v>
      </c>
      <c r="I2189">
        <v>1</v>
      </c>
      <c r="J2189" s="61">
        <v>41521</v>
      </c>
      <c r="K2189">
        <v>98</v>
      </c>
      <c r="L2189">
        <v>44</v>
      </c>
      <c r="M2189">
        <v>2</v>
      </c>
      <c r="N2189">
        <v>11</v>
      </c>
      <c r="O2189">
        <v>2</v>
      </c>
      <c r="P2189">
        <v>3</v>
      </c>
      <c r="Q2189">
        <v>7</v>
      </c>
      <c r="R2189">
        <v>1</v>
      </c>
      <c r="S2189">
        <v>1</v>
      </c>
      <c r="T2189">
        <v>4</v>
      </c>
      <c r="U2189">
        <v>5</v>
      </c>
      <c r="V2189">
        <v>0</v>
      </c>
      <c r="W2189">
        <v>0</v>
      </c>
      <c r="X2189" t="s">
        <v>27</v>
      </c>
      <c r="Y2189">
        <v>0</v>
      </c>
    </row>
    <row r="2190" spans="2:25" x14ac:dyDescent="0.2">
      <c r="B2190">
        <v>9645</v>
      </c>
      <c r="C2190">
        <v>1969</v>
      </c>
      <c r="D2190" t="s">
        <v>23</v>
      </c>
      <c r="E2190" t="s">
        <v>32</v>
      </c>
      <c r="F2190" t="s">
        <v>2398</v>
      </c>
      <c r="H2190">
        <v>0</v>
      </c>
      <c r="I2190">
        <v>0</v>
      </c>
      <c r="J2190" s="60" t="s">
        <v>1885</v>
      </c>
      <c r="K2190">
        <v>98</v>
      </c>
      <c r="L2190">
        <v>920</v>
      </c>
      <c r="M2190">
        <v>138</v>
      </c>
      <c r="N2190">
        <v>168</v>
      </c>
      <c r="O2190">
        <v>36</v>
      </c>
      <c r="P2190">
        <v>46</v>
      </c>
      <c r="Q2190">
        <v>30</v>
      </c>
      <c r="R2190">
        <v>1</v>
      </c>
      <c r="S2190">
        <v>9</v>
      </c>
      <c r="T2190">
        <v>10</v>
      </c>
      <c r="U2190">
        <v>6</v>
      </c>
      <c r="V2190">
        <v>0</v>
      </c>
      <c r="W2190">
        <v>0</v>
      </c>
      <c r="X2190" t="s">
        <v>27</v>
      </c>
      <c r="Y2190">
        <v>0</v>
      </c>
    </row>
    <row r="2191" spans="2:25" x14ac:dyDescent="0.2">
      <c r="B2191">
        <v>7230</v>
      </c>
      <c r="C2191">
        <v>1961</v>
      </c>
      <c r="D2191" t="s">
        <v>40</v>
      </c>
      <c r="E2191" t="s">
        <v>24</v>
      </c>
      <c r="F2191" t="s">
        <v>2399</v>
      </c>
      <c r="H2191">
        <v>0</v>
      </c>
      <c r="I2191">
        <v>1</v>
      </c>
      <c r="J2191" s="61">
        <v>41009</v>
      </c>
      <c r="K2191">
        <v>98</v>
      </c>
      <c r="L2191">
        <v>459</v>
      </c>
      <c r="M2191">
        <v>0</v>
      </c>
      <c r="N2191">
        <v>24</v>
      </c>
      <c r="O2191">
        <v>6</v>
      </c>
      <c r="P2191">
        <v>0</v>
      </c>
      <c r="Q2191">
        <v>4</v>
      </c>
      <c r="R2191">
        <v>6</v>
      </c>
      <c r="S2191">
        <v>4</v>
      </c>
      <c r="T2191">
        <v>7</v>
      </c>
      <c r="U2191">
        <v>6</v>
      </c>
      <c r="V2191">
        <v>1</v>
      </c>
      <c r="W2191">
        <v>0</v>
      </c>
      <c r="X2191" t="s">
        <v>35</v>
      </c>
      <c r="Y2191">
        <v>1</v>
      </c>
    </row>
    <row r="2192" spans="2:25" x14ac:dyDescent="0.2">
      <c r="B2192">
        <v>5675</v>
      </c>
      <c r="C2192">
        <v>1961</v>
      </c>
      <c r="D2192" t="s">
        <v>40</v>
      </c>
      <c r="E2192" t="s">
        <v>24</v>
      </c>
      <c r="F2192" t="s">
        <v>2399</v>
      </c>
      <c r="H2192">
        <v>0</v>
      </c>
      <c r="I2192">
        <v>1</v>
      </c>
      <c r="J2192" s="61">
        <v>41009</v>
      </c>
      <c r="K2192">
        <v>98</v>
      </c>
      <c r="L2192">
        <v>459</v>
      </c>
      <c r="M2192">
        <v>0</v>
      </c>
      <c r="N2192">
        <v>24</v>
      </c>
      <c r="O2192">
        <v>6</v>
      </c>
      <c r="P2192">
        <v>0</v>
      </c>
      <c r="Q2192">
        <v>4</v>
      </c>
      <c r="R2192">
        <v>6</v>
      </c>
      <c r="S2192">
        <v>4</v>
      </c>
      <c r="T2192">
        <v>7</v>
      </c>
      <c r="U2192">
        <v>6</v>
      </c>
      <c r="V2192">
        <v>0</v>
      </c>
      <c r="W2192">
        <v>0</v>
      </c>
      <c r="X2192" t="s">
        <v>35</v>
      </c>
      <c r="Y2192">
        <v>1</v>
      </c>
    </row>
    <row r="2193" spans="2:25" x14ac:dyDescent="0.2">
      <c r="B2193">
        <v>4974</v>
      </c>
      <c r="C2193">
        <v>1971</v>
      </c>
      <c r="D2193" t="s">
        <v>23</v>
      </c>
      <c r="E2193" t="s">
        <v>28</v>
      </c>
      <c r="F2193" t="s">
        <v>2400</v>
      </c>
      <c r="H2193">
        <v>1</v>
      </c>
      <c r="I2193">
        <v>2</v>
      </c>
      <c r="J2193" s="60" t="s">
        <v>1932</v>
      </c>
      <c r="K2193">
        <v>98</v>
      </c>
      <c r="L2193">
        <v>433</v>
      </c>
      <c r="M2193">
        <v>89</v>
      </c>
      <c r="N2193">
        <v>650</v>
      </c>
      <c r="O2193">
        <v>16</v>
      </c>
      <c r="P2193">
        <v>102</v>
      </c>
      <c r="Q2193">
        <v>102</v>
      </c>
      <c r="R2193">
        <v>10</v>
      </c>
      <c r="S2193">
        <v>4</v>
      </c>
      <c r="T2193">
        <v>9</v>
      </c>
      <c r="U2193">
        <v>7</v>
      </c>
      <c r="V2193">
        <v>0</v>
      </c>
      <c r="W2193">
        <v>0</v>
      </c>
      <c r="X2193" t="s">
        <v>35</v>
      </c>
      <c r="Y2193">
        <v>0</v>
      </c>
    </row>
    <row r="2194" spans="2:25" x14ac:dyDescent="0.2">
      <c r="B2194">
        <v>5687</v>
      </c>
      <c r="C2194">
        <v>1981</v>
      </c>
      <c r="D2194" t="s">
        <v>23</v>
      </c>
      <c r="E2194" t="s">
        <v>24</v>
      </c>
      <c r="F2194" t="s">
        <v>2401</v>
      </c>
      <c r="H2194">
        <v>0</v>
      </c>
      <c r="I2194">
        <v>0</v>
      </c>
      <c r="J2194" s="60" t="s">
        <v>630</v>
      </c>
      <c r="K2194">
        <v>98</v>
      </c>
      <c r="L2194">
        <v>563</v>
      </c>
      <c r="M2194">
        <v>50</v>
      </c>
      <c r="N2194">
        <v>774</v>
      </c>
      <c r="O2194">
        <v>28</v>
      </c>
      <c r="P2194">
        <v>31</v>
      </c>
      <c r="Q2194">
        <v>187</v>
      </c>
      <c r="R2194">
        <v>1</v>
      </c>
      <c r="S2194">
        <v>7</v>
      </c>
      <c r="T2194">
        <v>12</v>
      </c>
      <c r="U2194">
        <v>3</v>
      </c>
      <c r="V2194">
        <v>0</v>
      </c>
      <c r="W2194">
        <v>0</v>
      </c>
      <c r="X2194" t="s">
        <v>31</v>
      </c>
      <c r="Y2194">
        <v>0</v>
      </c>
    </row>
    <row r="2195" spans="2:25" x14ac:dyDescent="0.2">
      <c r="B2195">
        <v>5871</v>
      </c>
      <c r="C2195">
        <v>1980</v>
      </c>
      <c r="D2195" t="s">
        <v>53</v>
      </c>
      <c r="E2195" t="s">
        <v>36</v>
      </c>
      <c r="F2195" t="s">
        <v>2402</v>
      </c>
      <c r="H2195">
        <v>0</v>
      </c>
      <c r="I2195">
        <v>0</v>
      </c>
      <c r="J2195" s="60" t="s">
        <v>658</v>
      </c>
      <c r="K2195">
        <v>98</v>
      </c>
      <c r="L2195">
        <v>73</v>
      </c>
      <c r="M2195">
        <v>28</v>
      </c>
      <c r="N2195">
        <v>217</v>
      </c>
      <c r="O2195">
        <v>10</v>
      </c>
      <c r="P2195">
        <v>24</v>
      </c>
      <c r="Q2195">
        <v>115</v>
      </c>
      <c r="R2195">
        <v>3</v>
      </c>
      <c r="S2195">
        <v>6</v>
      </c>
      <c r="T2195">
        <v>6</v>
      </c>
      <c r="U2195">
        <v>8</v>
      </c>
      <c r="V2195">
        <v>0</v>
      </c>
      <c r="W2195">
        <v>0</v>
      </c>
      <c r="X2195" t="s">
        <v>67</v>
      </c>
      <c r="Y2195">
        <v>0</v>
      </c>
    </row>
    <row r="2196" spans="2:25" x14ac:dyDescent="0.2">
      <c r="B2196">
        <v>3846</v>
      </c>
      <c r="C2196">
        <v>1975</v>
      </c>
      <c r="D2196" t="s">
        <v>23</v>
      </c>
      <c r="E2196" t="s">
        <v>32</v>
      </c>
      <c r="F2196" t="s">
        <v>2403</v>
      </c>
      <c r="H2196">
        <v>0</v>
      </c>
      <c r="I2196">
        <v>1</v>
      </c>
      <c r="J2196" s="60" t="s">
        <v>1621</v>
      </c>
      <c r="K2196">
        <v>98</v>
      </c>
      <c r="L2196">
        <v>192</v>
      </c>
      <c r="M2196">
        <v>5</v>
      </c>
      <c r="N2196">
        <v>53</v>
      </c>
      <c r="O2196">
        <v>0</v>
      </c>
      <c r="P2196">
        <v>5</v>
      </c>
      <c r="Q2196">
        <v>15</v>
      </c>
      <c r="R2196">
        <v>4</v>
      </c>
      <c r="S2196">
        <v>6</v>
      </c>
      <c r="T2196">
        <v>4</v>
      </c>
      <c r="U2196">
        <v>8</v>
      </c>
      <c r="V2196">
        <v>0</v>
      </c>
      <c r="W2196">
        <v>0</v>
      </c>
      <c r="X2196" t="s">
        <v>27</v>
      </c>
      <c r="Y2196">
        <v>0</v>
      </c>
    </row>
    <row r="2197" spans="2:25" x14ac:dyDescent="0.2">
      <c r="B2197">
        <v>10001</v>
      </c>
      <c r="C2197">
        <v>1986</v>
      </c>
      <c r="D2197" t="s">
        <v>43</v>
      </c>
      <c r="E2197" t="s">
        <v>36</v>
      </c>
      <c r="F2197" t="s">
        <v>239</v>
      </c>
      <c r="H2197">
        <v>1</v>
      </c>
      <c r="I2197">
        <v>0</v>
      </c>
      <c r="J2197" s="61">
        <v>40916</v>
      </c>
      <c r="K2197">
        <v>98</v>
      </c>
      <c r="L2197">
        <v>5</v>
      </c>
      <c r="M2197">
        <v>17</v>
      </c>
      <c r="N2197">
        <v>17</v>
      </c>
      <c r="O2197">
        <v>13</v>
      </c>
      <c r="P2197">
        <v>14</v>
      </c>
      <c r="Q2197">
        <v>34</v>
      </c>
      <c r="R2197">
        <v>4</v>
      </c>
      <c r="S2197">
        <v>2</v>
      </c>
      <c r="T2197">
        <v>3</v>
      </c>
      <c r="U2197">
        <v>9</v>
      </c>
      <c r="V2197">
        <v>0</v>
      </c>
      <c r="W2197">
        <v>0</v>
      </c>
      <c r="X2197" t="s">
        <v>27</v>
      </c>
      <c r="Y2197">
        <v>0</v>
      </c>
    </row>
    <row r="2198" spans="2:25" x14ac:dyDescent="0.2">
      <c r="B2198">
        <v>2831</v>
      </c>
      <c r="C2198">
        <v>1977</v>
      </c>
      <c r="D2198" t="s">
        <v>23</v>
      </c>
      <c r="E2198" t="s">
        <v>36</v>
      </c>
      <c r="F2198" t="s">
        <v>2404</v>
      </c>
      <c r="H2198">
        <v>0</v>
      </c>
      <c r="I2198">
        <v>1</v>
      </c>
      <c r="J2198" s="60" t="s">
        <v>999</v>
      </c>
      <c r="K2198">
        <v>99</v>
      </c>
      <c r="L2198">
        <v>453</v>
      </c>
      <c r="M2198">
        <v>38</v>
      </c>
      <c r="N2198">
        <v>279</v>
      </c>
      <c r="O2198">
        <v>188</v>
      </c>
      <c r="P2198">
        <v>38</v>
      </c>
      <c r="Q2198">
        <v>183</v>
      </c>
      <c r="R2198">
        <v>2</v>
      </c>
      <c r="S2198">
        <v>7</v>
      </c>
      <c r="T2198">
        <v>10</v>
      </c>
      <c r="U2198">
        <v>3</v>
      </c>
      <c r="V2198">
        <v>0</v>
      </c>
      <c r="W2198">
        <v>0</v>
      </c>
      <c r="X2198" t="s">
        <v>27</v>
      </c>
      <c r="Y2198">
        <v>0</v>
      </c>
    </row>
    <row r="2199" spans="2:25" x14ac:dyDescent="0.2">
      <c r="B2199">
        <v>868</v>
      </c>
      <c r="C2199">
        <v>1967</v>
      </c>
      <c r="D2199" t="s">
        <v>23</v>
      </c>
      <c r="E2199" t="s">
        <v>32</v>
      </c>
      <c r="F2199" t="s">
        <v>2405</v>
      </c>
      <c r="H2199">
        <v>0</v>
      </c>
      <c r="I2199">
        <v>1</v>
      </c>
      <c r="J2199" s="61">
        <v>41857</v>
      </c>
      <c r="K2199">
        <v>99</v>
      </c>
      <c r="L2199">
        <v>54</v>
      </c>
      <c r="M2199">
        <v>0</v>
      </c>
      <c r="N2199">
        <v>7</v>
      </c>
      <c r="O2199">
        <v>0</v>
      </c>
      <c r="P2199">
        <v>0</v>
      </c>
      <c r="Q2199">
        <v>4</v>
      </c>
      <c r="R2199">
        <v>1</v>
      </c>
      <c r="S2199">
        <v>2</v>
      </c>
      <c r="T2199">
        <v>3</v>
      </c>
      <c r="U2199">
        <v>6</v>
      </c>
      <c r="V2199">
        <v>0</v>
      </c>
      <c r="W2199">
        <v>0</v>
      </c>
      <c r="X2199" t="s">
        <v>67</v>
      </c>
      <c r="Y2199">
        <v>0</v>
      </c>
    </row>
    <row r="2200" spans="2:25" x14ac:dyDescent="0.2">
      <c r="B2200">
        <v>7212</v>
      </c>
      <c r="C2200">
        <v>1967</v>
      </c>
      <c r="D2200" t="s">
        <v>23</v>
      </c>
      <c r="E2200" t="s">
        <v>32</v>
      </c>
      <c r="F2200" t="s">
        <v>2405</v>
      </c>
      <c r="H2200">
        <v>0</v>
      </c>
      <c r="I2200">
        <v>1</v>
      </c>
      <c r="J2200" s="61">
        <v>41857</v>
      </c>
      <c r="K2200">
        <v>99</v>
      </c>
      <c r="L2200">
        <v>54</v>
      </c>
      <c r="M2200">
        <v>0</v>
      </c>
      <c r="N2200">
        <v>7</v>
      </c>
      <c r="O2200">
        <v>0</v>
      </c>
      <c r="P2200">
        <v>0</v>
      </c>
      <c r="Q2200">
        <v>4</v>
      </c>
      <c r="R2200">
        <v>1</v>
      </c>
      <c r="S2200">
        <v>2</v>
      </c>
      <c r="T2200">
        <v>3</v>
      </c>
      <c r="U2200">
        <v>6</v>
      </c>
      <c r="V2200">
        <v>0</v>
      </c>
      <c r="W2200">
        <v>0</v>
      </c>
      <c r="X2200" t="s">
        <v>38</v>
      </c>
      <c r="Y2200">
        <v>0</v>
      </c>
    </row>
    <row r="2201" spans="2:25" x14ac:dyDescent="0.2">
      <c r="B2201">
        <v>1743</v>
      </c>
      <c r="C2201">
        <v>1975</v>
      </c>
      <c r="D2201" t="s">
        <v>23</v>
      </c>
      <c r="E2201" t="s">
        <v>28</v>
      </c>
      <c r="F2201" t="s">
        <v>2406</v>
      </c>
      <c r="H2201">
        <v>0</v>
      </c>
      <c r="I2201">
        <v>0</v>
      </c>
      <c r="J2201" s="60" t="s">
        <v>1200</v>
      </c>
      <c r="K2201">
        <v>99</v>
      </c>
      <c r="L2201">
        <v>273</v>
      </c>
      <c r="M2201">
        <v>86</v>
      </c>
      <c r="N2201">
        <v>208</v>
      </c>
      <c r="O2201">
        <v>177</v>
      </c>
      <c r="P2201">
        <v>14</v>
      </c>
      <c r="Q2201">
        <v>43</v>
      </c>
      <c r="R2201">
        <v>1</v>
      </c>
      <c r="S2201">
        <v>2</v>
      </c>
      <c r="T2201">
        <v>5</v>
      </c>
      <c r="U2201">
        <v>1</v>
      </c>
      <c r="V2201">
        <v>0</v>
      </c>
      <c r="W2201">
        <v>0</v>
      </c>
      <c r="X2201" t="s">
        <v>27</v>
      </c>
      <c r="Y2201">
        <v>0</v>
      </c>
    </row>
    <row r="2202" spans="2:25" x14ac:dyDescent="0.2">
      <c r="B2202">
        <v>2415</v>
      </c>
      <c r="C2202">
        <v>1963</v>
      </c>
      <c r="D2202" t="s">
        <v>23</v>
      </c>
      <c r="E2202" t="s">
        <v>36</v>
      </c>
      <c r="F2202" t="s">
        <v>2407</v>
      </c>
      <c r="H2202">
        <v>0</v>
      </c>
      <c r="I2202">
        <v>1</v>
      </c>
      <c r="J2202" s="61">
        <v>41824</v>
      </c>
      <c r="K2202">
        <v>99</v>
      </c>
      <c r="L2202">
        <v>362</v>
      </c>
      <c r="M2202">
        <v>17</v>
      </c>
      <c r="N2202">
        <v>398</v>
      </c>
      <c r="O2202">
        <v>80</v>
      </c>
      <c r="P2202">
        <v>35</v>
      </c>
      <c r="Q2202">
        <v>61</v>
      </c>
      <c r="R2202">
        <v>3</v>
      </c>
      <c r="S2202">
        <v>5</v>
      </c>
      <c r="T2202">
        <v>5</v>
      </c>
      <c r="U2202">
        <v>4</v>
      </c>
      <c r="V2202">
        <v>0</v>
      </c>
      <c r="W2202">
        <v>0</v>
      </c>
      <c r="X2202" t="s">
        <v>27</v>
      </c>
      <c r="Y2202">
        <v>1</v>
      </c>
    </row>
    <row r="2203" spans="2:25" x14ac:dyDescent="0.2">
      <c r="B2203">
        <v>7947</v>
      </c>
      <c r="C2203">
        <v>1970</v>
      </c>
      <c r="D2203" t="s">
        <v>23</v>
      </c>
      <c r="E2203" t="s">
        <v>32</v>
      </c>
      <c r="F2203" t="s">
        <v>2408</v>
      </c>
      <c r="H2203">
        <v>1</v>
      </c>
      <c r="I2203">
        <v>1</v>
      </c>
      <c r="J2203" s="60" t="s">
        <v>701</v>
      </c>
      <c r="K2203">
        <v>99</v>
      </c>
      <c r="L2203">
        <v>24</v>
      </c>
      <c r="M2203">
        <v>0</v>
      </c>
      <c r="N2203">
        <v>8</v>
      </c>
      <c r="O2203">
        <v>0</v>
      </c>
      <c r="P2203">
        <v>1</v>
      </c>
      <c r="Q2203">
        <v>4</v>
      </c>
      <c r="R2203">
        <v>1</v>
      </c>
      <c r="S2203">
        <v>1</v>
      </c>
      <c r="T2203">
        <v>3</v>
      </c>
      <c r="U2203">
        <v>5</v>
      </c>
      <c r="V2203">
        <v>0</v>
      </c>
      <c r="W2203">
        <v>0</v>
      </c>
      <c r="X2203" t="s">
        <v>27</v>
      </c>
      <c r="Y2203">
        <v>0</v>
      </c>
    </row>
    <row r="2204" spans="2:25" x14ac:dyDescent="0.2">
      <c r="B2204">
        <v>2106</v>
      </c>
      <c r="C2204">
        <v>1975</v>
      </c>
      <c r="D2204" t="s">
        <v>43</v>
      </c>
      <c r="E2204" t="s">
        <v>32</v>
      </c>
      <c r="F2204" t="s">
        <v>2409</v>
      </c>
      <c r="H2204">
        <v>0</v>
      </c>
      <c r="I2204">
        <v>0</v>
      </c>
      <c r="J2204" s="60" t="s">
        <v>42</v>
      </c>
      <c r="K2204">
        <v>99</v>
      </c>
      <c r="L2204">
        <v>0</v>
      </c>
      <c r="M2204">
        <v>6</v>
      </c>
      <c r="N2204">
        <v>3</v>
      </c>
      <c r="O2204">
        <v>7</v>
      </c>
      <c r="P2204">
        <v>6</v>
      </c>
      <c r="Q2204">
        <v>12</v>
      </c>
      <c r="R2204">
        <v>1</v>
      </c>
      <c r="S2204">
        <v>1</v>
      </c>
      <c r="T2204">
        <v>3</v>
      </c>
      <c r="U2204">
        <v>8</v>
      </c>
      <c r="V2204">
        <v>0</v>
      </c>
      <c r="W2204">
        <v>0</v>
      </c>
      <c r="X2204" t="s">
        <v>27</v>
      </c>
      <c r="Y2204">
        <v>0</v>
      </c>
    </row>
    <row r="2205" spans="2:25" x14ac:dyDescent="0.2">
      <c r="B2205">
        <v>3363</v>
      </c>
      <c r="C2205">
        <v>1975</v>
      </c>
      <c r="D2205" t="s">
        <v>43</v>
      </c>
      <c r="E2205" t="s">
        <v>32</v>
      </c>
      <c r="F2205" t="s">
        <v>2409</v>
      </c>
      <c r="H2205">
        <v>0</v>
      </c>
      <c r="I2205">
        <v>0</v>
      </c>
      <c r="J2205" s="60" t="s">
        <v>42</v>
      </c>
      <c r="K2205">
        <v>99</v>
      </c>
      <c r="L2205">
        <v>0</v>
      </c>
      <c r="M2205">
        <v>6</v>
      </c>
      <c r="N2205">
        <v>3</v>
      </c>
      <c r="O2205">
        <v>7</v>
      </c>
      <c r="P2205">
        <v>6</v>
      </c>
      <c r="Q2205">
        <v>12</v>
      </c>
      <c r="R2205">
        <v>1</v>
      </c>
      <c r="S2205">
        <v>1</v>
      </c>
      <c r="T2205">
        <v>3</v>
      </c>
      <c r="U2205">
        <v>8</v>
      </c>
      <c r="V2205">
        <v>0</v>
      </c>
      <c r="W2205">
        <v>0</v>
      </c>
      <c r="X2205" t="s">
        <v>27</v>
      </c>
      <c r="Y2205">
        <v>0</v>
      </c>
    </row>
    <row r="2206" spans="2:25" x14ac:dyDescent="0.2">
      <c r="B2206">
        <v>8595</v>
      </c>
      <c r="C2206">
        <v>1974</v>
      </c>
      <c r="D2206" t="s">
        <v>23</v>
      </c>
      <c r="E2206" t="s">
        <v>55</v>
      </c>
      <c r="F2206" t="s">
        <v>2410</v>
      </c>
      <c r="H2206">
        <v>0</v>
      </c>
      <c r="I2206">
        <v>1</v>
      </c>
      <c r="J2206" s="61">
        <v>41945</v>
      </c>
      <c r="K2206">
        <v>99</v>
      </c>
      <c r="L2206">
        <v>55</v>
      </c>
      <c r="M2206">
        <v>0</v>
      </c>
      <c r="N2206">
        <v>6</v>
      </c>
      <c r="O2206">
        <v>2</v>
      </c>
      <c r="P2206">
        <v>0</v>
      </c>
      <c r="Q2206">
        <v>4</v>
      </c>
      <c r="R2206">
        <v>2</v>
      </c>
      <c r="S2206">
        <v>1</v>
      </c>
      <c r="T2206">
        <v>3</v>
      </c>
      <c r="U2206">
        <v>5</v>
      </c>
      <c r="V2206">
        <v>0</v>
      </c>
      <c r="W2206">
        <v>0</v>
      </c>
      <c r="X2206" t="s">
        <v>38</v>
      </c>
      <c r="Y2206">
        <v>0</v>
      </c>
    </row>
    <row r="2207" spans="2:25" x14ac:dyDescent="0.2">
      <c r="B2207">
        <v>7232</v>
      </c>
      <c r="C2207">
        <v>1974</v>
      </c>
      <c r="D2207" t="s">
        <v>23</v>
      </c>
      <c r="E2207" t="s">
        <v>55</v>
      </c>
      <c r="F2207" t="s">
        <v>2410</v>
      </c>
      <c r="H2207">
        <v>0</v>
      </c>
      <c r="I2207">
        <v>1</v>
      </c>
      <c r="J2207" s="61">
        <v>41945</v>
      </c>
      <c r="K2207">
        <v>99</v>
      </c>
      <c r="L2207">
        <v>55</v>
      </c>
      <c r="M2207">
        <v>0</v>
      </c>
      <c r="N2207">
        <v>6</v>
      </c>
      <c r="O2207">
        <v>2</v>
      </c>
      <c r="P2207">
        <v>0</v>
      </c>
      <c r="Q2207">
        <v>4</v>
      </c>
      <c r="R2207">
        <v>2</v>
      </c>
      <c r="S2207">
        <v>1</v>
      </c>
      <c r="T2207">
        <v>3</v>
      </c>
      <c r="U2207">
        <v>5</v>
      </c>
      <c r="V2207">
        <v>0</v>
      </c>
      <c r="W2207">
        <v>0</v>
      </c>
      <c r="X2207" t="s">
        <v>27</v>
      </c>
      <c r="Y2207">
        <v>0</v>
      </c>
    </row>
    <row r="2208" spans="2:25" x14ac:dyDescent="0.2">
      <c r="B2208">
        <v>9977</v>
      </c>
      <c r="C2208">
        <v>1974</v>
      </c>
      <c r="D2208" t="s">
        <v>23</v>
      </c>
      <c r="E2208" t="s">
        <v>24</v>
      </c>
      <c r="F2208" t="s">
        <v>2412</v>
      </c>
      <c r="H2208">
        <v>0</v>
      </c>
      <c r="I2208">
        <v>1</v>
      </c>
      <c r="J2208" s="60" t="s">
        <v>1390</v>
      </c>
      <c r="K2208">
        <v>99</v>
      </c>
      <c r="L2208">
        <v>321</v>
      </c>
      <c r="M2208">
        <v>11</v>
      </c>
      <c r="N2208">
        <v>309</v>
      </c>
      <c r="O2208">
        <v>33</v>
      </c>
      <c r="P2208">
        <v>26</v>
      </c>
      <c r="Q2208">
        <v>34</v>
      </c>
      <c r="R2208">
        <v>3</v>
      </c>
      <c r="S2208">
        <v>9</v>
      </c>
      <c r="T2208">
        <v>5</v>
      </c>
      <c r="U2208">
        <v>4</v>
      </c>
      <c r="V2208">
        <v>0</v>
      </c>
      <c r="W2208">
        <v>0</v>
      </c>
      <c r="X2208" t="s">
        <v>35</v>
      </c>
      <c r="Y2208">
        <v>0</v>
      </c>
    </row>
    <row r="2209" spans="2:25" x14ac:dyDescent="0.2">
      <c r="B2209">
        <v>10142</v>
      </c>
      <c r="C2209">
        <v>1977</v>
      </c>
      <c r="D2209" t="s">
        <v>40</v>
      </c>
      <c r="E2209" t="s">
        <v>24</v>
      </c>
      <c r="F2209" t="s">
        <v>2020</v>
      </c>
      <c r="H2209">
        <v>0</v>
      </c>
      <c r="I2209">
        <v>1</v>
      </c>
      <c r="J2209" s="61">
        <v>41458</v>
      </c>
      <c r="K2209">
        <v>99</v>
      </c>
      <c r="L2209">
        <v>372</v>
      </c>
      <c r="M2209">
        <v>18</v>
      </c>
      <c r="N2209">
        <v>126</v>
      </c>
      <c r="O2209">
        <v>47</v>
      </c>
      <c r="P2209">
        <v>48</v>
      </c>
      <c r="Q2209">
        <v>78</v>
      </c>
      <c r="R2209">
        <v>2</v>
      </c>
      <c r="S2209">
        <v>5</v>
      </c>
      <c r="T2209">
        <v>11</v>
      </c>
      <c r="U2209">
        <v>4</v>
      </c>
      <c r="V2209">
        <v>0</v>
      </c>
      <c r="W2209">
        <v>0</v>
      </c>
      <c r="X2209" t="s">
        <v>35</v>
      </c>
      <c r="Y2209">
        <v>0</v>
      </c>
    </row>
    <row r="2210" spans="2:25" x14ac:dyDescent="0.2">
      <c r="B2210">
        <v>5263</v>
      </c>
      <c r="C2210">
        <v>1978</v>
      </c>
      <c r="D2210" t="s">
        <v>43</v>
      </c>
      <c r="E2210" t="s">
        <v>32</v>
      </c>
      <c r="F2210" t="s">
        <v>2413</v>
      </c>
      <c r="H2210">
        <v>1</v>
      </c>
      <c r="I2210">
        <v>0</v>
      </c>
      <c r="J2210" s="60" t="s">
        <v>927</v>
      </c>
      <c r="K2210">
        <v>99</v>
      </c>
      <c r="L2210">
        <v>5</v>
      </c>
      <c r="M2210">
        <v>10</v>
      </c>
      <c r="N2210">
        <v>13</v>
      </c>
      <c r="O2210">
        <v>3</v>
      </c>
      <c r="P2210">
        <v>8</v>
      </c>
      <c r="Q2210">
        <v>16</v>
      </c>
      <c r="R2210">
        <v>1</v>
      </c>
      <c r="S2210">
        <v>1</v>
      </c>
      <c r="T2210">
        <v>3</v>
      </c>
      <c r="U2210">
        <v>8</v>
      </c>
      <c r="V2210">
        <v>0</v>
      </c>
      <c r="W2210">
        <v>0</v>
      </c>
      <c r="X2210" t="s">
        <v>27</v>
      </c>
      <c r="Y2210">
        <v>0</v>
      </c>
    </row>
    <row r="2211" spans="2:25" x14ac:dyDescent="0.2">
      <c r="B2211">
        <v>22</v>
      </c>
      <c r="C2211">
        <v>1977</v>
      </c>
      <c r="D2211" t="s">
        <v>23</v>
      </c>
      <c r="E2211" t="s">
        <v>24</v>
      </c>
      <c r="F2211" t="s">
        <v>2414</v>
      </c>
      <c r="H2211">
        <v>1</v>
      </c>
      <c r="I2211">
        <v>0</v>
      </c>
      <c r="J2211" s="61">
        <v>40980</v>
      </c>
      <c r="K2211">
        <v>99</v>
      </c>
      <c r="L2211">
        <v>185</v>
      </c>
      <c r="M2211">
        <v>2</v>
      </c>
      <c r="N2211">
        <v>88</v>
      </c>
      <c r="O2211">
        <v>15</v>
      </c>
      <c r="P2211">
        <v>5</v>
      </c>
      <c r="Q2211">
        <v>14</v>
      </c>
      <c r="R2211">
        <v>2</v>
      </c>
      <c r="S2211">
        <v>6</v>
      </c>
      <c r="T2211">
        <v>5</v>
      </c>
      <c r="U2211">
        <v>8</v>
      </c>
      <c r="V2211">
        <v>0</v>
      </c>
      <c r="W2211">
        <v>0</v>
      </c>
      <c r="X2211" t="s">
        <v>27</v>
      </c>
      <c r="Y2211">
        <v>0</v>
      </c>
    </row>
    <row r="2212" spans="2:25" x14ac:dyDescent="0.2">
      <c r="B2212">
        <v>528</v>
      </c>
      <c r="C2212">
        <v>1979</v>
      </c>
      <c r="D2212" t="s">
        <v>23</v>
      </c>
      <c r="E2212" t="s">
        <v>32</v>
      </c>
      <c r="F2212" t="s">
        <v>2415</v>
      </c>
      <c r="H2212">
        <v>0</v>
      </c>
      <c r="I2212">
        <v>0</v>
      </c>
      <c r="J2212" s="60" t="s">
        <v>972</v>
      </c>
      <c r="K2212">
        <v>99</v>
      </c>
      <c r="L2212">
        <v>267</v>
      </c>
      <c r="M2212">
        <v>38</v>
      </c>
      <c r="N2212">
        <v>701</v>
      </c>
      <c r="O2212">
        <v>149</v>
      </c>
      <c r="P2212">
        <v>165</v>
      </c>
      <c r="Q2212">
        <v>63</v>
      </c>
      <c r="R2212">
        <v>1</v>
      </c>
      <c r="S2212">
        <v>5</v>
      </c>
      <c r="T2212">
        <v>10</v>
      </c>
      <c r="U2212">
        <v>3</v>
      </c>
      <c r="V2212">
        <v>0</v>
      </c>
      <c r="W2212">
        <v>0</v>
      </c>
      <c r="X2212" t="s">
        <v>50</v>
      </c>
      <c r="Y2212">
        <v>0</v>
      </c>
    </row>
    <row r="2213" spans="2:25" x14ac:dyDescent="0.2">
      <c r="B2213">
        <v>4070</v>
      </c>
      <c r="C2213">
        <v>1970</v>
      </c>
      <c r="D2213" t="s">
        <v>40</v>
      </c>
      <c r="E2213" t="s">
        <v>32</v>
      </c>
      <c r="F2213" t="s">
        <v>2416</v>
      </c>
      <c r="H2213">
        <v>0</v>
      </c>
      <c r="I2213">
        <v>2</v>
      </c>
      <c r="J2213" s="61">
        <v>40917</v>
      </c>
      <c r="K2213">
        <v>99</v>
      </c>
      <c r="L2213">
        <v>169</v>
      </c>
      <c r="M2213">
        <v>24</v>
      </c>
      <c r="N2213">
        <v>553</v>
      </c>
      <c r="O2213">
        <v>188</v>
      </c>
      <c r="P2213">
        <v>0</v>
      </c>
      <c r="Q2213">
        <v>144</v>
      </c>
      <c r="R2213">
        <v>1</v>
      </c>
      <c r="S2213">
        <v>8</v>
      </c>
      <c r="T2213">
        <v>4</v>
      </c>
      <c r="U2213">
        <v>7</v>
      </c>
      <c r="V2213">
        <v>1</v>
      </c>
      <c r="W2213">
        <v>0</v>
      </c>
      <c r="X2213" t="s">
        <v>31</v>
      </c>
      <c r="Y2213">
        <v>2</v>
      </c>
    </row>
    <row r="2215" spans="2:25" x14ac:dyDescent="0.2">
      <c r="B2215" t="s">
        <v>2477</v>
      </c>
      <c r="C2215">
        <f>COUNT(C2:C2213)</f>
        <v>2212</v>
      </c>
      <c r="D2215">
        <f>COUNTA(D2:D2213)</f>
        <v>2212</v>
      </c>
      <c r="E2215">
        <f>COUNTA(E2:E2213)</f>
        <v>2212</v>
      </c>
      <c r="F2215">
        <f>COUNTA(F2:F2213)</f>
        <v>2212</v>
      </c>
      <c r="H2215">
        <f t="shared" ref="H2215:Y2215" si="0">COUNT(H2:H2213)</f>
        <v>2212</v>
      </c>
      <c r="I2215">
        <f t="shared" si="0"/>
        <v>2212</v>
      </c>
      <c r="J2215">
        <f t="shared" si="0"/>
        <v>904</v>
      </c>
      <c r="K2215">
        <f t="shared" si="0"/>
        <v>2212</v>
      </c>
      <c r="L2215">
        <f t="shared" si="0"/>
        <v>2212</v>
      </c>
      <c r="M2215">
        <f t="shared" si="0"/>
        <v>2212</v>
      </c>
      <c r="N2215">
        <f t="shared" si="0"/>
        <v>2212</v>
      </c>
      <c r="O2215">
        <f t="shared" si="0"/>
        <v>2212</v>
      </c>
      <c r="P2215">
        <f t="shared" si="0"/>
        <v>2212</v>
      </c>
      <c r="Q2215">
        <f t="shared" si="0"/>
        <v>2212</v>
      </c>
      <c r="R2215">
        <f t="shared" si="0"/>
        <v>2212</v>
      </c>
      <c r="S2215">
        <f t="shared" si="0"/>
        <v>2212</v>
      </c>
      <c r="T2215">
        <f t="shared" si="0"/>
        <v>2212</v>
      </c>
      <c r="U2215">
        <f t="shared" si="0"/>
        <v>2212</v>
      </c>
      <c r="V2215">
        <f t="shared" si="0"/>
        <v>2212</v>
      </c>
      <c r="W2215">
        <f t="shared" si="0"/>
        <v>2212</v>
      </c>
      <c r="X2215">
        <f t="shared" si="0"/>
        <v>0</v>
      </c>
      <c r="Y2215">
        <f t="shared" si="0"/>
        <v>2212</v>
      </c>
    </row>
    <row r="2216" spans="2:25" x14ac:dyDescent="0.2">
      <c r="J2216">
        <f>COUNTA(J3:J2213)</f>
        <v>2211</v>
      </c>
    </row>
    <row r="2217" spans="2:25" x14ac:dyDescent="0.2">
      <c r="J2217">
        <f>SUM(J2215:J2216)</f>
        <v>3115</v>
      </c>
    </row>
  </sheetData>
  <autoFilter ref="B1:Y22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BB5E-75BD-4D46-9F79-0910EF1AC6E3}">
  <dimension ref="A1:AI2217"/>
  <sheetViews>
    <sheetView workbookViewId="0">
      <selection activeCell="J2216" sqref="J3:J2216"/>
    </sheetView>
  </sheetViews>
  <sheetFormatPr baseColWidth="10" defaultRowHeight="16" x14ac:dyDescent="0.2"/>
  <cols>
    <col min="2" max="2" width="10.83203125" style="91"/>
    <col min="6" max="6" width="10.83203125" style="87"/>
    <col min="7" max="7" width="10.83203125" style="88"/>
    <col min="9" max="9" width="10.83203125" style="1"/>
    <col min="10" max="10" width="10.83203125" style="93"/>
    <col min="11" max="11" width="10.83203125" style="1"/>
  </cols>
  <sheetData>
    <row r="1" spans="1:35" ht="17" thickBot="1" x14ac:dyDescent="0.25">
      <c r="F1"/>
      <c r="G1" s="1"/>
      <c r="M1" t="s">
        <v>2507</v>
      </c>
      <c r="U1" t="s">
        <v>2507</v>
      </c>
    </row>
    <row r="2" spans="1:35" ht="17" thickBot="1" x14ac:dyDescent="0.25">
      <c r="B2" s="92" t="s">
        <v>2503</v>
      </c>
      <c r="C2" s="28" t="s">
        <v>2515</v>
      </c>
      <c r="D2" s="29" t="s">
        <v>2515</v>
      </c>
      <c r="E2" s="41" t="s">
        <v>2515</v>
      </c>
      <c r="F2" s="89" t="s">
        <v>2517</v>
      </c>
      <c r="G2" s="90" t="s">
        <v>2516</v>
      </c>
      <c r="J2" s="93" t="s">
        <v>2519</v>
      </c>
      <c r="M2" t="s">
        <v>2505</v>
      </c>
      <c r="Q2" t="s">
        <v>2504</v>
      </c>
      <c r="U2" t="s">
        <v>2506</v>
      </c>
      <c r="AD2" t="s">
        <v>2508</v>
      </c>
      <c r="AG2" t="s">
        <v>2509</v>
      </c>
    </row>
    <row r="3" spans="1:35" x14ac:dyDescent="0.2">
      <c r="A3" t="s">
        <v>0</v>
      </c>
      <c r="B3" s="91" t="s">
        <v>7</v>
      </c>
      <c r="C3" s="61" t="s">
        <v>2510</v>
      </c>
      <c r="D3" s="61" t="s">
        <v>2511</v>
      </c>
      <c r="E3" s="61" t="s">
        <v>2518</v>
      </c>
      <c r="F3" s="87" t="s">
        <v>2510</v>
      </c>
      <c r="G3" s="88" t="s">
        <v>2513</v>
      </c>
      <c r="H3" s="61" t="s">
        <v>2514</v>
      </c>
      <c r="I3" s="85" t="s">
        <v>2513</v>
      </c>
      <c r="J3" s="93" t="s">
        <v>7</v>
      </c>
      <c r="K3" s="85"/>
      <c r="M3" s="61" t="s">
        <v>7</v>
      </c>
      <c r="Q3" s="84" t="s">
        <v>7</v>
      </c>
      <c r="U3" s="61" t="s">
        <v>7</v>
      </c>
      <c r="Y3" s="61" t="s">
        <v>7</v>
      </c>
      <c r="AD3" s="61" t="s">
        <v>7</v>
      </c>
      <c r="AG3" s="61" t="s">
        <v>7</v>
      </c>
      <c r="AI3" s="61" t="s">
        <v>7</v>
      </c>
    </row>
    <row r="4" spans="1:35" x14ac:dyDescent="0.2">
      <c r="A4">
        <v>1826</v>
      </c>
      <c r="B4" s="91" t="s">
        <v>26</v>
      </c>
      <c r="C4" s="61" t="str" cm="1">
        <f t="array" ref="C4">_xlfn._xlws.FILTER(B4,OR(LEN(B4) = 7,LEN(B4)=8))</f>
        <v>6/16/14</v>
      </c>
      <c r="D4" s="61" t="str">
        <f t="shared" ref="D4:D67" si="0">IFERROR(C4,"")</f>
        <v>6/16/14</v>
      </c>
      <c r="E4" s="85" t="s">
        <v>26</v>
      </c>
      <c r="F4" s="87" t="e" cm="1" vm="1">
        <f t="array" ref="F4">_xlfn._xlws.FILTER(B4,LEN(B4)=5)</f>
        <v>#VALUE!</v>
      </c>
      <c r="H4" s="85">
        <v>41806</v>
      </c>
      <c r="I4" s="85"/>
      <c r="J4" s="93">
        <f t="shared" ref="J4:J35" si="1">IF(I4&gt;$I$1,I4,H4)</f>
        <v>41806</v>
      </c>
      <c r="K4" s="85"/>
      <c r="M4" s="85" t="s">
        <v>26</v>
      </c>
      <c r="N4" t="e">
        <f>DATEVALUE(M4)</f>
        <v>#VALUE!</v>
      </c>
      <c r="O4" t="e">
        <f>VALUE(M4)</f>
        <v>#VALUE!</v>
      </c>
      <c r="Q4" s="84" t="s">
        <v>26</v>
      </c>
      <c r="R4" t="e">
        <f>DATEVALUE(Q4)</f>
        <v>#VALUE!</v>
      </c>
      <c r="S4" t="e">
        <f>VALUE(Q4)</f>
        <v>#VALUE!</v>
      </c>
      <c r="U4" s="86" t="s">
        <v>26</v>
      </c>
      <c r="V4" t="e">
        <f>DATEVALUE(U4)</f>
        <v>#VALUE!</v>
      </c>
      <c r="W4" t="e">
        <f>VALUE(U4)</f>
        <v>#VALUE!</v>
      </c>
      <c r="Y4" s="61" t="s">
        <v>26</v>
      </c>
      <c r="Z4" t="str">
        <f>SUBSTITUTE(Y4,"/","-")</f>
        <v>6-16-14</v>
      </c>
      <c r="AA4" t="e">
        <f>DATEVALUE(Z4)</f>
        <v>#VALUE!</v>
      </c>
      <c r="AB4" t="e">
        <f>VALUE(Z4)</f>
        <v>#VALUE!</v>
      </c>
      <c r="AD4" s="85">
        <v>41806</v>
      </c>
      <c r="AG4" s="85" t="s">
        <v>26</v>
      </c>
      <c r="AI4" s="85">
        <v>41806</v>
      </c>
    </row>
    <row r="5" spans="1:35" x14ac:dyDescent="0.2">
      <c r="A5">
        <v>1</v>
      </c>
      <c r="B5" s="91" t="s">
        <v>30</v>
      </c>
      <c r="C5" s="61" t="str" cm="1">
        <f t="array" ref="C5">_xlfn._xlws.FILTER(B5,OR(LEN(B5) = 7,LEN(B5)=8))</f>
        <v>6/15/14</v>
      </c>
      <c r="D5" s="61" t="str">
        <f t="shared" si="0"/>
        <v>6/15/14</v>
      </c>
      <c r="E5" s="85" t="s">
        <v>30</v>
      </c>
      <c r="F5" s="87" t="e" cm="1" vm="1">
        <f t="array" ref="F5">_xlfn._xlws.FILTER(B5,LEN(B5)=5)</f>
        <v>#VALUE!</v>
      </c>
      <c r="G5" s="88" t="str">
        <f t="shared" ref="G5:G68" si="2">IFERROR(F5,"")</f>
        <v/>
      </c>
      <c r="H5" s="85">
        <v>41805</v>
      </c>
      <c r="I5" s="85" t="s">
        <v>2512</v>
      </c>
      <c r="J5" s="93">
        <f t="shared" si="1"/>
        <v>41805</v>
      </c>
      <c r="K5" s="85"/>
      <c r="M5" s="85" t="s">
        <v>30</v>
      </c>
      <c r="N5" t="e">
        <f t="shared" ref="N5:N68" si="3">DATEVALUE(M5)</f>
        <v>#VALUE!</v>
      </c>
      <c r="O5" t="e">
        <f t="shared" ref="O5:O68" si="4">VALUE(M5)</f>
        <v>#VALUE!</v>
      </c>
      <c r="Q5" s="84" t="s">
        <v>30</v>
      </c>
      <c r="R5" t="e">
        <f t="shared" ref="R5:R68" si="5">DATEVALUE(Q5)</f>
        <v>#VALUE!</v>
      </c>
      <c r="S5" t="e">
        <f t="shared" ref="S5:S68" si="6">VALUE(Q5)</f>
        <v>#VALUE!</v>
      </c>
      <c r="U5" s="86" t="s">
        <v>30</v>
      </c>
      <c r="V5" t="e">
        <f t="shared" ref="V5:V68" si="7">DATEVALUE(U5)</f>
        <v>#VALUE!</v>
      </c>
      <c r="W5" t="e">
        <f t="shared" ref="W5:W68" si="8">VALUE(U5)</f>
        <v>#VALUE!</v>
      </c>
      <c r="Y5" s="61" t="s">
        <v>30</v>
      </c>
      <c r="Z5" t="str">
        <f t="shared" ref="Z5:Z68" si="9">SUBSTITUTE(Y5,"/","-")</f>
        <v>6-15-14</v>
      </c>
      <c r="AA5" t="e">
        <f t="shared" ref="AA5:AA68" si="10">DATEVALUE(Z5)</f>
        <v>#VALUE!</v>
      </c>
      <c r="AB5" t="e">
        <f t="shared" ref="AB5:AB68" si="11">VALUE(Z5)</f>
        <v>#VALUE!</v>
      </c>
      <c r="AD5" s="85">
        <v>41805</v>
      </c>
      <c r="AG5" s="85" t="s">
        <v>30</v>
      </c>
      <c r="AI5" s="85">
        <v>41805</v>
      </c>
    </row>
    <row r="6" spans="1:35" x14ac:dyDescent="0.2">
      <c r="A6">
        <v>10476</v>
      </c>
      <c r="B6" s="91" t="s">
        <v>34</v>
      </c>
      <c r="C6" s="61" t="str" cm="1">
        <f t="array" ref="C6">_xlfn._xlws.FILTER(B6,OR(LEN(B6) = 7,LEN(B6)=8))</f>
        <v>5/13/14</v>
      </c>
      <c r="D6" s="61" t="str">
        <f t="shared" si="0"/>
        <v>5/13/14</v>
      </c>
      <c r="E6" s="85" t="s">
        <v>34</v>
      </c>
      <c r="F6" s="87" t="e" cm="1" vm="1">
        <f t="array" ref="F6">_xlfn._xlws.FILTER(B6,LEN(B6)=5)</f>
        <v>#VALUE!</v>
      </c>
      <c r="G6" s="88" t="str">
        <f t="shared" si="2"/>
        <v/>
      </c>
      <c r="H6" s="85">
        <v>41772</v>
      </c>
      <c r="I6" s="85" t="s">
        <v>2512</v>
      </c>
      <c r="J6" s="93">
        <f t="shared" si="1"/>
        <v>41772</v>
      </c>
      <c r="K6" s="85"/>
      <c r="M6" s="85" t="s">
        <v>34</v>
      </c>
      <c r="N6" t="e">
        <f t="shared" si="3"/>
        <v>#VALUE!</v>
      </c>
      <c r="O6" t="e">
        <f t="shared" si="4"/>
        <v>#VALUE!</v>
      </c>
      <c r="Q6" s="84" t="s">
        <v>34</v>
      </c>
      <c r="R6" t="e">
        <f t="shared" si="5"/>
        <v>#VALUE!</v>
      </c>
      <c r="S6" t="e">
        <f t="shared" si="6"/>
        <v>#VALUE!</v>
      </c>
      <c r="U6" s="86" t="s">
        <v>34</v>
      </c>
      <c r="V6" t="e">
        <f t="shared" si="7"/>
        <v>#VALUE!</v>
      </c>
      <c r="W6" t="e">
        <f t="shared" si="8"/>
        <v>#VALUE!</v>
      </c>
      <c r="Y6" s="61" t="s">
        <v>34</v>
      </c>
      <c r="Z6" t="str">
        <f t="shared" si="9"/>
        <v>5-13-14</v>
      </c>
      <c r="AA6" t="e">
        <f t="shared" si="10"/>
        <v>#VALUE!</v>
      </c>
      <c r="AB6" t="e">
        <f t="shared" si="11"/>
        <v>#VALUE!</v>
      </c>
      <c r="AD6" s="85">
        <v>41772</v>
      </c>
      <c r="AG6" s="85" t="s">
        <v>34</v>
      </c>
      <c r="AI6" s="85">
        <v>41772</v>
      </c>
    </row>
    <row r="7" spans="1:35" x14ac:dyDescent="0.2">
      <c r="A7">
        <v>1386</v>
      </c>
      <c r="B7" s="91">
        <v>41948</v>
      </c>
      <c r="C7" s="61" t="e" cm="1" vm="1">
        <f t="array" ref="C7">_xlfn._xlws.FILTER(B7,OR(LEN(B7) = 7,LEN(B7)=8))</f>
        <v>#VALUE!</v>
      </c>
      <c r="D7" s="61" t="str">
        <f t="shared" si="0"/>
        <v/>
      </c>
      <c r="E7" s="61" t="s">
        <v>2512</v>
      </c>
      <c r="F7" s="87" cm="1">
        <f t="array" ref="F7">_xlfn._xlws.FILTER(B7,LEN(B7)=5)</f>
        <v>41948</v>
      </c>
      <c r="G7" s="88">
        <f t="shared" si="2"/>
        <v>41948</v>
      </c>
      <c r="H7" s="61"/>
      <c r="I7" s="85">
        <v>41948</v>
      </c>
      <c r="J7" s="93">
        <f t="shared" si="1"/>
        <v>41948</v>
      </c>
      <c r="K7" s="85"/>
      <c r="M7" s="85">
        <v>41948</v>
      </c>
      <c r="N7" t="e">
        <f t="shared" si="3"/>
        <v>#VALUE!</v>
      </c>
      <c r="O7">
        <f t="shared" si="4"/>
        <v>41948</v>
      </c>
      <c r="Q7" s="84">
        <v>41948</v>
      </c>
      <c r="R7" t="e">
        <f t="shared" si="5"/>
        <v>#VALUE!</v>
      </c>
      <c r="S7">
        <f t="shared" si="6"/>
        <v>41948</v>
      </c>
      <c r="U7" s="86">
        <v>41948</v>
      </c>
      <c r="V7" t="e">
        <f t="shared" si="7"/>
        <v>#VALUE!</v>
      </c>
      <c r="W7">
        <f t="shared" si="8"/>
        <v>41948</v>
      </c>
      <c r="Y7" s="61">
        <v>41948</v>
      </c>
      <c r="Z7" t="str">
        <f t="shared" si="9"/>
        <v>41948</v>
      </c>
      <c r="AA7" t="e">
        <f t="shared" si="10"/>
        <v>#VALUE!</v>
      </c>
      <c r="AB7">
        <f t="shared" si="11"/>
        <v>41948</v>
      </c>
      <c r="AD7" s="85">
        <v>17642</v>
      </c>
      <c r="AG7" s="85">
        <v>41948</v>
      </c>
      <c r="AI7" s="85">
        <v>41770</v>
      </c>
    </row>
    <row r="8" spans="1:35" x14ac:dyDescent="0.2">
      <c r="A8">
        <v>5371</v>
      </c>
      <c r="B8" s="91">
        <v>41855</v>
      </c>
      <c r="C8" s="61" t="e" cm="1" vm="1">
        <f t="array" ref="C8">_xlfn._xlws.FILTER(B8,OR(LEN(B8) = 7,LEN(B8)=8))</f>
        <v>#VALUE!</v>
      </c>
      <c r="D8" s="61" t="str">
        <f t="shared" si="0"/>
        <v/>
      </c>
      <c r="E8" s="61" t="s">
        <v>2512</v>
      </c>
      <c r="F8" s="87" cm="1">
        <f t="array" ref="F8">_xlfn._xlws.FILTER(B8,LEN(B8)=5)</f>
        <v>41855</v>
      </c>
      <c r="G8" s="88">
        <f t="shared" si="2"/>
        <v>41855</v>
      </c>
      <c r="H8" s="61"/>
      <c r="I8" s="85">
        <v>41855</v>
      </c>
      <c r="J8" s="93">
        <f t="shared" si="1"/>
        <v>41855</v>
      </c>
      <c r="K8" s="85"/>
      <c r="M8" s="85">
        <v>41855</v>
      </c>
      <c r="N8" t="e">
        <f t="shared" si="3"/>
        <v>#VALUE!</v>
      </c>
      <c r="O8">
        <f t="shared" si="4"/>
        <v>41855</v>
      </c>
      <c r="Q8" s="84">
        <v>41855</v>
      </c>
      <c r="R8" t="e">
        <f t="shared" si="5"/>
        <v>#VALUE!</v>
      </c>
      <c r="S8">
        <f t="shared" si="6"/>
        <v>41855</v>
      </c>
      <c r="U8" s="86">
        <v>41855</v>
      </c>
      <c r="V8" t="e">
        <f t="shared" si="7"/>
        <v>#VALUE!</v>
      </c>
      <c r="W8">
        <f t="shared" si="8"/>
        <v>41855</v>
      </c>
      <c r="Y8" s="61">
        <v>41855</v>
      </c>
      <c r="Z8" t="str">
        <f t="shared" si="9"/>
        <v>41855</v>
      </c>
      <c r="AA8" t="e">
        <f t="shared" si="10"/>
        <v>#VALUE!</v>
      </c>
      <c r="AB8">
        <f t="shared" si="11"/>
        <v>41855</v>
      </c>
      <c r="AD8" s="85">
        <v>20197</v>
      </c>
      <c r="AG8" s="85">
        <v>41855</v>
      </c>
      <c r="AI8" s="85">
        <v>41737</v>
      </c>
    </row>
    <row r="9" spans="1:35" x14ac:dyDescent="0.2">
      <c r="A9">
        <v>7348</v>
      </c>
      <c r="B9" s="91" t="s">
        <v>42</v>
      </c>
      <c r="C9" s="61" t="str" cm="1">
        <f t="array" ref="C9">_xlfn._xlws.FILTER(B9,OR(LEN(B9) = 7,LEN(B9)=8))</f>
        <v>3/17/14</v>
      </c>
      <c r="D9" s="61" t="str">
        <f t="shared" si="0"/>
        <v>3/17/14</v>
      </c>
      <c r="E9" s="85" t="s">
        <v>42</v>
      </c>
      <c r="F9" s="87" t="e" cm="1" vm="1">
        <f t="array" ref="F9">_xlfn._xlws.FILTER(B9,LEN(B9)=5)</f>
        <v>#VALUE!</v>
      </c>
      <c r="G9" s="88" t="str">
        <f t="shared" si="2"/>
        <v/>
      </c>
      <c r="H9" s="85">
        <v>41715</v>
      </c>
      <c r="I9" s="85" t="s">
        <v>2512</v>
      </c>
      <c r="J9" s="93">
        <f t="shared" si="1"/>
        <v>41715</v>
      </c>
      <c r="K9" s="85"/>
      <c r="M9" s="85" t="s">
        <v>42</v>
      </c>
      <c r="N9" t="e">
        <f t="shared" si="3"/>
        <v>#VALUE!</v>
      </c>
      <c r="O9" t="e">
        <f t="shared" si="4"/>
        <v>#VALUE!</v>
      </c>
      <c r="Q9" s="84" t="s">
        <v>42</v>
      </c>
      <c r="R9" t="e">
        <f t="shared" si="5"/>
        <v>#VALUE!</v>
      </c>
      <c r="S9" t="e">
        <f t="shared" si="6"/>
        <v>#VALUE!</v>
      </c>
      <c r="U9" s="86" t="s">
        <v>42</v>
      </c>
      <c r="V9" t="e">
        <f t="shared" si="7"/>
        <v>#VALUE!</v>
      </c>
      <c r="W9" t="e">
        <f t="shared" si="8"/>
        <v>#VALUE!</v>
      </c>
      <c r="Y9" s="61" t="s">
        <v>42</v>
      </c>
      <c r="Z9" t="str">
        <f t="shared" si="9"/>
        <v>3-17-14</v>
      </c>
      <c r="AA9" t="e">
        <f t="shared" si="10"/>
        <v>#VALUE!</v>
      </c>
      <c r="AB9" t="e">
        <f t="shared" si="11"/>
        <v>#VALUE!</v>
      </c>
      <c r="AD9" s="85">
        <v>41715</v>
      </c>
      <c r="AG9" s="85" t="s">
        <v>42</v>
      </c>
      <c r="AI9" s="85">
        <v>41715</v>
      </c>
    </row>
    <row r="10" spans="1:35" x14ac:dyDescent="0.2">
      <c r="A10">
        <v>4073</v>
      </c>
      <c r="B10" s="91" t="s">
        <v>45</v>
      </c>
      <c r="C10" s="61" t="str" cm="1">
        <f t="array" ref="C10">_xlfn._xlws.FILTER(B10,OR(LEN(B10) = 7,LEN(B10)=8))</f>
        <v>1/29/14</v>
      </c>
      <c r="D10" s="61" t="str">
        <f t="shared" si="0"/>
        <v>1/29/14</v>
      </c>
      <c r="E10" s="85" t="s">
        <v>45</v>
      </c>
      <c r="F10" s="87" t="e" cm="1" vm="1">
        <f t="array" ref="F10">_xlfn._xlws.FILTER(B10,LEN(B10)=5)</f>
        <v>#VALUE!</v>
      </c>
      <c r="G10" s="88" t="str">
        <f t="shared" si="2"/>
        <v/>
      </c>
      <c r="H10" s="85">
        <v>41668</v>
      </c>
      <c r="I10" s="85" t="s">
        <v>2512</v>
      </c>
      <c r="J10" s="93">
        <f t="shared" si="1"/>
        <v>41668</v>
      </c>
      <c r="K10" s="85"/>
      <c r="M10" s="85" t="s">
        <v>45</v>
      </c>
      <c r="N10" t="e">
        <f t="shared" si="3"/>
        <v>#VALUE!</v>
      </c>
      <c r="O10" t="e">
        <f t="shared" si="4"/>
        <v>#VALUE!</v>
      </c>
      <c r="Q10" s="84" t="s">
        <v>45</v>
      </c>
      <c r="R10" t="e">
        <f t="shared" si="5"/>
        <v>#VALUE!</v>
      </c>
      <c r="S10" t="e">
        <f t="shared" si="6"/>
        <v>#VALUE!</v>
      </c>
      <c r="U10" s="86" t="s">
        <v>45</v>
      </c>
      <c r="V10" t="e">
        <f t="shared" si="7"/>
        <v>#VALUE!</v>
      </c>
      <c r="W10" t="e">
        <f t="shared" si="8"/>
        <v>#VALUE!</v>
      </c>
      <c r="Y10" s="61" t="s">
        <v>45</v>
      </c>
      <c r="Z10" t="str">
        <f t="shared" si="9"/>
        <v>1-29-14</v>
      </c>
      <c r="AA10" t="e">
        <f t="shared" si="10"/>
        <v>#VALUE!</v>
      </c>
      <c r="AB10" t="e">
        <f t="shared" si="11"/>
        <v>#VALUE!</v>
      </c>
      <c r="AD10" s="85">
        <v>41668</v>
      </c>
      <c r="AG10" s="85" t="s">
        <v>45</v>
      </c>
      <c r="AI10" s="85">
        <v>41668</v>
      </c>
    </row>
    <row r="11" spans="1:35" x14ac:dyDescent="0.2">
      <c r="A11">
        <v>1991</v>
      </c>
      <c r="B11" s="91" t="s">
        <v>48</v>
      </c>
      <c r="C11" s="61" t="str" cm="1">
        <f t="array" ref="C11">_xlfn._xlws.FILTER(B11,OR(LEN(B11) = 7,LEN(B11)=8))</f>
        <v>1/18/14</v>
      </c>
      <c r="D11" s="61" t="str">
        <f t="shared" si="0"/>
        <v>1/18/14</v>
      </c>
      <c r="E11" s="85" t="s">
        <v>48</v>
      </c>
      <c r="F11" s="87" t="e" cm="1" vm="1">
        <f t="array" ref="F11">_xlfn._xlws.FILTER(B11,LEN(B11)=5)</f>
        <v>#VALUE!</v>
      </c>
      <c r="G11" s="88" t="str">
        <f t="shared" si="2"/>
        <v/>
      </c>
      <c r="H11" s="85">
        <v>41657</v>
      </c>
      <c r="I11" s="85" t="s">
        <v>2512</v>
      </c>
      <c r="J11" s="93">
        <f t="shared" si="1"/>
        <v>41657</v>
      </c>
      <c r="K11" s="85"/>
      <c r="M11" s="85" t="s">
        <v>48</v>
      </c>
      <c r="N11" t="e">
        <f t="shared" si="3"/>
        <v>#VALUE!</v>
      </c>
      <c r="O11" t="e">
        <f t="shared" si="4"/>
        <v>#VALUE!</v>
      </c>
      <c r="Q11" s="84" t="s">
        <v>48</v>
      </c>
      <c r="R11" t="e">
        <f t="shared" si="5"/>
        <v>#VALUE!</v>
      </c>
      <c r="S11" t="e">
        <f t="shared" si="6"/>
        <v>#VALUE!</v>
      </c>
      <c r="U11" s="86" t="s">
        <v>48</v>
      </c>
      <c r="V11" t="e">
        <f t="shared" si="7"/>
        <v>#VALUE!</v>
      </c>
      <c r="W11" t="e">
        <f t="shared" si="8"/>
        <v>#VALUE!</v>
      </c>
      <c r="Y11" s="61" t="s">
        <v>48</v>
      </c>
      <c r="Z11" t="str">
        <f t="shared" si="9"/>
        <v>1-18-14</v>
      </c>
      <c r="AA11" t="e">
        <f t="shared" si="10"/>
        <v>#VALUE!</v>
      </c>
      <c r="AB11" t="e">
        <f t="shared" si="11"/>
        <v>#VALUE!</v>
      </c>
      <c r="AD11" s="85">
        <v>41657</v>
      </c>
      <c r="AG11" s="85" t="s">
        <v>48</v>
      </c>
      <c r="AI11" s="85">
        <v>41657</v>
      </c>
    </row>
    <row r="12" spans="1:35" x14ac:dyDescent="0.2">
      <c r="A12">
        <v>4047</v>
      </c>
      <c r="B12" s="91">
        <v>41944</v>
      </c>
      <c r="C12" s="61" t="e" cm="1" vm="1">
        <f t="array" ref="C12">_xlfn._xlws.FILTER(B12,OR(LEN(B12) = 7,LEN(B12)=8))</f>
        <v>#VALUE!</v>
      </c>
      <c r="D12" s="61" t="str">
        <f t="shared" si="0"/>
        <v/>
      </c>
      <c r="E12" s="61" t="s">
        <v>2512</v>
      </c>
      <c r="F12" s="87" cm="1">
        <f t="array" ref="F12">_xlfn._xlws.FILTER(B12,LEN(B12)=5)</f>
        <v>41944</v>
      </c>
      <c r="G12" s="88">
        <f t="shared" si="2"/>
        <v>41944</v>
      </c>
      <c r="H12" s="61"/>
      <c r="I12" s="85">
        <v>41944</v>
      </c>
      <c r="J12" s="93">
        <f t="shared" si="1"/>
        <v>41944</v>
      </c>
      <c r="K12" s="85"/>
      <c r="M12" s="85">
        <v>41944</v>
      </c>
      <c r="N12" t="e">
        <f t="shared" si="3"/>
        <v>#VALUE!</v>
      </c>
      <c r="O12">
        <f t="shared" si="4"/>
        <v>41944</v>
      </c>
      <c r="Q12" s="84">
        <v>41944</v>
      </c>
      <c r="R12" t="e">
        <f t="shared" si="5"/>
        <v>#VALUE!</v>
      </c>
      <c r="S12">
        <f t="shared" si="6"/>
        <v>41944</v>
      </c>
      <c r="U12" s="86">
        <v>41944</v>
      </c>
      <c r="V12" t="e">
        <f t="shared" si="7"/>
        <v>#VALUE!</v>
      </c>
      <c r="W12">
        <f t="shared" si="8"/>
        <v>41944</v>
      </c>
      <c r="Y12" s="61">
        <v>41944</v>
      </c>
      <c r="Z12" t="str">
        <f t="shared" si="9"/>
        <v>41944</v>
      </c>
      <c r="AA12" t="e">
        <f t="shared" si="10"/>
        <v>#VALUE!</v>
      </c>
      <c r="AB12">
        <f t="shared" si="11"/>
        <v>41944</v>
      </c>
      <c r="AD12" s="85">
        <v>16181</v>
      </c>
      <c r="AG12" s="85">
        <v>41944</v>
      </c>
      <c r="AI12" s="85">
        <v>41650</v>
      </c>
    </row>
    <row r="13" spans="1:35" x14ac:dyDescent="0.2">
      <c r="A13">
        <v>9477</v>
      </c>
      <c r="B13" s="91">
        <v>41944</v>
      </c>
      <c r="C13" s="61" t="e" cm="1" vm="1">
        <f t="array" ref="C13">_xlfn._xlws.FILTER(B13,OR(LEN(B13) = 7,LEN(B13)=8))</f>
        <v>#VALUE!</v>
      </c>
      <c r="D13" s="61" t="str">
        <f t="shared" si="0"/>
        <v/>
      </c>
      <c r="E13" s="61" t="s">
        <v>2512</v>
      </c>
      <c r="F13" s="87" cm="1">
        <f t="array" ref="F13">_xlfn._xlws.FILTER(B13,LEN(B13)=5)</f>
        <v>41944</v>
      </c>
      <c r="G13" s="88">
        <f t="shared" si="2"/>
        <v>41944</v>
      </c>
      <c r="H13" s="61"/>
      <c r="I13" s="85">
        <v>41944</v>
      </c>
      <c r="J13" s="93">
        <f t="shared" si="1"/>
        <v>41944</v>
      </c>
      <c r="K13" s="85"/>
      <c r="M13" s="85">
        <v>41944</v>
      </c>
      <c r="N13" t="e">
        <f t="shared" si="3"/>
        <v>#VALUE!</v>
      </c>
      <c r="O13">
        <f t="shared" si="4"/>
        <v>41944</v>
      </c>
      <c r="Q13" s="84">
        <v>41944</v>
      </c>
      <c r="R13" t="e">
        <f t="shared" si="5"/>
        <v>#VALUE!</v>
      </c>
      <c r="S13">
        <f t="shared" si="6"/>
        <v>41944</v>
      </c>
      <c r="U13" s="86">
        <v>41944</v>
      </c>
      <c r="V13" t="e">
        <f t="shared" si="7"/>
        <v>#VALUE!</v>
      </c>
      <c r="W13">
        <f t="shared" si="8"/>
        <v>41944</v>
      </c>
      <c r="Y13" s="61">
        <v>41944</v>
      </c>
      <c r="Z13" t="str">
        <f t="shared" si="9"/>
        <v>41944</v>
      </c>
      <c r="AA13" t="e">
        <f t="shared" si="10"/>
        <v>#VALUE!</v>
      </c>
      <c r="AB13">
        <f t="shared" si="11"/>
        <v>41944</v>
      </c>
      <c r="AD13" s="85">
        <v>16181</v>
      </c>
      <c r="AG13" s="85">
        <v>41944</v>
      </c>
      <c r="AI13" s="85">
        <v>41650</v>
      </c>
    </row>
    <row r="14" spans="1:35" x14ac:dyDescent="0.2">
      <c r="A14">
        <v>2079</v>
      </c>
      <c r="B14" s="91" t="s">
        <v>52</v>
      </c>
      <c r="C14" s="61" t="str" cm="1">
        <f t="array" ref="C14">_xlfn._xlws.FILTER(B14,OR(LEN(B14) = 7,LEN(B14)=8))</f>
        <v>12/27/13</v>
      </c>
      <c r="D14" s="61" t="str">
        <f t="shared" si="0"/>
        <v>12/27/13</v>
      </c>
      <c r="E14" s="61" t="s">
        <v>52</v>
      </c>
      <c r="F14" s="87" t="e" cm="1" vm="1">
        <f t="array" ref="F14">_xlfn._xlws.FILTER(B14,LEN(B14)=5)</f>
        <v>#VALUE!</v>
      </c>
      <c r="G14" s="88" t="str">
        <f t="shared" si="2"/>
        <v/>
      </c>
      <c r="H14" s="85">
        <v>41635</v>
      </c>
      <c r="I14" s="85" t="s">
        <v>2512</v>
      </c>
      <c r="J14" s="93">
        <f t="shared" si="1"/>
        <v>41635</v>
      </c>
      <c r="K14" s="85"/>
      <c r="M14" s="85" t="s">
        <v>52</v>
      </c>
      <c r="N14" t="e">
        <f t="shared" si="3"/>
        <v>#VALUE!</v>
      </c>
      <c r="O14" t="e">
        <f t="shared" si="4"/>
        <v>#VALUE!</v>
      </c>
      <c r="Q14" s="84" t="s">
        <v>52</v>
      </c>
      <c r="R14" t="e">
        <f t="shared" si="5"/>
        <v>#VALUE!</v>
      </c>
      <c r="S14" t="e">
        <f t="shared" si="6"/>
        <v>#VALUE!</v>
      </c>
      <c r="U14" s="86" t="s">
        <v>52</v>
      </c>
      <c r="V14" t="e">
        <f t="shared" si="7"/>
        <v>#VALUE!</v>
      </c>
      <c r="W14" t="e">
        <f t="shared" si="8"/>
        <v>#VALUE!</v>
      </c>
      <c r="Y14" s="61" t="s">
        <v>52</v>
      </c>
      <c r="Z14" t="str">
        <f t="shared" si="9"/>
        <v>12-27-13</v>
      </c>
      <c r="AA14" t="e">
        <f t="shared" si="10"/>
        <v>#VALUE!</v>
      </c>
      <c r="AB14" t="e">
        <f t="shared" si="11"/>
        <v>#VALUE!</v>
      </c>
      <c r="AD14" s="85">
        <v>41635</v>
      </c>
      <c r="AG14" s="85" t="s">
        <v>52</v>
      </c>
      <c r="AI14" s="85">
        <v>41635</v>
      </c>
    </row>
    <row r="15" spans="1:35" x14ac:dyDescent="0.2">
      <c r="A15">
        <v>5642</v>
      </c>
      <c r="B15" s="91">
        <v>41529</v>
      </c>
      <c r="C15" s="61" t="e" cm="1" vm="1">
        <f t="array" ref="C15">_xlfn._xlws.FILTER(B15,OR(LEN(B15) = 7,LEN(B15)=8))</f>
        <v>#VALUE!</v>
      </c>
      <c r="D15" s="61" t="str">
        <f t="shared" si="0"/>
        <v/>
      </c>
      <c r="E15" s="61" t="s">
        <v>2512</v>
      </c>
      <c r="F15" s="87" cm="1">
        <f t="array" ref="F15">_xlfn._xlws.FILTER(B15,LEN(B15)=5)</f>
        <v>41529</v>
      </c>
      <c r="G15" s="88">
        <f t="shared" si="2"/>
        <v>41529</v>
      </c>
      <c r="H15" s="61"/>
      <c r="I15" s="85">
        <v>41529</v>
      </c>
      <c r="J15" s="93">
        <f t="shared" si="1"/>
        <v>41529</v>
      </c>
      <c r="K15" s="85"/>
      <c r="M15" s="85">
        <v>41529</v>
      </c>
      <c r="N15" t="e">
        <f t="shared" si="3"/>
        <v>#VALUE!</v>
      </c>
      <c r="O15">
        <f t="shared" si="4"/>
        <v>41529</v>
      </c>
      <c r="Q15" s="84">
        <v>41529</v>
      </c>
      <c r="R15" t="e">
        <f t="shared" si="5"/>
        <v>#VALUE!</v>
      </c>
      <c r="S15">
        <f t="shared" si="6"/>
        <v>41529</v>
      </c>
      <c r="U15" s="86">
        <v>41529</v>
      </c>
      <c r="V15" t="e">
        <f t="shared" si="7"/>
        <v>#VALUE!</v>
      </c>
      <c r="W15">
        <f t="shared" si="8"/>
        <v>41529</v>
      </c>
      <c r="Y15" s="61">
        <v>41529</v>
      </c>
      <c r="Z15" t="str">
        <f t="shared" si="9"/>
        <v>41529</v>
      </c>
      <c r="AA15" t="e">
        <f t="shared" si="10"/>
        <v>#VALUE!</v>
      </c>
      <c r="AB15">
        <f t="shared" si="11"/>
        <v>41529</v>
      </c>
      <c r="AD15" s="85">
        <v>47223</v>
      </c>
      <c r="AG15" s="85">
        <v>41529</v>
      </c>
      <c r="AI15" s="85">
        <v>41617</v>
      </c>
    </row>
    <row r="16" spans="1:35" x14ac:dyDescent="0.2">
      <c r="A16">
        <v>10530</v>
      </c>
      <c r="B16" s="91">
        <v>41467</v>
      </c>
      <c r="C16" s="61" t="e" cm="1" vm="1">
        <f t="array" ref="C16">_xlfn._xlws.FILTER(B16,OR(LEN(B16) = 7,LEN(B16)=8))</f>
        <v>#VALUE!</v>
      </c>
      <c r="D16" s="61" t="str">
        <f t="shared" si="0"/>
        <v/>
      </c>
      <c r="E16" s="61" t="s">
        <v>2512</v>
      </c>
      <c r="F16" s="87" cm="1">
        <f t="array" ref="F16">_xlfn._xlws.FILTER(B16,LEN(B16)=5)</f>
        <v>41467</v>
      </c>
      <c r="G16" s="88">
        <f t="shared" si="2"/>
        <v>41467</v>
      </c>
      <c r="H16" s="61"/>
      <c r="I16" s="85">
        <v>41467</v>
      </c>
      <c r="J16" s="93">
        <f t="shared" si="1"/>
        <v>41467</v>
      </c>
      <c r="K16" s="85"/>
      <c r="M16" s="85">
        <v>41467</v>
      </c>
      <c r="N16" t="e">
        <f t="shared" si="3"/>
        <v>#VALUE!</v>
      </c>
      <c r="O16">
        <f t="shared" si="4"/>
        <v>41467</v>
      </c>
      <c r="Q16" s="84">
        <v>41467</v>
      </c>
      <c r="R16" t="e">
        <f t="shared" si="5"/>
        <v>#VALUE!</v>
      </c>
      <c r="S16">
        <f t="shared" si="6"/>
        <v>41467</v>
      </c>
      <c r="U16" s="86">
        <v>41467</v>
      </c>
      <c r="V16" t="e">
        <f t="shared" si="7"/>
        <v>#VALUE!</v>
      </c>
      <c r="W16">
        <f t="shared" si="8"/>
        <v>41467</v>
      </c>
      <c r="Y16" s="61">
        <v>41467</v>
      </c>
      <c r="Z16" t="str">
        <f t="shared" si="9"/>
        <v>41467</v>
      </c>
      <c r="AA16" t="e">
        <f t="shared" si="10"/>
        <v>#VALUE!</v>
      </c>
      <c r="AB16">
        <f t="shared" si="11"/>
        <v>41467</v>
      </c>
      <c r="AD16" s="85">
        <v>24576</v>
      </c>
      <c r="AG16" s="85">
        <v>41467</v>
      </c>
      <c r="AI16" s="85">
        <v>41615</v>
      </c>
    </row>
    <row r="17" spans="1:35" x14ac:dyDescent="0.2">
      <c r="A17">
        <v>2964</v>
      </c>
      <c r="B17" s="91" t="s">
        <v>58</v>
      </c>
      <c r="C17" s="61" t="str" cm="1">
        <f t="array" ref="C17">_xlfn._xlws.FILTER(B17,OR(LEN(B17) = 7,LEN(B17)=8))</f>
        <v>10/16/13</v>
      </c>
      <c r="D17" s="61" t="str">
        <f t="shared" si="0"/>
        <v>10/16/13</v>
      </c>
      <c r="E17" s="61" t="s">
        <v>58</v>
      </c>
      <c r="F17" s="87" t="e" cm="1" vm="1">
        <f t="array" ref="F17">_xlfn._xlws.FILTER(B17,OR(LEN(B17)=5,LEN(B17)=6))</f>
        <v>#VALUE!</v>
      </c>
      <c r="G17" s="88" t="str">
        <f t="shared" si="2"/>
        <v/>
      </c>
      <c r="H17" s="85">
        <v>41563</v>
      </c>
      <c r="I17" s="85" t="s">
        <v>2512</v>
      </c>
      <c r="J17" s="93">
        <f t="shared" si="1"/>
        <v>41563</v>
      </c>
      <c r="K17" s="85"/>
      <c r="M17" s="85" t="s">
        <v>58</v>
      </c>
      <c r="N17" t="e">
        <f t="shared" si="3"/>
        <v>#VALUE!</v>
      </c>
      <c r="O17" t="e">
        <f t="shared" si="4"/>
        <v>#VALUE!</v>
      </c>
      <c r="Q17" s="84" t="s">
        <v>58</v>
      </c>
      <c r="R17" t="e">
        <f t="shared" si="5"/>
        <v>#VALUE!</v>
      </c>
      <c r="S17" t="e">
        <f t="shared" si="6"/>
        <v>#VALUE!</v>
      </c>
      <c r="U17" s="86" t="s">
        <v>58</v>
      </c>
      <c r="V17" t="e">
        <f t="shared" si="7"/>
        <v>#VALUE!</v>
      </c>
      <c r="W17" t="e">
        <f t="shared" si="8"/>
        <v>#VALUE!</v>
      </c>
      <c r="Y17" s="61" t="s">
        <v>58</v>
      </c>
      <c r="Z17" t="str">
        <f t="shared" si="9"/>
        <v>10-16-13</v>
      </c>
      <c r="AA17" t="e">
        <f t="shared" si="10"/>
        <v>#VALUE!</v>
      </c>
      <c r="AB17" t="e">
        <f t="shared" si="11"/>
        <v>#VALUE!</v>
      </c>
      <c r="AD17" s="85">
        <v>41563</v>
      </c>
      <c r="AG17" s="85" t="s">
        <v>58</v>
      </c>
      <c r="AI17" s="85">
        <v>41563</v>
      </c>
    </row>
    <row r="18" spans="1:35" x14ac:dyDescent="0.2">
      <c r="A18">
        <v>10311</v>
      </c>
      <c r="B18" s="91">
        <v>41404</v>
      </c>
      <c r="C18" s="61" t="e" cm="1" vm="1">
        <f t="array" ref="C18">_xlfn._xlws.FILTER(B18,OR(LEN(B18) = 7,LEN(B18)=8))</f>
        <v>#VALUE!</v>
      </c>
      <c r="D18" s="61" t="str">
        <f t="shared" si="0"/>
        <v/>
      </c>
      <c r="E18" s="61" t="s">
        <v>2512</v>
      </c>
      <c r="F18" s="87" cm="1">
        <f t="array" ref="F18">_xlfn._xlws.FILTER(B18,LEN(B18)=5)</f>
        <v>41404</v>
      </c>
      <c r="G18" s="88">
        <f t="shared" si="2"/>
        <v>41404</v>
      </c>
      <c r="H18" s="61"/>
      <c r="I18" s="85">
        <v>41404</v>
      </c>
      <c r="J18" s="93">
        <f t="shared" si="1"/>
        <v>41404</v>
      </c>
      <c r="K18" s="85"/>
      <c r="M18" s="85">
        <v>41404</v>
      </c>
      <c r="N18" t="e">
        <f t="shared" si="3"/>
        <v>#VALUE!</v>
      </c>
      <c r="O18">
        <f t="shared" si="4"/>
        <v>41404</v>
      </c>
      <c r="Q18" s="84">
        <v>41404</v>
      </c>
      <c r="R18" t="e">
        <f t="shared" si="5"/>
        <v>#VALUE!</v>
      </c>
      <c r="S18">
        <f t="shared" si="6"/>
        <v>41404</v>
      </c>
      <c r="U18" s="86">
        <v>41404</v>
      </c>
      <c r="V18" t="e">
        <f t="shared" si="7"/>
        <v>#VALUE!</v>
      </c>
      <c r="W18">
        <f t="shared" si="8"/>
        <v>41404</v>
      </c>
      <c r="Y18" s="61">
        <v>41404</v>
      </c>
      <c r="Z18" t="str">
        <f t="shared" si="9"/>
        <v>41404</v>
      </c>
      <c r="AA18" t="e">
        <f t="shared" si="10"/>
        <v>#VALUE!</v>
      </c>
      <c r="AB18">
        <f t="shared" si="11"/>
        <v>41404</v>
      </c>
      <c r="AD18" s="85">
        <v>38091</v>
      </c>
      <c r="AG18" s="85">
        <v>41404</v>
      </c>
      <c r="AI18" s="85">
        <v>41552</v>
      </c>
    </row>
    <row r="19" spans="1:35" x14ac:dyDescent="0.2">
      <c r="A19">
        <v>837</v>
      </c>
      <c r="B19" s="91">
        <v>41587</v>
      </c>
      <c r="C19" s="61" t="e" cm="1" vm="1">
        <f t="array" ref="C19">_xlfn._xlws.FILTER(B19,OR(LEN(B19) = 7,LEN(B19)=8))</f>
        <v>#VALUE!</v>
      </c>
      <c r="D19" s="61" t="str">
        <f t="shared" si="0"/>
        <v/>
      </c>
      <c r="E19" s="61" t="s">
        <v>2512</v>
      </c>
      <c r="F19" s="87" cm="1">
        <f t="array" ref="F19">_xlfn._xlws.FILTER(B19,LEN(B19)=5)</f>
        <v>41587</v>
      </c>
      <c r="G19" s="88">
        <f t="shared" si="2"/>
        <v>41587</v>
      </c>
      <c r="H19" s="61"/>
      <c r="I19" s="85">
        <v>41587</v>
      </c>
      <c r="J19" s="93">
        <f t="shared" si="1"/>
        <v>41587</v>
      </c>
      <c r="K19" s="85"/>
      <c r="M19" s="85">
        <v>41587</v>
      </c>
      <c r="N19" t="e">
        <f t="shared" si="3"/>
        <v>#VALUE!</v>
      </c>
      <c r="O19">
        <f t="shared" si="4"/>
        <v>41587</v>
      </c>
      <c r="Q19" s="84">
        <v>41587</v>
      </c>
      <c r="R19" t="e">
        <f t="shared" si="5"/>
        <v>#VALUE!</v>
      </c>
      <c r="S19">
        <f t="shared" si="6"/>
        <v>41587</v>
      </c>
      <c r="U19" s="86">
        <v>41587</v>
      </c>
      <c r="V19" t="e">
        <f t="shared" si="7"/>
        <v>#VALUE!</v>
      </c>
      <c r="W19">
        <f t="shared" si="8"/>
        <v>41587</v>
      </c>
      <c r="Y19" s="61">
        <v>41587</v>
      </c>
      <c r="Z19" t="str">
        <f t="shared" si="9"/>
        <v>41587</v>
      </c>
      <c r="AA19" t="e">
        <f t="shared" si="10"/>
        <v>#VALUE!</v>
      </c>
      <c r="AB19">
        <f t="shared" si="11"/>
        <v>41587</v>
      </c>
      <c r="AD19" s="85">
        <v>31882</v>
      </c>
      <c r="AG19" s="85">
        <v>41587</v>
      </c>
      <c r="AI19" s="85">
        <v>41528</v>
      </c>
    </row>
    <row r="20" spans="1:35" x14ac:dyDescent="0.2">
      <c r="A20">
        <v>10521</v>
      </c>
      <c r="B20" s="91">
        <v>41587</v>
      </c>
      <c r="C20" s="61" t="e" cm="1" vm="1">
        <f t="array" ref="C20">_xlfn._xlws.FILTER(B20,OR(LEN(B20) = 7,LEN(B20)=8))</f>
        <v>#VALUE!</v>
      </c>
      <c r="D20" s="61" t="str">
        <f t="shared" si="0"/>
        <v/>
      </c>
      <c r="E20" s="61" t="s">
        <v>2512</v>
      </c>
      <c r="F20" s="87" cm="1">
        <f t="array" ref="F20">_xlfn._xlws.FILTER(B20,LEN(B20)=5)</f>
        <v>41587</v>
      </c>
      <c r="G20" s="88">
        <f t="shared" si="2"/>
        <v>41587</v>
      </c>
      <c r="H20" s="61"/>
      <c r="I20" s="85">
        <v>41587</v>
      </c>
      <c r="J20" s="93">
        <f t="shared" si="1"/>
        <v>41587</v>
      </c>
      <c r="K20" s="85"/>
      <c r="M20" s="85">
        <v>41587</v>
      </c>
      <c r="N20" t="e">
        <f t="shared" si="3"/>
        <v>#VALUE!</v>
      </c>
      <c r="O20">
        <f t="shared" si="4"/>
        <v>41587</v>
      </c>
      <c r="Q20" s="84">
        <v>41587</v>
      </c>
      <c r="R20" t="e">
        <f t="shared" si="5"/>
        <v>#VALUE!</v>
      </c>
      <c r="S20">
        <f t="shared" si="6"/>
        <v>41587</v>
      </c>
      <c r="U20" s="86">
        <v>41587</v>
      </c>
      <c r="V20" t="e">
        <f t="shared" si="7"/>
        <v>#VALUE!</v>
      </c>
      <c r="W20">
        <f t="shared" si="8"/>
        <v>41587</v>
      </c>
      <c r="Y20" s="61">
        <v>41587</v>
      </c>
      <c r="Z20" t="str">
        <f t="shared" si="9"/>
        <v>41587</v>
      </c>
      <c r="AA20" t="e">
        <f t="shared" si="10"/>
        <v>#VALUE!</v>
      </c>
      <c r="AB20">
        <f t="shared" si="11"/>
        <v>41587</v>
      </c>
      <c r="AD20" s="85">
        <v>31882</v>
      </c>
      <c r="AG20" s="85">
        <v>41587</v>
      </c>
      <c r="AI20" s="85">
        <v>41528</v>
      </c>
    </row>
    <row r="21" spans="1:35" x14ac:dyDescent="0.2">
      <c r="A21">
        <v>10175</v>
      </c>
      <c r="B21" s="91">
        <v>41282</v>
      </c>
      <c r="C21" s="61" t="e" cm="1" vm="1">
        <f t="array" ref="C21">_xlfn._xlws.FILTER(B21,OR(LEN(B21) = 7,LEN(B21)=8))</f>
        <v>#VALUE!</v>
      </c>
      <c r="D21" s="61" t="str">
        <f t="shared" si="0"/>
        <v/>
      </c>
      <c r="E21" s="61" t="s">
        <v>2512</v>
      </c>
      <c r="F21" s="87" cm="1">
        <f t="array" ref="F21">_xlfn._xlws.FILTER(B21,LEN(B21)=5)</f>
        <v>41282</v>
      </c>
      <c r="G21" s="88">
        <f t="shared" si="2"/>
        <v>41282</v>
      </c>
      <c r="H21" s="61"/>
      <c r="I21" s="85">
        <v>41282</v>
      </c>
      <c r="J21" s="93">
        <f t="shared" si="1"/>
        <v>41282</v>
      </c>
      <c r="K21" s="85"/>
      <c r="M21" s="85">
        <v>41282</v>
      </c>
      <c r="N21" t="e">
        <f t="shared" si="3"/>
        <v>#VALUE!</v>
      </c>
      <c r="O21">
        <f t="shared" si="4"/>
        <v>41282</v>
      </c>
      <c r="Q21" s="84">
        <v>41282</v>
      </c>
      <c r="R21" t="e">
        <f t="shared" si="5"/>
        <v>#VALUE!</v>
      </c>
      <c r="S21">
        <f t="shared" si="6"/>
        <v>41282</v>
      </c>
      <c r="U21" s="86">
        <v>41282</v>
      </c>
      <c r="V21" t="e">
        <f t="shared" si="7"/>
        <v>#VALUE!</v>
      </c>
      <c r="W21">
        <f t="shared" si="8"/>
        <v>41282</v>
      </c>
      <c r="Y21" s="61">
        <v>41282</v>
      </c>
      <c r="Z21" t="str">
        <f t="shared" si="9"/>
        <v>41282</v>
      </c>
      <c r="AA21" t="e">
        <f t="shared" si="10"/>
        <v>#VALUE!</v>
      </c>
      <c r="AB21">
        <f t="shared" si="11"/>
        <v>41282</v>
      </c>
      <c r="AD21" s="85">
        <v>30053</v>
      </c>
      <c r="AG21" s="85">
        <v>41282</v>
      </c>
      <c r="AI21" s="85">
        <v>41487</v>
      </c>
    </row>
    <row r="22" spans="1:35" x14ac:dyDescent="0.2">
      <c r="A22">
        <v>1473</v>
      </c>
      <c r="B22" s="91" t="s">
        <v>63</v>
      </c>
      <c r="C22" s="61" t="str" cm="1">
        <f t="array" ref="C22">_xlfn._xlws.FILTER(B22,OR(LEN(B22) = 7,LEN(B22)=8))</f>
        <v>7/23/13</v>
      </c>
      <c r="D22" s="61" t="str">
        <f t="shared" si="0"/>
        <v>7/23/13</v>
      </c>
      <c r="E22" s="85" t="s">
        <v>63</v>
      </c>
      <c r="F22" s="87" t="e" cm="1" vm="1">
        <f t="array" ref="F22">_xlfn._xlws.FILTER(B22,LEN(B22)=5)</f>
        <v>#VALUE!</v>
      </c>
      <c r="G22" s="88" t="str">
        <f t="shared" si="2"/>
        <v/>
      </c>
      <c r="H22" s="85">
        <v>41478</v>
      </c>
      <c r="I22" s="85" t="s">
        <v>2512</v>
      </c>
      <c r="J22" s="93">
        <f t="shared" si="1"/>
        <v>41478</v>
      </c>
      <c r="K22" s="85"/>
      <c r="M22" s="85" t="s">
        <v>63</v>
      </c>
      <c r="N22" t="e">
        <f t="shared" si="3"/>
        <v>#VALUE!</v>
      </c>
      <c r="O22" t="e">
        <f t="shared" si="4"/>
        <v>#VALUE!</v>
      </c>
      <c r="Q22" s="84" t="s">
        <v>63</v>
      </c>
      <c r="R22" t="e">
        <f t="shared" si="5"/>
        <v>#VALUE!</v>
      </c>
      <c r="S22" t="e">
        <f t="shared" si="6"/>
        <v>#VALUE!</v>
      </c>
      <c r="U22" s="86" t="s">
        <v>63</v>
      </c>
      <c r="V22" t="e">
        <f t="shared" si="7"/>
        <v>#VALUE!</v>
      </c>
      <c r="W22" t="e">
        <f t="shared" si="8"/>
        <v>#VALUE!</v>
      </c>
      <c r="Y22" s="61" t="s">
        <v>63</v>
      </c>
      <c r="Z22" t="str">
        <f t="shared" si="9"/>
        <v>7-23-13</v>
      </c>
      <c r="AA22" t="e">
        <f t="shared" si="10"/>
        <v>#VALUE!</v>
      </c>
      <c r="AB22" t="e">
        <f t="shared" si="11"/>
        <v>#VALUE!</v>
      </c>
      <c r="AD22" s="85">
        <v>41478</v>
      </c>
      <c r="AG22" s="85" t="s">
        <v>63</v>
      </c>
      <c r="AI22" s="85">
        <v>41478</v>
      </c>
    </row>
    <row r="23" spans="1:35" x14ac:dyDescent="0.2">
      <c r="A23">
        <v>2795</v>
      </c>
      <c r="B23" s="91">
        <v>41281</v>
      </c>
      <c r="C23" s="61" t="e" cm="1" vm="1">
        <f t="array" ref="C23">_xlfn._xlws.FILTER(B23,OR(LEN(B23) = 7,LEN(B23)=8))</f>
        <v>#VALUE!</v>
      </c>
      <c r="D23" s="61" t="str">
        <f t="shared" si="0"/>
        <v/>
      </c>
      <c r="E23" s="61" t="s">
        <v>2512</v>
      </c>
      <c r="F23" s="87" cm="1">
        <f t="array" ref="F23">_xlfn._xlws.FILTER(B23,LEN(B23)=5)</f>
        <v>41281</v>
      </c>
      <c r="G23" s="88">
        <f t="shared" si="2"/>
        <v>41281</v>
      </c>
      <c r="H23" s="61"/>
      <c r="I23" s="85">
        <v>41281</v>
      </c>
      <c r="J23" s="93">
        <f t="shared" si="1"/>
        <v>41281</v>
      </c>
      <c r="K23" s="85"/>
      <c r="M23" s="85">
        <v>41281</v>
      </c>
      <c r="N23" t="e">
        <f t="shared" si="3"/>
        <v>#VALUE!</v>
      </c>
      <c r="O23">
        <f t="shared" si="4"/>
        <v>41281</v>
      </c>
      <c r="Q23" s="84">
        <v>41281</v>
      </c>
      <c r="R23" t="e">
        <f t="shared" si="5"/>
        <v>#VALUE!</v>
      </c>
      <c r="S23">
        <f t="shared" si="6"/>
        <v>41281</v>
      </c>
      <c r="U23" s="86">
        <v>41281</v>
      </c>
      <c r="V23" t="e">
        <f t="shared" si="7"/>
        <v>#VALUE!</v>
      </c>
      <c r="W23">
        <f t="shared" si="8"/>
        <v>41281</v>
      </c>
      <c r="Y23" s="61">
        <v>41281</v>
      </c>
      <c r="Z23" t="str">
        <f t="shared" si="9"/>
        <v>41281</v>
      </c>
      <c r="AA23" t="e">
        <f t="shared" si="10"/>
        <v>#VALUE!</v>
      </c>
      <c r="AB23">
        <f t="shared" si="11"/>
        <v>41281</v>
      </c>
      <c r="AD23" s="85">
        <v>29688</v>
      </c>
      <c r="AG23" s="85">
        <v>41281</v>
      </c>
      <c r="AI23" s="85">
        <v>41456</v>
      </c>
    </row>
    <row r="24" spans="1:35" x14ac:dyDescent="0.2">
      <c r="A24">
        <v>2285</v>
      </c>
      <c r="B24" s="91" t="s">
        <v>66</v>
      </c>
      <c r="C24" s="61" t="str" cm="1">
        <f t="array" ref="C24">_xlfn._xlws.FILTER(B24,OR(LEN(B24) = 7,LEN(B24)=8))</f>
        <v>5/28/13</v>
      </c>
      <c r="D24" s="61" t="str">
        <f t="shared" si="0"/>
        <v>5/28/13</v>
      </c>
      <c r="E24" s="85" t="s">
        <v>66</v>
      </c>
      <c r="F24" s="87" t="e" cm="1" vm="1">
        <f t="array" ref="F24">_xlfn._xlws.FILTER(B24,LEN(B24)=5)</f>
        <v>#VALUE!</v>
      </c>
      <c r="G24" s="88" t="str">
        <f t="shared" si="2"/>
        <v/>
      </c>
      <c r="H24" s="85">
        <v>41422</v>
      </c>
      <c r="I24" s="85" t="s">
        <v>2512</v>
      </c>
      <c r="J24" s="93">
        <f t="shared" si="1"/>
        <v>41422</v>
      </c>
      <c r="K24" s="85"/>
      <c r="M24" s="85" t="s">
        <v>66</v>
      </c>
      <c r="N24" t="e">
        <f t="shared" si="3"/>
        <v>#VALUE!</v>
      </c>
      <c r="O24" t="e">
        <f t="shared" si="4"/>
        <v>#VALUE!</v>
      </c>
      <c r="Q24" s="84" t="s">
        <v>66</v>
      </c>
      <c r="R24" t="e">
        <f t="shared" si="5"/>
        <v>#VALUE!</v>
      </c>
      <c r="S24" t="e">
        <f t="shared" si="6"/>
        <v>#VALUE!</v>
      </c>
      <c r="U24" s="86" t="s">
        <v>66</v>
      </c>
      <c r="V24" t="e">
        <f t="shared" si="7"/>
        <v>#VALUE!</v>
      </c>
      <c r="W24" t="e">
        <f t="shared" si="8"/>
        <v>#VALUE!</v>
      </c>
      <c r="Y24" s="61" t="s">
        <v>66</v>
      </c>
      <c r="Z24" t="str">
        <f t="shared" si="9"/>
        <v>5-28-13</v>
      </c>
      <c r="AA24" t="e">
        <f t="shared" si="10"/>
        <v>#VALUE!</v>
      </c>
      <c r="AB24" t="e">
        <f t="shared" si="11"/>
        <v>#VALUE!</v>
      </c>
      <c r="AD24" s="85">
        <v>41422</v>
      </c>
      <c r="AG24" s="85" t="s">
        <v>66</v>
      </c>
      <c r="AI24" s="85">
        <v>41422</v>
      </c>
    </row>
    <row r="25" spans="1:35" x14ac:dyDescent="0.2">
      <c r="A25">
        <v>115</v>
      </c>
      <c r="B25" s="91" t="s">
        <v>69</v>
      </c>
      <c r="C25" s="61" t="str" cm="1">
        <f t="array" ref="C25">_xlfn._xlws.FILTER(B25,OR(LEN(B25) = 7,LEN(B25)=8))</f>
        <v>3/26/13</v>
      </c>
      <c r="D25" s="61" t="str">
        <f t="shared" si="0"/>
        <v>3/26/13</v>
      </c>
      <c r="E25" s="85" t="s">
        <v>69</v>
      </c>
      <c r="F25" s="87" t="e" cm="1" vm="1">
        <f t="array" ref="F25">_xlfn._xlws.FILTER(B25,LEN(B25)=5)</f>
        <v>#VALUE!</v>
      </c>
      <c r="G25" s="88" t="str">
        <f t="shared" si="2"/>
        <v/>
      </c>
      <c r="H25" s="85">
        <v>41359</v>
      </c>
      <c r="I25" s="85" t="s">
        <v>2512</v>
      </c>
      <c r="J25" s="93">
        <f t="shared" si="1"/>
        <v>41359</v>
      </c>
      <c r="K25" s="85"/>
      <c r="M25" s="85" t="s">
        <v>69</v>
      </c>
      <c r="N25" t="e">
        <f t="shared" si="3"/>
        <v>#VALUE!</v>
      </c>
      <c r="O25" t="e">
        <f t="shared" si="4"/>
        <v>#VALUE!</v>
      </c>
      <c r="Q25" s="84" t="s">
        <v>69</v>
      </c>
      <c r="R25" t="e">
        <f t="shared" si="5"/>
        <v>#VALUE!</v>
      </c>
      <c r="S25" t="e">
        <f t="shared" si="6"/>
        <v>#VALUE!</v>
      </c>
      <c r="U25" s="86" t="s">
        <v>69</v>
      </c>
      <c r="V25" t="e">
        <f t="shared" si="7"/>
        <v>#VALUE!</v>
      </c>
      <c r="W25" t="e">
        <f t="shared" si="8"/>
        <v>#VALUE!</v>
      </c>
      <c r="Y25" s="61" t="s">
        <v>69</v>
      </c>
      <c r="Z25" t="str">
        <f t="shared" si="9"/>
        <v>3-26-13</v>
      </c>
      <c r="AA25" t="e">
        <f t="shared" si="10"/>
        <v>#VALUE!</v>
      </c>
      <c r="AB25" t="e">
        <f t="shared" si="11"/>
        <v>#VALUE!</v>
      </c>
      <c r="AD25" s="85">
        <v>41359</v>
      </c>
      <c r="AG25" s="85" t="s">
        <v>69</v>
      </c>
      <c r="AI25" s="85">
        <v>41359</v>
      </c>
    </row>
    <row r="26" spans="1:35" x14ac:dyDescent="0.2">
      <c r="A26">
        <v>10470</v>
      </c>
      <c r="B26" s="91" t="s">
        <v>71</v>
      </c>
      <c r="C26" s="61" t="str" cm="1">
        <f t="array" ref="C26">_xlfn._xlws.FILTER(B26,OR(LEN(B26) = 7,LEN(B26)=8))</f>
        <v>3/15/13</v>
      </c>
      <c r="D26" s="61" t="str">
        <f t="shared" si="0"/>
        <v>3/15/13</v>
      </c>
      <c r="E26" s="85" t="s">
        <v>71</v>
      </c>
      <c r="F26" s="87" t="e" cm="1" vm="1">
        <f t="array" ref="F26">_xlfn._xlws.FILTER(B26,LEN(B26)=5)</f>
        <v>#VALUE!</v>
      </c>
      <c r="G26" s="88" t="str">
        <f t="shared" si="2"/>
        <v/>
      </c>
      <c r="H26" s="85">
        <v>41348</v>
      </c>
      <c r="I26" s="85" t="s">
        <v>2512</v>
      </c>
      <c r="J26" s="93">
        <f t="shared" si="1"/>
        <v>41348</v>
      </c>
      <c r="K26" s="85"/>
      <c r="M26" s="85" t="s">
        <v>71</v>
      </c>
      <c r="N26" t="e">
        <f t="shared" si="3"/>
        <v>#VALUE!</v>
      </c>
      <c r="O26" t="e">
        <f t="shared" si="4"/>
        <v>#VALUE!</v>
      </c>
      <c r="Q26" s="84" t="s">
        <v>71</v>
      </c>
      <c r="R26" t="e">
        <f t="shared" si="5"/>
        <v>#VALUE!</v>
      </c>
      <c r="S26" t="e">
        <f t="shared" si="6"/>
        <v>#VALUE!</v>
      </c>
      <c r="U26" s="86" t="s">
        <v>71</v>
      </c>
      <c r="V26" t="e">
        <f t="shared" si="7"/>
        <v>#VALUE!</v>
      </c>
      <c r="W26" t="e">
        <f t="shared" si="8"/>
        <v>#VALUE!</v>
      </c>
      <c r="Y26" s="61" t="s">
        <v>71</v>
      </c>
      <c r="Z26" t="str">
        <f t="shared" si="9"/>
        <v>3-15-13</v>
      </c>
      <c r="AA26" t="e">
        <f t="shared" si="10"/>
        <v>#VALUE!</v>
      </c>
      <c r="AB26" t="e">
        <f t="shared" si="11"/>
        <v>#VALUE!</v>
      </c>
      <c r="AD26" s="85">
        <v>41348</v>
      </c>
      <c r="AG26" s="85" t="s">
        <v>71</v>
      </c>
      <c r="AI26" s="85">
        <v>41348</v>
      </c>
    </row>
    <row r="27" spans="1:35" x14ac:dyDescent="0.2">
      <c r="A27">
        <v>4065</v>
      </c>
      <c r="B27" s="91">
        <v>41610</v>
      </c>
      <c r="C27" s="61" t="e" cm="1" vm="1">
        <f t="array" ref="C27">_xlfn._xlws.FILTER(B27,OR(LEN(B27) = 7,LEN(B27)=8))</f>
        <v>#VALUE!</v>
      </c>
      <c r="D27" s="61" t="str">
        <f t="shared" si="0"/>
        <v/>
      </c>
      <c r="E27" s="61" t="s">
        <v>2512</v>
      </c>
      <c r="F27" s="87" cm="1">
        <f t="array" ref="F27">_xlfn._xlws.FILTER(B27,LEN(B27)=5)</f>
        <v>41610</v>
      </c>
      <c r="G27" s="88">
        <f t="shared" si="2"/>
        <v>41610</v>
      </c>
      <c r="H27" s="61"/>
      <c r="I27" s="85">
        <v>41610</v>
      </c>
      <c r="J27" s="93">
        <f t="shared" si="1"/>
        <v>41610</v>
      </c>
      <c r="K27" s="85"/>
      <c r="M27" s="85">
        <v>41610</v>
      </c>
      <c r="N27" t="e">
        <f t="shared" si="3"/>
        <v>#VALUE!</v>
      </c>
      <c r="O27">
        <f t="shared" si="4"/>
        <v>41610</v>
      </c>
      <c r="Q27" s="84">
        <v>41610</v>
      </c>
      <c r="R27" t="e">
        <f t="shared" si="5"/>
        <v>#VALUE!</v>
      </c>
      <c r="S27">
        <f t="shared" si="6"/>
        <v>41610</v>
      </c>
      <c r="U27" s="86">
        <v>41610</v>
      </c>
      <c r="V27" t="e">
        <f t="shared" si="7"/>
        <v>#VALUE!</v>
      </c>
      <c r="W27">
        <f t="shared" si="8"/>
        <v>41610</v>
      </c>
      <c r="Y27" s="61">
        <v>41610</v>
      </c>
      <c r="Z27" t="str">
        <f t="shared" si="9"/>
        <v>41610</v>
      </c>
      <c r="AA27" t="e">
        <f t="shared" si="10"/>
        <v>#VALUE!</v>
      </c>
      <c r="AB27">
        <f t="shared" si="11"/>
        <v>41610</v>
      </c>
      <c r="AD27" s="85">
        <v>40284</v>
      </c>
      <c r="AG27" s="85">
        <v>41610</v>
      </c>
      <c r="AI27" s="85">
        <v>41317</v>
      </c>
    </row>
    <row r="28" spans="1:35" x14ac:dyDescent="0.2">
      <c r="A28">
        <v>10968</v>
      </c>
      <c r="B28" s="91" t="s">
        <v>74</v>
      </c>
      <c r="C28" s="61" t="str" cm="1">
        <f t="array" ref="C28">_xlfn._xlws.FILTER(B28,OR(LEN(B28) = 7,LEN(B28)=8))</f>
        <v>11/23/12</v>
      </c>
      <c r="D28" s="61" t="str">
        <f t="shared" si="0"/>
        <v>11/23/12</v>
      </c>
      <c r="E28" s="61" t="s">
        <v>74</v>
      </c>
      <c r="F28" s="87" t="e" cm="1" vm="1">
        <f t="array" ref="F28">_xlfn._xlws.FILTER(B28,LEN(B28)=5)</f>
        <v>#VALUE!</v>
      </c>
      <c r="G28" s="88" t="str">
        <f t="shared" si="2"/>
        <v/>
      </c>
      <c r="H28" s="85">
        <v>41236</v>
      </c>
      <c r="I28" s="85" t="s">
        <v>2512</v>
      </c>
      <c r="J28" s="93">
        <f t="shared" si="1"/>
        <v>41236</v>
      </c>
      <c r="K28" s="85"/>
      <c r="M28" s="85" t="s">
        <v>74</v>
      </c>
      <c r="N28" t="e">
        <f t="shared" si="3"/>
        <v>#VALUE!</v>
      </c>
      <c r="O28" t="e">
        <f t="shared" si="4"/>
        <v>#VALUE!</v>
      </c>
      <c r="Q28" s="84" t="s">
        <v>74</v>
      </c>
      <c r="R28" t="e">
        <f t="shared" si="5"/>
        <v>#VALUE!</v>
      </c>
      <c r="S28" t="e">
        <f t="shared" si="6"/>
        <v>#VALUE!</v>
      </c>
      <c r="U28" s="86" t="s">
        <v>74</v>
      </c>
      <c r="V28" t="e">
        <f t="shared" si="7"/>
        <v>#VALUE!</v>
      </c>
      <c r="W28" t="e">
        <f t="shared" si="8"/>
        <v>#VALUE!</v>
      </c>
      <c r="Y28" s="61" t="s">
        <v>74</v>
      </c>
      <c r="Z28" t="str">
        <f t="shared" si="9"/>
        <v>11-23-12</v>
      </c>
      <c r="AA28" t="e">
        <f t="shared" si="10"/>
        <v>#VALUE!</v>
      </c>
      <c r="AB28" t="e">
        <f t="shared" si="11"/>
        <v>#VALUE!</v>
      </c>
      <c r="AD28" s="85">
        <v>41236</v>
      </c>
      <c r="AG28" s="85" t="s">
        <v>74</v>
      </c>
      <c r="AI28" s="85">
        <v>41236</v>
      </c>
    </row>
    <row r="29" spans="1:35" x14ac:dyDescent="0.2">
      <c r="A29">
        <v>5985</v>
      </c>
      <c r="B29" s="91" t="s">
        <v>76</v>
      </c>
      <c r="C29" s="61" t="str" cm="1">
        <f t="array" ref="C29">_xlfn._xlws.FILTER(B29,OR(LEN(B29) = 7,LEN(B29)=8))</f>
        <v>10/13/12</v>
      </c>
      <c r="D29" s="61" t="str">
        <f t="shared" si="0"/>
        <v>10/13/12</v>
      </c>
      <c r="E29" s="61" t="s">
        <v>76</v>
      </c>
      <c r="F29" s="87" t="e" cm="1" vm="1">
        <f t="array" ref="F29">_xlfn._xlws.FILTER(B29,LEN(B29)=5)</f>
        <v>#VALUE!</v>
      </c>
      <c r="G29" s="88" t="str">
        <f t="shared" si="2"/>
        <v/>
      </c>
      <c r="H29" s="85">
        <v>41195</v>
      </c>
      <c r="I29" s="85" t="s">
        <v>2512</v>
      </c>
      <c r="J29" s="93">
        <f t="shared" si="1"/>
        <v>41195</v>
      </c>
      <c r="K29" s="85"/>
      <c r="M29" s="85" t="s">
        <v>76</v>
      </c>
      <c r="N29" t="e">
        <f t="shared" si="3"/>
        <v>#VALUE!</v>
      </c>
      <c r="O29" t="e">
        <f t="shared" si="4"/>
        <v>#VALUE!</v>
      </c>
      <c r="Q29" s="84" t="s">
        <v>76</v>
      </c>
      <c r="R29" t="e">
        <f t="shared" si="5"/>
        <v>#VALUE!</v>
      </c>
      <c r="S29" t="e">
        <f t="shared" si="6"/>
        <v>#VALUE!</v>
      </c>
      <c r="U29" s="86" t="s">
        <v>76</v>
      </c>
      <c r="V29" t="e">
        <f t="shared" si="7"/>
        <v>#VALUE!</v>
      </c>
      <c r="W29" t="e">
        <f t="shared" si="8"/>
        <v>#VALUE!</v>
      </c>
      <c r="Y29" s="61" t="s">
        <v>76</v>
      </c>
      <c r="Z29" t="str">
        <f t="shared" si="9"/>
        <v>10-13-12</v>
      </c>
      <c r="AA29" t="e">
        <f t="shared" si="10"/>
        <v>#VALUE!</v>
      </c>
      <c r="AB29" t="e">
        <f t="shared" si="11"/>
        <v>#VALUE!</v>
      </c>
      <c r="AD29" s="85">
        <v>41195</v>
      </c>
      <c r="AG29" s="85" t="s">
        <v>76</v>
      </c>
      <c r="AI29" s="85">
        <v>41195</v>
      </c>
    </row>
    <row r="30" spans="1:35" x14ac:dyDescent="0.2">
      <c r="A30">
        <v>5430</v>
      </c>
      <c r="B30" s="91" t="s">
        <v>78</v>
      </c>
      <c r="C30" s="61" t="str" cm="1">
        <f t="array" ref="C30">_xlfn._xlws.FILTER(B30,OR(LEN(B30) = 7,LEN(B30)=8))</f>
        <v>9/14/12</v>
      </c>
      <c r="D30" s="61" t="str">
        <f t="shared" si="0"/>
        <v>9/14/12</v>
      </c>
      <c r="E30" s="85" t="s">
        <v>78</v>
      </c>
      <c r="F30" s="87" t="e" cm="1" vm="1">
        <f t="array" ref="F30">_xlfn._xlws.FILTER(B30,LEN(B30)=5)</f>
        <v>#VALUE!</v>
      </c>
      <c r="G30" s="88" t="str">
        <f t="shared" si="2"/>
        <v/>
      </c>
      <c r="H30" s="85">
        <v>41166</v>
      </c>
      <c r="I30" s="85" t="s">
        <v>2512</v>
      </c>
      <c r="J30" s="93">
        <f t="shared" si="1"/>
        <v>41166</v>
      </c>
      <c r="K30" s="85"/>
      <c r="M30" s="85" t="s">
        <v>78</v>
      </c>
      <c r="N30" t="e">
        <f t="shared" si="3"/>
        <v>#VALUE!</v>
      </c>
      <c r="O30" t="e">
        <f t="shared" si="4"/>
        <v>#VALUE!</v>
      </c>
      <c r="Q30" s="84" t="s">
        <v>78</v>
      </c>
      <c r="R30" t="e">
        <f t="shared" si="5"/>
        <v>#VALUE!</v>
      </c>
      <c r="S30" t="e">
        <f t="shared" si="6"/>
        <v>#VALUE!</v>
      </c>
      <c r="U30" s="86" t="s">
        <v>78</v>
      </c>
      <c r="V30" t="e">
        <f t="shared" si="7"/>
        <v>#VALUE!</v>
      </c>
      <c r="W30" t="e">
        <f t="shared" si="8"/>
        <v>#VALUE!</v>
      </c>
      <c r="Y30" s="61" t="s">
        <v>78</v>
      </c>
      <c r="Z30" t="str">
        <f t="shared" si="9"/>
        <v>9-14-12</v>
      </c>
      <c r="AA30" t="e">
        <f t="shared" si="10"/>
        <v>#VALUE!</v>
      </c>
      <c r="AB30" t="e">
        <f t="shared" si="11"/>
        <v>#VALUE!</v>
      </c>
      <c r="AD30" s="85">
        <v>41166</v>
      </c>
      <c r="AG30" s="85" t="s">
        <v>78</v>
      </c>
      <c r="AI30" s="85">
        <v>41166</v>
      </c>
    </row>
    <row r="31" spans="1:35" x14ac:dyDescent="0.2">
      <c r="A31">
        <v>8432</v>
      </c>
      <c r="B31" s="91" t="s">
        <v>78</v>
      </c>
      <c r="C31" s="61" t="str" cm="1">
        <f t="array" ref="C31">_xlfn._xlws.FILTER(B31,OR(LEN(B31) = 7,LEN(B31)=8))</f>
        <v>9/14/12</v>
      </c>
      <c r="D31" s="61" t="str">
        <f t="shared" si="0"/>
        <v>9/14/12</v>
      </c>
      <c r="E31" s="85" t="s">
        <v>78</v>
      </c>
      <c r="F31" s="87" t="e" cm="1" vm="1">
        <f t="array" ref="F31">_xlfn._xlws.FILTER(B31,LEN(B31)=5)</f>
        <v>#VALUE!</v>
      </c>
      <c r="G31" s="88" t="str">
        <f t="shared" si="2"/>
        <v/>
      </c>
      <c r="H31" s="85">
        <v>41166</v>
      </c>
      <c r="I31" s="85" t="s">
        <v>2512</v>
      </c>
      <c r="J31" s="93">
        <f t="shared" si="1"/>
        <v>41166</v>
      </c>
      <c r="K31" s="85"/>
      <c r="M31" s="85" t="s">
        <v>78</v>
      </c>
      <c r="N31" t="e">
        <f t="shared" si="3"/>
        <v>#VALUE!</v>
      </c>
      <c r="O31" t="e">
        <f t="shared" si="4"/>
        <v>#VALUE!</v>
      </c>
      <c r="Q31" s="84" t="s">
        <v>78</v>
      </c>
      <c r="R31" t="e">
        <f t="shared" si="5"/>
        <v>#VALUE!</v>
      </c>
      <c r="S31" t="e">
        <f t="shared" si="6"/>
        <v>#VALUE!</v>
      </c>
      <c r="U31" s="86" t="s">
        <v>78</v>
      </c>
      <c r="V31" t="e">
        <f t="shared" si="7"/>
        <v>#VALUE!</v>
      </c>
      <c r="W31" t="e">
        <f t="shared" si="8"/>
        <v>#VALUE!</v>
      </c>
      <c r="Y31" s="61" t="s">
        <v>78</v>
      </c>
      <c r="Z31" t="str">
        <f t="shared" si="9"/>
        <v>9-14-12</v>
      </c>
      <c r="AA31" t="e">
        <f t="shared" si="10"/>
        <v>#VALUE!</v>
      </c>
      <c r="AB31" t="e">
        <f t="shared" si="11"/>
        <v>#VALUE!</v>
      </c>
      <c r="AD31" s="85">
        <v>41166</v>
      </c>
      <c r="AG31" s="85" t="s">
        <v>78</v>
      </c>
      <c r="AI31" s="85">
        <v>41166</v>
      </c>
    </row>
    <row r="32" spans="1:35" x14ac:dyDescent="0.2">
      <c r="A32">
        <v>453</v>
      </c>
      <c r="B32" s="91" t="s">
        <v>80</v>
      </c>
      <c r="C32" s="61" t="str" cm="1">
        <f t="array" ref="C32">_xlfn._xlws.FILTER(B32,OR(LEN(B32) = 7,LEN(B32)=8))</f>
        <v>6/29/14</v>
      </c>
      <c r="D32" s="61" t="str">
        <f t="shared" si="0"/>
        <v>6/29/14</v>
      </c>
      <c r="E32" s="85" t="s">
        <v>80</v>
      </c>
      <c r="F32" s="87" t="e" cm="1" vm="1">
        <f t="array" ref="F32">_xlfn._xlws.FILTER(B32,LEN(B32)=5)</f>
        <v>#VALUE!</v>
      </c>
      <c r="G32" s="88" t="str">
        <f t="shared" si="2"/>
        <v/>
      </c>
      <c r="H32" s="85">
        <v>41819</v>
      </c>
      <c r="I32" s="85" t="s">
        <v>2512</v>
      </c>
      <c r="J32" s="93">
        <f t="shared" si="1"/>
        <v>41819</v>
      </c>
      <c r="K32" s="85"/>
      <c r="M32" s="85" t="s">
        <v>80</v>
      </c>
      <c r="N32" t="e">
        <f t="shared" si="3"/>
        <v>#VALUE!</v>
      </c>
      <c r="O32" t="e">
        <f t="shared" si="4"/>
        <v>#VALUE!</v>
      </c>
      <c r="Q32" s="84" t="s">
        <v>80</v>
      </c>
      <c r="R32" t="e">
        <f t="shared" si="5"/>
        <v>#VALUE!</v>
      </c>
      <c r="S32" t="e">
        <f t="shared" si="6"/>
        <v>#VALUE!</v>
      </c>
      <c r="U32" s="86" t="s">
        <v>80</v>
      </c>
      <c r="V32" t="e">
        <f t="shared" si="7"/>
        <v>#VALUE!</v>
      </c>
      <c r="W32" t="e">
        <f t="shared" si="8"/>
        <v>#VALUE!</v>
      </c>
      <c r="Y32" s="61" t="s">
        <v>80</v>
      </c>
      <c r="Z32" t="str">
        <f t="shared" si="9"/>
        <v>6-29-14</v>
      </c>
      <c r="AA32" t="e">
        <f t="shared" si="10"/>
        <v>#VALUE!</v>
      </c>
      <c r="AB32" t="e">
        <f t="shared" si="11"/>
        <v>#VALUE!</v>
      </c>
      <c r="AD32" s="85">
        <v>41819</v>
      </c>
      <c r="AG32" s="85" t="s">
        <v>80</v>
      </c>
      <c r="AI32" s="85">
        <v>41819</v>
      </c>
    </row>
    <row r="33" spans="1:35" x14ac:dyDescent="0.2">
      <c r="A33">
        <v>9687</v>
      </c>
      <c r="B33" s="91" t="s">
        <v>82</v>
      </c>
      <c r="C33" s="61" t="str" cm="1">
        <f t="array" ref="C33">_xlfn._xlws.FILTER(B33,OR(LEN(B33) = 7,LEN(B33)=8))</f>
        <v>5/31/14</v>
      </c>
      <c r="D33" s="61" t="str">
        <f t="shared" si="0"/>
        <v>5/31/14</v>
      </c>
      <c r="E33" s="85" t="s">
        <v>82</v>
      </c>
      <c r="F33" s="87" t="e" cm="1" vm="1">
        <f t="array" ref="F33">_xlfn._xlws.FILTER(B33,LEN(B33)=5)</f>
        <v>#VALUE!</v>
      </c>
      <c r="G33" s="88" t="str">
        <f t="shared" si="2"/>
        <v/>
      </c>
      <c r="H33" s="85">
        <v>41790</v>
      </c>
      <c r="I33" s="85" t="s">
        <v>2512</v>
      </c>
      <c r="J33" s="93">
        <f t="shared" si="1"/>
        <v>41790</v>
      </c>
      <c r="K33" s="85"/>
      <c r="M33" s="85" t="s">
        <v>82</v>
      </c>
      <c r="N33" t="e">
        <f t="shared" si="3"/>
        <v>#VALUE!</v>
      </c>
      <c r="O33" t="e">
        <f t="shared" si="4"/>
        <v>#VALUE!</v>
      </c>
      <c r="Q33" s="84" t="s">
        <v>82</v>
      </c>
      <c r="R33" t="e">
        <f t="shared" si="5"/>
        <v>#VALUE!</v>
      </c>
      <c r="S33" t="e">
        <f t="shared" si="6"/>
        <v>#VALUE!</v>
      </c>
      <c r="U33" s="86" t="s">
        <v>82</v>
      </c>
      <c r="V33" t="e">
        <f t="shared" si="7"/>
        <v>#VALUE!</v>
      </c>
      <c r="W33" t="e">
        <f t="shared" si="8"/>
        <v>#VALUE!</v>
      </c>
      <c r="Y33" s="61" t="s">
        <v>82</v>
      </c>
      <c r="Z33" t="str">
        <f t="shared" si="9"/>
        <v>5-31-14</v>
      </c>
      <c r="AA33" t="e">
        <f t="shared" si="10"/>
        <v>#VALUE!</v>
      </c>
      <c r="AB33" t="e">
        <f t="shared" si="11"/>
        <v>#VALUE!</v>
      </c>
      <c r="AD33" s="85">
        <v>41790</v>
      </c>
      <c r="AG33" s="85" t="s">
        <v>82</v>
      </c>
      <c r="AI33" s="85">
        <v>41790</v>
      </c>
    </row>
    <row r="34" spans="1:35" x14ac:dyDescent="0.2">
      <c r="A34">
        <v>8890</v>
      </c>
      <c r="B34" s="91" t="s">
        <v>84</v>
      </c>
      <c r="C34" s="61" t="str" cm="1">
        <f t="array" ref="C34">_xlfn._xlws.FILTER(B34,OR(LEN(B34) = 7,LEN(B34)=8))</f>
        <v>5/30/14</v>
      </c>
      <c r="D34" s="61" t="str">
        <f t="shared" si="0"/>
        <v>5/30/14</v>
      </c>
      <c r="E34" s="85" t="s">
        <v>84</v>
      </c>
      <c r="F34" s="87" t="e" cm="1" vm="1">
        <f t="array" ref="F34">_xlfn._xlws.FILTER(B34,LEN(B34)=5)</f>
        <v>#VALUE!</v>
      </c>
      <c r="G34" s="88" t="str">
        <f t="shared" si="2"/>
        <v/>
      </c>
      <c r="H34" s="85">
        <v>41789</v>
      </c>
      <c r="I34" s="85" t="s">
        <v>2512</v>
      </c>
      <c r="J34" s="93">
        <f t="shared" si="1"/>
        <v>41789</v>
      </c>
      <c r="K34" s="85"/>
      <c r="M34" s="85" t="s">
        <v>84</v>
      </c>
      <c r="N34" t="e">
        <f t="shared" si="3"/>
        <v>#VALUE!</v>
      </c>
      <c r="O34" t="e">
        <f t="shared" si="4"/>
        <v>#VALUE!</v>
      </c>
      <c r="Q34" s="84" t="s">
        <v>84</v>
      </c>
      <c r="R34" t="e">
        <f t="shared" si="5"/>
        <v>#VALUE!</v>
      </c>
      <c r="S34" t="e">
        <f t="shared" si="6"/>
        <v>#VALUE!</v>
      </c>
      <c r="U34" s="86" t="s">
        <v>84</v>
      </c>
      <c r="V34" t="e">
        <f t="shared" si="7"/>
        <v>#VALUE!</v>
      </c>
      <c r="W34" t="e">
        <f t="shared" si="8"/>
        <v>#VALUE!</v>
      </c>
      <c r="Y34" s="61" t="s">
        <v>84</v>
      </c>
      <c r="Z34" t="str">
        <f t="shared" si="9"/>
        <v>5-30-14</v>
      </c>
      <c r="AA34" t="e">
        <f t="shared" si="10"/>
        <v>#VALUE!</v>
      </c>
      <c r="AB34" t="e">
        <f t="shared" si="11"/>
        <v>#VALUE!</v>
      </c>
      <c r="AD34" s="85">
        <v>41789</v>
      </c>
      <c r="AG34" s="85" t="s">
        <v>84</v>
      </c>
      <c r="AI34" s="85">
        <v>41789</v>
      </c>
    </row>
    <row r="35" spans="1:35" x14ac:dyDescent="0.2">
      <c r="A35">
        <v>9264</v>
      </c>
      <c r="B35" s="91" t="s">
        <v>86</v>
      </c>
      <c r="C35" s="61" t="str" cm="1">
        <f t="array" ref="C35">_xlfn._xlws.FILTER(B35,OR(LEN(B35) = 7,LEN(B35)=8))</f>
        <v>4/27/14</v>
      </c>
      <c r="D35" s="61" t="str">
        <f t="shared" si="0"/>
        <v>4/27/14</v>
      </c>
      <c r="E35" s="85" t="s">
        <v>86</v>
      </c>
      <c r="F35" s="87" t="e" cm="1" vm="1">
        <f t="array" ref="F35">_xlfn._xlws.FILTER(B35,LEN(B35)=5)</f>
        <v>#VALUE!</v>
      </c>
      <c r="G35" s="88" t="str">
        <f t="shared" si="2"/>
        <v/>
      </c>
      <c r="H35" s="85">
        <v>41756</v>
      </c>
      <c r="I35" s="85" t="s">
        <v>2512</v>
      </c>
      <c r="J35" s="93">
        <f t="shared" si="1"/>
        <v>41756</v>
      </c>
      <c r="K35" s="85"/>
      <c r="M35" s="85" t="s">
        <v>86</v>
      </c>
      <c r="N35" t="e">
        <f t="shared" si="3"/>
        <v>#VALUE!</v>
      </c>
      <c r="O35" t="e">
        <f t="shared" si="4"/>
        <v>#VALUE!</v>
      </c>
      <c r="Q35" s="84" t="s">
        <v>86</v>
      </c>
      <c r="R35" t="e">
        <f t="shared" si="5"/>
        <v>#VALUE!</v>
      </c>
      <c r="S35" t="e">
        <f t="shared" si="6"/>
        <v>#VALUE!</v>
      </c>
      <c r="U35" s="86" t="s">
        <v>86</v>
      </c>
      <c r="V35" t="e">
        <f t="shared" si="7"/>
        <v>#VALUE!</v>
      </c>
      <c r="W35" t="e">
        <f t="shared" si="8"/>
        <v>#VALUE!</v>
      </c>
      <c r="Y35" s="61" t="s">
        <v>86</v>
      </c>
      <c r="Z35" t="str">
        <f t="shared" si="9"/>
        <v>4-27-14</v>
      </c>
      <c r="AA35" t="e">
        <f t="shared" si="10"/>
        <v>#VALUE!</v>
      </c>
      <c r="AB35" t="e">
        <f t="shared" si="11"/>
        <v>#VALUE!</v>
      </c>
      <c r="AD35" s="85">
        <v>41756</v>
      </c>
      <c r="AG35" s="85" t="s">
        <v>86</v>
      </c>
      <c r="AI35" s="85">
        <v>41756</v>
      </c>
    </row>
    <row r="36" spans="1:35" x14ac:dyDescent="0.2">
      <c r="A36">
        <v>5824</v>
      </c>
      <c r="B36" s="91">
        <v>41947</v>
      </c>
      <c r="C36" s="61" t="e" cm="1" vm="1">
        <f t="array" ref="C36">_xlfn._xlws.FILTER(B36,OR(LEN(B36) = 7,LEN(B36)=8))</f>
        <v>#VALUE!</v>
      </c>
      <c r="D36" s="61" t="str">
        <f t="shared" si="0"/>
        <v/>
      </c>
      <c r="E36" s="61" t="s">
        <v>2512</v>
      </c>
      <c r="F36" s="87" cm="1">
        <f t="array" ref="F36">_xlfn._xlws.FILTER(B36,LEN(B36)=5)</f>
        <v>41947</v>
      </c>
      <c r="G36" s="88">
        <f t="shared" si="2"/>
        <v>41947</v>
      </c>
      <c r="H36" s="61"/>
      <c r="I36" s="85">
        <v>41947</v>
      </c>
      <c r="J36" s="93">
        <f t="shared" ref="J36:J66" si="12">IF(I36&gt;$I$1,I36,H36)</f>
        <v>41947</v>
      </c>
      <c r="K36" s="85"/>
      <c r="M36" s="85">
        <v>41947</v>
      </c>
      <c r="N36" t="e">
        <f t="shared" si="3"/>
        <v>#VALUE!</v>
      </c>
      <c r="O36">
        <f t="shared" si="4"/>
        <v>41947</v>
      </c>
      <c r="Q36" s="84">
        <v>41947</v>
      </c>
      <c r="R36" t="e">
        <f t="shared" si="5"/>
        <v>#VALUE!</v>
      </c>
      <c r="S36">
        <f t="shared" si="6"/>
        <v>41947</v>
      </c>
      <c r="U36" s="86">
        <v>41947</v>
      </c>
      <c r="V36" t="e">
        <f t="shared" si="7"/>
        <v>#VALUE!</v>
      </c>
      <c r="W36">
        <f t="shared" si="8"/>
        <v>41947</v>
      </c>
      <c r="Y36" s="61">
        <v>41947</v>
      </c>
      <c r="Z36" t="str">
        <f t="shared" si="9"/>
        <v>41947</v>
      </c>
      <c r="AA36" t="e">
        <f t="shared" si="10"/>
        <v>#VALUE!</v>
      </c>
      <c r="AB36">
        <f t="shared" si="11"/>
        <v>41947</v>
      </c>
      <c r="AD36" s="85">
        <v>17276</v>
      </c>
      <c r="AG36" s="85">
        <v>41947</v>
      </c>
      <c r="AI36" s="85">
        <v>41740</v>
      </c>
    </row>
    <row r="37" spans="1:35" x14ac:dyDescent="0.2">
      <c r="A37">
        <v>5794</v>
      </c>
      <c r="B37" s="91" t="s">
        <v>42</v>
      </c>
      <c r="C37" s="61" t="str" cm="1">
        <f t="array" ref="C37">_xlfn._xlws.FILTER(B37,OR(LEN(B37) = 7,LEN(B37)=8))</f>
        <v>3/17/14</v>
      </c>
      <c r="D37" s="61" t="str">
        <f t="shared" si="0"/>
        <v>3/17/14</v>
      </c>
      <c r="E37" s="85" t="s">
        <v>42</v>
      </c>
      <c r="F37" s="87" t="e" cm="1" vm="1">
        <f t="array" ref="F37">_xlfn._xlws.FILTER(B37,LEN(B37)=5)</f>
        <v>#VALUE!</v>
      </c>
      <c r="G37" s="88" t="str">
        <f t="shared" si="2"/>
        <v/>
      </c>
      <c r="H37" s="85">
        <v>41715</v>
      </c>
      <c r="I37" s="85" t="s">
        <v>2512</v>
      </c>
      <c r="J37" s="93">
        <f t="shared" si="12"/>
        <v>41715</v>
      </c>
      <c r="K37" s="85"/>
      <c r="M37" s="85" t="s">
        <v>42</v>
      </c>
      <c r="N37" t="e">
        <f t="shared" si="3"/>
        <v>#VALUE!</v>
      </c>
      <c r="O37" t="e">
        <f t="shared" si="4"/>
        <v>#VALUE!</v>
      </c>
      <c r="Q37" s="84" t="s">
        <v>42</v>
      </c>
      <c r="R37" t="e">
        <f t="shared" si="5"/>
        <v>#VALUE!</v>
      </c>
      <c r="S37" t="e">
        <f t="shared" si="6"/>
        <v>#VALUE!</v>
      </c>
      <c r="U37" s="86" t="s">
        <v>42</v>
      </c>
      <c r="V37" t="e">
        <f t="shared" si="7"/>
        <v>#VALUE!</v>
      </c>
      <c r="W37" t="e">
        <f t="shared" si="8"/>
        <v>#VALUE!</v>
      </c>
      <c r="Y37" s="61" t="s">
        <v>42</v>
      </c>
      <c r="Z37" t="str">
        <f t="shared" si="9"/>
        <v>3-17-14</v>
      </c>
      <c r="AA37" t="e">
        <f t="shared" si="10"/>
        <v>#VALUE!</v>
      </c>
      <c r="AB37" t="e">
        <f t="shared" si="11"/>
        <v>#VALUE!</v>
      </c>
      <c r="AD37" s="85">
        <v>41715</v>
      </c>
      <c r="AG37" s="85" t="s">
        <v>42</v>
      </c>
      <c r="AI37" s="85">
        <v>41715</v>
      </c>
    </row>
    <row r="38" spans="1:35" x14ac:dyDescent="0.2">
      <c r="A38">
        <v>3068</v>
      </c>
      <c r="B38" s="91" t="s">
        <v>90</v>
      </c>
      <c r="C38" s="61" t="str" cm="1">
        <f t="array" ref="C38">_xlfn._xlws.FILTER(B38,OR(LEN(B38) = 7,LEN(B38)=8))</f>
        <v>10/29/13</v>
      </c>
      <c r="D38" s="61" t="str">
        <f t="shared" si="0"/>
        <v>10/29/13</v>
      </c>
      <c r="E38" s="61" t="s">
        <v>90</v>
      </c>
      <c r="F38" s="87" t="e" cm="1" vm="1">
        <f t="array" ref="F38">_xlfn._xlws.FILTER(B38,LEN(B38)=5)</f>
        <v>#VALUE!</v>
      </c>
      <c r="G38" s="88" t="str">
        <f t="shared" si="2"/>
        <v/>
      </c>
      <c r="H38" s="85">
        <v>41576</v>
      </c>
      <c r="I38" s="85" t="s">
        <v>2512</v>
      </c>
      <c r="J38" s="93">
        <f t="shared" si="12"/>
        <v>41576</v>
      </c>
      <c r="K38" s="85"/>
      <c r="M38" s="85" t="s">
        <v>90</v>
      </c>
      <c r="N38" t="e">
        <f t="shared" si="3"/>
        <v>#VALUE!</v>
      </c>
      <c r="O38" t="e">
        <f t="shared" si="4"/>
        <v>#VALUE!</v>
      </c>
      <c r="Q38" s="84" t="s">
        <v>90</v>
      </c>
      <c r="R38" t="e">
        <f t="shared" si="5"/>
        <v>#VALUE!</v>
      </c>
      <c r="S38" t="e">
        <f t="shared" si="6"/>
        <v>#VALUE!</v>
      </c>
      <c r="U38" s="86" t="s">
        <v>90</v>
      </c>
      <c r="V38" t="e">
        <f t="shared" si="7"/>
        <v>#VALUE!</v>
      </c>
      <c r="W38" t="e">
        <f t="shared" si="8"/>
        <v>#VALUE!</v>
      </c>
      <c r="Y38" s="61" t="s">
        <v>90</v>
      </c>
      <c r="Z38" t="str">
        <f t="shared" si="9"/>
        <v>10-29-13</v>
      </c>
      <c r="AA38" t="e">
        <f t="shared" si="10"/>
        <v>#VALUE!</v>
      </c>
      <c r="AB38" t="e">
        <f t="shared" si="11"/>
        <v>#VALUE!</v>
      </c>
      <c r="AD38" s="85">
        <v>41576</v>
      </c>
      <c r="AG38" s="85" t="s">
        <v>90</v>
      </c>
      <c r="AI38" s="85">
        <v>41576</v>
      </c>
    </row>
    <row r="39" spans="1:35" x14ac:dyDescent="0.2">
      <c r="A39">
        <v>7962</v>
      </c>
      <c r="B39" s="91">
        <v>41527</v>
      </c>
      <c r="C39" s="61" t="e" cm="1" vm="1">
        <f t="array" ref="C39">_xlfn._xlws.FILTER(B39,OR(LEN(B39) = 7,LEN(B39)=8))</f>
        <v>#VALUE!</v>
      </c>
      <c r="D39" s="61" t="str">
        <f t="shared" si="0"/>
        <v/>
      </c>
      <c r="E39" s="61" t="s">
        <v>2512</v>
      </c>
      <c r="F39" s="87" cm="1">
        <f t="array" ref="F39">_xlfn._xlws.FILTER(B39,LEN(B39)=5)</f>
        <v>41527</v>
      </c>
      <c r="G39" s="88">
        <f t="shared" si="2"/>
        <v>41527</v>
      </c>
      <c r="H39" s="61"/>
      <c r="I39" s="85">
        <v>41527</v>
      </c>
      <c r="J39" s="93">
        <f t="shared" si="12"/>
        <v>41527</v>
      </c>
      <c r="K39" s="85"/>
      <c r="M39" s="85">
        <v>41527</v>
      </c>
      <c r="N39" t="e">
        <f t="shared" si="3"/>
        <v>#VALUE!</v>
      </c>
      <c r="O39">
        <f t="shared" si="4"/>
        <v>41527</v>
      </c>
      <c r="Q39" s="84">
        <v>41527</v>
      </c>
      <c r="R39" t="e">
        <f t="shared" si="5"/>
        <v>#VALUE!</v>
      </c>
      <c r="S39">
        <f t="shared" si="6"/>
        <v>41527</v>
      </c>
      <c r="U39" s="86">
        <v>41527</v>
      </c>
      <c r="V39" t="e">
        <f t="shared" si="7"/>
        <v>#VALUE!</v>
      </c>
      <c r="W39">
        <f t="shared" si="8"/>
        <v>41527</v>
      </c>
      <c r="Y39" s="61">
        <v>41527</v>
      </c>
      <c r="Z39" t="str">
        <f t="shared" si="9"/>
        <v>41527</v>
      </c>
      <c r="AA39" t="e">
        <f t="shared" si="10"/>
        <v>#VALUE!</v>
      </c>
      <c r="AB39">
        <f t="shared" si="11"/>
        <v>41527</v>
      </c>
      <c r="AD39" s="85">
        <v>46492</v>
      </c>
      <c r="AG39" s="85">
        <v>41527</v>
      </c>
      <c r="AI39" s="85">
        <v>41556</v>
      </c>
    </row>
    <row r="40" spans="1:35" x14ac:dyDescent="0.2">
      <c r="A40">
        <v>2681</v>
      </c>
      <c r="B40" s="91">
        <v>41282</v>
      </c>
      <c r="C40" s="61" t="e" cm="1" vm="1">
        <f t="array" ref="C40">_xlfn._xlws.FILTER(B40,OR(LEN(B40) = 7,LEN(B40)=8))</f>
        <v>#VALUE!</v>
      </c>
      <c r="D40" s="61" t="str">
        <f t="shared" si="0"/>
        <v/>
      </c>
      <c r="E40" s="61" t="s">
        <v>2512</v>
      </c>
      <c r="F40" s="87" cm="1">
        <f t="array" ref="F40">_xlfn._xlws.FILTER(B40,LEN(B40)=5)</f>
        <v>41282</v>
      </c>
      <c r="G40" s="88">
        <f t="shared" si="2"/>
        <v>41282</v>
      </c>
      <c r="H40" s="61"/>
      <c r="I40" s="85">
        <v>41282</v>
      </c>
      <c r="J40" s="93">
        <f t="shared" si="12"/>
        <v>41282</v>
      </c>
      <c r="K40" s="85"/>
      <c r="M40" s="85">
        <v>41282</v>
      </c>
      <c r="N40" t="e">
        <f t="shared" si="3"/>
        <v>#VALUE!</v>
      </c>
      <c r="O40">
        <f t="shared" si="4"/>
        <v>41282</v>
      </c>
      <c r="Q40" s="84">
        <v>41282</v>
      </c>
      <c r="R40" t="e">
        <f t="shared" si="5"/>
        <v>#VALUE!</v>
      </c>
      <c r="S40">
        <f t="shared" si="6"/>
        <v>41282</v>
      </c>
      <c r="U40" s="86">
        <v>41282</v>
      </c>
      <c r="V40" t="e">
        <f t="shared" si="7"/>
        <v>#VALUE!</v>
      </c>
      <c r="W40">
        <f t="shared" si="8"/>
        <v>41282</v>
      </c>
      <c r="Y40" s="61">
        <v>41282</v>
      </c>
      <c r="Z40" t="str">
        <f t="shared" si="9"/>
        <v>41282</v>
      </c>
      <c r="AA40" t="e">
        <f t="shared" si="10"/>
        <v>#VALUE!</v>
      </c>
      <c r="AB40">
        <f t="shared" si="11"/>
        <v>41282</v>
      </c>
      <c r="AD40" s="85">
        <v>30053</v>
      </c>
      <c r="AG40" s="85">
        <v>41282</v>
      </c>
      <c r="AI40" s="85">
        <v>41487</v>
      </c>
    </row>
    <row r="41" spans="1:35" x14ac:dyDescent="0.2">
      <c r="A41">
        <v>10141</v>
      </c>
      <c r="B41" s="91">
        <v>41552</v>
      </c>
      <c r="C41" s="61" t="e" cm="1" vm="1">
        <f t="array" ref="C41">_xlfn._xlws.FILTER(B41,OR(LEN(B41) = 7,LEN(B41)=8))</f>
        <v>#VALUE!</v>
      </c>
      <c r="D41" s="61" t="str">
        <f t="shared" si="0"/>
        <v/>
      </c>
      <c r="E41" s="61" t="s">
        <v>2512</v>
      </c>
      <c r="F41" s="87" cm="1">
        <f t="array" ref="F41">_xlfn._xlws.FILTER(B41,LEN(B41)=5)</f>
        <v>41552</v>
      </c>
      <c r="G41" s="88">
        <f t="shared" si="2"/>
        <v>41552</v>
      </c>
      <c r="H41" s="61"/>
      <c r="I41" s="85">
        <v>41552</v>
      </c>
      <c r="J41" s="93">
        <f t="shared" si="12"/>
        <v>41552</v>
      </c>
      <c r="K41" s="85"/>
      <c r="M41" s="85">
        <v>41552</v>
      </c>
      <c r="N41" t="e">
        <f t="shared" si="3"/>
        <v>#VALUE!</v>
      </c>
      <c r="O41">
        <f t="shared" si="4"/>
        <v>41552</v>
      </c>
      <c r="Q41" s="84">
        <v>41552</v>
      </c>
      <c r="R41" t="e">
        <f t="shared" si="5"/>
        <v>#VALUE!</v>
      </c>
      <c r="S41">
        <f t="shared" si="6"/>
        <v>41552</v>
      </c>
      <c r="U41" s="86">
        <v>41552</v>
      </c>
      <c r="V41" t="e">
        <f t="shared" si="7"/>
        <v>#VALUE!</v>
      </c>
      <c r="W41">
        <f t="shared" si="8"/>
        <v>41552</v>
      </c>
      <c r="Y41" s="61">
        <v>41552</v>
      </c>
      <c r="Z41" t="str">
        <f t="shared" si="9"/>
        <v>41552</v>
      </c>
      <c r="AA41" t="e">
        <f t="shared" si="10"/>
        <v>#VALUE!</v>
      </c>
      <c r="AB41">
        <f t="shared" si="11"/>
        <v>41552</v>
      </c>
      <c r="AD41" s="85">
        <v>19099</v>
      </c>
      <c r="AG41" s="85">
        <v>41552</v>
      </c>
      <c r="AI41" s="85">
        <v>41404</v>
      </c>
    </row>
    <row r="42" spans="1:35" x14ac:dyDescent="0.2">
      <c r="A42">
        <v>3725</v>
      </c>
      <c r="B42" s="91">
        <v>41522</v>
      </c>
      <c r="C42" s="61" t="e" cm="1" vm="1">
        <f t="array" ref="C42">_xlfn._xlws.FILTER(B42,OR(LEN(B42) = 7,LEN(B42)=8))</f>
        <v>#VALUE!</v>
      </c>
      <c r="D42" s="61" t="str">
        <f t="shared" si="0"/>
        <v/>
      </c>
      <c r="E42" s="61" t="s">
        <v>2512</v>
      </c>
      <c r="F42" s="87" cm="1">
        <f t="array" ref="F42">_xlfn._xlws.FILTER(B42,LEN(B42)=5)</f>
        <v>41522</v>
      </c>
      <c r="G42" s="88">
        <f t="shared" si="2"/>
        <v>41522</v>
      </c>
      <c r="H42" s="61"/>
      <c r="I42" s="85">
        <v>41522</v>
      </c>
      <c r="J42" s="93">
        <f t="shared" si="12"/>
        <v>41522</v>
      </c>
      <c r="K42" s="85"/>
      <c r="M42" s="85">
        <v>41522</v>
      </c>
      <c r="N42" t="e">
        <f t="shared" si="3"/>
        <v>#VALUE!</v>
      </c>
      <c r="O42">
        <f t="shared" si="4"/>
        <v>41522</v>
      </c>
      <c r="Q42" s="84">
        <v>41522</v>
      </c>
      <c r="R42" t="e">
        <f t="shared" si="5"/>
        <v>#VALUE!</v>
      </c>
      <c r="S42">
        <f t="shared" si="6"/>
        <v>41522</v>
      </c>
      <c r="U42" s="86">
        <v>41522</v>
      </c>
      <c r="V42" t="e">
        <f t="shared" si="7"/>
        <v>#VALUE!</v>
      </c>
      <c r="W42">
        <f t="shared" si="8"/>
        <v>41522</v>
      </c>
      <c r="Y42" s="61">
        <v>41522</v>
      </c>
      <c r="Z42" t="str">
        <f t="shared" si="9"/>
        <v>41522</v>
      </c>
      <c r="AA42" t="e">
        <f t="shared" si="10"/>
        <v>#VALUE!</v>
      </c>
      <c r="AB42">
        <f t="shared" si="11"/>
        <v>41522</v>
      </c>
      <c r="AD42" s="85">
        <v>44666</v>
      </c>
      <c r="AG42" s="85">
        <v>41522</v>
      </c>
      <c r="AI42" s="85">
        <v>41403</v>
      </c>
    </row>
    <row r="43" spans="1:35" x14ac:dyDescent="0.2">
      <c r="A43">
        <v>3767</v>
      </c>
      <c r="B43" s="91" t="s">
        <v>96</v>
      </c>
      <c r="C43" s="61" t="str" cm="1">
        <f t="array" ref="C43">_xlfn._xlws.FILTER(B43,OR(LEN(B43) = 7,LEN(B43)=8))</f>
        <v>4/25/13</v>
      </c>
      <c r="D43" s="61" t="str">
        <f t="shared" si="0"/>
        <v>4/25/13</v>
      </c>
      <c r="E43" s="85" t="s">
        <v>96</v>
      </c>
      <c r="F43" s="87" t="e" cm="1" vm="1">
        <f t="array" ref="F43">_xlfn._xlws.FILTER(B43,LEN(B43)=5)</f>
        <v>#VALUE!</v>
      </c>
      <c r="G43" s="88" t="str">
        <f t="shared" si="2"/>
        <v/>
      </c>
      <c r="H43" s="85">
        <v>41389</v>
      </c>
      <c r="I43" s="85" t="s">
        <v>2512</v>
      </c>
      <c r="J43" s="93">
        <f t="shared" si="12"/>
        <v>41389</v>
      </c>
      <c r="K43" s="85"/>
      <c r="M43" s="85" t="s">
        <v>96</v>
      </c>
      <c r="N43" t="e">
        <f t="shared" si="3"/>
        <v>#VALUE!</v>
      </c>
      <c r="O43" t="e">
        <f t="shared" si="4"/>
        <v>#VALUE!</v>
      </c>
      <c r="Q43" s="84" t="s">
        <v>96</v>
      </c>
      <c r="R43" t="e">
        <f t="shared" si="5"/>
        <v>#VALUE!</v>
      </c>
      <c r="S43" t="e">
        <f t="shared" si="6"/>
        <v>#VALUE!</v>
      </c>
      <c r="U43" s="86" t="s">
        <v>96</v>
      </c>
      <c r="V43" t="e">
        <f t="shared" si="7"/>
        <v>#VALUE!</v>
      </c>
      <c r="W43" t="e">
        <f t="shared" si="8"/>
        <v>#VALUE!</v>
      </c>
      <c r="Y43" s="61" t="s">
        <v>96</v>
      </c>
      <c r="Z43" t="str">
        <f t="shared" si="9"/>
        <v>4-25-13</v>
      </c>
      <c r="AA43" t="e">
        <f t="shared" si="10"/>
        <v>#VALUE!</v>
      </c>
      <c r="AB43" t="e">
        <f t="shared" si="11"/>
        <v>#VALUE!</v>
      </c>
      <c r="AD43" s="85">
        <v>41389</v>
      </c>
      <c r="AG43" s="85" t="s">
        <v>96</v>
      </c>
      <c r="AI43" s="85">
        <v>41389</v>
      </c>
    </row>
    <row r="44" spans="1:35" x14ac:dyDescent="0.2">
      <c r="A44">
        <v>5585</v>
      </c>
      <c r="B44" s="91" t="s">
        <v>98</v>
      </c>
      <c r="C44" s="61" t="str" cm="1">
        <f t="array" ref="C44">_xlfn._xlws.FILTER(B44,OR(LEN(B44) = 7,LEN(B44)=8))</f>
        <v>4/20/13</v>
      </c>
      <c r="D44" s="61" t="str">
        <f t="shared" si="0"/>
        <v>4/20/13</v>
      </c>
      <c r="E44" s="85" t="s">
        <v>98</v>
      </c>
      <c r="F44" s="87" t="e" cm="1" vm="1">
        <f t="array" ref="F44">_xlfn._xlws.FILTER(B44,LEN(B44)=5)</f>
        <v>#VALUE!</v>
      </c>
      <c r="G44" s="88" t="str">
        <f t="shared" si="2"/>
        <v/>
      </c>
      <c r="H44" s="85">
        <v>41384</v>
      </c>
      <c r="I44" s="85" t="s">
        <v>2512</v>
      </c>
      <c r="J44" s="93">
        <f t="shared" si="12"/>
        <v>41384</v>
      </c>
      <c r="K44" s="85"/>
      <c r="M44" s="85" t="s">
        <v>98</v>
      </c>
      <c r="N44" t="e">
        <f t="shared" si="3"/>
        <v>#VALUE!</v>
      </c>
      <c r="O44" t="e">
        <f t="shared" si="4"/>
        <v>#VALUE!</v>
      </c>
      <c r="Q44" s="84" t="s">
        <v>98</v>
      </c>
      <c r="R44" t="e">
        <f t="shared" si="5"/>
        <v>#VALUE!</v>
      </c>
      <c r="S44" t="e">
        <f t="shared" si="6"/>
        <v>#VALUE!</v>
      </c>
      <c r="U44" s="86" t="s">
        <v>98</v>
      </c>
      <c r="V44" t="e">
        <f t="shared" si="7"/>
        <v>#VALUE!</v>
      </c>
      <c r="W44" t="e">
        <f t="shared" si="8"/>
        <v>#VALUE!</v>
      </c>
      <c r="Y44" s="61" t="s">
        <v>98</v>
      </c>
      <c r="Z44" t="str">
        <f t="shared" si="9"/>
        <v>4-20-13</v>
      </c>
      <c r="AA44" t="e">
        <f t="shared" si="10"/>
        <v>#VALUE!</v>
      </c>
      <c r="AB44" t="e">
        <f t="shared" si="11"/>
        <v>#VALUE!</v>
      </c>
      <c r="AD44" s="85">
        <v>41384</v>
      </c>
      <c r="AG44" s="85" t="s">
        <v>98</v>
      </c>
      <c r="AI44" s="85">
        <v>41384</v>
      </c>
    </row>
    <row r="45" spans="1:35" x14ac:dyDescent="0.2">
      <c r="A45">
        <v>7030</v>
      </c>
      <c r="B45" s="91" t="s">
        <v>100</v>
      </c>
      <c r="C45" s="61" t="str" cm="1">
        <f t="array" ref="C45">_xlfn._xlws.FILTER(B45,OR(LEN(B45) = 7,LEN(B45)=8))</f>
        <v>3/30/13</v>
      </c>
      <c r="D45" s="61" t="str">
        <f t="shared" si="0"/>
        <v>3/30/13</v>
      </c>
      <c r="E45" s="85" t="s">
        <v>100</v>
      </c>
      <c r="F45" s="87" t="e" cm="1" vm="1">
        <f t="array" ref="F45">_xlfn._xlws.FILTER(B45,LEN(B45)=5)</f>
        <v>#VALUE!</v>
      </c>
      <c r="G45" s="88" t="str">
        <f t="shared" si="2"/>
        <v/>
      </c>
      <c r="H45" s="85">
        <v>41363</v>
      </c>
      <c r="I45" s="85" t="s">
        <v>2512</v>
      </c>
      <c r="J45" s="93">
        <f t="shared" si="12"/>
        <v>41363</v>
      </c>
      <c r="K45" s="85"/>
      <c r="M45" s="85" t="s">
        <v>100</v>
      </c>
      <c r="N45" t="e">
        <f t="shared" si="3"/>
        <v>#VALUE!</v>
      </c>
      <c r="O45" t="e">
        <f t="shared" si="4"/>
        <v>#VALUE!</v>
      </c>
      <c r="Q45" s="84" t="s">
        <v>100</v>
      </c>
      <c r="R45" t="e">
        <f t="shared" si="5"/>
        <v>#VALUE!</v>
      </c>
      <c r="S45" t="e">
        <f t="shared" si="6"/>
        <v>#VALUE!</v>
      </c>
      <c r="U45" s="86" t="s">
        <v>100</v>
      </c>
      <c r="V45" t="e">
        <f t="shared" si="7"/>
        <v>#VALUE!</v>
      </c>
      <c r="W45" t="e">
        <f t="shared" si="8"/>
        <v>#VALUE!</v>
      </c>
      <c r="Y45" s="61" t="s">
        <v>100</v>
      </c>
      <c r="Z45" t="str">
        <f t="shared" si="9"/>
        <v>3-30-13</v>
      </c>
      <c r="AA45" t="e">
        <f t="shared" si="10"/>
        <v>#VALUE!</v>
      </c>
      <c r="AB45" t="e">
        <f t="shared" si="11"/>
        <v>#VALUE!</v>
      </c>
      <c r="AD45" s="85">
        <v>41363</v>
      </c>
      <c r="AG45" s="85" t="s">
        <v>100</v>
      </c>
      <c r="AI45" s="85">
        <v>41363</v>
      </c>
    </row>
    <row r="46" spans="1:35" x14ac:dyDescent="0.2">
      <c r="A46">
        <v>1524</v>
      </c>
      <c r="B46" s="91">
        <v>41277</v>
      </c>
      <c r="C46" s="61" t="e" cm="1" vm="1">
        <f t="array" ref="C46">_xlfn._xlws.FILTER(B46,OR(LEN(B46) = 7,LEN(B46)=8))</f>
        <v>#VALUE!</v>
      </c>
      <c r="D46" s="61" t="str">
        <f t="shared" si="0"/>
        <v/>
      </c>
      <c r="E46" s="61" t="s">
        <v>2512</v>
      </c>
      <c r="F46" s="87" cm="1">
        <f t="array" ref="F46">_xlfn._xlws.FILTER(B46,LEN(B46)=5)</f>
        <v>41277</v>
      </c>
      <c r="G46" s="88">
        <f t="shared" si="2"/>
        <v>41277</v>
      </c>
      <c r="H46" s="61"/>
      <c r="I46" s="85">
        <v>41277</v>
      </c>
      <c r="J46" s="93">
        <f t="shared" si="12"/>
        <v>41277</v>
      </c>
      <c r="K46" s="85"/>
      <c r="M46" s="85">
        <v>41277</v>
      </c>
      <c r="N46" t="e">
        <f t="shared" si="3"/>
        <v>#VALUE!</v>
      </c>
      <c r="O46">
        <f t="shared" si="4"/>
        <v>41277</v>
      </c>
      <c r="Q46" s="84">
        <v>41277</v>
      </c>
      <c r="R46" t="e">
        <f t="shared" si="5"/>
        <v>#VALUE!</v>
      </c>
      <c r="S46">
        <f t="shared" si="6"/>
        <v>41277</v>
      </c>
      <c r="U46" s="86">
        <v>41277</v>
      </c>
      <c r="V46" t="e">
        <f t="shared" si="7"/>
        <v>#VALUE!</v>
      </c>
      <c r="W46">
        <f t="shared" si="8"/>
        <v>41277</v>
      </c>
      <c r="Y46" s="61">
        <v>41277</v>
      </c>
      <c r="Z46" t="str">
        <f t="shared" si="9"/>
        <v>41277</v>
      </c>
      <c r="AA46" t="e">
        <f t="shared" si="10"/>
        <v>#VALUE!</v>
      </c>
      <c r="AB46">
        <f t="shared" si="11"/>
        <v>41277</v>
      </c>
      <c r="AD46" s="85">
        <v>28227</v>
      </c>
      <c r="AG46" s="85">
        <v>41277</v>
      </c>
      <c r="AI46" s="85">
        <v>41334</v>
      </c>
    </row>
    <row r="47" spans="1:35" x14ac:dyDescent="0.2">
      <c r="A47">
        <v>3657</v>
      </c>
      <c r="B47" s="91" t="s">
        <v>103</v>
      </c>
      <c r="C47" s="61" t="str" cm="1">
        <f t="array" ref="C47">_xlfn._xlws.FILTER(B47,OR(LEN(B47) = 7,LEN(B47)=8))</f>
        <v>2/14/13</v>
      </c>
      <c r="D47" s="61" t="str">
        <f t="shared" si="0"/>
        <v>2/14/13</v>
      </c>
      <c r="E47" s="85" t="s">
        <v>103</v>
      </c>
      <c r="F47" s="87" t="e" cm="1" vm="1">
        <f t="array" ref="F47">_xlfn._xlws.FILTER(B47,LEN(B47)=5)</f>
        <v>#VALUE!</v>
      </c>
      <c r="G47" s="88" t="str">
        <f t="shared" si="2"/>
        <v/>
      </c>
      <c r="H47" s="85">
        <v>41319</v>
      </c>
      <c r="I47" s="85" t="s">
        <v>2512</v>
      </c>
      <c r="J47" s="93">
        <f t="shared" si="12"/>
        <v>41319</v>
      </c>
      <c r="K47" s="85"/>
      <c r="M47" s="85" t="s">
        <v>103</v>
      </c>
      <c r="N47" t="e">
        <f t="shared" si="3"/>
        <v>#VALUE!</v>
      </c>
      <c r="O47" t="e">
        <f t="shared" si="4"/>
        <v>#VALUE!</v>
      </c>
      <c r="Q47" s="84" t="s">
        <v>103</v>
      </c>
      <c r="R47" t="e">
        <f t="shared" si="5"/>
        <v>#VALUE!</v>
      </c>
      <c r="S47" t="e">
        <f t="shared" si="6"/>
        <v>#VALUE!</v>
      </c>
      <c r="U47" s="86" t="s">
        <v>103</v>
      </c>
      <c r="V47" t="e">
        <f t="shared" si="7"/>
        <v>#VALUE!</v>
      </c>
      <c r="W47" t="e">
        <f t="shared" si="8"/>
        <v>#VALUE!</v>
      </c>
      <c r="Y47" s="61" t="s">
        <v>103</v>
      </c>
      <c r="Z47" t="str">
        <f t="shared" si="9"/>
        <v>2-14-13</v>
      </c>
      <c r="AA47" t="e">
        <f t="shared" si="10"/>
        <v>#VALUE!</v>
      </c>
      <c r="AB47" t="e">
        <f t="shared" si="11"/>
        <v>#VALUE!</v>
      </c>
      <c r="AD47" s="85">
        <v>41319</v>
      </c>
      <c r="AG47" s="85" t="s">
        <v>103</v>
      </c>
      <c r="AI47" s="85">
        <v>41319</v>
      </c>
    </row>
    <row r="48" spans="1:35" x14ac:dyDescent="0.2">
      <c r="A48">
        <v>5740</v>
      </c>
      <c r="B48" s="91" t="s">
        <v>103</v>
      </c>
      <c r="C48" s="61" t="str" cm="1">
        <f t="array" ref="C48">_xlfn._xlws.FILTER(B48,OR(LEN(B48) = 7,LEN(B48)=8))</f>
        <v>2/14/13</v>
      </c>
      <c r="D48" s="61" t="str">
        <f t="shared" si="0"/>
        <v>2/14/13</v>
      </c>
      <c r="E48" s="85" t="s">
        <v>103</v>
      </c>
      <c r="F48" s="87" t="e" cm="1" vm="1">
        <f t="array" ref="F48">_xlfn._xlws.FILTER(B48,LEN(B48)=5)</f>
        <v>#VALUE!</v>
      </c>
      <c r="G48" s="88" t="str">
        <f t="shared" si="2"/>
        <v/>
      </c>
      <c r="H48" s="85">
        <v>41319</v>
      </c>
      <c r="I48" s="85" t="s">
        <v>2512</v>
      </c>
      <c r="J48" s="93">
        <f t="shared" si="12"/>
        <v>41319</v>
      </c>
      <c r="K48" s="85"/>
      <c r="M48" s="85" t="s">
        <v>103</v>
      </c>
      <c r="N48" t="e">
        <f t="shared" si="3"/>
        <v>#VALUE!</v>
      </c>
      <c r="O48" t="e">
        <f t="shared" si="4"/>
        <v>#VALUE!</v>
      </c>
      <c r="Q48" s="84" t="s">
        <v>103</v>
      </c>
      <c r="R48" t="e">
        <f t="shared" si="5"/>
        <v>#VALUE!</v>
      </c>
      <c r="S48" t="e">
        <f t="shared" si="6"/>
        <v>#VALUE!</v>
      </c>
      <c r="U48" s="86" t="s">
        <v>103</v>
      </c>
      <c r="V48" t="e">
        <f t="shared" si="7"/>
        <v>#VALUE!</v>
      </c>
      <c r="W48" t="e">
        <f t="shared" si="8"/>
        <v>#VALUE!</v>
      </c>
      <c r="Y48" s="61" t="s">
        <v>103</v>
      </c>
      <c r="Z48" t="str">
        <f t="shared" si="9"/>
        <v>2-14-13</v>
      </c>
      <c r="AA48" t="e">
        <f t="shared" si="10"/>
        <v>#VALUE!</v>
      </c>
      <c r="AB48" t="e">
        <f t="shared" si="11"/>
        <v>#VALUE!</v>
      </c>
      <c r="AD48" s="85">
        <v>41319</v>
      </c>
      <c r="AG48" s="85" t="s">
        <v>103</v>
      </c>
      <c r="AI48" s="85">
        <v>41319</v>
      </c>
    </row>
    <row r="49" spans="1:35" x14ac:dyDescent="0.2">
      <c r="A49">
        <v>9595</v>
      </c>
      <c r="B49" s="91">
        <v>41579</v>
      </c>
      <c r="C49" s="61" t="e" cm="1" vm="1">
        <f t="array" ref="C49">_xlfn._xlws.FILTER(B49,OR(LEN(B49) = 7,LEN(B49)=8))</f>
        <v>#VALUE!</v>
      </c>
      <c r="D49" s="61" t="str">
        <f t="shared" si="0"/>
        <v/>
      </c>
      <c r="E49" s="61" t="s">
        <v>2512</v>
      </c>
      <c r="F49" s="87" cm="1">
        <f t="array" ref="F49">_xlfn._xlws.FILTER(B49,LEN(B49)=5)</f>
        <v>41579</v>
      </c>
      <c r="G49" s="88">
        <f t="shared" si="2"/>
        <v>41579</v>
      </c>
      <c r="H49" s="61"/>
      <c r="I49" s="85">
        <v>41579</v>
      </c>
      <c r="J49" s="93">
        <f t="shared" si="12"/>
        <v>41579</v>
      </c>
      <c r="K49" s="85"/>
      <c r="M49" s="85">
        <v>41579</v>
      </c>
      <c r="N49" t="e">
        <f t="shared" si="3"/>
        <v>#VALUE!</v>
      </c>
      <c r="O49">
        <f t="shared" si="4"/>
        <v>41579</v>
      </c>
      <c r="Q49" s="84">
        <v>41579</v>
      </c>
      <c r="R49" t="e">
        <f t="shared" si="5"/>
        <v>#VALUE!</v>
      </c>
      <c r="S49">
        <f t="shared" si="6"/>
        <v>41579</v>
      </c>
      <c r="U49" s="86">
        <v>41579</v>
      </c>
      <c r="V49" t="e">
        <f t="shared" si="7"/>
        <v>#VALUE!</v>
      </c>
      <c r="W49">
        <f t="shared" si="8"/>
        <v>41579</v>
      </c>
      <c r="Y49" s="61">
        <v>41579</v>
      </c>
      <c r="Z49" t="str">
        <f t="shared" si="9"/>
        <v>41579</v>
      </c>
      <c r="AA49" t="e">
        <f t="shared" si="10"/>
        <v>#VALUE!</v>
      </c>
      <c r="AB49">
        <f t="shared" si="11"/>
        <v>41579</v>
      </c>
      <c r="AD49" s="85">
        <v>28960</v>
      </c>
      <c r="AG49" s="85">
        <v>41579</v>
      </c>
      <c r="AI49" s="85">
        <v>41285</v>
      </c>
    </row>
    <row r="50" spans="1:35" x14ac:dyDescent="0.2">
      <c r="A50">
        <v>3158</v>
      </c>
      <c r="B50" s="91">
        <v>41334</v>
      </c>
      <c r="C50" s="61" t="e" cm="1" vm="1">
        <f t="array" ref="C50">_xlfn._xlws.FILTER(B50,OR(LEN(B50) = 7,LEN(B50)=8))</f>
        <v>#VALUE!</v>
      </c>
      <c r="D50" s="61" t="str">
        <f t="shared" si="0"/>
        <v/>
      </c>
      <c r="E50" s="61" t="s">
        <v>2512</v>
      </c>
      <c r="F50" s="87" cm="1">
        <f t="array" ref="F50">_xlfn._xlws.FILTER(B50,LEN(B50)=5)</f>
        <v>41334</v>
      </c>
      <c r="G50" s="88">
        <f t="shared" si="2"/>
        <v>41334</v>
      </c>
      <c r="H50" s="61"/>
      <c r="I50" s="85">
        <v>41334</v>
      </c>
      <c r="J50" s="93">
        <f t="shared" si="12"/>
        <v>41334</v>
      </c>
      <c r="K50" s="85"/>
      <c r="M50" s="85">
        <v>41334</v>
      </c>
      <c r="N50" t="e">
        <f t="shared" si="3"/>
        <v>#VALUE!</v>
      </c>
      <c r="O50">
        <f t="shared" si="4"/>
        <v>41334</v>
      </c>
      <c r="Q50" s="84">
        <v>41334</v>
      </c>
      <c r="R50" t="e">
        <f t="shared" si="5"/>
        <v>#VALUE!</v>
      </c>
      <c r="S50">
        <f t="shared" si="6"/>
        <v>41334</v>
      </c>
      <c r="U50" s="86">
        <v>41334</v>
      </c>
      <c r="V50" t="e">
        <f t="shared" si="7"/>
        <v>#VALUE!</v>
      </c>
      <c r="W50">
        <f t="shared" si="8"/>
        <v>41334</v>
      </c>
      <c r="Y50" s="61">
        <v>41334</v>
      </c>
      <c r="Z50" t="str">
        <f t="shared" si="9"/>
        <v>41334</v>
      </c>
      <c r="AA50" t="e">
        <f t="shared" si="10"/>
        <v>#VALUE!</v>
      </c>
      <c r="AB50">
        <f t="shared" si="11"/>
        <v>41334</v>
      </c>
      <c r="AD50" s="85">
        <v>12522</v>
      </c>
      <c r="AG50" s="85">
        <v>41334</v>
      </c>
      <c r="AI50" s="85">
        <v>41277</v>
      </c>
    </row>
    <row r="51" spans="1:35" x14ac:dyDescent="0.2">
      <c r="A51">
        <v>5114</v>
      </c>
      <c r="B51" s="91" t="s">
        <v>108</v>
      </c>
      <c r="C51" s="61" t="str" cm="1">
        <f t="array" ref="C51">_xlfn._xlws.FILTER(B51,OR(LEN(B51) = 7,LEN(B51)=8))</f>
        <v>12/19/12</v>
      </c>
      <c r="D51" s="61" t="str">
        <f t="shared" si="0"/>
        <v>12/19/12</v>
      </c>
      <c r="E51" s="61" t="s">
        <v>108</v>
      </c>
      <c r="F51" s="87" t="e" cm="1" vm="1">
        <f t="array" ref="F51">_xlfn._xlws.FILTER(B51,LEN(B51)=5)</f>
        <v>#VALUE!</v>
      </c>
      <c r="G51" s="88" t="str">
        <f t="shared" si="2"/>
        <v/>
      </c>
      <c r="H51" s="85">
        <v>41262</v>
      </c>
      <c r="I51" s="85" t="s">
        <v>2512</v>
      </c>
      <c r="J51" s="93">
        <f t="shared" si="12"/>
        <v>41262</v>
      </c>
      <c r="K51" s="85"/>
      <c r="M51" s="85" t="s">
        <v>108</v>
      </c>
      <c r="N51" t="e">
        <f t="shared" si="3"/>
        <v>#VALUE!</v>
      </c>
      <c r="O51" t="e">
        <f t="shared" si="4"/>
        <v>#VALUE!</v>
      </c>
      <c r="Q51" s="84" t="s">
        <v>108</v>
      </c>
      <c r="R51" t="e">
        <f t="shared" si="5"/>
        <v>#VALUE!</v>
      </c>
      <c r="S51" t="e">
        <f t="shared" si="6"/>
        <v>#VALUE!</v>
      </c>
      <c r="U51" s="86" t="s">
        <v>108</v>
      </c>
      <c r="V51" t="e">
        <f t="shared" si="7"/>
        <v>#VALUE!</v>
      </c>
      <c r="W51" t="e">
        <f t="shared" si="8"/>
        <v>#VALUE!</v>
      </c>
      <c r="Y51" s="61" t="s">
        <v>108</v>
      </c>
      <c r="Z51" t="str">
        <f t="shared" si="9"/>
        <v>12-19-12</v>
      </c>
      <c r="AA51" t="e">
        <f t="shared" si="10"/>
        <v>#VALUE!</v>
      </c>
      <c r="AB51" t="e">
        <f t="shared" si="11"/>
        <v>#VALUE!</v>
      </c>
      <c r="AD51" s="85">
        <v>41262</v>
      </c>
      <c r="AG51" s="85" t="s">
        <v>108</v>
      </c>
      <c r="AI51" s="85">
        <v>41262</v>
      </c>
    </row>
    <row r="52" spans="1:35" x14ac:dyDescent="0.2">
      <c r="A52">
        <v>340</v>
      </c>
      <c r="B52" s="91" t="s">
        <v>110</v>
      </c>
      <c r="C52" s="61" t="str" cm="1">
        <f t="array" ref="C52">_xlfn._xlws.FILTER(B52,OR(LEN(B52) = 7,LEN(B52)=8))</f>
        <v>12/15/12</v>
      </c>
      <c r="D52" s="61" t="str">
        <f t="shared" si="0"/>
        <v>12/15/12</v>
      </c>
      <c r="E52" s="61" t="s">
        <v>110</v>
      </c>
      <c r="F52" s="87" t="e" cm="1" vm="1">
        <f t="array" ref="F52">_xlfn._xlws.FILTER(B52,LEN(B52)=5)</f>
        <v>#VALUE!</v>
      </c>
      <c r="G52" s="88" t="str">
        <f t="shared" si="2"/>
        <v/>
      </c>
      <c r="H52" s="85">
        <v>41258</v>
      </c>
      <c r="I52" s="85" t="s">
        <v>2512</v>
      </c>
      <c r="J52" s="93">
        <f t="shared" si="12"/>
        <v>41258</v>
      </c>
      <c r="K52" s="85"/>
      <c r="M52" s="85" t="s">
        <v>110</v>
      </c>
      <c r="N52" t="e">
        <f t="shared" si="3"/>
        <v>#VALUE!</v>
      </c>
      <c r="O52" t="e">
        <f t="shared" si="4"/>
        <v>#VALUE!</v>
      </c>
      <c r="Q52" s="84" t="s">
        <v>110</v>
      </c>
      <c r="R52" t="e">
        <f t="shared" si="5"/>
        <v>#VALUE!</v>
      </c>
      <c r="S52" t="e">
        <f t="shared" si="6"/>
        <v>#VALUE!</v>
      </c>
      <c r="U52" s="86" t="s">
        <v>110</v>
      </c>
      <c r="V52" t="e">
        <f t="shared" si="7"/>
        <v>#VALUE!</v>
      </c>
      <c r="W52" t="e">
        <f t="shared" si="8"/>
        <v>#VALUE!</v>
      </c>
      <c r="Y52" s="61" t="s">
        <v>110</v>
      </c>
      <c r="Z52" t="str">
        <f t="shared" si="9"/>
        <v>12-15-12</v>
      </c>
      <c r="AA52" t="e">
        <f t="shared" si="10"/>
        <v>#VALUE!</v>
      </c>
      <c r="AB52" t="e">
        <f t="shared" si="11"/>
        <v>#VALUE!</v>
      </c>
      <c r="AD52" s="85">
        <v>41258</v>
      </c>
      <c r="AG52" s="85" t="s">
        <v>110</v>
      </c>
      <c r="AI52" s="85">
        <v>41258</v>
      </c>
    </row>
    <row r="53" spans="1:35" x14ac:dyDescent="0.2">
      <c r="A53">
        <v>8805</v>
      </c>
      <c r="B53" s="91">
        <v>40951</v>
      </c>
      <c r="C53" s="61" t="e" cm="1" vm="1">
        <f t="array" ref="C53">_xlfn._xlws.FILTER(B53,OR(LEN(B53) = 7,LEN(B53)=8))</f>
        <v>#VALUE!</v>
      </c>
      <c r="D53" s="61" t="str">
        <f t="shared" si="0"/>
        <v/>
      </c>
      <c r="E53" s="61" t="s">
        <v>2512</v>
      </c>
      <c r="F53" s="87" cm="1">
        <f t="array" ref="F53">_xlfn._xlws.FILTER(B53,LEN(B53)=5)</f>
        <v>40951</v>
      </c>
      <c r="G53" s="88">
        <f t="shared" si="2"/>
        <v>40951</v>
      </c>
      <c r="H53" s="61"/>
      <c r="I53" s="85">
        <v>40951</v>
      </c>
      <c r="J53" s="93">
        <f t="shared" si="12"/>
        <v>40951</v>
      </c>
      <c r="K53" s="85"/>
      <c r="M53" s="85">
        <v>40951</v>
      </c>
      <c r="N53" t="e">
        <f t="shared" si="3"/>
        <v>#VALUE!</v>
      </c>
      <c r="O53">
        <f t="shared" si="4"/>
        <v>40951</v>
      </c>
      <c r="Q53" s="84">
        <v>40951</v>
      </c>
      <c r="R53" t="e">
        <f t="shared" si="5"/>
        <v>#VALUE!</v>
      </c>
      <c r="S53">
        <f t="shared" si="6"/>
        <v>40951</v>
      </c>
      <c r="U53" s="86">
        <v>40951</v>
      </c>
      <c r="V53" t="e">
        <f t="shared" si="7"/>
        <v>#VALUE!</v>
      </c>
      <c r="W53">
        <f t="shared" si="8"/>
        <v>40951</v>
      </c>
      <c r="Y53" s="61">
        <v>40951</v>
      </c>
      <c r="Z53" t="str">
        <f t="shared" si="9"/>
        <v>40951</v>
      </c>
      <c r="AA53" t="e">
        <f t="shared" si="10"/>
        <v>#VALUE!</v>
      </c>
      <c r="AB53">
        <f t="shared" si="11"/>
        <v>40951</v>
      </c>
      <c r="AD53" s="85">
        <v>18727</v>
      </c>
      <c r="AG53" s="85">
        <v>40951</v>
      </c>
      <c r="AI53" s="85">
        <v>41245</v>
      </c>
    </row>
    <row r="54" spans="1:35" x14ac:dyDescent="0.2">
      <c r="A54">
        <v>1241</v>
      </c>
      <c r="B54" s="91" t="s">
        <v>113</v>
      </c>
      <c r="C54" s="61" t="str" cm="1">
        <f t="array" ref="C54">_xlfn._xlws.FILTER(B54,OR(LEN(B54) = 7,LEN(B54)=8))</f>
        <v>9/17/12</v>
      </c>
      <c r="D54" s="61" t="str">
        <f t="shared" si="0"/>
        <v>9/17/12</v>
      </c>
      <c r="E54" s="85" t="s">
        <v>113</v>
      </c>
      <c r="F54" s="87" t="e" cm="1" vm="1">
        <f t="array" ref="F54">_xlfn._xlws.FILTER(B54,LEN(B54)=5)</f>
        <v>#VALUE!</v>
      </c>
      <c r="G54" s="88" t="str">
        <f t="shared" si="2"/>
        <v/>
      </c>
      <c r="H54" s="85">
        <v>41169</v>
      </c>
      <c r="I54" s="85" t="s">
        <v>2512</v>
      </c>
      <c r="J54" s="93">
        <f t="shared" si="12"/>
        <v>41169</v>
      </c>
      <c r="K54" s="85"/>
      <c r="M54" s="85" t="s">
        <v>113</v>
      </c>
      <c r="N54" t="e">
        <f t="shared" si="3"/>
        <v>#VALUE!</v>
      </c>
      <c r="O54" t="e">
        <f t="shared" si="4"/>
        <v>#VALUE!</v>
      </c>
      <c r="Q54" s="84" t="s">
        <v>113</v>
      </c>
      <c r="R54" t="e">
        <f t="shared" si="5"/>
        <v>#VALUE!</v>
      </c>
      <c r="S54" t="e">
        <f t="shared" si="6"/>
        <v>#VALUE!</v>
      </c>
      <c r="U54" s="86" t="s">
        <v>113</v>
      </c>
      <c r="V54" t="e">
        <f t="shared" si="7"/>
        <v>#VALUE!</v>
      </c>
      <c r="W54" t="e">
        <f t="shared" si="8"/>
        <v>#VALUE!</v>
      </c>
      <c r="Y54" s="61" t="s">
        <v>113</v>
      </c>
      <c r="Z54" t="str">
        <f t="shared" si="9"/>
        <v>9-17-12</v>
      </c>
      <c r="AA54" t="e">
        <f t="shared" si="10"/>
        <v>#VALUE!</v>
      </c>
      <c r="AB54" t="e">
        <f t="shared" si="11"/>
        <v>#VALUE!</v>
      </c>
      <c r="AD54" s="85">
        <v>41169</v>
      </c>
      <c r="AG54" s="85" t="s">
        <v>113</v>
      </c>
      <c r="AI54" s="85">
        <v>41169</v>
      </c>
    </row>
    <row r="55" spans="1:35" x14ac:dyDescent="0.2">
      <c r="A55">
        <v>1402</v>
      </c>
      <c r="B55" s="91">
        <v>41222</v>
      </c>
      <c r="C55" s="61" t="e" cm="1" vm="1">
        <f t="array" ref="C55">_xlfn._xlws.FILTER(B55,OR(LEN(B55) = 7,LEN(B55)=8))</f>
        <v>#VALUE!</v>
      </c>
      <c r="D55" s="61" t="str">
        <f t="shared" si="0"/>
        <v/>
      </c>
      <c r="E55" s="61" t="s">
        <v>2512</v>
      </c>
      <c r="F55" s="87" cm="1">
        <f t="array" ref="F55">_xlfn._xlws.FILTER(B55,LEN(B55)=5)</f>
        <v>41222</v>
      </c>
      <c r="G55" s="88">
        <f t="shared" si="2"/>
        <v>41222</v>
      </c>
      <c r="H55" s="61"/>
      <c r="I55" s="85">
        <v>41222</v>
      </c>
      <c r="J55" s="93">
        <f t="shared" si="12"/>
        <v>41222</v>
      </c>
      <c r="K55" s="85"/>
      <c r="M55" s="85">
        <v>41222</v>
      </c>
      <c r="N55" t="e">
        <f t="shared" si="3"/>
        <v>#VALUE!</v>
      </c>
      <c r="O55">
        <f t="shared" si="4"/>
        <v>41222</v>
      </c>
      <c r="Q55" s="84">
        <v>41222</v>
      </c>
      <c r="R55" t="e">
        <f t="shared" si="5"/>
        <v>#VALUE!</v>
      </c>
      <c r="S55">
        <f t="shared" si="6"/>
        <v>41222</v>
      </c>
      <c r="U55" s="86">
        <v>41222</v>
      </c>
      <c r="V55" t="e">
        <f t="shared" si="7"/>
        <v>#VALUE!</v>
      </c>
      <c r="W55">
        <f t="shared" si="8"/>
        <v>41222</v>
      </c>
      <c r="Y55" s="61">
        <v>41222</v>
      </c>
      <c r="Z55" t="str">
        <f t="shared" si="9"/>
        <v>41222</v>
      </c>
      <c r="AA55" t="e">
        <f t="shared" si="10"/>
        <v>#VALUE!</v>
      </c>
      <c r="AB55">
        <f t="shared" si="11"/>
        <v>41222</v>
      </c>
      <c r="AD55" s="85">
        <v>44663</v>
      </c>
      <c r="AG55" s="85">
        <v>41222</v>
      </c>
      <c r="AI55" s="85">
        <v>41163</v>
      </c>
    </row>
    <row r="56" spans="1:35" x14ac:dyDescent="0.2">
      <c r="A56">
        <v>7264</v>
      </c>
      <c r="B56" s="91">
        <v>41978</v>
      </c>
      <c r="C56" s="61" t="e" cm="1" vm="1">
        <f t="array" ref="C56">_xlfn._xlws.FILTER(B56,OR(LEN(B56) = 7,LEN(B56)=8))</f>
        <v>#VALUE!</v>
      </c>
      <c r="D56" s="61" t="str">
        <f t="shared" si="0"/>
        <v/>
      </c>
      <c r="E56" s="61" t="s">
        <v>2512</v>
      </c>
      <c r="F56" s="87" cm="1">
        <f t="array" ref="F56">_xlfn._xlws.FILTER(B56,LEN(B56)=5)</f>
        <v>41978</v>
      </c>
      <c r="G56" s="88">
        <f t="shared" si="2"/>
        <v>41978</v>
      </c>
      <c r="H56" s="61"/>
      <c r="I56" s="85">
        <v>41978</v>
      </c>
      <c r="J56" s="93">
        <f t="shared" si="12"/>
        <v>41978</v>
      </c>
      <c r="K56" s="85"/>
      <c r="M56" s="85">
        <v>41978</v>
      </c>
      <c r="N56" t="e">
        <f t="shared" si="3"/>
        <v>#VALUE!</v>
      </c>
      <c r="O56">
        <f t="shared" si="4"/>
        <v>41978</v>
      </c>
      <c r="Q56" s="84">
        <v>41978</v>
      </c>
      <c r="R56" t="e">
        <f t="shared" si="5"/>
        <v>#VALUE!</v>
      </c>
      <c r="S56">
        <f t="shared" si="6"/>
        <v>41978</v>
      </c>
      <c r="U56" s="86">
        <v>41978</v>
      </c>
      <c r="V56" t="e">
        <f t="shared" si="7"/>
        <v>#VALUE!</v>
      </c>
      <c r="W56">
        <f t="shared" si="8"/>
        <v>41978</v>
      </c>
      <c r="Y56" s="61">
        <v>41978</v>
      </c>
      <c r="Z56" t="str">
        <f t="shared" si="9"/>
        <v>41978</v>
      </c>
      <c r="AA56" t="e">
        <f t="shared" si="10"/>
        <v>#VALUE!</v>
      </c>
      <c r="AB56">
        <f t="shared" si="11"/>
        <v>41978</v>
      </c>
      <c r="AD56" s="85">
        <v>28599</v>
      </c>
      <c r="AG56" s="85">
        <v>41978</v>
      </c>
      <c r="AI56" s="85">
        <v>41771</v>
      </c>
    </row>
    <row r="57" spans="1:35" x14ac:dyDescent="0.2">
      <c r="A57">
        <v>1619</v>
      </c>
      <c r="B57" s="91" t="s">
        <v>117</v>
      </c>
      <c r="C57" s="61" t="str" cm="1">
        <f t="array" ref="C57">_xlfn._xlws.FILTER(B57,OR(LEN(B57) = 7,LEN(B57)=8))</f>
        <v>4/28/14</v>
      </c>
      <c r="D57" s="61" t="str">
        <f t="shared" si="0"/>
        <v>4/28/14</v>
      </c>
      <c r="E57" s="85" t="s">
        <v>117</v>
      </c>
      <c r="F57" s="87" t="e" cm="1" vm="1">
        <f t="array" ref="F57">_xlfn._xlws.FILTER(B57,LEN(B57)=5)</f>
        <v>#VALUE!</v>
      </c>
      <c r="G57" s="88" t="str">
        <f t="shared" si="2"/>
        <v/>
      </c>
      <c r="H57" s="85">
        <v>41757</v>
      </c>
      <c r="I57" s="85" t="s">
        <v>2512</v>
      </c>
      <c r="J57" s="93">
        <f t="shared" si="12"/>
        <v>41757</v>
      </c>
      <c r="K57" s="85"/>
      <c r="M57" s="85" t="s">
        <v>117</v>
      </c>
      <c r="N57" t="e">
        <f t="shared" si="3"/>
        <v>#VALUE!</v>
      </c>
      <c r="O57" t="e">
        <f t="shared" si="4"/>
        <v>#VALUE!</v>
      </c>
      <c r="Q57" s="84" t="s">
        <v>117</v>
      </c>
      <c r="R57" t="e">
        <f t="shared" si="5"/>
        <v>#VALUE!</v>
      </c>
      <c r="S57" t="e">
        <f t="shared" si="6"/>
        <v>#VALUE!</v>
      </c>
      <c r="U57" s="86" t="s">
        <v>117</v>
      </c>
      <c r="V57" t="e">
        <f t="shared" si="7"/>
        <v>#VALUE!</v>
      </c>
      <c r="W57" t="e">
        <f t="shared" si="8"/>
        <v>#VALUE!</v>
      </c>
      <c r="Y57" s="61" t="s">
        <v>117</v>
      </c>
      <c r="Z57" t="str">
        <f t="shared" si="9"/>
        <v>4-28-14</v>
      </c>
      <c r="AA57" t="e">
        <f t="shared" si="10"/>
        <v>#VALUE!</v>
      </c>
      <c r="AB57" t="e">
        <f t="shared" si="11"/>
        <v>#VALUE!</v>
      </c>
      <c r="AD57" s="85">
        <v>41757</v>
      </c>
      <c r="AG57" s="85" t="s">
        <v>117</v>
      </c>
      <c r="AI57" s="85">
        <v>41757</v>
      </c>
    </row>
    <row r="58" spans="1:35" x14ac:dyDescent="0.2">
      <c r="A58">
        <v>6398</v>
      </c>
      <c r="B58" s="91" t="s">
        <v>120</v>
      </c>
      <c r="C58" s="61" t="str" cm="1">
        <f t="array" ref="C58">_xlfn._xlws.FILTER(B58,OR(LEN(B58) = 7,LEN(B58)=8))</f>
        <v>3/29/14</v>
      </c>
      <c r="D58" s="61" t="str">
        <f t="shared" si="0"/>
        <v>3/29/14</v>
      </c>
      <c r="E58" s="85" t="s">
        <v>120</v>
      </c>
      <c r="F58" s="87" t="e" cm="1" vm="1">
        <f t="array" ref="F58">_xlfn._xlws.FILTER(B58,LEN(B58)=5)</f>
        <v>#VALUE!</v>
      </c>
      <c r="G58" s="88" t="str">
        <f t="shared" si="2"/>
        <v/>
      </c>
      <c r="H58" s="85">
        <v>41727</v>
      </c>
      <c r="I58" s="85" t="s">
        <v>2512</v>
      </c>
      <c r="J58" s="93">
        <f t="shared" si="12"/>
        <v>41727</v>
      </c>
      <c r="K58" s="85"/>
      <c r="M58" s="85" t="s">
        <v>120</v>
      </c>
      <c r="N58" t="e">
        <f t="shared" si="3"/>
        <v>#VALUE!</v>
      </c>
      <c r="O58" t="e">
        <f t="shared" si="4"/>
        <v>#VALUE!</v>
      </c>
      <c r="Q58" s="84" t="s">
        <v>120</v>
      </c>
      <c r="R58" t="e">
        <f t="shared" si="5"/>
        <v>#VALUE!</v>
      </c>
      <c r="S58" t="e">
        <f t="shared" si="6"/>
        <v>#VALUE!</v>
      </c>
      <c r="U58" s="86" t="s">
        <v>120</v>
      </c>
      <c r="V58" t="e">
        <f t="shared" si="7"/>
        <v>#VALUE!</v>
      </c>
      <c r="W58" t="e">
        <f t="shared" si="8"/>
        <v>#VALUE!</v>
      </c>
      <c r="Y58" s="61" t="s">
        <v>120</v>
      </c>
      <c r="Z58" t="str">
        <f t="shared" si="9"/>
        <v>3-29-14</v>
      </c>
      <c r="AA58" t="e">
        <f t="shared" si="10"/>
        <v>#VALUE!</v>
      </c>
      <c r="AB58" t="e">
        <f t="shared" si="11"/>
        <v>#VALUE!</v>
      </c>
      <c r="AD58" s="85">
        <v>41727</v>
      </c>
      <c r="AG58" s="85" t="s">
        <v>120</v>
      </c>
      <c r="AI58" s="85">
        <v>41727</v>
      </c>
    </row>
    <row r="59" spans="1:35" x14ac:dyDescent="0.2">
      <c r="A59">
        <v>1857</v>
      </c>
      <c r="B59" s="91">
        <v>41793</v>
      </c>
      <c r="C59" s="61" t="e" cm="1" vm="1">
        <f t="array" ref="C59">_xlfn._xlws.FILTER(B59,OR(LEN(B59) = 7,LEN(B59)=8))</f>
        <v>#VALUE!</v>
      </c>
      <c r="D59" s="61" t="str">
        <f t="shared" si="0"/>
        <v/>
      </c>
      <c r="E59" s="61" t="s">
        <v>2512</v>
      </c>
      <c r="F59" s="87" cm="1">
        <f t="array" ref="F59">_xlfn._xlws.FILTER(B59,LEN(B59)=5)</f>
        <v>41793</v>
      </c>
      <c r="G59" s="88">
        <f t="shared" si="2"/>
        <v>41793</v>
      </c>
      <c r="H59" s="61"/>
      <c r="I59" s="85">
        <v>41793</v>
      </c>
      <c r="J59" s="93">
        <f t="shared" si="12"/>
        <v>41793</v>
      </c>
      <c r="K59" s="85"/>
      <c r="M59" s="85">
        <v>41793</v>
      </c>
      <c r="N59" t="e">
        <f t="shared" si="3"/>
        <v>#VALUE!</v>
      </c>
      <c r="O59">
        <f t="shared" si="4"/>
        <v>41793</v>
      </c>
      <c r="Q59" s="84">
        <v>41793</v>
      </c>
      <c r="R59" t="e">
        <f t="shared" si="5"/>
        <v>#VALUE!</v>
      </c>
      <c r="S59">
        <f t="shared" si="6"/>
        <v>41793</v>
      </c>
      <c r="U59" s="86">
        <v>41793</v>
      </c>
      <c r="V59" t="e">
        <f t="shared" si="7"/>
        <v>#VALUE!</v>
      </c>
      <c r="W59">
        <f t="shared" si="8"/>
        <v>41793</v>
      </c>
      <c r="Y59" s="61">
        <v>41793</v>
      </c>
      <c r="Z59" t="str">
        <f t="shared" si="9"/>
        <v>41793</v>
      </c>
      <c r="AA59" t="e">
        <f t="shared" si="10"/>
        <v>#VALUE!</v>
      </c>
      <c r="AB59">
        <f t="shared" si="11"/>
        <v>41793</v>
      </c>
      <c r="AD59" s="85">
        <v>34076</v>
      </c>
      <c r="AG59" s="85">
        <v>41793</v>
      </c>
      <c r="AI59" s="85">
        <v>41704</v>
      </c>
    </row>
    <row r="60" spans="1:35" x14ac:dyDescent="0.2">
      <c r="A60">
        <v>4877</v>
      </c>
      <c r="B60" s="91">
        <v>41732</v>
      </c>
      <c r="C60" s="61" t="e" cm="1" vm="1">
        <f t="array" ref="C60">_xlfn._xlws.FILTER(B60,OR(LEN(B60) = 7,LEN(B60)=8))</f>
        <v>#VALUE!</v>
      </c>
      <c r="D60" s="61" t="str">
        <f t="shared" si="0"/>
        <v/>
      </c>
      <c r="E60" s="61" t="s">
        <v>2512</v>
      </c>
      <c r="F60" s="87" cm="1">
        <f t="array" ref="F60">_xlfn._xlws.FILTER(B60,LEN(B60)=5)</f>
        <v>41732</v>
      </c>
      <c r="G60" s="88">
        <f t="shared" si="2"/>
        <v>41732</v>
      </c>
      <c r="H60" s="61"/>
      <c r="I60" s="85">
        <v>41732</v>
      </c>
      <c r="J60" s="93">
        <f t="shared" si="12"/>
        <v>41732</v>
      </c>
      <c r="K60" s="85"/>
      <c r="M60" s="85">
        <v>41732</v>
      </c>
      <c r="N60" t="e">
        <f t="shared" si="3"/>
        <v>#VALUE!</v>
      </c>
      <c r="O60">
        <f t="shared" si="4"/>
        <v>41732</v>
      </c>
      <c r="Q60" s="84">
        <v>41732</v>
      </c>
      <c r="R60" t="e">
        <f t="shared" si="5"/>
        <v>#VALUE!</v>
      </c>
      <c r="S60">
        <f t="shared" si="6"/>
        <v>41732</v>
      </c>
      <c r="U60" s="86">
        <v>41732</v>
      </c>
      <c r="V60" t="e">
        <f t="shared" si="7"/>
        <v>#VALUE!</v>
      </c>
      <c r="W60">
        <f t="shared" si="8"/>
        <v>41732</v>
      </c>
      <c r="Y60" s="61">
        <v>41732</v>
      </c>
      <c r="Z60" t="str">
        <f t="shared" si="9"/>
        <v>41732</v>
      </c>
      <c r="AA60" t="e">
        <f t="shared" si="10"/>
        <v>#VALUE!</v>
      </c>
      <c r="AB60">
        <f t="shared" si="11"/>
        <v>41732</v>
      </c>
      <c r="AD60" s="85">
        <v>11796</v>
      </c>
      <c r="AG60" s="85">
        <v>41732</v>
      </c>
      <c r="AI60" s="85">
        <v>41702</v>
      </c>
    </row>
    <row r="61" spans="1:35" x14ac:dyDescent="0.2">
      <c r="A61">
        <v>3066</v>
      </c>
      <c r="B61" s="91">
        <v>41731</v>
      </c>
      <c r="C61" s="61" t="e" cm="1" vm="1">
        <f t="array" ref="C61">_xlfn._xlws.FILTER(B61,OR(LEN(B61) = 7,LEN(B61)=8))</f>
        <v>#VALUE!</v>
      </c>
      <c r="D61" s="61" t="str">
        <f t="shared" si="0"/>
        <v/>
      </c>
      <c r="E61" s="61" t="s">
        <v>2512</v>
      </c>
      <c r="F61" s="87" cm="1">
        <f t="array" ref="F61">_xlfn._xlws.FILTER(B61,LEN(B61)=5)</f>
        <v>41731</v>
      </c>
      <c r="G61" s="88">
        <f t="shared" si="2"/>
        <v>41731</v>
      </c>
      <c r="H61" s="61"/>
      <c r="I61" s="85">
        <v>41731</v>
      </c>
      <c r="J61" s="93">
        <f t="shared" si="12"/>
        <v>41731</v>
      </c>
      <c r="K61" s="85"/>
      <c r="M61" s="85">
        <v>41731</v>
      </c>
      <c r="N61" t="e">
        <f t="shared" si="3"/>
        <v>#VALUE!</v>
      </c>
      <c r="O61">
        <f t="shared" si="4"/>
        <v>41731</v>
      </c>
      <c r="Q61" s="84">
        <v>41731</v>
      </c>
      <c r="R61" t="e">
        <f t="shared" si="5"/>
        <v>#VALUE!</v>
      </c>
      <c r="S61">
        <f t="shared" si="6"/>
        <v>41731</v>
      </c>
      <c r="U61" s="86">
        <v>41731</v>
      </c>
      <c r="V61" t="e">
        <f t="shared" si="7"/>
        <v>#VALUE!</v>
      </c>
      <c r="W61">
        <f t="shared" si="8"/>
        <v>41731</v>
      </c>
      <c r="Y61" s="61">
        <v>41731</v>
      </c>
      <c r="Z61" t="str">
        <f t="shared" si="9"/>
        <v>41731</v>
      </c>
      <c r="AA61" t="e">
        <f t="shared" si="10"/>
        <v>#VALUE!</v>
      </c>
      <c r="AB61">
        <f t="shared" si="11"/>
        <v>41731</v>
      </c>
      <c r="AD61" s="85">
        <v>11430</v>
      </c>
      <c r="AG61" s="85">
        <v>41731</v>
      </c>
      <c r="AI61" s="85">
        <v>41674</v>
      </c>
    </row>
    <row r="62" spans="1:35" x14ac:dyDescent="0.2">
      <c r="A62">
        <v>10286</v>
      </c>
      <c r="B62" s="91">
        <v>41700</v>
      </c>
      <c r="C62" s="61" t="e" cm="1" vm="1">
        <f t="array" ref="C62">_xlfn._xlws.FILTER(B62,OR(LEN(B62) = 7,LEN(B62)=8))</f>
        <v>#VALUE!</v>
      </c>
      <c r="D62" s="61" t="str">
        <f t="shared" si="0"/>
        <v/>
      </c>
      <c r="E62" s="61" t="s">
        <v>2512</v>
      </c>
      <c r="F62" s="87" cm="1">
        <f t="array" ref="F62">_xlfn._xlws.FILTER(B62,LEN(B62)=5)</f>
        <v>41700</v>
      </c>
      <c r="G62" s="88">
        <f t="shared" si="2"/>
        <v>41700</v>
      </c>
      <c r="H62" s="61"/>
      <c r="I62" s="85">
        <v>41700</v>
      </c>
      <c r="J62" s="93">
        <f t="shared" si="12"/>
        <v>41700</v>
      </c>
      <c r="K62" s="85"/>
      <c r="M62" s="85">
        <v>41700</v>
      </c>
      <c r="N62" t="e">
        <f t="shared" si="3"/>
        <v>#VALUE!</v>
      </c>
      <c r="O62">
        <f t="shared" si="4"/>
        <v>41700</v>
      </c>
      <c r="Q62" s="84">
        <v>41700</v>
      </c>
      <c r="R62" t="e">
        <f t="shared" si="5"/>
        <v>#VALUE!</v>
      </c>
      <c r="S62">
        <f t="shared" si="6"/>
        <v>41700</v>
      </c>
      <c r="U62" s="86">
        <v>41700</v>
      </c>
      <c r="V62" t="e">
        <f t="shared" si="7"/>
        <v>#VALUE!</v>
      </c>
      <c r="W62">
        <f t="shared" si="8"/>
        <v>41700</v>
      </c>
      <c r="Y62" s="61">
        <v>41700</v>
      </c>
      <c r="Z62" t="str">
        <f t="shared" si="9"/>
        <v>41700</v>
      </c>
      <c r="AA62" t="e">
        <f t="shared" si="10"/>
        <v>#VALUE!</v>
      </c>
      <c r="AB62">
        <f t="shared" si="11"/>
        <v>41700</v>
      </c>
      <c r="AD62" s="85">
        <v>36633</v>
      </c>
      <c r="AG62" s="85">
        <v>41700</v>
      </c>
      <c r="AI62" s="85">
        <v>41673</v>
      </c>
    </row>
    <row r="63" spans="1:35" x14ac:dyDescent="0.2">
      <c r="A63">
        <v>1992</v>
      </c>
      <c r="B63" s="91">
        <v>41640</v>
      </c>
      <c r="C63" s="61" t="e" cm="1" vm="1">
        <f t="array" ref="C63">_xlfn._xlws.FILTER(B63,OR(LEN(B63) = 7,LEN(B63)=8))</f>
        <v>#VALUE!</v>
      </c>
      <c r="D63" s="61" t="str">
        <f t="shared" si="0"/>
        <v/>
      </c>
      <c r="E63" s="61" t="s">
        <v>2512</v>
      </c>
      <c r="F63" s="87" cm="1">
        <f t="array" ref="F63">_xlfn._xlws.FILTER(B63,LEN(B63)=5)</f>
        <v>41640</v>
      </c>
      <c r="G63" s="88">
        <f t="shared" si="2"/>
        <v>41640</v>
      </c>
      <c r="H63" s="61"/>
      <c r="I63" s="85">
        <v>41640</v>
      </c>
      <c r="J63" s="93">
        <f t="shared" si="12"/>
        <v>41640</v>
      </c>
      <c r="K63" s="85"/>
      <c r="M63" s="85">
        <v>41640</v>
      </c>
      <c r="N63" t="e">
        <f t="shared" si="3"/>
        <v>#VALUE!</v>
      </c>
      <c r="O63">
        <f t="shared" si="4"/>
        <v>41640</v>
      </c>
      <c r="Q63" s="84">
        <v>41640</v>
      </c>
      <c r="R63" t="e">
        <f t="shared" si="5"/>
        <v>#VALUE!</v>
      </c>
      <c r="S63">
        <f t="shared" si="6"/>
        <v>41640</v>
      </c>
      <c r="U63" s="86">
        <v>41640</v>
      </c>
      <c r="V63" t="e">
        <f t="shared" si="7"/>
        <v>#VALUE!</v>
      </c>
      <c r="W63">
        <f t="shared" si="8"/>
        <v>41640</v>
      </c>
      <c r="Y63" s="61">
        <v>41640</v>
      </c>
      <c r="Z63" t="str">
        <f t="shared" si="9"/>
        <v>41640</v>
      </c>
      <c r="AA63" t="e">
        <f t="shared" si="10"/>
        <v>#VALUE!</v>
      </c>
      <c r="AB63">
        <f t="shared" si="11"/>
        <v>41640</v>
      </c>
      <c r="AD63" s="85">
        <v>14717</v>
      </c>
      <c r="AG63" s="85">
        <v>41640</v>
      </c>
      <c r="AI63" s="85">
        <v>41640</v>
      </c>
    </row>
    <row r="64" spans="1:35" x14ac:dyDescent="0.2">
      <c r="A64">
        <v>4246</v>
      </c>
      <c r="B64" s="91">
        <v>41620</v>
      </c>
      <c r="C64" s="61" t="e" cm="1" vm="1">
        <f t="array" ref="C64">_xlfn._xlws.FILTER(B64,OR(LEN(B64) = 7,LEN(B64)=8))</f>
        <v>#VALUE!</v>
      </c>
      <c r="D64" s="61" t="str">
        <f t="shared" si="0"/>
        <v/>
      </c>
      <c r="E64" s="61" t="s">
        <v>2512</v>
      </c>
      <c r="F64" s="87" cm="1">
        <f t="array" ref="F64">_xlfn._xlws.FILTER(B64,LEN(B64)=5)</f>
        <v>41620</v>
      </c>
      <c r="G64" s="88">
        <f t="shared" si="2"/>
        <v>41620</v>
      </c>
      <c r="H64" s="61"/>
      <c r="I64" s="85">
        <v>41620</v>
      </c>
      <c r="J64" s="93">
        <f t="shared" si="12"/>
        <v>41620</v>
      </c>
      <c r="K64" s="85"/>
      <c r="M64" s="85">
        <v>41620</v>
      </c>
      <c r="N64" t="e">
        <f t="shared" si="3"/>
        <v>#VALUE!</v>
      </c>
      <c r="O64">
        <f t="shared" si="4"/>
        <v>41620</v>
      </c>
      <c r="Q64" s="84">
        <v>41620</v>
      </c>
      <c r="R64" t="e">
        <f t="shared" si="5"/>
        <v>#VALUE!</v>
      </c>
      <c r="S64">
        <f t="shared" si="6"/>
        <v>41620</v>
      </c>
      <c r="U64" s="86">
        <v>41620</v>
      </c>
      <c r="V64" t="e">
        <f t="shared" si="7"/>
        <v>#VALUE!</v>
      </c>
      <c r="W64">
        <f t="shared" si="8"/>
        <v>41620</v>
      </c>
      <c r="Y64" s="61">
        <v>41620</v>
      </c>
      <c r="Z64" t="str">
        <f t="shared" si="9"/>
        <v>41620</v>
      </c>
      <c r="AA64" t="e">
        <f t="shared" si="10"/>
        <v>#VALUE!</v>
      </c>
      <c r="AB64">
        <f t="shared" si="11"/>
        <v>41620</v>
      </c>
      <c r="AD64" s="85">
        <v>43937</v>
      </c>
      <c r="AG64" s="85">
        <v>41620</v>
      </c>
      <c r="AI64" s="85">
        <v>41620</v>
      </c>
    </row>
    <row r="65" spans="1:35" x14ac:dyDescent="0.2">
      <c r="A65">
        <v>10623</v>
      </c>
      <c r="B65" s="91" t="s">
        <v>128</v>
      </c>
      <c r="C65" s="61" t="str" cm="1">
        <f t="array" ref="C65">_xlfn._xlws.FILTER(B65,OR(LEN(B65) = 7,LEN(B65)=8))</f>
        <v>11/15/13</v>
      </c>
      <c r="D65" s="61" t="str">
        <f t="shared" si="0"/>
        <v>11/15/13</v>
      </c>
      <c r="E65" s="61" t="s">
        <v>128</v>
      </c>
      <c r="F65" s="87" t="e" cm="1" vm="1">
        <f t="array" ref="F65">_xlfn._xlws.FILTER(B65,LEN(B65)=5)</f>
        <v>#VALUE!</v>
      </c>
      <c r="G65" s="88" t="str">
        <f t="shared" si="2"/>
        <v/>
      </c>
      <c r="H65" s="85">
        <v>41593</v>
      </c>
      <c r="I65" s="85" t="s">
        <v>2512</v>
      </c>
      <c r="J65" s="93">
        <f t="shared" si="12"/>
        <v>41593</v>
      </c>
      <c r="K65" s="85"/>
      <c r="M65" s="85" t="s">
        <v>128</v>
      </c>
      <c r="N65" t="e">
        <f t="shared" si="3"/>
        <v>#VALUE!</v>
      </c>
      <c r="O65" t="e">
        <f t="shared" si="4"/>
        <v>#VALUE!</v>
      </c>
      <c r="Q65" s="84" t="s">
        <v>128</v>
      </c>
      <c r="R65" t="e">
        <f t="shared" si="5"/>
        <v>#VALUE!</v>
      </c>
      <c r="S65" t="e">
        <f t="shared" si="6"/>
        <v>#VALUE!</v>
      </c>
      <c r="U65" s="86" t="s">
        <v>128</v>
      </c>
      <c r="V65" t="e">
        <f t="shared" si="7"/>
        <v>#VALUE!</v>
      </c>
      <c r="W65" t="e">
        <f t="shared" si="8"/>
        <v>#VALUE!</v>
      </c>
      <c r="Y65" s="61" t="s">
        <v>128</v>
      </c>
      <c r="Z65" t="str">
        <f t="shared" si="9"/>
        <v>11-15-13</v>
      </c>
      <c r="AA65" t="e">
        <f t="shared" si="10"/>
        <v>#VALUE!</v>
      </c>
      <c r="AB65" t="e">
        <f t="shared" si="11"/>
        <v>#VALUE!</v>
      </c>
      <c r="AD65" s="85">
        <v>41593</v>
      </c>
      <c r="AG65" s="85" t="s">
        <v>128</v>
      </c>
      <c r="AI65" s="85">
        <v>41593</v>
      </c>
    </row>
    <row r="66" spans="1:35" x14ac:dyDescent="0.2">
      <c r="A66">
        <v>4867</v>
      </c>
      <c r="B66" s="91" t="s">
        <v>130</v>
      </c>
      <c r="C66" s="61" t="str" cm="1">
        <f t="array" ref="C66">_xlfn._xlws.FILTER(B66,OR(LEN(B66) = 7,LEN(B66)=8))</f>
        <v>9/20/13</v>
      </c>
      <c r="D66" s="61" t="str">
        <f t="shared" si="0"/>
        <v>9/20/13</v>
      </c>
      <c r="E66" s="85" t="s">
        <v>130</v>
      </c>
      <c r="F66" s="87" t="e" cm="1" vm="1">
        <f t="array" ref="F66">_xlfn._xlws.FILTER(B66,LEN(B66)=5)</f>
        <v>#VALUE!</v>
      </c>
      <c r="G66" s="88" t="str">
        <f t="shared" si="2"/>
        <v/>
      </c>
      <c r="H66" s="85">
        <v>41537</v>
      </c>
      <c r="I66" s="85" t="s">
        <v>2512</v>
      </c>
      <c r="J66" s="93">
        <f t="shared" si="12"/>
        <v>41537</v>
      </c>
      <c r="K66" s="85"/>
      <c r="M66" s="85" t="s">
        <v>130</v>
      </c>
      <c r="N66" t="e">
        <f t="shared" si="3"/>
        <v>#VALUE!</v>
      </c>
      <c r="O66" t="e">
        <f t="shared" si="4"/>
        <v>#VALUE!</v>
      </c>
      <c r="Q66" s="84" t="s">
        <v>130</v>
      </c>
      <c r="R66" t="e">
        <f t="shared" si="5"/>
        <v>#VALUE!</v>
      </c>
      <c r="S66" t="e">
        <f t="shared" si="6"/>
        <v>#VALUE!</v>
      </c>
      <c r="U66" s="86" t="s">
        <v>130</v>
      </c>
      <c r="V66" t="e">
        <f t="shared" si="7"/>
        <v>#VALUE!</v>
      </c>
      <c r="W66" t="e">
        <f t="shared" si="8"/>
        <v>#VALUE!</v>
      </c>
      <c r="Y66" s="61" t="s">
        <v>130</v>
      </c>
      <c r="Z66" t="str">
        <f t="shared" si="9"/>
        <v>9-20-13</v>
      </c>
      <c r="AA66" t="e">
        <f t="shared" si="10"/>
        <v>#VALUE!</v>
      </c>
      <c r="AB66" t="e">
        <f t="shared" si="11"/>
        <v>#VALUE!</v>
      </c>
      <c r="AD66" s="85">
        <v>41537</v>
      </c>
      <c r="AG66" s="85" t="s">
        <v>130</v>
      </c>
      <c r="AI66" s="85">
        <v>41537</v>
      </c>
    </row>
    <row r="67" spans="1:35" x14ac:dyDescent="0.2">
      <c r="A67">
        <v>3112</v>
      </c>
      <c r="B67" s="91">
        <v>41403</v>
      </c>
      <c r="C67" s="61" t="e" cm="1" vm="1">
        <f t="array" ref="C67">_xlfn._xlws.FILTER(B67,OR(LEN(B67) = 7,LEN(B67)=8))</f>
        <v>#VALUE!</v>
      </c>
      <c r="D67" s="61" t="str">
        <f t="shared" si="0"/>
        <v/>
      </c>
      <c r="E67" s="61" t="s">
        <v>2512</v>
      </c>
      <c r="F67" s="87" cm="1">
        <f t="array" ref="F67">_xlfn._xlws.FILTER(B67,LEN(B67)=5)</f>
        <v>41403</v>
      </c>
      <c r="G67" s="88">
        <f t="shared" si="2"/>
        <v>41403</v>
      </c>
      <c r="H67" s="61"/>
      <c r="I67" s="85">
        <v>41403</v>
      </c>
      <c r="J67" s="93">
        <f t="shared" ref="J67:J130" si="13">IF(I67&gt;$I$1,I67,H67)</f>
        <v>41403</v>
      </c>
      <c r="K67" s="85"/>
      <c r="M67" s="85">
        <v>41403</v>
      </c>
      <c r="N67" t="e">
        <f t="shared" si="3"/>
        <v>#VALUE!</v>
      </c>
      <c r="O67">
        <f t="shared" si="4"/>
        <v>41403</v>
      </c>
      <c r="Q67" s="84">
        <v>41403</v>
      </c>
      <c r="R67" t="e">
        <f t="shared" si="5"/>
        <v>#VALUE!</v>
      </c>
      <c r="S67">
        <f t="shared" si="6"/>
        <v>41403</v>
      </c>
      <c r="U67" s="86">
        <v>41403</v>
      </c>
      <c r="V67" t="e">
        <f t="shared" si="7"/>
        <v>#VALUE!</v>
      </c>
      <c r="W67">
        <f t="shared" si="8"/>
        <v>41403</v>
      </c>
      <c r="Y67" s="61">
        <v>41403</v>
      </c>
      <c r="Z67" t="str">
        <f t="shared" si="9"/>
        <v>41403</v>
      </c>
      <c r="AA67" t="e">
        <f t="shared" si="10"/>
        <v>#VALUE!</v>
      </c>
      <c r="AB67">
        <f t="shared" si="11"/>
        <v>41403</v>
      </c>
      <c r="AD67" s="85">
        <v>37725</v>
      </c>
      <c r="AG67" s="85">
        <v>41403</v>
      </c>
      <c r="AI67" s="85">
        <v>41522</v>
      </c>
    </row>
    <row r="68" spans="1:35" x14ac:dyDescent="0.2">
      <c r="A68">
        <v>4865</v>
      </c>
      <c r="B68" s="91" t="s">
        <v>133</v>
      </c>
      <c r="C68" s="61" t="str" cm="1">
        <f t="array" ref="C68">_xlfn._xlws.FILTER(B68,OR(LEN(B68) = 7,LEN(B68)=8))</f>
        <v>8/31/13</v>
      </c>
      <c r="D68" s="61" t="str">
        <f t="shared" ref="D68:D131" si="14">IFERROR(C68,"")</f>
        <v>8/31/13</v>
      </c>
      <c r="E68" s="85" t="s">
        <v>133</v>
      </c>
      <c r="F68" s="87" t="e" cm="1" vm="1">
        <f t="array" ref="F68">_xlfn._xlws.FILTER(B68,LEN(B68)=5)</f>
        <v>#VALUE!</v>
      </c>
      <c r="G68" s="88" t="str">
        <f t="shared" si="2"/>
        <v/>
      </c>
      <c r="H68" s="85">
        <v>41517</v>
      </c>
      <c r="I68" s="85" t="s">
        <v>2512</v>
      </c>
      <c r="J68" s="93">
        <f t="shared" si="13"/>
        <v>41517</v>
      </c>
      <c r="K68" s="85"/>
      <c r="M68" s="85" t="s">
        <v>133</v>
      </c>
      <c r="N68" t="e">
        <f t="shared" si="3"/>
        <v>#VALUE!</v>
      </c>
      <c r="O68" t="e">
        <f t="shared" si="4"/>
        <v>#VALUE!</v>
      </c>
      <c r="Q68" s="84" t="s">
        <v>133</v>
      </c>
      <c r="R68" t="e">
        <f t="shared" si="5"/>
        <v>#VALUE!</v>
      </c>
      <c r="S68" t="e">
        <f t="shared" si="6"/>
        <v>#VALUE!</v>
      </c>
      <c r="U68" s="86" t="s">
        <v>133</v>
      </c>
      <c r="V68" t="e">
        <f t="shared" si="7"/>
        <v>#VALUE!</v>
      </c>
      <c r="W68" t="e">
        <f t="shared" si="8"/>
        <v>#VALUE!</v>
      </c>
      <c r="Y68" s="61" t="s">
        <v>133</v>
      </c>
      <c r="Z68" t="str">
        <f t="shared" si="9"/>
        <v>8-31-13</v>
      </c>
      <c r="AA68" t="e">
        <f t="shared" si="10"/>
        <v>#VALUE!</v>
      </c>
      <c r="AB68" t="e">
        <f t="shared" si="11"/>
        <v>#VALUE!</v>
      </c>
      <c r="AD68" s="85">
        <v>41517</v>
      </c>
      <c r="AG68" s="85" t="s">
        <v>133</v>
      </c>
      <c r="AI68" s="85">
        <v>41517</v>
      </c>
    </row>
    <row r="69" spans="1:35" x14ac:dyDescent="0.2">
      <c r="A69">
        <v>6287</v>
      </c>
      <c r="B69" s="91" t="s">
        <v>135</v>
      </c>
      <c r="C69" s="61" t="str" cm="1">
        <f t="array" ref="C69">_xlfn._xlws.FILTER(B69,OR(LEN(B69) = 7,LEN(B69)=8))</f>
        <v>7/30/13</v>
      </c>
      <c r="D69" s="61" t="str">
        <f t="shared" si="14"/>
        <v>7/30/13</v>
      </c>
      <c r="E69" s="85" t="s">
        <v>135</v>
      </c>
      <c r="F69" s="87" t="e" cm="1" vm="1">
        <f t="array" ref="F69">_xlfn._xlws.FILTER(B69,LEN(B69)=5)</f>
        <v>#VALUE!</v>
      </c>
      <c r="G69" s="88" t="str">
        <f t="shared" ref="G69:G132" si="15">IFERROR(F69,"")</f>
        <v/>
      </c>
      <c r="H69" s="85">
        <v>41485</v>
      </c>
      <c r="I69" s="85" t="s">
        <v>2512</v>
      </c>
      <c r="J69" s="93">
        <f t="shared" si="13"/>
        <v>41485</v>
      </c>
      <c r="K69" s="85"/>
      <c r="M69" s="85" t="s">
        <v>135</v>
      </c>
      <c r="N69" t="e">
        <f t="shared" ref="N69:N132" si="16">DATEVALUE(M69)</f>
        <v>#VALUE!</v>
      </c>
      <c r="O69" t="e">
        <f t="shared" ref="O69:O132" si="17">VALUE(M69)</f>
        <v>#VALUE!</v>
      </c>
      <c r="Q69" s="84" t="s">
        <v>135</v>
      </c>
      <c r="R69" t="e">
        <f t="shared" ref="R69:R132" si="18">DATEVALUE(Q69)</f>
        <v>#VALUE!</v>
      </c>
      <c r="S69" t="e">
        <f t="shared" ref="S69:S132" si="19">VALUE(Q69)</f>
        <v>#VALUE!</v>
      </c>
      <c r="U69" s="86" t="s">
        <v>135</v>
      </c>
      <c r="V69" t="e">
        <f t="shared" ref="V69:V132" si="20">DATEVALUE(U69)</f>
        <v>#VALUE!</v>
      </c>
      <c r="W69" t="e">
        <f t="shared" ref="W69:W132" si="21">VALUE(U69)</f>
        <v>#VALUE!</v>
      </c>
      <c r="Y69" s="61" t="s">
        <v>135</v>
      </c>
      <c r="Z69" t="str">
        <f t="shared" ref="Z69:Z132" si="22">SUBSTITUTE(Y69,"/","-")</f>
        <v>7-30-13</v>
      </c>
      <c r="AA69" t="e">
        <f t="shared" ref="AA69:AA132" si="23">DATEVALUE(Z69)</f>
        <v>#VALUE!</v>
      </c>
      <c r="AB69" t="e">
        <f t="shared" ref="AB69:AB132" si="24">VALUE(Z69)</f>
        <v>#VALUE!</v>
      </c>
      <c r="AD69" s="85">
        <v>41485</v>
      </c>
      <c r="AG69" s="85" t="s">
        <v>135</v>
      </c>
      <c r="AI69" s="85">
        <v>41485</v>
      </c>
    </row>
    <row r="70" spans="1:35" x14ac:dyDescent="0.2">
      <c r="A70">
        <v>4405</v>
      </c>
      <c r="B70" s="91" t="s">
        <v>135</v>
      </c>
      <c r="C70" s="61" t="str" cm="1">
        <f t="array" ref="C70">_xlfn._xlws.FILTER(B70,OR(LEN(B70) = 7,LEN(B70)=8))</f>
        <v>7/30/13</v>
      </c>
      <c r="D70" s="61" t="str">
        <f t="shared" si="14"/>
        <v>7/30/13</v>
      </c>
      <c r="E70" s="85" t="s">
        <v>135</v>
      </c>
      <c r="F70" s="87" t="e" cm="1" vm="1">
        <f t="array" ref="F70">_xlfn._xlws.FILTER(B70,LEN(B70)=5)</f>
        <v>#VALUE!</v>
      </c>
      <c r="G70" s="88" t="str">
        <f t="shared" si="15"/>
        <v/>
      </c>
      <c r="H70" s="85">
        <v>41485</v>
      </c>
      <c r="I70" s="85" t="s">
        <v>2512</v>
      </c>
      <c r="J70" s="93">
        <f t="shared" si="13"/>
        <v>41485</v>
      </c>
      <c r="K70" s="85"/>
      <c r="M70" s="85" t="s">
        <v>135</v>
      </c>
      <c r="N70" t="e">
        <f t="shared" si="16"/>
        <v>#VALUE!</v>
      </c>
      <c r="O70" t="e">
        <f t="shared" si="17"/>
        <v>#VALUE!</v>
      </c>
      <c r="Q70" s="84" t="s">
        <v>135</v>
      </c>
      <c r="R70" t="e">
        <f t="shared" si="18"/>
        <v>#VALUE!</v>
      </c>
      <c r="S70" t="e">
        <f t="shared" si="19"/>
        <v>#VALUE!</v>
      </c>
      <c r="U70" s="86" t="s">
        <v>135</v>
      </c>
      <c r="V70" t="e">
        <f t="shared" si="20"/>
        <v>#VALUE!</v>
      </c>
      <c r="W70" t="e">
        <f t="shared" si="21"/>
        <v>#VALUE!</v>
      </c>
      <c r="Y70" s="61" t="s">
        <v>135</v>
      </c>
      <c r="Z70" t="str">
        <f t="shared" si="22"/>
        <v>7-30-13</v>
      </c>
      <c r="AA70" t="e">
        <f t="shared" si="23"/>
        <v>#VALUE!</v>
      </c>
      <c r="AB70" t="e">
        <f t="shared" si="24"/>
        <v>#VALUE!</v>
      </c>
      <c r="AD70" s="85">
        <v>41485</v>
      </c>
      <c r="AG70" s="85" t="s">
        <v>135</v>
      </c>
      <c r="AI70" s="85">
        <v>41485</v>
      </c>
    </row>
    <row r="71" spans="1:35" x14ac:dyDescent="0.2">
      <c r="A71">
        <v>5332</v>
      </c>
      <c r="B71" s="91" t="s">
        <v>138</v>
      </c>
      <c r="C71" s="61" t="str" cm="1">
        <f t="array" ref="C71">_xlfn._xlws.FILTER(B71,OR(LEN(B71) = 7,LEN(B71)=8))</f>
        <v>7/27/13</v>
      </c>
      <c r="D71" s="61" t="str">
        <f t="shared" si="14"/>
        <v>7/27/13</v>
      </c>
      <c r="E71" s="85" t="s">
        <v>138</v>
      </c>
      <c r="F71" s="87" t="e" cm="1" vm="1">
        <f t="array" ref="F71">_xlfn._xlws.FILTER(B71,LEN(B71)=5)</f>
        <v>#VALUE!</v>
      </c>
      <c r="G71" s="88" t="str">
        <f t="shared" si="15"/>
        <v/>
      </c>
      <c r="H71" s="85">
        <v>41482</v>
      </c>
      <c r="I71" s="85" t="s">
        <v>2512</v>
      </c>
      <c r="J71" s="93">
        <f t="shared" si="13"/>
        <v>41482</v>
      </c>
      <c r="K71" s="85"/>
      <c r="M71" s="85" t="s">
        <v>138</v>
      </c>
      <c r="N71" t="e">
        <f t="shared" si="16"/>
        <v>#VALUE!</v>
      </c>
      <c r="O71" t="e">
        <f t="shared" si="17"/>
        <v>#VALUE!</v>
      </c>
      <c r="Q71" s="84" t="s">
        <v>138</v>
      </c>
      <c r="R71" t="e">
        <f t="shared" si="18"/>
        <v>#VALUE!</v>
      </c>
      <c r="S71" t="e">
        <f t="shared" si="19"/>
        <v>#VALUE!</v>
      </c>
      <c r="U71" s="86" t="s">
        <v>138</v>
      </c>
      <c r="V71" t="e">
        <f t="shared" si="20"/>
        <v>#VALUE!</v>
      </c>
      <c r="W71" t="e">
        <f t="shared" si="21"/>
        <v>#VALUE!</v>
      </c>
      <c r="Y71" s="61" t="s">
        <v>138</v>
      </c>
      <c r="Z71" t="str">
        <f t="shared" si="22"/>
        <v>7-27-13</v>
      </c>
      <c r="AA71" t="e">
        <f t="shared" si="23"/>
        <v>#VALUE!</v>
      </c>
      <c r="AB71" t="e">
        <f t="shared" si="24"/>
        <v>#VALUE!</v>
      </c>
      <c r="AD71" s="85">
        <v>41482</v>
      </c>
      <c r="AG71" s="85" t="s">
        <v>138</v>
      </c>
      <c r="AI71" s="85">
        <v>41482</v>
      </c>
    </row>
    <row r="72" spans="1:35" x14ac:dyDescent="0.2">
      <c r="A72">
        <v>1519</v>
      </c>
      <c r="B72" s="91" t="s">
        <v>140</v>
      </c>
      <c r="C72" s="61" t="str" cm="1">
        <f t="array" ref="C72">_xlfn._xlws.FILTER(B72,OR(LEN(B72) = 7,LEN(B72)=8))</f>
        <v>6/22/13</v>
      </c>
      <c r="D72" s="61" t="str">
        <f t="shared" si="14"/>
        <v>6/22/13</v>
      </c>
      <c r="E72" s="85" t="s">
        <v>140</v>
      </c>
      <c r="F72" s="87" t="e" cm="1" vm="1">
        <f t="array" ref="F72">_xlfn._xlws.FILTER(B72,LEN(B72)=5)</f>
        <v>#VALUE!</v>
      </c>
      <c r="G72" s="88" t="str">
        <f t="shared" si="15"/>
        <v/>
      </c>
      <c r="H72" s="85">
        <v>41447</v>
      </c>
      <c r="I72" s="85" t="s">
        <v>2512</v>
      </c>
      <c r="J72" s="93">
        <f t="shared" si="13"/>
        <v>41447</v>
      </c>
      <c r="K72" s="85"/>
      <c r="M72" s="85" t="s">
        <v>140</v>
      </c>
      <c r="N72" t="e">
        <f t="shared" si="16"/>
        <v>#VALUE!</v>
      </c>
      <c r="O72" t="e">
        <f t="shared" si="17"/>
        <v>#VALUE!</v>
      </c>
      <c r="Q72" s="84" t="s">
        <v>140</v>
      </c>
      <c r="R72" t="e">
        <f t="shared" si="18"/>
        <v>#VALUE!</v>
      </c>
      <c r="S72" t="e">
        <f t="shared" si="19"/>
        <v>#VALUE!</v>
      </c>
      <c r="U72" s="86" t="s">
        <v>140</v>
      </c>
      <c r="V72" t="e">
        <f t="shared" si="20"/>
        <v>#VALUE!</v>
      </c>
      <c r="W72" t="e">
        <f t="shared" si="21"/>
        <v>#VALUE!</v>
      </c>
      <c r="Y72" s="61" t="s">
        <v>140</v>
      </c>
      <c r="Z72" t="str">
        <f t="shared" si="22"/>
        <v>6-22-13</v>
      </c>
      <c r="AA72" t="e">
        <f t="shared" si="23"/>
        <v>#VALUE!</v>
      </c>
      <c r="AB72" t="e">
        <f t="shared" si="24"/>
        <v>#VALUE!</v>
      </c>
      <c r="AD72" s="85">
        <v>41447</v>
      </c>
      <c r="AG72" s="85" t="s">
        <v>140</v>
      </c>
      <c r="AI72" s="85">
        <v>41447</v>
      </c>
    </row>
    <row r="73" spans="1:35" x14ac:dyDescent="0.2">
      <c r="A73">
        <v>9080</v>
      </c>
      <c r="B73" s="91" t="s">
        <v>140</v>
      </c>
      <c r="C73" s="61" t="str" cm="1">
        <f t="array" ref="C73">_xlfn._xlws.FILTER(B73,OR(LEN(B73) = 7,LEN(B73)=8))</f>
        <v>6/22/13</v>
      </c>
      <c r="D73" s="61" t="str">
        <f t="shared" si="14"/>
        <v>6/22/13</v>
      </c>
      <c r="E73" s="85" t="s">
        <v>140</v>
      </c>
      <c r="F73" s="87" t="e" cm="1" vm="1">
        <f t="array" ref="F73">_xlfn._xlws.FILTER(B73,LEN(B73)=5)</f>
        <v>#VALUE!</v>
      </c>
      <c r="G73" s="88" t="str">
        <f t="shared" si="15"/>
        <v/>
      </c>
      <c r="H73" s="85">
        <v>41447</v>
      </c>
      <c r="I73" s="85" t="s">
        <v>2512</v>
      </c>
      <c r="J73" s="93">
        <f t="shared" si="13"/>
        <v>41447</v>
      </c>
      <c r="K73" s="85"/>
      <c r="M73" s="85" t="s">
        <v>140</v>
      </c>
      <c r="N73" t="e">
        <f t="shared" si="16"/>
        <v>#VALUE!</v>
      </c>
      <c r="O73" t="e">
        <f t="shared" si="17"/>
        <v>#VALUE!</v>
      </c>
      <c r="Q73" s="84" t="s">
        <v>140</v>
      </c>
      <c r="R73" t="e">
        <f t="shared" si="18"/>
        <v>#VALUE!</v>
      </c>
      <c r="S73" t="e">
        <f t="shared" si="19"/>
        <v>#VALUE!</v>
      </c>
      <c r="U73" s="86" t="s">
        <v>140</v>
      </c>
      <c r="V73" t="e">
        <f t="shared" si="20"/>
        <v>#VALUE!</v>
      </c>
      <c r="W73" t="e">
        <f t="shared" si="21"/>
        <v>#VALUE!</v>
      </c>
      <c r="Y73" s="61" t="s">
        <v>140</v>
      </c>
      <c r="Z73" t="str">
        <f t="shared" si="22"/>
        <v>6-22-13</v>
      </c>
      <c r="AA73" t="e">
        <f t="shared" si="23"/>
        <v>#VALUE!</v>
      </c>
      <c r="AB73" t="e">
        <f t="shared" si="24"/>
        <v>#VALUE!</v>
      </c>
      <c r="AD73" s="85">
        <v>41447</v>
      </c>
      <c r="AG73" s="85" t="s">
        <v>140</v>
      </c>
      <c r="AI73" s="85">
        <v>41447</v>
      </c>
    </row>
    <row r="74" spans="1:35" x14ac:dyDescent="0.2">
      <c r="A74">
        <v>1772</v>
      </c>
      <c r="B74" s="91">
        <v>41579</v>
      </c>
      <c r="C74" s="61" t="e" cm="1" vm="1">
        <f t="array" ref="C74">_xlfn._xlws.FILTER(B74,OR(LEN(B74) = 7,LEN(B74)=8))</f>
        <v>#VALUE!</v>
      </c>
      <c r="D74" s="61" t="str">
        <f t="shared" si="14"/>
        <v/>
      </c>
      <c r="E74" s="61" t="s">
        <v>2512</v>
      </c>
      <c r="F74" s="87" cm="1">
        <f t="array" ref="F74">_xlfn._xlws.FILTER(B74,LEN(B74)=5)</f>
        <v>41579</v>
      </c>
      <c r="G74" s="88">
        <f t="shared" si="15"/>
        <v>41579</v>
      </c>
      <c r="H74" s="61"/>
      <c r="I74" s="85">
        <v>41579</v>
      </c>
      <c r="J74" s="93">
        <f t="shared" si="13"/>
        <v>41579</v>
      </c>
      <c r="K74" s="85"/>
      <c r="M74" s="85">
        <v>41579</v>
      </c>
      <c r="N74" t="e">
        <f t="shared" si="16"/>
        <v>#VALUE!</v>
      </c>
      <c r="O74">
        <f t="shared" si="17"/>
        <v>41579</v>
      </c>
      <c r="Q74" s="84">
        <v>41579</v>
      </c>
      <c r="R74" t="e">
        <f t="shared" si="18"/>
        <v>#VALUE!</v>
      </c>
      <c r="S74">
        <f t="shared" si="19"/>
        <v>41579</v>
      </c>
      <c r="U74" s="86">
        <v>41579</v>
      </c>
      <c r="V74" t="e">
        <f t="shared" si="20"/>
        <v>#VALUE!</v>
      </c>
      <c r="W74">
        <f t="shared" si="21"/>
        <v>41579</v>
      </c>
      <c r="Y74" s="61">
        <v>41579</v>
      </c>
      <c r="Z74" t="str">
        <f t="shared" si="22"/>
        <v>41579</v>
      </c>
      <c r="AA74" t="e">
        <f t="shared" si="23"/>
        <v>#VALUE!</v>
      </c>
      <c r="AB74">
        <f t="shared" si="24"/>
        <v>41579</v>
      </c>
      <c r="AD74" s="85">
        <v>28960</v>
      </c>
      <c r="AG74" s="85">
        <v>41579</v>
      </c>
      <c r="AI74" s="85">
        <v>41285</v>
      </c>
    </row>
    <row r="75" spans="1:35" x14ac:dyDescent="0.2">
      <c r="A75">
        <v>5341</v>
      </c>
      <c r="B75" s="91">
        <v>41395</v>
      </c>
      <c r="C75" s="61" t="e" cm="1" vm="1">
        <f t="array" ref="C75">_xlfn._xlws.FILTER(B75,OR(LEN(B75) = 7,LEN(B75)=8))</f>
        <v>#VALUE!</v>
      </c>
      <c r="D75" s="61" t="str">
        <f t="shared" si="14"/>
        <v/>
      </c>
      <c r="E75" s="61" t="s">
        <v>2512</v>
      </c>
      <c r="F75" s="87" cm="1">
        <f t="array" ref="F75">_xlfn._xlws.FILTER(B75,LEN(B75)=5)</f>
        <v>41395</v>
      </c>
      <c r="G75" s="88">
        <f t="shared" si="15"/>
        <v>41395</v>
      </c>
      <c r="H75" s="61"/>
      <c r="I75" s="85">
        <v>41395</v>
      </c>
      <c r="J75" s="93">
        <f t="shared" si="13"/>
        <v>41395</v>
      </c>
      <c r="K75" s="85"/>
      <c r="M75" s="85">
        <v>41395</v>
      </c>
      <c r="N75" t="e">
        <f t="shared" si="16"/>
        <v>#VALUE!</v>
      </c>
      <c r="O75">
        <f t="shared" si="17"/>
        <v>41395</v>
      </c>
      <c r="Q75" s="84">
        <v>41395</v>
      </c>
      <c r="R75" t="e">
        <f t="shared" si="18"/>
        <v>#VALUE!</v>
      </c>
      <c r="S75">
        <f t="shared" si="19"/>
        <v>41395</v>
      </c>
      <c r="U75" s="86">
        <v>41395</v>
      </c>
      <c r="V75" t="e">
        <f t="shared" si="20"/>
        <v>#VALUE!</v>
      </c>
      <c r="W75">
        <f t="shared" si="21"/>
        <v>41395</v>
      </c>
      <c r="Y75" s="61">
        <v>41395</v>
      </c>
      <c r="Z75" t="str">
        <f t="shared" si="22"/>
        <v>41395</v>
      </c>
      <c r="AA75" t="e">
        <f t="shared" si="23"/>
        <v>#VALUE!</v>
      </c>
      <c r="AB75">
        <f t="shared" si="24"/>
        <v>41395</v>
      </c>
      <c r="AD75" s="85">
        <v>34802</v>
      </c>
      <c r="AG75" s="85">
        <v>41395</v>
      </c>
      <c r="AI75" s="85">
        <v>41279</v>
      </c>
    </row>
    <row r="76" spans="1:35" x14ac:dyDescent="0.2">
      <c r="A76">
        <v>5510</v>
      </c>
      <c r="B76" s="91" t="s">
        <v>144</v>
      </c>
      <c r="C76" s="61" t="str" cm="1">
        <f t="array" ref="C76">_xlfn._xlws.FILTER(B76,OR(LEN(B76) = 7,LEN(B76)=8))</f>
        <v>11/21/12</v>
      </c>
      <c r="D76" s="61" t="str">
        <f t="shared" si="14"/>
        <v>11/21/12</v>
      </c>
      <c r="E76" s="61" t="s">
        <v>144</v>
      </c>
      <c r="F76" s="87" t="e" cm="1" vm="1">
        <f t="array" ref="F76">_xlfn._xlws.FILTER(B76,LEN(B76)=5)</f>
        <v>#VALUE!</v>
      </c>
      <c r="G76" s="88" t="str">
        <f t="shared" si="15"/>
        <v/>
      </c>
      <c r="H76" s="85">
        <v>41234</v>
      </c>
      <c r="I76" s="85" t="s">
        <v>2512</v>
      </c>
      <c r="J76" s="93">
        <f t="shared" si="13"/>
        <v>41234</v>
      </c>
      <c r="K76" s="85"/>
      <c r="M76" s="85" t="s">
        <v>144</v>
      </c>
      <c r="N76" t="e">
        <f t="shared" si="16"/>
        <v>#VALUE!</v>
      </c>
      <c r="O76" t="e">
        <f t="shared" si="17"/>
        <v>#VALUE!</v>
      </c>
      <c r="Q76" s="84" t="s">
        <v>144</v>
      </c>
      <c r="R76" t="e">
        <f t="shared" si="18"/>
        <v>#VALUE!</v>
      </c>
      <c r="S76" t="e">
        <f t="shared" si="19"/>
        <v>#VALUE!</v>
      </c>
      <c r="U76" s="86" t="s">
        <v>144</v>
      </c>
      <c r="V76" t="e">
        <f t="shared" si="20"/>
        <v>#VALUE!</v>
      </c>
      <c r="W76" t="e">
        <f t="shared" si="21"/>
        <v>#VALUE!</v>
      </c>
      <c r="Y76" s="61" t="s">
        <v>144</v>
      </c>
      <c r="Z76" t="str">
        <f t="shared" si="22"/>
        <v>11-21-12</v>
      </c>
      <c r="AA76" t="e">
        <f t="shared" si="23"/>
        <v>#VALUE!</v>
      </c>
      <c r="AB76" t="e">
        <f t="shared" si="24"/>
        <v>#VALUE!</v>
      </c>
      <c r="AD76" s="85">
        <v>41234</v>
      </c>
      <c r="AG76" s="85" t="s">
        <v>144</v>
      </c>
      <c r="AI76" s="85">
        <v>41234</v>
      </c>
    </row>
    <row r="77" spans="1:35" x14ac:dyDescent="0.2">
      <c r="A77">
        <v>3887</v>
      </c>
      <c r="B77" s="91">
        <v>41224</v>
      </c>
      <c r="C77" s="61" t="e" cm="1" vm="1">
        <f t="array" ref="C77">_xlfn._xlws.FILTER(B77,OR(LEN(B77) = 7,LEN(B77)=8))</f>
        <v>#VALUE!</v>
      </c>
      <c r="D77" s="61" t="str">
        <f t="shared" si="14"/>
        <v/>
      </c>
      <c r="E77" s="61" t="s">
        <v>2512</v>
      </c>
      <c r="F77" s="87" cm="1">
        <f t="array" ref="F77">_xlfn._xlws.FILTER(B77,LEN(B77)=5)</f>
        <v>41224</v>
      </c>
      <c r="G77" s="88">
        <f t="shared" si="15"/>
        <v>41224</v>
      </c>
      <c r="H77" s="61"/>
      <c r="I77" s="85">
        <v>41224</v>
      </c>
      <c r="J77" s="93">
        <f t="shared" si="13"/>
        <v>41224</v>
      </c>
      <c r="K77" s="85"/>
      <c r="M77" s="85">
        <v>41224</v>
      </c>
      <c r="N77" t="e">
        <f t="shared" si="16"/>
        <v>#VALUE!</v>
      </c>
      <c r="O77">
        <f t="shared" si="17"/>
        <v>41224</v>
      </c>
      <c r="Q77" s="84">
        <v>41224</v>
      </c>
      <c r="R77" t="e">
        <f t="shared" si="18"/>
        <v>#VALUE!</v>
      </c>
      <c r="S77">
        <f t="shared" si="19"/>
        <v>41224</v>
      </c>
      <c r="U77" s="86">
        <v>41224</v>
      </c>
      <c r="V77" t="e">
        <f t="shared" si="20"/>
        <v>#VALUE!</v>
      </c>
      <c r="W77">
        <f t="shared" si="21"/>
        <v>41224</v>
      </c>
      <c r="Y77" s="61">
        <v>41224</v>
      </c>
      <c r="Z77" t="str">
        <f t="shared" si="22"/>
        <v>41224</v>
      </c>
      <c r="AA77" t="e">
        <f t="shared" si="23"/>
        <v>#VALUE!</v>
      </c>
      <c r="AB77">
        <f t="shared" si="24"/>
        <v>41224</v>
      </c>
      <c r="AD77" s="85">
        <v>45394</v>
      </c>
      <c r="AG77" s="85">
        <v>41224</v>
      </c>
      <c r="AI77" s="85">
        <v>41224</v>
      </c>
    </row>
    <row r="78" spans="1:35" x14ac:dyDescent="0.2">
      <c r="A78">
        <v>7022</v>
      </c>
      <c r="B78" s="91" t="s">
        <v>147</v>
      </c>
      <c r="C78" s="61" t="str" cm="1">
        <f t="array" ref="C78">_xlfn._xlws.FILTER(B78,OR(LEN(B78) = 7,LEN(B78)=8))</f>
        <v>9/28/12</v>
      </c>
      <c r="D78" s="61" t="str">
        <f t="shared" si="14"/>
        <v>9/28/12</v>
      </c>
      <c r="E78" s="85" t="s">
        <v>147</v>
      </c>
      <c r="F78" s="87" t="e" cm="1" vm="1">
        <f t="array" ref="F78">_xlfn._xlws.FILTER(B78,LEN(B78)=5)</f>
        <v>#VALUE!</v>
      </c>
      <c r="G78" s="88" t="str">
        <f t="shared" si="15"/>
        <v/>
      </c>
      <c r="H78" s="85">
        <v>41180</v>
      </c>
      <c r="I78" s="85" t="s">
        <v>2512</v>
      </c>
      <c r="J78" s="93">
        <f t="shared" si="13"/>
        <v>41180</v>
      </c>
      <c r="K78" s="85"/>
      <c r="M78" s="85" t="s">
        <v>147</v>
      </c>
      <c r="N78" t="e">
        <f t="shared" si="16"/>
        <v>#VALUE!</v>
      </c>
      <c r="O78" t="e">
        <f t="shared" si="17"/>
        <v>#VALUE!</v>
      </c>
      <c r="Q78" s="84" t="s">
        <v>147</v>
      </c>
      <c r="R78" t="e">
        <f t="shared" si="18"/>
        <v>#VALUE!</v>
      </c>
      <c r="S78" t="e">
        <f t="shared" si="19"/>
        <v>#VALUE!</v>
      </c>
      <c r="U78" s="86" t="s">
        <v>147</v>
      </c>
      <c r="V78" t="e">
        <f t="shared" si="20"/>
        <v>#VALUE!</v>
      </c>
      <c r="W78" t="e">
        <f t="shared" si="21"/>
        <v>#VALUE!</v>
      </c>
      <c r="Y78" s="61" t="s">
        <v>147</v>
      </c>
      <c r="Z78" t="str">
        <f t="shared" si="22"/>
        <v>9-28-12</v>
      </c>
      <c r="AA78" t="e">
        <f t="shared" si="23"/>
        <v>#VALUE!</v>
      </c>
      <c r="AB78" t="e">
        <f t="shared" si="24"/>
        <v>#VALUE!</v>
      </c>
      <c r="AD78" s="85">
        <v>41180</v>
      </c>
      <c r="AG78" s="85" t="s">
        <v>147</v>
      </c>
      <c r="AI78" s="85">
        <v>41180</v>
      </c>
    </row>
    <row r="79" spans="1:35" x14ac:dyDescent="0.2">
      <c r="A79">
        <v>9999</v>
      </c>
      <c r="B79" s="91" t="s">
        <v>149</v>
      </c>
      <c r="C79" s="61" t="str" cm="1">
        <f t="array" ref="C79">_xlfn._xlws.FILTER(B79,OR(LEN(B79) = 7,LEN(B79)=8))</f>
        <v>9/27/12</v>
      </c>
      <c r="D79" s="61" t="str">
        <f t="shared" si="14"/>
        <v>9/27/12</v>
      </c>
      <c r="E79" s="85" t="s">
        <v>149</v>
      </c>
      <c r="F79" s="87" t="e" cm="1" vm="1">
        <f t="array" ref="F79">_xlfn._xlws.FILTER(B79,LEN(B79)=5)</f>
        <v>#VALUE!</v>
      </c>
      <c r="G79" s="88" t="str">
        <f t="shared" si="15"/>
        <v/>
      </c>
      <c r="H79" s="85">
        <v>41179</v>
      </c>
      <c r="I79" s="85" t="s">
        <v>2512</v>
      </c>
      <c r="J79" s="93">
        <f t="shared" si="13"/>
        <v>41179</v>
      </c>
      <c r="K79" s="85"/>
      <c r="M79" s="85" t="s">
        <v>149</v>
      </c>
      <c r="N79" t="e">
        <f t="shared" si="16"/>
        <v>#VALUE!</v>
      </c>
      <c r="O79" t="e">
        <f t="shared" si="17"/>
        <v>#VALUE!</v>
      </c>
      <c r="Q79" s="84" t="s">
        <v>149</v>
      </c>
      <c r="R79" t="e">
        <f t="shared" si="18"/>
        <v>#VALUE!</v>
      </c>
      <c r="S79" t="e">
        <f t="shared" si="19"/>
        <v>#VALUE!</v>
      </c>
      <c r="U79" s="86" t="s">
        <v>149</v>
      </c>
      <c r="V79" t="e">
        <f t="shared" si="20"/>
        <v>#VALUE!</v>
      </c>
      <c r="W79" t="e">
        <f t="shared" si="21"/>
        <v>#VALUE!</v>
      </c>
      <c r="Y79" s="61" t="s">
        <v>149</v>
      </c>
      <c r="Z79" t="str">
        <f t="shared" si="22"/>
        <v>9-27-12</v>
      </c>
      <c r="AA79" t="e">
        <f t="shared" si="23"/>
        <v>#VALUE!</v>
      </c>
      <c r="AB79" t="e">
        <f t="shared" si="24"/>
        <v>#VALUE!</v>
      </c>
      <c r="AD79" s="85">
        <v>41179</v>
      </c>
      <c r="AG79" s="85" t="s">
        <v>149</v>
      </c>
      <c r="AI79" s="85">
        <v>41179</v>
      </c>
    </row>
    <row r="80" spans="1:35" x14ac:dyDescent="0.2">
      <c r="A80">
        <v>10352</v>
      </c>
      <c r="B80" s="91">
        <v>41099</v>
      </c>
      <c r="C80" s="61" t="e" cm="1" vm="1">
        <f t="array" ref="C80">_xlfn._xlws.FILTER(B80,OR(LEN(B80) = 7,LEN(B80)=8))</f>
        <v>#VALUE!</v>
      </c>
      <c r="D80" s="61" t="str">
        <f t="shared" si="14"/>
        <v/>
      </c>
      <c r="E80" s="61" t="s">
        <v>2512</v>
      </c>
      <c r="F80" s="87" cm="1">
        <f t="array" ref="F80">_xlfn._xlws.FILTER(B80,LEN(B80)=5)</f>
        <v>41099</v>
      </c>
      <c r="G80" s="88">
        <f t="shared" si="15"/>
        <v>41099</v>
      </c>
      <c r="H80" s="61"/>
      <c r="I80" s="85">
        <v>41099</v>
      </c>
      <c r="J80" s="93">
        <f t="shared" si="13"/>
        <v>41099</v>
      </c>
      <c r="K80" s="85"/>
      <c r="M80" s="85">
        <v>41099</v>
      </c>
      <c r="N80" t="e">
        <f t="shared" si="16"/>
        <v>#VALUE!</v>
      </c>
      <c r="O80">
        <f t="shared" si="17"/>
        <v>41099</v>
      </c>
      <c r="Q80" s="84">
        <v>41099</v>
      </c>
      <c r="R80" t="e">
        <f t="shared" si="18"/>
        <v>#VALUE!</v>
      </c>
      <c r="S80">
        <f t="shared" si="19"/>
        <v>41099</v>
      </c>
      <c r="U80" s="86">
        <v>41099</v>
      </c>
      <c r="V80" t="e">
        <f t="shared" si="20"/>
        <v>#VALUE!</v>
      </c>
      <c r="W80">
        <f t="shared" si="21"/>
        <v>41099</v>
      </c>
      <c r="Y80" s="61">
        <v>41099</v>
      </c>
      <c r="Z80" t="str">
        <f t="shared" si="22"/>
        <v>41099</v>
      </c>
      <c r="AA80" t="e">
        <f t="shared" si="23"/>
        <v>#VALUE!</v>
      </c>
      <c r="AB80">
        <f t="shared" si="24"/>
        <v>41099</v>
      </c>
      <c r="AD80" s="85">
        <v>36260</v>
      </c>
      <c r="AG80" s="85">
        <v>41099</v>
      </c>
      <c r="AI80" s="85">
        <v>41159</v>
      </c>
    </row>
    <row r="81" spans="1:35" x14ac:dyDescent="0.2">
      <c r="A81">
        <v>7919</v>
      </c>
      <c r="B81" s="91" t="s">
        <v>152</v>
      </c>
      <c r="C81" s="61" t="str" cm="1">
        <f t="array" ref="C81">_xlfn._xlws.FILTER(B81,OR(LEN(B81) = 7,LEN(B81)=8))</f>
        <v>8/13/12</v>
      </c>
      <c r="D81" s="61" t="str">
        <f t="shared" si="14"/>
        <v>8/13/12</v>
      </c>
      <c r="E81" s="85" t="s">
        <v>152</v>
      </c>
      <c r="F81" s="87" t="e" cm="1" vm="1">
        <f t="array" ref="F81">_xlfn._xlws.FILTER(B81,LEN(B81)=5)</f>
        <v>#VALUE!</v>
      </c>
      <c r="G81" s="88" t="str">
        <f t="shared" si="15"/>
        <v/>
      </c>
      <c r="H81" s="85">
        <v>41134</v>
      </c>
      <c r="I81" s="85" t="s">
        <v>2512</v>
      </c>
      <c r="J81" s="93">
        <f t="shared" si="13"/>
        <v>41134</v>
      </c>
      <c r="K81" s="85"/>
      <c r="M81" s="85" t="s">
        <v>152</v>
      </c>
      <c r="N81" t="e">
        <f t="shared" si="16"/>
        <v>#VALUE!</v>
      </c>
      <c r="O81" t="e">
        <f t="shared" si="17"/>
        <v>#VALUE!</v>
      </c>
      <c r="Q81" s="84" t="s">
        <v>152</v>
      </c>
      <c r="R81" t="e">
        <f t="shared" si="18"/>
        <v>#VALUE!</v>
      </c>
      <c r="S81" t="e">
        <f t="shared" si="19"/>
        <v>#VALUE!</v>
      </c>
      <c r="U81" s="86" t="s">
        <v>152</v>
      </c>
      <c r="V81" t="e">
        <f t="shared" si="20"/>
        <v>#VALUE!</v>
      </c>
      <c r="W81" t="e">
        <f t="shared" si="21"/>
        <v>#VALUE!</v>
      </c>
      <c r="Y81" s="61" t="s">
        <v>152</v>
      </c>
      <c r="Z81" t="str">
        <f t="shared" si="22"/>
        <v>8-13-12</v>
      </c>
      <c r="AA81" t="e">
        <f t="shared" si="23"/>
        <v>#VALUE!</v>
      </c>
      <c r="AB81" t="e">
        <f t="shared" si="24"/>
        <v>#VALUE!</v>
      </c>
      <c r="AD81" s="85">
        <v>41134</v>
      </c>
      <c r="AG81" s="85" t="s">
        <v>152</v>
      </c>
      <c r="AI81" s="85">
        <v>41134</v>
      </c>
    </row>
    <row r="82" spans="1:35" x14ac:dyDescent="0.2">
      <c r="A82">
        <v>4114</v>
      </c>
      <c r="B82" s="91">
        <v>41221</v>
      </c>
      <c r="C82" s="61" t="e" cm="1" vm="1">
        <f t="array" ref="C82">_xlfn._xlws.FILTER(B82,OR(LEN(B82) = 7,LEN(B82)=8))</f>
        <v>#VALUE!</v>
      </c>
      <c r="D82" s="61" t="str">
        <f t="shared" si="14"/>
        <v/>
      </c>
      <c r="E82" s="61" t="s">
        <v>2512</v>
      </c>
      <c r="F82" s="87" cm="1">
        <f t="array" ref="F82">_xlfn._xlws.FILTER(B82,LEN(B82)=5)</f>
        <v>41221</v>
      </c>
      <c r="G82" s="88">
        <f t="shared" si="15"/>
        <v>41221</v>
      </c>
      <c r="H82" s="61"/>
      <c r="I82" s="85">
        <v>41221</v>
      </c>
      <c r="J82" s="93">
        <f t="shared" si="13"/>
        <v>41221</v>
      </c>
      <c r="K82" s="85"/>
      <c r="M82" s="85">
        <v>41221</v>
      </c>
      <c r="N82" t="e">
        <f t="shared" si="16"/>
        <v>#VALUE!</v>
      </c>
      <c r="O82">
        <f t="shared" si="17"/>
        <v>41221</v>
      </c>
      <c r="Q82" s="84">
        <v>41221</v>
      </c>
      <c r="R82" t="e">
        <f t="shared" si="18"/>
        <v>#VALUE!</v>
      </c>
      <c r="S82">
        <f t="shared" si="19"/>
        <v>41221</v>
      </c>
      <c r="U82" s="86">
        <v>41221</v>
      </c>
      <c r="V82" t="e">
        <f t="shared" si="20"/>
        <v>#VALUE!</v>
      </c>
      <c r="W82">
        <f t="shared" si="21"/>
        <v>41221</v>
      </c>
      <c r="Y82" s="61">
        <v>41221</v>
      </c>
      <c r="Z82" t="str">
        <f t="shared" si="22"/>
        <v>41221</v>
      </c>
      <c r="AA82" t="e">
        <f t="shared" si="23"/>
        <v>#VALUE!</v>
      </c>
      <c r="AB82">
        <f t="shared" si="24"/>
        <v>41221</v>
      </c>
      <c r="AD82" s="85">
        <v>44298</v>
      </c>
      <c r="AG82" s="85">
        <v>41221</v>
      </c>
      <c r="AI82" s="85">
        <v>41132</v>
      </c>
    </row>
    <row r="83" spans="1:35" x14ac:dyDescent="0.2">
      <c r="A83">
        <v>7990</v>
      </c>
      <c r="B83" s="91">
        <v>40947</v>
      </c>
      <c r="C83" s="61" t="e" cm="1" vm="1">
        <f t="array" ref="C83">_xlfn._xlws.FILTER(B83,OR(LEN(B83) = 7,LEN(B83)=8))</f>
        <v>#VALUE!</v>
      </c>
      <c r="D83" s="61" t="str">
        <f t="shared" si="14"/>
        <v/>
      </c>
      <c r="E83" s="61" t="s">
        <v>2512</v>
      </c>
      <c r="F83" s="87" cm="1">
        <f t="array" ref="F83">_xlfn._xlws.FILTER(B83,LEN(B83)=5)</f>
        <v>40947</v>
      </c>
      <c r="G83" s="88">
        <f t="shared" si="15"/>
        <v>40947</v>
      </c>
      <c r="H83" s="61"/>
      <c r="I83" s="85">
        <v>40947</v>
      </c>
      <c r="J83" s="93">
        <f t="shared" si="13"/>
        <v>40947</v>
      </c>
      <c r="K83" s="85"/>
      <c r="M83" s="85">
        <v>40947</v>
      </c>
      <c r="N83" t="e">
        <f t="shared" si="16"/>
        <v>#VALUE!</v>
      </c>
      <c r="O83">
        <f t="shared" si="17"/>
        <v>40947</v>
      </c>
      <c r="Q83" s="84">
        <v>40947</v>
      </c>
      <c r="R83" t="e">
        <f t="shared" si="18"/>
        <v>#VALUE!</v>
      </c>
      <c r="S83">
        <f t="shared" si="19"/>
        <v>40947</v>
      </c>
      <c r="U83" s="86">
        <v>40947</v>
      </c>
      <c r="V83" t="e">
        <f t="shared" si="20"/>
        <v>#VALUE!</v>
      </c>
      <c r="W83">
        <f t="shared" si="21"/>
        <v>40947</v>
      </c>
      <c r="Y83" s="61">
        <v>40947</v>
      </c>
      <c r="Z83" t="str">
        <f t="shared" si="22"/>
        <v>40947</v>
      </c>
      <c r="AA83" t="e">
        <f t="shared" si="23"/>
        <v>#VALUE!</v>
      </c>
      <c r="AB83">
        <f t="shared" si="24"/>
        <v>40947</v>
      </c>
      <c r="AD83" s="85">
        <v>17266</v>
      </c>
      <c r="AG83" s="85">
        <v>40947</v>
      </c>
      <c r="AI83" s="85">
        <v>41123</v>
      </c>
    </row>
    <row r="84" spans="1:35" x14ac:dyDescent="0.2">
      <c r="A84">
        <v>9888</v>
      </c>
      <c r="B84" s="91" t="s">
        <v>156</v>
      </c>
      <c r="C84" s="61" t="str" cm="1">
        <f t="array" ref="C84">_xlfn._xlws.FILTER(B84,OR(LEN(B84) = 7,LEN(B84)=8))</f>
        <v>6/25/14</v>
      </c>
      <c r="D84" s="61" t="str">
        <f t="shared" si="14"/>
        <v>6/25/14</v>
      </c>
      <c r="E84" s="85" t="s">
        <v>156</v>
      </c>
      <c r="F84" s="87" t="e" cm="1" vm="1">
        <f t="array" ref="F84">_xlfn._xlws.FILTER(B84,LEN(B84)=5)</f>
        <v>#VALUE!</v>
      </c>
      <c r="G84" s="88" t="str">
        <f t="shared" si="15"/>
        <v/>
      </c>
      <c r="H84" s="85">
        <v>41815</v>
      </c>
      <c r="I84" s="85" t="s">
        <v>2512</v>
      </c>
      <c r="J84" s="93">
        <f t="shared" si="13"/>
        <v>41815</v>
      </c>
      <c r="K84" s="85"/>
      <c r="M84" s="85" t="s">
        <v>156</v>
      </c>
      <c r="N84" t="e">
        <f t="shared" si="16"/>
        <v>#VALUE!</v>
      </c>
      <c r="O84" t="e">
        <f t="shared" si="17"/>
        <v>#VALUE!</v>
      </c>
      <c r="Q84" s="84" t="s">
        <v>156</v>
      </c>
      <c r="R84" t="e">
        <f t="shared" si="18"/>
        <v>#VALUE!</v>
      </c>
      <c r="S84" t="e">
        <f t="shared" si="19"/>
        <v>#VALUE!</v>
      </c>
      <c r="U84" s="86" t="s">
        <v>156</v>
      </c>
      <c r="V84" t="e">
        <f t="shared" si="20"/>
        <v>#VALUE!</v>
      </c>
      <c r="W84" t="e">
        <f t="shared" si="21"/>
        <v>#VALUE!</v>
      </c>
      <c r="Y84" s="61" t="s">
        <v>156</v>
      </c>
      <c r="Z84" t="str">
        <f t="shared" si="22"/>
        <v>6-25-14</v>
      </c>
      <c r="AA84" t="e">
        <f t="shared" si="23"/>
        <v>#VALUE!</v>
      </c>
      <c r="AB84" t="e">
        <f t="shared" si="24"/>
        <v>#VALUE!</v>
      </c>
      <c r="AD84" s="85">
        <v>41815</v>
      </c>
      <c r="AG84" s="85" t="s">
        <v>156</v>
      </c>
      <c r="AI84" s="85">
        <v>41815</v>
      </c>
    </row>
    <row r="85" spans="1:35" x14ac:dyDescent="0.2">
      <c r="A85">
        <v>4399</v>
      </c>
      <c r="B85" s="91" t="s">
        <v>156</v>
      </c>
      <c r="C85" s="61" t="str" cm="1">
        <f t="array" ref="C85">_xlfn._xlws.FILTER(B85,OR(LEN(B85) = 7,LEN(B85)=8))</f>
        <v>6/25/14</v>
      </c>
      <c r="D85" s="61" t="str">
        <f t="shared" si="14"/>
        <v>6/25/14</v>
      </c>
      <c r="E85" s="85" t="s">
        <v>156</v>
      </c>
      <c r="F85" s="87" t="e" cm="1" vm="1">
        <f t="array" ref="F85">_xlfn._xlws.FILTER(B85,LEN(B85)=5)</f>
        <v>#VALUE!</v>
      </c>
      <c r="G85" s="88" t="str">
        <f t="shared" si="15"/>
        <v/>
      </c>
      <c r="H85" s="85">
        <v>41815</v>
      </c>
      <c r="I85" s="85" t="s">
        <v>2512</v>
      </c>
      <c r="J85" s="93">
        <f t="shared" si="13"/>
        <v>41815</v>
      </c>
      <c r="K85" s="85"/>
      <c r="M85" s="85" t="s">
        <v>156</v>
      </c>
      <c r="N85" t="e">
        <f t="shared" si="16"/>
        <v>#VALUE!</v>
      </c>
      <c r="O85" t="e">
        <f t="shared" si="17"/>
        <v>#VALUE!</v>
      </c>
      <c r="Q85" s="84" t="s">
        <v>156</v>
      </c>
      <c r="R85" t="e">
        <f t="shared" si="18"/>
        <v>#VALUE!</v>
      </c>
      <c r="S85" t="e">
        <f t="shared" si="19"/>
        <v>#VALUE!</v>
      </c>
      <c r="U85" s="86" t="s">
        <v>156</v>
      </c>
      <c r="V85" t="e">
        <f t="shared" si="20"/>
        <v>#VALUE!</v>
      </c>
      <c r="W85" t="e">
        <f t="shared" si="21"/>
        <v>#VALUE!</v>
      </c>
      <c r="Y85" s="61" t="s">
        <v>156</v>
      </c>
      <c r="Z85" t="str">
        <f t="shared" si="22"/>
        <v>6-25-14</v>
      </c>
      <c r="AA85" t="e">
        <f t="shared" si="23"/>
        <v>#VALUE!</v>
      </c>
      <c r="AB85" t="e">
        <f t="shared" si="24"/>
        <v>#VALUE!</v>
      </c>
      <c r="AD85" s="85">
        <v>41815</v>
      </c>
      <c r="AG85" s="85" t="s">
        <v>156</v>
      </c>
      <c r="AI85" s="85">
        <v>41815</v>
      </c>
    </row>
    <row r="86" spans="1:35" x14ac:dyDescent="0.2">
      <c r="A86">
        <v>4452</v>
      </c>
      <c r="B86" s="91" t="s">
        <v>158</v>
      </c>
      <c r="C86" s="61" t="str" cm="1">
        <f t="array" ref="C86">_xlfn._xlws.FILTER(B86,OR(LEN(B86) = 7,LEN(B86)=8))</f>
        <v>5/28/14</v>
      </c>
      <c r="D86" s="61" t="str">
        <f t="shared" si="14"/>
        <v>5/28/14</v>
      </c>
      <c r="E86" s="85" t="s">
        <v>158</v>
      </c>
      <c r="F86" s="87" t="e" cm="1" vm="1">
        <f t="array" ref="F86">_xlfn._xlws.FILTER(B86,LEN(B86)=5)</f>
        <v>#VALUE!</v>
      </c>
      <c r="G86" s="88" t="str">
        <f t="shared" si="15"/>
        <v/>
      </c>
      <c r="H86" s="85">
        <v>41787</v>
      </c>
      <c r="I86" s="85" t="s">
        <v>2512</v>
      </c>
      <c r="J86" s="93">
        <f t="shared" si="13"/>
        <v>41787</v>
      </c>
      <c r="K86" s="85"/>
      <c r="M86" s="85" t="s">
        <v>158</v>
      </c>
      <c r="N86" t="e">
        <f t="shared" si="16"/>
        <v>#VALUE!</v>
      </c>
      <c r="O86" t="e">
        <f t="shared" si="17"/>
        <v>#VALUE!</v>
      </c>
      <c r="Q86" s="84" t="s">
        <v>158</v>
      </c>
      <c r="R86" t="e">
        <f t="shared" si="18"/>
        <v>#VALUE!</v>
      </c>
      <c r="S86" t="e">
        <f t="shared" si="19"/>
        <v>#VALUE!</v>
      </c>
      <c r="U86" s="86" t="s">
        <v>158</v>
      </c>
      <c r="V86" t="e">
        <f t="shared" si="20"/>
        <v>#VALUE!</v>
      </c>
      <c r="W86" t="e">
        <f t="shared" si="21"/>
        <v>#VALUE!</v>
      </c>
      <c r="Y86" s="61" t="s">
        <v>158</v>
      </c>
      <c r="Z86" t="str">
        <f t="shared" si="22"/>
        <v>5-28-14</v>
      </c>
      <c r="AA86" t="e">
        <f t="shared" si="23"/>
        <v>#VALUE!</v>
      </c>
      <c r="AB86" t="e">
        <f t="shared" si="24"/>
        <v>#VALUE!</v>
      </c>
      <c r="AD86" s="85">
        <v>41787</v>
      </c>
      <c r="AG86" s="85" t="s">
        <v>158</v>
      </c>
      <c r="AI86" s="85">
        <v>41787</v>
      </c>
    </row>
    <row r="87" spans="1:35" x14ac:dyDescent="0.2">
      <c r="A87">
        <v>4785</v>
      </c>
      <c r="B87" s="91" t="s">
        <v>160</v>
      </c>
      <c r="C87" s="61" t="str" cm="1">
        <f t="array" ref="C87">_xlfn._xlws.FILTER(B87,OR(LEN(B87) = 7,LEN(B87)=8))</f>
        <v>4/14/14</v>
      </c>
      <c r="D87" s="61" t="str">
        <f t="shared" si="14"/>
        <v>4/14/14</v>
      </c>
      <c r="E87" s="85" t="s">
        <v>160</v>
      </c>
      <c r="F87" s="87" t="e" cm="1" vm="1">
        <f t="array" ref="F87">_xlfn._xlws.FILTER(B87,LEN(B87)=5)</f>
        <v>#VALUE!</v>
      </c>
      <c r="G87" s="88" t="str">
        <f t="shared" si="15"/>
        <v/>
      </c>
      <c r="H87" s="85">
        <v>41743</v>
      </c>
      <c r="I87" s="85" t="s">
        <v>2512</v>
      </c>
      <c r="J87" s="93">
        <f t="shared" si="13"/>
        <v>41743</v>
      </c>
      <c r="K87" s="85"/>
      <c r="M87" s="85" t="s">
        <v>160</v>
      </c>
      <c r="N87" t="e">
        <f t="shared" si="16"/>
        <v>#VALUE!</v>
      </c>
      <c r="O87" t="e">
        <f t="shared" si="17"/>
        <v>#VALUE!</v>
      </c>
      <c r="Q87" s="84" t="s">
        <v>160</v>
      </c>
      <c r="R87" t="e">
        <f t="shared" si="18"/>
        <v>#VALUE!</v>
      </c>
      <c r="S87" t="e">
        <f t="shared" si="19"/>
        <v>#VALUE!</v>
      </c>
      <c r="U87" s="86" t="s">
        <v>160</v>
      </c>
      <c r="V87" t="e">
        <f t="shared" si="20"/>
        <v>#VALUE!</v>
      </c>
      <c r="W87" t="e">
        <f t="shared" si="21"/>
        <v>#VALUE!</v>
      </c>
      <c r="Y87" s="61" t="s">
        <v>160</v>
      </c>
      <c r="Z87" t="str">
        <f t="shared" si="22"/>
        <v>4-14-14</v>
      </c>
      <c r="AA87" t="e">
        <f t="shared" si="23"/>
        <v>#VALUE!</v>
      </c>
      <c r="AB87" t="e">
        <f t="shared" si="24"/>
        <v>#VALUE!</v>
      </c>
      <c r="AD87" s="85">
        <v>41743</v>
      </c>
      <c r="AG87" s="85" t="s">
        <v>160</v>
      </c>
      <c r="AI87" s="85">
        <v>41743</v>
      </c>
    </row>
    <row r="88" spans="1:35" x14ac:dyDescent="0.2">
      <c r="A88">
        <v>8461</v>
      </c>
      <c r="B88" s="91">
        <v>41915</v>
      </c>
      <c r="C88" s="61" t="e" cm="1" vm="1">
        <f t="array" ref="C88">_xlfn._xlws.FILTER(B88,OR(LEN(B88) = 7,LEN(B88)=8))</f>
        <v>#VALUE!</v>
      </c>
      <c r="D88" s="61" t="str">
        <f t="shared" si="14"/>
        <v/>
      </c>
      <c r="E88" s="61" t="s">
        <v>2512</v>
      </c>
      <c r="F88" s="87" cm="1">
        <f t="array" ref="F88">_xlfn._xlws.FILTER(B88,LEN(B88)=5)</f>
        <v>41915</v>
      </c>
      <c r="G88" s="88">
        <f t="shared" si="15"/>
        <v>41915</v>
      </c>
      <c r="H88" s="61"/>
      <c r="I88" s="85">
        <v>41915</v>
      </c>
      <c r="J88" s="93">
        <f t="shared" si="13"/>
        <v>41915</v>
      </c>
      <c r="K88" s="85"/>
      <c r="M88" s="85">
        <v>41915</v>
      </c>
      <c r="N88" t="e">
        <f t="shared" si="16"/>
        <v>#VALUE!</v>
      </c>
      <c r="O88">
        <f t="shared" si="17"/>
        <v>41915</v>
      </c>
      <c r="Q88" s="84">
        <v>41915</v>
      </c>
      <c r="R88" t="e">
        <f t="shared" si="18"/>
        <v>#VALUE!</v>
      </c>
      <c r="S88">
        <f t="shared" si="19"/>
        <v>41915</v>
      </c>
      <c r="U88" s="86">
        <v>41915</v>
      </c>
      <c r="V88" t="e">
        <f t="shared" si="20"/>
        <v>#VALUE!</v>
      </c>
      <c r="W88">
        <f t="shared" si="21"/>
        <v>41915</v>
      </c>
      <c r="Y88" s="61">
        <v>41915</v>
      </c>
      <c r="Z88" t="str">
        <f t="shared" si="22"/>
        <v>41915</v>
      </c>
      <c r="AA88" t="e">
        <f t="shared" si="23"/>
        <v>#VALUE!</v>
      </c>
      <c r="AB88">
        <f t="shared" si="24"/>
        <v>41915</v>
      </c>
      <c r="AD88" s="85">
        <v>42113</v>
      </c>
      <c r="AG88" s="85">
        <v>41915</v>
      </c>
      <c r="AI88" s="85">
        <v>41708</v>
      </c>
    </row>
    <row r="89" spans="1:35" x14ac:dyDescent="0.2">
      <c r="A89">
        <v>3878</v>
      </c>
      <c r="B89" s="91" t="s">
        <v>163</v>
      </c>
      <c r="C89" s="61" t="str" cm="1">
        <f t="array" ref="C89">_xlfn._xlws.FILTER(B89,OR(LEN(B89) = 7,LEN(B89)=8))</f>
        <v>2/27/14</v>
      </c>
      <c r="D89" s="61" t="str">
        <f t="shared" si="14"/>
        <v>2/27/14</v>
      </c>
      <c r="E89" s="85" t="s">
        <v>163</v>
      </c>
      <c r="F89" s="87" t="e" cm="1" vm="1">
        <f t="array" ref="F89">_xlfn._xlws.FILTER(B89,LEN(B89)=5)</f>
        <v>#VALUE!</v>
      </c>
      <c r="G89" s="88" t="str">
        <f t="shared" si="15"/>
        <v/>
      </c>
      <c r="H89" s="85">
        <v>41697</v>
      </c>
      <c r="I89" s="85" t="s">
        <v>2512</v>
      </c>
      <c r="J89" s="93">
        <f t="shared" si="13"/>
        <v>41697</v>
      </c>
      <c r="K89" s="85"/>
      <c r="M89" s="85" t="s">
        <v>163</v>
      </c>
      <c r="N89" t="e">
        <f t="shared" si="16"/>
        <v>#VALUE!</v>
      </c>
      <c r="O89" t="e">
        <f t="shared" si="17"/>
        <v>#VALUE!</v>
      </c>
      <c r="Q89" s="84" t="s">
        <v>163</v>
      </c>
      <c r="R89" t="e">
        <f t="shared" si="18"/>
        <v>#VALUE!</v>
      </c>
      <c r="S89" t="e">
        <f t="shared" si="19"/>
        <v>#VALUE!</v>
      </c>
      <c r="U89" s="86" t="s">
        <v>163</v>
      </c>
      <c r="V89" t="e">
        <f t="shared" si="20"/>
        <v>#VALUE!</v>
      </c>
      <c r="W89" t="e">
        <f t="shared" si="21"/>
        <v>#VALUE!</v>
      </c>
      <c r="Y89" s="61" t="s">
        <v>163</v>
      </c>
      <c r="Z89" t="str">
        <f t="shared" si="22"/>
        <v>2-27-14</v>
      </c>
      <c r="AA89" t="e">
        <f t="shared" si="23"/>
        <v>#VALUE!</v>
      </c>
      <c r="AB89" t="e">
        <f t="shared" si="24"/>
        <v>#VALUE!</v>
      </c>
      <c r="AD89" s="85">
        <v>41697</v>
      </c>
      <c r="AG89" s="85" t="s">
        <v>163</v>
      </c>
      <c r="AI89" s="85">
        <v>41697</v>
      </c>
    </row>
    <row r="90" spans="1:35" x14ac:dyDescent="0.2">
      <c r="A90">
        <v>9612</v>
      </c>
      <c r="B90" s="91">
        <v>41822</v>
      </c>
      <c r="C90" s="61" t="e" cm="1" vm="1">
        <f t="array" ref="C90">_xlfn._xlws.FILTER(B90,OR(LEN(B90) = 7,LEN(B90)=8))</f>
        <v>#VALUE!</v>
      </c>
      <c r="D90" s="61" t="str">
        <f t="shared" si="14"/>
        <v/>
      </c>
      <c r="E90" s="61" t="s">
        <v>2512</v>
      </c>
      <c r="F90" s="87" cm="1">
        <f t="array" ref="F90">_xlfn._xlws.FILTER(B90,LEN(B90)=5)</f>
        <v>41822</v>
      </c>
      <c r="G90" s="88">
        <f t="shared" si="15"/>
        <v>41822</v>
      </c>
      <c r="H90" s="61"/>
      <c r="I90" s="85">
        <v>41822</v>
      </c>
      <c r="J90" s="93">
        <f t="shared" si="13"/>
        <v>41822</v>
      </c>
      <c r="K90" s="85"/>
      <c r="M90" s="85">
        <v>41822</v>
      </c>
      <c r="N90" t="e">
        <f t="shared" si="16"/>
        <v>#VALUE!</v>
      </c>
      <c r="O90">
        <f t="shared" si="17"/>
        <v>41822</v>
      </c>
      <c r="Q90" s="84">
        <v>41822</v>
      </c>
      <c r="R90" t="e">
        <f t="shared" si="18"/>
        <v>#VALUE!</v>
      </c>
      <c r="S90">
        <f t="shared" si="19"/>
        <v>41822</v>
      </c>
      <c r="U90" s="86">
        <v>41822</v>
      </c>
      <c r="V90" t="e">
        <f t="shared" si="20"/>
        <v>#VALUE!</v>
      </c>
      <c r="W90">
        <f t="shared" si="21"/>
        <v>41822</v>
      </c>
      <c r="Y90" s="61">
        <v>41822</v>
      </c>
      <c r="Z90" t="str">
        <f t="shared" si="22"/>
        <v>41822</v>
      </c>
      <c r="AA90" t="e">
        <f t="shared" si="23"/>
        <v>#VALUE!</v>
      </c>
      <c r="AB90">
        <f t="shared" si="24"/>
        <v>41822</v>
      </c>
      <c r="AD90" s="85">
        <v>44669</v>
      </c>
      <c r="AG90" s="85">
        <v>41822</v>
      </c>
      <c r="AI90" s="85">
        <v>41677</v>
      </c>
    </row>
    <row r="91" spans="1:35" x14ac:dyDescent="0.2">
      <c r="A91">
        <v>4098</v>
      </c>
      <c r="B91" s="91" t="s">
        <v>166</v>
      </c>
      <c r="C91" s="61" t="str" cm="1">
        <f t="array" ref="C91">_xlfn._xlws.FILTER(B91,OR(LEN(B91) = 7,LEN(B91)=8))</f>
        <v>1/28/14</v>
      </c>
      <c r="D91" s="61" t="str">
        <f t="shared" si="14"/>
        <v>1/28/14</v>
      </c>
      <c r="E91" s="85" t="s">
        <v>166</v>
      </c>
      <c r="F91" s="87" t="e" cm="1" vm="1">
        <f t="array" ref="F91">_xlfn._xlws.FILTER(B91,LEN(B91)=5)</f>
        <v>#VALUE!</v>
      </c>
      <c r="G91" s="88" t="str">
        <f t="shared" si="15"/>
        <v/>
      </c>
      <c r="H91" s="85">
        <v>41667</v>
      </c>
      <c r="I91" s="85" t="s">
        <v>2512</v>
      </c>
      <c r="J91" s="93">
        <f t="shared" si="13"/>
        <v>41667</v>
      </c>
      <c r="K91" s="85"/>
      <c r="M91" s="85" t="s">
        <v>166</v>
      </c>
      <c r="N91" t="e">
        <f t="shared" si="16"/>
        <v>#VALUE!</v>
      </c>
      <c r="O91" t="e">
        <f t="shared" si="17"/>
        <v>#VALUE!</v>
      </c>
      <c r="Q91" s="84" t="s">
        <v>166</v>
      </c>
      <c r="R91" t="e">
        <f t="shared" si="18"/>
        <v>#VALUE!</v>
      </c>
      <c r="S91" t="e">
        <f t="shared" si="19"/>
        <v>#VALUE!</v>
      </c>
      <c r="U91" s="86" t="s">
        <v>166</v>
      </c>
      <c r="V91" t="e">
        <f t="shared" si="20"/>
        <v>#VALUE!</v>
      </c>
      <c r="W91" t="e">
        <f t="shared" si="21"/>
        <v>#VALUE!</v>
      </c>
      <c r="Y91" s="61" t="s">
        <v>166</v>
      </c>
      <c r="Z91" t="str">
        <f t="shared" si="22"/>
        <v>1-28-14</v>
      </c>
      <c r="AA91" t="e">
        <f t="shared" si="23"/>
        <v>#VALUE!</v>
      </c>
      <c r="AB91" t="e">
        <f t="shared" si="24"/>
        <v>#VALUE!</v>
      </c>
      <c r="AD91" s="85">
        <v>41667</v>
      </c>
      <c r="AG91" s="85" t="s">
        <v>166</v>
      </c>
      <c r="AI91" s="85">
        <v>41667</v>
      </c>
    </row>
    <row r="92" spans="1:35" x14ac:dyDescent="0.2">
      <c r="A92">
        <v>158</v>
      </c>
      <c r="B92" s="91" t="s">
        <v>168</v>
      </c>
      <c r="C92" s="61" t="str" cm="1">
        <f t="array" ref="C92">_xlfn._xlws.FILTER(B92,OR(LEN(B92) = 7,LEN(B92)=8))</f>
        <v>11/17/13</v>
      </c>
      <c r="D92" s="61" t="str">
        <f t="shared" si="14"/>
        <v>11/17/13</v>
      </c>
      <c r="E92" s="61" t="s">
        <v>168</v>
      </c>
      <c r="F92" s="87" t="e" cm="1" vm="1">
        <f t="array" ref="F92">_xlfn._xlws.FILTER(B92,LEN(B92)=5)</f>
        <v>#VALUE!</v>
      </c>
      <c r="G92" s="88" t="str">
        <f t="shared" si="15"/>
        <v/>
      </c>
      <c r="H92" s="85">
        <v>41595</v>
      </c>
      <c r="I92" s="85" t="s">
        <v>2512</v>
      </c>
      <c r="J92" s="93">
        <f t="shared" si="13"/>
        <v>41595</v>
      </c>
      <c r="K92" s="85"/>
      <c r="M92" s="85" t="s">
        <v>168</v>
      </c>
      <c r="N92" t="e">
        <f t="shared" si="16"/>
        <v>#VALUE!</v>
      </c>
      <c r="O92" t="e">
        <f t="shared" si="17"/>
        <v>#VALUE!</v>
      </c>
      <c r="Q92" s="84" t="s">
        <v>168</v>
      </c>
      <c r="R92" t="e">
        <f t="shared" si="18"/>
        <v>#VALUE!</v>
      </c>
      <c r="S92" t="e">
        <f t="shared" si="19"/>
        <v>#VALUE!</v>
      </c>
      <c r="U92" s="86" t="s">
        <v>168</v>
      </c>
      <c r="V92" t="e">
        <f t="shared" si="20"/>
        <v>#VALUE!</v>
      </c>
      <c r="W92" t="e">
        <f t="shared" si="21"/>
        <v>#VALUE!</v>
      </c>
      <c r="Y92" s="61" t="s">
        <v>168</v>
      </c>
      <c r="Z92" t="str">
        <f t="shared" si="22"/>
        <v>11-17-13</v>
      </c>
      <c r="AA92" t="e">
        <f t="shared" si="23"/>
        <v>#VALUE!</v>
      </c>
      <c r="AB92" t="e">
        <f t="shared" si="24"/>
        <v>#VALUE!</v>
      </c>
      <c r="AD92" s="85">
        <v>41595</v>
      </c>
      <c r="AG92" s="85" t="s">
        <v>168</v>
      </c>
      <c r="AI92" s="85">
        <v>41595</v>
      </c>
    </row>
    <row r="93" spans="1:35" x14ac:dyDescent="0.2">
      <c r="A93">
        <v>3896</v>
      </c>
      <c r="B93" s="91">
        <v>41466</v>
      </c>
      <c r="C93" s="61" t="e" cm="1" vm="1">
        <f t="array" ref="C93">_xlfn._xlws.FILTER(B93,OR(LEN(B93) = 7,LEN(B93)=8))</f>
        <v>#VALUE!</v>
      </c>
      <c r="D93" s="61" t="str">
        <f t="shared" si="14"/>
        <v/>
      </c>
      <c r="E93" s="61" t="s">
        <v>2512</v>
      </c>
      <c r="F93" s="87" cm="1">
        <f t="array" ref="F93">_xlfn._xlws.FILTER(B93,LEN(B93)=5)</f>
        <v>41466</v>
      </c>
      <c r="G93" s="88">
        <f t="shared" si="15"/>
        <v>41466</v>
      </c>
      <c r="H93" s="61"/>
      <c r="I93" s="85">
        <v>41466</v>
      </c>
      <c r="J93" s="93">
        <f t="shared" si="13"/>
        <v>41466</v>
      </c>
      <c r="K93" s="85"/>
      <c r="M93" s="85">
        <v>41466</v>
      </c>
      <c r="N93" t="e">
        <f t="shared" si="16"/>
        <v>#VALUE!</v>
      </c>
      <c r="O93">
        <f t="shared" si="17"/>
        <v>41466</v>
      </c>
      <c r="Q93" s="84">
        <v>41466</v>
      </c>
      <c r="R93" t="e">
        <f t="shared" si="18"/>
        <v>#VALUE!</v>
      </c>
      <c r="S93">
        <f t="shared" si="19"/>
        <v>41466</v>
      </c>
      <c r="U93" s="86">
        <v>41466</v>
      </c>
      <c r="V93" t="e">
        <f t="shared" si="20"/>
        <v>#VALUE!</v>
      </c>
      <c r="W93">
        <f t="shared" si="21"/>
        <v>41466</v>
      </c>
      <c r="Y93" s="61">
        <v>41466</v>
      </c>
      <c r="Z93" t="str">
        <f t="shared" si="22"/>
        <v>41466</v>
      </c>
      <c r="AA93" t="e">
        <f t="shared" si="23"/>
        <v>#VALUE!</v>
      </c>
      <c r="AB93">
        <f t="shared" si="24"/>
        <v>41466</v>
      </c>
      <c r="AD93" s="85">
        <v>24211</v>
      </c>
      <c r="AG93" s="85">
        <v>41466</v>
      </c>
      <c r="AI93" s="85">
        <v>41585</v>
      </c>
    </row>
    <row r="94" spans="1:35" x14ac:dyDescent="0.2">
      <c r="A94">
        <v>9970</v>
      </c>
      <c r="B94" s="91" t="s">
        <v>171</v>
      </c>
      <c r="C94" s="61" t="str" cm="1">
        <f t="array" ref="C94">_xlfn._xlws.FILTER(B94,OR(LEN(B94) = 7,LEN(B94)=8))</f>
        <v>10/17/13</v>
      </c>
      <c r="D94" s="61" t="str">
        <f t="shared" si="14"/>
        <v>10/17/13</v>
      </c>
      <c r="E94" s="61" t="s">
        <v>171</v>
      </c>
      <c r="F94" s="87" t="e" cm="1" vm="1">
        <f t="array" ref="F94">_xlfn._xlws.FILTER(B94,LEN(B94)=5)</f>
        <v>#VALUE!</v>
      </c>
      <c r="G94" s="88" t="str">
        <f t="shared" si="15"/>
        <v/>
      </c>
      <c r="H94" s="85">
        <v>41564</v>
      </c>
      <c r="I94" s="85" t="s">
        <v>2512</v>
      </c>
      <c r="J94" s="93">
        <f t="shared" si="13"/>
        <v>41564</v>
      </c>
      <c r="K94" s="85"/>
      <c r="M94" s="85" t="s">
        <v>171</v>
      </c>
      <c r="N94" t="e">
        <f t="shared" si="16"/>
        <v>#VALUE!</v>
      </c>
      <c r="O94" t="e">
        <f t="shared" si="17"/>
        <v>#VALUE!</v>
      </c>
      <c r="Q94" s="84" t="s">
        <v>171</v>
      </c>
      <c r="R94" t="e">
        <f t="shared" si="18"/>
        <v>#VALUE!</v>
      </c>
      <c r="S94" t="e">
        <f t="shared" si="19"/>
        <v>#VALUE!</v>
      </c>
      <c r="U94" s="86" t="s">
        <v>171</v>
      </c>
      <c r="V94" t="e">
        <f t="shared" si="20"/>
        <v>#VALUE!</v>
      </c>
      <c r="W94" t="e">
        <f t="shared" si="21"/>
        <v>#VALUE!</v>
      </c>
      <c r="Y94" s="61" t="s">
        <v>171</v>
      </c>
      <c r="Z94" t="str">
        <f t="shared" si="22"/>
        <v>10-17-13</v>
      </c>
      <c r="AA94" t="e">
        <f t="shared" si="23"/>
        <v>#VALUE!</v>
      </c>
      <c r="AB94" t="e">
        <f t="shared" si="24"/>
        <v>#VALUE!</v>
      </c>
      <c r="AD94" s="85">
        <v>41564</v>
      </c>
      <c r="AG94" s="85" t="s">
        <v>171</v>
      </c>
      <c r="AI94" s="85">
        <v>41564</v>
      </c>
    </row>
    <row r="95" spans="1:35" x14ac:dyDescent="0.2">
      <c r="A95">
        <v>4002</v>
      </c>
      <c r="B95" s="91" t="s">
        <v>173</v>
      </c>
      <c r="C95" s="61" t="str" cm="1">
        <f t="array" ref="C95">_xlfn._xlws.FILTER(B95,OR(LEN(B95) = 7,LEN(B95)=8))</f>
        <v>10/13/13</v>
      </c>
      <c r="D95" s="61" t="str">
        <f t="shared" si="14"/>
        <v>10/13/13</v>
      </c>
      <c r="E95" s="61" t="s">
        <v>173</v>
      </c>
      <c r="F95" s="87" t="e" cm="1" vm="1">
        <f t="array" ref="F95">_xlfn._xlws.FILTER(B95,LEN(B95)=5)</f>
        <v>#VALUE!</v>
      </c>
      <c r="G95" s="88" t="str">
        <f t="shared" si="15"/>
        <v/>
      </c>
      <c r="H95" s="85">
        <v>41560</v>
      </c>
      <c r="I95" s="85" t="s">
        <v>2512</v>
      </c>
      <c r="J95" s="93">
        <f t="shared" si="13"/>
        <v>41560</v>
      </c>
      <c r="K95" s="85"/>
      <c r="M95" s="85" t="s">
        <v>173</v>
      </c>
      <c r="N95" t="e">
        <f t="shared" si="16"/>
        <v>#VALUE!</v>
      </c>
      <c r="O95" t="e">
        <f t="shared" si="17"/>
        <v>#VALUE!</v>
      </c>
      <c r="Q95" s="84" t="s">
        <v>173</v>
      </c>
      <c r="R95" t="e">
        <f t="shared" si="18"/>
        <v>#VALUE!</v>
      </c>
      <c r="S95" t="e">
        <f t="shared" si="19"/>
        <v>#VALUE!</v>
      </c>
      <c r="U95" s="86" t="s">
        <v>173</v>
      </c>
      <c r="V95" t="e">
        <f t="shared" si="20"/>
        <v>#VALUE!</v>
      </c>
      <c r="W95" t="e">
        <f t="shared" si="21"/>
        <v>#VALUE!</v>
      </c>
      <c r="Y95" s="61" t="s">
        <v>173</v>
      </c>
      <c r="Z95" t="str">
        <f t="shared" si="22"/>
        <v>10-13-13</v>
      </c>
      <c r="AA95" t="e">
        <f t="shared" si="23"/>
        <v>#VALUE!</v>
      </c>
      <c r="AB95" t="e">
        <f t="shared" si="24"/>
        <v>#VALUE!</v>
      </c>
      <c r="AD95" s="85">
        <v>41560</v>
      </c>
      <c r="AG95" s="85" t="s">
        <v>173</v>
      </c>
      <c r="AI95" s="85">
        <v>41560</v>
      </c>
    </row>
    <row r="96" spans="1:35" x14ac:dyDescent="0.2">
      <c r="A96">
        <v>10914</v>
      </c>
      <c r="B96" s="91">
        <v>41618</v>
      </c>
      <c r="C96" s="61" t="e" cm="1" vm="1">
        <f t="array" ref="C96">_xlfn._xlws.FILTER(B96,OR(LEN(B96) = 7,LEN(B96)=8))</f>
        <v>#VALUE!</v>
      </c>
      <c r="D96" s="61" t="str">
        <f t="shared" si="14"/>
        <v/>
      </c>
      <c r="E96" s="61" t="s">
        <v>2512</v>
      </c>
      <c r="F96" s="87" cm="1">
        <f t="array" ref="F96">_xlfn._xlws.FILTER(B96,LEN(B96)=5)</f>
        <v>41618</v>
      </c>
      <c r="G96" s="88">
        <f t="shared" si="15"/>
        <v>41618</v>
      </c>
      <c r="H96" s="61"/>
      <c r="I96" s="85">
        <v>41618</v>
      </c>
      <c r="J96" s="93">
        <f t="shared" si="13"/>
        <v>41618</v>
      </c>
      <c r="K96" s="85"/>
      <c r="M96" s="85">
        <v>41618</v>
      </c>
      <c r="N96" t="e">
        <f t="shared" si="16"/>
        <v>#VALUE!</v>
      </c>
      <c r="O96">
        <f t="shared" si="17"/>
        <v>41618</v>
      </c>
      <c r="Q96" s="84">
        <v>41618</v>
      </c>
      <c r="R96" t="e">
        <f t="shared" si="18"/>
        <v>#VALUE!</v>
      </c>
      <c r="S96">
        <f t="shared" si="19"/>
        <v>41618</v>
      </c>
      <c r="U96" s="86">
        <v>41618</v>
      </c>
      <c r="V96" t="e">
        <f t="shared" si="20"/>
        <v>#VALUE!</v>
      </c>
      <c r="W96">
        <f t="shared" si="21"/>
        <v>41618</v>
      </c>
      <c r="Y96" s="61">
        <v>41618</v>
      </c>
      <c r="Z96" t="str">
        <f t="shared" si="22"/>
        <v>41618</v>
      </c>
      <c r="AA96" t="e">
        <f t="shared" si="23"/>
        <v>#VALUE!</v>
      </c>
      <c r="AB96">
        <f t="shared" si="24"/>
        <v>41618</v>
      </c>
      <c r="AD96" s="85">
        <v>43206</v>
      </c>
      <c r="AG96" s="85">
        <v>41618</v>
      </c>
      <c r="AI96" s="85">
        <v>41559</v>
      </c>
    </row>
    <row r="97" spans="1:35" x14ac:dyDescent="0.2">
      <c r="A97">
        <v>7279</v>
      </c>
      <c r="B97" s="91" t="s">
        <v>176</v>
      </c>
      <c r="C97" s="61" t="str" cm="1">
        <f t="array" ref="C97">_xlfn._xlws.FILTER(B97,OR(LEN(B97) = 7,LEN(B97)=8))</f>
        <v>9/30/13</v>
      </c>
      <c r="D97" s="61" t="str">
        <f t="shared" si="14"/>
        <v>9/30/13</v>
      </c>
      <c r="E97" s="85" t="s">
        <v>176</v>
      </c>
      <c r="F97" s="87" t="e" cm="1" vm="1">
        <f t="array" ref="F97">_xlfn._xlws.FILTER(B97,LEN(B97)=5)</f>
        <v>#VALUE!</v>
      </c>
      <c r="G97" s="88" t="str">
        <f t="shared" si="15"/>
        <v/>
      </c>
      <c r="H97" s="85">
        <v>41547</v>
      </c>
      <c r="I97" s="85" t="s">
        <v>2512</v>
      </c>
      <c r="J97" s="93">
        <f t="shared" si="13"/>
        <v>41547</v>
      </c>
      <c r="K97" s="85"/>
      <c r="M97" s="85" t="s">
        <v>176</v>
      </c>
      <c r="N97" t="e">
        <f t="shared" si="16"/>
        <v>#VALUE!</v>
      </c>
      <c r="O97" t="e">
        <f t="shared" si="17"/>
        <v>#VALUE!</v>
      </c>
      <c r="Q97" s="84" t="s">
        <v>176</v>
      </c>
      <c r="R97" t="e">
        <f t="shared" si="18"/>
        <v>#VALUE!</v>
      </c>
      <c r="S97" t="e">
        <f t="shared" si="19"/>
        <v>#VALUE!</v>
      </c>
      <c r="U97" s="86" t="s">
        <v>176</v>
      </c>
      <c r="V97" t="e">
        <f t="shared" si="20"/>
        <v>#VALUE!</v>
      </c>
      <c r="W97" t="e">
        <f t="shared" si="21"/>
        <v>#VALUE!</v>
      </c>
      <c r="Y97" s="61" t="s">
        <v>176</v>
      </c>
      <c r="Z97" t="str">
        <f t="shared" si="22"/>
        <v>9-30-13</v>
      </c>
      <c r="AA97" t="e">
        <f t="shared" si="23"/>
        <v>#VALUE!</v>
      </c>
      <c r="AB97" t="e">
        <f t="shared" si="24"/>
        <v>#VALUE!</v>
      </c>
      <c r="AD97" s="85">
        <v>41547</v>
      </c>
      <c r="AG97" s="85" t="s">
        <v>176</v>
      </c>
      <c r="AI97" s="85">
        <v>41547</v>
      </c>
    </row>
    <row r="98" spans="1:35" x14ac:dyDescent="0.2">
      <c r="A98">
        <v>10582</v>
      </c>
      <c r="B98" s="91">
        <v>41340</v>
      </c>
      <c r="C98" s="61" t="e" cm="1" vm="1">
        <f t="array" ref="C98">_xlfn._xlws.FILTER(B98,OR(LEN(B98) = 7,LEN(B98)=8))</f>
        <v>#VALUE!</v>
      </c>
      <c r="D98" s="61" t="str">
        <f t="shared" si="14"/>
        <v/>
      </c>
      <c r="E98" s="61" t="s">
        <v>2512</v>
      </c>
      <c r="F98" s="87" cm="1">
        <f t="array" ref="F98">_xlfn._xlws.FILTER(B98,LEN(B98)=5)</f>
        <v>41340</v>
      </c>
      <c r="G98" s="88">
        <f t="shared" si="15"/>
        <v>41340</v>
      </c>
      <c r="H98" s="61"/>
      <c r="I98" s="85">
        <v>41340</v>
      </c>
      <c r="J98" s="93">
        <f t="shared" si="13"/>
        <v>41340</v>
      </c>
      <c r="K98" s="85"/>
      <c r="M98" s="85">
        <v>41340</v>
      </c>
      <c r="N98" t="e">
        <f t="shared" si="16"/>
        <v>#VALUE!</v>
      </c>
      <c r="O98">
        <f t="shared" si="17"/>
        <v>41340</v>
      </c>
      <c r="Q98" s="84">
        <v>41340</v>
      </c>
      <c r="R98" t="e">
        <f t="shared" si="18"/>
        <v>#VALUE!</v>
      </c>
      <c r="S98">
        <f t="shared" si="19"/>
        <v>41340</v>
      </c>
      <c r="U98" s="86">
        <v>41340</v>
      </c>
      <c r="V98" t="e">
        <f t="shared" si="20"/>
        <v>#VALUE!</v>
      </c>
      <c r="W98">
        <f t="shared" si="21"/>
        <v>41340</v>
      </c>
      <c r="Y98" s="61">
        <v>41340</v>
      </c>
      <c r="Z98" t="str">
        <f t="shared" si="22"/>
        <v>41340</v>
      </c>
      <c r="AA98" t="e">
        <f t="shared" si="23"/>
        <v>#VALUE!</v>
      </c>
      <c r="AB98">
        <f t="shared" si="24"/>
        <v>41340</v>
      </c>
      <c r="AD98" s="85">
        <v>14714</v>
      </c>
      <c r="AG98" s="85">
        <v>41340</v>
      </c>
      <c r="AI98" s="85">
        <v>41458</v>
      </c>
    </row>
    <row r="99" spans="1:35" x14ac:dyDescent="0.2">
      <c r="A99">
        <v>4470</v>
      </c>
      <c r="B99" s="91">
        <v>41553</v>
      </c>
      <c r="C99" s="61" t="e" cm="1" vm="1">
        <f t="array" ref="C99">_xlfn._xlws.FILTER(B99,OR(LEN(B99) = 7,LEN(B99)=8))</f>
        <v>#VALUE!</v>
      </c>
      <c r="D99" s="61" t="str">
        <f t="shared" si="14"/>
        <v/>
      </c>
      <c r="E99" s="61" t="s">
        <v>2512</v>
      </c>
      <c r="F99" s="87" cm="1">
        <f t="array" ref="F99">_xlfn._xlws.FILTER(B99,LEN(B99)=5)</f>
        <v>41553</v>
      </c>
      <c r="G99" s="88">
        <f t="shared" si="15"/>
        <v>41553</v>
      </c>
      <c r="H99" s="61"/>
      <c r="I99" s="85">
        <v>41553</v>
      </c>
      <c r="J99" s="93">
        <f t="shared" si="13"/>
        <v>41553</v>
      </c>
      <c r="K99" s="85"/>
      <c r="M99" s="85">
        <v>41553</v>
      </c>
      <c r="N99" t="e">
        <f t="shared" si="16"/>
        <v>#VALUE!</v>
      </c>
      <c r="O99">
        <f t="shared" si="17"/>
        <v>41553</v>
      </c>
      <c r="Q99" s="84">
        <v>41553</v>
      </c>
      <c r="R99" t="e">
        <f t="shared" si="18"/>
        <v>#VALUE!</v>
      </c>
      <c r="S99">
        <f t="shared" si="19"/>
        <v>41553</v>
      </c>
      <c r="U99" s="86">
        <v>41553</v>
      </c>
      <c r="V99" t="e">
        <f t="shared" si="20"/>
        <v>#VALUE!</v>
      </c>
      <c r="W99">
        <f t="shared" si="21"/>
        <v>41553</v>
      </c>
      <c r="Y99" s="61">
        <v>41553</v>
      </c>
      <c r="Z99" t="str">
        <f t="shared" si="22"/>
        <v>41553</v>
      </c>
      <c r="AA99" t="e">
        <f t="shared" si="23"/>
        <v>#VALUE!</v>
      </c>
      <c r="AB99">
        <f t="shared" si="24"/>
        <v>41553</v>
      </c>
      <c r="AD99" s="85">
        <v>19464</v>
      </c>
      <c r="AG99" s="85">
        <v>41553</v>
      </c>
      <c r="AI99" s="85">
        <v>41435</v>
      </c>
    </row>
    <row r="100" spans="1:35" x14ac:dyDescent="0.2">
      <c r="A100">
        <v>6183</v>
      </c>
      <c r="B100" s="91">
        <v>41553</v>
      </c>
      <c r="C100" s="61" t="e" cm="1" vm="1">
        <f t="array" ref="C100">_xlfn._xlws.FILTER(B100,OR(LEN(B100) = 7,LEN(B100)=8))</f>
        <v>#VALUE!</v>
      </c>
      <c r="D100" s="61" t="str">
        <f t="shared" si="14"/>
        <v/>
      </c>
      <c r="E100" s="61" t="s">
        <v>2512</v>
      </c>
      <c r="F100" s="87" cm="1">
        <f t="array" ref="F100">_xlfn._xlws.FILTER(B100,LEN(B100)=5)</f>
        <v>41553</v>
      </c>
      <c r="G100" s="88">
        <f t="shared" si="15"/>
        <v>41553</v>
      </c>
      <c r="H100" s="61"/>
      <c r="I100" s="85">
        <v>41553</v>
      </c>
      <c r="J100" s="93">
        <f t="shared" si="13"/>
        <v>41553</v>
      </c>
      <c r="K100" s="85"/>
      <c r="M100" s="85">
        <v>41553</v>
      </c>
      <c r="N100" t="e">
        <f t="shared" si="16"/>
        <v>#VALUE!</v>
      </c>
      <c r="O100">
        <f t="shared" si="17"/>
        <v>41553</v>
      </c>
      <c r="Q100" s="84">
        <v>41553</v>
      </c>
      <c r="R100" t="e">
        <f t="shared" si="18"/>
        <v>#VALUE!</v>
      </c>
      <c r="S100">
        <f t="shared" si="19"/>
        <v>41553</v>
      </c>
      <c r="U100" s="86">
        <v>41553</v>
      </c>
      <c r="V100" t="e">
        <f t="shared" si="20"/>
        <v>#VALUE!</v>
      </c>
      <c r="W100">
        <f t="shared" si="21"/>
        <v>41553</v>
      </c>
      <c r="Y100" s="61">
        <v>41553</v>
      </c>
      <c r="Z100" t="str">
        <f t="shared" si="22"/>
        <v>41553</v>
      </c>
      <c r="AA100" t="e">
        <f t="shared" si="23"/>
        <v>#VALUE!</v>
      </c>
      <c r="AB100">
        <f t="shared" si="24"/>
        <v>41553</v>
      </c>
      <c r="AD100" s="85">
        <v>19464</v>
      </c>
      <c r="AG100" s="85">
        <v>41553</v>
      </c>
      <c r="AI100" s="85">
        <v>41435</v>
      </c>
    </row>
    <row r="101" spans="1:35" x14ac:dyDescent="0.2">
      <c r="A101">
        <v>6379</v>
      </c>
      <c r="B101" s="91" t="s">
        <v>180</v>
      </c>
      <c r="C101" s="61" t="str" cm="1">
        <f t="array" ref="C101">_xlfn._xlws.FILTER(B101,OR(LEN(B101) = 7,LEN(B101)=8))</f>
        <v>5/29/13</v>
      </c>
      <c r="D101" s="61" t="str">
        <f t="shared" si="14"/>
        <v>5/29/13</v>
      </c>
      <c r="E101" s="85" t="s">
        <v>180</v>
      </c>
      <c r="F101" s="87" t="e" cm="1" vm="1">
        <f t="array" ref="F101">_xlfn._xlws.FILTER(B101,LEN(B101)=5)</f>
        <v>#VALUE!</v>
      </c>
      <c r="G101" s="88" t="str">
        <f t="shared" si="15"/>
        <v/>
      </c>
      <c r="H101" s="85">
        <v>41423</v>
      </c>
      <c r="I101" s="85" t="s">
        <v>2512</v>
      </c>
      <c r="J101" s="93">
        <f t="shared" si="13"/>
        <v>41423</v>
      </c>
      <c r="K101" s="85"/>
      <c r="M101" s="85" t="s">
        <v>180</v>
      </c>
      <c r="N101" t="e">
        <f t="shared" si="16"/>
        <v>#VALUE!</v>
      </c>
      <c r="O101" t="e">
        <f t="shared" si="17"/>
        <v>#VALUE!</v>
      </c>
      <c r="Q101" s="84" t="s">
        <v>180</v>
      </c>
      <c r="R101" t="e">
        <f t="shared" si="18"/>
        <v>#VALUE!</v>
      </c>
      <c r="S101" t="e">
        <f t="shared" si="19"/>
        <v>#VALUE!</v>
      </c>
      <c r="U101" s="86" t="s">
        <v>180</v>
      </c>
      <c r="V101" t="e">
        <f t="shared" si="20"/>
        <v>#VALUE!</v>
      </c>
      <c r="W101" t="e">
        <f t="shared" si="21"/>
        <v>#VALUE!</v>
      </c>
      <c r="Y101" s="61" t="s">
        <v>180</v>
      </c>
      <c r="Z101" t="str">
        <f t="shared" si="22"/>
        <v>5-29-13</v>
      </c>
      <c r="AA101" t="e">
        <f t="shared" si="23"/>
        <v>#VALUE!</v>
      </c>
      <c r="AB101" t="e">
        <f t="shared" si="24"/>
        <v>#VALUE!</v>
      </c>
      <c r="AD101" s="85">
        <v>41423</v>
      </c>
      <c r="AG101" s="85" t="s">
        <v>180</v>
      </c>
      <c r="AI101" s="85">
        <v>41423</v>
      </c>
    </row>
    <row r="102" spans="1:35" x14ac:dyDescent="0.2">
      <c r="A102">
        <v>8601</v>
      </c>
      <c r="B102" s="91" t="s">
        <v>182</v>
      </c>
      <c r="C102" s="61" t="str" cm="1">
        <f t="array" ref="C102">_xlfn._xlws.FILTER(B102,OR(LEN(B102) = 7,LEN(B102)=8))</f>
        <v>4/29/13</v>
      </c>
      <c r="D102" s="61" t="str">
        <f t="shared" si="14"/>
        <v>4/29/13</v>
      </c>
      <c r="E102" s="85" t="s">
        <v>182</v>
      </c>
      <c r="F102" s="87" t="e" cm="1" vm="1">
        <f t="array" ref="F102">_xlfn._xlws.FILTER(B102,LEN(B102)=5)</f>
        <v>#VALUE!</v>
      </c>
      <c r="G102" s="88" t="str">
        <f t="shared" si="15"/>
        <v/>
      </c>
      <c r="H102" s="85">
        <v>41393</v>
      </c>
      <c r="I102" s="85" t="s">
        <v>2512</v>
      </c>
      <c r="J102" s="93">
        <f t="shared" si="13"/>
        <v>41393</v>
      </c>
      <c r="K102" s="85"/>
      <c r="M102" s="85" t="s">
        <v>182</v>
      </c>
      <c r="N102" t="e">
        <f t="shared" si="16"/>
        <v>#VALUE!</v>
      </c>
      <c r="O102" t="e">
        <f t="shared" si="17"/>
        <v>#VALUE!</v>
      </c>
      <c r="Q102" s="84" t="s">
        <v>182</v>
      </c>
      <c r="R102" t="e">
        <f t="shared" si="18"/>
        <v>#VALUE!</v>
      </c>
      <c r="S102" t="e">
        <f t="shared" si="19"/>
        <v>#VALUE!</v>
      </c>
      <c r="U102" s="86" t="s">
        <v>182</v>
      </c>
      <c r="V102" t="e">
        <f t="shared" si="20"/>
        <v>#VALUE!</v>
      </c>
      <c r="W102" t="e">
        <f t="shared" si="21"/>
        <v>#VALUE!</v>
      </c>
      <c r="Y102" s="61" t="s">
        <v>182</v>
      </c>
      <c r="Z102" t="str">
        <f t="shared" si="22"/>
        <v>4-29-13</v>
      </c>
      <c r="AA102" t="e">
        <f t="shared" si="23"/>
        <v>#VALUE!</v>
      </c>
      <c r="AB102" t="e">
        <f t="shared" si="24"/>
        <v>#VALUE!</v>
      </c>
      <c r="AD102" s="85">
        <v>41393</v>
      </c>
      <c r="AG102" s="85" t="s">
        <v>182</v>
      </c>
      <c r="AI102" s="85">
        <v>41393</v>
      </c>
    </row>
    <row r="103" spans="1:35" x14ac:dyDescent="0.2">
      <c r="A103">
        <v>4827</v>
      </c>
      <c r="B103" s="91">
        <v>41550</v>
      </c>
      <c r="C103" s="61" t="e" cm="1" vm="1">
        <f t="array" ref="C103">_xlfn._xlws.FILTER(B103,OR(LEN(B103) = 7,LEN(B103)=8))</f>
        <v>#VALUE!</v>
      </c>
      <c r="D103" s="61" t="str">
        <f t="shared" si="14"/>
        <v/>
      </c>
      <c r="E103" s="61" t="s">
        <v>2512</v>
      </c>
      <c r="F103" s="87" cm="1">
        <f t="array" ref="F103">_xlfn._xlws.FILTER(B103,LEN(B103)=5)</f>
        <v>41550</v>
      </c>
      <c r="G103" s="88">
        <f t="shared" si="15"/>
        <v>41550</v>
      </c>
      <c r="H103" s="61"/>
      <c r="I103" s="85">
        <v>41550</v>
      </c>
      <c r="J103" s="93">
        <f t="shared" si="13"/>
        <v>41550</v>
      </c>
      <c r="K103" s="85"/>
      <c r="M103" s="85">
        <v>41550</v>
      </c>
      <c r="N103" t="e">
        <f t="shared" si="16"/>
        <v>#VALUE!</v>
      </c>
      <c r="O103">
        <f t="shared" si="17"/>
        <v>41550</v>
      </c>
      <c r="Q103" s="84">
        <v>41550</v>
      </c>
      <c r="R103" t="e">
        <f t="shared" si="18"/>
        <v>#VALUE!</v>
      </c>
      <c r="S103">
        <f t="shared" si="19"/>
        <v>41550</v>
      </c>
      <c r="U103" s="86">
        <v>41550</v>
      </c>
      <c r="V103" t="e">
        <f t="shared" si="20"/>
        <v>#VALUE!</v>
      </c>
      <c r="W103">
        <f t="shared" si="21"/>
        <v>41550</v>
      </c>
      <c r="Y103" s="61">
        <v>41550</v>
      </c>
      <c r="Z103" t="str">
        <f t="shared" si="22"/>
        <v>41550</v>
      </c>
      <c r="AA103" t="e">
        <f t="shared" si="23"/>
        <v>#VALUE!</v>
      </c>
      <c r="AB103">
        <f t="shared" si="24"/>
        <v>41550</v>
      </c>
      <c r="AD103" s="85">
        <v>18368</v>
      </c>
      <c r="AG103" s="85">
        <v>41550</v>
      </c>
      <c r="AI103" s="85">
        <v>41343</v>
      </c>
    </row>
    <row r="104" spans="1:35" x14ac:dyDescent="0.2">
      <c r="A104">
        <v>6715</v>
      </c>
      <c r="B104" s="91">
        <v>41306</v>
      </c>
      <c r="C104" s="61" t="e" cm="1" vm="1">
        <f t="array" ref="C104">_xlfn._xlws.FILTER(B104,OR(LEN(B104) = 7,LEN(B104)=8))</f>
        <v>#VALUE!</v>
      </c>
      <c r="D104" s="61" t="str">
        <f t="shared" si="14"/>
        <v/>
      </c>
      <c r="E104" s="61" t="s">
        <v>2512</v>
      </c>
      <c r="F104" s="87" cm="1">
        <f t="array" ref="F104">_xlfn._xlws.FILTER(B104,LEN(B104)=5)</f>
        <v>41306</v>
      </c>
      <c r="G104" s="88">
        <f t="shared" si="15"/>
        <v>41306</v>
      </c>
      <c r="H104" s="61"/>
      <c r="I104" s="85">
        <v>41306</v>
      </c>
      <c r="J104" s="93">
        <f t="shared" si="13"/>
        <v>41306</v>
      </c>
      <c r="K104" s="85"/>
      <c r="M104" s="85">
        <v>41306</v>
      </c>
      <c r="N104" t="e">
        <f t="shared" si="16"/>
        <v>#VALUE!</v>
      </c>
      <c r="O104">
        <f t="shared" si="17"/>
        <v>41306</v>
      </c>
      <c r="Q104" s="84">
        <v>41306</v>
      </c>
      <c r="R104" t="e">
        <f t="shared" si="18"/>
        <v>#VALUE!</v>
      </c>
      <c r="S104">
        <f t="shared" si="19"/>
        <v>41306</v>
      </c>
      <c r="U104" s="86">
        <v>41306</v>
      </c>
      <c r="V104" t="e">
        <f t="shared" si="20"/>
        <v>#VALUE!</v>
      </c>
      <c r="W104">
        <f t="shared" si="21"/>
        <v>41306</v>
      </c>
      <c r="Y104" s="61">
        <v>41306</v>
      </c>
      <c r="Z104" t="str">
        <f t="shared" si="22"/>
        <v>41306</v>
      </c>
      <c r="AA104" t="e">
        <f t="shared" si="23"/>
        <v>#VALUE!</v>
      </c>
      <c r="AB104">
        <f t="shared" si="24"/>
        <v>41306</v>
      </c>
      <c r="AD104" s="85">
        <v>38820</v>
      </c>
      <c r="AG104" s="85">
        <v>41306</v>
      </c>
      <c r="AI104" s="85">
        <v>41276</v>
      </c>
    </row>
    <row r="105" spans="1:35" x14ac:dyDescent="0.2">
      <c r="A105">
        <v>10676</v>
      </c>
      <c r="B105" s="91">
        <v>40950</v>
      </c>
      <c r="C105" s="61" t="e" cm="1" vm="1">
        <f t="array" ref="C105">_xlfn._xlws.FILTER(B105,OR(LEN(B105) = 7,LEN(B105)=8))</f>
        <v>#VALUE!</v>
      </c>
      <c r="D105" s="61" t="str">
        <f t="shared" si="14"/>
        <v/>
      </c>
      <c r="E105" s="61" t="s">
        <v>2512</v>
      </c>
      <c r="F105" s="87" cm="1">
        <f t="array" ref="F105">_xlfn._xlws.FILTER(B105,LEN(B105)=5)</f>
        <v>40950</v>
      </c>
      <c r="G105" s="88">
        <f t="shared" si="15"/>
        <v>40950</v>
      </c>
      <c r="H105" s="61"/>
      <c r="I105" s="85">
        <v>40950</v>
      </c>
      <c r="J105" s="93">
        <f t="shared" si="13"/>
        <v>40950</v>
      </c>
      <c r="K105" s="85"/>
      <c r="M105" s="85">
        <v>40950</v>
      </c>
      <c r="N105" t="e">
        <f t="shared" si="16"/>
        <v>#VALUE!</v>
      </c>
      <c r="O105">
        <f t="shared" si="17"/>
        <v>40950</v>
      </c>
      <c r="Q105" s="84">
        <v>40950</v>
      </c>
      <c r="R105" t="e">
        <f t="shared" si="18"/>
        <v>#VALUE!</v>
      </c>
      <c r="S105">
        <f t="shared" si="19"/>
        <v>40950</v>
      </c>
      <c r="U105" s="86">
        <v>40950</v>
      </c>
      <c r="V105" t="e">
        <f t="shared" si="20"/>
        <v>#VALUE!</v>
      </c>
      <c r="W105">
        <f t="shared" si="21"/>
        <v>40950</v>
      </c>
      <c r="Y105" s="61">
        <v>40950</v>
      </c>
      <c r="Z105" t="str">
        <f t="shared" si="22"/>
        <v>40950</v>
      </c>
      <c r="AA105" t="e">
        <f t="shared" si="23"/>
        <v>#VALUE!</v>
      </c>
      <c r="AB105">
        <f t="shared" si="24"/>
        <v>40950</v>
      </c>
      <c r="AD105" s="85">
        <v>18362</v>
      </c>
      <c r="AG105" s="85">
        <v>40950</v>
      </c>
      <c r="AI105" s="85">
        <v>41215</v>
      </c>
    </row>
    <row r="106" spans="1:35" x14ac:dyDescent="0.2">
      <c r="A106">
        <v>1041</v>
      </c>
      <c r="B106" s="91" t="s">
        <v>187</v>
      </c>
      <c r="C106" s="61" t="str" cm="1">
        <f t="array" ref="C106">_xlfn._xlws.FILTER(B106,OR(LEN(B106) = 7,LEN(B106)=8))</f>
        <v>10/18/12</v>
      </c>
      <c r="D106" s="61" t="str">
        <f t="shared" si="14"/>
        <v>10/18/12</v>
      </c>
      <c r="E106" s="61" t="s">
        <v>187</v>
      </c>
      <c r="F106" s="87" t="e" cm="1" vm="1">
        <f t="array" ref="F106">_xlfn._xlws.FILTER(B106,LEN(B106)=5)</f>
        <v>#VALUE!</v>
      </c>
      <c r="G106" s="88" t="str">
        <f t="shared" si="15"/>
        <v/>
      </c>
      <c r="H106" s="85">
        <v>41200</v>
      </c>
      <c r="I106" s="85" t="s">
        <v>2512</v>
      </c>
      <c r="J106" s="93">
        <f t="shared" si="13"/>
        <v>41200</v>
      </c>
      <c r="K106" s="85"/>
      <c r="M106" s="85" t="s">
        <v>187</v>
      </c>
      <c r="N106" t="e">
        <f t="shared" si="16"/>
        <v>#VALUE!</v>
      </c>
      <c r="O106" t="e">
        <f t="shared" si="17"/>
        <v>#VALUE!</v>
      </c>
      <c r="Q106" s="84" t="s">
        <v>187</v>
      </c>
      <c r="R106" t="e">
        <f t="shared" si="18"/>
        <v>#VALUE!</v>
      </c>
      <c r="S106" t="e">
        <f t="shared" si="19"/>
        <v>#VALUE!</v>
      </c>
      <c r="U106" s="86" t="s">
        <v>187</v>
      </c>
      <c r="V106" t="e">
        <f t="shared" si="20"/>
        <v>#VALUE!</v>
      </c>
      <c r="W106" t="e">
        <f t="shared" si="21"/>
        <v>#VALUE!</v>
      </c>
      <c r="Y106" s="61" t="s">
        <v>187</v>
      </c>
      <c r="Z106" t="str">
        <f t="shared" si="22"/>
        <v>10-18-12</v>
      </c>
      <c r="AA106" t="e">
        <f t="shared" si="23"/>
        <v>#VALUE!</v>
      </c>
      <c r="AB106" t="e">
        <f t="shared" si="24"/>
        <v>#VALUE!</v>
      </c>
      <c r="AD106" s="85">
        <v>41200</v>
      </c>
      <c r="AG106" s="85" t="s">
        <v>187</v>
      </c>
      <c r="AI106" s="85">
        <v>41200</v>
      </c>
    </row>
    <row r="107" spans="1:35" x14ac:dyDescent="0.2">
      <c r="A107">
        <v>492</v>
      </c>
      <c r="B107" s="91" t="s">
        <v>187</v>
      </c>
      <c r="C107" s="61" t="str" cm="1">
        <f t="array" ref="C107">_xlfn._xlws.FILTER(B107,OR(LEN(B107) = 7,LEN(B107)=8))</f>
        <v>10/18/12</v>
      </c>
      <c r="D107" s="61" t="str">
        <f t="shared" si="14"/>
        <v>10/18/12</v>
      </c>
      <c r="E107" s="61" t="s">
        <v>187</v>
      </c>
      <c r="F107" s="87" t="e" cm="1" vm="1">
        <f t="array" ref="F107">_xlfn._xlws.FILTER(B107,LEN(B107)=5)</f>
        <v>#VALUE!</v>
      </c>
      <c r="G107" s="88" t="str">
        <f t="shared" si="15"/>
        <v/>
      </c>
      <c r="H107" s="85">
        <v>41200</v>
      </c>
      <c r="I107" s="85" t="s">
        <v>2512</v>
      </c>
      <c r="J107" s="93">
        <f t="shared" si="13"/>
        <v>41200</v>
      </c>
      <c r="K107" s="85"/>
      <c r="M107" s="85" t="s">
        <v>187</v>
      </c>
      <c r="N107" t="e">
        <f t="shared" si="16"/>
        <v>#VALUE!</v>
      </c>
      <c r="O107" t="e">
        <f t="shared" si="17"/>
        <v>#VALUE!</v>
      </c>
      <c r="Q107" s="84" t="s">
        <v>187</v>
      </c>
      <c r="R107" t="e">
        <f t="shared" si="18"/>
        <v>#VALUE!</v>
      </c>
      <c r="S107" t="e">
        <f t="shared" si="19"/>
        <v>#VALUE!</v>
      </c>
      <c r="U107" s="86" t="s">
        <v>187</v>
      </c>
      <c r="V107" t="e">
        <f t="shared" si="20"/>
        <v>#VALUE!</v>
      </c>
      <c r="W107" t="e">
        <f t="shared" si="21"/>
        <v>#VALUE!</v>
      </c>
      <c r="Y107" s="61" t="s">
        <v>187</v>
      </c>
      <c r="Z107" t="str">
        <f t="shared" si="22"/>
        <v>10-18-12</v>
      </c>
      <c r="AA107" t="e">
        <f t="shared" si="23"/>
        <v>#VALUE!</v>
      </c>
      <c r="AB107" t="e">
        <f t="shared" si="24"/>
        <v>#VALUE!</v>
      </c>
      <c r="AD107" s="85">
        <v>41200</v>
      </c>
      <c r="AG107" s="85" t="s">
        <v>187</v>
      </c>
      <c r="AI107" s="85">
        <v>41200</v>
      </c>
    </row>
    <row r="108" spans="1:35" x14ac:dyDescent="0.2">
      <c r="A108">
        <v>11133</v>
      </c>
      <c r="B108" s="91" t="s">
        <v>187</v>
      </c>
      <c r="C108" s="61" t="str" cm="1">
        <f t="array" ref="C108">_xlfn._xlws.FILTER(B108,OR(LEN(B108) = 7,LEN(B108)=8))</f>
        <v>10/18/12</v>
      </c>
      <c r="D108" s="61" t="str">
        <f t="shared" si="14"/>
        <v>10/18/12</v>
      </c>
      <c r="E108" s="61" t="s">
        <v>187</v>
      </c>
      <c r="F108" s="87" t="e" cm="1" vm="1">
        <f t="array" ref="F108">_xlfn._xlws.FILTER(B108,LEN(B108)=5)</f>
        <v>#VALUE!</v>
      </c>
      <c r="G108" s="88" t="str">
        <f t="shared" si="15"/>
        <v/>
      </c>
      <c r="H108" s="85">
        <v>41200</v>
      </c>
      <c r="I108" s="85" t="s">
        <v>2512</v>
      </c>
      <c r="J108" s="93">
        <f t="shared" si="13"/>
        <v>41200</v>
      </c>
      <c r="K108" s="85"/>
      <c r="M108" s="85" t="s">
        <v>187</v>
      </c>
      <c r="N108" t="e">
        <f t="shared" si="16"/>
        <v>#VALUE!</v>
      </c>
      <c r="O108" t="e">
        <f t="shared" si="17"/>
        <v>#VALUE!</v>
      </c>
      <c r="Q108" s="84" t="s">
        <v>187</v>
      </c>
      <c r="R108" t="e">
        <f t="shared" si="18"/>
        <v>#VALUE!</v>
      </c>
      <c r="S108" t="e">
        <f t="shared" si="19"/>
        <v>#VALUE!</v>
      </c>
      <c r="U108" s="86" t="s">
        <v>187</v>
      </c>
      <c r="V108" t="e">
        <f t="shared" si="20"/>
        <v>#VALUE!</v>
      </c>
      <c r="W108" t="e">
        <f t="shared" si="21"/>
        <v>#VALUE!</v>
      </c>
      <c r="Y108" s="61" t="s">
        <v>187</v>
      </c>
      <c r="Z108" t="str">
        <f t="shared" si="22"/>
        <v>10-18-12</v>
      </c>
      <c r="AA108" t="e">
        <f t="shared" si="23"/>
        <v>#VALUE!</v>
      </c>
      <c r="AB108" t="e">
        <f t="shared" si="24"/>
        <v>#VALUE!</v>
      </c>
      <c r="AD108" s="85">
        <v>41200</v>
      </c>
      <c r="AG108" s="85" t="s">
        <v>187</v>
      </c>
      <c r="AI108" s="85">
        <v>41200</v>
      </c>
    </row>
    <row r="109" spans="1:35" x14ac:dyDescent="0.2">
      <c r="A109">
        <v>4491</v>
      </c>
      <c r="B109" s="91">
        <v>40918</v>
      </c>
      <c r="C109" s="61" t="e" cm="1" vm="1">
        <f t="array" ref="C109">_xlfn._xlws.FILTER(B109,OR(LEN(B109) = 7,LEN(B109)=8))</f>
        <v>#VALUE!</v>
      </c>
      <c r="D109" s="61" t="str">
        <f t="shared" si="14"/>
        <v/>
      </c>
      <c r="E109" s="61" t="s">
        <v>2512</v>
      </c>
      <c r="F109" s="87" cm="1">
        <f t="array" ref="F109">_xlfn._xlws.FILTER(B109,LEN(B109)=5)</f>
        <v>40918</v>
      </c>
      <c r="G109" s="88">
        <f t="shared" si="15"/>
        <v>40918</v>
      </c>
      <c r="H109" s="61"/>
      <c r="I109" s="85">
        <v>40918</v>
      </c>
      <c r="J109" s="93">
        <f t="shared" si="13"/>
        <v>40918</v>
      </c>
      <c r="K109" s="85"/>
      <c r="M109" s="85">
        <v>40918</v>
      </c>
      <c r="N109" t="e">
        <f t="shared" si="16"/>
        <v>#VALUE!</v>
      </c>
      <c r="O109">
        <f t="shared" si="17"/>
        <v>40918</v>
      </c>
      <c r="Q109" s="84">
        <v>40918</v>
      </c>
      <c r="R109" t="e">
        <f t="shared" si="18"/>
        <v>#VALUE!</v>
      </c>
      <c r="S109">
        <f t="shared" si="19"/>
        <v>40918</v>
      </c>
      <c r="U109" s="86">
        <v>40918</v>
      </c>
      <c r="V109" t="e">
        <f t="shared" si="20"/>
        <v>#VALUE!</v>
      </c>
      <c r="W109">
        <f t="shared" si="21"/>
        <v>40918</v>
      </c>
      <c r="Y109" s="61">
        <v>40918</v>
      </c>
      <c r="Z109" t="str">
        <f t="shared" si="22"/>
        <v>40918</v>
      </c>
      <c r="AA109" t="e">
        <f t="shared" si="23"/>
        <v>#VALUE!</v>
      </c>
      <c r="AB109">
        <f t="shared" si="24"/>
        <v>40918</v>
      </c>
      <c r="AD109" s="85">
        <v>43199</v>
      </c>
      <c r="AG109" s="85">
        <v>40918</v>
      </c>
      <c r="AI109" s="85">
        <v>41183</v>
      </c>
    </row>
    <row r="110" spans="1:35" x14ac:dyDescent="0.2">
      <c r="A110">
        <v>873</v>
      </c>
      <c r="B110" s="91">
        <v>40918</v>
      </c>
      <c r="C110" s="61" t="e" cm="1" vm="1">
        <f t="array" ref="C110">_xlfn._xlws.FILTER(B110,OR(LEN(B110) = 7,LEN(B110)=8))</f>
        <v>#VALUE!</v>
      </c>
      <c r="D110" s="61" t="str">
        <f t="shared" si="14"/>
        <v/>
      </c>
      <c r="E110" s="61" t="s">
        <v>2512</v>
      </c>
      <c r="F110" s="87" cm="1">
        <f t="array" ref="F110">_xlfn._xlws.FILTER(B110,LEN(B110)=5)</f>
        <v>40918</v>
      </c>
      <c r="G110" s="88">
        <f t="shared" si="15"/>
        <v>40918</v>
      </c>
      <c r="H110" s="61"/>
      <c r="I110" s="85">
        <v>40918</v>
      </c>
      <c r="J110" s="93">
        <f t="shared" si="13"/>
        <v>40918</v>
      </c>
      <c r="K110" s="85"/>
      <c r="M110" s="85">
        <v>40918</v>
      </c>
      <c r="N110" t="e">
        <f t="shared" si="16"/>
        <v>#VALUE!</v>
      </c>
      <c r="O110">
        <f t="shared" si="17"/>
        <v>40918</v>
      </c>
      <c r="Q110" s="84">
        <v>40918</v>
      </c>
      <c r="R110" t="e">
        <f t="shared" si="18"/>
        <v>#VALUE!</v>
      </c>
      <c r="S110">
        <f t="shared" si="19"/>
        <v>40918</v>
      </c>
      <c r="U110" s="86">
        <v>40918</v>
      </c>
      <c r="V110" t="e">
        <f t="shared" si="20"/>
        <v>#VALUE!</v>
      </c>
      <c r="W110">
        <f t="shared" si="21"/>
        <v>40918</v>
      </c>
      <c r="Y110" s="61">
        <v>40918</v>
      </c>
      <c r="Z110" t="str">
        <f t="shared" si="22"/>
        <v>40918</v>
      </c>
      <c r="AA110" t="e">
        <f t="shared" si="23"/>
        <v>#VALUE!</v>
      </c>
      <c r="AB110">
        <f t="shared" si="24"/>
        <v>40918</v>
      </c>
      <c r="AD110" s="85">
        <v>43199</v>
      </c>
      <c r="AG110" s="85">
        <v>40918</v>
      </c>
      <c r="AI110" s="85">
        <v>41183</v>
      </c>
    </row>
    <row r="111" spans="1:35" x14ac:dyDescent="0.2">
      <c r="A111">
        <v>1631</v>
      </c>
      <c r="B111" s="91">
        <v>40977</v>
      </c>
      <c r="C111" s="61" t="e" cm="1" vm="1">
        <f t="array" ref="C111">_xlfn._xlws.FILTER(B111,OR(LEN(B111) = 7,LEN(B111)=8))</f>
        <v>#VALUE!</v>
      </c>
      <c r="D111" s="61" t="str">
        <f t="shared" si="14"/>
        <v/>
      </c>
      <c r="E111" s="61" t="s">
        <v>2512</v>
      </c>
      <c r="F111" s="87" cm="1">
        <f t="array" ref="F111">_xlfn._xlws.FILTER(B111,LEN(B111)=5)</f>
        <v>40977</v>
      </c>
      <c r="G111" s="88">
        <f t="shared" si="15"/>
        <v>40977</v>
      </c>
      <c r="H111" s="61"/>
      <c r="I111" s="85">
        <v>40977</v>
      </c>
      <c r="J111" s="93">
        <f t="shared" si="13"/>
        <v>40977</v>
      </c>
      <c r="K111" s="85"/>
      <c r="M111" s="85">
        <v>40977</v>
      </c>
      <c r="N111" t="e">
        <f t="shared" si="16"/>
        <v>#VALUE!</v>
      </c>
      <c r="O111">
        <f t="shared" si="17"/>
        <v>40977</v>
      </c>
      <c r="Q111" s="84">
        <v>40977</v>
      </c>
      <c r="R111" t="e">
        <f t="shared" si="18"/>
        <v>#VALUE!</v>
      </c>
      <c r="S111">
        <f t="shared" si="19"/>
        <v>40977</v>
      </c>
      <c r="U111" s="86">
        <v>40977</v>
      </c>
      <c r="V111" t="e">
        <f t="shared" si="20"/>
        <v>#VALUE!</v>
      </c>
      <c r="W111">
        <f t="shared" si="21"/>
        <v>40977</v>
      </c>
      <c r="Y111" s="61">
        <v>40977</v>
      </c>
      <c r="Z111" t="str">
        <f t="shared" si="22"/>
        <v>40977</v>
      </c>
      <c r="AA111" t="e">
        <f t="shared" si="23"/>
        <v>#VALUE!</v>
      </c>
      <c r="AB111">
        <f t="shared" si="24"/>
        <v>40977</v>
      </c>
      <c r="AD111" s="85">
        <v>28224</v>
      </c>
      <c r="AG111" s="85">
        <v>40977</v>
      </c>
      <c r="AI111" s="85">
        <v>41155</v>
      </c>
    </row>
    <row r="112" spans="1:35" x14ac:dyDescent="0.2">
      <c r="A112">
        <v>8278</v>
      </c>
      <c r="B112" s="91" t="s">
        <v>192</v>
      </c>
      <c r="C112" s="61" t="str" cm="1">
        <f t="array" ref="C112">_xlfn._xlws.FILTER(B112,OR(LEN(B112) = 7,LEN(B112)=8))</f>
        <v>8/26/12</v>
      </c>
      <c r="D112" s="61" t="str">
        <f t="shared" si="14"/>
        <v>8/26/12</v>
      </c>
      <c r="E112" s="85" t="s">
        <v>192</v>
      </c>
      <c r="F112" s="87" t="e" cm="1" vm="1">
        <f t="array" ref="F112">_xlfn._xlws.FILTER(B112,LEN(B112)=5)</f>
        <v>#VALUE!</v>
      </c>
      <c r="G112" s="88" t="str">
        <f t="shared" si="15"/>
        <v/>
      </c>
      <c r="H112" s="85">
        <v>41147</v>
      </c>
      <c r="I112" s="85" t="s">
        <v>2512</v>
      </c>
      <c r="J112" s="93">
        <f t="shared" si="13"/>
        <v>41147</v>
      </c>
      <c r="K112" s="85"/>
      <c r="M112" s="85" t="s">
        <v>192</v>
      </c>
      <c r="N112" t="e">
        <f t="shared" si="16"/>
        <v>#VALUE!</v>
      </c>
      <c r="O112" t="e">
        <f t="shared" si="17"/>
        <v>#VALUE!</v>
      </c>
      <c r="Q112" s="84" t="s">
        <v>192</v>
      </c>
      <c r="R112" t="e">
        <f t="shared" si="18"/>
        <v>#VALUE!</v>
      </c>
      <c r="S112" t="e">
        <f t="shared" si="19"/>
        <v>#VALUE!</v>
      </c>
      <c r="U112" s="86" t="s">
        <v>192</v>
      </c>
      <c r="V112" t="e">
        <f t="shared" si="20"/>
        <v>#VALUE!</v>
      </c>
      <c r="W112" t="e">
        <f t="shared" si="21"/>
        <v>#VALUE!</v>
      </c>
      <c r="Y112" s="61" t="s">
        <v>192</v>
      </c>
      <c r="Z112" t="str">
        <f t="shared" si="22"/>
        <v>8-26-12</v>
      </c>
      <c r="AA112" t="e">
        <f t="shared" si="23"/>
        <v>#VALUE!</v>
      </c>
      <c r="AB112" t="e">
        <f t="shared" si="24"/>
        <v>#VALUE!</v>
      </c>
      <c r="AD112" s="85">
        <v>41147</v>
      </c>
      <c r="AG112" s="85" t="s">
        <v>192</v>
      </c>
      <c r="AI112" s="85">
        <v>41147</v>
      </c>
    </row>
    <row r="113" spans="1:35" x14ac:dyDescent="0.2">
      <c r="A113">
        <v>6815</v>
      </c>
      <c r="B113" s="91" t="s">
        <v>194</v>
      </c>
      <c r="C113" s="61" t="str" cm="1">
        <f t="array" ref="C113">_xlfn._xlws.FILTER(B113,OR(LEN(B113) = 7,LEN(B113)=8))</f>
        <v>5/23/14</v>
      </c>
      <c r="D113" s="61" t="str">
        <f t="shared" si="14"/>
        <v>5/23/14</v>
      </c>
      <c r="E113" s="85" t="s">
        <v>194</v>
      </c>
      <c r="F113" s="87" t="e" cm="1" vm="1">
        <f t="array" ref="F113">_xlfn._xlws.FILTER(B113,LEN(B113)=5)</f>
        <v>#VALUE!</v>
      </c>
      <c r="G113" s="88" t="str">
        <f t="shared" si="15"/>
        <v/>
      </c>
      <c r="H113" s="85">
        <v>41782</v>
      </c>
      <c r="I113" s="85" t="s">
        <v>2512</v>
      </c>
      <c r="J113" s="93">
        <f t="shared" si="13"/>
        <v>41782</v>
      </c>
      <c r="K113" s="85"/>
      <c r="M113" s="85" t="s">
        <v>194</v>
      </c>
      <c r="N113" t="e">
        <f t="shared" si="16"/>
        <v>#VALUE!</v>
      </c>
      <c r="O113" t="e">
        <f t="shared" si="17"/>
        <v>#VALUE!</v>
      </c>
      <c r="Q113" s="84" t="s">
        <v>194</v>
      </c>
      <c r="R113" t="e">
        <f t="shared" si="18"/>
        <v>#VALUE!</v>
      </c>
      <c r="S113" t="e">
        <f t="shared" si="19"/>
        <v>#VALUE!</v>
      </c>
      <c r="U113" s="86" t="s">
        <v>194</v>
      </c>
      <c r="V113" t="e">
        <f t="shared" si="20"/>
        <v>#VALUE!</v>
      </c>
      <c r="W113" t="e">
        <f t="shared" si="21"/>
        <v>#VALUE!</v>
      </c>
      <c r="Y113" s="61" t="s">
        <v>194</v>
      </c>
      <c r="Z113" t="str">
        <f t="shared" si="22"/>
        <v>5-23-14</v>
      </c>
      <c r="AA113" t="e">
        <f t="shared" si="23"/>
        <v>#VALUE!</v>
      </c>
      <c r="AB113" t="e">
        <f t="shared" si="24"/>
        <v>#VALUE!</v>
      </c>
      <c r="AD113" s="85">
        <v>41782</v>
      </c>
      <c r="AG113" s="85" t="s">
        <v>194</v>
      </c>
      <c r="AI113" s="85">
        <v>41782</v>
      </c>
    </row>
    <row r="114" spans="1:35" x14ac:dyDescent="0.2">
      <c r="A114">
        <v>254</v>
      </c>
      <c r="B114" s="91" t="s">
        <v>196</v>
      </c>
      <c r="C114" s="61" t="str" cm="1">
        <f t="array" ref="C114">_xlfn._xlws.FILTER(B114,OR(LEN(B114) = 7,LEN(B114)=8))</f>
        <v>5/17/14</v>
      </c>
      <c r="D114" s="61" t="str">
        <f t="shared" si="14"/>
        <v>5/17/14</v>
      </c>
      <c r="E114" s="85" t="s">
        <v>196</v>
      </c>
      <c r="F114" s="87" t="e" cm="1" vm="1">
        <f t="array" ref="F114">_xlfn._xlws.FILTER(B114,LEN(B114)=5)</f>
        <v>#VALUE!</v>
      </c>
      <c r="G114" s="88" t="str">
        <f t="shared" si="15"/>
        <v/>
      </c>
      <c r="H114" s="85">
        <v>41776</v>
      </c>
      <c r="I114" s="85" t="s">
        <v>2512</v>
      </c>
      <c r="J114" s="93">
        <f t="shared" si="13"/>
        <v>41776</v>
      </c>
      <c r="K114" s="85"/>
      <c r="M114" s="85" t="s">
        <v>196</v>
      </c>
      <c r="N114" t="e">
        <f t="shared" si="16"/>
        <v>#VALUE!</v>
      </c>
      <c r="O114" t="e">
        <f t="shared" si="17"/>
        <v>#VALUE!</v>
      </c>
      <c r="Q114" s="84" t="s">
        <v>196</v>
      </c>
      <c r="R114" t="e">
        <f t="shared" si="18"/>
        <v>#VALUE!</v>
      </c>
      <c r="S114" t="e">
        <f t="shared" si="19"/>
        <v>#VALUE!</v>
      </c>
      <c r="U114" s="86" t="s">
        <v>196</v>
      </c>
      <c r="V114" t="e">
        <f t="shared" si="20"/>
        <v>#VALUE!</v>
      </c>
      <c r="W114" t="e">
        <f t="shared" si="21"/>
        <v>#VALUE!</v>
      </c>
      <c r="Y114" s="61" t="s">
        <v>196</v>
      </c>
      <c r="Z114" t="str">
        <f t="shared" si="22"/>
        <v>5-17-14</v>
      </c>
      <c r="AA114" t="e">
        <f t="shared" si="23"/>
        <v>#VALUE!</v>
      </c>
      <c r="AB114" t="e">
        <f t="shared" si="24"/>
        <v>#VALUE!</v>
      </c>
      <c r="AD114" s="85">
        <v>41776</v>
      </c>
      <c r="AG114" s="85" t="s">
        <v>196</v>
      </c>
      <c r="AI114" s="85">
        <v>41776</v>
      </c>
    </row>
    <row r="115" spans="1:35" x14ac:dyDescent="0.2">
      <c r="A115">
        <v>1349</v>
      </c>
      <c r="B115" s="91" t="s">
        <v>198</v>
      </c>
      <c r="C115" s="61" t="str" cm="1">
        <f t="array" ref="C115">_xlfn._xlws.FILTER(B115,OR(LEN(B115) = 7,LEN(B115)=8))</f>
        <v>4/21/14</v>
      </c>
      <c r="D115" s="61" t="str">
        <f t="shared" si="14"/>
        <v>4/21/14</v>
      </c>
      <c r="E115" s="85" t="s">
        <v>198</v>
      </c>
      <c r="F115" s="87" t="e" cm="1" vm="1">
        <f t="array" ref="F115">_xlfn._xlws.FILTER(B115,LEN(B115)=5)</f>
        <v>#VALUE!</v>
      </c>
      <c r="G115" s="88" t="str">
        <f t="shared" si="15"/>
        <v/>
      </c>
      <c r="H115" s="85">
        <v>41750</v>
      </c>
      <c r="I115" s="85" t="s">
        <v>2512</v>
      </c>
      <c r="J115" s="93">
        <f t="shared" si="13"/>
        <v>41750</v>
      </c>
      <c r="K115" s="85"/>
      <c r="M115" s="85" t="s">
        <v>198</v>
      </c>
      <c r="N115" t="e">
        <f t="shared" si="16"/>
        <v>#VALUE!</v>
      </c>
      <c r="O115" t="e">
        <f t="shared" si="17"/>
        <v>#VALUE!</v>
      </c>
      <c r="Q115" s="84" t="s">
        <v>198</v>
      </c>
      <c r="R115" t="e">
        <f t="shared" si="18"/>
        <v>#VALUE!</v>
      </c>
      <c r="S115" t="e">
        <f t="shared" si="19"/>
        <v>#VALUE!</v>
      </c>
      <c r="U115" s="86" t="s">
        <v>198</v>
      </c>
      <c r="V115" t="e">
        <f t="shared" si="20"/>
        <v>#VALUE!</v>
      </c>
      <c r="W115" t="e">
        <f t="shared" si="21"/>
        <v>#VALUE!</v>
      </c>
      <c r="Y115" s="61" t="s">
        <v>198</v>
      </c>
      <c r="Z115" t="str">
        <f t="shared" si="22"/>
        <v>4-21-14</v>
      </c>
      <c r="AA115" t="e">
        <f t="shared" si="23"/>
        <v>#VALUE!</v>
      </c>
      <c r="AB115" t="e">
        <f t="shared" si="24"/>
        <v>#VALUE!</v>
      </c>
      <c r="AD115" s="85">
        <v>41750</v>
      </c>
      <c r="AG115" s="85" t="s">
        <v>198</v>
      </c>
      <c r="AI115" s="85">
        <v>41750</v>
      </c>
    </row>
    <row r="116" spans="1:35" x14ac:dyDescent="0.2">
      <c r="A116">
        <v>2534</v>
      </c>
      <c r="B116" s="91" t="s">
        <v>198</v>
      </c>
      <c r="C116" s="61" t="str" cm="1">
        <f t="array" ref="C116">_xlfn._xlws.FILTER(B116,OR(LEN(B116) = 7,LEN(B116)=8))</f>
        <v>4/21/14</v>
      </c>
      <c r="D116" s="61" t="str">
        <f t="shared" si="14"/>
        <v>4/21/14</v>
      </c>
      <c r="E116" s="85" t="s">
        <v>198</v>
      </c>
      <c r="F116" s="87" t="e" cm="1" vm="1">
        <f t="array" ref="F116">_xlfn._xlws.FILTER(B116,LEN(B116)=5)</f>
        <v>#VALUE!</v>
      </c>
      <c r="G116" s="88" t="str">
        <f t="shared" si="15"/>
        <v/>
      </c>
      <c r="H116" s="85">
        <v>41750</v>
      </c>
      <c r="I116" s="85" t="s">
        <v>2512</v>
      </c>
      <c r="J116" s="93">
        <f t="shared" si="13"/>
        <v>41750</v>
      </c>
      <c r="K116" s="85"/>
      <c r="M116" s="85" t="s">
        <v>198</v>
      </c>
      <c r="N116" t="e">
        <f t="shared" si="16"/>
        <v>#VALUE!</v>
      </c>
      <c r="O116" t="e">
        <f t="shared" si="17"/>
        <v>#VALUE!</v>
      </c>
      <c r="Q116" s="84" t="s">
        <v>198</v>
      </c>
      <c r="R116" t="e">
        <f t="shared" si="18"/>
        <v>#VALUE!</v>
      </c>
      <c r="S116" t="e">
        <f t="shared" si="19"/>
        <v>#VALUE!</v>
      </c>
      <c r="U116" s="86" t="s">
        <v>198</v>
      </c>
      <c r="V116" t="e">
        <f t="shared" si="20"/>
        <v>#VALUE!</v>
      </c>
      <c r="W116" t="e">
        <f t="shared" si="21"/>
        <v>#VALUE!</v>
      </c>
      <c r="Y116" s="61" t="s">
        <v>198</v>
      </c>
      <c r="Z116" t="str">
        <f t="shared" si="22"/>
        <v>4-21-14</v>
      </c>
      <c r="AA116" t="e">
        <f t="shared" si="23"/>
        <v>#VALUE!</v>
      </c>
      <c r="AB116" t="e">
        <f t="shared" si="24"/>
        <v>#VALUE!</v>
      </c>
      <c r="AD116" s="85">
        <v>41750</v>
      </c>
      <c r="AG116" s="85" t="s">
        <v>198</v>
      </c>
      <c r="AI116" s="85">
        <v>41750</v>
      </c>
    </row>
    <row r="117" spans="1:35" x14ac:dyDescent="0.2">
      <c r="A117">
        <v>2130</v>
      </c>
      <c r="B117" s="91" t="s">
        <v>201</v>
      </c>
      <c r="C117" s="61" t="str" cm="1">
        <f t="array" ref="C117">_xlfn._xlws.FILTER(B117,OR(LEN(B117) = 7,LEN(B117)=8))</f>
        <v>3/23/14</v>
      </c>
      <c r="D117" s="61" t="str">
        <f t="shared" si="14"/>
        <v>3/23/14</v>
      </c>
      <c r="E117" s="85" t="s">
        <v>201</v>
      </c>
      <c r="F117" s="87" t="e" cm="1" vm="1">
        <f t="array" ref="F117">_xlfn._xlws.FILTER(B117,LEN(B117)=5)</f>
        <v>#VALUE!</v>
      </c>
      <c r="G117" s="88" t="str">
        <f t="shared" si="15"/>
        <v/>
      </c>
      <c r="H117" s="85">
        <v>41721</v>
      </c>
      <c r="I117" s="85" t="s">
        <v>2512</v>
      </c>
      <c r="J117" s="93">
        <f t="shared" si="13"/>
        <v>41721</v>
      </c>
      <c r="K117" s="85"/>
      <c r="M117" s="85" t="s">
        <v>201</v>
      </c>
      <c r="N117" t="e">
        <f t="shared" si="16"/>
        <v>#VALUE!</v>
      </c>
      <c r="O117" t="e">
        <f t="shared" si="17"/>
        <v>#VALUE!</v>
      </c>
      <c r="Q117" s="84" t="s">
        <v>201</v>
      </c>
      <c r="R117" t="e">
        <f t="shared" si="18"/>
        <v>#VALUE!</v>
      </c>
      <c r="S117" t="e">
        <f t="shared" si="19"/>
        <v>#VALUE!</v>
      </c>
      <c r="U117" s="86" t="s">
        <v>201</v>
      </c>
      <c r="V117" t="e">
        <f t="shared" si="20"/>
        <v>#VALUE!</v>
      </c>
      <c r="W117" t="e">
        <f t="shared" si="21"/>
        <v>#VALUE!</v>
      </c>
      <c r="Y117" s="61" t="s">
        <v>201</v>
      </c>
      <c r="Z117" t="str">
        <f t="shared" si="22"/>
        <v>3-23-14</v>
      </c>
      <c r="AA117" t="e">
        <f t="shared" si="23"/>
        <v>#VALUE!</v>
      </c>
      <c r="AB117" t="e">
        <f t="shared" si="24"/>
        <v>#VALUE!</v>
      </c>
      <c r="AD117" s="85">
        <v>41721</v>
      </c>
      <c r="AG117" s="85" t="s">
        <v>201</v>
      </c>
      <c r="AI117" s="85">
        <v>41721</v>
      </c>
    </row>
    <row r="118" spans="1:35" x14ac:dyDescent="0.2">
      <c r="A118">
        <v>2296</v>
      </c>
      <c r="B118" s="91" t="s">
        <v>203</v>
      </c>
      <c r="C118" s="61" t="str" cm="1">
        <f t="array" ref="C118">_xlfn._xlws.FILTER(B118,OR(LEN(B118) = 7,LEN(B118)=8))</f>
        <v>12/16/13</v>
      </c>
      <c r="D118" s="61" t="str">
        <f t="shared" si="14"/>
        <v>12/16/13</v>
      </c>
      <c r="E118" s="61" t="s">
        <v>203</v>
      </c>
      <c r="F118" s="87" t="e" cm="1" vm="1">
        <f t="array" ref="F118">_xlfn._xlws.FILTER(B118,LEN(B118)=5)</f>
        <v>#VALUE!</v>
      </c>
      <c r="G118" s="88" t="str">
        <f t="shared" si="15"/>
        <v/>
      </c>
      <c r="H118" s="85">
        <v>41624</v>
      </c>
      <c r="I118" s="85" t="s">
        <v>2512</v>
      </c>
      <c r="J118" s="93">
        <f t="shared" si="13"/>
        <v>41624</v>
      </c>
      <c r="K118" s="85"/>
      <c r="M118" s="85" t="s">
        <v>203</v>
      </c>
      <c r="N118" t="e">
        <f t="shared" si="16"/>
        <v>#VALUE!</v>
      </c>
      <c r="O118" t="e">
        <f t="shared" si="17"/>
        <v>#VALUE!</v>
      </c>
      <c r="Q118" s="84" t="s">
        <v>203</v>
      </c>
      <c r="R118" t="e">
        <f t="shared" si="18"/>
        <v>#VALUE!</v>
      </c>
      <c r="S118" t="e">
        <f t="shared" si="19"/>
        <v>#VALUE!</v>
      </c>
      <c r="U118" s="86" t="s">
        <v>203</v>
      </c>
      <c r="V118" t="e">
        <f t="shared" si="20"/>
        <v>#VALUE!</v>
      </c>
      <c r="W118" t="e">
        <f t="shared" si="21"/>
        <v>#VALUE!</v>
      </c>
      <c r="Y118" s="61" t="s">
        <v>203</v>
      </c>
      <c r="Z118" t="str">
        <f t="shared" si="22"/>
        <v>12-16-13</v>
      </c>
      <c r="AA118" t="e">
        <f t="shared" si="23"/>
        <v>#VALUE!</v>
      </c>
      <c r="AB118" t="e">
        <f t="shared" si="24"/>
        <v>#VALUE!</v>
      </c>
      <c r="AD118" s="85">
        <v>41624</v>
      </c>
      <c r="AG118" s="85" t="s">
        <v>203</v>
      </c>
      <c r="AI118" s="85">
        <v>41624</v>
      </c>
    </row>
    <row r="119" spans="1:35" x14ac:dyDescent="0.2">
      <c r="A119">
        <v>3799</v>
      </c>
      <c r="B119" s="91" t="s">
        <v>205</v>
      </c>
      <c r="C119" s="61" t="str" cm="1">
        <f t="array" ref="C119">_xlfn._xlws.FILTER(B119,OR(LEN(B119) = 7,LEN(B119)=8))</f>
        <v>11/26/13</v>
      </c>
      <c r="D119" s="61" t="str">
        <f t="shared" si="14"/>
        <v>11/26/13</v>
      </c>
      <c r="E119" s="61" t="s">
        <v>205</v>
      </c>
      <c r="F119" s="87" t="e" cm="1" vm="1">
        <f t="array" ref="F119">_xlfn._xlws.FILTER(B119,LEN(B119)=5)</f>
        <v>#VALUE!</v>
      </c>
      <c r="G119" s="88" t="str">
        <f t="shared" si="15"/>
        <v/>
      </c>
      <c r="H119" s="85">
        <v>41604</v>
      </c>
      <c r="I119" s="85" t="s">
        <v>2512</v>
      </c>
      <c r="J119" s="93">
        <f t="shared" si="13"/>
        <v>41604</v>
      </c>
      <c r="K119" s="85"/>
      <c r="M119" s="85" t="s">
        <v>205</v>
      </c>
      <c r="N119" t="e">
        <f t="shared" si="16"/>
        <v>#VALUE!</v>
      </c>
      <c r="O119" t="e">
        <f t="shared" si="17"/>
        <v>#VALUE!</v>
      </c>
      <c r="Q119" s="84" t="s">
        <v>205</v>
      </c>
      <c r="R119" t="e">
        <f t="shared" si="18"/>
        <v>#VALUE!</v>
      </c>
      <c r="S119" t="e">
        <f t="shared" si="19"/>
        <v>#VALUE!</v>
      </c>
      <c r="U119" s="86" t="s">
        <v>205</v>
      </c>
      <c r="V119" t="e">
        <f t="shared" si="20"/>
        <v>#VALUE!</v>
      </c>
      <c r="W119" t="e">
        <f t="shared" si="21"/>
        <v>#VALUE!</v>
      </c>
      <c r="Y119" s="61" t="s">
        <v>205</v>
      </c>
      <c r="Z119" t="str">
        <f t="shared" si="22"/>
        <v>11-26-13</v>
      </c>
      <c r="AA119" t="e">
        <f t="shared" si="23"/>
        <v>#VALUE!</v>
      </c>
      <c r="AB119" t="e">
        <f t="shared" si="24"/>
        <v>#VALUE!</v>
      </c>
      <c r="AD119" s="85">
        <v>41604</v>
      </c>
      <c r="AG119" s="85" t="s">
        <v>205</v>
      </c>
      <c r="AI119" s="85">
        <v>41604</v>
      </c>
    </row>
    <row r="120" spans="1:35" x14ac:dyDescent="0.2">
      <c r="A120">
        <v>11084</v>
      </c>
      <c r="B120" s="91" t="s">
        <v>207</v>
      </c>
      <c r="C120" s="61" t="str" cm="1">
        <f t="array" ref="C120">_xlfn._xlws.FILTER(B120,OR(LEN(B120) = 7,LEN(B120)=8))</f>
        <v>11/14/13</v>
      </c>
      <c r="D120" s="61" t="str">
        <f t="shared" si="14"/>
        <v>11/14/13</v>
      </c>
      <c r="E120" s="61" t="s">
        <v>207</v>
      </c>
      <c r="F120" s="87" t="e" cm="1" vm="1">
        <f t="array" ref="F120">_xlfn._xlws.FILTER(B120,LEN(B120)=5)</f>
        <v>#VALUE!</v>
      </c>
      <c r="G120" s="88" t="str">
        <f t="shared" si="15"/>
        <v/>
      </c>
      <c r="H120" s="85">
        <v>41592</v>
      </c>
      <c r="I120" s="85" t="s">
        <v>2512</v>
      </c>
      <c r="J120" s="93">
        <f t="shared" si="13"/>
        <v>41592</v>
      </c>
      <c r="K120" s="85"/>
      <c r="M120" s="85" t="s">
        <v>207</v>
      </c>
      <c r="N120" t="e">
        <f t="shared" si="16"/>
        <v>#VALUE!</v>
      </c>
      <c r="O120" t="e">
        <f t="shared" si="17"/>
        <v>#VALUE!</v>
      </c>
      <c r="Q120" s="84" t="s">
        <v>207</v>
      </c>
      <c r="R120" t="e">
        <f t="shared" si="18"/>
        <v>#VALUE!</v>
      </c>
      <c r="S120" t="e">
        <f t="shared" si="19"/>
        <v>#VALUE!</v>
      </c>
      <c r="U120" s="86" t="s">
        <v>207</v>
      </c>
      <c r="V120" t="e">
        <f t="shared" si="20"/>
        <v>#VALUE!</v>
      </c>
      <c r="W120" t="e">
        <f t="shared" si="21"/>
        <v>#VALUE!</v>
      </c>
      <c r="Y120" s="61" t="s">
        <v>207</v>
      </c>
      <c r="Z120" t="str">
        <f t="shared" si="22"/>
        <v>11-14-13</v>
      </c>
      <c r="AA120" t="e">
        <f t="shared" si="23"/>
        <v>#VALUE!</v>
      </c>
      <c r="AB120" t="e">
        <f t="shared" si="24"/>
        <v>#VALUE!</v>
      </c>
      <c r="AD120" s="85">
        <v>41592</v>
      </c>
      <c r="AG120" s="85" t="s">
        <v>207</v>
      </c>
      <c r="AI120" s="85">
        <v>41592</v>
      </c>
    </row>
    <row r="121" spans="1:35" x14ac:dyDescent="0.2">
      <c r="A121">
        <v>5172</v>
      </c>
      <c r="B121" s="91" t="s">
        <v>207</v>
      </c>
      <c r="C121" s="61" t="str" cm="1">
        <f t="array" ref="C121">_xlfn._xlws.FILTER(B121,OR(LEN(B121) = 7,LEN(B121)=8))</f>
        <v>11/14/13</v>
      </c>
      <c r="D121" s="61" t="str">
        <f t="shared" si="14"/>
        <v>11/14/13</v>
      </c>
      <c r="E121" s="61" t="s">
        <v>207</v>
      </c>
      <c r="F121" s="87" t="e" cm="1" vm="1">
        <f t="array" ref="F121">_xlfn._xlws.FILTER(B121,LEN(B121)=5)</f>
        <v>#VALUE!</v>
      </c>
      <c r="G121" s="88" t="str">
        <f t="shared" si="15"/>
        <v/>
      </c>
      <c r="H121" s="85">
        <v>41592</v>
      </c>
      <c r="I121" s="85" t="s">
        <v>2512</v>
      </c>
      <c r="J121" s="93">
        <f t="shared" si="13"/>
        <v>41592</v>
      </c>
      <c r="K121" s="85"/>
      <c r="M121" s="85" t="s">
        <v>207</v>
      </c>
      <c r="N121" t="e">
        <f t="shared" si="16"/>
        <v>#VALUE!</v>
      </c>
      <c r="O121" t="e">
        <f t="shared" si="17"/>
        <v>#VALUE!</v>
      </c>
      <c r="Q121" s="84" t="s">
        <v>207</v>
      </c>
      <c r="R121" t="e">
        <f t="shared" si="18"/>
        <v>#VALUE!</v>
      </c>
      <c r="S121" t="e">
        <f t="shared" si="19"/>
        <v>#VALUE!</v>
      </c>
      <c r="U121" s="86" t="s">
        <v>207</v>
      </c>
      <c r="V121" t="e">
        <f t="shared" si="20"/>
        <v>#VALUE!</v>
      </c>
      <c r="W121" t="e">
        <f t="shared" si="21"/>
        <v>#VALUE!</v>
      </c>
      <c r="Y121" s="61" t="s">
        <v>207</v>
      </c>
      <c r="Z121" t="str">
        <f t="shared" si="22"/>
        <v>11-14-13</v>
      </c>
      <c r="AA121" t="e">
        <f t="shared" si="23"/>
        <v>#VALUE!</v>
      </c>
      <c r="AB121" t="e">
        <f t="shared" si="24"/>
        <v>#VALUE!</v>
      </c>
      <c r="AD121" s="85">
        <v>41592</v>
      </c>
      <c r="AG121" s="85" t="s">
        <v>207</v>
      </c>
      <c r="AI121" s="85">
        <v>41592</v>
      </c>
    </row>
    <row r="122" spans="1:35" x14ac:dyDescent="0.2">
      <c r="A122">
        <v>9504</v>
      </c>
      <c r="B122" s="91">
        <v>41436</v>
      </c>
      <c r="C122" s="61" t="e" cm="1" vm="1">
        <f t="array" ref="C122">_xlfn._xlws.FILTER(B122,OR(LEN(B122) = 7,LEN(B122)=8))</f>
        <v>#VALUE!</v>
      </c>
      <c r="D122" s="61" t="str">
        <f t="shared" si="14"/>
        <v/>
      </c>
      <c r="E122" s="61" t="s">
        <v>2512</v>
      </c>
      <c r="F122" s="87" cm="1">
        <f t="array" ref="F122">_xlfn._xlws.FILTER(B122,LEN(B122)=5)</f>
        <v>41436</v>
      </c>
      <c r="G122" s="88">
        <f t="shared" si="15"/>
        <v>41436</v>
      </c>
      <c r="H122" s="61"/>
      <c r="I122" s="85">
        <v>41436</v>
      </c>
      <c r="J122" s="93">
        <f t="shared" si="13"/>
        <v>41436</v>
      </c>
      <c r="K122" s="85"/>
      <c r="M122" s="85">
        <v>41436</v>
      </c>
      <c r="N122" t="e">
        <f t="shared" si="16"/>
        <v>#VALUE!</v>
      </c>
      <c r="O122">
        <f t="shared" si="17"/>
        <v>41436</v>
      </c>
      <c r="Q122" s="84">
        <v>41436</v>
      </c>
      <c r="R122" t="e">
        <f t="shared" si="18"/>
        <v>#VALUE!</v>
      </c>
      <c r="S122">
        <f t="shared" si="19"/>
        <v>41436</v>
      </c>
      <c r="U122" s="86">
        <v>41436</v>
      </c>
      <c r="V122" t="e">
        <f t="shared" si="20"/>
        <v>#VALUE!</v>
      </c>
      <c r="W122">
        <f t="shared" si="21"/>
        <v>41436</v>
      </c>
      <c r="Y122" s="61">
        <v>41436</v>
      </c>
      <c r="Z122" t="str">
        <f t="shared" si="22"/>
        <v>41436</v>
      </c>
      <c r="AA122" t="e">
        <f t="shared" si="23"/>
        <v>#VALUE!</v>
      </c>
      <c r="AB122">
        <f t="shared" si="24"/>
        <v>41436</v>
      </c>
      <c r="AD122" s="85">
        <v>13254</v>
      </c>
      <c r="AG122" s="85">
        <v>41436</v>
      </c>
      <c r="AI122" s="85">
        <v>41584</v>
      </c>
    </row>
    <row r="123" spans="1:35" x14ac:dyDescent="0.2">
      <c r="A123">
        <v>850</v>
      </c>
      <c r="B123" s="91">
        <v>41435</v>
      </c>
      <c r="C123" s="61" t="e" cm="1" vm="1">
        <f t="array" ref="C123">_xlfn._xlws.FILTER(B123,OR(LEN(B123) = 7,LEN(B123)=8))</f>
        <v>#VALUE!</v>
      </c>
      <c r="D123" s="61" t="str">
        <f t="shared" si="14"/>
        <v/>
      </c>
      <c r="E123" s="61" t="s">
        <v>2512</v>
      </c>
      <c r="F123" s="87" cm="1">
        <f t="array" ref="F123">_xlfn._xlws.FILTER(B123,LEN(B123)=5)</f>
        <v>41435</v>
      </c>
      <c r="G123" s="88">
        <f t="shared" si="15"/>
        <v>41435</v>
      </c>
      <c r="H123" s="61"/>
      <c r="I123" s="85">
        <v>41435</v>
      </c>
      <c r="J123" s="93">
        <f t="shared" si="13"/>
        <v>41435</v>
      </c>
      <c r="K123" s="85"/>
      <c r="M123" s="85">
        <v>41435</v>
      </c>
      <c r="N123" t="e">
        <f t="shared" si="16"/>
        <v>#VALUE!</v>
      </c>
      <c r="O123">
        <f t="shared" si="17"/>
        <v>41435</v>
      </c>
      <c r="Q123" s="84">
        <v>41435</v>
      </c>
      <c r="R123" t="e">
        <f t="shared" si="18"/>
        <v>#VALUE!</v>
      </c>
      <c r="S123">
        <f t="shared" si="19"/>
        <v>41435</v>
      </c>
      <c r="U123" s="86">
        <v>41435</v>
      </c>
      <c r="V123" t="e">
        <f t="shared" si="20"/>
        <v>#VALUE!</v>
      </c>
      <c r="W123">
        <f t="shared" si="21"/>
        <v>41435</v>
      </c>
      <c r="Y123" s="61">
        <v>41435</v>
      </c>
      <c r="Z123" t="str">
        <f t="shared" si="22"/>
        <v>41435</v>
      </c>
      <c r="AA123" t="e">
        <f t="shared" si="23"/>
        <v>#VALUE!</v>
      </c>
      <c r="AB123">
        <f t="shared" si="24"/>
        <v>41435</v>
      </c>
      <c r="AD123" s="85">
        <v>12888</v>
      </c>
      <c r="AG123" s="85">
        <v>41435</v>
      </c>
      <c r="AI123" s="85">
        <v>41553</v>
      </c>
    </row>
    <row r="124" spans="1:35" x14ac:dyDescent="0.2">
      <c r="A124">
        <v>4477</v>
      </c>
      <c r="B124" s="91" t="s">
        <v>210</v>
      </c>
      <c r="C124" s="61" t="str" cm="1">
        <f t="array" ref="C124">_xlfn._xlws.FILTER(B124,OR(LEN(B124) = 7,LEN(B124)=8))</f>
        <v>9/27/13</v>
      </c>
      <c r="D124" s="61" t="str">
        <f t="shared" si="14"/>
        <v>9/27/13</v>
      </c>
      <c r="E124" s="85" t="s">
        <v>210</v>
      </c>
      <c r="F124" s="87" t="e" cm="1" vm="1">
        <f t="array" ref="F124">_xlfn._xlws.FILTER(B124,LEN(B124)=5)</f>
        <v>#VALUE!</v>
      </c>
      <c r="G124" s="88" t="str">
        <f t="shared" si="15"/>
        <v/>
      </c>
      <c r="H124" s="85">
        <v>41544</v>
      </c>
      <c r="I124" s="85" t="s">
        <v>2512</v>
      </c>
      <c r="J124" s="93">
        <f t="shared" si="13"/>
        <v>41544</v>
      </c>
      <c r="K124" s="85"/>
      <c r="M124" s="85" t="s">
        <v>210</v>
      </c>
      <c r="N124" t="e">
        <f t="shared" si="16"/>
        <v>#VALUE!</v>
      </c>
      <c r="O124" t="e">
        <f t="shared" si="17"/>
        <v>#VALUE!</v>
      </c>
      <c r="Q124" s="84" t="s">
        <v>210</v>
      </c>
      <c r="R124" t="e">
        <f t="shared" si="18"/>
        <v>#VALUE!</v>
      </c>
      <c r="S124" t="e">
        <f t="shared" si="19"/>
        <v>#VALUE!</v>
      </c>
      <c r="U124" s="86" t="s">
        <v>210</v>
      </c>
      <c r="V124" t="e">
        <f t="shared" si="20"/>
        <v>#VALUE!</v>
      </c>
      <c r="W124" t="e">
        <f t="shared" si="21"/>
        <v>#VALUE!</v>
      </c>
      <c r="Y124" s="61" t="s">
        <v>210</v>
      </c>
      <c r="Z124" t="str">
        <f t="shared" si="22"/>
        <v>9-27-13</v>
      </c>
      <c r="AA124" t="e">
        <f t="shared" si="23"/>
        <v>#VALUE!</v>
      </c>
      <c r="AB124" t="e">
        <f t="shared" si="24"/>
        <v>#VALUE!</v>
      </c>
      <c r="AD124" s="85">
        <v>41544</v>
      </c>
      <c r="AG124" s="85" t="s">
        <v>210</v>
      </c>
      <c r="AI124" s="85">
        <v>41544</v>
      </c>
    </row>
    <row r="125" spans="1:35" x14ac:dyDescent="0.2">
      <c r="A125">
        <v>1945</v>
      </c>
      <c r="B125" s="91" t="s">
        <v>212</v>
      </c>
      <c r="C125" s="61" t="str" cm="1">
        <f t="array" ref="C125">_xlfn._xlws.FILTER(B125,OR(LEN(B125) = 7,LEN(B125)=8))</f>
        <v>9/18/13</v>
      </c>
      <c r="D125" s="61" t="str">
        <f t="shared" si="14"/>
        <v>9/18/13</v>
      </c>
      <c r="E125" s="85" t="s">
        <v>212</v>
      </c>
      <c r="F125" s="87" t="e" cm="1" vm="1">
        <f t="array" ref="F125">_xlfn._xlws.FILTER(B125,LEN(B125)=5)</f>
        <v>#VALUE!</v>
      </c>
      <c r="G125" s="88" t="str">
        <f t="shared" si="15"/>
        <v/>
      </c>
      <c r="H125" s="85">
        <v>41535</v>
      </c>
      <c r="I125" s="85" t="s">
        <v>2512</v>
      </c>
      <c r="J125" s="93">
        <f t="shared" si="13"/>
        <v>41535</v>
      </c>
      <c r="K125" s="85"/>
      <c r="M125" s="85" t="s">
        <v>212</v>
      </c>
      <c r="N125" t="e">
        <f t="shared" si="16"/>
        <v>#VALUE!</v>
      </c>
      <c r="O125" t="e">
        <f t="shared" si="17"/>
        <v>#VALUE!</v>
      </c>
      <c r="Q125" s="84" t="s">
        <v>212</v>
      </c>
      <c r="R125" t="e">
        <f t="shared" si="18"/>
        <v>#VALUE!</v>
      </c>
      <c r="S125" t="e">
        <f t="shared" si="19"/>
        <v>#VALUE!</v>
      </c>
      <c r="U125" s="86" t="s">
        <v>212</v>
      </c>
      <c r="V125" t="e">
        <f t="shared" si="20"/>
        <v>#VALUE!</v>
      </c>
      <c r="W125" t="e">
        <f t="shared" si="21"/>
        <v>#VALUE!</v>
      </c>
      <c r="Y125" s="61" t="s">
        <v>212</v>
      </c>
      <c r="Z125" t="str">
        <f t="shared" si="22"/>
        <v>9-18-13</v>
      </c>
      <c r="AA125" t="e">
        <f t="shared" si="23"/>
        <v>#VALUE!</v>
      </c>
      <c r="AB125" t="e">
        <f t="shared" si="24"/>
        <v>#VALUE!</v>
      </c>
      <c r="AD125" s="85">
        <v>41535</v>
      </c>
      <c r="AG125" s="85" t="s">
        <v>212</v>
      </c>
      <c r="AI125" s="85">
        <v>41535</v>
      </c>
    </row>
    <row r="126" spans="1:35" x14ac:dyDescent="0.2">
      <c r="A126">
        <v>7685</v>
      </c>
      <c r="B126" s="91">
        <v>41526</v>
      </c>
      <c r="C126" s="61" t="e" cm="1" vm="1">
        <f t="array" ref="C126">_xlfn._xlws.FILTER(B126,OR(LEN(B126) = 7,LEN(B126)=8))</f>
        <v>#VALUE!</v>
      </c>
      <c r="D126" s="61" t="str">
        <f t="shared" si="14"/>
        <v/>
      </c>
      <c r="E126" s="61" t="s">
        <v>2512</v>
      </c>
      <c r="F126" s="87" cm="1">
        <f t="array" ref="F126">_xlfn._xlws.FILTER(B126,LEN(B126)=5)</f>
        <v>41526</v>
      </c>
      <c r="G126" s="88">
        <f t="shared" si="15"/>
        <v>41526</v>
      </c>
      <c r="H126" s="61"/>
      <c r="I126" s="85">
        <v>41526</v>
      </c>
      <c r="J126" s="93">
        <f t="shared" si="13"/>
        <v>41526</v>
      </c>
      <c r="K126" s="85"/>
      <c r="M126" s="85">
        <v>41526</v>
      </c>
      <c r="N126" t="e">
        <f t="shared" si="16"/>
        <v>#VALUE!</v>
      </c>
      <c r="O126">
        <f t="shared" si="17"/>
        <v>41526</v>
      </c>
      <c r="Q126" s="84">
        <v>41526</v>
      </c>
      <c r="R126" t="e">
        <f t="shared" si="18"/>
        <v>#VALUE!</v>
      </c>
      <c r="S126">
        <f t="shared" si="19"/>
        <v>41526</v>
      </c>
      <c r="U126" s="86">
        <v>41526</v>
      </c>
      <c r="V126" t="e">
        <f t="shared" si="20"/>
        <v>#VALUE!</v>
      </c>
      <c r="W126">
        <f t="shared" si="21"/>
        <v>41526</v>
      </c>
      <c r="Y126" s="61">
        <v>41526</v>
      </c>
      <c r="Z126" t="str">
        <f t="shared" si="22"/>
        <v>41526</v>
      </c>
      <c r="AA126" t="e">
        <f t="shared" si="23"/>
        <v>#VALUE!</v>
      </c>
      <c r="AB126">
        <f t="shared" si="24"/>
        <v>41526</v>
      </c>
      <c r="AD126" s="85">
        <v>46127</v>
      </c>
      <c r="AG126" s="85">
        <v>41526</v>
      </c>
      <c r="AI126" s="85">
        <v>41526</v>
      </c>
    </row>
    <row r="127" spans="1:35" x14ac:dyDescent="0.2">
      <c r="A127">
        <v>6310</v>
      </c>
      <c r="B127" s="91">
        <v>41526</v>
      </c>
      <c r="C127" s="61" t="e" cm="1" vm="1">
        <f t="array" ref="C127">_xlfn._xlws.FILTER(B127,OR(LEN(B127) = 7,LEN(B127)=8))</f>
        <v>#VALUE!</v>
      </c>
      <c r="D127" s="61" t="str">
        <f t="shared" si="14"/>
        <v/>
      </c>
      <c r="E127" s="61" t="s">
        <v>2512</v>
      </c>
      <c r="F127" s="87" cm="1">
        <f t="array" ref="F127">_xlfn._xlws.FILTER(B127,LEN(B127)=5)</f>
        <v>41526</v>
      </c>
      <c r="G127" s="88">
        <f t="shared" si="15"/>
        <v>41526</v>
      </c>
      <c r="H127" s="61"/>
      <c r="I127" s="85">
        <v>41526</v>
      </c>
      <c r="J127" s="93">
        <f t="shared" si="13"/>
        <v>41526</v>
      </c>
      <c r="K127" s="85"/>
      <c r="M127" s="85">
        <v>41526</v>
      </c>
      <c r="N127" t="e">
        <f t="shared" si="16"/>
        <v>#VALUE!</v>
      </c>
      <c r="O127">
        <f t="shared" si="17"/>
        <v>41526</v>
      </c>
      <c r="Q127" s="84">
        <v>41526</v>
      </c>
      <c r="R127" t="e">
        <f t="shared" si="18"/>
        <v>#VALUE!</v>
      </c>
      <c r="S127">
        <f t="shared" si="19"/>
        <v>41526</v>
      </c>
      <c r="U127" s="86">
        <v>41526</v>
      </c>
      <c r="V127" t="e">
        <f t="shared" si="20"/>
        <v>#VALUE!</v>
      </c>
      <c r="W127">
        <f t="shared" si="21"/>
        <v>41526</v>
      </c>
      <c r="Y127" s="61">
        <v>41526</v>
      </c>
      <c r="Z127" t="str">
        <f t="shared" si="22"/>
        <v>41526</v>
      </c>
      <c r="AA127" t="e">
        <f t="shared" si="23"/>
        <v>#VALUE!</v>
      </c>
      <c r="AB127">
        <f t="shared" si="24"/>
        <v>41526</v>
      </c>
      <c r="AD127" s="85">
        <v>46127</v>
      </c>
      <c r="AG127" s="85">
        <v>41526</v>
      </c>
      <c r="AI127" s="85">
        <v>41526</v>
      </c>
    </row>
    <row r="128" spans="1:35" x14ac:dyDescent="0.2">
      <c r="A128">
        <v>10832</v>
      </c>
      <c r="B128" s="91" t="s">
        <v>215</v>
      </c>
      <c r="C128" s="61" t="str" cm="1">
        <f t="array" ref="C128">_xlfn._xlws.FILTER(B128,OR(LEN(B128) = 7,LEN(B128)=8))</f>
        <v>7/18/13</v>
      </c>
      <c r="D128" s="61" t="str">
        <f t="shared" si="14"/>
        <v>7/18/13</v>
      </c>
      <c r="E128" s="85" t="s">
        <v>215</v>
      </c>
      <c r="F128" s="87" t="e" cm="1" vm="1">
        <f t="array" ref="F128">_xlfn._xlws.FILTER(B128,LEN(B128)=5)</f>
        <v>#VALUE!</v>
      </c>
      <c r="G128" s="88" t="str">
        <f t="shared" si="15"/>
        <v/>
      </c>
      <c r="H128" s="85">
        <v>41473</v>
      </c>
      <c r="I128" s="85" t="s">
        <v>2512</v>
      </c>
      <c r="J128" s="93">
        <f t="shared" si="13"/>
        <v>41473</v>
      </c>
      <c r="K128" s="85"/>
      <c r="M128" s="85" t="s">
        <v>215</v>
      </c>
      <c r="N128" t="e">
        <f t="shared" si="16"/>
        <v>#VALUE!</v>
      </c>
      <c r="O128" t="e">
        <f t="shared" si="17"/>
        <v>#VALUE!</v>
      </c>
      <c r="Q128" s="84" t="s">
        <v>215</v>
      </c>
      <c r="R128" t="e">
        <f t="shared" si="18"/>
        <v>#VALUE!</v>
      </c>
      <c r="S128" t="e">
        <f t="shared" si="19"/>
        <v>#VALUE!</v>
      </c>
      <c r="U128" s="86" t="s">
        <v>215</v>
      </c>
      <c r="V128" t="e">
        <f t="shared" si="20"/>
        <v>#VALUE!</v>
      </c>
      <c r="W128" t="e">
        <f t="shared" si="21"/>
        <v>#VALUE!</v>
      </c>
      <c r="Y128" s="61" t="s">
        <v>215</v>
      </c>
      <c r="Z128" t="str">
        <f t="shared" si="22"/>
        <v>7-18-13</v>
      </c>
      <c r="AA128" t="e">
        <f t="shared" si="23"/>
        <v>#VALUE!</v>
      </c>
      <c r="AB128" t="e">
        <f t="shared" si="24"/>
        <v>#VALUE!</v>
      </c>
      <c r="AD128" s="85">
        <v>41473</v>
      </c>
      <c r="AG128" s="85" t="s">
        <v>215</v>
      </c>
      <c r="AI128" s="85">
        <v>41473</v>
      </c>
    </row>
    <row r="129" spans="1:35" x14ac:dyDescent="0.2">
      <c r="A129">
        <v>3025</v>
      </c>
      <c r="B129" s="91">
        <v>41493</v>
      </c>
      <c r="C129" s="61" t="e" cm="1" vm="1">
        <f t="array" ref="C129">_xlfn._xlws.FILTER(B129,OR(LEN(B129) = 7,LEN(B129)=8))</f>
        <v>#VALUE!</v>
      </c>
      <c r="D129" s="61" t="str">
        <f t="shared" si="14"/>
        <v/>
      </c>
      <c r="E129" s="61" t="s">
        <v>2512</v>
      </c>
      <c r="F129" s="87" cm="1">
        <f t="array" ref="F129">_xlfn._xlws.FILTER(B129,LEN(B129)=5)</f>
        <v>41493</v>
      </c>
      <c r="G129" s="88">
        <f t="shared" si="15"/>
        <v>41493</v>
      </c>
      <c r="H129" s="61"/>
      <c r="I129" s="85">
        <v>41493</v>
      </c>
      <c r="J129" s="93">
        <f t="shared" si="13"/>
        <v>41493</v>
      </c>
      <c r="K129" s="85"/>
      <c r="M129" s="85">
        <v>41493</v>
      </c>
      <c r="N129" t="e">
        <f t="shared" si="16"/>
        <v>#VALUE!</v>
      </c>
      <c r="O129">
        <f t="shared" si="17"/>
        <v>41493</v>
      </c>
      <c r="Q129" s="84">
        <v>41493</v>
      </c>
      <c r="R129" t="e">
        <f t="shared" si="18"/>
        <v>#VALUE!</v>
      </c>
      <c r="S129">
        <f t="shared" si="19"/>
        <v>41493</v>
      </c>
      <c r="U129" s="86">
        <v>41493</v>
      </c>
      <c r="V129" t="e">
        <f t="shared" si="20"/>
        <v>#VALUE!</v>
      </c>
      <c r="W129">
        <f t="shared" si="21"/>
        <v>41493</v>
      </c>
      <c r="Y129" s="61">
        <v>41493</v>
      </c>
      <c r="Z129" t="str">
        <f t="shared" si="22"/>
        <v>41493</v>
      </c>
      <c r="AA129" t="e">
        <f t="shared" si="23"/>
        <v>#VALUE!</v>
      </c>
      <c r="AB129">
        <f t="shared" si="24"/>
        <v>41493</v>
      </c>
      <c r="AD129" s="85">
        <v>34073</v>
      </c>
      <c r="AG129" s="85">
        <v>41493</v>
      </c>
      <c r="AI129" s="85">
        <v>41463</v>
      </c>
    </row>
    <row r="130" spans="1:35" x14ac:dyDescent="0.2">
      <c r="A130">
        <v>2404</v>
      </c>
      <c r="B130" s="91" t="s">
        <v>218</v>
      </c>
      <c r="C130" s="61" t="str" cm="1">
        <f t="array" ref="C130">_xlfn._xlws.FILTER(B130,OR(LEN(B130) = 7,LEN(B130)=8))</f>
        <v>5/27/13</v>
      </c>
      <c r="D130" s="61" t="str">
        <f t="shared" si="14"/>
        <v>5/27/13</v>
      </c>
      <c r="E130" s="85" t="s">
        <v>218</v>
      </c>
      <c r="F130" s="87" t="e" cm="1" vm="1">
        <f t="array" ref="F130">_xlfn._xlws.FILTER(B130,LEN(B130)=5)</f>
        <v>#VALUE!</v>
      </c>
      <c r="G130" s="88" t="str">
        <f t="shared" si="15"/>
        <v/>
      </c>
      <c r="H130" s="85">
        <v>41421</v>
      </c>
      <c r="I130" s="85" t="s">
        <v>2512</v>
      </c>
      <c r="J130" s="93">
        <f t="shared" si="13"/>
        <v>41421</v>
      </c>
      <c r="K130" s="85"/>
      <c r="M130" s="85" t="s">
        <v>218</v>
      </c>
      <c r="N130" t="e">
        <f t="shared" si="16"/>
        <v>#VALUE!</v>
      </c>
      <c r="O130" t="e">
        <f t="shared" si="17"/>
        <v>#VALUE!</v>
      </c>
      <c r="Q130" s="84" t="s">
        <v>218</v>
      </c>
      <c r="R130" t="e">
        <f t="shared" si="18"/>
        <v>#VALUE!</v>
      </c>
      <c r="S130" t="e">
        <f t="shared" si="19"/>
        <v>#VALUE!</v>
      </c>
      <c r="U130" s="86" t="s">
        <v>218</v>
      </c>
      <c r="V130" t="e">
        <f t="shared" si="20"/>
        <v>#VALUE!</v>
      </c>
      <c r="W130" t="e">
        <f t="shared" si="21"/>
        <v>#VALUE!</v>
      </c>
      <c r="Y130" s="61" t="s">
        <v>218</v>
      </c>
      <c r="Z130" t="str">
        <f t="shared" si="22"/>
        <v>5-27-13</v>
      </c>
      <c r="AA130" t="e">
        <f t="shared" si="23"/>
        <v>#VALUE!</v>
      </c>
      <c r="AB130" t="e">
        <f t="shared" si="24"/>
        <v>#VALUE!</v>
      </c>
      <c r="AD130" s="85">
        <v>41421</v>
      </c>
      <c r="AG130" s="85" t="s">
        <v>218</v>
      </c>
      <c r="AI130" s="85">
        <v>41421</v>
      </c>
    </row>
    <row r="131" spans="1:35" x14ac:dyDescent="0.2">
      <c r="A131">
        <v>8581</v>
      </c>
      <c r="B131" s="91">
        <v>41397</v>
      </c>
      <c r="C131" s="61" t="e" cm="1" vm="1">
        <f t="array" ref="C131">_xlfn._xlws.FILTER(B131,OR(LEN(B131) = 7,LEN(B131)=8))</f>
        <v>#VALUE!</v>
      </c>
      <c r="D131" s="61" t="str">
        <f t="shared" si="14"/>
        <v/>
      </c>
      <c r="E131" s="61" t="s">
        <v>2512</v>
      </c>
      <c r="F131" s="87" cm="1">
        <f t="array" ref="F131">_xlfn._xlws.FILTER(B131,LEN(B131)=5)</f>
        <v>41397</v>
      </c>
      <c r="G131" s="88">
        <f t="shared" si="15"/>
        <v>41397</v>
      </c>
      <c r="H131" s="61"/>
      <c r="I131" s="85">
        <v>41397</v>
      </c>
      <c r="J131" s="93">
        <f t="shared" ref="J131:J194" si="25">IF(I131&gt;$I$1,I131,H131)</f>
        <v>41397</v>
      </c>
      <c r="K131" s="85"/>
      <c r="M131" s="85">
        <v>41397</v>
      </c>
      <c r="N131" t="e">
        <f t="shared" si="16"/>
        <v>#VALUE!</v>
      </c>
      <c r="O131">
        <f t="shared" si="17"/>
        <v>41397</v>
      </c>
      <c r="Q131" s="84">
        <v>41397</v>
      </c>
      <c r="R131" t="e">
        <f t="shared" si="18"/>
        <v>#VALUE!</v>
      </c>
      <c r="S131">
        <f t="shared" si="19"/>
        <v>41397</v>
      </c>
      <c r="U131" s="86">
        <v>41397</v>
      </c>
      <c r="V131" t="e">
        <f t="shared" si="20"/>
        <v>#VALUE!</v>
      </c>
      <c r="W131">
        <f t="shared" si="21"/>
        <v>41397</v>
      </c>
      <c r="Y131" s="61">
        <v>41397</v>
      </c>
      <c r="Z131" t="str">
        <f t="shared" si="22"/>
        <v>41397</v>
      </c>
      <c r="AA131" t="e">
        <f t="shared" si="23"/>
        <v>#VALUE!</v>
      </c>
      <c r="AB131">
        <f t="shared" si="24"/>
        <v>41397</v>
      </c>
      <c r="AD131" s="85">
        <v>35533</v>
      </c>
      <c r="AG131" s="85">
        <v>41397</v>
      </c>
      <c r="AI131" s="85">
        <v>41338</v>
      </c>
    </row>
    <row r="132" spans="1:35" x14ac:dyDescent="0.2">
      <c r="A132">
        <v>8755</v>
      </c>
      <c r="B132" s="91" t="s">
        <v>221</v>
      </c>
      <c r="C132" s="61" t="str" cm="1">
        <f t="array" ref="C132">_xlfn._xlws.FILTER(B132,OR(LEN(B132) = 7,LEN(B132)=8))</f>
        <v>2/20/13</v>
      </c>
      <c r="D132" s="61" t="str">
        <f t="shared" ref="D132:D195" si="26">IFERROR(C132,"")</f>
        <v>2/20/13</v>
      </c>
      <c r="E132" s="85" t="s">
        <v>221</v>
      </c>
      <c r="F132" s="87" t="e" cm="1" vm="1">
        <f t="array" ref="F132">_xlfn._xlws.FILTER(B132,LEN(B132)=5)</f>
        <v>#VALUE!</v>
      </c>
      <c r="G132" s="88" t="str">
        <f t="shared" si="15"/>
        <v/>
      </c>
      <c r="H132" s="85">
        <v>41325</v>
      </c>
      <c r="I132" s="85" t="s">
        <v>2512</v>
      </c>
      <c r="J132" s="93">
        <f t="shared" si="25"/>
        <v>41325</v>
      </c>
      <c r="K132" s="85"/>
      <c r="M132" s="85" t="s">
        <v>221</v>
      </c>
      <c r="N132" t="e">
        <f t="shared" si="16"/>
        <v>#VALUE!</v>
      </c>
      <c r="O132" t="e">
        <f t="shared" si="17"/>
        <v>#VALUE!</v>
      </c>
      <c r="Q132" s="84" t="s">
        <v>221</v>
      </c>
      <c r="R132" t="e">
        <f t="shared" si="18"/>
        <v>#VALUE!</v>
      </c>
      <c r="S132" t="e">
        <f t="shared" si="19"/>
        <v>#VALUE!</v>
      </c>
      <c r="U132" s="86" t="s">
        <v>221</v>
      </c>
      <c r="V132" t="e">
        <f t="shared" si="20"/>
        <v>#VALUE!</v>
      </c>
      <c r="W132" t="e">
        <f t="shared" si="21"/>
        <v>#VALUE!</v>
      </c>
      <c r="Y132" s="61" t="s">
        <v>221</v>
      </c>
      <c r="Z132" t="str">
        <f t="shared" si="22"/>
        <v>2-20-13</v>
      </c>
      <c r="AA132" t="e">
        <f t="shared" si="23"/>
        <v>#VALUE!</v>
      </c>
      <c r="AB132" t="e">
        <f t="shared" si="24"/>
        <v>#VALUE!</v>
      </c>
      <c r="AD132" s="85">
        <v>41325</v>
      </c>
      <c r="AG132" s="85" t="s">
        <v>221</v>
      </c>
      <c r="AI132" s="85">
        <v>41325</v>
      </c>
    </row>
    <row r="133" spans="1:35" x14ac:dyDescent="0.2">
      <c r="A133">
        <v>10177</v>
      </c>
      <c r="B133" s="91" t="s">
        <v>103</v>
      </c>
      <c r="C133" s="61" t="str" cm="1">
        <f t="array" ref="C133">_xlfn._xlws.FILTER(B133,OR(LEN(B133) = 7,LEN(B133)=8))</f>
        <v>2/14/13</v>
      </c>
      <c r="D133" s="61" t="str">
        <f t="shared" si="26"/>
        <v>2/14/13</v>
      </c>
      <c r="E133" s="85" t="s">
        <v>103</v>
      </c>
      <c r="F133" s="87" t="e" cm="1" vm="1">
        <f t="array" ref="F133">_xlfn._xlws.FILTER(B133,LEN(B133)=5)</f>
        <v>#VALUE!</v>
      </c>
      <c r="G133" s="88" t="str">
        <f t="shared" ref="G133:G196" si="27">IFERROR(F133,"")</f>
        <v/>
      </c>
      <c r="H133" s="85">
        <v>41319</v>
      </c>
      <c r="I133" s="85" t="s">
        <v>2512</v>
      </c>
      <c r="J133" s="93">
        <f t="shared" si="25"/>
        <v>41319</v>
      </c>
      <c r="K133" s="85"/>
      <c r="M133" s="85" t="s">
        <v>103</v>
      </c>
      <c r="N133" t="e">
        <f t="shared" ref="N133:N196" si="28">DATEVALUE(M133)</f>
        <v>#VALUE!</v>
      </c>
      <c r="O133" t="e">
        <f t="shared" ref="O133:O196" si="29">VALUE(M133)</f>
        <v>#VALUE!</v>
      </c>
      <c r="Q133" s="84" t="s">
        <v>103</v>
      </c>
      <c r="R133" t="e">
        <f t="shared" ref="R133:R196" si="30">DATEVALUE(Q133)</f>
        <v>#VALUE!</v>
      </c>
      <c r="S133" t="e">
        <f t="shared" ref="S133:S196" si="31">VALUE(Q133)</f>
        <v>#VALUE!</v>
      </c>
      <c r="U133" s="86" t="s">
        <v>103</v>
      </c>
      <c r="V133" t="e">
        <f t="shared" ref="V133:V196" si="32">DATEVALUE(U133)</f>
        <v>#VALUE!</v>
      </c>
      <c r="W133" t="e">
        <f t="shared" ref="W133:W196" si="33">VALUE(U133)</f>
        <v>#VALUE!</v>
      </c>
      <c r="Y133" s="61" t="s">
        <v>103</v>
      </c>
      <c r="Z133" t="str">
        <f t="shared" ref="Z133:Z196" si="34">SUBSTITUTE(Y133,"/","-")</f>
        <v>2-14-13</v>
      </c>
      <c r="AA133" t="e">
        <f t="shared" ref="AA133:AA196" si="35">DATEVALUE(Z133)</f>
        <v>#VALUE!</v>
      </c>
      <c r="AB133" t="e">
        <f t="shared" ref="AB133:AB196" si="36">VALUE(Z133)</f>
        <v>#VALUE!</v>
      </c>
      <c r="AD133" s="85">
        <v>41319</v>
      </c>
      <c r="AG133" s="85" t="s">
        <v>103</v>
      </c>
      <c r="AI133" s="85">
        <v>41319</v>
      </c>
    </row>
    <row r="134" spans="1:35" x14ac:dyDescent="0.2">
      <c r="A134">
        <v>2429</v>
      </c>
      <c r="B134" s="91" t="s">
        <v>103</v>
      </c>
      <c r="C134" s="61" t="str" cm="1">
        <f t="array" ref="C134">_xlfn._xlws.FILTER(B134,OR(LEN(B134) = 7,LEN(B134)=8))</f>
        <v>2/14/13</v>
      </c>
      <c r="D134" s="61" t="str">
        <f t="shared" si="26"/>
        <v>2/14/13</v>
      </c>
      <c r="E134" s="85" t="s">
        <v>103</v>
      </c>
      <c r="F134" s="87" t="e" cm="1" vm="1">
        <f t="array" ref="F134">_xlfn._xlws.FILTER(B134,LEN(B134)=5)</f>
        <v>#VALUE!</v>
      </c>
      <c r="G134" s="88" t="str">
        <f t="shared" si="27"/>
        <v/>
      </c>
      <c r="H134" s="85">
        <v>41319</v>
      </c>
      <c r="I134" s="85" t="s">
        <v>2512</v>
      </c>
      <c r="J134" s="93">
        <f t="shared" si="25"/>
        <v>41319</v>
      </c>
      <c r="K134" s="85"/>
      <c r="M134" s="85" t="s">
        <v>103</v>
      </c>
      <c r="N134" t="e">
        <f t="shared" si="28"/>
        <v>#VALUE!</v>
      </c>
      <c r="O134" t="e">
        <f t="shared" si="29"/>
        <v>#VALUE!</v>
      </c>
      <c r="Q134" s="84" t="s">
        <v>103</v>
      </c>
      <c r="R134" t="e">
        <f t="shared" si="30"/>
        <v>#VALUE!</v>
      </c>
      <c r="S134" t="e">
        <f t="shared" si="31"/>
        <v>#VALUE!</v>
      </c>
      <c r="U134" s="86" t="s">
        <v>103</v>
      </c>
      <c r="V134" t="e">
        <f t="shared" si="32"/>
        <v>#VALUE!</v>
      </c>
      <c r="W134" t="e">
        <f t="shared" si="33"/>
        <v>#VALUE!</v>
      </c>
      <c r="Y134" s="61" t="s">
        <v>103</v>
      </c>
      <c r="Z134" t="str">
        <f t="shared" si="34"/>
        <v>2-14-13</v>
      </c>
      <c r="AA134" t="e">
        <f t="shared" si="35"/>
        <v>#VALUE!</v>
      </c>
      <c r="AB134" t="e">
        <f t="shared" si="36"/>
        <v>#VALUE!</v>
      </c>
      <c r="AD134" s="85">
        <v>41319</v>
      </c>
      <c r="AG134" s="85" t="s">
        <v>103</v>
      </c>
      <c r="AI134" s="85">
        <v>41319</v>
      </c>
    </row>
    <row r="135" spans="1:35" x14ac:dyDescent="0.2">
      <c r="A135">
        <v>8920</v>
      </c>
      <c r="B135" s="91">
        <v>41609</v>
      </c>
      <c r="C135" s="61" t="e" cm="1" vm="1">
        <f t="array" ref="C135">_xlfn._xlws.FILTER(B135,OR(LEN(B135) = 7,LEN(B135)=8))</f>
        <v>#VALUE!</v>
      </c>
      <c r="D135" s="61" t="str">
        <f t="shared" si="26"/>
        <v/>
      </c>
      <c r="E135" s="61" t="s">
        <v>2512</v>
      </c>
      <c r="F135" s="87" cm="1">
        <f t="array" ref="F135">_xlfn._xlws.FILTER(B135,LEN(B135)=5)</f>
        <v>41609</v>
      </c>
      <c r="G135" s="88">
        <f t="shared" si="27"/>
        <v>41609</v>
      </c>
      <c r="H135" s="61"/>
      <c r="I135" s="85">
        <v>41609</v>
      </c>
      <c r="J135" s="93">
        <f t="shared" si="25"/>
        <v>41609</v>
      </c>
      <c r="K135" s="85"/>
      <c r="M135" s="85">
        <v>41609</v>
      </c>
      <c r="N135" t="e">
        <f t="shared" si="28"/>
        <v>#VALUE!</v>
      </c>
      <c r="O135">
        <f t="shared" si="29"/>
        <v>41609</v>
      </c>
      <c r="Q135" s="84">
        <v>41609</v>
      </c>
      <c r="R135" t="e">
        <f t="shared" si="30"/>
        <v>#VALUE!</v>
      </c>
      <c r="S135">
        <f t="shared" si="31"/>
        <v>41609</v>
      </c>
      <c r="U135" s="86">
        <v>41609</v>
      </c>
      <c r="V135" t="e">
        <f t="shared" si="32"/>
        <v>#VALUE!</v>
      </c>
      <c r="W135">
        <f t="shared" si="33"/>
        <v>41609</v>
      </c>
      <c r="Y135" s="61">
        <v>41609</v>
      </c>
      <c r="Z135" t="str">
        <f t="shared" si="34"/>
        <v>41609</v>
      </c>
      <c r="AA135" t="e">
        <f t="shared" si="35"/>
        <v>#VALUE!</v>
      </c>
      <c r="AB135">
        <f t="shared" si="36"/>
        <v>41609</v>
      </c>
      <c r="AD135" s="85">
        <v>39919</v>
      </c>
      <c r="AG135" s="85">
        <v>41609</v>
      </c>
      <c r="AI135" s="85">
        <v>41286</v>
      </c>
    </row>
    <row r="136" spans="1:35" x14ac:dyDescent="0.2">
      <c r="A136">
        <v>8430</v>
      </c>
      <c r="B136" s="91" t="s">
        <v>225</v>
      </c>
      <c r="C136" s="61" t="str" cm="1">
        <f t="array" ref="C136">_xlfn._xlws.FILTER(B136,OR(LEN(B136) = 7,LEN(B136)=8))</f>
        <v>12/24/12</v>
      </c>
      <c r="D136" s="61" t="str">
        <f t="shared" si="26"/>
        <v>12/24/12</v>
      </c>
      <c r="E136" s="61" t="s">
        <v>225</v>
      </c>
      <c r="F136" s="87" t="e" cm="1" vm="1">
        <f t="array" ref="F136">_xlfn._xlws.FILTER(B136,LEN(B136)=5)</f>
        <v>#VALUE!</v>
      </c>
      <c r="G136" s="88" t="str">
        <f t="shared" si="27"/>
        <v/>
      </c>
      <c r="H136" s="85">
        <v>41267</v>
      </c>
      <c r="I136" s="85" t="s">
        <v>2512</v>
      </c>
      <c r="J136" s="93">
        <f t="shared" si="25"/>
        <v>41267</v>
      </c>
      <c r="K136" s="85"/>
      <c r="M136" s="85" t="s">
        <v>225</v>
      </c>
      <c r="N136" t="e">
        <f t="shared" si="28"/>
        <v>#VALUE!</v>
      </c>
      <c r="O136" t="e">
        <f t="shared" si="29"/>
        <v>#VALUE!</v>
      </c>
      <c r="Q136" s="84" t="s">
        <v>225</v>
      </c>
      <c r="R136" t="e">
        <f t="shared" si="30"/>
        <v>#VALUE!</v>
      </c>
      <c r="S136" t="e">
        <f t="shared" si="31"/>
        <v>#VALUE!</v>
      </c>
      <c r="U136" s="86" t="s">
        <v>225</v>
      </c>
      <c r="V136" t="e">
        <f t="shared" si="32"/>
        <v>#VALUE!</v>
      </c>
      <c r="W136" t="e">
        <f t="shared" si="33"/>
        <v>#VALUE!</v>
      </c>
      <c r="Y136" s="61" t="s">
        <v>225</v>
      </c>
      <c r="Z136" t="str">
        <f t="shared" si="34"/>
        <v>12-24-12</v>
      </c>
      <c r="AA136" t="e">
        <f t="shared" si="35"/>
        <v>#VALUE!</v>
      </c>
      <c r="AB136" t="e">
        <f t="shared" si="36"/>
        <v>#VALUE!</v>
      </c>
      <c r="AD136" s="85">
        <v>41267</v>
      </c>
      <c r="AG136" s="85" t="s">
        <v>225</v>
      </c>
      <c r="AI136" s="85">
        <v>41267</v>
      </c>
    </row>
    <row r="137" spans="1:35" x14ac:dyDescent="0.2">
      <c r="A137">
        <v>8619</v>
      </c>
      <c r="B137" s="91" t="s">
        <v>225</v>
      </c>
      <c r="C137" s="61" t="str" cm="1">
        <f t="array" ref="C137">_xlfn._xlws.FILTER(B137,OR(LEN(B137) = 7,LEN(B137)=8))</f>
        <v>12/24/12</v>
      </c>
      <c r="D137" s="61" t="str">
        <f t="shared" si="26"/>
        <v>12/24/12</v>
      </c>
      <c r="E137" s="61" t="s">
        <v>225</v>
      </c>
      <c r="F137" s="87" t="e" cm="1" vm="1">
        <f t="array" ref="F137">_xlfn._xlws.FILTER(B137,LEN(B137)=5)</f>
        <v>#VALUE!</v>
      </c>
      <c r="G137" s="88" t="str">
        <f t="shared" si="27"/>
        <v/>
      </c>
      <c r="H137" s="85">
        <v>41267</v>
      </c>
      <c r="I137" s="85" t="s">
        <v>2512</v>
      </c>
      <c r="J137" s="93">
        <f t="shared" si="25"/>
        <v>41267</v>
      </c>
      <c r="K137" s="85"/>
      <c r="M137" s="85" t="s">
        <v>225</v>
      </c>
      <c r="N137" t="e">
        <f t="shared" si="28"/>
        <v>#VALUE!</v>
      </c>
      <c r="O137" t="e">
        <f t="shared" si="29"/>
        <v>#VALUE!</v>
      </c>
      <c r="Q137" s="84" t="s">
        <v>225</v>
      </c>
      <c r="R137" t="e">
        <f t="shared" si="30"/>
        <v>#VALUE!</v>
      </c>
      <c r="S137" t="e">
        <f t="shared" si="31"/>
        <v>#VALUE!</v>
      </c>
      <c r="U137" s="86" t="s">
        <v>225</v>
      </c>
      <c r="V137" t="e">
        <f t="shared" si="32"/>
        <v>#VALUE!</v>
      </c>
      <c r="W137" t="e">
        <f t="shared" si="33"/>
        <v>#VALUE!</v>
      </c>
      <c r="Y137" s="61" t="s">
        <v>225</v>
      </c>
      <c r="Z137" t="str">
        <f t="shared" si="34"/>
        <v>12-24-12</v>
      </c>
      <c r="AA137" t="e">
        <f t="shared" si="35"/>
        <v>#VALUE!</v>
      </c>
      <c r="AB137" t="e">
        <f t="shared" si="36"/>
        <v>#VALUE!</v>
      </c>
      <c r="AD137" s="85">
        <v>41267</v>
      </c>
      <c r="AG137" s="85" t="s">
        <v>225</v>
      </c>
      <c r="AI137" s="85">
        <v>41267</v>
      </c>
    </row>
    <row r="138" spans="1:35" x14ac:dyDescent="0.2">
      <c r="A138">
        <v>7233</v>
      </c>
      <c r="B138" s="91" t="s">
        <v>113</v>
      </c>
      <c r="C138" s="61" t="str" cm="1">
        <f t="array" ref="C138">_xlfn._xlws.FILTER(B138,OR(LEN(B138) = 7,LEN(B138)=8))</f>
        <v>9/17/12</v>
      </c>
      <c r="D138" s="61" t="str">
        <f t="shared" si="26"/>
        <v>9/17/12</v>
      </c>
      <c r="E138" s="85" t="s">
        <v>113</v>
      </c>
      <c r="F138" s="87" t="e" cm="1" vm="1">
        <f t="array" ref="F138">_xlfn._xlws.FILTER(B138,LEN(B138)=5)</f>
        <v>#VALUE!</v>
      </c>
      <c r="G138" s="88" t="str">
        <f t="shared" si="27"/>
        <v/>
      </c>
      <c r="H138" s="85">
        <v>41169</v>
      </c>
      <c r="I138" s="85" t="s">
        <v>2512</v>
      </c>
      <c r="J138" s="93">
        <f t="shared" si="25"/>
        <v>41169</v>
      </c>
      <c r="K138" s="85"/>
      <c r="M138" s="85" t="s">
        <v>113</v>
      </c>
      <c r="N138" t="e">
        <f t="shared" si="28"/>
        <v>#VALUE!</v>
      </c>
      <c r="O138" t="e">
        <f t="shared" si="29"/>
        <v>#VALUE!</v>
      </c>
      <c r="Q138" s="84" t="s">
        <v>113</v>
      </c>
      <c r="R138" t="e">
        <f t="shared" si="30"/>
        <v>#VALUE!</v>
      </c>
      <c r="S138" t="e">
        <f t="shared" si="31"/>
        <v>#VALUE!</v>
      </c>
      <c r="U138" s="86" t="s">
        <v>113</v>
      </c>
      <c r="V138" t="e">
        <f t="shared" si="32"/>
        <v>#VALUE!</v>
      </c>
      <c r="W138" t="e">
        <f t="shared" si="33"/>
        <v>#VALUE!</v>
      </c>
      <c r="Y138" s="61" t="s">
        <v>113</v>
      </c>
      <c r="Z138" t="str">
        <f t="shared" si="34"/>
        <v>9-17-12</v>
      </c>
      <c r="AA138" t="e">
        <f t="shared" si="35"/>
        <v>#VALUE!</v>
      </c>
      <c r="AB138" t="e">
        <f t="shared" si="36"/>
        <v>#VALUE!</v>
      </c>
      <c r="AD138" s="85">
        <v>41169</v>
      </c>
      <c r="AG138" s="85" t="s">
        <v>113</v>
      </c>
      <c r="AI138" s="85">
        <v>41169</v>
      </c>
    </row>
    <row r="139" spans="1:35" x14ac:dyDescent="0.2">
      <c r="A139">
        <v>6678</v>
      </c>
      <c r="B139" s="91" t="s">
        <v>228</v>
      </c>
      <c r="C139" s="61" t="str" cm="1">
        <f t="array" ref="C139">_xlfn._xlws.FILTER(B139,OR(LEN(B139) = 7,LEN(B139)=8))</f>
        <v>3/28/14</v>
      </c>
      <c r="D139" s="61" t="str">
        <f t="shared" si="26"/>
        <v>3/28/14</v>
      </c>
      <c r="E139" s="85" t="s">
        <v>228</v>
      </c>
      <c r="F139" s="87" t="e" cm="1" vm="1">
        <f t="array" ref="F139">_xlfn._xlws.FILTER(B139,LEN(B139)=5)</f>
        <v>#VALUE!</v>
      </c>
      <c r="G139" s="88" t="str">
        <f t="shared" si="27"/>
        <v/>
      </c>
      <c r="H139" s="85">
        <v>41726</v>
      </c>
      <c r="I139" s="85" t="s">
        <v>2512</v>
      </c>
      <c r="J139" s="93">
        <f t="shared" si="25"/>
        <v>41726</v>
      </c>
      <c r="K139" s="85"/>
      <c r="M139" s="85" t="s">
        <v>228</v>
      </c>
      <c r="N139" t="e">
        <f t="shared" si="28"/>
        <v>#VALUE!</v>
      </c>
      <c r="O139" t="e">
        <f t="shared" si="29"/>
        <v>#VALUE!</v>
      </c>
      <c r="Q139" s="84" t="s">
        <v>228</v>
      </c>
      <c r="R139" t="e">
        <f t="shared" si="30"/>
        <v>#VALUE!</v>
      </c>
      <c r="S139" t="e">
        <f t="shared" si="31"/>
        <v>#VALUE!</v>
      </c>
      <c r="U139" s="86" t="s">
        <v>228</v>
      </c>
      <c r="V139" t="e">
        <f t="shared" si="32"/>
        <v>#VALUE!</v>
      </c>
      <c r="W139" t="e">
        <f t="shared" si="33"/>
        <v>#VALUE!</v>
      </c>
      <c r="Y139" s="61" t="s">
        <v>228</v>
      </c>
      <c r="Z139" t="str">
        <f t="shared" si="34"/>
        <v>3-28-14</v>
      </c>
      <c r="AA139" t="e">
        <f t="shared" si="35"/>
        <v>#VALUE!</v>
      </c>
      <c r="AB139" t="e">
        <f t="shared" si="36"/>
        <v>#VALUE!</v>
      </c>
      <c r="AD139" s="85">
        <v>41726</v>
      </c>
      <c r="AG139" s="85" t="s">
        <v>228</v>
      </c>
      <c r="AI139" s="85">
        <v>41726</v>
      </c>
    </row>
    <row r="140" spans="1:35" x14ac:dyDescent="0.2">
      <c r="A140">
        <v>830</v>
      </c>
      <c r="B140" s="91" t="s">
        <v>230</v>
      </c>
      <c r="C140" s="61" t="str" cm="1">
        <f t="array" ref="C140">_xlfn._xlws.FILTER(B140,OR(LEN(B140) = 7,LEN(B140)=8))</f>
        <v>2/24/14</v>
      </c>
      <c r="D140" s="61" t="str">
        <f t="shared" si="26"/>
        <v>2/24/14</v>
      </c>
      <c r="E140" s="85" t="s">
        <v>230</v>
      </c>
      <c r="F140" s="87" t="e" cm="1" vm="1">
        <f t="array" ref="F140">_xlfn._xlws.FILTER(B140,LEN(B140)=5)</f>
        <v>#VALUE!</v>
      </c>
      <c r="G140" s="88" t="str">
        <f t="shared" si="27"/>
        <v/>
      </c>
      <c r="H140" s="85">
        <v>41694</v>
      </c>
      <c r="I140" s="85" t="s">
        <v>2512</v>
      </c>
      <c r="J140" s="93">
        <f t="shared" si="25"/>
        <v>41694</v>
      </c>
      <c r="K140" s="85"/>
      <c r="M140" s="85" t="s">
        <v>230</v>
      </c>
      <c r="N140" t="e">
        <f t="shared" si="28"/>
        <v>#VALUE!</v>
      </c>
      <c r="O140" t="e">
        <f t="shared" si="29"/>
        <v>#VALUE!</v>
      </c>
      <c r="Q140" s="84" t="s">
        <v>230</v>
      </c>
      <c r="R140" t="e">
        <f t="shared" si="30"/>
        <v>#VALUE!</v>
      </c>
      <c r="S140" t="e">
        <f t="shared" si="31"/>
        <v>#VALUE!</v>
      </c>
      <c r="U140" s="86" t="s">
        <v>230</v>
      </c>
      <c r="V140" t="e">
        <f t="shared" si="32"/>
        <v>#VALUE!</v>
      </c>
      <c r="W140" t="e">
        <f t="shared" si="33"/>
        <v>#VALUE!</v>
      </c>
      <c r="Y140" s="61" t="s">
        <v>230</v>
      </c>
      <c r="Z140" t="str">
        <f t="shared" si="34"/>
        <v>2-24-14</v>
      </c>
      <c r="AA140" t="e">
        <f t="shared" si="35"/>
        <v>#VALUE!</v>
      </c>
      <c r="AB140" t="e">
        <f t="shared" si="36"/>
        <v>#VALUE!</v>
      </c>
      <c r="AD140" s="85">
        <v>41694</v>
      </c>
      <c r="AG140" s="85" t="s">
        <v>230</v>
      </c>
      <c r="AI140" s="85">
        <v>41694</v>
      </c>
    </row>
    <row r="141" spans="1:35" x14ac:dyDescent="0.2">
      <c r="A141">
        <v>6365</v>
      </c>
      <c r="B141" s="91">
        <v>41314</v>
      </c>
      <c r="C141" s="61" t="e" cm="1" vm="1">
        <f t="array" ref="C141">_xlfn._xlws.FILTER(B141,OR(LEN(B141) = 7,LEN(B141)=8))</f>
        <v>#VALUE!</v>
      </c>
      <c r="D141" s="61" t="str">
        <f t="shared" si="26"/>
        <v/>
      </c>
      <c r="E141" s="61" t="s">
        <v>2512</v>
      </c>
      <c r="F141" s="87" cm="1">
        <f t="array" ref="F141">_xlfn._xlws.FILTER(B141,LEN(B141)=5)</f>
        <v>41314</v>
      </c>
      <c r="G141" s="88">
        <f t="shared" si="27"/>
        <v>41314</v>
      </c>
      <c r="H141" s="61"/>
      <c r="I141" s="85">
        <v>41314</v>
      </c>
      <c r="J141" s="93">
        <f t="shared" si="25"/>
        <v>41314</v>
      </c>
      <c r="K141" s="85"/>
      <c r="M141" s="85">
        <v>41314</v>
      </c>
      <c r="N141" t="e">
        <f t="shared" si="28"/>
        <v>#VALUE!</v>
      </c>
      <c r="O141">
        <f t="shared" si="29"/>
        <v>41314</v>
      </c>
      <c r="Q141" s="84">
        <v>41314</v>
      </c>
      <c r="R141" t="e">
        <f t="shared" si="30"/>
        <v>#VALUE!</v>
      </c>
      <c r="S141">
        <f t="shared" si="31"/>
        <v>41314</v>
      </c>
      <c r="U141" s="86">
        <v>41314</v>
      </c>
      <c r="V141" t="e">
        <f t="shared" si="32"/>
        <v>#VALUE!</v>
      </c>
      <c r="W141">
        <f t="shared" si="33"/>
        <v>41314</v>
      </c>
      <c r="Y141" s="61">
        <v>41314</v>
      </c>
      <c r="Z141" t="str">
        <f t="shared" si="34"/>
        <v>41314</v>
      </c>
      <c r="AA141" t="e">
        <f t="shared" si="35"/>
        <v>#VALUE!</v>
      </c>
      <c r="AB141">
        <f t="shared" si="36"/>
        <v>41314</v>
      </c>
      <c r="AD141" s="85">
        <v>41742</v>
      </c>
      <c r="AG141" s="85">
        <v>41314</v>
      </c>
      <c r="AI141" s="85">
        <v>41519</v>
      </c>
    </row>
    <row r="142" spans="1:35" x14ac:dyDescent="0.2">
      <c r="A142">
        <v>6770</v>
      </c>
      <c r="B142" s="91" t="s">
        <v>233</v>
      </c>
      <c r="C142" s="61" t="str" cm="1">
        <f t="array" ref="C142">_xlfn._xlws.FILTER(B142,OR(LEN(B142) = 7,LEN(B142)=8))</f>
        <v>8/20/13</v>
      </c>
      <c r="D142" s="61" t="str">
        <f t="shared" si="26"/>
        <v>8/20/13</v>
      </c>
      <c r="E142" s="85" t="s">
        <v>233</v>
      </c>
      <c r="F142" s="87" t="e" cm="1" vm="1">
        <f t="array" ref="F142">_xlfn._xlws.FILTER(B142,LEN(B142)=5)</f>
        <v>#VALUE!</v>
      </c>
      <c r="G142" s="88" t="str">
        <f t="shared" si="27"/>
        <v/>
      </c>
      <c r="H142" s="85">
        <v>41506</v>
      </c>
      <c r="I142" s="85" t="s">
        <v>2512</v>
      </c>
      <c r="J142" s="93">
        <f t="shared" si="25"/>
        <v>41506</v>
      </c>
      <c r="K142" s="85"/>
      <c r="M142" s="85" t="s">
        <v>233</v>
      </c>
      <c r="N142" t="e">
        <f t="shared" si="28"/>
        <v>#VALUE!</v>
      </c>
      <c r="O142" t="e">
        <f t="shared" si="29"/>
        <v>#VALUE!</v>
      </c>
      <c r="Q142" s="84" t="s">
        <v>233</v>
      </c>
      <c r="R142" t="e">
        <f t="shared" si="30"/>
        <v>#VALUE!</v>
      </c>
      <c r="S142" t="e">
        <f t="shared" si="31"/>
        <v>#VALUE!</v>
      </c>
      <c r="U142" s="86" t="s">
        <v>233</v>
      </c>
      <c r="V142" t="e">
        <f t="shared" si="32"/>
        <v>#VALUE!</v>
      </c>
      <c r="W142" t="e">
        <f t="shared" si="33"/>
        <v>#VALUE!</v>
      </c>
      <c r="Y142" s="61" t="s">
        <v>233</v>
      </c>
      <c r="Z142" t="str">
        <f t="shared" si="34"/>
        <v>8-20-13</v>
      </c>
      <c r="AA142" t="e">
        <f t="shared" si="35"/>
        <v>#VALUE!</v>
      </c>
      <c r="AB142" t="e">
        <f t="shared" si="36"/>
        <v>#VALUE!</v>
      </c>
      <c r="AD142" s="85">
        <v>41506</v>
      </c>
      <c r="AG142" s="85" t="s">
        <v>233</v>
      </c>
      <c r="AI142" s="85">
        <v>41506</v>
      </c>
    </row>
    <row r="143" spans="1:35" x14ac:dyDescent="0.2">
      <c r="A143">
        <v>2261</v>
      </c>
      <c r="B143" s="91" t="s">
        <v>235</v>
      </c>
      <c r="C143" s="61" t="str" cm="1">
        <f t="array" ref="C143">_xlfn._xlws.FILTER(B143,OR(LEN(B143) = 7,LEN(B143)=8))</f>
        <v>6/23/13</v>
      </c>
      <c r="D143" s="61" t="str">
        <f t="shared" si="26"/>
        <v>6/23/13</v>
      </c>
      <c r="E143" s="85" t="s">
        <v>235</v>
      </c>
      <c r="F143" s="87" t="e" cm="1" vm="1">
        <f t="array" ref="F143">_xlfn._xlws.FILTER(B143,LEN(B143)=5)</f>
        <v>#VALUE!</v>
      </c>
      <c r="G143" s="88" t="str">
        <f t="shared" si="27"/>
        <v/>
      </c>
      <c r="H143" s="85">
        <v>41448</v>
      </c>
      <c r="I143" s="85" t="s">
        <v>2512</v>
      </c>
      <c r="J143" s="93">
        <f t="shared" si="25"/>
        <v>41448</v>
      </c>
      <c r="K143" s="85"/>
      <c r="M143" s="85" t="s">
        <v>235</v>
      </c>
      <c r="N143" t="e">
        <f t="shared" si="28"/>
        <v>#VALUE!</v>
      </c>
      <c r="O143" t="e">
        <f t="shared" si="29"/>
        <v>#VALUE!</v>
      </c>
      <c r="Q143" s="84" t="s">
        <v>235</v>
      </c>
      <c r="R143" t="e">
        <f t="shared" si="30"/>
        <v>#VALUE!</v>
      </c>
      <c r="S143" t="e">
        <f t="shared" si="31"/>
        <v>#VALUE!</v>
      </c>
      <c r="U143" s="86" t="s">
        <v>235</v>
      </c>
      <c r="V143" t="e">
        <f t="shared" si="32"/>
        <v>#VALUE!</v>
      </c>
      <c r="W143" t="e">
        <f t="shared" si="33"/>
        <v>#VALUE!</v>
      </c>
      <c r="Y143" s="61" t="s">
        <v>235</v>
      </c>
      <c r="Z143" t="str">
        <f t="shared" si="34"/>
        <v>6-23-13</v>
      </c>
      <c r="AA143" t="e">
        <f t="shared" si="35"/>
        <v>#VALUE!</v>
      </c>
      <c r="AB143" t="e">
        <f t="shared" si="36"/>
        <v>#VALUE!</v>
      </c>
      <c r="AD143" s="85">
        <v>41448</v>
      </c>
      <c r="AG143" s="85" t="s">
        <v>235</v>
      </c>
      <c r="AI143" s="85">
        <v>41448</v>
      </c>
    </row>
    <row r="144" spans="1:35" x14ac:dyDescent="0.2">
      <c r="A144">
        <v>1031</v>
      </c>
      <c r="B144" s="91">
        <v>41399</v>
      </c>
      <c r="C144" s="61" t="e" cm="1" vm="1">
        <f t="array" ref="C144">_xlfn._xlws.FILTER(B144,OR(LEN(B144) = 7,LEN(B144)=8))</f>
        <v>#VALUE!</v>
      </c>
      <c r="D144" s="61" t="str">
        <f t="shared" si="26"/>
        <v/>
      </c>
      <c r="E144" s="61" t="s">
        <v>2512</v>
      </c>
      <c r="F144" s="87" cm="1">
        <f t="array" ref="F144">_xlfn._xlws.FILTER(B144,LEN(B144)=5)</f>
        <v>41399</v>
      </c>
      <c r="G144" s="88">
        <f t="shared" si="27"/>
        <v>41399</v>
      </c>
      <c r="H144" s="61"/>
      <c r="I144" s="85">
        <v>41399</v>
      </c>
      <c r="J144" s="93">
        <f t="shared" si="25"/>
        <v>41399</v>
      </c>
      <c r="K144" s="85"/>
      <c r="M144" s="85">
        <v>41399</v>
      </c>
      <c r="N144" t="e">
        <f t="shared" si="28"/>
        <v>#VALUE!</v>
      </c>
      <c r="O144">
        <f t="shared" si="29"/>
        <v>41399</v>
      </c>
      <c r="Q144" s="84">
        <v>41399</v>
      </c>
      <c r="R144" t="e">
        <f t="shared" si="30"/>
        <v>#VALUE!</v>
      </c>
      <c r="S144">
        <f t="shared" si="31"/>
        <v>41399</v>
      </c>
      <c r="U144" s="86">
        <v>41399</v>
      </c>
      <c r="V144" t="e">
        <f t="shared" si="32"/>
        <v>#VALUE!</v>
      </c>
      <c r="W144">
        <f t="shared" si="33"/>
        <v>41399</v>
      </c>
      <c r="Y144" s="61">
        <v>41399</v>
      </c>
      <c r="Z144" t="str">
        <f t="shared" si="34"/>
        <v>41399</v>
      </c>
      <c r="AA144" t="e">
        <f t="shared" si="35"/>
        <v>#VALUE!</v>
      </c>
      <c r="AB144">
        <f t="shared" si="36"/>
        <v>41399</v>
      </c>
      <c r="AD144" s="85">
        <v>36263</v>
      </c>
      <c r="AG144" s="85">
        <v>41399</v>
      </c>
      <c r="AI144" s="85">
        <v>41399</v>
      </c>
    </row>
    <row r="145" spans="1:35" x14ac:dyDescent="0.2">
      <c r="A145">
        <v>10089</v>
      </c>
      <c r="B145" s="91">
        <v>41398</v>
      </c>
      <c r="C145" s="61" t="e" cm="1" vm="1">
        <f t="array" ref="C145">_xlfn._xlws.FILTER(B145,OR(LEN(B145) = 7,LEN(B145)=8))</f>
        <v>#VALUE!</v>
      </c>
      <c r="D145" s="61" t="str">
        <f t="shared" si="26"/>
        <v/>
      </c>
      <c r="E145" s="61" t="s">
        <v>2512</v>
      </c>
      <c r="F145" s="87" cm="1">
        <f t="array" ref="F145">_xlfn._xlws.FILTER(B145,LEN(B145)=5)</f>
        <v>41398</v>
      </c>
      <c r="G145" s="88">
        <f t="shared" si="27"/>
        <v>41398</v>
      </c>
      <c r="H145" s="61"/>
      <c r="I145" s="85">
        <v>41398</v>
      </c>
      <c r="J145" s="93">
        <f t="shared" si="25"/>
        <v>41398</v>
      </c>
      <c r="K145" s="85"/>
      <c r="M145" s="85">
        <v>41398</v>
      </c>
      <c r="N145" t="e">
        <f t="shared" si="28"/>
        <v>#VALUE!</v>
      </c>
      <c r="O145">
        <f t="shared" si="29"/>
        <v>41398</v>
      </c>
      <c r="Q145" s="84">
        <v>41398</v>
      </c>
      <c r="R145" t="e">
        <f t="shared" si="30"/>
        <v>#VALUE!</v>
      </c>
      <c r="S145">
        <f t="shared" si="31"/>
        <v>41398</v>
      </c>
      <c r="U145" s="86">
        <v>41398</v>
      </c>
      <c r="V145" t="e">
        <f t="shared" si="32"/>
        <v>#VALUE!</v>
      </c>
      <c r="W145">
        <f t="shared" si="33"/>
        <v>41398</v>
      </c>
      <c r="Y145" s="61">
        <v>41398</v>
      </c>
      <c r="Z145" t="str">
        <f t="shared" si="34"/>
        <v>41398</v>
      </c>
      <c r="AA145" t="e">
        <f t="shared" si="35"/>
        <v>#VALUE!</v>
      </c>
      <c r="AB145">
        <f t="shared" si="36"/>
        <v>41398</v>
      </c>
      <c r="AD145" s="85">
        <v>35898</v>
      </c>
      <c r="AG145" s="85">
        <v>41398</v>
      </c>
      <c r="AI145" s="85">
        <v>41369</v>
      </c>
    </row>
    <row r="146" spans="1:35" x14ac:dyDescent="0.2">
      <c r="A146">
        <v>9256</v>
      </c>
      <c r="B146" s="91">
        <v>41365</v>
      </c>
      <c r="C146" s="61" t="e" cm="1" vm="1">
        <f t="array" ref="C146">_xlfn._xlws.FILTER(B146,OR(LEN(B146) = 7,LEN(B146)=8))</f>
        <v>#VALUE!</v>
      </c>
      <c r="D146" s="61" t="str">
        <f t="shared" si="26"/>
        <v/>
      </c>
      <c r="E146" s="61" t="s">
        <v>2512</v>
      </c>
      <c r="F146" s="87" cm="1">
        <f t="array" ref="F146">_xlfn._xlws.FILTER(B146,LEN(B146)=5)</f>
        <v>41365</v>
      </c>
      <c r="G146" s="88">
        <f t="shared" si="27"/>
        <v>41365</v>
      </c>
      <c r="H146" s="61"/>
      <c r="I146" s="85">
        <v>41365</v>
      </c>
      <c r="J146" s="93">
        <f t="shared" si="25"/>
        <v>41365</v>
      </c>
      <c r="K146" s="85"/>
      <c r="M146" s="85">
        <v>41365</v>
      </c>
      <c r="N146" t="e">
        <f t="shared" si="28"/>
        <v>#VALUE!</v>
      </c>
      <c r="O146">
        <f t="shared" si="29"/>
        <v>41365</v>
      </c>
      <c r="Q146" s="84">
        <v>41365</v>
      </c>
      <c r="R146" t="e">
        <f t="shared" si="30"/>
        <v>#VALUE!</v>
      </c>
      <c r="S146">
        <f t="shared" si="31"/>
        <v>41365</v>
      </c>
      <c r="U146" s="86">
        <v>41365</v>
      </c>
      <c r="V146" t="e">
        <f t="shared" si="32"/>
        <v>#VALUE!</v>
      </c>
      <c r="W146">
        <f t="shared" si="33"/>
        <v>41365</v>
      </c>
      <c r="Y146" s="61">
        <v>41365</v>
      </c>
      <c r="Z146" t="str">
        <f t="shared" si="34"/>
        <v>41365</v>
      </c>
      <c r="AA146" t="e">
        <f t="shared" si="35"/>
        <v>#VALUE!</v>
      </c>
      <c r="AB146">
        <f t="shared" si="36"/>
        <v>41365</v>
      </c>
      <c r="AD146" s="85">
        <v>23845</v>
      </c>
      <c r="AG146" s="85">
        <v>41365</v>
      </c>
      <c r="AI146" s="85">
        <v>41278</v>
      </c>
    </row>
    <row r="147" spans="1:35" x14ac:dyDescent="0.2">
      <c r="A147">
        <v>10641</v>
      </c>
      <c r="B147" s="91" t="s">
        <v>240</v>
      </c>
      <c r="C147" s="61" t="str" cm="1">
        <f t="array" ref="C147">_xlfn._xlws.FILTER(B147,OR(LEN(B147) = 7,LEN(B147)=8))</f>
        <v>12/27/12</v>
      </c>
      <c r="D147" s="61" t="str">
        <f t="shared" si="26"/>
        <v>12/27/12</v>
      </c>
      <c r="E147" s="61" t="s">
        <v>240</v>
      </c>
      <c r="F147" s="87" t="e" cm="1" vm="1">
        <f t="array" ref="F147">_xlfn._xlws.FILTER(B147,LEN(B147)=5)</f>
        <v>#VALUE!</v>
      </c>
      <c r="G147" s="88" t="str">
        <f t="shared" si="27"/>
        <v/>
      </c>
      <c r="H147" s="85">
        <v>41270</v>
      </c>
      <c r="I147" s="85" t="s">
        <v>2512</v>
      </c>
      <c r="J147" s="93">
        <f t="shared" si="25"/>
        <v>41270</v>
      </c>
      <c r="K147" s="85"/>
      <c r="M147" s="85" t="s">
        <v>240</v>
      </c>
      <c r="N147" t="e">
        <f t="shared" si="28"/>
        <v>#VALUE!</v>
      </c>
      <c r="O147" t="e">
        <f t="shared" si="29"/>
        <v>#VALUE!</v>
      </c>
      <c r="Q147" s="84" t="s">
        <v>240</v>
      </c>
      <c r="R147" t="e">
        <f t="shared" si="30"/>
        <v>#VALUE!</v>
      </c>
      <c r="S147" t="e">
        <f t="shared" si="31"/>
        <v>#VALUE!</v>
      </c>
      <c r="U147" s="86" t="s">
        <v>240</v>
      </c>
      <c r="V147" t="e">
        <f t="shared" si="32"/>
        <v>#VALUE!</v>
      </c>
      <c r="W147" t="e">
        <f t="shared" si="33"/>
        <v>#VALUE!</v>
      </c>
      <c r="Y147" s="61" t="s">
        <v>240</v>
      </c>
      <c r="Z147" t="str">
        <f t="shared" si="34"/>
        <v>12-27-12</v>
      </c>
      <c r="AA147" t="e">
        <f t="shared" si="35"/>
        <v>#VALUE!</v>
      </c>
      <c r="AB147" t="e">
        <f t="shared" si="36"/>
        <v>#VALUE!</v>
      </c>
      <c r="AD147" s="85">
        <v>41270</v>
      </c>
      <c r="AG147" s="85" t="s">
        <v>240</v>
      </c>
      <c r="AI147" s="85">
        <v>41270</v>
      </c>
    </row>
    <row r="148" spans="1:35" x14ac:dyDescent="0.2">
      <c r="A148">
        <v>624</v>
      </c>
      <c r="B148" s="91">
        <v>41193</v>
      </c>
      <c r="C148" s="61" t="e" cm="1" vm="1">
        <f t="array" ref="C148">_xlfn._xlws.FILTER(B148,OR(LEN(B148) = 7,LEN(B148)=8))</f>
        <v>#VALUE!</v>
      </c>
      <c r="D148" s="61" t="str">
        <f t="shared" si="26"/>
        <v/>
      </c>
      <c r="E148" s="61" t="s">
        <v>2512</v>
      </c>
      <c r="F148" s="87" cm="1">
        <f t="array" ref="F148">_xlfn._xlws.FILTER(B148,LEN(B148)=5)</f>
        <v>41193</v>
      </c>
      <c r="G148" s="88">
        <f t="shared" si="27"/>
        <v>41193</v>
      </c>
      <c r="H148" s="61"/>
      <c r="I148" s="85">
        <v>41193</v>
      </c>
      <c r="J148" s="93">
        <f t="shared" si="25"/>
        <v>41193</v>
      </c>
      <c r="K148" s="85"/>
      <c r="M148" s="85">
        <v>41193</v>
      </c>
      <c r="N148" t="e">
        <f t="shared" si="28"/>
        <v>#VALUE!</v>
      </c>
      <c r="O148">
        <f t="shared" si="29"/>
        <v>41193</v>
      </c>
      <c r="Q148" s="84">
        <v>41193</v>
      </c>
      <c r="R148" t="e">
        <f t="shared" si="30"/>
        <v>#VALUE!</v>
      </c>
      <c r="S148">
        <f t="shared" si="31"/>
        <v>41193</v>
      </c>
      <c r="U148" s="86">
        <v>41193</v>
      </c>
      <c r="V148" t="e">
        <f t="shared" si="32"/>
        <v>#VALUE!</v>
      </c>
      <c r="W148">
        <f t="shared" si="33"/>
        <v>41193</v>
      </c>
      <c r="Y148" s="61">
        <v>41193</v>
      </c>
      <c r="Z148" t="str">
        <f t="shared" si="34"/>
        <v>41193</v>
      </c>
      <c r="AA148" t="e">
        <f t="shared" si="35"/>
        <v>#VALUE!</v>
      </c>
      <c r="AB148">
        <f t="shared" si="36"/>
        <v>41193</v>
      </c>
      <c r="AD148" s="85">
        <v>34070</v>
      </c>
      <c r="AG148" s="85">
        <v>41193</v>
      </c>
      <c r="AI148" s="85">
        <v>41223</v>
      </c>
    </row>
    <row r="149" spans="1:35" x14ac:dyDescent="0.2">
      <c r="A149">
        <v>4211</v>
      </c>
      <c r="B149" s="91" t="s">
        <v>243</v>
      </c>
      <c r="C149" s="61" t="str" cm="1">
        <f t="array" ref="C149">_xlfn._xlws.FILTER(B149,OR(LEN(B149) = 7,LEN(B149)=8))</f>
        <v>10/29/12</v>
      </c>
      <c r="D149" s="61" t="str">
        <f t="shared" si="26"/>
        <v>10/29/12</v>
      </c>
      <c r="E149" s="61" t="s">
        <v>243</v>
      </c>
      <c r="F149" s="87" t="e" cm="1" vm="1">
        <f t="array" ref="F149">_xlfn._xlws.FILTER(B149,LEN(B149)=5)</f>
        <v>#VALUE!</v>
      </c>
      <c r="G149" s="88" t="str">
        <f t="shared" si="27"/>
        <v/>
      </c>
      <c r="H149" s="85">
        <v>41211</v>
      </c>
      <c r="I149" s="85" t="s">
        <v>2512</v>
      </c>
      <c r="J149" s="93">
        <f t="shared" si="25"/>
        <v>41211</v>
      </c>
      <c r="K149" s="85"/>
      <c r="M149" s="85" t="s">
        <v>243</v>
      </c>
      <c r="N149" t="e">
        <f t="shared" si="28"/>
        <v>#VALUE!</v>
      </c>
      <c r="O149" t="e">
        <f t="shared" si="29"/>
        <v>#VALUE!</v>
      </c>
      <c r="Q149" s="84" t="s">
        <v>243</v>
      </c>
      <c r="R149" t="e">
        <f t="shared" si="30"/>
        <v>#VALUE!</v>
      </c>
      <c r="S149" t="e">
        <f t="shared" si="31"/>
        <v>#VALUE!</v>
      </c>
      <c r="U149" s="86" t="s">
        <v>243</v>
      </c>
      <c r="V149" t="e">
        <f t="shared" si="32"/>
        <v>#VALUE!</v>
      </c>
      <c r="W149" t="e">
        <f t="shared" si="33"/>
        <v>#VALUE!</v>
      </c>
      <c r="Y149" s="61" t="s">
        <v>243</v>
      </c>
      <c r="Z149" t="str">
        <f t="shared" si="34"/>
        <v>10-29-12</v>
      </c>
      <c r="AA149" t="e">
        <f t="shared" si="35"/>
        <v>#VALUE!</v>
      </c>
      <c r="AB149" t="e">
        <f t="shared" si="36"/>
        <v>#VALUE!</v>
      </c>
      <c r="AD149" s="85">
        <v>41211</v>
      </c>
      <c r="AG149" s="85" t="s">
        <v>243</v>
      </c>
      <c r="AI149" s="85">
        <v>41211</v>
      </c>
    </row>
    <row r="150" spans="1:35" x14ac:dyDescent="0.2">
      <c r="A150">
        <v>1407</v>
      </c>
      <c r="B150" s="91" t="s">
        <v>243</v>
      </c>
      <c r="C150" s="61" t="str" cm="1">
        <f t="array" ref="C150">_xlfn._xlws.FILTER(B150,OR(LEN(B150) = 7,LEN(B150)=8))</f>
        <v>10/29/12</v>
      </c>
      <c r="D150" s="61" t="str">
        <f t="shared" si="26"/>
        <v>10/29/12</v>
      </c>
      <c r="E150" s="61" t="s">
        <v>243</v>
      </c>
      <c r="F150" s="87" t="e" cm="1" vm="1">
        <f t="array" ref="F150">_xlfn._xlws.FILTER(B150,LEN(B150)=5)</f>
        <v>#VALUE!</v>
      </c>
      <c r="G150" s="88" t="str">
        <f t="shared" si="27"/>
        <v/>
      </c>
      <c r="H150" s="85">
        <v>41211</v>
      </c>
      <c r="I150" s="85" t="s">
        <v>2512</v>
      </c>
      <c r="J150" s="93">
        <f t="shared" si="25"/>
        <v>41211</v>
      </c>
      <c r="K150" s="85"/>
      <c r="M150" s="85" t="s">
        <v>243</v>
      </c>
      <c r="N150" t="e">
        <f t="shared" si="28"/>
        <v>#VALUE!</v>
      </c>
      <c r="O150" t="e">
        <f t="shared" si="29"/>
        <v>#VALUE!</v>
      </c>
      <c r="Q150" s="84" t="s">
        <v>243</v>
      </c>
      <c r="R150" t="e">
        <f t="shared" si="30"/>
        <v>#VALUE!</v>
      </c>
      <c r="S150" t="e">
        <f t="shared" si="31"/>
        <v>#VALUE!</v>
      </c>
      <c r="U150" s="86" t="s">
        <v>243</v>
      </c>
      <c r="V150" t="e">
        <f t="shared" si="32"/>
        <v>#VALUE!</v>
      </c>
      <c r="W150" t="e">
        <f t="shared" si="33"/>
        <v>#VALUE!</v>
      </c>
      <c r="Y150" s="61" t="s">
        <v>243</v>
      </c>
      <c r="Z150" t="str">
        <f t="shared" si="34"/>
        <v>10-29-12</v>
      </c>
      <c r="AA150" t="e">
        <f t="shared" si="35"/>
        <v>#VALUE!</v>
      </c>
      <c r="AB150" t="e">
        <f t="shared" si="36"/>
        <v>#VALUE!</v>
      </c>
      <c r="AD150" s="85">
        <v>41211</v>
      </c>
      <c r="AG150" s="85" t="s">
        <v>243</v>
      </c>
      <c r="AI150" s="85">
        <v>41211</v>
      </c>
    </row>
    <row r="151" spans="1:35" x14ac:dyDescent="0.2">
      <c r="A151">
        <v>10356</v>
      </c>
      <c r="B151" s="91" t="s">
        <v>245</v>
      </c>
      <c r="C151" s="61" t="str" cm="1">
        <f t="array" ref="C151">_xlfn._xlws.FILTER(B151,OR(LEN(B151) = 7,LEN(B151)=8))</f>
        <v>9/22/12</v>
      </c>
      <c r="D151" s="61" t="str">
        <f t="shared" si="26"/>
        <v>9/22/12</v>
      </c>
      <c r="E151" s="85" t="s">
        <v>245</v>
      </c>
      <c r="F151" s="87" t="e" cm="1" vm="1">
        <f t="array" ref="F151">_xlfn._xlws.FILTER(B151,LEN(B151)=5)</f>
        <v>#VALUE!</v>
      </c>
      <c r="G151" s="88" t="str">
        <f t="shared" si="27"/>
        <v/>
      </c>
      <c r="H151" s="85">
        <v>41174</v>
      </c>
      <c r="I151" s="85" t="s">
        <v>2512</v>
      </c>
      <c r="J151" s="93">
        <f t="shared" si="25"/>
        <v>41174</v>
      </c>
      <c r="K151" s="85"/>
      <c r="M151" s="85" t="s">
        <v>245</v>
      </c>
      <c r="N151" t="e">
        <f t="shared" si="28"/>
        <v>#VALUE!</v>
      </c>
      <c r="O151" t="e">
        <f t="shared" si="29"/>
        <v>#VALUE!</v>
      </c>
      <c r="Q151" s="84" t="s">
        <v>245</v>
      </c>
      <c r="R151" t="e">
        <f t="shared" si="30"/>
        <v>#VALUE!</v>
      </c>
      <c r="S151" t="e">
        <f t="shared" si="31"/>
        <v>#VALUE!</v>
      </c>
      <c r="U151" s="86" t="s">
        <v>245</v>
      </c>
      <c r="V151" t="e">
        <f t="shared" si="32"/>
        <v>#VALUE!</v>
      </c>
      <c r="W151" t="e">
        <f t="shared" si="33"/>
        <v>#VALUE!</v>
      </c>
      <c r="Y151" s="61" t="s">
        <v>245</v>
      </c>
      <c r="Z151" t="str">
        <f t="shared" si="34"/>
        <v>9-22-12</v>
      </c>
      <c r="AA151" t="e">
        <f t="shared" si="35"/>
        <v>#VALUE!</v>
      </c>
      <c r="AB151" t="e">
        <f t="shared" si="36"/>
        <v>#VALUE!</v>
      </c>
      <c r="AD151" s="85">
        <v>41174</v>
      </c>
      <c r="AG151" s="85" t="s">
        <v>245</v>
      </c>
      <c r="AI151" s="85">
        <v>41174</v>
      </c>
    </row>
    <row r="152" spans="1:35" x14ac:dyDescent="0.2">
      <c r="A152">
        <v>9323</v>
      </c>
      <c r="B152" s="91">
        <v>41099</v>
      </c>
      <c r="C152" s="61" t="e" cm="1" vm="1">
        <f t="array" ref="C152">_xlfn._xlws.FILTER(B152,OR(LEN(B152) = 7,LEN(B152)=8))</f>
        <v>#VALUE!</v>
      </c>
      <c r="D152" s="61" t="str">
        <f t="shared" si="26"/>
        <v/>
      </c>
      <c r="E152" s="61" t="s">
        <v>2512</v>
      </c>
      <c r="F152" s="87" cm="1">
        <f t="array" ref="F152">_xlfn._xlws.FILTER(B152,LEN(B152)=5)</f>
        <v>41099</v>
      </c>
      <c r="G152" s="88">
        <f t="shared" si="27"/>
        <v>41099</v>
      </c>
      <c r="H152" s="61"/>
      <c r="I152" s="85">
        <v>41099</v>
      </c>
      <c r="J152" s="93">
        <f t="shared" si="25"/>
        <v>41099</v>
      </c>
      <c r="K152" s="85"/>
      <c r="M152" s="85">
        <v>41099</v>
      </c>
      <c r="N152" t="e">
        <f t="shared" si="28"/>
        <v>#VALUE!</v>
      </c>
      <c r="O152">
        <f t="shared" si="29"/>
        <v>41099</v>
      </c>
      <c r="Q152" s="84">
        <v>41099</v>
      </c>
      <c r="R152" t="e">
        <f t="shared" si="30"/>
        <v>#VALUE!</v>
      </c>
      <c r="S152">
        <f t="shared" si="31"/>
        <v>41099</v>
      </c>
      <c r="U152" s="86">
        <v>41099</v>
      </c>
      <c r="V152" t="e">
        <f t="shared" si="32"/>
        <v>#VALUE!</v>
      </c>
      <c r="W152">
        <f t="shared" si="33"/>
        <v>41099</v>
      </c>
      <c r="Y152" s="61">
        <v>41099</v>
      </c>
      <c r="Z152" t="str">
        <f t="shared" si="34"/>
        <v>41099</v>
      </c>
      <c r="AA152" t="e">
        <f t="shared" si="35"/>
        <v>#VALUE!</v>
      </c>
      <c r="AB152">
        <f t="shared" si="36"/>
        <v>41099</v>
      </c>
      <c r="AD152" s="85">
        <v>36260</v>
      </c>
      <c r="AG152" s="85">
        <v>41099</v>
      </c>
      <c r="AI152" s="85">
        <v>41159</v>
      </c>
    </row>
    <row r="153" spans="1:35" x14ac:dyDescent="0.2">
      <c r="A153">
        <v>1146</v>
      </c>
      <c r="B153" s="91">
        <v>41099</v>
      </c>
      <c r="C153" s="61" t="e" cm="1" vm="1">
        <f t="array" ref="C153">_xlfn._xlws.FILTER(B153,OR(LEN(B153) = 7,LEN(B153)=8))</f>
        <v>#VALUE!</v>
      </c>
      <c r="D153" s="61" t="str">
        <f t="shared" si="26"/>
        <v/>
      </c>
      <c r="E153" s="61" t="s">
        <v>2512</v>
      </c>
      <c r="F153" s="87" cm="1">
        <f t="array" ref="F153">_xlfn._xlws.FILTER(B153,LEN(B153)=5)</f>
        <v>41099</v>
      </c>
      <c r="G153" s="88">
        <f t="shared" si="27"/>
        <v>41099</v>
      </c>
      <c r="H153" s="61"/>
      <c r="I153" s="85">
        <v>41099</v>
      </c>
      <c r="J153" s="93">
        <f t="shared" si="25"/>
        <v>41099</v>
      </c>
      <c r="K153" s="85"/>
      <c r="M153" s="85">
        <v>41099</v>
      </c>
      <c r="N153" t="e">
        <f t="shared" si="28"/>
        <v>#VALUE!</v>
      </c>
      <c r="O153">
        <f t="shared" si="29"/>
        <v>41099</v>
      </c>
      <c r="Q153" s="84">
        <v>41099</v>
      </c>
      <c r="R153" t="e">
        <f t="shared" si="30"/>
        <v>#VALUE!</v>
      </c>
      <c r="S153">
        <f t="shared" si="31"/>
        <v>41099</v>
      </c>
      <c r="U153" s="86">
        <v>41099</v>
      </c>
      <c r="V153" t="e">
        <f t="shared" si="32"/>
        <v>#VALUE!</v>
      </c>
      <c r="W153">
        <f t="shared" si="33"/>
        <v>41099</v>
      </c>
      <c r="Y153" s="61">
        <v>41099</v>
      </c>
      <c r="Z153" t="str">
        <f t="shared" si="34"/>
        <v>41099</v>
      </c>
      <c r="AA153" t="e">
        <f t="shared" si="35"/>
        <v>#VALUE!</v>
      </c>
      <c r="AB153">
        <f t="shared" si="36"/>
        <v>41099</v>
      </c>
      <c r="AD153" s="85">
        <v>36260</v>
      </c>
      <c r="AG153" s="85">
        <v>41099</v>
      </c>
      <c r="AI153" s="85">
        <v>41159</v>
      </c>
    </row>
    <row r="154" spans="1:35" x14ac:dyDescent="0.2">
      <c r="A154">
        <v>6343</v>
      </c>
      <c r="B154" s="91" t="s">
        <v>249</v>
      </c>
      <c r="C154" s="61" t="str" cm="1">
        <f t="array" ref="C154">_xlfn._xlws.FILTER(B154,OR(LEN(B154) = 7,LEN(B154)=8))</f>
        <v>3/31/14</v>
      </c>
      <c r="D154" s="61" t="str">
        <f t="shared" si="26"/>
        <v>3/31/14</v>
      </c>
      <c r="E154" s="85" t="s">
        <v>249</v>
      </c>
      <c r="F154" s="87" t="e" cm="1" vm="1">
        <f t="array" ref="F154">_xlfn._xlws.FILTER(B154,LEN(B154)=5)</f>
        <v>#VALUE!</v>
      </c>
      <c r="G154" s="88" t="str">
        <f t="shared" si="27"/>
        <v/>
      </c>
      <c r="H154" s="85">
        <v>41729</v>
      </c>
      <c r="I154" s="85" t="s">
        <v>2512</v>
      </c>
      <c r="J154" s="93">
        <f t="shared" si="25"/>
        <v>41729</v>
      </c>
      <c r="K154" s="85"/>
      <c r="M154" s="85" t="s">
        <v>249</v>
      </c>
      <c r="N154" t="e">
        <f t="shared" si="28"/>
        <v>#VALUE!</v>
      </c>
      <c r="O154" t="e">
        <f t="shared" si="29"/>
        <v>#VALUE!</v>
      </c>
      <c r="Q154" s="84" t="s">
        <v>249</v>
      </c>
      <c r="R154" t="e">
        <f t="shared" si="30"/>
        <v>#VALUE!</v>
      </c>
      <c r="S154" t="e">
        <f t="shared" si="31"/>
        <v>#VALUE!</v>
      </c>
      <c r="U154" s="86" t="s">
        <v>249</v>
      </c>
      <c r="V154" t="e">
        <f t="shared" si="32"/>
        <v>#VALUE!</v>
      </c>
      <c r="W154" t="e">
        <f t="shared" si="33"/>
        <v>#VALUE!</v>
      </c>
      <c r="Y154" s="61" t="s">
        <v>249</v>
      </c>
      <c r="Z154" t="str">
        <f t="shared" si="34"/>
        <v>3-31-14</v>
      </c>
      <c r="AA154" t="e">
        <f t="shared" si="35"/>
        <v>#VALUE!</v>
      </c>
      <c r="AB154" t="e">
        <f t="shared" si="36"/>
        <v>#VALUE!</v>
      </c>
      <c r="AD154" s="85">
        <v>41729</v>
      </c>
      <c r="AG154" s="85" t="s">
        <v>249</v>
      </c>
      <c r="AI154" s="85">
        <v>41729</v>
      </c>
    </row>
    <row r="155" spans="1:35" x14ac:dyDescent="0.2">
      <c r="A155">
        <v>8545</v>
      </c>
      <c r="B155" s="91" t="s">
        <v>251</v>
      </c>
      <c r="C155" s="61" t="str" cm="1">
        <f t="array" ref="C155">_xlfn._xlws.FILTER(B155,OR(LEN(B155) = 7,LEN(B155)=8))</f>
        <v>3/21/14</v>
      </c>
      <c r="D155" s="61" t="str">
        <f t="shared" si="26"/>
        <v>3/21/14</v>
      </c>
      <c r="E155" s="85" t="s">
        <v>251</v>
      </c>
      <c r="F155" s="87" t="e" cm="1" vm="1">
        <f t="array" ref="F155">_xlfn._xlws.FILTER(B155,LEN(B155)=5)</f>
        <v>#VALUE!</v>
      </c>
      <c r="G155" s="88" t="str">
        <f t="shared" si="27"/>
        <v/>
      </c>
      <c r="H155" s="85">
        <v>41719</v>
      </c>
      <c r="I155" s="85" t="s">
        <v>2512</v>
      </c>
      <c r="J155" s="93">
        <f t="shared" si="25"/>
        <v>41719</v>
      </c>
      <c r="K155" s="85"/>
      <c r="M155" s="85" t="s">
        <v>251</v>
      </c>
      <c r="N155" t="e">
        <f t="shared" si="28"/>
        <v>#VALUE!</v>
      </c>
      <c r="O155" t="e">
        <f t="shared" si="29"/>
        <v>#VALUE!</v>
      </c>
      <c r="Q155" s="84" t="s">
        <v>251</v>
      </c>
      <c r="R155" t="e">
        <f t="shared" si="30"/>
        <v>#VALUE!</v>
      </c>
      <c r="S155" t="e">
        <f t="shared" si="31"/>
        <v>#VALUE!</v>
      </c>
      <c r="U155" s="86" t="s">
        <v>251</v>
      </c>
      <c r="V155" t="e">
        <f t="shared" si="32"/>
        <v>#VALUE!</v>
      </c>
      <c r="W155" t="e">
        <f t="shared" si="33"/>
        <v>#VALUE!</v>
      </c>
      <c r="Y155" s="61" t="s">
        <v>251</v>
      </c>
      <c r="Z155" t="str">
        <f t="shared" si="34"/>
        <v>3-21-14</v>
      </c>
      <c r="AA155" t="e">
        <f t="shared" si="35"/>
        <v>#VALUE!</v>
      </c>
      <c r="AB155" t="e">
        <f t="shared" si="36"/>
        <v>#VALUE!</v>
      </c>
      <c r="AD155" s="85">
        <v>41719</v>
      </c>
      <c r="AG155" s="85" t="s">
        <v>251</v>
      </c>
      <c r="AI155" s="85">
        <v>41719</v>
      </c>
    </row>
    <row r="156" spans="1:35" x14ac:dyDescent="0.2">
      <c r="A156">
        <v>8275</v>
      </c>
      <c r="B156" s="91">
        <v>41884</v>
      </c>
      <c r="C156" s="61" t="e" cm="1" vm="1">
        <f t="array" ref="C156">_xlfn._xlws.FILTER(B156,OR(LEN(B156) = 7,LEN(B156)=8))</f>
        <v>#VALUE!</v>
      </c>
      <c r="D156" s="61" t="str">
        <f t="shared" si="26"/>
        <v/>
      </c>
      <c r="E156" s="61" t="s">
        <v>2512</v>
      </c>
      <c r="F156" s="87" cm="1">
        <f t="array" ref="F156">_xlfn._xlws.FILTER(B156,LEN(B156)=5)</f>
        <v>41884</v>
      </c>
      <c r="G156" s="88">
        <f t="shared" si="27"/>
        <v>41884</v>
      </c>
      <c r="H156" s="61"/>
      <c r="I156" s="85">
        <v>41884</v>
      </c>
      <c r="J156" s="93">
        <f t="shared" si="25"/>
        <v>41884</v>
      </c>
      <c r="K156" s="85"/>
      <c r="M156" s="85">
        <v>41884</v>
      </c>
      <c r="N156" t="e">
        <f t="shared" si="28"/>
        <v>#VALUE!</v>
      </c>
      <c r="O156">
        <f t="shared" si="29"/>
        <v>41884</v>
      </c>
      <c r="Q156" s="84">
        <v>41884</v>
      </c>
      <c r="R156" t="e">
        <f t="shared" si="30"/>
        <v>#VALUE!</v>
      </c>
      <c r="S156">
        <f t="shared" si="31"/>
        <v>41884</v>
      </c>
      <c r="U156" s="86">
        <v>41884</v>
      </c>
      <c r="V156" t="e">
        <f t="shared" si="32"/>
        <v>#VALUE!</v>
      </c>
      <c r="W156">
        <f t="shared" si="33"/>
        <v>41884</v>
      </c>
      <c r="Y156" s="61">
        <v>41884</v>
      </c>
      <c r="Z156" t="str">
        <f t="shared" si="34"/>
        <v>41884</v>
      </c>
      <c r="AA156" t="e">
        <f t="shared" si="35"/>
        <v>#VALUE!</v>
      </c>
      <c r="AB156">
        <f t="shared" si="36"/>
        <v>41884</v>
      </c>
      <c r="AD156" s="85">
        <v>30790</v>
      </c>
      <c r="AG156" s="85">
        <v>41884</v>
      </c>
      <c r="AI156" s="85">
        <v>41679</v>
      </c>
    </row>
    <row r="157" spans="1:35" x14ac:dyDescent="0.2">
      <c r="A157">
        <v>10673</v>
      </c>
      <c r="B157" s="91" t="s">
        <v>168</v>
      </c>
      <c r="C157" s="61" t="str" cm="1">
        <f t="array" ref="C157">_xlfn._xlws.FILTER(B157,OR(LEN(B157) = 7,LEN(B157)=8))</f>
        <v>11/17/13</v>
      </c>
      <c r="D157" s="61" t="str">
        <f t="shared" si="26"/>
        <v>11/17/13</v>
      </c>
      <c r="E157" s="61" t="s">
        <v>168</v>
      </c>
      <c r="F157" s="87" t="e" cm="1" vm="1">
        <f t="array" ref="F157">_xlfn._xlws.FILTER(B157,LEN(B157)=5)</f>
        <v>#VALUE!</v>
      </c>
      <c r="G157" s="88" t="str">
        <f t="shared" si="27"/>
        <v/>
      </c>
      <c r="H157" s="85">
        <v>41595</v>
      </c>
      <c r="I157" s="85" t="s">
        <v>2512</v>
      </c>
      <c r="J157" s="93">
        <f t="shared" si="25"/>
        <v>41595</v>
      </c>
      <c r="K157" s="85"/>
      <c r="M157" s="85" t="s">
        <v>168</v>
      </c>
      <c r="N157" t="e">
        <f t="shared" si="28"/>
        <v>#VALUE!</v>
      </c>
      <c r="O157" t="e">
        <f t="shared" si="29"/>
        <v>#VALUE!</v>
      </c>
      <c r="Q157" s="84" t="s">
        <v>168</v>
      </c>
      <c r="R157" t="e">
        <f t="shared" si="30"/>
        <v>#VALUE!</v>
      </c>
      <c r="S157" t="e">
        <f t="shared" si="31"/>
        <v>#VALUE!</v>
      </c>
      <c r="U157" s="86" t="s">
        <v>168</v>
      </c>
      <c r="V157" t="e">
        <f t="shared" si="32"/>
        <v>#VALUE!</v>
      </c>
      <c r="W157" t="e">
        <f t="shared" si="33"/>
        <v>#VALUE!</v>
      </c>
      <c r="Y157" s="61" t="s">
        <v>168</v>
      </c>
      <c r="Z157" t="str">
        <f t="shared" si="34"/>
        <v>11-17-13</v>
      </c>
      <c r="AA157" t="e">
        <f t="shared" si="35"/>
        <v>#VALUE!</v>
      </c>
      <c r="AB157" t="e">
        <f t="shared" si="36"/>
        <v>#VALUE!</v>
      </c>
      <c r="AD157" s="85">
        <v>41595</v>
      </c>
      <c r="AG157" s="85" t="s">
        <v>168</v>
      </c>
      <c r="AI157" s="85">
        <v>41595</v>
      </c>
    </row>
    <row r="158" spans="1:35" x14ac:dyDescent="0.2">
      <c r="A158">
        <v>8799</v>
      </c>
      <c r="B158" s="91" t="s">
        <v>255</v>
      </c>
      <c r="C158" s="61" t="str" cm="1">
        <f t="array" ref="C158">_xlfn._xlws.FILTER(B158,OR(LEN(B158) = 7,LEN(B158)=8))</f>
        <v>9/23/13</v>
      </c>
      <c r="D158" s="61" t="str">
        <f t="shared" si="26"/>
        <v>9/23/13</v>
      </c>
      <c r="E158" s="85" t="s">
        <v>255</v>
      </c>
      <c r="F158" s="87" t="e" cm="1" vm="1">
        <f t="array" ref="F158">_xlfn._xlws.FILTER(B158,LEN(B158)=5)</f>
        <v>#VALUE!</v>
      </c>
      <c r="G158" s="88" t="str">
        <f t="shared" si="27"/>
        <v/>
      </c>
      <c r="H158" s="85">
        <v>41540</v>
      </c>
      <c r="I158" s="85" t="s">
        <v>2512</v>
      </c>
      <c r="J158" s="93">
        <f t="shared" si="25"/>
        <v>41540</v>
      </c>
      <c r="K158" s="85"/>
      <c r="M158" s="85" t="s">
        <v>255</v>
      </c>
      <c r="N158" t="e">
        <f t="shared" si="28"/>
        <v>#VALUE!</v>
      </c>
      <c r="O158" t="e">
        <f t="shared" si="29"/>
        <v>#VALUE!</v>
      </c>
      <c r="Q158" s="84" t="s">
        <v>255</v>
      </c>
      <c r="R158" t="e">
        <f t="shared" si="30"/>
        <v>#VALUE!</v>
      </c>
      <c r="S158" t="e">
        <f t="shared" si="31"/>
        <v>#VALUE!</v>
      </c>
      <c r="U158" s="86" t="s">
        <v>255</v>
      </c>
      <c r="V158" t="e">
        <f t="shared" si="32"/>
        <v>#VALUE!</v>
      </c>
      <c r="W158" t="e">
        <f t="shared" si="33"/>
        <v>#VALUE!</v>
      </c>
      <c r="Y158" s="61" t="s">
        <v>255</v>
      </c>
      <c r="Z158" t="str">
        <f t="shared" si="34"/>
        <v>9-23-13</v>
      </c>
      <c r="AA158" t="e">
        <f t="shared" si="35"/>
        <v>#VALUE!</v>
      </c>
      <c r="AB158" t="e">
        <f t="shared" si="36"/>
        <v>#VALUE!</v>
      </c>
      <c r="AD158" s="85">
        <v>41540</v>
      </c>
      <c r="AG158" s="85" t="s">
        <v>255</v>
      </c>
      <c r="AI158" s="85">
        <v>41540</v>
      </c>
    </row>
    <row r="159" spans="1:35" x14ac:dyDescent="0.2">
      <c r="A159">
        <v>67</v>
      </c>
      <c r="B159" s="91" t="s">
        <v>212</v>
      </c>
      <c r="C159" s="61" t="str" cm="1">
        <f t="array" ref="C159">_xlfn._xlws.FILTER(B159,OR(LEN(B159) = 7,LEN(B159)=8))</f>
        <v>9/18/13</v>
      </c>
      <c r="D159" s="61" t="str">
        <f t="shared" si="26"/>
        <v>9/18/13</v>
      </c>
      <c r="E159" s="85" t="s">
        <v>212</v>
      </c>
      <c r="F159" s="87" t="e" cm="1" vm="1">
        <f t="array" ref="F159">_xlfn._xlws.FILTER(B159,LEN(B159)=5)</f>
        <v>#VALUE!</v>
      </c>
      <c r="G159" s="88" t="str">
        <f t="shared" si="27"/>
        <v/>
      </c>
      <c r="H159" s="85">
        <v>41535</v>
      </c>
      <c r="I159" s="85" t="s">
        <v>2512</v>
      </c>
      <c r="J159" s="93">
        <f t="shared" si="25"/>
        <v>41535</v>
      </c>
      <c r="K159" s="85"/>
      <c r="M159" s="85" t="s">
        <v>212</v>
      </c>
      <c r="N159" t="e">
        <f t="shared" si="28"/>
        <v>#VALUE!</v>
      </c>
      <c r="O159" t="e">
        <f t="shared" si="29"/>
        <v>#VALUE!</v>
      </c>
      <c r="Q159" s="84" t="s">
        <v>212</v>
      </c>
      <c r="R159" t="e">
        <f t="shared" si="30"/>
        <v>#VALUE!</v>
      </c>
      <c r="S159" t="e">
        <f t="shared" si="31"/>
        <v>#VALUE!</v>
      </c>
      <c r="U159" s="86" t="s">
        <v>212</v>
      </c>
      <c r="V159" t="e">
        <f t="shared" si="32"/>
        <v>#VALUE!</v>
      </c>
      <c r="W159" t="e">
        <f t="shared" si="33"/>
        <v>#VALUE!</v>
      </c>
      <c r="Y159" s="61" t="s">
        <v>212</v>
      </c>
      <c r="Z159" t="str">
        <f t="shared" si="34"/>
        <v>9-18-13</v>
      </c>
      <c r="AA159" t="e">
        <f t="shared" si="35"/>
        <v>#VALUE!</v>
      </c>
      <c r="AB159" t="e">
        <f t="shared" si="36"/>
        <v>#VALUE!</v>
      </c>
      <c r="AD159" s="85">
        <v>41535</v>
      </c>
      <c r="AG159" s="85" t="s">
        <v>212</v>
      </c>
      <c r="AI159" s="85">
        <v>41535</v>
      </c>
    </row>
    <row r="160" spans="1:35" x14ac:dyDescent="0.2">
      <c r="A160">
        <v>9923</v>
      </c>
      <c r="B160" s="91" t="s">
        <v>212</v>
      </c>
      <c r="C160" s="61" t="str" cm="1">
        <f t="array" ref="C160">_xlfn._xlws.FILTER(B160,OR(LEN(B160) = 7,LEN(B160)=8))</f>
        <v>9/18/13</v>
      </c>
      <c r="D160" s="61" t="str">
        <f t="shared" si="26"/>
        <v>9/18/13</v>
      </c>
      <c r="E160" s="85" t="s">
        <v>212</v>
      </c>
      <c r="F160" s="87" t="e" cm="1" vm="1">
        <f t="array" ref="F160">_xlfn._xlws.FILTER(B160,LEN(B160)=5)</f>
        <v>#VALUE!</v>
      </c>
      <c r="G160" s="88" t="str">
        <f t="shared" si="27"/>
        <v/>
      </c>
      <c r="H160" s="85">
        <v>41535</v>
      </c>
      <c r="I160" s="85" t="s">
        <v>2512</v>
      </c>
      <c r="J160" s="93">
        <f t="shared" si="25"/>
        <v>41535</v>
      </c>
      <c r="K160" s="85"/>
      <c r="M160" s="85" t="s">
        <v>212</v>
      </c>
      <c r="N160" t="e">
        <f t="shared" si="28"/>
        <v>#VALUE!</v>
      </c>
      <c r="O160" t="e">
        <f t="shared" si="29"/>
        <v>#VALUE!</v>
      </c>
      <c r="Q160" s="84" t="s">
        <v>212</v>
      </c>
      <c r="R160" t="e">
        <f t="shared" si="30"/>
        <v>#VALUE!</v>
      </c>
      <c r="S160" t="e">
        <f t="shared" si="31"/>
        <v>#VALUE!</v>
      </c>
      <c r="U160" s="86" t="s">
        <v>212</v>
      </c>
      <c r="V160" t="e">
        <f t="shared" si="32"/>
        <v>#VALUE!</v>
      </c>
      <c r="W160" t="e">
        <f t="shared" si="33"/>
        <v>#VALUE!</v>
      </c>
      <c r="Y160" s="61" t="s">
        <v>212</v>
      </c>
      <c r="Z160" t="str">
        <f t="shared" si="34"/>
        <v>9-18-13</v>
      </c>
      <c r="AA160" t="e">
        <f t="shared" si="35"/>
        <v>#VALUE!</v>
      </c>
      <c r="AB160" t="e">
        <f t="shared" si="36"/>
        <v>#VALUE!</v>
      </c>
      <c r="AD160" s="85">
        <v>41535</v>
      </c>
      <c r="AG160" s="85" t="s">
        <v>212</v>
      </c>
      <c r="AI160" s="85">
        <v>41535</v>
      </c>
    </row>
    <row r="161" spans="1:35" x14ac:dyDescent="0.2">
      <c r="A161">
        <v>2814</v>
      </c>
      <c r="B161" s="91" t="s">
        <v>258</v>
      </c>
      <c r="C161" s="61" t="str" cm="1">
        <f t="array" ref="C161">_xlfn._xlws.FILTER(B161,OR(LEN(B161) = 7,LEN(B161)=8))</f>
        <v>6/27/13</v>
      </c>
      <c r="D161" s="61" t="str">
        <f t="shared" si="26"/>
        <v>6/27/13</v>
      </c>
      <c r="E161" s="85" t="s">
        <v>258</v>
      </c>
      <c r="F161" s="87" t="e" cm="1" vm="1">
        <f t="array" ref="F161">_xlfn._xlws.FILTER(B161,LEN(B161)=5)</f>
        <v>#VALUE!</v>
      </c>
      <c r="G161" s="88" t="str">
        <f t="shared" si="27"/>
        <v/>
      </c>
      <c r="H161" s="85">
        <v>41452</v>
      </c>
      <c r="I161" s="85" t="s">
        <v>2512</v>
      </c>
      <c r="J161" s="93">
        <f t="shared" si="25"/>
        <v>41452</v>
      </c>
      <c r="K161" s="85"/>
      <c r="M161" s="85" t="s">
        <v>258</v>
      </c>
      <c r="N161" t="e">
        <f t="shared" si="28"/>
        <v>#VALUE!</v>
      </c>
      <c r="O161" t="e">
        <f t="shared" si="29"/>
        <v>#VALUE!</v>
      </c>
      <c r="Q161" s="84" t="s">
        <v>258</v>
      </c>
      <c r="R161" t="e">
        <f t="shared" si="30"/>
        <v>#VALUE!</v>
      </c>
      <c r="S161" t="e">
        <f t="shared" si="31"/>
        <v>#VALUE!</v>
      </c>
      <c r="U161" s="86" t="s">
        <v>258</v>
      </c>
      <c r="V161" t="e">
        <f t="shared" si="32"/>
        <v>#VALUE!</v>
      </c>
      <c r="W161" t="e">
        <f t="shared" si="33"/>
        <v>#VALUE!</v>
      </c>
      <c r="Y161" s="61" t="s">
        <v>258</v>
      </c>
      <c r="Z161" t="str">
        <f t="shared" si="34"/>
        <v>6-27-13</v>
      </c>
      <c r="AA161" t="e">
        <f t="shared" si="35"/>
        <v>#VALUE!</v>
      </c>
      <c r="AB161" t="e">
        <f t="shared" si="36"/>
        <v>#VALUE!</v>
      </c>
      <c r="AD161" s="85">
        <v>41452</v>
      </c>
      <c r="AG161" s="85" t="s">
        <v>258</v>
      </c>
      <c r="AI161" s="85">
        <v>41452</v>
      </c>
    </row>
    <row r="162" spans="1:35" x14ac:dyDescent="0.2">
      <c r="A162">
        <v>2711</v>
      </c>
      <c r="B162" s="91" t="s">
        <v>258</v>
      </c>
      <c r="C162" s="61" t="str" cm="1">
        <f t="array" ref="C162">_xlfn._xlws.FILTER(B162,OR(LEN(B162) = 7,LEN(B162)=8))</f>
        <v>6/27/13</v>
      </c>
      <c r="D162" s="61" t="str">
        <f t="shared" si="26"/>
        <v>6/27/13</v>
      </c>
      <c r="E162" s="85" t="s">
        <v>258</v>
      </c>
      <c r="F162" s="87" t="e" cm="1" vm="1">
        <f t="array" ref="F162">_xlfn._xlws.FILTER(B162,LEN(B162)=5)</f>
        <v>#VALUE!</v>
      </c>
      <c r="G162" s="88" t="str">
        <f t="shared" si="27"/>
        <v/>
      </c>
      <c r="H162" s="85">
        <v>41452</v>
      </c>
      <c r="I162" s="85" t="s">
        <v>2512</v>
      </c>
      <c r="J162" s="93">
        <f t="shared" si="25"/>
        <v>41452</v>
      </c>
      <c r="K162" s="85"/>
      <c r="M162" s="85" t="s">
        <v>258</v>
      </c>
      <c r="N162" t="e">
        <f t="shared" si="28"/>
        <v>#VALUE!</v>
      </c>
      <c r="O162" t="e">
        <f t="shared" si="29"/>
        <v>#VALUE!</v>
      </c>
      <c r="Q162" s="84" t="s">
        <v>258</v>
      </c>
      <c r="R162" t="e">
        <f t="shared" si="30"/>
        <v>#VALUE!</v>
      </c>
      <c r="S162" t="e">
        <f t="shared" si="31"/>
        <v>#VALUE!</v>
      </c>
      <c r="U162" s="86" t="s">
        <v>258</v>
      </c>
      <c r="V162" t="e">
        <f t="shared" si="32"/>
        <v>#VALUE!</v>
      </c>
      <c r="W162" t="e">
        <f t="shared" si="33"/>
        <v>#VALUE!</v>
      </c>
      <c r="Y162" s="61" t="s">
        <v>258</v>
      </c>
      <c r="Z162" t="str">
        <f t="shared" si="34"/>
        <v>6-27-13</v>
      </c>
      <c r="AA162" t="e">
        <f t="shared" si="35"/>
        <v>#VALUE!</v>
      </c>
      <c r="AB162" t="e">
        <f t="shared" si="36"/>
        <v>#VALUE!</v>
      </c>
      <c r="AD162" s="85">
        <v>41452</v>
      </c>
      <c r="AG162" s="85" t="s">
        <v>258</v>
      </c>
      <c r="AI162" s="85">
        <v>41452</v>
      </c>
    </row>
    <row r="163" spans="1:35" x14ac:dyDescent="0.2">
      <c r="A163">
        <v>4320</v>
      </c>
      <c r="B163" s="91" t="s">
        <v>260</v>
      </c>
      <c r="C163" s="61" t="str" cm="1">
        <f t="array" ref="C163">_xlfn._xlws.FILTER(B163,OR(LEN(B163) = 7,LEN(B163)=8))</f>
        <v>3/28/13</v>
      </c>
      <c r="D163" s="61" t="str">
        <f t="shared" si="26"/>
        <v>3/28/13</v>
      </c>
      <c r="E163" s="85" t="s">
        <v>260</v>
      </c>
      <c r="F163" s="87" t="e" cm="1" vm="1">
        <f t="array" ref="F163">_xlfn._xlws.FILTER(B163,LEN(B163)=5)</f>
        <v>#VALUE!</v>
      </c>
      <c r="G163" s="88" t="str">
        <f t="shared" si="27"/>
        <v/>
      </c>
      <c r="H163" s="85">
        <v>41361</v>
      </c>
      <c r="I163" s="85" t="s">
        <v>2512</v>
      </c>
      <c r="J163" s="93">
        <f t="shared" si="25"/>
        <v>41361</v>
      </c>
      <c r="K163" s="85"/>
      <c r="M163" s="85" t="s">
        <v>260</v>
      </c>
      <c r="N163" t="e">
        <f t="shared" si="28"/>
        <v>#VALUE!</v>
      </c>
      <c r="O163" t="e">
        <f t="shared" si="29"/>
        <v>#VALUE!</v>
      </c>
      <c r="Q163" s="84" t="s">
        <v>260</v>
      </c>
      <c r="R163" t="e">
        <f t="shared" si="30"/>
        <v>#VALUE!</v>
      </c>
      <c r="S163" t="e">
        <f t="shared" si="31"/>
        <v>#VALUE!</v>
      </c>
      <c r="U163" s="86" t="s">
        <v>260</v>
      </c>
      <c r="V163" t="e">
        <f t="shared" si="32"/>
        <v>#VALUE!</v>
      </c>
      <c r="W163" t="e">
        <f t="shared" si="33"/>
        <v>#VALUE!</v>
      </c>
      <c r="Y163" s="61" t="s">
        <v>260</v>
      </c>
      <c r="Z163" t="str">
        <f t="shared" si="34"/>
        <v>3-28-13</v>
      </c>
      <c r="AA163" t="e">
        <f t="shared" si="35"/>
        <v>#VALUE!</v>
      </c>
      <c r="AB163" t="e">
        <f t="shared" si="36"/>
        <v>#VALUE!</v>
      </c>
      <c r="AD163" s="85">
        <v>41361</v>
      </c>
      <c r="AG163" s="85" t="s">
        <v>260</v>
      </c>
      <c r="AI163" s="85">
        <v>41361</v>
      </c>
    </row>
    <row r="164" spans="1:35" x14ac:dyDescent="0.2">
      <c r="A164">
        <v>10451</v>
      </c>
      <c r="B164" s="91">
        <v>41611</v>
      </c>
      <c r="C164" s="61" t="e" cm="1" vm="1">
        <f t="array" ref="C164">_xlfn._xlws.FILTER(B164,OR(LEN(B164) = 7,LEN(B164)=8))</f>
        <v>#VALUE!</v>
      </c>
      <c r="D164" s="61" t="str">
        <f t="shared" si="26"/>
        <v/>
      </c>
      <c r="E164" s="61" t="s">
        <v>2512</v>
      </c>
      <c r="F164" s="87" cm="1">
        <f t="array" ref="F164">_xlfn._xlws.FILTER(B164,LEN(B164)=5)</f>
        <v>41611</v>
      </c>
      <c r="G164" s="88">
        <f t="shared" si="27"/>
        <v>41611</v>
      </c>
      <c r="H164" s="61"/>
      <c r="I164" s="85">
        <v>41611</v>
      </c>
      <c r="J164" s="93">
        <f t="shared" si="25"/>
        <v>41611</v>
      </c>
      <c r="K164" s="85"/>
      <c r="M164" s="85">
        <v>41611</v>
      </c>
      <c r="N164" t="e">
        <f t="shared" si="28"/>
        <v>#VALUE!</v>
      </c>
      <c r="O164">
        <f t="shared" si="29"/>
        <v>41611</v>
      </c>
      <c r="Q164" s="84">
        <v>41611</v>
      </c>
      <c r="R164" t="e">
        <f t="shared" si="30"/>
        <v>#VALUE!</v>
      </c>
      <c r="S164">
        <f t="shared" si="31"/>
        <v>41611</v>
      </c>
      <c r="U164" s="86">
        <v>41611</v>
      </c>
      <c r="V164" t="e">
        <f t="shared" si="32"/>
        <v>#VALUE!</v>
      </c>
      <c r="W164">
        <f t="shared" si="33"/>
        <v>41611</v>
      </c>
      <c r="Y164" s="61">
        <v>41611</v>
      </c>
      <c r="Z164" t="str">
        <f t="shared" si="34"/>
        <v>41611</v>
      </c>
      <c r="AA164" t="e">
        <f t="shared" si="35"/>
        <v>#VALUE!</v>
      </c>
      <c r="AB164">
        <f t="shared" si="36"/>
        <v>41611</v>
      </c>
      <c r="AD164" s="85">
        <v>40649</v>
      </c>
      <c r="AG164" s="85">
        <v>41611</v>
      </c>
      <c r="AI164" s="85">
        <v>41345</v>
      </c>
    </row>
    <row r="165" spans="1:35" x14ac:dyDescent="0.2">
      <c r="A165">
        <v>4198</v>
      </c>
      <c r="B165" s="91">
        <v>41611</v>
      </c>
      <c r="C165" s="61" t="e" cm="1" vm="1">
        <f t="array" ref="C165">_xlfn._xlws.FILTER(B165,OR(LEN(B165) = 7,LEN(B165)=8))</f>
        <v>#VALUE!</v>
      </c>
      <c r="D165" s="61" t="str">
        <f t="shared" si="26"/>
        <v/>
      </c>
      <c r="E165" s="61" t="s">
        <v>2512</v>
      </c>
      <c r="F165" s="87" cm="1">
        <f t="array" ref="F165">_xlfn._xlws.FILTER(B165,LEN(B165)=5)</f>
        <v>41611</v>
      </c>
      <c r="G165" s="88">
        <f t="shared" si="27"/>
        <v>41611</v>
      </c>
      <c r="H165" s="61"/>
      <c r="I165" s="85">
        <v>41611</v>
      </c>
      <c r="J165" s="93">
        <f t="shared" si="25"/>
        <v>41611</v>
      </c>
      <c r="K165" s="85"/>
      <c r="M165" s="85">
        <v>41611</v>
      </c>
      <c r="N165" t="e">
        <f t="shared" si="28"/>
        <v>#VALUE!</v>
      </c>
      <c r="O165">
        <f t="shared" si="29"/>
        <v>41611</v>
      </c>
      <c r="Q165" s="84">
        <v>41611</v>
      </c>
      <c r="R165" t="e">
        <f t="shared" si="30"/>
        <v>#VALUE!</v>
      </c>
      <c r="S165">
        <f t="shared" si="31"/>
        <v>41611</v>
      </c>
      <c r="U165" s="86">
        <v>41611</v>
      </c>
      <c r="V165" t="e">
        <f t="shared" si="32"/>
        <v>#VALUE!</v>
      </c>
      <c r="W165">
        <f t="shared" si="33"/>
        <v>41611</v>
      </c>
      <c r="Y165" s="61">
        <v>41611</v>
      </c>
      <c r="Z165" t="str">
        <f t="shared" si="34"/>
        <v>41611</v>
      </c>
      <c r="AA165" t="e">
        <f t="shared" si="35"/>
        <v>#VALUE!</v>
      </c>
      <c r="AB165">
        <f t="shared" si="36"/>
        <v>41611</v>
      </c>
      <c r="AD165" s="85">
        <v>40649</v>
      </c>
      <c r="AG165" s="85">
        <v>41611</v>
      </c>
      <c r="AI165" s="85">
        <v>41345</v>
      </c>
    </row>
    <row r="166" spans="1:35" x14ac:dyDescent="0.2">
      <c r="A166">
        <v>10814</v>
      </c>
      <c r="B166" s="91" t="s">
        <v>263</v>
      </c>
      <c r="C166" s="61" t="str" cm="1">
        <f t="array" ref="C166">_xlfn._xlws.FILTER(B166,OR(LEN(B166) = 7,LEN(B166)=8))</f>
        <v>1/16/13</v>
      </c>
      <c r="D166" s="61" t="str">
        <f t="shared" si="26"/>
        <v>1/16/13</v>
      </c>
      <c r="E166" s="85" t="s">
        <v>263</v>
      </c>
      <c r="F166" s="87" t="e" cm="1" vm="1">
        <f t="array" ref="F166">_xlfn._xlws.FILTER(B166,LEN(B166)=5)</f>
        <v>#VALUE!</v>
      </c>
      <c r="G166" s="88" t="str">
        <f t="shared" si="27"/>
        <v/>
      </c>
      <c r="H166" s="85">
        <v>41290</v>
      </c>
      <c r="I166" s="85" t="s">
        <v>2512</v>
      </c>
      <c r="J166" s="93">
        <f t="shared" si="25"/>
        <v>41290</v>
      </c>
      <c r="K166" s="85"/>
      <c r="M166" s="85" t="s">
        <v>263</v>
      </c>
      <c r="N166" t="e">
        <f t="shared" si="28"/>
        <v>#VALUE!</v>
      </c>
      <c r="O166" t="e">
        <f t="shared" si="29"/>
        <v>#VALUE!</v>
      </c>
      <c r="Q166" s="84" t="s">
        <v>263</v>
      </c>
      <c r="R166" t="e">
        <f t="shared" si="30"/>
        <v>#VALUE!</v>
      </c>
      <c r="S166" t="e">
        <f t="shared" si="31"/>
        <v>#VALUE!</v>
      </c>
      <c r="U166" s="86" t="s">
        <v>263</v>
      </c>
      <c r="V166" t="e">
        <f t="shared" si="32"/>
        <v>#VALUE!</v>
      </c>
      <c r="W166" t="e">
        <f t="shared" si="33"/>
        <v>#VALUE!</v>
      </c>
      <c r="Y166" s="61" t="s">
        <v>263</v>
      </c>
      <c r="Z166" t="str">
        <f t="shared" si="34"/>
        <v>1-16-13</v>
      </c>
      <c r="AA166" t="e">
        <f t="shared" si="35"/>
        <v>#VALUE!</v>
      </c>
      <c r="AB166" t="e">
        <f t="shared" si="36"/>
        <v>#VALUE!</v>
      </c>
      <c r="AD166" s="85">
        <v>41290</v>
      </c>
      <c r="AG166" s="85" t="s">
        <v>263</v>
      </c>
      <c r="AI166" s="85">
        <v>41290</v>
      </c>
    </row>
    <row r="167" spans="1:35" x14ac:dyDescent="0.2">
      <c r="A167">
        <v>944</v>
      </c>
      <c r="B167" s="91">
        <v>41487</v>
      </c>
      <c r="C167" s="61" t="e" cm="1" vm="1">
        <f t="array" ref="C167">_xlfn._xlws.FILTER(B167,OR(LEN(B167) = 7,LEN(B167)=8))</f>
        <v>#VALUE!</v>
      </c>
      <c r="D167" s="61" t="str">
        <f t="shared" si="26"/>
        <v/>
      </c>
      <c r="E167" s="61" t="s">
        <v>2512</v>
      </c>
      <c r="F167" s="87" cm="1">
        <f t="array" ref="F167">_xlfn._xlws.FILTER(B167,LEN(B167)=5)</f>
        <v>41487</v>
      </c>
      <c r="G167" s="88">
        <f t="shared" si="27"/>
        <v>41487</v>
      </c>
      <c r="H167" s="61"/>
      <c r="I167" s="85">
        <v>41487</v>
      </c>
      <c r="J167" s="93">
        <f t="shared" si="25"/>
        <v>41487</v>
      </c>
      <c r="K167" s="85"/>
      <c r="M167" s="85">
        <v>41487</v>
      </c>
      <c r="N167" t="e">
        <f t="shared" si="28"/>
        <v>#VALUE!</v>
      </c>
      <c r="O167">
        <f t="shared" si="29"/>
        <v>41487</v>
      </c>
      <c r="Q167" s="84">
        <v>41487</v>
      </c>
      <c r="R167" t="e">
        <f t="shared" si="30"/>
        <v>#VALUE!</v>
      </c>
      <c r="S167">
        <f t="shared" si="31"/>
        <v>41487</v>
      </c>
      <c r="U167" s="86">
        <v>41487</v>
      </c>
      <c r="V167" t="e">
        <f t="shared" si="32"/>
        <v>#VALUE!</v>
      </c>
      <c r="W167">
        <f t="shared" si="33"/>
        <v>41487</v>
      </c>
      <c r="Y167" s="61">
        <v>41487</v>
      </c>
      <c r="Z167" t="str">
        <f t="shared" si="34"/>
        <v>41487</v>
      </c>
      <c r="AA167" t="e">
        <f t="shared" si="35"/>
        <v>#VALUE!</v>
      </c>
      <c r="AB167">
        <f t="shared" si="36"/>
        <v>41487</v>
      </c>
      <c r="AD167" s="85">
        <v>31881</v>
      </c>
      <c r="AG167" s="85">
        <v>41487</v>
      </c>
      <c r="AI167" s="85">
        <v>41282</v>
      </c>
    </row>
    <row r="168" spans="1:35" x14ac:dyDescent="0.2">
      <c r="A168">
        <v>8151</v>
      </c>
      <c r="B168" s="91" t="s">
        <v>266</v>
      </c>
      <c r="C168" s="61" t="str" cm="1">
        <f t="array" ref="C168">_xlfn._xlws.FILTER(B168,OR(LEN(B168) = 7,LEN(B168)=8))</f>
        <v>12/29/12</v>
      </c>
      <c r="D168" s="61" t="str">
        <f t="shared" si="26"/>
        <v>12/29/12</v>
      </c>
      <c r="E168" s="61" t="s">
        <v>266</v>
      </c>
      <c r="F168" s="87" t="e" cm="1" vm="1">
        <f t="array" ref="F168">_xlfn._xlws.FILTER(B168,LEN(B168)=5)</f>
        <v>#VALUE!</v>
      </c>
      <c r="G168" s="88" t="str">
        <f t="shared" si="27"/>
        <v/>
      </c>
      <c r="H168" s="85">
        <v>41272</v>
      </c>
      <c r="I168" s="85" t="s">
        <v>2512</v>
      </c>
      <c r="J168" s="93">
        <f t="shared" si="25"/>
        <v>41272</v>
      </c>
      <c r="K168" s="85"/>
      <c r="M168" s="85" t="s">
        <v>266</v>
      </c>
      <c r="N168" t="e">
        <f t="shared" si="28"/>
        <v>#VALUE!</v>
      </c>
      <c r="O168" t="e">
        <f t="shared" si="29"/>
        <v>#VALUE!</v>
      </c>
      <c r="Q168" s="84" t="s">
        <v>266</v>
      </c>
      <c r="R168" t="e">
        <f t="shared" si="30"/>
        <v>#VALUE!</v>
      </c>
      <c r="S168" t="e">
        <f t="shared" si="31"/>
        <v>#VALUE!</v>
      </c>
      <c r="U168" s="86" t="s">
        <v>266</v>
      </c>
      <c r="V168" t="e">
        <f t="shared" si="32"/>
        <v>#VALUE!</v>
      </c>
      <c r="W168" t="e">
        <f t="shared" si="33"/>
        <v>#VALUE!</v>
      </c>
      <c r="Y168" s="61" t="s">
        <v>266</v>
      </c>
      <c r="Z168" t="str">
        <f t="shared" si="34"/>
        <v>12-29-12</v>
      </c>
      <c r="AA168" t="e">
        <f t="shared" si="35"/>
        <v>#VALUE!</v>
      </c>
      <c r="AB168" t="e">
        <f t="shared" si="36"/>
        <v>#VALUE!</v>
      </c>
      <c r="AD168" s="85">
        <v>41272</v>
      </c>
      <c r="AG168" s="85" t="s">
        <v>266</v>
      </c>
      <c r="AI168" s="85">
        <v>41272</v>
      </c>
    </row>
    <row r="169" spans="1:35" x14ac:dyDescent="0.2">
      <c r="A169">
        <v>6184</v>
      </c>
      <c r="B169" s="91">
        <v>41255</v>
      </c>
      <c r="C169" s="61" t="e" cm="1" vm="1">
        <f t="array" ref="C169">_xlfn._xlws.FILTER(B169,OR(LEN(B169) = 7,LEN(B169)=8))</f>
        <v>#VALUE!</v>
      </c>
      <c r="D169" s="61" t="str">
        <f t="shared" si="26"/>
        <v/>
      </c>
      <c r="E169" s="61" t="s">
        <v>2512</v>
      </c>
      <c r="F169" s="87" cm="1">
        <f t="array" ref="F169">_xlfn._xlws.FILTER(B169,LEN(B169)=5)</f>
        <v>41255</v>
      </c>
      <c r="G169" s="88">
        <f t="shared" si="27"/>
        <v>41255</v>
      </c>
      <c r="H169" s="61"/>
      <c r="I169" s="85">
        <v>41255</v>
      </c>
      <c r="J169" s="93">
        <f t="shared" si="25"/>
        <v>41255</v>
      </c>
      <c r="K169" s="85"/>
      <c r="M169" s="85">
        <v>41255</v>
      </c>
      <c r="N169" t="e">
        <f t="shared" si="28"/>
        <v>#VALUE!</v>
      </c>
      <c r="O169">
        <f t="shared" si="29"/>
        <v>41255</v>
      </c>
      <c r="Q169" s="84">
        <v>41255</v>
      </c>
      <c r="R169" t="e">
        <f t="shared" si="30"/>
        <v>#VALUE!</v>
      </c>
      <c r="S169">
        <f t="shared" si="31"/>
        <v>41255</v>
      </c>
      <c r="U169" s="86">
        <v>41255</v>
      </c>
      <c r="V169" t="e">
        <f t="shared" si="32"/>
        <v>#VALUE!</v>
      </c>
      <c r="W169">
        <f t="shared" si="33"/>
        <v>41255</v>
      </c>
      <c r="Y169" s="61">
        <v>41255</v>
      </c>
      <c r="Z169" t="str">
        <f t="shared" si="34"/>
        <v>41255</v>
      </c>
      <c r="AA169" t="e">
        <f t="shared" si="35"/>
        <v>#VALUE!</v>
      </c>
      <c r="AB169">
        <f t="shared" si="36"/>
        <v>41255</v>
      </c>
      <c r="AD169" s="85">
        <v>20191</v>
      </c>
      <c r="AG169" s="85">
        <v>41255</v>
      </c>
      <c r="AI169" s="85">
        <v>41255</v>
      </c>
    </row>
    <row r="170" spans="1:35" x14ac:dyDescent="0.2">
      <c r="A170">
        <v>3498</v>
      </c>
      <c r="B170" s="91" t="s">
        <v>269</v>
      </c>
      <c r="C170" s="61" t="str" cm="1">
        <f t="array" ref="C170">_xlfn._xlws.FILTER(B170,OR(LEN(B170) = 7,LEN(B170)=8))</f>
        <v>11/25/12</v>
      </c>
      <c r="D170" s="61" t="str">
        <f t="shared" si="26"/>
        <v>11/25/12</v>
      </c>
      <c r="E170" s="61" t="s">
        <v>269</v>
      </c>
      <c r="F170" s="87" t="e" cm="1" vm="1">
        <f t="array" ref="F170">_xlfn._xlws.FILTER(B170,LEN(B170)=5)</f>
        <v>#VALUE!</v>
      </c>
      <c r="G170" s="88" t="str">
        <f t="shared" si="27"/>
        <v/>
      </c>
      <c r="H170" s="85">
        <v>41238</v>
      </c>
      <c r="I170" s="85" t="s">
        <v>2512</v>
      </c>
      <c r="J170" s="93">
        <f t="shared" si="25"/>
        <v>41238</v>
      </c>
      <c r="K170" s="85"/>
      <c r="M170" s="85" t="s">
        <v>269</v>
      </c>
      <c r="N170" t="e">
        <f t="shared" si="28"/>
        <v>#VALUE!</v>
      </c>
      <c r="O170" t="e">
        <f t="shared" si="29"/>
        <v>#VALUE!</v>
      </c>
      <c r="Q170" s="84" t="s">
        <v>269</v>
      </c>
      <c r="R170" t="e">
        <f t="shared" si="30"/>
        <v>#VALUE!</v>
      </c>
      <c r="S170" t="e">
        <f t="shared" si="31"/>
        <v>#VALUE!</v>
      </c>
      <c r="U170" s="86" t="s">
        <v>269</v>
      </c>
      <c r="V170" t="e">
        <f t="shared" si="32"/>
        <v>#VALUE!</v>
      </c>
      <c r="W170" t="e">
        <f t="shared" si="33"/>
        <v>#VALUE!</v>
      </c>
      <c r="Y170" s="61" t="s">
        <v>269</v>
      </c>
      <c r="Z170" t="str">
        <f t="shared" si="34"/>
        <v>11-25-12</v>
      </c>
      <c r="AA170" t="e">
        <f t="shared" si="35"/>
        <v>#VALUE!</v>
      </c>
      <c r="AB170" t="e">
        <f t="shared" si="36"/>
        <v>#VALUE!</v>
      </c>
      <c r="AD170" s="85">
        <v>41238</v>
      </c>
      <c r="AG170" s="85" t="s">
        <v>269</v>
      </c>
      <c r="AI170" s="85">
        <v>41238</v>
      </c>
    </row>
    <row r="171" spans="1:35" x14ac:dyDescent="0.2">
      <c r="A171">
        <v>2870</v>
      </c>
      <c r="B171" s="91" t="s">
        <v>271</v>
      </c>
      <c r="C171" s="61" t="str" cm="1">
        <f t="array" ref="C171">_xlfn._xlws.FILTER(B171,OR(LEN(B171) = 7,LEN(B171)=8))</f>
        <v>9/21/12</v>
      </c>
      <c r="D171" s="61" t="str">
        <f t="shared" si="26"/>
        <v>9/21/12</v>
      </c>
      <c r="E171" s="85" t="s">
        <v>271</v>
      </c>
      <c r="F171" s="87" t="e" cm="1" vm="1">
        <f t="array" ref="F171">_xlfn._xlws.FILTER(B171,LEN(B171)=5)</f>
        <v>#VALUE!</v>
      </c>
      <c r="G171" s="88" t="str">
        <f t="shared" si="27"/>
        <v/>
      </c>
      <c r="H171" s="85">
        <v>41173</v>
      </c>
      <c r="I171" s="85" t="s">
        <v>2512</v>
      </c>
      <c r="J171" s="93">
        <f t="shared" si="25"/>
        <v>41173</v>
      </c>
      <c r="K171" s="85"/>
      <c r="M171" s="85" t="s">
        <v>271</v>
      </c>
      <c r="N171" t="e">
        <f t="shared" si="28"/>
        <v>#VALUE!</v>
      </c>
      <c r="O171" t="e">
        <f t="shared" si="29"/>
        <v>#VALUE!</v>
      </c>
      <c r="Q171" s="84" t="s">
        <v>271</v>
      </c>
      <c r="R171" t="e">
        <f t="shared" si="30"/>
        <v>#VALUE!</v>
      </c>
      <c r="S171" t="e">
        <f t="shared" si="31"/>
        <v>#VALUE!</v>
      </c>
      <c r="U171" s="86" t="s">
        <v>271</v>
      </c>
      <c r="V171" t="e">
        <f t="shared" si="32"/>
        <v>#VALUE!</v>
      </c>
      <c r="W171" t="e">
        <f t="shared" si="33"/>
        <v>#VALUE!</v>
      </c>
      <c r="Y171" s="61" t="s">
        <v>271</v>
      </c>
      <c r="Z171" t="str">
        <f t="shared" si="34"/>
        <v>9-21-12</v>
      </c>
      <c r="AA171" t="e">
        <f t="shared" si="35"/>
        <v>#VALUE!</v>
      </c>
      <c r="AB171" t="e">
        <f t="shared" si="36"/>
        <v>#VALUE!</v>
      </c>
      <c r="AD171" s="85">
        <v>41173</v>
      </c>
      <c r="AG171" s="85" t="s">
        <v>271</v>
      </c>
      <c r="AI171" s="85">
        <v>41173</v>
      </c>
    </row>
    <row r="172" spans="1:35" x14ac:dyDescent="0.2">
      <c r="A172">
        <v>7342</v>
      </c>
      <c r="B172" s="91">
        <v>41161</v>
      </c>
      <c r="C172" s="61" t="e" cm="1" vm="1">
        <f t="array" ref="C172">_xlfn._xlws.FILTER(B172,OR(LEN(B172) = 7,LEN(B172)=8))</f>
        <v>#VALUE!</v>
      </c>
      <c r="D172" s="61" t="str">
        <f t="shared" si="26"/>
        <v/>
      </c>
      <c r="E172" s="61" t="s">
        <v>2512</v>
      </c>
      <c r="F172" s="87" cm="1">
        <f t="array" ref="F172">_xlfn._xlws.FILTER(B172,LEN(B172)=5)</f>
        <v>41161</v>
      </c>
      <c r="G172" s="88">
        <f t="shared" si="27"/>
        <v>41161</v>
      </c>
      <c r="H172" s="61"/>
      <c r="I172" s="85">
        <v>41161</v>
      </c>
      <c r="J172" s="93">
        <f t="shared" si="25"/>
        <v>41161</v>
      </c>
      <c r="K172" s="85"/>
      <c r="M172" s="85">
        <v>41161</v>
      </c>
      <c r="N172" t="e">
        <f t="shared" si="28"/>
        <v>#VALUE!</v>
      </c>
      <c r="O172">
        <f t="shared" si="29"/>
        <v>41161</v>
      </c>
      <c r="Q172" s="84">
        <v>41161</v>
      </c>
      <c r="R172" t="e">
        <f t="shared" si="30"/>
        <v>#VALUE!</v>
      </c>
      <c r="S172">
        <f t="shared" si="31"/>
        <v>41161</v>
      </c>
      <c r="U172" s="86">
        <v>41161</v>
      </c>
      <c r="V172" t="e">
        <f t="shared" si="32"/>
        <v>#VALUE!</v>
      </c>
      <c r="W172">
        <f t="shared" si="33"/>
        <v>41161</v>
      </c>
      <c r="Y172" s="61">
        <v>41161</v>
      </c>
      <c r="Z172" t="str">
        <f t="shared" si="34"/>
        <v>41161</v>
      </c>
      <c r="AA172" t="e">
        <f t="shared" si="35"/>
        <v>#VALUE!</v>
      </c>
      <c r="AB172">
        <f t="shared" si="36"/>
        <v>41161</v>
      </c>
      <c r="AD172" s="85">
        <v>22382</v>
      </c>
      <c r="AG172" s="85">
        <v>41161</v>
      </c>
      <c r="AI172" s="85">
        <v>41161</v>
      </c>
    </row>
    <row r="173" spans="1:35" x14ac:dyDescent="0.2">
      <c r="A173">
        <v>1911</v>
      </c>
      <c r="B173" s="91">
        <v>41038</v>
      </c>
      <c r="C173" s="61" t="e" cm="1" vm="1">
        <f t="array" ref="C173">_xlfn._xlws.FILTER(B173,OR(LEN(B173) = 7,LEN(B173)=8))</f>
        <v>#VALUE!</v>
      </c>
      <c r="D173" s="61" t="str">
        <f t="shared" si="26"/>
        <v/>
      </c>
      <c r="E173" s="61" t="s">
        <v>2512</v>
      </c>
      <c r="F173" s="87" cm="1">
        <f t="array" ref="F173">_xlfn._xlws.FILTER(B173,LEN(B173)=5)</f>
        <v>41038</v>
      </c>
      <c r="G173" s="88">
        <f t="shared" si="27"/>
        <v>41038</v>
      </c>
      <c r="H173" s="61"/>
      <c r="I173" s="85">
        <v>41038</v>
      </c>
      <c r="J173" s="93">
        <f t="shared" si="25"/>
        <v>41038</v>
      </c>
      <c r="K173" s="85"/>
      <c r="M173" s="85">
        <v>41038</v>
      </c>
      <c r="N173" t="e">
        <f t="shared" si="28"/>
        <v>#VALUE!</v>
      </c>
      <c r="O173">
        <f t="shared" si="29"/>
        <v>41038</v>
      </c>
      <c r="Q173" s="84">
        <v>41038</v>
      </c>
      <c r="R173" t="e">
        <f t="shared" si="30"/>
        <v>#VALUE!</v>
      </c>
      <c r="S173">
        <f t="shared" si="31"/>
        <v>41038</v>
      </c>
      <c r="U173" s="86">
        <v>41038</v>
      </c>
      <c r="V173" t="e">
        <f t="shared" si="32"/>
        <v>#VALUE!</v>
      </c>
      <c r="W173">
        <f t="shared" si="33"/>
        <v>41038</v>
      </c>
      <c r="Y173" s="61">
        <v>41038</v>
      </c>
      <c r="Z173" t="str">
        <f t="shared" si="34"/>
        <v>41038</v>
      </c>
      <c r="AA173" t="e">
        <f t="shared" si="35"/>
        <v>#VALUE!</v>
      </c>
      <c r="AB173">
        <f t="shared" si="36"/>
        <v>41038</v>
      </c>
      <c r="AD173" s="85">
        <v>13980</v>
      </c>
      <c r="AG173" s="85">
        <v>41038</v>
      </c>
      <c r="AI173" s="85">
        <v>41157</v>
      </c>
    </row>
    <row r="174" spans="1:35" x14ac:dyDescent="0.2">
      <c r="A174">
        <v>10862</v>
      </c>
      <c r="B174" s="91" t="s">
        <v>275</v>
      </c>
      <c r="C174" s="61" t="str" cm="1">
        <f t="array" ref="C174">_xlfn._xlws.FILTER(B174,OR(LEN(B174) = 7,LEN(B174)=8))</f>
        <v>8/17/12</v>
      </c>
      <c r="D174" s="61" t="str">
        <f t="shared" si="26"/>
        <v>8/17/12</v>
      </c>
      <c r="E174" s="85" t="s">
        <v>275</v>
      </c>
      <c r="F174" s="87" t="e" cm="1" vm="1">
        <f t="array" ref="F174">_xlfn._xlws.FILTER(B174,LEN(B174)=5)</f>
        <v>#VALUE!</v>
      </c>
      <c r="G174" s="88" t="str">
        <f t="shared" si="27"/>
        <v/>
      </c>
      <c r="H174" s="85">
        <v>41138</v>
      </c>
      <c r="I174" s="85" t="s">
        <v>2512</v>
      </c>
      <c r="J174" s="93">
        <f t="shared" si="25"/>
        <v>41138</v>
      </c>
      <c r="K174" s="85"/>
      <c r="M174" s="85" t="s">
        <v>275</v>
      </c>
      <c r="N174" t="e">
        <f t="shared" si="28"/>
        <v>#VALUE!</v>
      </c>
      <c r="O174" t="e">
        <f t="shared" si="29"/>
        <v>#VALUE!</v>
      </c>
      <c r="Q174" s="84" t="s">
        <v>275</v>
      </c>
      <c r="R174" t="e">
        <f t="shared" si="30"/>
        <v>#VALUE!</v>
      </c>
      <c r="S174" t="e">
        <f t="shared" si="31"/>
        <v>#VALUE!</v>
      </c>
      <c r="U174" s="86" t="s">
        <v>275</v>
      </c>
      <c r="V174" t="e">
        <f t="shared" si="32"/>
        <v>#VALUE!</v>
      </c>
      <c r="W174" t="e">
        <f t="shared" si="33"/>
        <v>#VALUE!</v>
      </c>
      <c r="Y174" s="61" t="s">
        <v>275</v>
      </c>
      <c r="Z174" t="str">
        <f t="shared" si="34"/>
        <v>8-17-12</v>
      </c>
      <c r="AA174" t="e">
        <f t="shared" si="35"/>
        <v>#VALUE!</v>
      </c>
      <c r="AB174" t="e">
        <f t="shared" si="36"/>
        <v>#VALUE!</v>
      </c>
      <c r="AD174" s="85">
        <v>41138</v>
      </c>
      <c r="AG174" s="85" t="s">
        <v>275</v>
      </c>
      <c r="AI174" s="85">
        <v>41138</v>
      </c>
    </row>
    <row r="175" spans="1:35" x14ac:dyDescent="0.2">
      <c r="A175">
        <v>2546</v>
      </c>
      <c r="B175" s="91" t="s">
        <v>277</v>
      </c>
      <c r="C175" s="61" t="str" cm="1">
        <f t="array" ref="C175">_xlfn._xlws.FILTER(B175,OR(LEN(B175) = 7,LEN(B175)=8))</f>
        <v>6/22/14</v>
      </c>
      <c r="D175" s="61" t="str">
        <f t="shared" si="26"/>
        <v>6/22/14</v>
      </c>
      <c r="E175" s="85" t="s">
        <v>277</v>
      </c>
      <c r="F175" s="87" t="e" cm="1" vm="1">
        <f t="array" ref="F175">_xlfn._xlws.FILTER(B175,LEN(B175)=5)</f>
        <v>#VALUE!</v>
      </c>
      <c r="G175" s="88" t="str">
        <f t="shared" si="27"/>
        <v/>
      </c>
      <c r="H175" s="85">
        <v>41812</v>
      </c>
      <c r="I175" s="85" t="s">
        <v>2512</v>
      </c>
      <c r="J175" s="93">
        <f t="shared" si="25"/>
        <v>41812</v>
      </c>
      <c r="K175" s="85"/>
      <c r="M175" s="85" t="s">
        <v>277</v>
      </c>
      <c r="N175" t="e">
        <f t="shared" si="28"/>
        <v>#VALUE!</v>
      </c>
      <c r="O175" t="e">
        <f t="shared" si="29"/>
        <v>#VALUE!</v>
      </c>
      <c r="Q175" s="84" t="s">
        <v>277</v>
      </c>
      <c r="R175" t="e">
        <f t="shared" si="30"/>
        <v>#VALUE!</v>
      </c>
      <c r="S175" t="e">
        <f t="shared" si="31"/>
        <v>#VALUE!</v>
      </c>
      <c r="U175" s="86" t="s">
        <v>277</v>
      </c>
      <c r="V175" t="e">
        <f t="shared" si="32"/>
        <v>#VALUE!</v>
      </c>
      <c r="W175" t="e">
        <f t="shared" si="33"/>
        <v>#VALUE!</v>
      </c>
      <c r="Y175" s="61" t="s">
        <v>277</v>
      </c>
      <c r="Z175" t="str">
        <f t="shared" si="34"/>
        <v>6-22-14</v>
      </c>
      <c r="AA175" t="e">
        <f t="shared" si="35"/>
        <v>#VALUE!</v>
      </c>
      <c r="AB175" t="e">
        <f t="shared" si="36"/>
        <v>#VALUE!</v>
      </c>
      <c r="AD175" s="85">
        <v>41812</v>
      </c>
      <c r="AG175" s="85" t="s">
        <v>277</v>
      </c>
      <c r="AI175" s="85">
        <v>41812</v>
      </c>
    </row>
    <row r="176" spans="1:35" x14ac:dyDescent="0.2">
      <c r="A176">
        <v>3005</v>
      </c>
      <c r="B176" s="91">
        <v>41644</v>
      </c>
      <c r="C176" s="61" t="e" cm="1" vm="1">
        <f t="array" ref="C176">_xlfn._xlws.FILTER(B176,OR(LEN(B176) = 7,LEN(B176)=8))</f>
        <v>#VALUE!</v>
      </c>
      <c r="D176" s="61" t="str">
        <f t="shared" si="26"/>
        <v/>
      </c>
      <c r="E176" s="61" t="s">
        <v>2512</v>
      </c>
      <c r="F176" s="87" cm="1">
        <f t="array" ref="F176">_xlfn._xlws.FILTER(B176,LEN(B176)=5)</f>
        <v>41644</v>
      </c>
      <c r="G176" s="88">
        <f t="shared" si="27"/>
        <v>41644</v>
      </c>
      <c r="H176" s="61"/>
      <c r="I176" s="85">
        <v>41644</v>
      </c>
      <c r="J176" s="93">
        <f t="shared" si="25"/>
        <v>41644</v>
      </c>
      <c r="K176" s="85"/>
      <c r="M176" s="85">
        <v>41644</v>
      </c>
      <c r="N176" t="e">
        <f t="shared" si="28"/>
        <v>#VALUE!</v>
      </c>
      <c r="O176">
        <f t="shared" si="29"/>
        <v>41644</v>
      </c>
      <c r="Q176" s="84">
        <v>41644</v>
      </c>
      <c r="R176" t="e">
        <f t="shared" si="30"/>
        <v>#VALUE!</v>
      </c>
      <c r="S176">
        <f t="shared" si="31"/>
        <v>41644</v>
      </c>
      <c r="U176" s="86">
        <v>41644</v>
      </c>
      <c r="V176" t="e">
        <f t="shared" si="32"/>
        <v>#VALUE!</v>
      </c>
      <c r="W176">
        <f t="shared" si="33"/>
        <v>41644</v>
      </c>
      <c r="Y176" s="61">
        <v>41644</v>
      </c>
      <c r="Z176" t="str">
        <f t="shared" si="34"/>
        <v>41644</v>
      </c>
      <c r="AA176" t="e">
        <f t="shared" si="35"/>
        <v>#VALUE!</v>
      </c>
      <c r="AB176">
        <f t="shared" si="36"/>
        <v>41644</v>
      </c>
      <c r="AD176" s="85">
        <v>16178</v>
      </c>
      <c r="AG176" s="85">
        <v>41644</v>
      </c>
      <c r="AI176" s="85">
        <v>41760</v>
      </c>
    </row>
    <row r="177" spans="1:35" x14ac:dyDescent="0.2">
      <c r="A177">
        <v>8318</v>
      </c>
      <c r="B177" s="91">
        <v>41699</v>
      </c>
      <c r="C177" s="61" t="e" cm="1" vm="1">
        <f t="array" ref="C177">_xlfn._xlws.FILTER(B177,OR(LEN(B177) = 7,LEN(B177)=8))</f>
        <v>#VALUE!</v>
      </c>
      <c r="D177" s="61" t="str">
        <f t="shared" si="26"/>
        <v/>
      </c>
      <c r="E177" s="61" t="s">
        <v>2512</v>
      </c>
      <c r="F177" s="87" cm="1">
        <f t="array" ref="F177">_xlfn._xlws.FILTER(B177,LEN(B177)=5)</f>
        <v>41699</v>
      </c>
      <c r="G177" s="88">
        <f t="shared" si="27"/>
        <v>41699</v>
      </c>
      <c r="H177" s="61"/>
      <c r="I177" s="85">
        <v>41699</v>
      </c>
      <c r="J177" s="93">
        <f t="shared" si="25"/>
        <v>41699</v>
      </c>
      <c r="K177" s="85"/>
      <c r="M177" s="85">
        <v>41699</v>
      </c>
      <c r="N177" t="e">
        <f t="shared" si="28"/>
        <v>#VALUE!</v>
      </c>
      <c r="O177">
        <f t="shared" si="29"/>
        <v>41699</v>
      </c>
      <c r="Q177" s="84">
        <v>41699</v>
      </c>
      <c r="R177" t="e">
        <f t="shared" si="30"/>
        <v>#VALUE!</v>
      </c>
      <c r="S177">
        <f t="shared" si="31"/>
        <v>41699</v>
      </c>
      <c r="U177" s="86">
        <v>41699</v>
      </c>
      <c r="V177" t="e">
        <f t="shared" si="32"/>
        <v>#VALUE!</v>
      </c>
      <c r="W177">
        <f t="shared" si="33"/>
        <v>41699</v>
      </c>
      <c r="Y177" s="61">
        <v>41699</v>
      </c>
      <c r="Z177" t="str">
        <f t="shared" si="34"/>
        <v>41699</v>
      </c>
      <c r="AA177" t="e">
        <f t="shared" si="35"/>
        <v>#VALUE!</v>
      </c>
      <c r="AB177">
        <f t="shared" si="36"/>
        <v>41699</v>
      </c>
      <c r="AD177" s="85">
        <v>36266</v>
      </c>
      <c r="AG177" s="85">
        <v>41699</v>
      </c>
      <c r="AI177" s="85">
        <v>41642</v>
      </c>
    </row>
    <row r="178" spans="1:35" x14ac:dyDescent="0.2">
      <c r="A178">
        <v>2930</v>
      </c>
      <c r="B178" s="91" t="s">
        <v>203</v>
      </c>
      <c r="C178" s="61" t="str" cm="1">
        <f t="array" ref="C178">_xlfn._xlws.FILTER(B178,OR(LEN(B178) = 7,LEN(B178)=8))</f>
        <v>12/16/13</v>
      </c>
      <c r="D178" s="61" t="str">
        <f t="shared" si="26"/>
        <v>12/16/13</v>
      </c>
      <c r="E178" s="61" t="s">
        <v>203</v>
      </c>
      <c r="F178" s="87" t="e" cm="1" vm="1">
        <f t="array" ref="F178">_xlfn._xlws.FILTER(B178,LEN(B178)=5)</f>
        <v>#VALUE!</v>
      </c>
      <c r="G178" s="88" t="str">
        <f t="shared" si="27"/>
        <v/>
      </c>
      <c r="H178" s="85">
        <v>41624</v>
      </c>
      <c r="I178" s="85" t="s">
        <v>2512</v>
      </c>
      <c r="J178" s="93">
        <f t="shared" si="25"/>
        <v>41624</v>
      </c>
      <c r="K178" s="85"/>
      <c r="M178" s="85" t="s">
        <v>203</v>
      </c>
      <c r="N178" t="e">
        <f t="shared" si="28"/>
        <v>#VALUE!</v>
      </c>
      <c r="O178" t="e">
        <f t="shared" si="29"/>
        <v>#VALUE!</v>
      </c>
      <c r="Q178" s="84" t="s">
        <v>203</v>
      </c>
      <c r="R178" t="e">
        <f t="shared" si="30"/>
        <v>#VALUE!</v>
      </c>
      <c r="S178" t="e">
        <f t="shared" si="31"/>
        <v>#VALUE!</v>
      </c>
      <c r="U178" s="86" t="s">
        <v>203</v>
      </c>
      <c r="V178" t="e">
        <f t="shared" si="32"/>
        <v>#VALUE!</v>
      </c>
      <c r="W178" t="e">
        <f t="shared" si="33"/>
        <v>#VALUE!</v>
      </c>
      <c r="Y178" s="61" t="s">
        <v>203</v>
      </c>
      <c r="Z178" t="str">
        <f t="shared" si="34"/>
        <v>12-16-13</v>
      </c>
      <c r="AA178" t="e">
        <f t="shared" si="35"/>
        <v>#VALUE!</v>
      </c>
      <c r="AB178" t="e">
        <f t="shared" si="36"/>
        <v>#VALUE!</v>
      </c>
      <c r="AD178" s="85">
        <v>41624</v>
      </c>
      <c r="AG178" s="85" t="s">
        <v>203</v>
      </c>
      <c r="AI178" s="85">
        <v>41624</v>
      </c>
    </row>
    <row r="179" spans="1:35" x14ac:dyDescent="0.2">
      <c r="A179">
        <v>8216</v>
      </c>
      <c r="B179" s="91">
        <v>41588</v>
      </c>
      <c r="C179" s="61" t="e" cm="1" vm="1">
        <f t="array" ref="C179">_xlfn._xlws.FILTER(B179,OR(LEN(B179) = 7,LEN(B179)=8))</f>
        <v>#VALUE!</v>
      </c>
      <c r="D179" s="61" t="str">
        <f t="shared" si="26"/>
        <v/>
      </c>
      <c r="E179" s="61" t="s">
        <v>2512</v>
      </c>
      <c r="F179" s="87" cm="1">
        <f t="array" ref="F179">_xlfn._xlws.FILTER(B179,LEN(B179)=5)</f>
        <v>41588</v>
      </c>
      <c r="G179" s="88">
        <f t="shared" si="27"/>
        <v>41588</v>
      </c>
      <c r="H179" s="61"/>
      <c r="I179" s="85">
        <v>41588</v>
      </c>
      <c r="J179" s="93">
        <f t="shared" si="25"/>
        <v>41588</v>
      </c>
      <c r="K179" s="85"/>
      <c r="M179" s="85">
        <v>41588</v>
      </c>
      <c r="N179" t="e">
        <f t="shared" si="28"/>
        <v>#VALUE!</v>
      </c>
      <c r="O179">
        <f t="shared" si="29"/>
        <v>41588</v>
      </c>
      <c r="Q179" s="84">
        <v>41588</v>
      </c>
      <c r="R179" t="e">
        <f t="shared" si="30"/>
        <v>#VALUE!</v>
      </c>
      <c r="S179">
        <f t="shared" si="31"/>
        <v>41588</v>
      </c>
      <c r="U179" s="86">
        <v>41588</v>
      </c>
      <c r="V179" t="e">
        <f t="shared" si="32"/>
        <v>#VALUE!</v>
      </c>
      <c r="W179">
        <f t="shared" si="33"/>
        <v>41588</v>
      </c>
      <c r="Y179" s="61">
        <v>41588</v>
      </c>
      <c r="Z179" t="str">
        <f t="shared" si="34"/>
        <v>41588</v>
      </c>
      <c r="AA179" t="e">
        <f t="shared" si="35"/>
        <v>#VALUE!</v>
      </c>
      <c r="AB179">
        <f t="shared" si="36"/>
        <v>41588</v>
      </c>
      <c r="AD179" s="85">
        <v>32248</v>
      </c>
      <c r="AG179" s="85">
        <v>41588</v>
      </c>
      <c r="AI179" s="85">
        <v>41558</v>
      </c>
    </row>
    <row r="180" spans="1:35" x14ac:dyDescent="0.2">
      <c r="A180">
        <v>1212</v>
      </c>
      <c r="B180" s="91" t="s">
        <v>283</v>
      </c>
      <c r="C180" s="61" t="str" cm="1">
        <f t="array" ref="C180">_xlfn._xlws.FILTER(B180,OR(LEN(B180) = 7,LEN(B180)=8))</f>
        <v>8/13/13</v>
      </c>
      <c r="D180" s="61" t="str">
        <f t="shared" si="26"/>
        <v>8/13/13</v>
      </c>
      <c r="E180" s="85" t="s">
        <v>283</v>
      </c>
      <c r="F180" s="87" t="e" cm="1" vm="1">
        <f t="array" ref="F180">_xlfn._xlws.FILTER(B180,LEN(B180)=5)</f>
        <v>#VALUE!</v>
      </c>
      <c r="G180" s="88" t="str">
        <f t="shared" si="27"/>
        <v/>
      </c>
      <c r="H180" s="85">
        <v>41499</v>
      </c>
      <c r="I180" s="85" t="s">
        <v>2512</v>
      </c>
      <c r="J180" s="93">
        <f t="shared" si="25"/>
        <v>41499</v>
      </c>
      <c r="K180" s="85"/>
      <c r="M180" s="85" t="s">
        <v>283</v>
      </c>
      <c r="N180" t="e">
        <f t="shared" si="28"/>
        <v>#VALUE!</v>
      </c>
      <c r="O180" t="e">
        <f t="shared" si="29"/>
        <v>#VALUE!</v>
      </c>
      <c r="Q180" s="84" t="s">
        <v>283</v>
      </c>
      <c r="R180" t="e">
        <f t="shared" si="30"/>
        <v>#VALUE!</v>
      </c>
      <c r="S180" t="e">
        <f t="shared" si="31"/>
        <v>#VALUE!</v>
      </c>
      <c r="U180" s="86" t="s">
        <v>283</v>
      </c>
      <c r="V180" t="e">
        <f t="shared" si="32"/>
        <v>#VALUE!</v>
      </c>
      <c r="W180" t="e">
        <f t="shared" si="33"/>
        <v>#VALUE!</v>
      </c>
      <c r="Y180" s="61" t="s">
        <v>283</v>
      </c>
      <c r="Z180" t="str">
        <f t="shared" si="34"/>
        <v>8-13-13</v>
      </c>
      <c r="AA180" t="e">
        <f t="shared" si="35"/>
        <v>#VALUE!</v>
      </c>
      <c r="AB180" t="e">
        <f t="shared" si="36"/>
        <v>#VALUE!</v>
      </c>
      <c r="AD180" s="85">
        <v>41499</v>
      </c>
      <c r="AG180" s="85" t="s">
        <v>283</v>
      </c>
      <c r="AI180" s="85">
        <v>41499</v>
      </c>
    </row>
    <row r="181" spans="1:35" x14ac:dyDescent="0.2">
      <c r="A181">
        <v>2541</v>
      </c>
      <c r="B181" s="91">
        <v>41523</v>
      </c>
      <c r="C181" s="61" t="e" cm="1" vm="1">
        <f t="array" ref="C181">_xlfn._xlws.FILTER(B181,OR(LEN(B181) = 7,LEN(B181)=8))</f>
        <v>#VALUE!</v>
      </c>
      <c r="D181" s="61" t="str">
        <f t="shared" si="26"/>
        <v/>
      </c>
      <c r="E181" s="61" t="s">
        <v>2512</v>
      </c>
      <c r="F181" s="87" cm="1">
        <f t="array" ref="F181">_xlfn._xlws.FILTER(B181,LEN(B181)=5)</f>
        <v>41523</v>
      </c>
      <c r="G181" s="88">
        <f t="shared" si="27"/>
        <v>41523</v>
      </c>
      <c r="H181" s="61"/>
      <c r="I181" s="85">
        <v>41523</v>
      </c>
      <c r="J181" s="93">
        <f t="shared" si="25"/>
        <v>41523</v>
      </c>
      <c r="K181" s="85"/>
      <c r="M181" s="85">
        <v>41523</v>
      </c>
      <c r="N181" t="e">
        <f t="shared" si="28"/>
        <v>#VALUE!</v>
      </c>
      <c r="O181">
        <f t="shared" si="29"/>
        <v>41523</v>
      </c>
      <c r="Q181" s="84">
        <v>41523</v>
      </c>
      <c r="R181" t="e">
        <f t="shared" si="30"/>
        <v>#VALUE!</v>
      </c>
      <c r="S181">
        <f t="shared" si="31"/>
        <v>41523</v>
      </c>
      <c r="U181" s="86">
        <v>41523</v>
      </c>
      <c r="V181" t="e">
        <f t="shared" si="32"/>
        <v>#VALUE!</v>
      </c>
      <c r="W181">
        <f t="shared" si="33"/>
        <v>41523</v>
      </c>
      <c r="Y181" s="61">
        <v>41523</v>
      </c>
      <c r="Z181" t="str">
        <f t="shared" si="34"/>
        <v>41523</v>
      </c>
      <c r="AA181" t="e">
        <f t="shared" si="35"/>
        <v>#VALUE!</v>
      </c>
      <c r="AB181">
        <f t="shared" si="36"/>
        <v>41523</v>
      </c>
      <c r="AD181" s="85">
        <v>45031</v>
      </c>
      <c r="AG181" s="85">
        <v>41523</v>
      </c>
      <c r="AI181" s="85">
        <v>41434</v>
      </c>
    </row>
    <row r="182" spans="1:35" x14ac:dyDescent="0.2">
      <c r="A182">
        <v>10659</v>
      </c>
      <c r="B182" s="91">
        <v>41460</v>
      </c>
      <c r="C182" s="61" t="e" cm="1" vm="1">
        <f t="array" ref="C182">_xlfn._xlws.FILTER(B182,OR(LEN(B182) = 7,LEN(B182)=8))</f>
        <v>#VALUE!</v>
      </c>
      <c r="D182" s="61" t="str">
        <f t="shared" si="26"/>
        <v/>
      </c>
      <c r="E182" s="61" t="s">
        <v>2512</v>
      </c>
      <c r="F182" s="87" cm="1">
        <f t="array" ref="F182">_xlfn._xlws.FILTER(B182,LEN(B182)=5)</f>
        <v>41460</v>
      </c>
      <c r="G182" s="88">
        <f t="shared" si="27"/>
        <v>41460</v>
      </c>
      <c r="H182" s="61"/>
      <c r="I182" s="85">
        <v>41460</v>
      </c>
      <c r="J182" s="93">
        <f t="shared" si="25"/>
        <v>41460</v>
      </c>
      <c r="K182" s="85"/>
      <c r="M182" s="85">
        <v>41460</v>
      </c>
      <c r="N182" t="e">
        <f t="shared" si="28"/>
        <v>#VALUE!</v>
      </c>
      <c r="O182">
        <f t="shared" si="29"/>
        <v>41460</v>
      </c>
      <c r="Q182" s="84">
        <v>41460</v>
      </c>
      <c r="R182" t="e">
        <f t="shared" si="30"/>
        <v>#VALUE!</v>
      </c>
      <c r="S182">
        <f t="shared" si="31"/>
        <v>41460</v>
      </c>
      <c r="U182" s="86">
        <v>41460</v>
      </c>
      <c r="V182" t="e">
        <f t="shared" si="32"/>
        <v>#VALUE!</v>
      </c>
      <c r="W182">
        <f t="shared" si="33"/>
        <v>41460</v>
      </c>
      <c r="Y182" s="61">
        <v>41460</v>
      </c>
      <c r="Z182" t="str">
        <f t="shared" si="34"/>
        <v>41460</v>
      </c>
      <c r="AA182" t="e">
        <f t="shared" si="35"/>
        <v>#VALUE!</v>
      </c>
      <c r="AB182">
        <f t="shared" si="36"/>
        <v>41460</v>
      </c>
      <c r="AD182" s="85">
        <v>22020</v>
      </c>
      <c r="AG182" s="85">
        <v>41460</v>
      </c>
      <c r="AI182" s="85">
        <v>41401</v>
      </c>
    </row>
    <row r="183" spans="1:35" x14ac:dyDescent="0.2">
      <c r="A183">
        <v>10905</v>
      </c>
      <c r="B183" s="91" t="s">
        <v>243</v>
      </c>
      <c r="C183" s="61" t="str" cm="1">
        <f t="array" ref="C183">_xlfn._xlws.FILTER(B183,OR(LEN(B183) = 7,LEN(B183)=8))</f>
        <v>10/29/12</v>
      </c>
      <c r="D183" s="61" t="str">
        <f t="shared" si="26"/>
        <v>10/29/12</v>
      </c>
      <c r="E183" s="61" t="s">
        <v>243</v>
      </c>
      <c r="F183" s="87" t="e" cm="1" vm="1">
        <f t="array" ref="F183">_xlfn._xlws.FILTER(B183,LEN(B183)=5)</f>
        <v>#VALUE!</v>
      </c>
      <c r="G183" s="88" t="str">
        <f t="shared" si="27"/>
        <v/>
      </c>
      <c r="H183" s="85">
        <v>41211</v>
      </c>
      <c r="I183" s="85" t="s">
        <v>2512</v>
      </c>
      <c r="J183" s="93">
        <f t="shared" si="25"/>
        <v>41211</v>
      </c>
      <c r="K183" s="85"/>
      <c r="M183" s="85" t="s">
        <v>243</v>
      </c>
      <c r="N183" t="e">
        <f t="shared" si="28"/>
        <v>#VALUE!</v>
      </c>
      <c r="O183" t="e">
        <f t="shared" si="29"/>
        <v>#VALUE!</v>
      </c>
      <c r="Q183" s="84" t="s">
        <v>243</v>
      </c>
      <c r="R183" t="e">
        <f t="shared" si="30"/>
        <v>#VALUE!</v>
      </c>
      <c r="S183" t="e">
        <f t="shared" si="31"/>
        <v>#VALUE!</v>
      </c>
      <c r="U183" s="86" t="s">
        <v>243</v>
      </c>
      <c r="V183" t="e">
        <f t="shared" si="32"/>
        <v>#VALUE!</v>
      </c>
      <c r="W183" t="e">
        <f t="shared" si="33"/>
        <v>#VALUE!</v>
      </c>
      <c r="Y183" s="61" t="s">
        <v>243</v>
      </c>
      <c r="Z183" t="str">
        <f t="shared" si="34"/>
        <v>10-29-12</v>
      </c>
      <c r="AA183" t="e">
        <f t="shared" si="35"/>
        <v>#VALUE!</v>
      </c>
      <c r="AB183" t="e">
        <f t="shared" si="36"/>
        <v>#VALUE!</v>
      </c>
      <c r="AD183" s="85">
        <v>41211</v>
      </c>
      <c r="AG183" s="85" t="s">
        <v>243</v>
      </c>
      <c r="AI183" s="85">
        <v>41211</v>
      </c>
    </row>
    <row r="184" spans="1:35" x14ac:dyDescent="0.2">
      <c r="A184">
        <v>8910</v>
      </c>
      <c r="B184" s="91" t="s">
        <v>243</v>
      </c>
      <c r="C184" s="61" t="str" cm="1">
        <f t="array" ref="C184">_xlfn._xlws.FILTER(B184,OR(LEN(B184) = 7,LEN(B184)=8))</f>
        <v>10/29/12</v>
      </c>
      <c r="D184" s="61" t="str">
        <f t="shared" si="26"/>
        <v>10/29/12</v>
      </c>
      <c r="E184" s="61" t="s">
        <v>243</v>
      </c>
      <c r="F184" s="87" t="e" cm="1" vm="1">
        <f t="array" ref="F184">_xlfn._xlws.FILTER(B184,LEN(B184)=5)</f>
        <v>#VALUE!</v>
      </c>
      <c r="G184" s="88" t="str">
        <f t="shared" si="27"/>
        <v/>
      </c>
      <c r="H184" s="85">
        <v>41211</v>
      </c>
      <c r="I184" s="85" t="s">
        <v>2512</v>
      </c>
      <c r="J184" s="93">
        <f t="shared" si="25"/>
        <v>41211</v>
      </c>
      <c r="K184" s="85"/>
      <c r="M184" s="85" t="s">
        <v>243</v>
      </c>
      <c r="N184" t="e">
        <f t="shared" si="28"/>
        <v>#VALUE!</v>
      </c>
      <c r="O184" t="e">
        <f t="shared" si="29"/>
        <v>#VALUE!</v>
      </c>
      <c r="Q184" s="84" t="s">
        <v>243</v>
      </c>
      <c r="R184" t="e">
        <f t="shared" si="30"/>
        <v>#VALUE!</v>
      </c>
      <c r="S184" t="e">
        <f t="shared" si="31"/>
        <v>#VALUE!</v>
      </c>
      <c r="U184" s="86" t="s">
        <v>243</v>
      </c>
      <c r="V184" t="e">
        <f t="shared" si="32"/>
        <v>#VALUE!</v>
      </c>
      <c r="W184" t="e">
        <f t="shared" si="33"/>
        <v>#VALUE!</v>
      </c>
      <c r="Y184" s="61" t="s">
        <v>243</v>
      </c>
      <c r="Z184" t="str">
        <f t="shared" si="34"/>
        <v>10-29-12</v>
      </c>
      <c r="AA184" t="e">
        <f t="shared" si="35"/>
        <v>#VALUE!</v>
      </c>
      <c r="AB184" t="e">
        <f t="shared" si="36"/>
        <v>#VALUE!</v>
      </c>
      <c r="AD184" s="85">
        <v>41211</v>
      </c>
      <c r="AG184" s="85" t="s">
        <v>243</v>
      </c>
      <c r="AI184" s="85">
        <v>41211</v>
      </c>
    </row>
    <row r="185" spans="1:35" x14ac:dyDescent="0.2">
      <c r="A185">
        <v>7349</v>
      </c>
      <c r="B185" s="91">
        <v>40949</v>
      </c>
      <c r="C185" s="61" t="e" cm="1" vm="1">
        <f t="array" ref="C185">_xlfn._xlws.FILTER(B185,OR(LEN(B185) = 7,LEN(B185)=8))</f>
        <v>#VALUE!</v>
      </c>
      <c r="D185" s="61" t="str">
        <f t="shared" si="26"/>
        <v/>
      </c>
      <c r="E185" s="61" t="s">
        <v>2512</v>
      </c>
      <c r="F185" s="87" cm="1">
        <f t="array" ref="F185">_xlfn._xlws.FILTER(B185,LEN(B185)=5)</f>
        <v>40949</v>
      </c>
      <c r="G185" s="88">
        <f t="shared" si="27"/>
        <v>40949</v>
      </c>
      <c r="H185" s="61"/>
      <c r="I185" s="85">
        <v>40949</v>
      </c>
      <c r="J185" s="93">
        <f t="shared" si="25"/>
        <v>40949</v>
      </c>
      <c r="K185" s="85"/>
      <c r="M185" s="85">
        <v>40949</v>
      </c>
      <c r="N185" t="e">
        <f t="shared" si="28"/>
        <v>#VALUE!</v>
      </c>
      <c r="O185">
        <f t="shared" si="29"/>
        <v>40949</v>
      </c>
      <c r="Q185" s="84">
        <v>40949</v>
      </c>
      <c r="R185" t="e">
        <f t="shared" si="30"/>
        <v>#VALUE!</v>
      </c>
      <c r="S185">
        <f t="shared" si="31"/>
        <v>40949</v>
      </c>
      <c r="U185" s="86">
        <v>40949</v>
      </c>
      <c r="V185" t="e">
        <f t="shared" si="32"/>
        <v>#VALUE!</v>
      </c>
      <c r="W185">
        <f t="shared" si="33"/>
        <v>40949</v>
      </c>
      <c r="Y185" s="61">
        <v>40949</v>
      </c>
      <c r="Z185" t="str">
        <f t="shared" si="34"/>
        <v>40949</v>
      </c>
      <c r="AA185" t="e">
        <f t="shared" si="35"/>
        <v>#VALUE!</v>
      </c>
      <c r="AB185">
        <f t="shared" si="36"/>
        <v>40949</v>
      </c>
      <c r="AD185" s="85">
        <v>17997</v>
      </c>
      <c r="AG185" s="85">
        <v>40949</v>
      </c>
      <c r="AI185" s="85">
        <v>41184</v>
      </c>
    </row>
    <row r="186" spans="1:35" x14ac:dyDescent="0.2">
      <c r="A186">
        <v>7872</v>
      </c>
      <c r="B186" s="91">
        <v>41252</v>
      </c>
      <c r="C186" s="61" t="e" cm="1" vm="1">
        <f t="array" ref="C186">_xlfn._xlws.FILTER(B186,OR(LEN(B186) = 7,LEN(B186)=8))</f>
        <v>#VALUE!</v>
      </c>
      <c r="D186" s="61" t="str">
        <f t="shared" si="26"/>
        <v/>
      </c>
      <c r="E186" s="61" t="s">
        <v>2512</v>
      </c>
      <c r="F186" s="87" cm="1">
        <f t="array" ref="F186">_xlfn._xlws.FILTER(B186,LEN(B186)=5)</f>
        <v>41252</v>
      </c>
      <c r="G186" s="88">
        <f t="shared" si="27"/>
        <v>41252</v>
      </c>
      <c r="H186" s="61"/>
      <c r="I186" s="85">
        <v>41252</v>
      </c>
      <c r="J186" s="93">
        <f t="shared" si="25"/>
        <v>41252</v>
      </c>
      <c r="K186" s="85"/>
      <c r="M186" s="85">
        <v>41252</v>
      </c>
      <c r="N186" t="e">
        <f t="shared" si="28"/>
        <v>#VALUE!</v>
      </c>
      <c r="O186">
        <f t="shared" si="29"/>
        <v>41252</v>
      </c>
      <c r="Q186" s="84">
        <v>41252</v>
      </c>
      <c r="R186" t="e">
        <f t="shared" si="30"/>
        <v>#VALUE!</v>
      </c>
      <c r="S186">
        <f t="shared" si="31"/>
        <v>41252</v>
      </c>
      <c r="U186" s="86">
        <v>41252</v>
      </c>
      <c r="V186" t="e">
        <f t="shared" si="32"/>
        <v>#VALUE!</v>
      </c>
      <c r="W186">
        <f t="shared" si="33"/>
        <v>41252</v>
      </c>
      <c r="Y186" s="61">
        <v>41252</v>
      </c>
      <c r="Z186" t="str">
        <f t="shared" si="34"/>
        <v>41252</v>
      </c>
      <c r="AA186" t="e">
        <f t="shared" si="35"/>
        <v>#VALUE!</v>
      </c>
      <c r="AB186">
        <f t="shared" si="36"/>
        <v>41252</v>
      </c>
      <c r="AD186" s="85">
        <v>19096</v>
      </c>
      <c r="AG186" s="85">
        <v>41252</v>
      </c>
      <c r="AI186" s="85">
        <v>41164</v>
      </c>
    </row>
    <row r="187" spans="1:35" x14ac:dyDescent="0.2">
      <c r="A187">
        <v>4290</v>
      </c>
      <c r="B187" s="91" t="s">
        <v>289</v>
      </c>
      <c r="C187" s="61" t="str" cm="1">
        <f t="array" ref="C187">_xlfn._xlws.FILTER(B187,OR(LEN(B187) = 7,LEN(B187)=8))</f>
        <v>3/19/14</v>
      </c>
      <c r="D187" s="61" t="str">
        <f t="shared" si="26"/>
        <v>3/19/14</v>
      </c>
      <c r="E187" s="85" t="s">
        <v>289</v>
      </c>
      <c r="F187" s="87" t="e" cm="1" vm="1">
        <f t="array" ref="F187">_xlfn._xlws.FILTER(B187,LEN(B187)=5)</f>
        <v>#VALUE!</v>
      </c>
      <c r="G187" s="88" t="str">
        <f t="shared" si="27"/>
        <v/>
      </c>
      <c r="H187" s="85">
        <v>41717</v>
      </c>
      <c r="I187" s="85" t="s">
        <v>2512</v>
      </c>
      <c r="J187" s="93">
        <f t="shared" si="25"/>
        <v>41717</v>
      </c>
      <c r="K187" s="85"/>
      <c r="M187" s="85" t="s">
        <v>289</v>
      </c>
      <c r="N187" t="e">
        <f t="shared" si="28"/>
        <v>#VALUE!</v>
      </c>
      <c r="O187" t="e">
        <f t="shared" si="29"/>
        <v>#VALUE!</v>
      </c>
      <c r="Q187" s="84" t="s">
        <v>289</v>
      </c>
      <c r="R187" t="e">
        <f t="shared" si="30"/>
        <v>#VALUE!</v>
      </c>
      <c r="S187" t="e">
        <f t="shared" si="31"/>
        <v>#VALUE!</v>
      </c>
      <c r="U187" s="86" t="s">
        <v>289</v>
      </c>
      <c r="V187" t="e">
        <f t="shared" si="32"/>
        <v>#VALUE!</v>
      </c>
      <c r="W187" t="e">
        <f t="shared" si="33"/>
        <v>#VALUE!</v>
      </c>
      <c r="Y187" s="61" t="s">
        <v>289</v>
      </c>
      <c r="Z187" t="str">
        <f t="shared" si="34"/>
        <v>3-19-14</v>
      </c>
      <c r="AA187" t="e">
        <f t="shared" si="35"/>
        <v>#VALUE!</v>
      </c>
      <c r="AB187" t="e">
        <f t="shared" si="36"/>
        <v>#VALUE!</v>
      </c>
      <c r="AD187" s="85">
        <v>41717</v>
      </c>
      <c r="AG187" s="85" t="s">
        <v>289</v>
      </c>
      <c r="AI187" s="85">
        <v>41717</v>
      </c>
    </row>
    <row r="188" spans="1:35" x14ac:dyDescent="0.2">
      <c r="A188">
        <v>7408</v>
      </c>
      <c r="B188" s="91">
        <v>41701</v>
      </c>
      <c r="C188" s="61" t="e" cm="1" vm="1">
        <f t="array" ref="C188">_xlfn._xlws.FILTER(B188,OR(LEN(B188) = 7,LEN(B188)=8))</f>
        <v>#VALUE!</v>
      </c>
      <c r="D188" s="61" t="str">
        <f t="shared" si="26"/>
        <v/>
      </c>
      <c r="E188" s="61" t="s">
        <v>2512</v>
      </c>
      <c r="F188" s="87" cm="1">
        <f t="array" ref="F188">_xlfn._xlws.FILTER(B188,LEN(B188)=5)</f>
        <v>41701</v>
      </c>
      <c r="G188" s="88">
        <f t="shared" si="27"/>
        <v>41701</v>
      </c>
      <c r="H188" s="61"/>
      <c r="I188" s="85">
        <v>41701</v>
      </c>
      <c r="J188" s="93">
        <f t="shared" si="25"/>
        <v>41701</v>
      </c>
      <c r="K188" s="85"/>
      <c r="M188" s="85">
        <v>41701</v>
      </c>
      <c r="N188" t="e">
        <f t="shared" si="28"/>
        <v>#VALUE!</v>
      </c>
      <c r="O188">
        <f t="shared" si="29"/>
        <v>41701</v>
      </c>
      <c r="Q188" s="84">
        <v>41701</v>
      </c>
      <c r="R188" t="e">
        <f t="shared" si="30"/>
        <v>#VALUE!</v>
      </c>
      <c r="S188">
        <f t="shared" si="31"/>
        <v>41701</v>
      </c>
      <c r="U188" s="86">
        <v>41701</v>
      </c>
      <c r="V188" t="e">
        <f t="shared" si="32"/>
        <v>#VALUE!</v>
      </c>
      <c r="W188">
        <f t="shared" si="33"/>
        <v>41701</v>
      </c>
      <c r="Y188" s="61">
        <v>41701</v>
      </c>
      <c r="Z188" t="str">
        <f t="shared" si="34"/>
        <v>41701</v>
      </c>
      <c r="AA188" t="e">
        <f t="shared" si="35"/>
        <v>#VALUE!</v>
      </c>
      <c r="AB188">
        <f t="shared" si="36"/>
        <v>41701</v>
      </c>
      <c r="AD188" s="85">
        <v>36998</v>
      </c>
      <c r="AG188" s="85">
        <v>41701</v>
      </c>
      <c r="AI188" s="85">
        <v>41701</v>
      </c>
    </row>
    <row r="189" spans="1:35" x14ac:dyDescent="0.2">
      <c r="A189">
        <v>9986</v>
      </c>
      <c r="B189" s="91" t="s">
        <v>292</v>
      </c>
      <c r="C189" s="61" t="str" cm="1">
        <f t="array" ref="C189">_xlfn._xlws.FILTER(B189,OR(LEN(B189) = 7,LEN(B189)=8))</f>
        <v>2/22/14</v>
      </c>
      <c r="D189" s="61" t="str">
        <f t="shared" si="26"/>
        <v>2/22/14</v>
      </c>
      <c r="E189" s="85" t="s">
        <v>292</v>
      </c>
      <c r="F189" s="87" t="e" cm="1" vm="1">
        <f t="array" ref="F189">_xlfn._xlws.FILTER(B189,LEN(B189)=5)</f>
        <v>#VALUE!</v>
      </c>
      <c r="G189" s="88" t="str">
        <f t="shared" si="27"/>
        <v/>
      </c>
      <c r="H189" s="85">
        <v>41692</v>
      </c>
      <c r="I189" s="85" t="s">
        <v>2512</v>
      </c>
      <c r="J189" s="93">
        <f t="shared" si="25"/>
        <v>41692</v>
      </c>
      <c r="K189" s="85"/>
      <c r="M189" s="85" t="s">
        <v>292</v>
      </c>
      <c r="N189" t="e">
        <f t="shared" si="28"/>
        <v>#VALUE!</v>
      </c>
      <c r="O189" t="e">
        <f t="shared" si="29"/>
        <v>#VALUE!</v>
      </c>
      <c r="Q189" s="84" t="s">
        <v>292</v>
      </c>
      <c r="R189" t="e">
        <f t="shared" si="30"/>
        <v>#VALUE!</v>
      </c>
      <c r="S189" t="e">
        <f t="shared" si="31"/>
        <v>#VALUE!</v>
      </c>
      <c r="U189" s="86" t="s">
        <v>292</v>
      </c>
      <c r="V189" t="e">
        <f t="shared" si="32"/>
        <v>#VALUE!</v>
      </c>
      <c r="W189" t="e">
        <f t="shared" si="33"/>
        <v>#VALUE!</v>
      </c>
      <c r="Y189" s="61" t="s">
        <v>292</v>
      </c>
      <c r="Z189" t="str">
        <f t="shared" si="34"/>
        <v>2-22-14</v>
      </c>
      <c r="AA189" t="e">
        <f t="shared" si="35"/>
        <v>#VALUE!</v>
      </c>
      <c r="AB189" t="e">
        <f t="shared" si="36"/>
        <v>#VALUE!</v>
      </c>
      <c r="AD189" s="85">
        <v>41692</v>
      </c>
      <c r="AG189" s="85" t="s">
        <v>292</v>
      </c>
      <c r="AI189" s="85">
        <v>41692</v>
      </c>
    </row>
    <row r="190" spans="1:35" x14ac:dyDescent="0.2">
      <c r="A190">
        <v>8235</v>
      </c>
      <c r="B190" s="91" t="s">
        <v>294</v>
      </c>
      <c r="C190" s="61" t="str" cm="1">
        <f t="array" ref="C190">_xlfn._xlws.FILTER(B190,OR(LEN(B190) = 7,LEN(B190)=8))</f>
        <v>1/24/14</v>
      </c>
      <c r="D190" s="61" t="str">
        <f t="shared" si="26"/>
        <v>1/24/14</v>
      </c>
      <c r="E190" s="85" t="s">
        <v>294</v>
      </c>
      <c r="F190" s="87" t="e" cm="1" vm="1">
        <f t="array" ref="F190">_xlfn._xlws.FILTER(B190,LEN(B190)=5)</f>
        <v>#VALUE!</v>
      </c>
      <c r="G190" s="88" t="str">
        <f t="shared" si="27"/>
        <v/>
      </c>
      <c r="H190" s="85">
        <v>41663</v>
      </c>
      <c r="I190" s="85" t="s">
        <v>2512</v>
      </c>
      <c r="J190" s="93">
        <f t="shared" si="25"/>
        <v>41663</v>
      </c>
      <c r="K190" s="85"/>
      <c r="M190" s="85" t="s">
        <v>294</v>
      </c>
      <c r="N190" t="e">
        <f t="shared" si="28"/>
        <v>#VALUE!</v>
      </c>
      <c r="O190" t="e">
        <f t="shared" si="29"/>
        <v>#VALUE!</v>
      </c>
      <c r="Q190" s="84" t="s">
        <v>294</v>
      </c>
      <c r="R190" t="e">
        <f t="shared" si="30"/>
        <v>#VALUE!</v>
      </c>
      <c r="S190" t="e">
        <f t="shared" si="31"/>
        <v>#VALUE!</v>
      </c>
      <c r="U190" s="86" t="s">
        <v>294</v>
      </c>
      <c r="V190" t="e">
        <f t="shared" si="32"/>
        <v>#VALUE!</v>
      </c>
      <c r="W190" t="e">
        <f t="shared" si="33"/>
        <v>#VALUE!</v>
      </c>
      <c r="Y190" s="61" t="s">
        <v>294</v>
      </c>
      <c r="Z190" t="str">
        <f t="shared" si="34"/>
        <v>1-24-14</v>
      </c>
      <c r="AA190" t="e">
        <f t="shared" si="35"/>
        <v>#VALUE!</v>
      </c>
      <c r="AB190" t="e">
        <f t="shared" si="36"/>
        <v>#VALUE!</v>
      </c>
      <c r="AD190" s="85">
        <v>41663</v>
      </c>
      <c r="AG190" s="85" t="s">
        <v>294</v>
      </c>
      <c r="AI190" s="85">
        <v>41663</v>
      </c>
    </row>
    <row r="191" spans="1:35" x14ac:dyDescent="0.2">
      <c r="A191">
        <v>10949</v>
      </c>
      <c r="B191" s="91" t="s">
        <v>203</v>
      </c>
      <c r="C191" s="61" t="str" cm="1">
        <f t="array" ref="C191">_xlfn._xlws.FILTER(B191,OR(LEN(B191) = 7,LEN(B191)=8))</f>
        <v>12/16/13</v>
      </c>
      <c r="D191" s="61" t="str">
        <f t="shared" si="26"/>
        <v>12/16/13</v>
      </c>
      <c r="E191" s="61" t="s">
        <v>203</v>
      </c>
      <c r="F191" s="87" t="e" cm="1" vm="1">
        <f t="array" ref="F191">_xlfn._xlws.FILTER(B191,LEN(B191)=5)</f>
        <v>#VALUE!</v>
      </c>
      <c r="G191" s="88" t="str">
        <f t="shared" si="27"/>
        <v/>
      </c>
      <c r="H191" s="85">
        <v>41624</v>
      </c>
      <c r="I191" s="85" t="s">
        <v>2512</v>
      </c>
      <c r="J191" s="93">
        <f t="shared" si="25"/>
        <v>41624</v>
      </c>
      <c r="K191" s="85"/>
      <c r="M191" s="85" t="s">
        <v>203</v>
      </c>
      <c r="N191" t="e">
        <f t="shared" si="28"/>
        <v>#VALUE!</v>
      </c>
      <c r="O191" t="e">
        <f t="shared" si="29"/>
        <v>#VALUE!</v>
      </c>
      <c r="Q191" s="84" t="s">
        <v>203</v>
      </c>
      <c r="R191" t="e">
        <f t="shared" si="30"/>
        <v>#VALUE!</v>
      </c>
      <c r="S191" t="e">
        <f t="shared" si="31"/>
        <v>#VALUE!</v>
      </c>
      <c r="U191" s="86" t="s">
        <v>203</v>
      </c>
      <c r="V191" t="e">
        <f t="shared" si="32"/>
        <v>#VALUE!</v>
      </c>
      <c r="W191" t="e">
        <f t="shared" si="33"/>
        <v>#VALUE!</v>
      </c>
      <c r="Y191" s="61" t="s">
        <v>203</v>
      </c>
      <c r="Z191" t="str">
        <f t="shared" si="34"/>
        <v>12-16-13</v>
      </c>
      <c r="AA191" t="e">
        <f t="shared" si="35"/>
        <v>#VALUE!</v>
      </c>
      <c r="AB191" t="e">
        <f t="shared" si="36"/>
        <v>#VALUE!</v>
      </c>
      <c r="AD191" s="85">
        <v>41624</v>
      </c>
      <c r="AG191" s="85" t="s">
        <v>203</v>
      </c>
      <c r="AI191" s="85">
        <v>41624</v>
      </c>
    </row>
    <row r="192" spans="1:35" x14ac:dyDescent="0.2">
      <c r="A192">
        <v>7284</v>
      </c>
      <c r="B192" s="91">
        <v>41376</v>
      </c>
      <c r="C192" s="61" t="e" cm="1" vm="1">
        <f t="array" ref="C192">_xlfn._xlws.FILTER(B192,OR(LEN(B192) = 7,LEN(B192)=8))</f>
        <v>#VALUE!</v>
      </c>
      <c r="D192" s="61" t="str">
        <f t="shared" si="26"/>
        <v/>
      </c>
      <c r="E192" s="61" t="s">
        <v>2512</v>
      </c>
      <c r="F192" s="87" cm="1">
        <f t="array" ref="F192">_xlfn._xlws.FILTER(B192,LEN(B192)=5)</f>
        <v>41376</v>
      </c>
      <c r="G192" s="88">
        <f t="shared" si="27"/>
        <v>41376</v>
      </c>
      <c r="H192" s="61"/>
      <c r="I192" s="85">
        <v>41376</v>
      </c>
      <c r="J192" s="93">
        <f t="shared" si="25"/>
        <v>41376</v>
      </c>
      <c r="K192" s="85"/>
      <c r="M192" s="85">
        <v>41376</v>
      </c>
      <c r="N192" t="e">
        <f t="shared" si="28"/>
        <v>#VALUE!</v>
      </c>
      <c r="O192">
        <f t="shared" si="29"/>
        <v>41376</v>
      </c>
      <c r="Q192" s="84">
        <v>41376</v>
      </c>
      <c r="R192" t="e">
        <f t="shared" si="30"/>
        <v>#VALUE!</v>
      </c>
      <c r="S192">
        <f t="shared" si="31"/>
        <v>41376</v>
      </c>
      <c r="U192" s="86">
        <v>41376</v>
      </c>
      <c r="V192" t="e">
        <f t="shared" si="32"/>
        <v>#VALUE!</v>
      </c>
      <c r="W192">
        <f t="shared" si="33"/>
        <v>41376</v>
      </c>
      <c r="Y192" s="61">
        <v>41376</v>
      </c>
      <c r="Z192" t="str">
        <f t="shared" si="34"/>
        <v>41376</v>
      </c>
      <c r="AA192" t="e">
        <f t="shared" si="35"/>
        <v>#VALUE!</v>
      </c>
      <c r="AB192">
        <f t="shared" si="36"/>
        <v>41376</v>
      </c>
      <c r="AD192" s="85">
        <v>27863</v>
      </c>
      <c r="AG192" s="85">
        <v>41376</v>
      </c>
      <c r="AI192" s="85">
        <v>41612</v>
      </c>
    </row>
    <row r="193" spans="1:35" x14ac:dyDescent="0.2">
      <c r="A193">
        <v>9529</v>
      </c>
      <c r="B193" s="91" t="s">
        <v>298</v>
      </c>
      <c r="C193" s="61" t="str" cm="1">
        <f t="array" ref="C193">_xlfn._xlws.FILTER(B193,OR(LEN(B193) = 7,LEN(B193)=8))</f>
        <v>11/28/13</v>
      </c>
      <c r="D193" s="61" t="str">
        <f t="shared" si="26"/>
        <v>11/28/13</v>
      </c>
      <c r="E193" s="61" t="s">
        <v>298</v>
      </c>
      <c r="F193" s="87" t="e" cm="1" vm="1">
        <f t="array" ref="F193">_xlfn._xlws.FILTER(B193,LEN(B193)=5)</f>
        <v>#VALUE!</v>
      </c>
      <c r="G193" s="88" t="str">
        <f t="shared" si="27"/>
        <v/>
      </c>
      <c r="H193" s="85">
        <v>41606</v>
      </c>
      <c r="I193" s="85" t="s">
        <v>2512</v>
      </c>
      <c r="J193" s="93">
        <f t="shared" si="25"/>
        <v>41606</v>
      </c>
      <c r="K193" s="85"/>
      <c r="M193" s="85" t="s">
        <v>298</v>
      </c>
      <c r="N193" t="e">
        <f t="shared" si="28"/>
        <v>#VALUE!</v>
      </c>
      <c r="O193" t="e">
        <f t="shared" si="29"/>
        <v>#VALUE!</v>
      </c>
      <c r="Q193" s="84" t="s">
        <v>298</v>
      </c>
      <c r="R193" t="e">
        <f t="shared" si="30"/>
        <v>#VALUE!</v>
      </c>
      <c r="S193" t="e">
        <f t="shared" si="31"/>
        <v>#VALUE!</v>
      </c>
      <c r="U193" s="86" t="s">
        <v>298</v>
      </c>
      <c r="V193" t="e">
        <f t="shared" si="32"/>
        <v>#VALUE!</v>
      </c>
      <c r="W193" t="e">
        <f t="shared" si="33"/>
        <v>#VALUE!</v>
      </c>
      <c r="Y193" s="61" t="s">
        <v>298</v>
      </c>
      <c r="Z193" t="str">
        <f t="shared" si="34"/>
        <v>11-28-13</v>
      </c>
      <c r="AA193" t="e">
        <f t="shared" si="35"/>
        <v>#VALUE!</v>
      </c>
      <c r="AB193" t="e">
        <f t="shared" si="36"/>
        <v>#VALUE!</v>
      </c>
      <c r="AD193" s="85">
        <v>41606</v>
      </c>
      <c r="AG193" s="85" t="s">
        <v>298</v>
      </c>
      <c r="AI193" s="85">
        <v>41606</v>
      </c>
    </row>
    <row r="194" spans="1:35" x14ac:dyDescent="0.2">
      <c r="A194">
        <v>9930</v>
      </c>
      <c r="B194" s="91">
        <v>41405</v>
      </c>
      <c r="C194" s="61" t="e" cm="1" vm="1">
        <f t="array" ref="C194">_xlfn._xlws.FILTER(B194,OR(LEN(B194) = 7,LEN(B194)=8))</f>
        <v>#VALUE!</v>
      </c>
      <c r="D194" s="61" t="str">
        <f t="shared" si="26"/>
        <v/>
      </c>
      <c r="E194" s="61" t="s">
        <v>2512</v>
      </c>
      <c r="F194" s="87" cm="1">
        <f t="array" ref="F194">_xlfn._xlws.FILTER(B194,LEN(B194)=5)</f>
        <v>41405</v>
      </c>
      <c r="G194" s="88">
        <f t="shared" si="27"/>
        <v>41405</v>
      </c>
      <c r="H194" s="61"/>
      <c r="I194" s="85">
        <v>41405</v>
      </c>
      <c r="J194" s="93">
        <f t="shared" si="25"/>
        <v>41405</v>
      </c>
      <c r="K194" s="85"/>
      <c r="M194" s="85">
        <v>41405</v>
      </c>
      <c r="N194" t="e">
        <f t="shared" si="28"/>
        <v>#VALUE!</v>
      </c>
      <c r="O194">
        <f t="shared" si="29"/>
        <v>41405</v>
      </c>
      <c r="Q194" s="84">
        <v>41405</v>
      </c>
      <c r="R194" t="e">
        <f t="shared" si="30"/>
        <v>#VALUE!</v>
      </c>
      <c r="S194">
        <f t="shared" si="31"/>
        <v>41405</v>
      </c>
      <c r="U194" s="86">
        <v>41405</v>
      </c>
      <c r="V194" t="e">
        <f t="shared" si="32"/>
        <v>#VALUE!</v>
      </c>
      <c r="W194">
        <f t="shared" si="33"/>
        <v>41405</v>
      </c>
      <c r="Y194" s="61">
        <v>41405</v>
      </c>
      <c r="Z194" t="str">
        <f t="shared" si="34"/>
        <v>41405</v>
      </c>
      <c r="AA194" t="e">
        <f t="shared" si="35"/>
        <v>#VALUE!</v>
      </c>
      <c r="AB194">
        <f t="shared" si="36"/>
        <v>41405</v>
      </c>
      <c r="AD194" s="85">
        <v>38456</v>
      </c>
      <c r="AG194" s="85">
        <v>41405</v>
      </c>
      <c r="AI194" s="85">
        <v>41583</v>
      </c>
    </row>
    <row r="195" spans="1:35" x14ac:dyDescent="0.2">
      <c r="A195">
        <v>10270</v>
      </c>
      <c r="B195" s="91">
        <v>41343</v>
      </c>
      <c r="C195" s="61" t="e" cm="1" vm="1">
        <f t="array" ref="C195">_xlfn._xlws.FILTER(B195,OR(LEN(B195) = 7,LEN(B195)=8))</f>
        <v>#VALUE!</v>
      </c>
      <c r="D195" s="61" t="str">
        <f t="shared" si="26"/>
        <v/>
      </c>
      <c r="E195" s="61" t="s">
        <v>2512</v>
      </c>
      <c r="F195" s="87" cm="1">
        <f t="array" ref="F195">_xlfn._xlws.FILTER(B195,LEN(B195)=5)</f>
        <v>41343</v>
      </c>
      <c r="G195" s="88">
        <f t="shared" si="27"/>
        <v>41343</v>
      </c>
      <c r="H195" s="61"/>
      <c r="I195" s="85">
        <v>41343</v>
      </c>
      <c r="J195" s="93">
        <f t="shared" ref="J195:J258" si="37">IF(I195&gt;$I$1,I195,H195)</f>
        <v>41343</v>
      </c>
      <c r="K195" s="85"/>
      <c r="M195" s="85">
        <v>41343</v>
      </c>
      <c r="N195" t="e">
        <f t="shared" si="28"/>
        <v>#VALUE!</v>
      </c>
      <c r="O195">
        <f t="shared" si="29"/>
        <v>41343</v>
      </c>
      <c r="Q195" s="84">
        <v>41343</v>
      </c>
      <c r="R195" t="e">
        <f t="shared" si="30"/>
        <v>#VALUE!</v>
      </c>
      <c r="S195">
        <f t="shared" si="31"/>
        <v>41343</v>
      </c>
      <c r="U195" s="86">
        <v>41343</v>
      </c>
      <c r="V195" t="e">
        <f t="shared" si="32"/>
        <v>#VALUE!</v>
      </c>
      <c r="W195">
        <f t="shared" si="33"/>
        <v>41343</v>
      </c>
      <c r="Y195" s="61">
        <v>41343</v>
      </c>
      <c r="Z195" t="str">
        <f t="shared" si="34"/>
        <v>41343</v>
      </c>
      <c r="AA195" t="e">
        <f t="shared" si="35"/>
        <v>#VALUE!</v>
      </c>
      <c r="AB195">
        <f t="shared" si="36"/>
        <v>41343</v>
      </c>
      <c r="AD195" s="85">
        <v>15809</v>
      </c>
      <c r="AG195" s="85">
        <v>41343</v>
      </c>
      <c r="AI195" s="85">
        <v>41550</v>
      </c>
    </row>
    <row r="196" spans="1:35" x14ac:dyDescent="0.2">
      <c r="A196">
        <v>760</v>
      </c>
      <c r="B196" s="91">
        <v>41525</v>
      </c>
      <c r="C196" s="61" t="e" cm="1" vm="1">
        <f t="array" ref="C196">_xlfn._xlws.FILTER(B196,OR(LEN(B196) = 7,LEN(B196)=8))</f>
        <v>#VALUE!</v>
      </c>
      <c r="D196" s="61" t="str">
        <f t="shared" ref="D196:D259" si="38">IFERROR(C196,"")</f>
        <v/>
      </c>
      <c r="E196" s="61" t="s">
        <v>2512</v>
      </c>
      <c r="F196" s="87" cm="1">
        <f t="array" ref="F196">_xlfn._xlws.FILTER(B196,LEN(B196)=5)</f>
        <v>41525</v>
      </c>
      <c r="G196" s="88">
        <f t="shared" si="27"/>
        <v>41525</v>
      </c>
      <c r="H196" s="61"/>
      <c r="I196" s="85">
        <v>41525</v>
      </c>
      <c r="J196" s="93">
        <f t="shared" si="37"/>
        <v>41525</v>
      </c>
      <c r="K196" s="85"/>
      <c r="M196" s="85">
        <v>41525</v>
      </c>
      <c r="N196" t="e">
        <f t="shared" si="28"/>
        <v>#VALUE!</v>
      </c>
      <c r="O196">
        <f t="shared" si="29"/>
        <v>41525</v>
      </c>
      <c r="Q196" s="84">
        <v>41525</v>
      </c>
      <c r="R196" t="e">
        <f t="shared" si="30"/>
        <v>#VALUE!</v>
      </c>
      <c r="S196">
        <f t="shared" si="31"/>
        <v>41525</v>
      </c>
      <c r="U196" s="86">
        <v>41525</v>
      </c>
      <c r="V196" t="e">
        <f t="shared" si="32"/>
        <v>#VALUE!</v>
      </c>
      <c r="W196">
        <f t="shared" si="33"/>
        <v>41525</v>
      </c>
      <c r="Y196" s="61">
        <v>41525</v>
      </c>
      <c r="Z196" t="str">
        <f t="shared" si="34"/>
        <v>41525</v>
      </c>
      <c r="AA196" t="e">
        <f t="shared" si="35"/>
        <v>#VALUE!</v>
      </c>
      <c r="AB196">
        <f t="shared" si="36"/>
        <v>41525</v>
      </c>
      <c r="AD196" s="85">
        <v>45762</v>
      </c>
      <c r="AG196" s="85">
        <v>41525</v>
      </c>
      <c r="AI196" s="85">
        <v>41495</v>
      </c>
    </row>
    <row r="197" spans="1:35" x14ac:dyDescent="0.2">
      <c r="A197">
        <v>5519</v>
      </c>
      <c r="B197" s="91">
        <v>41463</v>
      </c>
      <c r="C197" s="61" t="e" cm="1" vm="1">
        <f t="array" ref="C197">_xlfn._xlws.FILTER(B197,OR(LEN(B197) = 7,LEN(B197)=8))</f>
        <v>#VALUE!</v>
      </c>
      <c r="D197" s="61" t="str">
        <f t="shared" si="38"/>
        <v/>
      </c>
      <c r="E197" s="61" t="s">
        <v>2512</v>
      </c>
      <c r="F197" s="87" cm="1">
        <f t="array" ref="F197">_xlfn._xlws.FILTER(B197,LEN(B197)=5)</f>
        <v>41463</v>
      </c>
      <c r="G197" s="88">
        <f t="shared" ref="G197:G260" si="39">IFERROR(F197,"")</f>
        <v>41463</v>
      </c>
      <c r="H197" s="61"/>
      <c r="I197" s="85">
        <v>41463</v>
      </c>
      <c r="J197" s="93">
        <f t="shared" si="37"/>
        <v>41463</v>
      </c>
      <c r="K197" s="85"/>
      <c r="M197" s="85">
        <v>41463</v>
      </c>
      <c r="N197" t="e">
        <f t="shared" ref="N197:N260" si="40">DATEVALUE(M197)</f>
        <v>#VALUE!</v>
      </c>
      <c r="O197">
        <f t="shared" ref="O197:O260" si="41">VALUE(M197)</f>
        <v>41463</v>
      </c>
      <c r="Q197" s="84">
        <v>41463</v>
      </c>
      <c r="R197" t="e">
        <f t="shared" ref="R197:R260" si="42">DATEVALUE(Q197)</f>
        <v>#VALUE!</v>
      </c>
      <c r="S197">
        <f t="shared" ref="S197:S260" si="43">VALUE(Q197)</f>
        <v>41463</v>
      </c>
      <c r="U197" s="86">
        <v>41463</v>
      </c>
      <c r="V197" t="e">
        <f t="shared" ref="V197:V260" si="44">DATEVALUE(U197)</f>
        <v>#VALUE!</v>
      </c>
      <c r="W197">
        <f t="shared" ref="W197:W260" si="45">VALUE(U197)</f>
        <v>41463</v>
      </c>
      <c r="Y197" s="61">
        <v>41463</v>
      </c>
      <c r="Z197" t="str">
        <f t="shared" ref="Z197:Z260" si="46">SUBSTITUTE(Y197,"/","-")</f>
        <v>41463</v>
      </c>
      <c r="AA197" t="e">
        <f t="shared" ref="AA197:AA260" si="47">DATEVALUE(Z197)</f>
        <v>#VALUE!</v>
      </c>
      <c r="AB197">
        <f t="shared" ref="AB197:AB260" si="48">VALUE(Z197)</f>
        <v>41463</v>
      </c>
      <c r="AD197" s="85">
        <v>23115</v>
      </c>
      <c r="AG197" s="85">
        <v>41463</v>
      </c>
      <c r="AI197" s="85">
        <v>41493</v>
      </c>
    </row>
    <row r="198" spans="1:35" x14ac:dyDescent="0.2">
      <c r="A198">
        <v>232</v>
      </c>
      <c r="B198" s="91" t="s">
        <v>304</v>
      </c>
      <c r="C198" s="61" t="str" cm="1">
        <f t="array" ref="C198">_xlfn._xlws.FILTER(B198,OR(LEN(B198) = 7,LEN(B198)=8))</f>
        <v>7/17/13</v>
      </c>
      <c r="D198" s="61" t="str">
        <f t="shared" si="38"/>
        <v>7/17/13</v>
      </c>
      <c r="E198" s="85" t="s">
        <v>304</v>
      </c>
      <c r="F198" s="87" t="e" cm="1" vm="1">
        <f t="array" ref="F198">_xlfn._xlws.FILTER(B198,LEN(B198)=5)</f>
        <v>#VALUE!</v>
      </c>
      <c r="G198" s="88" t="str">
        <f t="shared" si="39"/>
        <v/>
      </c>
      <c r="H198" s="85">
        <v>41472</v>
      </c>
      <c r="I198" s="85" t="s">
        <v>2512</v>
      </c>
      <c r="J198" s="93">
        <f t="shared" si="37"/>
        <v>41472</v>
      </c>
      <c r="K198" s="85"/>
      <c r="M198" s="85" t="s">
        <v>304</v>
      </c>
      <c r="N198" t="e">
        <f t="shared" si="40"/>
        <v>#VALUE!</v>
      </c>
      <c r="O198" t="e">
        <f t="shared" si="41"/>
        <v>#VALUE!</v>
      </c>
      <c r="Q198" s="84" t="s">
        <v>304</v>
      </c>
      <c r="R198" t="e">
        <f t="shared" si="42"/>
        <v>#VALUE!</v>
      </c>
      <c r="S198" t="e">
        <f t="shared" si="43"/>
        <v>#VALUE!</v>
      </c>
      <c r="U198" s="86" t="s">
        <v>304</v>
      </c>
      <c r="V198" t="e">
        <f t="shared" si="44"/>
        <v>#VALUE!</v>
      </c>
      <c r="W198" t="e">
        <f t="shared" si="45"/>
        <v>#VALUE!</v>
      </c>
      <c r="Y198" s="61" t="s">
        <v>304</v>
      </c>
      <c r="Z198" t="str">
        <f t="shared" si="46"/>
        <v>7-17-13</v>
      </c>
      <c r="AA198" t="e">
        <f t="shared" si="47"/>
        <v>#VALUE!</v>
      </c>
      <c r="AB198" t="e">
        <f t="shared" si="48"/>
        <v>#VALUE!</v>
      </c>
      <c r="AD198" s="85">
        <v>41472</v>
      </c>
      <c r="AG198" s="85" t="s">
        <v>304</v>
      </c>
      <c r="AI198" s="85">
        <v>41472</v>
      </c>
    </row>
    <row r="199" spans="1:35" x14ac:dyDescent="0.2">
      <c r="A199">
        <v>3009</v>
      </c>
      <c r="B199" s="91">
        <v>41524</v>
      </c>
      <c r="C199" s="61" t="e" cm="1" vm="1">
        <f t="array" ref="C199">_xlfn._xlws.FILTER(B199,OR(LEN(B199) = 7,LEN(B199)=8))</f>
        <v>#VALUE!</v>
      </c>
      <c r="D199" s="61" t="str">
        <f t="shared" si="38"/>
        <v/>
      </c>
      <c r="E199" s="61" t="s">
        <v>2512</v>
      </c>
      <c r="F199" s="87" cm="1">
        <f t="array" ref="F199">_xlfn._xlws.FILTER(B199,LEN(B199)=5)</f>
        <v>41524</v>
      </c>
      <c r="G199" s="88">
        <f t="shared" si="39"/>
        <v>41524</v>
      </c>
      <c r="H199" s="61"/>
      <c r="I199" s="85">
        <v>41524</v>
      </c>
      <c r="J199" s="93">
        <f t="shared" si="37"/>
        <v>41524</v>
      </c>
      <c r="K199" s="85"/>
      <c r="M199" s="85">
        <v>41524</v>
      </c>
      <c r="N199" t="e">
        <f t="shared" si="40"/>
        <v>#VALUE!</v>
      </c>
      <c r="O199">
        <f t="shared" si="41"/>
        <v>41524</v>
      </c>
      <c r="Q199" s="84">
        <v>41524</v>
      </c>
      <c r="R199" t="e">
        <f t="shared" si="42"/>
        <v>#VALUE!</v>
      </c>
      <c r="S199">
        <f t="shared" si="43"/>
        <v>41524</v>
      </c>
      <c r="U199" s="86">
        <v>41524</v>
      </c>
      <c r="V199" t="e">
        <f t="shared" si="44"/>
        <v>#VALUE!</v>
      </c>
      <c r="W199">
        <f t="shared" si="45"/>
        <v>41524</v>
      </c>
      <c r="Y199" s="61">
        <v>41524</v>
      </c>
      <c r="Z199" t="str">
        <f t="shared" si="46"/>
        <v>41524</v>
      </c>
      <c r="AA199" t="e">
        <f t="shared" si="47"/>
        <v>#VALUE!</v>
      </c>
      <c r="AB199">
        <f t="shared" si="48"/>
        <v>41524</v>
      </c>
      <c r="AD199" s="85">
        <v>45397</v>
      </c>
      <c r="AG199" s="85">
        <v>41524</v>
      </c>
      <c r="AI199" s="85">
        <v>41464</v>
      </c>
    </row>
    <row r="200" spans="1:35" x14ac:dyDescent="0.2">
      <c r="A200">
        <v>6518</v>
      </c>
      <c r="B200" s="91">
        <v>41584</v>
      </c>
      <c r="C200" s="61" t="e" cm="1" vm="1">
        <f t="array" ref="C200">_xlfn._xlws.FILTER(B200,OR(LEN(B200) = 7,LEN(B200)=8))</f>
        <v>#VALUE!</v>
      </c>
      <c r="D200" s="61" t="str">
        <f t="shared" si="38"/>
        <v/>
      </c>
      <c r="E200" s="61" t="s">
        <v>2512</v>
      </c>
      <c r="F200" s="87" cm="1">
        <f t="array" ref="F200">_xlfn._xlws.FILTER(B200,LEN(B200)=5)</f>
        <v>41584</v>
      </c>
      <c r="G200" s="88">
        <f t="shared" si="39"/>
        <v>41584</v>
      </c>
      <c r="H200" s="61"/>
      <c r="I200" s="85">
        <v>41584</v>
      </c>
      <c r="J200" s="93">
        <f t="shared" si="37"/>
        <v>41584</v>
      </c>
      <c r="K200" s="85"/>
      <c r="M200" s="85">
        <v>41584</v>
      </c>
      <c r="N200" t="e">
        <f t="shared" si="40"/>
        <v>#VALUE!</v>
      </c>
      <c r="O200">
        <f t="shared" si="41"/>
        <v>41584</v>
      </c>
      <c r="Q200" s="84">
        <v>41584</v>
      </c>
      <c r="R200" t="e">
        <f t="shared" si="42"/>
        <v>#VALUE!</v>
      </c>
      <c r="S200">
        <f t="shared" si="43"/>
        <v>41584</v>
      </c>
      <c r="U200" s="86">
        <v>41584</v>
      </c>
      <c r="V200" t="e">
        <f t="shared" si="44"/>
        <v>#VALUE!</v>
      </c>
      <c r="W200">
        <f t="shared" si="45"/>
        <v>41584</v>
      </c>
      <c r="Y200" s="61">
        <v>41584</v>
      </c>
      <c r="Z200" t="str">
        <f t="shared" si="46"/>
        <v>41584</v>
      </c>
      <c r="AA200" t="e">
        <f t="shared" si="47"/>
        <v>#VALUE!</v>
      </c>
      <c r="AB200">
        <f t="shared" si="48"/>
        <v>41584</v>
      </c>
      <c r="AD200" s="85">
        <v>30787</v>
      </c>
      <c r="AG200" s="85">
        <v>41584</v>
      </c>
      <c r="AI200" s="85">
        <v>41436</v>
      </c>
    </row>
    <row r="201" spans="1:35" x14ac:dyDescent="0.2">
      <c r="A201">
        <v>10669</v>
      </c>
      <c r="B201" s="91" t="s">
        <v>308</v>
      </c>
      <c r="C201" s="61" t="str" cm="1">
        <f t="array" ref="C201">_xlfn._xlws.FILTER(B201,OR(LEN(B201) = 7,LEN(B201)=8))</f>
        <v>5/17/13</v>
      </c>
      <c r="D201" s="61" t="str">
        <f t="shared" si="38"/>
        <v>5/17/13</v>
      </c>
      <c r="E201" s="85" t="s">
        <v>308</v>
      </c>
      <c r="F201" s="87" t="e" cm="1" vm="1">
        <f t="array" ref="F201">_xlfn._xlws.FILTER(B201,LEN(B201)=5)</f>
        <v>#VALUE!</v>
      </c>
      <c r="G201" s="88" t="str">
        <f t="shared" si="39"/>
        <v/>
      </c>
      <c r="H201" s="85">
        <v>41411</v>
      </c>
      <c r="I201" s="85" t="s">
        <v>2512</v>
      </c>
      <c r="J201" s="93">
        <f t="shared" si="37"/>
        <v>41411</v>
      </c>
      <c r="K201" s="85"/>
      <c r="M201" s="85" t="s">
        <v>308</v>
      </c>
      <c r="N201" t="e">
        <f t="shared" si="40"/>
        <v>#VALUE!</v>
      </c>
      <c r="O201" t="e">
        <f t="shared" si="41"/>
        <v>#VALUE!</v>
      </c>
      <c r="Q201" s="84" t="s">
        <v>308</v>
      </c>
      <c r="R201" t="e">
        <f t="shared" si="42"/>
        <v>#VALUE!</v>
      </c>
      <c r="S201" t="e">
        <f t="shared" si="43"/>
        <v>#VALUE!</v>
      </c>
      <c r="U201" s="86" t="s">
        <v>308</v>
      </c>
      <c r="V201" t="e">
        <f t="shared" si="44"/>
        <v>#VALUE!</v>
      </c>
      <c r="W201" t="e">
        <f t="shared" si="45"/>
        <v>#VALUE!</v>
      </c>
      <c r="Y201" s="61" t="s">
        <v>308</v>
      </c>
      <c r="Z201" t="str">
        <f t="shared" si="46"/>
        <v>5-17-13</v>
      </c>
      <c r="AA201" t="e">
        <f t="shared" si="47"/>
        <v>#VALUE!</v>
      </c>
      <c r="AB201" t="e">
        <f t="shared" si="48"/>
        <v>#VALUE!</v>
      </c>
      <c r="AD201" s="85">
        <v>41411</v>
      </c>
      <c r="AG201" s="85" t="s">
        <v>308</v>
      </c>
      <c r="AI201" s="85">
        <v>41411</v>
      </c>
    </row>
    <row r="202" spans="1:35" x14ac:dyDescent="0.2">
      <c r="A202">
        <v>5682</v>
      </c>
      <c r="B202" s="91" t="s">
        <v>310</v>
      </c>
      <c r="C202" s="61" t="str" cm="1">
        <f t="array" ref="C202">_xlfn._xlws.FILTER(B202,OR(LEN(B202) = 7,LEN(B202)=8))</f>
        <v>3/23/13</v>
      </c>
      <c r="D202" s="61" t="str">
        <f t="shared" si="38"/>
        <v>3/23/13</v>
      </c>
      <c r="E202" s="85" t="s">
        <v>310</v>
      </c>
      <c r="F202" s="87" t="e" cm="1" vm="1">
        <f t="array" ref="F202">_xlfn._xlws.FILTER(B202,LEN(B202)=5)</f>
        <v>#VALUE!</v>
      </c>
      <c r="G202" s="88" t="str">
        <f t="shared" si="39"/>
        <v/>
      </c>
      <c r="H202" s="85">
        <v>41356</v>
      </c>
      <c r="I202" s="85" t="s">
        <v>2512</v>
      </c>
      <c r="J202" s="93">
        <f t="shared" si="37"/>
        <v>41356</v>
      </c>
      <c r="K202" s="85"/>
      <c r="M202" s="85" t="s">
        <v>310</v>
      </c>
      <c r="N202" t="e">
        <f t="shared" si="40"/>
        <v>#VALUE!</v>
      </c>
      <c r="O202" t="e">
        <f t="shared" si="41"/>
        <v>#VALUE!</v>
      </c>
      <c r="Q202" s="84" t="s">
        <v>310</v>
      </c>
      <c r="R202" t="e">
        <f t="shared" si="42"/>
        <v>#VALUE!</v>
      </c>
      <c r="S202" t="e">
        <f t="shared" si="43"/>
        <v>#VALUE!</v>
      </c>
      <c r="U202" s="86" t="s">
        <v>310</v>
      </c>
      <c r="V202" t="e">
        <f t="shared" si="44"/>
        <v>#VALUE!</v>
      </c>
      <c r="W202" t="e">
        <f t="shared" si="45"/>
        <v>#VALUE!</v>
      </c>
      <c r="Y202" s="61" t="s">
        <v>310</v>
      </c>
      <c r="Z202" t="str">
        <f t="shared" si="46"/>
        <v>3-23-13</v>
      </c>
      <c r="AA202" t="e">
        <f t="shared" si="47"/>
        <v>#VALUE!</v>
      </c>
      <c r="AB202" t="e">
        <f t="shared" si="48"/>
        <v>#VALUE!</v>
      </c>
      <c r="AD202" s="85">
        <v>41356</v>
      </c>
      <c r="AG202" s="85" t="s">
        <v>310</v>
      </c>
      <c r="AI202" s="85">
        <v>41356</v>
      </c>
    </row>
    <row r="203" spans="1:35" x14ac:dyDescent="0.2">
      <c r="A203">
        <v>1570</v>
      </c>
      <c r="B203" s="91" t="s">
        <v>312</v>
      </c>
      <c r="C203" s="61" t="str" cm="1">
        <f t="array" ref="C203">_xlfn._xlws.FILTER(B203,OR(LEN(B203) = 7,LEN(B203)=8))</f>
        <v>2/19/13</v>
      </c>
      <c r="D203" s="61" t="str">
        <f t="shared" si="38"/>
        <v>2/19/13</v>
      </c>
      <c r="E203" s="85" t="s">
        <v>312</v>
      </c>
      <c r="F203" s="87" t="e" cm="1" vm="1">
        <f t="array" ref="F203">_xlfn._xlws.FILTER(B203,LEN(B203)=5)</f>
        <v>#VALUE!</v>
      </c>
      <c r="G203" s="88" t="str">
        <f t="shared" si="39"/>
        <v/>
      </c>
      <c r="H203" s="85">
        <v>41324</v>
      </c>
      <c r="I203" s="85" t="s">
        <v>2512</v>
      </c>
      <c r="J203" s="93">
        <f t="shared" si="37"/>
        <v>41324</v>
      </c>
      <c r="K203" s="85"/>
      <c r="M203" s="85" t="s">
        <v>312</v>
      </c>
      <c r="N203" t="e">
        <f t="shared" si="40"/>
        <v>#VALUE!</v>
      </c>
      <c r="O203" t="e">
        <f t="shared" si="41"/>
        <v>#VALUE!</v>
      </c>
      <c r="Q203" s="84" t="s">
        <v>312</v>
      </c>
      <c r="R203" t="e">
        <f t="shared" si="42"/>
        <v>#VALUE!</v>
      </c>
      <c r="S203" t="e">
        <f t="shared" si="43"/>
        <v>#VALUE!</v>
      </c>
      <c r="U203" s="86" t="s">
        <v>312</v>
      </c>
      <c r="V203" t="e">
        <f t="shared" si="44"/>
        <v>#VALUE!</v>
      </c>
      <c r="W203" t="e">
        <f t="shared" si="45"/>
        <v>#VALUE!</v>
      </c>
      <c r="Y203" s="61" t="s">
        <v>312</v>
      </c>
      <c r="Z203" t="str">
        <f t="shared" si="46"/>
        <v>2-19-13</v>
      </c>
      <c r="AA203" t="e">
        <f t="shared" si="47"/>
        <v>#VALUE!</v>
      </c>
      <c r="AB203" t="e">
        <f t="shared" si="48"/>
        <v>#VALUE!</v>
      </c>
      <c r="AD203" s="85">
        <v>41324</v>
      </c>
      <c r="AG203" s="85" t="s">
        <v>312</v>
      </c>
      <c r="AI203" s="85">
        <v>41324</v>
      </c>
    </row>
    <row r="204" spans="1:35" x14ac:dyDescent="0.2">
      <c r="A204">
        <v>1497</v>
      </c>
      <c r="B204" s="91" t="s">
        <v>314</v>
      </c>
      <c r="C204" s="61" t="str" cm="1">
        <f t="array" ref="C204">_xlfn._xlws.FILTER(B204,OR(LEN(B204) = 7,LEN(B204)=8))</f>
        <v>1/19/13</v>
      </c>
      <c r="D204" s="61" t="str">
        <f t="shared" si="38"/>
        <v>1/19/13</v>
      </c>
      <c r="E204" s="85" t="s">
        <v>314</v>
      </c>
      <c r="F204" s="87" t="e" cm="1" vm="1">
        <f t="array" ref="F204">_xlfn._xlws.FILTER(B204,LEN(B204)=5)</f>
        <v>#VALUE!</v>
      </c>
      <c r="G204" s="88" t="str">
        <f t="shared" si="39"/>
        <v/>
      </c>
      <c r="H204" s="85">
        <v>41293</v>
      </c>
      <c r="I204" s="85" t="s">
        <v>2512</v>
      </c>
      <c r="J204" s="93">
        <f t="shared" si="37"/>
        <v>41293</v>
      </c>
      <c r="K204" s="85"/>
      <c r="M204" s="85" t="s">
        <v>314</v>
      </c>
      <c r="N204" t="e">
        <f t="shared" si="40"/>
        <v>#VALUE!</v>
      </c>
      <c r="O204" t="e">
        <f t="shared" si="41"/>
        <v>#VALUE!</v>
      </c>
      <c r="Q204" s="84" t="s">
        <v>314</v>
      </c>
      <c r="R204" t="e">
        <f t="shared" si="42"/>
        <v>#VALUE!</v>
      </c>
      <c r="S204" t="e">
        <f t="shared" si="43"/>
        <v>#VALUE!</v>
      </c>
      <c r="U204" s="86" t="s">
        <v>314</v>
      </c>
      <c r="V204" t="e">
        <f t="shared" si="44"/>
        <v>#VALUE!</v>
      </c>
      <c r="W204" t="e">
        <f t="shared" si="45"/>
        <v>#VALUE!</v>
      </c>
      <c r="Y204" s="61" t="s">
        <v>314</v>
      </c>
      <c r="Z204" t="str">
        <f t="shared" si="46"/>
        <v>1-19-13</v>
      </c>
      <c r="AA204" t="e">
        <f t="shared" si="47"/>
        <v>#VALUE!</v>
      </c>
      <c r="AB204" t="e">
        <f t="shared" si="48"/>
        <v>#VALUE!</v>
      </c>
      <c r="AD204" s="85">
        <v>41293</v>
      </c>
      <c r="AG204" s="85" t="s">
        <v>314</v>
      </c>
      <c r="AI204" s="85">
        <v>41293</v>
      </c>
    </row>
    <row r="205" spans="1:35" x14ac:dyDescent="0.2">
      <c r="A205">
        <v>9723</v>
      </c>
      <c r="B205" s="91">
        <v>41548</v>
      </c>
      <c r="C205" s="61" t="e" cm="1" vm="1">
        <f t="array" ref="C205">_xlfn._xlws.FILTER(B205,OR(LEN(B205) = 7,LEN(B205)=8))</f>
        <v>#VALUE!</v>
      </c>
      <c r="D205" s="61" t="str">
        <f t="shared" si="38"/>
        <v/>
      </c>
      <c r="E205" s="61" t="s">
        <v>2512</v>
      </c>
      <c r="F205" s="87" cm="1">
        <f t="array" ref="F205">_xlfn._xlws.FILTER(B205,LEN(B205)=5)</f>
        <v>41548</v>
      </c>
      <c r="G205" s="88">
        <f t="shared" si="39"/>
        <v>41548</v>
      </c>
      <c r="H205" s="61"/>
      <c r="I205" s="85">
        <v>41548</v>
      </c>
      <c r="J205" s="93">
        <f t="shared" si="37"/>
        <v>41548</v>
      </c>
      <c r="K205" s="85"/>
      <c r="M205" s="85">
        <v>41548</v>
      </c>
      <c r="N205" t="e">
        <f t="shared" si="40"/>
        <v>#VALUE!</v>
      </c>
      <c r="O205">
        <f t="shared" si="41"/>
        <v>41548</v>
      </c>
      <c r="Q205" s="84">
        <v>41548</v>
      </c>
      <c r="R205" t="e">
        <f t="shared" si="42"/>
        <v>#VALUE!</v>
      </c>
      <c r="S205">
        <f t="shared" si="43"/>
        <v>41548</v>
      </c>
      <c r="U205" s="86">
        <v>41548</v>
      </c>
      <c r="V205" t="e">
        <f t="shared" si="44"/>
        <v>#VALUE!</v>
      </c>
      <c r="W205">
        <f t="shared" si="45"/>
        <v>41548</v>
      </c>
      <c r="Y205" s="61">
        <v>41548</v>
      </c>
      <c r="Z205" t="str">
        <f t="shared" si="46"/>
        <v>41548</v>
      </c>
      <c r="AA205" t="e">
        <f t="shared" si="47"/>
        <v>#VALUE!</v>
      </c>
      <c r="AB205">
        <f t="shared" si="48"/>
        <v>41548</v>
      </c>
      <c r="AD205" s="85">
        <v>17638</v>
      </c>
      <c r="AG205" s="85">
        <v>41548</v>
      </c>
      <c r="AI205" s="85">
        <v>41284</v>
      </c>
    </row>
    <row r="206" spans="1:35" x14ac:dyDescent="0.2">
      <c r="A206">
        <v>7261</v>
      </c>
      <c r="B206" s="91">
        <v>41275</v>
      </c>
      <c r="C206" s="61" t="e" cm="1" vm="1">
        <f t="array" ref="C206">_xlfn._xlws.FILTER(B206,OR(LEN(B206) = 7,LEN(B206)=8))</f>
        <v>#VALUE!</v>
      </c>
      <c r="D206" s="61" t="str">
        <f t="shared" si="38"/>
        <v/>
      </c>
      <c r="E206" s="61" t="s">
        <v>2512</v>
      </c>
      <c r="F206" s="87" cm="1">
        <f t="array" ref="F206">_xlfn._xlws.FILTER(B206,LEN(B206)=5)</f>
        <v>41275</v>
      </c>
      <c r="G206" s="88">
        <f t="shared" si="39"/>
        <v>41275</v>
      </c>
      <c r="H206" s="61"/>
      <c r="I206" s="85">
        <v>41275</v>
      </c>
      <c r="J206" s="93">
        <f t="shared" si="37"/>
        <v>41275</v>
      </c>
      <c r="K206" s="85"/>
      <c r="M206" s="85">
        <v>41275</v>
      </c>
      <c r="N206" t="e">
        <f t="shared" si="40"/>
        <v>#VALUE!</v>
      </c>
      <c r="O206">
        <f t="shared" si="41"/>
        <v>41275</v>
      </c>
      <c r="Q206" s="84">
        <v>41275</v>
      </c>
      <c r="R206" t="e">
        <f t="shared" si="42"/>
        <v>#VALUE!</v>
      </c>
      <c r="S206">
        <f t="shared" si="43"/>
        <v>41275</v>
      </c>
      <c r="U206" s="86">
        <v>41275</v>
      </c>
      <c r="V206" t="e">
        <f t="shared" si="44"/>
        <v>#VALUE!</v>
      </c>
      <c r="W206">
        <f t="shared" si="45"/>
        <v>41275</v>
      </c>
      <c r="Y206" s="61">
        <v>41275</v>
      </c>
      <c r="Z206" t="str">
        <f t="shared" si="46"/>
        <v>41275</v>
      </c>
      <c r="AA206" t="e">
        <f t="shared" si="47"/>
        <v>#VALUE!</v>
      </c>
      <c r="AB206">
        <f t="shared" si="48"/>
        <v>41275</v>
      </c>
      <c r="AD206" s="85">
        <v>27496</v>
      </c>
      <c r="AG206" s="85">
        <v>41275</v>
      </c>
      <c r="AI206" s="85">
        <v>41275</v>
      </c>
    </row>
    <row r="207" spans="1:35" x14ac:dyDescent="0.2">
      <c r="A207">
        <v>2452</v>
      </c>
      <c r="B207" s="91">
        <v>41275</v>
      </c>
      <c r="C207" s="61" t="e" cm="1" vm="1">
        <f t="array" ref="C207">_xlfn._xlws.FILTER(B207,OR(LEN(B207) = 7,LEN(B207)=8))</f>
        <v>#VALUE!</v>
      </c>
      <c r="D207" s="61" t="str">
        <f t="shared" si="38"/>
        <v/>
      </c>
      <c r="E207" s="61" t="s">
        <v>2512</v>
      </c>
      <c r="F207" s="87" cm="1">
        <f t="array" ref="F207">_xlfn._xlws.FILTER(B207,LEN(B207)=5)</f>
        <v>41275</v>
      </c>
      <c r="G207" s="88">
        <f t="shared" si="39"/>
        <v>41275</v>
      </c>
      <c r="H207" s="61"/>
      <c r="I207" s="85">
        <v>41275</v>
      </c>
      <c r="J207" s="93">
        <f t="shared" si="37"/>
        <v>41275</v>
      </c>
      <c r="K207" s="85"/>
      <c r="M207" s="85">
        <v>41275</v>
      </c>
      <c r="N207" t="e">
        <f t="shared" si="40"/>
        <v>#VALUE!</v>
      </c>
      <c r="O207">
        <f t="shared" si="41"/>
        <v>41275</v>
      </c>
      <c r="Q207" s="84">
        <v>41275</v>
      </c>
      <c r="R207" t="e">
        <f t="shared" si="42"/>
        <v>#VALUE!</v>
      </c>
      <c r="S207">
        <f t="shared" si="43"/>
        <v>41275</v>
      </c>
      <c r="U207" s="86">
        <v>41275</v>
      </c>
      <c r="V207" t="e">
        <f t="shared" si="44"/>
        <v>#VALUE!</v>
      </c>
      <c r="W207">
        <f t="shared" si="45"/>
        <v>41275</v>
      </c>
      <c r="Y207" s="61">
        <v>41275</v>
      </c>
      <c r="Z207" t="str">
        <f t="shared" si="46"/>
        <v>41275</v>
      </c>
      <c r="AA207" t="e">
        <f t="shared" si="47"/>
        <v>#VALUE!</v>
      </c>
      <c r="AB207">
        <f t="shared" si="48"/>
        <v>41275</v>
      </c>
      <c r="AD207" s="85">
        <v>27496</v>
      </c>
      <c r="AG207" s="85">
        <v>41275</v>
      </c>
      <c r="AI207" s="85">
        <v>41275</v>
      </c>
    </row>
    <row r="208" spans="1:35" x14ac:dyDescent="0.2">
      <c r="A208">
        <v>5621</v>
      </c>
      <c r="B208" s="91">
        <v>41255</v>
      </c>
      <c r="C208" s="61" t="e" cm="1" vm="1">
        <f t="array" ref="C208">_xlfn._xlws.FILTER(B208,OR(LEN(B208) = 7,LEN(B208)=8))</f>
        <v>#VALUE!</v>
      </c>
      <c r="D208" s="61" t="str">
        <f t="shared" si="38"/>
        <v/>
      </c>
      <c r="E208" s="61" t="s">
        <v>2512</v>
      </c>
      <c r="F208" s="87" cm="1">
        <f t="array" ref="F208">_xlfn._xlws.FILTER(B208,LEN(B208)=5)</f>
        <v>41255</v>
      </c>
      <c r="G208" s="88">
        <f t="shared" si="39"/>
        <v>41255</v>
      </c>
      <c r="H208" s="61"/>
      <c r="I208" s="85">
        <v>41255</v>
      </c>
      <c r="J208" s="93">
        <f t="shared" si="37"/>
        <v>41255</v>
      </c>
      <c r="K208" s="85"/>
      <c r="M208" s="85">
        <v>41255</v>
      </c>
      <c r="N208" t="e">
        <f t="shared" si="40"/>
        <v>#VALUE!</v>
      </c>
      <c r="O208">
        <f t="shared" si="41"/>
        <v>41255</v>
      </c>
      <c r="Q208" s="84">
        <v>41255</v>
      </c>
      <c r="R208" t="e">
        <f t="shared" si="42"/>
        <v>#VALUE!</v>
      </c>
      <c r="S208">
        <f t="shared" si="43"/>
        <v>41255</v>
      </c>
      <c r="U208" s="86">
        <v>41255</v>
      </c>
      <c r="V208" t="e">
        <f t="shared" si="44"/>
        <v>#VALUE!</v>
      </c>
      <c r="W208">
        <f t="shared" si="45"/>
        <v>41255</v>
      </c>
      <c r="Y208" s="61">
        <v>41255</v>
      </c>
      <c r="Z208" t="str">
        <f t="shared" si="46"/>
        <v>41255</v>
      </c>
      <c r="AA208" t="e">
        <f t="shared" si="47"/>
        <v>#VALUE!</v>
      </c>
      <c r="AB208">
        <f t="shared" si="48"/>
        <v>41255</v>
      </c>
      <c r="AD208" s="85">
        <v>20191</v>
      </c>
      <c r="AG208" s="85">
        <v>41255</v>
      </c>
      <c r="AI208" s="85">
        <v>41255</v>
      </c>
    </row>
    <row r="209" spans="1:35" x14ac:dyDescent="0.2">
      <c r="A209">
        <v>10995</v>
      </c>
      <c r="B209" s="91">
        <v>41254</v>
      </c>
      <c r="C209" s="61" t="e" cm="1" vm="1">
        <f t="array" ref="C209">_xlfn._xlws.FILTER(B209,OR(LEN(B209) = 7,LEN(B209)=8))</f>
        <v>#VALUE!</v>
      </c>
      <c r="D209" s="61" t="str">
        <f t="shared" si="38"/>
        <v/>
      </c>
      <c r="E209" s="61" t="s">
        <v>2512</v>
      </c>
      <c r="F209" s="87" cm="1">
        <f t="array" ref="F209">_xlfn._xlws.FILTER(B209,LEN(B209)=5)</f>
        <v>41254</v>
      </c>
      <c r="G209" s="88">
        <f t="shared" si="39"/>
        <v>41254</v>
      </c>
      <c r="H209" s="61"/>
      <c r="I209" s="85">
        <v>41254</v>
      </c>
      <c r="J209" s="93">
        <f t="shared" si="37"/>
        <v>41254</v>
      </c>
      <c r="K209" s="85"/>
      <c r="M209" s="85">
        <v>41254</v>
      </c>
      <c r="N209" t="e">
        <f t="shared" si="40"/>
        <v>#VALUE!</v>
      </c>
      <c r="O209">
        <f t="shared" si="41"/>
        <v>41254</v>
      </c>
      <c r="Q209" s="84">
        <v>41254</v>
      </c>
      <c r="R209" t="e">
        <f t="shared" si="42"/>
        <v>#VALUE!</v>
      </c>
      <c r="S209">
        <f t="shared" si="43"/>
        <v>41254</v>
      </c>
      <c r="U209" s="86">
        <v>41254</v>
      </c>
      <c r="V209" t="e">
        <f t="shared" si="44"/>
        <v>#VALUE!</v>
      </c>
      <c r="W209">
        <f t="shared" si="45"/>
        <v>41254</v>
      </c>
      <c r="Y209" s="61">
        <v>41254</v>
      </c>
      <c r="Z209" t="str">
        <f t="shared" si="46"/>
        <v>41254</v>
      </c>
      <c r="AA209" t="e">
        <f t="shared" si="47"/>
        <v>#VALUE!</v>
      </c>
      <c r="AB209">
        <f t="shared" si="48"/>
        <v>41254</v>
      </c>
      <c r="AD209" s="85">
        <v>19826</v>
      </c>
      <c r="AG209" s="85">
        <v>41254</v>
      </c>
      <c r="AI209" s="85">
        <v>41225</v>
      </c>
    </row>
    <row r="210" spans="1:35" x14ac:dyDescent="0.2">
      <c r="A210">
        <v>7373</v>
      </c>
      <c r="B210" s="91" t="s">
        <v>243</v>
      </c>
      <c r="C210" s="61" t="str" cm="1">
        <f t="array" ref="C210">_xlfn._xlws.FILTER(B210,OR(LEN(B210) = 7,LEN(B210)=8))</f>
        <v>10/29/12</v>
      </c>
      <c r="D210" s="61" t="str">
        <f t="shared" si="38"/>
        <v>10/29/12</v>
      </c>
      <c r="E210" s="61" t="s">
        <v>243</v>
      </c>
      <c r="F210" s="87" t="e" cm="1" vm="1">
        <f t="array" ref="F210">_xlfn._xlws.FILTER(B210,LEN(B210)=5)</f>
        <v>#VALUE!</v>
      </c>
      <c r="G210" s="88" t="str">
        <f t="shared" si="39"/>
        <v/>
      </c>
      <c r="H210" s="85">
        <v>41211</v>
      </c>
      <c r="I210" s="85" t="s">
        <v>2512</v>
      </c>
      <c r="J210" s="93">
        <f t="shared" si="37"/>
        <v>41211</v>
      </c>
      <c r="K210" s="85"/>
      <c r="M210" s="85" t="s">
        <v>243</v>
      </c>
      <c r="N210" t="e">
        <f t="shared" si="40"/>
        <v>#VALUE!</v>
      </c>
      <c r="O210" t="e">
        <f t="shared" si="41"/>
        <v>#VALUE!</v>
      </c>
      <c r="Q210" s="84" t="s">
        <v>243</v>
      </c>
      <c r="R210" t="e">
        <f t="shared" si="42"/>
        <v>#VALUE!</v>
      </c>
      <c r="S210" t="e">
        <f t="shared" si="43"/>
        <v>#VALUE!</v>
      </c>
      <c r="U210" s="86" t="s">
        <v>243</v>
      </c>
      <c r="V210" t="e">
        <f t="shared" si="44"/>
        <v>#VALUE!</v>
      </c>
      <c r="W210" t="e">
        <f t="shared" si="45"/>
        <v>#VALUE!</v>
      </c>
      <c r="Y210" s="61" t="s">
        <v>243</v>
      </c>
      <c r="Z210" t="str">
        <f t="shared" si="46"/>
        <v>10-29-12</v>
      </c>
      <c r="AA210" t="e">
        <f t="shared" si="47"/>
        <v>#VALUE!</v>
      </c>
      <c r="AB210" t="e">
        <f t="shared" si="48"/>
        <v>#VALUE!</v>
      </c>
      <c r="AD210" s="85">
        <v>41211</v>
      </c>
      <c r="AG210" s="85" t="s">
        <v>243</v>
      </c>
      <c r="AI210" s="85">
        <v>41211</v>
      </c>
    </row>
    <row r="211" spans="1:35" x14ac:dyDescent="0.2">
      <c r="A211">
        <v>5331</v>
      </c>
      <c r="B211" s="91">
        <v>41222</v>
      </c>
      <c r="C211" s="61" t="e" cm="1" vm="1">
        <f t="array" ref="C211">_xlfn._xlws.FILTER(B211,OR(LEN(B211) = 7,LEN(B211)=8))</f>
        <v>#VALUE!</v>
      </c>
      <c r="D211" s="61" t="str">
        <f t="shared" si="38"/>
        <v/>
      </c>
      <c r="E211" s="61" t="s">
        <v>2512</v>
      </c>
      <c r="F211" s="87" cm="1">
        <f t="array" ref="F211">_xlfn._xlws.FILTER(B211,LEN(B211)=5)</f>
        <v>41222</v>
      </c>
      <c r="G211" s="88">
        <f t="shared" si="39"/>
        <v>41222</v>
      </c>
      <c r="H211" s="61"/>
      <c r="I211" s="85">
        <v>41222</v>
      </c>
      <c r="J211" s="93">
        <f t="shared" si="37"/>
        <v>41222</v>
      </c>
      <c r="K211" s="85"/>
      <c r="M211" s="85">
        <v>41222</v>
      </c>
      <c r="N211" t="e">
        <f t="shared" si="40"/>
        <v>#VALUE!</v>
      </c>
      <c r="O211">
        <f t="shared" si="41"/>
        <v>41222</v>
      </c>
      <c r="Q211" s="84">
        <v>41222</v>
      </c>
      <c r="R211" t="e">
        <f t="shared" si="42"/>
        <v>#VALUE!</v>
      </c>
      <c r="S211">
        <f t="shared" si="43"/>
        <v>41222</v>
      </c>
      <c r="U211" s="86">
        <v>41222</v>
      </c>
      <c r="V211" t="e">
        <f t="shared" si="44"/>
        <v>#VALUE!</v>
      </c>
      <c r="W211">
        <f t="shared" si="45"/>
        <v>41222</v>
      </c>
      <c r="Y211" s="61">
        <v>41222</v>
      </c>
      <c r="Z211" t="str">
        <f t="shared" si="46"/>
        <v>41222</v>
      </c>
      <c r="AA211" t="e">
        <f t="shared" si="47"/>
        <v>#VALUE!</v>
      </c>
      <c r="AB211">
        <f t="shared" si="48"/>
        <v>41222</v>
      </c>
      <c r="AD211" s="85">
        <v>44663</v>
      </c>
      <c r="AG211" s="85">
        <v>41222</v>
      </c>
      <c r="AI211" s="85">
        <v>41163</v>
      </c>
    </row>
    <row r="212" spans="1:35" x14ac:dyDescent="0.2">
      <c r="A212">
        <v>263</v>
      </c>
      <c r="B212" s="91" t="s">
        <v>158</v>
      </c>
      <c r="C212" s="61" t="str" cm="1">
        <f t="array" ref="C212">_xlfn._xlws.FILTER(B212,OR(LEN(B212) = 7,LEN(B212)=8))</f>
        <v>5/28/14</v>
      </c>
      <c r="D212" s="61" t="str">
        <f t="shared" si="38"/>
        <v>5/28/14</v>
      </c>
      <c r="E212" s="85" t="s">
        <v>158</v>
      </c>
      <c r="F212" s="87" t="e" cm="1" vm="1">
        <f t="array" ref="F212">_xlfn._xlws.FILTER(B212,LEN(B212)=5)</f>
        <v>#VALUE!</v>
      </c>
      <c r="G212" s="88" t="str">
        <f t="shared" si="39"/>
        <v/>
      </c>
      <c r="H212" s="85">
        <v>41787</v>
      </c>
      <c r="I212" s="85" t="s">
        <v>2512</v>
      </c>
      <c r="J212" s="93">
        <f t="shared" si="37"/>
        <v>41787</v>
      </c>
      <c r="K212" s="85"/>
      <c r="M212" s="85" t="s">
        <v>158</v>
      </c>
      <c r="N212" t="e">
        <f t="shared" si="40"/>
        <v>#VALUE!</v>
      </c>
      <c r="O212" t="e">
        <f t="shared" si="41"/>
        <v>#VALUE!</v>
      </c>
      <c r="Q212" s="84" t="s">
        <v>158</v>
      </c>
      <c r="R212" t="e">
        <f t="shared" si="42"/>
        <v>#VALUE!</v>
      </c>
      <c r="S212" t="e">
        <f t="shared" si="43"/>
        <v>#VALUE!</v>
      </c>
      <c r="U212" s="86" t="s">
        <v>158</v>
      </c>
      <c r="V212" t="e">
        <f t="shared" si="44"/>
        <v>#VALUE!</v>
      </c>
      <c r="W212" t="e">
        <f t="shared" si="45"/>
        <v>#VALUE!</v>
      </c>
      <c r="Y212" s="61" t="s">
        <v>158</v>
      </c>
      <c r="Z212" t="str">
        <f t="shared" si="46"/>
        <v>5-28-14</v>
      </c>
      <c r="AA212" t="e">
        <f t="shared" si="47"/>
        <v>#VALUE!</v>
      </c>
      <c r="AB212" t="e">
        <f t="shared" si="48"/>
        <v>#VALUE!</v>
      </c>
      <c r="AD212" s="85">
        <v>41787</v>
      </c>
      <c r="AG212" s="85" t="s">
        <v>158</v>
      </c>
      <c r="AI212" s="85">
        <v>41787</v>
      </c>
    </row>
    <row r="213" spans="1:35" x14ac:dyDescent="0.2">
      <c r="A213">
        <v>4619</v>
      </c>
      <c r="B213" s="91" t="s">
        <v>158</v>
      </c>
      <c r="C213" s="61" t="str" cm="1">
        <f t="array" ref="C213">_xlfn._xlws.FILTER(B213,OR(LEN(B213) = 7,LEN(B213)=8))</f>
        <v>5/28/14</v>
      </c>
      <c r="D213" s="61" t="str">
        <f t="shared" si="38"/>
        <v>5/28/14</v>
      </c>
      <c r="E213" s="85" t="s">
        <v>158</v>
      </c>
      <c r="F213" s="87" t="e" cm="1" vm="1">
        <f t="array" ref="F213">_xlfn._xlws.FILTER(B213,LEN(B213)=5)</f>
        <v>#VALUE!</v>
      </c>
      <c r="G213" s="88" t="str">
        <f t="shared" si="39"/>
        <v/>
      </c>
      <c r="H213" s="85">
        <v>41787</v>
      </c>
      <c r="I213" s="85" t="s">
        <v>2512</v>
      </c>
      <c r="J213" s="93">
        <f t="shared" si="37"/>
        <v>41787</v>
      </c>
      <c r="K213" s="85"/>
      <c r="M213" s="85" t="s">
        <v>158</v>
      </c>
      <c r="N213" t="e">
        <f t="shared" si="40"/>
        <v>#VALUE!</v>
      </c>
      <c r="O213" t="e">
        <f t="shared" si="41"/>
        <v>#VALUE!</v>
      </c>
      <c r="Q213" s="84" t="s">
        <v>158</v>
      </c>
      <c r="R213" t="e">
        <f t="shared" si="42"/>
        <v>#VALUE!</v>
      </c>
      <c r="S213" t="e">
        <f t="shared" si="43"/>
        <v>#VALUE!</v>
      </c>
      <c r="U213" s="86" t="s">
        <v>158</v>
      </c>
      <c r="V213" t="e">
        <f t="shared" si="44"/>
        <v>#VALUE!</v>
      </c>
      <c r="W213" t="e">
        <f t="shared" si="45"/>
        <v>#VALUE!</v>
      </c>
      <c r="Y213" s="61" t="s">
        <v>158</v>
      </c>
      <c r="Z213" t="str">
        <f t="shared" si="46"/>
        <v>5-28-14</v>
      </c>
      <c r="AA213" t="e">
        <f t="shared" si="47"/>
        <v>#VALUE!</v>
      </c>
      <c r="AB213" t="e">
        <f t="shared" si="48"/>
        <v>#VALUE!</v>
      </c>
      <c r="AD213" s="85">
        <v>41787</v>
      </c>
      <c r="AG213" s="85" t="s">
        <v>158</v>
      </c>
      <c r="AI213" s="85">
        <v>41787</v>
      </c>
    </row>
    <row r="214" spans="1:35" x14ac:dyDescent="0.2">
      <c r="A214">
        <v>940</v>
      </c>
      <c r="B214" s="91" t="s">
        <v>323</v>
      </c>
      <c r="C214" s="61" t="str" cm="1">
        <f t="array" ref="C214">_xlfn._xlws.FILTER(B214,OR(LEN(B214) = 7,LEN(B214)=8))</f>
        <v>5/18/14</v>
      </c>
      <c r="D214" s="61" t="str">
        <f t="shared" si="38"/>
        <v>5/18/14</v>
      </c>
      <c r="E214" s="85" t="s">
        <v>323</v>
      </c>
      <c r="F214" s="87" t="e" cm="1" vm="1">
        <f t="array" ref="F214">_xlfn._xlws.FILTER(B214,LEN(B214)=5)</f>
        <v>#VALUE!</v>
      </c>
      <c r="G214" s="88" t="str">
        <f t="shared" si="39"/>
        <v/>
      </c>
      <c r="H214" s="85">
        <v>41777</v>
      </c>
      <c r="I214" s="85" t="s">
        <v>2512</v>
      </c>
      <c r="J214" s="93">
        <f t="shared" si="37"/>
        <v>41777</v>
      </c>
      <c r="K214" s="85"/>
      <c r="M214" s="85" t="s">
        <v>323</v>
      </c>
      <c r="N214" t="e">
        <f t="shared" si="40"/>
        <v>#VALUE!</v>
      </c>
      <c r="O214" t="e">
        <f t="shared" si="41"/>
        <v>#VALUE!</v>
      </c>
      <c r="Q214" s="84" t="s">
        <v>323</v>
      </c>
      <c r="R214" t="e">
        <f t="shared" si="42"/>
        <v>#VALUE!</v>
      </c>
      <c r="S214" t="e">
        <f t="shared" si="43"/>
        <v>#VALUE!</v>
      </c>
      <c r="U214" s="86" t="s">
        <v>323</v>
      </c>
      <c r="V214" t="e">
        <f t="shared" si="44"/>
        <v>#VALUE!</v>
      </c>
      <c r="W214" t="e">
        <f t="shared" si="45"/>
        <v>#VALUE!</v>
      </c>
      <c r="Y214" s="61" t="s">
        <v>323</v>
      </c>
      <c r="Z214" t="str">
        <f t="shared" si="46"/>
        <v>5-18-14</v>
      </c>
      <c r="AA214" t="e">
        <f t="shared" si="47"/>
        <v>#VALUE!</v>
      </c>
      <c r="AB214" t="e">
        <f t="shared" si="48"/>
        <v>#VALUE!</v>
      </c>
      <c r="AD214" s="85">
        <v>41777</v>
      </c>
      <c r="AG214" s="85" t="s">
        <v>323</v>
      </c>
      <c r="AI214" s="85">
        <v>41777</v>
      </c>
    </row>
    <row r="215" spans="1:35" x14ac:dyDescent="0.2">
      <c r="A215">
        <v>10084</v>
      </c>
      <c r="B215" s="91" t="s">
        <v>323</v>
      </c>
      <c r="C215" s="61" t="str" cm="1">
        <f t="array" ref="C215">_xlfn._xlws.FILTER(B215,OR(LEN(B215) = 7,LEN(B215)=8))</f>
        <v>5/18/14</v>
      </c>
      <c r="D215" s="61" t="str">
        <f t="shared" si="38"/>
        <v>5/18/14</v>
      </c>
      <c r="E215" s="85" t="s">
        <v>323</v>
      </c>
      <c r="F215" s="87" t="e" cm="1" vm="1">
        <f t="array" ref="F215">_xlfn._xlws.FILTER(B215,LEN(B215)=5)</f>
        <v>#VALUE!</v>
      </c>
      <c r="G215" s="88" t="str">
        <f t="shared" si="39"/>
        <v/>
      </c>
      <c r="H215" s="85">
        <v>41777</v>
      </c>
      <c r="I215" s="85" t="s">
        <v>2512</v>
      </c>
      <c r="J215" s="93">
        <f t="shared" si="37"/>
        <v>41777</v>
      </c>
      <c r="K215" s="85"/>
      <c r="M215" s="85" t="s">
        <v>323</v>
      </c>
      <c r="N215" t="e">
        <f t="shared" si="40"/>
        <v>#VALUE!</v>
      </c>
      <c r="O215" t="e">
        <f t="shared" si="41"/>
        <v>#VALUE!</v>
      </c>
      <c r="Q215" s="84" t="s">
        <v>323</v>
      </c>
      <c r="R215" t="e">
        <f t="shared" si="42"/>
        <v>#VALUE!</v>
      </c>
      <c r="S215" t="e">
        <f t="shared" si="43"/>
        <v>#VALUE!</v>
      </c>
      <c r="U215" s="86" t="s">
        <v>323</v>
      </c>
      <c r="V215" t="e">
        <f t="shared" si="44"/>
        <v>#VALUE!</v>
      </c>
      <c r="W215" t="e">
        <f t="shared" si="45"/>
        <v>#VALUE!</v>
      </c>
      <c r="Y215" s="61" t="s">
        <v>323</v>
      </c>
      <c r="Z215" t="str">
        <f t="shared" si="46"/>
        <v>5-18-14</v>
      </c>
      <c r="AA215" t="e">
        <f t="shared" si="47"/>
        <v>#VALUE!</v>
      </c>
      <c r="AB215" t="e">
        <f t="shared" si="48"/>
        <v>#VALUE!</v>
      </c>
      <c r="AD215" s="85">
        <v>41777</v>
      </c>
      <c r="AG215" s="85" t="s">
        <v>323</v>
      </c>
      <c r="AI215" s="85">
        <v>41777</v>
      </c>
    </row>
    <row r="216" spans="1:35" x14ac:dyDescent="0.2">
      <c r="A216">
        <v>6019</v>
      </c>
      <c r="B216" s="91" t="s">
        <v>326</v>
      </c>
      <c r="C216" s="61" t="str" cm="1">
        <f t="array" ref="C216">_xlfn._xlws.FILTER(B216,OR(LEN(B216) = 7,LEN(B216)=8))</f>
        <v>3/30/14</v>
      </c>
      <c r="D216" s="61" t="str">
        <f t="shared" si="38"/>
        <v>3/30/14</v>
      </c>
      <c r="E216" s="85" t="s">
        <v>326</v>
      </c>
      <c r="F216" s="87" t="e" cm="1" vm="1">
        <f t="array" ref="F216">_xlfn._xlws.FILTER(B216,LEN(B216)=5)</f>
        <v>#VALUE!</v>
      </c>
      <c r="G216" s="88" t="str">
        <f t="shared" si="39"/>
        <v/>
      </c>
      <c r="H216" s="85">
        <v>41728</v>
      </c>
      <c r="I216" s="85" t="s">
        <v>2512</v>
      </c>
      <c r="J216" s="93">
        <f t="shared" si="37"/>
        <v>41728</v>
      </c>
      <c r="K216" s="85"/>
      <c r="M216" s="85" t="s">
        <v>326</v>
      </c>
      <c r="N216" t="e">
        <f t="shared" si="40"/>
        <v>#VALUE!</v>
      </c>
      <c r="O216" t="e">
        <f t="shared" si="41"/>
        <v>#VALUE!</v>
      </c>
      <c r="Q216" s="84" t="s">
        <v>326</v>
      </c>
      <c r="R216" t="e">
        <f t="shared" si="42"/>
        <v>#VALUE!</v>
      </c>
      <c r="S216" t="e">
        <f t="shared" si="43"/>
        <v>#VALUE!</v>
      </c>
      <c r="U216" s="86" t="s">
        <v>326</v>
      </c>
      <c r="V216" t="e">
        <f t="shared" si="44"/>
        <v>#VALUE!</v>
      </c>
      <c r="W216" t="e">
        <f t="shared" si="45"/>
        <v>#VALUE!</v>
      </c>
      <c r="Y216" s="61" t="s">
        <v>326</v>
      </c>
      <c r="Z216" t="str">
        <f t="shared" si="46"/>
        <v>3-30-14</v>
      </c>
      <c r="AA216" t="e">
        <f t="shared" si="47"/>
        <v>#VALUE!</v>
      </c>
      <c r="AB216" t="e">
        <f t="shared" si="48"/>
        <v>#VALUE!</v>
      </c>
      <c r="AD216" s="85">
        <v>41728</v>
      </c>
      <c r="AG216" s="85" t="s">
        <v>326</v>
      </c>
      <c r="AI216" s="85">
        <v>41728</v>
      </c>
    </row>
    <row r="217" spans="1:35" x14ac:dyDescent="0.2">
      <c r="A217">
        <v>1463</v>
      </c>
      <c r="B217" s="91" t="s">
        <v>120</v>
      </c>
      <c r="C217" s="61" t="str" cm="1">
        <f t="array" ref="C217">_xlfn._xlws.FILTER(B217,OR(LEN(B217) = 7,LEN(B217)=8))</f>
        <v>3/29/14</v>
      </c>
      <c r="D217" s="61" t="str">
        <f t="shared" si="38"/>
        <v>3/29/14</v>
      </c>
      <c r="E217" s="85" t="s">
        <v>120</v>
      </c>
      <c r="F217" s="87" t="e" cm="1" vm="1">
        <f t="array" ref="F217">_xlfn._xlws.FILTER(B217,LEN(B217)=5)</f>
        <v>#VALUE!</v>
      </c>
      <c r="G217" s="88" t="str">
        <f t="shared" si="39"/>
        <v/>
      </c>
      <c r="H217" s="85">
        <v>41727</v>
      </c>
      <c r="I217" s="85" t="s">
        <v>2512</v>
      </c>
      <c r="J217" s="93">
        <f t="shared" si="37"/>
        <v>41727</v>
      </c>
      <c r="K217" s="85"/>
      <c r="M217" s="85" t="s">
        <v>120</v>
      </c>
      <c r="N217" t="e">
        <f t="shared" si="40"/>
        <v>#VALUE!</v>
      </c>
      <c r="O217" t="e">
        <f t="shared" si="41"/>
        <v>#VALUE!</v>
      </c>
      <c r="Q217" s="84" t="s">
        <v>120</v>
      </c>
      <c r="R217" t="e">
        <f t="shared" si="42"/>
        <v>#VALUE!</v>
      </c>
      <c r="S217" t="e">
        <f t="shared" si="43"/>
        <v>#VALUE!</v>
      </c>
      <c r="U217" s="86" t="s">
        <v>120</v>
      </c>
      <c r="V217" t="e">
        <f t="shared" si="44"/>
        <v>#VALUE!</v>
      </c>
      <c r="W217" t="e">
        <f t="shared" si="45"/>
        <v>#VALUE!</v>
      </c>
      <c r="Y217" s="61" t="s">
        <v>120</v>
      </c>
      <c r="Z217" t="str">
        <f t="shared" si="46"/>
        <v>3-29-14</v>
      </c>
      <c r="AA217" t="e">
        <f t="shared" si="47"/>
        <v>#VALUE!</v>
      </c>
      <c r="AB217" t="e">
        <f t="shared" si="48"/>
        <v>#VALUE!</v>
      </c>
      <c r="AD217" s="85">
        <v>41727</v>
      </c>
      <c r="AG217" s="85" t="s">
        <v>120</v>
      </c>
      <c r="AI217" s="85">
        <v>41727</v>
      </c>
    </row>
    <row r="218" spans="1:35" x14ac:dyDescent="0.2">
      <c r="A218">
        <v>6424</v>
      </c>
      <c r="B218" s="91" t="s">
        <v>329</v>
      </c>
      <c r="C218" s="61" t="str" cm="1">
        <f t="array" ref="C218">_xlfn._xlws.FILTER(B218,OR(LEN(B218) = 7,LEN(B218)=8))</f>
        <v>1/30/14</v>
      </c>
      <c r="D218" s="61" t="str">
        <f t="shared" si="38"/>
        <v>1/30/14</v>
      </c>
      <c r="E218" s="85" t="s">
        <v>329</v>
      </c>
      <c r="F218" s="87" t="e" cm="1" vm="1">
        <f t="array" ref="F218">_xlfn._xlws.FILTER(B218,LEN(B218)=5)</f>
        <v>#VALUE!</v>
      </c>
      <c r="G218" s="88" t="str">
        <f t="shared" si="39"/>
        <v/>
      </c>
      <c r="H218" s="85">
        <v>41669</v>
      </c>
      <c r="I218" s="85" t="s">
        <v>2512</v>
      </c>
      <c r="J218" s="93">
        <f t="shared" si="37"/>
        <v>41669</v>
      </c>
      <c r="K218" s="85"/>
      <c r="M218" s="85" t="s">
        <v>329</v>
      </c>
      <c r="N218" t="e">
        <f t="shared" si="40"/>
        <v>#VALUE!</v>
      </c>
      <c r="O218" t="e">
        <f t="shared" si="41"/>
        <v>#VALUE!</v>
      </c>
      <c r="Q218" s="84" t="s">
        <v>329</v>
      </c>
      <c r="R218" t="e">
        <f t="shared" si="42"/>
        <v>#VALUE!</v>
      </c>
      <c r="S218" t="e">
        <f t="shared" si="43"/>
        <v>#VALUE!</v>
      </c>
      <c r="U218" s="86" t="s">
        <v>329</v>
      </c>
      <c r="V218" t="e">
        <f t="shared" si="44"/>
        <v>#VALUE!</v>
      </c>
      <c r="W218" t="e">
        <f t="shared" si="45"/>
        <v>#VALUE!</v>
      </c>
      <c r="Y218" s="61" t="s">
        <v>329</v>
      </c>
      <c r="Z218" t="str">
        <f t="shared" si="46"/>
        <v>1-30-14</v>
      </c>
      <c r="AA218" t="e">
        <f t="shared" si="47"/>
        <v>#VALUE!</v>
      </c>
      <c r="AB218" t="e">
        <f t="shared" si="48"/>
        <v>#VALUE!</v>
      </c>
      <c r="AD218" s="85">
        <v>41669</v>
      </c>
      <c r="AG218" s="85" t="s">
        <v>329</v>
      </c>
      <c r="AI218" s="85">
        <v>41669</v>
      </c>
    </row>
    <row r="219" spans="1:35" x14ac:dyDescent="0.2">
      <c r="A219">
        <v>8233</v>
      </c>
      <c r="B219" s="91" t="s">
        <v>331</v>
      </c>
      <c r="C219" s="61" t="str" cm="1">
        <f t="array" ref="C219">_xlfn._xlws.FILTER(B219,OR(LEN(B219) = 7,LEN(B219)=8))</f>
        <v>1/26/14</v>
      </c>
      <c r="D219" s="61" t="str">
        <f t="shared" si="38"/>
        <v>1/26/14</v>
      </c>
      <c r="E219" s="85" t="s">
        <v>331</v>
      </c>
      <c r="F219" s="87" t="e" cm="1" vm="1">
        <f t="array" ref="F219">_xlfn._xlws.FILTER(B219,LEN(B219)=5)</f>
        <v>#VALUE!</v>
      </c>
      <c r="G219" s="88" t="str">
        <f t="shared" si="39"/>
        <v/>
      </c>
      <c r="H219" s="85">
        <v>41665</v>
      </c>
      <c r="I219" s="85" t="s">
        <v>2512</v>
      </c>
      <c r="J219" s="93">
        <f t="shared" si="37"/>
        <v>41665</v>
      </c>
      <c r="K219" s="85"/>
      <c r="M219" s="85" t="s">
        <v>331</v>
      </c>
      <c r="N219" t="e">
        <f t="shared" si="40"/>
        <v>#VALUE!</v>
      </c>
      <c r="O219" t="e">
        <f t="shared" si="41"/>
        <v>#VALUE!</v>
      </c>
      <c r="Q219" s="84" t="s">
        <v>331</v>
      </c>
      <c r="R219" t="e">
        <f t="shared" si="42"/>
        <v>#VALUE!</v>
      </c>
      <c r="S219" t="e">
        <f t="shared" si="43"/>
        <v>#VALUE!</v>
      </c>
      <c r="U219" s="86" t="s">
        <v>331</v>
      </c>
      <c r="V219" t="e">
        <f t="shared" si="44"/>
        <v>#VALUE!</v>
      </c>
      <c r="W219" t="e">
        <f t="shared" si="45"/>
        <v>#VALUE!</v>
      </c>
      <c r="Y219" s="61" t="s">
        <v>331</v>
      </c>
      <c r="Z219" t="str">
        <f t="shared" si="46"/>
        <v>1-26-14</v>
      </c>
      <c r="AA219" t="e">
        <f t="shared" si="47"/>
        <v>#VALUE!</v>
      </c>
      <c r="AB219" t="e">
        <f t="shared" si="48"/>
        <v>#VALUE!</v>
      </c>
      <c r="AD219" s="85">
        <v>41665</v>
      </c>
      <c r="AG219" s="85" t="s">
        <v>331</v>
      </c>
      <c r="AI219" s="85">
        <v>41665</v>
      </c>
    </row>
    <row r="220" spans="1:35" x14ac:dyDescent="0.2">
      <c r="A220">
        <v>1515</v>
      </c>
      <c r="B220" s="91" t="s">
        <v>333</v>
      </c>
      <c r="C220" s="61" t="str" cm="1">
        <f t="array" ref="C220">_xlfn._xlws.FILTER(B220,OR(LEN(B220) = 7,LEN(B220)=8))</f>
        <v>1/22/14</v>
      </c>
      <c r="D220" s="61" t="str">
        <f t="shared" si="38"/>
        <v>1/22/14</v>
      </c>
      <c r="E220" s="85" t="s">
        <v>333</v>
      </c>
      <c r="F220" s="87" t="e" cm="1" vm="1">
        <f t="array" ref="F220">_xlfn._xlws.FILTER(B220,LEN(B220)=5)</f>
        <v>#VALUE!</v>
      </c>
      <c r="G220" s="88" t="str">
        <f t="shared" si="39"/>
        <v/>
      </c>
      <c r="H220" s="85">
        <v>41661</v>
      </c>
      <c r="I220" s="85" t="s">
        <v>2512</v>
      </c>
      <c r="J220" s="93">
        <f t="shared" si="37"/>
        <v>41661</v>
      </c>
      <c r="K220" s="85"/>
      <c r="M220" s="85" t="s">
        <v>333</v>
      </c>
      <c r="N220" t="e">
        <f t="shared" si="40"/>
        <v>#VALUE!</v>
      </c>
      <c r="O220" t="e">
        <f t="shared" si="41"/>
        <v>#VALUE!</v>
      </c>
      <c r="Q220" s="84" t="s">
        <v>333</v>
      </c>
      <c r="R220" t="e">
        <f t="shared" si="42"/>
        <v>#VALUE!</v>
      </c>
      <c r="S220" t="e">
        <f t="shared" si="43"/>
        <v>#VALUE!</v>
      </c>
      <c r="U220" s="86" t="s">
        <v>333</v>
      </c>
      <c r="V220" t="e">
        <f t="shared" si="44"/>
        <v>#VALUE!</v>
      </c>
      <c r="W220" t="e">
        <f t="shared" si="45"/>
        <v>#VALUE!</v>
      </c>
      <c r="Y220" s="61" t="s">
        <v>333</v>
      </c>
      <c r="Z220" t="str">
        <f t="shared" si="46"/>
        <v>1-22-14</v>
      </c>
      <c r="AA220" t="e">
        <f t="shared" si="47"/>
        <v>#VALUE!</v>
      </c>
      <c r="AB220" t="e">
        <f t="shared" si="48"/>
        <v>#VALUE!</v>
      </c>
      <c r="AD220" s="85">
        <v>41661</v>
      </c>
      <c r="AG220" s="85" t="s">
        <v>333</v>
      </c>
      <c r="AI220" s="85">
        <v>41661</v>
      </c>
    </row>
    <row r="221" spans="1:35" x14ac:dyDescent="0.2">
      <c r="A221">
        <v>10855</v>
      </c>
      <c r="B221" s="91" t="s">
        <v>333</v>
      </c>
      <c r="C221" s="61" t="str" cm="1">
        <f t="array" ref="C221">_xlfn._xlws.FILTER(B221,OR(LEN(B221) = 7,LEN(B221)=8))</f>
        <v>1/22/14</v>
      </c>
      <c r="D221" s="61" t="str">
        <f t="shared" si="38"/>
        <v>1/22/14</v>
      </c>
      <c r="E221" s="85" t="s">
        <v>333</v>
      </c>
      <c r="F221" s="87" t="e" cm="1" vm="1">
        <f t="array" ref="F221">_xlfn._xlws.FILTER(B221,LEN(B221)=5)</f>
        <v>#VALUE!</v>
      </c>
      <c r="G221" s="88" t="str">
        <f t="shared" si="39"/>
        <v/>
      </c>
      <c r="H221" s="85">
        <v>41661</v>
      </c>
      <c r="I221" s="85" t="s">
        <v>2512</v>
      </c>
      <c r="J221" s="93">
        <f t="shared" si="37"/>
        <v>41661</v>
      </c>
      <c r="K221" s="85"/>
      <c r="M221" s="85" t="s">
        <v>333</v>
      </c>
      <c r="N221" t="e">
        <f t="shared" si="40"/>
        <v>#VALUE!</v>
      </c>
      <c r="O221" t="e">
        <f t="shared" si="41"/>
        <v>#VALUE!</v>
      </c>
      <c r="Q221" s="84" t="s">
        <v>333</v>
      </c>
      <c r="R221" t="e">
        <f t="shared" si="42"/>
        <v>#VALUE!</v>
      </c>
      <c r="S221" t="e">
        <f t="shared" si="43"/>
        <v>#VALUE!</v>
      </c>
      <c r="U221" s="86" t="s">
        <v>333</v>
      </c>
      <c r="V221" t="e">
        <f t="shared" si="44"/>
        <v>#VALUE!</v>
      </c>
      <c r="W221" t="e">
        <f t="shared" si="45"/>
        <v>#VALUE!</v>
      </c>
      <c r="Y221" s="61" t="s">
        <v>333</v>
      </c>
      <c r="Z221" t="str">
        <f t="shared" si="46"/>
        <v>1-22-14</v>
      </c>
      <c r="AA221" t="e">
        <f t="shared" si="47"/>
        <v>#VALUE!</v>
      </c>
      <c r="AB221" t="e">
        <f t="shared" si="48"/>
        <v>#VALUE!</v>
      </c>
      <c r="AD221" s="85">
        <v>41661</v>
      </c>
      <c r="AG221" s="85" t="s">
        <v>333</v>
      </c>
      <c r="AI221" s="85">
        <v>41661</v>
      </c>
    </row>
    <row r="222" spans="1:35" x14ac:dyDescent="0.2">
      <c r="A222">
        <v>10909</v>
      </c>
      <c r="B222" s="91" t="s">
        <v>336</v>
      </c>
      <c r="C222" s="61" t="str" cm="1">
        <f t="array" ref="C222">_xlfn._xlws.FILTER(B222,OR(LEN(B222) = 7,LEN(B222)=8))</f>
        <v>1/15/14</v>
      </c>
      <c r="D222" s="61" t="str">
        <f t="shared" si="38"/>
        <v>1/15/14</v>
      </c>
      <c r="E222" s="85" t="s">
        <v>336</v>
      </c>
      <c r="F222" s="87" t="e" cm="1" vm="1">
        <f t="array" ref="F222">_xlfn._xlws.FILTER(B222,LEN(B222)=5)</f>
        <v>#VALUE!</v>
      </c>
      <c r="G222" s="88" t="str">
        <f t="shared" si="39"/>
        <v/>
      </c>
      <c r="H222" s="85">
        <v>41654</v>
      </c>
      <c r="I222" s="85" t="s">
        <v>2512</v>
      </c>
      <c r="J222" s="93">
        <f t="shared" si="37"/>
        <v>41654</v>
      </c>
      <c r="K222" s="85"/>
      <c r="M222" s="85" t="s">
        <v>336</v>
      </c>
      <c r="N222" t="e">
        <f t="shared" si="40"/>
        <v>#VALUE!</v>
      </c>
      <c r="O222" t="e">
        <f t="shared" si="41"/>
        <v>#VALUE!</v>
      </c>
      <c r="Q222" s="84" t="s">
        <v>336</v>
      </c>
      <c r="R222" t="e">
        <f t="shared" si="42"/>
        <v>#VALUE!</v>
      </c>
      <c r="S222" t="e">
        <f t="shared" si="43"/>
        <v>#VALUE!</v>
      </c>
      <c r="U222" s="86" t="s">
        <v>336</v>
      </c>
      <c r="V222" t="e">
        <f t="shared" si="44"/>
        <v>#VALUE!</v>
      </c>
      <c r="W222" t="e">
        <f t="shared" si="45"/>
        <v>#VALUE!</v>
      </c>
      <c r="Y222" s="61" t="s">
        <v>336</v>
      </c>
      <c r="Z222" t="str">
        <f t="shared" si="46"/>
        <v>1-15-14</v>
      </c>
      <c r="AA222" t="e">
        <f t="shared" si="47"/>
        <v>#VALUE!</v>
      </c>
      <c r="AB222" t="e">
        <f t="shared" si="48"/>
        <v>#VALUE!</v>
      </c>
      <c r="AD222" s="85">
        <v>41654</v>
      </c>
      <c r="AG222" s="85" t="s">
        <v>336</v>
      </c>
      <c r="AI222" s="85">
        <v>41654</v>
      </c>
    </row>
    <row r="223" spans="1:35" x14ac:dyDescent="0.2">
      <c r="A223">
        <v>3376</v>
      </c>
      <c r="B223" s="91" t="s">
        <v>338</v>
      </c>
      <c r="C223" s="61" t="str" cm="1">
        <f t="array" ref="C223">_xlfn._xlws.FILTER(B223,OR(LEN(B223) = 7,LEN(B223)=8))</f>
        <v>12/13/13</v>
      </c>
      <c r="D223" s="61" t="str">
        <f t="shared" si="38"/>
        <v>12/13/13</v>
      </c>
      <c r="E223" s="61" t="s">
        <v>338</v>
      </c>
      <c r="F223" s="87" t="e" cm="1" vm="1">
        <f t="array" ref="F223">_xlfn._xlws.FILTER(B223,LEN(B223)=5)</f>
        <v>#VALUE!</v>
      </c>
      <c r="G223" s="88" t="str">
        <f t="shared" si="39"/>
        <v/>
      </c>
      <c r="H223" s="85">
        <v>41621</v>
      </c>
      <c r="I223" s="85" t="s">
        <v>2512</v>
      </c>
      <c r="J223" s="93">
        <f t="shared" si="37"/>
        <v>41621</v>
      </c>
      <c r="K223" s="85"/>
      <c r="M223" s="85" t="s">
        <v>338</v>
      </c>
      <c r="N223" t="e">
        <f t="shared" si="40"/>
        <v>#VALUE!</v>
      </c>
      <c r="O223" t="e">
        <f t="shared" si="41"/>
        <v>#VALUE!</v>
      </c>
      <c r="Q223" s="84" t="s">
        <v>338</v>
      </c>
      <c r="R223" t="e">
        <f t="shared" si="42"/>
        <v>#VALUE!</v>
      </c>
      <c r="S223" t="e">
        <f t="shared" si="43"/>
        <v>#VALUE!</v>
      </c>
      <c r="U223" s="86" t="s">
        <v>338</v>
      </c>
      <c r="V223" t="e">
        <f t="shared" si="44"/>
        <v>#VALUE!</v>
      </c>
      <c r="W223" t="e">
        <f t="shared" si="45"/>
        <v>#VALUE!</v>
      </c>
      <c r="Y223" s="61" t="s">
        <v>338</v>
      </c>
      <c r="Z223" t="str">
        <f t="shared" si="46"/>
        <v>12-13-13</v>
      </c>
      <c r="AA223" t="e">
        <f t="shared" si="47"/>
        <v>#VALUE!</v>
      </c>
      <c r="AB223" t="e">
        <f t="shared" si="48"/>
        <v>#VALUE!</v>
      </c>
      <c r="AD223" s="85">
        <v>41621</v>
      </c>
      <c r="AG223" s="85" t="s">
        <v>338</v>
      </c>
      <c r="AI223" s="85">
        <v>41621</v>
      </c>
    </row>
    <row r="224" spans="1:35" x14ac:dyDescent="0.2">
      <c r="A224">
        <v>10232</v>
      </c>
      <c r="B224" s="91">
        <v>41405</v>
      </c>
      <c r="C224" s="61" t="e" cm="1" vm="1">
        <f t="array" ref="C224">_xlfn._xlws.FILTER(B224,OR(LEN(B224) = 7,LEN(B224)=8))</f>
        <v>#VALUE!</v>
      </c>
      <c r="D224" s="61" t="str">
        <f t="shared" si="38"/>
        <v/>
      </c>
      <c r="E224" s="61" t="s">
        <v>2512</v>
      </c>
      <c r="F224" s="87" cm="1">
        <f t="array" ref="F224">_xlfn._xlws.FILTER(B224,LEN(B224)=5)</f>
        <v>41405</v>
      </c>
      <c r="G224" s="88">
        <f t="shared" si="39"/>
        <v>41405</v>
      </c>
      <c r="H224" s="61"/>
      <c r="I224" s="85">
        <v>41405</v>
      </c>
      <c r="J224" s="93">
        <f t="shared" si="37"/>
        <v>41405</v>
      </c>
      <c r="K224" s="85"/>
      <c r="M224" s="85">
        <v>41405</v>
      </c>
      <c r="N224" t="e">
        <f t="shared" si="40"/>
        <v>#VALUE!</v>
      </c>
      <c r="O224">
        <f t="shared" si="41"/>
        <v>41405</v>
      </c>
      <c r="Q224" s="84">
        <v>41405</v>
      </c>
      <c r="R224" t="e">
        <f t="shared" si="42"/>
        <v>#VALUE!</v>
      </c>
      <c r="S224">
        <f t="shared" si="43"/>
        <v>41405</v>
      </c>
      <c r="U224" s="86">
        <v>41405</v>
      </c>
      <c r="V224" t="e">
        <f t="shared" si="44"/>
        <v>#VALUE!</v>
      </c>
      <c r="W224">
        <f t="shared" si="45"/>
        <v>41405</v>
      </c>
      <c r="Y224" s="61">
        <v>41405</v>
      </c>
      <c r="Z224" t="str">
        <f t="shared" si="46"/>
        <v>41405</v>
      </c>
      <c r="AA224" t="e">
        <f t="shared" si="47"/>
        <v>#VALUE!</v>
      </c>
      <c r="AB224">
        <f t="shared" si="48"/>
        <v>41405</v>
      </c>
      <c r="AD224" s="85">
        <v>38456</v>
      </c>
      <c r="AG224" s="85">
        <v>41405</v>
      </c>
      <c r="AI224" s="85">
        <v>41583</v>
      </c>
    </row>
    <row r="225" spans="1:35" x14ac:dyDescent="0.2">
      <c r="A225">
        <v>5547</v>
      </c>
      <c r="B225" s="91">
        <v>41463</v>
      </c>
      <c r="C225" s="61" t="e" cm="1" vm="1">
        <f t="array" ref="C225">_xlfn._xlws.FILTER(B225,OR(LEN(B225) = 7,LEN(B225)=8))</f>
        <v>#VALUE!</v>
      </c>
      <c r="D225" s="61" t="str">
        <f t="shared" si="38"/>
        <v/>
      </c>
      <c r="E225" s="61" t="s">
        <v>2512</v>
      </c>
      <c r="F225" s="87" cm="1">
        <f t="array" ref="F225">_xlfn._xlws.FILTER(B225,LEN(B225)=5)</f>
        <v>41463</v>
      </c>
      <c r="G225" s="88">
        <f t="shared" si="39"/>
        <v>41463</v>
      </c>
      <c r="H225" s="61"/>
      <c r="I225" s="85">
        <v>41463</v>
      </c>
      <c r="J225" s="93">
        <f t="shared" si="37"/>
        <v>41463</v>
      </c>
      <c r="K225" s="85"/>
      <c r="M225" s="85">
        <v>41463</v>
      </c>
      <c r="N225" t="e">
        <f t="shared" si="40"/>
        <v>#VALUE!</v>
      </c>
      <c r="O225">
        <f t="shared" si="41"/>
        <v>41463</v>
      </c>
      <c r="Q225" s="84">
        <v>41463</v>
      </c>
      <c r="R225" t="e">
        <f t="shared" si="42"/>
        <v>#VALUE!</v>
      </c>
      <c r="S225">
        <f t="shared" si="43"/>
        <v>41463</v>
      </c>
      <c r="U225" s="86">
        <v>41463</v>
      </c>
      <c r="V225" t="e">
        <f t="shared" si="44"/>
        <v>#VALUE!</v>
      </c>
      <c r="W225">
        <f t="shared" si="45"/>
        <v>41463</v>
      </c>
      <c r="Y225" s="61">
        <v>41463</v>
      </c>
      <c r="Z225" t="str">
        <f t="shared" si="46"/>
        <v>41463</v>
      </c>
      <c r="AA225" t="e">
        <f t="shared" si="47"/>
        <v>#VALUE!</v>
      </c>
      <c r="AB225">
        <f t="shared" si="48"/>
        <v>41463</v>
      </c>
      <c r="AD225" s="85">
        <v>23115</v>
      </c>
      <c r="AG225" s="85">
        <v>41463</v>
      </c>
      <c r="AI225" s="85">
        <v>41493</v>
      </c>
    </row>
    <row r="226" spans="1:35" x14ac:dyDescent="0.2">
      <c r="A226">
        <v>8362</v>
      </c>
      <c r="B226" s="91">
        <v>41463</v>
      </c>
      <c r="C226" s="61" t="e" cm="1" vm="1">
        <f t="array" ref="C226">_xlfn._xlws.FILTER(B226,OR(LEN(B226) = 7,LEN(B226)=8))</f>
        <v>#VALUE!</v>
      </c>
      <c r="D226" s="61" t="str">
        <f t="shared" si="38"/>
        <v/>
      </c>
      <c r="E226" s="61" t="s">
        <v>2512</v>
      </c>
      <c r="F226" s="87" cm="1">
        <f t="array" ref="F226">_xlfn._xlws.FILTER(B226,LEN(B226)=5)</f>
        <v>41463</v>
      </c>
      <c r="G226" s="88">
        <f t="shared" si="39"/>
        <v>41463</v>
      </c>
      <c r="H226" s="61"/>
      <c r="I226" s="85">
        <v>41463</v>
      </c>
      <c r="J226" s="93">
        <f t="shared" si="37"/>
        <v>41463</v>
      </c>
      <c r="K226" s="85"/>
      <c r="M226" s="85">
        <v>41463</v>
      </c>
      <c r="N226" t="e">
        <f t="shared" si="40"/>
        <v>#VALUE!</v>
      </c>
      <c r="O226">
        <f t="shared" si="41"/>
        <v>41463</v>
      </c>
      <c r="Q226" s="84">
        <v>41463</v>
      </c>
      <c r="R226" t="e">
        <f t="shared" si="42"/>
        <v>#VALUE!</v>
      </c>
      <c r="S226">
        <f t="shared" si="43"/>
        <v>41463</v>
      </c>
      <c r="U226" s="86">
        <v>41463</v>
      </c>
      <c r="V226" t="e">
        <f t="shared" si="44"/>
        <v>#VALUE!</v>
      </c>
      <c r="W226">
        <f t="shared" si="45"/>
        <v>41463</v>
      </c>
      <c r="Y226" s="61">
        <v>41463</v>
      </c>
      <c r="Z226" t="str">
        <f t="shared" si="46"/>
        <v>41463</v>
      </c>
      <c r="AA226" t="e">
        <f t="shared" si="47"/>
        <v>#VALUE!</v>
      </c>
      <c r="AB226">
        <f t="shared" si="48"/>
        <v>41463</v>
      </c>
      <c r="AD226" s="85">
        <v>23115</v>
      </c>
      <c r="AG226" s="85">
        <v>41463</v>
      </c>
      <c r="AI226" s="85">
        <v>41493</v>
      </c>
    </row>
    <row r="227" spans="1:35" x14ac:dyDescent="0.2">
      <c r="A227">
        <v>3524</v>
      </c>
      <c r="B227" s="91">
        <v>41372</v>
      </c>
      <c r="C227" s="61" t="e" cm="1" vm="1">
        <f t="array" ref="C227">_xlfn._xlws.FILTER(B227,OR(LEN(B227) = 7,LEN(B227)=8))</f>
        <v>#VALUE!</v>
      </c>
      <c r="D227" s="61" t="str">
        <f t="shared" si="38"/>
        <v/>
      </c>
      <c r="E227" s="61" t="s">
        <v>2512</v>
      </c>
      <c r="F227" s="87" cm="1">
        <f t="array" ref="F227">_xlfn._xlws.FILTER(B227,LEN(B227)=5)</f>
        <v>41372</v>
      </c>
      <c r="G227" s="88">
        <f t="shared" si="39"/>
        <v>41372</v>
      </c>
      <c r="H227" s="61"/>
      <c r="I227" s="85">
        <v>41372</v>
      </c>
      <c r="J227" s="93">
        <f t="shared" si="37"/>
        <v>41372</v>
      </c>
      <c r="K227" s="85"/>
      <c r="M227" s="85">
        <v>41372</v>
      </c>
      <c r="N227" t="e">
        <f t="shared" si="40"/>
        <v>#VALUE!</v>
      </c>
      <c r="O227">
        <f t="shared" si="41"/>
        <v>41372</v>
      </c>
      <c r="Q227" s="84">
        <v>41372</v>
      </c>
      <c r="R227" t="e">
        <f t="shared" si="42"/>
        <v>#VALUE!</v>
      </c>
      <c r="S227">
        <f t="shared" si="43"/>
        <v>41372</v>
      </c>
      <c r="U227" s="86">
        <v>41372</v>
      </c>
      <c r="V227" t="e">
        <f t="shared" si="44"/>
        <v>#VALUE!</v>
      </c>
      <c r="W227">
        <f t="shared" si="45"/>
        <v>41372</v>
      </c>
      <c r="Y227" s="61">
        <v>41372</v>
      </c>
      <c r="Z227" t="str">
        <f t="shared" si="46"/>
        <v>41372</v>
      </c>
      <c r="AA227" t="e">
        <f t="shared" si="47"/>
        <v>#VALUE!</v>
      </c>
      <c r="AB227">
        <f t="shared" si="48"/>
        <v>41372</v>
      </c>
      <c r="AD227" s="85">
        <v>26402</v>
      </c>
      <c r="AG227" s="85">
        <v>41372</v>
      </c>
      <c r="AI227" s="85">
        <v>41490</v>
      </c>
    </row>
    <row r="228" spans="1:35" x14ac:dyDescent="0.2">
      <c r="A228">
        <v>10095</v>
      </c>
      <c r="B228" s="91">
        <v>41279</v>
      </c>
      <c r="C228" s="61" t="e" cm="1" vm="1">
        <f t="array" ref="C228">_xlfn._xlws.FILTER(B228,OR(LEN(B228) = 7,LEN(B228)=8))</f>
        <v>#VALUE!</v>
      </c>
      <c r="D228" s="61" t="str">
        <f t="shared" si="38"/>
        <v/>
      </c>
      <c r="E228" s="61" t="s">
        <v>2512</v>
      </c>
      <c r="F228" s="87" cm="1">
        <f t="array" ref="F228">_xlfn._xlws.FILTER(B228,LEN(B228)=5)</f>
        <v>41279</v>
      </c>
      <c r="G228" s="88">
        <f t="shared" si="39"/>
        <v>41279</v>
      </c>
      <c r="H228" s="61"/>
      <c r="I228" s="85">
        <v>41279</v>
      </c>
      <c r="J228" s="93">
        <f t="shared" si="37"/>
        <v>41279</v>
      </c>
      <c r="K228" s="85"/>
      <c r="M228" s="85">
        <v>41279</v>
      </c>
      <c r="N228" t="e">
        <f t="shared" si="40"/>
        <v>#VALUE!</v>
      </c>
      <c r="O228">
        <f t="shared" si="41"/>
        <v>41279</v>
      </c>
      <c r="Q228" s="84">
        <v>41279</v>
      </c>
      <c r="R228" t="e">
        <f t="shared" si="42"/>
        <v>#VALUE!</v>
      </c>
      <c r="S228">
        <f t="shared" si="43"/>
        <v>41279</v>
      </c>
      <c r="U228" s="86">
        <v>41279</v>
      </c>
      <c r="V228" t="e">
        <f t="shared" si="44"/>
        <v>#VALUE!</v>
      </c>
      <c r="W228">
        <f t="shared" si="45"/>
        <v>41279</v>
      </c>
      <c r="Y228" s="61">
        <v>41279</v>
      </c>
      <c r="Z228" t="str">
        <f t="shared" si="46"/>
        <v>41279</v>
      </c>
      <c r="AA228" t="e">
        <f t="shared" si="47"/>
        <v>#VALUE!</v>
      </c>
      <c r="AB228">
        <f t="shared" si="48"/>
        <v>41279</v>
      </c>
      <c r="AD228" s="85">
        <v>28957</v>
      </c>
      <c r="AG228" s="85">
        <v>41279</v>
      </c>
      <c r="AI228" s="85">
        <v>41395</v>
      </c>
    </row>
    <row r="229" spans="1:35" x14ac:dyDescent="0.2">
      <c r="A229">
        <v>8897</v>
      </c>
      <c r="B229" s="91" t="s">
        <v>344</v>
      </c>
      <c r="C229" s="61" t="str" cm="1">
        <f t="array" ref="C229">_xlfn._xlws.FILTER(B229,OR(LEN(B229) = 7,LEN(B229)=8))</f>
        <v>4/24/13</v>
      </c>
      <c r="D229" s="61" t="str">
        <f t="shared" si="38"/>
        <v>4/24/13</v>
      </c>
      <c r="E229" s="85" t="s">
        <v>344</v>
      </c>
      <c r="F229" s="87" t="e" cm="1" vm="1">
        <f t="array" ref="F229">_xlfn._xlws.FILTER(B229,LEN(B229)=5)</f>
        <v>#VALUE!</v>
      </c>
      <c r="G229" s="88" t="str">
        <f t="shared" si="39"/>
        <v/>
      </c>
      <c r="H229" s="85">
        <v>41388</v>
      </c>
      <c r="I229" s="85" t="s">
        <v>2512</v>
      </c>
      <c r="J229" s="93">
        <f t="shared" si="37"/>
        <v>41388</v>
      </c>
      <c r="K229" s="85"/>
      <c r="M229" s="85" t="s">
        <v>344</v>
      </c>
      <c r="N229" t="e">
        <f t="shared" si="40"/>
        <v>#VALUE!</v>
      </c>
      <c r="O229" t="e">
        <f t="shared" si="41"/>
        <v>#VALUE!</v>
      </c>
      <c r="Q229" s="84" t="s">
        <v>344</v>
      </c>
      <c r="R229" t="e">
        <f t="shared" si="42"/>
        <v>#VALUE!</v>
      </c>
      <c r="S229" t="e">
        <f t="shared" si="43"/>
        <v>#VALUE!</v>
      </c>
      <c r="U229" s="86" t="s">
        <v>344</v>
      </c>
      <c r="V229" t="e">
        <f t="shared" si="44"/>
        <v>#VALUE!</v>
      </c>
      <c r="W229" t="e">
        <f t="shared" si="45"/>
        <v>#VALUE!</v>
      </c>
      <c r="Y229" s="61" t="s">
        <v>344</v>
      </c>
      <c r="Z229" t="str">
        <f t="shared" si="46"/>
        <v>4-24-13</v>
      </c>
      <c r="AA229" t="e">
        <f t="shared" si="47"/>
        <v>#VALUE!</v>
      </c>
      <c r="AB229" t="e">
        <f t="shared" si="48"/>
        <v>#VALUE!</v>
      </c>
      <c r="AD229" s="85">
        <v>41388</v>
      </c>
      <c r="AG229" s="85" t="s">
        <v>344</v>
      </c>
      <c r="AI229" s="85">
        <v>41388</v>
      </c>
    </row>
    <row r="230" spans="1:35" x14ac:dyDescent="0.2">
      <c r="A230">
        <v>466</v>
      </c>
      <c r="B230" s="91">
        <v>41337</v>
      </c>
      <c r="C230" s="61" t="e" cm="1" vm="1">
        <f t="array" ref="C230">_xlfn._xlws.FILTER(B230,OR(LEN(B230) = 7,LEN(B230)=8))</f>
        <v>#VALUE!</v>
      </c>
      <c r="D230" s="61" t="str">
        <f t="shared" si="38"/>
        <v/>
      </c>
      <c r="E230" s="61" t="s">
        <v>2512</v>
      </c>
      <c r="F230" s="87" cm="1">
        <f t="array" ref="F230">_xlfn._xlws.FILTER(B230,LEN(B230)=5)</f>
        <v>41337</v>
      </c>
      <c r="G230" s="88">
        <f t="shared" si="39"/>
        <v>41337</v>
      </c>
      <c r="H230" s="61"/>
      <c r="I230" s="85">
        <v>41337</v>
      </c>
      <c r="J230" s="93">
        <f t="shared" si="37"/>
        <v>41337</v>
      </c>
      <c r="K230" s="85"/>
      <c r="M230" s="85">
        <v>41337</v>
      </c>
      <c r="N230" t="e">
        <f t="shared" si="40"/>
        <v>#VALUE!</v>
      </c>
      <c r="O230">
        <f t="shared" si="41"/>
        <v>41337</v>
      </c>
      <c r="Q230" s="84">
        <v>41337</v>
      </c>
      <c r="R230" t="e">
        <f t="shared" si="42"/>
        <v>#VALUE!</v>
      </c>
      <c r="S230">
        <f t="shared" si="43"/>
        <v>41337</v>
      </c>
      <c r="U230" s="86">
        <v>41337</v>
      </c>
      <c r="V230" t="e">
        <f t="shared" si="44"/>
        <v>#VALUE!</v>
      </c>
      <c r="W230">
        <f t="shared" si="45"/>
        <v>41337</v>
      </c>
      <c r="Y230" s="61">
        <v>41337</v>
      </c>
      <c r="Z230" t="str">
        <f t="shared" si="46"/>
        <v>41337</v>
      </c>
      <c r="AA230" t="e">
        <f t="shared" si="47"/>
        <v>#VALUE!</v>
      </c>
      <c r="AB230">
        <f t="shared" si="48"/>
        <v>41337</v>
      </c>
      <c r="AD230" s="85">
        <v>13618</v>
      </c>
      <c r="AG230" s="85">
        <v>41337</v>
      </c>
      <c r="AI230" s="85">
        <v>41367</v>
      </c>
    </row>
    <row r="231" spans="1:35" x14ac:dyDescent="0.2">
      <c r="A231">
        <v>11025</v>
      </c>
      <c r="B231" s="91">
        <v>41335</v>
      </c>
      <c r="C231" s="61" t="e" cm="1" vm="1">
        <f t="array" ref="C231">_xlfn._xlws.FILTER(B231,OR(LEN(B231) = 7,LEN(B231)=8))</f>
        <v>#VALUE!</v>
      </c>
      <c r="D231" s="61" t="str">
        <f t="shared" si="38"/>
        <v/>
      </c>
      <c r="E231" s="61" t="s">
        <v>2512</v>
      </c>
      <c r="F231" s="87" cm="1">
        <f t="array" ref="F231">_xlfn._xlws.FILTER(B231,LEN(B231)=5)</f>
        <v>41335</v>
      </c>
      <c r="G231" s="88">
        <f t="shared" si="39"/>
        <v>41335</v>
      </c>
      <c r="H231" s="61"/>
      <c r="I231" s="85">
        <v>41335</v>
      </c>
      <c r="J231" s="93">
        <f t="shared" si="37"/>
        <v>41335</v>
      </c>
      <c r="K231" s="85"/>
      <c r="M231" s="85">
        <v>41335</v>
      </c>
      <c r="N231" t="e">
        <f t="shared" si="40"/>
        <v>#VALUE!</v>
      </c>
      <c r="O231">
        <f t="shared" si="41"/>
        <v>41335</v>
      </c>
      <c r="Q231" s="84">
        <v>41335</v>
      </c>
      <c r="R231" t="e">
        <f t="shared" si="42"/>
        <v>#VALUE!</v>
      </c>
      <c r="S231">
        <f t="shared" si="43"/>
        <v>41335</v>
      </c>
      <c r="U231" s="86">
        <v>41335</v>
      </c>
      <c r="V231" t="e">
        <f t="shared" si="44"/>
        <v>#VALUE!</v>
      </c>
      <c r="W231">
        <f t="shared" si="45"/>
        <v>41335</v>
      </c>
      <c r="Y231" s="61">
        <v>41335</v>
      </c>
      <c r="Z231" t="str">
        <f t="shared" si="46"/>
        <v>41335</v>
      </c>
      <c r="AA231" t="e">
        <f t="shared" si="47"/>
        <v>#VALUE!</v>
      </c>
      <c r="AB231">
        <f t="shared" si="48"/>
        <v>41335</v>
      </c>
      <c r="AD231" s="85">
        <v>12887</v>
      </c>
      <c r="AG231" s="85">
        <v>41335</v>
      </c>
      <c r="AI231" s="85">
        <v>41308</v>
      </c>
    </row>
    <row r="232" spans="1:35" x14ac:dyDescent="0.2">
      <c r="A232">
        <v>2387</v>
      </c>
      <c r="B232" s="91">
        <v>41335</v>
      </c>
      <c r="C232" s="61" t="e" cm="1" vm="1">
        <f t="array" ref="C232">_xlfn._xlws.FILTER(B232,OR(LEN(B232) = 7,LEN(B232)=8))</f>
        <v>#VALUE!</v>
      </c>
      <c r="D232" s="61" t="str">
        <f t="shared" si="38"/>
        <v/>
      </c>
      <c r="E232" s="61" t="s">
        <v>2512</v>
      </c>
      <c r="F232" s="87" cm="1">
        <f t="array" ref="F232">_xlfn._xlws.FILTER(B232,LEN(B232)=5)</f>
        <v>41335</v>
      </c>
      <c r="G232" s="88">
        <f t="shared" si="39"/>
        <v>41335</v>
      </c>
      <c r="H232" s="61"/>
      <c r="I232" s="85">
        <v>41335</v>
      </c>
      <c r="J232" s="93">
        <f t="shared" si="37"/>
        <v>41335</v>
      </c>
      <c r="K232" s="85"/>
      <c r="M232" s="85">
        <v>41335</v>
      </c>
      <c r="N232" t="e">
        <f t="shared" si="40"/>
        <v>#VALUE!</v>
      </c>
      <c r="O232">
        <f t="shared" si="41"/>
        <v>41335</v>
      </c>
      <c r="Q232" s="84">
        <v>41335</v>
      </c>
      <c r="R232" t="e">
        <f t="shared" si="42"/>
        <v>#VALUE!</v>
      </c>
      <c r="S232">
        <f t="shared" si="43"/>
        <v>41335</v>
      </c>
      <c r="U232" s="86">
        <v>41335</v>
      </c>
      <c r="V232" t="e">
        <f t="shared" si="44"/>
        <v>#VALUE!</v>
      </c>
      <c r="W232">
        <f t="shared" si="45"/>
        <v>41335</v>
      </c>
      <c r="Y232" s="61">
        <v>41335</v>
      </c>
      <c r="Z232" t="str">
        <f t="shared" si="46"/>
        <v>41335</v>
      </c>
      <c r="AA232" t="e">
        <f t="shared" si="47"/>
        <v>#VALUE!</v>
      </c>
      <c r="AB232">
        <f t="shared" si="48"/>
        <v>41335</v>
      </c>
      <c r="AD232" s="85">
        <v>12887</v>
      </c>
      <c r="AG232" s="85">
        <v>41335</v>
      </c>
      <c r="AI232" s="85">
        <v>41308</v>
      </c>
    </row>
    <row r="233" spans="1:35" x14ac:dyDescent="0.2">
      <c r="A233">
        <v>1618</v>
      </c>
      <c r="B233" s="91">
        <v>41306</v>
      </c>
      <c r="C233" s="61" t="e" cm="1" vm="1">
        <f t="array" ref="C233">_xlfn._xlws.FILTER(B233,OR(LEN(B233) = 7,LEN(B233)=8))</f>
        <v>#VALUE!</v>
      </c>
      <c r="D233" s="61" t="str">
        <f t="shared" si="38"/>
        <v/>
      </c>
      <c r="E233" s="61" t="s">
        <v>2512</v>
      </c>
      <c r="F233" s="87" cm="1">
        <f t="array" ref="F233">_xlfn._xlws.FILTER(B233,LEN(B233)=5)</f>
        <v>41306</v>
      </c>
      <c r="G233" s="88">
        <f t="shared" si="39"/>
        <v>41306</v>
      </c>
      <c r="H233" s="61"/>
      <c r="I233" s="85">
        <v>41306</v>
      </c>
      <c r="J233" s="93">
        <f t="shared" si="37"/>
        <v>41306</v>
      </c>
      <c r="K233" s="85"/>
      <c r="M233" s="85">
        <v>41306</v>
      </c>
      <c r="N233" t="e">
        <f t="shared" si="40"/>
        <v>#VALUE!</v>
      </c>
      <c r="O233">
        <f t="shared" si="41"/>
        <v>41306</v>
      </c>
      <c r="Q233" s="84">
        <v>41306</v>
      </c>
      <c r="R233" t="e">
        <f t="shared" si="42"/>
        <v>#VALUE!</v>
      </c>
      <c r="S233">
        <f t="shared" si="43"/>
        <v>41306</v>
      </c>
      <c r="U233" s="86">
        <v>41306</v>
      </c>
      <c r="V233" t="e">
        <f t="shared" si="44"/>
        <v>#VALUE!</v>
      </c>
      <c r="W233">
        <f t="shared" si="45"/>
        <v>41306</v>
      </c>
      <c r="Y233" s="61">
        <v>41306</v>
      </c>
      <c r="Z233" t="str">
        <f t="shared" si="46"/>
        <v>41306</v>
      </c>
      <c r="AA233" t="e">
        <f t="shared" si="47"/>
        <v>#VALUE!</v>
      </c>
      <c r="AB233">
        <f t="shared" si="48"/>
        <v>41306</v>
      </c>
      <c r="AD233" s="85">
        <v>38820</v>
      </c>
      <c r="AG233" s="85">
        <v>41306</v>
      </c>
      <c r="AI233" s="85">
        <v>41276</v>
      </c>
    </row>
    <row r="234" spans="1:35" x14ac:dyDescent="0.2">
      <c r="A234">
        <v>25</v>
      </c>
      <c r="B234" s="91" t="s">
        <v>350</v>
      </c>
      <c r="C234" s="61" t="str" cm="1">
        <f t="array" ref="C234">_xlfn._xlws.FILTER(B234,OR(LEN(B234) = 7,LEN(B234)=8))</f>
        <v>11/16/12</v>
      </c>
      <c r="D234" s="61" t="str">
        <f t="shared" si="38"/>
        <v>11/16/12</v>
      </c>
      <c r="E234" s="61" t="s">
        <v>350</v>
      </c>
      <c r="F234" s="87" t="e" cm="1" vm="1">
        <f t="array" ref="F234">_xlfn._xlws.FILTER(B234,LEN(B234)=5)</f>
        <v>#VALUE!</v>
      </c>
      <c r="G234" s="88" t="str">
        <f t="shared" si="39"/>
        <v/>
      </c>
      <c r="H234" s="85">
        <v>41229</v>
      </c>
      <c r="I234" s="85" t="s">
        <v>2512</v>
      </c>
      <c r="J234" s="93">
        <f t="shared" si="37"/>
        <v>41229</v>
      </c>
      <c r="K234" s="85"/>
      <c r="M234" s="85" t="s">
        <v>350</v>
      </c>
      <c r="N234" t="e">
        <f t="shared" si="40"/>
        <v>#VALUE!</v>
      </c>
      <c r="O234" t="e">
        <f t="shared" si="41"/>
        <v>#VALUE!</v>
      </c>
      <c r="Q234" s="84" t="s">
        <v>350</v>
      </c>
      <c r="R234" t="e">
        <f t="shared" si="42"/>
        <v>#VALUE!</v>
      </c>
      <c r="S234" t="e">
        <f t="shared" si="43"/>
        <v>#VALUE!</v>
      </c>
      <c r="U234" s="86" t="s">
        <v>350</v>
      </c>
      <c r="V234" t="e">
        <f t="shared" si="44"/>
        <v>#VALUE!</v>
      </c>
      <c r="W234" t="e">
        <f t="shared" si="45"/>
        <v>#VALUE!</v>
      </c>
      <c r="Y234" s="61" t="s">
        <v>350</v>
      </c>
      <c r="Z234" t="str">
        <f t="shared" si="46"/>
        <v>11-16-12</v>
      </c>
      <c r="AA234" t="e">
        <f t="shared" si="47"/>
        <v>#VALUE!</v>
      </c>
      <c r="AB234" t="e">
        <f t="shared" si="48"/>
        <v>#VALUE!</v>
      </c>
      <c r="AD234" s="85">
        <v>41229</v>
      </c>
      <c r="AG234" s="85" t="s">
        <v>350</v>
      </c>
      <c r="AI234" s="85">
        <v>41229</v>
      </c>
    </row>
    <row r="235" spans="1:35" x14ac:dyDescent="0.2">
      <c r="A235">
        <v>3277</v>
      </c>
      <c r="B235" s="91">
        <v>40976</v>
      </c>
      <c r="C235" s="61" t="e" cm="1" vm="1">
        <f t="array" ref="C235">_xlfn._xlws.FILTER(B235,OR(LEN(B235) = 7,LEN(B235)=8))</f>
        <v>#VALUE!</v>
      </c>
      <c r="D235" s="61" t="str">
        <f t="shared" si="38"/>
        <v/>
      </c>
      <c r="E235" s="61" t="s">
        <v>2512</v>
      </c>
      <c r="F235" s="87" cm="1">
        <f t="array" ref="F235">_xlfn._xlws.FILTER(B235,LEN(B235)=5)</f>
        <v>40976</v>
      </c>
      <c r="G235" s="88">
        <f t="shared" si="39"/>
        <v>40976</v>
      </c>
      <c r="H235" s="61"/>
      <c r="I235" s="85">
        <v>40976</v>
      </c>
      <c r="J235" s="93">
        <f t="shared" si="37"/>
        <v>40976</v>
      </c>
      <c r="K235" s="85"/>
      <c r="M235" s="85">
        <v>40976</v>
      </c>
      <c r="N235" t="e">
        <f t="shared" si="40"/>
        <v>#VALUE!</v>
      </c>
      <c r="O235">
        <f t="shared" si="41"/>
        <v>40976</v>
      </c>
      <c r="Q235" s="84">
        <v>40976</v>
      </c>
      <c r="R235" t="e">
        <f t="shared" si="42"/>
        <v>#VALUE!</v>
      </c>
      <c r="S235">
        <f t="shared" si="43"/>
        <v>40976</v>
      </c>
      <c r="U235" s="86">
        <v>40976</v>
      </c>
      <c r="V235" t="e">
        <f t="shared" si="44"/>
        <v>#VALUE!</v>
      </c>
      <c r="W235">
        <f t="shared" si="45"/>
        <v>40976</v>
      </c>
      <c r="Y235" s="61">
        <v>40976</v>
      </c>
      <c r="Z235" t="str">
        <f t="shared" si="46"/>
        <v>40976</v>
      </c>
      <c r="AA235" t="e">
        <f t="shared" si="47"/>
        <v>#VALUE!</v>
      </c>
      <c r="AB235">
        <f t="shared" si="48"/>
        <v>40976</v>
      </c>
      <c r="AD235" s="85">
        <v>27859</v>
      </c>
      <c r="AG235" s="85">
        <v>40976</v>
      </c>
      <c r="AI235" s="85">
        <v>41124</v>
      </c>
    </row>
    <row r="236" spans="1:35" x14ac:dyDescent="0.2">
      <c r="A236">
        <v>8566</v>
      </c>
      <c r="B236" s="91" t="s">
        <v>30</v>
      </c>
      <c r="C236" s="61" t="str" cm="1">
        <f t="array" ref="C236">_xlfn._xlws.FILTER(B236,OR(LEN(B236) = 7,LEN(B236)=8))</f>
        <v>6/15/14</v>
      </c>
      <c r="D236" s="61" t="str">
        <f t="shared" si="38"/>
        <v>6/15/14</v>
      </c>
      <c r="E236" s="85" t="s">
        <v>30</v>
      </c>
      <c r="F236" s="87" t="e" cm="1" vm="1">
        <f t="array" ref="F236">_xlfn._xlws.FILTER(B236,LEN(B236)=5)</f>
        <v>#VALUE!</v>
      </c>
      <c r="G236" s="88" t="str">
        <f t="shared" si="39"/>
        <v/>
      </c>
      <c r="H236" s="85">
        <v>41805</v>
      </c>
      <c r="I236" s="85" t="s">
        <v>2512</v>
      </c>
      <c r="J236" s="93">
        <f t="shared" si="37"/>
        <v>41805</v>
      </c>
      <c r="K236" s="85"/>
      <c r="M236" s="85" t="s">
        <v>30</v>
      </c>
      <c r="N236" t="e">
        <f t="shared" si="40"/>
        <v>#VALUE!</v>
      </c>
      <c r="O236" t="e">
        <f t="shared" si="41"/>
        <v>#VALUE!</v>
      </c>
      <c r="Q236" s="84" t="s">
        <v>30</v>
      </c>
      <c r="R236" t="e">
        <f t="shared" si="42"/>
        <v>#VALUE!</v>
      </c>
      <c r="S236" t="e">
        <f t="shared" si="43"/>
        <v>#VALUE!</v>
      </c>
      <c r="U236" s="86" t="s">
        <v>30</v>
      </c>
      <c r="V236" t="e">
        <f t="shared" si="44"/>
        <v>#VALUE!</v>
      </c>
      <c r="W236" t="e">
        <f t="shared" si="45"/>
        <v>#VALUE!</v>
      </c>
      <c r="Y236" s="61" t="s">
        <v>30</v>
      </c>
      <c r="Z236" t="str">
        <f t="shared" si="46"/>
        <v>6-15-14</v>
      </c>
      <c r="AA236" t="e">
        <f t="shared" si="47"/>
        <v>#VALUE!</v>
      </c>
      <c r="AB236" t="e">
        <f t="shared" si="48"/>
        <v>#VALUE!</v>
      </c>
      <c r="AD236" s="85">
        <v>41805</v>
      </c>
      <c r="AG236" s="85" t="s">
        <v>30</v>
      </c>
      <c r="AI236" s="85">
        <v>41805</v>
      </c>
    </row>
    <row r="237" spans="1:35" x14ac:dyDescent="0.2">
      <c r="A237">
        <v>2634</v>
      </c>
      <c r="B237" s="91" t="s">
        <v>354</v>
      </c>
      <c r="C237" s="61" t="str" cm="1">
        <f t="array" ref="C237">_xlfn._xlws.FILTER(B237,OR(LEN(B237) = 7,LEN(B237)=8))</f>
        <v>4/18/14</v>
      </c>
      <c r="D237" s="61" t="str">
        <f t="shared" si="38"/>
        <v>4/18/14</v>
      </c>
      <c r="E237" s="85" t="s">
        <v>354</v>
      </c>
      <c r="F237" s="87" t="e" cm="1" vm="1">
        <f t="array" ref="F237">_xlfn._xlws.FILTER(B237,LEN(B237)=5)</f>
        <v>#VALUE!</v>
      </c>
      <c r="G237" s="88" t="str">
        <f t="shared" si="39"/>
        <v/>
      </c>
      <c r="H237" s="85">
        <v>41747</v>
      </c>
      <c r="I237" s="85" t="s">
        <v>2512</v>
      </c>
      <c r="J237" s="93">
        <f t="shared" si="37"/>
        <v>41747</v>
      </c>
      <c r="K237" s="85"/>
      <c r="M237" s="85" t="s">
        <v>354</v>
      </c>
      <c r="N237" t="e">
        <f t="shared" si="40"/>
        <v>#VALUE!</v>
      </c>
      <c r="O237" t="e">
        <f t="shared" si="41"/>
        <v>#VALUE!</v>
      </c>
      <c r="Q237" s="84" t="s">
        <v>354</v>
      </c>
      <c r="R237" t="e">
        <f t="shared" si="42"/>
        <v>#VALUE!</v>
      </c>
      <c r="S237" t="e">
        <f t="shared" si="43"/>
        <v>#VALUE!</v>
      </c>
      <c r="U237" s="86" t="s">
        <v>354</v>
      </c>
      <c r="V237" t="e">
        <f t="shared" si="44"/>
        <v>#VALUE!</v>
      </c>
      <c r="W237" t="e">
        <f t="shared" si="45"/>
        <v>#VALUE!</v>
      </c>
      <c r="Y237" s="61" t="s">
        <v>354</v>
      </c>
      <c r="Z237" t="str">
        <f t="shared" si="46"/>
        <v>4-18-14</v>
      </c>
      <c r="AA237" t="e">
        <f t="shared" si="47"/>
        <v>#VALUE!</v>
      </c>
      <c r="AB237" t="e">
        <f t="shared" si="48"/>
        <v>#VALUE!</v>
      </c>
      <c r="AD237" s="85">
        <v>41747</v>
      </c>
      <c r="AG237" s="85" t="s">
        <v>354</v>
      </c>
      <c r="AI237" s="85">
        <v>41747</v>
      </c>
    </row>
    <row r="238" spans="1:35" x14ac:dyDescent="0.2">
      <c r="A238">
        <v>8036</v>
      </c>
      <c r="B238" s="91" t="s">
        <v>354</v>
      </c>
      <c r="C238" s="61" t="str" cm="1">
        <f t="array" ref="C238">_xlfn._xlws.FILTER(B238,OR(LEN(B238) = 7,LEN(B238)=8))</f>
        <v>4/18/14</v>
      </c>
      <c r="D238" s="61" t="str">
        <f t="shared" si="38"/>
        <v>4/18/14</v>
      </c>
      <c r="E238" s="85" t="s">
        <v>354</v>
      </c>
      <c r="F238" s="87" t="e" cm="1" vm="1">
        <f t="array" ref="F238">_xlfn._xlws.FILTER(B238,LEN(B238)=5)</f>
        <v>#VALUE!</v>
      </c>
      <c r="G238" s="88" t="str">
        <f t="shared" si="39"/>
        <v/>
      </c>
      <c r="H238" s="85">
        <v>41747</v>
      </c>
      <c r="I238" s="85" t="s">
        <v>2512</v>
      </c>
      <c r="J238" s="93">
        <f t="shared" si="37"/>
        <v>41747</v>
      </c>
      <c r="K238" s="85"/>
      <c r="M238" s="85" t="s">
        <v>354</v>
      </c>
      <c r="N238" t="e">
        <f t="shared" si="40"/>
        <v>#VALUE!</v>
      </c>
      <c r="O238" t="e">
        <f t="shared" si="41"/>
        <v>#VALUE!</v>
      </c>
      <c r="Q238" s="84" t="s">
        <v>354</v>
      </c>
      <c r="R238" t="e">
        <f t="shared" si="42"/>
        <v>#VALUE!</v>
      </c>
      <c r="S238" t="e">
        <f t="shared" si="43"/>
        <v>#VALUE!</v>
      </c>
      <c r="U238" s="86" t="s">
        <v>354</v>
      </c>
      <c r="V238" t="e">
        <f t="shared" si="44"/>
        <v>#VALUE!</v>
      </c>
      <c r="W238" t="e">
        <f t="shared" si="45"/>
        <v>#VALUE!</v>
      </c>
      <c r="Y238" s="61" t="s">
        <v>354</v>
      </c>
      <c r="Z238" t="str">
        <f t="shared" si="46"/>
        <v>4-18-14</v>
      </c>
      <c r="AA238" t="e">
        <f t="shared" si="47"/>
        <v>#VALUE!</v>
      </c>
      <c r="AB238" t="e">
        <f t="shared" si="48"/>
        <v>#VALUE!</v>
      </c>
      <c r="AD238" s="85">
        <v>41747</v>
      </c>
      <c r="AG238" s="85" t="s">
        <v>354</v>
      </c>
      <c r="AI238" s="85">
        <v>41747</v>
      </c>
    </row>
    <row r="239" spans="1:35" x14ac:dyDescent="0.2">
      <c r="A239">
        <v>8159</v>
      </c>
      <c r="B239" s="91">
        <v>41643</v>
      </c>
      <c r="C239" s="61" t="e" cm="1" vm="1">
        <f t="array" ref="C239">_xlfn._xlws.FILTER(B239,OR(LEN(B239) = 7,LEN(B239)=8))</f>
        <v>#VALUE!</v>
      </c>
      <c r="D239" s="61" t="str">
        <f t="shared" si="38"/>
        <v/>
      </c>
      <c r="E239" s="61" t="s">
        <v>2512</v>
      </c>
      <c r="F239" s="87" cm="1">
        <f t="array" ref="F239">_xlfn._xlws.FILTER(B239,LEN(B239)=5)</f>
        <v>41643</v>
      </c>
      <c r="G239" s="88">
        <f t="shared" si="39"/>
        <v>41643</v>
      </c>
      <c r="H239" s="61"/>
      <c r="I239" s="85">
        <v>41643</v>
      </c>
      <c r="J239" s="93">
        <f t="shared" si="37"/>
        <v>41643</v>
      </c>
      <c r="K239" s="85"/>
      <c r="M239" s="85">
        <v>41643</v>
      </c>
      <c r="N239" t="e">
        <f t="shared" si="40"/>
        <v>#VALUE!</v>
      </c>
      <c r="O239">
        <f t="shared" si="41"/>
        <v>41643</v>
      </c>
      <c r="Q239" s="84">
        <v>41643</v>
      </c>
      <c r="R239" t="e">
        <f t="shared" si="42"/>
        <v>#VALUE!</v>
      </c>
      <c r="S239">
        <f t="shared" si="43"/>
        <v>41643</v>
      </c>
      <c r="U239" s="86">
        <v>41643</v>
      </c>
      <c r="V239" t="e">
        <f t="shared" si="44"/>
        <v>#VALUE!</v>
      </c>
      <c r="W239">
        <f t="shared" si="45"/>
        <v>41643</v>
      </c>
      <c r="Y239" s="61">
        <v>41643</v>
      </c>
      <c r="Z239" t="str">
        <f t="shared" si="46"/>
        <v>41643</v>
      </c>
      <c r="AA239" t="e">
        <f t="shared" si="47"/>
        <v>#VALUE!</v>
      </c>
      <c r="AB239">
        <f t="shared" si="48"/>
        <v>41643</v>
      </c>
      <c r="AD239" s="85">
        <v>15812</v>
      </c>
      <c r="AG239" s="85">
        <v>41643</v>
      </c>
      <c r="AI239" s="85">
        <v>41730</v>
      </c>
    </row>
    <row r="240" spans="1:35" x14ac:dyDescent="0.2">
      <c r="A240">
        <v>7628</v>
      </c>
      <c r="B240" s="91" t="s">
        <v>358</v>
      </c>
      <c r="C240" s="61" t="str" cm="1">
        <f t="array" ref="C240">_xlfn._xlws.FILTER(B240,OR(LEN(B240) = 7,LEN(B240)=8))</f>
        <v>3/18/14</v>
      </c>
      <c r="D240" s="61" t="str">
        <f t="shared" si="38"/>
        <v>3/18/14</v>
      </c>
      <c r="E240" s="85" t="s">
        <v>358</v>
      </c>
      <c r="F240" s="87" t="e" cm="1" vm="1">
        <f t="array" ref="F240">_xlfn._xlws.FILTER(B240,LEN(B240)=5)</f>
        <v>#VALUE!</v>
      </c>
      <c r="G240" s="88" t="str">
        <f t="shared" si="39"/>
        <v/>
      </c>
      <c r="H240" s="85">
        <v>41716</v>
      </c>
      <c r="I240" s="85" t="s">
        <v>2512</v>
      </c>
      <c r="J240" s="93">
        <f t="shared" si="37"/>
        <v>41716</v>
      </c>
      <c r="K240" s="85"/>
      <c r="M240" s="85" t="s">
        <v>358</v>
      </c>
      <c r="N240" t="e">
        <f t="shared" si="40"/>
        <v>#VALUE!</v>
      </c>
      <c r="O240" t="e">
        <f t="shared" si="41"/>
        <v>#VALUE!</v>
      </c>
      <c r="Q240" s="84" t="s">
        <v>358</v>
      </c>
      <c r="R240" t="e">
        <f t="shared" si="42"/>
        <v>#VALUE!</v>
      </c>
      <c r="S240" t="e">
        <f t="shared" si="43"/>
        <v>#VALUE!</v>
      </c>
      <c r="U240" s="86" t="s">
        <v>358</v>
      </c>
      <c r="V240" t="e">
        <f t="shared" si="44"/>
        <v>#VALUE!</v>
      </c>
      <c r="W240" t="e">
        <f t="shared" si="45"/>
        <v>#VALUE!</v>
      </c>
      <c r="Y240" s="61" t="s">
        <v>358</v>
      </c>
      <c r="Z240" t="str">
        <f t="shared" si="46"/>
        <v>3-18-14</v>
      </c>
      <c r="AA240" t="e">
        <f t="shared" si="47"/>
        <v>#VALUE!</v>
      </c>
      <c r="AB240" t="e">
        <f t="shared" si="48"/>
        <v>#VALUE!</v>
      </c>
      <c r="AD240" s="85">
        <v>41716</v>
      </c>
      <c r="AG240" s="85" t="s">
        <v>358</v>
      </c>
      <c r="AI240" s="85">
        <v>41716</v>
      </c>
    </row>
    <row r="241" spans="1:35" x14ac:dyDescent="0.2">
      <c r="A241">
        <v>9597</v>
      </c>
      <c r="B241" s="91">
        <v>41914</v>
      </c>
      <c r="C241" s="61" t="e" cm="1" vm="1">
        <f t="array" ref="C241">_xlfn._xlws.FILTER(B241,OR(LEN(B241) = 7,LEN(B241)=8))</f>
        <v>#VALUE!</v>
      </c>
      <c r="D241" s="61" t="str">
        <f t="shared" si="38"/>
        <v/>
      </c>
      <c r="E241" s="61" t="s">
        <v>2512</v>
      </c>
      <c r="F241" s="87" cm="1">
        <f t="array" ref="F241">_xlfn._xlws.FILTER(B241,LEN(B241)=5)</f>
        <v>41914</v>
      </c>
      <c r="G241" s="88">
        <f t="shared" si="39"/>
        <v>41914</v>
      </c>
      <c r="H241" s="61"/>
      <c r="I241" s="85">
        <v>41914</v>
      </c>
      <c r="J241" s="93">
        <f t="shared" si="37"/>
        <v>41914</v>
      </c>
      <c r="K241" s="85"/>
      <c r="M241" s="85">
        <v>41914</v>
      </c>
      <c r="N241" t="e">
        <f t="shared" si="40"/>
        <v>#VALUE!</v>
      </c>
      <c r="O241">
        <f t="shared" si="41"/>
        <v>41914</v>
      </c>
      <c r="Q241" s="84">
        <v>41914</v>
      </c>
      <c r="R241" t="e">
        <f t="shared" si="42"/>
        <v>#VALUE!</v>
      </c>
      <c r="S241">
        <f t="shared" si="43"/>
        <v>41914</v>
      </c>
      <c r="U241" s="86">
        <v>41914</v>
      </c>
      <c r="V241" t="e">
        <f t="shared" si="44"/>
        <v>#VALUE!</v>
      </c>
      <c r="W241">
        <f t="shared" si="45"/>
        <v>41914</v>
      </c>
      <c r="Y241" s="61">
        <v>41914</v>
      </c>
      <c r="Z241" t="str">
        <f t="shared" si="46"/>
        <v>41914</v>
      </c>
      <c r="AA241" t="e">
        <f t="shared" si="47"/>
        <v>#VALUE!</v>
      </c>
      <c r="AB241">
        <f t="shared" si="48"/>
        <v>41914</v>
      </c>
      <c r="AD241" s="85">
        <v>41748</v>
      </c>
      <c r="AG241" s="85">
        <v>41914</v>
      </c>
      <c r="AI241" s="85">
        <v>41680</v>
      </c>
    </row>
    <row r="242" spans="1:35" x14ac:dyDescent="0.2">
      <c r="A242">
        <v>1384</v>
      </c>
      <c r="B242" s="91" t="s">
        <v>361</v>
      </c>
      <c r="C242" s="61" t="str" cm="1">
        <f t="array" ref="C242">_xlfn._xlws.FILTER(B242,OR(LEN(B242) = 7,LEN(B242)=8))</f>
        <v>11/23/13</v>
      </c>
      <c r="D242" s="61" t="str">
        <f t="shared" si="38"/>
        <v>11/23/13</v>
      </c>
      <c r="E242" s="61" t="s">
        <v>361</v>
      </c>
      <c r="F242" s="87" t="e" cm="1" vm="1">
        <f t="array" ref="F242">_xlfn._xlws.FILTER(B242,LEN(B242)=5)</f>
        <v>#VALUE!</v>
      </c>
      <c r="G242" s="88" t="str">
        <f t="shared" si="39"/>
        <v/>
      </c>
      <c r="H242" s="85">
        <v>41601</v>
      </c>
      <c r="I242" s="85" t="s">
        <v>2512</v>
      </c>
      <c r="J242" s="93">
        <f t="shared" si="37"/>
        <v>41601</v>
      </c>
      <c r="K242" s="85"/>
      <c r="M242" s="85" t="s">
        <v>361</v>
      </c>
      <c r="N242" t="e">
        <f t="shared" si="40"/>
        <v>#VALUE!</v>
      </c>
      <c r="O242" t="e">
        <f t="shared" si="41"/>
        <v>#VALUE!</v>
      </c>
      <c r="Q242" s="84" t="s">
        <v>361</v>
      </c>
      <c r="R242" t="e">
        <f t="shared" si="42"/>
        <v>#VALUE!</v>
      </c>
      <c r="S242" t="e">
        <f t="shared" si="43"/>
        <v>#VALUE!</v>
      </c>
      <c r="U242" s="86" t="s">
        <v>361</v>
      </c>
      <c r="V242" t="e">
        <f t="shared" si="44"/>
        <v>#VALUE!</v>
      </c>
      <c r="W242" t="e">
        <f t="shared" si="45"/>
        <v>#VALUE!</v>
      </c>
      <c r="Y242" s="61" t="s">
        <v>361</v>
      </c>
      <c r="Z242" t="str">
        <f t="shared" si="46"/>
        <v>11-23-13</v>
      </c>
      <c r="AA242" t="e">
        <f t="shared" si="47"/>
        <v>#VALUE!</v>
      </c>
      <c r="AB242" t="e">
        <f t="shared" si="48"/>
        <v>#VALUE!</v>
      </c>
      <c r="AD242" s="85">
        <v>41601</v>
      </c>
      <c r="AG242" s="85" t="s">
        <v>361</v>
      </c>
      <c r="AI242" s="85">
        <v>41601</v>
      </c>
    </row>
    <row r="243" spans="1:35" x14ac:dyDescent="0.2">
      <c r="A243">
        <v>10150</v>
      </c>
      <c r="B243" s="91" t="s">
        <v>363</v>
      </c>
      <c r="C243" s="61" t="str" cm="1">
        <f t="array" ref="C243">_xlfn._xlws.FILTER(B243,OR(LEN(B243) = 7,LEN(B243)=8))</f>
        <v>11/21/13</v>
      </c>
      <c r="D243" s="61" t="str">
        <f t="shared" si="38"/>
        <v>11/21/13</v>
      </c>
      <c r="E243" s="61" t="s">
        <v>363</v>
      </c>
      <c r="F243" s="87" t="e" cm="1" vm="1">
        <f t="array" ref="F243">_xlfn._xlws.FILTER(B243,LEN(B243)=5)</f>
        <v>#VALUE!</v>
      </c>
      <c r="G243" s="88" t="str">
        <f t="shared" si="39"/>
        <v/>
      </c>
      <c r="H243" s="85">
        <v>41599</v>
      </c>
      <c r="I243" s="85" t="s">
        <v>2512</v>
      </c>
      <c r="J243" s="93">
        <f t="shared" si="37"/>
        <v>41599</v>
      </c>
      <c r="K243" s="85"/>
      <c r="M243" s="85" t="s">
        <v>363</v>
      </c>
      <c r="N243" t="e">
        <f t="shared" si="40"/>
        <v>#VALUE!</v>
      </c>
      <c r="O243" t="e">
        <f t="shared" si="41"/>
        <v>#VALUE!</v>
      </c>
      <c r="Q243" s="84" t="s">
        <v>363</v>
      </c>
      <c r="R243" t="e">
        <f t="shared" si="42"/>
        <v>#VALUE!</v>
      </c>
      <c r="S243" t="e">
        <f t="shared" si="43"/>
        <v>#VALUE!</v>
      </c>
      <c r="U243" s="86" t="s">
        <v>363</v>
      </c>
      <c r="V243" t="e">
        <f t="shared" si="44"/>
        <v>#VALUE!</v>
      </c>
      <c r="W243" t="e">
        <f t="shared" si="45"/>
        <v>#VALUE!</v>
      </c>
      <c r="Y243" s="61" t="s">
        <v>363</v>
      </c>
      <c r="Z243" t="str">
        <f t="shared" si="46"/>
        <v>11-21-13</v>
      </c>
      <c r="AA243" t="e">
        <f t="shared" si="47"/>
        <v>#VALUE!</v>
      </c>
      <c r="AB243" t="e">
        <f t="shared" si="48"/>
        <v>#VALUE!</v>
      </c>
      <c r="AD243" s="85">
        <v>41599</v>
      </c>
      <c r="AG243" s="85" t="s">
        <v>363</v>
      </c>
      <c r="AI243" s="85">
        <v>41599</v>
      </c>
    </row>
    <row r="244" spans="1:35" x14ac:dyDescent="0.2">
      <c r="A244">
        <v>3885</v>
      </c>
      <c r="B244" s="91" t="s">
        <v>58</v>
      </c>
      <c r="C244" s="61" t="str" cm="1">
        <f t="array" ref="C244">_xlfn._xlws.FILTER(B244,OR(LEN(B244) = 7,LEN(B244)=8))</f>
        <v>10/16/13</v>
      </c>
      <c r="D244" s="61" t="str">
        <f t="shared" si="38"/>
        <v>10/16/13</v>
      </c>
      <c r="E244" s="61" t="s">
        <v>58</v>
      </c>
      <c r="F244" s="87" t="e" cm="1" vm="1">
        <f t="array" ref="F244">_xlfn._xlws.FILTER(B244,LEN(B244)=5)</f>
        <v>#VALUE!</v>
      </c>
      <c r="G244" s="88" t="str">
        <f t="shared" si="39"/>
        <v/>
      </c>
      <c r="H244" s="85">
        <v>41563</v>
      </c>
      <c r="I244" s="85" t="s">
        <v>2512</v>
      </c>
      <c r="J244" s="93">
        <f t="shared" si="37"/>
        <v>41563</v>
      </c>
      <c r="K244" s="85"/>
      <c r="M244" s="85" t="s">
        <v>58</v>
      </c>
      <c r="N244" t="e">
        <f t="shared" si="40"/>
        <v>#VALUE!</v>
      </c>
      <c r="O244" t="e">
        <f t="shared" si="41"/>
        <v>#VALUE!</v>
      </c>
      <c r="Q244" s="84" t="s">
        <v>58</v>
      </c>
      <c r="R244" t="e">
        <f t="shared" si="42"/>
        <v>#VALUE!</v>
      </c>
      <c r="S244" t="e">
        <f t="shared" si="43"/>
        <v>#VALUE!</v>
      </c>
      <c r="U244" s="86" t="s">
        <v>58</v>
      </c>
      <c r="V244" t="e">
        <f t="shared" si="44"/>
        <v>#VALUE!</v>
      </c>
      <c r="W244" t="e">
        <f t="shared" si="45"/>
        <v>#VALUE!</v>
      </c>
      <c r="Y244" s="61" t="s">
        <v>58</v>
      </c>
      <c r="Z244" t="str">
        <f t="shared" si="46"/>
        <v>10-16-13</v>
      </c>
      <c r="AA244" t="e">
        <f t="shared" si="47"/>
        <v>#VALUE!</v>
      </c>
      <c r="AB244" t="e">
        <f t="shared" si="48"/>
        <v>#VALUE!</v>
      </c>
      <c r="AD244" s="85">
        <v>41563</v>
      </c>
      <c r="AG244" s="85" t="s">
        <v>58</v>
      </c>
      <c r="AI244" s="85">
        <v>41563</v>
      </c>
    </row>
    <row r="245" spans="1:35" x14ac:dyDescent="0.2">
      <c r="A245">
        <v>11003</v>
      </c>
      <c r="B245" s="91">
        <v>41315</v>
      </c>
      <c r="C245" s="61" t="e" cm="1" vm="1">
        <f t="array" ref="C245">_xlfn._xlws.FILTER(B245,OR(LEN(B245) = 7,LEN(B245)=8))</f>
        <v>#VALUE!</v>
      </c>
      <c r="D245" s="61" t="str">
        <f t="shared" si="38"/>
        <v/>
      </c>
      <c r="E245" s="61" t="s">
        <v>2512</v>
      </c>
      <c r="F245" s="87" cm="1">
        <f t="array" ref="F245">_xlfn._xlws.FILTER(B245,LEN(B245)=5)</f>
        <v>41315</v>
      </c>
      <c r="G245" s="88">
        <f t="shared" si="39"/>
        <v>41315</v>
      </c>
      <c r="H245" s="61"/>
      <c r="I245" s="85">
        <v>41315</v>
      </c>
      <c r="J245" s="93">
        <f t="shared" si="37"/>
        <v>41315</v>
      </c>
      <c r="K245" s="85"/>
      <c r="M245" s="85">
        <v>41315</v>
      </c>
      <c r="N245" t="e">
        <f t="shared" si="40"/>
        <v>#VALUE!</v>
      </c>
      <c r="O245">
        <f t="shared" si="41"/>
        <v>41315</v>
      </c>
      <c r="Q245" s="84">
        <v>41315</v>
      </c>
      <c r="R245" t="e">
        <f t="shared" si="42"/>
        <v>#VALUE!</v>
      </c>
      <c r="S245">
        <f t="shared" si="43"/>
        <v>41315</v>
      </c>
      <c r="U245" s="86">
        <v>41315</v>
      </c>
      <c r="V245" t="e">
        <f t="shared" si="44"/>
        <v>#VALUE!</v>
      </c>
      <c r="W245">
        <f t="shared" si="45"/>
        <v>41315</v>
      </c>
      <c r="Y245" s="61">
        <v>41315</v>
      </c>
      <c r="Z245" t="str">
        <f t="shared" si="46"/>
        <v>41315</v>
      </c>
      <c r="AA245" t="e">
        <f t="shared" si="47"/>
        <v>#VALUE!</v>
      </c>
      <c r="AB245">
        <f t="shared" si="48"/>
        <v>41315</v>
      </c>
      <c r="AD245" s="85">
        <v>42107</v>
      </c>
      <c r="AG245" s="85">
        <v>41315</v>
      </c>
      <c r="AI245" s="85">
        <v>41549</v>
      </c>
    </row>
    <row r="246" spans="1:35" x14ac:dyDescent="0.2">
      <c r="A246">
        <v>8026</v>
      </c>
      <c r="B246" s="91" t="s">
        <v>176</v>
      </c>
      <c r="C246" s="61" t="str" cm="1">
        <f t="array" ref="C246">_xlfn._xlws.FILTER(B246,OR(LEN(B246) = 7,LEN(B246)=8))</f>
        <v>9/30/13</v>
      </c>
      <c r="D246" s="61" t="str">
        <f t="shared" si="38"/>
        <v>9/30/13</v>
      </c>
      <c r="E246" s="85" t="s">
        <v>176</v>
      </c>
      <c r="F246" s="87" t="e" cm="1" vm="1">
        <f t="array" ref="F246">_xlfn._xlws.FILTER(B246,LEN(B246)=5)</f>
        <v>#VALUE!</v>
      </c>
      <c r="G246" s="88" t="str">
        <f t="shared" si="39"/>
        <v/>
      </c>
      <c r="H246" s="85">
        <v>41547</v>
      </c>
      <c r="I246" s="85" t="s">
        <v>2512</v>
      </c>
      <c r="J246" s="93">
        <f t="shared" si="37"/>
        <v>41547</v>
      </c>
      <c r="K246" s="85"/>
      <c r="M246" s="85" t="s">
        <v>176</v>
      </c>
      <c r="N246" t="e">
        <f t="shared" si="40"/>
        <v>#VALUE!</v>
      </c>
      <c r="O246" t="e">
        <f t="shared" si="41"/>
        <v>#VALUE!</v>
      </c>
      <c r="Q246" s="84" t="s">
        <v>176</v>
      </c>
      <c r="R246" t="e">
        <f t="shared" si="42"/>
        <v>#VALUE!</v>
      </c>
      <c r="S246" t="e">
        <f t="shared" si="43"/>
        <v>#VALUE!</v>
      </c>
      <c r="U246" s="86" t="s">
        <v>176</v>
      </c>
      <c r="V246" t="e">
        <f t="shared" si="44"/>
        <v>#VALUE!</v>
      </c>
      <c r="W246" t="e">
        <f t="shared" si="45"/>
        <v>#VALUE!</v>
      </c>
      <c r="Y246" s="61" t="s">
        <v>176</v>
      </c>
      <c r="Z246" t="str">
        <f t="shared" si="46"/>
        <v>9-30-13</v>
      </c>
      <c r="AA246" t="e">
        <f t="shared" si="47"/>
        <v>#VALUE!</v>
      </c>
      <c r="AB246" t="e">
        <f t="shared" si="48"/>
        <v>#VALUE!</v>
      </c>
      <c r="AD246" s="85">
        <v>41547</v>
      </c>
      <c r="AG246" s="85" t="s">
        <v>176</v>
      </c>
      <c r="AI246" s="85">
        <v>41547</v>
      </c>
    </row>
    <row r="247" spans="1:35" x14ac:dyDescent="0.2">
      <c r="A247">
        <v>577</v>
      </c>
      <c r="B247" s="91" t="s">
        <v>233</v>
      </c>
      <c r="C247" s="61" t="str" cm="1">
        <f t="array" ref="C247">_xlfn._xlws.FILTER(B247,OR(LEN(B247) = 7,LEN(B247)=8))</f>
        <v>8/20/13</v>
      </c>
      <c r="D247" s="61" t="str">
        <f t="shared" si="38"/>
        <v>8/20/13</v>
      </c>
      <c r="E247" s="85" t="s">
        <v>233</v>
      </c>
      <c r="F247" s="87" t="e" cm="1" vm="1">
        <f t="array" ref="F247">_xlfn._xlws.FILTER(B247,LEN(B247)=5)</f>
        <v>#VALUE!</v>
      </c>
      <c r="G247" s="88" t="str">
        <f t="shared" si="39"/>
        <v/>
      </c>
      <c r="H247" s="85">
        <v>41506</v>
      </c>
      <c r="I247" s="85" t="s">
        <v>2512</v>
      </c>
      <c r="J247" s="93">
        <f t="shared" si="37"/>
        <v>41506</v>
      </c>
      <c r="K247" s="85"/>
      <c r="M247" s="85" t="s">
        <v>233</v>
      </c>
      <c r="N247" t="e">
        <f t="shared" si="40"/>
        <v>#VALUE!</v>
      </c>
      <c r="O247" t="e">
        <f t="shared" si="41"/>
        <v>#VALUE!</v>
      </c>
      <c r="Q247" s="84" t="s">
        <v>233</v>
      </c>
      <c r="R247" t="e">
        <f t="shared" si="42"/>
        <v>#VALUE!</v>
      </c>
      <c r="S247" t="e">
        <f t="shared" si="43"/>
        <v>#VALUE!</v>
      </c>
      <c r="U247" s="86" t="s">
        <v>233</v>
      </c>
      <c r="V247" t="e">
        <f t="shared" si="44"/>
        <v>#VALUE!</v>
      </c>
      <c r="W247" t="e">
        <f t="shared" si="45"/>
        <v>#VALUE!</v>
      </c>
      <c r="Y247" s="61" t="s">
        <v>233</v>
      </c>
      <c r="Z247" t="str">
        <f t="shared" si="46"/>
        <v>8-20-13</v>
      </c>
      <c r="AA247" t="e">
        <f t="shared" si="47"/>
        <v>#VALUE!</v>
      </c>
      <c r="AB247" t="e">
        <f t="shared" si="48"/>
        <v>#VALUE!</v>
      </c>
      <c r="AD247" s="85">
        <v>41506</v>
      </c>
      <c r="AG247" s="85" t="s">
        <v>233</v>
      </c>
      <c r="AI247" s="85">
        <v>41506</v>
      </c>
    </row>
    <row r="248" spans="1:35" x14ac:dyDescent="0.2">
      <c r="A248">
        <v>8702</v>
      </c>
      <c r="B248" s="91" t="s">
        <v>233</v>
      </c>
      <c r="C248" s="61" t="str" cm="1">
        <f t="array" ref="C248">_xlfn._xlws.FILTER(B248,OR(LEN(B248) = 7,LEN(B248)=8))</f>
        <v>8/20/13</v>
      </c>
      <c r="D248" s="61" t="str">
        <f t="shared" si="38"/>
        <v>8/20/13</v>
      </c>
      <c r="E248" s="85" t="s">
        <v>233</v>
      </c>
      <c r="F248" s="87" t="e" cm="1" vm="1">
        <f t="array" ref="F248">_xlfn._xlws.FILTER(B248,LEN(B248)=5)</f>
        <v>#VALUE!</v>
      </c>
      <c r="G248" s="88" t="str">
        <f t="shared" si="39"/>
        <v/>
      </c>
      <c r="H248" s="85">
        <v>41506</v>
      </c>
      <c r="I248" s="85" t="s">
        <v>2512</v>
      </c>
      <c r="J248" s="93">
        <f t="shared" si="37"/>
        <v>41506</v>
      </c>
      <c r="K248" s="85"/>
      <c r="M248" s="85" t="s">
        <v>233</v>
      </c>
      <c r="N248" t="e">
        <f t="shared" si="40"/>
        <v>#VALUE!</v>
      </c>
      <c r="O248" t="e">
        <f t="shared" si="41"/>
        <v>#VALUE!</v>
      </c>
      <c r="Q248" s="84" t="s">
        <v>233</v>
      </c>
      <c r="R248" t="e">
        <f t="shared" si="42"/>
        <v>#VALUE!</v>
      </c>
      <c r="S248" t="e">
        <f t="shared" si="43"/>
        <v>#VALUE!</v>
      </c>
      <c r="U248" s="86" t="s">
        <v>233</v>
      </c>
      <c r="V248" t="e">
        <f t="shared" si="44"/>
        <v>#VALUE!</v>
      </c>
      <c r="W248" t="e">
        <f t="shared" si="45"/>
        <v>#VALUE!</v>
      </c>
      <c r="Y248" s="61" t="s">
        <v>233</v>
      </c>
      <c r="Z248" t="str">
        <f t="shared" si="46"/>
        <v>8-20-13</v>
      </c>
      <c r="AA248" t="e">
        <f t="shared" si="47"/>
        <v>#VALUE!</v>
      </c>
      <c r="AB248" t="e">
        <f t="shared" si="48"/>
        <v>#VALUE!</v>
      </c>
      <c r="AD248" s="85">
        <v>41506</v>
      </c>
      <c r="AG248" s="85" t="s">
        <v>233</v>
      </c>
      <c r="AI248" s="85">
        <v>41506</v>
      </c>
    </row>
    <row r="249" spans="1:35" x14ac:dyDescent="0.2">
      <c r="A249">
        <v>5429</v>
      </c>
      <c r="B249" s="91" t="s">
        <v>233</v>
      </c>
      <c r="C249" s="61" t="str" cm="1">
        <f t="array" ref="C249">_xlfn._xlws.FILTER(B249,OR(LEN(B249) = 7,LEN(B249)=8))</f>
        <v>8/20/13</v>
      </c>
      <c r="D249" s="61" t="str">
        <f t="shared" si="38"/>
        <v>8/20/13</v>
      </c>
      <c r="E249" s="85" t="s">
        <v>233</v>
      </c>
      <c r="F249" s="87" t="e" cm="1" vm="1">
        <f t="array" ref="F249">_xlfn._xlws.FILTER(B249,LEN(B249)=5)</f>
        <v>#VALUE!</v>
      </c>
      <c r="G249" s="88" t="str">
        <f t="shared" si="39"/>
        <v/>
      </c>
      <c r="H249" s="85">
        <v>41506</v>
      </c>
      <c r="I249" s="85" t="s">
        <v>2512</v>
      </c>
      <c r="J249" s="93">
        <f t="shared" si="37"/>
        <v>41506</v>
      </c>
      <c r="K249" s="85"/>
      <c r="M249" s="85" t="s">
        <v>233</v>
      </c>
      <c r="N249" t="e">
        <f t="shared" si="40"/>
        <v>#VALUE!</v>
      </c>
      <c r="O249" t="e">
        <f t="shared" si="41"/>
        <v>#VALUE!</v>
      </c>
      <c r="Q249" s="84" t="s">
        <v>233</v>
      </c>
      <c r="R249" t="e">
        <f t="shared" si="42"/>
        <v>#VALUE!</v>
      </c>
      <c r="S249" t="e">
        <f t="shared" si="43"/>
        <v>#VALUE!</v>
      </c>
      <c r="U249" s="86" t="s">
        <v>233</v>
      </c>
      <c r="V249" t="e">
        <f t="shared" si="44"/>
        <v>#VALUE!</v>
      </c>
      <c r="W249" t="e">
        <f t="shared" si="45"/>
        <v>#VALUE!</v>
      </c>
      <c r="Y249" s="61" t="s">
        <v>233</v>
      </c>
      <c r="Z249" t="str">
        <f t="shared" si="46"/>
        <v>8-20-13</v>
      </c>
      <c r="AA249" t="e">
        <f t="shared" si="47"/>
        <v>#VALUE!</v>
      </c>
      <c r="AB249" t="e">
        <f t="shared" si="48"/>
        <v>#VALUE!</v>
      </c>
      <c r="AD249" s="85">
        <v>41506</v>
      </c>
      <c r="AG249" s="85" t="s">
        <v>233</v>
      </c>
      <c r="AI249" s="85">
        <v>41506</v>
      </c>
    </row>
    <row r="250" spans="1:35" x14ac:dyDescent="0.2">
      <c r="A250">
        <v>977</v>
      </c>
      <c r="B250" s="91">
        <v>41282</v>
      </c>
      <c r="C250" s="61" t="e" cm="1" vm="1">
        <f t="array" ref="C250">_xlfn._xlws.FILTER(B250,OR(LEN(B250) = 7,LEN(B250)=8))</f>
        <v>#VALUE!</v>
      </c>
      <c r="D250" s="61" t="str">
        <f t="shared" si="38"/>
        <v/>
      </c>
      <c r="E250" s="61" t="s">
        <v>2512</v>
      </c>
      <c r="F250" s="87" cm="1">
        <f t="array" ref="F250">_xlfn._xlws.FILTER(B250,LEN(B250)=5)</f>
        <v>41282</v>
      </c>
      <c r="G250" s="88">
        <f t="shared" si="39"/>
        <v>41282</v>
      </c>
      <c r="H250" s="61"/>
      <c r="I250" s="85">
        <v>41282</v>
      </c>
      <c r="J250" s="93">
        <f t="shared" si="37"/>
        <v>41282</v>
      </c>
      <c r="K250" s="85"/>
      <c r="M250" s="85">
        <v>41282</v>
      </c>
      <c r="N250" t="e">
        <f t="shared" si="40"/>
        <v>#VALUE!</v>
      </c>
      <c r="O250">
        <f t="shared" si="41"/>
        <v>41282</v>
      </c>
      <c r="Q250" s="84">
        <v>41282</v>
      </c>
      <c r="R250" t="e">
        <f t="shared" si="42"/>
        <v>#VALUE!</v>
      </c>
      <c r="S250">
        <f t="shared" si="43"/>
        <v>41282</v>
      </c>
      <c r="U250" s="86">
        <v>41282</v>
      </c>
      <c r="V250" t="e">
        <f t="shared" si="44"/>
        <v>#VALUE!</v>
      </c>
      <c r="W250">
        <f t="shared" si="45"/>
        <v>41282</v>
      </c>
      <c r="Y250" s="61">
        <v>41282</v>
      </c>
      <c r="Z250" t="str">
        <f t="shared" si="46"/>
        <v>41282</v>
      </c>
      <c r="AA250" t="e">
        <f t="shared" si="47"/>
        <v>#VALUE!</v>
      </c>
      <c r="AB250">
        <f t="shared" si="48"/>
        <v>41282</v>
      </c>
      <c r="AD250" s="85">
        <v>30053</v>
      </c>
      <c r="AG250" s="85">
        <v>41282</v>
      </c>
      <c r="AI250" s="85">
        <v>41487</v>
      </c>
    </row>
    <row r="251" spans="1:35" x14ac:dyDescent="0.2">
      <c r="A251">
        <v>2793</v>
      </c>
      <c r="B251" s="91" t="s">
        <v>371</v>
      </c>
      <c r="C251" s="61" t="str" cm="1">
        <f t="array" ref="C251">_xlfn._xlws.FILTER(B251,OR(LEN(B251) = 7,LEN(B251)=8))</f>
        <v>7/21/13</v>
      </c>
      <c r="D251" s="61" t="str">
        <f t="shared" si="38"/>
        <v>7/21/13</v>
      </c>
      <c r="E251" s="85" t="s">
        <v>371</v>
      </c>
      <c r="F251" s="87" t="e" cm="1" vm="1">
        <f t="array" ref="F251">_xlfn._xlws.FILTER(B251,LEN(B251)=5)</f>
        <v>#VALUE!</v>
      </c>
      <c r="G251" s="88" t="str">
        <f t="shared" si="39"/>
        <v/>
      </c>
      <c r="H251" s="85">
        <v>41476</v>
      </c>
      <c r="I251" s="85" t="s">
        <v>2512</v>
      </c>
      <c r="J251" s="93">
        <f t="shared" si="37"/>
        <v>41476</v>
      </c>
      <c r="K251" s="85"/>
      <c r="M251" s="85" t="s">
        <v>371</v>
      </c>
      <c r="N251" t="e">
        <f t="shared" si="40"/>
        <v>#VALUE!</v>
      </c>
      <c r="O251" t="e">
        <f t="shared" si="41"/>
        <v>#VALUE!</v>
      </c>
      <c r="Q251" s="84" t="s">
        <v>371</v>
      </c>
      <c r="R251" t="e">
        <f t="shared" si="42"/>
        <v>#VALUE!</v>
      </c>
      <c r="S251" t="e">
        <f t="shared" si="43"/>
        <v>#VALUE!</v>
      </c>
      <c r="U251" s="86" t="s">
        <v>371</v>
      </c>
      <c r="V251" t="e">
        <f t="shared" si="44"/>
        <v>#VALUE!</v>
      </c>
      <c r="W251" t="e">
        <f t="shared" si="45"/>
        <v>#VALUE!</v>
      </c>
      <c r="Y251" s="61" t="s">
        <v>371</v>
      </c>
      <c r="Z251" t="str">
        <f t="shared" si="46"/>
        <v>7-21-13</v>
      </c>
      <c r="AA251" t="e">
        <f t="shared" si="47"/>
        <v>#VALUE!</v>
      </c>
      <c r="AB251" t="e">
        <f t="shared" si="48"/>
        <v>#VALUE!</v>
      </c>
      <c r="AD251" s="85">
        <v>41476</v>
      </c>
      <c r="AG251" s="85" t="s">
        <v>371</v>
      </c>
      <c r="AI251" s="85">
        <v>41476</v>
      </c>
    </row>
    <row r="252" spans="1:35" x14ac:dyDescent="0.2">
      <c r="A252">
        <v>1071</v>
      </c>
      <c r="B252" s="91" t="s">
        <v>371</v>
      </c>
      <c r="C252" s="61" t="str" cm="1">
        <f t="array" ref="C252">_xlfn._xlws.FILTER(B252,OR(LEN(B252) = 7,LEN(B252)=8))</f>
        <v>7/21/13</v>
      </c>
      <c r="D252" s="61" t="str">
        <f t="shared" si="38"/>
        <v>7/21/13</v>
      </c>
      <c r="E252" s="85" t="s">
        <v>371</v>
      </c>
      <c r="F252" s="87" t="e" cm="1" vm="1">
        <f t="array" ref="F252">_xlfn._xlws.FILTER(B252,LEN(B252)=5)</f>
        <v>#VALUE!</v>
      </c>
      <c r="G252" s="88" t="str">
        <f t="shared" si="39"/>
        <v/>
      </c>
      <c r="H252" s="85">
        <v>41476</v>
      </c>
      <c r="I252" s="85" t="s">
        <v>2512</v>
      </c>
      <c r="J252" s="93">
        <f t="shared" si="37"/>
        <v>41476</v>
      </c>
      <c r="K252" s="85"/>
      <c r="M252" s="85" t="s">
        <v>371</v>
      </c>
      <c r="N252" t="e">
        <f t="shared" si="40"/>
        <v>#VALUE!</v>
      </c>
      <c r="O252" t="e">
        <f t="shared" si="41"/>
        <v>#VALUE!</v>
      </c>
      <c r="Q252" s="84" t="s">
        <v>371</v>
      </c>
      <c r="R252" t="e">
        <f t="shared" si="42"/>
        <v>#VALUE!</v>
      </c>
      <c r="S252" t="e">
        <f t="shared" si="43"/>
        <v>#VALUE!</v>
      </c>
      <c r="U252" s="86" t="s">
        <v>371</v>
      </c>
      <c r="V252" t="e">
        <f t="shared" si="44"/>
        <v>#VALUE!</v>
      </c>
      <c r="W252" t="e">
        <f t="shared" si="45"/>
        <v>#VALUE!</v>
      </c>
      <c r="Y252" s="61" t="s">
        <v>371</v>
      </c>
      <c r="Z252" t="str">
        <f t="shared" si="46"/>
        <v>7-21-13</v>
      </c>
      <c r="AA252" t="e">
        <f t="shared" si="47"/>
        <v>#VALUE!</v>
      </c>
      <c r="AB252" t="e">
        <f t="shared" si="48"/>
        <v>#VALUE!</v>
      </c>
      <c r="AD252" s="85">
        <v>41476</v>
      </c>
      <c r="AG252" s="85" t="s">
        <v>371</v>
      </c>
      <c r="AI252" s="85">
        <v>41476</v>
      </c>
    </row>
    <row r="253" spans="1:35" x14ac:dyDescent="0.2">
      <c r="A253">
        <v>5074</v>
      </c>
      <c r="B253" s="91">
        <v>41493</v>
      </c>
      <c r="C253" s="61" t="e" cm="1" vm="1">
        <f t="array" ref="C253">_xlfn._xlws.FILTER(B253,OR(LEN(B253) = 7,LEN(B253)=8))</f>
        <v>#VALUE!</v>
      </c>
      <c r="D253" s="61" t="str">
        <f t="shared" si="38"/>
        <v/>
      </c>
      <c r="E253" s="61" t="s">
        <v>2512</v>
      </c>
      <c r="F253" s="87" cm="1">
        <f t="array" ref="F253">_xlfn._xlws.FILTER(B253,LEN(B253)=5)</f>
        <v>41493</v>
      </c>
      <c r="G253" s="88">
        <f t="shared" si="39"/>
        <v>41493</v>
      </c>
      <c r="H253" s="61"/>
      <c r="I253" s="85">
        <v>41493</v>
      </c>
      <c r="J253" s="93">
        <f t="shared" si="37"/>
        <v>41493</v>
      </c>
      <c r="K253" s="85"/>
      <c r="M253" s="85">
        <v>41493</v>
      </c>
      <c r="N253" t="e">
        <f t="shared" si="40"/>
        <v>#VALUE!</v>
      </c>
      <c r="O253">
        <f t="shared" si="41"/>
        <v>41493</v>
      </c>
      <c r="Q253" s="84">
        <v>41493</v>
      </c>
      <c r="R253" t="e">
        <f t="shared" si="42"/>
        <v>#VALUE!</v>
      </c>
      <c r="S253">
        <f t="shared" si="43"/>
        <v>41493</v>
      </c>
      <c r="U253" s="86">
        <v>41493</v>
      </c>
      <c r="V253" t="e">
        <f t="shared" si="44"/>
        <v>#VALUE!</v>
      </c>
      <c r="W253">
        <f t="shared" si="45"/>
        <v>41493</v>
      </c>
      <c r="Y253" s="61">
        <v>41493</v>
      </c>
      <c r="Z253" t="str">
        <f t="shared" si="46"/>
        <v>41493</v>
      </c>
      <c r="AA253" t="e">
        <f t="shared" si="47"/>
        <v>#VALUE!</v>
      </c>
      <c r="AB253">
        <f t="shared" si="48"/>
        <v>41493</v>
      </c>
      <c r="AD253" s="85">
        <v>34073</v>
      </c>
      <c r="AG253" s="85">
        <v>41493</v>
      </c>
      <c r="AI253" s="85">
        <v>41463</v>
      </c>
    </row>
    <row r="254" spans="1:35" x14ac:dyDescent="0.2">
      <c r="A254">
        <v>2632</v>
      </c>
      <c r="B254" s="91" t="s">
        <v>374</v>
      </c>
      <c r="C254" s="61" t="str" cm="1">
        <f t="array" ref="C254">_xlfn._xlws.FILTER(B254,OR(LEN(B254) = 7,LEN(B254)=8))</f>
        <v>6/18/13</v>
      </c>
      <c r="D254" s="61" t="str">
        <f t="shared" si="38"/>
        <v>6/18/13</v>
      </c>
      <c r="E254" s="85" t="s">
        <v>374</v>
      </c>
      <c r="F254" s="87" t="e" cm="1" vm="1">
        <f t="array" ref="F254">_xlfn._xlws.FILTER(B254,LEN(B254)=5)</f>
        <v>#VALUE!</v>
      </c>
      <c r="G254" s="88" t="str">
        <f t="shared" si="39"/>
        <v/>
      </c>
      <c r="H254" s="85">
        <v>41443</v>
      </c>
      <c r="I254" s="85" t="s">
        <v>2512</v>
      </c>
      <c r="J254" s="93">
        <f t="shared" si="37"/>
        <v>41443</v>
      </c>
      <c r="K254" s="85"/>
      <c r="M254" s="85" t="s">
        <v>374</v>
      </c>
      <c r="N254" t="e">
        <f t="shared" si="40"/>
        <v>#VALUE!</v>
      </c>
      <c r="O254" t="e">
        <f t="shared" si="41"/>
        <v>#VALUE!</v>
      </c>
      <c r="Q254" s="84" t="s">
        <v>374</v>
      </c>
      <c r="R254" t="e">
        <f t="shared" si="42"/>
        <v>#VALUE!</v>
      </c>
      <c r="S254" t="e">
        <f t="shared" si="43"/>
        <v>#VALUE!</v>
      </c>
      <c r="U254" s="86" t="s">
        <v>374</v>
      </c>
      <c r="V254" t="e">
        <f t="shared" si="44"/>
        <v>#VALUE!</v>
      </c>
      <c r="W254" t="e">
        <f t="shared" si="45"/>
        <v>#VALUE!</v>
      </c>
      <c r="Y254" s="61" t="s">
        <v>374</v>
      </c>
      <c r="Z254" t="str">
        <f t="shared" si="46"/>
        <v>6-18-13</v>
      </c>
      <c r="AA254" t="e">
        <f t="shared" si="47"/>
        <v>#VALUE!</v>
      </c>
      <c r="AB254" t="e">
        <f t="shared" si="48"/>
        <v>#VALUE!</v>
      </c>
      <c r="AD254" s="85">
        <v>41443</v>
      </c>
      <c r="AG254" s="85" t="s">
        <v>374</v>
      </c>
      <c r="AI254" s="85">
        <v>41443</v>
      </c>
    </row>
    <row r="255" spans="1:35" x14ac:dyDescent="0.2">
      <c r="A255">
        <v>6404</v>
      </c>
      <c r="B255" s="91" t="s">
        <v>376</v>
      </c>
      <c r="C255" s="61" t="str" cm="1">
        <f t="array" ref="C255">_xlfn._xlws.FILTER(B255,OR(LEN(B255) = 7,LEN(B255)=8))</f>
        <v>3/24/13</v>
      </c>
      <c r="D255" s="61" t="str">
        <f t="shared" si="38"/>
        <v>3/24/13</v>
      </c>
      <c r="E255" s="85" t="s">
        <v>376</v>
      </c>
      <c r="F255" s="87" t="e" cm="1" vm="1">
        <f t="array" ref="F255">_xlfn._xlws.FILTER(B255,LEN(B255)=5)</f>
        <v>#VALUE!</v>
      </c>
      <c r="G255" s="88" t="str">
        <f t="shared" si="39"/>
        <v/>
      </c>
      <c r="H255" s="85">
        <v>41357</v>
      </c>
      <c r="I255" s="85" t="s">
        <v>2512</v>
      </c>
      <c r="J255" s="93">
        <f t="shared" si="37"/>
        <v>41357</v>
      </c>
      <c r="K255" s="85"/>
      <c r="M255" s="85" t="s">
        <v>376</v>
      </c>
      <c r="N255" t="e">
        <f t="shared" si="40"/>
        <v>#VALUE!</v>
      </c>
      <c r="O255" t="e">
        <f t="shared" si="41"/>
        <v>#VALUE!</v>
      </c>
      <c r="Q255" s="84" t="s">
        <v>376</v>
      </c>
      <c r="R255" t="e">
        <f t="shared" si="42"/>
        <v>#VALUE!</v>
      </c>
      <c r="S255" t="e">
        <f t="shared" si="43"/>
        <v>#VALUE!</v>
      </c>
      <c r="U255" s="86" t="s">
        <v>376</v>
      </c>
      <c r="V255" t="e">
        <f t="shared" si="44"/>
        <v>#VALUE!</v>
      </c>
      <c r="W255" t="e">
        <f t="shared" si="45"/>
        <v>#VALUE!</v>
      </c>
      <c r="Y255" s="61" t="s">
        <v>376</v>
      </c>
      <c r="Z255" t="str">
        <f t="shared" si="46"/>
        <v>3-24-13</v>
      </c>
      <c r="AA255" t="e">
        <f t="shared" si="47"/>
        <v>#VALUE!</v>
      </c>
      <c r="AB255" t="e">
        <f t="shared" si="48"/>
        <v>#VALUE!</v>
      </c>
      <c r="AD255" s="85">
        <v>41357</v>
      </c>
      <c r="AG255" s="85" t="s">
        <v>376</v>
      </c>
      <c r="AI255" s="85">
        <v>41357</v>
      </c>
    </row>
    <row r="256" spans="1:35" x14ac:dyDescent="0.2">
      <c r="A256">
        <v>10240</v>
      </c>
      <c r="B256" s="91" t="s">
        <v>312</v>
      </c>
      <c r="C256" s="61" t="str" cm="1">
        <f t="array" ref="C256">_xlfn._xlws.FILTER(B256,OR(LEN(B256) = 7,LEN(B256)=8))</f>
        <v>2/19/13</v>
      </c>
      <c r="D256" s="61" t="str">
        <f t="shared" si="38"/>
        <v>2/19/13</v>
      </c>
      <c r="E256" s="85" t="s">
        <v>312</v>
      </c>
      <c r="F256" s="87" t="e" cm="1" vm="1">
        <f t="array" ref="F256">_xlfn._xlws.FILTER(B256,LEN(B256)=5)</f>
        <v>#VALUE!</v>
      </c>
      <c r="G256" s="88" t="str">
        <f t="shared" si="39"/>
        <v/>
      </c>
      <c r="H256" s="85">
        <v>41324</v>
      </c>
      <c r="I256" s="85" t="s">
        <v>2512</v>
      </c>
      <c r="J256" s="93">
        <f t="shared" si="37"/>
        <v>41324</v>
      </c>
      <c r="K256" s="85"/>
      <c r="M256" s="85" t="s">
        <v>312</v>
      </c>
      <c r="N256" t="e">
        <f t="shared" si="40"/>
        <v>#VALUE!</v>
      </c>
      <c r="O256" t="e">
        <f t="shared" si="41"/>
        <v>#VALUE!</v>
      </c>
      <c r="Q256" s="84" t="s">
        <v>312</v>
      </c>
      <c r="R256" t="e">
        <f t="shared" si="42"/>
        <v>#VALUE!</v>
      </c>
      <c r="S256" t="e">
        <f t="shared" si="43"/>
        <v>#VALUE!</v>
      </c>
      <c r="U256" s="86" t="s">
        <v>312</v>
      </c>
      <c r="V256" t="e">
        <f t="shared" si="44"/>
        <v>#VALUE!</v>
      </c>
      <c r="W256" t="e">
        <f t="shared" si="45"/>
        <v>#VALUE!</v>
      </c>
      <c r="Y256" s="61" t="s">
        <v>312</v>
      </c>
      <c r="Z256" t="str">
        <f t="shared" si="46"/>
        <v>2-19-13</v>
      </c>
      <c r="AA256" t="e">
        <f t="shared" si="47"/>
        <v>#VALUE!</v>
      </c>
      <c r="AB256" t="e">
        <f t="shared" si="48"/>
        <v>#VALUE!</v>
      </c>
      <c r="AD256" s="85">
        <v>41324</v>
      </c>
      <c r="AG256" s="85" t="s">
        <v>312</v>
      </c>
      <c r="AI256" s="85">
        <v>41324</v>
      </c>
    </row>
    <row r="257" spans="1:35" x14ac:dyDescent="0.2">
      <c r="A257">
        <v>2521</v>
      </c>
      <c r="B257" s="91">
        <v>41548</v>
      </c>
      <c r="C257" s="61" t="e" cm="1" vm="1">
        <f t="array" ref="C257">_xlfn._xlws.FILTER(B257,OR(LEN(B257) = 7,LEN(B257)=8))</f>
        <v>#VALUE!</v>
      </c>
      <c r="D257" s="61" t="str">
        <f t="shared" si="38"/>
        <v/>
      </c>
      <c r="E257" s="61" t="s">
        <v>2512</v>
      </c>
      <c r="F257" s="87" cm="1">
        <f t="array" ref="F257">_xlfn._xlws.FILTER(B257,LEN(B257)=5)</f>
        <v>41548</v>
      </c>
      <c r="G257" s="88">
        <f t="shared" si="39"/>
        <v>41548</v>
      </c>
      <c r="H257" s="61"/>
      <c r="I257" s="85">
        <v>41548</v>
      </c>
      <c r="J257" s="93">
        <f t="shared" si="37"/>
        <v>41548</v>
      </c>
      <c r="K257" s="85"/>
      <c r="M257" s="85">
        <v>41548</v>
      </c>
      <c r="N257" t="e">
        <f t="shared" si="40"/>
        <v>#VALUE!</v>
      </c>
      <c r="O257">
        <f t="shared" si="41"/>
        <v>41548</v>
      </c>
      <c r="Q257" s="84">
        <v>41548</v>
      </c>
      <c r="R257" t="e">
        <f t="shared" si="42"/>
        <v>#VALUE!</v>
      </c>
      <c r="S257">
        <f t="shared" si="43"/>
        <v>41548</v>
      </c>
      <c r="U257" s="86">
        <v>41548</v>
      </c>
      <c r="V257" t="e">
        <f t="shared" si="44"/>
        <v>#VALUE!</v>
      </c>
      <c r="W257">
        <f t="shared" si="45"/>
        <v>41548</v>
      </c>
      <c r="Y257" s="61">
        <v>41548</v>
      </c>
      <c r="Z257" t="str">
        <f t="shared" si="46"/>
        <v>41548</v>
      </c>
      <c r="AA257" t="e">
        <f t="shared" si="47"/>
        <v>#VALUE!</v>
      </c>
      <c r="AB257">
        <f t="shared" si="48"/>
        <v>41548</v>
      </c>
      <c r="AD257" s="85">
        <v>17638</v>
      </c>
      <c r="AG257" s="85">
        <v>41548</v>
      </c>
      <c r="AI257" s="85">
        <v>41284</v>
      </c>
    </row>
    <row r="258" spans="1:35" x14ac:dyDescent="0.2">
      <c r="A258">
        <v>4301</v>
      </c>
      <c r="B258" s="91">
        <v>41548</v>
      </c>
      <c r="C258" s="61" t="e" cm="1" vm="1">
        <f t="array" ref="C258">_xlfn._xlws.FILTER(B258,OR(LEN(B258) = 7,LEN(B258)=8))</f>
        <v>#VALUE!</v>
      </c>
      <c r="D258" s="61" t="str">
        <f t="shared" si="38"/>
        <v/>
      </c>
      <c r="E258" s="61" t="s">
        <v>2512</v>
      </c>
      <c r="F258" s="87" cm="1">
        <f t="array" ref="F258">_xlfn._xlws.FILTER(B258,LEN(B258)=5)</f>
        <v>41548</v>
      </c>
      <c r="G258" s="88">
        <f t="shared" si="39"/>
        <v>41548</v>
      </c>
      <c r="H258" s="61"/>
      <c r="I258" s="85">
        <v>41548</v>
      </c>
      <c r="J258" s="93">
        <f t="shared" si="37"/>
        <v>41548</v>
      </c>
      <c r="K258" s="85"/>
      <c r="M258" s="85">
        <v>41548</v>
      </c>
      <c r="N258" t="e">
        <f t="shared" si="40"/>
        <v>#VALUE!</v>
      </c>
      <c r="O258">
        <f t="shared" si="41"/>
        <v>41548</v>
      </c>
      <c r="Q258" s="84">
        <v>41548</v>
      </c>
      <c r="R258" t="e">
        <f t="shared" si="42"/>
        <v>#VALUE!</v>
      </c>
      <c r="S258">
        <f t="shared" si="43"/>
        <v>41548</v>
      </c>
      <c r="U258" s="86">
        <v>41548</v>
      </c>
      <c r="V258" t="e">
        <f t="shared" si="44"/>
        <v>#VALUE!</v>
      </c>
      <c r="W258">
        <f t="shared" si="45"/>
        <v>41548</v>
      </c>
      <c r="Y258" s="61">
        <v>41548</v>
      </c>
      <c r="Z258" t="str">
        <f t="shared" si="46"/>
        <v>41548</v>
      </c>
      <c r="AA258" t="e">
        <f t="shared" si="47"/>
        <v>#VALUE!</v>
      </c>
      <c r="AB258">
        <f t="shared" si="48"/>
        <v>41548</v>
      </c>
      <c r="AD258" s="85">
        <v>17638</v>
      </c>
      <c r="AG258" s="85">
        <v>41548</v>
      </c>
      <c r="AI258" s="85">
        <v>41284</v>
      </c>
    </row>
    <row r="259" spans="1:35" x14ac:dyDescent="0.2">
      <c r="A259">
        <v>7381</v>
      </c>
      <c r="B259" s="91">
        <v>41072</v>
      </c>
      <c r="C259" s="61" t="e" cm="1" vm="1">
        <f t="array" ref="C259">_xlfn._xlws.FILTER(B259,OR(LEN(B259) = 7,LEN(B259)=8))</f>
        <v>#VALUE!</v>
      </c>
      <c r="D259" s="61" t="str">
        <f t="shared" si="38"/>
        <v/>
      </c>
      <c r="E259" s="61" t="s">
        <v>2512</v>
      </c>
      <c r="F259" s="87" cm="1">
        <f t="array" ref="F259">_xlfn._xlws.FILTER(B259,LEN(B259)=5)</f>
        <v>41072</v>
      </c>
      <c r="G259" s="88">
        <f t="shared" si="39"/>
        <v>41072</v>
      </c>
      <c r="H259" s="61"/>
      <c r="I259" s="85">
        <v>41072</v>
      </c>
      <c r="J259" s="93">
        <f t="shared" ref="J259:J322" si="49">IF(I259&gt;$I$1,I259,H259)</f>
        <v>41072</v>
      </c>
      <c r="K259" s="85"/>
      <c r="M259" s="85">
        <v>41072</v>
      </c>
      <c r="N259" t="e">
        <f t="shared" si="40"/>
        <v>#VALUE!</v>
      </c>
      <c r="O259">
        <f t="shared" si="41"/>
        <v>41072</v>
      </c>
      <c r="Q259" s="84">
        <v>41072</v>
      </c>
      <c r="R259" t="e">
        <f t="shared" si="42"/>
        <v>#VALUE!</v>
      </c>
      <c r="S259">
        <f t="shared" si="43"/>
        <v>41072</v>
      </c>
      <c r="U259" s="86">
        <v>41072</v>
      </c>
      <c r="V259" t="e">
        <f t="shared" si="44"/>
        <v>#VALUE!</v>
      </c>
      <c r="W259">
        <f t="shared" si="45"/>
        <v>41072</v>
      </c>
      <c r="Y259" s="61">
        <v>41072</v>
      </c>
      <c r="Z259" t="str">
        <f t="shared" si="46"/>
        <v>41072</v>
      </c>
      <c r="AA259" t="e">
        <f t="shared" si="47"/>
        <v>#VALUE!</v>
      </c>
      <c r="AB259">
        <f t="shared" si="48"/>
        <v>41072</v>
      </c>
      <c r="AD259" s="85">
        <v>26399</v>
      </c>
      <c r="AG259" s="85">
        <v>41072</v>
      </c>
      <c r="AI259" s="85">
        <v>41249</v>
      </c>
    </row>
    <row r="260" spans="1:35" x14ac:dyDescent="0.2">
      <c r="A260">
        <v>2407</v>
      </c>
      <c r="B260" s="91">
        <v>41163</v>
      </c>
      <c r="C260" s="61" t="e" cm="1" vm="1">
        <f t="array" ref="C260">_xlfn._xlws.FILTER(B260,OR(LEN(B260) = 7,LEN(B260)=8))</f>
        <v>#VALUE!</v>
      </c>
      <c r="D260" s="61" t="str">
        <f t="shared" ref="D260:D323" si="50">IFERROR(C260,"")</f>
        <v/>
      </c>
      <c r="E260" s="61" t="s">
        <v>2512</v>
      </c>
      <c r="F260" s="87" cm="1">
        <f t="array" ref="F260">_xlfn._xlws.FILTER(B260,LEN(B260)=5)</f>
        <v>41163</v>
      </c>
      <c r="G260" s="88">
        <f t="shared" si="39"/>
        <v>41163</v>
      </c>
      <c r="H260" s="61"/>
      <c r="I260" s="85">
        <v>41163</v>
      </c>
      <c r="J260" s="93">
        <f t="shared" si="49"/>
        <v>41163</v>
      </c>
      <c r="K260" s="85"/>
      <c r="M260" s="85">
        <v>41163</v>
      </c>
      <c r="N260" t="e">
        <f t="shared" si="40"/>
        <v>#VALUE!</v>
      </c>
      <c r="O260">
        <f t="shared" si="41"/>
        <v>41163</v>
      </c>
      <c r="Q260" s="84">
        <v>41163</v>
      </c>
      <c r="R260" t="e">
        <f t="shared" si="42"/>
        <v>#VALUE!</v>
      </c>
      <c r="S260">
        <f t="shared" si="43"/>
        <v>41163</v>
      </c>
      <c r="U260" s="86">
        <v>41163</v>
      </c>
      <c r="V260" t="e">
        <f t="shared" si="44"/>
        <v>#VALUE!</v>
      </c>
      <c r="W260">
        <f t="shared" si="45"/>
        <v>41163</v>
      </c>
      <c r="Y260" s="61">
        <v>41163</v>
      </c>
      <c r="Z260" t="str">
        <f t="shared" si="46"/>
        <v>41163</v>
      </c>
      <c r="AA260" t="e">
        <f t="shared" si="47"/>
        <v>#VALUE!</v>
      </c>
      <c r="AB260">
        <f t="shared" si="48"/>
        <v>41163</v>
      </c>
      <c r="AD260" s="85">
        <v>23112</v>
      </c>
      <c r="AG260" s="85">
        <v>41163</v>
      </c>
      <c r="AI260" s="85">
        <v>41222</v>
      </c>
    </row>
    <row r="261" spans="1:35" x14ac:dyDescent="0.2">
      <c r="A261">
        <v>9064</v>
      </c>
      <c r="B261" s="91">
        <v>41163</v>
      </c>
      <c r="C261" s="61" t="e" cm="1" vm="1">
        <f t="array" ref="C261">_xlfn._xlws.FILTER(B261,OR(LEN(B261) = 7,LEN(B261)=8))</f>
        <v>#VALUE!</v>
      </c>
      <c r="D261" s="61" t="str">
        <f t="shared" si="50"/>
        <v/>
      </c>
      <c r="E261" s="61" t="s">
        <v>2512</v>
      </c>
      <c r="F261" s="87" cm="1">
        <f t="array" ref="F261">_xlfn._xlws.FILTER(B261,LEN(B261)=5)</f>
        <v>41163</v>
      </c>
      <c r="G261" s="88">
        <f t="shared" ref="G261:G324" si="51">IFERROR(F261,"")</f>
        <v>41163</v>
      </c>
      <c r="H261" s="61"/>
      <c r="I261" s="85">
        <v>41163</v>
      </c>
      <c r="J261" s="93">
        <f t="shared" si="49"/>
        <v>41163</v>
      </c>
      <c r="K261" s="85"/>
      <c r="M261" s="85">
        <v>41163</v>
      </c>
      <c r="N261" t="e">
        <f t="shared" ref="N261:N324" si="52">DATEVALUE(M261)</f>
        <v>#VALUE!</v>
      </c>
      <c r="O261">
        <f t="shared" ref="O261:O324" si="53">VALUE(M261)</f>
        <v>41163</v>
      </c>
      <c r="Q261" s="84">
        <v>41163</v>
      </c>
      <c r="R261" t="e">
        <f t="shared" ref="R261:R324" si="54">DATEVALUE(Q261)</f>
        <v>#VALUE!</v>
      </c>
      <c r="S261">
        <f t="shared" ref="S261:S324" si="55">VALUE(Q261)</f>
        <v>41163</v>
      </c>
      <c r="U261" s="86">
        <v>41163</v>
      </c>
      <c r="V261" t="e">
        <f t="shared" ref="V261:V324" si="56">DATEVALUE(U261)</f>
        <v>#VALUE!</v>
      </c>
      <c r="W261">
        <f t="shared" ref="W261:W324" si="57">VALUE(U261)</f>
        <v>41163</v>
      </c>
      <c r="Y261" s="61">
        <v>41163</v>
      </c>
      <c r="Z261" t="str">
        <f t="shared" ref="Z261:Z324" si="58">SUBSTITUTE(Y261,"/","-")</f>
        <v>41163</v>
      </c>
      <c r="AA261" t="e">
        <f t="shared" ref="AA261:AA324" si="59">DATEVALUE(Z261)</f>
        <v>#VALUE!</v>
      </c>
      <c r="AB261">
        <f t="shared" ref="AB261:AB324" si="60">VALUE(Z261)</f>
        <v>41163</v>
      </c>
      <c r="AD261" s="85">
        <v>23112</v>
      </c>
      <c r="AG261" s="85">
        <v>41163</v>
      </c>
      <c r="AI261" s="85">
        <v>41222</v>
      </c>
    </row>
    <row r="262" spans="1:35" x14ac:dyDescent="0.2">
      <c r="A262">
        <v>5067</v>
      </c>
      <c r="B262" s="91" t="s">
        <v>382</v>
      </c>
      <c r="C262" s="61" t="str" cm="1">
        <f t="array" ref="C262">_xlfn._xlws.FILTER(B262,OR(LEN(B262) = 7,LEN(B262)=8))</f>
        <v>2/14/14</v>
      </c>
      <c r="D262" s="61" t="str">
        <f t="shared" si="50"/>
        <v>2/14/14</v>
      </c>
      <c r="E262" s="85" t="s">
        <v>382</v>
      </c>
      <c r="F262" s="87" t="e" cm="1" vm="1">
        <f t="array" ref="F262">_xlfn._xlws.FILTER(B262,LEN(B262)=5)</f>
        <v>#VALUE!</v>
      </c>
      <c r="G262" s="88" t="str">
        <f t="shared" si="51"/>
        <v/>
      </c>
      <c r="H262" s="85">
        <v>41684</v>
      </c>
      <c r="I262" s="85" t="s">
        <v>2512</v>
      </c>
      <c r="J262" s="93">
        <f t="shared" si="49"/>
        <v>41684</v>
      </c>
      <c r="K262" s="85"/>
      <c r="M262" s="85" t="s">
        <v>382</v>
      </c>
      <c r="N262" t="e">
        <f t="shared" si="52"/>
        <v>#VALUE!</v>
      </c>
      <c r="O262" t="e">
        <f t="shared" si="53"/>
        <v>#VALUE!</v>
      </c>
      <c r="Q262" s="84" t="s">
        <v>382</v>
      </c>
      <c r="R262" t="e">
        <f t="shared" si="54"/>
        <v>#VALUE!</v>
      </c>
      <c r="S262" t="e">
        <f t="shared" si="55"/>
        <v>#VALUE!</v>
      </c>
      <c r="U262" s="86" t="s">
        <v>382</v>
      </c>
      <c r="V262" t="e">
        <f t="shared" si="56"/>
        <v>#VALUE!</v>
      </c>
      <c r="W262" t="e">
        <f t="shared" si="57"/>
        <v>#VALUE!</v>
      </c>
      <c r="Y262" s="61" t="s">
        <v>382</v>
      </c>
      <c r="Z262" t="str">
        <f t="shared" si="58"/>
        <v>2-14-14</v>
      </c>
      <c r="AA262" t="e">
        <f t="shared" si="59"/>
        <v>#VALUE!</v>
      </c>
      <c r="AB262" t="e">
        <f t="shared" si="60"/>
        <v>#VALUE!</v>
      </c>
      <c r="AD262" s="85">
        <v>41684</v>
      </c>
      <c r="AG262" s="85" t="s">
        <v>382</v>
      </c>
      <c r="AI262" s="85">
        <v>41684</v>
      </c>
    </row>
    <row r="263" spans="1:35" x14ac:dyDescent="0.2">
      <c r="A263">
        <v>10281</v>
      </c>
      <c r="B263" s="91">
        <v>41822</v>
      </c>
      <c r="C263" s="61" t="e" cm="1" vm="1">
        <f t="array" ref="C263">_xlfn._xlws.FILTER(B263,OR(LEN(B263) = 7,LEN(B263)=8))</f>
        <v>#VALUE!</v>
      </c>
      <c r="D263" s="61" t="str">
        <f t="shared" si="50"/>
        <v/>
      </c>
      <c r="E263" s="61" t="s">
        <v>2512</v>
      </c>
      <c r="F263" s="87" cm="1">
        <f t="array" ref="F263">_xlfn._xlws.FILTER(B263,LEN(B263)=5)</f>
        <v>41822</v>
      </c>
      <c r="G263" s="88">
        <f t="shared" si="51"/>
        <v>41822</v>
      </c>
      <c r="H263" s="61"/>
      <c r="I263" s="85">
        <v>41822</v>
      </c>
      <c r="J263" s="93">
        <f t="shared" si="49"/>
        <v>41822</v>
      </c>
      <c r="K263" s="85"/>
      <c r="M263" s="85">
        <v>41822</v>
      </c>
      <c r="N263" t="e">
        <f t="shared" si="52"/>
        <v>#VALUE!</v>
      </c>
      <c r="O263">
        <f t="shared" si="53"/>
        <v>41822</v>
      </c>
      <c r="Q263" s="84">
        <v>41822</v>
      </c>
      <c r="R263" t="e">
        <f t="shared" si="54"/>
        <v>#VALUE!</v>
      </c>
      <c r="S263">
        <f t="shared" si="55"/>
        <v>41822</v>
      </c>
      <c r="U263" s="86">
        <v>41822</v>
      </c>
      <c r="V263" t="e">
        <f t="shared" si="56"/>
        <v>#VALUE!</v>
      </c>
      <c r="W263">
        <f t="shared" si="57"/>
        <v>41822</v>
      </c>
      <c r="Y263" s="61">
        <v>41822</v>
      </c>
      <c r="Z263" t="str">
        <f t="shared" si="58"/>
        <v>41822</v>
      </c>
      <c r="AA263" t="e">
        <f t="shared" si="59"/>
        <v>#VALUE!</v>
      </c>
      <c r="AB263">
        <f t="shared" si="60"/>
        <v>41822</v>
      </c>
      <c r="AD263" s="85">
        <v>44669</v>
      </c>
      <c r="AG263" s="85">
        <v>41822</v>
      </c>
      <c r="AI263" s="85">
        <v>41677</v>
      </c>
    </row>
    <row r="264" spans="1:35" x14ac:dyDescent="0.2">
      <c r="A264">
        <v>11191</v>
      </c>
      <c r="B264" s="91">
        <v>41467</v>
      </c>
      <c r="C264" s="61" t="e" cm="1" vm="1">
        <f t="array" ref="C264">_xlfn._xlws.FILTER(B264,OR(LEN(B264) = 7,LEN(B264)=8))</f>
        <v>#VALUE!</v>
      </c>
      <c r="D264" s="61" t="str">
        <f t="shared" si="50"/>
        <v/>
      </c>
      <c r="E264" s="61" t="s">
        <v>2512</v>
      </c>
      <c r="F264" s="87" cm="1">
        <f t="array" ref="F264">_xlfn._xlws.FILTER(B264,LEN(B264)=5)</f>
        <v>41467</v>
      </c>
      <c r="G264" s="88">
        <f t="shared" si="51"/>
        <v>41467</v>
      </c>
      <c r="H264" s="61"/>
      <c r="I264" s="85">
        <v>41467</v>
      </c>
      <c r="J264" s="93">
        <f t="shared" si="49"/>
        <v>41467</v>
      </c>
      <c r="K264" s="85"/>
      <c r="M264" s="85">
        <v>41467</v>
      </c>
      <c r="N264" t="e">
        <f t="shared" si="52"/>
        <v>#VALUE!</v>
      </c>
      <c r="O264">
        <f t="shared" si="53"/>
        <v>41467</v>
      </c>
      <c r="Q264" s="84">
        <v>41467</v>
      </c>
      <c r="R264" t="e">
        <f t="shared" si="54"/>
        <v>#VALUE!</v>
      </c>
      <c r="S264">
        <f t="shared" si="55"/>
        <v>41467</v>
      </c>
      <c r="U264" s="86">
        <v>41467</v>
      </c>
      <c r="V264" t="e">
        <f t="shared" si="56"/>
        <v>#VALUE!</v>
      </c>
      <c r="W264">
        <f t="shared" si="57"/>
        <v>41467</v>
      </c>
      <c r="Y264" s="61">
        <v>41467</v>
      </c>
      <c r="Z264" t="str">
        <f t="shared" si="58"/>
        <v>41467</v>
      </c>
      <c r="AA264" t="e">
        <f t="shared" si="59"/>
        <v>#VALUE!</v>
      </c>
      <c r="AB264">
        <f t="shared" si="60"/>
        <v>41467</v>
      </c>
      <c r="AD264" s="85">
        <v>24576</v>
      </c>
      <c r="AG264" s="85">
        <v>41467</v>
      </c>
      <c r="AI264" s="85">
        <v>41615</v>
      </c>
    </row>
    <row r="265" spans="1:35" x14ac:dyDescent="0.2">
      <c r="A265">
        <v>2552</v>
      </c>
      <c r="B265" s="91" t="s">
        <v>386</v>
      </c>
      <c r="C265" s="61" t="str" cm="1">
        <f t="array" ref="C265">_xlfn._xlws.FILTER(B265,OR(LEN(B265) = 7,LEN(B265)=8))</f>
        <v>10/22/13</v>
      </c>
      <c r="D265" s="61" t="str">
        <f t="shared" si="50"/>
        <v>10/22/13</v>
      </c>
      <c r="E265" s="61" t="s">
        <v>386</v>
      </c>
      <c r="F265" s="87" t="e" cm="1" vm="1">
        <f t="array" ref="F265">_xlfn._xlws.FILTER(B265,LEN(B265)=5)</f>
        <v>#VALUE!</v>
      </c>
      <c r="G265" s="88" t="str">
        <f t="shared" si="51"/>
        <v/>
      </c>
      <c r="H265" s="85">
        <v>41569</v>
      </c>
      <c r="I265" s="85" t="s">
        <v>2512</v>
      </c>
      <c r="J265" s="93">
        <f t="shared" si="49"/>
        <v>41569</v>
      </c>
      <c r="K265" s="85"/>
      <c r="M265" s="85" t="s">
        <v>386</v>
      </c>
      <c r="N265" t="e">
        <f t="shared" si="52"/>
        <v>#VALUE!</v>
      </c>
      <c r="O265" t="e">
        <f t="shared" si="53"/>
        <v>#VALUE!</v>
      </c>
      <c r="Q265" s="84" t="s">
        <v>386</v>
      </c>
      <c r="R265" t="e">
        <f t="shared" si="54"/>
        <v>#VALUE!</v>
      </c>
      <c r="S265" t="e">
        <f t="shared" si="55"/>
        <v>#VALUE!</v>
      </c>
      <c r="U265" s="86" t="s">
        <v>386</v>
      </c>
      <c r="V265" t="e">
        <f t="shared" si="56"/>
        <v>#VALUE!</v>
      </c>
      <c r="W265" t="e">
        <f t="shared" si="57"/>
        <v>#VALUE!</v>
      </c>
      <c r="Y265" s="61" t="s">
        <v>386</v>
      </c>
      <c r="Z265" t="str">
        <f t="shared" si="58"/>
        <v>10-22-13</v>
      </c>
      <c r="AA265" t="e">
        <f t="shared" si="59"/>
        <v>#VALUE!</v>
      </c>
      <c r="AB265" t="e">
        <f t="shared" si="60"/>
        <v>#VALUE!</v>
      </c>
      <c r="AD265" s="85">
        <v>41569</v>
      </c>
      <c r="AG265" s="85" t="s">
        <v>386</v>
      </c>
      <c r="AI265" s="85">
        <v>41569</v>
      </c>
    </row>
    <row r="266" spans="1:35" x14ac:dyDescent="0.2">
      <c r="A266">
        <v>6720</v>
      </c>
      <c r="B266" s="91" t="s">
        <v>58</v>
      </c>
      <c r="C266" s="61" t="str" cm="1">
        <f t="array" ref="C266">_xlfn._xlws.FILTER(B266,OR(LEN(B266) = 7,LEN(B266)=8))</f>
        <v>10/16/13</v>
      </c>
      <c r="D266" s="61" t="str">
        <f t="shared" si="50"/>
        <v>10/16/13</v>
      </c>
      <c r="E266" s="61" t="s">
        <v>58</v>
      </c>
      <c r="F266" s="87" t="e" cm="1" vm="1">
        <f t="array" ref="F266">_xlfn._xlws.FILTER(B266,LEN(B266)=5)</f>
        <v>#VALUE!</v>
      </c>
      <c r="G266" s="88" t="str">
        <f t="shared" si="51"/>
        <v/>
      </c>
      <c r="H266" s="85">
        <v>41563</v>
      </c>
      <c r="I266" s="85" t="s">
        <v>2512</v>
      </c>
      <c r="J266" s="93">
        <f t="shared" si="49"/>
        <v>41563</v>
      </c>
      <c r="K266" s="85"/>
      <c r="M266" s="85" t="s">
        <v>58</v>
      </c>
      <c r="N266" t="e">
        <f t="shared" si="52"/>
        <v>#VALUE!</v>
      </c>
      <c r="O266" t="e">
        <f t="shared" si="53"/>
        <v>#VALUE!</v>
      </c>
      <c r="Q266" s="84" t="s">
        <v>58</v>
      </c>
      <c r="R266" t="e">
        <f t="shared" si="54"/>
        <v>#VALUE!</v>
      </c>
      <c r="S266" t="e">
        <f t="shared" si="55"/>
        <v>#VALUE!</v>
      </c>
      <c r="U266" s="86" t="s">
        <v>58</v>
      </c>
      <c r="V266" t="e">
        <f t="shared" si="56"/>
        <v>#VALUE!</v>
      </c>
      <c r="W266" t="e">
        <f t="shared" si="57"/>
        <v>#VALUE!</v>
      </c>
      <c r="Y266" s="61" t="s">
        <v>58</v>
      </c>
      <c r="Z266" t="str">
        <f t="shared" si="58"/>
        <v>10-16-13</v>
      </c>
      <c r="AA266" t="e">
        <f t="shared" si="59"/>
        <v>#VALUE!</v>
      </c>
      <c r="AB266" t="e">
        <f t="shared" si="60"/>
        <v>#VALUE!</v>
      </c>
      <c r="AD266" s="85">
        <v>41563</v>
      </c>
      <c r="AG266" s="85" t="s">
        <v>58</v>
      </c>
      <c r="AI266" s="85">
        <v>41563</v>
      </c>
    </row>
    <row r="267" spans="1:35" x14ac:dyDescent="0.2">
      <c r="A267">
        <v>4557</v>
      </c>
      <c r="B267" s="91">
        <v>41374</v>
      </c>
      <c r="C267" s="61" t="e" cm="1" vm="1">
        <f t="array" ref="C267">_xlfn._xlws.FILTER(B267,OR(LEN(B267) = 7,LEN(B267)=8))</f>
        <v>#VALUE!</v>
      </c>
      <c r="D267" s="61" t="str">
        <f t="shared" si="50"/>
        <v/>
      </c>
      <c r="E267" s="61" t="s">
        <v>2512</v>
      </c>
      <c r="F267" s="87" cm="1">
        <f t="array" ref="F267">_xlfn._xlws.FILTER(B267,LEN(B267)=5)</f>
        <v>41374</v>
      </c>
      <c r="G267" s="88">
        <f t="shared" si="51"/>
        <v>41374</v>
      </c>
      <c r="H267" s="61"/>
      <c r="I267" s="85">
        <v>41374</v>
      </c>
      <c r="J267" s="93">
        <f t="shared" si="49"/>
        <v>41374</v>
      </c>
      <c r="K267" s="85"/>
      <c r="M267" s="85">
        <v>41374</v>
      </c>
      <c r="N267" t="e">
        <f t="shared" si="52"/>
        <v>#VALUE!</v>
      </c>
      <c r="O267">
        <f t="shared" si="53"/>
        <v>41374</v>
      </c>
      <c r="Q267" s="84">
        <v>41374</v>
      </c>
      <c r="R267" t="e">
        <f t="shared" si="54"/>
        <v>#VALUE!</v>
      </c>
      <c r="S267">
        <f t="shared" si="55"/>
        <v>41374</v>
      </c>
      <c r="U267" s="86">
        <v>41374</v>
      </c>
      <c r="V267" t="e">
        <f t="shared" si="56"/>
        <v>#VALUE!</v>
      </c>
      <c r="W267">
        <f t="shared" si="57"/>
        <v>41374</v>
      </c>
      <c r="Y267" s="61">
        <v>41374</v>
      </c>
      <c r="Z267" t="str">
        <f t="shared" si="58"/>
        <v>41374</v>
      </c>
      <c r="AA267" t="e">
        <f t="shared" si="59"/>
        <v>#VALUE!</v>
      </c>
      <c r="AB267">
        <f t="shared" si="60"/>
        <v>41374</v>
      </c>
      <c r="AD267" s="85">
        <v>27132</v>
      </c>
      <c r="AG267" s="85">
        <v>41374</v>
      </c>
      <c r="AI267" s="85">
        <v>41551</v>
      </c>
    </row>
    <row r="268" spans="1:35" x14ac:dyDescent="0.2">
      <c r="A268">
        <v>1183</v>
      </c>
      <c r="B268" s="91" t="s">
        <v>390</v>
      </c>
      <c r="C268" s="61" t="str" cm="1">
        <f t="array" ref="C268">_xlfn._xlws.FILTER(B268,OR(LEN(B268) = 7,LEN(B268)=8))</f>
        <v>9/21/13</v>
      </c>
      <c r="D268" s="61" t="str">
        <f t="shared" si="50"/>
        <v>9/21/13</v>
      </c>
      <c r="E268" s="85" t="s">
        <v>390</v>
      </c>
      <c r="F268" s="87" t="e" cm="1" vm="1">
        <f t="array" ref="F268">_xlfn._xlws.FILTER(B268,LEN(B268)=5)</f>
        <v>#VALUE!</v>
      </c>
      <c r="G268" s="88" t="str">
        <f t="shared" si="51"/>
        <v/>
      </c>
      <c r="H268" s="85">
        <v>41538</v>
      </c>
      <c r="I268" s="85" t="s">
        <v>2512</v>
      </c>
      <c r="J268" s="93">
        <f t="shared" si="49"/>
        <v>41538</v>
      </c>
      <c r="K268" s="85"/>
      <c r="M268" s="85" t="s">
        <v>390</v>
      </c>
      <c r="N268" t="e">
        <f t="shared" si="52"/>
        <v>#VALUE!</v>
      </c>
      <c r="O268" t="e">
        <f t="shared" si="53"/>
        <v>#VALUE!</v>
      </c>
      <c r="Q268" s="84" t="s">
        <v>390</v>
      </c>
      <c r="R268" t="e">
        <f t="shared" si="54"/>
        <v>#VALUE!</v>
      </c>
      <c r="S268" t="e">
        <f t="shared" si="55"/>
        <v>#VALUE!</v>
      </c>
      <c r="U268" s="86" t="s">
        <v>390</v>
      </c>
      <c r="V268" t="e">
        <f t="shared" si="56"/>
        <v>#VALUE!</v>
      </c>
      <c r="W268" t="e">
        <f t="shared" si="57"/>
        <v>#VALUE!</v>
      </c>
      <c r="Y268" s="61" t="s">
        <v>390</v>
      </c>
      <c r="Z268" t="str">
        <f t="shared" si="58"/>
        <v>9-21-13</v>
      </c>
      <c r="AA268" t="e">
        <f t="shared" si="59"/>
        <v>#VALUE!</v>
      </c>
      <c r="AB268" t="e">
        <f t="shared" si="60"/>
        <v>#VALUE!</v>
      </c>
      <c r="AD268" s="85">
        <v>41538</v>
      </c>
      <c r="AG268" s="85" t="s">
        <v>390</v>
      </c>
      <c r="AI268" s="85">
        <v>41538</v>
      </c>
    </row>
    <row r="269" spans="1:35" x14ac:dyDescent="0.2">
      <c r="A269">
        <v>4186</v>
      </c>
      <c r="B269" s="91">
        <v>41402</v>
      </c>
      <c r="C269" s="61" t="e" cm="1" vm="1">
        <f t="array" ref="C269">_xlfn._xlws.FILTER(B269,OR(LEN(B269) = 7,LEN(B269)=8))</f>
        <v>#VALUE!</v>
      </c>
      <c r="D269" s="61" t="str">
        <f t="shared" si="50"/>
        <v/>
      </c>
      <c r="E269" s="61" t="s">
        <v>2512</v>
      </c>
      <c r="F269" s="87" cm="1">
        <f t="array" ref="F269">_xlfn._xlws.FILTER(B269,LEN(B269)=5)</f>
        <v>41402</v>
      </c>
      <c r="G269" s="88">
        <f t="shared" si="51"/>
        <v>41402</v>
      </c>
      <c r="H269" s="61"/>
      <c r="I269" s="85">
        <v>41402</v>
      </c>
      <c r="J269" s="93">
        <f t="shared" si="49"/>
        <v>41402</v>
      </c>
      <c r="K269" s="85"/>
      <c r="M269" s="85">
        <v>41402</v>
      </c>
      <c r="N269" t="e">
        <f t="shared" si="52"/>
        <v>#VALUE!</v>
      </c>
      <c r="O269">
        <f t="shared" si="53"/>
        <v>41402</v>
      </c>
      <c r="Q269" s="84">
        <v>41402</v>
      </c>
      <c r="R269" t="e">
        <f t="shared" si="54"/>
        <v>#VALUE!</v>
      </c>
      <c r="S269">
        <f t="shared" si="55"/>
        <v>41402</v>
      </c>
      <c r="U269" s="86">
        <v>41402</v>
      </c>
      <c r="V269" t="e">
        <f t="shared" si="56"/>
        <v>#VALUE!</v>
      </c>
      <c r="W269">
        <f t="shared" si="57"/>
        <v>41402</v>
      </c>
      <c r="Y269" s="61">
        <v>41402</v>
      </c>
      <c r="Z269" t="str">
        <f t="shared" si="58"/>
        <v>41402</v>
      </c>
      <c r="AA269" t="e">
        <f t="shared" si="59"/>
        <v>#VALUE!</v>
      </c>
      <c r="AB269">
        <f t="shared" si="60"/>
        <v>41402</v>
      </c>
      <c r="AD269" s="85">
        <v>37360</v>
      </c>
      <c r="AG269" s="85">
        <v>41402</v>
      </c>
      <c r="AI269" s="85">
        <v>41491</v>
      </c>
    </row>
    <row r="270" spans="1:35" x14ac:dyDescent="0.2">
      <c r="A270">
        <v>1419</v>
      </c>
      <c r="B270" s="91">
        <v>41402</v>
      </c>
      <c r="C270" s="61" t="e" cm="1" vm="1">
        <f t="array" ref="C270">_xlfn._xlws.FILTER(B270,OR(LEN(B270) = 7,LEN(B270)=8))</f>
        <v>#VALUE!</v>
      </c>
      <c r="D270" s="61" t="str">
        <f t="shared" si="50"/>
        <v/>
      </c>
      <c r="E270" s="61" t="s">
        <v>2512</v>
      </c>
      <c r="F270" s="87" cm="1">
        <f t="array" ref="F270">_xlfn._xlws.FILTER(B270,LEN(B270)=5)</f>
        <v>41402</v>
      </c>
      <c r="G270" s="88">
        <f t="shared" si="51"/>
        <v>41402</v>
      </c>
      <c r="H270" s="61"/>
      <c r="I270" s="85">
        <v>41402</v>
      </c>
      <c r="J270" s="93">
        <f t="shared" si="49"/>
        <v>41402</v>
      </c>
      <c r="K270" s="85"/>
      <c r="M270" s="85">
        <v>41402</v>
      </c>
      <c r="N270" t="e">
        <f t="shared" si="52"/>
        <v>#VALUE!</v>
      </c>
      <c r="O270">
        <f t="shared" si="53"/>
        <v>41402</v>
      </c>
      <c r="Q270" s="84">
        <v>41402</v>
      </c>
      <c r="R270" t="e">
        <f t="shared" si="54"/>
        <v>#VALUE!</v>
      </c>
      <c r="S270">
        <f t="shared" si="55"/>
        <v>41402</v>
      </c>
      <c r="U270" s="86">
        <v>41402</v>
      </c>
      <c r="V270" t="e">
        <f t="shared" si="56"/>
        <v>#VALUE!</v>
      </c>
      <c r="W270">
        <f t="shared" si="57"/>
        <v>41402</v>
      </c>
      <c r="Y270" s="61">
        <v>41402</v>
      </c>
      <c r="Z270" t="str">
        <f t="shared" si="58"/>
        <v>41402</v>
      </c>
      <c r="AA270" t="e">
        <f t="shared" si="59"/>
        <v>#VALUE!</v>
      </c>
      <c r="AB270">
        <f t="shared" si="60"/>
        <v>41402</v>
      </c>
      <c r="AD270" s="85">
        <v>37360</v>
      </c>
      <c r="AG270" s="85">
        <v>41402</v>
      </c>
      <c r="AI270" s="85">
        <v>41491</v>
      </c>
    </row>
    <row r="271" spans="1:35" x14ac:dyDescent="0.2">
      <c r="A271">
        <v>967</v>
      </c>
      <c r="B271" s="91" t="s">
        <v>371</v>
      </c>
      <c r="C271" s="61" t="str" cm="1">
        <f t="array" ref="C271">_xlfn._xlws.FILTER(B271,OR(LEN(B271) = 7,LEN(B271)=8))</f>
        <v>7/21/13</v>
      </c>
      <c r="D271" s="61" t="str">
        <f t="shared" si="50"/>
        <v>7/21/13</v>
      </c>
      <c r="E271" s="85" t="s">
        <v>371</v>
      </c>
      <c r="F271" s="87" t="e" cm="1" vm="1">
        <f t="array" ref="F271">_xlfn._xlws.FILTER(B271,LEN(B271)=5)</f>
        <v>#VALUE!</v>
      </c>
      <c r="G271" s="88" t="str">
        <f t="shared" si="51"/>
        <v/>
      </c>
      <c r="H271" s="85">
        <v>41476</v>
      </c>
      <c r="I271" s="85" t="s">
        <v>2512</v>
      </c>
      <c r="J271" s="93">
        <f t="shared" si="49"/>
        <v>41476</v>
      </c>
      <c r="K271" s="85"/>
      <c r="M271" s="85" t="s">
        <v>371</v>
      </c>
      <c r="N271" t="e">
        <f t="shared" si="52"/>
        <v>#VALUE!</v>
      </c>
      <c r="O271" t="e">
        <f t="shared" si="53"/>
        <v>#VALUE!</v>
      </c>
      <c r="Q271" s="84" t="s">
        <v>371</v>
      </c>
      <c r="R271" t="e">
        <f t="shared" si="54"/>
        <v>#VALUE!</v>
      </c>
      <c r="S271" t="e">
        <f t="shared" si="55"/>
        <v>#VALUE!</v>
      </c>
      <c r="U271" s="86" t="s">
        <v>371</v>
      </c>
      <c r="V271" t="e">
        <f t="shared" si="56"/>
        <v>#VALUE!</v>
      </c>
      <c r="W271" t="e">
        <f t="shared" si="57"/>
        <v>#VALUE!</v>
      </c>
      <c r="Y271" s="61" t="s">
        <v>371</v>
      </c>
      <c r="Z271" t="str">
        <f t="shared" si="58"/>
        <v>7-21-13</v>
      </c>
      <c r="AA271" t="e">
        <f t="shared" si="59"/>
        <v>#VALUE!</v>
      </c>
      <c r="AB271" t="e">
        <f t="shared" si="60"/>
        <v>#VALUE!</v>
      </c>
      <c r="AD271" s="85">
        <v>41476</v>
      </c>
      <c r="AG271" s="85" t="s">
        <v>371</v>
      </c>
      <c r="AI271" s="85">
        <v>41476</v>
      </c>
    </row>
    <row r="272" spans="1:35" x14ac:dyDescent="0.2">
      <c r="A272">
        <v>1048</v>
      </c>
      <c r="B272" s="91" t="s">
        <v>394</v>
      </c>
      <c r="C272" s="61" t="str" cm="1">
        <f t="array" ref="C272">_xlfn._xlws.FILTER(B272,OR(LEN(B272) = 7,LEN(B272)=8))</f>
        <v>7/14/13</v>
      </c>
      <c r="D272" s="61" t="str">
        <f t="shared" si="50"/>
        <v>7/14/13</v>
      </c>
      <c r="E272" s="85" t="s">
        <v>394</v>
      </c>
      <c r="F272" s="87" t="e" cm="1" vm="1">
        <f t="array" ref="F272">_xlfn._xlws.FILTER(B272,LEN(B272)=5)</f>
        <v>#VALUE!</v>
      </c>
      <c r="G272" s="88" t="str">
        <f t="shared" si="51"/>
        <v/>
      </c>
      <c r="H272" s="85">
        <v>41469</v>
      </c>
      <c r="I272" s="85" t="s">
        <v>2512</v>
      </c>
      <c r="J272" s="93">
        <f t="shared" si="49"/>
        <v>41469</v>
      </c>
      <c r="K272" s="85"/>
      <c r="M272" s="85" t="s">
        <v>394</v>
      </c>
      <c r="N272" t="e">
        <f t="shared" si="52"/>
        <v>#VALUE!</v>
      </c>
      <c r="O272" t="e">
        <f t="shared" si="53"/>
        <v>#VALUE!</v>
      </c>
      <c r="Q272" s="84" t="s">
        <v>394</v>
      </c>
      <c r="R272" t="e">
        <f t="shared" si="54"/>
        <v>#VALUE!</v>
      </c>
      <c r="S272" t="e">
        <f t="shared" si="55"/>
        <v>#VALUE!</v>
      </c>
      <c r="U272" s="86" t="s">
        <v>394</v>
      </c>
      <c r="V272" t="e">
        <f t="shared" si="56"/>
        <v>#VALUE!</v>
      </c>
      <c r="W272" t="e">
        <f t="shared" si="57"/>
        <v>#VALUE!</v>
      </c>
      <c r="Y272" s="61" t="s">
        <v>394</v>
      </c>
      <c r="Z272" t="str">
        <f t="shared" si="58"/>
        <v>7-14-13</v>
      </c>
      <c r="AA272" t="e">
        <f t="shared" si="59"/>
        <v>#VALUE!</v>
      </c>
      <c r="AB272" t="e">
        <f t="shared" si="60"/>
        <v>#VALUE!</v>
      </c>
      <c r="AD272" s="85">
        <v>41469</v>
      </c>
      <c r="AG272" s="85" t="s">
        <v>394</v>
      </c>
      <c r="AI272" s="85">
        <v>41469</v>
      </c>
    </row>
    <row r="273" spans="1:35" x14ac:dyDescent="0.2">
      <c r="A273">
        <v>9262</v>
      </c>
      <c r="B273" s="91">
        <v>41371</v>
      </c>
      <c r="C273" s="61" t="e" cm="1" vm="1">
        <f t="array" ref="C273">_xlfn._xlws.FILTER(B273,OR(LEN(B273) = 7,LEN(B273)=8))</f>
        <v>#VALUE!</v>
      </c>
      <c r="D273" s="61" t="str">
        <f t="shared" si="50"/>
        <v/>
      </c>
      <c r="E273" s="61" t="s">
        <v>2512</v>
      </c>
      <c r="F273" s="87" cm="1">
        <f t="array" ref="F273">_xlfn._xlws.FILTER(B273,LEN(B273)=5)</f>
        <v>41371</v>
      </c>
      <c r="G273" s="88">
        <f t="shared" si="51"/>
        <v>41371</v>
      </c>
      <c r="H273" s="61"/>
      <c r="I273" s="85">
        <v>41371</v>
      </c>
      <c r="J273" s="93">
        <f t="shared" si="49"/>
        <v>41371</v>
      </c>
      <c r="K273" s="85"/>
      <c r="M273" s="85">
        <v>41371</v>
      </c>
      <c r="N273" t="e">
        <f t="shared" si="52"/>
        <v>#VALUE!</v>
      </c>
      <c r="O273">
        <f t="shared" si="53"/>
        <v>41371</v>
      </c>
      <c r="Q273" s="84">
        <v>41371</v>
      </c>
      <c r="R273" t="e">
        <f t="shared" si="54"/>
        <v>#VALUE!</v>
      </c>
      <c r="S273">
        <f t="shared" si="55"/>
        <v>41371</v>
      </c>
      <c r="U273" s="86">
        <v>41371</v>
      </c>
      <c r="V273" t="e">
        <f t="shared" si="56"/>
        <v>#VALUE!</v>
      </c>
      <c r="W273">
        <f t="shared" si="57"/>
        <v>41371</v>
      </c>
      <c r="Y273" s="61">
        <v>41371</v>
      </c>
      <c r="Z273" t="str">
        <f t="shared" si="58"/>
        <v>41371</v>
      </c>
      <c r="AA273" t="e">
        <f t="shared" si="59"/>
        <v>#VALUE!</v>
      </c>
      <c r="AB273">
        <f t="shared" si="60"/>
        <v>41371</v>
      </c>
      <c r="AD273" s="85">
        <v>26036</v>
      </c>
      <c r="AG273" s="85">
        <v>41371</v>
      </c>
      <c r="AI273" s="85">
        <v>41459</v>
      </c>
    </row>
    <row r="274" spans="1:35" x14ac:dyDescent="0.2">
      <c r="A274">
        <v>3427</v>
      </c>
      <c r="B274" s="91">
        <v>41612</v>
      </c>
      <c r="C274" s="61" t="e" cm="1" vm="1">
        <f t="array" ref="C274">_xlfn._xlws.FILTER(B274,OR(LEN(B274) = 7,LEN(B274)=8))</f>
        <v>#VALUE!</v>
      </c>
      <c r="D274" s="61" t="str">
        <f t="shared" si="50"/>
        <v/>
      </c>
      <c r="E274" s="61" t="s">
        <v>2512</v>
      </c>
      <c r="F274" s="87" cm="1">
        <f t="array" ref="F274">_xlfn._xlws.FILTER(B274,LEN(B274)=5)</f>
        <v>41612</v>
      </c>
      <c r="G274" s="88">
        <f t="shared" si="51"/>
        <v>41612</v>
      </c>
      <c r="H274" s="61"/>
      <c r="I274" s="85">
        <v>41612</v>
      </c>
      <c r="J274" s="93">
        <f t="shared" si="49"/>
        <v>41612</v>
      </c>
      <c r="K274" s="85"/>
      <c r="M274" s="85">
        <v>41612</v>
      </c>
      <c r="N274" t="e">
        <f t="shared" si="52"/>
        <v>#VALUE!</v>
      </c>
      <c r="O274">
        <f t="shared" si="53"/>
        <v>41612</v>
      </c>
      <c r="Q274" s="84">
        <v>41612</v>
      </c>
      <c r="R274" t="e">
        <f t="shared" si="54"/>
        <v>#VALUE!</v>
      </c>
      <c r="S274">
        <f t="shared" si="55"/>
        <v>41612</v>
      </c>
      <c r="U274" s="86">
        <v>41612</v>
      </c>
      <c r="V274" t="e">
        <f t="shared" si="56"/>
        <v>#VALUE!</v>
      </c>
      <c r="W274">
        <f t="shared" si="57"/>
        <v>41612</v>
      </c>
      <c r="Y274" s="61">
        <v>41612</v>
      </c>
      <c r="Z274" t="str">
        <f t="shared" si="58"/>
        <v>41612</v>
      </c>
      <c r="AA274" t="e">
        <f t="shared" si="59"/>
        <v>#VALUE!</v>
      </c>
      <c r="AB274">
        <f t="shared" si="60"/>
        <v>41612</v>
      </c>
      <c r="AD274" s="85">
        <v>41015</v>
      </c>
      <c r="AG274" s="85">
        <v>41612</v>
      </c>
      <c r="AI274" s="85">
        <v>41376</v>
      </c>
    </row>
    <row r="275" spans="1:35" x14ac:dyDescent="0.2">
      <c r="A275">
        <v>5892</v>
      </c>
      <c r="B275" s="91">
        <v>41551</v>
      </c>
      <c r="C275" s="61" t="e" cm="1" vm="1">
        <f t="array" ref="C275">_xlfn._xlws.FILTER(B275,OR(LEN(B275) = 7,LEN(B275)=8))</f>
        <v>#VALUE!</v>
      </c>
      <c r="D275" s="61" t="str">
        <f t="shared" si="50"/>
        <v/>
      </c>
      <c r="E275" s="61" t="s">
        <v>2512</v>
      </c>
      <c r="F275" s="87" cm="1">
        <f t="array" ref="F275">_xlfn._xlws.FILTER(B275,LEN(B275)=5)</f>
        <v>41551</v>
      </c>
      <c r="G275" s="88">
        <f t="shared" si="51"/>
        <v>41551</v>
      </c>
      <c r="H275" s="61"/>
      <c r="I275" s="85">
        <v>41551</v>
      </c>
      <c r="J275" s="93">
        <f t="shared" si="49"/>
        <v>41551</v>
      </c>
      <c r="K275" s="85"/>
      <c r="M275" s="85">
        <v>41551</v>
      </c>
      <c r="N275" t="e">
        <f t="shared" si="52"/>
        <v>#VALUE!</v>
      </c>
      <c r="O275">
        <f t="shared" si="53"/>
        <v>41551</v>
      </c>
      <c r="Q275" s="84">
        <v>41551</v>
      </c>
      <c r="R275" t="e">
        <f t="shared" si="54"/>
        <v>#VALUE!</v>
      </c>
      <c r="S275">
        <f t="shared" si="55"/>
        <v>41551</v>
      </c>
      <c r="U275" s="86">
        <v>41551</v>
      </c>
      <c r="V275" t="e">
        <f t="shared" si="56"/>
        <v>#VALUE!</v>
      </c>
      <c r="W275">
        <f t="shared" si="57"/>
        <v>41551</v>
      </c>
      <c r="Y275" s="61">
        <v>41551</v>
      </c>
      <c r="Z275" t="str">
        <f t="shared" si="58"/>
        <v>41551</v>
      </c>
      <c r="AA275" t="e">
        <f t="shared" si="59"/>
        <v>#VALUE!</v>
      </c>
      <c r="AB275">
        <f t="shared" si="60"/>
        <v>41551</v>
      </c>
      <c r="AD275" s="85">
        <v>18733</v>
      </c>
      <c r="AG275" s="85">
        <v>41551</v>
      </c>
      <c r="AI275" s="85">
        <v>41374</v>
      </c>
    </row>
    <row r="276" spans="1:35" x14ac:dyDescent="0.2">
      <c r="A276">
        <v>8911</v>
      </c>
      <c r="B276" s="91">
        <v>41490</v>
      </c>
      <c r="C276" s="61" t="e" cm="1" vm="1">
        <f t="array" ref="C276">_xlfn._xlws.FILTER(B276,OR(LEN(B276) = 7,LEN(B276)=8))</f>
        <v>#VALUE!</v>
      </c>
      <c r="D276" s="61" t="str">
        <f t="shared" si="50"/>
        <v/>
      </c>
      <c r="E276" s="61" t="s">
        <v>2512</v>
      </c>
      <c r="F276" s="87" cm="1">
        <f t="array" ref="F276">_xlfn._xlws.FILTER(B276,LEN(B276)=5)</f>
        <v>41490</v>
      </c>
      <c r="G276" s="88">
        <f t="shared" si="51"/>
        <v>41490</v>
      </c>
      <c r="H276" s="61"/>
      <c r="I276" s="85">
        <v>41490</v>
      </c>
      <c r="J276" s="93">
        <f t="shared" si="49"/>
        <v>41490</v>
      </c>
      <c r="K276" s="85"/>
      <c r="M276" s="85">
        <v>41490</v>
      </c>
      <c r="N276" t="e">
        <f t="shared" si="52"/>
        <v>#VALUE!</v>
      </c>
      <c r="O276">
        <f t="shared" si="53"/>
        <v>41490</v>
      </c>
      <c r="Q276" s="84">
        <v>41490</v>
      </c>
      <c r="R276" t="e">
        <f t="shared" si="54"/>
        <v>#VALUE!</v>
      </c>
      <c r="S276">
        <f t="shared" si="55"/>
        <v>41490</v>
      </c>
      <c r="U276" s="86">
        <v>41490</v>
      </c>
      <c r="V276" t="e">
        <f t="shared" si="56"/>
        <v>#VALUE!</v>
      </c>
      <c r="W276">
        <f t="shared" si="57"/>
        <v>41490</v>
      </c>
      <c r="Y276" s="61">
        <v>41490</v>
      </c>
      <c r="Z276" t="str">
        <f t="shared" si="58"/>
        <v>41490</v>
      </c>
      <c r="AA276" t="e">
        <f t="shared" si="59"/>
        <v>#VALUE!</v>
      </c>
      <c r="AB276">
        <f t="shared" si="60"/>
        <v>41490</v>
      </c>
      <c r="AD276" s="85">
        <v>32977</v>
      </c>
      <c r="AG276" s="85">
        <v>41490</v>
      </c>
      <c r="AI276" s="85">
        <v>41372</v>
      </c>
    </row>
    <row r="277" spans="1:35" x14ac:dyDescent="0.2">
      <c r="A277">
        <v>6606</v>
      </c>
      <c r="B277" s="91" t="s">
        <v>400</v>
      </c>
      <c r="C277" s="61" t="str" cm="1">
        <f t="array" ref="C277">_xlfn._xlws.FILTER(B277,OR(LEN(B277) = 7,LEN(B277)=8))</f>
        <v>3/31/13</v>
      </c>
      <c r="D277" s="61" t="str">
        <f t="shared" si="50"/>
        <v>3/31/13</v>
      </c>
      <c r="E277" s="85" t="s">
        <v>400</v>
      </c>
      <c r="F277" s="87" t="e" cm="1" vm="1">
        <f t="array" ref="F277">_xlfn._xlws.FILTER(B277,LEN(B277)=5)</f>
        <v>#VALUE!</v>
      </c>
      <c r="G277" s="88" t="str">
        <f t="shared" si="51"/>
        <v/>
      </c>
      <c r="H277" s="85">
        <v>41364</v>
      </c>
      <c r="I277" s="85" t="s">
        <v>2512</v>
      </c>
      <c r="J277" s="93">
        <f t="shared" si="49"/>
        <v>41364</v>
      </c>
      <c r="K277" s="85"/>
      <c r="M277" s="85" t="s">
        <v>400</v>
      </c>
      <c r="N277" t="e">
        <f t="shared" si="52"/>
        <v>#VALUE!</v>
      </c>
      <c r="O277" t="e">
        <f t="shared" si="53"/>
        <v>#VALUE!</v>
      </c>
      <c r="Q277" s="84" t="s">
        <v>400</v>
      </c>
      <c r="R277" t="e">
        <f t="shared" si="54"/>
        <v>#VALUE!</v>
      </c>
      <c r="S277" t="e">
        <f t="shared" si="55"/>
        <v>#VALUE!</v>
      </c>
      <c r="U277" s="86" t="s">
        <v>400</v>
      </c>
      <c r="V277" t="e">
        <f t="shared" si="56"/>
        <v>#VALUE!</v>
      </c>
      <c r="W277" t="e">
        <f t="shared" si="57"/>
        <v>#VALUE!</v>
      </c>
      <c r="Y277" s="61" t="s">
        <v>400</v>
      </c>
      <c r="Z277" t="str">
        <f t="shared" si="58"/>
        <v>3-31-13</v>
      </c>
      <c r="AA277" t="e">
        <f t="shared" si="59"/>
        <v>#VALUE!</v>
      </c>
      <c r="AB277" t="e">
        <f t="shared" si="60"/>
        <v>#VALUE!</v>
      </c>
      <c r="AD277" s="85">
        <v>41364</v>
      </c>
      <c r="AG277" s="85" t="s">
        <v>400</v>
      </c>
      <c r="AI277" s="85">
        <v>41364</v>
      </c>
    </row>
    <row r="278" spans="1:35" x14ac:dyDescent="0.2">
      <c r="A278">
        <v>2677</v>
      </c>
      <c r="B278" s="91" t="s">
        <v>400</v>
      </c>
      <c r="C278" s="61" t="str" cm="1">
        <f t="array" ref="C278">_xlfn._xlws.FILTER(B278,OR(LEN(B278) = 7,LEN(B278)=8))</f>
        <v>3/31/13</v>
      </c>
      <c r="D278" s="61" t="str">
        <f t="shared" si="50"/>
        <v>3/31/13</v>
      </c>
      <c r="E278" s="85" t="s">
        <v>400</v>
      </c>
      <c r="F278" s="87" t="e" cm="1" vm="1">
        <f t="array" ref="F278">_xlfn._xlws.FILTER(B278,LEN(B278)=5)</f>
        <v>#VALUE!</v>
      </c>
      <c r="G278" s="88" t="str">
        <f t="shared" si="51"/>
        <v/>
      </c>
      <c r="H278" s="85">
        <v>41364</v>
      </c>
      <c r="I278" s="85" t="s">
        <v>2512</v>
      </c>
      <c r="J278" s="93">
        <f t="shared" si="49"/>
        <v>41364</v>
      </c>
      <c r="K278" s="85"/>
      <c r="M278" s="85" t="s">
        <v>400</v>
      </c>
      <c r="N278" t="e">
        <f t="shared" si="52"/>
        <v>#VALUE!</v>
      </c>
      <c r="O278" t="e">
        <f t="shared" si="53"/>
        <v>#VALUE!</v>
      </c>
      <c r="Q278" s="84" t="s">
        <v>400</v>
      </c>
      <c r="R278" t="e">
        <f t="shared" si="54"/>
        <v>#VALUE!</v>
      </c>
      <c r="S278" t="e">
        <f t="shared" si="55"/>
        <v>#VALUE!</v>
      </c>
      <c r="U278" s="86" t="s">
        <v>400</v>
      </c>
      <c r="V278" t="e">
        <f t="shared" si="56"/>
        <v>#VALUE!</v>
      </c>
      <c r="W278" t="e">
        <f t="shared" si="57"/>
        <v>#VALUE!</v>
      </c>
      <c r="Y278" s="61" t="s">
        <v>400</v>
      </c>
      <c r="Z278" t="str">
        <f t="shared" si="58"/>
        <v>3-31-13</v>
      </c>
      <c r="AA278" t="e">
        <f t="shared" si="59"/>
        <v>#VALUE!</v>
      </c>
      <c r="AB278" t="e">
        <f t="shared" si="60"/>
        <v>#VALUE!</v>
      </c>
      <c r="AD278" s="85">
        <v>41364</v>
      </c>
      <c r="AG278" s="85" t="s">
        <v>400</v>
      </c>
      <c r="AI278" s="85">
        <v>41364</v>
      </c>
    </row>
    <row r="279" spans="1:35" x14ac:dyDescent="0.2">
      <c r="A279">
        <v>252</v>
      </c>
      <c r="B279" s="91" t="s">
        <v>403</v>
      </c>
      <c r="C279" s="61" t="str" cm="1">
        <f t="array" ref="C279">_xlfn._xlws.FILTER(B279,OR(LEN(B279) = 7,LEN(B279)=8))</f>
        <v>3/17/13</v>
      </c>
      <c r="D279" s="61" t="str">
        <f t="shared" si="50"/>
        <v>3/17/13</v>
      </c>
      <c r="E279" s="85" t="s">
        <v>403</v>
      </c>
      <c r="F279" s="87" t="e" cm="1" vm="1">
        <f t="array" ref="F279">_xlfn._xlws.FILTER(B279,LEN(B279)=5)</f>
        <v>#VALUE!</v>
      </c>
      <c r="G279" s="88" t="str">
        <f t="shared" si="51"/>
        <v/>
      </c>
      <c r="H279" s="85">
        <v>41350</v>
      </c>
      <c r="I279" s="85" t="s">
        <v>2512</v>
      </c>
      <c r="J279" s="93">
        <f t="shared" si="49"/>
        <v>41350</v>
      </c>
      <c r="K279" s="85"/>
      <c r="M279" s="85" t="s">
        <v>403</v>
      </c>
      <c r="N279" t="e">
        <f t="shared" si="52"/>
        <v>#VALUE!</v>
      </c>
      <c r="O279" t="e">
        <f t="shared" si="53"/>
        <v>#VALUE!</v>
      </c>
      <c r="Q279" s="84" t="s">
        <v>403</v>
      </c>
      <c r="R279" t="e">
        <f t="shared" si="54"/>
        <v>#VALUE!</v>
      </c>
      <c r="S279" t="e">
        <f t="shared" si="55"/>
        <v>#VALUE!</v>
      </c>
      <c r="U279" s="86" t="s">
        <v>403</v>
      </c>
      <c r="V279" t="e">
        <f t="shared" si="56"/>
        <v>#VALUE!</v>
      </c>
      <c r="W279" t="e">
        <f t="shared" si="57"/>
        <v>#VALUE!</v>
      </c>
      <c r="Y279" s="61" t="s">
        <v>403</v>
      </c>
      <c r="Z279" t="str">
        <f t="shared" si="58"/>
        <v>3-17-13</v>
      </c>
      <c r="AA279" t="e">
        <f t="shared" si="59"/>
        <v>#VALUE!</v>
      </c>
      <c r="AB279" t="e">
        <f t="shared" si="60"/>
        <v>#VALUE!</v>
      </c>
      <c r="AD279" s="85">
        <v>41350</v>
      </c>
      <c r="AG279" s="85" t="s">
        <v>403</v>
      </c>
      <c r="AI279" s="85">
        <v>41350</v>
      </c>
    </row>
    <row r="280" spans="1:35" x14ac:dyDescent="0.2">
      <c r="A280">
        <v>9860</v>
      </c>
      <c r="B280" s="91" t="s">
        <v>71</v>
      </c>
      <c r="C280" s="61" t="str" cm="1">
        <f t="array" ref="C280">_xlfn._xlws.FILTER(B280,OR(LEN(B280) = 7,LEN(B280)=8))</f>
        <v>3/15/13</v>
      </c>
      <c r="D280" s="61" t="str">
        <f t="shared" si="50"/>
        <v>3/15/13</v>
      </c>
      <c r="E280" s="85" t="s">
        <v>71</v>
      </c>
      <c r="F280" s="87" t="e" cm="1" vm="1">
        <f t="array" ref="F280">_xlfn._xlws.FILTER(B280,LEN(B280)=5)</f>
        <v>#VALUE!</v>
      </c>
      <c r="G280" s="88" t="str">
        <f t="shared" si="51"/>
        <v/>
      </c>
      <c r="H280" s="85">
        <v>41348</v>
      </c>
      <c r="I280" s="85" t="s">
        <v>2512</v>
      </c>
      <c r="J280" s="93">
        <f t="shared" si="49"/>
        <v>41348</v>
      </c>
      <c r="K280" s="85"/>
      <c r="M280" s="85" t="s">
        <v>71</v>
      </c>
      <c r="N280" t="e">
        <f t="shared" si="52"/>
        <v>#VALUE!</v>
      </c>
      <c r="O280" t="e">
        <f t="shared" si="53"/>
        <v>#VALUE!</v>
      </c>
      <c r="Q280" s="84" t="s">
        <v>71</v>
      </c>
      <c r="R280" t="e">
        <f t="shared" si="54"/>
        <v>#VALUE!</v>
      </c>
      <c r="S280" t="e">
        <f t="shared" si="55"/>
        <v>#VALUE!</v>
      </c>
      <c r="U280" s="86" t="s">
        <v>71</v>
      </c>
      <c r="V280" t="e">
        <f t="shared" si="56"/>
        <v>#VALUE!</v>
      </c>
      <c r="W280" t="e">
        <f t="shared" si="57"/>
        <v>#VALUE!</v>
      </c>
      <c r="Y280" s="61" t="s">
        <v>71</v>
      </c>
      <c r="Z280" t="str">
        <f t="shared" si="58"/>
        <v>3-15-13</v>
      </c>
      <c r="AA280" t="e">
        <f t="shared" si="59"/>
        <v>#VALUE!</v>
      </c>
      <c r="AB280" t="e">
        <f t="shared" si="60"/>
        <v>#VALUE!</v>
      </c>
      <c r="AD280" s="85">
        <v>41348</v>
      </c>
      <c r="AG280" s="85" t="s">
        <v>71</v>
      </c>
      <c r="AI280" s="85">
        <v>41348</v>
      </c>
    </row>
    <row r="281" spans="1:35" x14ac:dyDescent="0.2">
      <c r="A281">
        <v>1388</v>
      </c>
      <c r="B281" s="91" t="s">
        <v>221</v>
      </c>
      <c r="C281" s="61" t="str" cm="1">
        <f t="array" ref="C281">_xlfn._xlws.FILTER(B281,OR(LEN(B281) = 7,LEN(B281)=8))</f>
        <v>2/20/13</v>
      </c>
      <c r="D281" s="61" t="str">
        <f t="shared" si="50"/>
        <v>2/20/13</v>
      </c>
      <c r="E281" s="85" t="s">
        <v>221</v>
      </c>
      <c r="F281" s="87" t="e" cm="1" vm="1">
        <f t="array" ref="F281">_xlfn._xlws.FILTER(B281,LEN(B281)=5)</f>
        <v>#VALUE!</v>
      </c>
      <c r="G281" s="88" t="str">
        <f t="shared" si="51"/>
        <v/>
      </c>
      <c r="H281" s="85">
        <v>41325</v>
      </c>
      <c r="I281" s="85" t="s">
        <v>2512</v>
      </c>
      <c r="J281" s="93">
        <f t="shared" si="49"/>
        <v>41325</v>
      </c>
      <c r="K281" s="85"/>
      <c r="M281" s="85" t="s">
        <v>221</v>
      </c>
      <c r="N281" t="e">
        <f t="shared" si="52"/>
        <v>#VALUE!</v>
      </c>
      <c r="O281" t="e">
        <f t="shared" si="53"/>
        <v>#VALUE!</v>
      </c>
      <c r="Q281" s="84" t="s">
        <v>221</v>
      </c>
      <c r="R281" t="e">
        <f t="shared" si="54"/>
        <v>#VALUE!</v>
      </c>
      <c r="S281" t="e">
        <f t="shared" si="55"/>
        <v>#VALUE!</v>
      </c>
      <c r="U281" s="86" t="s">
        <v>221</v>
      </c>
      <c r="V281" t="e">
        <f t="shared" si="56"/>
        <v>#VALUE!</v>
      </c>
      <c r="W281" t="e">
        <f t="shared" si="57"/>
        <v>#VALUE!</v>
      </c>
      <c r="Y281" s="61" t="s">
        <v>221</v>
      </c>
      <c r="Z281" t="str">
        <f t="shared" si="58"/>
        <v>2-20-13</v>
      </c>
      <c r="AA281" t="e">
        <f t="shared" si="59"/>
        <v>#VALUE!</v>
      </c>
      <c r="AB281" t="e">
        <f t="shared" si="60"/>
        <v>#VALUE!</v>
      </c>
      <c r="AD281" s="85">
        <v>41325</v>
      </c>
      <c r="AG281" s="85" t="s">
        <v>221</v>
      </c>
      <c r="AI281" s="85">
        <v>41325</v>
      </c>
    </row>
    <row r="282" spans="1:35" x14ac:dyDescent="0.2">
      <c r="A282">
        <v>979</v>
      </c>
      <c r="B282" s="91" t="s">
        <v>221</v>
      </c>
      <c r="C282" s="61" t="str" cm="1">
        <f t="array" ref="C282">_xlfn._xlws.FILTER(B282,OR(LEN(B282) = 7,LEN(B282)=8))</f>
        <v>2/20/13</v>
      </c>
      <c r="D282" s="61" t="str">
        <f t="shared" si="50"/>
        <v>2/20/13</v>
      </c>
      <c r="E282" s="85" t="s">
        <v>221</v>
      </c>
      <c r="F282" s="87" t="e" cm="1" vm="1">
        <f t="array" ref="F282">_xlfn._xlws.FILTER(B282,LEN(B282)=5)</f>
        <v>#VALUE!</v>
      </c>
      <c r="G282" s="88" t="str">
        <f t="shared" si="51"/>
        <v/>
      </c>
      <c r="H282" s="85">
        <v>41325</v>
      </c>
      <c r="I282" s="85" t="s">
        <v>2512</v>
      </c>
      <c r="J282" s="93">
        <f t="shared" si="49"/>
        <v>41325</v>
      </c>
      <c r="K282" s="85"/>
      <c r="M282" s="85" t="s">
        <v>221</v>
      </c>
      <c r="N282" t="e">
        <f t="shared" si="52"/>
        <v>#VALUE!</v>
      </c>
      <c r="O282" t="e">
        <f t="shared" si="53"/>
        <v>#VALUE!</v>
      </c>
      <c r="Q282" s="84" t="s">
        <v>221</v>
      </c>
      <c r="R282" t="e">
        <f t="shared" si="54"/>
        <v>#VALUE!</v>
      </c>
      <c r="S282" t="e">
        <f t="shared" si="55"/>
        <v>#VALUE!</v>
      </c>
      <c r="U282" s="86" t="s">
        <v>221</v>
      </c>
      <c r="V282" t="e">
        <f t="shared" si="56"/>
        <v>#VALUE!</v>
      </c>
      <c r="W282" t="e">
        <f t="shared" si="57"/>
        <v>#VALUE!</v>
      </c>
      <c r="Y282" s="61" t="s">
        <v>221</v>
      </c>
      <c r="Z282" t="str">
        <f t="shared" si="58"/>
        <v>2-20-13</v>
      </c>
      <c r="AA282" t="e">
        <f t="shared" si="59"/>
        <v>#VALUE!</v>
      </c>
      <c r="AB282" t="e">
        <f t="shared" si="60"/>
        <v>#VALUE!</v>
      </c>
      <c r="AD282" s="85">
        <v>41325</v>
      </c>
      <c r="AG282" s="85" t="s">
        <v>221</v>
      </c>
      <c r="AI282" s="85">
        <v>41325</v>
      </c>
    </row>
    <row r="283" spans="1:35" x14ac:dyDescent="0.2">
      <c r="A283">
        <v>7494</v>
      </c>
      <c r="B283" s="91" t="s">
        <v>407</v>
      </c>
      <c r="C283" s="61" t="str" cm="1">
        <f t="array" ref="C283">_xlfn._xlws.FILTER(B283,OR(LEN(B283) = 7,LEN(B283)=8))</f>
        <v>1/21/13</v>
      </c>
      <c r="D283" s="61" t="str">
        <f t="shared" si="50"/>
        <v>1/21/13</v>
      </c>
      <c r="E283" s="85" t="s">
        <v>407</v>
      </c>
      <c r="F283" s="87" t="e" cm="1" vm="1">
        <f t="array" ref="F283">_xlfn._xlws.FILTER(B283,LEN(B283)=5)</f>
        <v>#VALUE!</v>
      </c>
      <c r="G283" s="88" t="str">
        <f t="shared" si="51"/>
        <v/>
      </c>
      <c r="H283" s="85">
        <v>41295</v>
      </c>
      <c r="I283" s="85" t="s">
        <v>2512</v>
      </c>
      <c r="J283" s="93">
        <f t="shared" si="49"/>
        <v>41295</v>
      </c>
      <c r="K283" s="85"/>
      <c r="M283" s="85" t="s">
        <v>407</v>
      </c>
      <c r="N283" t="e">
        <f t="shared" si="52"/>
        <v>#VALUE!</v>
      </c>
      <c r="O283" t="e">
        <f t="shared" si="53"/>
        <v>#VALUE!</v>
      </c>
      <c r="Q283" s="84" t="s">
        <v>407</v>
      </c>
      <c r="R283" t="e">
        <f t="shared" si="54"/>
        <v>#VALUE!</v>
      </c>
      <c r="S283" t="e">
        <f t="shared" si="55"/>
        <v>#VALUE!</v>
      </c>
      <c r="U283" s="86" t="s">
        <v>407</v>
      </c>
      <c r="V283" t="e">
        <f t="shared" si="56"/>
        <v>#VALUE!</v>
      </c>
      <c r="W283" t="e">
        <f t="shared" si="57"/>
        <v>#VALUE!</v>
      </c>
      <c r="Y283" s="61" t="s">
        <v>407</v>
      </c>
      <c r="Z283" t="str">
        <f t="shared" si="58"/>
        <v>1-21-13</v>
      </c>
      <c r="AA283" t="e">
        <f t="shared" si="59"/>
        <v>#VALUE!</v>
      </c>
      <c r="AB283" t="e">
        <f t="shared" si="60"/>
        <v>#VALUE!</v>
      </c>
      <c r="AD283" s="85">
        <v>41295</v>
      </c>
      <c r="AG283" s="85" t="s">
        <v>407</v>
      </c>
      <c r="AI283" s="85">
        <v>41295</v>
      </c>
    </row>
    <row r="284" spans="1:35" x14ac:dyDescent="0.2">
      <c r="A284">
        <v>10490</v>
      </c>
      <c r="B284" s="91">
        <v>41194</v>
      </c>
      <c r="C284" s="61" t="e" cm="1" vm="1">
        <f t="array" ref="C284">_xlfn._xlws.FILTER(B284,OR(LEN(B284) = 7,LEN(B284)=8))</f>
        <v>#VALUE!</v>
      </c>
      <c r="D284" s="61" t="str">
        <f t="shared" si="50"/>
        <v/>
      </c>
      <c r="E284" s="61" t="s">
        <v>2512</v>
      </c>
      <c r="F284" s="87" cm="1">
        <f t="array" ref="F284">_xlfn._xlws.FILTER(B284,LEN(B284)=5)</f>
        <v>41194</v>
      </c>
      <c r="G284" s="88">
        <f t="shared" si="51"/>
        <v>41194</v>
      </c>
      <c r="H284" s="61"/>
      <c r="I284" s="85">
        <v>41194</v>
      </c>
      <c r="J284" s="93">
        <f t="shared" si="49"/>
        <v>41194</v>
      </c>
      <c r="K284" s="85"/>
      <c r="M284" s="85">
        <v>41194</v>
      </c>
      <c r="N284" t="e">
        <f t="shared" si="52"/>
        <v>#VALUE!</v>
      </c>
      <c r="O284">
        <f t="shared" si="53"/>
        <v>41194</v>
      </c>
      <c r="Q284" s="84">
        <v>41194</v>
      </c>
      <c r="R284" t="e">
        <f t="shared" si="54"/>
        <v>#VALUE!</v>
      </c>
      <c r="S284">
        <f t="shared" si="55"/>
        <v>41194</v>
      </c>
      <c r="U284" s="86">
        <v>41194</v>
      </c>
      <c r="V284" t="e">
        <f t="shared" si="56"/>
        <v>#VALUE!</v>
      </c>
      <c r="W284">
        <f t="shared" si="57"/>
        <v>41194</v>
      </c>
      <c r="Y284" s="61">
        <v>41194</v>
      </c>
      <c r="Z284" t="str">
        <f t="shared" si="58"/>
        <v>41194</v>
      </c>
      <c r="AA284" t="e">
        <f t="shared" si="59"/>
        <v>#VALUE!</v>
      </c>
      <c r="AB284">
        <f t="shared" si="60"/>
        <v>41194</v>
      </c>
      <c r="AD284" s="85">
        <v>34435</v>
      </c>
      <c r="AG284" s="85">
        <v>41194</v>
      </c>
      <c r="AI284" s="85">
        <v>41253</v>
      </c>
    </row>
    <row r="285" spans="1:35" x14ac:dyDescent="0.2">
      <c r="A285">
        <v>3403</v>
      </c>
      <c r="B285" s="91" t="s">
        <v>410</v>
      </c>
      <c r="C285" s="61" t="str" cm="1">
        <f t="array" ref="C285">_xlfn._xlws.FILTER(B285,OR(LEN(B285) = 7,LEN(B285)=8))</f>
        <v>9/24/12</v>
      </c>
      <c r="D285" s="61" t="str">
        <f t="shared" si="50"/>
        <v>9/24/12</v>
      </c>
      <c r="E285" s="85" t="s">
        <v>410</v>
      </c>
      <c r="F285" s="87" t="e" cm="1" vm="1">
        <f t="array" ref="F285">_xlfn._xlws.FILTER(B285,LEN(B285)=5)</f>
        <v>#VALUE!</v>
      </c>
      <c r="G285" s="88" t="str">
        <f t="shared" si="51"/>
        <v/>
      </c>
      <c r="H285" s="85">
        <v>41176</v>
      </c>
      <c r="I285" s="85" t="s">
        <v>2512</v>
      </c>
      <c r="J285" s="93">
        <f t="shared" si="49"/>
        <v>41176</v>
      </c>
      <c r="K285" s="85"/>
      <c r="M285" s="85" t="s">
        <v>410</v>
      </c>
      <c r="N285" t="e">
        <f t="shared" si="52"/>
        <v>#VALUE!</v>
      </c>
      <c r="O285" t="e">
        <f t="shared" si="53"/>
        <v>#VALUE!</v>
      </c>
      <c r="Q285" s="84" t="s">
        <v>410</v>
      </c>
      <c r="R285" t="e">
        <f t="shared" si="54"/>
        <v>#VALUE!</v>
      </c>
      <c r="S285" t="e">
        <f t="shared" si="55"/>
        <v>#VALUE!</v>
      </c>
      <c r="U285" s="86" t="s">
        <v>410</v>
      </c>
      <c r="V285" t="e">
        <f t="shared" si="56"/>
        <v>#VALUE!</v>
      </c>
      <c r="W285" t="e">
        <f t="shared" si="57"/>
        <v>#VALUE!</v>
      </c>
      <c r="Y285" s="61" t="s">
        <v>410</v>
      </c>
      <c r="Z285" t="str">
        <f t="shared" si="58"/>
        <v>9-24-12</v>
      </c>
      <c r="AA285" t="e">
        <f t="shared" si="59"/>
        <v>#VALUE!</v>
      </c>
      <c r="AB285" t="e">
        <f t="shared" si="60"/>
        <v>#VALUE!</v>
      </c>
      <c r="AD285" s="85">
        <v>41176</v>
      </c>
      <c r="AG285" s="85" t="s">
        <v>410</v>
      </c>
      <c r="AI285" s="85">
        <v>41176</v>
      </c>
    </row>
    <row r="286" spans="1:35" x14ac:dyDescent="0.2">
      <c r="A286">
        <v>2715</v>
      </c>
      <c r="B286" s="91">
        <v>41068</v>
      </c>
      <c r="C286" s="61" t="e" cm="1" vm="1">
        <f t="array" ref="C286">_xlfn._xlws.FILTER(B286,OR(LEN(B286) = 7,LEN(B286)=8))</f>
        <v>#VALUE!</v>
      </c>
      <c r="D286" s="61" t="str">
        <f t="shared" si="50"/>
        <v/>
      </c>
      <c r="E286" s="61" t="s">
        <v>2512</v>
      </c>
      <c r="F286" s="87" cm="1">
        <f t="array" ref="F286">_xlfn._xlws.FILTER(B286,LEN(B286)=5)</f>
        <v>41068</v>
      </c>
      <c r="G286" s="88">
        <f t="shared" si="51"/>
        <v>41068</v>
      </c>
      <c r="H286" s="61"/>
      <c r="I286" s="85">
        <v>41068</v>
      </c>
      <c r="J286" s="93">
        <f t="shared" si="49"/>
        <v>41068</v>
      </c>
      <c r="K286" s="85"/>
      <c r="M286" s="85">
        <v>41068</v>
      </c>
      <c r="N286" t="e">
        <f t="shared" si="52"/>
        <v>#VALUE!</v>
      </c>
      <c r="O286">
        <f t="shared" si="53"/>
        <v>41068</v>
      </c>
      <c r="Q286" s="84">
        <v>41068</v>
      </c>
      <c r="R286" t="e">
        <f t="shared" si="54"/>
        <v>#VALUE!</v>
      </c>
      <c r="S286">
        <f t="shared" si="55"/>
        <v>41068</v>
      </c>
      <c r="U286" s="86">
        <v>41068</v>
      </c>
      <c r="V286" t="e">
        <f t="shared" si="56"/>
        <v>#VALUE!</v>
      </c>
      <c r="W286">
        <f t="shared" si="57"/>
        <v>41068</v>
      </c>
      <c r="Y286" s="61">
        <v>41068</v>
      </c>
      <c r="Z286" t="str">
        <f t="shared" si="58"/>
        <v>41068</v>
      </c>
      <c r="AA286" t="e">
        <f t="shared" si="59"/>
        <v>#VALUE!</v>
      </c>
      <c r="AB286">
        <f t="shared" si="60"/>
        <v>41068</v>
      </c>
      <c r="AD286" s="85">
        <v>24938</v>
      </c>
      <c r="AG286" s="85">
        <v>41068</v>
      </c>
      <c r="AI286" s="85">
        <v>41127</v>
      </c>
    </row>
    <row r="287" spans="1:35" x14ac:dyDescent="0.2">
      <c r="A287">
        <v>4828</v>
      </c>
      <c r="B287" s="91" t="s">
        <v>413</v>
      </c>
      <c r="C287" s="61" t="str" cm="1">
        <f t="array" ref="C287">_xlfn._xlws.FILTER(B287,OR(LEN(B287) = 7,LEN(B287)=8))</f>
        <v>6/18/14</v>
      </c>
      <c r="D287" s="61" t="str">
        <f t="shared" si="50"/>
        <v>6/18/14</v>
      </c>
      <c r="E287" s="85" t="s">
        <v>413</v>
      </c>
      <c r="F287" s="87" t="e" cm="1" vm="1">
        <f t="array" ref="F287">_xlfn._xlws.FILTER(B287,LEN(B287)=5)</f>
        <v>#VALUE!</v>
      </c>
      <c r="G287" s="88" t="str">
        <f t="shared" si="51"/>
        <v/>
      </c>
      <c r="H287" s="85">
        <v>41808</v>
      </c>
      <c r="I287" s="85" t="s">
        <v>2512</v>
      </c>
      <c r="J287" s="93">
        <f t="shared" si="49"/>
        <v>41808</v>
      </c>
      <c r="K287" s="85"/>
      <c r="M287" s="85" t="s">
        <v>413</v>
      </c>
      <c r="N287" t="e">
        <f t="shared" si="52"/>
        <v>#VALUE!</v>
      </c>
      <c r="O287" t="e">
        <f t="shared" si="53"/>
        <v>#VALUE!</v>
      </c>
      <c r="Q287" s="84" t="s">
        <v>413</v>
      </c>
      <c r="R287" t="e">
        <f t="shared" si="54"/>
        <v>#VALUE!</v>
      </c>
      <c r="S287" t="e">
        <f t="shared" si="55"/>
        <v>#VALUE!</v>
      </c>
      <c r="U287" s="86" t="s">
        <v>413</v>
      </c>
      <c r="V287" t="e">
        <f t="shared" si="56"/>
        <v>#VALUE!</v>
      </c>
      <c r="W287" t="e">
        <f t="shared" si="57"/>
        <v>#VALUE!</v>
      </c>
      <c r="Y287" s="61" t="s">
        <v>413</v>
      </c>
      <c r="Z287" t="str">
        <f t="shared" si="58"/>
        <v>6-18-14</v>
      </c>
      <c r="AA287" t="e">
        <f t="shared" si="59"/>
        <v>#VALUE!</v>
      </c>
      <c r="AB287" t="e">
        <f t="shared" si="60"/>
        <v>#VALUE!</v>
      </c>
      <c r="AD287" s="85">
        <v>41808</v>
      </c>
      <c r="AG287" s="85" t="s">
        <v>413</v>
      </c>
      <c r="AI287" s="85">
        <v>41808</v>
      </c>
    </row>
    <row r="288" spans="1:35" x14ac:dyDescent="0.2">
      <c r="A288">
        <v>92</v>
      </c>
      <c r="B288" s="91">
        <v>41978</v>
      </c>
      <c r="C288" s="61" t="e" cm="1" vm="1">
        <f t="array" ref="C288">_xlfn._xlws.FILTER(B288,OR(LEN(B288) = 7,LEN(B288)=8))</f>
        <v>#VALUE!</v>
      </c>
      <c r="D288" s="61" t="str">
        <f t="shared" si="50"/>
        <v/>
      </c>
      <c r="E288" s="61" t="s">
        <v>2512</v>
      </c>
      <c r="F288" s="87" cm="1">
        <f t="array" ref="F288">_xlfn._xlws.FILTER(B288,LEN(B288)=5)</f>
        <v>41978</v>
      </c>
      <c r="G288" s="88">
        <f t="shared" si="51"/>
        <v>41978</v>
      </c>
      <c r="H288" s="61"/>
      <c r="I288" s="85">
        <v>41978</v>
      </c>
      <c r="J288" s="93">
        <f t="shared" si="49"/>
        <v>41978</v>
      </c>
      <c r="K288" s="85"/>
      <c r="M288" s="85">
        <v>41978</v>
      </c>
      <c r="N288" t="e">
        <f t="shared" si="52"/>
        <v>#VALUE!</v>
      </c>
      <c r="O288">
        <f t="shared" si="53"/>
        <v>41978</v>
      </c>
      <c r="Q288" s="84">
        <v>41978</v>
      </c>
      <c r="R288" t="e">
        <f t="shared" si="54"/>
        <v>#VALUE!</v>
      </c>
      <c r="S288">
        <f t="shared" si="55"/>
        <v>41978</v>
      </c>
      <c r="U288" s="86">
        <v>41978</v>
      </c>
      <c r="V288" t="e">
        <f t="shared" si="56"/>
        <v>#VALUE!</v>
      </c>
      <c r="W288">
        <f t="shared" si="57"/>
        <v>41978</v>
      </c>
      <c r="Y288" s="61">
        <v>41978</v>
      </c>
      <c r="Z288" t="str">
        <f t="shared" si="58"/>
        <v>41978</v>
      </c>
      <c r="AA288" t="e">
        <f t="shared" si="59"/>
        <v>#VALUE!</v>
      </c>
      <c r="AB288">
        <f t="shared" si="60"/>
        <v>41978</v>
      </c>
      <c r="AD288" s="85">
        <v>28599</v>
      </c>
      <c r="AG288" s="85">
        <v>41978</v>
      </c>
      <c r="AI288" s="85">
        <v>41771</v>
      </c>
    </row>
    <row r="289" spans="1:35" x14ac:dyDescent="0.2">
      <c r="A289">
        <v>3312</v>
      </c>
      <c r="B289" s="91">
        <v>41978</v>
      </c>
      <c r="C289" s="61" t="e" cm="1" vm="1">
        <f t="array" ref="C289">_xlfn._xlws.FILTER(B289,OR(LEN(B289) = 7,LEN(B289)=8))</f>
        <v>#VALUE!</v>
      </c>
      <c r="D289" s="61" t="str">
        <f t="shared" si="50"/>
        <v/>
      </c>
      <c r="E289" s="61" t="s">
        <v>2512</v>
      </c>
      <c r="F289" s="87" cm="1">
        <f t="array" ref="F289">_xlfn._xlws.FILTER(B289,LEN(B289)=5)</f>
        <v>41978</v>
      </c>
      <c r="G289" s="88">
        <f t="shared" si="51"/>
        <v>41978</v>
      </c>
      <c r="H289" s="61"/>
      <c r="I289" s="85">
        <v>41978</v>
      </c>
      <c r="J289" s="93">
        <f t="shared" si="49"/>
        <v>41978</v>
      </c>
      <c r="K289" s="85"/>
      <c r="M289" s="85">
        <v>41978</v>
      </c>
      <c r="N289" t="e">
        <f t="shared" si="52"/>
        <v>#VALUE!</v>
      </c>
      <c r="O289">
        <f t="shared" si="53"/>
        <v>41978</v>
      </c>
      <c r="Q289" s="84">
        <v>41978</v>
      </c>
      <c r="R289" t="e">
        <f t="shared" si="54"/>
        <v>#VALUE!</v>
      </c>
      <c r="S289">
        <f t="shared" si="55"/>
        <v>41978</v>
      </c>
      <c r="U289" s="86">
        <v>41978</v>
      </c>
      <c r="V289" t="e">
        <f t="shared" si="56"/>
        <v>#VALUE!</v>
      </c>
      <c r="W289">
        <f t="shared" si="57"/>
        <v>41978</v>
      </c>
      <c r="Y289" s="61">
        <v>41978</v>
      </c>
      <c r="Z289" t="str">
        <f t="shared" si="58"/>
        <v>41978</v>
      </c>
      <c r="AA289" t="e">
        <f t="shared" si="59"/>
        <v>#VALUE!</v>
      </c>
      <c r="AB289">
        <f t="shared" si="60"/>
        <v>41978</v>
      </c>
      <c r="AD289" s="85">
        <v>28599</v>
      </c>
      <c r="AG289" s="85">
        <v>41978</v>
      </c>
      <c r="AI289" s="85">
        <v>41771</v>
      </c>
    </row>
    <row r="290" spans="1:35" x14ac:dyDescent="0.2">
      <c r="A290">
        <v>11176</v>
      </c>
      <c r="B290" s="91">
        <v>41978</v>
      </c>
      <c r="C290" s="61" t="e" cm="1" vm="1">
        <f t="array" ref="C290">_xlfn._xlws.FILTER(B290,OR(LEN(B290) = 7,LEN(B290)=8))</f>
        <v>#VALUE!</v>
      </c>
      <c r="D290" s="61" t="str">
        <f t="shared" si="50"/>
        <v/>
      </c>
      <c r="E290" s="61" t="s">
        <v>2512</v>
      </c>
      <c r="F290" s="87" cm="1">
        <f t="array" ref="F290">_xlfn._xlws.FILTER(B290,LEN(B290)=5)</f>
        <v>41978</v>
      </c>
      <c r="G290" s="88">
        <f t="shared" si="51"/>
        <v>41978</v>
      </c>
      <c r="H290" s="61"/>
      <c r="I290" s="85">
        <v>41978</v>
      </c>
      <c r="J290" s="93">
        <f t="shared" si="49"/>
        <v>41978</v>
      </c>
      <c r="K290" s="85"/>
      <c r="M290" s="85">
        <v>41978</v>
      </c>
      <c r="N290" t="e">
        <f t="shared" si="52"/>
        <v>#VALUE!</v>
      </c>
      <c r="O290">
        <f t="shared" si="53"/>
        <v>41978</v>
      </c>
      <c r="Q290" s="84">
        <v>41978</v>
      </c>
      <c r="R290" t="e">
        <f t="shared" si="54"/>
        <v>#VALUE!</v>
      </c>
      <c r="S290">
        <f t="shared" si="55"/>
        <v>41978</v>
      </c>
      <c r="U290" s="86">
        <v>41978</v>
      </c>
      <c r="V290" t="e">
        <f t="shared" si="56"/>
        <v>#VALUE!</v>
      </c>
      <c r="W290">
        <f t="shared" si="57"/>
        <v>41978</v>
      </c>
      <c r="Y290" s="61">
        <v>41978</v>
      </c>
      <c r="Z290" t="str">
        <f t="shared" si="58"/>
        <v>41978</v>
      </c>
      <c r="AA290" t="e">
        <f t="shared" si="59"/>
        <v>#VALUE!</v>
      </c>
      <c r="AB290">
        <f t="shared" si="60"/>
        <v>41978</v>
      </c>
      <c r="AD290" s="85">
        <v>28599</v>
      </c>
      <c r="AG290" s="85">
        <v>41978</v>
      </c>
      <c r="AI290" s="85">
        <v>41771</v>
      </c>
    </row>
    <row r="291" spans="1:35" x14ac:dyDescent="0.2">
      <c r="A291">
        <v>1446</v>
      </c>
      <c r="B291" s="91">
        <v>41763</v>
      </c>
      <c r="C291" s="61" t="e" cm="1" vm="1">
        <f t="array" ref="C291">_xlfn._xlws.FILTER(B291,OR(LEN(B291) = 7,LEN(B291)=8))</f>
        <v>#VALUE!</v>
      </c>
      <c r="D291" s="61" t="str">
        <f t="shared" si="50"/>
        <v/>
      </c>
      <c r="E291" s="61" t="s">
        <v>2512</v>
      </c>
      <c r="F291" s="87" cm="1">
        <f t="array" ref="F291">_xlfn._xlws.FILTER(B291,LEN(B291)=5)</f>
        <v>41763</v>
      </c>
      <c r="G291" s="88">
        <f t="shared" si="51"/>
        <v>41763</v>
      </c>
      <c r="H291" s="61"/>
      <c r="I291" s="85">
        <v>41763</v>
      </c>
      <c r="J291" s="93">
        <f t="shared" si="49"/>
        <v>41763</v>
      </c>
      <c r="K291" s="85"/>
      <c r="M291" s="85">
        <v>41763</v>
      </c>
      <c r="N291" t="e">
        <f t="shared" si="52"/>
        <v>#VALUE!</v>
      </c>
      <c r="O291">
        <f t="shared" si="53"/>
        <v>41763</v>
      </c>
      <c r="Q291" s="84">
        <v>41763</v>
      </c>
      <c r="R291" t="e">
        <f t="shared" si="54"/>
        <v>#VALUE!</v>
      </c>
      <c r="S291">
        <f t="shared" si="55"/>
        <v>41763</v>
      </c>
      <c r="U291" s="86">
        <v>41763</v>
      </c>
      <c r="V291" t="e">
        <f t="shared" si="56"/>
        <v>#VALUE!</v>
      </c>
      <c r="W291">
        <f t="shared" si="57"/>
        <v>41763</v>
      </c>
      <c r="Y291" s="61">
        <v>41763</v>
      </c>
      <c r="Z291" t="str">
        <f t="shared" si="58"/>
        <v>41763</v>
      </c>
      <c r="AA291" t="e">
        <f t="shared" si="59"/>
        <v>#VALUE!</v>
      </c>
      <c r="AB291">
        <f t="shared" si="60"/>
        <v>41763</v>
      </c>
      <c r="AD291" s="85">
        <v>23118</v>
      </c>
      <c r="AG291" s="85">
        <v>41763</v>
      </c>
      <c r="AI291" s="85">
        <v>41734</v>
      </c>
    </row>
    <row r="292" spans="1:35" x14ac:dyDescent="0.2">
      <c r="A292">
        <v>9699</v>
      </c>
      <c r="B292" s="91" t="s">
        <v>418</v>
      </c>
      <c r="C292" s="61" t="str" cm="1">
        <f t="array" ref="C292">_xlfn._xlws.FILTER(B292,OR(LEN(B292) = 7,LEN(B292)=8))</f>
        <v>12/21/13</v>
      </c>
      <c r="D292" s="61" t="str">
        <f t="shared" si="50"/>
        <v>12/21/13</v>
      </c>
      <c r="E292" s="61" t="s">
        <v>418</v>
      </c>
      <c r="F292" s="87" t="e" cm="1" vm="1">
        <f t="array" ref="F292">_xlfn._xlws.FILTER(B292,LEN(B292)=5)</f>
        <v>#VALUE!</v>
      </c>
      <c r="G292" s="88" t="str">
        <f t="shared" si="51"/>
        <v/>
      </c>
      <c r="H292" s="85">
        <v>41629</v>
      </c>
      <c r="I292" s="85" t="s">
        <v>2512</v>
      </c>
      <c r="J292" s="93">
        <f t="shared" si="49"/>
        <v>41629</v>
      </c>
      <c r="K292" s="85"/>
      <c r="M292" s="85" t="s">
        <v>418</v>
      </c>
      <c r="N292" t="e">
        <f t="shared" si="52"/>
        <v>#VALUE!</v>
      </c>
      <c r="O292" t="e">
        <f t="shared" si="53"/>
        <v>#VALUE!</v>
      </c>
      <c r="Q292" s="84" t="s">
        <v>418</v>
      </c>
      <c r="R292" t="e">
        <f t="shared" si="54"/>
        <v>#VALUE!</v>
      </c>
      <c r="S292" t="e">
        <f t="shared" si="55"/>
        <v>#VALUE!</v>
      </c>
      <c r="U292" s="86" t="s">
        <v>418</v>
      </c>
      <c r="V292" t="e">
        <f t="shared" si="56"/>
        <v>#VALUE!</v>
      </c>
      <c r="W292" t="e">
        <f t="shared" si="57"/>
        <v>#VALUE!</v>
      </c>
      <c r="Y292" s="61" t="s">
        <v>418</v>
      </c>
      <c r="Z292" t="str">
        <f t="shared" si="58"/>
        <v>12-21-13</v>
      </c>
      <c r="AA292" t="e">
        <f t="shared" si="59"/>
        <v>#VALUE!</v>
      </c>
      <c r="AB292" t="e">
        <f t="shared" si="60"/>
        <v>#VALUE!</v>
      </c>
      <c r="AD292" s="85">
        <v>41629</v>
      </c>
      <c r="AG292" s="85" t="s">
        <v>418</v>
      </c>
      <c r="AI292" s="85">
        <v>41629</v>
      </c>
    </row>
    <row r="293" spans="1:35" x14ac:dyDescent="0.2">
      <c r="A293">
        <v>9790</v>
      </c>
      <c r="B293" s="91" t="s">
        <v>361</v>
      </c>
      <c r="C293" s="61" t="str" cm="1">
        <f t="array" ref="C293">_xlfn._xlws.FILTER(B293,OR(LEN(B293) = 7,LEN(B293)=8))</f>
        <v>11/23/13</v>
      </c>
      <c r="D293" s="61" t="str">
        <f t="shared" si="50"/>
        <v>11/23/13</v>
      </c>
      <c r="E293" s="61" t="s">
        <v>361</v>
      </c>
      <c r="F293" s="87" t="e" cm="1" vm="1">
        <f t="array" ref="F293">_xlfn._xlws.FILTER(B293,LEN(B293)=5)</f>
        <v>#VALUE!</v>
      </c>
      <c r="G293" s="88" t="str">
        <f t="shared" si="51"/>
        <v/>
      </c>
      <c r="H293" s="85">
        <v>41601</v>
      </c>
      <c r="I293" s="85" t="s">
        <v>2512</v>
      </c>
      <c r="J293" s="93">
        <f t="shared" si="49"/>
        <v>41601</v>
      </c>
      <c r="K293" s="85"/>
      <c r="M293" s="85" t="s">
        <v>361</v>
      </c>
      <c r="N293" t="e">
        <f t="shared" si="52"/>
        <v>#VALUE!</v>
      </c>
      <c r="O293" t="e">
        <f t="shared" si="53"/>
        <v>#VALUE!</v>
      </c>
      <c r="Q293" s="84" t="s">
        <v>361</v>
      </c>
      <c r="R293" t="e">
        <f t="shared" si="54"/>
        <v>#VALUE!</v>
      </c>
      <c r="S293" t="e">
        <f t="shared" si="55"/>
        <v>#VALUE!</v>
      </c>
      <c r="U293" s="86" t="s">
        <v>361</v>
      </c>
      <c r="V293" t="e">
        <f t="shared" si="56"/>
        <v>#VALUE!</v>
      </c>
      <c r="W293" t="e">
        <f t="shared" si="57"/>
        <v>#VALUE!</v>
      </c>
      <c r="Y293" s="61" t="s">
        <v>361</v>
      </c>
      <c r="Z293" t="str">
        <f t="shared" si="58"/>
        <v>11-23-13</v>
      </c>
      <c r="AA293" t="e">
        <f t="shared" si="59"/>
        <v>#VALUE!</v>
      </c>
      <c r="AB293" t="e">
        <f t="shared" si="60"/>
        <v>#VALUE!</v>
      </c>
      <c r="AD293" s="85">
        <v>41601</v>
      </c>
      <c r="AG293" s="85" t="s">
        <v>361</v>
      </c>
      <c r="AI293" s="85">
        <v>41601</v>
      </c>
    </row>
    <row r="294" spans="1:35" x14ac:dyDescent="0.2">
      <c r="A294">
        <v>2324</v>
      </c>
      <c r="B294" s="91" t="s">
        <v>421</v>
      </c>
      <c r="C294" s="61" t="str" cm="1">
        <f t="array" ref="C294">_xlfn._xlws.FILTER(B294,OR(LEN(B294) = 7,LEN(B294)=8))</f>
        <v>10/27/13</v>
      </c>
      <c r="D294" s="61" t="str">
        <f t="shared" si="50"/>
        <v>10/27/13</v>
      </c>
      <c r="E294" s="61" t="s">
        <v>421</v>
      </c>
      <c r="F294" s="87" t="e" cm="1" vm="1">
        <f t="array" ref="F294">_xlfn._xlws.FILTER(B294,LEN(B294)=5)</f>
        <v>#VALUE!</v>
      </c>
      <c r="G294" s="88" t="str">
        <f t="shared" si="51"/>
        <v/>
      </c>
      <c r="H294" s="85">
        <v>41574</v>
      </c>
      <c r="I294" s="85" t="s">
        <v>2512</v>
      </c>
      <c r="J294" s="93">
        <f t="shared" si="49"/>
        <v>41574</v>
      </c>
      <c r="K294" s="85"/>
      <c r="M294" s="85" t="s">
        <v>421</v>
      </c>
      <c r="N294" t="e">
        <f t="shared" si="52"/>
        <v>#VALUE!</v>
      </c>
      <c r="O294" t="e">
        <f t="shared" si="53"/>
        <v>#VALUE!</v>
      </c>
      <c r="Q294" s="84" t="s">
        <v>421</v>
      </c>
      <c r="R294" t="e">
        <f t="shared" si="54"/>
        <v>#VALUE!</v>
      </c>
      <c r="S294" t="e">
        <f t="shared" si="55"/>
        <v>#VALUE!</v>
      </c>
      <c r="U294" s="86" t="s">
        <v>421</v>
      </c>
      <c r="V294" t="e">
        <f t="shared" si="56"/>
        <v>#VALUE!</v>
      </c>
      <c r="W294" t="e">
        <f t="shared" si="57"/>
        <v>#VALUE!</v>
      </c>
      <c r="Y294" s="61" t="s">
        <v>421</v>
      </c>
      <c r="Z294" t="str">
        <f t="shared" si="58"/>
        <v>10-27-13</v>
      </c>
      <c r="AA294" t="e">
        <f t="shared" si="59"/>
        <v>#VALUE!</v>
      </c>
      <c r="AB294" t="e">
        <f t="shared" si="60"/>
        <v>#VALUE!</v>
      </c>
      <c r="AD294" s="85">
        <v>41574</v>
      </c>
      <c r="AG294" s="85" t="s">
        <v>421</v>
      </c>
      <c r="AI294" s="85">
        <v>41574</v>
      </c>
    </row>
    <row r="295" spans="1:35" x14ac:dyDescent="0.2">
      <c r="A295">
        <v>5080</v>
      </c>
      <c r="B295" s="91" t="s">
        <v>423</v>
      </c>
      <c r="C295" s="61" t="str" cm="1">
        <f t="array" ref="C295">_xlfn._xlws.FILTER(B295,OR(LEN(B295) = 7,LEN(B295)=8))</f>
        <v>10/21/13</v>
      </c>
      <c r="D295" s="61" t="str">
        <f t="shared" si="50"/>
        <v>10/21/13</v>
      </c>
      <c r="E295" s="61" t="s">
        <v>423</v>
      </c>
      <c r="F295" s="87" t="e" cm="1" vm="1">
        <f t="array" ref="F295">_xlfn._xlws.FILTER(B295,LEN(B295)=5)</f>
        <v>#VALUE!</v>
      </c>
      <c r="G295" s="88" t="str">
        <f t="shared" si="51"/>
        <v/>
      </c>
      <c r="H295" s="85">
        <v>41568</v>
      </c>
      <c r="I295" s="85" t="s">
        <v>2512</v>
      </c>
      <c r="J295" s="93">
        <f t="shared" si="49"/>
        <v>41568</v>
      </c>
      <c r="K295" s="85"/>
      <c r="M295" s="85" t="s">
        <v>423</v>
      </c>
      <c r="N295" t="e">
        <f t="shared" si="52"/>
        <v>#VALUE!</v>
      </c>
      <c r="O295" t="e">
        <f t="shared" si="53"/>
        <v>#VALUE!</v>
      </c>
      <c r="Q295" s="84" t="s">
        <v>423</v>
      </c>
      <c r="R295" t="e">
        <f t="shared" si="54"/>
        <v>#VALUE!</v>
      </c>
      <c r="S295" t="e">
        <f t="shared" si="55"/>
        <v>#VALUE!</v>
      </c>
      <c r="U295" s="86" t="s">
        <v>423</v>
      </c>
      <c r="V295" t="e">
        <f t="shared" si="56"/>
        <v>#VALUE!</v>
      </c>
      <c r="W295" t="e">
        <f t="shared" si="57"/>
        <v>#VALUE!</v>
      </c>
      <c r="Y295" s="61" t="s">
        <v>423</v>
      </c>
      <c r="Z295" t="str">
        <f t="shared" si="58"/>
        <v>10-21-13</v>
      </c>
      <c r="AA295" t="e">
        <f t="shared" si="59"/>
        <v>#VALUE!</v>
      </c>
      <c r="AB295" t="e">
        <f t="shared" si="60"/>
        <v>#VALUE!</v>
      </c>
      <c r="AD295" s="85">
        <v>41568</v>
      </c>
      <c r="AG295" s="85" t="s">
        <v>423</v>
      </c>
      <c r="AI295" s="85">
        <v>41568</v>
      </c>
    </row>
    <row r="296" spans="1:35" x14ac:dyDescent="0.2">
      <c r="A296">
        <v>4992</v>
      </c>
      <c r="B296" s="91" t="s">
        <v>425</v>
      </c>
      <c r="C296" s="61" t="str" cm="1">
        <f t="array" ref="C296">_xlfn._xlws.FILTER(B296,OR(LEN(B296) = 7,LEN(B296)=8))</f>
        <v>9/19/13</v>
      </c>
      <c r="D296" s="61" t="str">
        <f t="shared" si="50"/>
        <v>9/19/13</v>
      </c>
      <c r="E296" s="85" t="s">
        <v>425</v>
      </c>
      <c r="F296" s="87" t="e" cm="1" vm="1">
        <f t="array" ref="F296">_xlfn._xlws.FILTER(B296,LEN(B296)=5)</f>
        <v>#VALUE!</v>
      </c>
      <c r="G296" s="88" t="str">
        <f t="shared" si="51"/>
        <v/>
      </c>
      <c r="H296" s="85">
        <v>41536</v>
      </c>
      <c r="I296" s="85" t="s">
        <v>2512</v>
      </c>
      <c r="J296" s="93">
        <f t="shared" si="49"/>
        <v>41536</v>
      </c>
      <c r="K296" s="85"/>
      <c r="M296" s="85" t="s">
        <v>425</v>
      </c>
      <c r="N296" t="e">
        <f t="shared" si="52"/>
        <v>#VALUE!</v>
      </c>
      <c r="O296" t="e">
        <f t="shared" si="53"/>
        <v>#VALUE!</v>
      </c>
      <c r="Q296" s="84" t="s">
        <v>425</v>
      </c>
      <c r="R296" t="e">
        <f t="shared" si="54"/>
        <v>#VALUE!</v>
      </c>
      <c r="S296" t="e">
        <f t="shared" si="55"/>
        <v>#VALUE!</v>
      </c>
      <c r="U296" s="86" t="s">
        <v>425</v>
      </c>
      <c r="V296" t="e">
        <f t="shared" si="56"/>
        <v>#VALUE!</v>
      </c>
      <c r="W296" t="e">
        <f t="shared" si="57"/>
        <v>#VALUE!</v>
      </c>
      <c r="Y296" s="61" t="s">
        <v>425</v>
      </c>
      <c r="Z296" t="str">
        <f t="shared" si="58"/>
        <v>9-19-13</v>
      </c>
      <c r="AA296" t="e">
        <f t="shared" si="59"/>
        <v>#VALUE!</v>
      </c>
      <c r="AB296" t="e">
        <f t="shared" si="60"/>
        <v>#VALUE!</v>
      </c>
      <c r="AD296" s="85">
        <v>41536</v>
      </c>
      <c r="AG296" s="85" t="s">
        <v>425</v>
      </c>
      <c r="AI296" s="85">
        <v>41536</v>
      </c>
    </row>
    <row r="297" spans="1:35" x14ac:dyDescent="0.2">
      <c r="A297">
        <v>7849</v>
      </c>
      <c r="B297" s="91">
        <v>41526</v>
      </c>
      <c r="C297" s="61" t="e" cm="1" vm="1">
        <f t="array" ref="C297">_xlfn._xlws.FILTER(B297,OR(LEN(B297) = 7,LEN(B297)=8))</f>
        <v>#VALUE!</v>
      </c>
      <c r="D297" s="61" t="str">
        <f t="shared" si="50"/>
        <v/>
      </c>
      <c r="E297" s="61" t="s">
        <v>2512</v>
      </c>
      <c r="F297" s="87" cm="1">
        <f t="array" ref="F297">_xlfn._xlws.FILTER(B297,LEN(B297)=5)</f>
        <v>41526</v>
      </c>
      <c r="G297" s="88">
        <f t="shared" si="51"/>
        <v>41526</v>
      </c>
      <c r="H297" s="61"/>
      <c r="I297" s="85">
        <v>41526</v>
      </c>
      <c r="J297" s="93">
        <f t="shared" si="49"/>
        <v>41526</v>
      </c>
      <c r="K297" s="85"/>
      <c r="M297" s="85">
        <v>41526</v>
      </c>
      <c r="N297" t="e">
        <f t="shared" si="52"/>
        <v>#VALUE!</v>
      </c>
      <c r="O297">
        <f t="shared" si="53"/>
        <v>41526</v>
      </c>
      <c r="Q297" s="84">
        <v>41526</v>
      </c>
      <c r="R297" t="e">
        <f t="shared" si="54"/>
        <v>#VALUE!</v>
      </c>
      <c r="S297">
        <f t="shared" si="55"/>
        <v>41526</v>
      </c>
      <c r="U297" s="86">
        <v>41526</v>
      </c>
      <c r="V297" t="e">
        <f t="shared" si="56"/>
        <v>#VALUE!</v>
      </c>
      <c r="W297">
        <f t="shared" si="57"/>
        <v>41526</v>
      </c>
      <c r="Y297" s="61">
        <v>41526</v>
      </c>
      <c r="Z297" t="str">
        <f t="shared" si="58"/>
        <v>41526</v>
      </c>
      <c r="AA297" t="e">
        <f t="shared" si="59"/>
        <v>#VALUE!</v>
      </c>
      <c r="AB297">
        <f t="shared" si="60"/>
        <v>41526</v>
      </c>
      <c r="AD297" s="85">
        <v>46127</v>
      </c>
      <c r="AG297" s="85">
        <v>41526</v>
      </c>
      <c r="AI297" s="85">
        <v>41526</v>
      </c>
    </row>
    <row r="298" spans="1:35" x14ac:dyDescent="0.2">
      <c r="A298">
        <v>4808</v>
      </c>
      <c r="B298" s="91">
        <v>41403</v>
      </c>
      <c r="C298" s="61" t="e" cm="1" vm="1">
        <f t="array" ref="C298">_xlfn._xlws.FILTER(B298,OR(LEN(B298) = 7,LEN(B298)=8))</f>
        <v>#VALUE!</v>
      </c>
      <c r="D298" s="61" t="str">
        <f t="shared" si="50"/>
        <v/>
      </c>
      <c r="E298" s="61" t="s">
        <v>2512</v>
      </c>
      <c r="F298" s="87" cm="1">
        <f t="array" ref="F298">_xlfn._xlws.FILTER(B298,LEN(B298)=5)</f>
        <v>41403</v>
      </c>
      <c r="G298" s="88">
        <f t="shared" si="51"/>
        <v>41403</v>
      </c>
      <c r="H298" s="61"/>
      <c r="I298" s="85">
        <v>41403</v>
      </c>
      <c r="J298" s="93">
        <f t="shared" si="49"/>
        <v>41403</v>
      </c>
      <c r="K298" s="85"/>
      <c r="M298" s="85">
        <v>41403</v>
      </c>
      <c r="N298" t="e">
        <f t="shared" si="52"/>
        <v>#VALUE!</v>
      </c>
      <c r="O298">
        <f t="shared" si="53"/>
        <v>41403</v>
      </c>
      <c r="Q298" s="84">
        <v>41403</v>
      </c>
      <c r="R298" t="e">
        <f t="shared" si="54"/>
        <v>#VALUE!</v>
      </c>
      <c r="S298">
        <f t="shared" si="55"/>
        <v>41403</v>
      </c>
      <c r="U298" s="86">
        <v>41403</v>
      </c>
      <c r="V298" t="e">
        <f t="shared" si="56"/>
        <v>#VALUE!</v>
      </c>
      <c r="W298">
        <f t="shared" si="57"/>
        <v>41403</v>
      </c>
      <c r="Y298" s="61">
        <v>41403</v>
      </c>
      <c r="Z298" t="str">
        <f t="shared" si="58"/>
        <v>41403</v>
      </c>
      <c r="AA298" t="e">
        <f t="shared" si="59"/>
        <v>#VALUE!</v>
      </c>
      <c r="AB298">
        <f t="shared" si="60"/>
        <v>41403</v>
      </c>
      <c r="AD298" s="85">
        <v>37725</v>
      </c>
      <c r="AG298" s="85">
        <v>41403</v>
      </c>
      <c r="AI298" s="85">
        <v>41522</v>
      </c>
    </row>
    <row r="299" spans="1:35" x14ac:dyDescent="0.2">
      <c r="A299">
        <v>10401</v>
      </c>
      <c r="B299" s="91">
        <v>41373</v>
      </c>
      <c r="C299" s="61" t="e" cm="1" vm="1">
        <f t="array" ref="C299">_xlfn._xlws.FILTER(B299,OR(LEN(B299) = 7,LEN(B299)=8))</f>
        <v>#VALUE!</v>
      </c>
      <c r="D299" s="61" t="str">
        <f t="shared" si="50"/>
        <v/>
      </c>
      <c r="E299" s="61" t="s">
        <v>2512</v>
      </c>
      <c r="F299" s="87" cm="1">
        <f t="array" ref="F299">_xlfn._xlws.FILTER(B299,LEN(B299)=5)</f>
        <v>41373</v>
      </c>
      <c r="G299" s="88">
        <f t="shared" si="51"/>
        <v>41373</v>
      </c>
      <c r="H299" s="61"/>
      <c r="I299" s="85">
        <v>41373</v>
      </c>
      <c r="J299" s="93">
        <f t="shared" si="49"/>
        <v>41373</v>
      </c>
      <c r="K299" s="85"/>
      <c r="M299" s="85">
        <v>41373</v>
      </c>
      <c r="N299" t="e">
        <f t="shared" si="52"/>
        <v>#VALUE!</v>
      </c>
      <c r="O299">
        <f t="shared" si="53"/>
        <v>41373</v>
      </c>
      <c r="Q299" s="84">
        <v>41373</v>
      </c>
      <c r="R299" t="e">
        <f t="shared" si="54"/>
        <v>#VALUE!</v>
      </c>
      <c r="S299">
        <f t="shared" si="55"/>
        <v>41373</v>
      </c>
      <c r="U299" s="86">
        <v>41373</v>
      </c>
      <c r="V299" t="e">
        <f t="shared" si="56"/>
        <v>#VALUE!</v>
      </c>
      <c r="W299">
        <f t="shared" si="57"/>
        <v>41373</v>
      </c>
      <c r="Y299" s="61">
        <v>41373</v>
      </c>
      <c r="Z299" t="str">
        <f t="shared" si="58"/>
        <v>41373</v>
      </c>
      <c r="AA299" t="e">
        <f t="shared" si="59"/>
        <v>#VALUE!</v>
      </c>
      <c r="AB299">
        <f t="shared" si="60"/>
        <v>41373</v>
      </c>
      <c r="AD299" s="85">
        <v>26767</v>
      </c>
      <c r="AG299" s="85">
        <v>41373</v>
      </c>
      <c r="AI299" s="85">
        <v>41521</v>
      </c>
    </row>
    <row r="300" spans="1:35" x14ac:dyDescent="0.2">
      <c r="A300">
        <v>7793</v>
      </c>
      <c r="B300" s="91" t="s">
        <v>133</v>
      </c>
      <c r="C300" s="61" t="str" cm="1">
        <f t="array" ref="C300">_xlfn._xlws.FILTER(B300,OR(LEN(B300) = 7,LEN(B300)=8))</f>
        <v>8/31/13</v>
      </c>
      <c r="D300" s="61" t="str">
        <f t="shared" si="50"/>
        <v>8/31/13</v>
      </c>
      <c r="E300" s="85" t="s">
        <v>133</v>
      </c>
      <c r="F300" s="87" t="e" cm="1" vm="1">
        <f t="array" ref="F300">_xlfn._xlws.FILTER(B300,LEN(B300)=5)</f>
        <v>#VALUE!</v>
      </c>
      <c r="G300" s="88" t="str">
        <f t="shared" si="51"/>
        <v/>
      </c>
      <c r="H300" s="85">
        <v>41517</v>
      </c>
      <c r="I300" s="85" t="s">
        <v>2512</v>
      </c>
      <c r="J300" s="93">
        <f t="shared" si="49"/>
        <v>41517</v>
      </c>
      <c r="K300" s="85"/>
      <c r="M300" s="85" t="s">
        <v>133</v>
      </c>
      <c r="N300" t="e">
        <f t="shared" si="52"/>
        <v>#VALUE!</v>
      </c>
      <c r="O300" t="e">
        <f t="shared" si="53"/>
        <v>#VALUE!</v>
      </c>
      <c r="Q300" s="84" t="s">
        <v>133</v>
      </c>
      <c r="R300" t="e">
        <f t="shared" si="54"/>
        <v>#VALUE!</v>
      </c>
      <c r="S300" t="e">
        <f t="shared" si="55"/>
        <v>#VALUE!</v>
      </c>
      <c r="U300" s="86" t="s">
        <v>133</v>
      </c>
      <c r="V300" t="e">
        <f t="shared" si="56"/>
        <v>#VALUE!</v>
      </c>
      <c r="W300" t="e">
        <f t="shared" si="57"/>
        <v>#VALUE!</v>
      </c>
      <c r="Y300" s="61" t="s">
        <v>133</v>
      </c>
      <c r="Z300" t="str">
        <f t="shared" si="58"/>
        <v>8-31-13</v>
      </c>
      <c r="AA300" t="e">
        <f t="shared" si="59"/>
        <v>#VALUE!</v>
      </c>
      <c r="AB300" t="e">
        <f t="shared" si="60"/>
        <v>#VALUE!</v>
      </c>
      <c r="AD300" s="85">
        <v>41517</v>
      </c>
      <c r="AG300" s="85" t="s">
        <v>133</v>
      </c>
      <c r="AI300" s="85">
        <v>41517</v>
      </c>
    </row>
    <row r="301" spans="1:35" x14ac:dyDescent="0.2">
      <c r="A301">
        <v>9303</v>
      </c>
      <c r="B301" s="91" t="s">
        <v>135</v>
      </c>
      <c r="C301" s="61" t="str" cm="1">
        <f t="array" ref="C301">_xlfn._xlws.FILTER(B301,OR(LEN(B301) = 7,LEN(B301)=8))</f>
        <v>7/30/13</v>
      </c>
      <c r="D301" s="61" t="str">
        <f t="shared" si="50"/>
        <v>7/30/13</v>
      </c>
      <c r="E301" s="85" t="s">
        <v>135</v>
      </c>
      <c r="F301" s="87" t="e" cm="1" vm="1">
        <f t="array" ref="F301">_xlfn._xlws.FILTER(B301,LEN(B301)=5)</f>
        <v>#VALUE!</v>
      </c>
      <c r="G301" s="88" t="str">
        <f t="shared" si="51"/>
        <v/>
      </c>
      <c r="H301" s="85">
        <v>41485</v>
      </c>
      <c r="I301" s="85" t="s">
        <v>2512</v>
      </c>
      <c r="J301" s="93">
        <f t="shared" si="49"/>
        <v>41485</v>
      </c>
      <c r="K301" s="85"/>
      <c r="M301" s="85" t="s">
        <v>135</v>
      </c>
      <c r="N301" t="e">
        <f t="shared" si="52"/>
        <v>#VALUE!</v>
      </c>
      <c r="O301" t="e">
        <f t="shared" si="53"/>
        <v>#VALUE!</v>
      </c>
      <c r="Q301" s="84" t="s">
        <v>135</v>
      </c>
      <c r="R301" t="e">
        <f t="shared" si="54"/>
        <v>#VALUE!</v>
      </c>
      <c r="S301" t="e">
        <f t="shared" si="55"/>
        <v>#VALUE!</v>
      </c>
      <c r="U301" s="86" t="s">
        <v>135</v>
      </c>
      <c r="V301" t="e">
        <f t="shared" si="56"/>
        <v>#VALUE!</v>
      </c>
      <c r="W301" t="e">
        <f t="shared" si="57"/>
        <v>#VALUE!</v>
      </c>
      <c r="Y301" s="61" t="s">
        <v>135</v>
      </c>
      <c r="Z301" t="str">
        <f t="shared" si="58"/>
        <v>7-30-13</v>
      </c>
      <c r="AA301" t="e">
        <f t="shared" si="59"/>
        <v>#VALUE!</v>
      </c>
      <c r="AB301" t="e">
        <f t="shared" si="60"/>
        <v>#VALUE!</v>
      </c>
      <c r="AD301" s="85">
        <v>41485</v>
      </c>
      <c r="AG301" s="85" t="s">
        <v>135</v>
      </c>
      <c r="AI301" s="85">
        <v>41485</v>
      </c>
    </row>
    <row r="302" spans="1:35" x14ac:dyDescent="0.2">
      <c r="A302">
        <v>6853</v>
      </c>
      <c r="B302" s="91">
        <v>41371</v>
      </c>
      <c r="C302" s="61" t="e" cm="1" vm="1">
        <f t="array" ref="C302">_xlfn._xlws.FILTER(B302,OR(LEN(B302) = 7,LEN(B302)=8))</f>
        <v>#VALUE!</v>
      </c>
      <c r="D302" s="61" t="str">
        <f t="shared" si="50"/>
        <v/>
      </c>
      <c r="E302" s="61" t="s">
        <v>2512</v>
      </c>
      <c r="F302" s="87" cm="1">
        <f t="array" ref="F302">_xlfn._xlws.FILTER(B302,LEN(B302)=5)</f>
        <v>41371</v>
      </c>
      <c r="G302" s="88">
        <f t="shared" si="51"/>
        <v>41371</v>
      </c>
      <c r="H302" s="61"/>
      <c r="I302" s="85">
        <v>41371</v>
      </c>
      <c r="J302" s="93">
        <f t="shared" si="49"/>
        <v>41371</v>
      </c>
      <c r="K302" s="85"/>
      <c r="M302" s="85">
        <v>41371</v>
      </c>
      <c r="N302" t="e">
        <f t="shared" si="52"/>
        <v>#VALUE!</v>
      </c>
      <c r="O302">
        <f t="shared" si="53"/>
        <v>41371</v>
      </c>
      <c r="Q302" s="84">
        <v>41371</v>
      </c>
      <c r="R302" t="e">
        <f t="shared" si="54"/>
        <v>#VALUE!</v>
      </c>
      <c r="S302">
        <f t="shared" si="55"/>
        <v>41371</v>
      </c>
      <c r="U302" s="86">
        <v>41371</v>
      </c>
      <c r="V302" t="e">
        <f t="shared" si="56"/>
        <v>#VALUE!</v>
      </c>
      <c r="W302">
        <f t="shared" si="57"/>
        <v>41371</v>
      </c>
      <c r="Y302" s="61">
        <v>41371</v>
      </c>
      <c r="Z302" t="str">
        <f t="shared" si="58"/>
        <v>41371</v>
      </c>
      <c r="AA302" t="e">
        <f t="shared" si="59"/>
        <v>#VALUE!</v>
      </c>
      <c r="AB302">
        <f t="shared" si="60"/>
        <v>41371</v>
      </c>
      <c r="AD302" s="85">
        <v>26036</v>
      </c>
      <c r="AG302" s="85">
        <v>41371</v>
      </c>
      <c r="AI302" s="85">
        <v>41459</v>
      </c>
    </row>
    <row r="303" spans="1:35" x14ac:dyDescent="0.2">
      <c r="A303">
        <v>7366</v>
      </c>
      <c r="B303" s="91">
        <v>41371</v>
      </c>
      <c r="C303" s="61" t="e" cm="1" vm="1">
        <f t="array" ref="C303">_xlfn._xlws.FILTER(B303,OR(LEN(B303) = 7,LEN(B303)=8))</f>
        <v>#VALUE!</v>
      </c>
      <c r="D303" s="61" t="str">
        <f t="shared" si="50"/>
        <v/>
      </c>
      <c r="E303" s="61" t="s">
        <v>2512</v>
      </c>
      <c r="F303" s="87" cm="1">
        <f t="array" ref="F303">_xlfn._xlws.FILTER(B303,LEN(B303)=5)</f>
        <v>41371</v>
      </c>
      <c r="G303" s="88">
        <f t="shared" si="51"/>
        <v>41371</v>
      </c>
      <c r="H303" s="61"/>
      <c r="I303" s="85">
        <v>41371</v>
      </c>
      <c r="J303" s="93">
        <f t="shared" si="49"/>
        <v>41371</v>
      </c>
      <c r="K303" s="85"/>
      <c r="M303" s="85">
        <v>41371</v>
      </c>
      <c r="N303" t="e">
        <f t="shared" si="52"/>
        <v>#VALUE!</v>
      </c>
      <c r="O303">
        <f t="shared" si="53"/>
        <v>41371</v>
      </c>
      <c r="Q303" s="84">
        <v>41371</v>
      </c>
      <c r="R303" t="e">
        <f t="shared" si="54"/>
        <v>#VALUE!</v>
      </c>
      <c r="S303">
        <f t="shared" si="55"/>
        <v>41371</v>
      </c>
      <c r="U303" s="86">
        <v>41371</v>
      </c>
      <c r="V303" t="e">
        <f t="shared" si="56"/>
        <v>#VALUE!</v>
      </c>
      <c r="W303">
        <f t="shared" si="57"/>
        <v>41371</v>
      </c>
      <c r="Y303" s="61">
        <v>41371</v>
      </c>
      <c r="Z303" t="str">
        <f t="shared" si="58"/>
        <v>41371</v>
      </c>
      <c r="AA303" t="e">
        <f t="shared" si="59"/>
        <v>#VALUE!</v>
      </c>
      <c r="AB303">
        <f t="shared" si="60"/>
        <v>41371</v>
      </c>
      <c r="AD303" s="85">
        <v>26036</v>
      </c>
      <c r="AG303" s="85">
        <v>41371</v>
      </c>
      <c r="AI303" s="85">
        <v>41459</v>
      </c>
    </row>
    <row r="304" spans="1:35" x14ac:dyDescent="0.2">
      <c r="A304">
        <v>9780</v>
      </c>
      <c r="B304" s="91" t="s">
        <v>433</v>
      </c>
      <c r="C304" s="61" t="str" cm="1">
        <f t="array" ref="C304">_xlfn._xlws.FILTER(B304,OR(LEN(B304) = 7,LEN(B304)=8))</f>
        <v>6/25/13</v>
      </c>
      <c r="D304" s="61" t="str">
        <f t="shared" si="50"/>
        <v>6/25/13</v>
      </c>
      <c r="E304" s="85" t="s">
        <v>433</v>
      </c>
      <c r="F304" s="87" t="e" cm="1" vm="1">
        <f t="array" ref="F304">_xlfn._xlws.FILTER(B304,LEN(B304)=5)</f>
        <v>#VALUE!</v>
      </c>
      <c r="G304" s="88" t="str">
        <f t="shared" si="51"/>
        <v/>
      </c>
      <c r="H304" s="85">
        <v>41450</v>
      </c>
      <c r="I304" s="85" t="s">
        <v>2512</v>
      </c>
      <c r="J304" s="93">
        <f t="shared" si="49"/>
        <v>41450</v>
      </c>
      <c r="K304" s="85"/>
      <c r="M304" s="85" t="s">
        <v>433</v>
      </c>
      <c r="N304" t="e">
        <f t="shared" si="52"/>
        <v>#VALUE!</v>
      </c>
      <c r="O304" t="e">
        <f t="shared" si="53"/>
        <v>#VALUE!</v>
      </c>
      <c r="Q304" s="84" t="s">
        <v>433</v>
      </c>
      <c r="R304" t="e">
        <f t="shared" si="54"/>
        <v>#VALUE!</v>
      </c>
      <c r="S304" t="e">
        <f t="shared" si="55"/>
        <v>#VALUE!</v>
      </c>
      <c r="U304" s="86" t="s">
        <v>433</v>
      </c>
      <c r="V304" t="e">
        <f t="shared" si="56"/>
        <v>#VALUE!</v>
      </c>
      <c r="W304" t="e">
        <f t="shared" si="57"/>
        <v>#VALUE!</v>
      </c>
      <c r="Y304" s="61" t="s">
        <v>433</v>
      </c>
      <c r="Z304" t="str">
        <f t="shared" si="58"/>
        <v>6-25-13</v>
      </c>
      <c r="AA304" t="e">
        <f t="shared" si="59"/>
        <v>#VALUE!</v>
      </c>
      <c r="AB304" t="e">
        <f t="shared" si="60"/>
        <v>#VALUE!</v>
      </c>
      <c r="AD304" s="85">
        <v>41450</v>
      </c>
      <c r="AG304" s="85" t="s">
        <v>433</v>
      </c>
      <c r="AI304" s="85">
        <v>41450</v>
      </c>
    </row>
    <row r="305" spans="1:35" x14ac:dyDescent="0.2">
      <c r="A305">
        <v>7573</v>
      </c>
      <c r="B305" s="91">
        <v>41552</v>
      </c>
      <c r="C305" s="61" t="e" cm="1" vm="1">
        <f t="array" ref="C305">_xlfn._xlws.FILTER(B305,OR(LEN(B305) = 7,LEN(B305)=8))</f>
        <v>#VALUE!</v>
      </c>
      <c r="D305" s="61" t="str">
        <f t="shared" si="50"/>
        <v/>
      </c>
      <c r="E305" s="61" t="s">
        <v>2512</v>
      </c>
      <c r="F305" s="87" cm="1">
        <f t="array" ref="F305">_xlfn._xlws.FILTER(B305,LEN(B305)=5)</f>
        <v>41552</v>
      </c>
      <c r="G305" s="88">
        <f t="shared" si="51"/>
        <v>41552</v>
      </c>
      <c r="H305" s="61"/>
      <c r="I305" s="85">
        <v>41552</v>
      </c>
      <c r="J305" s="93">
        <f t="shared" si="49"/>
        <v>41552</v>
      </c>
      <c r="K305" s="85"/>
      <c r="M305" s="85">
        <v>41552</v>
      </c>
      <c r="N305" t="e">
        <f t="shared" si="52"/>
        <v>#VALUE!</v>
      </c>
      <c r="O305">
        <f t="shared" si="53"/>
        <v>41552</v>
      </c>
      <c r="Q305" s="84">
        <v>41552</v>
      </c>
      <c r="R305" t="e">
        <f t="shared" si="54"/>
        <v>#VALUE!</v>
      </c>
      <c r="S305">
        <f t="shared" si="55"/>
        <v>41552</v>
      </c>
      <c r="U305" s="86">
        <v>41552</v>
      </c>
      <c r="V305" t="e">
        <f t="shared" si="56"/>
        <v>#VALUE!</v>
      </c>
      <c r="W305">
        <f t="shared" si="57"/>
        <v>41552</v>
      </c>
      <c r="Y305" s="61">
        <v>41552</v>
      </c>
      <c r="Z305" t="str">
        <f t="shared" si="58"/>
        <v>41552</v>
      </c>
      <c r="AA305" t="e">
        <f t="shared" si="59"/>
        <v>#VALUE!</v>
      </c>
      <c r="AB305">
        <f t="shared" si="60"/>
        <v>41552</v>
      </c>
      <c r="AD305" s="85">
        <v>19099</v>
      </c>
      <c r="AG305" s="85">
        <v>41552</v>
      </c>
      <c r="AI305" s="85">
        <v>41404</v>
      </c>
    </row>
    <row r="306" spans="1:35" x14ac:dyDescent="0.2">
      <c r="A306">
        <v>1379</v>
      </c>
      <c r="B306" s="91" t="s">
        <v>436</v>
      </c>
      <c r="C306" s="61" t="str" cm="1">
        <f t="array" ref="C306">_xlfn._xlws.FILTER(B306,OR(LEN(B306) = 7,LEN(B306)=8))</f>
        <v>4/27/13</v>
      </c>
      <c r="D306" s="61" t="str">
        <f t="shared" si="50"/>
        <v>4/27/13</v>
      </c>
      <c r="E306" s="85" t="s">
        <v>436</v>
      </c>
      <c r="F306" s="87" t="e" cm="1" vm="1">
        <f t="array" ref="F306">_xlfn._xlws.FILTER(B306,LEN(B306)=5)</f>
        <v>#VALUE!</v>
      </c>
      <c r="G306" s="88" t="str">
        <f t="shared" si="51"/>
        <v/>
      </c>
      <c r="H306" s="85">
        <v>41391</v>
      </c>
      <c r="I306" s="85" t="s">
        <v>2512</v>
      </c>
      <c r="J306" s="93">
        <f t="shared" si="49"/>
        <v>41391</v>
      </c>
      <c r="K306" s="85"/>
      <c r="M306" s="85" t="s">
        <v>436</v>
      </c>
      <c r="N306" t="e">
        <f t="shared" si="52"/>
        <v>#VALUE!</v>
      </c>
      <c r="O306" t="e">
        <f t="shared" si="53"/>
        <v>#VALUE!</v>
      </c>
      <c r="Q306" s="84" t="s">
        <v>436</v>
      </c>
      <c r="R306" t="e">
        <f t="shared" si="54"/>
        <v>#VALUE!</v>
      </c>
      <c r="S306" t="e">
        <f t="shared" si="55"/>
        <v>#VALUE!</v>
      </c>
      <c r="U306" s="86" t="s">
        <v>436</v>
      </c>
      <c r="V306" t="e">
        <f t="shared" si="56"/>
        <v>#VALUE!</v>
      </c>
      <c r="W306" t="e">
        <f t="shared" si="57"/>
        <v>#VALUE!</v>
      </c>
      <c r="Y306" s="61" t="s">
        <v>436</v>
      </c>
      <c r="Z306" t="str">
        <f t="shared" si="58"/>
        <v>4-27-13</v>
      </c>
      <c r="AA306" t="e">
        <f t="shared" si="59"/>
        <v>#VALUE!</v>
      </c>
      <c r="AB306" t="e">
        <f t="shared" si="60"/>
        <v>#VALUE!</v>
      </c>
      <c r="AD306" s="85">
        <v>41391</v>
      </c>
      <c r="AG306" s="85" t="s">
        <v>436</v>
      </c>
      <c r="AI306" s="85">
        <v>41391</v>
      </c>
    </row>
    <row r="307" spans="1:35" x14ac:dyDescent="0.2">
      <c r="A307">
        <v>8923</v>
      </c>
      <c r="B307" s="91" t="s">
        <v>438</v>
      </c>
      <c r="C307" s="61" t="str" cm="1">
        <f t="array" ref="C307">_xlfn._xlws.FILTER(B307,OR(LEN(B307) = 7,LEN(B307)=8))</f>
        <v>4/18/13</v>
      </c>
      <c r="D307" s="61" t="str">
        <f t="shared" si="50"/>
        <v>4/18/13</v>
      </c>
      <c r="E307" s="85" t="s">
        <v>438</v>
      </c>
      <c r="F307" s="87" t="e" cm="1" vm="1">
        <f t="array" ref="F307">_xlfn._xlws.FILTER(B307,LEN(B307)=5)</f>
        <v>#VALUE!</v>
      </c>
      <c r="G307" s="88" t="str">
        <f t="shared" si="51"/>
        <v/>
      </c>
      <c r="H307" s="85">
        <v>41382</v>
      </c>
      <c r="I307" s="85" t="s">
        <v>2512</v>
      </c>
      <c r="J307" s="93">
        <f t="shared" si="49"/>
        <v>41382</v>
      </c>
      <c r="K307" s="85"/>
      <c r="M307" s="85" t="s">
        <v>438</v>
      </c>
      <c r="N307" t="e">
        <f t="shared" si="52"/>
        <v>#VALUE!</v>
      </c>
      <c r="O307" t="e">
        <f t="shared" si="53"/>
        <v>#VALUE!</v>
      </c>
      <c r="Q307" s="84" t="s">
        <v>438</v>
      </c>
      <c r="R307" t="e">
        <f t="shared" si="54"/>
        <v>#VALUE!</v>
      </c>
      <c r="S307" t="e">
        <f t="shared" si="55"/>
        <v>#VALUE!</v>
      </c>
      <c r="U307" s="86" t="s">
        <v>438</v>
      </c>
      <c r="V307" t="e">
        <f t="shared" si="56"/>
        <v>#VALUE!</v>
      </c>
      <c r="W307" t="e">
        <f t="shared" si="57"/>
        <v>#VALUE!</v>
      </c>
      <c r="Y307" s="61" t="s">
        <v>438</v>
      </c>
      <c r="Z307" t="str">
        <f t="shared" si="58"/>
        <v>4-18-13</v>
      </c>
      <c r="AA307" t="e">
        <f t="shared" si="59"/>
        <v>#VALUE!</v>
      </c>
      <c r="AB307" t="e">
        <f t="shared" si="60"/>
        <v>#VALUE!</v>
      </c>
      <c r="AD307" s="85">
        <v>41382</v>
      </c>
      <c r="AG307" s="85" t="s">
        <v>438</v>
      </c>
      <c r="AI307" s="85">
        <v>41382</v>
      </c>
    </row>
    <row r="308" spans="1:35" x14ac:dyDescent="0.2">
      <c r="A308">
        <v>3547</v>
      </c>
      <c r="B308" s="91" t="s">
        <v>440</v>
      </c>
      <c r="C308" s="61" t="str" cm="1">
        <f t="array" ref="C308">_xlfn._xlws.FILTER(B308,OR(LEN(B308) = 7,LEN(B308)=8))</f>
        <v>12/30/12</v>
      </c>
      <c r="D308" s="61" t="str">
        <f t="shared" si="50"/>
        <v>12/30/12</v>
      </c>
      <c r="E308" s="61" t="s">
        <v>440</v>
      </c>
      <c r="F308" s="87" t="e" cm="1" vm="1">
        <f t="array" ref="F308">_xlfn._xlws.FILTER(B308,LEN(B308)=5)</f>
        <v>#VALUE!</v>
      </c>
      <c r="G308" s="88" t="str">
        <f t="shared" si="51"/>
        <v/>
      </c>
      <c r="H308" s="85">
        <v>41273</v>
      </c>
      <c r="I308" s="85" t="s">
        <v>2512</v>
      </c>
      <c r="J308" s="93">
        <f t="shared" si="49"/>
        <v>41273</v>
      </c>
      <c r="K308" s="85"/>
      <c r="M308" s="85" t="s">
        <v>440</v>
      </c>
      <c r="N308" t="e">
        <f t="shared" si="52"/>
        <v>#VALUE!</v>
      </c>
      <c r="O308" t="e">
        <f t="shared" si="53"/>
        <v>#VALUE!</v>
      </c>
      <c r="Q308" s="84" t="s">
        <v>440</v>
      </c>
      <c r="R308" t="e">
        <f t="shared" si="54"/>
        <v>#VALUE!</v>
      </c>
      <c r="S308" t="e">
        <f t="shared" si="55"/>
        <v>#VALUE!</v>
      </c>
      <c r="U308" s="86" t="s">
        <v>440</v>
      </c>
      <c r="V308" t="e">
        <f t="shared" si="56"/>
        <v>#VALUE!</v>
      </c>
      <c r="W308" t="e">
        <f t="shared" si="57"/>
        <v>#VALUE!</v>
      </c>
      <c r="Y308" s="61" t="s">
        <v>440</v>
      </c>
      <c r="Z308" t="str">
        <f t="shared" si="58"/>
        <v>12-30-12</v>
      </c>
      <c r="AA308" t="e">
        <f t="shared" si="59"/>
        <v>#VALUE!</v>
      </c>
      <c r="AB308" t="e">
        <f t="shared" si="60"/>
        <v>#VALUE!</v>
      </c>
      <c r="AD308" s="85">
        <v>41273</v>
      </c>
      <c r="AG308" s="85" t="s">
        <v>440</v>
      </c>
      <c r="AI308" s="85">
        <v>41273</v>
      </c>
    </row>
    <row r="309" spans="1:35" x14ac:dyDescent="0.2">
      <c r="A309">
        <v>8707</v>
      </c>
      <c r="B309" s="91" t="s">
        <v>442</v>
      </c>
      <c r="C309" s="61" t="str" cm="1">
        <f t="array" ref="C309">_xlfn._xlws.FILTER(B309,OR(LEN(B309) = 7,LEN(B309)=8))</f>
        <v>8/22/12</v>
      </c>
      <c r="D309" s="61" t="str">
        <f t="shared" si="50"/>
        <v>8/22/12</v>
      </c>
      <c r="E309" s="85" t="s">
        <v>442</v>
      </c>
      <c r="F309" s="87" t="e" cm="1" vm="1">
        <f t="array" ref="F309">_xlfn._xlws.FILTER(B309,LEN(B309)=5)</f>
        <v>#VALUE!</v>
      </c>
      <c r="G309" s="88" t="str">
        <f t="shared" si="51"/>
        <v/>
      </c>
      <c r="H309" s="85">
        <v>41143</v>
      </c>
      <c r="I309" s="85" t="s">
        <v>2512</v>
      </c>
      <c r="J309" s="93">
        <f t="shared" si="49"/>
        <v>41143</v>
      </c>
      <c r="K309" s="85"/>
      <c r="M309" s="85" t="s">
        <v>442</v>
      </c>
      <c r="N309" t="e">
        <f t="shared" si="52"/>
        <v>#VALUE!</v>
      </c>
      <c r="O309" t="e">
        <f t="shared" si="53"/>
        <v>#VALUE!</v>
      </c>
      <c r="Q309" s="84" t="s">
        <v>442</v>
      </c>
      <c r="R309" t="e">
        <f t="shared" si="54"/>
        <v>#VALUE!</v>
      </c>
      <c r="S309" t="e">
        <f t="shared" si="55"/>
        <v>#VALUE!</v>
      </c>
      <c r="U309" s="86" t="s">
        <v>442</v>
      </c>
      <c r="V309" t="e">
        <f t="shared" si="56"/>
        <v>#VALUE!</v>
      </c>
      <c r="W309" t="e">
        <f t="shared" si="57"/>
        <v>#VALUE!</v>
      </c>
      <c r="Y309" s="61" t="s">
        <v>442</v>
      </c>
      <c r="Z309" t="str">
        <f t="shared" si="58"/>
        <v>8-22-12</v>
      </c>
      <c r="AA309" t="e">
        <f t="shared" si="59"/>
        <v>#VALUE!</v>
      </c>
      <c r="AB309" t="e">
        <f t="shared" si="60"/>
        <v>#VALUE!</v>
      </c>
      <c r="AD309" s="85">
        <v>41143</v>
      </c>
      <c r="AG309" s="85" t="s">
        <v>442</v>
      </c>
      <c r="AI309" s="85">
        <v>41143</v>
      </c>
    </row>
    <row r="310" spans="1:35" x14ac:dyDescent="0.2">
      <c r="A310">
        <v>1891</v>
      </c>
      <c r="B310" s="91">
        <v>41129</v>
      </c>
      <c r="C310" s="61" t="e" cm="1" vm="1">
        <f t="array" ref="C310">_xlfn._xlws.FILTER(B310,OR(LEN(B310) = 7,LEN(B310)=8))</f>
        <v>#VALUE!</v>
      </c>
      <c r="D310" s="61" t="str">
        <f t="shared" si="50"/>
        <v/>
      </c>
      <c r="E310" s="61" t="s">
        <v>2512</v>
      </c>
      <c r="F310" s="87" cm="1">
        <f t="array" ref="F310">_xlfn._xlws.FILTER(B310,LEN(B310)=5)</f>
        <v>41129</v>
      </c>
      <c r="G310" s="88">
        <f t="shared" si="51"/>
        <v>41129</v>
      </c>
      <c r="H310" s="61"/>
      <c r="I310" s="85">
        <v>41129</v>
      </c>
      <c r="J310" s="93">
        <f t="shared" si="49"/>
        <v>41129</v>
      </c>
      <c r="K310" s="85"/>
      <c r="M310" s="85">
        <v>41129</v>
      </c>
      <c r="N310" t="e">
        <f t="shared" si="52"/>
        <v>#VALUE!</v>
      </c>
      <c r="O310">
        <f t="shared" si="53"/>
        <v>41129</v>
      </c>
      <c r="Q310" s="84">
        <v>41129</v>
      </c>
      <c r="R310" t="e">
        <f t="shared" si="54"/>
        <v>#VALUE!</v>
      </c>
      <c r="S310">
        <f t="shared" si="55"/>
        <v>41129</v>
      </c>
      <c r="U310" s="86">
        <v>41129</v>
      </c>
      <c r="V310" t="e">
        <f t="shared" si="56"/>
        <v>#VALUE!</v>
      </c>
      <c r="W310">
        <f t="shared" si="57"/>
        <v>41129</v>
      </c>
      <c r="Y310" s="61">
        <v>41129</v>
      </c>
      <c r="Z310" t="str">
        <f t="shared" si="58"/>
        <v>41129</v>
      </c>
      <c r="AA310" t="e">
        <f t="shared" si="59"/>
        <v>#VALUE!</v>
      </c>
      <c r="AB310">
        <f t="shared" si="60"/>
        <v>41129</v>
      </c>
      <c r="AD310" s="85">
        <v>47219</v>
      </c>
      <c r="AG310" s="85">
        <v>41129</v>
      </c>
      <c r="AI310" s="85">
        <v>41129</v>
      </c>
    </row>
    <row r="311" spans="1:35" x14ac:dyDescent="0.2">
      <c r="A311">
        <v>6271</v>
      </c>
      <c r="B311" s="91" t="s">
        <v>445</v>
      </c>
      <c r="C311" s="61" t="str" cm="1">
        <f t="array" ref="C311">_xlfn._xlws.FILTER(B311,OR(LEN(B311) = 7,LEN(B311)=8))</f>
        <v>6/19/14</v>
      </c>
      <c r="D311" s="61" t="str">
        <f t="shared" si="50"/>
        <v>6/19/14</v>
      </c>
      <c r="E311" s="85" t="s">
        <v>445</v>
      </c>
      <c r="F311" s="87" t="e" cm="1" vm="1">
        <f t="array" ref="F311">_xlfn._xlws.FILTER(B311,LEN(B311)=5)</f>
        <v>#VALUE!</v>
      </c>
      <c r="G311" s="88" t="str">
        <f t="shared" si="51"/>
        <v/>
      </c>
      <c r="H311" s="85">
        <v>41809</v>
      </c>
      <c r="I311" s="85" t="s">
        <v>2512</v>
      </c>
      <c r="J311" s="93">
        <f t="shared" si="49"/>
        <v>41809</v>
      </c>
      <c r="K311" s="85"/>
      <c r="M311" s="85" t="s">
        <v>445</v>
      </c>
      <c r="N311" t="e">
        <f t="shared" si="52"/>
        <v>#VALUE!</v>
      </c>
      <c r="O311" t="e">
        <f t="shared" si="53"/>
        <v>#VALUE!</v>
      </c>
      <c r="Q311" s="84" t="s">
        <v>445</v>
      </c>
      <c r="R311" t="e">
        <f t="shared" si="54"/>
        <v>#VALUE!</v>
      </c>
      <c r="S311" t="e">
        <f t="shared" si="55"/>
        <v>#VALUE!</v>
      </c>
      <c r="U311" s="86" t="s">
        <v>445</v>
      </c>
      <c r="V311" t="e">
        <f t="shared" si="56"/>
        <v>#VALUE!</v>
      </c>
      <c r="W311" t="e">
        <f t="shared" si="57"/>
        <v>#VALUE!</v>
      </c>
      <c r="Y311" s="61" t="s">
        <v>445</v>
      </c>
      <c r="Z311" t="str">
        <f t="shared" si="58"/>
        <v>6-19-14</v>
      </c>
      <c r="AA311" t="e">
        <f t="shared" si="59"/>
        <v>#VALUE!</v>
      </c>
      <c r="AB311" t="e">
        <f t="shared" si="60"/>
        <v>#VALUE!</v>
      </c>
      <c r="AD311" s="85">
        <v>41809</v>
      </c>
      <c r="AG311" s="85" t="s">
        <v>445</v>
      </c>
      <c r="AI311" s="85">
        <v>41809</v>
      </c>
    </row>
    <row r="312" spans="1:35" x14ac:dyDescent="0.2">
      <c r="A312">
        <v>9635</v>
      </c>
      <c r="B312" s="91" t="s">
        <v>447</v>
      </c>
      <c r="C312" s="61" t="str" cm="1">
        <f t="array" ref="C312">_xlfn._xlws.FILTER(B312,OR(LEN(B312) = 7,LEN(B312)=8))</f>
        <v>4/20/14</v>
      </c>
      <c r="D312" s="61" t="str">
        <f t="shared" si="50"/>
        <v>4/20/14</v>
      </c>
      <c r="E312" s="85" t="s">
        <v>447</v>
      </c>
      <c r="F312" s="87" t="e" cm="1" vm="1">
        <f t="array" ref="F312">_xlfn._xlws.FILTER(B312,LEN(B312)=5)</f>
        <v>#VALUE!</v>
      </c>
      <c r="G312" s="88" t="str">
        <f t="shared" si="51"/>
        <v/>
      </c>
      <c r="H312" s="85">
        <v>41749</v>
      </c>
      <c r="I312" s="85" t="s">
        <v>2512</v>
      </c>
      <c r="J312" s="93">
        <f t="shared" si="49"/>
        <v>41749</v>
      </c>
      <c r="K312" s="85"/>
      <c r="M312" s="85" t="s">
        <v>447</v>
      </c>
      <c r="N312" t="e">
        <f t="shared" si="52"/>
        <v>#VALUE!</v>
      </c>
      <c r="O312" t="e">
        <f t="shared" si="53"/>
        <v>#VALUE!</v>
      </c>
      <c r="Q312" s="84" t="s">
        <v>447</v>
      </c>
      <c r="R312" t="e">
        <f t="shared" si="54"/>
        <v>#VALUE!</v>
      </c>
      <c r="S312" t="e">
        <f t="shared" si="55"/>
        <v>#VALUE!</v>
      </c>
      <c r="U312" s="86" t="s">
        <v>447</v>
      </c>
      <c r="V312" t="e">
        <f t="shared" si="56"/>
        <v>#VALUE!</v>
      </c>
      <c r="W312" t="e">
        <f t="shared" si="57"/>
        <v>#VALUE!</v>
      </c>
      <c r="Y312" s="61" t="s">
        <v>447</v>
      </c>
      <c r="Z312" t="str">
        <f t="shared" si="58"/>
        <v>4-20-14</v>
      </c>
      <c r="AA312" t="e">
        <f t="shared" si="59"/>
        <v>#VALUE!</v>
      </c>
      <c r="AB312" t="e">
        <f t="shared" si="60"/>
        <v>#VALUE!</v>
      </c>
      <c r="AD312" s="85">
        <v>41749</v>
      </c>
      <c r="AG312" s="85" t="s">
        <v>447</v>
      </c>
      <c r="AI312" s="85">
        <v>41749</v>
      </c>
    </row>
    <row r="313" spans="1:35" x14ac:dyDescent="0.2">
      <c r="A313">
        <v>9727</v>
      </c>
      <c r="B313" s="91" t="s">
        <v>449</v>
      </c>
      <c r="C313" s="61" t="str" cm="1">
        <f t="array" ref="C313">_xlfn._xlws.FILTER(B313,OR(LEN(B313) = 7,LEN(B313)=8))</f>
        <v>2/28/14</v>
      </c>
      <c r="D313" s="61" t="str">
        <f t="shared" si="50"/>
        <v>2/28/14</v>
      </c>
      <c r="E313" s="85" t="s">
        <v>449</v>
      </c>
      <c r="F313" s="87" t="e" cm="1" vm="1">
        <f t="array" ref="F313">_xlfn._xlws.FILTER(B313,LEN(B313)=5)</f>
        <v>#VALUE!</v>
      </c>
      <c r="G313" s="88" t="str">
        <f t="shared" si="51"/>
        <v/>
      </c>
      <c r="H313" s="85">
        <v>41698</v>
      </c>
      <c r="I313" s="85" t="s">
        <v>2512</v>
      </c>
      <c r="J313" s="93">
        <f t="shared" si="49"/>
        <v>41698</v>
      </c>
      <c r="K313" s="85"/>
      <c r="M313" s="85" t="s">
        <v>449</v>
      </c>
      <c r="N313" t="e">
        <f t="shared" si="52"/>
        <v>#VALUE!</v>
      </c>
      <c r="O313" t="e">
        <f t="shared" si="53"/>
        <v>#VALUE!</v>
      </c>
      <c r="Q313" s="84" t="s">
        <v>449</v>
      </c>
      <c r="R313" t="e">
        <f t="shared" si="54"/>
        <v>#VALUE!</v>
      </c>
      <c r="S313" t="e">
        <f t="shared" si="55"/>
        <v>#VALUE!</v>
      </c>
      <c r="U313" s="86" t="s">
        <v>449</v>
      </c>
      <c r="V313" t="e">
        <f t="shared" si="56"/>
        <v>#VALUE!</v>
      </c>
      <c r="W313" t="e">
        <f t="shared" si="57"/>
        <v>#VALUE!</v>
      </c>
      <c r="Y313" s="61" t="s">
        <v>449</v>
      </c>
      <c r="Z313" t="str">
        <f t="shared" si="58"/>
        <v>2-28-14</v>
      </c>
      <c r="AA313" t="e">
        <f t="shared" si="59"/>
        <v>#VALUE!</v>
      </c>
      <c r="AB313" t="e">
        <f t="shared" si="60"/>
        <v>#VALUE!</v>
      </c>
      <c r="AD313" s="85">
        <v>41698</v>
      </c>
      <c r="AG313" s="85" t="s">
        <v>449</v>
      </c>
      <c r="AI313" s="85">
        <v>41698</v>
      </c>
    </row>
    <row r="314" spans="1:35" x14ac:dyDescent="0.2">
      <c r="A314">
        <v>6205</v>
      </c>
      <c r="B314" s="91" t="s">
        <v>230</v>
      </c>
      <c r="C314" s="61" t="str" cm="1">
        <f t="array" ref="C314">_xlfn._xlws.FILTER(B314,OR(LEN(B314) = 7,LEN(B314)=8))</f>
        <v>2/24/14</v>
      </c>
      <c r="D314" s="61" t="str">
        <f t="shared" si="50"/>
        <v>2/24/14</v>
      </c>
      <c r="E314" s="85" t="s">
        <v>230</v>
      </c>
      <c r="F314" s="87" t="e" cm="1" vm="1">
        <f t="array" ref="F314">_xlfn._xlws.FILTER(B314,LEN(B314)=5)</f>
        <v>#VALUE!</v>
      </c>
      <c r="G314" s="88" t="str">
        <f t="shared" si="51"/>
        <v/>
      </c>
      <c r="H314" s="85">
        <v>41694</v>
      </c>
      <c r="I314" s="85" t="s">
        <v>2512</v>
      </c>
      <c r="J314" s="93">
        <f t="shared" si="49"/>
        <v>41694</v>
      </c>
      <c r="K314" s="85"/>
      <c r="M314" s="85" t="s">
        <v>230</v>
      </c>
      <c r="N314" t="e">
        <f t="shared" si="52"/>
        <v>#VALUE!</v>
      </c>
      <c r="O314" t="e">
        <f t="shared" si="53"/>
        <v>#VALUE!</v>
      </c>
      <c r="Q314" s="84" t="s">
        <v>230</v>
      </c>
      <c r="R314" t="e">
        <f t="shared" si="54"/>
        <v>#VALUE!</v>
      </c>
      <c r="S314" t="e">
        <f t="shared" si="55"/>
        <v>#VALUE!</v>
      </c>
      <c r="U314" s="86" t="s">
        <v>230</v>
      </c>
      <c r="V314" t="e">
        <f t="shared" si="56"/>
        <v>#VALUE!</v>
      </c>
      <c r="W314" t="e">
        <f t="shared" si="57"/>
        <v>#VALUE!</v>
      </c>
      <c r="Y314" s="61" t="s">
        <v>230</v>
      </c>
      <c r="Z314" t="str">
        <f t="shared" si="58"/>
        <v>2-24-14</v>
      </c>
      <c r="AA314" t="e">
        <f t="shared" si="59"/>
        <v>#VALUE!</v>
      </c>
      <c r="AB314" t="e">
        <f t="shared" si="60"/>
        <v>#VALUE!</v>
      </c>
      <c r="AD314" s="85">
        <v>41694</v>
      </c>
      <c r="AG314" s="85" t="s">
        <v>230</v>
      </c>
      <c r="AI314" s="85">
        <v>41694</v>
      </c>
    </row>
    <row r="315" spans="1:35" x14ac:dyDescent="0.2">
      <c r="A315">
        <v>10681</v>
      </c>
      <c r="B315" s="91" t="s">
        <v>336</v>
      </c>
      <c r="C315" s="61" t="str" cm="1">
        <f t="array" ref="C315">_xlfn._xlws.FILTER(B315,OR(LEN(B315) = 7,LEN(B315)=8))</f>
        <v>1/15/14</v>
      </c>
      <c r="D315" s="61" t="str">
        <f t="shared" si="50"/>
        <v>1/15/14</v>
      </c>
      <c r="E315" s="85" t="s">
        <v>336</v>
      </c>
      <c r="F315" s="87" t="e" cm="1" vm="1">
        <f t="array" ref="F315">_xlfn._xlws.FILTER(B315,LEN(B315)=5)</f>
        <v>#VALUE!</v>
      </c>
      <c r="G315" s="88" t="str">
        <f t="shared" si="51"/>
        <v/>
      </c>
      <c r="H315" s="85">
        <v>41654</v>
      </c>
      <c r="I315" s="85" t="s">
        <v>2512</v>
      </c>
      <c r="J315" s="93">
        <f t="shared" si="49"/>
        <v>41654</v>
      </c>
      <c r="K315" s="85"/>
      <c r="M315" s="85" t="s">
        <v>336</v>
      </c>
      <c r="N315" t="e">
        <f t="shared" si="52"/>
        <v>#VALUE!</v>
      </c>
      <c r="O315" t="e">
        <f t="shared" si="53"/>
        <v>#VALUE!</v>
      </c>
      <c r="Q315" s="84" t="s">
        <v>336</v>
      </c>
      <c r="R315" t="e">
        <f t="shared" si="54"/>
        <v>#VALUE!</v>
      </c>
      <c r="S315" t="e">
        <f t="shared" si="55"/>
        <v>#VALUE!</v>
      </c>
      <c r="U315" s="86" t="s">
        <v>336</v>
      </c>
      <c r="V315" t="e">
        <f t="shared" si="56"/>
        <v>#VALUE!</v>
      </c>
      <c r="W315" t="e">
        <f t="shared" si="57"/>
        <v>#VALUE!</v>
      </c>
      <c r="Y315" s="61" t="s">
        <v>336</v>
      </c>
      <c r="Z315" t="str">
        <f t="shared" si="58"/>
        <v>1-15-14</v>
      </c>
      <c r="AA315" t="e">
        <f t="shared" si="59"/>
        <v>#VALUE!</v>
      </c>
      <c r="AB315" t="e">
        <f t="shared" si="60"/>
        <v>#VALUE!</v>
      </c>
      <c r="AD315" s="85">
        <v>41654</v>
      </c>
      <c r="AG315" s="85" t="s">
        <v>336</v>
      </c>
      <c r="AI315" s="85">
        <v>41654</v>
      </c>
    </row>
    <row r="316" spans="1:35" x14ac:dyDescent="0.2">
      <c r="A316">
        <v>5156</v>
      </c>
      <c r="B316" s="91" t="s">
        <v>336</v>
      </c>
      <c r="C316" s="61" t="str" cm="1">
        <f t="array" ref="C316">_xlfn._xlws.FILTER(B316,OR(LEN(B316) = 7,LEN(B316)=8))</f>
        <v>1/15/14</v>
      </c>
      <c r="D316" s="61" t="str">
        <f t="shared" si="50"/>
        <v>1/15/14</v>
      </c>
      <c r="E316" s="85" t="s">
        <v>336</v>
      </c>
      <c r="F316" s="87" t="e" cm="1" vm="1">
        <f t="array" ref="F316">_xlfn._xlws.FILTER(B316,LEN(B316)=5)</f>
        <v>#VALUE!</v>
      </c>
      <c r="G316" s="88" t="str">
        <f t="shared" si="51"/>
        <v/>
      </c>
      <c r="H316" s="85">
        <v>41654</v>
      </c>
      <c r="I316" s="85" t="s">
        <v>2512</v>
      </c>
      <c r="J316" s="93">
        <f t="shared" si="49"/>
        <v>41654</v>
      </c>
      <c r="K316" s="85"/>
      <c r="M316" s="85" t="s">
        <v>336</v>
      </c>
      <c r="N316" t="e">
        <f t="shared" si="52"/>
        <v>#VALUE!</v>
      </c>
      <c r="O316" t="e">
        <f t="shared" si="53"/>
        <v>#VALUE!</v>
      </c>
      <c r="Q316" s="84" t="s">
        <v>336</v>
      </c>
      <c r="R316" t="e">
        <f t="shared" si="54"/>
        <v>#VALUE!</v>
      </c>
      <c r="S316" t="e">
        <f t="shared" si="55"/>
        <v>#VALUE!</v>
      </c>
      <c r="U316" s="86" t="s">
        <v>336</v>
      </c>
      <c r="V316" t="e">
        <f t="shared" si="56"/>
        <v>#VALUE!</v>
      </c>
      <c r="W316" t="e">
        <f t="shared" si="57"/>
        <v>#VALUE!</v>
      </c>
      <c r="Y316" s="61" t="s">
        <v>336</v>
      </c>
      <c r="Z316" t="str">
        <f t="shared" si="58"/>
        <v>1-15-14</v>
      </c>
      <c r="AA316" t="e">
        <f t="shared" si="59"/>
        <v>#VALUE!</v>
      </c>
      <c r="AB316" t="e">
        <f t="shared" si="60"/>
        <v>#VALUE!</v>
      </c>
      <c r="AD316" s="85">
        <v>41654</v>
      </c>
      <c r="AG316" s="85" t="s">
        <v>336</v>
      </c>
      <c r="AI316" s="85">
        <v>41654</v>
      </c>
    </row>
    <row r="317" spans="1:35" x14ac:dyDescent="0.2">
      <c r="A317">
        <v>3050</v>
      </c>
      <c r="B317" s="91" t="s">
        <v>453</v>
      </c>
      <c r="C317" s="61" t="str" cm="1">
        <f t="array" ref="C317">_xlfn._xlws.FILTER(B317,OR(LEN(B317) = 7,LEN(B317)=8))</f>
        <v>12/17/13</v>
      </c>
      <c r="D317" s="61" t="str">
        <f t="shared" si="50"/>
        <v>12/17/13</v>
      </c>
      <c r="E317" s="61" t="s">
        <v>453</v>
      </c>
      <c r="F317" s="87" t="e" cm="1" vm="1">
        <f t="array" ref="F317">_xlfn._xlws.FILTER(B317,LEN(B317)=5)</f>
        <v>#VALUE!</v>
      </c>
      <c r="G317" s="88" t="str">
        <f t="shared" si="51"/>
        <v/>
      </c>
      <c r="H317" s="85">
        <v>41625</v>
      </c>
      <c r="I317" s="85" t="s">
        <v>2512</v>
      </c>
      <c r="J317" s="93">
        <f t="shared" si="49"/>
        <v>41625</v>
      </c>
      <c r="K317" s="85"/>
      <c r="M317" s="85" t="s">
        <v>453</v>
      </c>
      <c r="N317" t="e">
        <f t="shared" si="52"/>
        <v>#VALUE!</v>
      </c>
      <c r="O317" t="e">
        <f t="shared" si="53"/>
        <v>#VALUE!</v>
      </c>
      <c r="Q317" s="84" t="s">
        <v>453</v>
      </c>
      <c r="R317" t="e">
        <f t="shared" si="54"/>
        <v>#VALUE!</v>
      </c>
      <c r="S317" t="e">
        <f t="shared" si="55"/>
        <v>#VALUE!</v>
      </c>
      <c r="U317" s="86" t="s">
        <v>453</v>
      </c>
      <c r="V317" t="e">
        <f t="shared" si="56"/>
        <v>#VALUE!</v>
      </c>
      <c r="W317" t="e">
        <f t="shared" si="57"/>
        <v>#VALUE!</v>
      </c>
      <c r="Y317" s="61" t="s">
        <v>453</v>
      </c>
      <c r="Z317" t="str">
        <f t="shared" si="58"/>
        <v>12-17-13</v>
      </c>
      <c r="AA317" t="e">
        <f t="shared" si="59"/>
        <v>#VALUE!</v>
      </c>
      <c r="AB317" t="e">
        <f t="shared" si="60"/>
        <v>#VALUE!</v>
      </c>
      <c r="AD317" s="85">
        <v>41625</v>
      </c>
      <c r="AG317" s="85" t="s">
        <v>453</v>
      </c>
      <c r="AI317" s="85">
        <v>41625</v>
      </c>
    </row>
    <row r="318" spans="1:35" x14ac:dyDescent="0.2">
      <c r="A318">
        <v>8164</v>
      </c>
      <c r="B318" s="91" t="s">
        <v>455</v>
      </c>
      <c r="C318" s="61" t="str" cm="1">
        <f t="array" ref="C318">_xlfn._xlws.FILTER(B318,OR(LEN(B318) = 7,LEN(B318)=8))</f>
        <v>11/25/13</v>
      </c>
      <c r="D318" s="61" t="str">
        <f t="shared" si="50"/>
        <v>11/25/13</v>
      </c>
      <c r="E318" s="61" t="s">
        <v>455</v>
      </c>
      <c r="F318" s="87" t="e" cm="1" vm="1">
        <f t="array" ref="F318">_xlfn._xlws.FILTER(B318,LEN(B318)=5)</f>
        <v>#VALUE!</v>
      </c>
      <c r="G318" s="88" t="str">
        <f t="shared" si="51"/>
        <v/>
      </c>
      <c r="H318" s="85">
        <v>41603</v>
      </c>
      <c r="I318" s="85" t="s">
        <v>2512</v>
      </c>
      <c r="J318" s="93">
        <f t="shared" si="49"/>
        <v>41603</v>
      </c>
      <c r="K318" s="85"/>
      <c r="M318" s="85" t="s">
        <v>455</v>
      </c>
      <c r="N318" t="e">
        <f t="shared" si="52"/>
        <v>#VALUE!</v>
      </c>
      <c r="O318" t="e">
        <f t="shared" si="53"/>
        <v>#VALUE!</v>
      </c>
      <c r="Q318" s="84" t="s">
        <v>455</v>
      </c>
      <c r="R318" t="e">
        <f t="shared" si="54"/>
        <v>#VALUE!</v>
      </c>
      <c r="S318" t="e">
        <f t="shared" si="55"/>
        <v>#VALUE!</v>
      </c>
      <c r="U318" s="86" t="s">
        <v>455</v>
      </c>
      <c r="V318" t="e">
        <f t="shared" si="56"/>
        <v>#VALUE!</v>
      </c>
      <c r="W318" t="e">
        <f t="shared" si="57"/>
        <v>#VALUE!</v>
      </c>
      <c r="Y318" s="61" t="s">
        <v>455</v>
      </c>
      <c r="Z318" t="str">
        <f t="shared" si="58"/>
        <v>11-25-13</v>
      </c>
      <c r="AA318" t="e">
        <f t="shared" si="59"/>
        <v>#VALUE!</v>
      </c>
      <c r="AB318" t="e">
        <f t="shared" si="60"/>
        <v>#VALUE!</v>
      </c>
      <c r="AD318" s="85">
        <v>41603</v>
      </c>
      <c r="AG318" s="85" t="s">
        <v>455</v>
      </c>
      <c r="AI318" s="85">
        <v>41603</v>
      </c>
    </row>
    <row r="319" spans="1:35" x14ac:dyDescent="0.2">
      <c r="A319">
        <v>5626</v>
      </c>
      <c r="B319" s="91" t="s">
        <v>361</v>
      </c>
      <c r="C319" s="61" t="str" cm="1">
        <f t="array" ref="C319">_xlfn._xlws.FILTER(B319,OR(LEN(B319) = 7,LEN(B319)=8))</f>
        <v>11/23/13</v>
      </c>
      <c r="D319" s="61" t="str">
        <f t="shared" si="50"/>
        <v>11/23/13</v>
      </c>
      <c r="E319" s="61" t="s">
        <v>361</v>
      </c>
      <c r="F319" s="87" t="e" cm="1" vm="1">
        <f t="array" ref="F319">_xlfn._xlws.FILTER(B319,LEN(B319)=5)</f>
        <v>#VALUE!</v>
      </c>
      <c r="G319" s="88" t="str">
        <f t="shared" si="51"/>
        <v/>
      </c>
      <c r="H319" s="85">
        <v>41601</v>
      </c>
      <c r="I319" s="85" t="s">
        <v>2512</v>
      </c>
      <c r="J319" s="93">
        <f t="shared" si="49"/>
        <v>41601</v>
      </c>
      <c r="K319" s="85"/>
      <c r="M319" s="85" t="s">
        <v>361</v>
      </c>
      <c r="N319" t="e">
        <f t="shared" si="52"/>
        <v>#VALUE!</v>
      </c>
      <c r="O319" t="e">
        <f t="shared" si="53"/>
        <v>#VALUE!</v>
      </c>
      <c r="Q319" s="84" t="s">
        <v>361</v>
      </c>
      <c r="R319" t="e">
        <f t="shared" si="54"/>
        <v>#VALUE!</v>
      </c>
      <c r="S319" t="e">
        <f t="shared" si="55"/>
        <v>#VALUE!</v>
      </c>
      <c r="U319" s="86" t="s">
        <v>361</v>
      </c>
      <c r="V319" t="e">
        <f t="shared" si="56"/>
        <v>#VALUE!</v>
      </c>
      <c r="W319" t="e">
        <f t="shared" si="57"/>
        <v>#VALUE!</v>
      </c>
      <c r="Y319" s="61" t="s">
        <v>361</v>
      </c>
      <c r="Z319" t="str">
        <f t="shared" si="58"/>
        <v>11-23-13</v>
      </c>
      <c r="AA319" t="e">
        <f t="shared" si="59"/>
        <v>#VALUE!</v>
      </c>
      <c r="AB319" t="e">
        <f t="shared" si="60"/>
        <v>#VALUE!</v>
      </c>
      <c r="AD319" s="85">
        <v>41601</v>
      </c>
      <c r="AG319" s="85" t="s">
        <v>361</v>
      </c>
      <c r="AI319" s="85">
        <v>41601</v>
      </c>
    </row>
    <row r="320" spans="1:35" x14ac:dyDescent="0.2">
      <c r="A320">
        <v>7600</v>
      </c>
      <c r="B320" s="91" t="s">
        <v>458</v>
      </c>
      <c r="C320" s="61" t="str" cm="1">
        <f t="array" ref="C320">_xlfn._xlws.FILTER(B320,OR(LEN(B320) = 7,LEN(B320)=8))</f>
        <v>10/28/13</v>
      </c>
      <c r="D320" s="61" t="str">
        <f t="shared" si="50"/>
        <v>10/28/13</v>
      </c>
      <c r="E320" s="61" t="s">
        <v>458</v>
      </c>
      <c r="F320" s="87" t="e" cm="1" vm="1">
        <f t="array" ref="F320">_xlfn._xlws.FILTER(B320,LEN(B320)=5)</f>
        <v>#VALUE!</v>
      </c>
      <c r="G320" s="88" t="str">
        <f t="shared" si="51"/>
        <v/>
      </c>
      <c r="H320" s="85">
        <v>41575</v>
      </c>
      <c r="I320" s="85" t="s">
        <v>2512</v>
      </c>
      <c r="J320" s="93">
        <f t="shared" si="49"/>
        <v>41575</v>
      </c>
      <c r="K320" s="85"/>
      <c r="M320" s="85" t="s">
        <v>458</v>
      </c>
      <c r="N320" t="e">
        <f t="shared" si="52"/>
        <v>#VALUE!</v>
      </c>
      <c r="O320" t="e">
        <f t="shared" si="53"/>
        <v>#VALUE!</v>
      </c>
      <c r="Q320" s="84" t="s">
        <v>458</v>
      </c>
      <c r="R320" t="e">
        <f t="shared" si="54"/>
        <v>#VALUE!</v>
      </c>
      <c r="S320" t="e">
        <f t="shared" si="55"/>
        <v>#VALUE!</v>
      </c>
      <c r="U320" s="86" t="s">
        <v>458</v>
      </c>
      <c r="V320" t="e">
        <f t="shared" si="56"/>
        <v>#VALUE!</v>
      </c>
      <c r="W320" t="e">
        <f t="shared" si="57"/>
        <v>#VALUE!</v>
      </c>
      <c r="Y320" s="61" t="s">
        <v>458</v>
      </c>
      <c r="Z320" t="str">
        <f t="shared" si="58"/>
        <v>10-28-13</v>
      </c>
      <c r="AA320" t="e">
        <f t="shared" si="59"/>
        <v>#VALUE!</v>
      </c>
      <c r="AB320" t="e">
        <f t="shared" si="60"/>
        <v>#VALUE!</v>
      </c>
      <c r="AD320" s="85">
        <v>41575</v>
      </c>
      <c r="AG320" s="85" t="s">
        <v>458</v>
      </c>
      <c r="AI320" s="85">
        <v>41575</v>
      </c>
    </row>
    <row r="321" spans="1:35" x14ac:dyDescent="0.2">
      <c r="A321">
        <v>6406</v>
      </c>
      <c r="B321" s="91" t="s">
        <v>458</v>
      </c>
      <c r="C321" s="61" t="str" cm="1">
        <f t="array" ref="C321">_xlfn._xlws.FILTER(B321,OR(LEN(B321) = 7,LEN(B321)=8))</f>
        <v>10/28/13</v>
      </c>
      <c r="D321" s="61" t="str">
        <f t="shared" si="50"/>
        <v>10/28/13</v>
      </c>
      <c r="E321" s="61" t="s">
        <v>458</v>
      </c>
      <c r="F321" s="87" t="e" cm="1" vm="1">
        <f t="array" ref="F321">_xlfn._xlws.FILTER(B321,LEN(B321)=5)</f>
        <v>#VALUE!</v>
      </c>
      <c r="G321" s="88" t="str">
        <f t="shared" si="51"/>
        <v/>
      </c>
      <c r="H321" s="85">
        <v>41575</v>
      </c>
      <c r="I321" s="85" t="s">
        <v>2512</v>
      </c>
      <c r="J321" s="93">
        <f t="shared" si="49"/>
        <v>41575</v>
      </c>
      <c r="K321" s="85"/>
      <c r="M321" s="85" t="s">
        <v>458</v>
      </c>
      <c r="N321" t="e">
        <f t="shared" si="52"/>
        <v>#VALUE!</v>
      </c>
      <c r="O321" t="e">
        <f t="shared" si="53"/>
        <v>#VALUE!</v>
      </c>
      <c r="Q321" s="84" t="s">
        <v>458</v>
      </c>
      <c r="R321" t="e">
        <f t="shared" si="54"/>
        <v>#VALUE!</v>
      </c>
      <c r="S321" t="e">
        <f t="shared" si="55"/>
        <v>#VALUE!</v>
      </c>
      <c r="U321" s="86" t="s">
        <v>458</v>
      </c>
      <c r="V321" t="e">
        <f t="shared" si="56"/>
        <v>#VALUE!</v>
      </c>
      <c r="W321" t="e">
        <f t="shared" si="57"/>
        <v>#VALUE!</v>
      </c>
      <c r="Y321" s="61" t="s">
        <v>458</v>
      </c>
      <c r="Z321" t="str">
        <f t="shared" si="58"/>
        <v>10-28-13</v>
      </c>
      <c r="AA321" t="e">
        <f t="shared" si="59"/>
        <v>#VALUE!</v>
      </c>
      <c r="AB321" t="e">
        <f t="shared" si="60"/>
        <v>#VALUE!</v>
      </c>
      <c r="AD321" s="85">
        <v>41575</v>
      </c>
      <c r="AG321" s="85" t="s">
        <v>458</v>
      </c>
      <c r="AI321" s="85">
        <v>41575</v>
      </c>
    </row>
    <row r="322" spans="1:35" x14ac:dyDescent="0.2">
      <c r="A322">
        <v>7002</v>
      </c>
      <c r="B322" s="91">
        <v>41343</v>
      </c>
      <c r="C322" s="61" t="e" cm="1" vm="1">
        <f t="array" ref="C322">_xlfn._xlws.FILTER(B322,OR(LEN(B322) = 7,LEN(B322)=8))</f>
        <v>#VALUE!</v>
      </c>
      <c r="D322" s="61" t="str">
        <f t="shared" si="50"/>
        <v/>
      </c>
      <c r="E322" s="61" t="s">
        <v>2512</v>
      </c>
      <c r="F322" s="87" cm="1">
        <f t="array" ref="F322">_xlfn._xlws.FILTER(B322,LEN(B322)=5)</f>
        <v>41343</v>
      </c>
      <c r="G322" s="88">
        <f t="shared" si="51"/>
        <v>41343</v>
      </c>
      <c r="H322" s="61"/>
      <c r="I322" s="85">
        <v>41343</v>
      </c>
      <c r="J322" s="93">
        <f t="shared" si="49"/>
        <v>41343</v>
      </c>
      <c r="K322" s="85"/>
      <c r="M322" s="85">
        <v>41343</v>
      </c>
      <c r="N322" t="e">
        <f t="shared" si="52"/>
        <v>#VALUE!</v>
      </c>
      <c r="O322">
        <f t="shared" si="53"/>
        <v>41343</v>
      </c>
      <c r="Q322" s="84">
        <v>41343</v>
      </c>
      <c r="R322" t="e">
        <f t="shared" si="54"/>
        <v>#VALUE!</v>
      </c>
      <c r="S322">
        <f t="shared" si="55"/>
        <v>41343</v>
      </c>
      <c r="U322" s="86">
        <v>41343</v>
      </c>
      <c r="V322" t="e">
        <f t="shared" si="56"/>
        <v>#VALUE!</v>
      </c>
      <c r="W322">
        <f t="shared" si="57"/>
        <v>41343</v>
      </c>
      <c r="Y322" s="61">
        <v>41343</v>
      </c>
      <c r="Z322" t="str">
        <f t="shared" si="58"/>
        <v>41343</v>
      </c>
      <c r="AA322" t="e">
        <f t="shared" si="59"/>
        <v>#VALUE!</v>
      </c>
      <c r="AB322">
        <f t="shared" si="60"/>
        <v>41343</v>
      </c>
      <c r="AD322" s="85">
        <v>15809</v>
      </c>
      <c r="AG322" s="85">
        <v>41343</v>
      </c>
      <c r="AI322" s="85">
        <v>41550</v>
      </c>
    </row>
    <row r="323" spans="1:35" x14ac:dyDescent="0.2">
      <c r="A323">
        <v>8234</v>
      </c>
      <c r="B323" s="91" t="s">
        <v>462</v>
      </c>
      <c r="C323" s="61" t="str" cm="1">
        <f t="array" ref="C323">_xlfn._xlws.FILTER(B323,OR(LEN(B323) = 7,LEN(B323)=8))</f>
        <v>8/15/13</v>
      </c>
      <c r="D323" s="61" t="str">
        <f t="shared" si="50"/>
        <v>8/15/13</v>
      </c>
      <c r="E323" s="85" t="s">
        <v>462</v>
      </c>
      <c r="F323" s="87" t="e" cm="1" vm="1">
        <f t="array" ref="F323">_xlfn._xlws.FILTER(B323,LEN(B323)=5)</f>
        <v>#VALUE!</v>
      </c>
      <c r="G323" s="88" t="str">
        <f t="shared" si="51"/>
        <v/>
      </c>
      <c r="H323" s="85">
        <v>41501</v>
      </c>
      <c r="I323" s="85" t="s">
        <v>2512</v>
      </c>
      <c r="J323" s="93">
        <f t="shared" ref="J323:J386" si="61">IF(I323&gt;$I$1,I323,H323)</f>
        <v>41501</v>
      </c>
      <c r="K323" s="85"/>
      <c r="M323" s="85" t="s">
        <v>462</v>
      </c>
      <c r="N323" t="e">
        <f t="shared" si="52"/>
        <v>#VALUE!</v>
      </c>
      <c r="O323" t="e">
        <f t="shared" si="53"/>
        <v>#VALUE!</v>
      </c>
      <c r="Q323" s="84" t="s">
        <v>462</v>
      </c>
      <c r="R323" t="e">
        <f t="shared" si="54"/>
        <v>#VALUE!</v>
      </c>
      <c r="S323" t="e">
        <f t="shared" si="55"/>
        <v>#VALUE!</v>
      </c>
      <c r="U323" s="86" t="s">
        <v>462</v>
      </c>
      <c r="V323" t="e">
        <f t="shared" si="56"/>
        <v>#VALUE!</v>
      </c>
      <c r="W323" t="e">
        <f t="shared" si="57"/>
        <v>#VALUE!</v>
      </c>
      <c r="Y323" s="61" t="s">
        <v>462</v>
      </c>
      <c r="Z323" t="str">
        <f t="shared" si="58"/>
        <v>8-15-13</v>
      </c>
      <c r="AA323" t="e">
        <f t="shared" si="59"/>
        <v>#VALUE!</v>
      </c>
      <c r="AB323" t="e">
        <f t="shared" si="60"/>
        <v>#VALUE!</v>
      </c>
      <c r="AD323" s="85">
        <v>41501</v>
      </c>
      <c r="AG323" s="85" t="s">
        <v>462</v>
      </c>
      <c r="AI323" s="85">
        <v>41501</v>
      </c>
    </row>
    <row r="324" spans="1:35" x14ac:dyDescent="0.2">
      <c r="A324">
        <v>6116</v>
      </c>
      <c r="B324" s="91">
        <v>41401</v>
      </c>
      <c r="C324" s="61" t="e" cm="1" vm="1">
        <f t="array" ref="C324">_xlfn._xlws.FILTER(B324,OR(LEN(B324) = 7,LEN(B324)=8))</f>
        <v>#VALUE!</v>
      </c>
      <c r="D324" s="61" t="str">
        <f t="shared" ref="D324:D387" si="62">IFERROR(C324,"")</f>
        <v/>
      </c>
      <c r="E324" s="61" t="s">
        <v>2512</v>
      </c>
      <c r="F324" s="87" cm="1">
        <f t="array" ref="F324">_xlfn._xlws.FILTER(B324,LEN(B324)=5)</f>
        <v>41401</v>
      </c>
      <c r="G324" s="88">
        <f t="shared" si="51"/>
        <v>41401</v>
      </c>
      <c r="H324" s="61"/>
      <c r="I324" s="85">
        <v>41401</v>
      </c>
      <c r="J324" s="93">
        <f t="shared" si="61"/>
        <v>41401</v>
      </c>
      <c r="K324" s="85"/>
      <c r="M324" s="85">
        <v>41401</v>
      </c>
      <c r="N324" t="e">
        <f t="shared" si="52"/>
        <v>#VALUE!</v>
      </c>
      <c r="O324">
        <f t="shared" si="53"/>
        <v>41401</v>
      </c>
      <c r="Q324" s="84">
        <v>41401</v>
      </c>
      <c r="R324" t="e">
        <f t="shared" si="54"/>
        <v>#VALUE!</v>
      </c>
      <c r="S324">
        <f t="shared" si="55"/>
        <v>41401</v>
      </c>
      <c r="U324" s="86">
        <v>41401</v>
      </c>
      <c r="V324" t="e">
        <f t="shared" si="56"/>
        <v>#VALUE!</v>
      </c>
      <c r="W324">
        <f t="shared" si="57"/>
        <v>41401</v>
      </c>
      <c r="Y324" s="61">
        <v>41401</v>
      </c>
      <c r="Z324" t="str">
        <f t="shared" si="58"/>
        <v>41401</v>
      </c>
      <c r="AA324" t="e">
        <f t="shared" si="59"/>
        <v>#VALUE!</v>
      </c>
      <c r="AB324">
        <f t="shared" si="60"/>
        <v>41401</v>
      </c>
      <c r="AD324" s="85">
        <v>36995</v>
      </c>
      <c r="AG324" s="85">
        <v>41401</v>
      </c>
      <c r="AI324" s="85">
        <v>41460</v>
      </c>
    </row>
    <row r="325" spans="1:35" x14ac:dyDescent="0.2">
      <c r="A325">
        <v>291</v>
      </c>
      <c r="B325" s="91" t="s">
        <v>465</v>
      </c>
      <c r="C325" s="61" t="str" cm="1">
        <f t="array" ref="C325">_xlfn._xlws.FILTER(B325,OR(LEN(B325) = 7,LEN(B325)=8))</f>
        <v>6/19/13</v>
      </c>
      <c r="D325" s="61" t="str">
        <f t="shared" si="62"/>
        <v>6/19/13</v>
      </c>
      <c r="E325" s="85" t="s">
        <v>465</v>
      </c>
      <c r="F325" s="87" t="e" cm="1" vm="1">
        <f t="array" ref="F325">_xlfn._xlws.FILTER(B325,LEN(B325)=5)</f>
        <v>#VALUE!</v>
      </c>
      <c r="G325" s="88" t="str">
        <f t="shared" ref="G325:G388" si="63">IFERROR(F325,"")</f>
        <v/>
      </c>
      <c r="H325" s="85">
        <v>41444</v>
      </c>
      <c r="I325" s="85" t="s">
        <v>2512</v>
      </c>
      <c r="J325" s="93">
        <f t="shared" si="61"/>
        <v>41444</v>
      </c>
      <c r="K325" s="85"/>
      <c r="M325" s="85" t="s">
        <v>465</v>
      </c>
      <c r="N325" t="e">
        <f t="shared" ref="N325:N388" si="64">DATEVALUE(M325)</f>
        <v>#VALUE!</v>
      </c>
      <c r="O325" t="e">
        <f t="shared" ref="O325:O388" si="65">VALUE(M325)</f>
        <v>#VALUE!</v>
      </c>
      <c r="Q325" s="84" t="s">
        <v>465</v>
      </c>
      <c r="R325" t="e">
        <f t="shared" ref="R325:R388" si="66">DATEVALUE(Q325)</f>
        <v>#VALUE!</v>
      </c>
      <c r="S325" t="e">
        <f t="shared" ref="S325:S388" si="67">VALUE(Q325)</f>
        <v>#VALUE!</v>
      </c>
      <c r="U325" s="86" t="s">
        <v>465</v>
      </c>
      <c r="V325" t="e">
        <f t="shared" ref="V325:V388" si="68">DATEVALUE(U325)</f>
        <v>#VALUE!</v>
      </c>
      <c r="W325" t="e">
        <f t="shared" ref="W325:W388" si="69">VALUE(U325)</f>
        <v>#VALUE!</v>
      </c>
      <c r="Y325" s="61" t="s">
        <v>465</v>
      </c>
      <c r="Z325" t="str">
        <f t="shared" ref="Z325:Z388" si="70">SUBSTITUTE(Y325,"/","-")</f>
        <v>6-19-13</v>
      </c>
      <c r="AA325" t="e">
        <f t="shared" ref="AA325:AA388" si="71">DATEVALUE(Z325)</f>
        <v>#VALUE!</v>
      </c>
      <c r="AB325" t="e">
        <f t="shared" ref="AB325:AB388" si="72">VALUE(Z325)</f>
        <v>#VALUE!</v>
      </c>
      <c r="AD325" s="85">
        <v>41444</v>
      </c>
      <c r="AG325" s="85" t="s">
        <v>465</v>
      </c>
      <c r="AI325" s="85">
        <v>41444</v>
      </c>
    </row>
    <row r="326" spans="1:35" x14ac:dyDescent="0.2">
      <c r="A326">
        <v>8779</v>
      </c>
      <c r="B326" s="91" t="s">
        <v>467</v>
      </c>
      <c r="C326" s="61" t="str" cm="1">
        <f t="array" ref="C326">_xlfn._xlws.FILTER(B326,OR(LEN(B326) = 7,LEN(B326)=8))</f>
        <v>6/16/13</v>
      </c>
      <c r="D326" s="61" t="str">
        <f t="shared" si="62"/>
        <v>6/16/13</v>
      </c>
      <c r="E326" s="85" t="s">
        <v>467</v>
      </c>
      <c r="F326" s="87" t="e" cm="1" vm="1">
        <f t="array" ref="F326">_xlfn._xlws.FILTER(B326,LEN(B326)=5)</f>
        <v>#VALUE!</v>
      </c>
      <c r="G326" s="88" t="str">
        <f t="shared" si="63"/>
        <v/>
      </c>
      <c r="H326" s="85">
        <v>41441</v>
      </c>
      <c r="I326" s="85" t="s">
        <v>2512</v>
      </c>
      <c r="J326" s="93">
        <f t="shared" si="61"/>
        <v>41441</v>
      </c>
      <c r="K326" s="85"/>
      <c r="M326" s="85" t="s">
        <v>467</v>
      </c>
      <c r="N326" t="e">
        <f t="shared" si="64"/>
        <v>#VALUE!</v>
      </c>
      <c r="O326" t="e">
        <f t="shared" si="65"/>
        <v>#VALUE!</v>
      </c>
      <c r="Q326" s="84" t="s">
        <v>467</v>
      </c>
      <c r="R326" t="e">
        <f t="shared" si="66"/>
        <v>#VALUE!</v>
      </c>
      <c r="S326" t="e">
        <f t="shared" si="67"/>
        <v>#VALUE!</v>
      </c>
      <c r="U326" s="86" t="s">
        <v>467</v>
      </c>
      <c r="V326" t="e">
        <f t="shared" si="68"/>
        <v>#VALUE!</v>
      </c>
      <c r="W326" t="e">
        <f t="shared" si="69"/>
        <v>#VALUE!</v>
      </c>
      <c r="Y326" s="61" t="s">
        <v>467</v>
      </c>
      <c r="Z326" t="str">
        <f t="shared" si="70"/>
        <v>6-16-13</v>
      </c>
      <c r="AA326" t="e">
        <f t="shared" si="71"/>
        <v>#VALUE!</v>
      </c>
      <c r="AB326" t="e">
        <f t="shared" si="72"/>
        <v>#VALUE!</v>
      </c>
      <c r="AD326" s="85">
        <v>41441</v>
      </c>
      <c r="AG326" s="85" t="s">
        <v>467</v>
      </c>
      <c r="AI326" s="85">
        <v>41441</v>
      </c>
    </row>
    <row r="327" spans="1:35" x14ac:dyDescent="0.2">
      <c r="A327">
        <v>4931</v>
      </c>
      <c r="B327" s="91" t="s">
        <v>182</v>
      </c>
      <c r="C327" s="61" t="str" cm="1">
        <f t="array" ref="C327">_xlfn._xlws.FILTER(B327,OR(LEN(B327) = 7,LEN(B327)=8))</f>
        <v>4/29/13</v>
      </c>
      <c r="D327" s="61" t="str">
        <f t="shared" si="62"/>
        <v>4/29/13</v>
      </c>
      <c r="E327" s="85" t="s">
        <v>182</v>
      </c>
      <c r="F327" s="87" t="e" cm="1" vm="1">
        <f t="array" ref="F327">_xlfn._xlws.FILTER(B327,LEN(B327)=5)</f>
        <v>#VALUE!</v>
      </c>
      <c r="G327" s="88" t="str">
        <f t="shared" si="63"/>
        <v/>
      </c>
      <c r="H327" s="85">
        <v>41393</v>
      </c>
      <c r="I327" s="85" t="s">
        <v>2512</v>
      </c>
      <c r="J327" s="93">
        <f t="shared" si="61"/>
        <v>41393</v>
      </c>
      <c r="K327" s="85"/>
      <c r="M327" s="85" t="s">
        <v>182</v>
      </c>
      <c r="N327" t="e">
        <f t="shared" si="64"/>
        <v>#VALUE!</v>
      </c>
      <c r="O327" t="e">
        <f t="shared" si="65"/>
        <v>#VALUE!</v>
      </c>
      <c r="Q327" s="84" t="s">
        <v>182</v>
      </c>
      <c r="R327" t="e">
        <f t="shared" si="66"/>
        <v>#VALUE!</v>
      </c>
      <c r="S327" t="e">
        <f t="shared" si="67"/>
        <v>#VALUE!</v>
      </c>
      <c r="U327" s="86" t="s">
        <v>182</v>
      </c>
      <c r="V327" t="e">
        <f t="shared" si="68"/>
        <v>#VALUE!</v>
      </c>
      <c r="W327" t="e">
        <f t="shared" si="69"/>
        <v>#VALUE!</v>
      </c>
      <c r="Y327" s="61" t="s">
        <v>182</v>
      </c>
      <c r="Z327" t="str">
        <f t="shared" si="70"/>
        <v>4-29-13</v>
      </c>
      <c r="AA327" t="e">
        <f t="shared" si="71"/>
        <v>#VALUE!</v>
      </c>
      <c r="AB327" t="e">
        <f t="shared" si="72"/>
        <v>#VALUE!</v>
      </c>
      <c r="AD327" s="85">
        <v>41393</v>
      </c>
      <c r="AG327" s="85" t="s">
        <v>182</v>
      </c>
      <c r="AI327" s="85">
        <v>41393</v>
      </c>
    </row>
    <row r="328" spans="1:35" x14ac:dyDescent="0.2">
      <c r="A328">
        <v>1650</v>
      </c>
      <c r="B328" s="91" t="s">
        <v>470</v>
      </c>
      <c r="C328" s="61" t="str" cm="1">
        <f t="array" ref="C328">_xlfn._xlws.FILTER(B328,OR(LEN(B328) = 7,LEN(B328)=8))</f>
        <v>4/22/13</v>
      </c>
      <c r="D328" s="61" t="str">
        <f t="shared" si="62"/>
        <v>4/22/13</v>
      </c>
      <c r="E328" s="85" t="s">
        <v>470</v>
      </c>
      <c r="F328" s="87" t="e" cm="1" vm="1">
        <f t="array" ref="F328">_xlfn._xlws.FILTER(B328,LEN(B328)=5)</f>
        <v>#VALUE!</v>
      </c>
      <c r="G328" s="88" t="str">
        <f t="shared" si="63"/>
        <v/>
      </c>
      <c r="H328" s="85">
        <v>41386</v>
      </c>
      <c r="I328" s="85" t="s">
        <v>2512</v>
      </c>
      <c r="J328" s="93">
        <f t="shared" si="61"/>
        <v>41386</v>
      </c>
      <c r="K328" s="85"/>
      <c r="M328" s="85" t="s">
        <v>470</v>
      </c>
      <c r="N328" t="e">
        <f t="shared" si="64"/>
        <v>#VALUE!</v>
      </c>
      <c r="O328" t="e">
        <f t="shared" si="65"/>
        <v>#VALUE!</v>
      </c>
      <c r="Q328" s="84" t="s">
        <v>470</v>
      </c>
      <c r="R328" t="e">
        <f t="shared" si="66"/>
        <v>#VALUE!</v>
      </c>
      <c r="S328" t="e">
        <f t="shared" si="67"/>
        <v>#VALUE!</v>
      </c>
      <c r="U328" s="86" t="s">
        <v>470</v>
      </c>
      <c r="V328" t="e">
        <f t="shared" si="68"/>
        <v>#VALUE!</v>
      </c>
      <c r="W328" t="e">
        <f t="shared" si="69"/>
        <v>#VALUE!</v>
      </c>
      <c r="Y328" s="61" t="s">
        <v>470</v>
      </c>
      <c r="Z328" t="str">
        <f t="shared" si="70"/>
        <v>4-22-13</v>
      </c>
      <c r="AA328" t="e">
        <f t="shared" si="71"/>
        <v>#VALUE!</v>
      </c>
      <c r="AB328" t="e">
        <f t="shared" si="72"/>
        <v>#VALUE!</v>
      </c>
      <c r="AD328" s="85">
        <v>41386</v>
      </c>
      <c r="AG328" s="85" t="s">
        <v>470</v>
      </c>
      <c r="AI328" s="85">
        <v>41386</v>
      </c>
    </row>
    <row r="329" spans="1:35" x14ac:dyDescent="0.2">
      <c r="A329">
        <v>9701</v>
      </c>
      <c r="B329" s="91" t="s">
        <v>472</v>
      </c>
      <c r="C329" s="61" t="str" cm="1">
        <f t="array" ref="C329">_xlfn._xlws.FILTER(B329,OR(LEN(B329) = 7,LEN(B329)=8))</f>
        <v>3/19/13</v>
      </c>
      <c r="D329" s="61" t="str">
        <f t="shared" si="62"/>
        <v>3/19/13</v>
      </c>
      <c r="E329" s="85" t="s">
        <v>472</v>
      </c>
      <c r="F329" s="87" t="e" cm="1" vm="1">
        <f t="array" ref="F329">_xlfn._xlws.FILTER(B329,LEN(B329)=5)</f>
        <v>#VALUE!</v>
      </c>
      <c r="G329" s="88" t="str">
        <f t="shared" si="63"/>
        <v/>
      </c>
      <c r="H329" s="85">
        <v>41352</v>
      </c>
      <c r="I329" s="85" t="s">
        <v>2512</v>
      </c>
      <c r="J329" s="93">
        <f t="shared" si="61"/>
        <v>41352</v>
      </c>
      <c r="K329" s="85"/>
      <c r="M329" s="85" t="s">
        <v>472</v>
      </c>
      <c r="N329" t="e">
        <f t="shared" si="64"/>
        <v>#VALUE!</v>
      </c>
      <c r="O329" t="e">
        <f t="shared" si="65"/>
        <v>#VALUE!</v>
      </c>
      <c r="Q329" s="84" t="s">
        <v>472</v>
      </c>
      <c r="R329" t="e">
        <f t="shared" si="66"/>
        <v>#VALUE!</v>
      </c>
      <c r="S329" t="e">
        <f t="shared" si="67"/>
        <v>#VALUE!</v>
      </c>
      <c r="U329" s="86" t="s">
        <v>472</v>
      </c>
      <c r="V329" t="e">
        <f t="shared" si="68"/>
        <v>#VALUE!</v>
      </c>
      <c r="W329" t="e">
        <f t="shared" si="69"/>
        <v>#VALUE!</v>
      </c>
      <c r="Y329" s="61" t="s">
        <v>472</v>
      </c>
      <c r="Z329" t="str">
        <f t="shared" si="70"/>
        <v>3-19-13</v>
      </c>
      <c r="AA329" t="e">
        <f t="shared" si="71"/>
        <v>#VALUE!</v>
      </c>
      <c r="AB329" t="e">
        <f t="shared" si="72"/>
        <v>#VALUE!</v>
      </c>
      <c r="AD329" s="85">
        <v>41352</v>
      </c>
      <c r="AG329" s="85" t="s">
        <v>472</v>
      </c>
      <c r="AI329" s="85">
        <v>41352</v>
      </c>
    </row>
    <row r="330" spans="1:35" x14ac:dyDescent="0.2">
      <c r="A330">
        <v>6431</v>
      </c>
      <c r="B330" s="91" t="s">
        <v>474</v>
      </c>
      <c r="C330" s="61" t="str" cm="1">
        <f t="array" ref="C330">_xlfn._xlws.FILTER(B330,OR(LEN(B330) = 7,LEN(B330)=8))</f>
        <v>2/23/13</v>
      </c>
      <c r="D330" s="61" t="str">
        <f t="shared" si="62"/>
        <v>2/23/13</v>
      </c>
      <c r="E330" s="85" t="s">
        <v>474</v>
      </c>
      <c r="F330" s="87" t="e" cm="1" vm="1">
        <f t="array" ref="F330">_xlfn._xlws.FILTER(B330,LEN(B330)=5)</f>
        <v>#VALUE!</v>
      </c>
      <c r="G330" s="88" t="str">
        <f t="shared" si="63"/>
        <v/>
      </c>
      <c r="H330" s="85">
        <v>41328</v>
      </c>
      <c r="I330" s="85" t="s">
        <v>2512</v>
      </c>
      <c r="J330" s="93">
        <f t="shared" si="61"/>
        <v>41328</v>
      </c>
      <c r="K330" s="85"/>
      <c r="M330" s="85" t="s">
        <v>474</v>
      </c>
      <c r="N330" t="e">
        <f t="shared" si="64"/>
        <v>#VALUE!</v>
      </c>
      <c r="O330" t="e">
        <f t="shared" si="65"/>
        <v>#VALUE!</v>
      </c>
      <c r="Q330" s="84" t="s">
        <v>474</v>
      </c>
      <c r="R330" t="e">
        <f t="shared" si="66"/>
        <v>#VALUE!</v>
      </c>
      <c r="S330" t="e">
        <f t="shared" si="67"/>
        <v>#VALUE!</v>
      </c>
      <c r="U330" s="86" t="s">
        <v>474</v>
      </c>
      <c r="V330" t="e">
        <f t="shared" si="68"/>
        <v>#VALUE!</v>
      </c>
      <c r="W330" t="e">
        <f t="shared" si="69"/>
        <v>#VALUE!</v>
      </c>
      <c r="Y330" s="61" t="s">
        <v>474</v>
      </c>
      <c r="Z330" t="str">
        <f t="shared" si="70"/>
        <v>2-23-13</v>
      </c>
      <c r="AA330" t="e">
        <f t="shared" si="71"/>
        <v>#VALUE!</v>
      </c>
      <c r="AB330" t="e">
        <f t="shared" si="72"/>
        <v>#VALUE!</v>
      </c>
      <c r="AD330" s="85">
        <v>41328</v>
      </c>
      <c r="AG330" s="85" t="s">
        <v>474</v>
      </c>
      <c r="AI330" s="85">
        <v>41328</v>
      </c>
    </row>
    <row r="331" spans="1:35" x14ac:dyDescent="0.2">
      <c r="A331">
        <v>10789</v>
      </c>
      <c r="B331" s="91" t="s">
        <v>474</v>
      </c>
      <c r="C331" s="61" t="str" cm="1">
        <f t="array" ref="C331">_xlfn._xlws.FILTER(B331,OR(LEN(B331) = 7,LEN(B331)=8))</f>
        <v>2/23/13</v>
      </c>
      <c r="D331" s="61" t="str">
        <f t="shared" si="62"/>
        <v>2/23/13</v>
      </c>
      <c r="E331" s="85" t="s">
        <v>474</v>
      </c>
      <c r="F331" s="87" t="e" cm="1" vm="1">
        <f t="array" ref="F331">_xlfn._xlws.FILTER(B331,LEN(B331)=5)</f>
        <v>#VALUE!</v>
      </c>
      <c r="G331" s="88" t="str">
        <f t="shared" si="63"/>
        <v/>
      </c>
      <c r="H331" s="85">
        <v>41328</v>
      </c>
      <c r="I331" s="85" t="s">
        <v>2512</v>
      </c>
      <c r="J331" s="93">
        <f t="shared" si="61"/>
        <v>41328</v>
      </c>
      <c r="K331" s="85"/>
      <c r="M331" s="85" t="s">
        <v>474</v>
      </c>
      <c r="N331" t="e">
        <f t="shared" si="64"/>
        <v>#VALUE!</v>
      </c>
      <c r="O331" t="e">
        <f t="shared" si="65"/>
        <v>#VALUE!</v>
      </c>
      <c r="Q331" s="84" t="s">
        <v>474</v>
      </c>
      <c r="R331" t="e">
        <f t="shared" si="66"/>
        <v>#VALUE!</v>
      </c>
      <c r="S331" t="e">
        <f t="shared" si="67"/>
        <v>#VALUE!</v>
      </c>
      <c r="U331" s="86" t="s">
        <v>474</v>
      </c>
      <c r="V331" t="e">
        <f t="shared" si="68"/>
        <v>#VALUE!</v>
      </c>
      <c r="W331" t="e">
        <f t="shared" si="69"/>
        <v>#VALUE!</v>
      </c>
      <c r="Y331" s="61" t="s">
        <v>474</v>
      </c>
      <c r="Z331" t="str">
        <f t="shared" si="70"/>
        <v>2-23-13</v>
      </c>
      <c r="AA331" t="e">
        <f t="shared" si="71"/>
        <v>#VALUE!</v>
      </c>
      <c r="AB331" t="e">
        <f t="shared" si="72"/>
        <v>#VALUE!</v>
      </c>
      <c r="AD331" s="85">
        <v>41328</v>
      </c>
      <c r="AG331" s="85" t="s">
        <v>474</v>
      </c>
      <c r="AI331" s="85">
        <v>41328</v>
      </c>
    </row>
    <row r="332" spans="1:35" x14ac:dyDescent="0.2">
      <c r="A332">
        <v>5302</v>
      </c>
      <c r="B332" s="91" t="s">
        <v>476</v>
      </c>
      <c r="C332" s="61" t="str" cm="1">
        <f t="array" ref="C332">_xlfn._xlws.FILTER(B332,OR(LEN(B332) = 7,LEN(B332)=8))</f>
        <v>2/15/13</v>
      </c>
      <c r="D332" s="61" t="str">
        <f t="shared" si="62"/>
        <v>2/15/13</v>
      </c>
      <c r="E332" s="85" t="s">
        <v>476</v>
      </c>
      <c r="F332" s="87" t="e" cm="1" vm="1">
        <f t="array" ref="F332">_xlfn._xlws.FILTER(B332,LEN(B332)=5)</f>
        <v>#VALUE!</v>
      </c>
      <c r="G332" s="88" t="str">
        <f t="shared" si="63"/>
        <v/>
      </c>
      <c r="H332" s="85">
        <v>41320</v>
      </c>
      <c r="I332" s="85" t="s">
        <v>2512</v>
      </c>
      <c r="J332" s="93">
        <f t="shared" si="61"/>
        <v>41320</v>
      </c>
      <c r="K332" s="85"/>
      <c r="M332" s="85" t="s">
        <v>476</v>
      </c>
      <c r="N332" t="e">
        <f t="shared" si="64"/>
        <v>#VALUE!</v>
      </c>
      <c r="O332" t="e">
        <f t="shared" si="65"/>
        <v>#VALUE!</v>
      </c>
      <c r="Q332" s="84" t="s">
        <v>476</v>
      </c>
      <c r="R332" t="e">
        <f t="shared" si="66"/>
        <v>#VALUE!</v>
      </c>
      <c r="S332" t="e">
        <f t="shared" si="67"/>
        <v>#VALUE!</v>
      </c>
      <c r="U332" s="86" t="s">
        <v>476</v>
      </c>
      <c r="V332" t="e">
        <f t="shared" si="68"/>
        <v>#VALUE!</v>
      </c>
      <c r="W332" t="e">
        <f t="shared" si="69"/>
        <v>#VALUE!</v>
      </c>
      <c r="Y332" s="61" t="s">
        <v>476</v>
      </c>
      <c r="Z332" t="str">
        <f t="shared" si="70"/>
        <v>2-15-13</v>
      </c>
      <c r="AA332" t="e">
        <f t="shared" si="71"/>
        <v>#VALUE!</v>
      </c>
      <c r="AB332" t="e">
        <f t="shared" si="72"/>
        <v>#VALUE!</v>
      </c>
      <c r="AD332" s="85">
        <v>41320</v>
      </c>
      <c r="AG332" s="85" t="s">
        <v>476</v>
      </c>
      <c r="AI332" s="85">
        <v>41320</v>
      </c>
    </row>
    <row r="333" spans="1:35" x14ac:dyDescent="0.2">
      <c r="A333">
        <v>4459</v>
      </c>
      <c r="B333" s="91" t="s">
        <v>440</v>
      </c>
      <c r="C333" s="61" t="str" cm="1">
        <f t="array" ref="C333">_xlfn._xlws.FILTER(B333,OR(LEN(B333) = 7,LEN(B333)=8))</f>
        <v>12/30/12</v>
      </c>
      <c r="D333" s="61" t="str">
        <f t="shared" si="62"/>
        <v>12/30/12</v>
      </c>
      <c r="E333" s="61" t="s">
        <v>440</v>
      </c>
      <c r="F333" s="87" t="e" cm="1" vm="1">
        <f t="array" ref="F333">_xlfn._xlws.FILTER(B333,LEN(B333)=5)</f>
        <v>#VALUE!</v>
      </c>
      <c r="G333" s="88" t="str">
        <f t="shared" si="63"/>
        <v/>
      </c>
      <c r="H333" s="85">
        <v>41273</v>
      </c>
      <c r="I333" s="85" t="s">
        <v>2512</v>
      </c>
      <c r="J333" s="93">
        <f t="shared" si="61"/>
        <v>41273</v>
      </c>
      <c r="K333" s="85"/>
      <c r="M333" s="85" t="s">
        <v>440</v>
      </c>
      <c r="N333" t="e">
        <f t="shared" si="64"/>
        <v>#VALUE!</v>
      </c>
      <c r="O333" t="e">
        <f t="shared" si="65"/>
        <v>#VALUE!</v>
      </c>
      <c r="Q333" s="84" t="s">
        <v>440</v>
      </c>
      <c r="R333" t="e">
        <f t="shared" si="66"/>
        <v>#VALUE!</v>
      </c>
      <c r="S333" t="e">
        <f t="shared" si="67"/>
        <v>#VALUE!</v>
      </c>
      <c r="U333" s="86" t="s">
        <v>440</v>
      </c>
      <c r="V333" t="e">
        <f t="shared" si="68"/>
        <v>#VALUE!</v>
      </c>
      <c r="W333" t="e">
        <f t="shared" si="69"/>
        <v>#VALUE!</v>
      </c>
      <c r="Y333" s="61" t="s">
        <v>440</v>
      </c>
      <c r="Z333" t="str">
        <f t="shared" si="70"/>
        <v>12-30-12</v>
      </c>
      <c r="AA333" t="e">
        <f t="shared" si="71"/>
        <v>#VALUE!</v>
      </c>
      <c r="AB333" t="e">
        <f t="shared" si="72"/>
        <v>#VALUE!</v>
      </c>
      <c r="AD333" s="85">
        <v>41273</v>
      </c>
      <c r="AG333" s="85" t="s">
        <v>440</v>
      </c>
      <c r="AI333" s="85">
        <v>41273</v>
      </c>
    </row>
    <row r="334" spans="1:35" x14ac:dyDescent="0.2">
      <c r="A334">
        <v>10642</v>
      </c>
      <c r="B334" s="91" t="s">
        <v>440</v>
      </c>
      <c r="C334" s="61" t="str" cm="1">
        <f t="array" ref="C334">_xlfn._xlws.FILTER(B334,OR(LEN(B334) = 7,LEN(B334)=8))</f>
        <v>12/30/12</v>
      </c>
      <c r="D334" s="61" t="str">
        <f t="shared" si="62"/>
        <v>12/30/12</v>
      </c>
      <c r="E334" s="61" t="s">
        <v>440</v>
      </c>
      <c r="F334" s="87" t="e" cm="1" vm="1">
        <f t="array" ref="F334">_xlfn._xlws.FILTER(B334,LEN(B334)=5)</f>
        <v>#VALUE!</v>
      </c>
      <c r="G334" s="88" t="str">
        <f t="shared" si="63"/>
        <v/>
      </c>
      <c r="H334" s="85">
        <v>41273</v>
      </c>
      <c r="I334" s="85" t="s">
        <v>2512</v>
      </c>
      <c r="J334" s="93">
        <f t="shared" si="61"/>
        <v>41273</v>
      </c>
      <c r="K334" s="85"/>
      <c r="M334" s="85" t="s">
        <v>440</v>
      </c>
      <c r="N334" t="e">
        <f t="shared" si="64"/>
        <v>#VALUE!</v>
      </c>
      <c r="O334" t="e">
        <f t="shared" si="65"/>
        <v>#VALUE!</v>
      </c>
      <c r="Q334" s="84" t="s">
        <v>440</v>
      </c>
      <c r="R334" t="e">
        <f t="shared" si="66"/>
        <v>#VALUE!</v>
      </c>
      <c r="S334" t="e">
        <f t="shared" si="67"/>
        <v>#VALUE!</v>
      </c>
      <c r="U334" s="86" t="s">
        <v>440</v>
      </c>
      <c r="V334" t="e">
        <f t="shared" si="68"/>
        <v>#VALUE!</v>
      </c>
      <c r="W334" t="e">
        <f t="shared" si="69"/>
        <v>#VALUE!</v>
      </c>
      <c r="Y334" s="61" t="s">
        <v>440</v>
      </c>
      <c r="Z334" t="str">
        <f t="shared" si="70"/>
        <v>12-30-12</v>
      </c>
      <c r="AA334" t="e">
        <f t="shared" si="71"/>
        <v>#VALUE!</v>
      </c>
      <c r="AB334" t="e">
        <f t="shared" si="72"/>
        <v>#VALUE!</v>
      </c>
      <c r="AD334" s="85">
        <v>41273</v>
      </c>
      <c r="AG334" s="85" t="s">
        <v>440</v>
      </c>
      <c r="AI334" s="85">
        <v>41273</v>
      </c>
    </row>
    <row r="335" spans="1:35" x14ac:dyDescent="0.2">
      <c r="A335">
        <v>9213</v>
      </c>
      <c r="B335" s="91" t="s">
        <v>479</v>
      </c>
      <c r="C335" s="61" t="str" cm="1">
        <f t="array" ref="C335">_xlfn._xlws.FILTER(B335,OR(LEN(B335) = 7,LEN(B335)=8))</f>
        <v>10/31/12</v>
      </c>
      <c r="D335" s="61" t="str">
        <f t="shared" si="62"/>
        <v>10/31/12</v>
      </c>
      <c r="E335" s="61" t="s">
        <v>479</v>
      </c>
      <c r="F335" s="87" t="e" cm="1" vm="1">
        <f t="array" ref="F335">_xlfn._xlws.FILTER(B335,LEN(B335)=5)</f>
        <v>#VALUE!</v>
      </c>
      <c r="G335" s="88" t="str">
        <f t="shared" si="63"/>
        <v/>
      </c>
      <c r="H335" s="85">
        <v>41213</v>
      </c>
      <c r="I335" s="85" t="s">
        <v>2512</v>
      </c>
      <c r="J335" s="93">
        <f t="shared" si="61"/>
        <v>41213</v>
      </c>
      <c r="K335" s="85"/>
      <c r="M335" s="85" t="s">
        <v>479</v>
      </c>
      <c r="N335" t="e">
        <f t="shared" si="64"/>
        <v>#VALUE!</v>
      </c>
      <c r="O335" t="e">
        <f t="shared" si="65"/>
        <v>#VALUE!</v>
      </c>
      <c r="Q335" s="84" t="s">
        <v>479</v>
      </c>
      <c r="R335" t="e">
        <f t="shared" si="66"/>
        <v>#VALUE!</v>
      </c>
      <c r="S335" t="e">
        <f t="shared" si="67"/>
        <v>#VALUE!</v>
      </c>
      <c r="U335" s="86" t="s">
        <v>479</v>
      </c>
      <c r="V335" t="e">
        <f t="shared" si="68"/>
        <v>#VALUE!</v>
      </c>
      <c r="W335" t="e">
        <f t="shared" si="69"/>
        <v>#VALUE!</v>
      </c>
      <c r="Y335" s="61" t="s">
        <v>479</v>
      </c>
      <c r="Z335" t="str">
        <f t="shared" si="70"/>
        <v>10-31-12</v>
      </c>
      <c r="AA335" t="e">
        <f t="shared" si="71"/>
        <v>#VALUE!</v>
      </c>
      <c r="AB335" t="e">
        <f t="shared" si="72"/>
        <v>#VALUE!</v>
      </c>
      <c r="AD335" s="85">
        <v>41213</v>
      </c>
      <c r="AG335" s="85" t="s">
        <v>479</v>
      </c>
      <c r="AI335" s="85">
        <v>41213</v>
      </c>
    </row>
    <row r="336" spans="1:35" x14ac:dyDescent="0.2">
      <c r="A336">
        <v>3678</v>
      </c>
      <c r="B336" s="91">
        <v>41100</v>
      </c>
      <c r="C336" s="61" t="e" cm="1" vm="1">
        <f t="array" ref="C336">_xlfn._xlws.FILTER(B336,OR(LEN(B336) = 7,LEN(B336)=8))</f>
        <v>#VALUE!</v>
      </c>
      <c r="D336" s="61" t="str">
        <f t="shared" si="62"/>
        <v/>
      </c>
      <c r="E336" s="61" t="s">
        <v>2512</v>
      </c>
      <c r="F336" s="87" cm="1">
        <f t="array" ref="F336">_xlfn._xlws.FILTER(B336,LEN(B336)=5)</f>
        <v>41100</v>
      </c>
      <c r="G336" s="88">
        <f t="shared" si="63"/>
        <v>41100</v>
      </c>
      <c r="H336" s="61"/>
      <c r="I336" s="85">
        <v>41100</v>
      </c>
      <c r="J336" s="93">
        <f t="shared" si="61"/>
        <v>41100</v>
      </c>
      <c r="K336" s="85"/>
      <c r="M336" s="85">
        <v>41100</v>
      </c>
      <c r="N336" t="e">
        <f t="shared" si="64"/>
        <v>#VALUE!</v>
      </c>
      <c r="O336">
        <f t="shared" si="65"/>
        <v>41100</v>
      </c>
      <c r="Q336" s="84">
        <v>41100</v>
      </c>
      <c r="R336" t="e">
        <f t="shared" si="66"/>
        <v>#VALUE!</v>
      </c>
      <c r="S336">
        <f t="shared" si="67"/>
        <v>41100</v>
      </c>
      <c r="U336" s="86">
        <v>41100</v>
      </c>
      <c r="V336" t="e">
        <f t="shared" si="68"/>
        <v>#VALUE!</v>
      </c>
      <c r="W336">
        <f t="shared" si="69"/>
        <v>41100</v>
      </c>
      <c r="Y336" s="61">
        <v>41100</v>
      </c>
      <c r="Z336" t="str">
        <f t="shared" si="70"/>
        <v>41100</v>
      </c>
      <c r="AA336" t="e">
        <f t="shared" si="71"/>
        <v>#VALUE!</v>
      </c>
      <c r="AB336">
        <f t="shared" si="72"/>
        <v>41100</v>
      </c>
      <c r="AD336" s="85">
        <v>36627</v>
      </c>
      <c r="AG336" s="85">
        <v>41100</v>
      </c>
      <c r="AI336" s="85">
        <v>41189</v>
      </c>
    </row>
    <row r="337" spans="1:35" x14ac:dyDescent="0.2">
      <c r="A337">
        <v>3698</v>
      </c>
      <c r="B337" s="91">
        <v>41160</v>
      </c>
      <c r="C337" s="61" t="e" cm="1" vm="1">
        <f t="array" ref="C337">_xlfn._xlws.FILTER(B337,OR(LEN(B337) = 7,LEN(B337)=8))</f>
        <v>#VALUE!</v>
      </c>
      <c r="D337" s="61" t="str">
        <f t="shared" si="62"/>
        <v/>
      </c>
      <c r="E337" s="61" t="s">
        <v>2512</v>
      </c>
      <c r="F337" s="87" cm="1">
        <f t="array" ref="F337">_xlfn._xlws.FILTER(B337,LEN(B337)=5)</f>
        <v>41160</v>
      </c>
      <c r="G337" s="88">
        <f t="shared" si="63"/>
        <v>41160</v>
      </c>
      <c r="H337" s="61"/>
      <c r="I337" s="85">
        <v>41160</v>
      </c>
      <c r="J337" s="93">
        <f t="shared" si="61"/>
        <v>41160</v>
      </c>
      <c r="K337" s="85"/>
      <c r="M337" s="85">
        <v>41160</v>
      </c>
      <c r="N337" t="e">
        <f t="shared" si="64"/>
        <v>#VALUE!</v>
      </c>
      <c r="O337">
        <f t="shared" si="65"/>
        <v>41160</v>
      </c>
      <c r="Q337" s="84">
        <v>41160</v>
      </c>
      <c r="R337" t="e">
        <f t="shared" si="66"/>
        <v>#VALUE!</v>
      </c>
      <c r="S337">
        <f t="shared" si="67"/>
        <v>41160</v>
      </c>
      <c r="U337" s="86">
        <v>41160</v>
      </c>
      <c r="V337" t="e">
        <f t="shared" si="68"/>
        <v>#VALUE!</v>
      </c>
      <c r="W337">
        <f t="shared" si="69"/>
        <v>41160</v>
      </c>
      <c r="Y337" s="61">
        <v>41160</v>
      </c>
      <c r="Z337" t="str">
        <f t="shared" si="70"/>
        <v>41160</v>
      </c>
      <c r="AA337" t="e">
        <f t="shared" si="71"/>
        <v>#VALUE!</v>
      </c>
      <c r="AB337">
        <f t="shared" si="72"/>
        <v>41160</v>
      </c>
      <c r="AD337" s="85">
        <v>22017</v>
      </c>
      <c r="AG337" s="85">
        <v>41160</v>
      </c>
      <c r="AI337" s="85">
        <v>41130</v>
      </c>
    </row>
    <row r="338" spans="1:35" x14ac:dyDescent="0.2">
      <c r="A338">
        <v>5929</v>
      </c>
      <c r="B338" s="91">
        <v>41795</v>
      </c>
      <c r="C338" s="61" t="e" cm="1" vm="1">
        <f t="array" ref="C338">_xlfn._xlws.FILTER(B338,OR(LEN(B338) = 7,LEN(B338)=8))</f>
        <v>#VALUE!</v>
      </c>
      <c r="D338" s="61" t="str">
        <f t="shared" si="62"/>
        <v/>
      </c>
      <c r="E338" s="61" t="s">
        <v>2512</v>
      </c>
      <c r="F338" s="87" cm="1">
        <f t="array" ref="F338">_xlfn._xlws.FILTER(B338,LEN(B338)=5)</f>
        <v>41795</v>
      </c>
      <c r="G338" s="88">
        <f t="shared" si="63"/>
        <v>41795</v>
      </c>
      <c r="H338" s="61"/>
      <c r="I338" s="85">
        <v>41795</v>
      </c>
      <c r="J338" s="93">
        <f t="shared" si="61"/>
        <v>41795</v>
      </c>
      <c r="K338" s="85"/>
      <c r="M338" s="85">
        <v>41795</v>
      </c>
      <c r="N338" t="e">
        <f t="shared" si="64"/>
        <v>#VALUE!</v>
      </c>
      <c r="O338">
        <f t="shared" si="65"/>
        <v>41795</v>
      </c>
      <c r="Q338" s="84">
        <v>41795</v>
      </c>
      <c r="R338" t="e">
        <f t="shared" si="66"/>
        <v>#VALUE!</v>
      </c>
      <c r="S338">
        <f t="shared" si="67"/>
        <v>41795</v>
      </c>
      <c r="U338" s="86">
        <v>41795</v>
      </c>
      <c r="V338" t="e">
        <f t="shared" si="68"/>
        <v>#VALUE!</v>
      </c>
      <c r="W338">
        <f t="shared" si="69"/>
        <v>41795</v>
      </c>
      <c r="Y338" s="61">
        <v>41795</v>
      </c>
      <c r="Z338" t="str">
        <f t="shared" si="70"/>
        <v>41795</v>
      </c>
      <c r="AA338" t="e">
        <f t="shared" si="71"/>
        <v>#VALUE!</v>
      </c>
      <c r="AB338">
        <f t="shared" si="72"/>
        <v>41795</v>
      </c>
      <c r="AD338" s="85">
        <v>34806</v>
      </c>
      <c r="AG338" s="85">
        <v>41795</v>
      </c>
      <c r="AI338" s="85">
        <v>41765</v>
      </c>
    </row>
    <row r="339" spans="1:35" x14ac:dyDescent="0.2">
      <c r="A339">
        <v>10795</v>
      </c>
      <c r="B339" s="91">
        <v>41795</v>
      </c>
      <c r="C339" s="61" t="e" cm="1" vm="1">
        <f t="array" ref="C339">_xlfn._xlws.FILTER(B339,OR(LEN(B339) = 7,LEN(B339)=8))</f>
        <v>#VALUE!</v>
      </c>
      <c r="D339" s="61" t="str">
        <f t="shared" si="62"/>
        <v/>
      </c>
      <c r="E339" s="61" t="s">
        <v>2512</v>
      </c>
      <c r="F339" s="87" cm="1">
        <f t="array" ref="F339">_xlfn._xlws.FILTER(B339,LEN(B339)=5)</f>
        <v>41795</v>
      </c>
      <c r="G339" s="88">
        <f t="shared" si="63"/>
        <v>41795</v>
      </c>
      <c r="H339" s="61"/>
      <c r="I339" s="85">
        <v>41795</v>
      </c>
      <c r="J339" s="93">
        <f t="shared" si="61"/>
        <v>41795</v>
      </c>
      <c r="K339" s="85"/>
      <c r="M339" s="85">
        <v>41795</v>
      </c>
      <c r="N339" t="e">
        <f t="shared" si="64"/>
        <v>#VALUE!</v>
      </c>
      <c r="O339">
        <f t="shared" si="65"/>
        <v>41795</v>
      </c>
      <c r="Q339" s="84">
        <v>41795</v>
      </c>
      <c r="R339" t="e">
        <f t="shared" si="66"/>
        <v>#VALUE!</v>
      </c>
      <c r="S339">
        <f t="shared" si="67"/>
        <v>41795</v>
      </c>
      <c r="U339" s="86">
        <v>41795</v>
      </c>
      <c r="V339" t="e">
        <f t="shared" si="68"/>
        <v>#VALUE!</v>
      </c>
      <c r="W339">
        <f t="shared" si="69"/>
        <v>41795</v>
      </c>
      <c r="Y339" s="61">
        <v>41795</v>
      </c>
      <c r="Z339" t="str">
        <f t="shared" si="70"/>
        <v>41795</v>
      </c>
      <c r="AA339" t="e">
        <f t="shared" si="71"/>
        <v>#VALUE!</v>
      </c>
      <c r="AB339">
        <f t="shared" si="72"/>
        <v>41795</v>
      </c>
      <c r="AD339" s="85">
        <v>34806</v>
      </c>
      <c r="AG339" s="85">
        <v>41795</v>
      </c>
      <c r="AI339" s="85">
        <v>41765</v>
      </c>
    </row>
    <row r="340" spans="1:35" x14ac:dyDescent="0.2">
      <c r="A340">
        <v>4390</v>
      </c>
      <c r="B340" s="91" t="s">
        <v>484</v>
      </c>
      <c r="C340" s="61" t="str" cm="1">
        <f t="array" ref="C340">_xlfn._xlws.FILTER(B340,OR(LEN(B340) = 7,LEN(B340)=8))</f>
        <v>4/15/14</v>
      </c>
      <c r="D340" s="61" t="str">
        <f t="shared" si="62"/>
        <v>4/15/14</v>
      </c>
      <c r="E340" s="85" t="s">
        <v>484</v>
      </c>
      <c r="F340" s="87" t="e" cm="1" vm="1">
        <f t="array" ref="F340">_xlfn._xlws.FILTER(B340,LEN(B340)=5)</f>
        <v>#VALUE!</v>
      </c>
      <c r="G340" s="88" t="str">
        <f t="shared" si="63"/>
        <v/>
      </c>
      <c r="H340" s="85">
        <v>41744</v>
      </c>
      <c r="I340" s="85" t="s">
        <v>2512</v>
      </c>
      <c r="J340" s="93">
        <f t="shared" si="61"/>
        <v>41744</v>
      </c>
      <c r="K340" s="85"/>
      <c r="M340" s="85" t="s">
        <v>484</v>
      </c>
      <c r="N340" t="e">
        <f t="shared" si="64"/>
        <v>#VALUE!</v>
      </c>
      <c r="O340" t="e">
        <f t="shared" si="65"/>
        <v>#VALUE!</v>
      </c>
      <c r="Q340" s="84" t="s">
        <v>484</v>
      </c>
      <c r="R340" t="e">
        <f t="shared" si="66"/>
        <v>#VALUE!</v>
      </c>
      <c r="S340" t="e">
        <f t="shared" si="67"/>
        <v>#VALUE!</v>
      </c>
      <c r="U340" s="86" t="s">
        <v>484</v>
      </c>
      <c r="V340" t="e">
        <f t="shared" si="68"/>
        <v>#VALUE!</v>
      </c>
      <c r="W340" t="e">
        <f t="shared" si="69"/>
        <v>#VALUE!</v>
      </c>
      <c r="Y340" s="61" t="s">
        <v>484</v>
      </c>
      <c r="Z340" t="str">
        <f t="shared" si="70"/>
        <v>4-15-14</v>
      </c>
      <c r="AA340" t="e">
        <f t="shared" si="71"/>
        <v>#VALUE!</v>
      </c>
      <c r="AB340" t="e">
        <f t="shared" si="72"/>
        <v>#VALUE!</v>
      </c>
      <c r="AD340" s="85">
        <v>41744</v>
      </c>
      <c r="AG340" s="85" t="s">
        <v>484</v>
      </c>
      <c r="AI340" s="85">
        <v>41744</v>
      </c>
    </row>
    <row r="341" spans="1:35" x14ac:dyDescent="0.2">
      <c r="A341">
        <v>9362</v>
      </c>
      <c r="B341" s="91">
        <v>41762</v>
      </c>
      <c r="C341" s="61" t="e" cm="1" vm="1">
        <f t="array" ref="C341">_xlfn._xlws.FILTER(B341,OR(LEN(B341) = 7,LEN(B341)=8))</f>
        <v>#VALUE!</v>
      </c>
      <c r="D341" s="61" t="str">
        <f t="shared" si="62"/>
        <v/>
      </c>
      <c r="E341" s="61" t="s">
        <v>2512</v>
      </c>
      <c r="F341" s="87" cm="1">
        <f t="array" ref="F341">_xlfn._xlws.FILTER(B341,LEN(B341)=5)</f>
        <v>41762</v>
      </c>
      <c r="G341" s="88">
        <f t="shared" si="63"/>
        <v>41762</v>
      </c>
      <c r="H341" s="61"/>
      <c r="I341" s="85">
        <v>41762</v>
      </c>
      <c r="J341" s="93">
        <f t="shared" si="61"/>
        <v>41762</v>
      </c>
      <c r="K341" s="85"/>
      <c r="M341" s="85">
        <v>41762</v>
      </c>
      <c r="N341" t="e">
        <f t="shared" si="64"/>
        <v>#VALUE!</v>
      </c>
      <c r="O341">
        <f t="shared" si="65"/>
        <v>41762</v>
      </c>
      <c r="Q341" s="84">
        <v>41762</v>
      </c>
      <c r="R341" t="e">
        <f t="shared" si="66"/>
        <v>#VALUE!</v>
      </c>
      <c r="S341">
        <f t="shared" si="67"/>
        <v>41762</v>
      </c>
      <c r="U341" s="86">
        <v>41762</v>
      </c>
      <c r="V341" t="e">
        <f t="shared" si="68"/>
        <v>#VALUE!</v>
      </c>
      <c r="W341">
        <f t="shared" si="69"/>
        <v>41762</v>
      </c>
      <c r="Y341" s="61">
        <v>41762</v>
      </c>
      <c r="Z341" t="str">
        <f t="shared" si="70"/>
        <v>41762</v>
      </c>
      <c r="AA341" t="e">
        <f t="shared" si="71"/>
        <v>#VALUE!</v>
      </c>
      <c r="AB341">
        <f t="shared" si="72"/>
        <v>41762</v>
      </c>
      <c r="AD341" s="85">
        <v>22753</v>
      </c>
      <c r="AG341" s="85">
        <v>41762</v>
      </c>
      <c r="AI341" s="85">
        <v>41703</v>
      </c>
    </row>
    <row r="342" spans="1:35" x14ac:dyDescent="0.2">
      <c r="A342">
        <v>1577</v>
      </c>
      <c r="B342" s="91" t="s">
        <v>487</v>
      </c>
      <c r="C342" s="61" t="str" cm="1">
        <f t="array" ref="C342">_xlfn._xlws.FILTER(B342,OR(LEN(B342) = 7,LEN(B342)=8))</f>
        <v>2/19/14</v>
      </c>
      <c r="D342" s="61" t="str">
        <f t="shared" si="62"/>
        <v>2/19/14</v>
      </c>
      <c r="E342" s="85" t="s">
        <v>487</v>
      </c>
      <c r="F342" s="87" t="e" cm="1" vm="1">
        <f t="array" ref="F342">_xlfn._xlws.FILTER(B342,LEN(B342)=5)</f>
        <v>#VALUE!</v>
      </c>
      <c r="G342" s="88" t="str">
        <f t="shared" si="63"/>
        <v/>
      </c>
      <c r="H342" s="85">
        <v>41689</v>
      </c>
      <c r="I342" s="85" t="s">
        <v>2512</v>
      </c>
      <c r="J342" s="93">
        <f t="shared" si="61"/>
        <v>41689</v>
      </c>
      <c r="K342" s="85"/>
      <c r="M342" s="85" t="s">
        <v>487</v>
      </c>
      <c r="N342" t="e">
        <f t="shared" si="64"/>
        <v>#VALUE!</v>
      </c>
      <c r="O342" t="e">
        <f t="shared" si="65"/>
        <v>#VALUE!</v>
      </c>
      <c r="Q342" s="84" t="s">
        <v>487</v>
      </c>
      <c r="R342" t="e">
        <f t="shared" si="66"/>
        <v>#VALUE!</v>
      </c>
      <c r="S342" t="e">
        <f t="shared" si="67"/>
        <v>#VALUE!</v>
      </c>
      <c r="U342" s="86" t="s">
        <v>487</v>
      </c>
      <c r="V342" t="e">
        <f t="shared" si="68"/>
        <v>#VALUE!</v>
      </c>
      <c r="W342" t="e">
        <f t="shared" si="69"/>
        <v>#VALUE!</v>
      </c>
      <c r="Y342" s="61" t="s">
        <v>487</v>
      </c>
      <c r="Z342" t="str">
        <f t="shared" si="70"/>
        <v>2-19-14</v>
      </c>
      <c r="AA342" t="e">
        <f t="shared" si="71"/>
        <v>#VALUE!</v>
      </c>
      <c r="AB342" t="e">
        <f t="shared" si="72"/>
        <v>#VALUE!</v>
      </c>
      <c r="AD342" s="85">
        <v>41689</v>
      </c>
      <c r="AG342" s="85" t="s">
        <v>487</v>
      </c>
      <c r="AI342" s="85">
        <v>41689</v>
      </c>
    </row>
    <row r="343" spans="1:35" x14ac:dyDescent="0.2">
      <c r="A343">
        <v>4609</v>
      </c>
      <c r="B343" s="91">
        <v>41944</v>
      </c>
      <c r="C343" s="61" t="e" cm="1" vm="1">
        <f t="array" ref="C343">_xlfn._xlws.FILTER(B343,OR(LEN(B343) = 7,LEN(B343)=8))</f>
        <v>#VALUE!</v>
      </c>
      <c r="D343" s="61" t="str">
        <f t="shared" si="62"/>
        <v/>
      </c>
      <c r="E343" s="61" t="s">
        <v>2512</v>
      </c>
      <c r="F343" s="87" cm="1">
        <f t="array" ref="F343">_xlfn._xlws.FILTER(B343,LEN(B343)=5)</f>
        <v>41944</v>
      </c>
      <c r="G343" s="88">
        <f t="shared" si="63"/>
        <v>41944</v>
      </c>
      <c r="H343" s="61"/>
      <c r="I343" s="85">
        <v>41944</v>
      </c>
      <c r="J343" s="93">
        <f t="shared" si="61"/>
        <v>41944</v>
      </c>
      <c r="K343" s="85"/>
      <c r="M343" s="85">
        <v>41944</v>
      </c>
      <c r="N343" t="e">
        <f t="shared" si="64"/>
        <v>#VALUE!</v>
      </c>
      <c r="O343">
        <f t="shared" si="65"/>
        <v>41944</v>
      </c>
      <c r="Q343" s="84">
        <v>41944</v>
      </c>
      <c r="R343" t="e">
        <f t="shared" si="66"/>
        <v>#VALUE!</v>
      </c>
      <c r="S343">
        <f t="shared" si="67"/>
        <v>41944</v>
      </c>
      <c r="U343" s="86">
        <v>41944</v>
      </c>
      <c r="V343" t="e">
        <f t="shared" si="68"/>
        <v>#VALUE!</v>
      </c>
      <c r="W343">
        <f t="shared" si="69"/>
        <v>41944</v>
      </c>
      <c r="Y343" s="61">
        <v>41944</v>
      </c>
      <c r="Z343" t="str">
        <f t="shared" si="70"/>
        <v>41944</v>
      </c>
      <c r="AA343" t="e">
        <f t="shared" si="71"/>
        <v>#VALUE!</v>
      </c>
      <c r="AB343">
        <f t="shared" si="72"/>
        <v>41944</v>
      </c>
      <c r="AD343" s="85">
        <v>16181</v>
      </c>
      <c r="AG343" s="85">
        <v>41944</v>
      </c>
      <c r="AI343" s="85">
        <v>41650</v>
      </c>
    </row>
    <row r="344" spans="1:35" x14ac:dyDescent="0.2">
      <c r="A344">
        <v>7143</v>
      </c>
      <c r="B344" s="91">
        <v>41436</v>
      </c>
      <c r="C344" s="61" t="e" cm="1" vm="1">
        <f t="array" ref="C344">_xlfn._xlws.FILTER(B344,OR(LEN(B344) = 7,LEN(B344)=8))</f>
        <v>#VALUE!</v>
      </c>
      <c r="D344" s="61" t="str">
        <f t="shared" si="62"/>
        <v/>
      </c>
      <c r="E344" s="61" t="s">
        <v>2512</v>
      </c>
      <c r="F344" s="87" cm="1">
        <f t="array" ref="F344">_xlfn._xlws.FILTER(B344,LEN(B344)=5)</f>
        <v>41436</v>
      </c>
      <c r="G344" s="88">
        <f t="shared" si="63"/>
        <v>41436</v>
      </c>
      <c r="H344" s="61"/>
      <c r="I344" s="85">
        <v>41436</v>
      </c>
      <c r="J344" s="93">
        <f t="shared" si="61"/>
        <v>41436</v>
      </c>
      <c r="K344" s="85"/>
      <c r="M344" s="85">
        <v>41436</v>
      </c>
      <c r="N344" t="e">
        <f t="shared" si="64"/>
        <v>#VALUE!</v>
      </c>
      <c r="O344">
        <f t="shared" si="65"/>
        <v>41436</v>
      </c>
      <c r="Q344" s="84">
        <v>41436</v>
      </c>
      <c r="R344" t="e">
        <f t="shared" si="66"/>
        <v>#VALUE!</v>
      </c>
      <c r="S344">
        <f t="shared" si="67"/>
        <v>41436</v>
      </c>
      <c r="U344" s="86">
        <v>41436</v>
      </c>
      <c r="V344" t="e">
        <f t="shared" si="68"/>
        <v>#VALUE!</v>
      </c>
      <c r="W344">
        <f t="shared" si="69"/>
        <v>41436</v>
      </c>
      <c r="Y344" s="61">
        <v>41436</v>
      </c>
      <c r="Z344" t="str">
        <f t="shared" si="70"/>
        <v>41436</v>
      </c>
      <c r="AA344" t="e">
        <f t="shared" si="71"/>
        <v>#VALUE!</v>
      </c>
      <c r="AB344">
        <f t="shared" si="72"/>
        <v>41436</v>
      </c>
      <c r="AD344" s="85">
        <v>13254</v>
      </c>
      <c r="AG344" s="85">
        <v>41436</v>
      </c>
      <c r="AI344" s="85">
        <v>41584</v>
      </c>
    </row>
    <row r="345" spans="1:35" x14ac:dyDescent="0.2">
      <c r="A345">
        <v>1729</v>
      </c>
      <c r="B345" s="91">
        <v>41315</v>
      </c>
      <c r="C345" s="61" t="e" cm="1" vm="1">
        <f t="array" ref="C345">_xlfn._xlws.FILTER(B345,OR(LEN(B345) = 7,LEN(B345)=8))</f>
        <v>#VALUE!</v>
      </c>
      <c r="D345" s="61" t="str">
        <f t="shared" si="62"/>
        <v/>
      </c>
      <c r="E345" s="61" t="s">
        <v>2512</v>
      </c>
      <c r="F345" s="87" cm="1">
        <f t="array" ref="F345">_xlfn._xlws.FILTER(B345,LEN(B345)=5)</f>
        <v>41315</v>
      </c>
      <c r="G345" s="88">
        <f t="shared" si="63"/>
        <v>41315</v>
      </c>
      <c r="H345" s="61"/>
      <c r="I345" s="85">
        <v>41315</v>
      </c>
      <c r="J345" s="93">
        <f t="shared" si="61"/>
        <v>41315</v>
      </c>
      <c r="K345" s="85"/>
      <c r="M345" s="85">
        <v>41315</v>
      </c>
      <c r="N345" t="e">
        <f t="shared" si="64"/>
        <v>#VALUE!</v>
      </c>
      <c r="O345">
        <f t="shared" si="65"/>
        <v>41315</v>
      </c>
      <c r="Q345" s="84">
        <v>41315</v>
      </c>
      <c r="R345" t="e">
        <f t="shared" si="66"/>
        <v>#VALUE!</v>
      </c>
      <c r="S345">
        <f t="shared" si="67"/>
        <v>41315</v>
      </c>
      <c r="U345" s="86">
        <v>41315</v>
      </c>
      <c r="V345" t="e">
        <f t="shared" si="68"/>
        <v>#VALUE!</v>
      </c>
      <c r="W345">
        <f t="shared" si="69"/>
        <v>41315</v>
      </c>
      <c r="Y345" s="61">
        <v>41315</v>
      </c>
      <c r="Z345" t="str">
        <f t="shared" si="70"/>
        <v>41315</v>
      </c>
      <c r="AA345" t="e">
        <f t="shared" si="71"/>
        <v>#VALUE!</v>
      </c>
      <c r="AB345">
        <f t="shared" si="72"/>
        <v>41315</v>
      </c>
      <c r="AD345" s="85">
        <v>42107</v>
      </c>
      <c r="AG345" s="85">
        <v>41315</v>
      </c>
      <c r="AI345" s="85">
        <v>41549</v>
      </c>
    </row>
    <row r="346" spans="1:35" x14ac:dyDescent="0.2">
      <c r="A346">
        <v>10664</v>
      </c>
      <c r="B346" s="91">
        <v>41464</v>
      </c>
      <c r="C346" s="61" t="e" cm="1" vm="1">
        <f t="array" ref="C346">_xlfn._xlws.FILTER(B346,OR(LEN(B346) = 7,LEN(B346)=8))</f>
        <v>#VALUE!</v>
      </c>
      <c r="D346" s="61" t="str">
        <f t="shared" si="62"/>
        <v/>
      </c>
      <c r="E346" s="61" t="s">
        <v>2512</v>
      </c>
      <c r="F346" s="87" cm="1">
        <f t="array" ref="F346">_xlfn._xlws.FILTER(B346,LEN(B346)=5)</f>
        <v>41464</v>
      </c>
      <c r="G346" s="88">
        <f t="shared" si="63"/>
        <v>41464</v>
      </c>
      <c r="H346" s="61"/>
      <c r="I346" s="85">
        <v>41464</v>
      </c>
      <c r="J346" s="93">
        <f t="shared" si="61"/>
        <v>41464</v>
      </c>
      <c r="K346" s="85"/>
      <c r="M346" s="85">
        <v>41464</v>
      </c>
      <c r="N346" t="e">
        <f t="shared" si="64"/>
        <v>#VALUE!</v>
      </c>
      <c r="O346">
        <f t="shared" si="65"/>
        <v>41464</v>
      </c>
      <c r="Q346" s="84">
        <v>41464</v>
      </c>
      <c r="R346" t="e">
        <f t="shared" si="66"/>
        <v>#VALUE!</v>
      </c>
      <c r="S346">
        <f t="shared" si="67"/>
        <v>41464</v>
      </c>
      <c r="U346" s="86">
        <v>41464</v>
      </c>
      <c r="V346" t="e">
        <f t="shared" si="68"/>
        <v>#VALUE!</v>
      </c>
      <c r="W346">
        <f t="shared" si="69"/>
        <v>41464</v>
      </c>
      <c r="Y346" s="61">
        <v>41464</v>
      </c>
      <c r="Z346" t="str">
        <f t="shared" si="70"/>
        <v>41464</v>
      </c>
      <c r="AA346" t="e">
        <f t="shared" si="71"/>
        <v>#VALUE!</v>
      </c>
      <c r="AB346">
        <f t="shared" si="72"/>
        <v>41464</v>
      </c>
      <c r="AD346" s="85">
        <v>23481</v>
      </c>
      <c r="AG346" s="85">
        <v>41464</v>
      </c>
      <c r="AI346" s="85">
        <v>41524</v>
      </c>
    </row>
    <row r="347" spans="1:35" x14ac:dyDescent="0.2">
      <c r="A347">
        <v>5029</v>
      </c>
      <c r="B347" s="91">
        <v>41433</v>
      </c>
      <c r="C347" s="61" t="e" cm="1" vm="1">
        <f t="array" ref="C347">_xlfn._xlws.FILTER(B347,OR(LEN(B347) = 7,LEN(B347)=8))</f>
        <v>#VALUE!</v>
      </c>
      <c r="D347" s="61" t="str">
        <f t="shared" si="62"/>
        <v/>
      </c>
      <c r="E347" s="61" t="s">
        <v>2512</v>
      </c>
      <c r="F347" s="87" cm="1">
        <f t="array" ref="F347">_xlfn._xlws.FILTER(B347,LEN(B347)=5)</f>
        <v>41433</v>
      </c>
      <c r="G347" s="88">
        <f t="shared" si="63"/>
        <v>41433</v>
      </c>
      <c r="H347" s="61"/>
      <c r="I347" s="85">
        <v>41433</v>
      </c>
      <c r="J347" s="93">
        <f t="shared" si="61"/>
        <v>41433</v>
      </c>
      <c r="K347" s="85"/>
      <c r="M347" s="85">
        <v>41433</v>
      </c>
      <c r="N347" t="e">
        <f t="shared" si="64"/>
        <v>#VALUE!</v>
      </c>
      <c r="O347">
        <f t="shared" si="65"/>
        <v>41433</v>
      </c>
      <c r="Q347" s="84">
        <v>41433</v>
      </c>
      <c r="R347" t="e">
        <f t="shared" si="66"/>
        <v>#VALUE!</v>
      </c>
      <c r="S347">
        <f t="shared" si="67"/>
        <v>41433</v>
      </c>
      <c r="U347" s="86">
        <v>41433</v>
      </c>
      <c r="V347" t="e">
        <f t="shared" si="68"/>
        <v>#VALUE!</v>
      </c>
      <c r="W347">
        <f t="shared" si="69"/>
        <v>41433</v>
      </c>
      <c r="Y347" s="61">
        <v>41433</v>
      </c>
      <c r="Z347" t="str">
        <f t="shared" si="70"/>
        <v>41433</v>
      </c>
      <c r="AA347" t="e">
        <f t="shared" si="71"/>
        <v>#VALUE!</v>
      </c>
      <c r="AB347">
        <f t="shared" si="72"/>
        <v>41433</v>
      </c>
      <c r="AD347" s="85">
        <v>12158</v>
      </c>
      <c r="AG347" s="85">
        <v>41433</v>
      </c>
      <c r="AI347" s="85">
        <v>41492</v>
      </c>
    </row>
    <row r="348" spans="1:35" x14ac:dyDescent="0.2">
      <c r="A348">
        <v>10507</v>
      </c>
      <c r="B348" s="91" t="s">
        <v>494</v>
      </c>
      <c r="C348" s="61" t="str" cm="1">
        <f t="array" ref="C348">_xlfn._xlws.FILTER(B348,OR(LEN(B348) = 7,LEN(B348)=8))</f>
        <v>7/25/13</v>
      </c>
      <c r="D348" s="61" t="str">
        <f t="shared" si="62"/>
        <v>7/25/13</v>
      </c>
      <c r="E348" s="85" t="s">
        <v>494</v>
      </c>
      <c r="F348" s="87" t="e" cm="1" vm="1">
        <f t="array" ref="F348">_xlfn._xlws.FILTER(B348,LEN(B348)=5)</f>
        <v>#VALUE!</v>
      </c>
      <c r="G348" s="88" t="str">
        <f t="shared" si="63"/>
        <v/>
      </c>
      <c r="H348" s="85">
        <v>41480</v>
      </c>
      <c r="I348" s="85" t="s">
        <v>2512</v>
      </c>
      <c r="J348" s="93">
        <f t="shared" si="61"/>
        <v>41480</v>
      </c>
      <c r="K348" s="85"/>
      <c r="M348" s="85" t="s">
        <v>494</v>
      </c>
      <c r="N348" t="e">
        <f t="shared" si="64"/>
        <v>#VALUE!</v>
      </c>
      <c r="O348" t="e">
        <f t="shared" si="65"/>
        <v>#VALUE!</v>
      </c>
      <c r="Q348" s="84" t="s">
        <v>494</v>
      </c>
      <c r="R348" t="e">
        <f t="shared" si="66"/>
        <v>#VALUE!</v>
      </c>
      <c r="S348" t="e">
        <f t="shared" si="67"/>
        <v>#VALUE!</v>
      </c>
      <c r="U348" s="86" t="s">
        <v>494</v>
      </c>
      <c r="V348" t="e">
        <f t="shared" si="68"/>
        <v>#VALUE!</v>
      </c>
      <c r="W348" t="e">
        <f t="shared" si="69"/>
        <v>#VALUE!</v>
      </c>
      <c r="Y348" s="61" t="s">
        <v>494</v>
      </c>
      <c r="Z348" t="str">
        <f t="shared" si="70"/>
        <v>7-25-13</v>
      </c>
      <c r="AA348" t="e">
        <f t="shared" si="71"/>
        <v>#VALUE!</v>
      </c>
      <c r="AB348" t="e">
        <f t="shared" si="72"/>
        <v>#VALUE!</v>
      </c>
      <c r="AD348" s="85">
        <v>41480</v>
      </c>
      <c r="AG348" s="85" t="s">
        <v>494</v>
      </c>
      <c r="AI348" s="85">
        <v>41480</v>
      </c>
    </row>
    <row r="349" spans="1:35" x14ac:dyDescent="0.2">
      <c r="A349">
        <v>3865</v>
      </c>
      <c r="B349" s="91" t="s">
        <v>496</v>
      </c>
      <c r="C349" s="61" t="str" cm="1">
        <f t="array" ref="C349">_xlfn._xlws.FILTER(B349,OR(LEN(B349) = 7,LEN(B349)=8))</f>
        <v>4/30/13</v>
      </c>
      <c r="D349" s="61" t="str">
        <f t="shared" si="62"/>
        <v>4/30/13</v>
      </c>
      <c r="E349" s="85" t="s">
        <v>496</v>
      </c>
      <c r="F349" s="87" t="e" cm="1" vm="1">
        <f t="array" ref="F349">_xlfn._xlws.FILTER(B349,LEN(B349)=5)</f>
        <v>#VALUE!</v>
      </c>
      <c r="G349" s="88" t="str">
        <f t="shared" si="63"/>
        <v/>
      </c>
      <c r="H349" s="85">
        <v>41394</v>
      </c>
      <c r="I349" s="85" t="s">
        <v>2512</v>
      </c>
      <c r="J349" s="93">
        <f t="shared" si="61"/>
        <v>41394</v>
      </c>
      <c r="K349" s="85"/>
      <c r="M349" s="85" t="s">
        <v>496</v>
      </c>
      <c r="N349" t="e">
        <f t="shared" si="64"/>
        <v>#VALUE!</v>
      </c>
      <c r="O349" t="e">
        <f t="shared" si="65"/>
        <v>#VALUE!</v>
      </c>
      <c r="Q349" s="84" t="s">
        <v>496</v>
      </c>
      <c r="R349" t="e">
        <f t="shared" si="66"/>
        <v>#VALUE!</v>
      </c>
      <c r="S349" t="e">
        <f t="shared" si="67"/>
        <v>#VALUE!</v>
      </c>
      <c r="U349" s="86" t="s">
        <v>496</v>
      </c>
      <c r="V349" t="e">
        <f t="shared" si="68"/>
        <v>#VALUE!</v>
      </c>
      <c r="W349" t="e">
        <f t="shared" si="69"/>
        <v>#VALUE!</v>
      </c>
      <c r="Y349" s="61" t="s">
        <v>496</v>
      </c>
      <c r="Z349" t="str">
        <f t="shared" si="70"/>
        <v>4-30-13</v>
      </c>
      <c r="AA349" t="e">
        <f t="shared" si="71"/>
        <v>#VALUE!</v>
      </c>
      <c r="AB349" t="e">
        <f t="shared" si="72"/>
        <v>#VALUE!</v>
      </c>
      <c r="AD349" s="85">
        <v>41394</v>
      </c>
      <c r="AG349" s="85" t="s">
        <v>496</v>
      </c>
      <c r="AI349" s="85">
        <v>41394</v>
      </c>
    </row>
    <row r="350" spans="1:35" x14ac:dyDescent="0.2">
      <c r="A350">
        <v>6982</v>
      </c>
      <c r="B350" s="91" t="s">
        <v>472</v>
      </c>
      <c r="C350" s="61" t="str" cm="1">
        <f t="array" ref="C350">_xlfn._xlws.FILTER(B350,OR(LEN(B350) = 7,LEN(B350)=8))</f>
        <v>3/19/13</v>
      </c>
      <c r="D350" s="61" t="str">
        <f t="shared" si="62"/>
        <v>3/19/13</v>
      </c>
      <c r="E350" s="85" t="s">
        <v>472</v>
      </c>
      <c r="F350" s="87" t="e" cm="1" vm="1">
        <f t="array" ref="F350">_xlfn._xlws.FILTER(B350,LEN(B350)=5)</f>
        <v>#VALUE!</v>
      </c>
      <c r="G350" s="88" t="str">
        <f t="shared" si="63"/>
        <v/>
      </c>
      <c r="H350" s="85">
        <v>41352</v>
      </c>
      <c r="I350" s="85" t="s">
        <v>2512</v>
      </c>
      <c r="J350" s="93">
        <f t="shared" si="61"/>
        <v>41352</v>
      </c>
      <c r="K350" s="85"/>
      <c r="M350" s="85" t="s">
        <v>472</v>
      </c>
      <c r="N350" t="e">
        <f t="shared" si="64"/>
        <v>#VALUE!</v>
      </c>
      <c r="O350" t="e">
        <f t="shared" si="65"/>
        <v>#VALUE!</v>
      </c>
      <c r="Q350" s="84" t="s">
        <v>472</v>
      </c>
      <c r="R350" t="e">
        <f t="shared" si="66"/>
        <v>#VALUE!</v>
      </c>
      <c r="S350" t="e">
        <f t="shared" si="67"/>
        <v>#VALUE!</v>
      </c>
      <c r="U350" s="86" t="s">
        <v>472</v>
      </c>
      <c r="V350" t="e">
        <f t="shared" si="68"/>
        <v>#VALUE!</v>
      </c>
      <c r="W350" t="e">
        <f t="shared" si="69"/>
        <v>#VALUE!</v>
      </c>
      <c r="Y350" s="61" t="s">
        <v>472</v>
      </c>
      <c r="Z350" t="str">
        <f t="shared" si="70"/>
        <v>3-19-13</v>
      </c>
      <c r="AA350" t="e">
        <f t="shared" si="71"/>
        <v>#VALUE!</v>
      </c>
      <c r="AB350" t="e">
        <f t="shared" si="72"/>
        <v>#VALUE!</v>
      </c>
      <c r="AD350" s="85">
        <v>41352</v>
      </c>
      <c r="AG350" s="85" t="s">
        <v>472</v>
      </c>
      <c r="AI350" s="85">
        <v>41352</v>
      </c>
    </row>
    <row r="351" spans="1:35" x14ac:dyDescent="0.2">
      <c r="A351">
        <v>7042</v>
      </c>
      <c r="B351" s="91">
        <v>41277</v>
      </c>
      <c r="C351" s="61" t="e" cm="1" vm="1">
        <f t="array" ref="C351">_xlfn._xlws.FILTER(B351,OR(LEN(B351) = 7,LEN(B351)=8))</f>
        <v>#VALUE!</v>
      </c>
      <c r="D351" s="61" t="str">
        <f t="shared" si="62"/>
        <v/>
      </c>
      <c r="E351" s="61" t="s">
        <v>2512</v>
      </c>
      <c r="F351" s="87" cm="1">
        <f t="array" ref="F351">_xlfn._xlws.FILTER(B351,LEN(B351)=5)</f>
        <v>41277</v>
      </c>
      <c r="G351" s="88">
        <f t="shared" si="63"/>
        <v>41277</v>
      </c>
      <c r="H351" s="61"/>
      <c r="I351" s="85">
        <v>41277</v>
      </c>
      <c r="J351" s="93">
        <f t="shared" si="61"/>
        <v>41277</v>
      </c>
      <c r="K351" s="85"/>
      <c r="M351" s="85">
        <v>41277</v>
      </c>
      <c r="N351" t="e">
        <f t="shared" si="64"/>
        <v>#VALUE!</v>
      </c>
      <c r="O351">
        <f t="shared" si="65"/>
        <v>41277</v>
      </c>
      <c r="Q351" s="84">
        <v>41277</v>
      </c>
      <c r="R351" t="e">
        <f t="shared" si="66"/>
        <v>#VALUE!</v>
      </c>
      <c r="S351">
        <f t="shared" si="67"/>
        <v>41277</v>
      </c>
      <c r="U351" s="86">
        <v>41277</v>
      </c>
      <c r="V351" t="e">
        <f t="shared" si="68"/>
        <v>#VALUE!</v>
      </c>
      <c r="W351">
        <f t="shared" si="69"/>
        <v>41277</v>
      </c>
      <c r="Y351" s="61">
        <v>41277</v>
      </c>
      <c r="Z351" t="str">
        <f t="shared" si="70"/>
        <v>41277</v>
      </c>
      <c r="AA351" t="e">
        <f t="shared" si="71"/>
        <v>#VALUE!</v>
      </c>
      <c r="AB351">
        <f t="shared" si="72"/>
        <v>41277</v>
      </c>
      <c r="AD351" s="85">
        <v>28227</v>
      </c>
      <c r="AG351" s="85">
        <v>41277</v>
      </c>
      <c r="AI351" s="85">
        <v>41334</v>
      </c>
    </row>
    <row r="352" spans="1:35" x14ac:dyDescent="0.2">
      <c r="A352">
        <v>9668</v>
      </c>
      <c r="B352" s="91">
        <v>41609</v>
      </c>
      <c r="C352" s="61" t="e" cm="1" vm="1">
        <f t="array" ref="C352">_xlfn._xlws.FILTER(B352,OR(LEN(B352) = 7,LEN(B352)=8))</f>
        <v>#VALUE!</v>
      </c>
      <c r="D352" s="61" t="str">
        <f t="shared" si="62"/>
        <v/>
      </c>
      <c r="E352" s="61" t="s">
        <v>2512</v>
      </c>
      <c r="F352" s="87" cm="1">
        <f t="array" ref="F352">_xlfn._xlws.FILTER(B352,LEN(B352)=5)</f>
        <v>41609</v>
      </c>
      <c r="G352" s="88">
        <f t="shared" si="63"/>
        <v>41609</v>
      </c>
      <c r="H352" s="61"/>
      <c r="I352" s="85">
        <v>41609</v>
      </c>
      <c r="J352" s="93">
        <f t="shared" si="61"/>
        <v>41609</v>
      </c>
      <c r="K352" s="85"/>
      <c r="M352" s="85">
        <v>41609</v>
      </c>
      <c r="N352" t="e">
        <f t="shared" si="64"/>
        <v>#VALUE!</v>
      </c>
      <c r="O352">
        <f t="shared" si="65"/>
        <v>41609</v>
      </c>
      <c r="Q352" s="84">
        <v>41609</v>
      </c>
      <c r="R352" t="e">
        <f t="shared" si="66"/>
        <v>#VALUE!</v>
      </c>
      <c r="S352">
        <f t="shared" si="67"/>
        <v>41609</v>
      </c>
      <c r="U352" s="86">
        <v>41609</v>
      </c>
      <c r="V352" t="e">
        <f t="shared" si="68"/>
        <v>#VALUE!</v>
      </c>
      <c r="W352">
        <f t="shared" si="69"/>
        <v>41609</v>
      </c>
      <c r="Y352" s="61">
        <v>41609</v>
      </c>
      <c r="Z352" t="str">
        <f t="shared" si="70"/>
        <v>41609</v>
      </c>
      <c r="AA352" t="e">
        <f t="shared" si="71"/>
        <v>#VALUE!</v>
      </c>
      <c r="AB352">
        <f t="shared" si="72"/>
        <v>41609</v>
      </c>
      <c r="AD352" s="85">
        <v>39919</v>
      </c>
      <c r="AG352" s="85">
        <v>41609</v>
      </c>
      <c r="AI352" s="85">
        <v>41286</v>
      </c>
    </row>
    <row r="353" spans="1:35" x14ac:dyDescent="0.2">
      <c r="A353">
        <v>6878</v>
      </c>
      <c r="B353" s="91">
        <v>41255</v>
      </c>
      <c r="C353" s="61" t="e" cm="1" vm="1">
        <f t="array" ref="C353">_xlfn._xlws.FILTER(B353,OR(LEN(B353) = 7,LEN(B353)=8))</f>
        <v>#VALUE!</v>
      </c>
      <c r="D353" s="61" t="str">
        <f t="shared" si="62"/>
        <v/>
      </c>
      <c r="E353" s="61" t="s">
        <v>2512</v>
      </c>
      <c r="F353" s="87" cm="1">
        <f t="array" ref="F353">_xlfn._xlws.FILTER(B353,LEN(B353)=5)</f>
        <v>41255</v>
      </c>
      <c r="G353" s="88">
        <f t="shared" si="63"/>
        <v>41255</v>
      </c>
      <c r="H353" s="61"/>
      <c r="I353" s="85">
        <v>41255</v>
      </c>
      <c r="J353" s="93">
        <f t="shared" si="61"/>
        <v>41255</v>
      </c>
      <c r="K353" s="85"/>
      <c r="M353" s="85">
        <v>41255</v>
      </c>
      <c r="N353" t="e">
        <f t="shared" si="64"/>
        <v>#VALUE!</v>
      </c>
      <c r="O353">
        <f t="shared" si="65"/>
        <v>41255</v>
      </c>
      <c r="Q353" s="84">
        <v>41255</v>
      </c>
      <c r="R353" t="e">
        <f t="shared" si="66"/>
        <v>#VALUE!</v>
      </c>
      <c r="S353">
        <f t="shared" si="67"/>
        <v>41255</v>
      </c>
      <c r="U353" s="86">
        <v>41255</v>
      </c>
      <c r="V353" t="e">
        <f t="shared" si="68"/>
        <v>#VALUE!</v>
      </c>
      <c r="W353">
        <f t="shared" si="69"/>
        <v>41255</v>
      </c>
      <c r="Y353" s="61">
        <v>41255</v>
      </c>
      <c r="Z353" t="str">
        <f t="shared" si="70"/>
        <v>41255</v>
      </c>
      <c r="AA353" t="e">
        <f t="shared" si="71"/>
        <v>#VALUE!</v>
      </c>
      <c r="AB353">
        <f t="shared" si="72"/>
        <v>41255</v>
      </c>
      <c r="AD353" s="85">
        <v>20191</v>
      </c>
      <c r="AG353" s="85">
        <v>41255</v>
      </c>
      <c r="AI353" s="85">
        <v>41255</v>
      </c>
    </row>
    <row r="354" spans="1:35" x14ac:dyDescent="0.2">
      <c r="A354">
        <v>4099</v>
      </c>
      <c r="B354" s="91">
        <v>41254</v>
      </c>
      <c r="C354" s="61" t="e" cm="1" vm="1">
        <f t="array" ref="C354">_xlfn._xlws.FILTER(B354,OR(LEN(B354) = 7,LEN(B354)=8))</f>
        <v>#VALUE!</v>
      </c>
      <c r="D354" s="61" t="str">
        <f t="shared" si="62"/>
        <v/>
      </c>
      <c r="E354" s="61" t="s">
        <v>2512</v>
      </c>
      <c r="F354" s="87" cm="1">
        <f t="array" ref="F354">_xlfn._xlws.FILTER(B354,LEN(B354)=5)</f>
        <v>41254</v>
      </c>
      <c r="G354" s="88">
        <f t="shared" si="63"/>
        <v>41254</v>
      </c>
      <c r="H354" s="61"/>
      <c r="I354" s="85">
        <v>41254</v>
      </c>
      <c r="J354" s="93">
        <f t="shared" si="61"/>
        <v>41254</v>
      </c>
      <c r="K354" s="85"/>
      <c r="M354" s="85">
        <v>41254</v>
      </c>
      <c r="N354" t="e">
        <f t="shared" si="64"/>
        <v>#VALUE!</v>
      </c>
      <c r="O354">
        <f t="shared" si="65"/>
        <v>41254</v>
      </c>
      <c r="Q354" s="84">
        <v>41254</v>
      </c>
      <c r="R354" t="e">
        <f t="shared" si="66"/>
        <v>#VALUE!</v>
      </c>
      <c r="S354">
        <f t="shared" si="67"/>
        <v>41254</v>
      </c>
      <c r="U354" s="86">
        <v>41254</v>
      </c>
      <c r="V354" t="e">
        <f t="shared" si="68"/>
        <v>#VALUE!</v>
      </c>
      <c r="W354">
        <f t="shared" si="69"/>
        <v>41254</v>
      </c>
      <c r="Y354" s="61">
        <v>41254</v>
      </c>
      <c r="Z354" t="str">
        <f t="shared" si="70"/>
        <v>41254</v>
      </c>
      <c r="AA354" t="e">
        <f t="shared" si="71"/>
        <v>#VALUE!</v>
      </c>
      <c r="AB354">
        <f t="shared" si="72"/>
        <v>41254</v>
      </c>
      <c r="AD354" s="85">
        <v>19826</v>
      </c>
      <c r="AG354" s="85">
        <v>41254</v>
      </c>
      <c r="AI354" s="85">
        <v>41225</v>
      </c>
    </row>
    <row r="355" spans="1:35" x14ac:dyDescent="0.2">
      <c r="A355">
        <v>5031</v>
      </c>
      <c r="B355" s="91" t="s">
        <v>245</v>
      </c>
      <c r="C355" s="61" t="str" cm="1">
        <f t="array" ref="C355">_xlfn._xlws.FILTER(B355,OR(LEN(B355) = 7,LEN(B355)=8))</f>
        <v>9/22/12</v>
      </c>
      <c r="D355" s="61" t="str">
        <f t="shared" si="62"/>
        <v>9/22/12</v>
      </c>
      <c r="E355" s="85" t="s">
        <v>245</v>
      </c>
      <c r="F355" s="87" t="e" cm="1" vm="1">
        <f t="array" ref="F355">_xlfn._xlws.FILTER(B355,LEN(B355)=5)</f>
        <v>#VALUE!</v>
      </c>
      <c r="G355" s="88" t="str">
        <f t="shared" si="63"/>
        <v/>
      </c>
      <c r="H355" s="85">
        <v>41174</v>
      </c>
      <c r="I355" s="85" t="s">
        <v>2512</v>
      </c>
      <c r="J355" s="93">
        <f t="shared" si="61"/>
        <v>41174</v>
      </c>
      <c r="K355" s="85"/>
      <c r="M355" s="85" t="s">
        <v>245</v>
      </c>
      <c r="N355" t="e">
        <f t="shared" si="64"/>
        <v>#VALUE!</v>
      </c>
      <c r="O355" t="e">
        <f t="shared" si="65"/>
        <v>#VALUE!</v>
      </c>
      <c r="Q355" s="84" t="s">
        <v>245</v>
      </c>
      <c r="R355" t="e">
        <f t="shared" si="66"/>
        <v>#VALUE!</v>
      </c>
      <c r="S355" t="e">
        <f t="shared" si="67"/>
        <v>#VALUE!</v>
      </c>
      <c r="U355" s="86" t="s">
        <v>245</v>
      </c>
      <c r="V355" t="e">
        <f t="shared" si="68"/>
        <v>#VALUE!</v>
      </c>
      <c r="W355" t="e">
        <f t="shared" si="69"/>
        <v>#VALUE!</v>
      </c>
      <c r="Y355" s="61" t="s">
        <v>245</v>
      </c>
      <c r="Z355" t="str">
        <f t="shared" si="70"/>
        <v>9-22-12</v>
      </c>
      <c r="AA355" t="e">
        <f t="shared" si="71"/>
        <v>#VALUE!</v>
      </c>
      <c r="AB355" t="e">
        <f t="shared" si="72"/>
        <v>#VALUE!</v>
      </c>
      <c r="AD355" s="85">
        <v>41174</v>
      </c>
      <c r="AG355" s="85" t="s">
        <v>245</v>
      </c>
      <c r="AI355" s="85">
        <v>41174</v>
      </c>
    </row>
    <row r="356" spans="1:35" x14ac:dyDescent="0.2">
      <c r="A356">
        <v>1970</v>
      </c>
      <c r="B356" s="91">
        <v>41191</v>
      </c>
      <c r="C356" s="61" t="e" cm="1" vm="1">
        <f t="array" ref="C356">_xlfn._xlws.FILTER(B356,OR(LEN(B356) = 7,LEN(B356)=8))</f>
        <v>#VALUE!</v>
      </c>
      <c r="D356" s="61" t="str">
        <f t="shared" si="62"/>
        <v/>
      </c>
      <c r="E356" s="61" t="s">
        <v>2512</v>
      </c>
      <c r="F356" s="87" cm="1">
        <f t="array" ref="F356">_xlfn._xlws.FILTER(B356,LEN(B356)=5)</f>
        <v>41191</v>
      </c>
      <c r="G356" s="88">
        <f t="shared" si="63"/>
        <v>41191</v>
      </c>
      <c r="H356" s="61"/>
      <c r="I356" s="85">
        <v>41191</v>
      </c>
      <c r="J356" s="93">
        <f t="shared" si="61"/>
        <v>41191</v>
      </c>
      <c r="K356" s="85"/>
      <c r="M356" s="85">
        <v>41191</v>
      </c>
      <c r="N356" t="e">
        <f t="shared" si="64"/>
        <v>#VALUE!</v>
      </c>
      <c r="O356">
        <f t="shared" si="65"/>
        <v>41191</v>
      </c>
      <c r="Q356" s="84">
        <v>41191</v>
      </c>
      <c r="R356" t="e">
        <f t="shared" si="66"/>
        <v>#VALUE!</v>
      </c>
      <c r="S356">
        <f t="shared" si="67"/>
        <v>41191</v>
      </c>
      <c r="U356" s="86">
        <v>41191</v>
      </c>
      <c r="V356" t="e">
        <f t="shared" si="68"/>
        <v>#VALUE!</v>
      </c>
      <c r="W356">
        <f t="shared" si="69"/>
        <v>41191</v>
      </c>
      <c r="Y356" s="61">
        <v>41191</v>
      </c>
      <c r="Z356" t="str">
        <f t="shared" si="70"/>
        <v>41191</v>
      </c>
      <c r="AA356" t="e">
        <f t="shared" si="71"/>
        <v>#VALUE!</v>
      </c>
      <c r="AB356">
        <f t="shared" si="72"/>
        <v>41191</v>
      </c>
      <c r="AD356" s="85">
        <v>33339</v>
      </c>
      <c r="AG356" s="85">
        <v>41191</v>
      </c>
      <c r="AI356" s="85">
        <v>41162</v>
      </c>
    </row>
    <row r="357" spans="1:35" x14ac:dyDescent="0.2">
      <c r="A357">
        <v>5726</v>
      </c>
      <c r="B357" s="91" t="s">
        <v>505</v>
      </c>
      <c r="C357" s="61" t="str" cm="1">
        <f t="array" ref="C357">_xlfn._xlws.FILTER(B357,OR(LEN(B357) = 7,LEN(B357)=8))</f>
        <v>3/20/14</v>
      </c>
      <c r="D357" s="61" t="str">
        <f t="shared" si="62"/>
        <v>3/20/14</v>
      </c>
      <c r="E357" s="85" t="s">
        <v>505</v>
      </c>
      <c r="F357" s="87" t="e" cm="1" vm="1">
        <f t="array" ref="F357">_xlfn._xlws.FILTER(B357,LEN(B357)=5)</f>
        <v>#VALUE!</v>
      </c>
      <c r="G357" s="88" t="str">
        <f t="shared" si="63"/>
        <v/>
      </c>
      <c r="H357" s="85">
        <v>41718</v>
      </c>
      <c r="I357" s="85" t="s">
        <v>2512</v>
      </c>
      <c r="J357" s="93">
        <f t="shared" si="61"/>
        <v>41718</v>
      </c>
      <c r="K357" s="85"/>
      <c r="M357" s="85" t="s">
        <v>505</v>
      </c>
      <c r="N357" t="e">
        <f t="shared" si="64"/>
        <v>#VALUE!</v>
      </c>
      <c r="O357" t="e">
        <f t="shared" si="65"/>
        <v>#VALUE!</v>
      </c>
      <c r="Q357" s="84" t="s">
        <v>505</v>
      </c>
      <c r="R357" t="e">
        <f t="shared" si="66"/>
        <v>#VALUE!</v>
      </c>
      <c r="S357" t="e">
        <f t="shared" si="67"/>
        <v>#VALUE!</v>
      </c>
      <c r="U357" s="86" t="s">
        <v>505</v>
      </c>
      <c r="V357" t="e">
        <f t="shared" si="68"/>
        <v>#VALUE!</v>
      </c>
      <c r="W357" t="e">
        <f t="shared" si="69"/>
        <v>#VALUE!</v>
      </c>
      <c r="Y357" s="61" t="s">
        <v>505</v>
      </c>
      <c r="Z357" t="str">
        <f t="shared" si="70"/>
        <v>3-20-14</v>
      </c>
      <c r="AA357" t="e">
        <f t="shared" si="71"/>
        <v>#VALUE!</v>
      </c>
      <c r="AB357" t="e">
        <f t="shared" si="72"/>
        <v>#VALUE!</v>
      </c>
      <c r="AD357" s="85">
        <v>41718</v>
      </c>
      <c r="AG357" s="85" t="s">
        <v>505</v>
      </c>
      <c r="AI357" s="85">
        <v>41718</v>
      </c>
    </row>
    <row r="358" spans="1:35" x14ac:dyDescent="0.2">
      <c r="A358">
        <v>5231</v>
      </c>
      <c r="B358" s="91" t="s">
        <v>163</v>
      </c>
      <c r="C358" s="61" t="str" cm="1">
        <f t="array" ref="C358">_xlfn._xlws.FILTER(B358,OR(LEN(B358) = 7,LEN(B358)=8))</f>
        <v>2/27/14</v>
      </c>
      <c r="D358" s="61" t="str">
        <f t="shared" si="62"/>
        <v>2/27/14</v>
      </c>
      <c r="E358" s="85" t="s">
        <v>163</v>
      </c>
      <c r="F358" s="87" t="e" cm="1" vm="1">
        <f t="array" ref="F358">_xlfn._xlws.FILTER(B358,LEN(B358)=5)</f>
        <v>#VALUE!</v>
      </c>
      <c r="G358" s="88" t="str">
        <f t="shared" si="63"/>
        <v/>
      </c>
      <c r="H358" s="85">
        <v>41697</v>
      </c>
      <c r="I358" s="85" t="s">
        <v>2512</v>
      </c>
      <c r="J358" s="93">
        <f t="shared" si="61"/>
        <v>41697</v>
      </c>
      <c r="K358" s="85"/>
      <c r="M358" s="85" t="s">
        <v>163</v>
      </c>
      <c r="N358" t="e">
        <f t="shared" si="64"/>
        <v>#VALUE!</v>
      </c>
      <c r="O358" t="e">
        <f t="shared" si="65"/>
        <v>#VALUE!</v>
      </c>
      <c r="Q358" s="84" t="s">
        <v>163</v>
      </c>
      <c r="R358" t="e">
        <f t="shared" si="66"/>
        <v>#VALUE!</v>
      </c>
      <c r="S358" t="e">
        <f t="shared" si="67"/>
        <v>#VALUE!</v>
      </c>
      <c r="U358" s="86" t="s">
        <v>163</v>
      </c>
      <c r="V358" t="e">
        <f t="shared" si="68"/>
        <v>#VALUE!</v>
      </c>
      <c r="W358" t="e">
        <f t="shared" si="69"/>
        <v>#VALUE!</v>
      </c>
      <c r="Y358" s="61" t="s">
        <v>163</v>
      </c>
      <c r="Z358" t="str">
        <f t="shared" si="70"/>
        <v>2-27-14</v>
      </c>
      <c r="AA358" t="e">
        <f t="shared" si="71"/>
        <v>#VALUE!</v>
      </c>
      <c r="AB358" t="e">
        <f t="shared" si="72"/>
        <v>#VALUE!</v>
      </c>
      <c r="AD358" s="85">
        <v>41697</v>
      </c>
      <c r="AG358" s="85" t="s">
        <v>163</v>
      </c>
      <c r="AI358" s="85">
        <v>41697</v>
      </c>
    </row>
    <row r="359" spans="1:35" x14ac:dyDescent="0.2">
      <c r="A359">
        <v>1307</v>
      </c>
      <c r="B359" s="91">
        <v>41884</v>
      </c>
      <c r="C359" s="61" t="e" cm="1" vm="1">
        <f t="array" ref="C359">_xlfn._xlws.FILTER(B359,OR(LEN(B359) = 7,LEN(B359)=8))</f>
        <v>#VALUE!</v>
      </c>
      <c r="D359" s="61" t="str">
        <f t="shared" si="62"/>
        <v/>
      </c>
      <c r="E359" s="61" t="s">
        <v>2512</v>
      </c>
      <c r="F359" s="87" cm="1">
        <f t="array" ref="F359">_xlfn._xlws.FILTER(B359,LEN(B359)=5)</f>
        <v>41884</v>
      </c>
      <c r="G359" s="88">
        <f t="shared" si="63"/>
        <v>41884</v>
      </c>
      <c r="H359" s="61"/>
      <c r="I359" s="85">
        <v>41884</v>
      </c>
      <c r="J359" s="93">
        <f t="shared" si="61"/>
        <v>41884</v>
      </c>
      <c r="K359" s="85"/>
      <c r="M359" s="85">
        <v>41884</v>
      </c>
      <c r="N359" t="e">
        <f t="shared" si="64"/>
        <v>#VALUE!</v>
      </c>
      <c r="O359">
        <f t="shared" si="65"/>
        <v>41884</v>
      </c>
      <c r="Q359" s="84">
        <v>41884</v>
      </c>
      <c r="R359" t="e">
        <f t="shared" si="66"/>
        <v>#VALUE!</v>
      </c>
      <c r="S359">
        <f t="shared" si="67"/>
        <v>41884</v>
      </c>
      <c r="U359" s="86">
        <v>41884</v>
      </c>
      <c r="V359" t="e">
        <f t="shared" si="68"/>
        <v>#VALUE!</v>
      </c>
      <c r="W359">
        <f t="shared" si="69"/>
        <v>41884</v>
      </c>
      <c r="Y359" s="61">
        <v>41884</v>
      </c>
      <c r="Z359" t="str">
        <f t="shared" si="70"/>
        <v>41884</v>
      </c>
      <c r="AA359" t="e">
        <f t="shared" si="71"/>
        <v>#VALUE!</v>
      </c>
      <c r="AB359">
        <f t="shared" si="72"/>
        <v>41884</v>
      </c>
      <c r="AD359" s="85">
        <v>30790</v>
      </c>
      <c r="AG359" s="85">
        <v>41884</v>
      </c>
      <c r="AI359" s="85">
        <v>41679</v>
      </c>
    </row>
    <row r="360" spans="1:35" x14ac:dyDescent="0.2">
      <c r="A360">
        <v>10609</v>
      </c>
      <c r="B360" s="91">
        <v>41618</v>
      </c>
      <c r="C360" s="61" t="e" cm="1" vm="1">
        <f t="array" ref="C360">_xlfn._xlws.FILTER(B360,OR(LEN(B360) = 7,LEN(B360)=8))</f>
        <v>#VALUE!</v>
      </c>
      <c r="D360" s="61" t="str">
        <f t="shared" si="62"/>
        <v/>
      </c>
      <c r="E360" s="61" t="s">
        <v>2512</v>
      </c>
      <c r="F360" s="87" cm="1">
        <f t="array" ref="F360">_xlfn._xlws.FILTER(B360,LEN(B360)=5)</f>
        <v>41618</v>
      </c>
      <c r="G360" s="88">
        <f t="shared" si="63"/>
        <v>41618</v>
      </c>
      <c r="H360" s="61"/>
      <c r="I360" s="85">
        <v>41618</v>
      </c>
      <c r="J360" s="93">
        <f t="shared" si="61"/>
        <v>41618</v>
      </c>
      <c r="K360" s="85"/>
      <c r="M360" s="85">
        <v>41618</v>
      </c>
      <c r="N360" t="e">
        <f t="shared" si="64"/>
        <v>#VALUE!</v>
      </c>
      <c r="O360">
        <f t="shared" si="65"/>
        <v>41618</v>
      </c>
      <c r="Q360" s="84">
        <v>41618</v>
      </c>
      <c r="R360" t="e">
        <f t="shared" si="66"/>
        <v>#VALUE!</v>
      </c>
      <c r="S360">
        <f t="shared" si="67"/>
        <v>41618</v>
      </c>
      <c r="U360" s="86">
        <v>41618</v>
      </c>
      <c r="V360" t="e">
        <f t="shared" si="68"/>
        <v>#VALUE!</v>
      </c>
      <c r="W360">
        <f t="shared" si="69"/>
        <v>41618</v>
      </c>
      <c r="Y360" s="61">
        <v>41618</v>
      </c>
      <c r="Z360" t="str">
        <f t="shared" si="70"/>
        <v>41618</v>
      </c>
      <c r="AA360" t="e">
        <f t="shared" si="71"/>
        <v>#VALUE!</v>
      </c>
      <c r="AB360">
        <f t="shared" si="72"/>
        <v>41618</v>
      </c>
      <c r="AD360" s="85">
        <v>43206</v>
      </c>
      <c r="AG360" s="85">
        <v>41618</v>
      </c>
      <c r="AI360" s="85">
        <v>41559</v>
      </c>
    </row>
    <row r="361" spans="1:35" x14ac:dyDescent="0.2">
      <c r="A361">
        <v>5782</v>
      </c>
      <c r="B361" s="91" t="s">
        <v>510</v>
      </c>
      <c r="C361" s="61" t="str" cm="1">
        <f t="array" ref="C361">_xlfn._xlws.FILTER(B361,OR(LEN(B361) = 7,LEN(B361)=8))</f>
        <v>9/28/13</v>
      </c>
      <c r="D361" s="61" t="str">
        <f t="shared" si="62"/>
        <v>9/28/13</v>
      </c>
      <c r="E361" s="85" t="s">
        <v>510</v>
      </c>
      <c r="F361" s="87" t="e" cm="1" vm="1">
        <f t="array" ref="F361">_xlfn._xlws.FILTER(B361,LEN(B361)=5)</f>
        <v>#VALUE!</v>
      </c>
      <c r="G361" s="88" t="str">
        <f t="shared" si="63"/>
        <v/>
      </c>
      <c r="H361" s="85">
        <v>41545</v>
      </c>
      <c r="I361" s="85" t="s">
        <v>2512</v>
      </c>
      <c r="J361" s="93">
        <f t="shared" si="61"/>
        <v>41545</v>
      </c>
      <c r="K361" s="85"/>
      <c r="M361" s="85" t="s">
        <v>510</v>
      </c>
      <c r="N361" t="e">
        <f t="shared" si="64"/>
        <v>#VALUE!</v>
      </c>
      <c r="O361" t="e">
        <f t="shared" si="65"/>
        <v>#VALUE!</v>
      </c>
      <c r="Q361" s="84" t="s">
        <v>510</v>
      </c>
      <c r="R361" t="e">
        <f t="shared" si="66"/>
        <v>#VALUE!</v>
      </c>
      <c r="S361" t="e">
        <f t="shared" si="67"/>
        <v>#VALUE!</v>
      </c>
      <c r="U361" s="86" t="s">
        <v>510</v>
      </c>
      <c r="V361" t="e">
        <f t="shared" si="68"/>
        <v>#VALUE!</v>
      </c>
      <c r="W361" t="e">
        <f t="shared" si="69"/>
        <v>#VALUE!</v>
      </c>
      <c r="Y361" s="61" t="s">
        <v>510</v>
      </c>
      <c r="Z361" t="str">
        <f t="shared" si="70"/>
        <v>9-28-13</v>
      </c>
      <c r="AA361" t="e">
        <f t="shared" si="71"/>
        <v>#VALUE!</v>
      </c>
      <c r="AB361" t="e">
        <f t="shared" si="72"/>
        <v>#VALUE!</v>
      </c>
      <c r="AD361" s="85">
        <v>41545</v>
      </c>
      <c r="AG361" s="85" t="s">
        <v>510</v>
      </c>
      <c r="AI361" s="85">
        <v>41545</v>
      </c>
    </row>
    <row r="362" spans="1:35" x14ac:dyDescent="0.2">
      <c r="A362">
        <v>7533</v>
      </c>
      <c r="B362" s="91" t="s">
        <v>512</v>
      </c>
      <c r="C362" s="61" t="str" cm="1">
        <f t="array" ref="C362">_xlfn._xlws.FILTER(B362,OR(LEN(B362) = 7,LEN(B362)=8))</f>
        <v>9/24/13</v>
      </c>
      <c r="D362" s="61" t="str">
        <f t="shared" si="62"/>
        <v>9/24/13</v>
      </c>
      <c r="E362" s="85" t="s">
        <v>512</v>
      </c>
      <c r="F362" s="87" t="e" cm="1" vm="1">
        <f t="array" ref="F362">_xlfn._xlws.FILTER(B362,LEN(B362)=5)</f>
        <v>#VALUE!</v>
      </c>
      <c r="G362" s="88" t="str">
        <f t="shared" si="63"/>
        <v/>
      </c>
      <c r="H362" s="85">
        <v>41541</v>
      </c>
      <c r="I362" s="85" t="s">
        <v>2512</v>
      </c>
      <c r="J362" s="93">
        <f t="shared" si="61"/>
        <v>41541</v>
      </c>
      <c r="K362" s="85"/>
      <c r="M362" s="85" t="s">
        <v>512</v>
      </c>
      <c r="N362" t="e">
        <f t="shared" si="64"/>
        <v>#VALUE!</v>
      </c>
      <c r="O362" t="e">
        <f t="shared" si="65"/>
        <v>#VALUE!</v>
      </c>
      <c r="Q362" s="84" t="s">
        <v>512</v>
      </c>
      <c r="R362" t="e">
        <f t="shared" si="66"/>
        <v>#VALUE!</v>
      </c>
      <c r="S362" t="e">
        <f t="shared" si="67"/>
        <v>#VALUE!</v>
      </c>
      <c r="U362" s="86" t="s">
        <v>512</v>
      </c>
      <c r="V362" t="e">
        <f t="shared" si="68"/>
        <v>#VALUE!</v>
      </c>
      <c r="W362" t="e">
        <f t="shared" si="69"/>
        <v>#VALUE!</v>
      </c>
      <c r="Y362" s="61" t="s">
        <v>512</v>
      </c>
      <c r="Z362" t="str">
        <f t="shared" si="70"/>
        <v>9-24-13</v>
      </c>
      <c r="AA362" t="e">
        <f t="shared" si="71"/>
        <v>#VALUE!</v>
      </c>
      <c r="AB362" t="e">
        <f t="shared" si="72"/>
        <v>#VALUE!</v>
      </c>
      <c r="AD362" s="85">
        <v>41541</v>
      </c>
      <c r="AG362" s="85" t="s">
        <v>512</v>
      </c>
      <c r="AI362" s="85">
        <v>41541</v>
      </c>
    </row>
    <row r="363" spans="1:35" x14ac:dyDescent="0.2">
      <c r="A363">
        <v>9493</v>
      </c>
      <c r="B363" s="91">
        <v>41399</v>
      </c>
      <c r="C363" s="61" t="e" cm="1" vm="1">
        <f t="array" ref="C363">_xlfn._xlws.FILTER(B363,OR(LEN(B363) = 7,LEN(B363)=8))</f>
        <v>#VALUE!</v>
      </c>
      <c r="D363" s="61" t="str">
        <f t="shared" si="62"/>
        <v/>
      </c>
      <c r="E363" s="61" t="s">
        <v>2512</v>
      </c>
      <c r="F363" s="87" cm="1">
        <f t="array" ref="F363">_xlfn._xlws.FILTER(B363,LEN(B363)=5)</f>
        <v>41399</v>
      </c>
      <c r="G363" s="88">
        <f t="shared" si="63"/>
        <v>41399</v>
      </c>
      <c r="H363" s="61"/>
      <c r="I363" s="85">
        <v>41399</v>
      </c>
      <c r="J363" s="93">
        <f t="shared" si="61"/>
        <v>41399</v>
      </c>
      <c r="K363" s="85"/>
      <c r="M363" s="85">
        <v>41399</v>
      </c>
      <c r="N363" t="e">
        <f t="shared" si="64"/>
        <v>#VALUE!</v>
      </c>
      <c r="O363">
        <f t="shared" si="65"/>
        <v>41399</v>
      </c>
      <c r="Q363" s="84">
        <v>41399</v>
      </c>
      <c r="R363" t="e">
        <f t="shared" si="66"/>
        <v>#VALUE!</v>
      </c>
      <c r="S363">
        <f t="shared" si="67"/>
        <v>41399</v>
      </c>
      <c r="U363" s="86">
        <v>41399</v>
      </c>
      <c r="V363" t="e">
        <f t="shared" si="68"/>
        <v>#VALUE!</v>
      </c>
      <c r="W363">
        <f t="shared" si="69"/>
        <v>41399</v>
      </c>
      <c r="Y363" s="61">
        <v>41399</v>
      </c>
      <c r="Z363" t="str">
        <f t="shared" si="70"/>
        <v>41399</v>
      </c>
      <c r="AA363" t="e">
        <f t="shared" si="71"/>
        <v>#VALUE!</v>
      </c>
      <c r="AB363">
        <f t="shared" si="72"/>
        <v>41399</v>
      </c>
      <c r="AD363" s="85">
        <v>36263</v>
      </c>
      <c r="AG363" s="85">
        <v>41399</v>
      </c>
      <c r="AI363" s="85">
        <v>41399</v>
      </c>
    </row>
    <row r="364" spans="1:35" x14ac:dyDescent="0.2">
      <c r="A364">
        <v>2253</v>
      </c>
      <c r="B364" s="91" t="s">
        <v>515</v>
      </c>
      <c r="C364" s="61" t="str" cm="1">
        <f t="array" ref="C364">_xlfn._xlws.FILTER(B364,OR(LEN(B364) = 7,LEN(B364)=8))</f>
        <v>2/16/13</v>
      </c>
      <c r="D364" s="61" t="str">
        <f t="shared" si="62"/>
        <v>2/16/13</v>
      </c>
      <c r="E364" s="85" t="s">
        <v>515</v>
      </c>
      <c r="F364" s="87" t="e" cm="1" vm="1">
        <f t="array" ref="F364">_xlfn._xlws.FILTER(B364,LEN(B364)=5)</f>
        <v>#VALUE!</v>
      </c>
      <c r="G364" s="88" t="str">
        <f t="shared" si="63"/>
        <v/>
      </c>
      <c r="H364" s="85">
        <v>41321</v>
      </c>
      <c r="I364" s="85" t="s">
        <v>2512</v>
      </c>
      <c r="J364" s="93">
        <f t="shared" si="61"/>
        <v>41321</v>
      </c>
      <c r="K364" s="85"/>
      <c r="M364" s="85" t="s">
        <v>515</v>
      </c>
      <c r="N364" t="e">
        <f t="shared" si="64"/>
        <v>#VALUE!</v>
      </c>
      <c r="O364" t="e">
        <f t="shared" si="65"/>
        <v>#VALUE!</v>
      </c>
      <c r="Q364" s="84" t="s">
        <v>515</v>
      </c>
      <c r="R364" t="e">
        <f t="shared" si="66"/>
        <v>#VALUE!</v>
      </c>
      <c r="S364" t="e">
        <f t="shared" si="67"/>
        <v>#VALUE!</v>
      </c>
      <c r="U364" s="86" t="s">
        <v>515</v>
      </c>
      <c r="V364" t="e">
        <f t="shared" si="68"/>
        <v>#VALUE!</v>
      </c>
      <c r="W364" t="e">
        <f t="shared" si="69"/>
        <v>#VALUE!</v>
      </c>
      <c r="Y364" s="61" t="s">
        <v>515</v>
      </c>
      <c r="Z364" t="str">
        <f t="shared" si="70"/>
        <v>2-16-13</v>
      </c>
      <c r="AA364" t="e">
        <f t="shared" si="71"/>
        <v>#VALUE!</v>
      </c>
      <c r="AB364" t="e">
        <f t="shared" si="72"/>
        <v>#VALUE!</v>
      </c>
      <c r="AD364" s="85">
        <v>41321</v>
      </c>
      <c r="AG364" s="85" t="s">
        <v>515</v>
      </c>
      <c r="AI364" s="85">
        <v>41321</v>
      </c>
    </row>
    <row r="365" spans="1:35" x14ac:dyDescent="0.2">
      <c r="A365">
        <v>2326</v>
      </c>
      <c r="B365" s="91" t="s">
        <v>515</v>
      </c>
      <c r="C365" s="61" t="str" cm="1">
        <f t="array" ref="C365">_xlfn._xlws.FILTER(B365,OR(LEN(B365) = 7,LEN(B365)=8))</f>
        <v>2/16/13</v>
      </c>
      <c r="D365" s="61" t="str">
        <f t="shared" si="62"/>
        <v>2/16/13</v>
      </c>
      <c r="E365" s="85" t="s">
        <v>515</v>
      </c>
      <c r="F365" s="87" t="e" cm="1" vm="1">
        <f t="array" ref="F365">_xlfn._xlws.FILTER(B365,LEN(B365)=5)</f>
        <v>#VALUE!</v>
      </c>
      <c r="G365" s="88" t="str">
        <f t="shared" si="63"/>
        <v/>
      </c>
      <c r="H365" s="85">
        <v>41321</v>
      </c>
      <c r="I365" s="85" t="s">
        <v>2512</v>
      </c>
      <c r="J365" s="93">
        <f t="shared" si="61"/>
        <v>41321</v>
      </c>
      <c r="K365" s="85"/>
      <c r="M365" s="85" t="s">
        <v>515</v>
      </c>
      <c r="N365" t="e">
        <f t="shared" si="64"/>
        <v>#VALUE!</v>
      </c>
      <c r="O365" t="e">
        <f t="shared" si="65"/>
        <v>#VALUE!</v>
      </c>
      <c r="Q365" s="84" t="s">
        <v>515</v>
      </c>
      <c r="R365" t="e">
        <f t="shared" si="66"/>
        <v>#VALUE!</v>
      </c>
      <c r="S365" t="e">
        <f t="shared" si="67"/>
        <v>#VALUE!</v>
      </c>
      <c r="U365" s="86" t="s">
        <v>515</v>
      </c>
      <c r="V365" t="e">
        <f t="shared" si="68"/>
        <v>#VALUE!</v>
      </c>
      <c r="W365" t="e">
        <f t="shared" si="69"/>
        <v>#VALUE!</v>
      </c>
      <c r="Y365" s="61" t="s">
        <v>515</v>
      </c>
      <c r="Z365" t="str">
        <f t="shared" si="70"/>
        <v>2-16-13</v>
      </c>
      <c r="AA365" t="e">
        <f t="shared" si="71"/>
        <v>#VALUE!</v>
      </c>
      <c r="AB365" t="e">
        <f t="shared" si="72"/>
        <v>#VALUE!</v>
      </c>
      <c r="AD365" s="85">
        <v>41321</v>
      </c>
      <c r="AG365" s="85" t="s">
        <v>515</v>
      </c>
      <c r="AI365" s="85">
        <v>41321</v>
      </c>
    </row>
    <row r="366" spans="1:35" x14ac:dyDescent="0.2">
      <c r="A366">
        <v>1876</v>
      </c>
      <c r="B366" s="91" t="s">
        <v>515</v>
      </c>
      <c r="C366" s="61" t="str" cm="1">
        <f t="array" ref="C366">_xlfn._xlws.FILTER(B366,OR(LEN(B366) = 7,LEN(B366)=8))</f>
        <v>2/16/13</v>
      </c>
      <c r="D366" s="61" t="str">
        <f t="shared" si="62"/>
        <v>2/16/13</v>
      </c>
      <c r="E366" s="85" t="s">
        <v>515</v>
      </c>
      <c r="F366" s="87" t="e" cm="1" vm="1">
        <f t="array" ref="F366">_xlfn._xlws.FILTER(B366,LEN(B366)=5)</f>
        <v>#VALUE!</v>
      </c>
      <c r="G366" s="88" t="str">
        <f t="shared" si="63"/>
        <v/>
      </c>
      <c r="H366" s="85">
        <v>41321</v>
      </c>
      <c r="I366" s="85" t="s">
        <v>2512</v>
      </c>
      <c r="J366" s="93">
        <f t="shared" si="61"/>
        <v>41321</v>
      </c>
      <c r="K366" s="85"/>
      <c r="M366" s="85" t="s">
        <v>515</v>
      </c>
      <c r="N366" t="e">
        <f t="shared" si="64"/>
        <v>#VALUE!</v>
      </c>
      <c r="O366" t="e">
        <f t="shared" si="65"/>
        <v>#VALUE!</v>
      </c>
      <c r="Q366" s="84" t="s">
        <v>515</v>
      </c>
      <c r="R366" t="e">
        <f t="shared" si="66"/>
        <v>#VALUE!</v>
      </c>
      <c r="S366" t="e">
        <f t="shared" si="67"/>
        <v>#VALUE!</v>
      </c>
      <c r="U366" s="86" t="s">
        <v>515</v>
      </c>
      <c r="V366" t="e">
        <f t="shared" si="68"/>
        <v>#VALUE!</v>
      </c>
      <c r="W366" t="e">
        <f t="shared" si="69"/>
        <v>#VALUE!</v>
      </c>
      <c r="Y366" s="61" t="s">
        <v>515</v>
      </c>
      <c r="Z366" t="str">
        <f t="shared" si="70"/>
        <v>2-16-13</v>
      </c>
      <c r="AA366" t="e">
        <f t="shared" si="71"/>
        <v>#VALUE!</v>
      </c>
      <c r="AB366" t="e">
        <f t="shared" si="72"/>
        <v>#VALUE!</v>
      </c>
      <c r="AD366" s="85">
        <v>41321</v>
      </c>
      <c r="AG366" s="85" t="s">
        <v>515</v>
      </c>
      <c r="AI366" s="85">
        <v>41321</v>
      </c>
    </row>
    <row r="367" spans="1:35" x14ac:dyDescent="0.2">
      <c r="A367">
        <v>7141</v>
      </c>
      <c r="B367" s="91" t="s">
        <v>266</v>
      </c>
      <c r="C367" s="61" t="str" cm="1">
        <f t="array" ref="C367">_xlfn._xlws.FILTER(B367,OR(LEN(B367) = 7,LEN(B367)=8))</f>
        <v>12/29/12</v>
      </c>
      <c r="D367" s="61" t="str">
        <f t="shared" si="62"/>
        <v>12/29/12</v>
      </c>
      <c r="E367" s="61" t="s">
        <v>266</v>
      </c>
      <c r="F367" s="87" t="e" cm="1" vm="1">
        <f t="array" ref="F367">_xlfn._xlws.FILTER(B367,LEN(B367)=5)</f>
        <v>#VALUE!</v>
      </c>
      <c r="G367" s="88" t="str">
        <f t="shared" si="63"/>
        <v/>
      </c>
      <c r="H367" s="85">
        <v>41272</v>
      </c>
      <c r="I367" s="85" t="s">
        <v>2512</v>
      </c>
      <c r="J367" s="93">
        <f t="shared" si="61"/>
        <v>41272</v>
      </c>
      <c r="K367" s="85"/>
      <c r="M367" s="85" t="s">
        <v>266</v>
      </c>
      <c r="N367" t="e">
        <f t="shared" si="64"/>
        <v>#VALUE!</v>
      </c>
      <c r="O367" t="e">
        <f t="shared" si="65"/>
        <v>#VALUE!</v>
      </c>
      <c r="Q367" s="84" t="s">
        <v>266</v>
      </c>
      <c r="R367" t="e">
        <f t="shared" si="66"/>
        <v>#VALUE!</v>
      </c>
      <c r="S367" t="e">
        <f t="shared" si="67"/>
        <v>#VALUE!</v>
      </c>
      <c r="U367" s="86" t="s">
        <v>266</v>
      </c>
      <c r="V367" t="e">
        <f t="shared" si="68"/>
        <v>#VALUE!</v>
      </c>
      <c r="W367" t="e">
        <f t="shared" si="69"/>
        <v>#VALUE!</v>
      </c>
      <c r="Y367" s="61" t="s">
        <v>266</v>
      </c>
      <c r="Z367" t="str">
        <f t="shared" si="70"/>
        <v>12-29-12</v>
      </c>
      <c r="AA367" t="e">
        <f t="shared" si="71"/>
        <v>#VALUE!</v>
      </c>
      <c r="AB367" t="e">
        <f t="shared" si="72"/>
        <v>#VALUE!</v>
      </c>
      <c r="AD367" s="85">
        <v>41272</v>
      </c>
      <c r="AG367" s="85" t="s">
        <v>266</v>
      </c>
      <c r="AI367" s="85">
        <v>41272</v>
      </c>
    </row>
    <row r="368" spans="1:35" x14ac:dyDescent="0.2">
      <c r="A368">
        <v>7393</v>
      </c>
      <c r="B368" s="91">
        <v>41194</v>
      </c>
      <c r="C368" s="61" t="e" cm="1" vm="1">
        <f t="array" ref="C368">_xlfn._xlws.FILTER(B368,OR(LEN(B368) = 7,LEN(B368)=8))</f>
        <v>#VALUE!</v>
      </c>
      <c r="D368" s="61" t="str">
        <f t="shared" si="62"/>
        <v/>
      </c>
      <c r="E368" s="61" t="s">
        <v>2512</v>
      </c>
      <c r="F368" s="87" cm="1">
        <f t="array" ref="F368">_xlfn._xlws.FILTER(B368,LEN(B368)=5)</f>
        <v>41194</v>
      </c>
      <c r="G368" s="88">
        <f t="shared" si="63"/>
        <v>41194</v>
      </c>
      <c r="H368" s="61"/>
      <c r="I368" s="85">
        <v>41194</v>
      </c>
      <c r="J368" s="93">
        <f t="shared" si="61"/>
        <v>41194</v>
      </c>
      <c r="K368" s="85"/>
      <c r="M368" s="85">
        <v>41194</v>
      </c>
      <c r="N368" t="e">
        <f t="shared" si="64"/>
        <v>#VALUE!</v>
      </c>
      <c r="O368">
        <f t="shared" si="65"/>
        <v>41194</v>
      </c>
      <c r="Q368" s="84">
        <v>41194</v>
      </c>
      <c r="R368" t="e">
        <f t="shared" si="66"/>
        <v>#VALUE!</v>
      </c>
      <c r="S368">
        <f t="shared" si="67"/>
        <v>41194</v>
      </c>
      <c r="U368" s="86">
        <v>41194</v>
      </c>
      <c r="V368" t="e">
        <f t="shared" si="68"/>
        <v>#VALUE!</v>
      </c>
      <c r="W368">
        <f t="shared" si="69"/>
        <v>41194</v>
      </c>
      <c r="Y368" s="61">
        <v>41194</v>
      </c>
      <c r="Z368" t="str">
        <f t="shared" si="70"/>
        <v>41194</v>
      </c>
      <c r="AA368" t="e">
        <f t="shared" si="71"/>
        <v>#VALUE!</v>
      </c>
      <c r="AB368">
        <f t="shared" si="72"/>
        <v>41194</v>
      </c>
      <c r="AD368" s="85">
        <v>34435</v>
      </c>
      <c r="AG368" s="85">
        <v>41194</v>
      </c>
      <c r="AI368" s="85">
        <v>41253</v>
      </c>
    </row>
    <row r="369" spans="1:35" x14ac:dyDescent="0.2">
      <c r="A369">
        <v>4713</v>
      </c>
      <c r="B369" s="91" t="s">
        <v>519</v>
      </c>
      <c r="C369" s="61" t="str" cm="1">
        <f t="array" ref="C369">_xlfn._xlws.FILTER(B369,OR(LEN(B369) = 7,LEN(B369)=8))</f>
        <v>11/22/12</v>
      </c>
      <c r="D369" s="61" t="str">
        <f t="shared" si="62"/>
        <v>11/22/12</v>
      </c>
      <c r="E369" s="61" t="s">
        <v>519</v>
      </c>
      <c r="F369" s="87" t="e" cm="1" vm="1">
        <f t="array" ref="F369">_xlfn._xlws.FILTER(B369,LEN(B369)=5)</f>
        <v>#VALUE!</v>
      </c>
      <c r="G369" s="88" t="str">
        <f t="shared" si="63"/>
        <v/>
      </c>
      <c r="H369" s="85">
        <v>41235</v>
      </c>
      <c r="I369" s="85" t="s">
        <v>2512</v>
      </c>
      <c r="J369" s="93">
        <f t="shared" si="61"/>
        <v>41235</v>
      </c>
      <c r="K369" s="85"/>
      <c r="M369" s="85" t="s">
        <v>519</v>
      </c>
      <c r="N369" t="e">
        <f t="shared" si="64"/>
        <v>#VALUE!</v>
      </c>
      <c r="O369" t="e">
        <f t="shared" si="65"/>
        <v>#VALUE!</v>
      </c>
      <c r="Q369" s="84" t="s">
        <v>519</v>
      </c>
      <c r="R369" t="e">
        <f t="shared" si="66"/>
        <v>#VALUE!</v>
      </c>
      <c r="S369" t="e">
        <f t="shared" si="67"/>
        <v>#VALUE!</v>
      </c>
      <c r="U369" s="86" t="s">
        <v>519</v>
      </c>
      <c r="V369" t="e">
        <f t="shared" si="68"/>
        <v>#VALUE!</v>
      </c>
      <c r="W369" t="e">
        <f t="shared" si="69"/>
        <v>#VALUE!</v>
      </c>
      <c r="Y369" s="61" t="s">
        <v>519</v>
      </c>
      <c r="Z369" t="str">
        <f t="shared" si="70"/>
        <v>11-22-12</v>
      </c>
      <c r="AA369" t="e">
        <f t="shared" si="71"/>
        <v>#VALUE!</v>
      </c>
      <c r="AB369" t="e">
        <f t="shared" si="72"/>
        <v>#VALUE!</v>
      </c>
      <c r="AD369" s="85">
        <v>41235</v>
      </c>
      <c r="AG369" s="85" t="s">
        <v>519</v>
      </c>
      <c r="AI369" s="85">
        <v>41235</v>
      </c>
    </row>
    <row r="370" spans="1:35" x14ac:dyDescent="0.2">
      <c r="A370">
        <v>5093</v>
      </c>
      <c r="B370" s="91" t="s">
        <v>521</v>
      </c>
      <c r="C370" s="61" t="str" cm="1">
        <f t="array" ref="C370">_xlfn._xlws.FILTER(B370,OR(LEN(B370) = 7,LEN(B370)=8))</f>
        <v>9/18/12</v>
      </c>
      <c r="D370" s="61" t="str">
        <f t="shared" si="62"/>
        <v>9/18/12</v>
      </c>
      <c r="E370" s="85" t="s">
        <v>521</v>
      </c>
      <c r="F370" s="87" t="e" cm="1" vm="1">
        <f t="array" ref="F370">_xlfn._xlws.FILTER(B370,LEN(B370)=5)</f>
        <v>#VALUE!</v>
      </c>
      <c r="G370" s="88" t="str">
        <f t="shared" si="63"/>
        <v/>
      </c>
      <c r="H370" s="85">
        <v>41170</v>
      </c>
      <c r="I370" s="85" t="s">
        <v>2512</v>
      </c>
      <c r="J370" s="93">
        <f t="shared" si="61"/>
        <v>41170</v>
      </c>
      <c r="K370" s="85"/>
      <c r="M370" s="85" t="s">
        <v>521</v>
      </c>
      <c r="N370" t="e">
        <f t="shared" si="64"/>
        <v>#VALUE!</v>
      </c>
      <c r="O370" t="e">
        <f t="shared" si="65"/>
        <v>#VALUE!</v>
      </c>
      <c r="Q370" s="84" t="s">
        <v>521</v>
      </c>
      <c r="R370" t="e">
        <f t="shared" si="66"/>
        <v>#VALUE!</v>
      </c>
      <c r="S370" t="e">
        <f t="shared" si="67"/>
        <v>#VALUE!</v>
      </c>
      <c r="U370" s="86" t="s">
        <v>521</v>
      </c>
      <c r="V370" t="e">
        <f t="shared" si="68"/>
        <v>#VALUE!</v>
      </c>
      <c r="W370" t="e">
        <f t="shared" si="69"/>
        <v>#VALUE!</v>
      </c>
      <c r="Y370" s="61" t="s">
        <v>521</v>
      </c>
      <c r="Z370" t="str">
        <f t="shared" si="70"/>
        <v>9-18-12</v>
      </c>
      <c r="AA370" t="e">
        <f t="shared" si="71"/>
        <v>#VALUE!</v>
      </c>
      <c r="AB370" t="e">
        <f t="shared" si="72"/>
        <v>#VALUE!</v>
      </c>
      <c r="AD370" s="85">
        <v>41170</v>
      </c>
      <c r="AG370" s="85" t="s">
        <v>521</v>
      </c>
      <c r="AI370" s="85">
        <v>41170</v>
      </c>
    </row>
    <row r="371" spans="1:35" x14ac:dyDescent="0.2">
      <c r="A371">
        <v>8524</v>
      </c>
      <c r="B371" s="91" t="s">
        <v>521</v>
      </c>
      <c r="C371" s="61" t="str" cm="1">
        <f t="array" ref="C371">_xlfn._xlws.FILTER(B371,OR(LEN(B371) = 7,LEN(B371)=8))</f>
        <v>9/18/12</v>
      </c>
      <c r="D371" s="61" t="str">
        <f t="shared" si="62"/>
        <v>9/18/12</v>
      </c>
      <c r="E371" s="85" t="s">
        <v>521</v>
      </c>
      <c r="F371" s="87" t="e" cm="1" vm="1">
        <f t="array" ref="F371">_xlfn._xlws.FILTER(B371,LEN(B371)=5)</f>
        <v>#VALUE!</v>
      </c>
      <c r="G371" s="88" t="str">
        <f t="shared" si="63"/>
        <v/>
      </c>
      <c r="H371" s="85">
        <v>41170</v>
      </c>
      <c r="I371" s="85" t="s">
        <v>2512</v>
      </c>
      <c r="J371" s="93">
        <f t="shared" si="61"/>
        <v>41170</v>
      </c>
      <c r="K371" s="85"/>
      <c r="M371" s="85" t="s">
        <v>521</v>
      </c>
      <c r="N371" t="e">
        <f t="shared" si="64"/>
        <v>#VALUE!</v>
      </c>
      <c r="O371" t="e">
        <f t="shared" si="65"/>
        <v>#VALUE!</v>
      </c>
      <c r="Q371" s="84" t="s">
        <v>521</v>
      </c>
      <c r="R371" t="e">
        <f t="shared" si="66"/>
        <v>#VALUE!</v>
      </c>
      <c r="S371" t="e">
        <f t="shared" si="67"/>
        <v>#VALUE!</v>
      </c>
      <c r="U371" s="86" t="s">
        <v>521</v>
      </c>
      <c r="V371" t="e">
        <f t="shared" si="68"/>
        <v>#VALUE!</v>
      </c>
      <c r="W371" t="e">
        <f t="shared" si="69"/>
        <v>#VALUE!</v>
      </c>
      <c r="Y371" s="61" t="s">
        <v>521</v>
      </c>
      <c r="Z371" t="str">
        <f t="shared" si="70"/>
        <v>9-18-12</v>
      </c>
      <c r="AA371" t="e">
        <f t="shared" si="71"/>
        <v>#VALUE!</v>
      </c>
      <c r="AB371" t="e">
        <f t="shared" si="72"/>
        <v>#VALUE!</v>
      </c>
      <c r="AD371" s="85">
        <v>41170</v>
      </c>
      <c r="AG371" s="85" t="s">
        <v>521</v>
      </c>
      <c r="AI371" s="85">
        <v>41170</v>
      </c>
    </row>
    <row r="372" spans="1:35" x14ac:dyDescent="0.2">
      <c r="A372">
        <v>3766</v>
      </c>
      <c r="B372" s="91" t="s">
        <v>523</v>
      </c>
      <c r="C372" s="61" t="str" cm="1">
        <f t="array" ref="C372">_xlfn._xlws.FILTER(B372,OR(LEN(B372) = 7,LEN(B372)=8))</f>
        <v>8/16/12</v>
      </c>
      <c r="D372" s="61" t="str">
        <f t="shared" si="62"/>
        <v>8/16/12</v>
      </c>
      <c r="E372" s="85" t="s">
        <v>523</v>
      </c>
      <c r="F372" s="87" t="e" cm="1" vm="1">
        <f t="array" ref="F372">_xlfn._xlws.FILTER(B372,LEN(B372)=5)</f>
        <v>#VALUE!</v>
      </c>
      <c r="G372" s="88" t="str">
        <f t="shared" si="63"/>
        <v/>
      </c>
      <c r="H372" s="85">
        <v>41137</v>
      </c>
      <c r="I372" s="85" t="s">
        <v>2512</v>
      </c>
      <c r="J372" s="93">
        <f t="shared" si="61"/>
        <v>41137</v>
      </c>
      <c r="K372" s="85"/>
      <c r="M372" s="85" t="s">
        <v>523</v>
      </c>
      <c r="N372" t="e">
        <f t="shared" si="64"/>
        <v>#VALUE!</v>
      </c>
      <c r="O372" t="e">
        <f t="shared" si="65"/>
        <v>#VALUE!</v>
      </c>
      <c r="Q372" s="84" t="s">
        <v>523</v>
      </c>
      <c r="R372" t="e">
        <f t="shared" si="66"/>
        <v>#VALUE!</v>
      </c>
      <c r="S372" t="e">
        <f t="shared" si="67"/>
        <v>#VALUE!</v>
      </c>
      <c r="U372" s="86" t="s">
        <v>523</v>
      </c>
      <c r="V372" t="e">
        <f t="shared" si="68"/>
        <v>#VALUE!</v>
      </c>
      <c r="W372" t="e">
        <f t="shared" si="69"/>
        <v>#VALUE!</v>
      </c>
      <c r="Y372" s="61" t="s">
        <v>523</v>
      </c>
      <c r="Z372" t="str">
        <f t="shared" si="70"/>
        <v>8-16-12</v>
      </c>
      <c r="AA372" t="e">
        <f t="shared" si="71"/>
        <v>#VALUE!</v>
      </c>
      <c r="AB372" t="e">
        <f t="shared" si="72"/>
        <v>#VALUE!</v>
      </c>
      <c r="AD372" s="85">
        <v>41137</v>
      </c>
      <c r="AG372" s="85" t="s">
        <v>523</v>
      </c>
      <c r="AI372" s="85">
        <v>41137</v>
      </c>
    </row>
    <row r="373" spans="1:35" x14ac:dyDescent="0.2">
      <c r="A373">
        <v>9725</v>
      </c>
      <c r="B373" s="91">
        <v>41765</v>
      </c>
      <c r="C373" s="61" t="e" cm="1" vm="1">
        <f t="array" ref="C373">_xlfn._xlws.FILTER(B373,OR(LEN(B373) = 7,LEN(B373)=8))</f>
        <v>#VALUE!</v>
      </c>
      <c r="D373" s="61" t="str">
        <f t="shared" si="62"/>
        <v/>
      </c>
      <c r="E373" s="61" t="s">
        <v>2512</v>
      </c>
      <c r="F373" s="87" cm="1">
        <f t="array" ref="F373">_xlfn._xlws.FILTER(B373,LEN(B373)=5)</f>
        <v>41765</v>
      </c>
      <c r="G373" s="88">
        <f t="shared" si="63"/>
        <v>41765</v>
      </c>
      <c r="H373" s="61"/>
      <c r="I373" s="85">
        <v>41765</v>
      </c>
      <c r="J373" s="93">
        <f t="shared" si="61"/>
        <v>41765</v>
      </c>
      <c r="K373" s="85"/>
      <c r="M373" s="85">
        <v>41765</v>
      </c>
      <c r="N373" t="e">
        <f t="shared" si="64"/>
        <v>#VALUE!</v>
      </c>
      <c r="O373">
        <f t="shared" si="65"/>
        <v>41765</v>
      </c>
      <c r="Q373" s="84">
        <v>41765</v>
      </c>
      <c r="R373" t="e">
        <f t="shared" si="66"/>
        <v>#VALUE!</v>
      </c>
      <c r="S373">
        <f t="shared" si="67"/>
        <v>41765</v>
      </c>
      <c r="U373" s="86">
        <v>41765</v>
      </c>
      <c r="V373" t="e">
        <f t="shared" si="68"/>
        <v>#VALUE!</v>
      </c>
      <c r="W373">
        <f t="shared" si="69"/>
        <v>41765</v>
      </c>
      <c r="Y373" s="61">
        <v>41765</v>
      </c>
      <c r="Z373" t="str">
        <f t="shared" si="70"/>
        <v>41765</v>
      </c>
      <c r="AA373" t="e">
        <f t="shared" si="71"/>
        <v>#VALUE!</v>
      </c>
      <c r="AB373">
        <f t="shared" si="72"/>
        <v>41765</v>
      </c>
      <c r="AD373" s="85">
        <v>23849</v>
      </c>
      <c r="AG373" s="85">
        <v>41765</v>
      </c>
      <c r="AI373" s="85">
        <v>41795</v>
      </c>
    </row>
    <row r="374" spans="1:35" x14ac:dyDescent="0.2">
      <c r="A374">
        <v>8933</v>
      </c>
      <c r="B374" s="91">
        <v>41978</v>
      </c>
      <c r="C374" s="61" t="e" cm="1" vm="1">
        <f t="array" ref="C374">_xlfn._xlws.FILTER(B374,OR(LEN(B374) = 7,LEN(B374)=8))</f>
        <v>#VALUE!</v>
      </c>
      <c r="D374" s="61" t="str">
        <f t="shared" si="62"/>
        <v/>
      </c>
      <c r="E374" s="61" t="s">
        <v>2512</v>
      </c>
      <c r="F374" s="87" cm="1">
        <f t="array" ref="F374">_xlfn._xlws.FILTER(B374,LEN(B374)=5)</f>
        <v>41978</v>
      </c>
      <c r="G374" s="88">
        <f t="shared" si="63"/>
        <v>41978</v>
      </c>
      <c r="H374" s="61"/>
      <c r="I374" s="85">
        <v>41978</v>
      </c>
      <c r="J374" s="93">
        <f t="shared" si="61"/>
        <v>41978</v>
      </c>
      <c r="K374" s="85"/>
      <c r="M374" s="85">
        <v>41978</v>
      </c>
      <c r="N374" t="e">
        <f t="shared" si="64"/>
        <v>#VALUE!</v>
      </c>
      <c r="O374">
        <f t="shared" si="65"/>
        <v>41978</v>
      </c>
      <c r="Q374" s="84">
        <v>41978</v>
      </c>
      <c r="R374" t="e">
        <f t="shared" si="66"/>
        <v>#VALUE!</v>
      </c>
      <c r="S374">
        <f t="shared" si="67"/>
        <v>41978</v>
      </c>
      <c r="U374" s="86">
        <v>41978</v>
      </c>
      <c r="V374" t="e">
        <f t="shared" si="68"/>
        <v>#VALUE!</v>
      </c>
      <c r="W374">
        <f t="shared" si="69"/>
        <v>41978</v>
      </c>
      <c r="Y374" s="61">
        <v>41978</v>
      </c>
      <c r="Z374" t="str">
        <f t="shared" si="70"/>
        <v>41978</v>
      </c>
      <c r="AA374" t="e">
        <f t="shared" si="71"/>
        <v>#VALUE!</v>
      </c>
      <c r="AB374">
        <f t="shared" si="72"/>
        <v>41978</v>
      </c>
      <c r="AD374" s="85">
        <v>28599</v>
      </c>
      <c r="AG374" s="85">
        <v>41978</v>
      </c>
      <c r="AI374" s="85">
        <v>41771</v>
      </c>
    </row>
    <row r="375" spans="1:35" x14ac:dyDescent="0.2">
      <c r="A375">
        <v>10779</v>
      </c>
      <c r="B375" s="91" t="s">
        <v>527</v>
      </c>
      <c r="C375" s="61" t="str" cm="1">
        <f t="array" ref="C375">_xlfn._xlws.FILTER(B375,OR(LEN(B375) = 7,LEN(B375)=8))</f>
        <v>4/13/14</v>
      </c>
      <c r="D375" s="61" t="str">
        <f t="shared" si="62"/>
        <v>4/13/14</v>
      </c>
      <c r="E375" s="85" t="s">
        <v>527</v>
      </c>
      <c r="F375" s="87" t="e" cm="1" vm="1">
        <f t="array" ref="F375">_xlfn._xlws.FILTER(B375,LEN(B375)=5)</f>
        <v>#VALUE!</v>
      </c>
      <c r="G375" s="88" t="str">
        <f t="shared" si="63"/>
        <v/>
      </c>
      <c r="H375" s="85">
        <v>41742</v>
      </c>
      <c r="I375" s="85" t="s">
        <v>2512</v>
      </c>
      <c r="J375" s="93">
        <f t="shared" si="61"/>
        <v>41742</v>
      </c>
      <c r="K375" s="85"/>
      <c r="M375" s="85" t="s">
        <v>527</v>
      </c>
      <c r="N375" t="e">
        <f t="shared" si="64"/>
        <v>#VALUE!</v>
      </c>
      <c r="O375" t="e">
        <f t="shared" si="65"/>
        <v>#VALUE!</v>
      </c>
      <c r="Q375" s="84" t="s">
        <v>527</v>
      </c>
      <c r="R375" t="e">
        <f t="shared" si="66"/>
        <v>#VALUE!</v>
      </c>
      <c r="S375" t="e">
        <f t="shared" si="67"/>
        <v>#VALUE!</v>
      </c>
      <c r="U375" s="86" t="s">
        <v>527</v>
      </c>
      <c r="V375" t="e">
        <f t="shared" si="68"/>
        <v>#VALUE!</v>
      </c>
      <c r="W375" t="e">
        <f t="shared" si="69"/>
        <v>#VALUE!</v>
      </c>
      <c r="Y375" s="61" t="s">
        <v>527</v>
      </c>
      <c r="Z375" t="str">
        <f t="shared" si="70"/>
        <v>4-13-14</v>
      </c>
      <c r="AA375" t="e">
        <f t="shared" si="71"/>
        <v>#VALUE!</v>
      </c>
      <c r="AB375" t="e">
        <f t="shared" si="72"/>
        <v>#VALUE!</v>
      </c>
      <c r="AD375" s="85">
        <v>41742</v>
      </c>
      <c r="AG375" s="85" t="s">
        <v>527</v>
      </c>
      <c r="AI375" s="85">
        <v>41742</v>
      </c>
    </row>
    <row r="376" spans="1:35" x14ac:dyDescent="0.2">
      <c r="A376">
        <v>9289</v>
      </c>
      <c r="B376" s="91">
        <v>41916</v>
      </c>
      <c r="C376" s="61" t="e" cm="1" vm="1">
        <f t="array" ref="C376">_xlfn._xlws.FILTER(B376,OR(LEN(B376) = 7,LEN(B376)=8))</f>
        <v>#VALUE!</v>
      </c>
      <c r="D376" s="61" t="str">
        <f t="shared" si="62"/>
        <v/>
      </c>
      <c r="E376" s="61" t="s">
        <v>2512</v>
      </c>
      <c r="F376" s="87" cm="1">
        <f t="array" ref="F376">_xlfn._xlws.FILTER(B376,LEN(B376)=5)</f>
        <v>41916</v>
      </c>
      <c r="G376" s="88">
        <f t="shared" si="63"/>
        <v>41916</v>
      </c>
      <c r="H376" s="61"/>
      <c r="I376" s="85">
        <v>41916</v>
      </c>
      <c r="J376" s="93">
        <f t="shared" si="61"/>
        <v>41916</v>
      </c>
      <c r="K376" s="85"/>
      <c r="M376" s="85">
        <v>41916</v>
      </c>
      <c r="N376" t="e">
        <f t="shared" si="64"/>
        <v>#VALUE!</v>
      </c>
      <c r="O376">
        <f t="shared" si="65"/>
        <v>41916</v>
      </c>
      <c r="Q376" s="84">
        <v>41916</v>
      </c>
      <c r="R376" t="e">
        <f t="shared" si="66"/>
        <v>#VALUE!</v>
      </c>
      <c r="S376">
        <f t="shared" si="67"/>
        <v>41916</v>
      </c>
      <c r="U376" s="86">
        <v>41916</v>
      </c>
      <c r="V376" t="e">
        <f t="shared" si="68"/>
        <v>#VALUE!</v>
      </c>
      <c r="W376">
        <f t="shared" si="69"/>
        <v>41916</v>
      </c>
      <c r="Y376" s="61">
        <v>41916</v>
      </c>
      <c r="Z376" t="str">
        <f t="shared" si="70"/>
        <v>41916</v>
      </c>
      <c r="AA376" t="e">
        <f t="shared" si="71"/>
        <v>#VALUE!</v>
      </c>
      <c r="AB376">
        <f t="shared" si="72"/>
        <v>41916</v>
      </c>
      <c r="AD376" s="85">
        <v>42479</v>
      </c>
      <c r="AG376" s="85">
        <v>41916</v>
      </c>
      <c r="AI376" s="85">
        <v>41739</v>
      </c>
    </row>
    <row r="377" spans="1:35" x14ac:dyDescent="0.2">
      <c r="A377">
        <v>2613</v>
      </c>
      <c r="B377" s="91">
        <v>41702</v>
      </c>
      <c r="C377" s="61" t="e" cm="1" vm="1">
        <f t="array" ref="C377">_xlfn._xlws.FILTER(B377,OR(LEN(B377) = 7,LEN(B377)=8))</f>
        <v>#VALUE!</v>
      </c>
      <c r="D377" s="61" t="str">
        <f t="shared" si="62"/>
        <v/>
      </c>
      <c r="E377" s="61" t="s">
        <v>2512</v>
      </c>
      <c r="F377" s="87" cm="1">
        <f t="array" ref="F377">_xlfn._xlws.FILTER(B377,LEN(B377)=5)</f>
        <v>41702</v>
      </c>
      <c r="G377" s="88">
        <f t="shared" si="63"/>
        <v>41702</v>
      </c>
      <c r="H377" s="61"/>
      <c r="I377" s="85">
        <v>41702</v>
      </c>
      <c r="J377" s="93">
        <f t="shared" si="61"/>
        <v>41702</v>
      </c>
      <c r="K377" s="85"/>
      <c r="M377" s="85">
        <v>41702</v>
      </c>
      <c r="N377" t="e">
        <f t="shared" si="64"/>
        <v>#VALUE!</v>
      </c>
      <c r="O377">
        <f t="shared" si="65"/>
        <v>41702</v>
      </c>
      <c r="Q377" s="84">
        <v>41702</v>
      </c>
      <c r="R377" t="e">
        <f t="shared" si="66"/>
        <v>#VALUE!</v>
      </c>
      <c r="S377">
        <f t="shared" si="67"/>
        <v>41702</v>
      </c>
      <c r="U377" s="86">
        <v>41702</v>
      </c>
      <c r="V377" t="e">
        <f t="shared" si="68"/>
        <v>#VALUE!</v>
      </c>
      <c r="W377">
        <f t="shared" si="69"/>
        <v>41702</v>
      </c>
      <c r="Y377" s="61">
        <v>41702</v>
      </c>
      <c r="Z377" t="str">
        <f t="shared" si="70"/>
        <v>41702</v>
      </c>
      <c r="AA377" t="e">
        <f t="shared" si="71"/>
        <v>#VALUE!</v>
      </c>
      <c r="AB377">
        <f t="shared" si="72"/>
        <v>41702</v>
      </c>
      <c r="AD377" s="85">
        <v>37363</v>
      </c>
      <c r="AG377" s="85">
        <v>41702</v>
      </c>
      <c r="AI377" s="85">
        <v>41732</v>
      </c>
    </row>
    <row r="378" spans="1:35" x14ac:dyDescent="0.2">
      <c r="A378">
        <v>10133</v>
      </c>
      <c r="B378" s="91">
        <v>41975</v>
      </c>
      <c r="C378" s="61" t="e" cm="1" vm="1">
        <f t="array" ref="C378">_xlfn._xlws.FILTER(B378,OR(LEN(B378) = 7,LEN(B378)=8))</f>
        <v>#VALUE!</v>
      </c>
      <c r="D378" s="61" t="str">
        <f t="shared" si="62"/>
        <v/>
      </c>
      <c r="E378" s="61" t="s">
        <v>2512</v>
      </c>
      <c r="F378" s="87" cm="1">
        <f t="array" ref="F378">_xlfn._xlws.FILTER(B378,LEN(B378)=5)</f>
        <v>41975</v>
      </c>
      <c r="G378" s="88">
        <f t="shared" si="63"/>
        <v>41975</v>
      </c>
      <c r="H378" s="61"/>
      <c r="I378" s="85">
        <v>41975</v>
      </c>
      <c r="J378" s="93">
        <f t="shared" si="61"/>
        <v>41975</v>
      </c>
      <c r="K378" s="85"/>
      <c r="M378" s="85">
        <v>41975</v>
      </c>
      <c r="N378" t="e">
        <f t="shared" si="64"/>
        <v>#VALUE!</v>
      </c>
      <c r="O378">
        <f t="shared" si="65"/>
        <v>41975</v>
      </c>
      <c r="Q378" s="84">
        <v>41975</v>
      </c>
      <c r="R378" t="e">
        <f t="shared" si="66"/>
        <v>#VALUE!</v>
      </c>
      <c r="S378">
        <f t="shared" si="67"/>
        <v>41975</v>
      </c>
      <c r="U378" s="86">
        <v>41975</v>
      </c>
      <c r="V378" t="e">
        <f t="shared" si="68"/>
        <v>#VALUE!</v>
      </c>
      <c r="W378">
        <f t="shared" si="69"/>
        <v>41975</v>
      </c>
      <c r="Y378" s="61">
        <v>41975</v>
      </c>
      <c r="Z378" t="str">
        <f t="shared" si="70"/>
        <v>41975</v>
      </c>
      <c r="AA378" t="e">
        <f t="shared" si="71"/>
        <v>#VALUE!</v>
      </c>
      <c r="AB378">
        <f t="shared" si="72"/>
        <v>41975</v>
      </c>
      <c r="AD378" s="85">
        <v>27503</v>
      </c>
      <c r="AG378" s="85">
        <v>41975</v>
      </c>
      <c r="AI378" s="85">
        <v>41682</v>
      </c>
    </row>
    <row r="379" spans="1:35" x14ac:dyDescent="0.2">
      <c r="A379">
        <v>8443</v>
      </c>
      <c r="B379" s="91">
        <v>41914</v>
      </c>
      <c r="C379" s="61" t="e" cm="1" vm="1">
        <f t="array" ref="C379">_xlfn._xlws.FILTER(B379,OR(LEN(B379) = 7,LEN(B379)=8))</f>
        <v>#VALUE!</v>
      </c>
      <c r="D379" s="61" t="str">
        <f t="shared" si="62"/>
        <v/>
      </c>
      <c r="E379" s="61" t="s">
        <v>2512</v>
      </c>
      <c r="F379" s="87" cm="1">
        <f t="array" ref="F379">_xlfn._xlws.FILTER(B379,LEN(B379)=5)</f>
        <v>41914</v>
      </c>
      <c r="G379" s="88">
        <f t="shared" si="63"/>
        <v>41914</v>
      </c>
      <c r="H379" s="61"/>
      <c r="I379" s="85">
        <v>41914</v>
      </c>
      <c r="J379" s="93">
        <f t="shared" si="61"/>
        <v>41914</v>
      </c>
      <c r="K379" s="85"/>
      <c r="M379" s="85">
        <v>41914</v>
      </c>
      <c r="N379" t="e">
        <f t="shared" si="64"/>
        <v>#VALUE!</v>
      </c>
      <c r="O379">
        <f t="shared" si="65"/>
        <v>41914</v>
      </c>
      <c r="Q379" s="84">
        <v>41914</v>
      </c>
      <c r="R379" t="e">
        <f t="shared" si="66"/>
        <v>#VALUE!</v>
      </c>
      <c r="S379">
        <f t="shared" si="67"/>
        <v>41914</v>
      </c>
      <c r="U379" s="86">
        <v>41914</v>
      </c>
      <c r="V379" t="e">
        <f t="shared" si="68"/>
        <v>#VALUE!</v>
      </c>
      <c r="W379">
        <f t="shared" si="69"/>
        <v>41914</v>
      </c>
      <c r="Y379" s="61">
        <v>41914</v>
      </c>
      <c r="Z379" t="str">
        <f t="shared" si="70"/>
        <v>41914</v>
      </c>
      <c r="AA379" t="e">
        <f t="shared" si="71"/>
        <v>#VALUE!</v>
      </c>
      <c r="AB379">
        <f t="shared" si="72"/>
        <v>41914</v>
      </c>
      <c r="AD379" s="85">
        <v>41748</v>
      </c>
      <c r="AG379" s="85">
        <v>41914</v>
      </c>
      <c r="AI379" s="85">
        <v>41680</v>
      </c>
    </row>
    <row r="380" spans="1:35" x14ac:dyDescent="0.2">
      <c r="A380">
        <v>10796</v>
      </c>
      <c r="B380" s="91" t="s">
        <v>333</v>
      </c>
      <c r="C380" s="61" t="str" cm="1">
        <f t="array" ref="C380">_xlfn._xlws.FILTER(B380,OR(LEN(B380) = 7,LEN(B380)=8))</f>
        <v>1/22/14</v>
      </c>
      <c r="D380" s="61" t="str">
        <f t="shared" si="62"/>
        <v>1/22/14</v>
      </c>
      <c r="E380" s="85" t="s">
        <v>333</v>
      </c>
      <c r="F380" s="87" t="e" cm="1" vm="1">
        <f t="array" ref="F380">_xlfn._xlws.FILTER(B380,LEN(B380)=5)</f>
        <v>#VALUE!</v>
      </c>
      <c r="G380" s="88" t="str">
        <f t="shared" si="63"/>
        <v/>
      </c>
      <c r="H380" s="85">
        <v>41661</v>
      </c>
      <c r="I380" s="85" t="s">
        <v>2512</v>
      </c>
      <c r="J380" s="93">
        <f t="shared" si="61"/>
        <v>41661</v>
      </c>
      <c r="K380" s="85"/>
      <c r="M380" s="85" t="s">
        <v>333</v>
      </c>
      <c r="N380" t="e">
        <f t="shared" si="64"/>
        <v>#VALUE!</v>
      </c>
      <c r="O380" t="e">
        <f t="shared" si="65"/>
        <v>#VALUE!</v>
      </c>
      <c r="Q380" s="84" t="s">
        <v>333</v>
      </c>
      <c r="R380" t="e">
        <f t="shared" si="66"/>
        <v>#VALUE!</v>
      </c>
      <c r="S380" t="e">
        <f t="shared" si="67"/>
        <v>#VALUE!</v>
      </c>
      <c r="U380" s="86" t="s">
        <v>333</v>
      </c>
      <c r="V380" t="e">
        <f t="shared" si="68"/>
        <v>#VALUE!</v>
      </c>
      <c r="W380" t="e">
        <f t="shared" si="69"/>
        <v>#VALUE!</v>
      </c>
      <c r="Y380" s="61" t="s">
        <v>333</v>
      </c>
      <c r="Z380" t="str">
        <f t="shared" si="70"/>
        <v>1-22-14</v>
      </c>
      <c r="AA380" t="e">
        <f t="shared" si="71"/>
        <v>#VALUE!</v>
      </c>
      <c r="AB380" t="e">
        <f t="shared" si="72"/>
        <v>#VALUE!</v>
      </c>
      <c r="AD380" s="85">
        <v>41661</v>
      </c>
      <c r="AG380" s="85" t="s">
        <v>333</v>
      </c>
      <c r="AI380" s="85">
        <v>41661</v>
      </c>
    </row>
    <row r="381" spans="1:35" x14ac:dyDescent="0.2">
      <c r="A381">
        <v>10241</v>
      </c>
      <c r="B381" s="91" t="s">
        <v>534</v>
      </c>
      <c r="C381" s="61" t="str" cm="1">
        <f t="array" ref="C381">_xlfn._xlws.FILTER(B381,OR(LEN(B381) = 7,LEN(B381)=8))</f>
        <v>12/15/13</v>
      </c>
      <c r="D381" s="61" t="str">
        <f t="shared" si="62"/>
        <v>12/15/13</v>
      </c>
      <c r="E381" s="61" t="s">
        <v>534</v>
      </c>
      <c r="F381" s="87" t="e" cm="1" vm="1">
        <f t="array" ref="F381">_xlfn._xlws.FILTER(B381,LEN(B381)=5)</f>
        <v>#VALUE!</v>
      </c>
      <c r="G381" s="88" t="str">
        <f t="shared" si="63"/>
        <v/>
      </c>
      <c r="H381" s="85">
        <v>41623</v>
      </c>
      <c r="I381" s="85" t="s">
        <v>2512</v>
      </c>
      <c r="J381" s="93">
        <f t="shared" si="61"/>
        <v>41623</v>
      </c>
      <c r="K381" s="85"/>
      <c r="M381" s="85" t="s">
        <v>534</v>
      </c>
      <c r="N381" t="e">
        <f t="shared" si="64"/>
        <v>#VALUE!</v>
      </c>
      <c r="O381" t="e">
        <f t="shared" si="65"/>
        <v>#VALUE!</v>
      </c>
      <c r="Q381" s="84" t="s">
        <v>534</v>
      </c>
      <c r="R381" t="e">
        <f t="shared" si="66"/>
        <v>#VALUE!</v>
      </c>
      <c r="S381" t="e">
        <f t="shared" si="67"/>
        <v>#VALUE!</v>
      </c>
      <c r="U381" s="86" t="s">
        <v>534</v>
      </c>
      <c r="V381" t="e">
        <f t="shared" si="68"/>
        <v>#VALUE!</v>
      </c>
      <c r="W381" t="e">
        <f t="shared" si="69"/>
        <v>#VALUE!</v>
      </c>
      <c r="Y381" s="61" t="s">
        <v>534</v>
      </c>
      <c r="Z381" t="str">
        <f t="shared" si="70"/>
        <v>12-15-13</v>
      </c>
      <c r="AA381" t="e">
        <f t="shared" si="71"/>
        <v>#VALUE!</v>
      </c>
      <c r="AB381" t="e">
        <f t="shared" si="72"/>
        <v>#VALUE!</v>
      </c>
      <c r="AD381" s="85">
        <v>41623</v>
      </c>
      <c r="AG381" s="85" t="s">
        <v>534</v>
      </c>
      <c r="AI381" s="85">
        <v>41623</v>
      </c>
    </row>
    <row r="382" spans="1:35" x14ac:dyDescent="0.2">
      <c r="A382">
        <v>3388</v>
      </c>
      <c r="B382" s="91" t="s">
        <v>536</v>
      </c>
      <c r="C382" s="61" t="str" cm="1">
        <f t="array" ref="C382">_xlfn._xlws.FILTER(B382,OR(LEN(B382) = 7,LEN(B382)=8))</f>
        <v>10/30/13</v>
      </c>
      <c r="D382" s="61" t="str">
        <f t="shared" si="62"/>
        <v>10/30/13</v>
      </c>
      <c r="E382" s="61" t="s">
        <v>536</v>
      </c>
      <c r="F382" s="87" t="e" cm="1" vm="1">
        <f t="array" ref="F382">_xlfn._xlws.FILTER(B382,LEN(B382)=5)</f>
        <v>#VALUE!</v>
      </c>
      <c r="G382" s="88" t="str">
        <f t="shared" si="63"/>
        <v/>
      </c>
      <c r="H382" s="85">
        <v>41577</v>
      </c>
      <c r="I382" s="85" t="s">
        <v>2512</v>
      </c>
      <c r="J382" s="93">
        <f t="shared" si="61"/>
        <v>41577</v>
      </c>
      <c r="K382" s="85"/>
      <c r="M382" s="85" t="s">
        <v>536</v>
      </c>
      <c r="N382" t="e">
        <f t="shared" si="64"/>
        <v>#VALUE!</v>
      </c>
      <c r="O382" t="e">
        <f t="shared" si="65"/>
        <v>#VALUE!</v>
      </c>
      <c r="Q382" s="84" t="s">
        <v>536</v>
      </c>
      <c r="R382" t="e">
        <f t="shared" si="66"/>
        <v>#VALUE!</v>
      </c>
      <c r="S382" t="e">
        <f t="shared" si="67"/>
        <v>#VALUE!</v>
      </c>
      <c r="U382" s="86" t="s">
        <v>536</v>
      </c>
      <c r="V382" t="e">
        <f t="shared" si="68"/>
        <v>#VALUE!</v>
      </c>
      <c r="W382" t="e">
        <f t="shared" si="69"/>
        <v>#VALUE!</v>
      </c>
      <c r="Y382" s="61" t="s">
        <v>536</v>
      </c>
      <c r="Z382" t="str">
        <f t="shared" si="70"/>
        <v>10-30-13</v>
      </c>
      <c r="AA382" t="e">
        <f t="shared" si="71"/>
        <v>#VALUE!</v>
      </c>
      <c r="AB382" t="e">
        <f t="shared" si="72"/>
        <v>#VALUE!</v>
      </c>
      <c r="AD382" s="85">
        <v>41577</v>
      </c>
      <c r="AG382" s="85" t="s">
        <v>536</v>
      </c>
      <c r="AI382" s="85">
        <v>41577</v>
      </c>
    </row>
    <row r="383" spans="1:35" x14ac:dyDescent="0.2">
      <c r="A383">
        <v>6507</v>
      </c>
      <c r="B383" s="91">
        <v>41374</v>
      </c>
      <c r="C383" s="61" t="e" cm="1" vm="1">
        <f t="array" ref="C383">_xlfn._xlws.FILTER(B383,OR(LEN(B383) = 7,LEN(B383)=8))</f>
        <v>#VALUE!</v>
      </c>
      <c r="D383" s="61" t="str">
        <f t="shared" si="62"/>
        <v/>
      </c>
      <c r="E383" s="61" t="s">
        <v>2512</v>
      </c>
      <c r="F383" s="87" cm="1">
        <f t="array" ref="F383">_xlfn._xlws.FILTER(B383,LEN(B383)=5)</f>
        <v>41374</v>
      </c>
      <c r="G383" s="88">
        <f t="shared" si="63"/>
        <v>41374</v>
      </c>
      <c r="H383" s="61"/>
      <c r="I383" s="85">
        <v>41374</v>
      </c>
      <c r="J383" s="93">
        <f t="shared" si="61"/>
        <v>41374</v>
      </c>
      <c r="K383" s="85"/>
      <c r="M383" s="85">
        <v>41374</v>
      </c>
      <c r="N383" t="e">
        <f t="shared" si="64"/>
        <v>#VALUE!</v>
      </c>
      <c r="O383">
        <f t="shared" si="65"/>
        <v>41374</v>
      </c>
      <c r="Q383" s="84">
        <v>41374</v>
      </c>
      <c r="R383" t="e">
        <f t="shared" si="66"/>
        <v>#VALUE!</v>
      </c>
      <c r="S383">
        <f t="shared" si="67"/>
        <v>41374</v>
      </c>
      <c r="U383" s="86">
        <v>41374</v>
      </c>
      <c r="V383" t="e">
        <f t="shared" si="68"/>
        <v>#VALUE!</v>
      </c>
      <c r="W383">
        <f t="shared" si="69"/>
        <v>41374</v>
      </c>
      <c r="Y383" s="61">
        <v>41374</v>
      </c>
      <c r="Z383" t="str">
        <f t="shared" si="70"/>
        <v>41374</v>
      </c>
      <c r="AA383" t="e">
        <f t="shared" si="71"/>
        <v>#VALUE!</v>
      </c>
      <c r="AB383">
        <f t="shared" si="72"/>
        <v>41374</v>
      </c>
      <c r="AD383" s="85">
        <v>27132</v>
      </c>
      <c r="AG383" s="85">
        <v>41374</v>
      </c>
      <c r="AI383" s="85">
        <v>41551</v>
      </c>
    </row>
    <row r="384" spans="1:35" x14ac:dyDescent="0.2">
      <c r="A384">
        <v>7446</v>
      </c>
      <c r="B384" s="91">
        <v>41526</v>
      </c>
      <c r="C384" s="61" t="e" cm="1" vm="1">
        <f t="array" ref="C384">_xlfn._xlws.FILTER(B384,OR(LEN(B384) = 7,LEN(B384)=8))</f>
        <v>#VALUE!</v>
      </c>
      <c r="D384" s="61" t="str">
        <f t="shared" si="62"/>
        <v/>
      </c>
      <c r="E384" s="61" t="s">
        <v>2512</v>
      </c>
      <c r="F384" s="87" cm="1">
        <f t="array" ref="F384">_xlfn._xlws.FILTER(B384,LEN(B384)=5)</f>
        <v>41526</v>
      </c>
      <c r="G384" s="88">
        <f t="shared" si="63"/>
        <v>41526</v>
      </c>
      <c r="H384" s="61"/>
      <c r="I384" s="85">
        <v>41526</v>
      </c>
      <c r="J384" s="93">
        <f t="shared" si="61"/>
        <v>41526</v>
      </c>
      <c r="K384" s="85"/>
      <c r="M384" s="85">
        <v>41526</v>
      </c>
      <c r="N384" t="e">
        <f t="shared" si="64"/>
        <v>#VALUE!</v>
      </c>
      <c r="O384">
        <f t="shared" si="65"/>
        <v>41526</v>
      </c>
      <c r="Q384" s="84">
        <v>41526</v>
      </c>
      <c r="R384" t="e">
        <f t="shared" si="66"/>
        <v>#VALUE!</v>
      </c>
      <c r="S384">
        <f t="shared" si="67"/>
        <v>41526</v>
      </c>
      <c r="U384" s="86">
        <v>41526</v>
      </c>
      <c r="V384" t="e">
        <f t="shared" si="68"/>
        <v>#VALUE!</v>
      </c>
      <c r="W384">
        <f t="shared" si="69"/>
        <v>41526</v>
      </c>
      <c r="Y384" s="61">
        <v>41526</v>
      </c>
      <c r="Z384" t="str">
        <f t="shared" si="70"/>
        <v>41526</v>
      </c>
      <c r="AA384" t="e">
        <f t="shared" si="71"/>
        <v>#VALUE!</v>
      </c>
      <c r="AB384">
        <f t="shared" si="72"/>
        <v>41526</v>
      </c>
      <c r="AD384" s="85">
        <v>46127</v>
      </c>
      <c r="AG384" s="85">
        <v>41526</v>
      </c>
      <c r="AI384" s="85">
        <v>41526</v>
      </c>
    </row>
    <row r="385" spans="1:35" x14ac:dyDescent="0.2">
      <c r="A385">
        <v>87</v>
      </c>
      <c r="B385" s="91" t="s">
        <v>540</v>
      </c>
      <c r="C385" s="61" t="str" cm="1">
        <f t="array" ref="C385">_xlfn._xlws.FILTER(B385,OR(LEN(B385) = 7,LEN(B385)=8))</f>
        <v>8/26/13</v>
      </c>
      <c r="D385" s="61" t="str">
        <f t="shared" si="62"/>
        <v>8/26/13</v>
      </c>
      <c r="E385" s="85" t="s">
        <v>540</v>
      </c>
      <c r="F385" s="87" t="e" cm="1" vm="1">
        <f t="array" ref="F385">_xlfn._xlws.FILTER(B385,LEN(B385)=5)</f>
        <v>#VALUE!</v>
      </c>
      <c r="G385" s="88" t="str">
        <f t="shared" si="63"/>
        <v/>
      </c>
      <c r="H385" s="85">
        <v>41512</v>
      </c>
      <c r="I385" s="85" t="s">
        <v>2512</v>
      </c>
      <c r="J385" s="93">
        <f t="shared" si="61"/>
        <v>41512</v>
      </c>
      <c r="K385" s="85"/>
      <c r="M385" s="85" t="s">
        <v>540</v>
      </c>
      <c r="N385" t="e">
        <f t="shared" si="64"/>
        <v>#VALUE!</v>
      </c>
      <c r="O385" t="e">
        <f t="shared" si="65"/>
        <v>#VALUE!</v>
      </c>
      <c r="Q385" s="84" t="s">
        <v>540</v>
      </c>
      <c r="R385" t="e">
        <f t="shared" si="66"/>
        <v>#VALUE!</v>
      </c>
      <c r="S385" t="e">
        <f t="shared" si="67"/>
        <v>#VALUE!</v>
      </c>
      <c r="U385" s="86" t="s">
        <v>540</v>
      </c>
      <c r="V385" t="e">
        <f t="shared" si="68"/>
        <v>#VALUE!</v>
      </c>
      <c r="W385" t="e">
        <f t="shared" si="69"/>
        <v>#VALUE!</v>
      </c>
      <c r="Y385" s="61" t="s">
        <v>540</v>
      </c>
      <c r="Z385" t="str">
        <f t="shared" si="70"/>
        <v>8-26-13</v>
      </c>
      <c r="AA385" t="e">
        <f t="shared" si="71"/>
        <v>#VALUE!</v>
      </c>
      <c r="AB385" t="e">
        <f t="shared" si="72"/>
        <v>#VALUE!</v>
      </c>
      <c r="AD385" s="85">
        <v>41512</v>
      </c>
      <c r="AG385" s="85" t="s">
        <v>540</v>
      </c>
      <c r="AI385" s="85">
        <v>41512</v>
      </c>
    </row>
    <row r="386" spans="1:35" x14ac:dyDescent="0.2">
      <c r="A386">
        <v>10477</v>
      </c>
      <c r="B386" s="91">
        <v>41433</v>
      </c>
      <c r="C386" s="61" t="e" cm="1" vm="1">
        <f t="array" ref="C386">_xlfn._xlws.FILTER(B386,OR(LEN(B386) = 7,LEN(B386)=8))</f>
        <v>#VALUE!</v>
      </c>
      <c r="D386" s="61" t="str">
        <f t="shared" si="62"/>
        <v/>
      </c>
      <c r="E386" s="61" t="s">
        <v>2512</v>
      </c>
      <c r="F386" s="87" cm="1">
        <f t="array" ref="F386">_xlfn._xlws.FILTER(B386,LEN(B386)=5)</f>
        <v>41433</v>
      </c>
      <c r="G386" s="88">
        <f t="shared" si="63"/>
        <v>41433</v>
      </c>
      <c r="H386" s="61"/>
      <c r="I386" s="85">
        <v>41433</v>
      </c>
      <c r="J386" s="93">
        <f t="shared" si="61"/>
        <v>41433</v>
      </c>
      <c r="K386" s="85"/>
      <c r="M386" s="85">
        <v>41433</v>
      </c>
      <c r="N386" t="e">
        <f t="shared" si="64"/>
        <v>#VALUE!</v>
      </c>
      <c r="O386">
        <f t="shared" si="65"/>
        <v>41433</v>
      </c>
      <c r="Q386" s="84">
        <v>41433</v>
      </c>
      <c r="R386" t="e">
        <f t="shared" si="66"/>
        <v>#VALUE!</v>
      </c>
      <c r="S386">
        <f t="shared" si="67"/>
        <v>41433</v>
      </c>
      <c r="U386" s="86">
        <v>41433</v>
      </c>
      <c r="V386" t="e">
        <f t="shared" si="68"/>
        <v>#VALUE!</v>
      </c>
      <c r="W386">
        <f t="shared" si="69"/>
        <v>41433</v>
      </c>
      <c r="Y386" s="61">
        <v>41433</v>
      </c>
      <c r="Z386" t="str">
        <f t="shared" si="70"/>
        <v>41433</v>
      </c>
      <c r="AA386" t="e">
        <f t="shared" si="71"/>
        <v>#VALUE!</v>
      </c>
      <c r="AB386">
        <f t="shared" si="72"/>
        <v>41433</v>
      </c>
      <c r="AD386" s="85">
        <v>12158</v>
      </c>
      <c r="AG386" s="85">
        <v>41433</v>
      </c>
      <c r="AI386" s="85">
        <v>41492</v>
      </c>
    </row>
    <row r="387" spans="1:35" x14ac:dyDescent="0.2">
      <c r="A387">
        <v>6072</v>
      </c>
      <c r="B387" s="91">
        <v>41307</v>
      </c>
      <c r="C387" s="61" t="e" cm="1" vm="1">
        <f t="array" ref="C387">_xlfn._xlws.FILTER(B387,OR(LEN(B387) = 7,LEN(B387)=8))</f>
        <v>#VALUE!</v>
      </c>
      <c r="D387" s="61" t="str">
        <f t="shared" si="62"/>
        <v/>
      </c>
      <c r="E387" s="61" t="s">
        <v>2512</v>
      </c>
      <c r="F387" s="87" cm="1">
        <f t="array" ref="F387">_xlfn._xlws.FILTER(B387,LEN(B387)=5)</f>
        <v>41307</v>
      </c>
      <c r="G387" s="88">
        <f t="shared" si="63"/>
        <v>41307</v>
      </c>
      <c r="H387" s="61"/>
      <c r="I387" s="85">
        <v>41307</v>
      </c>
      <c r="J387" s="93">
        <f t="shared" ref="J387:J450" si="73">IF(I387&gt;$I$1,I387,H387)</f>
        <v>41307</v>
      </c>
      <c r="K387" s="85"/>
      <c r="M387" s="85">
        <v>41307</v>
      </c>
      <c r="N387" t="e">
        <f t="shared" si="64"/>
        <v>#VALUE!</v>
      </c>
      <c r="O387">
        <f t="shared" si="65"/>
        <v>41307</v>
      </c>
      <c r="Q387" s="84">
        <v>41307</v>
      </c>
      <c r="R387" t="e">
        <f t="shared" si="66"/>
        <v>#VALUE!</v>
      </c>
      <c r="S387">
        <f t="shared" si="67"/>
        <v>41307</v>
      </c>
      <c r="U387" s="86">
        <v>41307</v>
      </c>
      <c r="V387" t="e">
        <f t="shared" si="68"/>
        <v>#VALUE!</v>
      </c>
      <c r="W387">
        <f t="shared" si="69"/>
        <v>41307</v>
      </c>
      <c r="Y387" s="61">
        <v>41307</v>
      </c>
      <c r="Z387" t="str">
        <f t="shared" si="70"/>
        <v>41307</v>
      </c>
      <c r="AA387" t="e">
        <f t="shared" si="71"/>
        <v>#VALUE!</v>
      </c>
      <c r="AB387">
        <f t="shared" si="72"/>
        <v>41307</v>
      </c>
      <c r="AD387" s="85">
        <v>39185</v>
      </c>
      <c r="AG387" s="85">
        <v>41307</v>
      </c>
      <c r="AI387" s="85">
        <v>41307</v>
      </c>
    </row>
    <row r="388" spans="1:35" x14ac:dyDescent="0.2">
      <c r="A388">
        <v>2518</v>
      </c>
      <c r="B388" s="91" t="s">
        <v>544</v>
      </c>
      <c r="C388" s="61" t="str" cm="1">
        <f t="array" ref="C388">_xlfn._xlws.FILTER(B388,OR(LEN(B388) = 7,LEN(B388)=8))</f>
        <v>1/25/13</v>
      </c>
      <c r="D388" s="61" t="str">
        <f t="shared" ref="D388:D451" si="74">IFERROR(C388,"")</f>
        <v>1/25/13</v>
      </c>
      <c r="E388" s="85" t="s">
        <v>544</v>
      </c>
      <c r="F388" s="87" t="e" cm="1" vm="1">
        <f t="array" ref="F388">_xlfn._xlws.FILTER(B388,LEN(B388)=5)</f>
        <v>#VALUE!</v>
      </c>
      <c r="G388" s="88" t="str">
        <f t="shared" si="63"/>
        <v/>
      </c>
      <c r="H388" s="85">
        <v>41299</v>
      </c>
      <c r="I388" s="85" t="s">
        <v>2512</v>
      </c>
      <c r="J388" s="93">
        <f t="shared" si="73"/>
        <v>41299</v>
      </c>
      <c r="K388" s="85"/>
      <c r="M388" s="85" t="s">
        <v>544</v>
      </c>
      <c r="N388" t="e">
        <f t="shared" si="64"/>
        <v>#VALUE!</v>
      </c>
      <c r="O388" t="e">
        <f t="shared" si="65"/>
        <v>#VALUE!</v>
      </c>
      <c r="Q388" s="84" t="s">
        <v>544</v>
      </c>
      <c r="R388" t="e">
        <f t="shared" si="66"/>
        <v>#VALUE!</v>
      </c>
      <c r="S388" t="e">
        <f t="shared" si="67"/>
        <v>#VALUE!</v>
      </c>
      <c r="U388" s="86" t="s">
        <v>544</v>
      </c>
      <c r="V388" t="e">
        <f t="shared" si="68"/>
        <v>#VALUE!</v>
      </c>
      <c r="W388" t="e">
        <f t="shared" si="69"/>
        <v>#VALUE!</v>
      </c>
      <c r="Y388" s="61" t="s">
        <v>544</v>
      </c>
      <c r="Z388" t="str">
        <f t="shared" si="70"/>
        <v>1-25-13</v>
      </c>
      <c r="AA388" t="e">
        <f t="shared" si="71"/>
        <v>#VALUE!</v>
      </c>
      <c r="AB388" t="e">
        <f t="shared" si="72"/>
        <v>#VALUE!</v>
      </c>
      <c r="AD388" s="85">
        <v>41299</v>
      </c>
      <c r="AG388" s="85" t="s">
        <v>544</v>
      </c>
      <c r="AI388" s="85">
        <v>41299</v>
      </c>
    </row>
    <row r="389" spans="1:35" x14ac:dyDescent="0.2">
      <c r="A389">
        <v>247</v>
      </c>
      <c r="B389" s="91" t="s">
        <v>546</v>
      </c>
      <c r="C389" s="61" t="str" cm="1">
        <f t="array" ref="C389">_xlfn._xlws.FILTER(B389,OR(LEN(B389) = 7,LEN(B389)=8))</f>
        <v>11/17/12</v>
      </c>
      <c r="D389" s="61" t="str">
        <f t="shared" si="74"/>
        <v>11/17/12</v>
      </c>
      <c r="E389" s="61" t="s">
        <v>546</v>
      </c>
      <c r="F389" s="87" t="e" cm="1" vm="1">
        <f t="array" ref="F389">_xlfn._xlws.FILTER(B389,LEN(B389)=5)</f>
        <v>#VALUE!</v>
      </c>
      <c r="G389" s="88" t="str">
        <f t="shared" ref="G389:G452" si="75">IFERROR(F389,"")</f>
        <v/>
      </c>
      <c r="H389" s="85">
        <v>41230</v>
      </c>
      <c r="I389" s="85" t="s">
        <v>2512</v>
      </c>
      <c r="J389" s="93">
        <f t="shared" si="73"/>
        <v>41230</v>
      </c>
      <c r="K389" s="85"/>
      <c r="M389" s="85" t="s">
        <v>546</v>
      </c>
      <c r="N389" t="e">
        <f t="shared" ref="N389:N452" si="76">DATEVALUE(M389)</f>
        <v>#VALUE!</v>
      </c>
      <c r="O389" t="e">
        <f t="shared" ref="O389:O452" si="77">VALUE(M389)</f>
        <v>#VALUE!</v>
      </c>
      <c r="Q389" s="84" t="s">
        <v>546</v>
      </c>
      <c r="R389" t="e">
        <f t="shared" ref="R389:R452" si="78">DATEVALUE(Q389)</f>
        <v>#VALUE!</v>
      </c>
      <c r="S389" t="e">
        <f t="shared" ref="S389:S452" si="79">VALUE(Q389)</f>
        <v>#VALUE!</v>
      </c>
      <c r="U389" s="86" t="s">
        <v>546</v>
      </c>
      <c r="V389" t="e">
        <f t="shared" ref="V389:V452" si="80">DATEVALUE(U389)</f>
        <v>#VALUE!</v>
      </c>
      <c r="W389" t="e">
        <f t="shared" ref="W389:W452" si="81">VALUE(U389)</f>
        <v>#VALUE!</v>
      </c>
      <c r="Y389" s="61" t="s">
        <v>546</v>
      </c>
      <c r="Z389" t="str">
        <f t="shared" ref="Z389:Z452" si="82">SUBSTITUTE(Y389,"/","-")</f>
        <v>11-17-12</v>
      </c>
      <c r="AA389" t="e">
        <f t="shared" ref="AA389:AA452" si="83">DATEVALUE(Z389)</f>
        <v>#VALUE!</v>
      </c>
      <c r="AB389" t="e">
        <f t="shared" ref="AB389:AB452" si="84">VALUE(Z389)</f>
        <v>#VALUE!</v>
      </c>
      <c r="AD389" s="85">
        <v>41230</v>
      </c>
      <c r="AG389" s="85" t="s">
        <v>546</v>
      </c>
      <c r="AI389" s="85">
        <v>41230</v>
      </c>
    </row>
    <row r="390" spans="1:35" x14ac:dyDescent="0.2">
      <c r="A390">
        <v>9463</v>
      </c>
      <c r="B390" s="91" t="s">
        <v>548</v>
      </c>
      <c r="C390" s="61" t="str" cm="1">
        <f t="array" ref="C390">_xlfn._xlws.FILTER(B390,OR(LEN(B390) = 7,LEN(B390)=8))</f>
        <v>11/13/12</v>
      </c>
      <c r="D390" s="61" t="str">
        <f t="shared" si="74"/>
        <v>11/13/12</v>
      </c>
      <c r="E390" s="61" t="s">
        <v>548</v>
      </c>
      <c r="F390" s="87" t="e" cm="1" vm="1">
        <f t="array" ref="F390">_xlfn._xlws.FILTER(B390,LEN(B390)=5)</f>
        <v>#VALUE!</v>
      </c>
      <c r="G390" s="88" t="str">
        <f t="shared" si="75"/>
        <v/>
      </c>
      <c r="H390" s="85">
        <v>41226</v>
      </c>
      <c r="I390" s="85" t="s">
        <v>2512</v>
      </c>
      <c r="J390" s="93">
        <f t="shared" si="73"/>
        <v>41226</v>
      </c>
      <c r="K390" s="85"/>
      <c r="M390" s="85" t="s">
        <v>548</v>
      </c>
      <c r="N390" t="e">
        <f t="shared" si="76"/>
        <v>#VALUE!</v>
      </c>
      <c r="O390" t="e">
        <f t="shared" si="77"/>
        <v>#VALUE!</v>
      </c>
      <c r="Q390" s="84" t="s">
        <v>548</v>
      </c>
      <c r="R390" t="e">
        <f t="shared" si="78"/>
        <v>#VALUE!</v>
      </c>
      <c r="S390" t="e">
        <f t="shared" si="79"/>
        <v>#VALUE!</v>
      </c>
      <c r="U390" s="86" t="s">
        <v>548</v>
      </c>
      <c r="V390" t="e">
        <f t="shared" si="80"/>
        <v>#VALUE!</v>
      </c>
      <c r="W390" t="e">
        <f t="shared" si="81"/>
        <v>#VALUE!</v>
      </c>
      <c r="Y390" s="61" t="s">
        <v>548</v>
      </c>
      <c r="Z390" t="str">
        <f t="shared" si="82"/>
        <v>11-13-12</v>
      </c>
      <c r="AA390" t="e">
        <f t="shared" si="83"/>
        <v>#VALUE!</v>
      </c>
      <c r="AB390" t="e">
        <f t="shared" si="84"/>
        <v>#VALUE!</v>
      </c>
      <c r="AD390" s="85">
        <v>41226</v>
      </c>
      <c r="AG390" s="85" t="s">
        <v>548</v>
      </c>
      <c r="AI390" s="85">
        <v>41226</v>
      </c>
    </row>
    <row r="391" spans="1:35" x14ac:dyDescent="0.2">
      <c r="A391">
        <v>1459</v>
      </c>
      <c r="B391" s="91">
        <v>41101</v>
      </c>
      <c r="C391" s="61" t="e" cm="1" vm="1">
        <f t="array" ref="C391">_xlfn._xlws.FILTER(B391,OR(LEN(B391) = 7,LEN(B391)=8))</f>
        <v>#VALUE!</v>
      </c>
      <c r="D391" s="61" t="str">
        <f t="shared" si="74"/>
        <v/>
      </c>
      <c r="E391" s="61" t="s">
        <v>2512</v>
      </c>
      <c r="F391" s="87" cm="1">
        <f t="array" ref="F391">_xlfn._xlws.FILTER(B391,LEN(B391)=5)</f>
        <v>41101</v>
      </c>
      <c r="G391" s="88">
        <f t="shared" si="75"/>
        <v>41101</v>
      </c>
      <c r="H391" s="61"/>
      <c r="I391" s="85">
        <v>41101</v>
      </c>
      <c r="J391" s="93">
        <f t="shared" si="73"/>
        <v>41101</v>
      </c>
      <c r="K391" s="85"/>
      <c r="M391" s="85">
        <v>41101</v>
      </c>
      <c r="N391" t="e">
        <f t="shared" si="76"/>
        <v>#VALUE!</v>
      </c>
      <c r="O391">
        <f t="shared" si="77"/>
        <v>41101</v>
      </c>
      <c r="Q391" s="84">
        <v>41101</v>
      </c>
      <c r="R391" t="e">
        <f t="shared" si="78"/>
        <v>#VALUE!</v>
      </c>
      <c r="S391">
        <f t="shared" si="79"/>
        <v>41101</v>
      </c>
      <c r="U391" s="86">
        <v>41101</v>
      </c>
      <c r="V391" t="e">
        <f t="shared" si="80"/>
        <v>#VALUE!</v>
      </c>
      <c r="W391">
        <f t="shared" si="81"/>
        <v>41101</v>
      </c>
      <c r="Y391" s="61">
        <v>41101</v>
      </c>
      <c r="Z391" t="str">
        <f t="shared" si="82"/>
        <v>41101</v>
      </c>
      <c r="AA391" t="e">
        <f t="shared" si="83"/>
        <v>#VALUE!</v>
      </c>
      <c r="AB391">
        <f t="shared" si="84"/>
        <v>41101</v>
      </c>
      <c r="AD391" s="85">
        <v>36992</v>
      </c>
      <c r="AG391" s="85">
        <v>41101</v>
      </c>
      <c r="AI391" s="85">
        <v>41220</v>
      </c>
    </row>
    <row r="392" spans="1:35" x14ac:dyDescent="0.2">
      <c r="A392">
        <v>9530</v>
      </c>
      <c r="B392" s="91">
        <v>40919</v>
      </c>
      <c r="C392" s="61" t="e" cm="1" vm="1">
        <f t="array" ref="C392">_xlfn._xlws.FILTER(B392,OR(LEN(B392) = 7,LEN(B392)=8))</f>
        <v>#VALUE!</v>
      </c>
      <c r="D392" s="61" t="str">
        <f t="shared" si="74"/>
        <v/>
      </c>
      <c r="E392" s="61" t="s">
        <v>2512</v>
      </c>
      <c r="F392" s="87" cm="1">
        <f t="array" ref="F392">_xlfn._xlws.FILTER(B392,LEN(B392)=5)</f>
        <v>40919</v>
      </c>
      <c r="G392" s="88">
        <f t="shared" si="75"/>
        <v>40919</v>
      </c>
      <c r="H392" s="61"/>
      <c r="I392" s="85">
        <v>40919</v>
      </c>
      <c r="J392" s="93">
        <f t="shared" si="73"/>
        <v>40919</v>
      </c>
      <c r="K392" s="85"/>
      <c r="M392" s="85">
        <v>40919</v>
      </c>
      <c r="N392" t="e">
        <f t="shared" si="76"/>
        <v>#VALUE!</v>
      </c>
      <c r="O392">
        <f t="shared" si="77"/>
        <v>40919</v>
      </c>
      <c r="Q392" s="84">
        <v>40919</v>
      </c>
      <c r="R392" t="e">
        <f t="shared" si="78"/>
        <v>#VALUE!</v>
      </c>
      <c r="S392">
        <f t="shared" si="79"/>
        <v>40919</v>
      </c>
      <c r="U392" s="86">
        <v>40919</v>
      </c>
      <c r="V392" t="e">
        <f t="shared" si="80"/>
        <v>#VALUE!</v>
      </c>
      <c r="W392">
        <f t="shared" si="81"/>
        <v>40919</v>
      </c>
      <c r="Y392" s="61">
        <v>40919</v>
      </c>
      <c r="Z392" t="str">
        <f t="shared" si="82"/>
        <v>40919</v>
      </c>
      <c r="AA392" t="e">
        <f t="shared" si="83"/>
        <v>#VALUE!</v>
      </c>
      <c r="AB392">
        <f t="shared" si="84"/>
        <v>40919</v>
      </c>
      <c r="AD392" s="85">
        <v>43564</v>
      </c>
      <c r="AG392" s="85">
        <v>40919</v>
      </c>
      <c r="AI392" s="85">
        <v>41214</v>
      </c>
    </row>
    <row r="393" spans="1:35" x14ac:dyDescent="0.2">
      <c r="A393">
        <v>9653</v>
      </c>
      <c r="B393" s="91" t="s">
        <v>552</v>
      </c>
      <c r="C393" s="61" t="str" cm="1">
        <f t="array" ref="C393">_xlfn._xlws.FILTER(B393,OR(LEN(B393) = 7,LEN(B393)=8))</f>
        <v>10/16/12</v>
      </c>
      <c r="D393" s="61" t="str">
        <f t="shared" si="74"/>
        <v>10/16/12</v>
      </c>
      <c r="E393" s="61" t="s">
        <v>552</v>
      </c>
      <c r="F393" s="87" t="e" cm="1" vm="1">
        <f t="array" ref="F393">_xlfn._xlws.FILTER(B393,LEN(B393)=5)</f>
        <v>#VALUE!</v>
      </c>
      <c r="G393" s="88" t="str">
        <f t="shared" si="75"/>
        <v/>
      </c>
      <c r="H393" s="85">
        <v>41198</v>
      </c>
      <c r="I393" s="85" t="s">
        <v>2512</v>
      </c>
      <c r="J393" s="93">
        <f t="shared" si="73"/>
        <v>41198</v>
      </c>
      <c r="K393" s="85"/>
      <c r="M393" s="85" t="s">
        <v>552</v>
      </c>
      <c r="N393" t="e">
        <f t="shared" si="76"/>
        <v>#VALUE!</v>
      </c>
      <c r="O393" t="e">
        <f t="shared" si="77"/>
        <v>#VALUE!</v>
      </c>
      <c r="Q393" s="84" t="s">
        <v>552</v>
      </c>
      <c r="R393" t="e">
        <f t="shared" si="78"/>
        <v>#VALUE!</v>
      </c>
      <c r="S393" t="e">
        <f t="shared" si="79"/>
        <v>#VALUE!</v>
      </c>
      <c r="U393" s="86" t="s">
        <v>552</v>
      </c>
      <c r="V393" t="e">
        <f t="shared" si="80"/>
        <v>#VALUE!</v>
      </c>
      <c r="W393" t="e">
        <f t="shared" si="81"/>
        <v>#VALUE!</v>
      </c>
      <c r="Y393" s="61" t="s">
        <v>552</v>
      </c>
      <c r="Z393" t="str">
        <f t="shared" si="82"/>
        <v>10-16-12</v>
      </c>
      <c r="AA393" t="e">
        <f t="shared" si="83"/>
        <v>#VALUE!</v>
      </c>
      <c r="AB393" t="e">
        <f t="shared" si="84"/>
        <v>#VALUE!</v>
      </c>
      <c r="AD393" s="85">
        <v>41198</v>
      </c>
      <c r="AG393" s="85" t="s">
        <v>552</v>
      </c>
      <c r="AI393" s="85">
        <v>41198</v>
      </c>
    </row>
    <row r="394" spans="1:35" x14ac:dyDescent="0.2">
      <c r="A394">
        <v>10785</v>
      </c>
      <c r="B394" s="91" t="s">
        <v>445</v>
      </c>
      <c r="C394" s="61" t="str" cm="1">
        <f t="array" ref="C394">_xlfn._xlws.FILTER(B394,OR(LEN(B394) = 7,LEN(B394)=8))</f>
        <v>6/19/14</v>
      </c>
      <c r="D394" s="61" t="str">
        <f t="shared" si="74"/>
        <v>6/19/14</v>
      </c>
      <c r="E394" s="85" t="s">
        <v>445</v>
      </c>
      <c r="F394" s="87" t="e" cm="1" vm="1">
        <f t="array" ref="F394">_xlfn._xlws.FILTER(B394,LEN(B394)=5)</f>
        <v>#VALUE!</v>
      </c>
      <c r="G394" s="88" t="str">
        <f t="shared" si="75"/>
        <v/>
      </c>
      <c r="H394" s="85">
        <v>41809</v>
      </c>
      <c r="I394" s="85" t="s">
        <v>2512</v>
      </c>
      <c r="J394" s="93">
        <f t="shared" si="73"/>
        <v>41809</v>
      </c>
      <c r="K394" s="85"/>
      <c r="M394" s="85" t="s">
        <v>445</v>
      </c>
      <c r="N394" t="e">
        <f t="shared" si="76"/>
        <v>#VALUE!</v>
      </c>
      <c r="O394" t="e">
        <f t="shared" si="77"/>
        <v>#VALUE!</v>
      </c>
      <c r="Q394" s="84" t="s">
        <v>445</v>
      </c>
      <c r="R394" t="e">
        <f t="shared" si="78"/>
        <v>#VALUE!</v>
      </c>
      <c r="S394" t="e">
        <f t="shared" si="79"/>
        <v>#VALUE!</v>
      </c>
      <c r="U394" s="86" t="s">
        <v>445</v>
      </c>
      <c r="V394" t="e">
        <f t="shared" si="80"/>
        <v>#VALUE!</v>
      </c>
      <c r="W394" t="e">
        <f t="shared" si="81"/>
        <v>#VALUE!</v>
      </c>
      <c r="Y394" s="61" t="s">
        <v>445</v>
      </c>
      <c r="Z394" t="str">
        <f t="shared" si="82"/>
        <v>6-19-14</v>
      </c>
      <c r="AA394" t="e">
        <f t="shared" si="83"/>
        <v>#VALUE!</v>
      </c>
      <c r="AB394" t="e">
        <f t="shared" si="84"/>
        <v>#VALUE!</v>
      </c>
      <c r="AD394" s="85">
        <v>41809</v>
      </c>
      <c r="AG394" s="85" t="s">
        <v>445</v>
      </c>
      <c r="AI394" s="85">
        <v>41809</v>
      </c>
    </row>
    <row r="395" spans="1:35" x14ac:dyDescent="0.2">
      <c r="A395">
        <v>9392</v>
      </c>
      <c r="B395" s="91">
        <v>41856</v>
      </c>
      <c r="C395" s="61" t="e" cm="1" vm="1">
        <f t="array" ref="C395">_xlfn._xlws.FILTER(B395,OR(LEN(B395) = 7,LEN(B395)=8))</f>
        <v>#VALUE!</v>
      </c>
      <c r="D395" s="61" t="str">
        <f t="shared" si="74"/>
        <v/>
      </c>
      <c r="E395" s="61" t="s">
        <v>2512</v>
      </c>
      <c r="F395" s="87" cm="1">
        <f t="array" ref="F395">_xlfn._xlws.FILTER(B395,LEN(B395)=5)</f>
        <v>41856</v>
      </c>
      <c r="G395" s="88">
        <f t="shared" si="75"/>
        <v>41856</v>
      </c>
      <c r="H395" s="61"/>
      <c r="I395" s="85">
        <v>41856</v>
      </c>
      <c r="J395" s="93">
        <f t="shared" si="73"/>
        <v>41856</v>
      </c>
      <c r="K395" s="85"/>
      <c r="M395" s="85">
        <v>41856</v>
      </c>
      <c r="N395" t="e">
        <f t="shared" si="76"/>
        <v>#VALUE!</v>
      </c>
      <c r="O395">
        <f t="shared" si="77"/>
        <v>41856</v>
      </c>
      <c r="Q395" s="84">
        <v>41856</v>
      </c>
      <c r="R395" t="e">
        <f t="shared" si="78"/>
        <v>#VALUE!</v>
      </c>
      <c r="S395">
        <f t="shared" si="79"/>
        <v>41856</v>
      </c>
      <c r="U395" s="86">
        <v>41856</v>
      </c>
      <c r="V395" t="e">
        <f t="shared" si="80"/>
        <v>#VALUE!</v>
      </c>
      <c r="W395">
        <f t="shared" si="81"/>
        <v>41856</v>
      </c>
      <c r="Y395" s="61">
        <v>41856</v>
      </c>
      <c r="Z395" t="str">
        <f t="shared" si="82"/>
        <v>41856</v>
      </c>
      <c r="AA395" t="e">
        <f t="shared" si="83"/>
        <v>#VALUE!</v>
      </c>
      <c r="AB395">
        <f t="shared" si="84"/>
        <v>41856</v>
      </c>
      <c r="AD395" s="85">
        <v>20563</v>
      </c>
      <c r="AG395" s="85">
        <v>41856</v>
      </c>
      <c r="AI395" s="85">
        <v>41767</v>
      </c>
    </row>
    <row r="396" spans="1:35" x14ac:dyDescent="0.2">
      <c r="A396">
        <v>10146</v>
      </c>
      <c r="B396" s="91">
        <v>41673</v>
      </c>
      <c r="C396" s="61" t="e" cm="1" vm="1">
        <f t="array" ref="C396">_xlfn._xlws.FILTER(B396,OR(LEN(B396) = 7,LEN(B396)=8))</f>
        <v>#VALUE!</v>
      </c>
      <c r="D396" s="61" t="str">
        <f t="shared" si="74"/>
        <v/>
      </c>
      <c r="E396" s="61" t="s">
        <v>2512</v>
      </c>
      <c r="F396" s="87" cm="1">
        <f t="array" ref="F396">_xlfn._xlws.FILTER(B396,LEN(B396)=5)</f>
        <v>41673</v>
      </c>
      <c r="G396" s="88">
        <f t="shared" si="75"/>
        <v>41673</v>
      </c>
      <c r="H396" s="61"/>
      <c r="I396" s="85">
        <v>41673</v>
      </c>
      <c r="J396" s="93">
        <f t="shared" si="73"/>
        <v>41673</v>
      </c>
      <c r="K396" s="85"/>
      <c r="M396" s="85">
        <v>41673</v>
      </c>
      <c r="N396" t="e">
        <f t="shared" si="76"/>
        <v>#VALUE!</v>
      </c>
      <c r="O396">
        <f t="shared" si="77"/>
        <v>41673</v>
      </c>
      <c r="Q396" s="84">
        <v>41673</v>
      </c>
      <c r="R396" t="e">
        <f t="shared" si="78"/>
        <v>#VALUE!</v>
      </c>
      <c r="S396">
        <f t="shared" si="79"/>
        <v>41673</v>
      </c>
      <c r="U396" s="86">
        <v>41673</v>
      </c>
      <c r="V396" t="e">
        <f t="shared" si="80"/>
        <v>#VALUE!</v>
      </c>
      <c r="W396">
        <f t="shared" si="81"/>
        <v>41673</v>
      </c>
      <c r="Y396" s="61">
        <v>41673</v>
      </c>
      <c r="Z396" t="str">
        <f t="shared" si="82"/>
        <v>41673</v>
      </c>
      <c r="AA396" t="e">
        <f t="shared" si="83"/>
        <v>#VALUE!</v>
      </c>
      <c r="AB396">
        <f t="shared" si="84"/>
        <v>41673</v>
      </c>
      <c r="AD396" s="85">
        <v>26770</v>
      </c>
      <c r="AG396" s="85">
        <v>41673</v>
      </c>
      <c r="AI396" s="85">
        <v>41700</v>
      </c>
    </row>
    <row r="397" spans="1:35" x14ac:dyDescent="0.2">
      <c r="A397">
        <v>4741</v>
      </c>
      <c r="B397" s="91" t="s">
        <v>329</v>
      </c>
      <c r="C397" s="61" t="str" cm="1">
        <f t="array" ref="C397">_xlfn._xlws.FILTER(B397,OR(LEN(B397) = 7,LEN(B397)=8))</f>
        <v>1/30/14</v>
      </c>
      <c r="D397" s="61" t="str">
        <f t="shared" si="74"/>
        <v>1/30/14</v>
      </c>
      <c r="E397" s="85" t="s">
        <v>329</v>
      </c>
      <c r="F397" s="87" t="e" cm="1" vm="1">
        <f t="array" ref="F397">_xlfn._xlws.FILTER(B397,LEN(B397)=5)</f>
        <v>#VALUE!</v>
      </c>
      <c r="G397" s="88" t="str">
        <f t="shared" si="75"/>
        <v/>
      </c>
      <c r="H397" s="85">
        <v>41669</v>
      </c>
      <c r="I397" s="85" t="s">
        <v>2512</v>
      </c>
      <c r="J397" s="93">
        <f t="shared" si="73"/>
        <v>41669</v>
      </c>
      <c r="K397" s="85"/>
      <c r="M397" s="85" t="s">
        <v>329</v>
      </c>
      <c r="N397" t="e">
        <f t="shared" si="76"/>
        <v>#VALUE!</v>
      </c>
      <c r="O397" t="e">
        <f t="shared" si="77"/>
        <v>#VALUE!</v>
      </c>
      <c r="Q397" s="84" t="s">
        <v>329</v>
      </c>
      <c r="R397" t="e">
        <f t="shared" si="78"/>
        <v>#VALUE!</v>
      </c>
      <c r="S397" t="e">
        <f t="shared" si="79"/>
        <v>#VALUE!</v>
      </c>
      <c r="U397" s="86" t="s">
        <v>329</v>
      </c>
      <c r="V397" t="e">
        <f t="shared" si="80"/>
        <v>#VALUE!</v>
      </c>
      <c r="W397" t="e">
        <f t="shared" si="81"/>
        <v>#VALUE!</v>
      </c>
      <c r="Y397" s="61" t="s">
        <v>329</v>
      </c>
      <c r="Z397" t="str">
        <f t="shared" si="82"/>
        <v>1-30-14</v>
      </c>
      <c r="AA397" t="e">
        <f t="shared" si="83"/>
        <v>#VALUE!</v>
      </c>
      <c r="AB397" t="e">
        <f t="shared" si="84"/>
        <v>#VALUE!</v>
      </c>
      <c r="AD397" s="85">
        <v>41669</v>
      </c>
      <c r="AG397" s="85" t="s">
        <v>329</v>
      </c>
      <c r="AI397" s="85">
        <v>41669</v>
      </c>
    </row>
    <row r="398" spans="1:35" x14ac:dyDescent="0.2">
      <c r="A398">
        <v>1880</v>
      </c>
      <c r="B398" s="91" t="s">
        <v>329</v>
      </c>
      <c r="C398" s="61" t="str" cm="1">
        <f t="array" ref="C398">_xlfn._xlws.FILTER(B398,OR(LEN(B398) = 7,LEN(B398)=8))</f>
        <v>1/30/14</v>
      </c>
      <c r="D398" s="61" t="str">
        <f t="shared" si="74"/>
        <v>1/30/14</v>
      </c>
      <c r="E398" s="85" t="s">
        <v>329</v>
      </c>
      <c r="F398" s="87" t="e" cm="1" vm="1">
        <f t="array" ref="F398">_xlfn._xlws.FILTER(B398,LEN(B398)=5)</f>
        <v>#VALUE!</v>
      </c>
      <c r="G398" s="88" t="str">
        <f t="shared" si="75"/>
        <v/>
      </c>
      <c r="H398" s="85">
        <v>41669</v>
      </c>
      <c r="I398" s="85" t="s">
        <v>2512</v>
      </c>
      <c r="J398" s="93">
        <f t="shared" si="73"/>
        <v>41669</v>
      </c>
      <c r="K398" s="85"/>
      <c r="M398" s="85" t="s">
        <v>329</v>
      </c>
      <c r="N398" t="e">
        <f t="shared" si="76"/>
        <v>#VALUE!</v>
      </c>
      <c r="O398" t="e">
        <f t="shared" si="77"/>
        <v>#VALUE!</v>
      </c>
      <c r="Q398" s="84" t="s">
        <v>329</v>
      </c>
      <c r="R398" t="e">
        <f t="shared" si="78"/>
        <v>#VALUE!</v>
      </c>
      <c r="S398" t="e">
        <f t="shared" si="79"/>
        <v>#VALUE!</v>
      </c>
      <c r="U398" s="86" t="s">
        <v>329</v>
      </c>
      <c r="V398" t="e">
        <f t="shared" si="80"/>
        <v>#VALUE!</v>
      </c>
      <c r="W398" t="e">
        <f t="shared" si="81"/>
        <v>#VALUE!</v>
      </c>
      <c r="Y398" s="61" t="s">
        <v>329</v>
      </c>
      <c r="Z398" t="str">
        <f t="shared" si="82"/>
        <v>1-30-14</v>
      </c>
      <c r="AA398" t="e">
        <f t="shared" si="83"/>
        <v>#VALUE!</v>
      </c>
      <c r="AB398" t="e">
        <f t="shared" si="84"/>
        <v>#VALUE!</v>
      </c>
      <c r="AD398" s="85">
        <v>41669</v>
      </c>
      <c r="AG398" s="85" t="s">
        <v>329</v>
      </c>
      <c r="AI398" s="85">
        <v>41669</v>
      </c>
    </row>
    <row r="399" spans="1:35" x14ac:dyDescent="0.2">
      <c r="A399">
        <v>6471</v>
      </c>
      <c r="B399" s="91" t="s">
        <v>171</v>
      </c>
      <c r="C399" s="61" t="str" cm="1">
        <f t="array" ref="C399">_xlfn._xlws.FILTER(B399,OR(LEN(B399) = 7,LEN(B399)=8))</f>
        <v>10/17/13</v>
      </c>
      <c r="D399" s="61" t="str">
        <f t="shared" si="74"/>
        <v>10/17/13</v>
      </c>
      <c r="E399" s="61" t="s">
        <v>171</v>
      </c>
      <c r="F399" s="87" t="e" cm="1" vm="1">
        <f t="array" ref="F399">_xlfn._xlws.FILTER(B399,LEN(B399)=5)</f>
        <v>#VALUE!</v>
      </c>
      <c r="G399" s="88" t="str">
        <f t="shared" si="75"/>
        <v/>
      </c>
      <c r="H399" s="85">
        <v>41564</v>
      </c>
      <c r="I399" s="85" t="s">
        <v>2512</v>
      </c>
      <c r="J399" s="93">
        <f t="shared" si="73"/>
        <v>41564</v>
      </c>
      <c r="K399" s="85"/>
      <c r="M399" s="85" t="s">
        <v>171</v>
      </c>
      <c r="N399" t="e">
        <f t="shared" si="76"/>
        <v>#VALUE!</v>
      </c>
      <c r="O399" t="e">
        <f t="shared" si="77"/>
        <v>#VALUE!</v>
      </c>
      <c r="Q399" s="84" t="s">
        <v>171</v>
      </c>
      <c r="R399" t="e">
        <f t="shared" si="78"/>
        <v>#VALUE!</v>
      </c>
      <c r="S399" t="e">
        <f t="shared" si="79"/>
        <v>#VALUE!</v>
      </c>
      <c r="U399" s="86" t="s">
        <v>171</v>
      </c>
      <c r="V399" t="e">
        <f t="shared" si="80"/>
        <v>#VALUE!</v>
      </c>
      <c r="W399" t="e">
        <f t="shared" si="81"/>
        <v>#VALUE!</v>
      </c>
      <c r="Y399" s="61" t="s">
        <v>171</v>
      </c>
      <c r="Z399" t="str">
        <f t="shared" si="82"/>
        <v>10-17-13</v>
      </c>
      <c r="AA399" t="e">
        <f t="shared" si="83"/>
        <v>#VALUE!</v>
      </c>
      <c r="AB399" t="e">
        <f t="shared" si="84"/>
        <v>#VALUE!</v>
      </c>
      <c r="AD399" s="85">
        <v>41564</v>
      </c>
      <c r="AG399" s="85" t="s">
        <v>171</v>
      </c>
      <c r="AI399" s="85">
        <v>41564</v>
      </c>
    </row>
    <row r="400" spans="1:35" x14ac:dyDescent="0.2">
      <c r="A400">
        <v>5718</v>
      </c>
      <c r="B400" s="91" t="s">
        <v>462</v>
      </c>
      <c r="C400" s="61" t="str" cm="1">
        <f t="array" ref="C400">_xlfn._xlws.FILTER(B400,OR(LEN(B400) = 7,LEN(B400)=8))</f>
        <v>8/15/13</v>
      </c>
      <c r="D400" s="61" t="str">
        <f t="shared" si="74"/>
        <v>8/15/13</v>
      </c>
      <c r="E400" s="85" t="s">
        <v>462</v>
      </c>
      <c r="F400" s="87" t="e" cm="1" vm="1">
        <f t="array" ref="F400">_xlfn._xlws.FILTER(B400,LEN(B400)=5)</f>
        <v>#VALUE!</v>
      </c>
      <c r="G400" s="88" t="str">
        <f t="shared" si="75"/>
        <v/>
      </c>
      <c r="H400" s="85">
        <v>41501</v>
      </c>
      <c r="I400" s="85" t="s">
        <v>2512</v>
      </c>
      <c r="J400" s="93">
        <f t="shared" si="73"/>
        <v>41501</v>
      </c>
      <c r="K400" s="85"/>
      <c r="M400" s="85" t="s">
        <v>462</v>
      </c>
      <c r="N400" t="e">
        <f t="shared" si="76"/>
        <v>#VALUE!</v>
      </c>
      <c r="O400" t="e">
        <f t="shared" si="77"/>
        <v>#VALUE!</v>
      </c>
      <c r="Q400" s="84" t="s">
        <v>462</v>
      </c>
      <c r="R400" t="e">
        <f t="shared" si="78"/>
        <v>#VALUE!</v>
      </c>
      <c r="S400" t="e">
        <f t="shared" si="79"/>
        <v>#VALUE!</v>
      </c>
      <c r="U400" s="86" t="s">
        <v>462</v>
      </c>
      <c r="V400" t="e">
        <f t="shared" si="80"/>
        <v>#VALUE!</v>
      </c>
      <c r="W400" t="e">
        <f t="shared" si="81"/>
        <v>#VALUE!</v>
      </c>
      <c r="Y400" s="61" t="s">
        <v>462</v>
      </c>
      <c r="Z400" t="str">
        <f t="shared" si="82"/>
        <v>8-15-13</v>
      </c>
      <c r="AA400" t="e">
        <f t="shared" si="83"/>
        <v>#VALUE!</v>
      </c>
      <c r="AB400" t="e">
        <f t="shared" si="84"/>
        <v>#VALUE!</v>
      </c>
      <c r="AD400" s="85">
        <v>41501</v>
      </c>
      <c r="AG400" s="85" t="s">
        <v>462</v>
      </c>
      <c r="AI400" s="85">
        <v>41501</v>
      </c>
    </row>
    <row r="401" spans="1:35" x14ac:dyDescent="0.2">
      <c r="A401">
        <v>3478</v>
      </c>
      <c r="B401" s="91" t="s">
        <v>561</v>
      </c>
      <c r="C401" s="61" t="str" cm="1">
        <f t="array" ref="C401">_xlfn._xlws.FILTER(B401,OR(LEN(B401) = 7,LEN(B401)=8))</f>
        <v>6/24/13</v>
      </c>
      <c r="D401" s="61" t="str">
        <f t="shared" si="74"/>
        <v>6/24/13</v>
      </c>
      <c r="E401" s="85" t="s">
        <v>561</v>
      </c>
      <c r="F401" s="87" t="e" cm="1" vm="1">
        <f t="array" ref="F401">_xlfn._xlws.FILTER(B401,LEN(B401)=5)</f>
        <v>#VALUE!</v>
      </c>
      <c r="G401" s="88" t="str">
        <f t="shared" si="75"/>
        <v/>
      </c>
      <c r="H401" s="85">
        <v>41449</v>
      </c>
      <c r="I401" s="85" t="s">
        <v>2512</v>
      </c>
      <c r="J401" s="93">
        <f t="shared" si="73"/>
        <v>41449</v>
      </c>
      <c r="K401" s="85"/>
      <c r="M401" s="85" t="s">
        <v>561</v>
      </c>
      <c r="N401" t="e">
        <f t="shared" si="76"/>
        <v>#VALUE!</v>
      </c>
      <c r="O401" t="e">
        <f t="shared" si="77"/>
        <v>#VALUE!</v>
      </c>
      <c r="Q401" s="84" t="s">
        <v>561</v>
      </c>
      <c r="R401" t="e">
        <f t="shared" si="78"/>
        <v>#VALUE!</v>
      </c>
      <c r="S401" t="e">
        <f t="shared" si="79"/>
        <v>#VALUE!</v>
      </c>
      <c r="U401" s="86" t="s">
        <v>561</v>
      </c>
      <c r="V401" t="e">
        <f t="shared" si="80"/>
        <v>#VALUE!</v>
      </c>
      <c r="W401" t="e">
        <f t="shared" si="81"/>
        <v>#VALUE!</v>
      </c>
      <c r="Y401" s="61" t="s">
        <v>561</v>
      </c>
      <c r="Z401" t="str">
        <f t="shared" si="82"/>
        <v>6-24-13</v>
      </c>
      <c r="AA401" t="e">
        <f t="shared" si="83"/>
        <v>#VALUE!</v>
      </c>
      <c r="AB401" t="e">
        <f t="shared" si="84"/>
        <v>#VALUE!</v>
      </c>
      <c r="AD401" s="85">
        <v>41449</v>
      </c>
      <c r="AG401" s="85" t="s">
        <v>561</v>
      </c>
      <c r="AI401" s="85">
        <v>41449</v>
      </c>
    </row>
    <row r="402" spans="1:35" x14ac:dyDescent="0.2">
      <c r="A402">
        <v>7848</v>
      </c>
      <c r="B402" s="91" t="s">
        <v>563</v>
      </c>
      <c r="C402" s="61" t="str" cm="1">
        <f t="array" ref="C402">_xlfn._xlws.FILTER(B402,OR(LEN(B402) = 7,LEN(B402)=8))</f>
        <v>6/13/13</v>
      </c>
      <c r="D402" s="61" t="str">
        <f t="shared" si="74"/>
        <v>6/13/13</v>
      </c>
      <c r="E402" s="85" t="s">
        <v>563</v>
      </c>
      <c r="F402" s="87" t="e" cm="1" vm="1">
        <f t="array" ref="F402">_xlfn._xlws.FILTER(B402,LEN(B402)=5)</f>
        <v>#VALUE!</v>
      </c>
      <c r="G402" s="88" t="str">
        <f t="shared" si="75"/>
        <v/>
      </c>
      <c r="H402" s="85">
        <v>41438</v>
      </c>
      <c r="I402" s="85" t="s">
        <v>2512</v>
      </c>
      <c r="J402" s="93">
        <f t="shared" si="73"/>
        <v>41438</v>
      </c>
      <c r="K402" s="85"/>
      <c r="M402" s="85" t="s">
        <v>563</v>
      </c>
      <c r="N402" t="e">
        <f t="shared" si="76"/>
        <v>#VALUE!</v>
      </c>
      <c r="O402" t="e">
        <f t="shared" si="77"/>
        <v>#VALUE!</v>
      </c>
      <c r="Q402" s="84" t="s">
        <v>563</v>
      </c>
      <c r="R402" t="e">
        <f t="shared" si="78"/>
        <v>#VALUE!</v>
      </c>
      <c r="S402" t="e">
        <f t="shared" si="79"/>
        <v>#VALUE!</v>
      </c>
      <c r="U402" s="86" t="s">
        <v>563</v>
      </c>
      <c r="V402" t="e">
        <f t="shared" si="80"/>
        <v>#VALUE!</v>
      </c>
      <c r="W402" t="e">
        <f t="shared" si="81"/>
        <v>#VALUE!</v>
      </c>
      <c r="Y402" s="61" t="s">
        <v>563</v>
      </c>
      <c r="Z402" t="str">
        <f t="shared" si="82"/>
        <v>6-13-13</v>
      </c>
      <c r="AA402" t="e">
        <f t="shared" si="83"/>
        <v>#VALUE!</v>
      </c>
      <c r="AB402" t="e">
        <f t="shared" si="84"/>
        <v>#VALUE!</v>
      </c>
      <c r="AD402" s="85">
        <v>41438</v>
      </c>
      <c r="AG402" s="85" t="s">
        <v>563</v>
      </c>
      <c r="AI402" s="85">
        <v>41438</v>
      </c>
    </row>
    <row r="403" spans="1:35" x14ac:dyDescent="0.2">
      <c r="A403">
        <v>7999</v>
      </c>
      <c r="B403" s="91" t="s">
        <v>565</v>
      </c>
      <c r="C403" s="61" t="str" cm="1">
        <f t="array" ref="C403">_xlfn._xlws.FILTER(B403,OR(LEN(B403) = 7,LEN(B403)=8))</f>
        <v>4/23/13</v>
      </c>
      <c r="D403" s="61" t="str">
        <f t="shared" si="74"/>
        <v>4/23/13</v>
      </c>
      <c r="E403" s="85" t="s">
        <v>565</v>
      </c>
      <c r="F403" s="87" t="e" cm="1" vm="1">
        <f t="array" ref="F403">_xlfn._xlws.FILTER(B403,LEN(B403)=5)</f>
        <v>#VALUE!</v>
      </c>
      <c r="G403" s="88" t="str">
        <f t="shared" si="75"/>
        <v/>
      </c>
      <c r="H403" s="85">
        <v>41387</v>
      </c>
      <c r="I403" s="85" t="s">
        <v>2512</v>
      </c>
      <c r="J403" s="93">
        <f t="shared" si="73"/>
        <v>41387</v>
      </c>
      <c r="K403" s="85"/>
      <c r="M403" s="85" t="s">
        <v>565</v>
      </c>
      <c r="N403" t="e">
        <f t="shared" si="76"/>
        <v>#VALUE!</v>
      </c>
      <c r="O403" t="e">
        <f t="shared" si="77"/>
        <v>#VALUE!</v>
      </c>
      <c r="Q403" s="84" t="s">
        <v>565</v>
      </c>
      <c r="R403" t="e">
        <f t="shared" si="78"/>
        <v>#VALUE!</v>
      </c>
      <c r="S403" t="e">
        <f t="shared" si="79"/>
        <v>#VALUE!</v>
      </c>
      <c r="U403" s="86" t="s">
        <v>565</v>
      </c>
      <c r="V403" t="e">
        <f t="shared" si="80"/>
        <v>#VALUE!</v>
      </c>
      <c r="W403" t="e">
        <f t="shared" si="81"/>
        <v>#VALUE!</v>
      </c>
      <c r="Y403" s="61" t="s">
        <v>565</v>
      </c>
      <c r="Z403" t="str">
        <f t="shared" si="82"/>
        <v>4-23-13</v>
      </c>
      <c r="AA403" t="e">
        <f t="shared" si="83"/>
        <v>#VALUE!</v>
      </c>
      <c r="AB403" t="e">
        <f t="shared" si="84"/>
        <v>#VALUE!</v>
      </c>
      <c r="AD403" s="85">
        <v>41387</v>
      </c>
      <c r="AG403" s="85" t="s">
        <v>565</v>
      </c>
      <c r="AI403" s="85">
        <v>41387</v>
      </c>
    </row>
    <row r="404" spans="1:35" x14ac:dyDescent="0.2">
      <c r="A404">
        <v>11101</v>
      </c>
      <c r="B404" s="91" t="s">
        <v>567</v>
      </c>
      <c r="C404" s="61" t="str" cm="1">
        <f t="array" ref="C404">_xlfn._xlws.FILTER(B404,OR(LEN(B404) = 7,LEN(B404)=8))</f>
        <v>4/15/13</v>
      </c>
      <c r="D404" s="61" t="str">
        <f t="shared" si="74"/>
        <v>4/15/13</v>
      </c>
      <c r="E404" s="85" t="s">
        <v>567</v>
      </c>
      <c r="F404" s="87" t="e" cm="1" vm="1">
        <f t="array" ref="F404">_xlfn._xlws.FILTER(B404,LEN(B404)=5)</f>
        <v>#VALUE!</v>
      </c>
      <c r="G404" s="88" t="str">
        <f t="shared" si="75"/>
        <v/>
      </c>
      <c r="H404" s="85">
        <v>41379</v>
      </c>
      <c r="I404" s="85" t="s">
        <v>2512</v>
      </c>
      <c r="J404" s="93">
        <f t="shared" si="73"/>
        <v>41379</v>
      </c>
      <c r="K404" s="85"/>
      <c r="M404" s="85" t="s">
        <v>567</v>
      </c>
      <c r="N404" t="e">
        <f t="shared" si="76"/>
        <v>#VALUE!</v>
      </c>
      <c r="O404" t="e">
        <f t="shared" si="77"/>
        <v>#VALUE!</v>
      </c>
      <c r="Q404" s="84" t="s">
        <v>567</v>
      </c>
      <c r="R404" t="e">
        <f t="shared" si="78"/>
        <v>#VALUE!</v>
      </c>
      <c r="S404" t="e">
        <f t="shared" si="79"/>
        <v>#VALUE!</v>
      </c>
      <c r="U404" s="86" t="s">
        <v>567</v>
      </c>
      <c r="V404" t="e">
        <f t="shared" si="80"/>
        <v>#VALUE!</v>
      </c>
      <c r="W404" t="e">
        <f t="shared" si="81"/>
        <v>#VALUE!</v>
      </c>
      <c r="Y404" s="61" t="s">
        <v>567</v>
      </c>
      <c r="Z404" t="str">
        <f t="shared" si="82"/>
        <v>4-15-13</v>
      </c>
      <c r="AA404" t="e">
        <f t="shared" si="83"/>
        <v>#VALUE!</v>
      </c>
      <c r="AB404" t="e">
        <f t="shared" si="84"/>
        <v>#VALUE!</v>
      </c>
      <c r="AD404" s="85">
        <v>41379</v>
      </c>
      <c r="AG404" s="85" t="s">
        <v>567</v>
      </c>
      <c r="AI404" s="85">
        <v>41379</v>
      </c>
    </row>
    <row r="405" spans="1:35" x14ac:dyDescent="0.2">
      <c r="A405">
        <v>9212</v>
      </c>
      <c r="B405" s="91" t="s">
        <v>103</v>
      </c>
      <c r="C405" s="61" t="str" cm="1">
        <f t="array" ref="C405">_xlfn._xlws.FILTER(B405,OR(LEN(B405) = 7,LEN(B405)=8))</f>
        <v>2/14/13</v>
      </c>
      <c r="D405" s="61" t="str">
        <f t="shared" si="74"/>
        <v>2/14/13</v>
      </c>
      <c r="E405" s="85" t="s">
        <v>103</v>
      </c>
      <c r="F405" s="87" t="e" cm="1" vm="1">
        <f t="array" ref="F405">_xlfn._xlws.FILTER(B405,LEN(B405)=5)</f>
        <v>#VALUE!</v>
      </c>
      <c r="G405" s="88" t="str">
        <f t="shared" si="75"/>
        <v/>
      </c>
      <c r="H405" s="85">
        <v>41319</v>
      </c>
      <c r="I405" s="85" t="s">
        <v>2512</v>
      </c>
      <c r="J405" s="93">
        <f t="shared" si="73"/>
        <v>41319</v>
      </c>
      <c r="K405" s="85"/>
      <c r="M405" s="85" t="s">
        <v>103</v>
      </c>
      <c r="N405" t="e">
        <f t="shared" si="76"/>
        <v>#VALUE!</v>
      </c>
      <c r="O405" t="e">
        <f t="shared" si="77"/>
        <v>#VALUE!</v>
      </c>
      <c r="Q405" s="84" t="s">
        <v>103</v>
      </c>
      <c r="R405" t="e">
        <f t="shared" si="78"/>
        <v>#VALUE!</v>
      </c>
      <c r="S405" t="e">
        <f t="shared" si="79"/>
        <v>#VALUE!</v>
      </c>
      <c r="U405" s="86" t="s">
        <v>103</v>
      </c>
      <c r="V405" t="e">
        <f t="shared" si="80"/>
        <v>#VALUE!</v>
      </c>
      <c r="W405" t="e">
        <f t="shared" si="81"/>
        <v>#VALUE!</v>
      </c>
      <c r="Y405" s="61" t="s">
        <v>103</v>
      </c>
      <c r="Z405" t="str">
        <f t="shared" si="82"/>
        <v>2-14-13</v>
      </c>
      <c r="AA405" t="e">
        <f t="shared" si="83"/>
        <v>#VALUE!</v>
      </c>
      <c r="AB405" t="e">
        <f t="shared" si="84"/>
        <v>#VALUE!</v>
      </c>
      <c r="AD405" s="85">
        <v>41319</v>
      </c>
      <c r="AG405" s="85" t="s">
        <v>103</v>
      </c>
      <c r="AI405" s="85">
        <v>41319</v>
      </c>
    </row>
    <row r="406" spans="1:35" x14ac:dyDescent="0.2">
      <c r="A406">
        <v>10983</v>
      </c>
      <c r="B406" s="91" t="s">
        <v>570</v>
      </c>
      <c r="C406" s="61" t="str" cm="1">
        <f t="array" ref="C406">_xlfn._xlws.FILTER(B406,OR(LEN(B406) = 7,LEN(B406)=8))</f>
        <v>1/29/13</v>
      </c>
      <c r="D406" s="61" t="str">
        <f t="shared" si="74"/>
        <v>1/29/13</v>
      </c>
      <c r="E406" s="85" t="s">
        <v>570</v>
      </c>
      <c r="F406" s="87" t="e" cm="1" vm="1">
        <f t="array" ref="F406">_xlfn._xlws.FILTER(B406,LEN(B406)=5)</f>
        <v>#VALUE!</v>
      </c>
      <c r="G406" s="88" t="str">
        <f t="shared" si="75"/>
        <v/>
      </c>
      <c r="H406" s="85">
        <v>41303</v>
      </c>
      <c r="I406" s="85" t="s">
        <v>2512</v>
      </c>
      <c r="J406" s="93">
        <f t="shared" si="73"/>
        <v>41303</v>
      </c>
      <c r="K406" s="85"/>
      <c r="M406" s="85" t="s">
        <v>570</v>
      </c>
      <c r="N406" t="e">
        <f t="shared" si="76"/>
        <v>#VALUE!</v>
      </c>
      <c r="O406" t="e">
        <f t="shared" si="77"/>
        <v>#VALUE!</v>
      </c>
      <c r="Q406" s="84" t="s">
        <v>570</v>
      </c>
      <c r="R406" t="e">
        <f t="shared" si="78"/>
        <v>#VALUE!</v>
      </c>
      <c r="S406" t="e">
        <f t="shared" si="79"/>
        <v>#VALUE!</v>
      </c>
      <c r="U406" s="86" t="s">
        <v>570</v>
      </c>
      <c r="V406" t="e">
        <f t="shared" si="80"/>
        <v>#VALUE!</v>
      </c>
      <c r="W406" t="e">
        <f t="shared" si="81"/>
        <v>#VALUE!</v>
      </c>
      <c r="Y406" s="61" t="s">
        <v>570</v>
      </c>
      <c r="Z406" t="str">
        <f t="shared" si="82"/>
        <v>1-29-13</v>
      </c>
      <c r="AA406" t="e">
        <f t="shared" si="83"/>
        <v>#VALUE!</v>
      </c>
      <c r="AB406" t="e">
        <f t="shared" si="84"/>
        <v>#VALUE!</v>
      </c>
      <c r="AD406" s="85">
        <v>41303</v>
      </c>
      <c r="AG406" s="85" t="s">
        <v>570</v>
      </c>
      <c r="AI406" s="85">
        <v>41303</v>
      </c>
    </row>
    <row r="407" spans="1:35" x14ac:dyDescent="0.2">
      <c r="A407">
        <v>3629</v>
      </c>
      <c r="B407" s="91" t="s">
        <v>108</v>
      </c>
      <c r="C407" s="61" t="str" cm="1">
        <f t="array" ref="C407">_xlfn._xlws.FILTER(B407,OR(LEN(B407) = 7,LEN(B407)=8))</f>
        <v>12/19/12</v>
      </c>
      <c r="D407" s="61" t="str">
        <f t="shared" si="74"/>
        <v>12/19/12</v>
      </c>
      <c r="E407" s="61" t="s">
        <v>108</v>
      </c>
      <c r="F407" s="87" t="e" cm="1" vm="1">
        <f t="array" ref="F407">_xlfn._xlws.FILTER(B407,LEN(B407)=5)</f>
        <v>#VALUE!</v>
      </c>
      <c r="G407" s="88" t="str">
        <f t="shared" si="75"/>
        <v/>
      </c>
      <c r="H407" s="85">
        <v>41262</v>
      </c>
      <c r="I407" s="85" t="s">
        <v>2512</v>
      </c>
      <c r="J407" s="93">
        <f t="shared" si="73"/>
        <v>41262</v>
      </c>
      <c r="K407" s="85"/>
      <c r="M407" s="85" t="s">
        <v>108</v>
      </c>
      <c r="N407" t="e">
        <f t="shared" si="76"/>
        <v>#VALUE!</v>
      </c>
      <c r="O407" t="e">
        <f t="shared" si="77"/>
        <v>#VALUE!</v>
      </c>
      <c r="Q407" s="84" t="s">
        <v>108</v>
      </c>
      <c r="R407" t="e">
        <f t="shared" si="78"/>
        <v>#VALUE!</v>
      </c>
      <c r="S407" t="e">
        <f t="shared" si="79"/>
        <v>#VALUE!</v>
      </c>
      <c r="U407" s="86" t="s">
        <v>108</v>
      </c>
      <c r="V407" t="e">
        <f t="shared" si="80"/>
        <v>#VALUE!</v>
      </c>
      <c r="W407" t="e">
        <f t="shared" si="81"/>
        <v>#VALUE!</v>
      </c>
      <c r="Y407" s="61" t="s">
        <v>108</v>
      </c>
      <c r="Z407" t="str">
        <f t="shared" si="82"/>
        <v>12-19-12</v>
      </c>
      <c r="AA407" t="e">
        <f t="shared" si="83"/>
        <v>#VALUE!</v>
      </c>
      <c r="AB407" t="e">
        <f t="shared" si="84"/>
        <v>#VALUE!</v>
      </c>
      <c r="AD407" s="85">
        <v>41262</v>
      </c>
      <c r="AG407" s="85" t="s">
        <v>108</v>
      </c>
      <c r="AI407" s="85">
        <v>41262</v>
      </c>
    </row>
    <row r="408" spans="1:35" x14ac:dyDescent="0.2">
      <c r="A408">
        <v>4673</v>
      </c>
      <c r="B408" s="91" t="s">
        <v>573</v>
      </c>
      <c r="C408" s="61" t="str" cm="1">
        <f t="array" ref="C408">_xlfn._xlws.FILTER(B408,OR(LEN(B408) = 7,LEN(B408)=8))</f>
        <v>10/30/12</v>
      </c>
      <c r="D408" s="61" t="str">
        <f t="shared" si="74"/>
        <v>10/30/12</v>
      </c>
      <c r="E408" s="61" t="s">
        <v>573</v>
      </c>
      <c r="F408" s="87" t="e" cm="1" vm="1">
        <f t="array" ref="F408">_xlfn._xlws.FILTER(B408,LEN(B408)=5)</f>
        <v>#VALUE!</v>
      </c>
      <c r="G408" s="88" t="str">
        <f t="shared" si="75"/>
        <v/>
      </c>
      <c r="H408" s="85">
        <v>41212</v>
      </c>
      <c r="I408" s="85" t="s">
        <v>2512</v>
      </c>
      <c r="J408" s="93">
        <f t="shared" si="73"/>
        <v>41212</v>
      </c>
      <c r="K408" s="85"/>
      <c r="M408" s="85" t="s">
        <v>573</v>
      </c>
      <c r="N408" t="e">
        <f t="shared" si="76"/>
        <v>#VALUE!</v>
      </c>
      <c r="O408" t="e">
        <f t="shared" si="77"/>
        <v>#VALUE!</v>
      </c>
      <c r="Q408" s="84" t="s">
        <v>573</v>
      </c>
      <c r="R408" t="e">
        <f t="shared" si="78"/>
        <v>#VALUE!</v>
      </c>
      <c r="S408" t="e">
        <f t="shared" si="79"/>
        <v>#VALUE!</v>
      </c>
      <c r="U408" s="86" t="s">
        <v>573</v>
      </c>
      <c r="V408" t="e">
        <f t="shared" si="80"/>
        <v>#VALUE!</v>
      </c>
      <c r="W408" t="e">
        <f t="shared" si="81"/>
        <v>#VALUE!</v>
      </c>
      <c r="Y408" s="61" t="s">
        <v>573</v>
      </c>
      <c r="Z408" t="str">
        <f t="shared" si="82"/>
        <v>10-30-12</v>
      </c>
      <c r="AA408" t="e">
        <f t="shared" si="83"/>
        <v>#VALUE!</v>
      </c>
      <c r="AB408" t="e">
        <f t="shared" si="84"/>
        <v>#VALUE!</v>
      </c>
      <c r="AD408" s="85">
        <v>41212</v>
      </c>
      <c r="AG408" s="85" t="s">
        <v>573</v>
      </c>
      <c r="AI408" s="85">
        <v>41212</v>
      </c>
    </row>
    <row r="409" spans="1:35" x14ac:dyDescent="0.2">
      <c r="A409">
        <v>796</v>
      </c>
      <c r="B409" s="91" t="s">
        <v>575</v>
      </c>
      <c r="C409" s="61" t="str" cm="1">
        <f t="array" ref="C409">_xlfn._xlws.FILTER(B409,OR(LEN(B409) = 7,LEN(B409)=8))</f>
        <v>10/23/12</v>
      </c>
      <c r="D409" s="61" t="str">
        <f t="shared" si="74"/>
        <v>10/23/12</v>
      </c>
      <c r="E409" s="61" t="s">
        <v>575</v>
      </c>
      <c r="F409" s="87" t="e" cm="1" vm="1">
        <f t="array" ref="F409">_xlfn._xlws.FILTER(B409,LEN(B409)=5)</f>
        <v>#VALUE!</v>
      </c>
      <c r="G409" s="88" t="str">
        <f t="shared" si="75"/>
        <v/>
      </c>
      <c r="H409" s="85">
        <v>41205</v>
      </c>
      <c r="I409" s="85" t="s">
        <v>2512</v>
      </c>
      <c r="J409" s="93">
        <f t="shared" si="73"/>
        <v>41205</v>
      </c>
      <c r="K409" s="85"/>
      <c r="M409" s="85" t="s">
        <v>575</v>
      </c>
      <c r="N409" t="e">
        <f t="shared" si="76"/>
        <v>#VALUE!</v>
      </c>
      <c r="O409" t="e">
        <f t="shared" si="77"/>
        <v>#VALUE!</v>
      </c>
      <c r="Q409" s="84" t="s">
        <v>575</v>
      </c>
      <c r="R409" t="e">
        <f t="shared" si="78"/>
        <v>#VALUE!</v>
      </c>
      <c r="S409" t="e">
        <f t="shared" si="79"/>
        <v>#VALUE!</v>
      </c>
      <c r="U409" s="86" t="s">
        <v>575</v>
      </c>
      <c r="V409" t="e">
        <f t="shared" si="80"/>
        <v>#VALUE!</v>
      </c>
      <c r="W409" t="e">
        <f t="shared" si="81"/>
        <v>#VALUE!</v>
      </c>
      <c r="Y409" s="61" t="s">
        <v>575</v>
      </c>
      <c r="Z409" t="str">
        <f t="shared" si="82"/>
        <v>10-23-12</v>
      </c>
      <c r="AA409" t="e">
        <f t="shared" si="83"/>
        <v>#VALUE!</v>
      </c>
      <c r="AB409" t="e">
        <f t="shared" si="84"/>
        <v>#VALUE!</v>
      </c>
      <c r="AD409" s="85">
        <v>41205</v>
      </c>
      <c r="AG409" s="85" t="s">
        <v>575</v>
      </c>
      <c r="AI409" s="85">
        <v>41205</v>
      </c>
    </row>
    <row r="410" spans="1:35" x14ac:dyDescent="0.2">
      <c r="A410">
        <v>618</v>
      </c>
      <c r="B410" s="91" t="s">
        <v>147</v>
      </c>
      <c r="C410" s="61" t="str" cm="1">
        <f t="array" ref="C410">_xlfn._xlws.FILTER(B410,OR(LEN(B410) = 7,LEN(B410)=8))</f>
        <v>9/28/12</v>
      </c>
      <c r="D410" s="61" t="str">
        <f t="shared" si="74"/>
        <v>9/28/12</v>
      </c>
      <c r="E410" s="85" t="s">
        <v>147</v>
      </c>
      <c r="F410" s="87" t="e" cm="1" vm="1">
        <f t="array" ref="F410">_xlfn._xlws.FILTER(B410,LEN(B410)=5)</f>
        <v>#VALUE!</v>
      </c>
      <c r="G410" s="88" t="str">
        <f t="shared" si="75"/>
        <v/>
      </c>
      <c r="H410" s="85">
        <v>41180</v>
      </c>
      <c r="I410" s="85" t="s">
        <v>2512</v>
      </c>
      <c r="J410" s="93">
        <f t="shared" si="73"/>
        <v>41180</v>
      </c>
      <c r="K410" s="85"/>
      <c r="M410" s="85" t="s">
        <v>147</v>
      </c>
      <c r="N410" t="e">
        <f t="shared" si="76"/>
        <v>#VALUE!</v>
      </c>
      <c r="O410" t="e">
        <f t="shared" si="77"/>
        <v>#VALUE!</v>
      </c>
      <c r="Q410" s="84" t="s">
        <v>147</v>
      </c>
      <c r="R410" t="e">
        <f t="shared" si="78"/>
        <v>#VALUE!</v>
      </c>
      <c r="S410" t="e">
        <f t="shared" si="79"/>
        <v>#VALUE!</v>
      </c>
      <c r="U410" s="86" t="s">
        <v>147</v>
      </c>
      <c r="V410" t="e">
        <f t="shared" si="80"/>
        <v>#VALUE!</v>
      </c>
      <c r="W410" t="e">
        <f t="shared" si="81"/>
        <v>#VALUE!</v>
      </c>
      <c r="Y410" s="61" t="s">
        <v>147</v>
      </c>
      <c r="Z410" t="str">
        <f t="shared" si="82"/>
        <v>9-28-12</v>
      </c>
      <c r="AA410" t="e">
        <f t="shared" si="83"/>
        <v>#VALUE!</v>
      </c>
      <c r="AB410" t="e">
        <f t="shared" si="84"/>
        <v>#VALUE!</v>
      </c>
      <c r="AD410" s="85">
        <v>41180</v>
      </c>
      <c r="AG410" s="85" t="s">
        <v>147</v>
      </c>
      <c r="AI410" s="85">
        <v>41180</v>
      </c>
    </row>
    <row r="411" spans="1:35" x14ac:dyDescent="0.2">
      <c r="A411">
        <v>380</v>
      </c>
      <c r="B411" s="91">
        <v>41191</v>
      </c>
      <c r="C411" s="61" t="e" cm="1" vm="1">
        <f t="array" ref="C411">_xlfn._xlws.FILTER(B411,OR(LEN(B411) = 7,LEN(B411)=8))</f>
        <v>#VALUE!</v>
      </c>
      <c r="D411" s="61" t="str">
        <f t="shared" si="74"/>
        <v/>
      </c>
      <c r="E411" s="61" t="s">
        <v>2512</v>
      </c>
      <c r="F411" s="87" cm="1">
        <f t="array" ref="F411">_xlfn._xlws.FILTER(B411,LEN(B411)=5)</f>
        <v>41191</v>
      </c>
      <c r="G411" s="88">
        <f t="shared" si="75"/>
        <v>41191</v>
      </c>
      <c r="H411" s="61"/>
      <c r="I411" s="85">
        <v>41191</v>
      </c>
      <c r="J411" s="93">
        <f t="shared" si="73"/>
        <v>41191</v>
      </c>
      <c r="K411" s="85"/>
      <c r="M411" s="85">
        <v>41191</v>
      </c>
      <c r="N411" t="e">
        <f t="shared" si="76"/>
        <v>#VALUE!</v>
      </c>
      <c r="O411">
        <f t="shared" si="77"/>
        <v>41191</v>
      </c>
      <c r="Q411" s="84">
        <v>41191</v>
      </c>
      <c r="R411" t="e">
        <f t="shared" si="78"/>
        <v>#VALUE!</v>
      </c>
      <c r="S411">
        <f t="shared" si="79"/>
        <v>41191</v>
      </c>
      <c r="U411" s="86">
        <v>41191</v>
      </c>
      <c r="V411" t="e">
        <f t="shared" si="80"/>
        <v>#VALUE!</v>
      </c>
      <c r="W411">
        <f t="shared" si="81"/>
        <v>41191</v>
      </c>
      <c r="Y411" s="61">
        <v>41191</v>
      </c>
      <c r="Z411" t="str">
        <f t="shared" si="82"/>
        <v>41191</v>
      </c>
      <c r="AA411" t="e">
        <f t="shared" si="83"/>
        <v>#VALUE!</v>
      </c>
      <c r="AB411">
        <f t="shared" si="84"/>
        <v>41191</v>
      </c>
      <c r="AD411" s="85">
        <v>33339</v>
      </c>
      <c r="AG411" s="85">
        <v>41191</v>
      </c>
      <c r="AI411" s="85">
        <v>41162</v>
      </c>
    </row>
    <row r="412" spans="1:35" x14ac:dyDescent="0.2">
      <c r="A412">
        <v>1092</v>
      </c>
      <c r="B412" s="91">
        <v>41221</v>
      </c>
      <c r="C412" s="61" t="e" cm="1" vm="1">
        <f t="array" ref="C412">_xlfn._xlws.FILTER(B412,OR(LEN(B412) = 7,LEN(B412)=8))</f>
        <v>#VALUE!</v>
      </c>
      <c r="D412" s="61" t="str">
        <f t="shared" si="74"/>
        <v/>
      </c>
      <c r="E412" s="61" t="s">
        <v>2512</v>
      </c>
      <c r="F412" s="87" cm="1">
        <f t="array" ref="F412">_xlfn._xlws.FILTER(B412,LEN(B412)=5)</f>
        <v>41221</v>
      </c>
      <c r="G412" s="88">
        <f t="shared" si="75"/>
        <v>41221</v>
      </c>
      <c r="H412" s="61"/>
      <c r="I412" s="85">
        <v>41221</v>
      </c>
      <c r="J412" s="93">
        <f t="shared" si="73"/>
        <v>41221</v>
      </c>
      <c r="K412" s="85"/>
      <c r="M412" s="85">
        <v>41221</v>
      </c>
      <c r="N412" t="e">
        <f t="shared" si="76"/>
        <v>#VALUE!</v>
      </c>
      <c r="O412">
        <f t="shared" si="77"/>
        <v>41221</v>
      </c>
      <c r="Q412" s="84">
        <v>41221</v>
      </c>
      <c r="R412" t="e">
        <f t="shared" si="78"/>
        <v>#VALUE!</v>
      </c>
      <c r="S412">
        <f t="shared" si="79"/>
        <v>41221</v>
      </c>
      <c r="U412" s="86">
        <v>41221</v>
      </c>
      <c r="V412" t="e">
        <f t="shared" si="80"/>
        <v>#VALUE!</v>
      </c>
      <c r="W412">
        <f t="shared" si="81"/>
        <v>41221</v>
      </c>
      <c r="Y412" s="61">
        <v>41221</v>
      </c>
      <c r="Z412" t="str">
        <f t="shared" si="82"/>
        <v>41221</v>
      </c>
      <c r="AA412" t="e">
        <f t="shared" si="83"/>
        <v>#VALUE!</v>
      </c>
      <c r="AB412">
        <f t="shared" si="84"/>
        <v>41221</v>
      </c>
      <c r="AD412" s="85">
        <v>44298</v>
      </c>
      <c r="AG412" s="85">
        <v>41221</v>
      </c>
      <c r="AI412" s="85">
        <v>41132</v>
      </c>
    </row>
    <row r="413" spans="1:35" x14ac:dyDescent="0.2">
      <c r="A413">
        <v>8962</v>
      </c>
      <c r="B413" s="91" t="s">
        <v>580</v>
      </c>
      <c r="C413" s="61" t="str" cm="1">
        <f t="array" ref="C413">_xlfn._xlws.FILTER(B413,OR(LEN(B413) = 7,LEN(B413)=8))</f>
        <v>4/17/14</v>
      </c>
      <c r="D413" s="61" t="str">
        <f t="shared" si="74"/>
        <v>4/17/14</v>
      </c>
      <c r="E413" s="85" t="s">
        <v>580</v>
      </c>
      <c r="F413" s="87" t="e" cm="1" vm="1">
        <f t="array" ref="F413">_xlfn._xlws.FILTER(B413,LEN(B413)=5)</f>
        <v>#VALUE!</v>
      </c>
      <c r="G413" s="88" t="str">
        <f t="shared" si="75"/>
        <v/>
      </c>
      <c r="H413" s="85">
        <v>41746</v>
      </c>
      <c r="I413" s="85" t="s">
        <v>2512</v>
      </c>
      <c r="J413" s="93">
        <f t="shared" si="73"/>
        <v>41746</v>
      </c>
      <c r="K413" s="85"/>
      <c r="M413" s="85" t="s">
        <v>580</v>
      </c>
      <c r="N413" t="e">
        <f t="shared" si="76"/>
        <v>#VALUE!</v>
      </c>
      <c r="O413" t="e">
        <f t="shared" si="77"/>
        <v>#VALUE!</v>
      </c>
      <c r="Q413" s="84" t="s">
        <v>580</v>
      </c>
      <c r="R413" t="e">
        <f t="shared" si="78"/>
        <v>#VALUE!</v>
      </c>
      <c r="S413" t="e">
        <f t="shared" si="79"/>
        <v>#VALUE!</v>
      </c>
      <c r="U413" s="86" t="s">
        <v>580</v>
      </c>
      <c r="V413" t="e">
        <f t="shared" si="80"/>
        <v>#VALUE!</v>
      </c>
      <c r="W413" t="e">
        <f t="shared" si="81"/>
        <v>#VALUE!</v>
      </c>
      <c r="Y413" s="61" t="s">
        <v>580</v>
      </c>
      <c r="Z413" t="str">
        <f t="shared" si="82"/>
        <v>4-17-14</v>
      </c>
      <c r="AA413" t="e">
        <f t="shared" si="83"/>
        <v>#VALUE!</v>
      </c>
      <c r="AB413" t="e">
        <f t="shared" si="84"/>
        <v>#VALUE!</v>
      </c>
      <c r="AD413" s="85">
        <v>41746</v>
      </c>
      <c r="AG413" s="85" t="s">
        <v>580</v>
      </c>
      <c r="AI413" s="85">
        <v>41746</v>
      </c>
    </row>
    <row r="414" spans="1:35" x14ac:dyDescent="0.2">
      <c r="A414">
        <v>8207</v>
      </c>
      <c r="B414" s="91" t="s">
        <v>358</v>
      </c>
      <c r="C414" s="61" t="str" cm="1">
        <f t="array" ref="C414">_xlfn._xlws.FILTER(B414,OR(LEN(B414) = 7,LEN(B414)=8))</f>
        <v>3/18/14</v>
      </c>
      <c r="D414" s="61" t="str">
        <f t="shared" si="74"/>
        <v>3/18/14</v>
      </c>
      <c r="E414" s="85" t="s">
        <v>358</v>
      </c>
      <c r="F414" s="87" t="e" cm="1" vm="1">
        <f t="array" ref="F414">_xlfn._xlws.FILTER(B414,LEN(B414)=5)</f>
        <v>#VALUE!</v>
      </c>
      <c r="G414" s="88" t="str">
        <f t="shared" si="75"/>
        <v/>
      </c>
      <c r="H414" s="85">
        <v>41716</v>
      </c>
      <c r="I414" s="85" t="s">
        <v>2512</v>
      </c>
      <c r="J414" s="93">
        <f t="shared" si="73"/>
        <v>41716</v>
      </c>
      <c r="K414" s="85"/>
      <c r="M414" s="85" t="s">
        <v>358</v>
      </c>
      <c r="N414" t="e">
        <f t="shared" si="76"/>
        <v>#VALUE!</v>
      </c>
      <c r="O414" t="e">
        <f t="shared" si="77"/>
        <v>#VALUE!</v>
      </c>
      <c r="Q414" s="84" t="s">
        <v>358</v>
      </c>
      <c r="R414" t="e">
        <f t="shared" si="78"/>
        <v>#VALUE!</v>
      </c>
      <c r="S414" t="e">
        <f t="shared" si="79"/>
        <v>#VALUE!</v>
      </c>
      <c r="U414" s="86" t="s">
        <v>358</v>
      </c>
      <c r="V414" t="e">
        <f t="shared" si="80"/>
        <v>#VALUE!</v>
      </c>
      <c r="W414" t="e">
        <f t="shared" si="81"/>
        <v>#VALUE!</v>
      </c>
      <c r="Y414" s="61" t="s">
        <v>358</v>
      </c>
      <c r="Z414" t="str">
        <f t="shared" si="82"/>
        <v>3-18-14</v>
      </c>
      <c r="AA414" t="e">
        <f t="shared" si="83"/>
        <v>#VALUE!</v>
      </c>
      <c r="AB414" t="e">
        <f t="shared" si="84"/>
        <v>#VALUE!</v>
      </c>
      <c r="AD414" s="85">
        <v>41716</v>
      </c>
      <c r="AG414" s="85" t="s">
        <v>358</v>
      </c>
      <c r="AI414" s="85">
        <v>41716</v>
      </c>
    </row>
    <row r="415" spans="1:35" x14ac:dyDescent="0.2">
      <c r="A415">
        <v>6521</v>
      </c>
      <c r="B415" s="91" t="s">
        <v>358</v>
      </c>
      <c r="C415" s="61" t="str" cm="1">
        <f t="array" ref="C415">_xlfn._xlws.FILTER(B415,OR(LEN(B415) = 7,LEN(B415)=8))</f>
        <v>3/18/14</v>
      </c>
      <c r="D415" s="61" t="str">
        <f t="shared" si="74"/>
        <v>3/18/14</v>
      </c>
      <c r="E415" s="85" t="s">
        <v>358</v>
      </c>
      <c r="F415" s="87" t="e" cm="1" vm="1">
        <f t="array" ref="F415">_xlfn._xlws.FILTER(B415,LEN(B415)=5)</f>
        <v>#VALUE!</v>
      </c>
      <c r="G415" s="88" t="str">
        <f t="shared" si="75"/>
        <v/>
      </c>
      <c r="H415" s="85">
        <v>41716</v>
      </c>
      <c r="I415" s="85" t="s">
        <v>2512</v>
      </c>
      <c r="J415" s="93">
        <f t="shared" si="73"/>
        <v>41716</v>
      </c>
      <c r="K415" s="85"/>
      <c r="M415" s="85" t="s">
        <v>358</v>
      </c>
      <c r="N415" t="e">
        <f t="shared" si="76"/>
        <v>#VALUE!</v>
      </c>
      <c r="O415" t="e">
        <f t="shared" si="77"/>
        <v>#VALUE!</v>
      </c>
      <c r="Q415" s="84" t="s">
        <v>358</v>
      </c>
      <c r="R415" t="e">
        <f t="shared" si="78"/>
        <v>#VALUE!</v>
      </c>
      <c r="S415" t="e">
        <f t="shared" si="79"/>
        <v>#VALUE!</v>
      </c>
      <c r="U415" s="86" t="s">
        <v>358</v>
      </c>
      <c r="V415" t="e">
        <f t="shared" si="80"/>
        <v>#VALUE!</v>
      </c>
      <c r="W415" t="e">
        <f t="shared" si="81"/>
        <v>#VALUE!</v>
      </c>
      <c r="Y415" s="61" t="s">
        <v>358</v>
      </c>
      <c r="Z415" t="str">
        <f t="shared" si="82"/>
        <v>3-18-14</v>
      </c>
      <c r="AA415" t="e">
        <f t="shared" si="83"/>
        <v>#VALUE!</v>
      </c>
      <c r="AB415" t="e">
        <f t="shared" si="84"/>
        <v>#VALUE!</v>
      </c>
      <c r="AD415" s="85">
        <v>41716</v>
      </c>
      <c r="AG415" s="85" t="s">
        <v>358</v>
      </c>
      <c r="AI415" s="85">
        <v>41716</v>
      </c>
    </row>
    <row r="416" spans="1:35" x14ac:dyDescent="0.2">
      <c r="A416">
        <v>535</v>
      </c>
      <c r="B416" s="91" t="s">
        <v>584</v>
      </c>
      <c r="C416" s="61" t="str" cm="1">
        <f t="array" ref="C416">_xlfn._xlws.FILTER(B416,OR(LEN(B416) = 7,LEN(B416)=8))</f>
        <v>2/25/14</v>
      </c>
      <c r="D416" s="61" t="str">
        <f t="shared" si="74"/>
        <v>2/25/14</v>
      </c>
      <c r="E416" s="85" t="s">
        <v>584</v>
      </c>
      <c r="F416" s="87" t="e" cm="1" vm="1">
        <f t="array" ref="F416">_xlfn._xlws.FILTER(B416,LEN(B416)=5)</f>
        <v>#VALUE!</v>
      </c>
      <c r="G416" s="88" t="str">
        <f t="shared" si="75"/>
        <v/>
      </c>
      <c r="H416" s="85">
        <v>41695</v>
      </c>
      <c r="I416" s="85" t="s">
        <v>2512</v>
      </c>
      <c r="J416" s="93">
        <f t="shared" si="73"/>
        <v>41695</v>
      </c>
      <c r="K416" s="85"/>
      <c r="M416" s="85" t="s">
        <v>584</v>
      </c>
      <c r="N416" t="e">
        <f t="shared" si="76"/>
        <v>#VALUE!</v>
      </c>
      <c r="O416" t="e">
        <f t="shared" si="77"/>
        <v>#VALUE!</v>
      </c>
      <c r="Q416" s="84" t="s">
        <v>584</v>
      </c>
      <c r="R416" t="e">
        <f t="shared" si="78"/>
        <v>#VALUE!</v>
      </c>
      <c r="S416" t="e">
        <f t="shared" si="79"/>
        <v>#VALUE!</v>
      </c>
      <c r="U416" s="86" t="s">
        <v>584</v>
      </c>
      <c r="V416" t="e">
        <f t="shared" si="80"/>
        <v>#VALUE!</v>
      </c>
      <c r="W416" t="e">
        <f t="shared" si="81"/>
        <v>#VALUE!</v>
      </c>
      <c r="Y416" s="61" t="s">
        <v>584</v>
      </c>
      <c r="Z416" t="str">
        <f t="shared" si="82"/>
        <v>2-25-14</v>
      </c>
      <c r="AA416" t="e">
        <f t="shared" si="83"/>
        <v>#VALUE!</v>
      </c>
      <c r="AB416" t="e">
        <f t="shared" si="84"/>
        <v>#VALUE!</v>
      </c>
      <c r="AD416" s="85">
        <v>41695</v>
      </c>
      <c r="AG416" s="85" t="s">
        <v>584</v>
      </c>
      <c r="AI416" s="85">
        <v>41695</v>
      </c>
    </row>
    <row r="417" spans="1:35" x14ac:dyDescent="0.2">
      <c r="A417">
        <v>4608</v>
      </c>
      <c r="B417" s="91" t="s">
        <v>584</v>
      </c>
      <c r="C417" s="61" t="str" cm="1">
        <f t="array" ref="C417">_xlfn._xlws.FILTER(B417,OR(LEN(B417) = 7,LEN(B417)=8))</f>
        <v>2/25/14</v>
      </c>
      <c r="D417" s="61" t="str">
        <f t="shared" si="74"/>
        <v>2/25/14</v>
      </c>
      <c r="E417" s="85" t="s">
        <v>584</v>
      </c>
      <c r="F417" s="87" t="e" cm="1" vm="1">
        <f t="array" ref="F417">_xlfn._xlws.FILTER(B417,LEN(B417)=5)</f>
        <v>#VALUE!</v>
      </c>
      <c r="G417" s="88" t="str">
        <f t="shared" si="75"/>
        <v/>
      </c>
      <c r="H417" s="85">
        <v>41695</v>
      </c>
      <c r="I417" s="85" t="s">
        <v>2512</v>
      </c>
      <c r="J417" s="93">
        <f t="shared" si="73"/>
        <v>41695</v>
      </c>
      <c r="K417" s="85"/>
      <c r="M417" s="85" t="s">
        <v>584</v>
      </c>
      <c r="N417" t="e">
        <f t="shared" si="76"/>
        <v>#VALUE!</v>
      </c>
      <c r="O417" t="e">
        <f t="shared" si="77"/>
        <v>#VALUE!</v>
      </c>
      <c r="Q417" s="84" t="s">
        <v>584</v>
      </c>
      <c r="R417" t="e">
        <f t="shared" si="78"/>
        <v>#VALUE!</v>
      </c>
      <c r="S417" t="e">
        <f t="shared" si="79"/>
        <v>#VALUE!</v>
      </c>
      <c r="U417" s="86" t="s">
        <v>584</v>
      </c>
      <c r="V417" t="e">
        <f t="shared" si="80"/>
        <v>#VALUE!</v>
      </c>
      <c r="W417" t="e">
        <f t="shared" si="81"/>
        <v>#VALUE!</v>
      </c>
      <c r="Y417" s="61" t="s">
        <v>584</v>
      </c>
      <c r="Z417" t="str">
        <f t="shared" si="82"/>
        <v>2-25-14</v>
      </c>
      <c r="AA417" t="e">
        <f t="shared" si="83"/>
        <v>#VALUE!</v>
      </c>
      <c r="AB417" t="e">
        <f t="shared" si="84"/>
        <v>#VALUE!</v>
      </c>
      <c r="AD417" s="85">
        <v>41695</v>
      </c>
      <c r="AG417" s="85" t="s">
        <v>584</v>
      </c>
      <c r="AI417" s="85">
        <v>41695</v>
      </c>
    </row>
    <row r="418" spans="1:35" x14ac:dyDescent="0.2">
      <c r="A418">
        <v>11086</v>
      </c>
      <c r="B418" s="91" t="s">
        <v>48</v>
      </c>
      <c r="C418" s="61" t="str" cm="1">
        <f t="array" ref="C418">_xlfn._xlws.FILTER(B418,OR(LEN(B418) = 7,LEN(B418)=8))</f>
        <v>1/18/14</v>
      </c>
      <c r="D418" s="61" t="str">
        <f t="shared" si="74"/>
        <v>1/18/14</v>
      </c>
      <c r="E418" s="85" t="s">
        <v>48</v>
      </c>
      <c r="F418" s="87" t="e" cm="1" vm="1">
        <f t="array" ref="F418">_xlfn._xlws.FILTER(B418,LEN(B418)=5)</f>
        <v>#VALUE!</v>
      </c>
      <c r="G418" s="88" t="str">
        <f t="shared" si="75"/>
        <v/>
      </c>
      <c r="H418" s="85">
        <v>41657</v>
      </c>
      <c r="I418" s="85" t="s">
        <v>2512</v>
      </c>
      <c r="J418" s="93">
        <f t="shared" si="73"/>
        <v>41657</v>
      </c>
      <c r="K418" s="85"/>
      <c r="M418" s="85" t="s">
        <v>48</v>
      </c>
      <c r="N418" t="e">
        <f t="shared" si="76"/>
        <v>#VALUE!</v>
      </c>
      <c r="O418" t="e">
        <f t="shared" si="77"/>
        <v>#VALUE!</v>
      </c>
      <c r="Q418" s="84" t="s">
        <v>48</v>
      </c>
      <c r="R418" t="e">
        <f t="shared" si="78"/>
        <v>#VALUE!</v>
      </c>
      <c r="S418" t="e">
        <f t="shared" si="79"/>
        <v>#VALUE!</v>
      </c>
      <c r="U418" s="86" t="s">
        <v>48</v>
      </c>
      <c r="V418" t="e">
        <f t="shared" si="80"/>
        <v>#VALUE!</v>
      </c>
      <c r="W418" t="e">
        <f t="shared" si="81"/>
        <v>#VALUE!</v>
      </c>
      <c r="Y418" s="61" t="s">
        <v>48</v>
      </c>
      <c r="Z418" t="str">
        <f t="shared" si="82"/>
        <v>1-18-14</v>
      </c>
      <c r="AA418" t="e">
        <f t="shared" si="83"/>
        <v>#VALUE!</v>
      </c>
      <c r="AB418" t="e">
        <f t="shared" si="84"/>
        <v>#VALUE!</v>
      </c>
      <c r="AD418" s="85">
        <v>41657</v>
      </c>
      <c r="AG418" s="85" t="s">
        <v>48</v>
      </c>
      <c r="AI418" s="85">
        <v>41657</v>
      </c>
    </row>
    <row r="419" spans="1:35" x14ac:dyDescent="0.2">
      <c r="A419">
        <v>1064</v>
      </c>
      <c r="B419" s="91">
        <v>41590</v>
      </c>
      <c r="C419" s="61" t="e" cm="1" vm="1">
        <f t="array" ref="C419">_xlfn._xlws.FILTER(B419,OR(LEN(B419) = 7,LEN(B419)=8))</f>
        <v>#VALUE!</v>
      </c>
      <c r="D419" s="61" t="str">
        <f t="shared" si="74"/>
        <v/>
      </c>
      <c r="E419" s="61" t="s">
        <v>2512</v>
      </c>
      <c r="F419" s="87" cm="1">
        <f t="array" ref="F419">_xlfn._xlws.FILTER(B419,LEN(B419)=5)</f>
        <v>41590</v>
      </c>
      <c r="G419" s="88">
        <f t="shared" si="75"/>
        <v>41590</v>
      </c>
      <c r="H419" s="61"/>
      <c r="I419" s="85">
        <v>41590</v>
      </c>
      <c r="J419" s="93">
        <f t="shared" si="73"/>
        <v>41590</v>
      </c>
      <c r="K419" s="85"/>
      <c r="M419" s="85">
        <v>41590</v>
      </c>
      <c r="N419" t="e">
        <f t="shared" si="76"/>
        <v>#VALUE!</v>
      </c>
      <c r="O419">
        <f t="shared" si="77"/>
        <v>41590</v>
      </c>
      <c r="Q419" s="84">
        <v>41590</v>
      </c>
      <c r="R419" t="e">
        <f t="shared" si="78"/>
        <v>#VALUE!</v>
      </c>
      <c r="S419">
        <f t="shared" si="79"/>
        <v>41590</v>
      </c>
      <c r="U419" s="86">
        <v>41590</v>
      </c>
      <c r="V419" t="e">
        <f t="shared" si="80"/>
        <v>#VALUE!</v>
      </c>
      <c r="W419">
        <f t="shared" si="81"/>
        <v>41590</v>
      </c>
      <c r="Y419" s="61">
        <v>41590</v>
      </c>
      <c r="Z419" t="str">
        <f t="shared" si="82"/>
        <v>41590</v>
      </c>
      <c r="AA419" t="e">
        <f t="shared" si="83"/>
        <v>#VALUE!</v>
      </c>
      <c r="AB419">
        <f t="shared" si="84"/>
        <v>41590</v>
      </c>
      <c r="AD419" s="85">
        <v>32978</v>
      </c>
      <c r="AG419" s="85">
        <v>41590</v>
      </c>
      <c r="AI419" s="85">
        <v>41619</v>
      </c>
    </row>
    <row r="420" spans="1:35" x14ac:dyDescent="0.2">
      <c r="A420">
        <v>7000</v>
      </c>
      <c r="B420" s="91" t="s">
        <v>173</v>
      </c>
      <c r="C420" s="61" t="str" cm="1">
        <f t="array" ref="C420">_xlfn._xlws.FILTER(B420,OR(LEN(B420) = 7,LEN(B420)=8))</f>
        <v>10/13/13</v>
      </c>
      <c r="D420" s="61" t="str">
        <f t="shared" si="74"/>
        <v>10/13/13</v>
      </c>
      <c r="E420" s="61" t="s">
        <v>173</v>
      </c>
      <c r="F420" s="87" t="e" cm="1" vm="1">
        <f t="array" ref="F420">_xlfn._xlws.FILTER(B420,LEN(B420)=5)</f>
        <v>#VALUE!</v>
      </c>
      <c r="G420" s="88" t="str">
        <f t="shared" si="75"/>
        <v/>
      </c>
      <c r="H420" s="85">
        <v>41560</v>
      </c>
      <c r="I420" s="85" t="s">
        <v>2512</v>
      </c>
      <c r="J420" s="93">
        <f t="shared" si="73"/>
        <v>41560</v>
      </c>
      <c r="K420" s="85"/>
      <c r="M420" s="85" t="s">
        <v>173</v>
      </c>
      <c r="N420" t="e">
        <f t="shared" si="76"/>
        <v>#VALUE!</v>
      </c>
      <c r="O420" t="e">
        <f t="shared" si="77"/>
        <v>#VALUE!</v>
      </c>
      <c r="Q420" s="84" t="s">
        <v>173</v>
      </c>
      <c r="R420" t="e">
        <f t="shared" si="78"/>
        <v>#VALUE!</v>
      </c>
      <c r="S420" t="e">
        <f t="shared" si="79"/>
        <v>#VALUE!</v>
      </c>
      <c r="U420" s="86" t="s">
        <v>173</v>
      </c>
      <c r="V420" t="e">
        <f t="shared" si="80"/>
        <v>#VALUE!</v>
      </c>
      <c r="W420" t="e">
        <f t="shared" si="81"/>
        <v>#VALUE!</v>
      </c>
      <c r="Y420" s="61" t="s">
        <v>173</v>
      </c>
      <c r="Z420" t="str">
        <f t="shared" si="82"/>
        <v>10-13-13</v>
      </c>
      <c r="AA420" t="e">
        <f t="shared" si="83"/>
        <v>#VALUE!</v>
      </c>
      <c r="AB420" t="e">
        <f t="shared" si="84"/>
        <v>#VALUE!</v>
      </c>
      <c r="AD420" s="85">
        <v>41560</v>
      </c>
      <c r="AG420" s="85" t="s">
        <v>173</v>
      </c>
      <c r="AI420" s="85">
        <v>41560</v>
      </c>
    </row>
    <row r="421" spans="1:35" x14ac:dyDescent="0.2">
      <c r="A421">
        <v>1581</v>
      </c>
      <c r="B421" s="91">
        <v>41557</v>
      </c>
      <c r="C421" s="61" t="e" cm="1" vm="1">
        <f t="array" ref="C421">_xlfn._xlws.FILTER(B421,OR(LEN(B421) = 7,LEN(B421)=8))</f>
        <v>#VALUE!</v>
      </c>
      <c r="D421" s="61" t="str">
        <f t="shared" si="74"/>
        <v/>
      </c>
      <c r="E421" s="61" t="s">
        <v>2512</v>
      </c>
      <c r="F421" s="87" cm="1">
        <f t="array" ref="F421">_xlfn._xlws.FILTER(B421,LEN(B421)=5)</f>
        <v>41557</v>
      </c>
      <c r="G421" s="88">
        <f t="shared" si="75"/>
        <v>41557</v>
      </c>
      <c r="H421" s="61"/>
      <c r="I421" s="85">
        <v>41557</v>
      </c>
      <c r="J421" s="93">
        <f t="shared" si="73"/>
        <v>41557</v>
      </c>
      <c r="K421" s="85"/>
      <c r="M421" s="85">
        <v>41557</v>
      </c>
      <c r="N421" t="e">
        <f t="shared" si="76"/>
        <v>#VALUE!</v>
      </c>
      <c r="O421">
        <f t="shared" si="77"/>
        <v>41557</v>
      </c>
      <c r="Q421" s="84">
        <v>41557</v>
      </c>
      <c r="R421" t="e">
        <f t="shared" si="78"/>
        <v>#VALUE!</v>
      </c>
      <c r="S421">
        <f t="shared" si="79"/>
        <v>41557</v>
      </c>
      <c r="U421" s="86">
        <v>41557</v>
      </c>
      <c r="V421" t="e">
        <f t="shared" si="80"/>
        <v>#VALUE!</v>
      </c>
      <c r="W421">
        <f t="shared" si="81"/>
        <v>41557</v>
      </c>
      <c r="Y421" s="61">
        <v>41557</v>
      </c>
      <c r="Z421" t="str">
        <f t="shared" si="82"/>
        <v>41557</v>
      </c>
      <c r="AA421" t="e">
        <f t="shared" si="83"/>
        <v>#VALUE!</v>
      </c>
      <c r="AB421">
        <f t="shared" si="84"/>
        <v>41557</v>
      </c>
      <c r="AD421" s="85">
        <v>20925</v>
      </c>
      <c r="AG421" s="85">
        <v>41557</v>
      </c>
      <c r="AI421" s="85">
        <v>41557</v>
      </c>
    </row>
    <row r="422" spans="1:35" x14ac:dyDescent="0.2">
      <c r="A422">
        <v>7384</v>
      </c>
      <c r="B422" s="91" t="s">
        <v>371</v>
      </c>
      <c r="C422" s="61" t="str" cm="1">
        <f t="array" ref="C422">_xlfn._xlws.FILTER(B422,OR(LEN(B422) = 7,LEN(B422)=8))</f>
        <v>7/21/13</v>
      </c>
      <c r="D422" s="61" t="str">
        <f t="shared" si="74"/>
        <v>7/21/13</v>
      </c>
      <c r="E422" s="85" t="s">
        <v>371</v>
      </c>
      <c r="F422" s="87" t="e" cm="1" vm="1">
        <f t="array" ref="F422">_xlfn._xlws.FILTER(B422,LEN(B422)=5)</f>
        <v>#VALUE!</v>
      </c>
      <c r="G422" s="88" t="str">
        <f t="shared" si="75"/>
        <v/>
      </c>
      <c r="H422" s="85">
        <v>41476</v>
      </c>
      <c r="I422" s="85" t="s">
        <v>2512</v>
      </c>
      <c r="J422" s="93">
        <f t="shared" si="73"/>
        <v>41476</v>
      </c>
      <c r="K422" s="85"/>
      <c r="M422" s="85" t="s">
        <v>371</v>
      </c>
      <c r="N422" t="e">
        <f t="shared" si="76"/>
        <v>#VALUE!</v>
      </c>
      <c r="O422" t="e">
        <f t="shared" si="77"/>
        <v>#VALUE!</v>
      </c>
      <c r="Q422" s="84" t="s">
        <v>371</v>
      </c>
      <c r="R422" t="e">
        <f t="shared" si="78"/>
        <v>#VALUE!</v>
      </c>
      <c r="S422" t="e">
        <f t="shared" si="79"/>
        <v>#VALUE!</v>
      </c>
      <c r="U422" s="86" t="s">
        <v>371</v>
      </c>
      <c r="V422" t="e">
        <f t="shared" si="80"/>
        <v>#VALUE!</v>
      </c>
      <c r="W422" t="e">
        <f t="shared" si="81"/>
        <v>#VALUE!</v>
      </c>
      <c r="Y422" s="61" t="s">
        <v>371</v>
      </c>
      <c r="Z422" t="str">
        <f t="shared" si="82"/>
        <v>7-21-13</v>
      </c>
      <c r="AA422" t="e">
        <f t="shared" si="83"/>
        <v>#VALUE!</v>
      </c>
      <c r="AB422" t="e">
        <f t="shared" si="84"/>
        <v>#VALUE!</v>
      </c>
      <c r="AD422" s="85">
        <v>41476</v>
      </c>
      <c r="AG422" s="85" t="s">
        <v>371</v>
      </c>
      <c r="AI422" s="85">
        <v>41476</v>
      </c>
    </row>
    <row r="423" spans="1:35" x14ac:dyDescent="0.2">
      <c r="A423">
        <v>10552</v>
      </c>
      <c r="B423" s="91" t="s">
        <v>591</v>
      </c>
      <c r="C423" s="61" t="str" cm="1">
        <f t="array" ref="C423">_xlfn._xlws.FILTER(B423,OR(LEN(B423) = 7,LEN(B423)=8))</f>
        <v>5/20/13</v>
      </c>
      <c r="D423" s="61" t="str">
        <f t="shared" si="74"/>
        <v>5/20/13</v>
      </c>
      <c r="E423" s="85" t="s">
        <v>591</v>
      </c>
      <c r="F423" s="87" t="e" cm="1" vm="1">
        <f t="array" ref="F423">_xlfn._xlws.FILTER(B423,LEN(B423)=5)</f>
        <v>#VALUE!</v>
      </c>
      <c r="G423" s="88" t="str">
        <f t="shared" si="75"/>
        <v/>
      </c>
      <c r="H423" s="85">
        <v>41414</v>
      </c>
      <c r="I423" s="85" t="s">
        <v>2512</v>
      </c>
      <c r="J423" s="93">
        <f t="shared" si="73"/>
        <v>41414</v>
      </c>
      <c r="K423" s="85"/>
      <c r="M423" s="85" t="s">
        <v>591</v>
      </c>
      <c r="N423" t="e">
        <f t="shared" si="76"/>
        <v>#VALUE!</v>
      </c>
      <c r="O423" t="e">
        <f t="shared" si="77"/>
        <v>#VALUE!</v>
      </c>
      <c r="Q423" s="84" t="s">
        <v>591</v>
      </c>
      <c r="R423" t="e">
        <f t="shared" si="78"/>
        <v>#VALUE!</v>
      </c>
      <c r="S423" t="e">
        <f t="shared" si="79"/>
        <v>#VALUE!</v>
      </c>
      <c r="U423" s="86" t="s">
        <v>591</v>
      </c>
      <c r="V423" t="e">
        <f t="shared" si="80"/>
        <v>#VALUE!</v>
      </c>
      <c r="W423" t="e">
        <f t="shared" si="81"/>
        <v>#VALUE!</v>
      </c>
      <c r="Y423" s="61" t="s">
        <v>591</v>
      </c>
      <c r="Z423" t="str">
        <f t="shared" si="82"/>
        <v>5-20-13</v>
      </c>
      <c r="AA423" t="e">
        <f t="shared" si="83"/>
        <v>#VALUE!</v>
      </c>
      <c r="AB423" t="e">
        <f t="shared" si="84"/>
        <v>#VALUE!</v>
      </c>
      <c r="AD423" s="85">
        <v>41414</v>
      </c>
      <c r="AG423" s="85" t="s">
        <v>591</v>
      </c>
      <c r="AI423" s="85">
        <v>41414</v>
      </c>
    </row>
    <row r="424" spans="1:35" x14ac:dyDescent="0.2">
      <c r="A424">
        <v>6409</v>
      </c>
      <c r="B424" s="91" t="s">
        <v>593</v>
      </c>
      <c r="C424" s="61" t="str" cm="1">
        <f t="array" ref="C424">_xlfn._xlws.FILTER(B424,OR(LEN(B424) = 7,LEN(B424)=8))</f>
        <v>5/18/13</v>
      </c>
      <c r="D424" s="61" t="str">
        <f t="shared" si="74"/>
        <v>5/18/13</v>
      </c>
      <c r="E424" s="85" t="s">
        <v>593</v>
      </c>
      <c r="F424" s="87" t="e" cm="1" vm="1">
        <f t="array" ref="F424">_xlfn._xlws.FILTER(B424,LEN(B424)=5)</f>
        <v>#VALUE!</v>
      </c>
      <c r="G424" s="88" t="str">
        <f t="shared" si="75"/>
        <v/>
      </c>
      <c r="H424" s="85">
        <v>41412</v>
      </c>
      <c r="I424" s="85" t="s">
        <v>2512</v>
      </c>
      <c r="J424" s="93">
        <f t="shared" si="73"/>
        <v>41412</v>
      </c>
      <c r="K424" s="85"/>
      <c r="M424" s="85" t="s">
        <v>593</v>
      </c>
      <c r="N424" t="e">
        <f t="shared" si="76"/>
        <v>#VALUE!</v>
      </c>
      <c r="O424" t="e">
        <f t="shared" si="77"/>
        <v>#VALUE!</v>
      </c>
      <c r="Q424" s="84" t="s">
        <v>593</v>
      </c>
      <c r="R424" t="e">
        <f t="shared" si="78"/>
        <v>#VALUE!</v>
      </c>
      <c r="S424" t="e">
        <f t="shared" si="79"/>
        <v>#VALUE!</v>
      </c>
      <c r="U424" s="86" t="s">
        <v>593</v>
      </c>
      <c r="V424" t="e">
        <f t="shared" si="80"/>
        <v>#VALUE!</v>
      </c>
      <c r="W424" t="e">
        <f t="shared" si="81"/>
        <v>#VALUE!</v>
      </c>
      <c r="Y424" s="61" t="s">
        <v>593</v>
      </c>
      <c r="Z424" t="str">
        <f t="shared" si="82"/>
        <v>5-18-13</v>
      </c>
      <c r="AA424" t="e">
        <f t="shared" si="83"/>
        <v>#VALUE!</v>
      </c>
      <c r="AB424" t="e">
        <f t="shared" si="84"/>
        <v>#VALUE!</v>
      </c>
      <c r="AD424" s="85">
        <v>41412</v>
      </c>
      <c r="AG424" s="85" t="s">
        <v>593</v>
      </c>
      <c r="AI424" s="85">
        <v>41412</v>
      </c>
    </row>
    <row r="425" spans="1:35" x14ac:dyDescent="0.2">
      <c r="A425">
        <v>9507</v>
      </c>
      <c r="B425" s="91">
        <v>41459</v>
      </c>
      <c r="C425" s="61" t="e" cm="1" vm="1">
        <f t="array" ref="C425">_xlfn._xlws.FILTER(B425,OR(LEN(B425) = 7,LEN(B425)=8))</f>
        <v>#VALUE!</v>
      </c>
      <c r="D425" s="61" t="str">
        <f t="shared" si="74"/>
        <v/>
      </c>
      <c r="E425" s="61" t="s">
        <v>2512</v>
      </c>
      <c r="F425" s="87" cm="1">
        <f t="array" ref="F425">_xlfn._xlws.FILTER(B425,LEN(B425)=5)</f>
        <v>41459</v>
      </c>
      <c r="G425" s="88">
        <f t="shared" si="75"/>
        <v>41459</v>
      </c>
      <c r="H425" s="61"/>
      <c r="I425" s="85">
        <v>41459</v>
      </c>
      <c r="J425" s="93">
        <f t="shared" si="73"/>
        <v>41459</v>
      </c>
      <c r="K425" s="85"/>
      <c r="M425" s="85">
        <v>41459</v>
      </c>
      <c r="N425" t="e">
        <f t="shared" si="76"/>
        <v>#VALUE!</v>
      </c>
      <c r="O425">
        <f t="shared" si="77"/>
        <v>41459</v>
      </c>
      <c r="Q425" s="84">
        <v>41459</v>
      </c>
      <c r="R425" t="e">
        <f t="shared" si="78"/>
        <v>#VALUE!</v>
      </c>
      <c r="S425">
        <f t="shared" si="79"/>
        <v>41459</v>
      </c>
      <c r="U425" s="86">
        <v>41459</v>
      </c>
      <c r="V425" t="e">
        <f t="shared" si="80"/>
        <v>#VALUE!</v>
      </c>
      <c r="W425">
        <f t="shared" si="81"/>
        <v>41459</v>
      </c>
      <c r="Y425" s="61">
        <v>41459</v>
      </c>
      <c r="Z425" t="str">
        <f t="shared" si="82"/>
        <v>41459</v>
      </c>
      <c r="AA425" t="e">
        <f t="shared" si="83"/>
        <v>#VALUE!</v>
      </c>
      <c r="AB425">
        <f t="shared" si="84"/>
        <v>41459</v>
      </c>
      <c r="AD425" s="85">
        <v>21654</v>
      </c>
      <c r="AG425" s="85">
        <v>41459</v>
      </c>
      <c r="AI425" s="85">
        <v>41371</v>
      </c>
    </row>
    <row r="426" spans="1:35" x14ac:dyDescent="0.2">
      <c r="A426">
        <v>9560</v>
      </c>
      <c r="B426" s="91">
        <v>41336</v>
      </c>
      <c r="C426" s="61" t="e" cm="1" vm="1">
        <f t="array" ref="C426">_xlfn._xlws.FILTER(B426,OR(LEN(B426) = 7,LEN(B426)=8))</f>
        <v>#VALUE!</v>
      </c>
      <c r="D426" s="61" t="str">
        <f t="shared" si="74"/>
        <v/>
      </c>
      <c r="E426" s="61" t="s">
        <v>2512</v>
      </c>
      <c r="F426" s="87" cm="1">
        <f t="array" ref="F426">_xlfn._xlws.FILTER(B426,LEN(B426)=5)</f>
        <v>41336</v>
      </c>
      <c r="G426" s="88">
        <f t="shared" si="75"/>
        <v>41336</v>
      </c>
      <c r="H426" s="61"/>
      <c r="I426" s="85">
        <v>41336</v>
      </c>
      <c r="J426" s="93">
        <f t="shared" si="73"/>
        <v>41336</v>
      </c>
      <c r="K426" s="85"/>
      <c r="M426" s="85">
        <v>41336</v>
      </c>
      <c r="N426" t="e">
        <f t="shared" si="76"/>
        <v>#VALUE!</v>
      </c>
      <c r="O426">
        <f t="shared" si="77"/>
        <v>41336</v>
      </c>
      <c r="Q426" s="84">
        <v>41336</v>
      </c>
      <c r="R426" t="e">
        <f t="shared" si="78"/>
        <v>#VALUE!</v>
      </c>
      <c r="S426">
        <f t="shared" si="79"/>
        <v>41336</v>
      </c>
      <c r="U426" s="86">
        <v>41336</v>
      </c>
      <c r="V426" t="e">
        <f t="shared" si="80"/>
        <v>#VALUE!</v>
      </c>
      <c r="W426">
        <f t="shared" si="81"/>
        <v>41336</v>
      </c>
      <c r="Y426" s="61">
        <v>41336</v>
      </c>
      <c r="Z426" t="str">
        <f t="shared" si="82"/>
        <v>41336</v>
      </c>
      <c r="AA426" t="e">
        <f t="shared" si="83"/>
        <v>#VALUE!</v>
      </c>
      <c r="AB426">
        <f t="shared" si="84"/>
        <v>41336</v>
      </c>
      <c r="AD426" s="85">
        <v>13253</v>
      </c>
      <c r="AG426" s="85">
        <v>41336</v>
      </c>
      <c r="AI426" s="85">
        <v>41336</v>
      </c>
    </row>
    <row r="427" spans="1:35" x14ac:dyDescent="0.2">
      <c r="A427">
        <v>10991</v>
      </c>
      <c r="B427" s="91">
        <v>41102</v>
      </c>
      <c r="C427" s="61" t="e" cm="1" vm="1">
        <f t="array" ref="C427">_xlfn._xlws.FILTER(B427,OR(LEN(B427) = 7,LEN(B427)=8))</f>
        <v>#VALUE!</v>
      </c>
      <c r="D427" s="61" t="str">
        <f t="shared" si="74"/>
        <v/>
      </c>
      <c r="E427" s="61" t="s">
        <v>2512</v>
      </c>
      <c r="F427" s="87" cm="1">
        <f t="array" ref="F427">_xlfn._xlws.FILTER(B427,LEN(B427)=5)</f>
        <v>41102</v>
      </c>
      <c r="G427" s="88">
        <f t="shared" si="75"/>
        <v>41102</v>
      </c>
      <c r="H427" s="61"/>
      <c r="I427" s="85">
        <v>41102</v>
      </c>
      <c r="J427" s="93">
        <f t="shared" si="73"/>
        <v>41102</v>
      </c>
      <c r="K427" s="85"/>
      <c r="M427" s="85">
        <v>41102</v>
      </c>
      <c r="N427" t="e">
        <f t="shared" si="76"/>
        <v>#VALUE!</v>
      </c>
      <c r="O427">
        <f t="shared" si="77"/>
        <v>41102</v>
      </c>
      <c r="Q427" s="84">
        <v>41102</v>
      </c>
      <c r="R427" t="e">
        <f t="shared" si="78"/>
        <v>#VALUE!</v>
      </c>
      <c r="S427">
        <f t="shared" si="79"/>
        <v>41102</v>
      </c>
      <c r="U427" s="86">
        <v>41102</v>
      </c>
      <c r="V427" t="e">
        <f t="shared" si="80"/>
        <v>#VALUE!</v>
      </c>
      <c r="W427">
        <f t="shared" si="81"/>
        <v>41102</v>
      </c>
      <c r="Y427" s="61">
        <v>41102</v>
      </c>
      <c r="Z427" t="str">
        <f t="shared" si="82"/>
        <v>41102</v>
      </c>
      <c r="AA427" t="e">
        <f t="shared" si="83"/>
        <v>#VALUE!</v>
      </c>
      <c r="AB427">
        <f t="shared" si="84"/>
        <v>41102</v>
      </c>
      <c r="AD427" s="85">
        <v>37357</v>
      </c>
      <c r="AG427" s="85">
        <v>41102</v>
      </c>
      <c r="AI427" s="85">
        <v>41250</v>
      </c>
    </row>
    <row r="428" spans="1:35" x14ac:dyDescent="0.2">
      <c r="A428">
        <v>4712</v>
      </c>
      <c r="B428" s="91" t="s">
        <v>598</v>
      </c>
      <c r="C428" s="61" t="str" cm="1">
        <f t="array" ref="C428">_xlfn._xlws.FILTER(B428,OR(LEN(B428) = 7,LEN(B428)=8))</f>
        <v>11/28/12</v>
      </c>
      <c r="D428" s="61" t="str">
        <f t="shared" si="74"/>
        <v>11/28/12</v>
      </c>
      <c r="E428" s="61" t="s">
        <v>598</v>
      </c>
      <c r="F428" s="87" t="e" cm="1" vm="1">
        <f t="array" ref="F428">_xlfn._xlws.FILTER(B428,LEN(B428)=5)</f>
        <v>#VALUE!</v>
      </c>
      <c r="G428" s="88" t="str">
        <f t="shared" si="75"/>
        <v/>
      </c>
      <c r="H428" s="85">
        <v>41241</v>
      </c>
      <c r="I428" s="85" t="s">
        <v>2512</v>
      </c>
      <c r="J428" s="93">
        <f t="shared" si="73"/>
        <v>41241</v>
      </c>
      <c r="K428" s="85"/>
      <c r="M428" s="85" t="s">
        <v>598</v>
      </c>
      <c r="N428" t="e">
        <f t="shared" si="76"/>
        <v>#VALUE!</v>
      </c>
      <c r="O428" t="e">
        <f t="shared" si="77"/>
        <v>#VALUE!</v>
      </c>
      <c r="Q428" s="84" t="s">
        <v>598</v>
      </c>
      <c r="R428" t="e">
        <f t="shared" si="78"/>
        <v>#VALUE!</v>
      </c>
      <c r="S428" t="e">
        <f t="shared" si="79"/>
        <v>#VALUE!</v>
      </c>
      <c r="U428" s="86" t="s">
        <v>598</v>
      </c>
      <c r="V428" t="e">
        <f t="shared" si="80"/>
        <v>#VALUE!</v>
      </c>
      <c r="W428" t="e">
        <f t="shared" si="81"/>
        <v>#VALUE!</v>
      </c>
      <c r="Y428" s="61" t="s">
        <v>598</v>
      </c>
      <c r="Z428" t="str">
        <f t="shared" si="82"/>
        <v>11-28-12</v>
      </c>
      <c r="AA428" t="e">
        <f t="shared" si="83"/>
        <v>#VALUE!</v>
      </c>
      <c r="AB428" t="e">
        <f t="shared" si="84"/>
        <v>#VALUE!</v>
      </c>
      <c r="AD428" s="85">
        <v>41241</v>
      </c>
      <c r="AG428" s="85" t="s">
        <v>598</v>
      </c>
      <c r="AI428" s="85">
        <v>41241</v>
      </c>
    </row>
    <row r="429" spans="1:35" x14ac:dyDescent="0.2">
      <c r="A429">
        <v>11056</v>
      </c>
      <c r="B429" s="91" t="s">
        <v>600</v>
      </c>
      <c r="C429" s="61" t="str" cm="1">
        <f t="array" ref="C429">_xlfn._xlws.FILTER(B429,OR(LEN(B429) = 7,LEN(B429)=8))</f>
        <v>10/27/12</v>
      </c>
      <c r="D429" s="61" t="str">
        <f t="shared" si="74"/>
        <v>10/27/12</v>
      </c>
      <c r="E429" s="61" t="s">
        <v>600</v>
      </c>
      <c r="F429" s="87" t="e" cm="1" vm="1">
        <f t="array" ref="F429">_xlfn._xlws.FILTER(B429,LEN(B429)=5)</f>
        <v>#VALUE!</v>
      </c>
      <c r="G429" s="88" t="str">
        <f t="shared" si="75"/>
        <v/>
      </c>
      <c r="H429" s="85">
        <v>41209</v>
      </c>
      <c r="I429" s="85" t="s">
        <v>2512</v>
      </c>
      <c r="J429" s="93">
        <f t="shared" si="73"/>
        <v>41209</v>
      </c>
      <c r="K429" s="85"/>
      <c r="M429" s="85" t="s">
        <v>600</v>
      </c>
      <c r="N429" t="e">
        <f t="shared" si="76"/>
        <v>#VALUE!</v>
      </c>
      <c r="O429" t="e">
        <f t="shared" si="77"/>
        <v>#VALUE!</v>
      </c>
      <c r="Q429" s="84" t="s">
        <v>600</v>
      </c>
      <c r="R429" t="e">
        <f t="shared" si="78"/>
        <v>#VALUE!</v>
      </c>
      <c r="S429" t="e">
        <f t="shared" si="79"/>
        <v>#VALUE!</v>
      </c>
      <c r="U429" s="86" t="s">
        <v>600</v>
      </c>
      <c r="V429" t="e">
        <f t="shared" si="80"/>
        <v>#VALUE!</v>
      </c>
      <c r="W429" t="e">
        <f t="shared" si="81"/>
        <v>#VALUE!</v>
      </c>
      <c r="Y429" s="61" t="s">
        <v>600</v>
      </c>
      <c r="Z429" t="str">
        <f t="shared" si="82"/>
        <v>10-27-12</v>
      </c>
      <c r="AA429" t="e">
        <f t="shared" si="83"/>
        <v>#VALUE!</v>
      </c>
      <c r="AB429" t="e">
        <f t="shared" si="84"/>
        <v>#VALUE!</v>
      </c>
      <c r="AD429" s="85">
        <v>41209</v>
      </c>
      <c r="AG429" s="85" t="s">
        <v>600</v>
      </c>
      <c r="AI429" s="85">
        <v>41209</v>
      </c>
    </row>
    <row r="430" spans="1:35" x14ac:dyDescent="0.2">
      <c r="A430">
        <v>7414</v>
      </c>
      <c r="B430" s="91" t="s">
        <v>602</v>
      </c>
      <c r="C430" s="61" t="str" cm="1">
        <f t="array" ref="C430">_xlfn._xlws.FILTER(B430,OR(LEN(B430) = 7,LEN(B430)=8))</f>
        <v>9/15/12</v>
      </c>
      <c r="D430" s="61" t="str">
        <f t="shared" si="74"/>
        <v>9/15/12</v>
      </c>
      <c r="E430" s="85" t="s">
        <v>602</v>
      </c>
      <c r="F430" s="87" t="e" cm="1" vm="1">
        <f t="array" ref="F430">_xlfn._xlws.FILTER(B430,LEN(B430)=5)</f>
        <v>#VALUE!</v>
      </c>
      <c r="G430" s="88" t="str">
        <f t="shared" si="75"/>
        <v/>
      </c>
      <c r="H430" s="85">
        <v>41167</v>
      </c>
      <c r="I430" s="85" t="s">
        <v>2512</v>
      </c>
      <c r="J430" s="93">
        <f t="shared" si="73"/>
        <v>41167</v>
      </c>
      <c r="K430" s="85"/>
      <c r="M430" s="85" t="s">
        <v>602</v>
      </c>
      <c r="N430" t="e">
        <f t="shared" si="76"/>
        <v>#VALUE!</v>
      </c>
      <c r="O430" t="e">
        <f t="shared" si="77"/>
        <v>#VALUE!</v>
      </c>
      <c r="Q430" s="84" t="s">
        <v>602</v>
      </c>
      <c r="R430" t="e">
        <f t="shared" si="78"/>
        <v>#VALUE!</v>
      </c>
      <c r="S430" t="e">
        <f t="shared" si="79"/>
        <v>#VALUE!</v>
      </c>
      <c r="U430" s="86" t="s">
        <v>602</v>
      </c>
      <c r="V430" t="e">
        <f t="shared" si="80"/>
        <v>#VALUE!</v>
      </c>
      <c r="W430" t="e">
        <f t="shared" si="81"/>
        <v>#VALUE!</v>
      </c>
      <c r="Y430" s="61" t="s">
        <v>602</v>
      </c>
      <c r="Z430" t="str">
        <f t="shared" si="82"/>
        <v>9-15-12</v>
      </c>
      <c r="AA430" t="e">
        <f t="shared" si="83"/>
        <v>#VALUE!</v>
      </c>
      <c r="AB430" t="e">
        <f t="shared" si="84"/>
        <v>#VALUE!</v>
      </c>
      <c r="AD430" s="85">
        <v>41167</v>
      </c>
      <c r="AG430" s="85" t="s">
        <v>602</v>
      </c>
      <c r="AI430" s="85">
        <v>41167</v>
      </c>
    </row>
    <row r="431" spans="1:35" x14ac:dyDescent="0.2">
      <c r="A431">
        <v>3076</v>
      </c>
      <c r="B431" s="91">
        <v>41099</v>
      </c>
      <c r="C431" s="61" t="e" cm="1" vm="1">
        <f t="array" ref="C431">_xlfn._xlws.FILTER(B431,OR(LEN(B431) = 7,LEN(B431)=8))</f>
        <v>#VALUE!</v>
      </c>
      <c r="D431" s="61" t="str">
        <f t="shared" si="74"/>
        <v/>
      </c>
      <c r="E431" s="61" t="s">
        <v>2512</v>
      </c>
      <c r="F431" s="87" cm="1">
        <f t="array" ref="F431">_xlfn._xlws.FILTER(B431,LEN(B431)=5)</f>
        <v>41099</v>
      </c>
      <c r="G431" s="88">
        <f t="shared" si="75"/>
        <v>41099</v>
      </c>
      <c r="H431" s="61"/>
      <c r="I431" s="85">
        <v>41099</v>
      </c>
      <c r="J431" s="93">
        <f t="shared" si="73"/>
        <v>41099</v>
      </c>
      <c r="K431" s="85"/>
      <c r="M431" s="85">
        <v>41099</v>
      </c>
      <c r="N431" t="e">
        <f t="shared" si="76"/>
        <v>#VALUE!</v>
      </c>
      <c r="O431">
        <f t="shared" si="77"/>
        <v>41099</v>
      </c>
      <c r="Q431" s="84">
        <v>41099</v>
      </c>
      <c r="R431" t="e">
        <f t="shared" si="78"/>
        <v>#VALUE!</v>
      </c>
      <c r="S431">
        <f t="shared" si="79"/>
        <v>41099</v>
      </c>
      <c r="U431" s="86">
        <v>41099</v>
      </c>
      <c r="V431" t="e">
        <f t="shared" si="80"/>
        <v>#VALUE!</v>
      </c>
      <c r="W431">
        <f t="shared" si="81"/>
        <v>41099</v>
      </c>
      <c r="Y431" s="61">
        <v>41099</v>
      </c>
      <c r="Z431" t="str">
        <f t="shared" si="82"/>
        <v>41099</v>
      </c>
      <c r="AA431" t="e">
        <f t="shared" si="83"/>
        <v>#VALUE!</v>
      </c>
      <c r="AB431">
        <f t="shared" si="84"/>
        <v>41099</v>
      </c>
      <c r="AD431" s="85">
        <v>36260</v>
      </c>
      <c r="AG431" s="85">
        <v>41099</v>
      </c>
      <c r="AI431" s="85">
        <v>41159</v>
      </c>
    </row>
    <row r="432" spans="1:35" x14ac:dyDescent="0.2">
      <c r="A432">
        <v>6355</v>
      </c>
      <c r="B432" s="91" t="s">
        <v>605</v>
      </c>
      <c r="C432" s="61" t="str" cm="1">
        <f t="array" ref="C432">_xlfn._xlws.FILTER(B432,OR(LEN(B432) = 7,LEN(B432)=8))</f>
        <v>6/17/14</v>
      </c>
      <c r="D432" s="61" t="str">
        <f t="shared" si="74"/>
        <v>6/17/14</v>
      </c>
      <c r="E432" s="85" t="s">
        <v>605</v>
      </c>
      <c r="F432" s="87" t="e" cm="1" vm="1">
        <f t="array" ref="F432">_xlfn._xlws.FILTER(B432,LEN(B432)=5)</f>
        <v>#VALUE!</v>
      </c>
      <c r="G432" s="88" t="str">
        <f t="shared" si="75"/>
        <v/>
      </c>
      <c r="H432" s="85">
        <v>41807</v>
      </c>
      <c r="I432" s="85" t="s">
        <v>2512</v>
      </c>
      <c r="J432" s="93">
        <f t="shared" si="73"/>
        <v>41807</v>
      </c>
      <c r="K432" s="85"/>
      <c r="M432" s="85" t="s">
        <v>605</v>
      </c>
      <c r="N432" t="e">
        <f t="shared" si="76"/>
        <v>#VALUE!</v>
      </c>
      <c r="O432" t="e">
        <f t="shared" si="77"/>
        <v>#VALUE!</v>
      </c>
      <c r="Q432" s="84" t="s">
        <v>605</v>
      </c>
      <c r="R432" t="e">
        <f t="shared" si="78"/>
        <v>#VALUE!</v>
      </c>
      <c r="S432" t="e">
        <f t="shared" si="79"/>
        <v>#VALUE!</v>
      </c>
      <c r="U432" s="86" t="s">
        <v>605</v>
      </c>
      <c r="V432" t="e">
        <f t="shared" si="80"/>
        <v>#VALUE!</v>
      </c>
      <c r="W432" t="e">
        <f t="shared" si="81"/>
        <v>#VALUE!</v>
      </c>
      <c r="Y432" s="61" t="s">
        <v>605</v>
      </c>
      <c r="Z432" t="str">
        <f t="shared" si="82"/>
        <v>6-17-14</v>
      </c>
      <c r="AA432" t="e">
        <f t="shared" si="83"/>
        <v>#VALUE!</v>
      </c>
      <c r="AB432" t="e">
        <f t="shared" si="84"/>
        <v>#VALUE!</v>
      </c>
      <c r="AD432" s="85">
        <v>41807</v>
      </c>
      <c r="AG432" s="85" t="s">
        <v>605</v>
      </c>
      <c r="AI432" s="85">
        <v>41807</v>
      </c>
    </row>
    <row r="433" spans="1:35" x14ac:dyDescent="0.2">
      <c r="A433">
        <v>7959</v>
      </c>
      <c r="B433" s="91" t="s">
        <v>607</v>
      </c>
      <c r="C433" s="61" t="str" cm="1">
        <f t="array" ref="C433">_xlfn._xlws.FILTER(B433,OR(LEN(B433) = 7,LEN(B433)=8))</f>
        <v>5/29/14</v>
      </c>
      <c r="D433" s="61" t="str">
        <f t="shared" si="74"/>
        <v>5/29/14</v>
      </c>
      <c r="E433" s="85" t="s">
        <v>607</v>
      </c>
      <c r="F433" s="87" t="e" cm="1" vm="1">
        <f t="array" ref="F433">_xlfn._xlws.FILTER(B433,LEN(B433)=5)</f>
        <v>#VALUE!</v>
      </c>
      <c r="G433" s="88" t="str">
        <f t="shared" si="75"/>
        <v/>
      </c>
      <c r="H433" s="85">
        <v>41788</v>
      </c>
      <c r="I433" s="85" t="s">
        <v>2512</v>
      </c>
      <c r="J433" s="93">
        <f t="shared" si="73"/>
        <v>41788</v>
      </c>
      <c r="K433" s="85"/>
      <c r="M433" s="85" t="s">
        <v>607</v>
      </c>
      <c r="N433" t="e">
        <f t="shared" si="76"/>
        <v>#VALUE!</v>
      </c>
      <c r="O433" t="e">
        <f t="shared" si="77"/>
        <v>#VALUE!</v>
      </c>
      <c r="Q433" s="84" t="s">
        <v>607</v>
      </c>
      <c r="R433" t="e">
        <f t="shared" si="78"/>
        <v>#VALUE!</v>
      </c>
      <c r="S433" t="e">
        <f t="shared" si="79"/>
        <v>#VALUE!</v>
      </c>
      <c r="U433" s="86" t="s">
        <v>607</v>
      </c>
      <c r="V433" t="e">
        <f t="shared" si="80"/>
        <v>#VALUE!</v>
      </c>
      <c r="W433" t="e">
        <f t="shared" si="81"/>
        <v>#VALUE!</v>
      </c>
      <c r="Y433" s="61" t="s">
        <v>607</v>
      </c>
      <c r="Z433" t="str">
        <f t="shared" si="82"/>
        <v>5-29-14</v>
      </c>
      <c r="AA433" t="e">
        <f t="shared" si="83"/>
        <v>#VALUE!</v>
      </c>
      <c r="AB433" t="e">
        <f t="shared" si="84"/>
        <v>#VALUE!</v>
      </c>
      <c r="AD433" s="85">
        <v>41788</v>
      </c>
      <c r="AG433" s="85" t="s">
        <v>607</v>
      </c>
      <c r="AI433" s="85">
        <v>41788</v>
      </c>
    </row>
    <row r="434" spans="1:35" x14ac:dyDescent="0.2">
      <c r="A434">
        <v>5512</v>
      </c>
      <c r="B434" s="91" t="s">
        <v>194</v>
      </c>
      <c r="C434" s="61" t="str" cm="1">
        <f t="array" ref="C434">_xlfn._xlws.FILTER(B434,OR(LEN(B434) = 7,LEN(B434)=8))</f>
        <v>5/23/14</v>
      </c>
      <c r="D434" s="61" t="str">
        <f t="shared" si="74"/>
        <v>5/23/14</v>
      </c>
      <c r="E434" s="85" t="s">
        <v>194</v>
      </c>
      <c r="F434" s="87" t="e" cm="1" vm="1">
        <f t="array" ref="F434">_xlfn._xlws.FILTER(B434,LEN(B434)=5)</f>
        <v>#VALUE!</v>
      </c>
      <c r="G434" s="88" t="str">
        <f t="shared" si="75"/>
        <v/>
      </c>
      <c r="H434" s="85">
        <v>41782</v>
      </c>
      <c r="I434" s="85" t="s">
        <v>2512</v>
      </c>
      <c r="J434" s="93">
        <f t="shared" si="73"/>
        <v>41782</v>
      </c>
      <c r="K434" s="85"/>
      <c r="M434" s="85" t="s">
        <v>194</v>
      </c>
      <c r="N434" t="e">
        <f t="shared" si="76"/>
        <v>#VALUE!</v>
      </c>
      <c r="O434" t="e">
        <f t="shared" si="77"/>
        <v>#VALUE!</v>
      </c>
      <c r="Q434" s="84" t="s">
        <v>194</v>
      </c>
      <c r="R434" t="e">
        <f t="shared" si="78"/>
        <v>#VALUE!</v>
      </c>
      <c r="S434" t="e">
        <f t="shared" si="79"/>
        <v>#VALUE!</v>
      </c>
      <c r="U434" s="86" t="s">
        <v>194</v>
      </c>
      <c r="V434" t="e">
        <f t="shared" si="80"/>
        <v>#VALUE!</v>
      </c>
      <c r="W434" t="e">
        <f t="shared" si="81"/>
        <v>#VALUE!</v>
      </c>
      <c r="Y434" s="61" t="s">
        <v>194</v>
      </c>
      <c r="Z434" t="str">
        <f t="shared" si="82"/>
        <v>5-23-14</v>
      </c>
      <c r="AA434" t="e">
        <f t="shared" si="83"/>
        <v>#VALUE!</v>
      </c>
      <c r="AB434" t="e">
        <f t="shared" si="84"/>
        <v>#VALUE!</v>
      </c>
      <c r="AD434" s="85">
        <v>41782</v>
      </c>
      <c r="AG434" s="85" t="s">
        <v>194</v>
      </c>
      <c r="AI434" s="85">
        <v>41782</v>
      </c>
    </row>
    <row r="435" spans="1:35" x14ac:dyDescent="0.2">
      <c r="A435">
        <v>10102</v>
      </c>
      <c r="B435" s="91">
        <v>41978</v>
      </c>
      <c r="C435" s="61" t="e" cm="1" vm="1">
        <f t="array" ref="C435">_xlfn._xlws.FILTER(B435,OR(LEN(B435) = 7,LEN(B435)=8))</f>
        <v>#VALUE!</v>
      </c>
      <c r="D435" s="61" t="str">
        <f t="shared" si="74"/>
        <v/>
      </c>
      <c r="E435" s="61" t="s">
        <v>2512</v>
      </c>
      <c r="F435" s="87" cm="1">
        <f t="array" ref="F435">_xlfn._xlws.FILTER(B435,LEN(B435)=5)</f>
        <v>41978</v>
      </c>
      <c r="G435" s="88">
        <f t="shared" si="75"/>
        <v>41978</v>
      </c>
      <c r="H435" s="61"/>
      <c r="I435" s="85">
        <v>41978</v>
      </c>
      <c r="J435" s="93">
        <f t="shared" si="73"/>
        <v>41978</v>
      </c>
      <c r="K435" s="85"/>
      <c r="M435" s="85">
        <v>41978</v>
      </c>
      <c r="N435" t="e">
        <f t="shared" si="76"/>
        <v>#VALUE!</v>
      </c>
      <c r="O435">
        <f t="shared" si="77"/>
        <v>41978</v>
      </c>
      <c r="Q435" s="84">
        <v>41978</v>
      </c>
      <c r="R435" t="e">
        <f t="shared" si="78"/>
        <v>#VALUE!</v>
      </c>
      <c r="S435">
        <f t="shared" si="79"/>
        <v>41978</v>
      </c>
      <c r="U435" s="86">
        <v>41978</v>
      </c>
      <c r="V435" t="e">
        <f t="shared" si="80"/>
        <v>#VALUE!</v>
      </c>
      <c r="W435">
        <f t="shared" si="81"/>
        <v>41978</v>
      </c>
      <c r="Y435" s="61">
        <v>41978</v>
      </c>
      <c r="Z435" t="str">
        <f t="shared" si="82"/>
        <v>41978</v>
      </c>
      <c r="AA435" t="e">
        <f t="shared" si="83"/>
        <v>#VALUE!</v>
      </c>
      <c r="AB435">
        <f t="shared" si="84"/>
        <v>41978</v>
      </c>
      <c r="AD435" s="85">
        <v>28599</v>
      </c>
      <c r="AG435" s="85">
        <v>41978</v>
      </c>
      <c r="AI435" s="85">
        <v>41771</v>
      </c>
    </row>
    <row r="436" spans="1:35" x14ac:dyDescent="0.2">
      <c r="A436">
        <v>9369</v>
      </c>
      <c r="B436" s="91" t="s">
        <v>289</v>
      </c>
      <c r="C436" s="61" t="str" cm="1">
        <f t="array" ref="C436">_xlfn._xlws.FILTER(B436,OR(LEN(B436) = 7,LEN(B436)=8))</f>
        <v>3/19/14</v>
      </c>
      <c r="D436" s="61" t="str">
        <f t="shared" si="74"/>
        <v>3/19/14</v>
      </c>
      <c r="E436" s="85" t="s">
        <v>289</v>
      </c>
      <c r="F436" s="87" t="e" cm="1" vm="1">
        <f t="array" ref="F436">_xlfn._xlws.FILTER(B436,LEN(B436)=5)</f>
        <v>#VALUE!</v>
      </c>
      <c r="G436" s="88" t="str">
        <f t="shared" si="75"/>
        <v/>
      </c>
      <c r="H436" s="85">
        <v>41717</v>
      </c>
      <c r="I436" s="85" t="s">
        <v>2512</v>
      </c>
      <c r="J436" s="93">
        <f t="shared" si="73"/>
        <v>41717</v>
      </c>
      <c r="K436" s="85"/>
      <c r="M436" s="85" t="s">
        <v>289</v>
      </c>
      <c r="N436" t="e">
        <f t="shared" si="76"/>
        <v>#VALUE!</v>
      </c>
      <c r="O436" t="e">
        <f t="shared" si="77"/>
        <v>#VALUE!</v>
      </c>
      <c r="Q436" s="84" t="s">
        <v>289</v>
      </c>
      <c r="R436" t="e">
        <f t="shared" si="78"/>
        <v>#VALUE!</v>
      </c>
      <c r="S436" t="e">
        <f t="shared" si="79"/>
        <v>#VALUE!</v>
      </c>
      <c r="U436" s="86" t="s">
        <v>289</v>
      </c>
      <c r="V436" t="e">
        <f t="shared" si="80"/>
        <v>#VALUE!</v>
      </c>
      <c r="W436" t="e">
        <f t="shared" si="81"/>
        <v>#VALUE!</v>
      </c>
      <c r="Y436" s="61" t="s">
        <v>289</v>
      </c>
      <c r="Z436" t="str">
        <f t="shared" si="82"/>
        <v>3-19-14</v>
      </c>
      <c r="AA436" t="e">
        <f t="shared" si="83"/>
        <v>#VALUE!</v>
      </c>
      <c r="AB436" t="e">
        <f t="shared" si="84"/>
        <v>#VALUE!</v>
      </c>
      <c r="AD436" s="85">
        <v>41717</v>
      </c>
      <c r="AG436" s="85" t="s">
        <v>289</v>
      </c>
      <c r="AI436" s="85">
        <v>41717</v>
      </c>
    </row>
    <row r="437" spans="1:35" x14ac:dyDescent="0.2">
      <c r="A437">
        <v>3711</v>
      </c>
      <c r="B437" s="91">
        <v>41642</v>
      </c>
      <c r="C437" s="61" t="e" cm="1" vm="1">
        <f t="array" ref="C437">_xlfn._xlws.FILTER(B437,OR(LEN(B437) = 7,LEN(B437)=8))</f>
        <v>#VALUE!</v>
      </c>
      <c r="D437" s="61" t="str">
        <f t="shared" si="74"/>
        <v/>
      </c>
      <c r="E437" s="61" t="s">
        <v>2512</v>
      </c>
      <c r="F437" s="87" cm="1">
        <f t="array" ref="F437">_xlfn._xlws.FILTER(B437,LEN(B437)=5)</f>
        <v>41642</v>
      </c>
      <c r="G437" s="88">
        <f t="shared" si="75"/>
        <v>41642</v>
      </c>
      <c r="H437" s="61"/>
      <c r="I437" s="85">
        <v>41642</v>
      </c>
      <c r="J437" s="93">
        <f t="shared" si="73"/>
        <v>41642</v>
      </c>
      <c r="K437" s="85"/>
      <c r="M437" s="85">
        <v>41642</v>
      </c>
      <c r="N437" t="e">
        <f t="shared" si="76"/>
        <v>#VALUE!</v>
      </c>
      <c r="O437">
        <f t="shared" si="77"/>
        <v>41642</v>
      </c>
      <c r="Q437" s="84">
        <v>41642</v>
      </c>
      <c r="R437" t="e">
        <f t="shared" si="78"/>
        <v>#VALUE!</v>
      </c>
      <c r="S437">
        <f t="shared" si="79"/>
        <v>41642</v>
      </c>
      <c r="U437" s="86">
        <v>41642</v>
      </c>
      <c r="V437" t="e">
        <f t="shared" si="80"/>
        <v>#VALUE!</v>
      </c>
      <c r="W437">
        <f t="shared" si="81"/>
        <v>41642</v>
      </c>
      <c r="Y437" s="61">
        <v>41642</v>
      </c>
      <c r="Z437" t="str">
        <f t="shared" si="82"/>
        <v>41642</v>
      </c>
      <c r="AA437" t="e">
        <f t="shared" si="83"/>
        <v>#VALUE!</v>
      </c>
      <c r="AB437">
        <f t="shared" si="84"/>
        <v>41642</v>
      </c>
      <c r="AD437" s="85">
        <v>15447</v>
      </c>
      <c r="AG437" s="85">
        <v>41642</v>
      </c>
      <c r="AI437" s="85">
        <v>41699</v>
      </c>
    </row>
    <row r="438" spans="1:35" x14ac:dyDescent="0.2">
      <c r="A438">
        <v>6931</v>
      </c>
      <c r="B438" s="91" t="s">
        <v>613</v>
      </c>
      <c r="C438" s="61" t="str" cm="1">
        <f t="array" ref="C438">_xlfn._xlws.FILTER(B438,OR(LEN(B438) = 7,LEN(B438)=8))</f>
        <v>2/15/14</v>
      </c>
      <c r="D438" s="61" t="str">
        <f t="shared" si="74"/>
        <v>2/15/14</v>
      </c>
      <c r="E438" s="85" t="s">
        <v>613</v>
      </c>
      <c r="F438" s="87" t="e" cm="1" vm="1">
        <f t="array" ref="F438">_xlfn._xlws.FILTER(B438,LEN(B438)=5)</f>
        <v>#VALUE!</v>
      </c>
      <c r="G438" s="88" t="str">
        <f t="shared" si="75"/>
        <v/>
      </c>
      <c r="H438" s="85">
        <v>41685</v>
      </c>
      <c r="I438" s="85" t="s">
        <v>2512</v>
      </c>
      <c r="J438" s="93">
        <f t="shared" si="73"/>
        <v>41685</v>
      </c>
      <c r="K438" s="85"/>
      <c r="M438" s="85" t="s">
        <v>613</v>
      </c>
      <c r="N438" t="e">
        <f t="shared" si="76"/>
        <v>#VALUE!</v>
      </c>
      <c r="O438" t="e">
        <f t="shared" si="77"/>
        <v>#VALUE!</v>
      </c>
      <c r="Q438" s="84" t="s">
        <v>613</v>
      </c>
      <c r="R438" t="e">
        <f t="shared" si="78"/>
        <v>#VALUE!</v>
      </c>
      <c r="S438" t="e">
        <f t="shared" si="79"/>
        <v>#VALUE!</v>
      </c>
      <c r="U438" s="86" t="s">
        <v>613</v>
      </c>
      <c r="V438" t="e">
        <f t="shared" si="80"/>
        <v>#VALUE!</v>
      </c>
      <c r="W438" t="e">
        <f t="shared" si="81"/>
        <v>#VALUE!</v>
      </c>
      <c r="Y438" s="61" t="s">
        <v>613</v>
      </c>
      <c r="Z438" t="str">
        <f t="shared" si="82"/>
        <v>2-15-14</v>
      </c>
      <c r="AA438" t="e">
        <f t="shared" si="83"/>
        <v>#VALUE!</v>
      </c>
      <c r="AB438" t="e">
        <f t="shared" si="84"/>
        <v>#VALUE!</v>
      </c>
      <c r="AD438" s="85">
        <v>41685</v>
      </c>
      <c r="AG438" s="85" t="s">
        <v>613</v>
      </c>
      <c r="AI438" s="85">
        <v>41685</v>
      </c>
    </row>
    <row r="439" spans="1:35" x14ac:dyDescent="0.2">
      <c r="A439">
        <v>9596</v>
      </c>
      <c r="B439" s="91" t="s">
        <v>615</v>
      </c>
      <c r="C439" s="61" t="str" cm="1">
        <f t="array" ref="C439">_xlfn._xlws.FILTER(B439,OR(LEN(B439) = 7,LEN(B439)=8))</f>
        <v>12/23/13</v>
      </c>
      <c r="D439" s="61" t="str">
        <f t="shared" si="74"/>
        <v>12/23/13</v>
      </c>
      <c r="E439" s="61" t="s">
        <v>615</v>
      </c>
      <c r="F439" s="87" t="e" cm="1" vm="1">
        <f t="array" ref="F439">_xlfn._xlws.FILTER(B439,LEN(B439)=5)</f>
        <v>#VALUE!</v>
      </c>
      <c r="G439" s="88" t="str">
        <f t="shared" si="75"/>
        <v/>
      </c>
      <c r="H439" s="85">
        <v>41631</v>
      </c>
      <c r="I439" s="85" t="s">
        <v>2512</v>
      </c>
      <c r="J439" s="93">
        <f t="shared" si="73"/>
        <v>41631</v>
      </c>
      <c r="K439" s="85"/>
      <c r="M439" s="85" t="s">
        <v>615</v>
      </c>
      <c r="N439" t="e">
        <f t="shared" si="76"/>
        <v>#VALUE!</v>
      </c>
      <c r="O439" t="e">
        <f t="shared" si="77"/>
        <v>#VALUE!</v>
      </c>
      <c r="Q439" s="84" t="s">
        <v>615</v>
      </c>
      <c r="R439" t="e">
        <f t="shared" si="78"/>
        <v>#VALUE!</v>
      </c>
      <c r="S439" t="e">
        <f t="shared" si="79"/>
        <v>#VALUE!</v>
      </c>
      <c r="U439" s="86" t="s">
        <v>615</v>
      </c>
      <c r="V439" t="e">
        <f t="shared" si="80"/>
        <v>#VALUE!</v>
      </c>
      <c r="W439" t="e">
        <f t="shared" si="81"/>
        <v>#VALUE!</v>
      </c>
      <c r="Y439" s="61" t="s">
        <v>615</v>
      </c>
      <c r="Z439" t="str">
        <f t="shared" si="82"/>
        <v>12-23-13</v>
      </c>
      <c r="AA439" t="e">
        <f t="shared" si="83"/>
        <v>#VALUE!</v>
      </c>
      <c r="AB439" t="e">
        <f t="shared" si="84"/>
        <v>#VALUE!</v>
      </c>
      <c r="AD439" s="85">
        <v>41631</v>
      </c>
      <c r="AG439" s="85" t="s">
        <v>615</v>
      </c>
      <c r="AI439" s="85">
        <v>41631</v>
      </c>
    </row>
    <row r="440" spans="1:35" x14ac:dyDescent="0.2">
      <c r="A440">
        <v>2727</v>
      </c>
      <c r="B440" s="91">
        <v>41376</v>
      </c>
      <c r="C440" s="61" t="e" cm="1" vm="1">
        <f t="array" ref="C440">_xlfn._xlws.FILTER(B440,OR(LEN(B440) = 7,LEN(B440)=8))</f>
        <v>#VALUE!</v>
      </c>
      <c r="D440" s="61" t="str">
        <f t="shared" si="74"/>
        <v/>
      </c>
      <c r="E440" s="61" t="s">
        <v>2512</v>
      </c>
      <c r="F440" s="87" cm="1">
        <f t="array" ref="F440">_xlfn._xlws.FILTER(B440,LEN(B440)=5)</f>
        <v>41376</v>
      </c>
      <c r="G440" s="88">
        <f t="shared" si="75"/>
        <v>41376</v>
      </c>
      <c r="H440" s="61"/>
      <c r="I440" s="85">
        <v>41376</v>
      </c>
      <c r="J440" s="93">
        <f t="shared" si="73"/>
        <v>41376</v>
      </c>
      <c r="K440" s="85"/>
      <c r="M440" s="85">
        <v>41376</v>
      </c>
      <c r="N440" t="e">
        <f t="shared" si="76"/>
        <v>#VALUE!</v>
      </c>
      <c r="O440">
        <f t="shared" si="77"/>
        <v>41376</v>
      </c>
      <c r="Q440" s="84">
        <v>41376</v>
      </c>
      <c r="R440" t="e">
        <f t="shared" si="78"/>
        <v>#VALUE!</v>
      </c>
      <c r="S440">
        <f t="shared" si="79"/>
        <v>41376</v>
      </c>
      <c r="U440" s="86">
        <v>41376</v>
      </c>
      <c r="V440" t="e">
        <f t="shared" si="80"/>
        <v>#VALUE!</v>
      </c>
      <c r="W440">
        <f t="shared" si="81"/>
        <v>41376</v>
      </c>
      <c r="Y440" s="61">
        <v>41376</v>
      </c>
      <c r="Z440" t="str">
        <f t="shared" si="82"/>
        <v>41376</v>
      </c>
      <c r="AA440" t="e">
        <f t="shared" si="83"/>
        <v>#VALUE!</v>
      </c>
      <c r="AB440">
        <f t="shared" si="84"/>
        <v>41376</v>
      </c>
      <c r="AD440" s="85">
        <v>27863</v>
      </c>
      <c r="AG440" s="85">
        <v>41376</v>
      </c>
      <c r="AI440" s="85">
        <v>41612</v>
      </c>
    </row>
    <row r="441" spans="1:35" x14ac:dyDescent="0.2">
      <c r="A441">
        <v>8416</v>
      </c>
      <c r="B441" s="91" t="s">
        <v>617</v>
      </c>
      <c r="C441" s="61" t="str" cm="1">
        <f t="array" ref="C441">_xlfn._xlws.FILTER(B441,OR(LEN(B441) = 7,LEN(B441)=8))</f>
        <v>11/29/13</v>
      </c>
      <c r="D441" s="61" t="str">
        <f t="shared" si="74"/>
        <v>11/29/13</v>
      </c>
      <c r="E441" s="61" t="s">
        <v>617</v>
      </c>
      <c r="F441" s="87" t="e" cm="1" vm="1">
        <f t="array" ref="F441">_xlfn._xlws.FILTER(B441,LEN(B441)=5)</f>
        <v>#VALUE!</v>
      </c>
      <c r="G441" s="88" t="str">
        <f t="shared" si="75"/>
        <v/>
      </c>
      <c r="H441" s="85">
        <v>41607</v>
      </c>
      <c r="I441" s="85" t="s">
        <v>2512</v>
      </c>
      <c r="J441" s="93">
        <f t="shared" si="73"/>
        <v>41607</v>
      </c>
      <c r="K441" s="85"/>
      <c r="M441" s="85" t="s">
        <v>617</v>
      </c>
      <c r="N441" t="e">
        <f t="shared" si="76"/>
        <v>#VALUE!</v>
      </c>
      <c r="O441" t="e">
        <f t="shared" si="77"/>
        <v>#VALUE!</v>
      </c>
      <c r="Q441" s="84" t="s">
        <v>617</v>
      </c>
      <c r="R441" t="e">
        <f t="shared" si="78"/>
        <v>#VALUE!</v>
      </c>
      <c r="S441" t="e">
        <f t="shared" si="79"/>
        <v>#VALUE!</v>
      </c>
      <c r="U441" s="86" t="s">
        <v>617</v>
      </c>
      <c r="V441" t="e">
        <f t="shared" si="80"/>
        <v>#VALUE!</v>
      </c>
      <c r="W441" t="e">
        <f t="shared" si="81"/>
        <v>#VALUE!</v>
      </c>
      <c r="Y441" s="61" t="s">
        <v>617</v>
      </c>
      <c r="Z441" t="str">
        <f t="shared" si="82"/>
        <v>11-29-13</v>
      </c>
      <c r="AA441" t="e">
        <f t="shared" si="83"/>
        <v>#VALUE!</v>
      </c>
      <c r="AB441" t="e">
        <f t="shared" si="84"/>
        <v>#VALUE!</v>
      </c>
      <c r="AD441" s="85">
        <v>41607</v>
      </c>
      <c r="AG441" s="85" t="s">
        <v>617</v>
      </c>
      <c r="AI441" s="85">
        <v>41607</v>
      </c>
    </row>
    <row r="442" spans="1:35" x14ac:dyDescent="0.2">
      <c r="A442">
        <v>3967</v>
      </c>
      <c r="B442" s="91" t="s">
        <v>619</v>
      </c>
      <c r="C442" s="61" t="str" cm="1">
        <f t="array" ref="C442">_xlfn._xlws.FILTER(B442,OR(LEN(B442) = 7,LEN(B442)=8))</f>
        <v>10/25/13</v>
      </c>
      <c r="D442" s="61" t="str">
        <f t="shared" si="74"/>
        <v>10/25/13</v>
      </c>
      <c r="E442" s="61" t="s">
        <v>619</v>
      </c>
      <c r="F442" s="87" t="e" cm="1" vm="1">
        <f t="array" ref="F442">_xlfn._xlws.FILTER(B442,LEN(B442)=5)</f>
        <v>#VALUE!</v>
      </c>
      <c r="G442" s="88" t="str">
        <f t="shared" si="75"/>
        <v/>
      </c>
      <c r="H442" s="85">
        <v>41572</v>
      </c>
      <c r="I442" s="85" t="s">
        <v>2512</v>
      </c>
      <c r="J442" s="93">
        <f t="shared" si="73"/>
        <v>41572</v>
      </c>
      <c r="K442" s="85"/>
      <c r="M442" s="85" t="s">
        <v>619</v>
      </c>
      <c r="N442" t="e">
        <f t="shared" si="76"/>
        <v>#VALUE!</v>
      </c>
      <c r="O442" t="e">
        <f t="shared" si="77"/>
        <v>#VALUE!</v>
      </c>
      <c r="Q442" s="84" t="s">
        <v>619</v>
      </c>
      <c r="R442" t="e">
        <f t="shared" si="78"/>
        <v>#VALUE!</v>
      </c>
      <c r="S442" t="e">
        <f t="shared" si="79"/>
        <v>#VALUE!</v>
      </c>
      <c r="U442" s="86" t="s">
        <v>619</v>
      </c>
      <c r="V442" t="e">
        <f t="shared" si="80"/>
        <v>#VALUE!</v>
      </c>
      <c r="W442" t="e">
        <f t="shared" si="81"/>
        <v>#VALUE!</v>
      </c>
      <c r="Y442" s="61" t="s">
        <v>619</v>
      </c>
      <c r="Z442" t="str">
        <f t="shared" si="82"/>
        <v>10-25-13</v>
      </c>
      <c r="AA442" t="e">
        <f t="shared" si="83"/>
        <v>#VALUE!</v>
      </c>
      <c r="AB442" t="e">
        <f t="shared" si="84"/>
        <v>#VALUE!</v>
      </c>
      <c r="AD442" s="85">
        <v>41572</v>
      </c>
      <c r="AG442" s="85" t="s">
        <v>619</v>
      </c>
      <c r="AI442" s="85">
        <v>41572</v>
      </c>
    </row>
    <row r="443" spans="1:35" x14ac:dyDescent="0.2">
      <c r="A443">
        <v>2139</v>
      </c>
      <c r="B443" s="91">
        <v>41315</v>
      </c>
      <c r="C443" s="61" t="e" cm="1" vm="1">
        <f t="array" ref="C443">_xlfn._xlws.FILTER(B443,OR(LEN(B443) = 7,LEN(B443)=8))</f>
        <v>#VALUE!</v>
      </c>
      <c r="D443" s="61" t="str">
        <f t="shared" si="74"/>
        <v/>
      </c>
      <c r="E443" s="61" t="s">
        <v>2512</v>
      </c>
      <c r="F443" s="87" cm="1">
        <f t="array" ref="F443">_xlfn._xlws.FILTER(B443,LEN(B443)=5)</f>
        <v>41315</v>
      </c>
      <c r="G443" s="88">
        <f t="shared" si="75"/>
        <v>41315</v>
      </c>
      <c r="H443" s="61"/>
      <c r="I443" s="85">
        <v>41315</v>
      </c>
      <c r="J443" s="93">
        <f t="shared" si="73"/>
        <v>41315</v>
      </c>
      <c r="K443" s="85"/>
      <c r="M443" s="85">
        <v>41315</v>
      </c>
      <c r="N443" t="e">
        <f t="shared" si="76"/>
        <v>#VALUE!</v>
      </c>
      <c r="O443">
        <f t="shared" si="77"/>
        <v>41315</v>
      </c>
      <c r="Q443" s="84">
        <v>41315</v>
      </c>
      <c r="R443" t="e">
        <f t="shared" si="78"/>
        <v>#VALUE!</v>
      </c>
      <c r="S443">
        <f t="shared" si="79"/>
        <v>41315</v>
      </c>
      <c r="U443" s="86">
        <v>41315</v>
      </c>
      <c r="V443" t="e">
        <f t="shared" si="80"/>
        <v>#VALUE!</v>
      </c>
      <c r="W443">
        <f t="shared" si="81"/>
        <v>41315</v>
      </c>
      <c r="Y443" s="61">
        <v>41315</v>
      </c>
      <c r="Z443" t="str">
        <f t="shared" si="82"/>
        <v>41315</v>
      </c>
      <c r="AA443" t="e">
        <f t="shared" si="83"/>
        <v>#VALUE!</v>
      </c>
      <c r="AB443">
        <f t="shared" si="84"/>
        <v>41315</v>
      </c>
      <c r="AD443" s="85">
        <v>42107</v>
      </c>
      <c r="AG443" s="85">
        <v>41315</v>
      </c>
      <c r="AI443" s="85">
        <v>41549</v>
      </c>
    </row>
    <row r="444" spans="1:35" x14ac:dyDescent="0.2">
      <c r="A444">
        <v>2162</v>
      </c>
      <c r="B444" s="91" t="s">
        <v>212</v>
      </c>
      <c r="C444" s="61" t="str" cm="1">
        <f t="array" ref="C444">_xlfn._xlws.FILTER(B444,OR(LEN(B444) = 7,LEN(B444)=8))</f>
        <v>9/18/13</v>
      </c>
      <c r="D444" s="61" t="str">
        <f t="shared" si="74"/>
        <v>9/18/13</v>
      </c>
      <c r="E444" s="85" t="s">
        <v>212</v>
      </c>
      <c r="F444" s="87" t="e" cm="1" vm="1">
        <f t="array" ref="F444">_xlfn._xlws.FILTER(B444,LEN(B444)=5)</f>
        <v>#VALUE!</v>
      </c>
      <c r="G444" s="88" t="str">
        <f t="shared" si="75"/>
        <v/>
      </c>
      <c r="H444" s="85">
        <v>41535</v>
      </c>
      <c r="I444" s="85" t="s">
        <v>2512</v>
      </c>
      <c r="J444" s="93">
        <f t="shared" si="73"/>
        <v>41535</v>
      </c>
      <c r="K444" s="85"/>
      <c r="M444" s="85" t="s">
        <v>212</v>
      </c>
      <c r="N444" t="e">
        <f t="shared" si="76"/>
        <v>#VALUE!</v>
      </c>
      <c r="O444" t="e">
        <f t="shared" si="77"/>
        <v>#VALUE!</v>
      </c>
      <c r="Q444" s="84" t="s">
        <v>212</v>
      </c>
      <c r="R444" t="e">
        <f t="shared" si="78"/>
        <v>#VALUE!</v>
      </c>
      <c r="S444" t="e">
        <f t="shared" si="79"/>
        <v>#VALUE!</v>
      </c>
      <c r="U444" s="86" t="s">
        <v>212</v>
      </c>
      <c r="V444" t="e">
        <f t="shared" si="80"/>
        <v>#VALUE!</v>
      </c>
      <c r="W444" t="e">
        <f t="shared" si="81"/>
        <v>#VALUE!</v>
      </c>
      <c r="Y444" s="61" t="s">
        <v>212</v>
      </c>
      <c r="Z444" t="str">
        <f t="shared" si="82"/>
        <v>9-18-13</v>
      </c>
      <c r="AA444" t="e">
        <f t="shared" si="83"/>
        <v>#VALUE!</v>
      </c>
      <c r="AB444" t="e">
        <f t="shared" si="84"/>
        <v>#VALUE!</v>
      </c>
      <c r="AD444" s="85">
        <v>41535</v>
      </c>
      <c r="AG444" s="85" t="s">
        <v>212</v>
      </c>
      <c r="AI444" s="85">
        <v>41535</v>
      </c>
    </row>
    <row r="445" spans="1:35" x14ac:dyDescent="0.2">
      <c r="A445">
        <v>9242</v>
      </c>
      <c r="B445" s="91" t="s">
        <v>622</v>
      </c>
      <c r="C445" s="61" t="str" cm="1">
        <f t="array" ref="C445">_xlfn._xlws.FILTER(B445,OR(LEN(B445) = 7,LEN(B445)=8))</f>
        <v>8/17/13</v>
      </c>
      <c r="D445" s="61" t="str">
        <f t="shared" si="74"/>
        <v>8/17/13</v>
      </c>
      <c r="E445" s="85" t="s">
        <v>622</v>
      </c>
      <c r="F445" s="87" t="e" cm="1" vm="1">
        <f t="array" ref="F445">_xlfn._xlws.FILTER(B445,LEN(B445)=5)</f>
        <v>#VALUE!</v>
      </c>
      <c r="G445" s="88" t="str">
        <f t="shared" si="75"/>
        <v/>
      </c>
      <c r="H445" s="85">
        <v>41503</v>
      </c>
      <c r="I445" s="85" t="s">
        <v>2512</v>
      </c>
      <c r="J445" s="93">
        <f t="shared" si="73"/>
        <v>41503</v>
      </c>
      <c r="K445" s="85"/>
      <c r="M445" s="85" t="s">
        <v>622</v>
      </c>
      <c r="N445" t="e">
        <f t="shared" si="76"/>
        <v>#VALUE!</v>
      </c>
      <c r="O445" t="e">
        <f t="shared" si="77"/>
        <v>#VALUE!</v>
      </c>
      <c r="Q445" s="84" t="s">
        <v>622</v>
      </c>
      <c r="R445" t="e">
        <f t="shared" si="78"/>
        <v>#VALUE!</v>
      </c>
      <c r="S445" t="e">
        <f t="shared" si="79"/>
        <v>#VALUE!</v>
      </c>
      <c r="U445" s="86" t="s">
        <v>622</v>
      </c>
      <c r="V445" t="e">
        <f t="shared" si="80"/>
        <v>#VALUE!</v>
      </c>
      <c r="W445" t="e">
        <f t="shared" si="81"/>
        <v>#VALUE!</v>
      </c>
      <c r="Y445" s="61" t="s">
        <v>622</v>
      </c>
      <c r="Z445" t="str">
        <f t="shared" si="82"/>
        <v>8-17-13</v>
      </c>
      <c r="AA445" t="e">
        <f t="shared" si="83"/>
        <v>#VALUE!</v>
      </c>
      <c r="AB445" t="e">
        <f t="shared" si="84"/>
        <v>#VALUE!</v>
      </c>
      <c r="AD445" s="85">
        <v>41503</v>
      </c>
      <c r="AG445" s="85" t="s">
        <v>622</v>
      </c>
      <c r="AI445" s="85">
        <v>41503</v>
      </c>
    </row>
    <row r="446" spans="1:35" x14ac:dyDescent="0.2">
      <c r="A446">
        <v>10595</v>
      </c>
      <c r="B446" s="91">
        <v>41493</v>
      </c>
      <c r="C446" s="61" t="e" cm="1" vm="1">
        <f t="array" ref="C446">_xlfn._xlws.FILTER(B446,OR(LEN(B446) = 7,LEN(B446)=8))</f>
        <v>#VALUE!</v>
      </c>
      <c r="D446" s="61" t="str">
        <f t="shared" si="74"/>
        <v/>
      </c>
      <c r="E446" s="61" t="s">
        <v>2512</v>
      </c>
      <c r="F446" s="87" cm="1">
        <f t="array" ref="F446">_xlfn._xlws.FILTER(B446,LEN(B446)=5)</f>
        <v>41493</v>
      </c>
      <c r="G446" s="88">
        <f t="shared" si="75"/>
        <v>41493</v>
      </c>
      <c r="H446" s="61"/>
      <c r="I446" s="85">
        <v>41493</v>
      </c>
      <c r="J446" s="93">
        <f t="shared" si="73"/>
        <v>41493</v>
      </c>
      <c r="K446" s="85"/>
      <c r="M446" s="85">
        <v>41493</v>
      </c>
      <c r="N446" t="e">
        <f t="shared" si="76"/>
        <v>#VALUE!</v>
      </c>
      <c r="O446">
        <f t="shared" si="77"/>
        <v>41493</v>
      </c>
      <c r="Q446" s="84">
        <v>41493</v>
      </c>
      <c r="R446" t="e">
        <f t="shared" si="78"/>
        <v>#VALUE!</v>
      </c>
      <c r="S446">
        <f t="shared" si="79"/>
        <v>41493</v>
      </c>
      <c r="U446" s="86">
        <v>41493</v>
      </c>
      <c r="V446" t="e">
        <f t="shared" si="80"/>
        <v>#VALUE!</v>
      </c>
      <c r="W446">
        <f t="shared" si="81"/>
        <v>41493</v>
      </c>
      <c r="Y446" s="61">
        <v>41493</v>
      </c>
      <c r="Z446" t="str">
        <f t="shared" si="82"/>
        <v>41493</v>
      </c>
      <c r="AA446" t="e">
        <f t="shared" si="83"/>
        <v>#VALUE!</v>
      </c>
      <c r="AB446">
        <f t="shared" si="84"/>
        <v>41493</v>
      </c>
      <c r="AD446" s="85">
        <v>34073</v>
      </c>
      <c r="AG446" s="85">
        <v>41493</v>
      </c>
      <c r="AI446" s="85">
        <v>41463</v>
      </c>
    </row>
    <row r="447" spans="1:35" x14ac:dyDescent="0.2">
      <c r="A447">
        <v>4855</v>
      </c>
      <c r="B447" s="91">
        <v>41431</v>
      </c>
      <c r="C447" s="61" t="e" cm="1" vm="1">
        <f t="array" ref="C447">_xlfn._xlws.FILTER(B447,OR(LEN(B447) = 7,LEN(B447)=8))</f>
        <v>#VALUE!</v>
      </c>
      <c r="D447" s="61" t="str">
        <f t="shared" si="74"/>
        <v/>
      </c>
      <c r="E447" s="61" t="s">
        <v>2512</v>
      </c>
      <c r="F447" s="87" cm="1">
        <f t="array" ref="F447">_xlfn._xlws.FILTER(B447,LEN(B447)=5)</f>
        <v>41431</v>
      </c>
      <c r="G447" s="88">
        <f t="shared" si="75"/>
        <v>41431</v>
      </c>
      <c r="H447" s="61"/>
      <c r="I447" s="85">
        <v>41431</v>
      </c>
      <c r="J447" s="93">
        <f t="shared" si="73"/>
        <v>41431</v>
      </c>
      <c r="K447" s="85"/>
      <c r="M447" s="85">
        <v>41431</v>
      </c>
      <c r="N447" t="e">
        <f t="shared" si="76"/>
        <v>#VALUE!</v>
      </c>
      <c r="O447">
        <f t="shared" si="77"/>
        <v>41431</v>
      </c>
      <c r="Q447" s="84">
        <v>41431</v>
      </c>
      <c r="R447" t="e">
        <f t="shared" si="78"/>
        <v>#VALUE!</v>
      </c>
      <c r="S447">
        <f t="shared" si="79"/>
        <v>41431</v>
      </c>
      <c r="U447" s="86">
        <v>41431</v>
      </c>
      <c r="V447" t="e">
        <f t="shared" si="80"/>
        <v>#VALUE!</v>
      </c>
      <c r="W447">
        <f t="shared" si="81"/>
        <v>41431</v>
      </c>
      <c r="Y447" s="61">
        <v>41431</v>
      </c>
      <c r="Z447" t="str">
        <f t="shared" si="82"/>
        <v>41431</v>
      </c>
      <c r="AA447" t="e">
        <f t="shared" si="83"/>
        <v>#VALUE!</v>
      </c>
      <c r="AB447">
        <f t="shared" si="84"/>
        <v>41431</v>
      </c>
      <c r="AD447" s="85">
        <v>11427</v>
      </c>
      <c r="AG447" s="85">
        <v>41431</v>
      </c>
      <c r="AI447" s="85">
        <v>41431</v>
      </c>
    </row>
    <row r="448" spans="1:35" x14ac:dyDescent="0.2">
      <c r="A448">
        <v>5049</v>
      </c>
      <c r="B448" s="91">
        <v>41431</v>
      </c>
      <c r="C448" s="61" t="e" cm="1" vm="1">
        <f t="array" ref="C448">_xlfn._xlws.FILTER(B448,OR(LEN(B448) = 7,LEN(B448)=8))</f>
        <v>#VALUE!</v>
      </c>
      <c r="D448" s="61" t="str">
        <f t="shared" si="74"/>
        <v/>
      </c>
      <c r="E448" s="61" t="s">
        <v>2512</v>
      </c>
      <c r="F448" s="87" cm="1">
        <f t="array" ref="F448">_xlfn._xlws.FILTER(B448,LEN(B448)=5)</f>
        <v>41431</v>
      </c>
      <c r="G448" s="88">
        <f t="shared" si="75"/>
        <v>41431</v>
      </c>
      <c r="H448" s="61"/>
      <c r="I448" s="85">
        <v>41431</v>
      </c>
      <c r="J448" s="93">
        <f t="shared" si="73"/>
        <v>41431</v>
      </c>
      <c r="K448" s="85"/>
      <c r="M448" s="85">
        <v>41431</v>
      </c>
      <c r="N448" t="e">
        <f t="shared" si="76"/>
        <v>#VALUE!</v>
      </c>
      <c r="O448">
        <f t="shared" si="77"/>
        <v>41431</v>
      </c>
      <c r="Q448" s="84">
        <v>41431</v>
      </c>
      <c r="R448" t="e">
        <f t="shared" si="78"/>
        <v>#VALUE!</v>
      </c>
      <c r="S448">
        <f t="shared" si="79"/>
        <v>41431</v>
      </c>
      <c r="U448" s="86">
        <v>41431</v>
      </c>
      <c r="V448" t="e">
        <f t="shared" si="80"/>
        <v>#VALUE!</v>
      </c>
      <c r="W448">
        <f t="shared" si="81"/>
        <v>41431</v>
      </c>
      <c r="Y448" s="61">
        <v>41431</v>
      </c>
      <c r="Z448" t="str">
        <f t="shared" si="82"/>
        <v>41431</v>
      </c>
      <c r="AA448" t="e">
        <f t="shared" si="83"/>
        <v>#VALUE!</v>
      </c>
      <c r="AB448">
        <f t="shared" si="84"/>
        <v>41431</v>
      </c>
      <c r="AD448" s="85">
        <v>11427</v>
      </c>
      <c r="AG448" s="85">
        <v>41431</v>
      </c>
      <c r="AI448" s="85">
        <v>41431</v>
      </c>
    </row>
    <row r="449" spans="1:35" x14ac:dyDescent="0.2">
      <c r="A449">
        <v>4967</v>
      </c>
      <c r="B449" s="91" t="s">
        <v>626</v>
      </c>
      <c r="C449" s="61" t="str" cm="1">
        <f t="array" ref="C449">_xlfn._xlws.FILTER(B449,OR(LEN(B449) = 7,LEN(B449)=8))</f>
        <v>3/29/13</v>
      </c>
      <c r="D449" s="61" t="str">
        <f t="shared" si="74"/>
        <v>3/29/13</v>
      </c>
      <c r="E449" s="85" t="s">
        <v>626</v>
      </c>
      <c r="F449" s="87" t="e" cm="1" vm="1">
        <f t="array" ref="F449">_xlfn._xlws.FILTER(B449,LEN(B449)=5)</f>
        <v>#VALUE!</v>
      </c>
      <c r="G449" s="88" t="str">
        <f t="shared" si="75"/>
        <v/>
      </c>
      <c r="H449" s="85">
        <v>41362</v>
      </c>
      <c r="I449" s="85" t="s">
        <v>2512</v>
      </c>
      <c r="J449" s="93">
        <f t="shared" si="73"/>
        <v>41362</v>
      </c>
      <c r="K449" s="85"/>
      <c r="M449" s="85" t="s">
        <v>626</v>
      </c>
      <c r="N449" t="e">
        <f t="shared" si="76"/>
        <v>#VALUE!</v>
      </c>
      <c r="O449" t="e">
        <f t="shared" si="77"/>
        <v>#VALUE!</v>
      </c>
      <c r="Q449" s="84" t="s">
        <v>626</v>
      </c>
      <c r="R449" t="e">
        <f t="shared" si="78"/>
        <v>#VALUE!</v>
      </c>
      <c r="S449" t="e">
        <f t="shared" si="79"/>
        <v>#VALUE!</v>
      </c>
      <c r="U449" s="86" t="s">
        <v>626</v>
      </c>
      <c r="V449" t="e">
        <f t="shared" si="80"/>
        <v>#VALUE!</v>
      </c>
      <c r="W449" t="e">
        <f t="shared" si="81"/>
        <v>#VALUE!</v>
      </c>
      <c r="Y449" s="61" t="s">
        <v>626</v>
      </c>
      <c r="Z449" t="str">
        <f t="shared" si="82"/>
        <v>3-29-13</v>
      </c>
      <c r="AA449" t="e">
        <f t="shared" si="83"/>
        <v>#VALUE!</v>
      </c>
      <c r="AB449" t="e">
        <f t="shared" si="84"/>
        <v>#VALUE!</v>
      </c>
      <c r="AD449" s="85">
        <v>41362</v>
      </c>
      <c r="AG449" s="85" t="s">
        <v>626</v>
      </c>
      <c r="AI449" s="85">
        <v>41362</v>
      </c>
    </row>
    <row r="450" spans="1:35" x14ac:dyDescent="0.2">
      <c r="A450">
        <v>9215</v>
      </c>
      <c r="B450" s="91">
        <v>41255</v>
      </c>
      <c r="C450" s="61" t="e" cm="1" vm="1">
        <f t="array" ref="C450">_xlfn._xlws.FILTER(B450,OR(LEN(B450) = 7,LEN(B450)=8))</f>
        <v>#VALUE!</v>
      </c>
      <c r="D450" s="61" t="str">
        <f t="shared" si="74"/>
        <v/>
      </c>
      <c r="E450" s="61" t="s">
        <v>2512</v>
      </c>
      <c r="F450" s="87" cm="1">
        <f t="array" ref="F450">_xlfn._xlws.FILTER(B450,LEN(B450)=5)</f>
        <v>41255</v>
      </c>
      <c r="G450" s="88">
        <f t="shared" si="75"/>
        <v>41255</v>
      </c>
      <c r="H450" s="61"/>
      <c r="I450" s="85">
        <v>41255</v>
      </c>
      <c r="J450" s="93">
        <f t="shared" si="73"/>
        <v>41255</v>
      </c>
      <c r="K450" s="85"/>
      <c r="M450" s="85">
        <v>41255</v>
      </c>
      <c r="N450" t="e">
        <f t="shared" si="76"/>
        <v>#VALUE!</v>
      </c>
      <c r="O450">
        <f t="shared" si="77"/>
        <v>41255</v>
      </c>
      <c r="Q450" s="84">
        <v>41255</v>
      </c>
      <c r="R450" t="e">
        <f t="shared" si="78"/>
        <v>#VALUE!</v>
      </c>
      <c r="S450">
        <f t="shared" si="79"/>
        <v>41255</v>
      </c>
      <c r="U450" s="86">
        <v>41255</v>
      </c>
      <c r="V450" t="e">
        <f t="shared" si="80"/>
        <v>#VALUE!</v>
      </c>
      <c r="W450">
        <f t="shared" si="81"/>
        <v>41255</v>
      </c>
      <c r="Y450" s="61">
        <v>41255</v>
      </c>
      <c r="Z450" t="str">
        <f t="shared" si="82"/>
        <v>41255</v>
      </c>
      <c r="AA450" t="e">
        <f t="shared" si="83"/>
        <v>#VALUE!</v>
      </c>
      <c r="AB450">
        <f t="shared" si="84"/>
        <v>41255</v>
      </c>
      <c r="AD450" s="85">
        <v>20191</v>
      </c>
      <c r="AG450" s="85">
        <v>41255</v>
      </c>
      <c r="AI450" s="85">
        <v>41255</v>
      </c>
    </row>
    <row r="451" spans="1:35" x14ac:dyDescent="0.2">
      <c r="A451">
        <v>3525</v>
      </c>
      <c r="B451" s="91">
        <v>41102</v>
      </c>
      <c r="C451" s="61" t="e" cm="1" vm="1">
        <f t="array" ref="C451">_xlfn._xlws.FILTER(B451,OR(LEN(B451) = 7,LEN(B451)=8))</f>
        <v>#VALUE!</v>
      </c>
      <c r="D451" s="61" t="str">
        <f t="shared" si="74"/>
        <v/>
      </c>
      <c r="E451" s="61" t="s">
        <v>2512</v>
      </c>
      <c r="F451" s="87" cm="1">
        <f t="array" ref="F451">_xlfn._xlws.FILTER(B451,LEN(B451)=5)</f>
        <v>41102</v>
      </c>
      <c r="G451" s="88">
        <f t="shared" si="75"/>
        <v>41102</v>
      </c>
      <c r="H451" s="61"/>
      <c r="I451" s="85">
        <v>41102</v>
      </c>
      <c r="J451" s="93">
        <f t="shared" ref="J451:J514" si="85">IF(I451&gt;$I$1,I451,H451)</f>
        <v>41102</v>
      </c>
      <c r="K451" s="85"/>
      <c r="M451" s="85">
        <v>41102</v>
      </c>
      <c r="N451" t="e">
        <f t="shared" si="76"/>
        <v>#VALUE!</v>
      </c>
      <c r="O451">
        <f t="shared" si="77"/>
        <v>41102</v>
      </c>
      <c r="Q451" s="84">
        <v>41102</v>
      </c>
      <c r="R451" t="e">
        <f t="shared" si="78"/>
        <v>#VALUE!</v>
      </c>
      <c r="S451">
        <f t="shared" si="79"/>
        <v>41102</v>
      </c>
      <c r="U451" s="86">
        <v>41102</v>
      </c>
      <c r="V451" t="e">
        <f t="shared" si="80"/>
        <v>#VALUE!</v>
      </c>
      <c r="W451">
        <f t="shared" si="81"/>
        <v>41102</v>
      </c>
      <c r="Y451" s="61">
        <v>41102</v>
      </c>
      <c r="Z451" t="str">
        <f t="shared" si="82"/>
        <v>41102</v>
      </c>
      <c r="AA451" t="e">
        <f t="shared" si="83"/>
        <v>#VALUE!</v>
      </c>
      <c r="AB451">
        <f t="shared" si="84"/>
        <v>41102</v>
      </c>
      <c r="AD451" s="85">
        <v>37357</v>
      </c>
      <c r="AG451" s="85">
        <v>41102</v>
      </c>
      <c r="AI451" s="85">
        <v>41250</v>
      </c>
    </row>
    <row r="452" spans="1:35" x14ac:dyDescent="0.2">
      <c r="A452">
        <v>3619</v>
      </c>
      <c r="B452" s="91" t="s">
        <v>630</v>
      </c>
      <c r="C452" s="61" t="str" cm="1">
        <f t="array" ref="C452">_xlfn._xlws.FILTER(B452,OR(LEN(B452) = 7,LEN(B452)=8))</f>
        <v>9/23/12</v>
      </c>
      <c r="D452" s="61" t="str">
        <f t="shared" ref="D452:D515" si="86">IFERROR(C452,"")</f>
        <v>9/23/12</v>
      </c>
      <c r="E452" s="85" t="s">
        <v>630</v>
      </c>
      <c r="F452" s="87" t="e" cm="1" vm="1">
        <f t="array" ref="F452">_xlfn._xlws.FILTER(B452,LEN(B452)=5)</f>
        <v>#VALUE!</v>
      </c>
      <c r="G452" s="88" t="str">
        <f t="shared" si="75"/>
        <v/>
      </c>
      <c r="H452" s="85">
        <v>41175</v>
      </c>
      <c r="I452" s="85" t="s">
        <v>2512</v>
      </c>
      <c r="J452" s="93">
        <f t="shared" si="85"/>
        <v>41175</v>
      </c>
      <c r="K452" s="85"/>
      <c r="M452" s="85" t="s">
        <v>630</v>
      </c>
      <c r="N452" t="e">
        <f t="shared" si="76"/>
        <v>#VALUE!</v>
      </c>
      <c r="O452" t="e">
        <f t="shared" si="77"/>
        <v>#VALUE!</v>
      </c>
      <c r="Q452" s="84" t="s">
        <v>630</v>
      </c>
      <c r="R452" t="e">
        <f t="shared" si="78"/>
        <v>#VALUE!</v>
      </c>
      <c r="S452" t="e">
        <f t="shared" si="79"/>
        <v>#VALUE!</v>
      </c>
      <c r="U452" s="86" t="s">
        <v>630</v>
      </c>
      <c r="V452" t="e">
        <f t="shared" si="80"/>
        <v>#VALUE!</v>
      </c>
      <c r="W452" t="e">
        <f t="shared" si="81"/>
        <v>#VALUE!</v>
      </c>
      <c r="Y452" s="61" t="s">
        <v>630</v>
      </c>
      <c r="Z452" t="str">
        <f t="shared" si="82"/>
        <v>9-23-12</v>
      </c>
      <c r="AA452" t="e">
        <f t="shared" si="83"/>
        <v>#VALUE!</v>
      </c>
      <c r="AB452" t="e">
        <f t="shared" si="84"/>
        <v>#VALUE!</v>
      </c>
      <c r="AD452" s="85">
        <v>41175</v>
      </c>
      <c r="AG452" s="85" t="s">
        <v>630</v>
      </c>
      <c r="AI452" s="85">
        <v>41175</v>
      </c>
    </row>
    <row r="453" spans="1:35" x14ac:dyDescent="0.2">
      <c r="A453">
        <v>4415</v>
      </c>
      <c r="B453" s="91">
        <v>41252</v>
      </c>
      <c r="C453" s="61" t="e" cm="1" vm="1">
        <f t="array" ref="C453">_xlfn._xlws.FILTER(B453,OR(LEN(B453) = 7,LEN(B453)=8))</f>
        <v>#VALUE!</v>
      </c>
      <c r="D453" s="61" t="str">
        <f t="shared" si="86"/>
        <v/>
      </c>
      <c r="E453" s="61" t="s">
        <v>2512</v>
      </c>
      <c r="F453" s="87" cm="1">
        <f t="array" ref="F453">_xlfn._xlws.FILTER(B453,LEN(B453)=5)</f>
        <v>41252</v>
      </c>
      <c r="G453" s="88">
        <f t="shared" ref="G453:G516" si="87">IFERROR(F453,"")</f>
        <v>41252</v>
      </c>
      <c r="H453" s="61"/>
      <c r="I453" s="85">
        <v>41252</v>
      </c>
      <c r="J453" s="93">
        <f t="shared" si="85"/>
        <v>41252</v>
      </c>
      <c r="K453" s="85"/>
      <c r="M453" s="85">
        <v>41252</v>
      </c>
      <c r="N453" t="e">
        <f t="shared" ref="N453:N516" si="88">DATEVALUE(M453)</f>
        <v>#VALUE!</v>
      </c>
      <c r="O453">
        <f t="shared" ref="O453:O516" si="89">VALUE(M453)</f>
        <v>41252</v>
      </c>
      <c r="Q453" s="84">
        <v>41252</v>
      </c>
      <c r="R453" t="e">
        <f t="shared" ref="R453:R516" si="90">DATEVALUE(Q453)</f>
        <v>#VALUE!</v>
      </c>
      <c r="S453">
        <f t="shared" ref="S453:S516" si="91">VALUE(Q453)</f>
        <v>41252</v>
      </c>
      <c r="U453" s="86">
        <v>41252</v>
      </c>
      <c r="V453" t="e">
        <f t="shared" ref="V453:V516" si="92">DATEVALUE(U453)</f>
        <v>#VALUE!</v>
      </c>
      <c r="W453">
        <f t="shared" ref="W453:W516" si="93">VALUE(U453)</f>
        <v>41252</v>
      </c>
      <c r="Y453" s="61">
        <v>41252</v>
      </c>
      <c r="Z453" t="str">
        <f t="shared" ref="Z453:Z516" si="94">SUBSTITUTE(Y453,"/","-")</f>
        <v>41252</v>
      </c>
      <c r="AA453" t="e">
        <f t="shared" ref="AA453:AA516" si="95">DATEVALUE(Z453)</f>
        <v>#VALUE!</v>
      </c>
      <c r="AB453">
        <f t="shared" ref="AB453:AB516" si="96">VALUE(Z453)</f>
        <v>41252</v>
      </c>
      <c r="AD453" s="85">
        <v>19096</v>
      </c>
      <c r="AG453" s="85">
        <v>41252</v>
      </c>
      <c r="AI453" s="85">
        <v>41164</v>
      </c>
    </row>
    <row r="454" spans="1:35" x14ac:dyDescent="0.2">
      <c r="A454">
        <v>3645</v>
      </c>
      <c r="B454" s="91" t="s">
        <v>633</v>
      </c>
      <c r="C454" s="61" t="str" cm="1">
        <f t="array" ref="C454">_xlfn._xlws.FILTER(B454,OR(LEN(B454) = 7,LEN(B454)=8))</f>
        <v>8/30/12</v>
      </c>
      <c r="D454" s="61" t="str">
        <f t="shared" si="86"/>
        <v>8/30/12</v>
      </c>
      <c r="E454" s="85" t="s">
        <v>633</v>
      </c>
      <c r="F454" s="87" t="e" cm="1" vm="1">
        <f t="array" ref="F454">_xlfn._xlws.FILTER(B454,LEN(B454)=5)</f>
        <v>#VALUE!</v>
      </c>
      <c r="G454" s="88" t="str">
        <f t="shared" si="87"/>
        <v/>
      </c>
      <c r="H454" s="85">
        <v>41151</v>
      </c>
      <c r="I454" s="85" t="s">
        <v>2512</v>
      </c>
      <c r="J454" s="93">
        <f t="shared" si="85"/>
        <v>41151</v>
      </c>
      <c r="K454" s="85"/>
      <c r="M454" s="85" t="s">
        <v>633</v>
      </c>
      <c r="N454" t="e">
        <f t="shared" si="88"/>
        <v>#VALUE!</v>
      </c>
      <c r="O454" t="e">
        <f t="shared" si="89"/>
        <v>#VALUE!</v>
      </c>
      <c r="Q454" s="84" t="s">
        <v>633</v>
      </c>
      <c r="R454" t="e">
        <f t="shared" si="90"/>
        <v>#VALUE!</v>
      </c>
      <c r="S454" t="e">
        <f t="shared" si="91"/>
        <v>#VALUE!</v>
      </c>
      <c r="U454" s="86" t="s">
        <v>633</v>
      </c>
      <c r="V454" t="e">
        <f t="shared" si="92"/>
        <v>#VALUE!</v>
      </c>
      <c r="W454" t="e">
        <f t="shared" si="93"/>
        <v>#VALUE!</v>
      </c>
      <c r="Y454" s="61" t="s">
        <v>633</v>
      </c>
      <c r="Z454" t="str">
        <f t="shared" si="94"/>
        <v>8-30-12</v>
      </c>
      <c r="AA454" t="e">
        <f t="shared" si="95"/>
        <v>#VALUE!</v>
      </c>
      <c r="AB454" t="e">
        <f t="shared" si="96"/>
        <v>#VALUE!</v>
      </c>
      <c r="AD454" s="85">
        <v>41151</v>
      </c>
      <c r="AG454" s="85" t="s">
        <v>633</v>
      </c>
      <c r="AI454" s="85">
        <v>41151</v>
      </c>
    </row>
    <row r="455" spans="1:35" x14ac:dyDescent="0.2">
      <c r="A455">
        <v>4692</v>
      </c>
      <c r="B455" s="91">
        <v>40916</v>
      </c>
      <c r="C455" s="61" t="e" cm="1" vm="1">
        <f t="array" ref="C455">_xlfn._xlws.FILTER(B455,OR(LEN(B455) = 7,LEN(B455)=8))</f>
        <v>#VALUE!</v>
      </c>
      <c r="D455" s="61" t="str">
        <f t="shared" si="86"/>
        <v/>
      </c>
      <c r="E455" s="61" t="s">
        <v>2512</v>
      </c>
      <c r="F455" s="87" cm="1">
        <f t="array" ref="F455">_xlfn._xlws.FILTER(B455,LEN(B455)=5)</f>
        <v>40916</v>
      </c>
      <c r="G455" s="88">
        <f t="shared" si="87"/>
        <v>40916</v>
      </c>
      <c r="H455" s="61"/>
      <c r="I455" s="85">
        <v>40916</v>
      </c>
      <c r="J455" s="93">
        <f t="shared" si="85"/>
        <v>40916</v>
      </c>
      <c r="K455" s="85"/>
      <c r="M455" s="85">
        <v>40916</v>
      </c>
      <c r="N455" t="e">
        <f t="shared" si="88"/>
        <v>#VALUE!</v>
      </c>
      <c r="O455">
        <f t="shared" si="89"/>
        <v>40916</v>
      </c>
      <c r="Q455" s="84">
        <v>40916</v>
      </c>
      <c r="R455" t="e">
        <f t="shared" si="90"/>
        <v>#VALUE!</v>
      </c>
      <c r="S455">
        <f t="shared" si="91"/>
        <v>40916</v>
      </c>
      <c r="U455" s="86">
        <v>40916</v>
      </c>
      <c r="V455" t="e">
        <f t="shared" si="92"/>
        <v>#VALUE!</v>
      </c>
      <c r="W455">
        <f t="shared" si="93"/>
        <v>40916</v>
      </c>
      <c r="Y455" s="61">
        <v>40916</v>
      </c>
      <c r="Z455" t="str">
        <f t="shared" si="94"/>
        <v>40916</v>
      </c>
      <c r="AA455" t="e">
        <f t="shared" si="95"/>
        <v>#VALUE!</v>
      </c>
      <c r="AB455">
        <f t="shared" si="96"/>
        <v>40916</v>
      </c>
      <c r="AD455" s="85">
        <v>42469</v>
      </c>
      <c r="AG455" s="85">
        <v>40916</v>
      </c>
      <c r="AI455" s="85">
        <v>41122</v>
      </c>
    </row>
    <row r="456" spans="1:35" x14ac:dyDescent="0.2">
      <c r="A456">
        <v>3955</v>
      </c>
      <c r="B456" s="91" t="s">
        <v>277</v>
      </c>
      <c r="C456" s="61" t="str" cm="1">
        <f t="array" ref="C456">_xlfn._xlws.FILTER(B456,OR(LEN(B456) = 7,LEN(B456)=8))</f>
        <v>6/22/14</v>
      </c>
      <c r="D456" s="61" t="str">
        <f t="shared" si="86"/>
        <v>6/22/14</v>
      </c>
      <c r="E456" s="85" t="s">
        <v>277</v>
      </c>
      <c r="F456" s="87" t="e" cm="1" vm="1">
        <f t="array" ref="F456">_xlfn._xlws.FILTER(B456,LEN(B456)=5)</f>
        <v>#VALUE!</v>
      </c>
      <c r="G456" s="88" t="str">
        <f t="shared" si="87"/>
        <v/>
      </c>
      <c r="H456" s="85">
        <v>41812</v>
      </c>
      <c r="I456" s="85" t="s">
        <v>2512</v>
      </c>
      <c r="J456" s="93">
        <f t="shared" si="85"/>
        <v>41812</v>
      </c>
      <c r="K456" s="85"/>
      <c r="M456" s="85" t="s">
        <v>277</v>
      </c>
      <c r="N456" t="e">
        <f t="shared" si="88"/>
        <v>#VALUE!</v>
      </c>
      <c r="O456" t="e">
        <f t="shared" si="89"/>
        <v>#VALUE!</v>
      </c>
      <c r="Q456" s="84" t="s">
        <v>277</v>
      </c>
      <c r="R456" t="e">
        <f t="shared" si="90"/>
        <v>#VALUE!</v>
      </c>
      <c r="S456" t="e">
        <f t="shared" si="91"/>
        <v>#VALUE!</v>
      </c>
      <c r="U456" s="86" t="s">
        <v>277</v>
      </c>
      <c r="V456" t="e">
        <f t="shared" si="92"/>
        <v>#VALUE!</v>
      </c>
      <c r="W456" t="e">
        <f t="shared" si="93"/>
        <v>#VALUE!</v>
      </c>
      <c r="Y456" s="61" t="s">
        <v>277</v>
      </c>
      <c r="Z456" t="str">
        <f t="shared" si="94"/>
        <v>6-22-14</v>
      </c>
      <c r="AA456" t="e">
        <f t="shared" si="95"/>
        <v>#VALUE!</v>
      </c>
      <c r="AB456" t="e">
        <f t="shared" si="96"/>
        <v>#VALUE!</v>
      </c>
      <c r="AD456" s="85">
        <v>41812</v>
      </c>
      <c r="AG456" s="85" t="s">
        <v>277</v>
      </c>
      <c r="AI456" s="85">
        <v>41812</v>
      </c>
    </row>
    <row r="457" spans="1:35" x14ac:dyDescent="0.2">
      <c r="A457">
        <v>5313</v>
      </c>
      <c r="B457" s="91" t="s">
        <v>354</v>
      </c>
      <c r="C457" s="61" t="str" cm="1">
        <f t="array" ref="C457">_xlfn._xlws.FILTER(B457,OR(LEN(B457) = 7,LEN(B457)=8))</f>
        <v>4/18/14</v>
      </c>
      <c r="D457" s="61" t="str">
        <f t="shared" si="86"/>
        <v>4/18/14</v>
      </c>
      <c r="E457" s="85" t="s">
        <v>354</v>
      </c>
      <c r="F457" s="87" t="e" cm="1" vm="1">
        <f t="array" ref="F457">_xlfn._xlws.FILTER(B457,LEN(B457)=5)</f>
        <v>#VALUE!</v>
      </c>
      <c r="G457" s="88" t="str">
        <f t="shared" si="87"/>
        <v/>
      </c>
      <c r="H457" s="85">
        <v>41747</v>
      </c>
      <c r="I457" s="85" t="s">
        <v>2512</v>
      </c>
      <c r="J457" s="93">
        <f t="shared" si="85"/>
        <v>41747</v>
      </c>
      <c r="K457" s="85"/>
      <c r="M457" s="85" t="s">
        <v>354</v>
      </c>
      <c r="N457" t="e">
        <f t="shared" si="88"/>
        <v>#VALUE!</v>
      </c>
      <c r="O457" t="e">
        <f t="shared" si="89"/>
        <v>#VALUE!</v>
      </c>
      <c r="Q457" s="84" t="s">
        <v>354</v>
      </c>
      <c r="R457" t="e">
        <f t="shared" si="90"/>
        <v>#VALUE!</v>
      </c>
      <c r="S457" t="e">
        <f t="shared" si="91"/>
        <v>#VALUE!</v>
      </c>
      <c r="U457" s="86" t="s">
        <v>354</v>
      </c>
      <c r="V457" t="e">
        <f t="shared" si="92"/>
        <v>#VALUE!</v>
      </c>
      <c r="W457" t="e">
        <f t="shared" si="93"/>
        <v>#VALUE!</v>
      </c>
      <c r="Y457" s="61" t="s">
        <v>354</v>
      </c>
      <c r="Z457" t="str">
        <f t="shared" si="94"/>
        <v>4-18-14</v>
      </c>
      <c r="AA457" t="e">
        <f t="shared" si="95"/>
        <v>#VALUE!</v>
      </c>
      <c r="AB457" t="e">
        <f t="shared" si="96"/>
        <v>#VALUE!</v>
      </c>
      <c r="AD457" s="85">
        <v>41747</v>
      </c>
      <c r="AG457" s="85" t="s">
        <v>354</v>
      </c>
      <c r="AI457" s="85">
        <v>41747</v>
      </c>
    </row>
    <row r="458" spans="1:35" x14ac:dyDescent="0.2">
      <c r="A458">
        <v>7196</v>
      </c>
      <c r="B458" s="91">
        <v>41853</v>
      </c>
      <c r="C458" s="61" t="e" cm="1" vm="1">
        <f t="array" ref="C458">_xlfn._xlws.FILTER(B458,OR(LEN(B458) = 7,LEN(B458)=8))</f>
        <v>#VALUE!</v>
      </c>
      <c r="D458" s="61" t="str">
        <f t="shared" si="86"/>
        <v/>
      </c>
      <c r="E458" s="61" t="s">
        <v>2512</v>
      </c>
      <c r="F458" s="87" cm="1">
        <f t="array" ref="F458">_xlfn._xlws.FILTER(B458,LEN(B458)=5)</f>
        <v>41853</v>
      </c>
      <c r="G458" s="88">
        <f t="shared" si="87"/>
        <v>41853</v>
      </c>
      <c r="H458" s="61"/>
      <c r="I458" s="85">
        <v>41853</v>
      </c>
      <c r="J458" s="93">
        <f t="shared" si="85"/>
        <v>41853</v>
      </c>
      <c r="K458" s="85"/>
      <c r="M458" s="85">
        <v>41853</v>
      </c>
      <c r="N458" t="e">
        <f t="shared" si="88"/>
        <v>#VALUE!</v>
      </c>
      <c r="O458">
        <f t="shared" si="89"/>
        <v>41853</v>
      </c>
      <c r="Q458" s="84">
        <v>41853</v>
      </c>
      <c r="R458" t="e">
        <f t="shared" si="90"/>
        <v>#VALUE!</v>
      </c>
      <c r="S458">
        <f t="shared" si="91"/>
        <v>41853</v>
      </c>
      <c r="U458" s="86">
        <v>41853</v>
      </c>
      <c r="V458" t="e">
        <f t="shared" si="92"/>
        <v>#VALUE!</v>
      </c>
      <c r="W458">
        <f t="shared" si="93"/>
        <v>41853</v>
      </c>
      <c r="Y458" s="61">
        <v>41853</v>
      </c>
      <c r="Z458" t="str">
        <f t="shared" si="94"/>
        <v>41853</v>
      </c>
      <c r="AA458" t="e">
        <f t="shared" si="95"/>
        <v>#VALUE!</v>
      </c>
      <c r="AB458">
        <f t="shared" si="96"/>
        <v>41853</v>
      </c>
      <c r="AD458" s="85">
        <v>19467</v>
      </c>
      <c r="AG458" s="85">
        <v>41853</v>
      </c>
      <c r="AI458" s="85">
        <v>41678</v>
      </c>
    </row>
    <row r="459" spans="1:35" x14ac:dyDescent="0.2">
      <c r="A459">
        <v>1381</v>
      </c>
      <c r="B459" s="91" t="s">
        <v>166</v>
      </c>
      <c r="C459" s="61" t="str" cm="1">
        <f t="array" ref="C459">_xlfn._xlws.FILTER(B459,OR(LEN(B459) = 7,LEN(B459)=8))</f>
        <v>1/28/14</v>
      </c>
      <c r="D459" s="61" t="str">
        <f t="shared" si="86"/>
        <v>1/28/14</v>
      </c>
      <c r="E459" s="85" t="s">
        <v>166</v>
      </c>
      <c r="F459" s="87" t="e" cm="1" vm="1">
        <f t="array" ref="F459">_xlfn._xlws.FILTER(B459,LEN(B459)=5)</f>
        <v>#VALUE!</v>
      </c>
      <c r="G459" s="88" t="str">
        <f t="shared" si="87"/>
        <v/>
      </c>
      <c r="H459" s="85">
        <v>41667</v>
      </c>
      <c r="I459" s="85" t="s">
        <v>2512</v>
      </c>
      <c r="J459" s="93">
        <f t="shared" si="85"/>
        <v>41667</v>
      </c>
      <c r="K459" s="85"/>
      <c r="M459" s="85" t="s">
        <v>166</v>
      </c>
      <c r="N459" t="e">
        <f t="shared" si="88"/>
        <v>#VALUE!</v>
      </c>
      <c r="O459" t="e">
        <f t="shared" si="89"/>
        <v>#VALUE!</v>
      </c>
      <c r="Q459" s="84" t="s">
        <v>166</v>
      </c>
      <c r="R459" t="e">
        <f t="shared" si="90"/>
        <v>#VALUE!</v>
      </c>
      <c r="S459" t="e">
        <f t="shared" si="91"/>
        <v>#VALUE!</v>
      </c>
      <c r="U459" s="86" t="s">
        <v>166</v>
      </c>
      <c r="V459" t="e">
        <f t="shared" si="92"/>
        <v>#VALUE!</v>
      </c>
      <c r="W459" t="e">
        <f t="shared" si="93"/>
        <v>#VALUE!</v>
      </c>
      <c r="Y459" s="61" t="s">
        <v>166</v>
      </c>
      <c r="Z459" t="str">
        <f t="shared" si="94"/>
        <v>1-28-14</v>
      </c>
      <c r="AA459" t="e">
        <f t="shared" si="95"/>
        <v>#VALUE!</v>
      </c>
      <c r="AB459" t="e">
        <f t="shared" si="96"/>
        <v>#VALUE!</v>
      </c>
      <c r="AD459" s="85">
        <v>41667</v>
      </c>
      <c r="AG459" s="85" t="s">
        <v>166</v>
      </c>
      <c r="AI459" s="85">
        <v>41667</v>
      </c>
    </row>
    <row r="460" spans="1:35" x14ac:dyDescent="0.2">
      <c r="A460">
        <v>10951</v>
      </c>
      <c r="B460" s="91" t="s">
        <v>639</v>
      </c>
      <c r="C460" s="61" t="str" cm="1">
        <f t="array" ref="C460">_xlfn._xlws.FILTER(B460,OR(LEN(B460) = 7,LEN(B460)=8))</f>
        <v>1/25/14</v>
      </c>
      <c r="D460" s="61" t="str">
        <f t="shared" si="86"/>
        <v>1/25/14</v>
      </c>
      <c r="E460" s="85" t="s">
        <v>639</v>
      </c>
      <c r="F460" s="87" t="e" cm="1" vm="1">
        <f t="array" ref="F460">_xlfn._xlws.FILTER(B460,LEN(B460)=5)</f>
        <v>#VALUE!</v>
      </c>
      <c r="G460" s="88" t="str">
        <f t="shared" si="87"/>
        <v/>
      </c>
      <c r="H460" s="85">
        <v>41664</v>
      </c>
      <c r="I460" s="85" t="s">
        <v>2512</v>
      </c>
      <c r="J460" s="93">
        <f t="shared" si="85"/>
        <v>41664</v>
      </c>
      <c r="K460" s="85"/>
      <c r="M460" s="85" t="s">
        <v>639</v>
      </c>
      <c r="N460" t="e">
        <f t="shared" si="88"/>
        <v>#VALUE!</v>
      </c>
      <c r="O460" t="e">
        <f t="shared" si="89"/>
        <v>#VALUE!</v>
      </c>
      <c r="Q460" s="84" t="s">
        <v>639</v>
      </c>
      <c r="R460" t="e">
        <f t="shared" si="90"/>
        <v>#VALUE!</v>
      </c>
      <c r="S460" t="e">
        <f t="shared" si="91"/>
        <v>#VALUE!</v>
      </c>
      <c r="U460" s="86" t="s">
        <v>639</v>
      </c>
      <c r="V460" t="e">
        <f t="shared" si="92"/>
        <v>#VALUE!</v>
      </c>
      <c r="W460" t="e">
        <f t="shared" si="93"/>
        <v>#VALUE!</v>
      </c>
      <c r="Y460" s="61" t="s">
        <v>639</v>
      </c>
      <c r="Z460" t="str">
        <f t="shared" si="94"/>
        <v>1-25-14</v>
      </c>
      <c r="AA460" t="e">
        <f t="shared" si="95"/>
        <v>#VALUE!</v>
      </c>
      <c r="AB460" t="e">
        <f t="shared" si="96"/>
        <v>#VALUE!</v>
      </c>
      <c r="AD460" s="85">
        <v>41664</v>
      </c>
      <c r="AG460" s="85" t="s">
        <v>639</v>
      </c>
      <c r="AI460" s="85">
        <v>41664</v>
      </c>
    </row>
    <row r="461" spans="1:35" x14ac:dyDescent="0.2">
      <c r="A461">
        <v>4322</v>
      </c>
      <c r="B461" s="91" t="s">
        <v>641</v>
      </c>
      <c r="C461" s="61" t="str" cm="1">
        <f t="array" ref="C461">_xlfn._xlws.FILTER(B461,OR(LEN(B461) = 7,LEN(B461)=8))</f>
        <v>11/27/13</v>
      </c>
      <c r="D461" s="61" t="str">
        <f t="shared" si="86"/>
        <v>11/27/13</v>
      </c>
      <c r="E461" s="61" t="s">
        <v>641</v>
      </c>
      <c r="F461" s="87" t="e" cm="1" vm="1">
        <f t="array" ref="F461">_xlfn._xlws.FILTER(B461,LEN(B461)=5)</f>
        <v>#VALUE!</v>
      </c>
      <c r="G461" s="88" t="str">
        <f t="shared" si="87"/>
        <v/>
      </c>
      <c r="H461" s="85">
        <v>41605</v>
      </c>
      <c r="I461" s="85" t="s">
        <v>2512</v>
      </c>
      <c r="J461" s="93">
        <f t="shared" si="85"/>
        <v>41605</v>
      </c>
      <c r="K461" s="85"/>
      <c r="M461" s="85" t="s">
        <v>641</v>
      </c>
      <c r="N461" t="e">
        <f t="shared" si="88"/>
        <v>#VALUE!</v>
      </c>
      <c r="O461" t="e">
        <f t="shared" si="89"/>
        <v>#VALUE!</v>
      </c>
      <c r="Q461" s="84" t="s">
        <v>641</v>
      </c>
      <c r="R461" t="e">
        <f t="shared" si="90"/>
        <v>#VALUE!</v>
      </c>
      <c r="S461" t="e">
        <f t="shared" si="91"/>
        <v>#VALUE!</v>
      </c>
      <c r="U461" s="86" t="s">
        <v>641</v>
      </c>
      <c r="V461" t="e">
        <f t="shared" si="92"/>
        <v>#VALUE!</v>
      </c>
      <c r="W461" t="e">
        <f t="shared" si="93"/>
        <v>#VALUE!</v>
      </c>
      <c r="Y461" s="61" t="s">
        <v>641</v>
      </c>
      <c r="Z461" t="str">
        <f t="shared" si="94"/>
        <v>11-27-13</v>
      </c>
      <c r="AA461" t="e">
        <f t="shared" si="95"/>
        <v>#VALUE!</v>
      </c>
      <c r="AB461" t="e">
        <f t="shared" si="96"/>
        <v>#VALUE!</v>
      </c>
      <c r="AD461" s="85">
        <v>41605</v>
      </c>
      <c r="AG461" s="85" t="s">
        <v>641</v>
      </c>
      <c r="AI461" s="85">
        <v>41605</v>
      </c>
    </row>
    <row r="462" spans="1:35" x14ac:dyDescent="0.2">
      <c r="A462">
        <v>7444</v>
      </c>
      <c r="B462" s="91" t="s">
        <v>643</v>
      </c>
      <c r="C462" s="61" t="str" cm="1">
        <f t="array" ref="C462">_xlfn._xlws.FILTER(B462,OR(LEN(B462) = 7,LEN(B462)=8))</f>
        <v>10/19/13</v>
      </c>
      <c r="D462" s="61" t="str">
        <f t="shared" si="86"/>
        <v>10/19/13</v>
      </c>
      <c r="E462" s="61" t="s">
        <v>643</v>
      </c>
      <c r="F462" s="87" t="e" cm="1" vm="1">
        <f t="array" ref="F462">_xlfn._xlws.FILTER(B462,LEN(B462)=5)</f>
        <v>#VALUE!</v>
      </c>
      <c r="G462" s="88" t="str">
        <f t="shared" si="87"/>
        <v/>
      </c>
      <c r="H462" s="85">
        <v>41566</v>
      </c>
      <c r="I462" s="85" t="s">
        <v>2512</v>
      </c>
      <c r="J462" s="93">
        <f t="shared" si="85"/>
        <v>41566</v>
      </c>
      <c r="K462" s="85"/>
      <c r="M462" s="85" t="s">
        <v>643</v>
      </c>
      <c r="N462" t="e">
        <f t="shared" si="88"/>
        <v>#VALUE!</v>
      </c>
      <c r="O462" t="e">
        <f t="shared" si="89"/>
        <v>#VALUE!</v>
      </c>
      <c r="Q462" s="84" t="s">
        <v>643</v>
      </c>
      <c r="R462" t="e">
        <f t="shared" si="90"/>
        <v>#VALUE!</v>
      </c>
      <c r="S462" t="e">
        <f t="shared" si="91"/>
        <v>#VALUE!</v>
      </c>
      <c r="U462" s="86" t="s">
        <v>643</v>
      </c>
      <c r="V462" t="e">
        <f t="shared" si="92"/>
        <v>#VALUE!</v>
      </c>
      <c r="W462" t="e">
        <f t="shared" si="93"/>
        <v>#VALUE!</v>
      </c>
      <c r="Y462" s="61" t="s">
        <v>643</v>
      </c>
      <c r="Z462" t="str">
        <f t="shared" si="94"/>
        <v>10-19-13</v>
      </c>
      <c r="AA462" t="e">
        <f t="shared" si="95"/>
        <v>#VALUE!</v>
      </c>
      <c r="AB462" t="e">
        <f t="shared" si="96"/>
        <v>#VALUE!</v>
      </c>
      <c r="AD462" s="85">
        <v>41566</v>
      </c>
      <c r="AG462" s="85" t="s">
        <v>643</v>
      </c>
      <c r="AI462" s="85">
        <v>41566</v>
      </c>
    </row>
    <row r="463" spans="1:35" x14ac:dyDescent="0.2">
      <c r="A463">
        <v>2942</v>
      </c>
      <c r="B463" s="91">
        <v>41460</v>
      </c>
      <c r="C463" s="61" t="e" cm="1" vm="1">
        <f t="array" ref="C463">_xlfn._xlws.FILTER(B463,OR(LEN(B463) = 7,LEN(B463)=8))</f>
        <v>#VALUE!</v>
      </c>
      <c r="D463" s="61" t="str">
        <f t="shared" si="86"/>
        <v/>
      </c>
      <c r="E463" s="61" t="s">
        <v>2512</v>
      </c>
      <c r="F463" s="87" cm="1">
        <f t="array" ref="F463">_xlfn._xlws.FILTER(B463,LEN(B463)=5)</f>
        <v>41460</v>
      </c>
      <c r="G463" s="88">
        <f t="shared" si="87"/>
        <v>41460</v>
      </c>
      <c r="H463" s="61"/>
      <c r="I463" s="85">
        <v>41460</v>
      </c>
      <c r="J463" s="93">
        <f t="shared" si="85"/>
        <v>41460</v>
      </c>
      <c r="K463" s="85"/>
      <c r="M463" s="85">
        <v>41460</v>
      </c>
      <c r="N463" t="e">
        <f t="shared" si="88"/>
        <v>#VALUE!</v>
      </c>
      <c r="O463">
        <f t="shared" si="89"/>
        <v>41460</v>
      </c>
      <c r="Q463" s="84">
        <v>41460</v>
      </c>
      <c r="R463" t="e">
        <f t="shared" si="90"/>
        <v>#VALUE!</v>
      </c>
      <c r="S463">
        <f t="shared" si="91"/>
        <v>41460</v>
      </c>
      <c r="U463" s="86">
        <v>41460</v>
      </c>
      <c r="V463" t="e">
        <f t="shared" si="92"/>
        <v>#VALUE!</v>
      </c>
      <c r="W463">
        <f t="shared" si="93"/>
        <v>41460</v>
      </c>
      <c r="Y463" s="61">
        <v>41460</v>
      </c>
      <c r="Z463" t="str">
        <f t="shared" si="94"/>
        <v>41460</v>
      </c>
      <c r="AA463" t="e">
        <f t="shared" si="95"/>
        <v>#VALUE!</v>
      </c>
      <c r="AB463">
        <f t="shared" si="96"/>
        <v>41460</v>
      </c>
      <c r="AD463" s="85">
        <v>22020</v>
      </c>
      <c r="AG463" s="85">
        <v>41460</v>
      </c>
      <c r="AI463" s="85">
        <v>41401</v>
      </c>
    </row>
    <row r="464" spans="1:35" x14ac:dyDescent="0.2">
      <c r="A464">
        <v>2874</v>
      </c>
      <c r="B464" s="91">
        <v>41458</v>
      </c>
      <c r="C464" s="61" t="e" cm="1" vm="1">
        <f t="array" ref="C464">_xlfn._xlws.FILTER(B464,OR(LEN(B464) = 7,LEN(B464)=8))</f>
        <v>#VALUE!</v>
      </c>
      <c r="D464" s="61" t="str">
        <f t="shared" si="86"/>
        <v/>
      </c>
      <c r="E464" s="61" t="s">
        <v>2512</v>
      </c>
      <c r="F464" s="87" cm="1">
        <f t="array" ref="F464">_xlfn._xlws.FILTER(B464,LEN(B464)=5)</f>
        <v>41458</v>
      </c>
      <c r="G464" s="88">
        <f t="shared" si="87"/>
        <v>41458</v>
      </c>
      <c r="H464" s="61"/>
      <c r="I464" s="85">
        <v>41458</v>
      </c>
      <c r="J464" s="93">
        <f t="shared" si="85"/>
        <v>41458</v>
      </c>
      <c r="K464" s="85"/>
      <c r="M464" s="85">
        <v>41458</v>
      </c>
      <c r="N464" t="e">
        <f t="shared" si="88"/>
        <v>#VALUE!</v>
      </c>
      <c r="O464">
        <f t="shared" si="89"/>
        <v>41458</v>
      </c>
      <c r="Q464" s="84">
        <v>41458</v>
      </c>
      <c r="R464" t="e">
        <f t="shared" si="90"/>
        <v>#VALUE!</v>
      </c>
      <c r="S464">
        <f t="shared" si="91"/>
        <v>41458</v>
      </c>
      <c r="U464" s="86">
        <v>41458</v>
      </c>
      <c r="V464" t="e">
        <f t="shared" si="92"/>
        <v>#VALUE!</v>
      </c>
      <c r="W464">
        <f t="shared" si="93"/>
        <v>41458</v>
      </c>
      <c r="Y464" s="61">
        <v>41458</v>
      </c>
      <c r="Z464" t="str">
        <f t="shared" si="94"/>
        <v>41458</v>
      </c>
      <c r="AA464" t="e">
        <f t="shared" si="95"/>
        <v>#VALUE!</v>
      </c>
      <c r="AB464">
        <f t="shared" si="96"/>
        <v>41458</v>
      </c>
      <c r="AD464" s="85">
        <v>21289</v>
      </c>
      <c r="AG464" s="85">
        <v>41458</v>
      </c>
      <c r="AI464" s="85">
        <v>41340</v>
      </c>
    </row>
    <row r="465" spans="1:35" x14ac:dyDescent="0.2">
      <c r="A465">
        <v>3667</v>
      </c>
      <c r="B465" s="91" t="s">
        <v>647</v>
      </c>
      <c r="C465" s="61" t="str" cm="1">
        <f t="array" ref="C465">_xlfn._xlws.FILTER(B465,OR(LEN(B465) = 7,LEN(B465)=8))</f>
        <v>2/28/13</v>
      </c>
      <c r="D465" s="61" t="str">
        <f t="shared" si="86"/>
        <v>2/28/13</v>
      </c>
      <c r="E465" s="85" t="s">
        <v>647</v>
      </c>
      <c r="F465" s="87" t="e" cm="1" vm="1">
        <f t="array" ref="F465">_xlfn._xlws.FILTER(B465,LEN(B465)=5)</f>
        <v>#VALUE!</v>
      </c>
      <c r="G465" s="88" t="str">
        <f t="shared" si="87"/>
        <v/>
      </c>
      <c r="H465" s="85">
        <v>41333</v>
      </c>
      <c r="I465" s="85" t="s">
        <v>2512</v>
      </c>
      <c r="J465" s="93">
        <f t="shared" si="85"/>
        <v>41333</v>
      </c>
      <c r="K465" s="85"/>
      <c r="M465" s="85" t="s">
        <v>647</v>
      </c>
      <c r="N465" t="e">
        <f t="shared" si="88"/>
        <v>#VALUE!</v>
      </c>
      <c r="O465" t="e">
        <f t="shared" si="89"/>
        <v>#VALUE!</v>
      </c>
      <c r="Q465" s="84" t="s">
        <v>647</v>
      </c>
      <c r="R465" t="e">
        <f t="shared" si="90"/>
        <v>#VALUE!</v>
      </c>
      <c r="S465" t="e">
        <f t="shared" si="91"/>
        <v>#VALUE!</v>
      </c>
      <c r="U465" s="86" t="s">
        <v>647</v>
      </c>
      <c r="V465" t="e">
        <f t="shared" si="92"/>
        <v>#VALUE!</v>
      </c>
      <c r="W465" t="e">
        <f t="shared" si="93"/>
        <v>#VALUE!</v>
      </c>
      <c r="Y465" s="61" t="s">
        <v>647</v>
      </c>
      <c r="Z465" t="str">
        <f t="shared" si="94"/>
        <v>2-28-13</v>
      </c>
      <c r="AA465" t="e">
        <f t="shared" si="95"/>
        <v>#VALUE!</v>
      </c>
      <c r="AB465" t="e">
        <f t="shared" si="96"/>
        <v>#VALUE!</v>
      </c>
      <c r="AD465" s="85">
        <v>41333</v>
      </c>
      <c r="AG465" s="85" t="s">
        <v>647</v>
      </c>
      <c r="AI465" s="85">
        <v>41333</v>
      </c>
    </row>
    <row r="466" spans="1:35" x14ac:dyDescent="0.2">
      <c r="A466">
        <v>3697</v>
      </c>
      <c r="B466" s="91">
        <v>41610</v>
      </c>
      <c r="C466" s="61" t="e" cm="1" vm="1">
        <f t="array" ref="C466">_xlfn._xlws.FILTER(B466,OR(LEN(B466) = 7,LEN(B466)=8))</f>
        <v>#VALUE!</v>
      </c>
      <c r="D466" s="61" t="str">
        <f t="shared" si="86"/>
        <v/>
      </c>
      <c r="E466" s="61" t="s">
        <v>2512</v>
      </c>
      <c r="F466" s="87" cm="1">
        <f t="array" ref="F466">_xlfn._xlws.FILTER(B466,LEN(B466)=5)</f>
        <v>41610</v>
      </c>
      <c r="G466" s="88">
        <f t="shared" si="87"/>
        <v>41610</v>
      </c>
      <c r="H466" s="61"/>
      <c r="I466" s="85">
        <v>41610</v>
      </c>
      <c r="J466" s="93">
        <f t="shared" si="85"/>
        <v>41610</v>
      </c>
      <c r="K466" s="85"/>
      <c r="M466" s="85">
        <v>41610</v>
      </c>
      <c r="N466" t="e">
        <f t="shared" si="88"/>
        <v>#VALUE!</v>
      </c>
      <c r="O466">
        <f t="shared" si="89"/>
        <v>41610</v>
      </c>
      <c r="Q466" s="84">
        <v>41610</v>
      </c>
      <c r="R466" t="e">
        <f t="shared" si="90"/>
        <v>#VALUE!</v>
      </c>
      <c r="S466">
        <f t="shared" si="91"/>
        <v>41610</v>
      </c>
      <c r="U466" s="86">
        <v>41610</v>
      </c>
      <c r="V466" t="e">
        <f t="shared" si="92"/>
        <v>#VALUE!</v>
      </c>
      <c r="W466">
        <f t="shared" si="93"/>
        <v>41610</v>
      </c>
      <c r="Y466" s="61">
        <v>41610</v>
      </c>
      <c r="Z466" t="str">
        <f t="shared" si="94"/>
        <v>41610</v>
      </c>
      <c r="AA466" t="e">
        <f t="shared" si="95"/>
        <v>#VALUE!</v>
      </c>
      <c r="AB466">
        <f t="shared" si="96"/>
        <v>41610</v>
      </c>
      <c r="AD466" s="85">
        <v>40284</v>
      </c>
      <c r="AG466" s="85">
        <v>41610</v>
      </c>
      <c r="AI466" s="85">
        <v>41317</v>
      </c>
    </row>
    <row r="467" spans="1:35" x14ac:dyDescent="0.2">
      <c r="A467">
        <v>9955</v>
      </c>
      <c r="B467" s="91">
        <v>41610</v>
      </c>
      <c r="C467" s="61" t="e" cm="1" vm="1">
        <f t="array" ref="C467">_xlfn._xlws.FILTER(B467,OR(LEN(B467) = 7,LEN(B467)=8))</f>
        <v>#VALUE!</v>
      </c>
      <c r="D467" s="61" t="str">
        <f t="shared" si="86"/>
        <v/>
      </c>
      <c r="E467" s="61" t="s">
        <v>2512</v>
      </c>
      <c r="F467" s="87" cm="1">
        <f t="array" ref="F467">_xlfn._xlws.FILTER(B467,LEN(B467)=5)</f>
        <v>41610</v>
      </c>
      <c r="G467" s="88">
        <f t="shared" si="87"/>
        <v>41610</v>
      </c>
      <c r="H467" s="61"/>
      <c r="I467" s="85">
        <v>41610</v>
      </c>
      <c r="J467" s="93">
        <f t="shared" si="85"/>
        <v>41610</v>
      </c>
      <c r="K467" s="85"/>
      <c r="M467" s="85">
        <v>41610</v>
      </c>
      <c r="N467" t="e">
        <f t="shared" si="88"/>
        <v>#VALUE!</v>
      </c>
      <c r="O467">
        <f t="shared" si="89"/>
        <v>41610</v>
      </c>
      <c r="Q467" s="84">
        <v>41610</v>
      </c>
      <c r="R467" t="e">
        <f t="shared" si="90"/>
        <v>#VALUE!</v>
      </c>
      <c r="S467">
        <f t="shared" si="91"/>
        <v>41610</v>
      </c>
      <c r="U467" s="86">
        <v>41610</v>
      </c>
      <c r="V467" t="e">
        <f t="shared" si="92"/>
        <v>#VALUE!</v>
      </c>
      <c r="W467">
        <f t="shared" si="93"/>
        <v>41610</v>
      </c>
      <c r="Y467" s="61">
        <v>41610</v>
      </c>
      <c r="Z467" t="str">
        <f t="shared" si="94"/>
        <v>41610</v>
      </c>
      <c r="AA467" t="e">
        <f t="shared" si="95"/>
        <v>#VALUE!</v>
      </c>
      <c r="AB467">
        <f t="shared" si="96"/>
        <v>41610</v>
      </c>
      <c r="AD467" s="85">
        <v>40284</v>
      </c>
      <c r="AG467" s="85">
        <v>41610</v>
      </c>
      <c r="AI467" s="85">
        <v>41317</v>
      </c>
    </row>
    <row r="468" spans="1:35" x14ac:dyDescent="0.2">
      <c r="A468">
        <v>5320</v>
      </c>
      <c r="B468" s="91" t="s">
        <v>570</v>
      </c>
      <c r="C468" s="61" t="str" cm="1">
        <f t="array" ref="C468">_xlfn._xlws.FILTER(B468,OR(LEN(B468) = 7,LEN(B468)=8))</f>
        <v>1/29/13</v>
      </c>
      <c r="D468" s="61" t="str">
        <f t="shared" si="86"/>
        <v>1/29/13</v>
      </c>
      <c r="E468" s="85" t="s">
        <v>570</v>
      </c>
      <c r="F468" s="87" t="e" cm="1" vm="1">
        <f t="array" ref="F468">_xlfn._xlws.FILTER(B468,LEN(B468)=5)</f>
        <v>#VALUE!</v>
      </c>
      <c r="G468" s="88" t="str">
        <f t="shared" si="87"/>
        <v/>
      </c>
      <c r="H468" s="85">
        <v>41303</v>
      </c>
      <c r="I468" s="85" t="s">
        <v>2512</v>
      </c>
      <c r="J468" s="93">
        <f t="shared" si="85"/>
        <v>41303</v>
      </c>
      <c r="K468" s="85"/>
      <c r="M468" s="85" t="s">
        <v>570</v>
      </c>
      <c r="N468" t="e">
        <f t="shared" si="88"/>
        <v>#VALUE!</v>
      </c>
      <c r="O468" t="e">
        <f t="shared" si="89"/>
        <v>#VALUE!</v>
      </c>
      <c r="Q468" s="84" t="s">
        <v>570</v>
      </c>
      <c r="R468" t="e">
        <f t="shared" si="90"/>
        <v>#VALUE!</v>
      </c>
      <c r="S468" t="e">
        <f t="shared" si="91"/>
        <v>#VALUE!</v>
      </c>
      <c r="U468" s="86" t="s">
        <v>570</v>
      </c>
      <c r="V468" t="e">
        <f t="shared" si="92"/>
        <v>#VALUE!</v>
      </c>
      <c r="W468" t="e">
        <f t="shared" si="93"/>
        <v>#VALUE!</v>
      </c>
      <c r="Y468" s="61" t="s">
        <v>570</v>
      </c>
      <c r="Z468" t="str">
        <f t="shared" si="94"/>
        <v>1-29-13</v>
      </c>
      <c r="AA468" t="e">
        <f t="shared" si="95"/>
        <v>#VALUE!</v>
      </c>
      <c r="AB468" t="e">
        <f t="shared" si="96"/>
        <v>#VALUE!</v>
      </c>
      <c r="AD468" s="85">
        <v>41303</v>
      </c>
      <c r="AG468" s="85" t="s">
        <v>570</v>
      </c>
      <c r="AI468" s="85">
        <v>41303</v>
      </c>
    </row>
    <row r="469" spans="1:35" x14ac:dyDescent="0.2">
      <c r="A469">
        <v>6422</v>
      </c>
      <c r="B469" s="91" t="s">
        <v>651</v>
      </c>
      <c r="C469" s="61" t="str" cm="1">
        <f t="array" ref="C469">_xlfn._xlws.FILTER(B469,OR(LEN(B469) = 7,LEN(B469)=8))</f>
        <v>1/17/13</v>
      </c>
      <c r="D469" s="61" t="str">
        <f t="shared" si="86"/>
        <v>1/17/13</v>
      </c>
      <c r="E469" s="85" t="s">
        <v>651</v>
      </c>
      <c r="F469" s="87" t="e" cm="1" vm="1">
        <f t="array" ref="F469">_xlfn._xlws.FILTER(B469,LEN(B469)=5)</f>
        <v>#VALUE!</v>
      </c>
      <c r="G469" s="88" t="str">
        <f t="shared" si="87"/>
        <v/>
      </c>
      <c r="H469" s="85">
        <v>41291</v>
      </c>
      <c r="I469" s="85" t="s">
        <v>2512</v>
      </c>
      <c r="J469" s="93">
        <f t="shared" si="85"/>
        <v>41291</v>
      </c>
      <c r="K469" s="85"/>
      <c r="M469" s="85" t="s">
        <v>651</v>
      </c>
      <c r="N469" t="e">
        <f t="shared" si="88"/>
        <v>#VALUE!</v>
      </c>
      <c r="O469" t="e">
        <f t="shared" si="89"/>
        <v>#VALUE!</v>
      </c>
      <c r="Q469" s="84" t="s">
        <v>651</v>
      </c>
      <c r="R469" t="e">
        <f t="shared" si="90"/>
        <v>#VALUE!</v>
      </c>
      <c r="S469" t="e">
        <f t="shared" si="91"/>
        <v>#VALUE!</v>
      </c>
      <c r="U469" s="86" t="s">
        <v>651</v>
      </c>
      <c r="V469" t="e">
        <f t="shared" si="92"/>
        <v>#VALUE!</v>
      </c>
      <c r="W469" t="e">
        <f t="shared" si="93"/>
        <v>#VALUE!</v>
      </c>
      <c r="Y469" s="61" t="s">
        <v>651</v>
      </c>
      <c r="Z469" t="str">
        <f t="shared" si="94"/>
        <v>1-17-13</v>
      </c>
      <c r="AA469" t="e">
        <f t="shared" si="95"/>
        <v>#VALUE!</v>
      </c>
      <c r="AB469" t="e">
        <f t="shared" si="96"/>
        <v>#VALUE!</v>
      </c>
      <c r="AD469" s="85">
        <v>41291</v>
      </c>
      <c r="AG469" s="85" t="s">
        <v>651</v>
      </c>
      <c r="AI469" s="85">
        <v>41291</v>
      </c>
    </row>
    <row r="470" spans="1:35" x14ac:dyDescent="0.2">
      <c r="A470">
        <v>3690</v>
      </c>
      <c r="B470" s="91">
        <v>41579</v>
      </c>
      <c r="C470" s="61" t="e" cm="1" vm="1">
        <f t="array" ref="C470">_xlfn._xlws.FILTER(B470,OR(LEN(B470) = 7,LEN(B470)=8))</f>
        <v>#VALUE!</v>
      </c>
      <c r="D470" s="61" t="str">
        <f t="shared" si="86"/>
        <v/>
      </c>
      <c r="E470" s="61" t="s">
        <v>2512</v>
      </c>
      <c r="F470" s="87" cm="1">
        <f t="array" ref="F470">_xlfn._xlws.FILTER(B470,LEN(B470)=5)</f>
        <v>41579</v>
      </c>
      <c r="G470" s="88">
        <f t="shared" si="87"/>
        <v>41579</v>
      </c>
      <c r="H470" s="61"/>
      <c r="I470" s="85">
        <v>41579</v>
      </c>
      <c r="J470" s="93">
        <f t="shared" si="85"/>
        <v>41579</v>
      </c>
      <c r="K470" s="85"/>
      <c r="M470" s="85">
        <v>41579</v>
      </c>
      <c r="N470" t="e">
        <f t="shared" si="88"/>
        <v>#VALUE!</v>
      </c>
      <c r="O470">
        <f t="shared" si="89"/>
        <v>41579</v>
      </c>
      <c r="Q470" s="84">
        <v>41579</v>
      </c>
      <c r="R470" t="e">
        <f t="shared" si="90"/>
        <v>#VALUE!</v>
      </c>
      <c r="S470">
        <f t="shared" si="91"/>
        <v>41579</v>
      </c>
      <c r="U470" s="86">
        <v>41579</v>
      </c>
      <c r="V470" t="e">
        <f t="shared" si="92"/>
        <v>#VALUE!</v>
      </c>
      <c r="W470">
        <f t="shared" si="93"/>
        <v>41579</v>
      </c>
      <c r="Y470" s="61">
        <v>41579</v>
      </c>
      <c r="Z470" t="str">
        <f t="shared" si="94"/>
        <v>41579</v>
      </c>
      <c r="AA470" t="e">
        <f t="shared" si="95"/>
        <v>#VALUE!</v>
      </c>
      <c r="AB470">
        <f t="shared" si="96"/>
        <v>41579</v>
      </c>
      <c r="AD470" s="85">
        <v>28960</v>
      </c>
      <c r="AG470" s="85">
        <v>41579</v>
      </c>
      <c r="AI470" s="85">
        <v>41285</v>
      </c>
    </row>
    <row r="471" spans="1:35" x14ac:dyDescent="0.2">
      <c r="A471">
        <v>2408</v>
      </c>
      <c r="B471" s="91" t="s">
        <v>654</v>
      </c>
      <c r="C471" s="61" t="str" cm="1">
        <f t="array" ref="C471">_xlfn._xlws.FILTER(B471,OR(LEN(B471) = 7,LEN(B471)=8))</f>
        <v>11/20/12</v>
      </c>
      <c r="D471" s="61" t="str">
        <f t="shared" si="86"/>
        <v>11/20/12</v>
      </c>
      <c r="E471" s="61" t="s">
        <v>654</v>
      </c>
      <c r="F471" s="87" t="e" cm="1" vm="1">
        <f t="array" ref="F471">_xlfn._xlws.FILTER(B471,LEN(B471)=5)</f>
        <v>#VALUE!</v>
      </c>
      <c r="G471" s="88" t="str">
        <f t="shared" si="87"/>
        <v/>
      </c>
      <c r="H471" s="85">
        <v>41233</v>
      </c>
      <c r="I471" s="85" t="s">
        <v>2512</v>
      </c>
      <c r="J471" s="93">
        <f t="shared" si="85"/>
        <v>41233</v>
      </c>
      <c r="K471" s="85"/>
      <c r="M471" s="85" t="s">
        <v>654</v>
      </c>
      <c r="N471" t="e">
        <f t="shared" si="88"/>
        <v>#VALUE!</v>
      </c>
      <c r="O471" t="e">
        <f t="shared" si="89"/>
        <v>#VALUE!</v>
      </c>
      <c r="Q471" s="84" t="s">
        <v>654</v>
      </c>
      <c r="R471" t="e">
        <f t="shared" si="90"/>
        <v>#VALUE!</v>
      </c>
      <c r="S471" t="e">
        <f t="shared" si="91"/>
        <v>#VALUE!</v>
      </c>
      <c r="U471" s="86" t="s">
        <v>654</v>
      </c>
      <c r="V471" t="e">
        <f t="shared" si="92"/>
        <v>#VALUE!</v>
      </c>
      <c r="W471" t="e">
        <f t="shared" si="93"/>
        <v>#VALUE!</v>
      </c>
      <c r="Y471" s="61" t="s">
        <v>654</v>
      </c>
      <c r="Z471" t="str">
        <f t="shared" si="94"/>
        <v>11-20-12</v>
      </c>
      <c r="AA471" t="e">
        <f t="shared" si="95"/>
        <v>#VALUE!</v>
      </c>
      <c r="AB471" t="e">
        <f t="shared" si="96"/>
        <v>#VALUE!</v>
      </c>
      <c r="AD471" s="85">
        <v>41233</v>
      </c>
      <c r="AG471" s="85" t="s">
        <v>654</v>
      </c>
      <c r="AI471" s="85">
        <v>41233</v>
      </c>
    </row>
    <row r="472" spans="1:35" x14ac:dyDescent="0.2">
      <c r="A472">
        <v>9260</v>
      </c>
      <c r="B472" s="91">
        <v>41040</v>
      </c>
      <c r="C472" s="61" t="e" cm="1" vm="1">
        <f t="array" ref="C472">_xlfn._xlws.FILTER(B472,OR(LEN(B472) = 7,LEN(B472)=8))</f>
        <v>#VALUE!</v>
      </c>
      <c r="D472" s="61" t="str">
        <f t="shared" si="86"/>
        <v/>
      </c>
      <c r="E472" s="61" t="s">
        <v>2512</v>
      </c>
      <c r="F472" s="87" cm="1">
        <f t="array" ref="F472">_xlfn._xlws.FILTER(B472,LEN(B472)=5)</f>
        <v>41040</v>
      </c>
      <c r="G472" s="88">
        <f t="shared" si="87"/>
        <v>41040</v>
      </c>
      <c r="H472" s="61"/>
      <c r="I472" s="85">
        <v>41040</v>
      </c>
      <c r="J472" s="93">
        <f t="shared" si="85"/>
        <v>41040</v>
      </c>
      <c r="K472" s="85"/>
      <c r="M472" s="85">
        <v>41040</v>
      </c>
      <c r="N472" t="e">
        <f t="shared" si="88"/>
        <v>#VALUE!</v>
      </c>
      <c r="O472">
        <f t="shared" si="89"/>
        <v>41040</v>
      </c>
      <c r="Q472" s="84">
        <v>41040</v>
      </c>
      <c r="R472" t="e">
        <f t="shared" si="90"/>
        <v>#VALUE!</v>
      </c>
      <c r="S472">
        <f t="shared" si="91"/>
        <v>41040</v>
      </c>
      <c r="U472" s="86">
        <v>41040</v>
      </c>
      <c r="V472" t="e">
        <f t="shared" si="92"/>
        <v>#VALUE!</v>
      </c>
      <c r="W472">
        <f t="shared" si="93"/>
        <v>41040</v>
      </c>
      <c r="Y472" s="61">
        <v>41040</v>
      </c>
      <c r="Z472" t="str">
        <f t="shared" si="94"/>
        <v>41040</v>
      </c>
      <c r="AA472" t="e">
        <f t="shared" si="95"/>
        <v>#VALUE!</v>
      </c>
      <c r="AB472">
        <f t="shared" si="96"/>
        <v>41040</v>
      </c>
      <c r="AD472" s="85">
        <v>14711</v>
      </c>
      <c r="AG472" s="85">
        <v>41040</v>
      </c>
      <c r="AI472" s="85">
        <v>41218</v>
      </c>
    </row>
    <row r="473" spans="1:35" x14ac:dyDescent="0.2">
      <c r="A473">
        <v>9648</v>
      </c>
      <c r="B473" s="91">
        <v>40979</v>
      </c>
      <c r="C473" s="61" t="e" cm="1" vm="1">
        <f t="array" ref="C473">_xlfn._xlws.FILTER(B473,OR(LEN(B473) = 7,LEN(B473)=8))</f>
        <v>#VALUE!</v>
      </c>
      <c r="D473" s="61" t="str">
        <f t="shared" si="86"/>
        <v/>
      </c>
      <c r="E473" s="61" t="s">
        <v>2512</v>
      </c>
      <c r="F473" s="87" cm="1">
        <f t="array" ref="F473">_xlfn._xlws.FILTER(B473,LEN(B473)=5)</f>
        <v>40979</v>
      </c>
      <c r="G473" s="88">
        <f t="shared" si="87"/>
        <v>40979</v>
      </c>
      <c r="H473" s="61"/>
      <c r="I473" s="85">
        <v>40979</v>
      </c>
      <c r="J473" s="93">
        <f t="shared" si="85"/>
        <v>40979</v>
      </c>
      <c r="K473" s="85"/>
      <c r="M473" s="85">
        <v>40979</v>
      </c>
      <c r="N473" t="e">
        <f t="shared" si="88"/>
        <v>#VALUE!</v>
      </c>
      <c r="O473">
        <f t="shared" si="89"/>
        <v>40979</v>
      </c>
      <c r="Q473" s="84">
        <v>40979</v>
      </c>
      <c r="R473" t="e">
        <f t="shared" si="90"/>
        <v>#VALUE!</v>
      </c>
      <c r="S473">
        <f t="shared" si="91"/>
        <v>40979</v>
      </c>
      <c r="U473" s="86">
        <v>40979</v>
      </c>
      <c r="V473" t="e">
        <f t="shared" si="92"/>
        <v>#VALUE!</v>
      </c>
      <c r="W473">
        <f t="shared" si="93"/>
        <v>40979</v>
      </c>
      <c r="Y473" s="61">
        <v>40979</v>
      </c>
      <c r="Z473" t="str">
        <f t="shared" si="94"/>
        <v>40979</v>
      </c>
      <c r="AA473" t="e">
        <f t="shared" si="95"/>
        <v>#VALUE!</v>
      </c>
      <c r="AB473">
        <f t="shared" si="96"/>
        <v>40979</v>
      </c>
      <c r="AD473" s="85">
        <v>28954</v>
      </c>
      <c r="AG473" s="85">
        <v>40979</v>
      </c>
      <c r="AI473" s="85">
        <v>41216</v>
      </c>
    </row>
    <row r="474" spans="1:35" x14ac:dyDescent="0.2">
      <c r="A474">
        <v>4939</v>
      </c>
      <c r="B474" s="91" t="s">
        <v>658</v>
      </c>
      <c r="C474" s="61" t="str" cm="1">
        <f t="array" ref="C474">_xlfn._xlws.FILTER(B474,OR(LEN(B474) = 7,LEN(B474)=8))</f>
        <v>8/31/12</v>
      </c>
      <c r="D474" s="61" t="str">
        <f t="shared" si="86"/>
        <v>8/31/12</v>
      </c>
      <c r="E474" s="85" t="s">
        <v>658</v>
      </c>
      <c r="F474" s="87" t="e" cm="1" vm="1">
        <f t="array" ref="F474">_xlfn._xlws.FILTER(B474,LEN(B474)=5)</f>
        <v>#VALUE!</v>
      </c>
      <c r="G474" s="88" t="str">
        <f t="shared" si="87"/>
        <v/>
      </c>
      <c r="H474" s="85">
        <v>41152</v>
      </c>
      <c r="I474" s="85" t="s">
        <v>2512</v>
      </c>
      <c r="J474" s="93">
        <f t="shared" si="85"/>
        <v>41152</v>
      </c>
      <c r="K474" s="85"/>
      <c r="M474" s="85" t="s">
        <v>658</v>
      </c>
      <c r="N474" t="e">
        <f t="shared" si="88"/>
        <v>#VALUE!</v>
      </c>
      <c r="O474" t="e">
        <f t="shared" si="89"/>
        <v>#VALUE!</v>
      </c>
      <c r="Q474" s="84" t="s">
        <v>658</v>
      </c>
      <c r="R474" t="e">
        <f t="shared" si="90"/>
        <v>#VALUE!</v>
      </c>
      <c r="S474" t="e">
        <f t="shared" si="91"/>
        <v>#VALUE!</v>
      </c>
      <c r="U474" s="86" t="s">
        <v>658</v>
      </c>
      <c r="V474" t="e">
        <f t="shared" si="92"/>
        <v>#VALUE!</v>
      </c>
      <c r="W474" t="e">
        <f t="shared" si="93"/>
        <v>#VALUE!</v>
      </c>
      <c r="Y474" s="61" t="s">
        <v>658</v>
      </c>
      <c r="Z474" t="str">
        <f t="shared" si="94"/>
        <v>8-31-12</v>
      </c>
      <c r="AA474" t="e">
        <f t="shared" si="95"/>
        <v>#VALUE!</v>
      </c>
      <c r="AB474" t="e">
        <f t="shared" si="96"/>
        <v>#VALUE!</v>
      </c>
      <c r="AD474" s="85">
        <v>41152</v>
      </c>
      <c r="AG474" s="85" t="s">
        <v>658</v>
      </c>
      <c r="AI474" s="85">
        <v>41152</v>
      </c>
    </row>
    <row r="475" spans="1:35" x14ac:dyDescent="0.2">
      <c r="A475">
        <v>8652</v>
      </c>
      <c r="B475" s="91" t="s">
        <v>658</v>
      </c>
      <c r="C475" s="61" t="str" cm="1">
        <f t="array" ref="C475">_xlfn._xlws.FILTER(B475,OR(LEN(B475) = 7,LEN(B475)=8))</f>
        <v>8/31/12</v>
      </c>
      <c r="D475" s="61" t="str">
        <f t="shared" si="86"/>
        <v>8/31/12</v>
      </c>
      <c r="E475" s="85" t="s">
        <v>658</v>
      </c>
      <c r="F475" s="87" t="e" cm="1" vm="1">
        <f t="array" ref="F475">_xlfn._xlws.FILTER(B475,LEN(B475)=5)</f>
        <v>#VALUE!</v>
      </c>
      <c r="G475" s="88" t="str">
        <f t="shared" si="87"/>
        <v/>
      </c>
      <c r="H475" s="85">
        <v>41152</v>
      </c>
      <c r="I475" s="85" t="s">
        <v>2512</v>
      </c>
      <c r="J475" s="93">
        <f t="shared" si="85"/>
        <v>41152</v>
      </c>
      <c r="K475" s="85"/>
      <c r="M475" s="85" t="s">
        <v>658</v>
      </c>
      <c r="N475" t="e">
        <f t="shared" si="88"/>
        <v>#VALUE!</v>
      </c>
      <c r="O475" t="e">
        <f t="shared" si="89"/>
        <v>#VALUE!</v>
      </c>
      <c r="Q475" s="84" t="s">
        <v>658</v>
      </c>
      <c r="R475" t="e">
        <f t="shared" si="90"/>
        <v>#VALUE!</v>
      </c>
      <c r="S475" t="e">
        <f t="shared" si="91"/>
        <v>#VALUE!</v>
      </c>
      <c r="U475" s="86" t="s">
        <v>658</v>
      </c>
      <c r="V475" t="e">
        <f t="shared" si="92"/>
        <v>#VALUE!</v>
      </c>
      <c r="W475" t="e">
        <f t="shared" si="93"/>
        <v>#VALUE!</v>
      </c>
      <c r="Y475" s="61" t="s">
        <v>658</v>
      </c>
      <c r="Z475" t="str">
        <f t="shared" si="94"/>
        <v>8-31-12</v>
      </c>
      <c r="AA475" t="e">
        <f t="shared" si="95"/>
        <v>#VALUE!</v>
      </c>
      <c r="AB475" t="e">
        <f t="shared" si="96"/>
        <v>#VALUE!</v>
      </c>
      <c r="AD475" s="85">
        <v>41152</v>
      </c>
      <c r="AG475" s="85" t="s">
        <v>658</v>
      </c>
      <c r="AI475" s="85">
        <v>41152</v>
      </c>
    </row>
    <row r="476" spans="1:35" x14ac:dyDescent="0.2">
      <c r="A476">
        <v>4702</v>
      </c>
      <c r="B476" s="91">
        <v>41251</v>
      </c>
      <c r="C476" s="61" t="e" cm="1" vm="1">
        <f t="array" ref="C476">_xlfn._xlws.FILTER(B476,OR(LEN(B476) = 7,LEN(B476)=8))</f>
        <v>#VALUE!</v>
      </c>
      <c r="D476" s="61" t="str">
        <f t="shared" si="86"/>
        <v/>
      </c>
      <c r="E476" s="61" t="s">
        <v>2512</v>
      </c>
      <c r="F476" s="87" cm="1">
        <f t="array" ref="F476">_xlfn._xlws.FILTER(B476,LEN(B476)=5)</f>
        <v>41251</v>
      </c>
      <c r="G476" s="88">
        <f t="shared" si="87"/>
        <v>41251</v>
      </c>
      <c r="H476" s="61"/>
      <c r="I476" s="85">
        <v>41251</v>
      </c>
      <c r="J476" s="93">
        <f t="shared" si="85"/>
        <v>41251</v>
      </c>
      <c r="K476" s="85"/>
      <c r="M476" s="85">
        <v>41251</v>
      </c>
      <c r="N476" t="e">
        <f t="shared" si="88"/>
        <v>#VALUE!</v>
      </c>
      <c r="O476">
        <f t="shared" si="89"/>
        <v>41251</v>
      </c>
      <c r="Q476" s="84">
        <v>41251</v>
      </c>
      <c r="R476" t="e">
        <f t="shared" si="90"/>
        <v>#VALUE!</v>
      </c>
      <c r="S476">
        <f t="shared" si="91"/>
        <v>41251</v>
      </c>
      <c r="U476" s="86">
        <v>41251</v>
      </c>
      <c r="V476" t="e">
        <f t="shared" si="92"/>
        <v>#VALUE!</v>
      </c>
      <c r="W476">
        <f t="shared" si="93"/>
        <v>41251</v>
      </c>
      <c r="Y476" s="61">
        <v>41251</v>
      </c>
      <c r="Z476" t="str">
        <f t="shared" si="94"/>
        <v>41251</v>
      </c>
      <c r="AA476" t="e">
        <f t="shared" si="95"/>
        <v>#VALUE!</v>
      </c>
      <c r="AB476">
        <f t="shared" si="96"/>
        <v>41251</v>
      </c>
      <c r="AD476" s="85">
        <v>18730</v>
      </c>
      <c r="AG476" s="85">
        <v>41251</v>
      </c>
      <c r="AI476" s="85">
        <v>41133</v>
      </c>
    </row>
    <row r="477" spans="1:35" x14ac:dyDescent="0.2">
      <c r="A477">
        <v>2587</v>
      </c>
      <c r="B477" s="91" t="s">
        <v>661</v>
      </c>
      <c r="C477" s="61" t="str" cm="1">
        <f t="array" ref="C477">_xlfn._xlws.FILTER(B477,OR(LEN(B477) = 7,LEN(B477)=8))</f>
        <v>5/15/14</v>
      </c>
      <c r="D477" s="61" t="str">
        <f t="shared" si="86"/>
        <v>5/15/14</v>
      </c>
      <c r="E477" s="85" t="s">
        <v>661</v>
      </c>
      <c r="F477" s="87" t="e" cm="1" vm="1">
        <f t="array" ref="F477">_xlfn._xlws.FILTER(B477,LEN(B477)=5)</f>
        <v>#VALUE!</v>
      </c>
      <c r="G477" s="88" t="str">
        <f t="shared" si="87"/>
        <v/>
      </c>
      <c r="H477" s="85">
        <v>41774</v>
      </c>
      <c r="I477" s="85" t="s">
        <v>2512</v>
      </c>
      <c r="J477" s="93">
        <f t="shared" si="85"/>
        <v>41774</v>
      </c>
      <c r="K477" s="85"/>
      <c r="M477" s="85" t="s">
        <v>661</v>
      </c>
      <c r="N477" t="e">
        <f t="shared" si="88"/>
        <v>#VALUE!</v>
      </c>
      <c r="O477" t="e">
        <f t="shared" si="89"/>
        <v>#VALUE!</v>
      </c>
      <c r="Q477" s="84" t="s">
        <v>661</v>
      </c>
      <c r="R477" t="e">
        <f t="shared" si="90"/>
        <v>#VALUE!</v>
      </c>
      <c r="S477" t="e">
        <f t="shared" si="91"/>
        <v>#VALUE!</v>
      </c>
      <c r="U477" s="86" t="s">
        <v>661</v>
      </c>
      <c r="V477" t="e">
        <f t="shared" si="92"/>
        <v>#VALUE!</v>
      </c>
      <c r="W477" t="e">
        <f t="shared" si="93"/>
        <v>#VALUE!</v>
      </c>
      <c r="Y477" s="61" t="s">
        <v>661</v>
      </c>
      <c r="Z477" t="str">
        <f t="shared" si="94"/>
        <v>5-15-14</v>
      </c>
      <c r="AA477" t="e">
        <f t="shared" si="95"/>
        <v>#VALUE!</v>
      </c>
      <c r="AB477" t="e">
        <f t="shared" si="96"/>
        <v>#VALUE!</v>
      </c>
      <c r="AD477" s="85">
        <v>41774</v>
      </c>
      <c r="AG477" s="85" t="s">
        <v>661</v>
      </c>
      <c r="AI477" s="85">
        <v>41774</v>
      </c>
    </row>
    <row r="478" spans="1:35" x14ac:dyDescent="0.2">
      <c r="A478">
        <v>2811</v>
      </c>
      <c r="B478" s="91">
        <v>41977</v>
      </c>
      <c r="C478" s="61" t="e" cm="1" vm="1">
        <f t="array" ref="C478">_xlfn._xlws.FILTER(B478,OR(LEN(B478) = 7,LEN(B478)=8))</f>
        <v>#VALUE!</v>
      </c>
      <c r="D478" s="61" t="str">
        <f t="shared" si="86"/>
        <v/>
      </c>
      <c r="E478" s="61" t="s">
        <v>2512</v>
      </c>
      <c r="F478" s="87" cm="1">
        <f t="array" ref="F478">_xlfn._xlws.FILTER(B478,LEN(B478)=5)</f>
        <v>41977</v>
      </c>
      <c r="G478" s="88">
        <f t="shared" si="87"/>
        <v>41977</v>
      </c>
      <c r="H478" s="61"/>
      <c r="I478" s="85">
        <v>41977</v>
      </c>
      <c r="J478" s="93">
        <f t="shared" si="85"/>
        <v>41977</v>
      </c>
      <c r="K478" s="85"/>
      <c r="M478" s="85">
        <v>41977</v>
      </c>
      <c r="N478" t="e">
        <f t="shared" si="88"/>
        <v>#VALUE!</v>
      </c>
      <c r="O478">
        <f t="shared" si="89"/>
        <v>41977</v>
      </c>
      <c r="Q478" s="84">
        <v>41977</v>
      </c>
      <c r="R478" t="e">
        <f t="shared" si="90"/>
        <v>#VALUE!</v>
      </c>
      <c r="S478">
        <f t="shared" si="91"/>
        <v>41977</v>
      </c>
      <c r="U478" s="86">
        <v>41977</v>
      </c>
      <c r="V478" t="e">
        <f t="shared" si="92"/>
        <v>#VALUE!</v>
      </c>
      <c r="W478">
        <f t="shared" si="93"/>
        <v>41977</v>
      </c>
      <c r="Y478" s="61">
        <v>41977</v>
      </c>
      <c r="Z478" t="str">
        <f t="shared" si="94"/>
        <v>41977</v>
      </c>
      <c r="AA478" t="e">
        <f t="shared" si="95"/>
        <v>#VALUE!</v>
      </c>
      <c r="AB478">
        <f t="shared" si="96"/>
        <v>41977</v>
      </c>
      <c r="AD478" s="85">
        <v>28234</v>
      </c>
      <c r="AG478" s="85">
        <v>41977</v>
      </c>
      <c r="AI478" s="85">
        <v>41741</v>
      </c>
    </row>
    <row r="479" spans="1:35" x14ac:dyDescent="0.2">
      <c r="A479">
        <v>9150</v>
      </c>
      <c r="B479" s="91">
        <v>41977</v>
      </c>
      <c r="C479" s="61" t="e" cm="1" vm="1">
        <f t="array" ref="C479">_xlfn._xlws.FILTER(B479,OR(LEN(B479) = 7,LEN(B479)=8))</f>
        <v>#VALUE!</v>
      </c>
      <c r="D479" s="61" t="str">
        <f t="shared" si="86"/>
        <v/>
      </c>
      <c r="E479" s="61" t="s">
        <v>2512</v>
      </c>
      <c r="F479" s="87" cm="1">
        <f t="array" ref="F479">_xlfn._xlws.FILTER(B479,LEN(B479)=5)</f>
        <v>41977</v>
      </c>
      <c r="G479" s="88">
        <f t="shared" si="87"/>
        <v>41977</v>
      </c>
      <c r="H479" s="61"/>
      <c r="I479" s="85">
        <v>41977</v>
      </c>
      <c r="J479" s="93">
        <f t="shared" si="85"/>
        <v>41977</v>
      </c>
      <c r="K479" s="85"/>
      <c r="M479" s="85">
        <v>41977</v>
      </c>
      <c r="N479" t="e">
        <f t="shared" si="88"/>
        <v>#VALUE!</v>
      </c>
      <c r="O479">
        <f t="shared" si="89"/>
        <v>41977</v>
      </c>
      <c r="Q479" s="84">
        <v>41977</v>
      </c>
      <c r="R479" t="e">
        <f t="shared" si="90"/>
        <v>#VALUE!</v>
      </c>
      <c r="S479">
        <f t="shared" si="91"/>
        <v>41977</v>
      </c>
      <c r="U479" s="86">
        <v>41977</v>
      </c>
      <c r="V479" t="e">
        <f t="shared" si="92"/>
        <v>#VALUE!</v>
      </c>
      <c r="W479">
        <f t="shared" si="93"/>
        <v>41977</v>
      </c>
      <c r="Y479" s="61">
        <v>41977</v>
      </c>
      <c r="Z479" t="str">
        <f t="shared" si="94"/>
        <v>41977</v>
      </c>
      <c r="AA479" t="e">
        <f t="shared" si="95"/>
        <v>#VALUE!</v>
      </c>
      <c r="AB479">
        <f t="shared" si="96"/>
        <v>41977</v>
      </c>
      <c r="AD479" s="85">
        <v>28234</v>
      </c>
      <c r="AG479" s="85">
        <v>41977</v>
      </c>
      <c r="AI479" s="85">
        <v>41741</v>
      </c>
    </row>
    <row r="480" spans="1:35" x14ac:dyDescent="0.2">
      <c r="A480">
        <v>10127</v>
      </c>
      <c r="B480" s="91">
        <v>41794</v>
      </c>
      <c r="C480" s="61" t="e" cm="1" vm="1">
        <f t="array" ref="C480">_xlfn._xlws.FILTER(B480,OR(LEN(B480) = 7,LEN(B480)=8))</f>
        <v>#VALUE!</v>
      </c>
      <c r="D480" s="61" t="str">
        <f t="shared" si="86"/>
        <v/>
      </c>
      <c r="E480" s="61" t="s">
        <v>2512</v>
      </c>
      <c r="F480" s="87" cm="1">
        <f t="array" ref="F480">_xlfn._xlws.FILTER(B480,LEN(B480)=5)</f>
        <v>41794</v>
      </c>
      <c r="G480" s="88">
        <f t="shared" si="87"/>
        <v>41794</v>
      </c>
      <c r="H480" s="61"/>
      <c r="I480" s="85">
        <v>41794</v>
      </c>
      <c r="J480" s="93">
        <f t="shared" si="85"/>
        <v>41794</v>
      </c>
      <c r="K480" s="85"/>
      <c r="M480" s="85">
        <v>41794</v>
      </c>
      <c r="N480" t="e">
        <f t="shared" si="88"/>
        <v>#VALUE!</v>
      </c>
      <c r="O480">
        <f t="shared" si="89"/>
        <v>41794</v>
      </c>
      <c r="Q480" s="84">
        <v>41794</v>
      </c>
      <c r="R480" t="e">
        <f t="shared" si="90"/>
        <v>#VALUE!</v>
      </c>
      <c r="S480">
        <f t="shared" si="91"/>
        <v>41794</v>
      </c>
      <c r="U480" s="86">
        <v>41794</v>
      </c>
      <c r="V480" t="e">
        <f t="shared" si="92"/>
        <v>#VALUE!</v>
      </c>
      <c r="W480">
        <f t="shared" si="93"/>
        <v>41794</v>
      </c>
      <c r="Y480" s="61">
        <v>41794</v>
      </c>
      <c r="Z480" t="str">
        <f t="shared" si="94"/>
        <v>41794</v>
      </c>
      <c r="AA480" t="e">
        <f t="shared" si="95"/>
        <v>#VALUE!</v>
      </c>
      <c r="AB480">
        <f t="shared" si="96"/>
        <v>41794</v>
      </c>
      <c r="AD480" s="85">
        <v>34441</v>
      </c>
      <c r="AG480" s="85">
        <v>41794</v>
      </c>
      <c r="AI480" s="85">
        <v>41735</v>
      </c>
    </row>
    <row r="481" spans="1:35" x14ac:dyDescent="0.2">
      <c r="A481">
        <v>5493</v>
      </c>
      <c r="B481" s="91" t="s">
        <v>289</v>
      </c>
      <c r="C481" s="61" t="str" cm="1">
        <f t="array" ref="C481">_xlfn._xlws.FILTER(B481,OR(LEN(B481) = 7,LEN(B481)=8))</f>
        <v>3/19/14</v>
      </c>
      <c r="D481" s="61" t="str">
        <f t="shared" si="86"/>
        <v>3/19/14</v>
      </c>
      <c r="E481" s="85" t="s">
        <v>289</v>
      </c>
      <c r="F481" s="87" t="e" cm="1" vm="1">
        <f t="array" ref="F481">_xlfn._xlws.FILTER(B481,LEN(B481)=5)</f>
        <v>#VALUE!</v>
      </c>
      <c r="G481" s="88" t="str">
        <f t="shared" si="87"/>
        <v/>
      </c>
      <c r="H481" s="85">
        <v>41717</v>
      </c>
      <c r="I481" s="85" t="s">
        <v>2512</v>
      </c>
      <c r="J481" s="93">
        <f t="shared" si="85"/>
        <v>41717</v>
      </c>
      <c r="K481" s="85"/>
      <c r="M481" s="85" t="s">
        <v>289</v>
      </c>
      <c r="N481" t="e">
        <f t="shared" si="88"/>
        <v>#VALUE!</v>
      </c>
      <c r="O481" t="e">
        <f t="shared" si="89"/>
        <v>#VALUE!</v>
      </c>
      <c r="Q481" s="84" t="s">
        <v>289</v>
      </c>
      <c r="R481" t="e">
        <f t="shared" si="90"/>
        <v>#VALUE!</v>
      </c>
      <c r="S481" t="e">
        <f t="shared" si="91"/>
        <v>#VALUE!</v>
      </c>
      <c r="U481" s="86" t="s">
        <v>289</v>
      </c>
      <c r="V481" t="e">
        <f t="shared" si="92"/>
        <v>#VALUE!</v>
      </c>
      <c r="W481" t="e">
        <f t="shared" si="93"/>
        <v>#VALUE!</v>
      </c>
      <c r="Y481" s="61" t="s">
        <v>289</v>
      </c>
      <c r="Z481" t="str">
        <f t="shared" si="94"/>
        <v>3-19-14</v>
      </c>
      <c r="AA481" t="e">
        <f t="shared" si="95"/>
        <v>#VALUE!</v>
      </c>
      <c r="AB481" t="e">
        <f t="shared" si="96"/>
        <v>#VALUE!</v>
      </c>
      <c r="AD481" s="85">
        <v>41717</v>
      </c>
      <c r="AG481" s="85" t="s">
        <v>289</v>
      </c>
      <c r="AI481" s="85">
        <v>41717</v>
      </c>
    </row>
    <row r="482" spans="1:35" x14ac:dyDescent="0.2">
      <c r="A482">
        <v>2666</v>
      </c>
      <c r="B482" s="91">
        <v>41792</v>
      </c>
      <c r="C482" s="61" t="e" cm="1" vm="1">
        <f t="array" ref="C482">_xlfn._xlws.FILTER(B482,OR(LEN(B482) = 7,LEN(B482)=8))</f>
        <v>#VALUE!</v>
      </c>
      <c r="D482" s="61" t="str">
        <f t="shared" si="86"/>
        <v/>
      </c>
      <c r="E482" s="61" t="s">
        <v>2512</v>
      </c>
      <c r="F482" s="87" cm="1">
        <f t="array" ref="F482">_xlfn._xlws.FILTER(B482,LEN(B482)=5)</f>
        <v>41792</v>
      </c>
      <c r="G482" s="88">
        <f t="shared" si="87"/>
        <v>41792</v>
      </c>
      <c r="H482" s="61"/>
      <c r="I482" s="85">
        <v>41792</v>
      </c>
      <c r="J482" s="93">
        <f t="shared" si="85"/>
        <v>41792</v>
      </c>
      <c r="K482" s="85"/>
      <c r="M482" s="85">
        <v>41792</v>
      </c>
      <c r="N482" t="e">
        <f t="shared" si="88"/>
        <v>#VALUE!</v>
      </c>
      <c r="O482">
        <f t="shared" si="89"/>
        <v>41792</v>
      </c>
      <c r="Q482" s="84">
        <v>41792</v>
      </c>
      <c r="R482" t="e">
        <f t="shared" si="90"/>
        <v>#VALUE!</v>
      </c>
      <c r="S482">
        <f t="shared" si="91"/>
        <v>41792</v>
      </c>
      <c r="U482" s="86">
        <v>41792</v>
      </c>
      <c r="V482" t="e">
        <f t="shared" si="92"/>
        <v>#VALUE!</v>
      </c>
      <c r="W482">
        <f t="shared" si="93"/>
        <v>41792</v>
      </c>
      <c r="Y482" s="61">
        <v>41792</v>
      </c>
      <c r="Z482" t="str">
        <f t="shared" si="94"/>
        <v>41792</v>
      </c>
      <c r="AA482" t="e">
        <f t="shared" si="95"/>
        <v>#VALUE!</v>
      </c>
      <c r="AB482">
        <f t="shared" si="96"/>
        <v>41792</v>
      </c>
      <c r="AD482" s="85">
        <v>33711</v>
      </c>
      <c r="AG482" s="85">
        <v>41792</v>
      </c>
      <c r="AI482" s="85">
        <v>41676</v>
      </c>
    </row>
    <row r="483" spans="1:35" x14ac:dyDescent="0.2">
      <c r="A483">
        <v>10099</v>
      </c>
      <c r="B483" s="91">
        <v>41404</v>
      </c>
      <c r="C483" s="61" t="e" cm="1" vm="1">
        <f t="array" ref="C483">_xlfn._xlws.FILTER(B483,OR(LEN(B483) = 7,LEN(B483)=8))</f>
        <v>#VALUE!</v>
      </c>
      <c r="D483" s="61" t="str">
        <f t="shared" si="86"/>
        <v/>
      </c>
      <c r="E483" s="61" t="s">
        <v>2512</v>
      </c>
      <c r="F483" s="87" cm="1">
        <f t="array" ref="F483">_xlfn._xlws.FILTER(B483,LEN(B483)=5)</f>
        <v>41404</v>
      </c>
      <c r="G483" s="88">
        <f t="shared" si="87"/>
        <v>41404</v>
      </c>
      <c r="H483" s="61"/>
      <c r="I483" s="85">
        <v>41404</v>
      </c>
      <c r="J483" s="93">
        <f t="shared" si="85"/>
        <v>41404</v>
      </c>
      <c r="K483" s="85"/>
      <c r="M483" s="85">
        <v>41404</v>
      </c>
      <c r="N483" t="e">
        <f t="shared" si="88"/>
        <v>#VALUE!</v>
      </c>
      <c r="O483">
        <f t="shared" si="89"/>
        <v>41404</v>
      </c>
      <c r="Q483" s="84">
        <v>41404</v>
      </c>
      <c r="R483" t="e">
        <f t="shared" si="90"/>
        <v>#VALUE!</v>
      </c>
      <c r="S483">
        <f t="shared" si="91"/>
        <v>41404</v>
      </c>
      <c r="U483" s="86">
        <v>41404</v>
      </c>
      <c r="V483" t="e">
        <f t="shared" si="92"/>
        <v>#VALUE!</v>
      </c>
      <c r="W483">
        <f t="shared" si="93"/>
        <v>41404</v>
      </c>
      <c r="Y483" s="61">
        <v>41404</v>
      </c>
      <c r="Z483" t="str">
        <f t="shared" si="94"/>
        <v>41404</v>
      </c>
      <c r="AA483" t="e">
        <f t="shared" si="95"/>
        <v>#VALUE!</v>
      </c>
      <c r="AB483">
        <f t="shared" si="96"/>
        <v>41404</v>
      </c>
      <c r="AD483" s="85">
        <v>38091</v>
      </c>
      <c r="AG483" s="85">
        <v>41404</v>
      </c>
      <c r="AI483" s="85">
        <v>41552</v>
      </c>
    </row>
    <row r="484" spans="1:35" x14ac:dyDescent="0.2">
      <c r="A484">
        <v>10562</v>
      </c>
      <c r="B484" s="91" t="s">
        <v>510</v>
      </c>
      <c r="C484" s="61" t="str" cm="1">
        <f t="array" ref="C484">_xlfn._xlws.FILTER(B484,OR(LEN(B484) = 7,LEN(B484)=8))</f>
        <v>9/28/13</v>
      </c>
      <c r="D484" s="61" t="str">
        <f t="shared" si="86"/>
        <v>9/28/13</v>
      </c>
      <c r="E484" s="85" t="s">
        <v>510</v>
      </c>
      <c r="F484" s="87" t="e" cm="1" vm="1">
        <f t="array" ref="F484">_xlfn._xlws.FILTER(B484,LEN(B484)=5)</f>
        <v>#VALUE!</v>
      </c>
      <c r="G484" s="88" t="str">
        <f t="shared" si="87"/>
        <v/>
      </c>
      <c r="H484" s="85">
        <v>41545</v>
      </c>
      <c r="I484" s="85" t="s">
        <v>2512</v>
      </c>
      <c r="J484" s="93">
        <f t="shared" si="85"/>
        <v>41545</v>
      </c>
      <c r="K484" s="85"/>
      <c r="M484" s="85" t="s">
        <v>510</v>
      </c>
      <c r="N484" t="e">
        <f t="shared" si="88"/>
        <v>#VALUE!</v>
      </c>
      <c r="O484" t="e">
        <f t="shared" si="89"/>
        <v>#VALUE!</v>
      </c>
      <c r="Q484" s="84" t="s">
        <v>510</v>
      </c>
      <c r="R484" t="e">
        <f t="shared" si="90"/>
        <v>#VALUE!</v>
      </c>
      <c r="S484" t="e">
        <f t="shared" si="91"/>
        <v>#VALUE!</v>
      </c>
      <c r="U484" s="86" t="s">
        <v>510</v>
      </c>
      <c r="V484" t="e">
        <f t="shared" si="92"/>
        <v>#VALUE!</v>
      </c>
      <c r="W484" t="e">
        <f t="shared" si="93"/>
        <v>#VALUE!</v>
      </c>
      <c r="Y484" s="61" t="s">
        <v>510</v>
      </c>
      <c r="Z484" t="str">
        <f t="shared" si="94"/>
        <v>9-28-13</v>
      </c>
      <c r="AA484" t="e">
        <f t="shared" si="95"/>
        <v>#VALUE!</v>
      </c>
      <c r="AB484" t="e">
        <f t="shared" si="96"/>
        <v>#VALUE!</v>
      </c>
      <c r="AD484" s="85">
        <v>41545</v>
      </c>
      <c r="AG484" s="85" t="s">
        <v>510</v>
      </c>
      <c r="AI484" s="85">
        <v>41545</v>
      </c>
    </row>
    <row r="485" spans="1:35" x14ac:dyDescent="0.2">
      <c r="A485">
        <v>7881</v>
      </c>
      <c r="B485" s="91" t="s">
        <v>510</v>
      </c>
      <c r="C485" s="61" t="str" cm="1">
        <f t="array" ref="C485">_xlfn._xlws.FILTER(B485,OR(LEN(B485) = 7,LEN(B485)=8))</f>
        <v>9/28/13</v>
      </c>
      <c r="D485" s="61" t="str">
        <f t="shared" si="86"/>
        <v>9/28/13</v>
      </c>
      <c r="E485" s="85" t="s">
        <v>510</v>
      </c>
      <c r="F485" s="87" t="e" cm="1" vm="1">
        <f t="array" ref="F485">_xlfn._xlws.FILTER(B485,LEN(B485)=5)</f>
        <v>#VALUE!</v>
      </c>
      <c r="G485" s="88" t="str">
        <f t="shared" si="87"/>
        <v/>
      </c>
      <c r="H485" s="85">
        <v>41545</v>
      </c>
      <c r="I485" s="85" t="s">
        <v>2512</v>
      </c>
      <c r="J485" s="93">
        <f t="shared" si="85"/>
        <v>41545</v>
      </c>
      <c r="K485" s="85"/>
      <c r="M485" s="85" t="s">
        <v>510</v>
      </c>
      <c r="N485" t="e">
        <f t="shared" si="88"/>
        <v>#VALUE!</v>
      </c>
      <c r="O485" t="e">
        <f t="shared" si="89"/>
        <v>#VALUE!</v>
      </c>
      <c r="Q485" s="84" t="s">
        <v>510</v>
      </c>
      <c r="R485" t="e">
        <f t="shared" si="90"/>
        <v>#VALUE!</v>
      </c>
      <c r="S485" t="e">
        <f t="shared" si="91"/>
        <v>#VALUE!</v>
      </c>
      <c r="U485" s="86" t="s">
        <v>510</v>
      </c>
      <c r="V485" t="e">
        <f t="shared" si="92"/>
        <v>#VALUE!</v>
      </c>
      <c r="W485" t="e">
        <f t="shared" si="93"/>
        <v>#VALUE!</v>
      </c>
      <c r="Y485" s="61" t="s">
        <v>510</v>
      </c>
      <c r="Z485" t="str">
        <f t="shared" si="94"/>
        <v>9-28-13</v>
      </c>
      <c r="AA485" t="e">
        <f t="shared" si="95"/>
        <v>#VALUE!</v>
      </c>
      <c r="AB485" t="e">
        <f t="shared" si="96"/>
        <v>#VALUE!</v>
      </c>
      <c r="AD485" s="85">
        <v>41545</v>
      </c>
      <c r="AG485" s="85" t="s">
        <v>510</v>
      </c>
      <c r="AI485" s="85">
        <v>41545</v>
      </c>
    </row>
    <row r="486" spans="1:35" x14ac:dyDescent="0.2">
      <c r="A486">
        <v>6721</v>
      </c>
      <c r="B486" s="91" t="s">
        <v>669</v>
      </c>
      <c r="C486" s="61" t="str" cm="1">
        <f t="array" ref="C486">_xlfn._xlws.FILTER(B486,OR(LEN(B486) = 7,LEN(B486)=8))</f>
        <v>7/29/13</v>
      </c>
      <c r="D486" s="61" t="str">
        <f t="shared" si="86"/>
        <v>7/29/13</v>
      </c>
      <c r="E486" s="85" t="s">
        <v>669</v>
      </c>
      <c r="F486" s="87" t="e" cm="1" vm="1">
        <f t="array" ref="F486">_xlfn._xlws.FILTER(B486,LEN(B486)=5)</f>
        <v>#VALUE!</v>
      </c>
      <c r="G486" s="88" t="str">
        <f t="shared" si="87"/>
        <v/>
      </c>
      <c r="H486" s="85">
        <v>41484</v>
      </c>
      <c r="I486" s="85" t="s">
        <v>2512</v>
      </c>
      <c r="J486" s="93">
        <f t="shared" si="85"/>
        <v>41484</v>
      </c>
      <c r="K486" s="85"/>
      <c r="M486" s="85" t="s">
        <v>669</v>
      </c>
      <c r="N486" t="e">
        <f t="shared" si="88"/>
        <v>#VALUE!</v>
      </c>
      <c r="O486" t="e">
        <f t="shared" si="89"/>
        <v>#VALUE!</v>
      </c>
      <c r="Q486" s="84" t="s">
        <v>669</v>
      </c>
      <c r="R486" t="e">
        <f t="shared" si="90"/>
        <v>#VALUE!</v>
      </c>
      <c r="S486" t="e">
        <f t="shared" si="91"/>
        <v>#VALUE!</v>
      </c>
      <c r="U486" s="86" t="s">
        <v>669</v>
      </c>
      <c r="V486" t="e">
        <f t="shared" si="92"/>
        <v>#VALUE!</v>
      </c>
      <c r="W486" t="e">
        <f t="shared" si="93"/>
        <v>#VALUE!</v>
      </c>
      <c r="Y486" s="61" t="s">
        <v>669</v>
      </c>
      <c r="Z486" t="str">
        <f t="shared" si="94"/>
        <v>7-29-13</v>
      </c>
      <c r="AA486" t="e">
        <f t="shared" si="95"/>
        <v>#VALUE!</v>
      </c>
      <c r="AB486" t="e">
        <f t="shared" si="96"/>
        <v>#VALUE!</v>
      </c>
      <c r="AD486" s="85">
        <v>41484</v>
      </c>
      <c r="AG486" s="85" t="s">
        <v>669</v>
      </c>
      <c r="AI486" s="85">
        <v>41484</v>
      </c>
    </row>
    <row r="487" spans="1:35" x14ac:dyDescent="0.2">
      <c r="A487">
        <v>5204</v>
      </c>
      <c r="B487" s="91" t="s">
        <v>671</v>
      </c>
      <c r="C487" s="61" t="str" cm="1">
        <f t="array" ref="C487">_xlfn._xlws.FILTER(B487,OR(LEN(B487) = 7,LEN(B487)=8))</f>
        <v>6/29/13</v>
      </c>
      <c r="D487" s="61" t="str">
        <f t="shared" si="86"/>
        <v>6/29/13</v>
      </c>
      <c r="E487" s="85" t="s">
        <v>671</v>
      </c>
      <c r="F487" s="87" t="e" cm="1" vm="1">
        <f t="array" ref="F487">_xlfn._xlws.FILTER(B487,LEN(B487)=5)</f>
        <v>#VALUE!</v>
      </c>
      <c r="G487" s="88" t="str">
        <f t="shared" si="87"/>
        <v/>
      </c>
      <c r="H487" s="85">
        <v>41454</v>
      </c>
      <c r="I487" s="85" t="s">
        <v>2512</v>
      </c>
      <c r="J487" s="93">
        <f t="shared" si="85"/>
        <v>41454</v>
      </c>
      <c r="K487" s="85"/>
      <c r="M487" s="85" t="s">
        <v>671</v>
      </c>
      <c r="N487" t="e">
        <f t="shared" si="88"/>
        <v>#VALUE!</v>
      </c>
      <c r="O487" t="e">
        <f t="shared" si="89"/>
        <v>#VALUE!</v>
      </c>
      <c r="Q487" s="84" t="s">
        <v>671</v>
      </c>
      <c r="R487" t="e">
        <f t="shared" si="90"/>
        <v>#VALUE!</v>
      </c>
      <c r="S487" t="e">
        <f t="shared" si="91"/>
        <v>#VALUE!</v>
      </c>
      <c r="U487" s="86" t="s">
        <v>671</v>
      </c>
      <c r="V487" t="e">
        <f t="shared" si="92"/>
        <v>#VALUE!</v>
      </c>
      <c r="W487" t="e">
        <f t="shared" si="93"/>
        <v>#VALUE!</v>
      </c>
      <c r="Y487" s="61" t="s">
        <v>671</v>
      </c>
      <c r="Z487" t="str">
        <f t="shared" si="94"/>
        <v>6-29-13</v>
      </c>
      <c r="AA487" t="e">
        <f t="shared" si="95"/>
        <v>#VALUE!</v>
      </c>
      <c r="AB487" t="e">
        <f t="shared" si="96"/>
        <v>#VALUE!</v>
      </c>
      <c r="AD487" s="85">
        <v>41454</v>
      </c>
      <c r="AG487" s="85" t="s">
        <v>671</v>
      </c>
      <c r="AI487" s="85">
        <v>41454</v>
      </c>
    </row>
    <row r="488" spans="1:35" x14ac:dyDescent="0.2">
      <c r="A488">
        <v>5209</v>
      </c>
      <c r="B488" s="91" t="s">
        <v>673</v>
      </c>
      <c r="C488" s="61" t="str" cm="1">
        <f t="array" ref="C488">_xlfn._xlws.FILTER(B488,OR(LEN(B488) = 7,LEN(B488)=8))</f>
        <v>6/17/13</v>
      </c>
      <c r="D488" s="61" t="str">
        <f t="shared" si="86"/>
        <v>6/17/13</v>
      </c>
      <c r="E488" s="85" t="s">
        <v>673</v>
      </c>
      <c r="F488" s="87" t="e" cm="1" vm="1">
        <f t="array" ref="F488">_xlfn._xlws.FILTER(B488,LEN(B488)=5)</f>
        <v>#VALUE!</v>
      </c>
      <c r="G488" s="88" t="str">
        <f t="shared" si="87"/>
        <v/>
      </c>
      <c r="H488" s="85">
        <v>41442</v>
      </c>
      <c r="I488" s="85" t="s">
        <v>2512</v>
      </c>
      <c r="J488" s="93">
        <f t="shared" si="85"/>
        <v>41442</v>
      </c>
      <c r="K488" s="85"/>
      <c r="M488" s="85" t="s">
        <v>673</v>
      </c>
      <c r="N488" t="e">
        <f t="shared" si="88"/>
        <v>#VALUE!</v>
      </c>
      <c r="O488" t="e">
        <f t="shared" si="89"/>
        <v>#VALUE!</v>
      </c>
      <c r="Q488" s="84" t="s">
        <v>673</v>
      </c>
      <c r="R488" t="e">
        <f t="shared" si="90"/>
        <v>#VALUE!</v>
      </c>
      <c r="S488" t="e">
        <f t="shared" si="91"/>
        <v>#VALUE!</v>
      </c>
      <c r="U488" s="86" t="s">
        <v>673</v>
      </c>
      <c r="V488" t="e">
        <f t="shared" si="92"/>
        <v>#VALUE!</v>
      </c>
      <c r="W488" t="e">
        <f t="shared" si="93"/>
        <v>#VALUE!</v>
      </c>
      <c r="Y488" s="61" t="s">
        <v>673</v>
      </c>
      <c r="Z488" t="str">
        <f t="shared" si="94"/>
        <v>6-17-13</v>
      </c>
      <c r="AA488" t="e">
        <f t="shared" si="95"/>
        <v>#VALUE!</v>
      </c>
      <c r="AB488" t="e">
        <f t="shared" si="96"/>
        <v>#VALUE!</v>
      </c>
      <c r="AD488" s="85">
        <v>41442</v>
      </c>
      <c r="AG488" s="85" t="s">
        <v>673</v>
      </c>
      <c r="AI488" s="85">
        <v>41442</v>
      </c>
    </row>
    <row r="489" spans="1:35" x14ac:dyDescent="0.2">
      <c r="A489">
        <v>10128</v>
      </c>
      <c r="B489" s="91">
        <v>41492</v>
      </c>
      <c r="C489" s="61" t="e" cm="1" vm="1">
        <f t="array" ref="C489">_xlfn._xlws.FILTER(B489,OR(LEN(B489) = 7,LEN(B489)=8))</f>
        <v>#VALUE!</v>
      </c>
      <c r="D489" s="61" t="str">
        <f t="shared" si="86"/>
        <v/>
      </c>
      <c r="E489" s="61" t="s">
        <v>2512</v>
      </c>
      <c r="F489" s="87" cm="1">
        <f t="array" ref="F489">_xlfn._xlws.FILTER(B489,LEN(B489)=5)</f>
        <v>41492</v>
      </c>
      <c r="G489" s="88">
        <f t="shared" si="87"/>
        <v>41492</v>
      </c>
      <c r="H489" s="61"/>
      <c r="I489" s="85">
        <v>41492</v>
      </c>
      <c r="J489" s="93">
        <f t="shared" si="85"/>
        <v>41492</v>
      </c>
      <c r="K489" s="85"/>
      <c r="M489" s="85">
        <v>41492</v>
      </c>
      <c r="N489" t="e">
        <f t="shared" si="88"/>
        <v>#VALUE!</v>
      </c>
      <c r="O489">
        <f t="shared" si="89"/>
        <v>41492</v>
      </c>
      <c r="Q489" s="84">
        <v>41492</v>
      </c>
      <c r="R489" t="e">
        <f t="shared" si="90"/>
        <v>#VALUE!</v>
      </c>
      <c r="S489">
        <f t="shared" si="91"/>
        <v>41492</v>
      </c>
      <c r="U489" s="86">
        <v>41492</v>
      </c>
      <c r="V489" t="e">
        <f t="shared" si="92"/>
        <v>#VALUE!</v>
      </c>
      <c r="W489">
        <f t="shared" si="93"/>
        <v>41492</v>
      </c>
      <c r="Y489" s="61">
        <v>41492</v>
      </c>
      <c r="Z489" t="str">
        <f t="shared" si="94"/>
        <v>41492</v>
      </c>
      <c r="AA489" t="e">
        <f t="shared" si="95"/>
        <v>#VALUE!</v>
      </c>
      <c r="AB489">
        <f t="shared" si="96"/>
        <v>41492</v>
      </c>
      <c r="AD489" s="85">
        <v>33708</v>
      </c>
      <c r="AG489" s="85">
        <v>41492</v>
      </c>
      <c r="AI489" s="85">
        <v>41433</v>
      </c>
    </row>
    <row r="490" spans="1:35" x14ac:dyDescent="0.2">
      <c r="A490">
        <v>9284</v>
      </c>
      <c r="B490" s="91">
        <v>41492</v>
      </c>
      <c r="C490" s="61" t="e" cm="1" vm="1">
        <f t="array" ref="C490">_xlfn._xlws.FILTER(B490,OR(LEN(B490) = 7,LEN(B490)=8))</f>
        <v>#VALUE!</v>
      </c>
      <c r="D490" s="61" t="str">
        <f t="shared" si="86"/>
        <v/>
      </c>
      <c r="E490" s="61" t="s">
        <v>2512</v>
      </c>
      <c r="F490" s="87" cm="1">
        <f t="array" ref="F490">_xlfn._xlws.FILTER(B490,LEN(B490)=5)</f>
        <v>41492</v>
      </c>
      <c r="G490" s="88">
        <f t="shared" si="87"/>
        <v>41492</v>
      </c>
      <c r="H490" s="61"/>
      <c r="I490" s="85">
        <v>41492</v>
      </c>
      <c r="J490" s="93">
        <f t="shared" si="85"/>
        <v>41492</v>
      </c>
      <c r="K490" s="85"/>
      <c r="M490" s="85">
        <v>41492</v>
      </c>
      <c r="N490" t="e">
        <f t="shared" si="88"/>
        <v>#VALUE!</v>
      </c>
      <c r="O490">
        <f t="shared" si="89"/>
        <v>41492</v>
      </c>
      <c r="Q490" s="84">
        <v>41492</v>
      </c>
      <c r="R490" t="e">
        <f t="shared" si="90"/>
        <v>#VALUE!</v>
      </c>
      <c r="S490">
        <f t="shared" si="91"/>
        <v>41492</v>
      </c>
      <c r="U490" s="86">
        <v>41492</v>
      </c>
      <c r="V490" t="e">
        <f t="shared" si="92"/>
        <v>#VALUE!</v>
      </c>
      <c r="W490">
        <f t="shared" si="93"/>
        <v>41492</v>
      </c>
      <c r="Y490" s="61">
        <v>41492</v>
      </c>
      <c r="Z490" t="str">
        <f t="shared" si="94"/>
        <v>41492</v>
      </c>
      <c r="AA490" t="e">
        <f t="shared" si="95"/>
        <v>#VALUE!</v>
      </c>
      <c r="AB490">
        <f t="shared" si="96"/>
        <v>41492</v>
      </c>
      <c r="AD490" s="85">
        <v>33708</v>
      </c>
      <c r="AG490" s="85">
        <v>41492</v>
      </c>
      <c r="AI490" s="85">
        <v>41433</v>
      </c>
    </row>
    <row r="491" spans="1:35" x14ac:dyDescent="0.2">
      <c r="A491">
        <v>8643</v>
      </c>
      <c r="B491" s="91" t="s">
        <v>676</v>
      </c>
      <c r="C491" s="61" t="str" cm="1">
        <f t="array" ref="C491">_xlfn._xlws.FILTER(B491,OR(LEN(B491) = 7,LEN(B491)=8))</f>
        <v>5/26/13</v>
      </c>
      <c r="D491" s="61" t="str">
        <f t="shared" si="86"/>
        <v>5/26/13</v>
      </c>
      <c r="E491" s="85" t="s">
        <v>676</v>
      </c>
      <c r="F491" s="87" t="e" cm="1" vm="1">
        <f t="array" ref="F491">_xlfn._xlws.FILTER(B491,LEN(B491)=5)</f>
        <v>#VALUE!</v>
      </c>
      <c r="G491" s="88" t="str">
        <f t="shared" si="87"/>
        <v/>
      </c>
      <c r="H491" s="85">
        <v>41420</v>
      </c>
      <c r="I491" s="85" t="s">
        <v>2512</v>
      </c>
      <c r="J491" s="93">
        <f t="shared" si="85"/>
        <v>41420</v>
      </c>
      <c r="K491" s="85"/>
      <c r="M491" s="85" t="s">
        <v>676</v>
      </c>
      <c r="N491" t="e">
        <f t="shared" si="88"/>
        <v>#VALUE!</v>
      </c>
      <c r="O491" t="e">
        <f t="shared" si="89"/>
        <v>#VALUE!</v>
      </c>
      <c r="Q491" s="84" t="s">
        <v>676</v>
      </c>
      <c r="R491" t="e">
        <f t="shared" si="90"/>
        <v>#VALUE!</v>
      </c>
      <c r="S491" t="e">
        <f t="shared" si="91"/>
        <v>#VALUE!</v>
      </c>
      <c r="U491" s="86" t="s">
        <v>676</v>
      </c>
      <c r="V491" t="e">
        <f t="shared" si="92"/>
        <v>#VALUE!</v>
      </c>
      <c r="W491" t="e">
        <f t="shared" si="93"/>
        <v>#VALUE!</v>
      </c>
      <c r="Y491" s="61" t="s">
        <v>676</v>
      </c>
      <c r="Z491" t="str">
        <f t="shared" si="94"/>
        <v>5-26-13</v>
      </c>
      <c r="AA491" t="e">
        <f t="shared" si="95"/>
        <v>#VALUE!</v>
      </c>
      <c r="AB491" t="e">
        <f t="shared" si="96"/>
        <v>#VALUE!</v>
      </c>
      <c r="AD491" s="85">
        <v>41420</v>
      </c>
      <c r="AG491" s="85" t="s">
        <v>676</v>
      </c>
      <c r="AI491" s="85">
        <v>41420</v>
      </c>
    </row>
    <row r="492" spans="1:35" x14ac:dyDescent="0.2">
      <c r="A492">
        <v>1685</v>
      </c>
      <c r="B492" s="91" t="s">
        <v>403</v>
      </c>
      <c r="C492" s="61" t="str" cm="1">
        <f t="array" ref="C492">_xlfn._xlws.FILTER(B492,OR(LEN(B492) = 7,LEN(B492)=8))</f>
        <v>3/17/13</v>
      </c>
      <c r="D492" s="61" t="str">
        <f t="shared" si="86"/>
        <v>3/17/13</v>
      </c>
      <c r="E492" s="85" t="s">
        <v>403</v>
      </c>
      <c r="F492" s="87" t="e" cm="1" vm="1">
        <f t="array" ref="F492">_xlfn._xlws.FILTER(B492,LEN(B492)=5)</f>
        <v>#VALUE!</v>
      </c>
      <c r="G492" s="88" t="str">
        <f t="shared" si="87"/>
        <v/>
      </c>
      <c r="H492" s="85">
        <v>41350</v>
      </c>
      <c r="I492" s="85" t="s">
        <v>2512</v>
      </c>
      <c r="J492" s="93">
        <f t="shared" si="85"/>
        <v>41350</v>
      </c>
      <c r="K492" s="85"/>
      <c r="M492" s="85" t="s">
        <v>403</v>
      </c>
      <c r="N492" t="e">
        <f t="shared" si="88"/>
        <v>#VALUE!</v>
      </c>
      <c r="O492" t="e">
        <f t="shared" si="89"/>
        <v>#VALUE!</v>
      </c>
      <c r="Q492" s="84" t="s">
        <v>403</v>
      </c>
      <c r="R492" t="e">
        <f t="shared" si="90"/>
        <v>#VALUE!</v>
      </c>
      <c r="S492" t="e">
        <f t="shared" si="91"/>
        <v>#VALUE!</v>
      </c>
      <c r="U492" s="86" t="s">
        <v>403</v>
      </c>
      <c r="V492" t="e">
        <f t="shared" si="92"/>
        <v>#VALUE!</v>
      </c>
      <c r="W492" t="e">
        <f t="shared" si="93"/>
        <v>#VALUE!</v>
      </c>
      <c r="Y492" s="61" t="s">
        <v>403</v>
      </c>
      <c r="Z492" t="str">
        <f t="shared" si="94"/>
        <v>3-17-13</v>
      </c>
      <c r="AA492" t="e">
        <f t="shared" si="95"/>
        <v>#VALUE!</v>
      </c>
      <c r="AB492" t="e">
        <f t="shared" si="96"/>
        <v>#VALUE!</v>
      </c>
      <c r="AD492" s="85">
        <v>41350</v>
      </c>
      <c r="AG492" s="85" t="s">
        <v>403</v>
      </c>
      <c r="AI492" s="85">
        <v>41350</v>
      </c>
    </row>
    <row r="493" spans="1:35" x14ac:dyDescent="0.2">
      <c r="A493">
        <v>2877</v>
      </c>
      <c r="B493" s="91" t="s">
        <v>407</v>
      </c>
      <c r="C493" s="61" t="str" cm="1">
        <f t="array" ref="C493">_xlfn._xlws.FILTER(B493,OR(LEN(B493) = 7,LEN(B493)=8))</f>
        <v>1/21/13</v>
      </c>
      <c r="D493" s="61" t="str">
        <f t="shared" si="86"/>
        <v>1/21/13</v>
      </c>
      <c r="E493" s="85" t="s">
        <v>407</v>
      </c>
      <c r="F493" s="87" t="e" cm="1" vm="1">
        <f t="array" ref="F493">_xlfn._xlws.FILTER(B493,LEN(B493)=5)</f>
        <v>#VALUE!</v>
      </c>
      <c r="G493" s="88" t="str">
        <f t="shared" si="87"/>
        <v/>
      </c>
      <c r="H493" s="85">
        <v>41295</v>
      </c>
      <c r="I493" s="85" t="s">
        <v>2512</v>
      </c>
      <c r="J493" s="93">
        <f t="shared" si="85"/>
        <v>41295</v>
      </c>
      <c r="K493" s="85"/>
      <c r="M493" s="85" t="s">
        <v>407</v>
      </c>
      <c r="N493" t="e">
        <f t="shared" si="88"/>
        <v>#VALUE!</v>
      </c>
      <c r="O493" t="e">
        <f t="shared" si="89"/>
        <v>#VALUE!</v>
      </c>
      <c r="Q493" s="84" t="s">
        <v>407</v>
      </c>
      <c r="R493" t="e">
        <f t="shared" si="90"/>
        <v>#VALUE!</v>
      </c>
      <c r="S493" t="e">
        <f t="shared" si="91"/>
        <v>#VALUE!</v>
      </c>
      <c r="U493" s="86" t="s">
        <v>407</v>
      </c>
      <c r="V493" t="e">
        <f t="shared" si="92"/>
        <v>#VALUE!</v>
      </c>
      <c r="W493" t="e">
        <f t="shared" si="93"/>
        <v>#VALUE!</v>
      </c>
      <c r="Y493" s="61" t="s">
        <v>407</v>
      </c>
      <c r="Z493" t="str">
        <f t="shared" si="94"/>
        <v>1-21-13</v>
      </c>
      <c r="AA493" t="e">
        <f t="shared" si="95"/>
        <v>#VALUE!</v>
      </c>
      <c r="AB493" t="e">
        <f t="shared" si="96"/>
        <v>#VALUE!</v>
      </c>
      <c r="AD493" s="85">
        <v>41295</v>
      </c>
      <c r="AG493" s="85" t="s">
        <v>407</v>
      </c>
      <c r="AI493" s="85">
        <v>41295</v>
      </c>
    </row>
    <row r="494" spans="1:35" x14ac:dyDescent="0.2">
      <c r="A494">
        <v>8369</v>
      </c>
      <c r="B494" s="91">
        <v>41132</v>
      </c>
      <c r="C494" s="61" t="e" cm="1" vm="1">
        <f t="array" ref="C494">_xlfn._xlws.FILTER(B494,OR(LEN(B494) = 7,LEN(B494)=8))</f>
        <v>#VALUE!</v>
      </c>
      <c r="D494" s="61" t="str">
        <f t="shared" si="86"/>
        <v/>
      </c>
      <c r="E494" s="61" t="s">
        <v>2512</v>
      </c>
      <c r="F494" s="87" cm="1">
        <f t="array" ref="F494">_xlfn._xlws.FILTER(B494,LEN(B494)=5)</f>
        <v>41132</v>
      </c>
      <c r="G494" s="88">
        <f t="shared" si="87"/>
        <v>41132</v>
      </c>
      <c r="H494" s="61"/>
      <c r="I494" s="85">
        <v>41132</v>
      </c>
      <c r="J494" s="93">
        <f t="shared" si="85"/>
        <v>41132</v>
      </c>
      <c r="K494" s="85"/>
      <c r="M494" s="85">
        <v>41132</v>
      </c>
      <c r="N494" t="e">
        <f t="shared" si="88"/>
        <v>#VALUE!</v>
      </c>
      <c r="O494">
        <f t="shared" si="89"/>
        <v>41132</v>
      </c>
      <c r="Q494" s="84">
        <v>41132</v>
      </c>
      <c r="R494" t="e">
        <f t="shared" si="90"/>
        <v>#VALUE!</v>
      </c>
      <c r="S494">
        <f t="shared" si="91"/>
        <v>41132</v>
      </c>
      <c r="U494" s="86">
        <v>41132</v>
      </c>
      <c r="V494" t="e">
        <f t="shared" si="92"/>
        <v>#VALUE!</v>
      </c>
      <c r="W494">
        <f t="shared" si="93"/>
        <v>41132</v>
      </c>
      <c r="Y494" s="61">
        <v>41132</v>
      </c>
      <c r="Z494" t="str">
        <f t="shared" si="94"/>
        <v>41132</v>
      </c>
      <c r="AA494" t="e">
        <f t="shared" si="95"/>
        <v>#VALUE!</v>
      </c>
      <c r="AB494">
        <f t="shared" si="96"/>
        <v>41132</v>
      </c>
      <c r="AD494" s="85">
        <v>11790</v>
      </c>
      <c r="AG494" s="85">
        <v>41132</v>
      </c>
      <c r="AI494" s="85">
        <v>41221</v>
      </c>
    </row>
    <row r="495" spans="1:35" x14ac:dyDescent="0.2">
      <c r="A495">
        <v>6233</v>
      </c>
      <c r="B495" s="91">
        <v>41099</v>
      </c>
      <c r="C495" s="61" t="e" cm="1" vm="1">
        <f t="array" ref="C495">_xlfn._xlws.FILTER(B495,OR(LEN(B495) = 7,LEN(B495)=8))</f>
        <v>#VALUE!</v>
      </c>
      <c r="D495" s="61" t="str">
        <f t="shared" si="86"/>
        <v/>
      </c>
      <c r="E495" s="61" t="s">
        <v>2512</v>
      </c>
      <c r="F495" s="87" cm="1">
        <f t="array" ref="F495">_xlfn._xlws.FILTER(B495,LEN(B495)=5)</f>
        <v>41099</v>
      </c>
      <c r="G495" s="88">
        <f t="shared" si="87"/>
        <v>41099</v>
      </c>
      <c r="H495" s="61"/>
      <c r="I495" s="85">
        <v>41099</v>
      </c>
      <c r="J495" s="93">
        <f t="shared" si="85"/>
        <v>41099</v>
      </c>
      <c r="K495" s="85"/>
      <c r="M495" s="85">
        <v>41099</v>
      </c>
      <c r="N495" t="e">
        <f t="shared" si="88"/>
        <v>#VALUE!</v>
      </c>
      <c r="O495">
        <f t="shared" si="89"/>
        <v>41099</v>
      </c>
      <c r="Q495" s="84">
        <v>41099</v>
      </c>
      <c r="R495" t="e">
        <f t="shared" si="90"/>
        <v>#VALUE!</v>
      </c>
      <c r="S495">
        <f t="shared" si="91"/>
        <v>41099</v>
      </c>
      <c r="U495" s="86">
        <v>41099</v>
      </c>
      <c r="V495" t="e">
        <f t="shared" si="92"/>
        <v>#VALUE!</v>
      </c>
      <c r="W495">
        <f t="shared" si="93"/>
        <v>41099</v>
      </c>
      <c r="Y495" s="61">
        <v>41099</v>
      </c>
      <c r="Z495" t="str">
        <f t="shared" si="94"/>
        <v>41099</v>
      </c>
      <c r="AA495" t="e">
        <f t="shared" si="95"/>
        <v>#VALUE!</v>
      </c>
      <c r="AB495">
        <f t="shared" si="96"/>
        <v>41099</v>
      </c>
      <c r="AD495" s="85">
        <v>36260</v>
      </c>
      <c r="AG495" s="85">
        <v>41099</v>
      </c>
      <c r="AI495" s="85">
        <v>41159</v>
      </c>
    </row>
    <row r="496" spans="1:35" x14ac:dyDescent="0.2">
      <c r="A496">
        <v>195</v>
      </c>
      <c r="B496" s="91" t="s">
        <v>192</v>
      </c>
      <c r="C496" s="61" t="str" cm="1">
        <f t="array" ref="C496">_xlfn._xlws.FILTER(B496,OR(LEN(B496) = 7,LEN(B496)=8))</f>
        <v>8/26/12</v>
      </c>
      <c r="D496" s="61" t="str">
        <f t="shared" si="86"/>
        <v>8/26/12</v>
      </c>
      <c r="E496" s="85" t="s">
        <v>192</v>
      </c>
      <c r="F496" s="87" t="e" cm="1" vm="1">
        <f t="array" ref="F496">_xlfn._xlws.FILTER(B496,LEN(B496)=5)</f>
        <v>#VALUE!</v>
      </c>
      <c r="G496" s="88" t="str">
        <f t="shared" si="87"/>
        <v/>
      </c>
      <c r="H496" s="85">
        <v>41147</v>
      </c>
      <c r="I496" s="85" t="s">
        <v>2512</v>
      </c>
      <c r="J496" s="93">
        <f t="shared" si="85"/>
        <v>41147</v>
      </c>
      <c r="K496" s="85"/>
      <c r="M496" s="85" t="s">
        <v>192</v>
      </c>
      <c r="N496" t="e">
        <f t="shared" si="88"/>
        <v>#VALUE!</v>
      </c>
      <c r="O496" t="e">
        <f t="shared" si="89"/>
        <v>#VALUE!</v>
      </c>
      <c r="Q496" s="84" t="s">
        <v>192</v>
      </c>
      <c r="R496" t="e">
        <f t="shared" si="90"/>
        <v>#VALUE!</v>
      </c>
      <c r="S496" t="e">
        <f t="shared" si="91"/>
        <v>#VALUE!</v>
      </c>
      <c r="U496" s="86" t="s">
        <v>192</v>
      </c>
      <c r="V496" t="e">
        <f t="shared" si="92"/>
        <v>#VALUE!</v>
      </c>
      <c r="W496" t="e">
        <f t="shared" si="93"/>
        <v>#VALUE!</v>
      </c>
      <c r="Y496" s="61" t="s">
        <v>192</v>
      </c>
      <c r="Z496" t="str">
        <f t="shared" si="94"/>
        <v>8-26-12</v>
      </c>
      <c r="AA496" t="e">
        <f t="shared" si="95"/>
        <v>#VALUE!</v>
      </c>
      <c r="AB496" t="e">
        <f t="shared" si="96"/>
        <v>#VALUE!</v>
      </c>
      <c r="AD496" s="85">
        <v>41147</v>
      </c>
      <c r="AG496" s="85" t="s">
        <v>192</v>
      </c>
      <c r="AI496" s="85">
        <v>41147</v>
      </c>
    </row>
    <row r="497" spans="1:35" x14ac:dyDescent="0.2">
      <c r="A497">
        <v>1501</v>
      </c>
      <c r="B497" s="91">
        <v>41007</v>
      </c>
      <c r="C497" s="61" t="e" cm="1" vm="1">
        <f t="array" ref="C497">_xlfn._xlws.FILTER(B497,OR(LEN(B497) = 7,LEN(B497)=8))</f>
        <v>#VALUE!</v>
      </c>
      <c r="D497" s="61" t="str">
        <f t="shared" si="86"/>
        <v/>
      </c>
      <c r="E497" s="61" t="s">
        <v>2512</v>
      </c>
      <c r="F497" s="87" cm="1">
        <f t="array" ref="F497">_xlfn._xlws.FILTER(B497,LEN(B497)=5)</f>
        <v>41007</v>
      </c>
      <c r="G497" s="88">
        <f t="shared" si="87"/>
        <v>41007</v>
      </c>
      <c r="H497" s="61"/>
      <c r="I497" s="85">
        <v>41007</v>
      </c>
      <c r="J497" s="93">
        <f t="shared" si="85"/>
        <v>41007</v>
      </c>
      <c r="K497" s="85"/>
      <c r="M497" s="85">
        <v>41007</v>
      </c>
      <c r="N497" t="e">
        <f t="shared" si="88"/>
        <v>#VALUE!</v>
      </c>
      <c r="O497">
        <f t="shared" si="89"/>
        <v>41007</v>
      </c>
      <c r="Q497" s="84">
        <v>41007</v>
      </c>
      <c r="R497" t="e">
        <f t="shared" si="90"/>
        <v>#VALUE!</v>
      </c>
      <c r="S497">
        <f t="shared" si="91"/>
        <v>41007</v>
      </c>
      <c r="U497" s="86">
        <v>41007</v>
      </c>
      <c r="V497" t="e">
        <f t="shared" si="92"/>
        <v>#VALUE!</v>
      </c>
      <c r="W497">
        <f t="shared" si="93"/>
        <v>41007</v>
      </c>
      <c r="Y497" s="61">
        <v>41007</v>
      </c>
      <c r="Z497" t="str">
        <f t="shared" si="94"/>
        <v>41007</v>
      </c>
      <c r="AA497" t="e">
        <f t="shared" si="95"/>
        <v>#VALUE!</v>
      </c>
      <c r="AB497">
        <f t="shared" si="96"/>
        <v>41007</v>
      </c>
      <c r="AD497" s="85">
        <v>39182</v>
      </c>
      <c r="AG497" s="85">
        <v>41007</v>
      </c>
      <c r="AI497" s="85">
        <v>41125</v>
      </c>
    </row>
    <row r="498" spans="1:35" x14ac:dyDescent="0.2">
      <c r="A498">
        <v>10846</v>
      </c>
      <c r="B498" s="91" t="s">
        <v>607</v>
      </c>
      <c r="C498" s="61" t="str" cm="1">
        <f t="array" ref="C498">_xlfn._xlws.FILTER(B498,OR(LEN(B498) = 7,LEN(B498)=8))</f>
        <v>5/29/14</v>
      </c>
      <c r="D498" s="61" t="str">
        <f t="shared" si="86"/>
        <v>5/29/14</v>
      </c>
      <c r="E498" s="85" t="s">
        <v>607</v>
      </c>
      <c r="F498" s="87" t="e" cm="1" vm="1">
        <f t="array" ref="F498">_xlfn._xlws.FILTER(B498,LEN(B498)=5)</f>
        <v>#VALUE!</v>
      </c>
      <c r="G498" s="88" t="str">
        <f t="shared" si="87"/>
        <v/>
      </c>
      <c r="H498" s="85">
        <v>41788</v>
      </c>
      <c r="I498" s="85" t="s">
        <v>2512</v>
      </c>
      <c r="J498" s="93">
        <f t="shared" si="85"/>
        <v>41788</v>
      </c>
      <c r="K498" s="85"/>
      <c r="M498" s="85" t="s">
        <v>607</v>
      </c>
      <c r="N498" t="e">
        <f t="shared" si="88"/>
        <v>#VALUE!</v>
      </c>
      <c r="O498" t="e">
        <f t="shared" si="89"/>
        <v>#VALUE!</v>
      </c>
      <c r="Q498" s="84" t="s">
        <v>607</v>
      </c>
      <c r="R498" t="e">
        <f t="shared" si="90"/>
        <v>#VALUE!</v>
      </c>
      <c r="S498" t="e">
        <f t="shared" si="91"/>
        <v>#VALUE!</v>
      </c>
      <c r="U498" s="86" t="s">
        <v>607</v>
      </c>
      <c r="V498" t="e">
        <f t="shared" si="92"/>
        <v>#VALUE!</v>
      </c>
      <c r="W498" t="e">
        <f t="shared" si="93"/>
        <v>#VALUE!</v>
      </c>
      <c r="Y498" s="61" t="s">
        <v>607</v>
      </c>
      <c r="Z498" t="str">
        <f t="shared" si="94"/>
        <v>5-29-14</v>
      </c>
      <c r="AA498" t="e">
        <f t="shared" si="95"/>
        <v>#VALUE!</v>
      </c>
      <c r="AB498" t="e">
        <f t="shared" si="96"/>
        <v>#VALUE!</v>
      </c>
      <c r="AD498" s="85">
        <v>41788</v>
      </c>
      <c r="AG498" s="85" t="s">
        <v>607</v>
      </c>
      <c r="AI498" s="85">
        <v>41788</v>
      </c>
    </row>
    <row r="499" spans="1:35" x14ac:dyDescent="0.2">
      <c r="A499">
        <v>8341</v>
      </c>
      <c r="B499" s="91" t="s">
        <v>685</v>
      </c>
      <c r="C499" s="61" t="str" cm="1">
        <f t="array" ref="C499">_xlfn._xlws.FILTER(B499,OR(LEN(B499) = 7,LEN(B499)=8))</f>
        <v>4/30/14</v>
      </c>
      <c r="D499" s="61" t="str">
        <f t="shared" si="86"/>
        <v>4/30/14</v>
      </c>
      <c r="E499" s="85" t="s">
        <v>685</v>
      </c>
      <c r="F499" s="87" t="e" cm="1" vm="1">
        <f t="array" ref="F499">_xlfn._xlws.FILTER(B499,LEN(B499)=5)</f>
        <v>#VALUE!</v>
      </c>
      <c r="G499" s="88" t="str">
        <f t="shared" si="87"/>
        <v/>
      </c>
      <c r="H499" s="85">
        <v>41759</v>
      </c>
      <c r="I499" s="85" t="s">
        <v>2512</v>
      </c>
      <c r="J499" s="93">
        <f t="shared" si="85"/>
        <v>41759</v>
      </c>
      <c r="K499" s="85"/>
      <c r="M499" s="85" t="s">
        <v>685</v>
      </c>
      <c r="N499" t="e">
        <f t="shared" si="88"/>
        <v>#VALUE!</v>
      </c>
      <c r="O499" t="e">
        <f t="shared" si="89"/>
        <v>#VALUE!</v>
      </c>
      <c r="Q499" s="84" t="s">
        <v>685</v>
      </c>
      <c r="R499" t="e">
        <f t="shared" si="90"/>
        <v>#VALUE!</v>
      </c>
      <c r="S499" t="e">
        <f t="shared" si="91"/>
        <v>#VALUE!</v>
      </c>
      <c r="U499" s="86" t="s">
        <v>685</v>
      </c>
      <c r="V499" t="e">
        <f t="shared" si="92"/>
        <v>#VALUE!</v>
      </c>
      <c r="W499" t="e">
        <f t="shared" si="93"/>
        <v>#VALUE!</v>
      </c>
      <c r="Y499" s="61" t="s">
        <v>685</v>
      </c>
      <c r="Z499" t="str">
        <f t="shared" si="94"/>
        <v>4-30-14</v>
      </c>
      <c r="AA499" t="e">
        <f t="shared" si="95"/>
        <v>#VALUE!</v>
      </c>
      <c r="AB499" t="e">
        <f t="shared" si="96"/>
        <v>#VALUE!</v>
      </c>
      <c r="AD499" s="85">
        <v>41759</v>
      </c>
      <c r="AG499" s="85" t="s">
        <v>685</v>
      </c>
      <c r="AI499" s="85">
        <v>41759</v>
      </c>
    </row>
    <row r="500" spans="1:35" x14ac:dyDescent="0.2">
      <c r="A500">
        <v>10766</v>
      </c>
      <c r="B500" s="91">
        <v>41947</v>
      </c>
      <c r="C500" s="61" t="e" cm="1" vm="1">
        <f t="array" ref="C500">_xlfn._xlws.FILTER(B500,OR(LEN(B500) = 7,LEN(B500)=8))</f>
        <v>#VALUE!</v>
      </c>
      <c r="D500" s="61" t="str">
        <f t="shared" si="86"/>
        <v/>
      </c>
      <c r="E500" s="61" t="s">
        <v>2512</v>
      </c>
      <c r="F500" s="87" cm="1">
        <f t="array" ref="F500">_xlfn._xlws.FILTER(B500,LEN(B500)=5)</f>
        <v>41947</v>
      </c>
      <c r="G500" s="88">
        <f t="shared" si="87"/>
        <v>41947</v>
      </c>
      <c r="H500" s="61"/>
      <c r="I500" s="85">
        <v>41947</v>
      </c>
      <c r="J500" s="93">
        <f t="shared" si="85"/>
        <v>41947</v>
      </c>
      <c r="K500" s="85"/>
      <c r="M500" s="85">
        <v>41947</v>
      </c>
      <c r="N500" t="e">
        <f t="shared" si="88"/>
        <v>#VALUE!</v>
      </c>
      <c r="O500">
        <f t="shared" si="89"/>
        <v>41947</v>
      </c>
      <c r="Q500" s="84">
        <v>41947</v>
      </c>
      <c r="R500" t="e">
        <f t="shared" si="90"/>
        <v>#VALUE!</v>
      </c>
      <c r="S500">
        <f t="shared" si="91"/>
        <v>41947</v>
      </c>
      <c r="U500" s="86">
        <v>41947</v>
      </c>
      <c r="V500" t="e">
        <f t="shared" si="92"/>
        <v>#VALUE!</v>
      </c>
      <c r="W500">
        <f t="shared" si="93"/>
        <v>41947</v>
      </c>
      <c r="Y500" s="61">
        <v>41947</v>
      </c>
      <c r="Z500" t="str">
        <f t="shared" si="94"/>
        <v>41947</v>
      </c>
      <c r="AA500" t="e">
        <f t="shared" si="95"/>
        <v>#VALUE!</v>
      </c>
      <c r="AB500">
        <f t="shared" si="96"/>
        <v>41947</v>
      </c>
      <c r="AD500" s="85">
        <v>17276</v>
      </c>
      <c r="AG500" s="85">
        <v>41947</v>
      </c>
      <c r="AI500" s="85">
        <v>41740</v>
      </c>
    </row>
    <row r="501" spans="1:35" x14ac:dyDescent="0.2">
      <c r="A501">
        <v>9971</v>
      </c>
      <c r="B501" s="91">
        <v>41947</v>
      </c>
      <c r="C501" s="61" t="e" cm="1" vm="1">
        <f t="array" ref="C501">_xlfn._xlws.FILTER(B501,OR(LEN(B501) = 7,LEN(B501)=8))</f>
        <v>#VALUE!</v>
      </c>
      <c r="D501" s="61" t="str">
        <f t="shared" si="86"/>
        <v/>
      </c>
      <c r="E501" s="61" t="s">
        <v>2512</v>
      </c>
      <c r="F501" s="87" cm="1">
        <f t="array" ref="F501">_xlfn._xlws.FILTER(B501,LEN(B501)=5)</f>
        <v>41947</v>
      </c>
      <c r="G501" s="88">
        <f t="shared" si="87"/>
        <v>41947</v>
      </c>
      <c r="H501" s="61"/>
      <c r="I501" s="85">
        <v>41947</v>
      </c>
      <c r="J501" s="93">
        <f t="shared" si="85"/>
        <v>41947</v>
      </c>
      <c r="K501" s="85"/>
      <c r="M501" s="85">
        <v>41947</v>
      </c>
      <c r="N501" t="e">
        <f t="shared" si="88"/>
        <v>#VALUE!</v>
      </c>
      <c r="O501">
        <f t="shared" si="89"/>
        <v>41947</v>
      </c>
      <c r="Q501" s="84">
        <v>41947</v>
      </c>
      <c r="R501" t="e">
        <f t="shared" si="90"/>
        <v>#VALUE!</v>
      </c>
      <c r="S501">
        <f t="shared" si="91"/>
        <v>41947</v>
      </c>
      <c r="U501" s="86">
        <v>41947</v>
      </c>
      <c r="V501" t="e">
        <f t="shared" si="92"/>
        <v>#VALUE!</v>
      </c>
      <c r="W501">
        <f t="shared" si="93"/>
        <v>41947</v>
      </c>
      <c r="Y501" s="61">
        <v>41947</v>
      </c>
      <c r="Z501" t="str">
        <f t="shared" si="94"/>
        <v>41947</v>
      </c>
      <c r="AA501" t="e">
        <f t="shared" si="95"/>
        <v>#VALUE!</v>
      </c>
      <c r="AB501">
        <f t="shared" si="96"/>
        <v>41947</v>
      </c>
      <c r="AD501" s="85">
        <v>17276</v>
      </c>
      <c r="AG501" s="85">
        <v>41947</v>
      </c>
      <c r="AI501" s="85">
        <v>41740</v>
      </c>
    </row>
    <row r="502" spans="1:35" x14ac:dyDescent="0.2">
      <c r="A502">
        <v>1740</v>
      </c>
      <c r="B502" s="91">
        <v>41824</v>
      </c>
      <c r="C502" s="61" t="e" cm="1" vm="1">
        <f t="array" ref="C502">_xlfn._xlws.FILTER(B502,OR(LEN(B502) = 7,LEN(B502)=8))</f>
        <v>#VALUE!</v>
      </c>
      <c r="D502" s="61" t="str">
        <f t="shared" si="86"/>
        <v/>
      </c>
      <c r="E502" s="61" t="s">
        <v>2512</v>
      </c>
      <c r="F502" s="87" cm="1">
        <f t="array" ref="F502">_xlfn._xlws.FILTER(B502,LEN(B502)=5)</f>
        <v>41824</v>
      </c>
      <c r="G502" s="88">
        <f t="shared" si="87"/>
        <v>41824</v>
      </c>
      <c r="H502" s="61"/>
      <c r="I502" s="85">
        <v>41824</v>
      </c>
      <c r="J502" s="93">
        <f t="shared" si="85"/>
        <v>41824</v>
      </c>
      <c r="K502" s="85"/>
      <c r="M502" s="85">
        <v>41824</v>
      </c>
      <c r="N502" t="e">
        <f t="shared" si="88"/>
        <v>#VALUE!</v>
      </c>
      <c r="O502">
        <f t="shared" si="89"/>
        <v>41824</v>
      </c>
      <c r="Q502" s="84">
        <v>41824</v>
      </c>
      <c r="R502" t="e">
        <f t="shared" si="90"/>
        <v>#VALUE!</v>
      </c>
      <c r="S502">
        <f t="shared" si="91"/>
        <v>41824</v>
      </c>
      <c r="U502" s="86">
        <v>41824</v>
      </c>
      <c r="V502" t="e">
        <f t="shared" si="92"/>
        <v>#VALUE!</v>
      </c>
      <c r="W502">
        <f t="shared" si="93"/>
        <v>41824</v>
      </c>
      <c r="Y502" s="61">
        <v>41824</v>
      </c>
      <c r="Z502" t="str">
        <f t="shared" si="94"/>
        <v>41824</v>
      </c>
      <c r="AA502" t="e">
        <f t="shared" si="95"/>
        <v>#VALUE!</v>
      </c>
      <c r="AB502">
        <f t="shared" si="96"/>
        <v>41824</v>
      </c>
      <c r="AD502" s="85">
        <v>45400</v>
      </c>
      <c r="AG502" s="85">
        <v>41824</v>
      </c>
      <c r="AI502" s="85">
        <v>41736</v>
      </c>
    </row>
    <row r="503" spans="1:35" x14ac:dyDescent="0.2">
      <c r="A503">
        <v>8737</v>
      </c>
      <c r="B503" s="91">
        <v>41763</v>
      </c>
      <c r="C503" s="61" t="e" cm="1" vm="1">
        <f t="array" ref="C503">_xlfn._xlws.FILTER(B503,OR(LEN(B503) = 7,LEN(B503)=8))</f>
        <v>#VALUE!</v>
      </c>
      <c r="D503" s="61" t="str">
        <f t="shared" si="86"/>
        <v/>
      </c>
      <c r="E503" s="61" t="s">
        <v>2512</v>
      </c>
      <c r="F503" s="87" cm="1">
        <f t="array" ref="F503">_xlfn._xlws.FILTER(B503,LEN(B503)=5)</f>
        <v>41763</v>
      </c>
      <c r="G503" s="88">
        <f t="shared" si="87"/>
        <v>41763</v>
      </c>
      <c r="H503" s="61"/>
      <c r="I503" s="85">
        <v>41763</v>
      </c>
      <c r="J503" s="93">
        <f t="shared" si="85"/>
        <v>41763</v>
      </c>
      <c r="K503" s="85"/>
      <c r="M503" s="85">
        <v>41763</v>
      </c>
      <c r="N503" t="e">
        <f t="shared" si="88"/>
        <v>#VALUE!</v>
      </c>
      <c r="O503">
        <f t="shared" si="89"/>
        <v>41763</v>
      </c>
      <c r="Q503" s="84">
        <v>41763</v>
      </c>
      <c r="R503" t="e">
        <f t="shared" si="90"/>
        <v>#VALUE!</v>
      </c>
      <c r="S503">
        <f t="shared" si="91"/>
        <v>41763</v>
      </c>
      <c r="U503" s="86">
        <v>41763</v>
      </c>
      <c r="V503" t="e">
        <f t="shared" si="92"/>
        <v>#VALUE!</v>
      </c>
      <c r="W503">
        <f t="shared" si="93"/>
        <v>41763</v>
      </c>
      <c r="Y503" s="61">
        <v>41763</v>
      </c>
      <c r="Z503" t="str">
        <f t="shared" si="94"/>
        <v>41763</v>
      </c>
      <c r="AA503" t="e">
        <f t="shared" si="95"/>
        <v>#VALUE!</v>
      </c>
      <c r="AB503">
        <f t="shared" si="96"/>
        <v>41763</v>
      </c>
      <c r="AD503" s="85">
        <v>23118</v>
      </c>
      <c r="AG503" s="85">
        <v>41763</v>
      </c>
      <c r="AI503" s="85">
        <v>41734</v>
      </c>
    </row>
    <row r="504" spans="1:35" x14ac:dyDescent="0.2">
      <c r="A504">
        <v>6466</v>
      </c>
      <c r="B504" s="91">
        <v>41976</v>
      </c>
      <c r="C504" s="61" t="e" cm="1" vm="1">
        <f t="array" ref="C504">_xlfn._xlws.FILTER(B504,OR(LEN(B504) = 7,LEN(B504)=8))</f>
        <v>#VALUE!</v>
      </c>
      <c r="D504" s="61" t="str">
        <f t="shared" si="86"/>
        <v/>
      </c>
      <c r="E504" s="61" t="s">
        <v>2512</v>
      </c>
      <c r="F504" s="87" cm="1">
        <f t="array" ref="F504">_xlfn._xlws.FILTER(B504,LEN(B504)=5)</f>
        <v>41976</v>
      </c>
      <c r="G504" s="88">
        <f t="shared" si="87"/>
        <v>41976</v>
      </c>
      <c r="H504" s="61"/>
      <c r="I504" s="85">
        <v>41976</v>
      </c>
      <c r="J504" s="93">
        <f t="shared" si="85"/>
        <v>41976</v>
      </c>
      <c r="K504" s="85"/>
      <c r="M504" s="85">
        <v>41976</v>
      </c>
      <c r="N504" t="e">
        <f t="shared" si="88"/>
        <v>#VALUE!</v>
      </c>
      <c r="O504">
        <f t="shared" si="89"/>
        <v>41976</v>
      </c>
      <c r="Q504" s="84">
        <v>41976</v>
      </c>
      <c r="R504" t="e">
        <f t="shared" si="90"/>
        <v>#VALUE!</v>
      </c>
      <c r="S504">
        <f t="shared" si="91"/>
        <v>41976</v>
      </c>
      <c r="U504" s="86">
        <v>41976</v>
      </c>
      <c r="V504" t="e">
        <f t="shared" si="92"/>
        <v>#VALUE!</v>
      </c>
      <c r="W504">
        <f t="shared" si="93"/>
        <v>41976</v>
      </c>
      <c r="Y504" s="61">
        <v>41976</v>
      </c>
      <c r="Z504" t="str">
        <f t="shared" si="94"/>
        <v>41976</v>
      </c>
      <c r="AA504" t="e">
        <f t="shared" si="95"/>
        <v>#VALUE!</v>
      </c>
      <c r="AB504">
        <f t="shared" si="96"/>
        <v>41976</v>
      </c>
      <c r="AD504" s="85">
        <v>27869</v>
      </c>
      <c r="AG504" s="85">
        <v>41976</v>
      </c>
      <c r="AI504" s="85">
        <v>41710</v>
      </c>
    </row>
    <row r="505" spans="1:35" x14ac:dyDescent="0.2">
      <c r="A505">
        <v>10430</v>
      </c>
      <c r="B505" s="91">
        <v>41527</v>
      </c>
      <c r="C505" s="61" t="e" cm="1" vm="1">
        <f t="array" ref="C505">_xlfn._xlws.FILTER(B505,OR(LEN(B505) = 7,LEN(B505)=8))</f>
        <v>#VALUE!</v>
      </c>
      <c r="D505" s="61" t="str">
        <f t="shared" si="86"/>
        <v/>
      </c>
      <c r="E505" s="61" t="s">
        <v>2512</v>
      </c>
      <c r="F505" s="87" cm="1">
        <f t="array" ref="F505">_xlfn._xlws.FILTER(B505,LEN(B505)=5)</f>
        <v>41527</v>
      </c>
      <c r="G505" s="88">
        <f t="shared" si="87"/>
        <v>41527</v>
      </c>
      <c r="H505" s="61"/>
      <c r="I505" s="85">
        <v>41527</v>
      </c>
      <c r="J505" s="93">
        <f t="shared" si="85"/>
        <v>41527</v>
      </c>
      <c r="K505" s="85"/>
      <c r="M505" s="85">
        <v>41527</v>
      </c>
      <c r="N505" t="e">
        <f t="shared" si="88"/>
        <v>#VALUE!</v>
      </c>
      <c r="O505">
        <f t="shared" si="89"/>
        <v>41527</v>
      </c>
      <c r="Q505" s="84">
        <v>41527</v>
      </c>
      <c r="R505" t="e">
        <f t="shared" si="90"/>
        <v>#VALUE!</v>
      </c>
      <c r="S505">
        <f t="shared" si="91"/>
        <v>41527</v>
      </c>
      <c r="U505" s="86">
        <v>41527</v>
      </c>
      <c r="V505" t="e">
        <f t="shared" si="92"/>
        <v>#VALUE!</v>
      </c>
      <c r="W505">
        <f t="shared" si="93"/>
        <v>41527</v>
      </c>
      <c r="Y505" s="61">
        <v>41527</v>
      </c>
      <c r="Z505" t="str">
        <f t="shared" si="94"/>
        <v>41527</v>
      </c>
      <c r="AA505" t="e">
        <f t="shared" si="95"/>
        <v>#VALUE!</v>
      </c>
      <c r="AB505">
        <f t="shared" si="96"/>
        <v>41527</v>
      </c>
      <c r="AD505" s="85">
        <v>46492</v>
      </c>
      <c r="AG505" s="85">
        <v>41527</v>
      </c>
      <c r="AI505" s="85">
        <v>41556</v>
      </c>
    </row>
    <row r="506" spans="1:35" x14ac:dyDescent="0.2">
      <c r="A506">
        <v>8773</v>
      </c>
      <c r="B506" s="91" t="s">
        <v>433</v>
      </c>
      <c r="C506" s="61" t="str" cm="1">
        <f t="array" ref="C506">_xlfn._xlws.FILTER(B506,OR(LEN(B506) = 7,LEN(B506)=8))</f>
        <v>6/25/13</v>
      </c>
      <c r="D506" s="61" t="str">
        <f t="shared" si="86"/>
        <v>6/25/13</v>
      </c>
      <c r="E506" s="85" t="s">
        <v>433</v>
      </c>
      <c r="F506" s="87" t="e" cm="1" vm="1">
        <f t="array" ref="F506">_xlfn._xlws.FILTER(B506,LEN(B506)=5)</f>
        <v>#VALUE!</v>
      </c>
      <c r="G506" s="88" t="str">
        <f t="shared" si="87"/>
        <v/>
      </c>
      <c r="H506" s="85">
        <v>41450</v>
      </c>
      <c r="I506" s="85" t="s">
        <v>2512</v>
      </c>
      <c r="J506" s="93">
        <f t="shared" si="85"/>
        <v>41450</v>
      </c>
      <c r="K506" s="85"/>
      <c r="M506" s="85" t="s">
        <v>433</v>
      </c>
      <c r="N506" t="e">
        <f t="shared" si="88"/>
        <v>#VALUE!</v>
      </c>
      <c r="O506" t="e">
        <f t="shared" si="89"/>
        <v>#VALUE!</v>
      </c>
      <c r="Q506" s="84" t="s">
        <v>433</v>
      </c>
      <c r="R506" t="e">
        <f t="shared" si="90"/>
        <v>#VALUE!</v>
      </c>
      <c r="S506" t="e">
        <f t="shared" si="91"/>
        <v>#VALUE!</v>
      </c>
      <c r="U506" s="86" t="s">
        <v>433</v>
      </c>
      <c r="V506" t="e">
        <f t="shared" si="92"/>
        <v>#VALUE!</v>
      </c>
      <c r="W506" t="e">
        <f t="shared" si="93"/>
        <v>#VALUE!</v>
      </c>
      <c r="Y506" s="61" t="s">
        <v>433</v>
      </c>
      <c r="Z506" t="str">
        <f t="shared" si="94"/>
        <v>6-25-13</v>
      </c>
      <c r="AA506" t="e">
        <f t="shared" si="95"/>
        <v>#VALUE!</v>
      </c>
      <c r="AB506" t="e">
        <f t="shared" si="96"/>
        <v>#VALUE!</v>
      </c>
      <c r="AD506" s="85">
        <v>41450</v>
      </c>
      <c r="AG506" s="85" t="s">
        <v>433</v>
      </c>
      <c r="AI506" s="85">
        <v>41450</v>
      </c>
    </row>
    <row r="507" spans="1:35" x14ac:dyDescent="0.2">
      <c r="A507">
        <v>2371</v>
      </c>
      <c r="B507" s="91" t="s">
        <v>693</v>
      </c>
      <c r="C507" s="61" t="str" cm="1">
        <f t="array" ref="C507">_xlfn._xlws.FILTER(B507,OR(LEN(B507) = 7,LEN(B507)=8))</f>
        <v>4/13/13</v>
      </c>
      <c r="D507" s="61" t="str">
        <f t="shared" si="86"/>
        <v>4/13/13</v>
      </c>
      <c r="E507" s="85" t="s">
        <v>693</v>
      </c>
      <c r="F507" s="87" t="e" cm="1" vm="1">
        <f t="array" ref="F507">_xlfn._xlws.FILTER(B507,LEN(B507)=5)</f>
        <v>#VALUE!</v>
      </c>
      <c r="G507" s="88" t="str">
        <f t="shared" si="87"/>
        <v/>
      </c>
      <c r="H507" s="85">
        <v>41377</v>
      </c>
      <c r="I507" s="85" t="s">
        <v>2512</v>
      </c>
      <c r="J507" s="93">
        <f t="shared" si="85"/>
        <v>41377</v>
      </c>
      <c r="K507" s="85"/>
      <c r="M507" s="85" t="s">
        <v>693</v>
      </c>
      <c r="N507" t="e">
        <f t="shared" si="88"/>
        <v>#VALUE!</v>
      </c>
      <c r="O507" t="e">
        <f t="shared" si="89"/>
        <v>#VALUE!</v>
      </c>
      <c r="Q507" s="84" t="s">
        <v>693</v>
      </c>
      <c r="R507" t="e">
        <f t="shared" si="90"/>
        <v>#VALUE!</v>
      </c>
      <c r="S507" t="e">
        <f t="shared" si="91"/>
        <v>#VALUE!</v>
      </c>
      <c r="U507" s="86" t="s">
        <v>693</v>
      </c>
      <c r="V507" t="e">
        <f t="shared" si="92"/>
        <v>#VALUE!</v>
      </c>
      <c r="W507" t="e">
        <f t="shared" si="93"/>
        <v>#VALUE!</v>
      </c>
      <c r="Y507" s="61" t="s">
        <v>693</v>
      </c>
      <c r="Z507" t="str">
        <f t="shared" si="94"/>
        <v>4-13-13</v>
      </c>
      <c r="AA507" t="e">
        <f t="shared" si="95"/>
        <v>#VALUE!</v>
      </c>
      <c r="AB507" t="e">
        <f t="shared" si="96"/>
        <v>#VALUE!</v>
      </c>
      <c r="AD507" s="85">
        <v>41377</v>
      </c>
      <c r="AG507" s="85" t="s">
        <v>693</v>
      </c>
      <c r="AI507" s="85">
        <v>41377</v>
      </c>
    </row>
    <row r="508" spans="1:35" x14ac:dyDescent="0.2">
      <c r="A508">
        <v>7786</v>
      </c>
      <c r="B508" s="91" t="s">
        <v>695</v>
      </c>
      <c r="C508" s="61" t="str" cm="1">
        <f t="array" ref="C508">_xlfn._xlws.FILTER(B508,OR(LEN(B508) = 7,LEN(B508)=8))</f>
        <v>2/13/13</v>
      </c>
      <c r="D508" s="61" t="str">
        <f t="shared" si="86"/>
        <v>2/13/13</v>
      </c>
      <c r="E508" s="85" t="s">
        <v>695</v>
      </c>
      <c r="F508" s="87" t="e" cm="1" vm="1">
        <f t="array" ref="F508">_xlfn._xlws.FILTER(B508,LEN(B508)=5)</f>
        <v>#VALUE!</v>
      </c>
      <c r="G508" s="88" t="str">
        <f t="shared" si="87"/>
        <v/>
      </c>
      <c r="H508" s="85">
        <v>41318</v>
      </c>
      <c r="I508" s="85" t="s">
        <v>2512</v>
      </c>
      <c r="J508" s="93">
        <f t="shared" si="85"/>
        <v>41318</v>
      </c>
      <c r="K508" s="85"/>
      <c r="M508" s="85" t="s">
        <v>695</v>
      </c>
      <c r="N508" t="e">
        <f t="shared" si="88"/>
        <v>#VALUE!</v>
      </c>
      <c r="O508" t="e">
        <f t="shared" si="89"/>
        <v>#VALUE!</v>
      </c>
      <c r="Q508" s="84" t="s">
        <v>695</v>
      </c>
      <c r="R508" t="e">
        <f t="shared" si="90"/>
        <v>#VALUE!</v>
      </c>
      <c r="S508" t="e">
        <f t="shared" si="91"/>
        <v>#VALUE!</v>
      </c>
      <c r="U508" s="86" t="s">
        <v>695</v>
      </c>
      <c r="V508" t="e">
        <f t="shared" si="92"/>
        <v>#VALUE!</v>
      </c>
      <c r="W508" t="e">
        <f t="shared" si="93"/>
        <v>#VALUE!</v>
      </c>
      <c r="Y508" s="61" t="s">
        <v>695</v>
      </c>
      <c r="Z508" t="str">
        <f t="shared" si="94"/>
        <v>2-13-13</v>
      </c>
      <c r="AA508" t="e">
        <f t="shared" si="95"/>
        <v>#VALUE!</v>
      </c>
      <c r="AB508" t="e">
        <f t="shared" si="96"/>
        <v>#VALUE!</v>
      </c>
      <c r="AD508" s="85">
        <v>41318</v>
      </c>
      <c r="AG508" s="85" t="s">
        <v>695</v>
      </c>
      <c r="AI508" s="85">
        <v>41318</v>
      </c>
    </row>
    <row r="509" spans="1:35" x14ac:dyDescent="0.2">
      <c r="A509">
        <v>4088</v>
      </c>
      <c r="B509" s="91">
        <v>41072</v>
      </c>
      <c r="C509" s="61" t="e" cm="1" vm="1">
        <f t="array" ref="C509">_xlfn._xlws.FILTER(B509,OR(LEN(B509) = 7,LEN(B509)=8))</f>
        <v>#VALUE!</v>
      </c>
      <c r="D509" s="61" t="str">
        <f t="shared" si="86"/>
        <v/>
      </c>
      <c r="E509" s="61" t="s">
        <v>2512</v>
      </c>
      <c r="F509" s="87" cm="1">
        <f t="array" ref="F509">_xlfn._xlws.FILTER(B509,LEN(B509)=5)</f>
        <v>41072</v>
      </c>
      <c r="G509" s="88">
        <f t="shared" si="87"/>
        <v>41072</v>
      </c>
      <c r="H509" s="61"/>
      <c r="I509" s="85">
        <v>41072</v>
      </c>
      <c r="J509" s="93">
        <f t="shared" si="85"/>
        <v>41072</v>
      </c>
      <c r="K509" s="85"/>
      <c r="M509" s="85">
        <v>41072</v>
      </c>
      <c r="N509" t="e">
        <f t="shared" si="88"/>
        <v>#VALUE!</v>
      </c>
      <c r="O509">
        <f t="shared" si="89"/>
        <v>41072</v>
      </c>
      <c r="Q509" s="84">
        <v>41072</v>
      </c>
      <c r="R509" t="e">
        <f t="shared" si="90"/>
        <v>#VALUE!</v>
      </c>
      <c r="S509">
        <f t="shared" si="91"/>
        <v>41072</v>
      </c>
      <c r="U509" s="86">
        <v>41072</v>
      </c>
      <c r="V509" t="e">
        <f t="shared" si="92"/>
        <v>#VALUE!</v>
      </c>
      <c r="W509">
        <f t="shared" si="93"/>
        <v>41072</v>
      </c>
      <c r="Y509" s="61">
        <v>41072</v>
      </c>
      <c r="Z509" t="str">
        <f t="shared" si="94"/>
        <v>41072</v>
      </c>
      <c r="AA509" t="e">
        <f t="shared" si="95"/>
        <v>#VALUE!</v>
      </c>
      <c r="AB509">
        <f t="shared" si="96"/>
        <v>41072</v>
      </c>
      <c r="AD509" s="85">
        <v>26399</v>
      </c>
      <c r="AG509" s="85">
        <v>41072</v>
      </c>
      <c r="AI509" s="85">
        <v>41249</v>
      </c>
    </row>
    <row r="510" spans="1:35" x14ac:dyDescent="0.2">
      <c r="A510">
        <v>4971</v>
      </c>
      <c r="B510" s="91">
        <v>41072</v>
      </c>
      <c r="C510" s="61" t="e" cm="1" vm="1">
        <f t="array" ref="C510">_xlfn._xlws.FILTER(B510,OR(LEN(B510) = 7,LEN(B510)=8))</f>
        <v>#VALUE!</v>
      </c>
      <c r="D510" s="61" t="str">
        <f t="shared" si="86"/>
        <v/>
      </c>
      <c r="E510" s="61" t="s">
        <v>2512</v>
      </c>
      <c r="F510" s="87" cm="1">
        <f t="array" ref="F510">_xlfn._xlws.FILTER(B510,LEN(B510)=5)</f>
        <v>41072</v>
      </c>
      <c r="G510" s="88">
        <f t="shared" si="87"/>
        <v>41072</v>
      </c>
      <c r="H510" s="61"/>
      <c r="I510" s="85">
        <v>41072</v>
      </c>
      <c r="J510" s="93">
        <f t="shared" si="85"/>
        <v>41072</v>
      </c>
      <c r="K510" s="85"/>
      <c r="M510" s="85">
        <v>41072</v>
      </c>
      <c r="N510" t="e">
        <f t="shared" si="88"/>
        <v>#VALUE!</v>
      </c>
      <c r="O510">
        <f t="shared" si="89"/>
        <v>41072</v>
      </c>
      <c r="Q510" s="84">
        <v>41072</v>
      </c>
      <c r="R510" t="e">
        <f t="shared" si="90"/>
        <v>#VALUE!</v>
      </c>
      <c r="S510">
        <f t="shared" si="91"/>
        <v>41072</v>
      </c>
      <c r="U510" s="86">
        <v>41072</v>
      </c>
      <c r="V510" t="e">
        <f t="shared" si="92"/>
        <v>#VALUE!</v>
      </c>
      <c r="W510">
        <f t="shared" si="93"/>
        <v>41072</v>
      </c>
      <c r="Y510" s="61">
        <v>41072</v>
      </c>
      <c r="Z510" t="str">
        <f t="shared" si="94"/>
        <v>41072</v>
      </c>
      <c r="AA510" t="e">
        <f t="shared" si="95"/>
        <v>#VALUE!</v>
      </c>
      <c r="AB510">
        <f t="shared" si="96"/>
        <v>41072</v>
      </c>
      <c r="AD510" s="85">
        <v>26399</v>
      </c>
      <c r="AG510" s="85">
        <v>41072</v>
      </c>
      <c r="AI510" s="85">
        <v>41249</v>
      </c>
    </row>
    <row r="511" spans="1:35" x14ac:dyDescent="0.2">
      <c r="A511">
        <v>10560</v>
      </c>
      <c r="B511" s="91" t="s">
        <v>26</v>
      </c>
      <c r="C511" s="61" t="str" cm="1">
        <f t="array" ref="C511">_xlfn._xlws.FILTER(B511,OR(LEN(B511) = 7,LEN(B511)=8))</f>
        <v>6/16/14</v>
      </c>
      <c r="D511" s="61" t="str">
        <f t="shared" si="86"/>
        <v>6/16/14</v>
      </c>
      <c r="E511" s="85" t="s">
        <v>26</v>
      </c>
      <c r="F511" s="87" t="e" cm="1" vm="1">
        <f t="array" ref="F511">_xlfn._xlws.FILTER(B511,LEN(B511)=5)</f>
        <v>#VALUE!</v>
      </c>
      <c r="G511" s="88" t="str">
        <f t="shared" si="87"/>
        <v/>
      </c>
      <c r="H511" s="85">
        <v>41806</v>
      </c>
      <c r="I511" s="85" t="s">
        <v>2512</v>
      </c>
      <c r="J511" s="93">
        <f t="shared" si="85"/>
        <v>41806</v>
      </c>
      <c r="K511" s="85"/>
      <c r="M511" s="85" t="s">
        <v>26</v>
      </c>
      <c r="N511" t="e">
        <f t="shared" si="88"/>
        <v>#VALUE!</v>
      </c>
      <c r="O511" t="e">
        <f t="shared" si="89"/>
        <v>#VALUE!</v>
      </c>
      <c r="Q511" s="84" t="s">
        <v>26</v>
      </c>
      <c r="R511" t="e">
        <f t="shared" si="90"/>
        <v>#VALUE!</v>
      </c>
      <c r="S511" t="e">
        <f t="shared" si="91"/>
        <v>#VALUE!</v>
      </c>
      <c r="U511" s="86" t="s">
        <v>26</v>
      </c>
      <c r="V511" t="e">
        <f t="shared" si="92"/>
        <v>#VALUE!</v>
      </c>
      <c r="W511" t="e">
        <f t="shared" si="93"/>
        <v>#VALUE!</v>
      </c>
      <c r="Y511" s="61" t="s">
        <v>26</v>
      </c>
      <c r="Z511" t="str">
        <f t="shared" si="94"/>
        <v>6-16-14</v>
      </c>
      <c r="AA511" t="e">
        <f t="shared" si="95"/>
        <v>#VALUE!</v>
      </c>
      <c r="AB511" t="e">
        <f t="shared" si="96"/>
        <v>#VALUE!</v>
      </c>
      <c r="AD511" s="85">
        <v>41806</v>
      </c>
      <c r="AG511" s="85" t="s">
        <v>26</v>
      </c>
      <c r="AI511" s="85">
        <v>41806</v>
      </c>
    </row>
    <row r="512" spans="1:35" x14ac:dyDescent="0.2">
      <c r="A512">
        <v>6892</v>
      </c>
      <c r="B512" s="91">
        <v>41704</v>
      </c>
      <c r="C512" s="61" t="e" cm="1" vm="1">
        <f t="array" ref="C512">_xlfn._xlws.FILTER(B512,OR(LEN(B512) = 7,LEN(B512)=8))</f>
        <v>#VALUE!</v>
      </c>
      <c r="D512" s="61" t="str">
        <f t="shared" si="86"/>
        <v/>
      </c>
      <c r="E512" s="61" t="s">
        <v>2512</v>
      </c>
      <c r="F512" s="87" cm="1">
        <f t="array" ref="F512">_xlfn._xlws.FILTER(B512,LEN(B512)=5)</f>
        <v>41704</v>
      </c>
      <c r="G512" s="88">
        <f t="shared" si="87"/>
        <v>41704</v>
      </c>
      <c r="H512" s="61"/>
      <c r="I512" s="85">
        <v>41704</v>
      </c>
      <c r="J512" s="93">
        <f t="shared" si="85"/>
        <v>41704</v>
      </c>
      <c r="K512" s="85"/>
      <c r="M512" s="85">
        <v>41704</v>
      </c>
      <c r="N512" t="e">
        <f t="shared" si="88"/>
        <v>#VALUE!</v>
      </c>
      <c r="O512">
        <f t="shared" si="89"/>
        <v>41704</v>
      </c>
      <c r="Q512" s="84">
        <v>41704</v>
      </c>
      <c r="R512" t="e">
        <f t="shared" si="90"/>
        <v>#VALUE!</v>
      </c>
      <c r="S512">
        <f t="shared" si="91"/>
        <v>41704</v>
      </c>
      <c r="U512" s="86">
        <v>41704</v>
      </c>
      <c r="V512" t="e">
        <f t="shared" si="92"/>
        <v>#VALUE!</v>
      </c>
      <c r="W512">
        <f t="shared" si="93"/>
        <v>41704</v>
      </c>
      <c r="Y512" s="61">
        <v>41704</v>
      </c>
      <c r="Z512" t="str">
        <f t="shared" si="94"/>
        <v>41704</v>
      </c>
      <c r="AA512" t="e">
        <f t="shared" si="95"/>
        <v>#VALUE!</v>
      </c>
      <c r="AB512">
        <f t="shared" si="96"/>
        <v>41704</v>
      </c>
      <c r="AD512" s="85">
        <v>38094</v>
      </c>
      <c r="AG512" s="85">
        <v>41704</v>
      </c>
      <c r="AI512" s="85">
        <v>41793</v>
      </c>
    </row>
    <row r="513" spans="1:35" x14ac:dyDescent="0.2">
      <c r="A513">
        <v>1818</v>
      </c>
      <c r="B513" s="91" t="s">
        <v>701</v>
      </c>
      <c r="C513" s="61" t="str" cm="1">
        <f t="array" ref="C513">_xlfn._xlws.FILTER(B513,OR(LEN(B513) = 7,LEN(B513)=8))</f>
        <v>3/25/14</v>
      </c>
      <c r="D513" s="61" t="str">
        <f t="shared" si="86"/>
        <v>3/25/14</v>
      </c>
      <c r="E513" s="85" t="s">
        <v>701</v>
      </c>
      <c r="F513" s="87" t="e" cm="1" vm="1">
        <f t="array" ref="F513">_xlfn._xlws.FILTER(B513,LEN(B513)=5)</f>
        <v>#VALUE!</v>
      </c>
      <c r="G513" s="88" t="str">
        <f t="shared" si="87"/>
        <v/>
      </c>
      <c r="H513" s="85">
        <v>41723</v>
      </c>
      <c r="I513" s="85" t="s">
        <v>2512</v>
      </c>
      <c r="J513" s="93">
        <f t="shared" si="85"/>
        <v>41723</v>
      </c>
      <c r="K513" s="85"/>
      <c r="M513" s="85" t="s">
        <v>701</v>
      </c>
      <c r="N513" t="e">
        <f t="shared" si="88"/>
        <v>#VALUE!</v>
      </c>
      <c r="O513" t="e">
        <f t="shared" si="89"/>
        <v>#VALUE!</v>
      </c>
      <c r="Q513" s="84" t="s">
        <v>701</v>
      </c>
      <c r="R513" t="e">
        <f t="shared" si="90"/>
        <v>#VALUE!</v>
      </c>
      <c r="S513" t="e">
        <f t="shared" si="91"/>
        <v>#VALUE!</v>
      </c>
      <c r="U513" s="86" t="s">
        <v>701</v>
      </c>
      <c r="V513" t="e">
        <f t="shared" si="92"/>
        <v>#VALUE!</v>
      </c>
      <c r="W513" t="e">
        <f t="shared" si="93"/>
        <v>#VALUE!</v>
      </c>
      <c r="Y513" s="61" t="s">
        <v>701</v>
      </c>
      <c r="Z513" t="str">
        <f t="shared" si="94"/>
        <v>3-25-14</v>
      </c>
      <c r="AA513" t="e">
        <f t="shared" si="95"/>
        <v>#VALUE!</v>
      </c>
      <c r="AB513" t="e">
        <f t="shared" si="96"/>
        <v>#VALUE!</v>
      </c>
      <c r="AD513" s="85">
        <v>41723</v>
      </c>
      <c r="AG513" s="85" t="s">
        <v>701</v>
      </c>
      <c r="AI513" s="85">
        <v>41723</v>
      </c>
    </row>
    <row r="514" spans="1:35" x14ac:dyDescent="0.2">
      <c r="A514">
        <v>9485</v>
      </c>
      <c r="B514" s="91">
        <v>41915</v>
      </c>
      <c r="C514" s="61" t="e" cm="1" vm="1">
        <f t="array" ref="C514">_xlfn._xlws.FILTER(B514,OR(LEN(B514) = 7,LEN(B514)=8))</f>
        <v>#VALUE!</v>
      </c>
      <c r="D514" s="61" t="str">
        <f t="shared" si="86"/>
        <v/>
      </c>
      <c r="E514" s="61" t="s">
        <v>2512</v>
      </c>
      <c r="F514" s="87" cm="1">
        <f t="array" ref="F514">_xlfn._xlws.FILTER(B514,LEN(B514)=5)</f>
        <v>41915</v>
      </c>
      <c r="G514" s="88">
        <f t="shared" si="87"/>
        <v>41915</v>
      </c>
      <c r="H514" s="61"/>
      <c r="I514" s="85">
        <v>41915</v>
      </c>
      <c r="J514" s="93">
        <f t="shared" si="85"/>
        <v>41915</v>
      </c>
      <c r="K514" s="85"/>
      <c r="M514" s="85">
        <v>41915</v>
      </c>
      <c r="N514" t="e">
        <f t="shared" si="88"/>
        <v>#VALUE!</v>
      </c>
      <c r="O514">
        <f t="shared" si="89"/>
        <v>41915</v>
      </c>
      <c r="Q514" s="84">
        <v>41915</v>
      </c>
      <c r="R514" t="e">
        <f t="shared" si="90"/>
        <v>#VALUE!</v>
      </c>
      <c r="S514">
        <f t="shared" si="91"/>
        <v>41915</v>
      </c>
      <c r="U514" s="86">
        <v>41915</v>
      </c>
      <c r="V514" t="e">
        <f t="shared" si="92"/>
        <v>#VALUE!</v>
      </c>
      <c r="W514">
        <f t="shared" si="93"/>
        <v>41915</v>
      </c>
      <c r="Y514" s="61">
        <v>41915</v>
      </c>
      <c r="Z514" t="str">
        <f t="shared" si="94"/>
        <v>41915</v>
      </c>
      <c r="AA514" t="e">
        <f t="shared" si="95"/>
        <v>#VALUE!</v>
      </c>
      <c r="AB514">
        <f t="shared" si="96"/>
        <v>41915</v>
      </c>
      <c r="AD514" s="85">
        <v>42113</v>
      </c>
      <c r="AG514" s="85">
        <v>41915</v>
      </c>
      <c r="AI514" s="85">
        <v>41708</v>
      </c>
    </row>
    <row r="515" spans="1:35" x14ac:dyDescent="0.2">
      <c r="A515">
        <v>6646</v>
      </c>
      <c r="B515" s="91">
        <v>41642</v>
      </c>
      <c r="C515" s="61" t="e" cm="1" vm="1">
        <f t="array" ref="C515">_xlfn._xlws.FILTER(B515,OR(LEN(B515) = 7,LEN(B515)=8))</f>
        <v>#VALUE!</v>
      </c>
      <c r="D515" s="61" t="str">
        <f t="shared" si="86"/>
        <v/>
      </c>
      <c r="E515" s="61" t="s">
        <v>2512</v>
      </c>
      <c r="F515" s="87" cm="1">
        <f t="array" ref="F515">_xlfn._xlws.FILTER(B515,LEN(B515)=5)</f>
        <v>41642</v>
      </c>
      <c r="G515" s="88">
        <f t="shared" si="87"/>
        <v>41642</v>
      </c>
      <c r="H515" s="61"/>
      <c r="I515" s="85">
        <v>41642</v>
      </c>
      <c r="J515" s="93">
        <f t="shared" ref="J515:J578" si="97">IF(I515&gt;$I$1,I515,H515)</f>
        <v>41642</v>
      </c>
      <c r="K515" s="85"/>
      <c r="M515" s="85">
        <v>41642</v>
      </c>
      <c r="N515" t="e">
        <f t="shared" si="88"/>
        <v>#VALUE!</v>
      </c>
      <c r="O515">
        <f t="shared" si="89"/>
        <v>41642</v>
      </c>
      <c r="Q515" s="84">
        <v>41642</v>
      </c>
      <c r="R515" t="e">
        <f t="shared" si="90"/>
        <v>#VALUE!</v>
      </c>
      <c r="S515">
        <f t="shared" si="91"/>
        <v>41642</v>
      </c>
      <c r="U515" s="86">
        <v>41642</v>
      </c>
      <c r="V515" t="e">
        <f t="shared" si="92"/>
        <v>#VALUE!</v>
      </c>
      <c r="W515">
        <f t="shared" si="93"/>
        <v>41642</v>
      </c>
      <c r="Y515" s="61">
        <v>41642</v>
      </c>
      <c r="Z515" t="str">
        <f t="shared" si="94"/>
        <v>41642</v>
      </c>
      <c r="AA515" t="e">
        <f t="shared" si="95"/>
        <v>#VALUE!</v>
      </c>
      <c r="AB515">
        <f t="shared" si="96"/>
        <v>41642</v>
      </c>
      <c r="AD515" s="85">
        <v>15447</v>
      </c>
      <c r="AG515" s="85">
        <v>41642</v>
      </c>
      <c r="AI515" s="85">
        <v>41699</v>
      </c>
    </row>
    <row r="516" spans="1:35" x14ac:dyDescent="0.2">
      <c r="A516">
        <v>4248</v>
      </c>
      <c r="B516" s="91" t="s">
        <v>705</v>
      </c>
      <c r="C516" s="61" t="str" cm="1">
        <f t="array" ref="C516">_xlfn._xlws.FILTER(B516,OR(LEN(B516) = 7,LEN(B516)=8))</f>
        <v>2/17/14</v>
      </c>
      <c r="D516" s="61" t="str">
        <f t="shared" ref="D516:D579" si="98">IFERROR(C516,"")</f>
        <v>2/17/14</v>
      </c>
      <c r="E516" s="85" t="s">
        <v>705</v>
      </c>
      <c r="F516" s="87" t="e" cm="1" vm="1">
        <f t="array" ref="F516">_xlfn._xlws.FILTER(B516,LEN(B516)=5)</f>
        <v>#VALUE!</v>
      </c>
      <c r="G516" s="88" t="str">
        <f t="shared" si="87"/>
        <v/>
      </c>
      <c r="H516" s="85">
        <v>41687</v>
      </c>
      <c r="I516" s="85" t="s">
        <v>2512</v>
      </c>
      <c r="J516" s="93">
        <f t="shared" si="97"/>
        <v>41687</v>
      </c>
      <c r="K516" s="85"/>
      <c r="M516" s="85" t="s">
        <v>705</v>
      </c>
      <c r="N516" t="e">
        <f t="shared" si="88"/>
        <v>#VALUE!</v>
      </c>
      <c r="O516" t="e">
        <f t="shared" si="89"/>
        <v>#VALUE!</v>
      </c>
      <c r="Q516" s="84" t="s">
        <v>705</v>
      </c>
      <c r="R516" t="e">
        <f t="shared" si="90"/>
        <v>#VALUE!</v>
      </c>
      <c r="S516" t="e">
        <f t="shared" si="91"/>
        <v>#VALUE!</v>
      </c>
      <c r="U516" s="86" t="s">
        <v>705</v>
      </c>
      <c r="V516" t="e">
        <f t="shared" si="92"/>
        <v>#VALUE!</v>
      </c>
      <c r="W516" t="e">
        <f t="shared" si="93"/>
        <v>#VALUE!</v>
      </c>
      <c r="Y516" s="61" t="s">
        <v>705</v>
      </c>
      <c r="Z516" t="str">
        <f t="shared" si="94"/>
        <v>2-17-14</v>
      </c>
      <c r="AA516" t="e">
        <f t="shared" si="95"/>
        <v>#VALUE!</v>
      </c>
      <c r="AB516" t="e">
        <f t="shared" si="96"/>
        <v>#VALUE!</v>
      </c>
      <c r="AD516" s="85">
        <v>41687</v>
      </c>
      <c r="AG516" s="85" t="s">
        <v>705</v>
      </c>
      <c r="AI516" s="85">
        <v>41687</v>
      </c>
    </row>
    <row r="517" spans="1:35" x14ac:dyDescent="0.2">
      <c r="A517">
        <v>7451</v>
      </c>
      <c r="B517" s="91" t="s">
        <v>705</v>
      </c>
      <c r="C517" s="61" t="str" cm="1">
        <f t="array" ref="C517">_xlfn._xlws.FILTER(B517,OR(LEN(B517) = 7,LEN(B517)=8))</f>
        <v>2/17/14</v>
      </c>
      <c r="D517" s="61" t="str">
        <f t="shared" si="98"/>
        <v>2/17/14</v>
      </c>
      <c r="E517" s="85" t="s">
        <v>705</v>
      </c>
      <c r="F517" s="87" t="e" cm="1" vm="1">
        <f t="array" ref="F517">_xlfn._xlws.FILTER(B517,LEN(B517)=5)</f>
        <v>#VALUE!</v>
      </c>
      <c r="G517" s="88" t="str">
        <f t="shared" ref="G517:G580" si="99">IFERROR(F517,"")</f>
        <v/>
      </c>
      <c r="H517" s="85">
        <v>41687</v>
      </c>
      <c r="I517" s="85" t="s">
        <v>2512</v>
      </c>
      <c r="J517" s="93">
        <f t="shared" si="97"/>
        <v>41687</v>
      </c>
      <c r="K517" s="85"/>
      <c r="M517" s="85" t="s">
        <v>705</v>
      </c>
      <c r="N517" t="e">
        <f t="shared" ref="N517:N580" si="100">DATEVALUE(M517)</f>
        <v>#VALUE!</v>
      </c>
      <c r="O517" t="e">
        <f t="shared" ref="O517:O580" si="101">VALUE(M517)</f>
        <v>#VALUE!</v>
      </c>
      <c r="Q517" s="84" t="s">
        <v>705</v>
      </c>
      <c r="R517" t="e">
        <f t="shared" ref="R517:R580" si="102">DATEVALUE(Q517)</f>
        <v>#VALUE!</v>
      </c>
      <c r="S517" t="e">
        <f t="shared" ref="S517:S580" si="103">VALUE(Q517)</f>
        <v>#VALUE!</v>
      </c>
      <c r="U517" s="86" t="s">
        <v>705</v>
      </c>
      <c r="V517" t="e">
        <f t="shared" ref="V517:V580" si="104">DATEVALUE(U517)</f>
        <v>#VALUE!</v>
      </c>
      <c r="W517" t="e">
        <f t="shared" ref="W517:W580" si="105">VALUE(U517)</f>
        <v>#VALUE!</v>
      </c>
      <c r="Y517" s="61" t="s">
        <v>705</v>
      </c>
      <c r="Z517" t="str">
        <f t="shared" ref="Z517:Z580" si="106">SUBSTITUTE(Y517,"/","-")</f>
        <v>2-17-14</v>
      </c>
      <c r="AA517" t="e">
        <f t="shared" ref="AA517:AA580" si="107">DATEVALUE(Z517)</f>
        <v>#VALUE!</v>
      </c>
      <c r="AB517" t="e">
        <f t="shared" ref="AB517:AB580" si="108">VALUE(Z517)</f>
        <v>#VALUE!</v>
      </c>
      <c r="AD517" s="85">
        <v>41687</v>
      </c>
      <c r="AG517" s="85" t="s">
        <v>705</v>
      </c>
      <c r="AI517" s="85">
        <v>41687</v>
      </c>
    </row>
    <row r="518" spans="1:35" x14ac:dyDescent="0.2">
      <c r="A518">
        <v>7861</v>
      </c>
      <c r="B518" s="91">
        <v>41761</v>
      </c>
      <c r="C518" s="61" t="e" cm="1" vm="1">
        <f t="array" ref="C518">_xlfn._xlws.FILTER(B518,OR(LEN(B518) = 7,LEN(B518)=8))</f>
        <v>#VALUE!</v>
      </c>
      <c r="D518" s="61" t="str">
        <f t="shared" si="98"/>
        <v/>
      </c>
      <c r="E518" s="61" t="s">
        <v>2512</v>
      </c>
      <c r="F518" s="87" cm="1">
        <f t="array" ref="F518">_xlfn._xlws.FILTER(B518,LEN(B518)=5)</f>
        <v>41761</v>
      </c>
      <c r="G518" s="88">
        <f t="shared" si="99"/>
        <v>41761</v>
      </c>
      <c r="H518" s="61"/>
      <c r="I518" s="85">
        <v>41761</v>
      </c>
      <c r="J518" s="93">
        <f t="shared" si="97"/>
        <v>41761</v>
      </c>
      <c r="K518" s="85"/>
      <c r="M518" s="85">
        <v>41761</v>
      </c>
      <c r="N518" t="e">
        <f t="shared" si="100"/>
        <v>#VALUE!</v>
      </c>
      <c r="O518">
        <f t="shared" si="101"/>
        <v>41761</v>
      </c>
      <c r="Q518" s="84">
        <v>41761</v>
      </c>
      <c r="R518" t="e">
        <f t="shared" si="102"/>
        <v>#VALUE!</v>
      </c>
      <c r="S518">
        <f t="shared" si="103"/>
        <v>41761</v>
      </c>
      <c r="U518" s="86">
        <v>41761</v>
      </c>
      <c r="V518" t="e">
        <f t="shared" si="104"/>
        <v>#VALUE!</v>
      </c>
      <c r="W518">
        <f t="shared" si="105"/>
        <v>41761</v>
      </c>
      <c r="Y518" s="61">
        <v>41761</v>
      </c>
      <c r="Z518" t="str">
        <f t="shared" si="106"/>
        <v>41761</v>
      </c>
      <c r="AA518" t="e">
        <f t="shared" si="107"/>
        <v>#VALUE!</v>
      </c>
      <c r="AB518">
        <f t="shared" si="108"/>
        <v>41761</v>
      </c>
      <c r="AD518" s="85">
        <v>22388</v>
      </c>
      <c r="AG518" s="85">
        <v>41761</v>
      </c>
      <c r="AI518" s="85">
        <v>41675</v>
      </c>
    </row>
    <row r="519" spans="1:35" x14ac:dyDescent="0.2">
      <c r="A519">
        <v>5232</v>
      </c>
      <c r="B519" s="91" t="s">
        <v>708</v>
      </c>
      <c r="C519" s="61" t="str" cm="1">
        <f t="array" ref="C519">_xlfn._xlws.FILTER(B519,OR(LEN(B519) = 7,LEN(B519)=8))</f>
        <v>1/27/14</v>
      </c>
      <c r="D519" s="61" t="str">
        <f t="shared" si="98"/>
        <v>1/27/14</v>
      </c>
      <c r="E519" s="85" t="s">
        <v>708</v>
      </c>
      <c r="F519" s="87" t="e" cm="1" vm="1">
        <f t="array" ref="F519">_xlfn._xlws.FILTER(B519,LEN(B519)=5)</f>
        <v>#VALUE!</v>
      </c>
      <c r="G519" s="88" t="str">
        <f t="shared" si="99"/>
        <v/>
      </c>
      <c r="H519" s="85">
        <v>41666</v>
      </c>
      <c r="I519" s="85" t="s">
        <v>2512</v>
      </c>
      <c r="J519" s="93">
        <f t="shared" si="97"/>
        <v>41666</v>
      </c>
      <c r="K519" s="85"/>
      <c r="M519" s="85" t="s">
        <v>708</v>
      </c>
      <c r="N519" t="e">
        <f t="shared" si="100"/>
        <v>#VALUE!</v>
      </c>
      <c r="O519" t="e">
        <f t="shared" si="101"/>
        <v>#VALUE!</v>
      </c>
      <c r="Q519" s="84" t="s">
        <v>708</v>
      </c>
      <c r="R519" t="e">
        <f t="shared" si="102"/>
        <v>#VALUE!</v>
      </c>
      <c r="S519" t="e">
        <f t="shared" si="103"/>
        <v>#VALUE!</v>
      </c>
      <c r="U519" s="86" t="s">
        <v>708</v>
      </c>
      <c r="V519" t="e">
        <f t="shared" si="104"/>
        <v>#VALUE!</v>
      </c>
      <c r="W519" t="e">
        <f t="shared" si="105"/>
        <v>#VALUE!</v>
      </c>
      <c r="Y519" s="61" t="s">
        <v>708</v>
      </c>
      <c r="Z519" t="str">
        <f t="shared" si="106"/>
        <v>1-27-14</v>
      </c>
      <c r="AA519" t="e">
        <f t="shared" si="107"/>
        <v>#VALUE!</v>
      </c>
      <c r="AB519" t="e">
        <f t="shared" si="108"/>
        <v>#VALUE!</v>
      </c>
      <c r="AD519" s="85">
        <v>41666</v>
      </c>
      <c r="AG519" s="85" t="s">
        <v>708</v>
      </c>
      <c r="AI519" s="85">
        <v>41666</v>
      </c>
    </row>
    <row r="520" spans="1:35" x14ac:dyDescent="0.2">
      <c r="A520">
        <v>3011</v>
      </c>
      <c r="B520" s="91" t="s">
        <v>708</v>
      </c>
      <c r="C520" s="61" t="str" cm="1">
        <f t="array" ref="C520">_xlfn._xlws.FILTER(B520,OR(LEN(B520) = 7,LEN(B520)=8))</f>
        <v>1/27/14</v>
      </c>
      <c r="D520" s="61" t="str">
        <f t="shared" si="98"/>
        <v>1/27/14</v>
      </c>
      <c r="E520" s="85" t="s">
        <v>708</v>
      </c>
      <c r="F520" s="87" t="e" cm="1" vm="1">
        <f t="array" ref="F520">_xlfn._xlws.FILTER(B520,LEN(B520)=5)</f>
        <v>#VALUE!</v>
      </c>
      <c r="G520" s="88" t="str">
        <f t="shared" si="99"/>
        <v/>
      </c>
      <c r="H520" s="85">
        <v>41666</v>
      </c>
      <c r="I520" s="85" t="s">
        <v>2512</v>
      </c>
      <c r="J520" s="93">
        <f t="shared" si="97"/>
        <v>41666</v>
      </c>
      <c r="K520" s="85"/>
      <c r="M520" s="85" t="s">
        <v>708</v>
      </c>
      <c r="N520" t="e">
        <f t="shared" si="100"/>
        <v>#VALUE!</v>
      </c>
      <c r="O520" t="e">
        <f t="shared" si="101"/>
        <v>#VALUE!</v>
      </c>
      <c r="Q520" s="84" t="s">
        <v>708</v>
      </c>
      <c r="R520" t="e">
        <f t="shared" si="102"/>
        <v>#VALUE!</v>
      </c>
      <c r="S520" t="e">
        <f t="shared" si="103"/>
        <v>#VALUE!</v>
      </c>
      <c r="U520" s="86" t="s">
        <v>708</v>
      </c>
      <c r="V520" t="e">
        <f t="shared" si="104"/>
        <v>#VALUE!</v>
      </c>
      <c r="W520" t="e">
        <f t="shared" si="105"/>
        <v>#VALUE!</v>
      </c>
      <c r="Y520" s="61" t="s">
        <v>708</v>
      </c>
      <c r="Z520" t="str">
        <f t="shared" si="106"/>
        <v>1-27-14</v>
      </c>
      <c r="AA520" t="e">
        <f t="shared" si="107"/>
        <v>#VALUE!</v>
      </c>
      <c r="AB520" t="e">
        <f t="shared" si="108"/>
        <v>#VALUE!</v>
      </c>
      <c r="AD520" s="85">
        <v>41666</v>
      </c>
      <c r="AG520" s="85" t="s">
        <v>708</v>
      </c>
      <c r="AI520" s="85">
        <v>41666</v>
      </c>
    </row>
    <row r="521" spans="1:35" x14ac:dyDescent="0.2">
      <c r="A521">
        <v>5758</v>
      </c>
      <c r="B521" s="91" t="s">
        <v>710</v>
      </c>
      <c r="C521" s="61" t="str" cm="1">
        <f t="array" ref="C521">_xlfn._xlws.FILTER(B521,OR(LEN(B521) = 7,LEN(B521)=8))</f>
        <v>1/14/14</v>
      </c>
      <c r="D521" s="61" t="str">
        <f t="shared" si="98"/>
        <v>1/14/14</v>
      </c>
      <c r="E521" s="85" t="s">
        <v>710</v>
      </c>
      <c r="F521" s="87" t="e" cm="1" vm="1">
        <f t="array" ref="F521">_xlfn._xlws.FILTER(B521,LEN(B521)=5)</f>
        <v>#VALUE!</v>
      </c>
      <c r="G521" s="88" t="str">
        <f t="shared" si="99"/>
        <v/>
      </c>
      <c r="H521" s="85">
        <v>41653</v>
      </c>
      <c r="I521" s="85" t="s">
        <v>2512</v>
      </c>
      <c r="J521" s="93">
        <f t="shared" si="97"/>
        <v>41653</v>
      </c>
      <c r="K521" s="85"/>
      <c r="M521" s="85" t="s">
        <v>710</v>
      </c>
      <c r="N521" t="e">
        <f t="shared" si="100"/>
        <v>#VALUE!</v>
      </c>
      <c r="O521" t="e">
        <f t="shared" si="101"/>
        <v>#VALUE!</v>
      </c>
      <c r="Q521" s="84" t="s">
        <v>710</v>
      </c>
      <c r="R521" t="e">
        <f t="shared" si="102"/>
        <v>#VALUE!</v>
      </c>
      <c r="S521" t="e">
        <f t="shared" si="103"/>
        <v>#VALUE!</v>
      </c>
      <c r="U521" s="86" t="s">
        <v>710</v>
      </c>
      <c r="V521" t="e">
        <f t="shared" si="104"/>
        <v>#VALUE!</v>
      </c>
      <c r="W521" t="e">
        <f t="shared" si="105"/>
        <v>#VALUE!</v>
      </c>
      <c r="Y521" s="61" t="s">
        <v>710</v>
      </c>
      <c r="Z521" t="str">
        <f t="shared" si="106"/>
        <v>1-14-14</v>
      </c>
      <c r="AA521" t="e">
        <f t="shared" si="107"/>
        <v>#VALUE!</v>
      </c>
      <c r="AB521" t="e">
        <f t="shared" si="108"/>
        <v>#VALUE!</v>
      </c>
      <c r="AD521" s="85">
        <v>41653</v>
      </c>
      <c r="AG521" s="85" t="s">
        <v>710</v>
      </c>
      <c r="AI521" s="85">
        <v>41653</v>
      </c>
    </row>
    <row r="522" spans="1:35" x14ac:dyDescent="0.2">
      <c r="A522">
        <v>2173</v>
      </c>
      <c r="B522" s="91" t="s">
        <v>58</v>
      </c>
      <c r="C522" s="61" t="str" cm="1">
        <f t="array" ref="C522">_xlfn._xlws.FILTER(B522,OR(LEN(B522) = 7,LEN(B522)=8))</f>
        <v>10/16/13</v>
      </c>
      <c r="D522" s="61" t="str">
        <f t="shared" si="98"/>
        <v>10/16/13</v>
      </c>
      <c r="E522" s="61" t="s">
        <v>58</v>
      </c>
      <c r="F522" s="87" t="e" cm="1" vm="1">
        <f t="array" ref="F522">_xlfn._xlws.FILTER(B522,LEN(B522)=5)</f>
        <v>#VALUE!</v>
      </c>
      <c r="G522" s="88" t="str">
        <f t="shared" si="99"/>
        <v/>
      </c>
      <c r="H522" s="85">
        <v>41563</v>
      </c>
      <c r="I522" s="85" t="s">
        <v>2512</v>
      </c>
      <c r="J522" s="93">
        <f t="shared" si="97"/>
        <v>41563</v>
      </c>
      <c r="K522" s="85"/>
      <c r="M522" s="85" t="s">
        <v>58</v>
      </c>
      <c r="N522" t="e">
        <f t="shared" si="100"/>
        <v>#VALUE!</v>
      </c>
      <c r="O522" t="e">
        <f t="shared" si="101"/>
        <v>#VALUE!</v>
      </c>
      <c r="Q522" s="84" t="s">
        <v>58</v>
      </c>
      <c r="R522" t="e">
        <f t="shared" si="102"/>
        <v>#VALUE!</v>
      </c>
      <c r="S522" t="e">
        <f t="shared" si="103"/>
        <v>#VALUE!</v>
      </c>
      <c r="U522" s="86" t="s">
        <v>58</v>
      </c>
      <c r="V522" t="e">
        <f t="shared" si="104"/>
        <v>#VALUE!</v>
      </c>
      <c r="W522" t="e">
        <f t="shared" si="105"/>
        <v>#VALUE!</v>
      </c>
      <c r="Y522" s="61" t="s">
        <v>58</v>
      </c>
      <c r="Z522" t="str">
        <f t="shared" si="106"/>
        <v>10-16-13</v>
      </c>
      <c r="AA522" t="e">
        <f t="shared" si="107"/>
        <v>#VALUE!</v>
      </c>
      <c r="AB522" t="e">
        <f t="shared" si="108"/>
        <v>#VALUE!</v>
      </c>
      <c r="AD522" s="85">
        <v>41563</v>
      </c>
      <c r="AG522" s="85" t="s">
        <v>58</v>
      </c>
      <c r="AI522" s="85">
        <v>41563</v>
      </c>
    </row>
    <row r="523" spans="1:35" x14ac:dyDescent="0.2">
      <c r="A523">
        <v>10711</v>
      </c>
      <c r="B523" s="91">
        <v>41315</v>
      </c>
      <c r="C523" s="61" t="e" cm="1" vm="1">
        <f t="array" ref="C523">_xlfn._xlws.FILTER(B523,OR(LEN(B523) = 7,LEN(B523)=8))</f>
        <v>#VALUE!</v>
      </c>
      <c r="D523" s="61" t="str">
        <f t="shared" si="98"/>
        <v/>
      </c>
      <c r="E523" s="61" t="s">
        <v>2512</v>
      </c>
      <c r="F523" s="87" cm="1">
        <f t="array" ref="F523">_xlfn._xlws.FILTER(B523,LEN(B523)=5)</f>
        <v>41315</v>
      </c>
      <c r="G523" s="88">
        <f t="shared" si="99"/>
        <v>41315</v>
      </c>
      <c r="H523" s="61"/>
      <c r="I523" s="85">
        <v>41315</v>
      </c>
      <c r="J523" s="93">
        <f t="shared" si="97"/>
        <v>41315</v>
      </c>
      <c r="K523" s="85"/>
      <c r="M523" s="85">
        <v>41315</v>
      </c>
      <c r="N523" t="e">
        <f t="shared" si="100"/>
        <v>#VALUE!</v>
      </c>
      <c r="O523">
        <f t="shared" si="101"/>
        <v>41315</v>
      </c>
      <c r="Q523" s="84">
        <v>41315</v>
      </c>
      <c r="R523" t="e">
        <f t="shared" si="102"/>
        <v>#VALUE!</v>
      </c>
      <c r="S523">
        <f t="shared" si="103"/>
        <v>41315</v>
      </c>
      <c r="U523" s="86">
        <v>41315</v>
      </c>
      <c r="V523" t="e">
        <f t="shared" si="104"/>
        <v>#VALUE!</v>
      </c>
      <c r="W523">
        <f t="shared" si="105"/>
        <v>41315</v>
      </c>
      <c r="Y523" s="61">
        <v>41315</v>
      </c>
      <c r="Z523" t="str">
        <f t="shared" si="106"/>
        <v>41315</v>
      </c>
      <c r="AA523" t="e">
        <f t="shared" si="107"/>
        <v>#VALUE!</v>
      </c>
      <c r="AB523">
        <f t="shared" si="108"/>
        <v>41315</v>
      </c>
      <c r="AD523" s="85">
        <v>42107</v>
      </c>
      <c r="AG523" s="85">
        <v>41315</v>
      </c>
      <c r="AI523" s="85">
        <v>41549</v>
      </c>
    </row>
    <row r="524" spans="1:35" x14ac:dyDescent="0.2">
      <c r="A524">
        <v>2782</v>
      </c>
      <c r="B524" s="91">
        <v>41585</v>
      </c>
      <c r="C524" s="61" t="e" cm="1" vm="1">
        <f t="array" ref="C524">_xlfn._xlws.FILTER(B524,OR(LEN(B524) = 7,LEN(B524)=8))</f>
        <v>#VALUE!</v>
      </c>
      <c r="D524" s="61" t="str">
        <f t="shared" si="98"/>
        <v/>
      </c>
      <c r="E524" s="61" t="s">
        <v>2512</v>
      </c>
      <c r="F524" s="87" cm="1">
        <f t="array" ref="F524">_xlfn._xlws.FILTER(B524,LEN(B524)=5)</f>
        <v>41585</v>
      </c>
      <c r="G524" s="88">
        <f t="shared" si="99"/>
        <v>41585</v>
      </c>
      <c r="H524" s="61"/>
      <c r="I524" s="85">
        <v>41585</v>
      </c>
      <c r="J524" s="93">
        <f t="shared" si="97"/>
        <v>41585</v>
      </c>
      <c r="K524" s="85"/>
      <c r="M524" s="85">
        <v>41585</v>
      </c>
      <c r="N524" t="e">
        <f t="shared" si="100"/>
        <v>#VALUE!</v>
      </c>
      <c r="O524">
        <f t="shared" si="101"/>
        <v>41585</v>
      </c>
      <c r="Q524" s="84">
        <v>41585</v>
      </c>
      <c r="R524" t="e">
        <f t="shared" si="102"/>
        <v>#VALUE!</v>
      </c>
      <c r="S524">
        <f t="shared" si="103"/>
        <v>41585</v>
      </c>
      <c r="U524" s="86">
        <v>41585</v>
      </c>
      <c r="V524" t="e">
        <f t="shared" si="104"/>
        <v>#VALUE!</v>
      </c>
      <c r="W524">
        <f t="shared" si="105"/>
        <v>41585</v>
      </c>
      <c r="Y524" s="61">
        <v>41585</v>
      </c>
      <c r="Z524" t="str">
        <f t="shared" si="106"/>
        <v>41585</v>
      </c>
      <c r="AA524" t="e">
        <f t="shared" si="107"/>
        <v>#VALUE!</v>
      </c>
      <c r="AB524">
        <f t="shared" si="108"/>
        <v>41585</v>
      </c>
      <c r="AD524" s="85">
        <v>31152</v>
      </c>
      <c r="AG524" s="85">
        <v>41585</v>
      </c>
      <c r="AI524" s="85">
        <v>41466</v>
      </c>
    </row>
    <row r="525" spans="1:35" x14ac:dyDescent="0.2">
      <c r="A525">
        <v>9432</v>
      </c>
      <c r="B525" s="91">
        <v>41311</v>
      </c>
      <c r="C525" s="61" t="e" cm="1" vm="1">
        <f t="array" ref="C525">_xlfn._xlws.FILTER(B525,OR(LEN(B525) = 7,LEN(B525)=8))</f>
        <v>#VALUE!</v>
      </c>
      <c r="D525" s="61" t="str">
        <f t="shared" si="98"/>
        <v/>
      </c>
      <c r="E525" s="61" t="s">
        <v>2512</v>
      </c>
      <c r="F525" s="87" cm="1">
        <f t="array" ref="F525">_xlfn._xlws.FILTER(B525,LEN(B525)=5)</f>
        <v>41311</v>
      </c>
      <c r="G525" s="88">
        <f t="shared" si="99"/>
        <v>41311</v>
      </c>
      <c r="H525" s="61"/>
      <c r="I525" s="85">
        <v>41311</v>
      </c>
      <c r="J525" s="93">
        <f t="shared" si="97"/>
        <v>41311</v>
      </c>
      <c r="K525" s="85"/>
      <c r="M525" s="85">
        <v>41311</v>
      </c>
      <c r="N525" t="e">
        <f t="shared" si="100"/>
        <v>#VALUE!</v>
      </c>
      <c r="O525">
        <f t="shared" si="101"/>
        <v>41311</v>
      </c>
      <c r="Q525" s="84">
        <v>41311</v>
      </c>
      <c r="R525" t="e">
        <f t="shared" si="102"/>
        <v>#VALUE!</v>
      </c>
      <c r="S525">
        <f t="shared" si="103"/>
        <v>41311</v>
      </c>
      <c r="U525" s="86">
        <v>41311</v>
      </c>
      <c r="V525" t="e">
        <f t="shared" si="104"/>
        <v>#VALUE!</v>
      </c>
      <c r="W525">
        <f t="shared" si="105"/>
        <v>41311</v>
      </c>
      <c r="Y525" s="61">
        <v>41311</v>
      </c>
      <c r="Z525" t="str">
        <f t="shared" si="106"/>
        <v>41311</v>
      </c>
      <c r="AA525" t="e">
        <f t="shared" si="107"/>
        <v>#VALUE!</v>
      </c>
      <c r="AB525">
        <f t="shared" si="108"/>
        <v>41311</v>
      </c>
      <c r="AD525" s="85">
        <v>40646</v>
      </c>
      <c r="AG525" s="85">
        <v>41311</v>
      </c>
      <c r="AI525" s="85">
        <v>41427</v>
      </c>
    </row>
    <row r="526" spans="1:35" x14ac:dyDescent="0.2">
      <c r="A526">
        <v>5872</v>
      </c>
      <c r="B526" s="91">
        <v>41280</v>
      </c>
      <c r="C526" s="61" t="e" cm="1" vm="1">
        <f t="array" ref="C526">_xlfn._xlws.FILTER(B526,OR(LEN(B526) = 7,LEN(B526)=8))</f>
        <v>#VALUE!</v>
      </c>
      <c r="D526" s="61" t="str">
        <f t="shared" si="98"/>
        <v/>
      </c>
      <c r="E526" s="61" t="s">
        <v>2512</v>
      </c>
      <c r="F526" s="87" cm="1">
        <f t="array" ref="F526">_xlfn._xlws.FILTER(B526,LEN(B526)=5)</f>
        <v>41280</v>
      </c>
      <c r="G526" s="88">
        <f t="shared" si="99"/>
        <v>41280</v>
      </c>
      <c r="H526" s="61"/>
      <c r="I526" s="85">
        <v>41280</v>
      </c>
      <c r="J526" s="93">
        <f t="shared" si="97"/>
        <v>41280</v>
      </c>
      <c r="K526" s="85"/>
      <c r="M526" s="85">
        <v>41280</v>
      </c>
      <c r="N526" t="e">
        <f t="shared" si="100"/>
        <v>#VALUE!</v>
      </c>
      <c r="O526">
        <f t="shared" si="101"/>
        <v>41280</v>
      </c>
      <c r="Q526" s="84">
        <v>41280</v>
      </c>
      <c r="R526" t="e">
        <f t="shared" si="102"/>
        <v>#VALUE!</v>
      </c>
      <c r="S526">
        <f t="shared" si="103"/>
        <v>41280</v>
      </c>
      <c r="U526" s="86">
        <v>41280</v>
      </c>
      <c r="V526" t="e">
        <f t="shared" si="104"/>
        <v>#VALUE!</v>
      </c>
      <c r="W526">
        <f t="shared" si="105"/>
        <v>41280</v>
      </c>
      <c r="Y526" s="61">
        <v>41280</v>
      </c>
      <c r="Z526" t="str">
        <f t="shared" si="106"/>
        <v>41280</v>
      </c>
      <c r="AA526" t="e">
        <f t="shared" si="107"/>
        <v>#VALUE!</v>
      </c>
      <c r="AB526">
        <f t="shared" si="108"/>
        <v>41280</v>
      </c>
      <c r="AD526" s="85">
        <v>29323</v>
      </c>
      <c r="AG526" s="85">
        <v>41280</v>
      </c>
      <c r="AI526" s="85">
        <v>41426</v>
      </c>
    </row>
    <row r="527" spans="1:35" x14ac:dyDescent="0.2">
      <c r="A527">
        <v>11187</v>
      </c>
      <c r="B527" s="91" t="s">
        <v>591</v>
      </c>
      <c r="C527" s="61" t="str" cm="1">
        <f t="array" ref="C527">_xlfn._xlws.FILTER(B527,OR(LEN(B527) = 7,LEN(B527)=8))</f>
        <v>5/20/13</v>
      </c>
      <c r="D527" s="61" t="str">
        <f t="shared" si="98"/>
        <v>5/20/13</v>
      </c>
      <c r="E527" s="85" t="s">
        <v>591</v>
      </c>
      <c r="F527" s="87" t="e" cm="1" vm="1">
        <f t="array" ref="F527">_xlfn._xlws.FILTER(B527,LEN(B527)=5)</f>
        <v>#VALUE!</v>
      </c>
      <c r="G527" s="88" t="str">
        <f t="shared" si="99"/>
        <v/>
      </c>
      <c r="H527" s="85">
        <v>41414</v>
      </c>
      <c r="I527" s="85" t="s">
        <v>2512</v>
      </c>
      <c r="J527" s="93">
        <f t="shared" si="97"/>
        <v>41414</v>
      </c>
      <c r="K527" s="85"/>
      <c r="M527" s="85" t="s">
        <v>591</v>
      </c>
      <c r="N527" t="e">
        <f t="shared" si="100"/>
        <v>#VALUE!</v>
      </c>
      <c r="O527" t="e">
        <f t="shared" si="101"/>
        <v>#VALUE!</v>
      </c>
      <c r="Q527" s="84" t="s">
        <v>591</v>
      </c>
      <c r="R527" t="e">
        <f t="shared" si="102"/>
        <v>#VALUE!</v>
      </c>
      <c r="S527" t="e">
        <f t="shared" si="103"/>
        <v>#VALUE!</v>
      </c>
      <c r="U527" s="86" t="s">
        <v>591</v>
      </c>
      <c r="V527" t="e">
        <f t="shared" si="104"/>
        <v>#VALUE!</v>
      </c>
      <c r="W527" t="e">
        <f t="shared" si="105"/>
        <v>#VALUE!</v>
      </c>
      <c r="Y527" s="61" t="s">
        <v>591</v>
      </c>
      <c r="Z527" t="str">
        <f t="shared" si="106"/>
        <v>5-20-13</v>
      </c>
      <c r="AA527" t="e">
        <f t="shared" si="107"/>
        <v>#VALUE!</v>
      </c>
      <c r="AB527" t="e">
        <f t="shared" si="108"/>
        <v>#VALUE!</v>
      </c>
      <c r="AD527" s="85">
        <v>41414</v>
      </c>
      <c r="AG527" s="85" t="s">
        <v>591</v>
      </c>
      <c r="AI527" s="85">
        <v>41414</v>
      </c>
    </row>
    <row r="528" spans="1:35" x14ac:dyDescent="0.2">
      <c r="A528">
        <v>2428</v>
      </c>
      <c r="B528" s="91">
        <v>41369</v>
      </c>
      <c r="C528" s="61" t="e" cm="1" vm="1">
        <f t="array" ref="C528">_xlfn._xlws.FILTER(B528,OR(LEN(B528) = 7,LEN(B528)=8))</f>
        <v>#VALUE!</v>
      </c>
      <c r="D528" s="61" t="str">
        <f t="shared" si="98"/>
        <v/>
      </c>
      <c r="E528" s="61" t="s">
        <v>2512</v>
      </c>
      <c r="F528" s="87" cm="1">
        <f t="array" ref="F528">_xlfn._xlws.FILTER(B528,LEN(B528)=5)</f>
        <v>41369</v>
      </c>
      <c r="G528" s="88">
        <f t="shared" si="99"/>
        <v>41369</v>
      </c>
      <c r="H528" s="61"/>
      <c r="I528" s="85">
        <v>41369</v>
      </c>
      <c r="J528" s="93">
        <f t="shared" si="97"/>
        <v>41369</v>
      </c>
      <c r="K528" s="85"/>
      <c r="M528" s="85">
        <v>41369</v>
      </c>
      <c r="N528" t="e">
        <f t="shared" si="100"/>
        <v>#VALUE!</v>
      </c>
      <c r="O528">
        <f t="shared" si="101"/>
        <v>41369</v>
      </c>
      <c r="Q528" s="84">
        <v>41369</v>
      </c>
      <c r="R528" t="e">
        <f t="shared" si="102"/>
        <v>#VALUE!</v>
      </c>
      <c r="S528">
        <f t="shared" si="103"/>
        <v>41369</v>
      </c>
      <c r="U528" s="86">
        <v>41369</v>
      </c>
      <c r="V528" t="e">
        <f t="shared" si="104"/>
        <v>#VALUE!</v>
      </c>
      <c r="W528">
        <f t="shared" si="105"/>
        <v>41369</v>
      </c>
      <c r="Y528" s="61">
        <v>41369</v>
      </c>
      <c r="Z528" t="str">
        <f t="shared" si="106"/>
        <v>41369</v>
      </c>
      <c r="AA528" t="e">
        <f t="shared" si="107"/>
        <v>#VALUE!</v>
      </c>
      <c r="AB528">
        <f t="shared" si="108"/>
        <v>41369</v>
      </c>
      <c r="AD528" s="85">
        <v>25306</v>
      </c>
      <c r="AG528" s="85">
        <v>41369</v>
      </c>
      <c r="AI528" s="85">
        <v>41398</v>
      </c>
    </row>
    <row r="529" spans="1:35" x14ac:dyDescent="0.2">
      <c r="A529">
        <v>1726</v>
      </c>
      <c r="B529" s="91" t="s">
        <v>719</v>
      </c>
      <c r="C529" s="61" t="str" cm="1">
        <f t="array" ref="C529">_xlfn._xlws.FILTER(B529,OR(LEN(B529) = 7,LEN(B529)=8))</f>
        <v>3/18/13</v>
      </c>
      <c r="D529" s="61" t="str">
        <f t="shared" si="98"/>
        <v>3/18/13</v>
      </c>
      <c r="E529" s="85" t="s">
        <v>719</v>
      </c>
      <c r="F529" s="87" t="e" cm="1" vm="1">
        <f t="array" ref="F529">_xlfn._xlws.FILTER(B529,LEN(B529)=5)</f>
        <v>#VALUE!</v>
      </c>
      <c r="G529" s="88" t="str">
        <f t="shared" si="99"/>
        <v/>
      </c>
      <c r="H529" s="85">
        <v>41351</v>
      </c>
      <c r="I529" s="85" t="s">
        <v>2512</v>
      </c>
      <c r="J529" s="93">
        <f t="shared" si="97"/>
        <v>41351</v>
      </c>
      <c r="K529" s="85"/>
      <c r="M529" s="85" t="s">
        <v>719</v>
      </c>
      <c r="N529" t="e">
        <f t="shared" si="100"/>
        <v>#VALUE!</v>
      </c>
      <c r="O529" t="e">
        <f t="shared" si="101"/>
        <v>#VALUE!</v>
      </c>
      <c r="Q529" s="84" t="s">
        <v>719</v>
      </c>
      <c r="R529" t="e">
        <f t="shared" si="102"/>
        <v>#VALUE!</v>
      </c>
      <c r="S529" t="e">
        <f t="shared" si="103"/>
        <v>#VALUE!</v>
      </c>
      <c r="U529" s="86" t="s">
        <v>719</v>
      </c>
      <c r="V529" t="e">
        <f t="shared" si="104"/>
        <v>#VALUE!</v>
      </c>
      <c r="W529" t="e">
        <f t="shared" si="105"/>
        <v>#VALUE!</v>
      </c>
      <c r="Y529" s="61" t="s">
        <v>719</v>
      </c>
      <c r="Z529" t="str">
        <f t="shared" si="106"/>
        <v>3-18-13</v>
      </c>
      <c r="AA529" t="e">
        <f t="shared" si="107"/>
        <v>#VALUE!</v>
      </c>
      <c r="AB529" t="e">
        <f t="shared" si="108"/>
        <v>#VALUE!</v>
      </c>
      <c r="AD529" s="85">
        <v>41351</v>
      </c>
      <c r="AG529" s="85" t="s">
        <v>719</v>
      </c>
      <c r="AI529" s="85">
        <v>41351</v>
      </c>
    </row>
    <row r="530" spans="1:35" x14ac:dyDescent="0.2">
      <c r="A530">
        <v>1802</v>
      </c>
      <c r="B530" s="91" t="s">
        <v>651</v>
      </c>
      <c r="C530" s="61" t="str" cm="1">
        <f t="array" ref="C530">_xlfn._xlws.FILTER(B530,OR(LEN(B530) = 7,LEN(B530)=8))</f>
        <v>1/17/13</v>
      </c>
      <c r="D530" s="61" t="str">
        <f t="shared" si="98"/>
        <v>1/17/13</v>
      </c>
      <c r="E530" s="85" t="s">
        <v>651</v>
      </c>
      <c r="F530" s="87" t="e" cm="1" vm="1">
        <f t="array" ref="F530">_xlfn._xlws.FILTER(B530,LEN(B530)=5)</f>
        <v>#VALUE!</v>
      </c>
      <c r="G530" s="88" t="str">
        <f t="shared" si="99"/>
        <v/>
      </c>
      <c r="H530" s="85">
        <v>41291</v>
      </c>
      <c r="I530" s="85" t="s">
        <v>2512</v>
      </c>
      <c r="J530" s="93">
        <f t="shared" si="97"/>
        <v>41291</v>
      </c>
      <c r="K530" s="85"/>
      <c r="M530" s="85" t="s">
        <v>651</v>
      </c>
      <c r="N530" t="e">
        <f t="shared" si="100"/>
        <v>#VALUE!</v>
      </c>
      <c r="O530" t="e">
        <f t="shared" si="101"/>
        <v>#VALUE!</v>
      </c>
      <c r="Q530" s="84" t="s">
        <v>651</v>
      </c>
      <c r="R530" t="e">
        <f t="shared" si="102"/>
        <v>#VALUE!</v>
      </c>
      <c r="S530" t="e">
        <f t="shared" si="103"/>
        <v>#VALUE!</v>
      </c>
      <c r="U530" s="86" t="s">
        <v>651</v>
      </c>
      <c r="V530" t="e">
        <f t="shared" si="104"/>
        <v>#VALUE!</v>
      </c>
      <c r="W530" t="e">
        <f t="shared" si="105"/>
        <v>#VALUE!</v>
      </c>
      <c r="Y530" s="61" t="s">
        <v>651</v>
      </c>
      <c r="Z530" t="str">
        <f t="shared" si="106"/>
        <v>1-17-13</v>
      </c>
      <c r="AA530" t="e">
        <f t="shared" si="107"/>
        <v>#VALUE!</v>
      </c>
      <c r="AB530" t="e">
        <f t="shared" si="108"/>
        <v>#VALUE!</v>
      </c>
      <c r="AD530" s="85">
        <v>41291</v>
      </c>
      <c r="AG530" s="85" t="s">
        <v>651</v>
      </c>
      <c r="AI530" s="85">
        <v>41291</v>
      </c>
    </row>
    <row r="531" spans="1:35" x14ac:dyDescent="0.2">
      <c r="A531">
        <v>1162</v>
      </c>
      <c r="B531" s="91">
        <v>41548</v>
      </c>
      <c r="C531" s="61" t="e" cm="1" vm="1">
        <f t="array" ref="C531">_xlfn._xlws.FILTER(B531,OR(LEN(B531) = 7,LEN(B531)=8))</f>
        <v>#VALUE!</v>
      </c>
      <c r="D531" s="61" t="str">
        <f t="shared" si="98"/>
        <v/>
      </c>
      <c r="E531" s="61" t="s">
        <v>2512</v>
      </c>
      <c r="F531" s="87" cm="1">
        <f t="array" ref="F531">_xlfn._xlws.FILTER(B531,LEN(B531)=5)</f>
        <v>41548</v>
      </c>
      <c r="G531" s="88">
        <f t="shared" si="99"/>
        <v>41548</v>
      </c>
      <c r="H531" s="61"/>
      <c r="I531" s="85">
        <v>41548</v>
      </c>
      <c r="J531" s="93">
        <f t="shared" si="97"/>
        <v>41548</v>
      </c>
      <c r="K531" s="85"/>
      <c r="M531" s="85">
        <v>41548</v>
      </c>
      <c r="N531" t="e">
        <f t="shared" si="100"/>
        <v>#VALUE!</v>
      </c>
      <c r="O531">
        <f t="shared" si="101"/>
        <v>41548</v>
      </c>
      <c r="Q531" s="84">
        <v>41548</v>
      </c>
      <c r="R531" t="e">
        <f t="shared" si="102"/>
        <v>#VALUE!</v>
      </c>
      <c r="S531">
        <f t="shared" si="103"/>
        <v>41548</v>
      </c>
      <c r="U531" s="86">
        <v>41548</v>
      </c>
      <c r="V531" t="e">
        <f t="shared" si="104"/>
        <v>#VALUE!</v>
      </c>
      <c r="W531">
        <f t="shared" si="105"/>
        <v>41548</v>
      </c>
      <c r="Y531" s="61">
        <v>41548</v>
      </c>
      <c r="Z531" t="str">
        <f t="shared" si="106"/>
        <v>41548</v>
      </c>
      <c r="AA531" t="e">
        <f t="shared" si="107"/>
        <v>#VALUE!</v>
      </c>
      <c r="AB531">
        <f t="shared" si="108"/>
        <v>41548</v>
      </c>
      <c r="AD531" s="85">
        <v>17638</v>
      </c>
      <c r="AG531" s="85">
        <v>41548</v>
      </c>
      <c r="AI531" s="85">
        <v>41284</v>
      </c>
    </row>
    <row r="532" spans="1:35" x14ac:dyDescent="0.2">
      <c r="A532">
        <v>10643</v>
      </c>
      <c r="B532" s="91">
        <v>41548</v>
      </c>
      <c r="C532" s="61" t="e" cm="1" vm="1">
        <f t="array" ref="C532">_xlfn._xlws.FILTER(B532,OR(LEN(B532) = 7,LEN(B532)=8))</f>
        <v>#VALUE!</v>
      </c>
      <c r="D532" s="61" t="str">
        <f t="shared" si="98"/>
        <v/>
      </c>
      <c r="E532" s="61" t="s">
        <v>2512</v>
      </c>
      <c r="F532" s="87" cm="1">
        <f t="array" ref="F532">_xlfn._xlws.FILTER(B532,LEN(B532)=5)</f>
        <v>41548</v>
      </c>
      <c r="G532" s="88">
        <f t="shared" si="99"/>
        <v>41548</v>
      </c>
      <c r="H532" s="61"/>
      <c r="I532" s="85">
        <v>41548</v>
      </c>
      <c r="J532" s="93">
        <f t="shared" si="97"/>
        <v>41548</v>
      </c>
      <c r="K532" s="85"/>
      <c r="M532" s="85">
        <v>41548</v>
      </c>
      <c r="N532" t="e">
        <f t="shared" si="100"/>
        <v>#VALUE!</v>
      </c>
      <c r="O532">
        <f t="shared" si="101"/>
        <v>41548</v>
      </c>
      <c r="Q532" s="84">
        <v>41548</v>
      </c>
      <c r="R532" t="e">
        <f t="shared" si="102"/>
        <v>#VALUE!</v>
      </c>
      <c r="S532">
        <f t="shared" si="103"/>
        <v>41548</v>
      </c>
      <c r="U532" s="86">
        <v>41548</v>
      </c>
      <c r="V532" t="e">
        <f t="shared" si="104"/>
        <v>#VALUE!</v>
      </c>
      <c r="W532">
        <f t="shared" si="105"/>
        <v>41548</v>
      </c>
      <c r="Y532" s="61">
        <v>41548</v>
      </c>
      <c r="Z532" t="str">
        <f t="shared" si="106"/>
        <v>41548</v>
      </c>
      <c r="AA532" t="e">
        <f t="shared" si="107"/>
        <v>#VALUE!</v>
      </c>
      <c r="AB532">
        <f t="shared" si="108"/>
        <v>41548</v>
      </c>
      <c r="AD532" s="85">
        <v>17638</v>
      </c>
      <c r="AG532" s="85">
        <v>41548</v>
      </c>
      <c r="AI532" s="85">
        <v>41284</v>
      </c>
    </row>
    <row r="533" spans="1:35" x14ac:dyDescent="0.2">
      <c r="A533">
        <v>11112</v>
      </c>
      <c r="B533" s="91">
        <v>40980</v>
      </c>
      <c r="C533" s="61" t="e" cm="1" vm="1">
        <f t="array" ref="C533">_xlfn._xlws.FILTER(B533,OR(LEN(B533) = 7,LEN(B533)=8))</f>
        <v>#VALUE!</v>
      </c>
      <c r="D533" s="61" t="str">
        <f t="shared" si="98"/>
        <v/>
      </c>
      <c r="E533" s="61" t="s">
        <v>2512</v>
      </c>
      <c r="F533" s="87" cm="1">
        <f t="array" ref="F533">_xlfn._xlws.FILTER(B533,LEN(B533)=5)</f>
        <v>40980</v>
      </c>
      <c r="G533" s="88">
        <f t="shared" si="99"/>
        <v>40980</v>
      </c>
      <c r="H533" s="61"/>
      <c r="I533" s="85">
        <v>40980</v>
      </c>
      <c r="J533" s="93">
        <f t="shared" si="97"/>
        <v>40980</v>
      </c>
      <c r="K533" s="85"/>
      <c r="M533" s="85">
        <v>40980</v>
      </c>
      <c r="N533" t="e">
        <f t="shared" si="100"/>
        <v>#VALUE!</v>
      </c>
      <c r="O533">
        <f t="shared" si="101"/>
        <v>40980</v>
      </c>
      <c r="Q533" s="84">
        <v>40980</v>
      </c>
      <c r="R533" t="e">
        <f t="shared" si="102"/>
        <v>#VALUE!</v>
      </c>
      <c r="S533">
        <f t="shared" si="103"/>
        <v>40980</v>
      </c>
      <c r="U533" s="86">
        <v>40980</v>
      </c>
      <c r="V533" t="e">
        <f t="shared" si="104"/>
        <v>#VALUE!</v>
      </c>
      <c r="W533">
        <f t="shared" si="105"/>
        <v>40980</v>
      </c>
      <c r="Y533" s="61">
        <v>40980</v>
      </c>
      <c r="Z533" t="str">
        <f t="shared" si="106"/>
        <v>40980</v>
      </c>
      <c r="AA533" t="e">
        <f t="shared" si="107"/>
        <v>#VALUE!</v>
      </c>
      <c r="AB533">
        <f t="shared" si="108"/>
        <v>40980</v>
      </c>
      <c r="AD533" s="85">
        <v>29320</v>
      </c>
      <c r="AG533" s="85">
        <v>40980</v>
      </c>
      <c r="AI533" s="85">
        <v>41246</v>
      </c>
    </row>
    <row r="534" spans="1:35" x14ac:dyDescent="0.2">
      <c r="A534">
        <v>2114</v>
      </c>
      <c r="B534" s="91" t="s">
        <v>724</v>
      </c>
      <c r="C534" s="61" t="str" cm="1">
        <f t="array" ref="C534">_xlfn._xlws.FILTER(B534,OR(LEN(B534) = 7,LEN(B534)=8))</f>
        <v>11/24/12</v>
      </c>
      <c r="D534" s="61" t="str">
        <f t="shared" si="98"/>
        <v>11/24/12</v>
      </c>
      <c r="E534" s="61" t="s">
        <v>724</v>
      </c>
      <c r="F534" s="87" t="e" cm="1" vm="1">
        <f t="array" ref="F534">_xlfn._xlws.FILTER(B534,LEN(B534)=5)</f>
        <v>#VALUE!</v>
      </c>
      <c r="G534" s="88" t="str">
        <f t="shared" si="99"/>
        <v/>
      </c>
      <c r="H534" s="85">
        <v>41237</v>
      </c>
      <c r="I534" s="85" t="s">
        <v>2512</v>
      </c>
      <c r="J534" s="93">
        <f t="shared" si="97"/>
        <v>41237</v>
      </c>
      <c r="K534" s="85"/>
      <c r="M534" s="85" t="s">
        <v>724</v>
      </c>
      <c r="N534" t="e">
        <f t="shared" si="100"/>
        <v>#VALUE!</v>
      </c>
      <c r="O534" t="e">
        <f t="shared" si="101"/>
        <v>#VALUE!</v>
      </c>
      <c r="Q534" s="84" t="s">
        <v>724</v>
      </c>
      <c r="R534" t="e">
        <f t="shared" si="102"/>
        <v>#VALUE!</v>
      </c>
      <c r="S534" t="e">
        <f t="shared" si="103"/>
        <v>#VALUE!</v>
      </c>
      <c r="U534" s="86" t="s">
        <v>724</v>
      </c>
      <c r="V534" t="e">
        <f t="shared" si="104"/>
        <v>#VALUE!</v>
      </c>
      <c r="W534" t="e">
        <f t="shared" si="105"/>
        <v>#VALUE!</v>
      </c>
      <c r="Y534" s="61" t="s">
        <v>724</v>
      </c>
      <c r="Z534" t="str">
        <f t="shared" si="106"/>
        <v>11-24-12</v>
      </c>
      <c r="AA534" t="e">
        <f t="shared" si="107"/>
        <v>#VALUE!</v>
      </c>
      <c r="AB534" t="e">
        <f t="shared" si="108"/>
        <v>#VALUE!</v>
      </c>
      <c r="AD534" s="85">
        <v>41237</v>
      </c>
      <c r="AG534" s="85" t="s">
        <v>724</v>
      </c>
      <c r="AI534" s="85">
        <v>41237</v>
      </c>
    </row>
    <row r="535" spans="1:35" x14ac:dyDescent="0.2">
      <c r="A535">
        <v>4261</v>
      </c>
      <c r="B535" s="91" t="s">
        <v>724</v>
      </c>
      <c r="C535" s="61" t="str" cm="1">
        <f t="array" ref="C535">_xlfn._xlws.FILTER(B535,OR(LEN(B535) = 7,LEN(B535)=8))</f>
        <v>11/24/12</v>
      </c>
      <c r="D535" s="61" t="str">
        <f t="shared" si="98"/>
        <v>11/24/12</v>
      </c>
      <c r="E535" s="61" t="s">
        <v>724</v>
      </c>
      <c r="F535" s="87" t="e" cm="1" vm="1">
        <f t="array" ref="F535">_xlfn._xlws.FILTER(B535,LEN(B535)=5)</f>
        <v>#VALUE!</v>
      </c>
      <c r="G535" s="88" t="str">
        <f t="shared" si="99"/>
        <v/>
      </c>
      <c r="H535" s="85">
        <v>41237</v>
      </c>
      <c r="I535" s="85" t="s">
        <v>2512</v>
      </c>
      <c r="J535" s="93">
        <f t="shared" si="97"/>
        <v>41237</v>
      </c>
      <c r="K535" s="85"/>
      <c r="M535" s="85" t="s">
        <v>724</v>
      </c>
      <c r="N535" t="e">
        <f t="shared" si="100"/>
        <v>#VALUE!</v>
      </c>
      <c r="O535" t="e">
        <f t="shared" si="101"/>
        <v>#VALUE!</v>
      </c>
      <c r="Q535" s="84" t="s">
        <v>724</v>
      </c>
      <c r="R535" t="e">
        <f t="shared" si="102"/>
        <v>#VALUE!</v>
      </c>
      <c r="S535" t="e">
        <f t="shared" si="103"/>
        <v>#VALUE!</v>
      </c>
      <c r="U535" s="86" t="s">
        <v>724</v>
      </c>
      <c r="V535" t="e">
        <f t="shared" si="104"/>
        <v>#VALUE!</v>
      </c>
      <c r="W535" t="e">
        <f t="shared" si="105"/>
        <v>#VALUE!</v>
      </c>
      <c r="Y535" s="61" t="s">
        <v>724</v>
      </c>
      <c r="Z535" t="str">
        <f t="shared" si="106"/>
        <v>11-24-12</v>
      </c>
      <c r="AA535" t="e">
        <f t="shared" si="107"/>
        <v>#VALUE!</v>
      </c>
      <c r="AB535" t="e">
        <f t="shared" si="108"/>
        <v>#VALUE!</v>
      </c>
      <c r="AD535" s="85">
        <v>41237</v>
      </c>
      <c r="AG535" s="85" t="s">
        <v>724</v>
      </c>
      <c r="AI535" s="85">
        <v>41237</v>
      </c>
    </row>
    <row r="536" spans="1:35" x14ac:dyDescent="0.2">
      <c r="A536">
        <v>2457</v>
      </c>
      <c r="B536" s="91" t="s">
        <v>726</v>
      </c>
      <c r="C536" s="61" t="str" cm="1">
        <f t="array" ref="C536">_xlfn._xlws.FILTER(B536,OR(LEN(B536) = 7,LEN(B536)=8))</f>
        <v>10/26/12</v>
      </c>
      <c r="D536" s="61" t="str">
        <f t="shared" si="98"/>
        <v>10/26/12</v>
      </c>
      <c r="E536" s="61" t="s">
        <v>726</v>
      </c>
      <c r="F536" s="87" t="e" cm="1" vm="1">
        <f t="array" ref="F536">_xlfn._xlws.FILTER(B536,LEN(B536)=5)</f>
        <v>#VALUE!</v>
      </c>
      <c r="G536" s="88" t="str">
        <f t="shared" si="99"/>
        <v/>
      </c>
      <c r="H536" s="85">
        <v>41208</v>
      </c>
      <c r="I536" s="85" t="s">
        <v>2512</v>
      </c>
      <c r="J536" s="93">
        <f t="shared" si="97"/>
        <v>41208</v>
      </c>
      <c r="K536" s="85"/>
      <c r="M536" s="85" t="s">
        <v>726</v>
      </c>
      <c r="N536" t="e">
        <f t="shared" si="100"/>
        <v>#VALUE!</v>
      </c>
      <c r="O536" t="e">
        <f t="shared" si="101"/>
        <v>#VALUE!</v>
      </c>
      <c r="Q536" s="84" t="s">
        <v>726</v>
      </c>
      <c r="R536" t="e">
        <f t="shared" si="102"/>
        <v>#VALUE!</v>
      </c>
      <c r="S536" t="e">
        <f t="shared" si="103"/>
        <v>#VALUE!</v>
      </c>
      <c r="U536" s="86" t="s">
        <v>726</v>
      </c>
      <c r="V536" t="e">
        <f t="shared" si="104"/>
        <v>#VALUE!</v>
      </c>
      <c r="W536" t="e">
        <f t="shared" si="105"/>
        <v>#VALUE!</v>
      </c>
      <c r="Y536" s="61" t="s">
        <v>726</v>
      </c>
      <c r="Z536" t="str">
        <f t="shared" si="106"/>
        <v>10-26-12</v>
      </c>
      <c r="AA536" t="e">
        <f t="shared" si="107"/>
        <v>#VALUE!</v>
      </c>
      <c r="AB536" t="e">
        <f t="shared" si="108"/>
        <v>#VALUE!</v>
      </c>
      <c r="AD536" s="85">
        <v>41208</v>
      </c>
      <c r="AG536" s="85" t="s">
        <v>726</v>
      </c>
      <c r="AI536" s="85">
        <v>41208</v>
      </c>
    </row>
    <row r="537" spans="1:35" x14ac:dyDescent="0.2">
      <c r="A537">
        <v>2495</v>
      </c>
      <c r="B537" s="91" t="s">
        <v>728</v>
      </c>
      <c r="C537" s="61" t="str" cm="1">
        <f t="array" ref="C537">_xlfn._xlws.FILTER(B537,OR(LEN(B537) = 7,LEN(B537)=8))</f>
        <v>6/20/14</v>
      </c>
      <c r="D537" s="61" t="str">
        <f t="shared" si="98"/>
        <v>6/20/14</v>
      </c>
      <c r="E537" s="85" t="s">
        <v>728</v>
      </c>
      <c r="F537" s="87" t="e" cm="1" vm="1">
        <f t="array" ref="F537">_xlfn._xlws.FILTER(B537,LEN(B537)=5)</f>
        <v>#VALUE!</v>
      </c>
      <c r="G537" s="88" t="str">
        <f t="shared" si="99"/>
        <v/>
      </c>
      <c r="H537" s="85">
        <v>41810</v>
      </c>
      <c r="I537" s="85" t="s">
        <v>2512</v>
      </c>
      <c r="J537" s="93">
        <f t="shared" si="97"/>
        <v>41810</v>
      </c>
      <c r="K537" s="85"/>
      <c r="M537" s="85" t="s">
        <v>728</v>
      </c>
      <c r="N537" t="e">
        <f t="shared" si="100"/>
        <v>#VALUE!</v>
      </c>
      <c r="O537" t="e">
        <f t="shared" si="101"/>
        <v>#VALUE!</v>
      </c>
      <c r="Q537" s="84" t="s">
        <v>728</v>
      </c>
      <c r="R537" t="e">
        <f t="shared" si="102"/>
        <v>#VALUE!</v>
      </c>
      <c r="S537" t="e">
        <f t="shared" si="103"/>
        <v>#VALUE!</v>
      </c>
      <c r="U537" s="86" t="s">
        <v>728</v>
      </c>
      <c r="V537" t="e">
        <f t="shared" si="104"/>
        <v>#VALUE!</v>
      </c>
      <c r="W537" t="e">
        <f t="shared" si="105"/>
        <v>#VALUE!</v>
      </c>
      <c r="Y537" s="61" t="s">
        <v>728</v>
      </c>
      <c r="Z537" t="str">
        <f t="shared" si="106"/>
        <v>6-20-14</v>
      </c>
      <c r="AA537" t="e">
        <f t="shared" si="107"/>
        <v>#VALUE!</v>
      </c>
      <c r="AB537" t="e">
        <f t="shared" si="108"/>
        <v>#VALUE!</v>
      </c>
      <c r="AD537" s="85">
        <v>41810</v>
      </c>
      <c r="AG537" s="85" t="s">
        <v>728</v>
      </c>
      <c r="AI537" s="85">
        <v>41810</v>
      </c>
    </row>
    <row r="538" spans="1:35" x14ac:dyDescent="0.2">
      <c r="A538">
        <v>6983</v>
      </c>
      <c r="B538" s="91">
        <v>41644</v>
      </c>
      <c r="C538" s="61" t="e" cm="1" vm="1">
        <f t="array" ref="C538">_xlfn._xlws.FILTER(B538,OR(LEN(B538) = 7,LEN(B538)=8))</f>
        <v>#VALUE!</v>
      </c>
      <c r="D538" s="61" t="str">
        <f t="shared" si="98"/>
        <v/>
      </c>
      <c r="E538" s="61" t="s">
        <v>2512</v>
      </c>
      <c r="F538" s="87" cm="1">
        <f t="array" ref="F538">_xlfn._xlws.FILTER(B538,LEN(B538)=5)</f>
        <v>41644</v>
      </c>
      <c r="G538" s="88">
        <f t="shared" si="99"/>
        <v>41644</v>
      </c>
      <c r="H538" s="61"/>
      <c r="I538" s="85">
        <v>41644</v>
      </c>
      <c r="J538" s="93">
        <f t="shared" si="97"/>
        <v>41644</v>
      </c>
      <c r="K538" s="85"/>
      <c r="M538" s="85">
        <v>41644</v>
      </c>
      <c r="N538" t="e">
        <f t="shared" si="100"/>
        <v>#VALUE!</v>
      </c>
      <c r="O538">
        <f t="shared" si="101"/>
        <v>41644</v>
      </c>
      <c r="Q538" s="84">
        <v>41644</v>
      </c>
      <c r="R538" t="e">
        <f t="shared" si="102"/>
        <v>#VALUE!</v>
      </c>
      <c r="S538">
        <f t="shared" si="103"/>
        <v>41644</v>
      </c>
      <c r="U538" s="86">
        <v>41644</v>
      </c>
      <c r="V538" t="e">
        <f t="shared" si="104"/>
        <v>#VALUE!</v>
      </c>
      <c r="W538">
        <f t="shared" si="105"/>
        <v>41644</v>
      </c>
      <c r="Y538" s="61">
        <v>41644</v>
      </c>
      <c r="Z538" t="str">
        <f t="shared" si="106"/>
        <v>41644</v>
      </c>
      <c r="AA538" t="e">
        <f t="shared" si="107"/>
        <v>#VALUE!</v>
      </c>
      <c r="AB538">
        <f t="shared" si="108"/>
        <v>41644</v>
      </c>
      <c r="AD538" s="85">
        <v>16178</v>
      </c>
      <c r="AG538" s="85">
        <v>41644</v>
      </c>
      <c r="AI538" s="85">
        <v>41760</v>
      </c>
    </row>
    <row r="539" spans="1:35" x14ac:dyDescent="0.2">
      <c r="A539">
        <v>3436</v>
      </c>
      <c r="B539" s="91" t="s">
        <v>331</v>
      </c>
      <c r="C539" s="61" t="str" cm="1">
        <f t="array" ref="C539">_xlfn._xlws.FILTER(B539,OR(LEN(B539) = 7,LEN(B539)=8))</f>
        <v>1/26/14</v>
      </c>
      <c r="D539" s="61" t="str">
        <f t="shared" si="98"/>
        <v>1/26/14</v>
      </c>
      <c r="E539" s="85" t="s">
        <v>331</v>
      </c>
      <c r="F539" s="87" t="e" cm="1" vm="1">
        <f t="array" ref="F539">_xlfn._xlws.FILTER(B539,LEN(B539)=5)</f>
        <v>#VALUE!</v>
      </c>
      <c r="G539" s="88" t="str">
        <f t="shared" si="99"/>
        <v/>
      </c>
      <c r="H539" s="85">
        <v>41665</v>
      </c>
      <c r="I539" s="85" t="s">
        <v>2512</v>
      </c>
      <c r="J539" s="93">
        <f t="shared" si="97"/>
        <v>41665</v>
      </c>
      <c r="K539" s="85"/>
      <c r="M539" s="85" t="s">
        <v>331</v>
      </c>
      <c r="N539" t="e">
        <f t="shared" si="100"/>
        <v>#VALUE!</v>
      </c>
      <c r="O539" t="e">
        <f t="shared" si="101"/>
        <v>#VALUE!</v>
      </c>
      <c r="Q539" s="84" t="s">
        <v>331</v>
      </c>
      <c r="R539" t="e">
        <f t="shared" si="102"/>
        <v>#VALUE!</v>
      </c>
      <c r="S539" t="e">
        <f t="shared" si="103"/>
        <v>#VALUE!</v>
      </c>
      <c r="U539" s="86" t="s">
        <v>331</v>
      </c>
      <c r="V539" t="e">
        <f t="shared" si="104"/>
        <v>#VALUE!</v>
      </c>
      <c r="W539" t="e">
        <f t="shared" si="105"/>
        <v>#VALUE!</v>
      </c>
      <c r="Y539" s="61" t="s">
        <v>331</v>
      </c>
      <c r="Z539" t="str">
        <f t="shared" si="106"/>
        <v>1-26-14</v>
      </c>
      <c r="AA539" t="e">
        <f t="shared" si="107"/>
        <v>#VALUE!</v>
      </c>
      <c r="AB539" t="e">
        <f t="shared" si="108"/>
        <v>#VALUE!</v>
      </c>
      <c r="AD539" s="85">
        <v>41665</v>
      </c>
      <c r="AG539" s="85" t="s">
        <v>331</v>
      </c>
      <c r="AI539" s="85">
        <v>41665</v>
      </c>
    </row>
    <row r="540" spans="1:35" x14ac:dyDescent="0.2">
      <c r="A540">
        <v>7505</v>
      </c>
      <c r="B540" s="91" t="s">
        <v>732</v>
      </c>
      <c r="C540" s="61" t="str" cm="1">
        <f t="array" ref="C540">_xlfn._xlws.FILTER(B540,OR(LEN(B540) = 7,LEN(B540)=8))</f>
        <v>1/19/14</v>
      </c>
      <c r="D540" s="61" t="str">
        <f t="shared" si="98"/>
        <v>1/19/14</v>
      </c>
      <c r="E540" s="85" t="s">
        <v>732</v>
      </c>
      <c r="F540" s="87" t="e" cm="1" vm="1">
        <f t="array" ref="F540">_xlfn._xlws.FILTER(B540,LEN(B540)=5)</f>
        <v>#VALUE!</v>
      </c>
      <c r="G540" s="88" t="str">
        <f t="shared" si="99"/>
        <v/>
      </c>
      <c r="H540" s="85">
        <v>41658</v>
      </c>
      <c r="I540" s="85" t="s">
        <v>2512</v>
      </c>
      <c r="J540" s="93">
        <f t="shared" si="97"/>
        <v>41658</v>
      </c>
      <c r="K540" s="85"/>
      <c r="M540" s="85" t="s">
        <v>732</v>
      </c>
      <c r="N540" t="e">
        <f t="shared" si="100"/>
        <v>#VALUE!</v>
      </c>
      <c r="O540" t="e">
        <f t="shared" si="101"/>
        <v>#VALUE!</v>
      </c>
      <c r="Q540" s="84" t="s">
        <v>732</v>
      </c>
      <c r="R540" t="e">
        <f t="shared" si="102"/>
        <v>#VALUE!</v>
      </c>
      <c r="S540" t="e">
        <f t="shared" si="103"/>
        <v>#VALUE!</v>
      </c>
      <c r="U540" s="86" t="s">
        <v>732</v>
      </c>
      <c r="V540" t="e">
        <f t="shared" si="104"/>
        <v>#VALUE!</v>
      </c>
      <c r="W540" t="e">
        <f t="shared" si="105"/>
        <v>#VALUE!</v>
      </c>
      <c r="Y540" s="61" t="s">
        <v>732</v>
      </c>
      <c r="Z540" t="str">
        <f t="shared" si="106"/>
        <v>1-19-14</v>
      </c>
      <c r="AA540" t="e">
        <f t="shared" si="107"/>
        <v>#VALUE!</v>
      </c>
      <c r="AB540" t="e">
        <f t="shared" si="108"/>
        <v>#VALUE!</v>
      </c>
      <c r="AD540" s="85">
        <v>41658</v>
      </c>
      <c r="AG540" s="85" t="s">
        <v>732</v>
      </c>
      <c r="AI540" s="85">
        <v>41658</v>
      </c>
    </row>
    <row r="541" spans="1:35" x14ac:dyDescent="0.2">
      <c r="A541">
        <v>4286</v>
      </c>
      <c r="B541" s="91">
        <v>41883</v>
      </c>
      <c r="C541" s="61" t="e" cm="1" vm="1">
        <f t="array" ref="C541">_xlfn._xlws.FILTER(B541,OR(LEN(B541) = 7,LEN(B541)=8))</f>
        <v>#VALUE!</v>
      </c>
      <c r="D541" s="61" t="str">
        <f t="shared" si="98"/>
        <v/>
      </c>
      <c r="E541" s="61" t="s">
        <v>2512</v>
      </c>
      <c r="F541" s="87" cm="1">
        <f t="array" ref="F541">_xlfn._xlws.FILTER(B541,LEN(B541)=5)</f>
        <v>41883</v>
      </c>
      <c r="G541" s="88">
        <f t="shared" si="99"/>
        <v>41883</v>
      </c>
      <c r="H541" s="61"/>
      <c r="I541" s="85">
        <v>41883</v>
      </c>
      <c r="J541" s="93">
        <f t="shared" si="97"/>
        <v>41883</v>
      </c>
      <c r="K541" s="85"/>
      <c r="M541" s="85">
        <v>41883</v>
      </c>
      <c r="N541" t="e">
        <f t="shared" si="100"/>
        <v>#VALUE!</v>
      </c>
      <c r="O541">
        <f t="shared" si="101"/>
        <v>41883</v>
      </c>
      <c r="Q541" s="84">
        <v>41883</v>
      </c>
      <c r="R541" t="e">
        <f t="shared" si="102"/>
        <v>#VALUE!</v>
      </c>
      <c r="S541">
        <f t="shared" si="103"/>
        <v>41883</v>
      </c>
      <c r="U541" s="86">
        <v>41883</v>
      </c>
      <c r="V541" t="e">
        <f t="shared" si="104"/>
        <v>#VALUE!</v>
      </c>
      <c r="W541">
        <f t="shared" si="105"/>
        <v>41883</v>
      </c>
      <c r="Y541" s="61">
        <v>41883</v>
      </c>
      <c r="Z541" t="str">
        <f t="shared" si="106"/>
        <v>41883</v>
      </c>
      <c r="AA541" t="e">
        <f t="shared" si="107"/>
        <v>#VALUE!</v>
      </c>
      <c r="AB541">
        <f t="shared" si="108"/>
        <v>41883</v>
      </c>
      <c r="AD541" s="85">
        <v>30424</v>
      </c>
      <c r="AG541" s="85">
        <v>41883</v>
      </c>
      <c r="AI541" s="85">
        <v>41648</v>
      </c>
    </row>
    <row r="542" spans="1:35" x14ac:dyDescent="0.2">
      <c r="A542">
        <v>7224</v>
      </c>
      <c r="B542" s="91" t="s">
        <v>735</v>
      </c>
      <c r="C542" s="61" t="str" cm="1">
        <f t="array" ref="C542">_xlfn._xlws.FILTER(B542,OR(LEN(B542) = 7,LEN(B542)=8))</f>
        <v>12/29/13</v>
      </c>
      <c r="D542" s="61" t="str">
        <f t="shared" si="98"/>
        <v>12/29/13</v>
      </c>
      <c r="E542" s="61" t="s">
        <v>735</v>
      </c>
      <c r="F542" s="87" t="e" cm="1" vm="1">
        <f t="array" ref="F542">_xlfn._xlws.FILTER(B542,LEN(B542)=5)</f>
        <v>#VALUE!</v>
      </c>
      <c r="G542" s="88" t="str">
        <f t="shared" si="99"/>
        <v/>
      </c>
      <c r="H542" s="85">
        <v>41637</v>
      </c>
      <c r="I542" s="85" t="s">
        <v>2512</v>
      </c>
      <c r="J542" s="93">
        <f t="shared" si="97"/>
        <v>41637</v>
      </c>
      <c r="K542" s="85"/>
      <c r="M542" s="85" t="s">
        <v>735</v>
      </c>
      <c r="N542" t="e">
        <f t="shared" si="100"/>
        <v>#VALUE!</v>
      </c>
      <c r="O542" t="e">
        <f t="shared" si="101"/>
        <v>#VALUE!</v>
      </c>
      <c r="Q542" s="84" t="s">
        <v>735</v>
      </c>
      <c r="R542" t="e">
        <f t="shared" si="102"/>
        <v>#VALUE!</v>
      </c>
      <c r="S542" t="e">
        <f t="shared" si="103"/>
        <v>#VALUE!</v>
      </c>
      <c r="U542" s="86" t="s">
        <v>735</v>
      </c>
      <c r="V542" t="e">
        <f t="shared" si="104"/>
        <v>#VALUE!</v>
      </c>
      <c r="W542" t="e">
        <f t="shared" si="105"/>
        <v>#VALUE!</v>
      </c>
      <c r="Y542" s="61" t="s">
        <v>735</v>
      </c>
      <c r="Z542" t="str">
        <f t="shared" si="106"/>
        <v>12-29-13</v>
      </c>
      <c r="AA542" t="e">
        <f t="shared" si="107"/>
        <v>#VALUE!</v>
      </c>
      <c r="AB542" t="e">
        <f t="shared" si="108"/>
        <v>#VALUE!</v>
      </c>
      <c r="AD542" s="85">
        <v>41637</v>
      </c>
      <c r="AG542" s="85" t="s">
        <v>735</v>
      </c>
      <c r="AI542" s="85">
        <v>41637</v>
      </c>
    </row>
    <row r="543" spans="1:35" x14ac:dyDescent="0.2">
      <c r="A543">
        <v>6215</v>
      </c>
      <c r="B543" s="91" t="s">
        <v>735</v>
      </c>
      <c r="C543" s="61" t="str" cm="1">
        <f t="array" ref="C543">_xlfn._xlws.FILTER(B543,OR(LEN(B543) = 7,LEN(B543)=8))</f>
        <v>12/29/13</v>
      </c>
      <c r="D543" s="61" t="str">
        <f t="shared" si="98"/>
        <v>12/29/13</v>
      </c>
      <c r="E543" s="61" t="s">
        <v>735</v>
      </c>
      <c r="F543" s="87" t="e" cm="1" vm="1">
        <f t="array" ref="F543">_xlfn._xlws.FILTER(B543,LEN(B543)=5)</f>
        <v>#VALUE!</v>
      </c>
      <c r="G543" s="88" t="str">
        <f t="shared" si="99"/>
        <v/>
      </c>
      <c r="H543" s="85">
        <v>41637</v>
      </c>
      <c r="I543" s="85" t="s">
        <v>2512</v>
      </c>
      <c r="J543" s="93">
        <f t="shared" si="97"/>
        <v>41637</v>
      </c>
      <c r="K543" s="85"/>
      <c r="M543" s="85" t="s">
        <v>735</v>
      </c>
      <c r="N543" t="e">
        <f t="shared" si="100"/>
        <v>#VALUE!</v>
      </c>
      <c r="O543" t="e">
        <f t="shared" si="101"/>
        <v>#VALUE!</v>
      </c>
      <c r="Q543" s="84" t="s">
        <v>735</v>
      </c>
      <c r="R543" t="e">
        <f t="shared" si="102"/>
        <v>#VALUE!</v>
      </c>
      <c r="S543" t="e">
        <f t="shared" si="103"/>
        <v>#VALUE!</v>
      </c>
      <c r="U543" s="86" t="s">
        <v>735</v>
      </c>
      <c r="V543" t="e">
        <f t="shared" si="104"/>
        <v>#VALUE!</v>
      </c>
      <c r="W543" t="e">
        <f t="shared" si="105"/>
        <v>#VALUE!</v>
      </c>
      <c r="Y543" s="61" t="s">
        <v>735</v>
      </c>
      <c r="Z543" t="str">
        <f t="shared" si="106"/>
        <v>12-29-13</v>
      </c>
      <c r="AA543" t="e">
        <f t="shared" si="107"/>
        <v>#VALUE!</v>
      </c>
      <c r="AB543" t="e">
        <f t="shared" si="108"/>
        <v>#VALUE!</v>
      </c>
      <c r="AD543" s="85">
        <v>41637</v>
      </c>
      <c r="AG543" s="85" t="s">
        <v>735</v>
      </c>
      <c r="AI543" s="85">
        <v>41637</v>
      </c>
    </row>
    <row r="544" spans="1:35" x14ac:dyDescent="0.2">
      <c r="A544">
        <v>968</v>
      </c>
      <c r="B544" s="91" t="s">
        <v>737</v>
      </c>
      <c r="C544" s="61" t="str" cm="1">
        <f t="array" ref="C544">_xlfn._xlws.FILTER(B544,OR(LEN(B544) = 7,LEN(B544)=8))</f>
        <v>12/26/13</v>
      </c>
      <c r="D544" s="61" t="str">
        <f t="shared" si="98"/>
        <v>12/26/13</v>
      </c>
      <c r="E544" s="61" t="s">
        <v>737</v>
      </c>
      <c r="F544" s="87" t="e" cm="1" vm="1">
        <f t="array" ref="F544">_xlfn._xlws.FILTER(B544,LEN(B544)=5)</f>
        <v>#VALUE!</v>
      </c>
      <c r="G544" s="88" t="str">
        <f t="shared" si="99"/>
        <v/>
      </c>
      <c r="H544" s="85">
        <v>41634</v>
      </c>
      <c r="I544" s="85" t="s">
        <v>2512</v>
      </c>
      <c r="J544" s="93">
        <f t="shared" si="97"/>
        <v>41634</v>
      </c>
      <c r="K544" s="85"/>
      <c r="M544" s="85" t="s">
        <v>737</v>
      </c>
      <c r="N544" t="e">
        <f t="shared" si="100"/>
        <v>#VALUE!</v>
      </c>
      <c r="O544" t="e">
        <f t="shared" si="101"/>
        <v>#VALUE!</v>
      </c>
      <c r="Q544" s="84" t="s">
        <v>737</v>
      </c>
      <c r="R544" t="e">
        <f t="shared" si="102"/>
        <v>#VALUE!</v>
      </c>
      <c r="S544" t="e">
        <f t="shared" si="103"/>
        <v>#VALUE!</v>
      </c>
      <c r="U544" s="86" t="s">
        <v>737</v>
      </c>
      <c r="V544" t="e">
        <f t="shared" si="104"/>
        <v>#VALUE!</v>
      </c>
      <c r="W544" t="e">
        <f t="shared" si="105"/>
        <v>#VALUE!</v>
      </c>
      <c r="Y544" s="61" t="s">
        <v>737</v>
      </c>
      <c r="Z544" t="str">
        <f t="shared" si="106"/>
        <v>12-26-13</v>
      </c>
      <c r="AA544" t="e">
        <f t="shared" si="107"/>
        <v>#VALUE!</v>
      </c>
      <c r="AB544" t="e">
        <f t="shared" si="108"/>
        <v>#VALUE!</v>
      </c>
      <c r="AD544" s="85">
        <v>41634</v>
      </c>
      <c r="AG544" s="85" t="s">
        <v>737</v>
      </c>
      <c r="AI544" s="85">
        <v>41634</v>
      </c>
    </row>
    <row r="545" spans="1:35" x14ac:dyDescent="0.2">
      <c r="A545">
        <v>4096</v>
      </c>
      <c r="B545" s="91" t="s">
        <v>737</v>
      </c>
      <c r="C545" s="61" t="str" cm="1">
        <f t="array" ref="C545">_xlfn._xlws.FILTER(B545,OR(LEN(B545) = 7,LEN(B545)=8))</f>
        <v>12/26/13</v>
      </c>
      <c r="D545" s="61" t="str">
        <f t="shared" si="98"/>
        <v>12/26/13</v>
      </c>
      <c r="E545" s="61" t="s">
        <v>737</v>
      </c>
      <c r="F545" s="87" t="e" cm="1" vm="1">
        <f t="array" ref="F545">_xlfn._xlws.FILTER(B545,LEN(B545)=5)</f>
        <v>#VALUE!</v>
      </c>
      <c r="G545" s="88" t="str">
        <f t="shared" si="99"/>
        <v/>
      </c>
      <c r="H545" s="85">
        <v>41634</v>
      </c>
      <c r="I545" s="85" t="s">
        <v>2512</v>
      </c>
      <c r="J545" s="93">
        <f t="shared" si="97"/>
        <v>41634</v>
      </c>
      <c r="K545" s="85"/>
      <c r="M545" s="85" t="s">
        <v>737</v>
      </c>
      <c r="N545" t="e">
        <f t="shared" si="100"/>
        <v>#VALUE!</v>
      </c>
      <c r="O545" t="e">
        <f t="shared" si="101"/>
        <v>#VALUE!</v>
      </c>
      <c r="Q545" s="84" t="s">
        <v>737</v>
      </c>
      <c r="R545" t="e">
        <f t="shared" si="102"/>
        <v>#VALUE!</v>
      </c>
      <c r="S545" t="e">
        <f t="shared" si="103"/>
        <v>#VALUE!</v>
      </c>
      <c r="U545" s="86" t="s">
        <v>737</v>
      </c>
      <c r="V545" t="e">
        <f t="shared" si="104"/>
        <v>#VALUE!</v>
      </c>
      <c r="W545" t="e">
        <f t="shared" si="105"/>
        <v>#VALUE!</v>
      </c>
      <c r="Y545" s="61" t="s">
        <v>737</v>
      </c>
      <c r="Z545" t="str">
        <f t="shared" si="106"/>
        <v>12-26-13</v>
      </c>
      <c r="AA545" t="e">
        <f t="shared" si="107"/>
        <v>#VALUE!</v>
      </c>
      <c r="AB545" t="e">
        <f t="shared" si="108"/>
        <v>#VALUE!</v>
      </c>
      <c r="AD545" s="85">
        <v>41634</v>
      </c>
      <c r="AG545" s="85" t="s">
        <v>737</v>
      </c>
      <c r="AI545" s="85">
        <v>41634</v>
      </c>
    </row>
    <row r="546" spans="1:35" x14ac:dyDescent="0.2">
      <c r="A546">
        <v>3153</v>
      </c>
      <c r="B546" s="91">
        <v>41498</v>
      </c>
      <c r="C546" s="61" t="e" cm="1" vm="1">
        <f t="array" ref="C546">_xlfn._xlws.FILTER(B546,OR(LEN(B546) = 7,LEN(B546)=8))</f>
        <v>#VALUE!</v>
      </c>
      <c r="D546" s="61" t="str">
        <f t="shared" si="98"/>
        <v/>
      </c>
      <c r="E546" s="61" t="s">
        <v>2512</v>
      </c>
      <c r="F546" s="87" cm="1">
        <f t="array" ref="F546">_xlfn._xlws.FILTER(B546,LEN(B546)=5)</f>
        <v>41498</v>
      </c>
      <c r="G546" s="88">
        <f t="shared" si="99"/>
        <v>41498</v>
      </c>
      <c r="H546" s="61"/>
      <c r="I546" s="85">
        <v>41498</v>
      </c>
      <c r="J546" s="93">
        <f t="shared" si="97"/>
        <v>41498</v>
      </c>
      <c r="K546" s="85"/>
      <c r="M546" s="85">
        <v>41498</v>
      </c>
      <c r="N546" t="e">
        <f t="shared" si="100"/>
        <v>#VALUE!</v>
      </c>
      <c r="O546">
        <f t="shared" si="101"/>
        <v>41498</v>
      </c>
      <c r="Q546" s="84">
        <v>41498</v>
      </c>
      <c r="R546" t="e">
        <f t="shared" si="102"/>
        <v>#VALUE!</v>
      </c>
      <c r="S546">
        <f t="shared" si="103"/>
        <v>41498</v>
      </c>
      <c r="U546" s="86">
        <v>41498</v>
      </c>
      <c r="V546" t="e">
        <f t="shared" si="104"/>
        <v>#VALUE!</v>
      </c>
      <c r="W546">
        <f t="shared" si="105"/>
        <v>41498</v>
      </c>
      <c r="Y546" s="61">
        <v>41498</v>
      </c>
      <c r="Z546" t="str">
        <f t="shared" si="106"/>
        <v>41498</v>
      </c>
      <c r="AA546" t="e">
        <f t="shared" si="107"/>
        <v>#VALUE!</v>
      </c>
      <c r="AB546">
        <f t="shared" si="108"/>
        <v>41498</v>
      </c>
      <c r="AD546" s="85">
        <v>35899</v>
      </c>
      <c r="AG546" s="85">
        <v>41498</v>
      </c>
      <c r="AI546" s="85">
        <v>41616</v>
      </c>
    </row>
    <row r="547" spans="1:35" x14ac:dyDescent="0.2">
      <c r="A547">
        <v>6504</v>
      </c>
      <c r="B547" s="91" t="s">
        <v>740</v>
      </c>
      <c r="C547" s="61" t="str" cm="1">
        <f t="array" ref="C547">_xlfn._xlws.FILTER(B547,OR(LEN(B547) = 7,LEN(B547)=8))</f>
        <v>11/20/13</v>
      </c>
      <c r="D547" s="61" t="str">
        <f t="shared" si="98"/>
        <v>11/20/13</v>
      </c>
      <c r="E547" s="61" t="s">
        <v>740</v>
      </c>
      <c r="F547" s="87" t="e" cm="1" vm="1">
        <f t="array" ref="F547">_xlfn._xlws.FILTER(B547,LEN(B547)=5)</f>
        <v>#VALUE!</v>
      </c>
      <c r="G547" s="88" t="str">
        <f t="shared" si="99"/>
        <v/>
      </c>
      <c r="H547" s="85">
        <v>41598</v>
      </c>
      <c r="I547" s="85" t="s">
        <v>2512</v>
      </c>
      <c r="J547" s="93">
        <f t="shared" si="97"/>
        <v>41598</v>
      </c>
      <c r="K547" s="85"/>
      <c r="M547" s="85" t="s">
        <v>740</v>
      </c>
      <c r="N547" t="e">
        <f t="shared" si="100"/>
        <v>#VALUE!</v>
      </c>
      <c r="O547" t="e">
        <f t="shared" si="101"/>
        <v>#VALUE!</v>
      </c>
      <c r="Q547" s="84" t="s">
        <v>740</v>
      </c>
      <c r="R547" t="e">
        <f t="shared" si="102"/>
        <v>#VALUE!</v>
      </c>
      <c r="S547" t="e">
        <f t="shared" si="103"/>
        <v>#VALUE!</v>
      </c>
      <c r="U547" s="86" t="s">
        <v>740</v>
      </c>
      <c r="V547" t="e">
        <f t="shared" si="104"/>
        <v>#VALUE!</v>
      </c>
      <c r="W547" t="e">
        <f t="shared" si="105"/>
        <v>#VALUE!</v>
      </c>
      <c r="Y547" s="61" t="s">
        <v>740</v>
      </c>
      <c r="Z547" t="str">
        <f t="shared" si="106"/>
        <v>11-20-13</v>
      </c>
      <c r="AA547" t="e">
        <f t="shared" si="107"/>
        <v>#VALUE!</v>
      </c>
      <c r="AB547" t="e">
        <f t="shared" si="108"/>
        <v>#VALUE!</v>
      </c>
      <c r="AD547" s="85">
        <v>41598</v>
      </c>
      <c r="AG547" s="85" t="s">
        <v>740</v>
      </c>
      <c r="AI547" s="85">
        <v>41598</v>
      </c>
    </row>
    <row r="548" spans="1:35" x14ac:dyDescent="0.2">
      <c r="A548">
        <v>5329</v>
      </c>
      <c r="B548" s="91" t="s">
        <v>210</v>
      </c>
      <c r="C548" s="61" t="str" cm="1">
        <f t="array" ref="C548">_xlfn._xlws.FILTER(B548,OR(LEN(B548) = 7,LEN(B548)=8))</f>
        <v>9/27/13</v>
      </c>
      <c r="D548" s="61" t="str">
        <f t="shared" si="98"/>
        <v>9/27/13</v>
      </c>
      <c r="E548" s="85" t="s">
        <v>210</v>
      </c>
      <c r="F548" s="87" t="e" cm="1" vm="1">
        <f t="array" ref="F548">_xlfn._xlws.FILTER(B548,LEN(B548)=5)</f>
        <v>#VALUE!</v>
      </c>
      <c r="G548" s="88" t="str">
        <f t="shared" si="99"/>
        <v/>
      </c>
      <c r="H548" s="85">
        <v>41544</v>
      </c>
      <c r="I548" s="85" t="s">
        <v>2512</v>
      </c>
      <c r="J548" s="93">
        <f t="shared" si="97"/>
        <v>41544</v>
      </c>
      <c r="K548" s="85"/>
      <c r="M548" s="85" t="s">
        <v>210</v>
      </c>
      <c r="N548" t="e">
        <f t="shared" si="100"/>
        <v>#VALUE!</v>
      </c>
      <c r="O548" t="e">
        <f t="shared" si="101"/>
        <v>#VALUE!</v>
      </c>
      <c r="Q548" s="84" t="s">
        <v>210</v>
      </c>
      <c r="R548" t="e">
        <f t="shared" si="102"/>
        <v>#VALUE!</v>
      </c>
      <c r="S548" t="e">
        <f t="shared" si="103"/>
        <v>#VALUE!</v>
      </c>
      <c r="U548" s="86" t="s">
        <v>210</v>
      </c>
      <c r="V548" t="e">
        <f t="shared" si="104"/>
        <v>#VALUE!</v>
      </c>
      <c r="W548" t="e">
        <f t="shared" si="105"/>
        <v>#VALUE!</v>
      </c>
      <c r="Y548" s="61" t="s">
        <v>210</v>
      </c>
      <c r="Z548" t="str">
        <f t="shared" si="106"/>
        <v>9-27-13</v>
      </c>
      <c r="AA548" t="e">
        <f t="shared" si="107"/>
        <v>#VALUE!</v>
      </c>
      <c r="AB548" t="e">
        <f t="shared" si="108"/>
        <v>#VALUE!</v>
      </c>
      <c r="AD548" s="85">
        <v>41544</v>
      </c>
      <c r="AG548" s="85" t="s">
        <v>210</v>
      </c>
      <c r="AI548" s="85">
        <v>41544</v>
      </c>
    </row>
    <row r="549" spans="1:35" x14ac:dyDescent="0.2">
      <c r="A549">
        <v>1175</v>
      </c>
      <c r="B549" s="91" t="s">
        <v>130</v>
      </c>
      <c r="C549" s="61" t="str" cm="1">
        <f t="array" ref="C549">_xlfn._xlws.FILTER(B549,OR(LEN(B549) = 7,LEN(B549)=8))</f>
        <v>9/20/13</v>
      </c>
      <c r="D549" s="61" t="str">
        <f t="shared" si="98"/>
        <v>9/20/13</v>
      </c>
      <c r="E549" s="85" t="s">
        <v>130</v>
      </c>
      <c r="F549" s="87" t="e" cm="1" vm="1">
        <f t="array" ref="F549">_xlfn._xlws.FILTER(B549,LEN(B549)=5)</f>
        <v>#VALUE!</v>
      </c>
      <c r="G549" s="88" t="str">
        <f t="shared" si="99"/>
        <v/>
      </c>
      <c r="H549" s="85">
        <v>41537</v>
      </c>
      <c r="I549" s="85" t="s">
        <v>2512</v>
      </c>
      <c r="J549" s="93">
        <f t="shared" si="97"/>
        <v>41537</v>
      </c>
      <c r="K549" s="85"/>
      <c r="M549" s="85" t="s">
        <v>130</v>
      </c>
      <c r="N549" t="e">
        <f t="shared" si="100"/>
        <v>#VALUE!</v>
      </c>
      <c r="O549" t="e">
        <f t="shared" si="101"/>
        <v>#VALUE!</v>
      </c>
      <c r="Q549" s="84" t="s">
        <v>130</v>
      </c>
      <c r="R549" t="e">
        <f t="shared" si="102"/>
        <v>#VALUE!</v>
      </c>
      <c r="S549" t="e">
        <f t="shared" si="103"/>
        <v>#VALUE!</v>
      </c>
      <c r="U549" s="86" t="s">
        <v>130</v>
      </c>
      <c r="V549" t="e">
        <f t="shared" si="104"/>
        <v>#VALUE!</v>
      </c>
      <c r="W549" t="e">
        <f t="shared" si="105"/>
        <v>#VALUE!</v>
      </c>
      <c r="Y549" s="61" t="s">
        <v>130</v>
      </c>
      <c r="Z549" t="str">
        <f t="shared" si="106"/>
        <v>9-20-13</v>
      </c>
      <c r="AA549" t="e">
        <f t="shared" si="107"/>
        <v>#VALUE!</v>
      </c>
      <c r="AB549" t="e">
        <f t="shared" si="108"/>
        <v>#VALUE!</v>
      </c>
      <c r="AD549" s="85">
        <v>41537</v>
      </c>
      <c r="AG549" s="85" t="s">
        <v>130</v>
      </c>
      <c r="AI549" s="85">
        <v>41537</v>
      </c>
    </row>
    <row r="550" spans="1:35" x14ac:dyDescent="0.2">
      <c r="A550">
        <v>1377</v>
      </c>
      <c r="B550" s="91" t="s">
        <v>133</v>
      </c>
      <c r="C550" s="61" t="str" cm="1">
        <f t="array" ref="C550">_xlfn._xlws.FILTER(B550,OR(LEN(B550) = 7,LEN(B550)=8))</f>
        <v>8/31/13</v>
      </c>
      <c r="D550" s="61" t="str">
        <f t="shared" si="98"/>
        <v>8/31/13</v>
      </c>
      <c r="E550" s="85" t="s">
        <v>133</v>
      </c>
      <c r="F550" s="87" t="e" cm="1" vm="1">
        <f t="array" ref="F550">_xlfn._xlws.FILTER(B550,LEN(B550)=5)</f>
        <v>#VALUE!</v>
      </c>
      <c r="G550" s="88" t="str">
        <f t="shared" si="99"/>
        <v/>
      </c>
      <c r="H550" s="85">
        <v>41517</v>
      </c>
      <c r="I550" s="85" t="s">
        <v>2512</v>
      </c>
      <c r="J550" s="93">
        <f t="shared" si="97"/>
        <v>41517</v>
      </c>
      <c r="K550" s="85"/>
      <c r="M550" s="85" t="s">
        <v>133</v>
      </c>
      <c r="N550" t="e">
        <f t="shared" si="100"/>
        <v>#VALUE!</v>
      </c>
      <c r="O550" t="e">
        <f t="shared" si="101"/>
        <v>#VALUE!</v>
      </c>
      <c r="Q550" s="84" t="s">
        <v>133</v>
      </c>
      <c r="R550" t="e">
        <f t="shared" si="102"/>
        <v>#VALUE!</v>
      </c>
      <c r="S550" t="e">
        <f t="shared" si="103"/>
        <v>#VALUE!</v>
      </c>
      <c r="U550" s="86" t="s">
        <v>133</v>
      </c>
      <c r="V550" t="e">
        <f t="shared" si="104"/>
        <v>#VALUE!</v>
      </c>
      <c r="W550" t="e">
        <f t="shared" si="105"/>
        <v>#VALUE!</v>
      </c>
      <c r="Y550" s="61" t="s">
        <v>133</v>
      </c>
      <c r="Z550" t="str">
        <f t="shared" si="106"/>
        <v>8-31-13</v>
      </c>
      <c r="AA550" t="e">
        <f t="shared" si="107"/>
        <v>#VALUE!</v>
      </c>
      <c r="AB550" t="e">
        <f t="shared" si="108"/>
        <v>#VALUE!</v>
      </c>
      <c r="AD550" s="85">
        <v>41517</v>
      </c>
      <c r="AG550" s="85" t="s">
        <v>133</v>
      </c>
      <c r="AI550" s="85">
        <v>41517</v>
      </c>
    </row>
    <row r="551" spans="1:35" x14ac:dyDescent="0.2">
      <c r="A551">
        <v>4607</v>
      </c>
      <c r="B551" s="91" t="s">
        <v>745</v>
      </c>
      <c r="C551" s="61" t="str" cm="1">
        <f t="array" ref="C551">_xlfn._xlws.FILTER(B551,OR(LEN(B551) = 7,LEN(B551)=8))</f>
        <v>8/23/13</v>
      </c>
      <c r="D551" s="61" t="str">
        <f t="shared" si="98"/>
        <v>8/23/13</v>
      </c>
      <c r="E551" s="85" t="s">
        <v>745</v>
      </c>
      <c r="F551" s="87" t="e" cm="1" vm="1">
        <f t="array" ref="F551">_xlfn._xlws.FILTER(B551,LEN(B551)=5)</f>
        <v>#VALUE!</v>
      </c>
      <c r="G551" s="88" t="str">
        <f t="shared" si="99"/>
        <v/>
      </c>
      <c r="H551" s="85">
        <v>41509</v>
      </c>
      <c r="I551" s="85" t="s">
        <v>2512</v>
      </c>
      <c r="J551" s="93">
        <f t="shared" si="97"/>
        <v>41509</v>
      </c>
      <c r="K551" s="85"/>
      <c r="M551" s="85" t="s">
        <v>745</v>
      </c>
      <c r="N551" t="e">
        <f t="shared" si="100"/>
        <v>#VALUE!</v>
      </c>
      <c r="O551" t="e">
        <f t="shared" si="101"/>
        <v>#VALUE!</v>
      </c>
      <c r="Q551" s="84" t="s">
        <v>745</v>
      </c>
      <c r="R551" t="e">
        <f t="shared" si="102"/>
        <v>#VALUE!</v>
      </c>
      <c r="S551" t="e">
        <f t="shared" si="103"/>
        <v>#VALUE!</v>
      </c>
      <c r="U551" s="86" t="s">
        <v>745</v>
      </c>
      <c r="V551" t="e">
        <f t="shared" si="104"/>
        <v>#VALUE!</v>
      </c>
      <c r="W551" t="e">
        <f t="shared" si="105"/>
        <v>#VALUE!</v>
      </c>
      <c r="Y551" s="61" t="s">
        <v>745</v>
      </c>
      <c r="Z551" t="str">
        <f t="shared" si="106"/>
        <v>8-23-13</v>
      </c>
      <c r="AA551" t="e">
        <f t="shared" si="107"/>
        <v>#VALUE!</v>
      </c>
      <c r="AB551" t="e">
        <f t="shared" si="108"/>
        <v>#VALUE!</v>
      </c>
      <c r="AD551" s="85">
        <v>41509</v>
      </c>
      <c r="AG551" s="85" t="s">
        <v>745</v>
      </c>
      <c r="AI551" s="85">
        <v>41509</v>
      </c>
    </row>
    <row r="552" spans="1:35" x14ac:dyDescent="0.2">
      <c r="A552">
        <v>4944</v>
      </c>
      <c r="B552" s="91" t="s">
        <v>745</v>
      </c>
      <c r="C552" s="61" t="str" cm="1">
        <f t="array" ref="C552">_xlfn._xlws.FILTER(B552,OR(LEN(B552) = 7,LEN(B552)=8))</f>
        <v>8/23/13</v>
      </c>
      <c r="D552" s="61" t="str">
        <f t="shared" si="98"/>
        <v>8/23/13</v>
      </c>
      <c r="E552" s="85" t="s">
        <v>745</v>
      </c>
      <c r="F552" s="87" t="e" cm="1" vm="1">
        <f t="array" ref="F552">_xlfn._xlws.FILTER(B552,LEN(B552)=5)</f>
        <v>#VALUE!</v>
      </c>
      <c r="G552" s="88" t="str">
        <f t="shared" si="99"/>
        <v/>
      </c>
      <c r="H552" s="85">
        <v>41509</v>
      </c>
      <c r="I552" s="85" t="s">
        <v>2512</v>
      </c>
      <c r="J552" s="93">
        <f t="shared" si="97"/>
        <v>41509</v>
      </c>
      <c r="K552" s="85"/>
      <c r="M552" s="85" t="s">
        <v>745</v>
      </c>
      <c r="N552" t="e">
        <f t="shared" si="100"/>
        <v>#VALUE!</v>
      </c>
      <c r="O552" t="e">
        <f t="shared" si="101"/>
        <v>#VALUE!</v>
      </c>
      <c r="Q552" s="84" t="s">
        <v>745</v>
      </c>
      <c r="R552" t="e">
        <f t="shared" si="102"/>
        <v>#VALUE!</v>
      </c>
      <c r="S552" t="e">
        <f t="shared" si="103"/>
        <v>#VALUE!</v>
      </c>
      <c r="U552" s="86" t="s">
        <v>745</v>
      </c>
      <c r="V552" t="e">
        <f t="shared" si="104"/>
        <v>#VALUE!</v>
      </c>
      <c r="W552" t="e">
        <f t="shared" si="105"/>
        <v>#VALUE!</v>
      </c>
      <c r="Y552" s="61" t="s">
        <v>745</v>
      </c>
      <c r="Z552" t="str">
        <f t="shared" si="106"/>
        <v>8-23-13</v>
      </c>
      <c r="AA552" t="e">
        <f t="shared" si="107"/>
        <v>#VALUE!</v>
      </c>
      <c r="AB552" t="e">
        <f t="shared" si="108"/>
        <v>#VALUE!</v>
      </c>
      <c r="AD552" s="85">
        <v>41509</v>
      </c>
      <c r="AG552" s="85" t="s">
        <v>745</v>
      </c>
      <c r="AI552" s="85">
        <v>41509</v>
      </c>
    </row>
    <row r="553" spans="1:35" x14ac:dyDescent="0.2">
      <c r="A553">
        <v>9483</v>
      </c>
      <c r="B553" s="91" t="s">
        <v>747</v>
      </c>
      <c r="C553" s="61" t="str" cm="1">
        <f t="array" ref="C553">_xlfn._xlws.FILTER(B553,OR(LEN(B553) = 7,LEN(B553)=8))</f>
        <v>8/19/13</v>
      </c>
      <c r="D553" s="61" t="str">
        <f t="shared" si="98"/>
        <v>8/19/13</v>
      </c>
      <c r="E553" s="85" t="s">
        <v>747</v>
      </c>
      <c r="F553" s="87" t="e" cm="1" vm="1">
        <f t="array" ref="F553">_xlfn._xlws.FILTER(B553,LEN(B553)=5)</f>
        <v>#VALUE!</v>
      </c>
      <c r="G553" s="88" t="str">
        <f t="shared" si="99"/>
        <v/>
      </c>
      <c r="H553" s="85">
        <v>41505</v>
      </c>
      <c r="I553" s="85" t="s">
        <v>2512</v>
      </c>
      <c r="J553" s="93">
        <f t="shared" si="97"/>
        <v>41505</v>
      </c>
      <c r="K553" s="85"/>
      <c r="M553" s="85" t="s">
        <v>747</v>
      </c>
      <c r="N553" t="e">
        <f t="shared" si="100"/>
        <v>#VALUE!</v>
      </c>
      <c r="O553" t="e">
        <f t="shared" si="101"/>
        <v>#VALUE!</v>
      </c>
      <c r="Q553" s="84" t="s">
        <v>747</v>
      </c>
      <c r="R553" t="e">
        <f t="shared" si="102"/>
        <v>#VALUE!</v>
      </c>
      <c r="S553" t="e">
        <f t="shared" si="103"/>
        <v>#VALUE!</v>
      </c>
      <c r="U553" s="86" t="s">
        <v>747</v>
      </c>
      <c r="V553" t="e">
        <f t="shared" si="104"/>
        <v>#VALUE!</v>
      </c>
      <c r="W553" t="e">
        <f t="shared" si="105"/>
        <v>#VALUE!</v>
      </c>
      <c r="Y553" s="61" t="s">
        <v>747</v>
      </c>
      <c r="Z553" t="str">
        <f t="shared" si="106"/>
        <v>8-19-13</v>
      </c>
      <c r="AA553" t="e">
        <f t="shared" si="107"/>
        <v>#VALUE!</v>
      </c>
      <c r="AB553" t="e">
        <f t="shared" si="108"/>
        <v>#VALUE!</v>
      </c>
      <c r="AD553" s="85">
        <v>41505</v>
      </c>
      <c r="AG553" s="85" t="s">
        <v>747</v>
      </c>
      <c r="AI553" s="85">
        <v>41505</v>
      </c>
    </row>
    <row r="554" spans="1:35" x14ac:dyDescent="0.2">
      <c r="A554">
        <v>1378</v>
      </c>
      <c r="B554" s="91" t="s">
        <v>749</v>
      </c>
      <c r="C554" s="61" t="str" cm="1">
        <f t="array" ref="C554">_xlfn._xlws.FILTER(B554,OR(LEN(B554) = 7,LEN(B554)=8))</f>
        <v>7/24/13</v>
      </c>
      <c r="D554" s="61" t="str">
        <f t="shared" si="98"/>
        <v>7/24/13</v>
      </c>
      <c r="E554" s="85" t="s">
        <v>749</v>
      </c>
      <c r="F554" s="87" t="e" cm="1" vm="1">
        <f t="array" ref="F554">_xlfn._xlws.FILTER(B554,LEN(B554)=5)</f>
        <v>#VALUE!</v>
      </c>
      <c r="G554" s="88" t="str">
        <f t="shared" si="99"/>
        <v/>
      </c>
      <c r="H554" s="85">
        <v>41479</v>
      </c>
      <c r="I554" s="85" t="s">
        <v>2512</v>
      </c>
      <c r="J554" s="93">
        <f t="shared" si="97"/>
        <v>41479</v>
      </c>
      <c r="K554" s="85"/>
      <c r="M554" s="85" t="s">
        <v>749</v>
      </c>
      <c r="N554" t="e">
        <f t="shared" si="100"/>
        <v>#VALUE!</v>
      </c>
      <c r="O554" t="e">
        <f t="shared" si="101"/>
        <v>#VALUE!</v>
      </c>
      <c r="Q554" s="84" t="s">
        <v>749</v>
      </c>
      <c r="R554" t="e">
        <f t="shared" si="102"/>
        <v>#VALUE!</v>
      </c>
      <c r="S554" t="e">
        <f t="shared" si="103"/>
        <v>#VALUE!</v>
      </c>
      <c r="U554" s="86" t="s">
        <v>749</v>
      </c>
      <c r="V554" t="e">
        <f t="shared" si="104"/>
        <v>#VALUE!</v>
      </c>
      <c r="W554" t="e">
        <f t="shared" si="105"/>
        <v>#VALUE!</v>
      </c>
      <c r="Y554" s="61" t="s">
        <v>749</v>
      </c>
      <c r="Z554" t="str">
        <f t="shared" si="106"/>
        <v>7-24-13</v>
      </c>
      <c r="AA554" t="e">
        <f t="shared" si="107"/>
        <v>#VALUE!</v>
      </c>
      <c r="AB554" t="e">
        <f t="shared" si="108"/>
        <v>#VALUE!</v>
      </c>
      <c r="AD554" s="85">
        <v>41479</v>
      </c>
      <c r="AG554" s="85" t="s">
        <v>749</v>
      </c>
      <c r="AI554" s="85">
        <v>41479</v>
      </c>
    </row>
    <row r="555" spans="1:35" x14ac:dyDescent="0.2">
      <c r="A555">
        <v>5991</v>
      </c>
      <c r="B555" s="91">
        <v>41492</v>
      </c>
      <c r="C555" s="61" t="e" cm="1" vm="1">
        <f t="array" ref="C555">_xlfn._xlws.FILTER(B555,OR(LEN(B555) = 7,LEN(B555)=8))</f>
        <v>#VALUE!</v>
      </c>
      <c r="D555" s="61" t="str">
        <f t="shared" si="98"/>
        <v/>
      </c>
      <c r="E555" s="61" t="s">
        <v>2512</v>
      </c>
      <c r="F555" s="87" cm="1">
        <f t="array" ref="F555">_xlfn._xlws.FILTER(B555,LEN(B555)=5)</f>
        <v>41492</v>
      </c>
      <c r="G555" s="88">
        <f t="shared" si="99"/>
        <v>41492</v>
      </c>
      <c r="H555" s="61"/>
      <c r="I555" s="85">
        <v>41492</v>
      </c>
      <c r="J555" s="93">
        <f t="shared" si="97"/>
        <v>41492</v>
      </c>
      <c r="K555" s="85"/>
      <c r="M555" s="85">
        <v>41492</v>
      </c>
      <c r="N555" t="e">
        <f t="shared" si="100"/>
        <v>#VALUE!</v>
      </c>
      <c r="O555">
        <f t="shared" si="101"/>
        <v>41492</v>
      </c>
      <c r="Q555" s="84">
        <v>41492</v>
      </c>
      <c r="R555" t="e">
        <f t="shared" si="102"/>
        <v>#VALUE!</v>
      </c>
      <c r="S555">
        <f t="shared" si="103"/>
        <v>41492</v>
      </c>
      <c r="U555" s="86">
        <v>41492</v>
      </c>
      <c r="V555" t="e">
        <f t="shared" si="104"/>
        <v>#VALUE!</v>
      </c>
      <c r="W555">
        <f t="shared" si="105"/>
        <v>41492</v>
      </c>
      <c r="Y555" s="61">
        <v>41492</v>
      </c>
      <c r="Z555" t="str">
        <f t="shared" si="106"/>
        <v>41492</v>
      </c>
      <c r="AA555" t="e">
        <f t="shared" si="107"/>
        <v>#VALUE!</v>
      </c>
      <c r="AB555">
        <f t="shared" si="108"/>
        <v>41492</v>
      </c>
      <c r="AD555" s="85">
        <v>33708</v>
      </c>
      <c r="AG555" s="85">
        <v>41492</v>
      </c>
      <c r="AI555" s="85">
        <v>41433</v>
      </c>
    </row>
    <row r="556" spans="1:35" x14ac:dyDescent="0.2">
      <c r="A556">
        <v>2807</v>
      </c>
      <c r="B556" s="91" t="s">
        <v>515</v>
      </c>
      <c r="C556" s="61" t="str" cm="1">
        <f t="array" ref="C556">_xlfn._xlws.FILTER(B556,OR(LEN(B556) = 7,LEN(B556)=8))</f>
        <v>2/16/13</v>
      </c>
      <c r="D556" s="61" t="str">
        <f t="shared" si="98"/>
        <v>2/16/13</v>
      </c>
      <c r="E556" s="85" t="s">
        <v>515</v>
      </c>
      <c r="F556" s="87" t="e" cm="1" vm="1">
        <f t="array" ref="F556">_xlfn._xlws.FILTER(B556,LEN(B556)=5)</f>
        <v>#VALUE!</v>
      </c>
      <c r="G556" s="88" t="str">
        <f t="shared" si="99"/>
        <v/>
      </c>
      <c r="H556" s="85">
        <v>41321</v>
      </c>
      <c r="I556" s="85" t="s">
        <v>2512</v>
      </c>
      <c r="J556" s="93">
        <f t="shared" si="97"/>
        <v>41321</v>
      </c>
      <c r="K556" s="85"/>
      <c r="M556" s="85" t="s">
        <v>515</v>
      </c>
      <c r="N556" t="e">
        <f t="shared" si="100"/>
        <v>#VALUE!</v>
      </c>
      <c r="O556" t="e">
        <f t="shared" si="101"/>
        <v>#VALUE!</v>
      </c>
      <c r="Q556" s="84" t="s">
        <v>515</v>
      </c>
      <c r="R556" t="e">
        <f t="shared" si="102"/>
        <v>#VALUE!</v>
      </c>
      <c r="S556" t="e">
        <f t="shared" si="103"/>
        <v>#VALUE!</v>
      </c>
      <c r="U556" s="86" t="s">
        <v>515</v>
      </c>
      <c r="V556" t="e">
        <f t="shared" si="104"/>
        <v>#VALUE!</v>
      </c>
      <c r="W556" t="e">
        <f t="shared" si="105"/>
        <v>#VALUE!</v>
      </c>
      <c r="Y556" s="61" t="s">
        <v>515</v>
      </c>
      <c r="Z556" t="str">
        <f t="shared" si="106"/>
        <v>2-16-13</v>
      </c>
      <c r="AA556" t="e">
        <f t="shared" si="107"/>
        <v>#VALUE!</v>
      </c>
      <c r="AB556" t="e">
        <f t="shared" si="108"/>
        <v>#VALUE!</v>
      </c>
      <c r="AD556" s="85">
        <v>41321</v>
      </c>
      <c r="AG556" s="85" t="s">
        <v>515</v>
      </c>
      <c r="AI556" s="85">
        <v>41321</v>
      </c>
    </row>
    <row r="557" spans="1:35" x14ac:dyDescent="0.2">
      <c r="A557">
        <v>1052</v>
      </c>
      <c r="B557" s="91" t="s">
        <v>515</v>
      </c>
      <c r="C557" s="61" t="str" cm="1">
        <f t="array" ref="C557">_xlfn._xlws.FILTER(B557,OR(LEN(B557) = 7,LEN(B557)=8))</f>
        <v>2/16/13</v>
      </c>
      <c r="D557" s="61" t="str">
        <f t="shared" si="98"/>
        <v>2/16/13</v>
      </c>
      <c r="E557" s="85" t="s">
        <v>515</v>
      </c>
      <c r="F557" s="87" t="e" cm="1" vm="1">
        <f t="array" ref="F557">_xlfn._xlws.FILTER(B557,LEN(B557)=5)</f>
        <v>#VALUE!</v>
      </c>
      <c r="G557" s="88" t="str">
        <f t="shared" si="99"/>
        <v/>
      </c>
      <c r="H557" s="85">
        <v>41321</v>
      </c>
      <c r="I557" s="85" t="s">
        <v>2512</v>
      </c>
      <c r="J557" s="93">
        <f t="shared" si="97"/>
        <v>41321</v>
      </c>
      <c r="K557" s="85"/>
      <c r="M557" s="85" t="s">
        <v>515</v>
      </c>
      <c r="N557" t="e">
        <f t="shared" si="100"/>
        <v>#VALUE!</v>
      </c>
      <c r="O557" t="e">
        <f t="shared" si="101"/>
        <v>#VALUE!</v>
      </c>
      <c r="Q557" s="84" t="s">
        <v>515</v>
      </c>
      <c r="R557" t="e">
        <f t="shared" si="102"/>
        <v>#VALUE!</v>
      </c>
      <c r="S557" t="e">
        <f t="shared" si="103"/>
        <v>#VALUE!</v>
      </c>
      <c r="U557" s="86" t="s">
        <v>515</v>
      </c>
      <c r="V557" t="e">
        <f t="shared" si="104"/>
        <v>#VALUE!</v>
      </c>
      <c r="W557" t="e">
        <f t="shared" si="105"/>
        <v>#VALUE!</v>
      </c>
      <c r="Y557" s="61" t="s">
        <v>515</v>
      </c>
      <c r="Z557" t="str">
        <f t="shared" si="106"/>
        <v>2-16-13</v>
      </c>
      <c r="AA557" t="e">
        <f t="shared" si="107"/>
        <v>#VALUE!</v>
      </c>
      <c r="AB557" t="e">
        <f t="shared" si="108"/>
        <v>#VALUE!</v>
      </c>
      <c r="AD557" s="85">
        <v>41321</v>
      </c>
      <c r="AG557" s="85" t="s">
        <v>515</v>
      </c>
      <c r="AI557" s="85">
        <v>41321</v>
      </c>
    </row>
    <row r="558" spans="1:35" x14ac:dyDescent="0.2">
      <c r="A558">
        <v>9760</v>
      </c>
      <c r="B558" s="91" t="s">
        <v>544</v>
      </c>
      <c r="C558" s="61" t="str" cm="1">
        <f t="array" ref="C558">_xlfn._xlws.FILTER(B558,OR(LEN(B558) = 7,LEN(B558)=8))</f>
        <v>1/25/13</v>
      </c>
      <c r="D558" s="61" t="str">
        <f t="shared" si="98"/>
        <v>1/25/13</v>
      </c>
      <c r="E558" s="85" t="s">
        <v>544</v>
      </c>
      <c r="F558" s="87" t="e" cm="1" vm="1">
        <f t="array" ref="F558">_xlfn._xlws.FILTER(B558,LEN(B558)=5)</f>
        <v>#VALUE!</v>
      </c>
      <c r="G558" s="88" t="str">
        <f t="shared" si="99"/>
        <v/>
      </c>
      <c r="H558" s="85">
        <v>41299</v>
      </c>
      <c r="I558" s="85" t="s">
        <v>2512</v>
      </c>
      <c r="J558" s="93">
        <f t="shared" si="97"/>
        <v>41299</v>
      </c>
      <c r="K558" s="85"/>
      <c r="M558" s="85" t="s">
        <v>544</v>
      </c>
      <c r="N558" t="e">
        <f t="shared" si="100"/>
        <v>#VALUE!</v>
      </c>
      <c r="O558" t="e">
        <f t="shared" si="101"/>
        <v>#VALUE!</v>
      </c>
      <c r="Q558" s="84" t="s">
        <v>544</v>
      </c>
      <c r="R558" t="e">
        <f t="shared" si="102"/>
        <v>#VALUE!</v>
      </c>
      <c r="S558" t="e">
        <f t="shared" si="103"/>
        <v>#VALUE!</v>
      </c>
      <c r="U558" s="86" t="s">
        <v>544</v>
      </c>
      <c r="V558" t="e">
        <f t="shared" si="104"/>
        <v>#VALUE!</v>
      </c>
      <c r="W558" t="e">
        <f t="shared" si="105"/>
        <v>#VALUE!</v>
      </c>
      <c r="Y558" s="61" t="s">
        <v>544</v>
      </c>
      <c r="Z558" t="str">
        <f t="shared" si="106"/>
        <v>1-25-13</v>
      </c>
      <c r="AA558" t="e">
        <f t="shared" si="107"/>
        <v>#VALUE!</v>
      </c>
      <c r="AB558" t="e">
        <f t="shared" si="108"/>
        <v>#VALUE!</v>
      </c>
      <c r="AD558" s="85">
        <v>41299</v>
      </c>
      <c r="AG558" s="85" t="s">
        <v>544</v>
      </c>
      <c r="AI558" s="85">
        <v>41299</v>
      </c>
    </row>
    <row r="559" spans="1:35" x14ac:dyDescent="0.2">
      <c r="A559">
        <v>7101</v>
      </c>
      <c r="B559" s="91" t="s">
        <v>544</v>
      </c>
      <c r="C559" s="61" t="str" cm="1">
        <f t="array" ref="C559">_xlfn._xlws.FILTER(B559,OR(LEN(B559) = 7,LEN(B559)=8))</f>
        <v>1/25/13</v>
      </c>
      <c r="D559" s="61" t="str">
        <f t="shared" si="98"/>
        <v>1/25/13</v>
      </c>
      <c r="E559" s="85" t="s">
        <v>544</v>
      </c>
      <c r="F559" s="87" t="e" cm="1" vm="1">
        <f t="array" ref="F559">_xlfn._xlws.FILTER(B559,LEN(B559)=5)</f>
        <v>#VALUE!</v>
      </c>
      <c r="G559" s="88" t="str">
        <f t="shared" si="99"/>
        <v/>
      </c>
      <c r="H559" s="85">
        <v>41299</v>
      </c>
      <c r="I559" s="85" t="s">
        <v>2512</v>
      </c>
      <c r="J559" s="93">
        <f t="shared" si="97"/>
        <v>41299</v>
      </c>
      <c r="K559" s="85"/>
      <c r="M559" s="85" t="s">
        <v>544</v>
      </c>
      <c r="N559" t="e">
        <f t="shared" si="100"/>
        <v>#VALUE!</v>
      </c>
      <c r="O559" t="e">
        <f t="shared" si="101"/>
        <v>#VALUE!</v>
      </c>
      <c r="Q559" s="84" t="s">
        <v>544</v>
      </c>
      <c r="R559" t="e">
        <f t="shared" si="102"/>
        <v>#VALUE!</v>
      </c>
      <c r="S559" t="e">
        <f t="shared" si="103"/>
        <v>#VALUE!</v>
      </c>
      <c r="U559" s="86" t="s">
        <v>544</v>
      </c>
      <c r="V559" t="e">
        <f t="shared" si="104"/>
        <v>#VALUE!</v>
      </c>
      <c r="W559" t="e">
        <f t="shared" si="105"/>
        <v>#VALUE!</v>
      </c>
      <c r="Y559" s="61" t="s">
        <v>544</v>
      </c>
      <c r="Z559" t="str">
        <f t="shared" si="106"/>
        <v>1-25-13</v>
      </c>
      <c r="AA559" t="e">
        <f t="shared" si="107"/>
        <v>#VALUE!</v>
      </c>
      <c r="AB559" t="e">
        <f t="shared" si="108"/>
        <v>#VALUE!</v>
      </c>
      <c r="AD559" s="85">
        <v>41299</v>
      </c>
      <c r="AG559" s="85" t="s">
        <v>544</v>
      </c>
      <c r="AI559" s="85">
        <v>41299</v>
      </c>
    </row>
    <row r="560" spans="1:35" x14ac:dyDescent="0.2">
      <c r="A560">
        <v>9909</v>
      </c>
      <c r="B560" s="91">
        <v>41163</v>
      </c>
      <c r="C560" s="61" t="e" cm="1" vm="1">
        <f t="array" ref="C560">_xlfn._xlws.FILTER(B560,OR(LEN(B560) = 7,LEN(B560)=8))</f>
        <v>#VALUE!</v>
      </c>
      <c r="D560" s="61" t="str">
        <f t="shared" si="98"/>
        <v/>
      </c>
      <c r="E560" s="61" t="s">
        <v>2512</v>
      </c>
      <c r="F560" s="87" cm="1">
        <f t="array" ref="F560">_xlfn._xlws.FILTER(B560,LEN(B560)=5)</f>
        <v>41163</v>
      </c>
      <c r="G560" s="88">
        <f t="shared" si="99"/>
        <v>41163</v>
      </c>
      <c r="H560" s="61"/>
      <c r="I560" s="85">
        <v>41163</v>
      </c>
      <c r="J560" s="93">
        <f t="shared" si="97"/>
        <v>41163</v>
      </c>
      <c r="K560" s="85"/>
      <c r="M560" s="85">
        <v>41163</v>
      </c>
      <c r="N560" t="e">
        <f t="shared" si="100"/>
        <v>#VALUE!</v>
      </c>
      <c r="O560">
        <f t="shared" si="101"/>
        <v>41163</v>
      </c>
      <c r="Q560" s="84">
        <v>41163</v>
      </c>
      <c r="R560" t="e">
        <f t="shared" si="102"/>
        <v>#VALUE!</v>
      </c>
      <c r="S560">
        <f t="shared" si="103"/>
        <v>41163</v>
      </c>
      <c r="U560" s="86">
        <v>41163</v>
      </c>
      <c r="V560" t="e">
        <f t="shared" si="104"/>
        <v>#VALUE!</v>
      </c>
      <c r="W560">
        <f t="shared" si="105"/>
        <v>41163</v>
      </c>
      <c r="Y560" s="61">
        <v>41163</v>
      </c>
      <c r="Z560" t="str">
        <f t="shared" si="106"/>
        <v>41163</v>
      </c>
      <c r="AA560" t="e">
        <f t="shared" si="107"/>
        <v>#VALUE!</v>
      </c>
      <c r="AB560">
        <f t="shared" si="108"/>
        <v>41163</v>
      </c>
      <c r="AD560" s="85">
        <v>23112</v>
      </c>
      <c r="AG560" s="85">
        <v>41163</v>
      </c>
      <c r="AI560" s="85">
        <v>41222</v>
      </c>
    </row>
    <row r="561" spans="1:35" x14ac:dyDescent="0.2">
      <c r="A561">
        <v>5907</v>
      </c>
      <c r="B561" s="91">
        <v>40979</v>
      </c>
      <c r="C561" s="61" t="e" cm="1" vm="1">
        <f t="array" ref="C561">_xlfn._xlws.FILTER(B561,OR(LEN(B561) = 7,LEN(B561)=8))</f>
        <v>#VALUE!</v>
      </c>
      <c r="D561" s="61" t="str">
        <f t="shared" si="98"/>
        <v/>
      </c>
      <c r="E561" s="61" t="s">
        <v>2512</v>
      </c>
      <c r="F561" s="87" cm="1">
        <f t="array" ref="F561">_xlfn._xlws.FILTER(B561,LEN(B561)=5)</f>
        <v>40979</v>
      </c>
      <c r="G561" s="88">
        <f t="shared" si="99"/>
        <v>40979</v>
      </c>
      <c r="H561" s="61"/>
      <c r="I561" s="85">
        <v>40979</v>
      </c>
      <c r="J561" s="93">
        <f t="shared" si="97"/>
        <v>40979</v>
      </c>
      <c r="K561" s="85"/>
      <c r="M561" s="85">
        <v>40979</v>
      </c>
      <c r="N561" t="e">
        <f t="shared" si="100"/>
        <v>#VALUE!</v>
      </c>
      <c r="O561">
        <f t="shared" si="101"/>
        <v>40979</v>
      </c>
      <c r="Q561" s="84">
        <v>40979</v>
      </c>
      <c r="R561" t="e">
        <f t="shared" si="102"/>
        <v>#VALUE!</v>
      </c>
      <c r="S561">
        <f t="shared" si="103"/>
        <v>40979</v>
      </c>
      <c r="U561" s="86">
        <v>40979</v>
      </c>
      <c r="V561" t="e">
        <f t="shared" si="104"/>
        <v>#VALUE!</v>
      </c>
      <c r="W561">
        <f t="shared" si="105"/>
        <v>40979</v>
      </c>
      <c r="Y561" s="61">
        <v>40979</v>
      </c>
      <c r="Z561" t="str">
        <f t="shared" si="106"/>
        <v>40979</v>
      </c>
      <c r="AA561" t="e">
        <f t="shared" si="107"/>
        <v>#VALUE!</v>
      </c>
      <c r="AB561">
        <f t="shared" si="108"/>
        <v>40979</v>
      </c>
      <c r="AD561" s="85">
        <v>28954</v>
      </c>
      <c r="AG561" s="85">
        <v>40979</v>
      </c>
      <c r="AI561" s="85">
        <v>41216</v>
      </c>
    </row>
    <row r="562" spans="1:35" x14ac:dyDescent="0.2">
      <c r="A562">
        <v>793</v>
      </c>
      <c r="B562" s="91">
        <v>41070</v>
      </c>
      <c r="C562" s="61" t="e" cm="1" vm="1">
        <f t="array" ref="C562">_xlfn._xlws.FILTER(B562,OR(LEN(B562) = 7,LEN(B562)=8))</f>
        <v>#VALUE!</v>
      </c>
      <c r="D562" s="61" t="str">
        <f t="shared" si="98"/>
        <v/>
      </c>
      <c r="E562" s="61" t="s">
        <v>2512</v>
      </c>
      <c r="F562" s="87" cm="1">
        <f t="array" ref="F562">_xlfn._xlws.FILTER(B562,LEN(B562)=5)</f>
        <v>41070</v>
      </c>
      <c r="G562" s="88">
        <f t="shared" si="99"/>
        <v>41070</v>
      </c>
      <c r="H562" s="61"/>
      <c r="I562" s="85">
        <v>41070</v>
      </c>
      <c r="J562" s="93">
        <f t="shared" si="97"/>
        <v>41070</v>
      </c>
      <c r="K562" s="85"/>
      <c r="M562" s="85">
        <v>41070</v>
      </c>
      <c r="N562" t="e">
        <f t="shared" si="100"/>
        <v>#VALUE!</v>
      </c>
      <c r="O562">
        <f t="shared" si="101"/>
        <v>41070</v>
      </c>
      <c r="Q562" s="84">
        <v>41070</v>
      </c>
      <c r="R562" t="e">
        <f t="shared" si="102"/>
        <v>#VALUE!</v>
      </c>
      <c r="S562">
        <f t="shared" si="103"/>
        <v>41070</v>
      </c>
      <c r="U562" s="86">
        <v>41070</v>
      </c>
      <c r="V562" t="e">
        <f t="shared" si="104"/>
        <v>#VALUE!</v>
      </c>
      <c r="W562">
        <f t="shared" si="105"/>
        <v>41070</v>
      </c>
      <c r="Y562" s="61">
        <v>41070</v>
      </c>
      <c r="Z562" t="str">
        <f t="shared" si="106"/>
        <v>41070</v>
      </c>
      <c r="AA562" t="e">
        <f t="shared" si="107"/>
        <v>#VALUE!</v>
      </c>
      <c r="AB562">
        <f t="shared" si="108"/>
        <v>41070</v>
      </c>
      <c r="AD562" s="85">
        <v>25668</v>
      </c>
      <c r="AG562" s="85">
        <v>41070</v>
      </c>
      <c r="AI562" s="85">
        <v>41188</v>
      </c>
    </row>
    <row r="563" spans="1:35" x14ac:dyDescent="0.2">
      <c r="A563">
        <v>8832</v>
      </c>
      <c r="B563" s="91">
        <v>41252</v>
      </c>
      <c r="C563" s="61" t="e" cm="1" vm="1">
        <f t="array" ref="C563">_xlfn._xlws.FILTER(B563,OR(LEN(B563) = 7,LEN(B563)=8))</f>
        <v>#VALUE!</v>
      </c>
      <c r="D563" s="61" t="str">
        <f t="shared" si="98"/>
        <v/>
      </c>
      <c r="E563" s="61" t="s">
        <v>2512</v>
      </c>
      <c r="F563" s="87" cm="1">
        <f t="array" ref="F563">_xlfn._xlws.FILTER(B563,LEN(B563)=5)</f>
        <v>41252</v>
      </c>
      <c r="G563" s="88">
        <f t="shared" si="99"/>
        <v>41252</v>
      </c>
      <c r="H563" s="61"/>
      <c r="I563" s="85">
        <v>41252</v>
      </c>
      <c r="J563" s="93">
        <f t="shared" si="97"/>
        <v>41252</v>
      </c>
      <c r="K563" s="85"/>
      <c r="M563" s="85">
        <v>41252</v>
      </c>
      <c r="N563" t="e">
        <f t="shared" si="100"/>
        <v>#VALUE!</v>
      </c>
      <c r="O563">
        <f t="shared" si="101"/>
        <v>41252</v>
      </c>
      <c r="Q563" s="84">
        <v>41252</v>
      </c>
      <c r="R563" t="e">
        <f t="shared" si="102"/>
        <v>#VALUE!</v>
      </c>
      <c r="S563">
        <f t="shared" si="103"/>
        <v>41252</v>
      </c>
      <c r="U563" s="86">
        <v>41252</v>
      </c>
      <c r="V563" t="e">
        <f t="shared" si="104"/>
        <v>#VALUE!</v>
      </c>
      <c r="W563">
        <f t="shared" si="105"/>
        <v>41252</v>
      </c>
      <c r="Y563" s="61">
        <v>41252</v>
      </c>
      <c r="Z563" t="str">
        <f t="shared" si="106"/>
        <v>41252</v>
      </c>
      <c r="AA563" t="e">
        <f t="shared" si="107"/>
        <v>#VALUE!</v>
      </c>
      <c r="AB563">
        <f t="shared" si="108"/>
        <v>41252</v>
      </c>
      <c r="AD563" s="85">
        <v>19096</v>
      </c>
      <c r="AG563" s="85">
        <v>41252</v>
      </c>
      <c r="AI563" s="85">
        <v>41164</v>
      </c>
    </row>
    <row r="564" spans="1:35" x14ac:dyDescent="0.2">
      <c r="A564">
        <v>2535</v>
      </c>
      <c r="B564" s="91" t="s">
        <v>757</v>
      </c>
      <c r="C564" s="61" t="str" cm="1">
        <f t="array" ref="C564">_xlfn._xlws.FILTER(B564,OR(LEN(B564) = 7,LEN(B564)=8))</f>
        <v>8/18/12</v>
      </c>
      <c r="D564" s="61" t="str">
        <f t="shared" si="98"/>
        <v>8/18/12</v>
      </c>
      <c r="E564" s="85" t="s">
        <v>757</v>
      </c>
      <c r="F564" s="87" t="e" cm="1" vm="1">
        <f t="array" ref="F564">_xlfn._xlws.FILTER(B564,LEN(B564)=5)</f>
        <v>#VALUE!</v>
      </c>
      <c r="G564" s="88" t="str">
        <f t="shared" si="99"/>
        <v/>
      </c>
      <c r="H564" s="85">
        <v>41139</v>
      </c>
      <c r="I564" s="85" t="s">
        <v>2512</v>
      </c>
      <c r="J564" s="93">
        <f t="shared" si="97"/>
        <v>41139</v>
      </c>
      <c r="K564" s="85"/>
      <c r="M564" s="85" t="s">
        <v>757</v>
      </c>
      <c r="N564" t="e">
        <f t="shared" si="100"/>
        <v>#VALUE!</v>
      </c>
      <c r="O564" t="e">
        <f t="shared" si="101"/>
        <v>#VALUE!</v>
      </c>
      <c r="Q564" s="84" t="s">
        <v>757</v>
      </c>
      <c r="R564" t="e">
        <f t="shared" si="102"/>
        <v>#VALUE!</v>
      </c>
      <c r="S564" t="e">
        <f t="shared" si="103"/>
        <v>#VALUE!</v>
      </c>
      <c r="U564" s="86" t="s">
        <v>757</v>
      </c>
      <c r="V564" t="e">
        <f t="shared" si="104"/>
        <v>#VALUE!</v>
      </c>
      <c r="W564" t="e">
        <f t="shared" si="105"/>
        <v>#VALUE!</v>
      </c>
      <c r="Y564" s="61" t="s">
        <v>757</v>
      </c>
      <c r="Z564" t="str">
        <f t="shared" si="106"/>
        <v>8-18-12</v>
      </c>
      <c r="AA564" t="e">
        <f t="shared" si="107"/>
        <v>#VALUE!</v>
      </c>
      <c r="AB564" t="e">
        <f t="shared" si="108"/>
        <v>#VALUE!</v>
      </c>
      <c r="AD564" s="85">
        <v>41139</v>
      </c>
      <c r="AG564" s="85" t="s">
        <v>757</v>
      </c>
      <c r="AI564" s="85">
        <v>41139</v>
      </c>
    </row>
    <row r="565" spans="1:35" x14ac:dyDescent="0.2">
      <c r="A565">
        <v>1523</v>
      </c>
      <c r="B565" s="91">
        <v>41825</v>
      </c>
      <c r="C565" s="61" t="e" cm="1" vm="1">
        <f t="array" ref="C565">_xlfn._xlws.FILTER(B565,OR(LEN(B565) = 7,LEN(B565)=8))</f>
        <v>#VALUE!</v>
      </c>
      <c r="D565" s="61" t="str">
        <f t="shared" si="98"/>
        <v/>
      </c>
      <c r="E565" s="61" t="s">
        <v>2512</v>
      </c>
      <c r="F565" s="87" cm="1">
        <f t="array" ref="F565">_xlfn._xlws.FILTER(B565,LEN(B565)=5)</f>
        <v>41825</v>
      </c>
      <c r="G565" s="88">
        <f t="shared" si="99"/>
        <v>41825</v>
      </c>
      <c r="H565" s="61"/>
      <c r="I565" s="85">
        <v>41825</v>
      </c>
      <c r="J565" s="93">
        <f t="shared" si="97"/>
        <v>41825</v>
      </c>
      <c r="K565" s="85"/>
      <c r="M565" s="85">
        <v>41825</v>
      </c>
      <c r="N565" t="e">
        <f t="shared" si="100"/>
        <v>#VALUE!</v>
      </c>
      <c r="O565">
        <f t="shared" si="101"/>
        <v>41825</v>
      </c>
      <c r="Q565" s="84">
        <v>41825</v>
      </c>
      <c r="R565" t="e">
        <f t="shared" si="102"/>
        <v>#VALUE!</v>
      </c>
      <c r="S565">
        <f t="shared" si="103"/>
        <v>41825</v>
      </c>
      <c r="U565" s="86">
        <v>41825</v>
      </c>
      <c r="V565" t="e">
        <f t="shared" si="104"/>
        <v>#VALUE!</v>
      </c>
      <c r="W565">
        <f t="shared" si="105"/>
        <v>41825</v>
      </c>
      <c r="Y565" s="61">
        <v>41825</v>
      </c>
      <c r="Z565" t="str">
        <f t="shared" si="106"/>
        <v>41825</v>
      </c>
      <c r="AA565" t="e">
        <f t="shared" si="107"/>
        <v>#VALUE!</v>
      </c>
      <c r="AB565">
        <f t="shared" si="108"/>
        <v>41825</v>
      </c>
      <c r="AD565" s="85">
        <v>45765</v>
      </c>
      <c r="AG565" s="85">
        <v>41825</v>
      </c>
      <c r="AI565" s="85">
        <v>41766</v>
      </c>
    </row>
    <row r="566" spans="1:35" x14ac:dyDescent="0.2">
      <c r="A566">
        <v>1839</v>
      </c>
      <c r="B566" s="91" t="s">
        <v>198</v>
      </c>
      <c r="C566" s="61" t="str" cm="1">
        <f t="array" ref="C566">_xlfn._xlws.FILTER(B566,OR(LEN(B566) = 7,LEN(B566)=8))</f>
        <v>4/21/14</v>
      </c>
      <c r="D566" s="61" t="str">
        <f t="shared" si="98"/>
        <v>4/21/14</v>
      </c>
      <c r="E566" s="85" t="s">
        <v>198</v>
      </c>
      <c r="F566" s="87" t="e" cm="1" vm="1">
        <f t="array" ref="F566">_xlfn._xlws.FILTER(B566,LEN(B566)=5)</f>
        <v>#VALUE!</v>
      </c>
      <c r="G566" s="88" t="str">
        <f t="shared" si="99"/>
        <v/>
      </c>
      <c r="H566" s="85">
        <v>41750</v>
      </c>
      <c r="I566" s="85" t="s">
        <v>2512</v>
      </c>
      <c r="J566" s="93">
        <f t="shared" si="97"/>
        <v>41750</v>
      </c>
      <c r="K566" s="85"/>
      <c r="M566" s="85" t="s">
        <v>198</v>
      </c>
      <c r="N566" t="e">
        <f t="shared" si="100"/>
        <v>#VALUE!</v>
      </c>
      <c r="O566" t="e">
        <f t="shared" si="101"/>
        <v>#VALUE!</v>
      </c>
      <c r="Q566" s="84" t="s">
        <v>198</v>
      </c>
      <c r="R566" t="e">
        <f t="shared" si="102"/>
        <v>#VALUE!</v>
      </c>
      <c r="S566" t="e">
        <f t="shared" si="103"/>
        <v>#VALUE!</v>
      </c>
      <c r="U566" s="86" t="s">
        <v>198</v>
      </c>
      <c r="V566" t="e">
        <f t="shared" si="104"/>
        <v>#VALUE!</v>
      </c>
      <c r="W566" t="e">
        <f t="shared" si="105"/>
        <v>#VALUE!</v>
      </c>
      <c r="Y566" s="61" t="s">
        <v>198</v>
      </c>
      <c r="Z566" t="str">
        <f t="shared" si="106"/>
        <v>4-21-14</v>
      </c>
      <c r="AA566" t="e">
        <f t="shared" si="107"/>
        <v>#VALUE!</v>
      </c>
      <c r="AB566" t="e">
        <f t="shared" si="108"/>
        <v>#VALUE!</v>
      </c>
      <c r="AD566" s="85">
        <v>41750</v>
      </c>
      <c r="AG566" s="85" t="s">
        <v>198</v>
      </c>
      <c r="AI566" s="85">
        <v>41750</v>
      </c>
    </row>
    <row r="567" spans="1:35" x14ac:dyDescent="0.2">
      <c r="A567">
        <v>9972</v>
      </c>
      <c r="B567" s="91" t="s">
        <v>527</v>
      </c>
      <c r="C567" s="61" t="str" cm="1">
        <f t="array" ref="C567">_xlfn._xlws.FILTER(B567,OR(LEN(B567) = 7,LEN(B567)=8))</f>
        <v>4/13/14</v>
      </c>
      <c r="D567" s="61" t="str">
        <f t="shared" si="98"/>
        <v>4/13/14</v>
      </c>
      <c r="E567" s="85" t="s">
        <v>527</v>
      </c>
      <c r="F567" s="87" t="e" cm="1" vm="1">
        <f t="array" ref="F567">_xlfn._xlws.FILTER(B567,LEN(B567)=5)</f>
        <v>#VALUE!</v>
      </c>
      <c r="G567" s="88" t="str">
        <f t="shared" si="99"/>
        <v/>
      </c>
      <c r="H567" s="85">
        <v>41742</v>
      </c>
      <c r="I567" s="85" t="s">
        <v>2512</v>
      </c>
      <c r="J567" s="93">
        <f t="shared" si="97"/>
        <v>41742</v>
      </c>
      <c r="K567" s="85"/>
      <c r="M567" s="85" t="s">
        <v>527</v>
      </c>
      <c r="N567" t="e">
        <f t="shared" si="100"/>
        <v>#VALUE!</v>
      </c>
      <c r="O567" t="e">
        <f t="shared" si="101"/>
        <v>#VALUE!</v>
      </c>
      <c r="Q567" s="84" t="s">
        <v>527</v>
      </c>
      <c r="R567" t="e">
        <f t="shared" si="102"/>
        <v>#VALUE!</v>
      </c>
      <c r="S567" t="e">
        <f t="shared" si="103"/>
        <v>#VALUE!</v>
      </c>
      <c r="U567" s="86" t="s">
        <v>527</v>
      </c>
      <c r="V567" t="e">
        <f t="shared" si="104"/>
        <v>#VALUE!</v>
      </c>
      <c r="W567" t="e">
        <f t="shared" si="105"/>
        <v>#VALUE!</v>
      </c>
      <c r="Y567" s="61" t="s">
        <v>527</v>
      </c>
      <c r="Z567" t="str">
        <f t="shared" si="106"/>
        <v>4-13-14</v>
      </c>
      <c r="AA567" t="e">
        <f t="shared" si="107"/>
        <v>#VALUE!</v>
      </c>
      <c r="AB567" t="e">
        <f t="shared" si="108"/>
        <v>#VALUE!</v>
      </c>
      <c r="AD567" s="85">
        <v>41742</v>
      </c>
      <c r="AG567" s="85" t="s">
        <v>527</v>
      </c>
      <c r="AI567" s="85">
        <v>41742</v>
      </c>
    </row>
    <row r="568" spans="1:35" x14ac:dyDescent="0.2">
      <c r="A568">
        <v>2945</v>
      </c>
      <c r="B568" s="91" t="s">
        <v>527</v>
      </c>
      <c r="C568" s="61" t="str" cm="1">
        <f t="array" ref="C568">_xlfn._xlws.FILTER(B568,OR(LEN(B568) = 7,LEN(B568)=8))</f>
        <v>4/13/14</v>
      </c>
      <c r="D568" s="61" t="str">
        <f t="shared" si="98"/>
        <v>4/13/14</v>
      </c>
      <c r="E568" s="85" t="s">
        <v>527</v>
      </c>
      <c r="F568" s="87" t="e" cm="1" vm="1">
        <f t="array" ref="F568">_xlfn._xlws.FILTER(B568,LEN(B568)=5)</f>
        <v>#VALUE!</v>
      </c>
      <c r="G568" s="88" t="str">
        <f t="shared" si="99"/>
        <v/>
      </c>
      <c r="H568" s="85">
        <v>41742</v>
      </c>
      <c r="I568" s="85" t="s">
        <v>2512</v>
      </c>
      <c r="J568" s="93">
        <f t="shared" si="97"/>
        <v>41742</v>
      </c>
      <c r="K568" s="85"/>
      <c r="M568" s="85" t="s">
        <v>527</v>
      </c>
      <c r="N568" t="e">
        <f t="shared" si="100"/>
        <v>#VALUE!</v>
      </c>
      <c r="O568" t="e">
        <f t="shared" si="101"/>
        <v>#VALUE!</v>
      </c>
      <c r="Q568" s="84" t="s">
        <v>527</v>
      </c>
      <c r="R568" t="e">
        <f t="shared" si="102"/>
        <v>#VALUE!</v>
      </c>
      <c r="S568" t="e">
        <f t="shared" si="103"/>
        <v>#VALUE!</v>
      </c>
      <c r="U568" s="86" t="s">
        <v>527</v>
      </c>
      <c r="V568" t="e">
        <f t="shared" si="104"/>
        <v>#VALUE!</v>
      </c>
      <c r="W568" t="e">
        <f t="shared" si="105"/>
        <v>#VALUE!</v>
      </c>
      <c r="Y568" s="61" t="s">
        <v>527</v>
      </c>
      <c r="Z568" t="str">
        <f t="shared" si="106"/>
        <v>4-13-14</v>
      </c>
      <c r="AA568" t="e">
        <f t="shared" si="107"/>
        <v>#VALUE!</v>
      </c>
      <c r="AB568" t="e">
        <f t="shared" si="108"/>
        <v>#VALUE!</v>
      </c>
      <c r="AD568" s="85">
        <v>41742</v>
      </c>
      <c r="AG568" s="85" t="s">
        <v>527</v>
      </c>
      <c r="AI568" s="85">
        <v>41742</v>
      </c>
    </row>
    <row r="569" spans="1:35" x14ac:dyDescent="0.2">
      <c r="A569">
        <v>9291</v>
      </c>
      <c r="B569" s="91" t="s">
        <v>201</v>
      </c>
      <c r="C569" s="61" t="str" cm="1">
        <f t="array" ref="C569">_xlfn._xlws.FILTER(B569,OR(LEN(B569) = 7,LEN(B569)=8))</f>
        <v>3/23/14</v>
      </c>
      <c r="D569" s="61" t="str">
        <f t="shared" si="98"/>
        <v>3/23/14</v>
      </c>
      <c r="E569" s="85" t="s">
        <v>201</v>
      </c>
      <c r="F569" s="87" t="e" cm="1" vm="1">
        <f t="array" ref="F569">_xlfn._xlws.FILTER(B569,LEN(B569)=5)</f>
        <v>#VALUE!</v>
      </c>
      <c r="G569" s="88" t="str">
        <f t="shared" si="99"/>
        <v/>
      </c>
      <c r="H569" s="85">
        <v>41721</v>
      </c>
      <c r="I569" s="85" t="s">
        <v>2512</v>
      </c>
      <c r="J569" s="93">
        <f t="shared" si="97"/>
        <v>41721</v>
      </c>
      <c r="K569" s="85"/>
      <c r="M569" s="85" t="s">
        <v>201</v>
      </c>
      <c r="N569" t="e">
        <f t="shared" si="100"/>
        <v>#VALUE!</v>
      </c>
      <c r="O569" t="e">
        <f t="shared" si="101"/>
        <v>#VALUE!</v>
      </c>
      <c r="Q569" s="84" t="s">
        <v>201</v>
      </c>
      <c r="R569" t="e">
        <f t="shared" si="102"/>
        <v>#VALUE!</v>
      </c>
      <c r="S569" t="e">
        <f t="shared" si="103"/>
        <v>#VALUE!</v>
      </c>
      <c r="U569" s="86" t="s">
        <v>201</v>
      </c>
      <c r="V569" t="e">
        <f t="shared" si="104"/>
        <v>#VALUE!</v>
      </c>
      <c r="W569" t="e">
        <f t="shared" si="105"/>
        <v>#VALUE!</v>
      </c>
      <c r="Y569" s="61" t="s">
        <v>201</v>
      </c>
      <c r="Z569" t="str">
        <f t="shared" si="106"/>
        <v>3-23-14</v>
      </c>
      <c r="AA569" t="e">
        <f t="shared" si="107"/>
        <v>#VALUE!</v>
      </c>
      <c r="AB569" t="e">
        <f t="shared" si="108"/>
        <v>#VALUE!</v>
      </c>
      <c r="AD569" s="85">
        <v>41721</v>
      </c>
      <c r="AG569" s="85" t="s">
        <v>201</v>
      </c>
      <c r="AI569" s="85">
        <v>41721</v>
      </c>
    </row>
    <row r="570" spans="1:35" x14ac:dyDescent="0.2">
      <c r="A570">
        <v>2829</v>
      </c>
      <c r="B570" s="91">
        <v>41915</v>
      </c>
      <c r="C570" s="61" t="e" cm="1" vm="1">
        <f t="array" ref="C570">_xlfn._xlws.FILTER(B570,OR(LEN(B570) = 7,LEN(B570)=8))</f>
        <v>#VALUE!</v>
      </c>
      <c r="D570" s="61" t="str">
        <f t="shared" si="98"/>
        <v/>
      </c>
      <c r="E570" s="61" t="s">
        <v>2512</v>
      </c>
      <c r="F570" s="87" cm="1">
        <f t="array" ref="F570">_xlfn._xlws.FILTER(B570,LEN(B570)=5)</f>
        <v>41915</v>
      </c>
      <c r="G570" s="88">
        <f t="shared" si="99"/>
        <v>41915</v>
      </c>
      <c r="H570" s="61"/>
      <c r="I570" s="85">
        <v>41915</v>
      </c>
      <c r="J570" s="93">
        <f t="shared" si="97"/>
        <v>41915</v>
      </c>
      <c r="K570" s="85"/>
      <c r="M570" s="85">
        <v>41915</v>
      </c>
      <c r="N570" t="e">
        <f t="shared" si="100"/>
        <v>#VALUE!</v>
      </c>
      <c r="O570">
        <f t="shared" si="101"/>
        <v>41915</v>
      </c>
      <c r="Q570" s="84">
        <v>41915</v>
      </c>
      <c r="R570" t="e">
        <f t="shared" si="102"/>
        <v>#VALUE!</v>
      </c>
      <c r="S570">
        <f t="shared" si="103"/>
        <v>41915</v>
      </c>
      <c r="U570" s="86">
        <v>41915</v>
      </c>
      <c r="V570" t="e">
        <f t="shared" si="104"/>
        <v>#VALUE!</v>
      </c>
      <c r="W570">
        <f t="shared" si="105"/>
        <v>41915</v>
      </c>
      <c r="Y570" s="61">
        <v>41915</v>
      </c>
      <c r="Z570" t="str">
        <f t="shared" si="106"/>
        <v>41915</v>
      </c>
      <c r="AA570" t="e">
        <f t="shared" si="107"/>
        <v>#VALUE!</v>
      </c>
      <c r="AB570">
        <f t="shared" si="108"/>
        <v>41915</v>
      </c>
      <c r="AD570" s="85">
        <v>42113</v>
      </c>
      <c r="AG570" s="85">
        <v>41915</v>
      </c>
      <c r="AI570" s="85">
        <v>41708</v>
      </c>
    </row>
    <row r="571" spans="1:35" x14ac:dyDescent="0.2">
      <c r="A571">
        <v>8594</v>
      </c>
      <c r="B571" s="91" t="s">
        <v>166</v>
      </c>
      <c r="C571" s="61" t="str" cm="1">
        <f t="array" ref="C571">_xlfn._xlws.FILTER(B571,OR(LEN(B571) = 7,LEN(B571)=8))</f>
        <v>1/28/14</v>
      </c>
      <c r="D571" s="61" t="str">
        <f t="shared" si="98"/>
        <v>1/28/14</v>
      </c>
      <c r="E571" s="85" t="s">
        <v>166</v>
      </c>
      <c r="F571" s="87" t="e" cm="1" vm="1">
        <f t="array" ref="F571">_xlfn._xlws.FILTER(B571,LEN(B571)=5)</f>
        <v>#VALUE!</v>
      </c>
      <c r="G571" s="88" t="str">
        <f t="shared" si="99"/>
        <v/>
      </c>
      <c r="H571" s="85">
        <v>41667</v>
      </c>
      <c r="I571" s="85" t="s">
        <v>2512</v>
      </c>
      <c r="J571" s="93">
        <f t="shared" si="97"/>
        <v>41667</v>
      </c>
      <c r="K571" s="85"/>
      <c r="M571" s="85" t="s">
        <v>166</v>
      </c>
      <c r="N571" t="e">
        <f t="shared" si="100"/>
        <v>#VALUE!</v>
      </c>
      <c r="O571" t="e">
        <f t="shared" si="101"/>
        <v>#VALUE!</v>
      </c>
      <c r="Q571" s="84" t="s">
        <v>166</v>
      </c>
      <c r="R571" t="e">
        <f t="shared" si="102"/>
        <v>#VALUE!</v>
      </c>
      <c r="S571" t="e">
        <f t="shared" si="103"/>
        <v>#VALUE!</v>
      </c>
      <c r="U571" s="86" t="s">
        <v>166</v>
      </c>
      <c r="V571" t="e">
        <f t="shared" si="104"/>
        <v>#VALUE!</v>
      </c>
      <c r="W571" t="e">
        <f t="shared" si="105"/>
        <v>#VALUE!</v>
      </c>
      <c r="Y571" s="61" t="s">
        <v>166</v>
      </c>
      <c r="Z571" t="str">
        <f t="shared" si="106"/>
        <v>1-28-14</v>
      </c>
      <c r="AA571" t="e">
        <f t="shared" si="107"/>
        <v>#VALUE!</v>
      </c>
      <c r="AB571" t="e">
        <f t="shared" si="108"/>
        <v>#VALUE!</v>
      </c>
      <c r="AD571" s="85">
        <v>41667</v>
      </c>
      <c r="AG571" s="85" t="s">
        <v>166</v>
      </c>
      <c r="AI571" s="85">
        <v>41667</v>
      </c>
    </row>
    <row r="572" spans="1:35" x14ac:dyDescent="0.2">
      <c r="A572">
        <v>1592</v>
      </c>
      <c r="B572" s="91" t="s">
        <v>294</v>
      </c>
      <c r="C572" s="61" t="str" cm="1">
        <f t="array" ref="C572">_xlfn._xlws.FILTER(B572,OR(LEN(B572) = 7,LEN(B572)=8))</f>
        <v>1/24/14</v>
      </c>
      <c r="D572" s="61" t="str">
        <f t="shared" si="98"/>
        <v>1/24/14</v>
      </c>
      <c r="E572" s="85" t="s">
        <v>294</v>
      </c>
      <c r="F572" s="87" t="e" cm="1" vm="1">
        <f t="array" ref="F572">_xlfn._xlws.FILTER(B572,LEN(B572)=5)</f>
        <v>#VALUE!</v>
      </c>
      <c r="G572" s="88" t="str">
        <f t="shared" si="99"/>
        <v/>
      </c>
      <c r="H572" s="85">
        <v>41663</v>
      </c>
      <c r="I572" s="85" t="s">
        <v>2512</v>
      </c>
      <c r="J572" s="93">
        <f t="shared" si="97"/>
        <v>41663</v>
      </c>
      <c r="K572" s="85"/>
      <c r="M572" s="85" t="s">
        <v>294</v>
      </c>
      <c r="N572" t="e">
        <f t="shared" si="100"/>
        <v>#VALUE!</v>
      </c>
      <c r="O572" t="e">
        <f t="shared" si="101"/>
        <v>#VALUE!</v>
      </c>
      <c r="Q572" s="84" t="s">
        <v>294</v>
      </c>
      <c r="R572" t="e">
        <f t="shared" si="102"/>
        <v>#VALUE!</v>
      </c>
      <c r="S572" t="e">
        <f t="shared" si="103"/>
        <v>#VALUE!</v>
      </c>
      <c r="U572" s="86" t="s">
        <v>294</v>
      </c>
      <c r="V572" t="e">
        <f t="shared" si="104"/>
        <v>#VALUE!</v>
      </c>
      <c r="W572" t="e">
        <f t="shared" si="105"/>
        <v>#VALUE!</v>
      </c>
      <c r="Y572" s="61" t="s">
        <v>294</v>
      </c>
      <c r="Z572" t="str">
        <f t="shared" si="106"/>
        <v>1-24-14</v>
      </c>
      <c r="AA572" t="e">
        <f t="shared" si="107"/>
        <v>#VALUE!</v>
      </c>
      <c r="AB572" t="e">
        <f t="shared" si="108"/>
        <v>#VALUE!</v>
      </c>
      <c r="AD572" s="85">
        <v>41663</v>
      </c>
      <c r="AG572" s="85" t="s">
        <v>294</v>
      </c>
      <c r="AI572" s="85">
        <v>41663</v>
      </c>
    </row>
    <row r="573" spans="1:35" x14ac:dyDescent="0.2">
      <c r="A573">
        <v>4310</v>
      </c>
      <c r="B573" s="91" t="s">
        <v>333</v>
      </c>
      <c r="C573" s="61" t="str" cm="1">
        <f t="array" ref="C573">_xlfn._xlws.FILTER(B573,OR(LEN(B573) = 7,LEN(B573)=8))</f>
        <v>1/22/14</v>
      </c>
      <c r="D573" s="61" t="str">
        <f t="shared" si="98"/>
        <v>1/22/14</v>
      </c>
      <c r="E573" s="85" t="s">
        <v>333</v>
      </c>
      <c r="F573" s="87" t="e" cm="1" vm="1">
        <f t="array" ref="F573">_xlfn._xlws.FILTER(B573,LEN(B573)=5)</f>
        <v>#VALUE!</v>
      </c>
      <c r="G573" s="88" t="str">
        <f t="shared" si="99"/>
        <v/>
      </c>
      <c r="H573" s="85">
        <v>41661</v>
      </c>
      <c r="I573" s="85" t="s">
        <v>2512</v>
      </c>
      <c r="J573" s="93">
        <f t="shared" si="97"/>
        <v>41661</v>
      </c>
      <c r="K573" s="85"/>
      <c r="M573" s="85" t="s">
        <v>333</v>
      </c>
      <c r="N573" t="e">
        <f t="shared" si="100"/>
        <v>#VALUE!</v>
      </c>
      <c r="O573" t="e">
        <f t="shared" si="101"/>
        <v>#VALUE!</v>
      </c>
      <c r="Q573" s="84" t="s">
        <v>333</v>
      </c>
      <c r="R573" t="e">
        <f t="shared" si="102"/>
        <v>#VALUE!</v>
      </c>
      <c r="S573" t="e">
        <f t="shared" si="103"/>
        <v>#VALUE!</v>
      </c>
      <c r="U573" s="86" t="s">
        <v>333</v>
      </c>
      <c r="V573" t="e">
        <f t="shared" si="104"/>
        <v>#VALUE!</v>
      </c>
      <c r="W573" t="e">
        <f t="shared" si="105"/>
        <v>#VALUE!</v>
      </c>
      <c r="Y573" s="61" t="s">
        <v>333</v>
      </c>
      <c r="Z573" t="str">
        <f t="shared" si="106"/>
        <v>1-22-14</v>
      </c>
      <c r="AA573" t="e">
        <f t="shared" si="107"/>
        <v>#VALUE!</v>
      </c>
      <c r="AB573" t="e">
        <f t="shared" si="108"/>
        <v>#VALUE!</v>
      </c>
      <c r="AD573" s="85">
        <v>41661</v>
      </c>
      <c r="AG573" s="85" t="s">
        <v>333</v>
      </c>
      <c r="AI573" s="85">
        <v>41661</v>
      </c>
    </row>
    <row r="574" spans="1:35" x14ac:dyDescent="0.2">
      <c r="A574">
        <v>6950</v>
      </c>
      <c r="B574" s="91" t="s">
        <v>534</v>
      </c>
      <c r="C574" s="61" t="str" cm="1">
        <f t="array" ref="C574">_xlfn._xlws.FILTER(B574,OR(LEN(B574) = 7,LEN(B574)=8))</f>
        <v>12/15/13</v>
      </c>
      <c r="D574" s="61" t="str">
        <f t="shared" si="98"/>
        <v>12/15/13</v>
      </c>
      <c r="E574" s="61" t="s">
        <v>534</v>
      </c>
      <c r="F574" s="87" t="e" cm="1" vm="1">
        <f t="array" ref="F574">_xlfn._xlws.FILTER(B574,LEN(B574)=5)</f>
        <v>#VALUE!</v>
      </c>
      <c r="G574" s="88" t="str">
        <f t="shared" si="99"/>
        <v/>
      </c>
      <c r="H574" s="85">
        <v>41623</v>
      </c>
      <c r="I574" s="85" t="s">
        <v>2512</v>
      </c>
      <c r="J574" s="93">
        <f t="shared" si="97"/>
        <v>41623</v>
      </c>
      <c r="K574" s="85"/>
      <c r="M574" s="85" t="s">
        <v>534</v>
      </c>
      <c r="N574" t="e">
        <f t="shared" si="100"/>
        <v>#VALUE!</v>
      </c>
      <c r="O574" t="e">
        <f t="shared" si="101"/>
        <v>#VALUE!</v>
      </c>
      <c r="Q574" s="84" t="s">
        <v>534</v>
      </c>
      <c r="R574" t="e">
        <f t="shared" si="102"/>
        <v>#VALUE!</v>
      </c>
      <c r="S574" t="e">
        <f t="shared" si="103"/>
        <v>#VALUE!</v>
      </c>
      <c r="U574" s="86" t="s">
        <v>534</v>
      </c>
      <c r="V574" t="e">
        <f t="shared" si="104"/>
        <v>#VALUE!</v>
      </c>
      <c r="W574" t="e">
        <f t="shared" si="105"/>
        <v>#VALUE!</v>
      </c>
      <c r="Y574" s="61" t="s">
        <v>534</v>
      </c>
      <c r="Z574" t="str">
        <f t="shared" si="106"/>
        <v>12-15-13</v>
      </c>
      <c r="AA574" t="e">
        <f t="shared" si="107"/>
        <v>#VALUE!</v>
      </c>
      <c r="AB574" t="e">
        <f t="shared" si="108"/>
        <v>#VALUE!</v>
      </c>
      <c r="AD574" s="85">
        <v>41623</v>
      </c>
      <c r="AG574" s="85" t="s">
        <v>534</v>
      </c>
      <c r="AI574" s="85">
        <v>41623</v>
      </c>
    </row>
    <row r="575" spans="1:35" x14ac:dyDescent="0.2">
      <c r="A575">
        <v>8492</v>
      </c>
      <c r="B575" s="91">
        <v>41528</v>
      </c>
      <c r="C575" s="61" t="e" cm="1" vm="1">
        <f t="array" ref="C575">_xlfn._xlws.FILTER(B575,OR(LEN(B575) = 7,LEN(B575)=8))</f>
        <v>#VALUE!</v>
      </c>
      <c r="D575" s="61" t="str">
        <f t="shared" si="98"/>
        <v/>
      </c>
      <c r="E575" s="61" t="s">
        <v>2512</v>
      </c>
      <c r="F575" s="87" cm="1">
        <f t="array" ref="F575">_xlfn._xlws.FILTER(B575,LEN(B575)=5)</f>
        <v>41528</v>
      </c>
      <c r="G575" s="88">
        <f t="shared" si="99"/>
        <v>41528</v>
      </c>
      <c r="H575" s="61"/>
      <c r="I575" s="85">
        <v>41528</v>
      </c>
      <c r="J575" s="93">
        <f t="shared" si="97"/>
        <v>41528</v>
      </c>
      <c r="K575" s="85"/>
      <c r="M575" s="85">
        <v>41528</v>
      </c>
      <c r="N575" t="e">
        <f t="shared" si="100"/>
        <v>#VALUE!</v>
      </c>
      <c r="O575">
        <f t="shared" si="101"/>
        <v>41528</v>
      </c>
      <c r="Q575" s="84">
        <v>41528</v>
      </c>
      <c r="R575" t="e">
        <f t="shared" si="102"/>
        <v>#VALUE!</v>
      </c>
      <c r="S575">
        <f t="shared" si="103"/>
        <v>41528</v>
      </c>
      <c r="U575" s="86">
        <v>41528</v>
      </c>
      <c r="V575" t="e">
        <f t="shared" si="104"/>
        <v>#VALUE!</v>
      </c>
      <c r="W575">
        <f t="shared" si="105"/>
        <v>41528</v>
      </c>
      <c r="Y575" s="61">
        <v>41528</v>
      </c>
      <c r="Z575" t="str">
        <f t="shared" si="106"/>
        <v>41528</v>
      </c>
      <c r="AA575" t="e">
        <f t="shared" si="107"/>
        <v>#VALUE!</v>
      </c>
      <c r="AB575">
        <f t="shared" si="108"/>
        <v>41528</v>
      </c>
      <c r="AD575" s="85">
        <v>46858</v>
      </c>
      <c r="AG575" s="85">
        <v>41528</v>
      </c>
      <c r="AI575" s="85">
        <v>41587</v>
      </c>
    </row>
    <row r="576" spans="1:35" x14ac:dyDescent="0.2">
      <c r="A576">
        <v>5684</v>
      </c>
      <c r="B576" s="91">
        <v>41588</v>
      </c>
      <c r="C576" s="61" t="e" cm="1" vm="1">
        <f t="array" ref="C576">_xlfn._xlws.FILTER(B576,OR(LEN(B576) = 7,LEN(B576)=8))</f>
        <v>#VALUE!</v>
      </c>
      <c r="D576" s="61" t="str">
        <f t="shared" si="98"/>
        <v/>
      </c>
      <c r="E576" s="61" t="s">
        <v>2512</v>
      </c>
      <c r="F576" s="87" cm="1">
        <f t="array" ref="F576">_xlfn._xlws.FILTER(B576,LEN(B576)=5)</f>
        <v>41588</v>
      </c>
      <c r="G576" s="88">
        <f t="shared" si="99"/>
        <v>41588</v>
      </c>
      <c r="H576" s="61"/>
      <c r="I576" s="85">
        <v>41588</v>
      </c>
      <c r="J576" s="93">
        <f t="shared" si="97"/>
        <v>41588</v>
      </c>
      <c r="K576" s="85"/>
      <c r="M576" s="85">
        <v>41588</v>
      </c>
      <c r="N576" t="e">
        <f t="shared" si="100"/>
        <v>#VALUE!</v>
      </c>
      <c r="O576">
        <f t="shared" si="101"/>
        <v>41588</v>
      </c>
      <c r="Q576" s="84">
        <v>41588</v>
      </c>
      <c r="R576" t="e">
        <f t="shared" si="102"/>
        <v>#VALUE!</v>
      </c>
      <c r="S576">
        <f t="shared" si="103"/>
        <v>41588</v>
      </c>
      <c r="U576" s="86">
        <v>41588</v>
      </c>
      <c r="V576" t="e">
        <f t="shared" si="104"/>
        <v>#VALUE!</v>
      </c>
      <c r="W576">
        <f t="shared" si="105"/>
        <v>41588</v>
      </c>
      <c r="Y576" s="61">
        <v>41588</v>
      </c>
      <c r="Z576" t="str">
        <f t="shared" si="106"/>
        <v>41588</v>
      </c>
      <c r="AA576" t="e">
        <f t="shared" si="107"/>
        <v>#VALUE!</v>
      </c>
      <c r="AB576">
        <f t="shared" si="108"/>
        <v>41588</v>
      </c>
      <c r="AD576" s="85">
        <v>32248</v>
      </c>
      <c r="AG576" s="85">
        <v>41588</v>
      </c>
      <c r="AI576" s="85">
        <v>41558</v>
      </c>
    </row>
    <row r="577" spans="1:35" x14ac:dyDescent="0.2">
      <c r="A577">
        <v>5909</v>
      </c>
      <c r="B577" s="91" t="s">
        <v>425</v>
      </c>
      <c r="C577" s="61" t="str" cm="1">
        <f t="array" ref="C577">_xlfn._xlws.FILTER(B577,OR(LEN(B577) = 7,LEN(B577)=8))</f>
        <v>9/19/13</v>
      </c>
      <c r="D577" s="61" t="str">
        <f t="shared" si="98"/>
        <v>9/19/13</v>
      </c>
      <c r="E577" s="85" t="s">
        <v>425</v>
      </c>
      <c r="F577" s="87" t="e" cm="1" vm="1">
        <f t="array" ref="F577">_xlfn._xlws.FILTER(B577,LEN(B577)=5)</f>
        <v>#VALUE!</v>
      </c>
      <c r="G577" s="88" t="str">
        <f t="shared" si="99"/>
        <v/>
      </c>
      <c r="H577" s="85">
        <v>41536</v>
      </c>
      <c r="I577" s="85" t="s">
        <v>2512</v>
      </c>
      <c r="J577" s="93">
        <f t="shared" si="97"/>
        <v>41536</v>
      </c>
      <c r="K577" s="85"/>
      <c r="M577" s="85" t="s">
        <v>425</v>
      </c>
      <c r="N577" t="e">
        <f t="shared" si="100"/>
        <v>#VALUE!</v>
      </c>
      <c r="O577" t="e">
        <f t="shared" si="101"/>
        <v>#VALUE!</v>
      </c>
      <c r="Q577" s="84" t="s">
        <v>425</v>
      </c>
      <c r="R577" t="e">
        <f t="shared" si="102"/>
        <v>#VALUE!</v>
      </c>
      <c r="S577" t="e">
        <f t="shared" si="103"/>
        <v>#VALUE!</v>
      </c>
      <c r="U577" s="86" t="s">
        <v>425</v>
      </c>
      <c r="V577" t="e">
        <f t="shared" si="104"/>
        <v>#VALUE!</v>
      </c>
      <c r="W577" t="e">
        <f t="shared" si="105"/>
        <v>#VALUE!</v>
      </c>
      <c r="Y577" s="61" t="s">
        <v>425</v>
      </c>
      <c r="Z577" t="str">
        <f t="shared" si="106"/>
        <v>9-19-13</v>
      </c>
      <c r="AA577" t="e">
        <f t="shared" si="107"/>
        <v>#VALUE!</v>
      </c>
      <c r="AB577" t="e">
        <f t="shared" si="108"/>
        <v>#VALUE!</v>
      </c>
      <c r="AD577" s="85">
        <v>41536</v>
      </c>
      <c r="AG577" s="85" t="s">
        <v>425</v>
      </c>
      <c r="AI577" s="85">
        <v>41536</v>
      </c>
    </row>
    <row r="578" spans="1:35" x14ac:dyDescent="0.2">
      <c r="A578">
        <v>9855</v>
      </c>
      <c r="B578" s="91" t="s">
        <v>771</v>
      </c>
      <c r="C578" s="61" t="str" cm="1">
        <f t="array" ref="C578">_xlfn._xlws.FILTER(B578,OR(LEN(B578) = 7,LEN(B578)=8))</f>
        <v>8/25/13</v>
      </c>
      <c r="D578" s="61" t="str">
        <f t="shared" si="98"/>
        <v>8/25/13</v>
      </c>
      <c r="E578" s="85" t="s">
        <v>771</v>
      </c>
      <c r="F578" s="87" t="e" cm="1" vm="1">
        <f t="array" ref="F578">_xlfn._xlws.FILTER(B578,LEN(B578)=5)</f>
        <v>#VALUE!</v>
      </c>
      <c r="G578" s="88" t="str">
        <f t="shared" si="99"/>
        <v/>
      </c>
      <c r="H578" s="85">
        <v>41511</v>
      </c>
      <c r="I578" s="85" t="s">
        <v>2512</v>
      </c>
      <c r="J578" s="93">
        <f t="shared" si="97"/>
        <v>41511</v>
      </c>
      <c r="K578" s="85"/>
      <c r="M578" s="85" t="s">
        <v>771</v>
      </c>
      <c r="N578" t="e">
        <f t="shared" si="100"/>
        <v>#VALUE!</v>
      </c>
      <c r="O578" t="e">
        <f t="shared" si="101"/>
        <v>#VALUE!</v>
      </c>
      <c r="Q578" s="84" t="s">
        <v>771</v>
      </c>
      <c r="R578" t="e">
        <f t="shared" si="102"/>
        <v>#VALUE!</v>
      </c>
      <c r="S578" t="e">
        <f t="shared" si="103"/>
        <v>#VALUE!</v>
      </c>
      <c r="U578" s="86" t="s">
        <v>771</v>
      </c>
      <c r="V578" t="e">
        <f t="shared" si="104"/>
        <v>#VALUE!</v>
      </c>
      <c r="W578" t="e">
        <f t="shared" si="105"/>
        <v>#VALUE!</v>
      </c>
      <c r="Y578" s="61" t="s">
        <v>771</v>
      </c>
      <c r="Z578" t="str">
        <f t="shared" si="106"/>
        <v>8-25-13</v>
      </c>
      <c r="AA578" t="e">
        <f t="shared" si="107"/>
        <v>#VALUE!</v>
      </c>
      <c r="AB578" t="e">
        <f t="shared" si="108"/>
        <v>#VALUE!</v>
      </c>
      <c r="AD578" s="85">
        <v>41511</v>
      </c>
      <c r="AG578" s="85" t="s">
        <v>771</v>
      </c>
      <c r="AI578" s="85">
        <v>41511</v>
      </c>
    </row>
    <row r="579" spans="1:35" x14ac:dyDescent="0.2">
      <c r="A579">
        <v>975</v>
      </c>
      <c r="B579" s="91" t="s">
        <v>66</v>
      </c>
      <c r="C579" s="61" t="str" cm="1">
        <f t="array" ref="C579">_xlfn._xlws.FILTER(B579,OR(LEN(B579) = 7,LEN(B579)=8))</f>
        <v>5/28/13</v>
      </c>
      <c r="D579" s="61" t="str">
        <f t="shared" si="98"/>
        <v>5/28/13</v>
      </c>
      <c r="E579" s="85" t="s">
        <v>66</v>
      </c>
      <c r="F579" s="87" t="e" cm="1" vm="1">
        <f t="array" ref="F579">_xlfn._xlws.FILTER(B579,LEN(B579)=5)</f>
        <v>#VALUE!</v>
      </c>
      <c r="G579" s="88" t="str">
        <f t="shared" si="99"/>
        <v/>
      </c>
      <c r="H579" s="85">
        <v>41422</v>
      </c>
      <c r="I579" s="85" t="s">
        <v>2512</v>
      </c>
      <c r="J579" s="93">
        <f t="shared" ref="J579:J642" si="109">IF(I579&gt;$I$1,I579,H579)</f>
        <v>41422</v>
      </c>
      <c r="K579" s="85"/>
      <c r="M579" s="85" t="s">
        <v>66</v>
      </c>
      <c r="N579" t="e">
        <f t="shared" si="100"/>
        <v>#VALUE!</v>
      </c>
      <c r="O579" t="e">
        <f t="shared" si="101"/>
        <v>#VALUE!</v>
      </c>
      <c r="Q579" s="84" t="s">
        <v>66</v>
      </c>
      <c r="R579" t="e">
        <f t="shared" si="102"/>
        <v>#VALUE!</v>
      </c>
      <c r="S579" t="e">
        <f t="shared" si="103"/>
        <v>#VALUE!</v>
      </c>
      <c r="U579" s="86" t="s">
        <v>66</v>
      </c>
      <c r="V579" t="e">
        <f t="shared" si="104"/>
        <v>#VALUE!</v>
      </c>
      <c r="W579" t="e">
        <f t="shared" si="105"/>
        <v>#VALUE!</v>
      </c>
      <c r="Y579" s="61" t="s">
        <v>66</v>
      </c>
      <c r="Z579" t="str">
        <f t="shared" si="106"/>
        <v>5-28-13</v>
      </c>
      <c r="AA579" t="e">
        <f t="shared" si="107"/>
        <v>#VALUE!</v>
      </c>
      <c r="AB579" t="e">
        <f t="shared" si="108"/>
        <v>#VALUE!</v>
      </c>
      <c r="AD579" s="85">
        <v>41422</v>
      </c>
      <c r="AG579" s="85" t="s">
        <v>66</v>
      </c>
      <c r="AI579" s="85">
        <v>41422</v>
      </c>
    </row>
    <row r="580" spans="1:35" x14ac:dyDescent="0.2">
      <c r="A580">
        <v>8754</v>
      </c>
      <c r="B580" s="91" t="s">
        <v>774</v>
      </c>
      <c r="C580" s="61" t="str" cm="1">
        <f t="array" ref="C580">_xlfn._xlws.FILTER(B580,OR(LEN(B580) = 7,LEN(B580)=8))</f>
        <v>5/16/13</v>
      </c>
      <c r="D580" s="61" t="str">
        <f t="shared" ref="D580:D643" si="110">IFERROR(C580,"")</f>
        <v>5/16/13</v>
      </c>
      <c r="E580" s="85" t="s">
        <v>774</v>
      </c>
      <c r="F580" s="87" t="e" cm="1" vm="1">
        <f t="array" ref="F580">_xlfn._xlws.FILTER(B580,LEN(B580)=5)</f>
        <v>#VALUE!</v>
      </c>
      <c r="G580" s="88" t="str">
        <f t="shared" si="99"/>
        <v/>
      </c>
      <c r="H580" s="85">
        <v>41410</v>
      </c>
      <c r="I580" s="85" t="s">
        <v>2512</v>
      </c>
      <c r="J580" s="93">
        <f t="shared" si="109"/>
        <v>41410</v>
      </c>
      <c r="K580" s="85"/>
      <c r="M580" s="85" t="s">
        <v>774</v>
      </c>
      <c r="N580" t="e">
        <f t="shared" si="100"/>
        <v>#VALUE!</v>
      </c>
      <c r="O580" t="e">
        <f t="shared" si="101"/>
        <v>#VALUE!</v>
      </c>
      <c r="Q580" s="84" t="s">
        <v>774</v>
      </c>
      <c r="R580" t="e">
        <f t="shared" si="102"/>
        <v>#VALUE!</v>
      </c>
      <c r="S580" t="e">
        <f t="shared" si="103"/>
        <v>#VALUE!</v>
      </c>
      <c r="U580" s="86" t="s">
        <v>774</v>
      </c>
      <c r="V580" t="e">
        <f t="shared" si="104"/>
        <v>#VALUE!</v>
      </c>
      <c r="W580" t="e">
        <f t="shared" si="105"/>
        <v>#VALUE!</v>
      </c>
      <c r="Y580" s="61" t="s">
        <v>774</v>
      </c>
      <c r="Z580" t="str">
        <f t="shared" si="106"/>
        <v>5-16-13</v>
      </c>
      <c r="AA580" t="e">
        <f t="shared" si="107"/>
        <v>#VALUE!</v>
      </c>
      <c r="AB580" t="e">
        <f t="shared" si="108"/>
        <v>#VALUE!</v>
      </c>
      <c r="AD580" s="85">
        <v>41410</v>
      </c>
      <c r="AG580" s="85" t="s">
        <v>774</v>
      </c>
      <c r="AI580" s="85">
        <v>41410</v>
      </c>
    </row>
    <row r="581" spans="1:35" x14ac:dyDescent="0.2">
      <c r="A581">
        <v>1456</v>
      </c>
      <c r="B581" s="91">
        <v>41278</v>
      </c>
      <c r="C581" s="61" t="e" cm="1" vm="1">
        <f t="array" ref="C581">_xlfn._xlws.FILTER(B581,OR(LEN(B581) = 7,LEN(B581)=8))</f>
        <v>#VALUE!</v>
      </c>
      <c r="D581" s="61" t="str">
        <f t="shared" si="110"/>
        <v/>
      </c>
      <c r="E581" s="61" t="s">
        <v>2512</v>
      </c>
      <c r="F581" s="87" cm="1">
        <f t="array" ref="F581">_xlfn._xlws.FILTER(B581,LEN(B581)=5)</f>
        <v>41278</v>
      </c>
      <c r="G581" s="88">
        <f t="shared" ref="G581:G644" si="111">IFERROR(F581,"")</f>
        <v>41278</v>
      </c>
      <c r="H581" s="61"/>
      <c r="I581" s="85">
        <v>41278</v>
      </c>
      <c r="J581" s="93">
        <f t="shared" si="109"/>
        <v>41278</v>
      </c>
      <c r="K581" s="85"/>
      <c r="M581" s="85">
        <v>41278</v>
      </c>
      <c r="N581" t="e">
        <f t="shared" ref="N581:N644" si="112">DATEVALUE(M581)</f>
        <v>#VALUE!</v>
      </c>
      <c r="O581">
        <f t="shared" ref="O581:O644" si="113">VALUE(M581)</f>
        <v>41278</v>
      </c>
      <c r="Q581" s="84">
        <v>41278</v>
      </c>
      <c r="R581" t="e">
        <f t="shared" ref="R581:R644" si="114">DATEVALUE(Q581)</f>
        <v>#VALUE!</v>
      </c>
      <c r="S581">
        <f t="shared" ref="S581:S644" si="115">VALUE(Q581)</f>
        <v>41278</v>
      </c>
      <c r="U581" s="86">
        <v>41278</v>
      </c>
      <c r="V581" t="e">
        <f t="shared" ref="V581:V644" si="116">DATEVALUE(U581)</f>
        <v>#VALUE!</v>
      </c>
      <c r="W581">
        <f t="shared" ref="W581:W644" si="117">VALUE(U581)</f>
        <v>41278</v>
      </c>
      <c r="Y581" s="61">
        <v>41278</v>
      </c>
      <c r="Z581" t="str">
        <f t="shared" ref="Z581:Z644" si="118">SUBSTITUTE(Y581,"/","-")</f>
        <v>41278</v>
      </c>
      <c r="AA581" t="e">
        <f t="shared" ref="AA581:AA644" si="119">DATEVALUE(Z581)</f>
        <v>#VALUE!</v>
      </c>
      <c r="AB581">
        <f t="shared" ref="AB581:AB644" si="120">VALUE(Z581)</f>
        <v>41278</v>
      </c>
      <c r="AD581" s="85">
        <v>28592</v>
      </c>
      <c r="AG581" s="85">
        <v>41278</v>
      </c>
      <c r="AI581" s="85">
        <v>41365</v>
      </c>
    </row>
    <row r="582" spans="1:35" x14ac:dyDescent="0.2">
      <c r="A582">
        <v>2849</v>
      </c>
      <c r="B582" s="91">
        <v>41278</v>
      </c>
      <c r="C582" s="61" t="e" cm="1" vm="1">
        <f t="array" ref="C582">_xlfn._xlws.FILTER(B582,OR(LEN(B582) = 7,LEN(B582)=8))</f>
        <v>#VALUE!</v>
      </c>
      <c r="D582" s="61" t="str">
        <f t="shared" si="110"/>
        <v/>
      </c>
      <c r="E582" s="61" t="s">
        <v>2512</v>
      </c>
      <c r="F582" s="87" cm="1">
        <f t="array" ref="F582">_xlfn._xlws.FILTER(B582,LEN(B582)=5)</f>
        <v>41278</v>
      </c>
      <c r="G582" s="88">
        <f t="shared" si="111"/>
        <v>41278</v>
      </c>
      <c r="H582" s="61"/>
      <c r="I582" s="85">
        <v>41278</v>
      </c>
      <c r="J582" s="93">
        <f t="shared" si="109"/>
        <v>41278</v>
      </c>
      <c r="K582" s="85"/>
      <c r="M582" s="85">
        <v>41278</v>
      </c>
      <c r="N582" t="e">
        <f t="shared" si="112"/>
        <v>#VALUE!</v>
      </c>
      <c r="O582">
        <f t="shared" si="113"/>
        <v>41278</v>
      </c>
      <c r="Q582" s="84">
        <v>41278</v>
      </c>
      <c r="R582" t="e">
        <f t="shared" si="114"/>
        <v>#VALUE!</v>
      </c>
      <c r="S582">
        <f t="shared" si="115"/>
        <v>41278</v>
      </c>
      <c r="U582" s="86">
        <v>41278</v>
      </c>
      <c r="V582" t="e">
        <f t="shared" si="116"/>
        <v>#VALUE!</v>
      </c>
      <c r="W582">
        <f t="shared" si="117"/>
        <v>41278</v>
      </c>
      <c r="Y582" s="61">
        <v>41278</v>
      </c>
      <c r="Z582" t="str">
        <f t="shared" si="118"/>
        <v>41278</v>
      </c>
      <c r="AA582" t="e">
        <f t="shared" si="119"/>
        <v>#VALUE!</v>
      </c>
      <c r="AB582">
        <f t="shared" si="120"/>
        <v>41278</v>
      </c>
      <c r="AD582" s="85">
        <v>28592</v>
      </c>
      <c r="AG582" s="85">
        <v>41278</v>
      </c>
      <c r="AI582" s="85">
        <v>41365</v>
      </c>
    </row>
    <row r="583" spans="1:35" x14ac:dyDescent="0.2">
      <c r="A583">
        <v>9984</v>
      </c>
      <c r="B583" s="91" t="s">
        <v>777</v>
      </c>
      <c r="C583" s="61" t="str" cm="1">
        <f t="array" ref="C583">_xlfn._xlws.FILTER(B583,OR(LEN(B583) = 7,LEN(B583)=8))</f>
        <v>3/27/13</v>
      </c>
      <c r="D583" s="61" t="str">
        <f t="shared" si="110"/>
        <v>3/27/13</v>
      </c>
      <c r="E583" s="85" t="s">
        <v>777</v>
      </c>
      <c r="F583" s="87" t="e" cm="1" vm="1">
        <f t="array" ref="F583">_xlfn._xlws.FILTER(B583,LEN(B583)=5)</f>
        <v>#VALUE!</v>
      </c>
      <c r="G583" s="88" t="str">
        <f t="shared" si="111"/>
        <v/>
      </c>
      <c r="H583" s="85">
        <v>41360</v>
      </c>
      <c r="I583" s="85" t="s">
        <v>2512</v>
      </c>
      <c r="J583" s="93">
        <f t="shared" si="109"/>
        <v>41360</v>
      </c>
      <c r="K583" s="85"/>
      <c r="M583" s="85" t="s">
        <v>777</v>
      </c>
      <c r="N583" t="e">
        <f t="shared" si="112"/>
        <v>#VALUE!</v>
      </c>
      <c r="O583" t="e">
        <f t="shared" si="113"/>
        <v>#VALUE!</v>
      </c>
      <c r="Q583" s="84" t="s">
        <v>777</v>
      </c>
      <c r="R583" t="e">
        <f t="shared" si="114"/>
        <v>#VALUE!</v>
      </c>
      <c r="S583" t="e">
        <f t="shared" si="115"/>
        <v>#VALUE!</v>
      </c>
      <c r="U583" s="86" t="s">
        <v>777</v>
      </c>
      <c r="V583" t="e">
        <f t="shared" si="116"/>
        <v>#VALUE!</v>
      </c>
      <c r="W583" t="e">
        <f t="shared" si="117"/>
        <v>#VALUE!</v>
      </c>
      <c r="Y583" s="61" t="s">
        <v>777</v>
      </c>
      <c r="Z583" t="str">
        <f t="shared" si="118"/>
        <v>3-27-13</v>
      </c>
      <c r="AA583" t="e">
        <f t="shared" si="119"/>
        <v>#VALUE!</v>
      </c>
      <c r="AB583" t="e">
        <f t="shared" si="120"/>
        <v>#VALUE!</v>
      </c>
      <c r="AD583" s="85">
        <v>41360</v>
      </c>
      <c r="AG583" s="85" t="s">
        <v>777</v>
      </c>
      <c r="AI583" s="85">
        <v>41360</v>
      </c>
    </row>
    <row r="584" spans="1:35" x14ac:dyDescent="0.2">
      <c r="A584">
        <v>5527</v>
      </c>
      <c r="B584" s="91" t="s">
        <v>695</v>
      </c>
      <c r="C584" s="61" t="str" cm="1">
        <f t="array" ref="C584">_xlfn._xlws.FILTER(B584,OR(LEN(B584) = 7,LEN(B584)=8))</f>
        <v>2/13/13</v>
      </c>
      <c r="D584" s="61" t="str">
        <f t="shared" si="110"/>
        <v>2/13/13</v>
      </c>
      <c r="E584" s="85" t="s">
        <v>695</v>
      </c>
      <c r="F584" s="87" t="e" cm="1" vm="1">
        <f t="array" ref="F584">_xlfn._xlws.FILTER(B584,LEN(B584)=5)</f>
        <v>#VALUE!</v>
      </c>
      <c r="G584" s="88" t="str">
        <f t="shared" si="111"/>
        <v/>
      </c>
      <c r="H584" s="85">
        <v>41318</v>
      </c>
      <c r="I584" s="85" t="s">
        <v>2512</v>
      </c>
      <c r="J584" s="93">
        <f t="shared" si="109"/>
        <v>41318</v>
      </c>
      <c r="K584" s="85"/>
      <c r="M584" s="85" t="s">
        <v>695</v>
      </c>
      <c r="N584" t="e">
        <f t="shared" si="112"/>
        <v>#VALUE!</v>
      </c>
      <c r="O584" t="e">
        <f t="shared" si="113"/>
        <v>#VALUE!</v>
      </c>
      <c r="Q584" s="84" t="s">
        <v>695</v>
      </c>
      <c r="R584" t="e">
        <f t="shared" si="114"/>
        <v>#VALUE!</v>
      </c>
      <c r="S584" t="e">
        <f t="shared" si="115"/>
        <v>#VALUE!</v>
      </c>
      <c r="U584" s="86" t="s">
        <v>695</v>
      </c>
      <c r="V584" t="e">
        <f t="shared" si="116"/>
        <v>#VALUE!</v>
      </c>
      <c r="W584" t="e">
        <f t="shared" si="117"/>
        <v>#VALUE!</v>
      </c>
      <c r="Y584" s="61" t="s">
        <v>695</v>
      </c>
      <c r="Z584" t="str">
        <f t="shared" si="118"/>
        <v>2-13-13</v>
      </c>
      <c r="AA584" t="e">
        <f t="shared" si="119"/>
        <v>#VALUE!</v>
      </c>
      <c r="AB584" t="e">
        <f t="shared" si="120"/>
        <v>#VALUE!</v>
      </c>
      <c r="AD584" s="85">
        <v>41318</v>
      </c>
      <c r="AG584" s="85" t="s">
        <v>695</v>
      </c>
      <c r="AI584" s="85">
        <v>41318</v>
      </c>
    </row>
    <row r="585" spans="1:35" x14ac:dyDescent="0.2">
      <c r="A585">
        <v>5628</v>
      </c>
      <c r="B585" s="91">
        <v>41488</v>
      </c>
      <c r="C585" s="61" t="e" cm="1" vm="1">
        <f t="array" ref="C585">_xlfn._xlws.FILTER(B585,OR(LEN(B585) = 7,LEN(B585)=8))</f>
        <v>#VALUE!</v>
      </c>
      <c r="D585" s="61" t="str">
        <f t="shared" si="110"/>
        <v/>
      </c>
      <c r="E585" s="61" t="s">
        <v>2512</v>
      </c>
      <c r="F585" s="87" cm="1">
        <f t="array" ref="F585">_xlfn._xlws.FILTER(B585,LEN(B585)=5)</f>
        <v>41488</v>
      </c>
      <c r="G585" s="88">
        <f t="shared" si="111"/>
        <v>41488</v>
      </c>
      <c r="H585" s="61"/>
      <c r="I585" s="85">
        <v>41488</v>
      </c>
      <c r="J585" s="93">
        <f t="shared" si="109"/>
        <v>41488</v>
      </c>
      <c r="K585" s="85"/>
      <c r="M585" s="85">
        <v>41488</v>
      </c>
      <c r="N585" t="e">
        <f t="shared" si="112"/>
        <v>#VALUE!</v>
      </c>
      <c r="O585">
        <f t="shared" si="113"/>
        <v>41488</v>
      </c>
      <c r="Q585" s="84">
        <v>41488</v>
      </c>
      <c r="R585" t="e">
        <f t="shared" si="114"/>
        <v>#VALUE!</v>
      </c>
      <c r="S585">
        <f t="shared" si="115"/>
        <v>41488</v>
      </c>
      <c r="U585" s="86">
        <v>41488</v>
      </c>
      <c r="V585" t="e">
        <f t="shared" si="116"/>
        <v>#VALUE!</v>
      </c>
      <c r="W585">
        <f t="shared" si="117"/>
        <v>41488</v>
      </c>
      <c r="Y585" s="61">
        <v>41488</v>
      </c>
      <c r="Z585" t="str">
        <f t="shared" si="118"/>
        <v>41488</v>
      </c>
      <c r="AA585" t="e">
        <f t="shared" si="119"/>
        <v>#VALUE!</v>
      </c>
      <c r="AB585">
        <f t="shared" si="120"/>
        <v>41488</v>
      </c>
      <c r="AD585" s="85">
        <v>32247</v>
      </c>
      <c r="AG585" s="85">
        <v>41488</v>
      </c>
      <c r="AI585" s="85">
        <v>41313</v>
      </c>
    </row>
    <row r="586" spans="1:35" x14ac:dyDescent="0.2">
      <c r="A586">
        <v>7627</v>
      </c>
      <c r="B586" s="91">
        <v>41255</v>
      </c>
      <c r="C586" s="61" t="e" cm="1" vm="1">
        <f t="array" ref="C586">_xlfn._xlws.FILTER(B586,OR(LEN(B586) = 7,LEN(B586)=8))</f>
        <v>#VALUE!</v>
      </c>
      <c r="D586" s="61" t="str">
        <f t="shared" si="110"/>
        <v/>
      </c>
      <c r="E586" s="61" t="s">
        <v>2512</v>
      </c>
      <c r="F586" s="87" cm="1">
        <f t="array" ref="F586">_xlfn._xlws.FILTER(B586,LEN(B586)=5)</f>
        <v>41255</v>
      </c>
      <c r="G586" s="88">
        <f t="shared" si="111"/>
        <v>41255</v>
      </c>
      <c r="H586" s="61"/>
      <c r="I586" s="85">
        <v>41255</v>
      </c>
      <c r="J586" s="93">
        <f t="shared" si="109"/>
        <v>41255</v>
      </c>
      <c r="K586" s="85"/>
      <c r="M586" s="85">
        <v>41255</v>
      </c>
      <c r="N586" t="e">
        <f t="shared" si="112"/>
        <v>#VALUE!</v>
      </c>
      <c r="O586">
        <f t="shared" si="113"/>
        <v>41255</v>
      </c>
      <c r="Q586" s="84">
        <v>41255</v>
      </c>
      <c r="R586" t="e">
        <f t="shared" si="114"/>
        <v>#VALUE!</v>
      </c>
      <c r="S586">
        <f t="shared" si="115"/>
        <v>41255</v>
      </c>
      <c r="U586" s="86">
        <v>41255</v>
      </c>
      <c r="V586" t="e">
        <f t="shared" si="116"/>
        <v>#VALUE!</v>
      </c>
      <c r="W586">
        <f t="shared" si="117"/>
        <v>41255</v>
      </c>
      <c r="Y586" s="61">
        <v>41255</v>
      </c>
      <c r="Z586" t="str">
        <f t="shared" si="118"/>
        <v>41255</v>
      </c>
      <c r="AA586" t="e">
        <f t="shared" si="119"/>
        <v>#VALUE!</v>
      </c>
      <c r="AB586">
        <f t="shared" si="120"/>
        <v>41255</v>
      </c>
      <c r="AD586" s="85">
        <v>20191</v>
      </c>
      <c r="AG586" s="85">
        <v>41255</v>
      </c>
      <c r="AI586" s="85">
        <v>41255</v>
      </c>
    </row>
    <row r="587" spans="1:35" x14ac:dyDescent="0.2">
      <c r="A587">
        <v>1351</v>
      </c>
      <c r="B587" s="91" t="s">
        <v>782</v>
      </c>
      <c r="C587" s="61" t="str" cm="1">
        <f t="array" ref="C587">_xlfn._xlws.FILTER(B587,OR(LEN(B587) = 7,LEN(B587)=8))</f>
        <v>9/20/12</v>
      </c>
      <c r="D587" s="61" t="str">
        <f t="shared" si="110"/>
        <v>9/20/12</v>
      </c>
      <c r="E587" s="85" t="s">
        <v>782</v>
      </c>
      <c r="F587" s="87" t="e" cm="1" vm="1">
        <f t="array" ref="F587">_xlfn._xlws.FILTER(B587,LEN(B587)=5)</f>
        <v>#VALUE!</v>
      </c>
      <c r="G587" s="88" t="str">
        <f t="shared" si="111"/>
        <v/>
      </c>
      <c r="H587" s="85">
        <v>41172</v>
      </c>
      <c r="I587" s="85" t="s">
        <v>2512</v>
      </c>
      <c r="J587" s="93">
        <f t="shared" si="109"/>
        <v>41172</v>
      </c>
      <c r="K587" s="85"/>
      <c r="M587" s="85" t="s">
        <v>782</v>
      </c>
      <c r="N587" t="e">
        <f t="shared" si="112"/>
        <v>#VALUE!</v>
      </c>
      <c r="O587" t="e">
        <f t="shared" si="113"/>
        <v>#VALUE!</v>
      </c>
      <c r="Q587" s="84" t="s">
        <v>782</v>
      </c>
      <c r="R587" t="e">
        <f t="shared" si="114"/>
        <v>#VALUE!</v>
      </c>
      <c r="S587" t="e">
        <f t="shared" si="115"/>
        <v>#VALUE!</v>
      </c>
      <c r="U587" s="86" t="s">
        <v>782</v>
      </c>
      <c r="V587" t="e">
        <f t="shared" si="116"/>
        <v>#VALUE!</v>
      </c>
      <c r="W587" t="e">
        <f t="shared" si="117"/>
        <v>#VALUE!</v>
      </c>
      <c r="Y587" s="61" t="s">
        <v>782</v>
      </c>
      <c r="Z587" t="str">
        <f t="shared" si="118"/>
        <v>9-20-12</v>
      </c>
      <c r="AA587" t="e">
        <f t="shared" si="119"/>
        <v>#VALUE!</v>
      </c>
      <c r="AB587" t="e">
        <f t="shared" si="120"/>
        <v>#VALUE!</v>
      </c>
      <c r="AD587" s="85">
        <v>41172</v>
      </c>
      <c r="AG587" s="85" t="s">
        <v>782</v>
      </c>
      <c r="AI587" s="85">
        <v>41172</v>
      </c>
    </row>
    <row r="588" spans="1:35" x14ac:dyDescent="0.2">
      <c r="A588">
        <v>10395</v>
      </c>
      <c r="B588" s="91" t="s">
        <v>442</v>
      </c>
      <c r="C588" s="61" t="str" cm="1">
        <f t="array" ref="C588">_xlfn._xlws.FILTER(B588,OR(LEN(B588) = 7,LEN(B588)=8))</f>
        <v>8/22/12</v>
      </c>
      <c r="D588" s="61" t="str">
        <f t="shared" si="110"/>
        <v>8/22/12</v>
      </c>
      <c r="E588" s="85" t="s">
        <v>442</v>
      </c>
      <c r="F588" s="87" t="e" cm="1" vm="1">
        <f t="array" ref="F588">_xlfn._xlws.FILTER(B588,LEN(B588)=5)</f>
        <v>#VALUE!</v>
      </c>
      <c r="G588" s="88" t="str">
        <f t="shared" si="111"/>
        <v/>
      </c>
      <c r="H588" s="85">
        <v>41143</v>
      </c>
      <c r="I588" s="85" t="s">
        <v>2512</v>
      </c>
      <c r="J588" s="93">
        <f t="shared" si="109"/>
        <v>41143</v>
      </c>
      <c r="K588" s="85"/>
      <c r="M588" s="85" t="s">
        <v>442</v>
      </c>
      <c r="N588" t="e">
        <f t="shared" si="112"/>
        <v>#VALUE!</v>
      </c>
      <c r="O588" t="e">
        <f t="shared" si="113"/>
        <v>#VALUE!</v>
      </c>
      <c r="Q588" s="84" t="s">
        <v>442</v>
      </c>
      <c r="R588" t="e">
        <f t="shared" si="114"/>
        <v>#VALUE!</v>
      </c>
      <c r="S588" t="e">
        <f t="shared" si="115"/>
        <v>#VALUE!</v>
      </c>
      <c r="U588" s="86" t="s">
        <v>442</v>
      </c>
      <c r="V588" t="e">
        <f t="shared" si="116"/>
        <v>#VALUE!</v>
      </c>
      <c r="W588" t="e">
        <f t="shared" si="117"/>
        <v>#VALUE!</v>
      </c>
      <c r="Y588" s="61" t="s">
        <v>442</v>
      </c>
      <c r="Z588" t="str">
        <f t="shared" si="118"/>
        <v>8-22-12</v>
      </c>
      <c r="AA588" t="e">
        <f t="shared" si="119"/>
        <v>#VALUE!</v>
      </c>
      <c r="AB588" t="e">
        <f t="shared" si="120"/>
        <v>#VALUE!</v>
      </c>
      <c r="AD588" s="85">
        <v>41143</v>
      </c>
      <c r="AG588" s="85" t="s">
        <v>442</v>
      </c>
      <c r="AI588" s="85">
        <v>41143</v>
      </c>
    </row>
    <row r="589" spans="1:35" x14ac:dyDescent="0.2">
      <c r="A589">
        <v>6961</v>
      </c>
      <c r="B589" s="91" t="s">
        <v>785</v>
      </c>
      <c r="C589" s="61" t="str" cm="1">
        <f t="array" ref="C589">_xlfn._xlws.FILTER(B589,OR(LEN(B589) = 7,LEN(B589)=8))</f>
        <v>5/22/14</v>
      </c>
      <c r="D589" s="61" t="str">
        <f t="shared" si="110"/>
        <v>5/22/14</v>
      </c>
      <c r="E589" s="85" t="s">
        <v>785</v>
      </c>
      <c r="F589" s="87" t="e" cm="1" vm="1">
        <f t="array" ref="F589">_xlfn._xlws.FILTER(B589,LEN(B589)=5)</f>
        <v>#VALUE!</v>
      </c>
      <c r="G589" s="88" t="str">
        <f t="shared" si="111"/>
        <v/>
      </c>
      <c r="H589" s="85">
        <v>41781</v>
      </c>
      <c r="I589" s="85" t="s">
        <v>2512</v>
      </c>
      <c r="J589" s="93">
        <f t="shared" si="109"/>
        <v>41781</v>
      </c>
      <c r="K589" s="85"/>
      <c r="M589" s="85" t="s">
        <v>785</v>
      </c>
      <c r="N589" t="e">
        <f t="shared" si="112"/>
        <v>#VALUE!</v>
      </c>
      <c r="O589" t="e">
        <f t="shared" si="113"/>
        <v>#VALUE!</v>
      </c>
      <c r="Q589" s="84" t="s">
        <v>785</v>
      </c>
      <c r="R589" t="e">
        <f t="shared" si="114"/>
        <v>#VALUE!</v>
      </c>
      <c r="S589" t="e">
        <f t="shared" si="115"/>
        <v>#VALUE!</v>
      </c>
      <c r="U589" s="86" t="s">
        <v>785</v>
      </c>
      <c r="V589" t="e">
        <f t="shared" si="116"/>
        <v>#VALUE!</v>
      </c>
      <c r="W589" t="e">
        <f t="shared" si="117"/>
        <v>#VALUE!</v>
      </c>
      <c r="Y589" s="61" t="s">
        <v>785</v>
      </c>
      <c r="Z589" t="str">
        <f t="shared" si="118"/>
        <v>5-22-14</v>
      </c>
      <c r="AA589" t="e">
        <f t="shared" si="119"/>
        <v>#VALUE!</v>
      </c>
      <c r="AB589" t="e">
        <f t="shared" si="120"/>
        <v>#VALUE!</v>
      </c>
      <c r="AD589" s="85">
        <v>41781</v>
      </c>
      <c r="AG589" s="85" t="s">
        <v>785</v>
      </c>
      <c r="AI589" s="85">
        <v>41781</v>
      </c>
    </row>
    <row r="590" spans="1:35" x14ac:dyDescent="0.2">
      <c r="A590">
        <v>10196</v>
      </c>
      <c r="B590" s="91">
        <v>41976</v>
      </c>
      <c r="C590" s="61" t="e" cm="1" vm="1">
        <f t="array" ref="C590">_xlfn._xlws.FILTER(B590,OR(LEN(B590) = 7,LEN(B590)=8))</f>
        <v>#VALUE!</v>
      </c>
      <c r="D590" s="61" t="str">
        <f t="shared" si="110"/>
        <v/>
      </c>
      <c r="E590" s="61" t="s">
        <v>2512</v>
      </c>
      <c r="F590" s="87" cm="1">
        <f t="array" ref="F590">_xlfn._xlws.FILTER(B590,LEN(B590)=5)</f>
        <v>41976</v>
      </c>
      <c r="G590" s="88">
        <f t="shared" si="111"/>
        <v>41976</v>
      </c>
      <c r="H590" s="61"/>
      <c r="I590" s="85">
        <v>41976</v>
      </c>
      <c r="J590" s="93">
        <f t="shared" si="109"/>
        <v>41976</v>
      </c>
      <c r="K590" s="85"/>
      <c r="M590" s="85">
        <v>41976</v>
      </c>
      <c r="N590" t="e">
        <f t="shared" si="112"/>
        <v>#VALUE!</v>
      </c>
      <c r="O590">
        <f t="shared" si="113"/>
        <v>41976</v>
      </c>
      <c r="Q590" s="84">
        <v>41976</v>
      </c>
      <c r="R590" t="e">
        <f t="shared" si="114"/>
        <v>#VALUE!</v>
      </c>
      <c r="S590">
        <f t="shared" si="115"/>
        <v>41976</v>
      </c>
      <c r="U590" s="86">
        <v>41976</v>
      </c>
      <c r="V590" t="e">
        <f t="shared" si="116"/>
        <v>#VALUE!</v>
      </c>
      <c r="W590">
        <f t="shared" si="117"/>
        <v>41976</v>
      </c>
      <c r="Y590" s="61">
        <v>41976</v>
      </c>
      <c r="Z590" t="str">
        <f t="shared" si="118"/>
        <v>41976</v>
      </c>
      <c r="AA590" t="e">
        <f t="shared" si="119"/>
        <v>#VALUE!</v>
      </c>
      <c r="AB590">
        <f t="shared" si="120"/>
        <v>41976</v>
      </c>
      <c r="AD590" s="85">
        <v>27869</v>
      </c>
      <c r="AG590" s="85">
        <v>41976</v>
      </c>
      <c r="AI590" s="85">
        <v>41710</v>
      </c>
    </row>
    <row r="591" spans="1:35" x14ac:dyDescent="0.2">
      <c r="A591">
        <v>6182</v>
      </c>
      <c r="B591" s="91">
        <v>41914</v>
      </c>
      <c r="C591" s="61" t="e" cm="1" vm="1">
        <f t="array" ref="C591">_xlfn._xlws.FILTER(B591,OR(LEN(B591) = 7,LEN(B591)=8))</f>
        <v>#VALUE!</v>
      </c>
      <c r="D591" s="61" t="str">
        <f t="shared" si="110"/>
        <v/>
      </c>
      <c r="E591" s="61" t="s">
        <v>2512</v>
      </c>
      <c r="F591" s="87" cm="1">
        <f t="array" ref="F591">_xlfn._xlws.FILTER(B591,LEN(B591)=5)</f>
        <v>41914</v>
      </c>
      <c r="G591" s="88">
        <f t="shared" si="111"/>
        <v>41914</v>
      </c>
      <c r="H591" s="61"/>
      <c r="I591" s="85">
        <v>41914</v>
      </c>
      <c r="J591" s="93">
        <f t="shared" si="109"/>
        <v>41914</v>
      </c>
      <c r="K591" s="85"/>
      <c r="M591" s="85">
        <v>41914</v>
      </c>
      <c r="N591" t="e">
        <f t="shared" si="112"/>
        <v>#VALUE!</v>
      </c>
      <c r="O591">
        <f t="shared" si="113"/>
        <v>41914</v>
      </c>
      <c r="Q591" s="84">
        <v>41914</v>
      </c>
      <c r="R591" t="e">
        <f t="shared" si="114"/>
        <v>#VALUE!</v>
      </c>
      <c r="S591">
        <f t="shared" si="115"/>
        <v>41914</v>
      </c>
      <c r="U591" s="86">
        <v>41914</v>
      </c>
      <c r="V591" t="e">
        <f t="shared" si="116"/>
        <v>#VALUE!</v>
      </c>
      <c r="W591">
        <f t="shared" si="117"/>
        <v>41914</v>
      </c>
      <c r="Y591" s="61">
        <v>41914</v>
      </c>
      <c r="Z591" t="str">
        <f t="shared" si="118"/>
        <v>41914</v>
      </c>
      <c r="AA591" t="e">
        <f t="shared" si="119"/>
        <v>#VALUE!</v>
      </c>
      <c r="AB591">
        <f t="shared" si="120"/>
        <v>41914</v>
      </c>
      <c r="AD591" s="85">
        <v>41748</v>
      </c>
      <c r="AG591" s="85">
        <v>41914</v>
      </c>
      <c r="AI591" s="85">
        <v>41680</v>
      </c>
    </row>
    <row r="592" spans="1:35" x14ac:dyDescent="0.2">
      <c r="A592">
        <v>10432</v>
      </c>
      <c r="B592" s="91" t="s">
        <v>329</v>
      </c>
      <c r="C592" s="61" t="str" cm="1">
        <f t="array" ref="C592">_xlfn._xlws.FILTER(B592,OR(LEN(B592) = 7,LEN(B592)=8))</f>
        <v>1/30/14</v>
      </c>
      <c r="D592" s="61" t="str">
        <f t="shared" si="110"/>
        <v>1/30/14</v>
      </c>
      <c r="E592" s="85" t="s">
        <v>329</v>
      </c>
      <c r="F592" s="87" t="e" cm="1" vm="1">
        <f t="array" ref="F592">_xlfn._xlws.FILTER(B592,LEN(B592)=5)</f>
        <v>#VALUE!</v>
      </c>
      <c r="G592" s="88" t="str">
        <f t="shared" si="111"/>
        <v/>
      </c>
      <c r="H592" s="85">
        <v>41669</v>
      </c>
      <c r="I592" s="85" t="s">
        <v>2512</v>
      </c>
      <c r="J592" s="93">
        <f t="shared" si="109"/>
        <v>41669</v>
      </c>
      <c r="K592" s="85"/>
      <c r="M592" s="85" t="s">
        <v>329</v>
      </c>
      <c r="N592" t="e">
        <f t="shared" si="112"/>
        <v>#VALUE!</v>
      </c>
      <c r="O592" t="e">
        <f t="shared" si="113"/>
        <v>#VALUE!</v>
      </c>
      <c r="Q592" s="84" t="s">
        <v>329</v>
      </c>
      <c r="R592" t="e">
        <f t="shared" si="114"/>
        <v>#VALUE!</v>
      </c>
      <c r="S592" t="e">
        <f t="shared" si="115"/>
        <v>#VALUE!</v>
      </c>
      <c r="U592" s="86" t="s">
        <v>329</v>
      </c>
      <c r="V592" t="e">
        <f t="shared" si="116"/>
        <v>#VALUE!</v>
      </c>
      <c r="W592" t="e">
        <f t="shared" si="117"/>
        <v>#VALUE!</v>
      </c>
      <c r="Y592" s="61" t="s">
        <v>329</v>
      </c>
      <c r="Z592" t="str">
        <f t="shared" si="118"/>
        <v>1-30-14</v>
      </c>
      <c r="AA592" t="e">
        <f t="shared" si="119"/>
        <v>#VALUE!</v>
      </c>
      <c r="AB592" t="e">
        <f t="shared" si="120"/>
        <v>#VALUE!</v>
      </c>
      <c r="AD592" s="85">
        <v>41669</v>
      </c>
      <c r="AG592" s="85" t="s">
        <v>329</v>
      </c>
      <c r="AI592" s="85">
        <v>41669</v>
      </c>
    </row>
    <row r="593" spans="1:35" x14ac:dyDescent="0.2">
      <c r="A593">
        <v>1542</v>
      </c>
      <c r="B593" s="91" t="s">
        <v>790</v>
      </c>
      <c r="C593" s="61" t="str" cm="1">
        <f t="array" ref="C593">_xlfn._xlws.FILTER(B593,OR(LEN(B593) = 7,LEN(B593)=8))</f>
        <v>12/30/13</v>
      </c>
      <c r="D593" s="61" t="str">
        <f t="shared" si="110"/>
        <v>12/30/13</v>
      </c>
      <c r="E593" s="61" t="s">
        <v>790</v>
      </c>
      <c r="F593" s="87" t="e" cm="1" vm="1">
        <f t="array" ref="F593">_xlfn._xlws.FILTER(B593,LEN(B593)=5)</f>
        <v>#VALUE!</v>
      </c>
      <c r="G593" s="88" t="str">
        <f t="shared" si="111"/>
        <v/>
      </c>
      <c r="H593" s="85">
        <v>41638</v>
      </c>
      <c r="I593" s="85" t="s">
        <v>2512</v>
      </c>
      <c r="J593" s="93">
        <f t="shared" si="109"/>
        <v>41638</v>
      </c>
      <c r="K593" s="85"/>
      <c r="M593" s="85" t="s">
        <v>790</v>
      </c>
      <c r="N593" t="e">
        <f t="shared" si="112"/>
        <v>#VALUE!</v>
      </c>
      <c r="O593" t="e">
        <f t="shared" si="113"/>
        <v>#VALUE!</v>
      </c>
      <c r="Q593" s="84" t="s">
        <v>790</v>
      </c>
      <c r="R593" t="e">
        <f t="shared" si="114"/>
        <v>#VALUE!</v>
      </c>
      <c r="S593" t="e">
        <f t="shared" si="115"/>
        <v>#VALUE!</v>
      </c>
      <c r="U593" s="86" t="s">
        <v>790</v>
      </c>
      <c r="V593" t="e">
        <f t="shared" si="116"/>
        <v>#VALUE!</v>
      </c>
      <c r="W593" t="e">
        <f t="shared" si="117"/>
        <v>#VALUE!</v>
      </c>
      <c r="Y593" s="61" t="s">
        <v>790</v>
      </c>
      <c r="Z593" t="str">
        <f t="shared" si="118"/>
        <v>12-30-13</v>
      </c>
      <c r="AA593" t="e">
        <f t="shared" si="119"/>
        <v>#VALUE!</v>
      </c>
      <c r="AB593" t="e">
        <f t="shared" si="120"/>
        <v>#VALUE!</v>
      </c>
      <c r="AD593" s="85">
        <v>41638</v>
      </c>
      <c r="AG593" s="85" t="s">
        <v>790</v>
      </c>
      <c r="AI593" s="85">
        <v>41638</v>
      </c>
    </row>
    <row r="594" spans="1:35" x14ac:dyDescent="0.2">
      <c r="A594">
        <v>4220</v>
      </c>
      <c r="B594" s="91">
        <v>41316</v>
      </c>
      <c r="C594" s="61" t="e" cm="1" vm="1">
        <f t="array" ref="C594">_xlfn._xlws.FILTER(B594,OR(LEN(B594) = 7,LEN(B594)=8))</f>
        <v>#VALUE!</v>
      </c>
      <c r="D594" s="61" t="str">
        <f t="shared" si="110"/>
        <v/>
      </c>
      <c r="E594" s="61" t="s">
        <v>2512</v>
      </c>
      <c r="F594" s="87" cm="1">
        <f t="array" ref="F594">_xlfn._xlws.FILTER(B594,LEN(B594)=5)</f>
        <v>41316</v>
      </c>
      <c r="G594" s="88">
        <f t="shared" si="111"/>
        <v>41316</v>
      </c>
      <c r="H594" s="61"/>
      <c r="I594" s="85">
        <v>41316</v>
      </c>
      <c r="J594" s="93">
        <f t="shared" si="109"/>
        <v>41316</v>
      </c>
      <c r="K594" s="85"/>
      <c r="M594" s="85">
        <v>41316</v>
      </c>
      <c r="N594" t="e">
        <f t="shared" si="112"/>
        <v>#VALUE!</v>
      </c>
      <c r="O594">
        <f t="shared" si="113"/>
        <v>41316</v>
      </c>
      <c r="Q594" s="84">
        <v>41316</v>
      </c>
      <c r="R594" t="e">
        <f t="shared" si="114"/>
        <v>#VALUE!</v>
      </c>
      <c r="S594">
        <f t="shared" si="115"/>
        <v>41316</v>
      </c>
      <c r="U594" s="86">
        <v>41316</v>
      </c>
      <c r="V594" t="e">
        <f t="shared" si="116"/>
        <v>#VALUE!</v>
      </c>
      <c r="W594">
        <f t="shared" si="117"/>
        <v>41316</v>
      </c>
      <c r="Y594" s="61">
        <v>41316</v>
      </c>
      <c r="Z594" t="str">
        <f t="shared" si="118"/>
        <v>41316</v>
      </c>
      <c r="AA594" t="e">
        <f t="shared" si="119"/>
        <v>#VALUE!</v>
      </c>
      <c r="AB594">
        <f t="shared" si="120"/>
        <v>41316</v>
      </c>
      <c r="AD594" s="85">
        <v>42473</v>
      </c>
      <c r="AG594" s="85">
        <v>41316</v>
      </c>
      <c r="AI594" s="85">
        <v>41580</v>
      </c>
    </row>
    <row r="595" spans="1:35" x14ac:dyDescent="0.2">
      <c r="A595">
        <v>4141</v>
      </c>
      <c r="B595" s="91" t="s">
        <v>793</v>
      </c>
      <c r="C595" s="61" t="str" cm="1">
        <f t="array" ref="C595">_xlfn._xlws.FILTER(B595,OR(LEN(B595) = 7,LEN(B595)=8))</f>
        <v>8/21/13</v>
      </c>
      <c r="D595" s="61" t="str">
        <f t="shared" si="110"/>
        <v>8/21/13</v>
      </c>
      <c r="E595" s="85" t="s">
        <v>793</v>
      </c>
      <c r="F595" s="87" t="e" cm="1" vm="1">
        <f t="array" ref="F595">_xlfn._xlws.FILTER(B595,LEN(B595)=5)</f>
        <v>#VALUE!</v>
      </c>
      <c r="G595" s="88" t="str">
        <f t="shared" si="111"/>
        <v/>
      </c>
      <c r="H595" s="85">
        <v>41507</v>
      </c>
      <c r="I595" s="85" t="s">
        <v>2512</v>
      </c>
      <c r="J595" s="93">
        <f t="shared" si="109"/>
        <v>41507</v>
      </c>
      <c r="K595" s="85"/>
      <c r="M595" s="85" t="s">
        <v>793</v>
      </c>
      <c r="N595" t="e">
        <f t="shared" si="112"/>
        <v>#VALUE!</v>
      </c>
      <c r="O595" t="e">
        <f t="shared" si="113"/>
        <v>#VALUE!</v>
      </c>
      <c r="Q595" s="84" t="s">
        <v>793</v>
      </c>
      <c r="R595" t="e">
        <f t="shared" si="114"/>
        <v>#VALUE!</v>
      </c>
      <c r="S595" t="e">
        <f t="shared" si="115"/>
        <v>#VALUE!</v>
      </c>
      <c r="U595" s="86" t="s">
        <v>793</v>
      </c>
      <c r="V595" t="e">
        <f t="shared" si="116"/>
        <v>#VALUE!</v>
      </c>
      <c r="W595" t="e">
        <f t="shared" si="117"/>
        <v>#VALUE!</v>
      </c>
      <c r="Y595" s="61" t="s">
        <v>793</v>
      </c>
      <c r="Z595" t="str">
        <f t="shared" si="118"/>
        <v>8-21-13</v>
      </c>
      <c r="AA595" t="e">
        <f t="shared" si="119"/>
        <v>#VALUE!</v>
      </c>
      <c r="AB595" t="e">
        <f t="shared" si="120"/>
        <v>#VALUE!</v>
      </c>
      <c r="AD595" s="85">
        <v>41507</v>
      </c>
      <c r="AG595" s="85" t="s">
        <v>793</v>
      </c>
      <c r="AI595" s="85">
        <v>41507</v>
      </c>
    </row>
    <row r="596" spans="1:35" x14ac:dyDescent="0.2">
      <c r="A596">
        <v>1940</v>
      </c>
      <c r="B596" s="91">
        <v>41615</v>
      </c>
      <c r="C596" s="61" t="e" cm="1" vm="1">
        <f t="array" ref="C596">_xlfn._xlws.FILTER(B596,OR(LEN(B596) = 7,LEN(B596)=8))</f>
        <v>#VALUE!</v>
      </c>
      <c r="D596" s="61" t="str">
        <f t="shared" si="110"/>
        <v/>
      </c>
      <c r="E596" s="61" t="s">
        <v>2512</v>
      </c>
      <c r="F596" s="87" cm="1">
        <f t="array" ref="F596">_xlfn._xlws.FILTER(B596,LEN(B596)=5)</f>
        <v>41615</v>
      </c>
      <c r="G596" s="88">
        <f t="shared" si="111"/>
        <v>41615</v>
      </c>
      <c r="H596" s="61"/>
      <c r="I596" s="85">
        <v>41615</v>
      </c>
      <c r="J596" s="93">
        <f t="shared" si="109"/>
        <v>41615</v>
      </c>
      <c r="K596" s="85"/>
      <c r="M596" s="85">
        <v>41615</v>
      </c>
      <c r="N596" t="e">
        <f t="shared" si="112"/>
        <v>#VALUE!</v>
      </c>
      <c r="O596">
        <f t="shared" si="113"/>
        <v>41615</v>
      </c>
      <c r="Q596" s="84">
        <v>41615</v>
      </c>
      <c r="R596" t="e">
        <f t="shared" si="114"/>
        <v>#VALUE!</v>
      </c>
      <c r="S596">
        <f t="shared" si="115"/>
        <v>41615</v>
      </c>
      <c r="U596" s="86">
        <v>41615</v>
      </c>
      <c r="V596" t="e">
        <f t="shared" si="116"/>
        <v>#VALUE!</v>
      </c>
      <c r="W596">
        <f t="shared" si="117"/>
        <v>41615</v>
      </c>
      <c r="Y596" s="61">
        <v>41615</v>
      </c>
      <c r="Z596" t="str">
        <f t="shared" si="118"/>
        <v>41615</v>
      </c>
      <c r="AA596" t="e">
        <f t="shared" si="119"/>
        <v>#VALUE!</v>
      </c>
      <c r="AB596">
        <f t="shared" si="120"/>
        <v>41615</v>
      </c>
      <c r="AD596" s="85">
        <v>42110</v>
      </c>
      <c r="AG596" s="85">
        <v>41615</v>
      </c>
      <c r="AI596" s="85">
        <v>41467</v>
      </c>
    </row>
    <row r="597" spans="1:35" x14ac:dyDescent="0.2">
      <c r="A597">
        <v>1506</v>
      </c>
      <c r="B597" s="91" t="s">
        <v>796</v>
      </c>
      <c r="C597" s="61" t="str" cm="1">
        <f t="array" ref="C597">_xlfn._xlws.FILTER(B597,OR(LEN(B597) = 7,LEN(B597)=8))</f>
        <v>6/28/13</v>
      </c>
      <c r="D597" s="61" t="str">
        <f t="shared" si="110"/>
        <v>6/28/13</v>
      </c>
      <c r="E597" s="85" t="s">
        <v>796</v>
      </c>
      <c r="F597" s="87" t="e" cm="1" vm="1">
        <f t="array" ref="F597">_xlfn._xlws.FILTER(B597,LEN(B597)=5)</f>
        <v>#VALUE!</v>
      </c>
      <c r="G597" s="88" t="str">
        <f t="shared" si="111"/>
        <v/>
      </c>
      <c r="H597" s="85">
        <v>41453</v>
      </c>
      <c r="I597" s="85" t="s">
        <v>2512</v>
      </c>
      <c r="J597" s="93">
        <f t="shared" si="109"/>
        <v>41453</v>
      </c>
      <c r="K597" s="85"/>
      <c r="M597" s="85" t="s">
        <v>796</v>
      </c>
      <c r="N597" t="e">
        <f t="shared" si="112"/>
        <v>#VALUE!</v>
      </c>
      <c r="O597" t="e">
        <f t="shared" si="113"/>
        <v>#VALUE!</v>
      </c>
      <c r="Q597" s="84" t="s">
        <v>796</v>
      </c>
      <c r="R597" t="e">
        <f t="shared" si="114"/>
        <v>#VALUE!</v>
      </c>
      <c r="S597" t="e">
        <f t="shared" si="115"/>
        <v>#VALUE!</v>
      </c>
      <c r="U597" s="86" t="s">
        <v>796</v>
      </c>
      <c r="V597" t="e">
        <f t="shared" si="116"/>
        <v>#VALUE!</v>
      </c>
      <c r="W597" t="e">
        <f t="shared" si="117"/>
        <v>#VALUE!</v>
      </c>
      <c r="Y597" s="61" t="s">
        <v>796</v>
      </c>
      <c r="Z597" t="str">
        <f t="shared" si="118"/>
        <v>6-28-13</v>
      </c>
      <c r="AA597" t="e">
        <f t="shared" si="119"/>
        <v>#VALUE!</v>
      </c>
      <c r="AB597" t="e">
        <f t="shared" si="120"/>
        <v>#VALUE!</v>
      </c>
      <c r="AD597" s="85">
        <v>41453</v>
      </c>
      <c r="AG597" s="85" t="s">
        <v>796</v>
      </c>
      <c r="AI597" s="85">
        <v>41453</v>
      </c>
    </row>
    <row r="598" spans="1:35" x14ac:dyDescent="0.2">
      <c r="A598">
        <v>6347</v>
      </c>
      <c r="B598" s="91" t="s">
        <v>258</v>
      </c>
      <c r="C598" s="61" t="str" cm="1">
        <f t="array" ref="C598">_xlfn._xlws.FILTER(B598,OR(LEN(B598) = 7,LEN(B598)=8))</f>
        <v>6/27/13</v>
      </c>
      <c r="D598" s="61" t="str">
        <f t="shared" si="110"/>
        <v>6/27/13</v>
      </c>
      <c r="E598" s="85" t="s">
        <v>258</v>
      </c>
      <c r="F598" s="87" t="e" cm="1" vm="1">
        <f t="array" ref="F598">_xlfn._xlws.FILTER(B598,LEN(B598)=5)</f>
        <v>#VALUE!</v>
      </c>
      <c r="G598" s="88" t="str">
        <f t="shared" si="111"/>
        <v/>
      </c>
      <c r="H598" s="85">
        <v>41452</v>
      </c>
      <c r="I598" s="85" t="s">
        <v>2512</v>
      </c>
      <c r="J598" s="93">
        <f t="shared" si="109"/>
        <v>41452</v>
      </c>
      <c r="K598" s="85"/>
      <c r="M598" s="85" t="s">
        <v>258</v>
      </c>
      <c r="N598" t="e">
        <f t="shared" si="112"/>
        <v>#VALUE!</v>
      </c>
      <c r="O598" t="e">
        <f t="shared" si="113"/>
        <v>#VALUE!</v>
      </c>
      <c r="Q598" s="84" t="s">
        <v>258</v>
      </c>
      <c r="R598" t="e">
        <f t="shared" si="114"/>
        <v>#VALUE!</v>
      </c>
      <c r="S598" t="e">
        <f t="shared" si="115"/>
        <v>#VALUE!</v>
      </c>
      <c r="U598" s="86" t="s">
        <v>258</v>
      </c>
      <c r="V598" t="e">
        <f t="shared" si="116"/>
        <v>#VALUE!</v>
      </c>
      <c r="W598" t="e">
        <f t="shared" si="117"/>
        <v>#VALUE!</v>
      </c>
      <c r="Y598" s="61" t="s">
        <v>258</v>
      </c>
      <c r="Z598" t="str">
        <f t="shared" si="118"/>
        <v>6-27-13</v>
      </c>
      <c r="AA598" t="e">
        <f t="shared" si="119"/>
        <v>#VALUE!</v>
      </c>
      <c r="AB598" t="e">
        <f t="shared" si="120"/>
        <v>#VALUE!</v>
      </c>
      <c r="AD598" s="85">
        <v>41452</v>
      </c>
      <c r="AG598" s="85" t="s">
        <v>258</v>
      </c>
      <c r="AI598" s="85">
        <v>41452</v>
      </c>
    </row>
    <row r="599" spans="1:35" x14ac:dyDescent="0.2">
      <c r="A599">
        <v>1361</v>
      </c>
      <c r="B599" s="91">
        <v>41370</v>
      </c>
      <c r="C599" s="61" t="e" cm="1" vm="1">
        <f t="array" ref="C599">_xlfn._xlws.FILTER(B599,OR(LEN(B599) = 7,LEN(B599)=8))</f>
        <v>#VALUE!</v>
      </c>
      <c r="D599" s="61" t="str">
        <f t="shared" si="110"/>
        <v/>
      </c>
      <c r="E599" s="61" t="s">
        <v>2512</v>
      </c>
      <c r="F599" s="87" cm="1">
        <f t="array" ref="F599">_xlfn._xlws.FILTER(B599,LEN(B599)=5)</f>
        <v>41370</v>
      </c>
      <c r="G599" s="88">
        <f t="shared" si="111"/>
        <v>41370</v>
      </c>
      <c r="H599" s="61"/>
      <c r="I599" s="85">
        <v>41370</v>
      </c>
      <c r="J599" s="93">
        <f t="shared" si="109"/>
        <v>41370</v>
      </c>
      <c r="K599" s="85"/>
      <c r="M599" s="85">
        <v>41370</v>
      </c>
      <c r="N599" t="e">
        <f t="shared" si="112"/>
        <v>#VALUE!</v>
      </c>
      <c r="O599">
        <f t="shared" si="113"/>
        <v>41370</v>
      </c>
      <c r="Q599" s="84">
        <v>41370</v>
      </c>
      <c r="R599" t="e">
        <f t="shared" si="114"/>
        <v>#VALUE!</v>
      </c>
      <c r="S599">
        <f t="shared" si="115"/>
        <v>41370</v>
      </c>
      <c r="U599" s="86">
        <v>41370</v>
      </c>
      <c r="V599" t="e">
        <f t="shared" si="116"/>
        <v>#VALUE!</v>
      </c>
      <c r="W599">
        <f t="shared" si="117"/>
        <v>41370</v>
      </c>
      <c r="Y599" s="61">
        <v>41370</v>
      </c>
      <c r="Z599" t="str">
        <f t="shared" si="118"/>
        <v>41370</v>
      </c>
      <c r="AA599" t="e">
        <f t="shared" si="119"/>
        <v>#VALUE!</v>
      </c>
      <c r="AB599">
        <f t="shared" si="120"/>
        <v>41370</v>
      </c>
      <c r="AD599" s="85">
        <v>25671</v>
      </c>
      <c r="AG599" s="85">
        <v>41370</v>
      </c>
      <c r="AI599" s="85">
        <v>41429</v>
      </c>
    </row>
    <row r="600" spans="1:35" x14ac:dyDescent="0.2">
      <c r="A600">
        <v>9422</v>
      </c>
      <c r="B600" s="91" t="s">
        <v>800</v>
      </c>
      <c r="C600" s="61" t="str" cm="1">
        <f t="array" ref="C600">_xlfn._xlws.FILTER(B600,OR(LEN(B600) = 7,LEN(B600)=8))</f>
        <v>5/31/13</v>
      </c>
      <c r="D600" s="61" t="str">
        <f t="shared" si="110"/>
        <v>5/31/13</v>
      </c>
      <c r="E600" s="85" t="s">
        <v>800</v>
      </c>
      <c r="F600" s="87" t="e" cm="1" vm="1">
        <f t="array" ref="F600">_xlfn._xlws.FILTER(B600,LEN(B600)=5)</f>
        <v>#VALUE!</v>
      </c>
      <c r="G600" s="88" t="str">
        <f t="shared" si="111"/>
        <v/>
      </c>
      <c r="H600" s="85">
        <v>41425</v>
      </c>
      <c r="I600" s="85" t="s">
        <v>2512</v>
      </c>
      <c r="J600" s="93">
        <f t="shared" si="109"/>
        <v>41425</v>
      </c>
      <c r="K600" s="85"/>
      <c r="M600" s="85" t="s">
        <v>800</v>
      </c>
      <c r="N600" t="e">
        <f t="shared" si="112"/>
        <v>#VALUE!</v>
      </c>
      <c r="O600" t="e">
        <f t="shared" si="113"/>
        <v>#VALUE!</v>
      </c>
      <c r="Q600" s="84" t="s">
        <v>800</v>
      </c>
      <c r="R600" t="e">
        <f t="shared" si="114"/>
        <v>#VALUE!</v>
      </c>
      <c r="S600" t="e">
        <f t="shared" si="115"/>
        <v>#VALUE!</v>
      </c>
      <c r="U600" s="86" t="s">
        <v>800</v>
      </c>
      <c r="V600" t="e">
        <f t="shared" si="116"/>
        <v>#VALUE!</v>
      </c>
      <c r="W600" t="e">
        <f t="shared" si="117"/>
        <v>#VALUE!</v>
      </c>
      <c r="Y600" s="61" t="s">
        <v>800</v>
      </c>
      <c r="Z600" t="str">
        <f t="shared" si="118"/>
        <v>5-31-13</v>
      </c>
      <c r="AA600" t="e">
        <f t="shared" si="119"/>
        <v>#VALUE!</v>
      </c>
      <c r="AB600" t="e">
        <f t="shared" si="120"/>
        <v>#VALUE!</v>
      </c>
      <c r="AD600" s="85">
        <v>41425</v>
      </c>
      <c r="AG600" s="85" t="s">
        <v>800</v>
      </c>
      <c r="AI600" s="85">
        <v>41425</v>
      </c>
    </row>
    <row r="601" spans="1:35" x14ac:dyDescent="0.2">
      <c r="A601">
        <v>1081</v>
      </c>
      <c r="B601" s="91" t="s">
        <v>777</v>
      </c>
      <c r="C601" s="61" t="str" cm="1">
        <f t="array" ref="C601">_xlfn._xlws.FILTER(B601,OR(LEN(B601) = 7,LEN(B601)=8))</f>
        <v>3/27/13</v>
      </c>
      <c r="D601" s="61" t="str">
        <f t="shared" si="110"/>
        <v>3/27/13</v>
      </c>
      <c r="E601" s="85" t="s">
        <v>777</v>
      </c>
      <c r="F601" s="87" t="e" cm="1" vm="1">
        <f t="array" ref="F601">_xlfn._xlws.FILTER(B601,LEN(B601)=5)</f>
        <v>#VALUE!</v>
      </c>
      <c r="G601" s="88" t="str">
        <f t="shared" si="111"/>
        <v/>
      </c>
      <c r="H601" s="85">
        <v>41360</v>
      </c>
      <c r="I601" s="85" t="s">
        <v>2512</v>
      </c>
      <c r="J601" s="93">
        <f t="shared" si="109"/>
        <v>41360</v>
      </c>
      <c r="K601" s="85"/>
      <c r="M601" s="85" t="s">
        <v>777</v>
      </c>
      <c r="N601" t="e">
        <f t="shared" si="112"/>
        <v>#VALUE!</v>
      </c>
      <c r="O601" t="e">
        <f t="shared" si="113"/>
        <v>#VALUE!</v>
      </c>
      <c r="Q601" s="84" t="s">
        <v>777</v>
      </c>
      <c r="R601" t="e">
        <f t="shared" si="114"/>
        <v>#VALUE!</v>
      </c>
      <c r="S601" t="e">
        <f t="shared" si="115"/>
        <v>#VALUE!</v>
      </c>
      <c r="U601" s="86" t="s">
        <v>777</v>
      </c>
      <c r="V601" t="e">
        <f t="shared" si="116"/>
        <v>#VALUE!</v>
      </c>
      <c r="W601" t="e">
        <f t="shared" si="117"/>
        <v>#VALUE!</v>
      </c>
      <c r="Y601" s="61" t="s">
        <v>777</v>
      </c>
      <c r="Z601" t="str">
        <f t="shared" si="118"/>
        <v>3-27-13</v>
      </c>
      <c r="AA601" t="e">
        <f t="shared" si="119"/>
        <v>#VALUE!</v>
      </c>
      <c r="AB601" t="e">
        <f t="shared" si="120"/>
        <v>#VALUE!</v>
      </c>
      <c r="AD601" s="85">
        <v>41360</v>
      </c>
      <c r="AG601" s="85" t="s">
        <v>777</v>
      </c>
      <c r="AI601" s="85">
        <v>41360</v>
      </c>
    </row>
    <row r="602" spans="1:35" x14ac:dyDescent="0.2">
      <c r="A602">
        <v>7458</v>
      </c>
      <c r="B602" s="91">
        <v>41428</v>
      </c>
      <c r="C602" s="61" t="e" cm="1" vm="1">
        <f t="array" ref="C602">_xlfn._xlws.FILTER(B602,OR(LEN(B602) = 7,LEN(B602)=8))</f>
        <v>#VALUE!</v>
      </c>
      <c r="D602" s="61" t="str">
        <f t="shared" si="110"/>
        <v/>
      </c>
      <c r="E602" s="61" t="s">
        <v>2512</v>
      </c>
      <c r="F602" s="87" cm="1">
        <f t="array" ref="F602">_xlfn._xlws.FILTER(B602,LEN(B602)=5)</f>
        <v>41428</v>
      </c>
      <c r="G602" s="88">
        <f t="shared" si="111"/>
        <v>41428</v>
      </c>
      <c r="H602" s="61"/>
      <c r="I602" s="85">
        <v>41428</v>
      </c>
      <c r="J602" s="93">
        <f t="shared" si="109"/>
        <v>41428</v>
      </c>
      <c r="K602" s="85"/>
      <c r="M602" s="85">
        <v>41428</v>
      </c>
      <c r="N602" t="e">
        <f t="shared" si="112"/>
        <v>#VALUE!</v>
      </c>
      <c r="O602">
        <f t="shared" si="113"/>
        <v>41428</v>
      </c>
      <c r="Q602" s="84">
        <v>41428</v>
      </c>
      <c r="R602" t="e">
        <f t="shared" si="114"/>
        <v>#VALUE!</v>
      </c>
      <c r="S602">
        <f t="shared" si="115"/>
        <v>41428</v>
      </c>
      <c r="U602" s="86">
        <v>41428</v>
      </c>
      <c r="V602" t="e">
        <f t="shared" si="116"/>
        <v>#VALUE!</v>
      </c>
      <c r="W602">
        <f t="shared" si="117"/>
        <v>41428</v>
      </c>
      <c r="Y602" s="61">
        <v>41428</v>
      </c>
      <c r="Z602" t="str">
        <f t="shared" si="118"/>
        <v>41428</v>
      </c>
      <c r="AA602" t="e">
        <f t="shared" si="119"/>
        <v>#VALUE!</v>
      </c>
      <c r="AB602">
        <f t="shared" si="120"/>
        <v>41428</v>
      </c>
      <c r="AD602" s="85">
        <v>46857</v>
      </c>
      <c r="AG602" s="85">
        <v>41428</v>
      </c>
      <c r="AI602" s="85">
        <v>41339</v>
      </c>
    </row>
    <row r="603" spans="1:35" x14ac:dyDescent="0.2">
      <c r="A603">
        <v>1012</v>
      </c>
      <c r="B603" s="91" t="s">
        <v>804</v>
      </c>
      <c r="C603" s="61" t="str" cm="1">
        <f t="array" ref="C603">_xlfn._xlws.FILTER(B603,OR(LEN(B603) = 7,LEN(B603)=8))</f>
        <v>2/18/13</v>
      </c>
      <c r="D603" s="61" t="str">
        <f t="shared" si="110"/>
        <v>2/18/13</v>
      </c>
      <c r="E603" s="85" t="s">
        <v>804</v>
      </c>
      <c r="F603" s="87" t="e" cm="1" vm="1">
        <f t="array" ref="F603">_xlfn._xlws.FILTER(B603,LEN(B603)=5)</f>
        <v>#VALUE!</v>
      </c>
      <c r="G603" s="88" t="str">
        <f t="shared" si="111"/>
        <v/>
      </c>
      <c r="H603" s="85">
        <v>41323</v>
      </c>
      <c r="I603" s="85" t="s">
        <v>2512</v>
      </c>
      <c r="J603" s="93">
        <f t="shared" si="109"/>
        <v>41323</v>
      </c>
      <c r="K603" s="85"/>
      <c r="M603" s="85" t="s">
        <v>804</v>
      </c>
      <c r="N603" t="e">
        <f t="shared" si="112"/>
        <v>#VALUE!</v>
      </c>
      <c r="O603" t="e">
        <f t="shared" si="113"/>
        <v>#VALUE!</v>
      </c>
      <c r="Q603" s="84" t="s">
        <v>804</v>
      </c>
      <c r="R603" t="e">
        <f t="shared" si="114"/>
        <v>#VALUE!</v>
      </c>
      <c r="S603" t="e">
        <f t="shared" si="115"/>
        <v>#VALUE!</v>
      </c>
      <c r="U603" s="86" t="s">
        <v>804</v>
      </c>
      <c r="V603" t="e">
        <f t="shared" si="116"/>
        <v>#VALUE!</v>
      </c>
      <c r="W603" t="e">
        <f t="shared" si="117"/>
        <v>#VALUE!</v>
      </c>
      <c r="Y603" s="61" t="s">
        <v>804</v>
      </c>
      <c r="Z603" t="str">
        <f t="shared" si="118"/>
        <v>2-18-13</v>
      </c>
      <c r="AA603" t="e">
        <f t="shared" si="119"/>
        <v>#VALUE!</v>
      </c>
      <c r="AB603" t="e">
        <f t="shared" si="120"/>
        <v>#VALUE!</v>
      </c>
      <c r="AD603" s="85">
        <v>41323</v>
      </c>
      <c r="AG603" s="85" t="s">
        <v>804</v>
      </c>
      <c r="AI603" s="85">
        <v>41323</v>
      </c>
    </row>
    <row r="604" spans="1:35" x14ac:dyDescent="0.2">
      <c r="A604">
        <v>5453</v>
      </c>
      <c r="B604" s="91" t="s">
        <v>806</v>
      </c>
      <c r="C604" s="61" t="str" cm="1">
        <f t="array" ref="C604">_xlfn._xlws.FILTER(B604,OR(LEN(B604) = 7,LEN(B604)=8))</f>
        <v>9/26/12</v>
      </c>
      <c r="D604" s="61" t="str">
        <f t="shared" si="110"/>
        <v>9/26/12</v>
      </c>
      <c r="E604" s="85" t="s">
        <v>806</v>
      </c>
      <c r="F604" s="87" t="e" cm="1" vm="1">
        <f t="array" ref="F604">_xlfn._xlws.FILTER(B604,LEN(B604)=5)</f>
        <v>#VALUE!</v>
      </c>
      <c r="G604" s="88" t="str">
        <f t="shared" si="111"/>
        <v/>
      </c>
      <c r="H604" s="85">
        <v>41178</v>
      </c>
      <c r="I604" s="85" t="s">
        <v>2512</v>
      </c>
      <c r="J604" s="93">
        <f t="shared" si="109"/>
        <v>41178</v>
      </c>
      <c r="K604" s="85"/>
      <c r="M604" s="85" t="s">
        <v>806</v>
      </c>
      <c r="N604" t="e">
        <f t="shared" si="112"/>
        <v>#VALUE!</v>
      </c>
      <c r="O604" t="e">
        <f t="shared" si="113"/>
        <v>#VALUE!</v>
      </c>
      <c r="Q604" s="84" t="s">
        <v>806</v>
      </c>
      <c r="R604" t="e">
        <f t="shared" si="114"/>
        <v>#VALUE!</v>
      </c>
      <c r="S604" t="e">
        <f t="shared" si="115"/>
        <v>#VALUE!</v>
      </c>
      <c r="U604" s="86" t="s">
        <v>806</v>
      </c>
      <c r="V604" t="e">
        <f t="shared" si="116"/>
        <v>#VALUE!</v>
      </c>
      <c r="W604" t="e">
        <f t="shared" si="117"/>
        <v>#VALUE!</v>
      </c>
      <c r="Y604" s="61" t="s">
        <v>806</v>
      </c>
      <c r="Z604" t="str">
        <f t="shared" si="118"/>
        <v>9-26-12</v>
      </c>
      <c r="AA604" t="e">
        <f t="shared" si="119"/>
        <v>#VALUE!</v>
      </c>
      <c r="AB604" t="e">
        <f t="shared" si="120"/>
        <v>#VALUE!</v>
      </c>
      <c r="AD604" s="85">
        <v>41178</v>
      </c>
      <c r="AG604" s="85" t="s">
        <v>806</v>
      </c>
      <c r="AI604" s="85">
        <v>41178</v>
      </c>
    </row>
    <row r="605" spans="1:35" x14ac:dyDescent="0.2">
      <c r="A605">
        <v>6818</v>
      </c>
      <c r="B605" s="91">
        <v>41252</v>
      </c>
      <c r="C605" s="61" t="e" cm="1" vm="1">
        <f t="array" ref="C605">_xlfn._xlws.FILTER(B605,OR(LEN(B605) = 7,LEN(B605)=8))</f>
        <v>#VALUE!</v>
      </c>
      <c r="D605" s="61" t="str">
        <f t="shared" si="110"/>
        <v/>
      </c>
      <c r="E605" s="61" t="s">
        <v>2512</v>
      </c>
      <c r="F605" s="87" cm="1">
        <f t="array" ref="F605">_xlfn._xlws.FILTER(B605,LEN(B605)=5)</f>
        <v>41252</v>
      </c>
      <c r="G605" s="88">
        <f t="shared" si="111"/>
        <v>41252</v>
      </c>
      <c r="H605" s="61"/>
      <c r="I605" s="85">
        <v>41252</v>
      </c>
      <c r="J605" s="93">
        <f t="shared" si="109"/>
        <v>41252</v>
      </c>
      <c r="K605" s="85"/>
      <c r="M605" s="85">
        <v>41252</v>
      </c>
      <c r="N605" t="e">
        <f t="shared" si="112"/>
        <v>#VALUE!</v>
      </c>
      <c r="O605">
        <f t="shared" si="113"/>
        <v>41252</v>
      </c>
      <c r="Q605" s="84">
        <v>41252</v>
      </c>
      <c r="R605" t="e">
        <f t="shared" si="114"/>
        <v>#VALUE!</v>
      </c>
      <c r="S605">
        <f t="shared" si="115"/>
        <v>41252</v>
      </c>
      <c r="U605" s="86">
        <v>41252</v>
      </c>
      <c r="V605" t="e">
        <f t="shared" si="116"/>
        <v>#VALUE!</v>
      </c>
      <c r="W605">
        <f t="shared" si="117"/>
        <v>41252</v>
      </c>
      <c r="Y605" s="61">
        <v>41252</v>
      </c>
      <c r="Z605" t="str">
        <f t="shared" si="118"/>
        <v>41252</v>
      </c>
      <c r="AA605" t="e">
        <f t="shared" si="119"/>
        <v>#VALUE!</v>
      </c>
      <c r="AB605">
        <f t="shared" si="120"/>
        <v>41252</v>
      </c>
      <c r="AD605" s="85">
        <v>19096</v>
      </c>
      <c r="AG605" s="85">
        <v>41252</v>
      </c>
      <c r="AI605" s="85">
        <v>41164</v>
      </c>
    </row>
    <row r="606" spans="1:35" x14ac:dyDescent="0.2">
      <c r="A606">
        <v>7807</v>
      </c>
      <c r="B606" s="91">
        <v>41252</v>
      </c>
      <c r="C606" s="61" t="e" cm="1" vm="1">
        <f t="array" ref="C606">_xlfn._xlws.FILTER(B606,OR(LEN(B606) = 7,LEN(B606)=8))</f>
        <v>#VALUE!</v>
      </c>
      <c r="D606" s="61" t="str">
        <f t="shared" si="110"/>
        <v/>
      </c>
      <c r="E606" s="61" t="s">
        <v>2512</v>
      </c>
      <c r="F606" s="87" cm="1">
        <f t="array" ref="F606">_xlfn._xlws.FILTER(B606,LEN(B606)=5)</f>
        <v>41252</v>
      </c>
      <c r="G606" s="88">
        <f t="shared" si="111"/>
        <v>41252</v>
      </c>
      <c r="H606" s="61"/>
      <c r="I606" s="85">
        <v>41252</v>
      </c>
      <c r="J606" s="93">
        <f t="shared" si="109"/>
        <v>41252</v>
      </c>
      <c r="K606" s="85"/>
      <c r="M606" s="85">
        <v>41252</v>
      </c>
      <c r="N606" t="e">
        <f t="shared" si="112"/>
        <v>#VALUE!</v>
      </c>
      <c r="O606">
        <f t="shared" si="113"/>
        <v>41252</v>
      </c>
      <c r="Q606" s="84">
        <v>41252</v>
      </c>
      <c r="R606" t="e">
        <f t="shared" si="114"/>
        <v>#VALUE!</v>
      </c>
      <c r="S606">
        <f t="shared" si="115"/>
        <v>41252</v>
      </c>
      <c r="U606" s="86">
        <v>41252</v>
      </c>
      <c r="V606" t="e">
        <f t="shared" si="116"/>
        <v>#VALUE!</v>
      </c>
      <c r="W606">
        <f t="shared" si="117"/>
        <v>41252</v>
      </c>
      <c r="Y606" s="61">
        <v>41252</v>
      </c>
      <c r="Z606" t="str">
        <f t="shared" si="118"/>
        <v>41252</v>
      </c>
      <c r="AA606" t="e">
        <f t="shared" si="119"/>
        <v>#VALUE!</v>
      </c>
      <c r="AB606">
        <f t="shared" si="120"/>
        <v>41252</v>
      </c>
      <c r="AD606" s="85">
        <v>19096</v>
      </c>
      <c r="AG606" s="85">
        <v>41252</v>
      </c>
      <c r="AI606" s="85">
        <v>41164</v>
      </c>
    </row>
    <row r="607" spans="1:35" x14ac:dyDescent="0.2">
      <c r="A607">
        <v>7532</v>
      </c>
      <c r="B607" s="91" t="s">
        <v>633</v>
      </c>
      <c r="C607" s="61" t="str" cm="1">
        <f t="array" ref="C607">_xlfn._xlws.FILTER(B607,OR(LEN(B607) = 7,LEN(B607)=8))</f>
        <v>8/30/12</v>
      </c>
      <c r="D607" s="61" t="str">
        <f t="shared" si="110"/>
        <v>8/30/12</v>
      </c>
      <c r="E607" s="85" t="s">
        <v>633</v>
      </c>
      <c r="F607" s="87" t="e" cm="1" vm="1">
        <f t="array" ref="F607">_xlfn._xlws.FILTER(B607,LEN(B607)=5)</f>
        <v>#VALUE!</v>
      </c>
      <c r="G607" s="88" t="str">
        <f t="shared" si="111"/>
        <v/>
      </c>
      <c r="H607" s="85">
        <v>41151</v>
      </c>
      <c r="I607" s="85" t="s">
        <v>2512</v>
      </c>
      <c r="J607" s="93">
        <f t="shared" si="109"/>
        <v>41151</v>
      </c>
      <c r="K607" s="85"/>
      <c r="M607" s="85" t="s">
        <v>633</v>
      </c>
      <c r="N607" t="e">
        <f t="shared" si="112"/>
        <v>#VALUE!</v>
      </c>
      <c r="O607" t="e">
        <f t="shared" si="113"/>
        <v>#VALUE!</v>
      </c>
      <c r="Q607" s="84" t="s">
        <v>633</v>
      </c>
      <c r="R607" t="e">
        <f t="shared" si="114"/>
        <v>#VALUE!</v>
      </c>
      <c r="S607" t="e">
        <f t="shared" si="115"/>
        <v>#VALUE!</v>
      </c>
      <c r="U607" s="86" t="s">
        <v>633</v>
      </c>
      <c r="V607" t="e">
        <f t="shared" si="116"/>
        <v>#VALUE!</v>
      </c>
      <c r="W607" t="e">
        <f t="shared" si="117"/>
        <v>#VALUE!</v>
      </c>
      <c r="Y607" s="61" t="s">
        <v>633</v>
      </c>
      <c r="Z607" t="str">
        <f t="shared" si="118"/>
        <v>8-30-12</v>
      </c>
      <c r="AA607" t="e">
        <f t="shared" si="119"/>
        <v>#VALUE!</v>
      </c>
      <c r="AB607" t="e">
        <f t="shared" si="120"/>
        <v>#VALUE!</v>
      </c>
      <c r="AD607" s="85">
        <v>41151</v>
      </c>
      <c r="AG607" s="85" t="s">
        <v>633</v>
      </c>
      <c r="AI607" s="85">
        <v>41151</v>
      </c>
    </row>
    <row r="608" spans="1:35" x14ac:dyDescent="0.2">
      <c r="A608">
        <v>8346</v>
      </c>
      <c r="B608" s="91" t="s">
        <v>810</v>
      </c>
      <c r="C608" s="61" t="str" cm="1">
        <f t="array" ref="C608">_xlfn._xlws.FILTER(B608,OR(LEN(B608) = 7,LEN(B608)=8))</f>
        <v>8/19/12</v>
      </c>
      <c r="D608" s="61" t="str">
        <f t="shared" si="110"/>
        <v>8/19/12</v>
      </c>
      <c r="E608" s="85" t="s">
        <v>810</v>
      </c>
      <c r="F608" s="87" t="e" cm="1" vm="1">
        <f t="array" ref="F608">_xlfn._xlws.FILTER(B608,LEN(B608)=5)</f>
        <v>#VALUE!</v>
      </c>
      <c r="G608" s="88" t="str">
        <f t="shared" si="111"/>
        <v/>
      </c>
      <c r="H608" s="85">
        <v>41140</v>
      </c>
      <c r="I608" s="85" t="s">
        <v>2512</v>
      </c>
      <c r="J608" s="93">
        <f t="shared" si="109"/>
        <v>41140</v>
      </c>
      <c r="K608" s="85"/>
      <c r="M608" s="85" t="s">
        <v>810</v>
      </c>
      <c r="N608" t="e">
        <f t="shared" si="112"/>
        <v>#VALUE!</v>
      </c>
      <c r="O608" t="e">
        <f t="shared" si="113"/>
        <v>#VALUE!</v>
      </c>
      <c r="Q608" s="84" t="s">
        <v>810</v>
      </c>
      <c r="R608" t="e">
        <f t="shared" si="114"/>
        <v>#VALUE!</v>
      </c>
      <c r="S608" t="e">
        <f t="shared" si="115"/>
        <v>#VALUE!</v>
      </c>
      <c r="U608" s="86" t="s">
        <v>810</v>
      </c>
      <c r="V608" t="e">
        <f t="shared" si="116"/>
        <v>#VALUE!</v>
      </c>
      <c r="W608" t="e">
        <f t="shared" si="117"/>
        <v>#VALUE!</v>
      </c>
      <c r="Y608" s="61" t="s">
        <v>810</v>
      </c>
      <c r="Z608" t="str">
        <f t="shared" si="118"/>
        <v>8-19-12</v>
      </c>
      <c r="AA608" t="e">
        <f t="shared" si="119"/>
        <v>#VALUE!</v>
      </c>
      <c r="AB608" t="e">
        <f t="shared" si="120"/>
        <v>#VALUE!</v>
      </c>
      <c r="AD608" s="85">
        <v>41140</v>
      </c>
      <c r="AG608" s="85" t="s">
        <v>810</v>
      </c>
      <c r="AI608" s="85">
        <v>41140</v>
      </c>
    </row>
    <row r="609" spans="1:35" x14ac:dyDescent="0.2">
      <c r="A609">
        <v>5564</v>
      </c>
      <c r="B609" s="91">
        <v>41160</v>
      </c>
      <c r="C609" s="61" t="e" cm="1" vm="1">
        <f t="array" ref="C609">_xlfn._xlws.FILTER(B609,OR(LEN(B609) = 7,LEN(B609)=8))</f>
        <v>#VALUE!</v>
      </c>
      <c r="D609" s="61" t="str">
        <f t="shared" si="110"/>
        <v/>
      </c>
      <c r="E609" s="61" t="s">
        <v>2512</v>
      </c>
      <c r="F609" s="87" cm="1">
        <f t="array" ref="F609">_xlfn._xlws.FILTER(B609,LEN(B609)=5)</f>
        <v>41160</v>
      </c>
      <c r="G609" s="88">
        <f t="shared" si="111"/>
        <v>41160</v>
      </c>
      <c r="H609" s="61"/>
      <c r="I609" s="85">
        <v>41160</v>
      </c>
      <c r="J609" s="93">
        <f t="shared" si="109"/>
        <v>41160</v>
      </c>
      <c r="K609" s="85"/>
      <c r="M609" s="85">
        <v>41160</v>
      </c>
      <c r="N609" t="e">
        <f t="shared" si="112"/>
        <v>#VALUE!</v>
      </c>
      <c r="O609">
        <f t="shared" si="113"/>
        <v>41160</v>
      </c>
      <c r="Q609" s="84">
        <v>41160</v>
      </c>
      <c r="R609" t="e">
        <f t="shared" si="114"/>
        <v>#VALUE!</v>
      </c>
      <c r="S609">
        <f t="shared" si="115"/>
        <v>41160</v>
      </c>
      <c r="U609" s="86">
        <v>41160</v>
      </c>
      <c r="V609" t="e">
        <f t="shared" si="116"/>
        <v>#VALUE!</v>
      </c>
      <c r="W609">
        <f t="shared" si="117"/>
        <v>41160</v>
      </c>
      <c r="Y609" s="61">
        <v>41160</v>
      </c>
      <c r="Z609" t="str">
        <f t="shared" si="118"/>
        <v>41160</v>
      </c>
      <c r="AA609" t="e">
        <f t="shared" si="119"/>
        <v>#VALUE!</v>
      </c>
      <c r="AB609">
        <f t="shared" si="120"/>
        <v>41160</v>
      </c>
      <c r="AD609" s="85">
        <v>22017</v>
      </c>
      <c r="AG609" s="85">
        <v>41160</v>
      </c>
      <c r="AI609" s="85">
        <v>41130</v>
      </c>
    </row>
    <row r="610" spans="1:35" x14ac:dyDescent="0.2">
      <c r="A610">
        <v>3267</v>
      </c>
      <c r="B610" s="91" t="s">
        <v>156</v>
      </c>
      <c r="C610" s="61" t="str" cm="1">
        <f t="array" ref="C610">_xlfn._xlws.FILTER(B610,OR(LEN(B610) = 7,LEN(B610)=8))</f>
        <v>6/25/14</v>
      </c>
      <c r="D610" s="61" t="str">
        <f t="shared" si="110"/>
        <v>6/25/14</v>
      </c>
      <c r="E610" s="85" t="s">
        <v>156</v>
      </c>
      <c r="F610" s="87" t="e" cm="1" vm="1">
        <f t="array" ref="F610">_xlfn._xlws.FILTER(B610,LEN(B610)=5)</f>
        <v>#VALUE!</v>
      </c>
      <c r="G610" s="88" t="str">
        <f t="shared" si="111"/>
        <v/>
      </c>
      <c r="H610" s="85">
        <v>41815</v>
      </c>
      <c r="I610" s="85" t="s">
        <v>2512</v>
      </c>
      <c r="J610" s="93">
        <f t="shared" si="109"/>
        <v>41815</v>
      </c>
      <c r="K610" s="85"/>
      <c r="M610" s="85" t="s">
        <v>156</v>
      </c>
      <c r="N610" t="e">
        <f t="shared" si="112"/>
        <v>#VALUE!</v>
      </c>
      <c r="O610" t="e">
        <f t="shared" si="113"/>
        <v>#VALUE!</v>
      </c>
      <c r="Q610" s="84" t="s">
        <v>156</v>
      </c>
      <c r="R610" t="e">
        <f t="shared" si="114"/>
        <v>#VALUE!</v>
      </c>
      <c r="S610" t="e">
        <f t="shared" si="115"/>
        <v>#VALUE!</v>
      </c>
      <c r="U610" s="86" t="s">
        <v>156</v>
      </c>
      <c r="V610" t="e">
        <f t="shared" si="116"/>
        <v>#VALUE!</v>
      </c>
      <c r="W610" t="e">
        <f t="shared" si="117"/>
        <v>#VALUE!</v>
      </c>
      <c r="Y610" s="61" t="s">
        <v>156</v>
      </c>
      <c r="Z610" t="str">
        <f t="shared" si="118"/>
        <v>6-25-14</v>
      </c>
      <c r="AA610" t="e">
        <f t="shared" si="119"/>
        <v>#VALUE!</v>
      </c>
      <c r="AB610" t="e">
        <f t="shared" si="120"/>
        <v>#VALUE!</v>
      </c>
      <c r="AD610" s="85">
        <v>41815</v>
      </c>
      <c r="AG610" s="85" t="s">
        <v>156</v>
      </c>
      <c r="AI610" s="85">
        <v>41815</v>
      </c>
    </row>
    <row r="611" spans="1:35" x14ac:dyDescent="0.2">
      <c r="A611">
        <v>3091</v>
      </c>
      <c r="B611" s="91">
        <v>41675</v>
      </c>
      <c r="C611" s="61" t="e" cm="1" vm="1">
        <f t="array" ref="C611">_xlfn._xlws.FILTER(B611,OR(LEN(B611) = 7,LEN(B611)=8))</f>
        <v>#VALUE!</v>
      </c>
      <c r="D611" s="61" t="str">
        <f t="shared" si="110"/>
        <v/>
      </c>
      <c r="E611" s="61" t="s">
        <v>2512</v>
      </c>
      <c r="F611" s="87" cm="1">
        <f t="array" ref="F611">_xlfn._xlws.FILTER(B611,LEN(B611)=5)</f>
        <v>41675</v>
      </c>
      <c r="G611" s="88">
        <f t="shared" si="111"/>
        <v>41675</v>
      </c>
      <c r="H611" s="61"/>
      <c r="I611" s="85">
        <v>41675</v>
      </c>
      <c r="J611" s="93">
        <f t="shared" si="109"/>
        <v>41675</v>
      </c>
      <c r="K611" s="85"/>
      <c r="M611" s="85">
        <v>41675</v>
      </c>
      <c r="N611" t="e">
        <f t="shared" si="112"/>
        <v>#VALUE!</v>
      </c>
      <c r="O611">
        <f t="shared" si="113"/>
        <v>41675</v>
      </c>
      <c r="Q611" s="84">
        <v>41675</v>
      </c>
      <c r="R611" t="e">
        <f t="shared" si="114"/>
        <v>#VALUE!</v>
      </c>
      <c r="S611">
        <f t="shared" si="115"/>
        <v>41675</v>
      </c>
      <c r="U611" s="86">
        <v>41675</v>
      </c>
      <c r="V611" t="e">
        <f t="shared" si="116"/>
        <v>#VALUE!</v>
      </c>
      <c r="W611">
        <f t="shared" si="117"/>
        <v>41675</v>
      </c>
      <c r="Y611" s="61">
        <v>41675</v>
      </c>
      <c r="Z611" t="str">
        <f t="shared" si="118"/>
        <v>41675</v>
      </c>
      <c r="AA611" t="e">
        <f t="shared" si="119"/>
        <v>#VALUE!</v>
      </c>
      <c r="AB611">
        <f t="shared" si="120"/>
        <v>41675</v>
      </c>
      <c r="AD611" s="85">
        <v>27500</v>
      </c>
      <c r="AG611" s="85">
        <v>41675</v>
      </c>
      <c r="AI611" s="85">
        <v>41761</v>
      </c>
    </row>
    <row r="612" spans="1:35" x14ac:dyDescent="0.2">
      <c r="A612">
        <v>762</v>
      </c>
      <c r="B612" s="91">
        <v>41675</v>
      </c>
      <c r="C612" s="61" t="e" cm="1" vm="1">
        <f t="array" ref="C612">_xlfn._xlws.FILTER(B612,OR(LEN(B612) = 7,LEN(B612)=8))</f>
        <v>#VALUE!</v>
      </c>
      <c r="D612" s="61" t="str">
        <f t="shared" si="110"/>
        <v/>
      </c>
      <c r="E612" s="61" t="s">
        <v>2512</v>
      </c>
      <c r="F612" s="87" cm="1">
        <f t="array" ref="F612">_xlfn._xlws.FILTER(B612,LEN(B612)=5)</f>
        <v>41675</v>
      </c>
      <c r="G612" s="88">
        <f t="shared" si="111"/>
        <v>41675</v>
      </c>
      <c r="H612" s="61"/>
      <c r="I612" s="85">
        <v>41675</v>
      </c>
      <c r="J612" s="93">
        <f t="shared" si="109"/>
        <v>41675</v>
      </c>
      <c r="K612" s="85"/>
      <c r="M612" s="85">
        <v>41675</v>
      </c>
      <c r="N612" t="e">
        <f t="shared" si="112"/>
        <v>#VALUE!</v>
      </c>
      <c r="O612">
        <f t="shared" si="113"/>
        <v>41675</v>
      </c>
      <c r="Q612" s="84">
        <v>41675</v>
      </c>
      <c r="R612" t="e">
        <f t="shared" si="114"/>
        <v>#VALUE!</v>
      </c>
      <c r="S612">
        <f t="shared" si="115"/>
        <v>41675</v>
      </c>
      <c r="U612" s="86">
        <v>41675</v>
      </c>
      <c r="V612" t="e">
        <f t="shared" si="116"/>
        <v>#VALUE!</v>
      </c>
      <c r="W612">
        <f t="shared" si="117"/>
        <v>41675</v>
      </c>
      <c r="Y612" s="61">
        <v>41675</v>
      </c>
      <c r="Z612" t="str">
        <f t="shared" si="118"/>
        <v>41675</v>
      </c>
      <c r="AA612" t="e">
        <f t="shared" si="119"/>
        <v>#VALUE!</v>
      </c>
      <c r="AB612">
        <f t="shared" si="120"/>
        <v>41675</v>
      </c>
      <c r="AD612" s="85">
        <v>27500</v>
      </c>
      <c r="AG612" s="85">
        <v>41675</v>
      </c>
      <c r="AI612" s="85">
        <v>41761</v>
      </c>
    </row>
    <row r="613" spans="1:35" x14ac:dyDescent="0.2">
      <c r="A613">
        <v>8029</v>
      </c>
      <c r="B613" s="91" t="s">
        <v>815</v>
      </c>
      <c r="C613" s="61" t="str" cm="1">
        <f t="array" ref="C613">_xlfn._xlws.FILTER(B613,OR(LEN(B613) = 7,LEN(B613)=8))</f>
        <v>4/29/14</v>
      </c>
      <c r="D613" s="61" t="str">
        <f t="shared" si="110"/>
        <v>4/29/14</v>
      </c>
      <c r="E613" s="85" t="s">
        <v>815</v>
      </c>
      <c r="F613" s="87" t="e" cm="1" vm="1">
        <f t="array" ref="F613">_xlfn._xlws.FILTER(B613,LEN(B613)=5)</f>
        <v>#VALUE!</v>
      </c>
      <c r="G613" s="88" t="str">
        <f t="shared" si="111"/>
        <v/>
      </c>
      <c r="H613" s="85">
        <v>41758</v>
      </c>
      <c r="I613" s="85" t="s">
        <v>2512</v>
      </c>
      <c r="J613" s="93">
        <f t="shared" si="109"/>
        <v>41758</v>
      </c>
      <c r="K613" s="85"/>
      <c r="M613" s="85" t="s">
        <v>815</v>
      </c>
      <c r="N613" t="e">
        <f t="shared" si="112"/>
        <v>#VALUE!</v>
      </c>
      <c r="O613" t="e">
        <f t="shared" si="113"/>
        <v>#VALUE!</v>
      </c>
      <c r="Q613" s="84" t="s">
        <v>815</v>
      </c>
      <c r="R613" t="e">
        <f t="shared" si="114"/>
        <v>#VALUE!</v>
      </c>
      <c r="S613" t="e">
        <f t="shared" si="115"/>
        <v>#VALUE!</v>
      </c>
      <c r="U613" s="86" t="s">
        <v>815</v>
      </c>
      <c r="V613" t="e">
        <f t="shared" si="116"/>
        <v>#VALUE!</v>
      </c>
      <c r="W613" t="e">
        <f t="shared" si="117"/>
        <v>#VALUE!</v>
      </c>
      <c r="Y613" s="61" t="s">
        <v>815</v>
      </c>
      <c r="Z613" t="str">
        <f t="shared" si="118"/>
        <v>4-29-14</v>
      </c>
      <c r="AA613" t="e">
        <f t="shared" si="119"/>
        <v>#VALUE!</v>
      </c>
      <c r="AB613" t="e">
        <f t="shared" si="120"/>
        <v>#VALUE!</v>
      </c>
      <c r="AD613" s="85">
        <v>41758</v>
      </c>
      <c r="AG613" s="85" t="s">
        <v>815</v>
      </c>
      <c r="AI613" s="85">
        <v>41758</v>
      </c>
    </row>
    <row r="614" spans="1:35" x14ac:dyDescent="0.2">
      <c r="A614">
        <v>4376</v>
      </c>
      <c r="B614" s="91" t="s">
        <v>613</v>
      </c>
      <c r="C614" s="61" t="str" cm="1">
        <f t="array" ref="C614">_xlfn._xlws.FILTER(B614,OR(LEN(B614) = 7,LEN(B614)=8))</f>
        <v>2/15/14</v>
      </c>
      <c r="D614" s="61" t="str">
        <f t="shared" si="110"/>
        <v>2/15/14</v>
      </c>
      <c r="E614" s="85" t="s">
        <v>613</v>
      </c>
      <c r="F614" s="87" t="e" cm="1" vm="1">
        <f t="array" ref="F614">_xlfn._xlws.FILTER(B614,LEN(B614)=5)</f>
        <v>#VALUE!</v>
      </c>
      <c r="G614" s="88" t="str">
        <f t="shared" si="111"/>
        <v/>
      </c>
      <c r="H614" s="85">
        <v>41685</v>
      </c>
      <c r="I614" s="85" t="s">
        <v>2512</v>
      </c>
      <c r="J614" s="93">
        <f t="shared" si="109"/>
        <v>41685</v>
      </c>
      <c r="K614" s="85"/>
      <c r="M614" s="85" t="s">
        <v>613</v>
      </c>
      <c r="N614" t="e">
        <f t="shared" si="112"/>
        <v>#VALUE!</v>
      </c>
      <c r="O614" t="e">
        <f t="shared" si="113"/>
        <v>#VALUE!</v>
      </c>
      <c r="Q614" s="84" t="s">
        <v>613</v>
      </c>
      <c r="R614" t="e">
        <f t="shared" si="114"/>
        <v>#VALUE!</v>
      </c>
      <c r="S614" t="e">
        <f t="shared" si="115"/>
        <v>#VALUE!</v>
      </c>
      <c r="U614" s="86" t="s">
        <v>613</v>
      </c>
      <c r="V614" t="e">
        <f t="shared" si="116"/>
        <v>#VALUE!</v>
      </c>
      <c r="W614" t="e">
        <f t="shared" si="117"/>
        <v>#VALUE!</v>
      </c>
      <c r="Y614" s="61" t="s">
        <v>613</v>
      </c>
      <c r="Z614" t="str">
        <f t="shared" si="118"/>
        <v>2-15-14</v>
      </c>
      <c r="AA614" t="e">
        <f t="shared" si="119"/>
        <v>#VALUE!</v>
      </c>
      <c r="AB614" t="e">
        <f t="shared" si="120"/>
        <v>#VALUE!</v>
      </c>
      <c r="AD614" s="85">
        <v>41685</v>
      </c>
      <c r="AG614" s="85" t="s">
        <v>613</v>
      </c>
      <c r="AI614" s="85">
        <v>41685</v>
      </c>
    </row>
    <row r="615" spans="1:35" x14ac:dyDescent="0.2">
      <c r="A615">
        <v>10981</v>
      </c>
      <c r="B615" s="91">
        <v>41672</v>
      </c>
      <c r="C615" s="61" t="e" cm="1" vm="1">
        <f t="array" ref="C615">_xlfn._xlws.FILTER(B615,OR(LEN(B615) = 7,LEN(B615)=8))</f>
        <v>#VALUE!</v>
      </c>
      <c r="D615" s="61" t="str">
        <f t="shared" si="110"/>
        <v/>
      </c>
      <c r="E615" s="61" t="s">
        <v>2512</v>
      </c>
      <c r="F615" s="87" cm="1">
        <f t="array" ref="F615">_xlfn._xlws.FILTER(B615,LEN(B615)=5)</f>
        <v>41672</v>
      </c>
      <c r="G615" s="88">
        <f t="shared" si="111"/>
        <v>41672</v>
      </c>
      <c r="H615" s="61"/>
      <c r="I615" s="85">
        <v>41672</v>
      </c>
      <c r="J615" s="93">
        <f t="shared" si="109"/>
        <v>41672</v>
      </c>
      <c r="K615" s="85"/>
      <c r="M615" s="85">
        <v>41672</v>
      </c>
      <c r="N615" t="e">
        <f t="shared" si="112"/>
        <v>#VALUE!</v>
      </c>
      <c r="O615">
        <f t="shared" si="113"/>
        <v>41672</v>
      </c>
      <c r="Q615" s="84">
        <v>41672</v>
      </c>
      <c r="R615" t="e">
        <f t="shared" si="114"/>
        <v>#VALUE!</v>
      </c>
      <c r="S615">
        <f t="shared" si="115"/>
        <v>41672</v>
      </c>
      <c r="U615" s="86">
        <v>41672</v>
      </c>
      <c r="V615" t="e">
        <f t="shared" si="116"/>
        <v>#VALUE!</v>
      </c>
      <c r="W615">
        <f t="shared" si="117"/>
        <v>41672</v>
      </c>
      <c r="Y615" s="61">
        <v>41672</v>
      </c>
      <c r="Z615" t="str">
        <f t="shared" si="118"/>
        <v>41672</v>
      </c>
      <c r="AA615" t="e">
        <f t="shared" si="119"/>
        <v>#VALUE!</v>
      </c>
      <c r="AB615">
        <f t="shared" si="120"/>
        <v>41672</v>
      </c>
      <c r="AD615" s="85">
        <v>26405</v>
      </c>
      <c r="AG615" s="85">
        <v>41672</v>
      </c>
      <c r="AI615" s="85">
        <v>41672</v>
      </c>
    </row>
    <row r="616" spans="1:35" x14ac:dyDescent="0.2">
      <c r="A616">
        <v>486</v>
      </c>
      <c r="B616" s="91">
        <v>41672</v>
      </c>
      <c r="C616" s="61" t="e" cm="1" vm="1">
        <f t="array" ref="C616">_xlfn._xlws.FILTER(B616,OR(LEN(B616) = 7,LEN(B616)=8))</f>
        <v>#VALUE!</v>
      </c>
      <c r="D616" s="61" t="str">
        <f t="shared" si="110"/>
        <v/>
      </c>
      <c r="E616" s="61" t="s">
        <v>2512</v>
      </c>
      <c r="F616" s="87" cm="1">
        <f t="array" ref="F616">_xlfn._xlws.FILTER(B616,LEN(B616)=5)</f>
        <v>41672</v>
      </c>
      <c r="G616" s="88">
        <f t="shared" si="111"/>
        <v>41672</v>
      </c>
      <c r="H616" s="61"/>
      <c r="I616" s="85">
        <v>41672</v>
      </c>
      <c r="J616" s="93">
        <f t="shared" si="109"/>
        <v>41672</v>
      </c>
      <c r="K616" s="85"/>
      <c r="M616" s="85">
        <v>41672</v>
      </c>
      <c r="N616" t="e">
        <f t="shared" si="112"/>
        <v>#VALUE!</v>
      </c>
      <c r="O616">
        <f t="shared" si="113"/>
        <v>41672</v>
      </c>
      <c r="Q616" s="84">
        <v>41672</v>
      </c>
      <c r="R616" t="e">
        <f t="shared" si="114"/>
        <v>#VALUE!</v>
      </c>
      <c r="S616">
        <f t="shared" si="115"/>
        <v>41672</v>
      </c>
      <c r="U616" s="86">
        <v>41672</v>
      </c>
      <c r="V616" t="e">
        <f t="shared" si="116"/>
        <v>#VALUE!</v>
      </c>
      <c r="W616">
        <f t="shared" si="117"/>
        <v>41672</v>
      </c>
      <c r="Y616" s="61">
        <v>41672</v>
      </c>
      <c r="Z616" t="str">
        <f t="shared" si="118"/>
        <v>41672</v>
      </c>
      <c r="AA616" t="e">
        <f t="shared" si="119"/>
        <v>#VALUE!</v>
      </c>
      <c r="AB616">
        <f t="shared" si="120"/>
        <v>41672</v>
      </c>
      <c r="AD616" s="85">
        <v>26405</v>
      </c>
      <c r="AG616" s="85">
        <v>41672</v>
      </c>
      <c r="AI616" s="85">
        <v>41672</v>
      </c>
    </row>
    <row r="617" spans="1:35" x14ac:dyDescent="0.2">
      <c r="A617">
        <v>1158</v>
      </c>
      <c r="B617" s="91">
        <v>41760</v>
      </c>
      <c r="C617" s="61" t="e" cm="1" vm="1">
        <f t="array" ref="C617">_xlfn._xlws.FILTER(B617,OR(LEN(B617) = 7,LEN(B617)=8))</f>
        <v>#VALUE!</v>
      </c>
      <c r="D617" s="61" t="str">
        <f t="shared" si="110"/>
        <v/>
      </c>
      <c r="E617" s="61" t="s">
        <v>2512</v>
      </c>
      <c r="F617" s="87" cm="1">
        <f t="array" ref="F617">_xlfn._xlws.FILTER(B617,LEN(B617)=5)</f>
        <v>41760</v>
      </c>
      <c r="G617" s="88">
        <f t="shared" si="111"/>
        <v>41760</v>
      </c>
      <c r="H617" s="61"/>
      <c r="I617" s="85">
        <v>41760</v>
      </c>
      <c r="J617" s="93">
        <f t="shared" si="109"/>
        <v>41760</v>
      </c>
      <c r="K617" s="85"/>
      <c r="M617" s="85">
        <v>41760</v>
      </c>
      <c r="N617" t="e">
        <f t="shared" si="112"/>
        <v>#VALUE!</v>
      </c>
      <c r="O617">
        <f t="shared" si="113"/>
        <v>41760</v>
      </c>
      <c r="Q617" s="84">
        <v>41760</v>
      </c>
      <c r="R617" t="e">
        <f t="shared" si="114"/>
        <v>#VALUE!</v>
      </c>
      <c r="S617">
        <f t="shared" si="115"/>
        <v>41760</v>
      </c>
      <c r="U617" s="86">
        <v>41760</v>
      </c>
      <c r="V617" t="e">
        <f t="shared" si="116"/>
        <v>#VALUE!</v>
      </c>
      <c r="W617">
        <f t="shared" si="117"/>
        <v>41760</v>
      </c>
      <c r="Y617" s="61">
        <v>41760</v>
      </c>
      <c r="Z617" t="str">
        <f t="shared" si="118"/>
        <v>41760</v>
      </c>
      <c r="AA617" t="e">
        <f t="shared" si="119"/>
        <v>#VALUE!</v>
      </c>
      <c r="AB617">
        <f t="shared" si="120"/>
        <v>41760</v>
      </c>
      <c r="AD617" s="85">
        <v>22023</v>
      </c>
      <c r="AG617" s="85">
        <v>41760</v>
      </c>
      <c r="AI617" s="85">
        <v>41644</v>
      </c>
    </row>
    <row r="618" spans="1:35" x14ac:dyDescent="0.2">
      <c r="A618">
        <v>9119</v>
      </c>
      <c r="B618" s="91">
        <v>41406</v>
      </c>
      <c r="C618" s="61" t="e" cm="1" vm="1">
        <f t="array" ref="C618">_xlfn._xlws.FILTER(B618,OR(LEN(B618) = 7,LEN(B618)=8))</f>
        <v>#VALUE!</v>
      </c>
      <c r="D618" s="61" t="str">
        <f t="shared" si="110"/>
        <v/>
      </c>
      <c r="E618" s="61" t="s">
        <v>2512</v>
      </c>
      <c r="F618" s="87" cm="1">
        <f t="array" ref="F618">_xlfn._xlws.FILTER(B618,LEN(B618)=5)</f>
        <v>41406</v>
      </c>
      <c r="G618" s="88">
        <f t="shared" si="111"/>
        <v>41406</v>
      </c>
      <c r="H618" s="61"/>
      <c r="I618" s="85">
        <v>41406</v>
      </c>
      <c r="J618" s="93">
        <f t="shared" si="109"/>
        <v>41406</v>
      </c>
      <c r="K618" s="85"/>
      <c r="M618" s="85">
        <v>41406</v>
      </c>
      <c r="N618" t="e">
        <f t="shared" si="112"/>
        <v>#VALUE!</v>
      </c>
      <c r="O618">
        <f t="shared" si="113"/>
        <v>41406</v>
      </c>
      <c r="Q618" s="84">
        <v>41406</v>
      </c>
      <c r="R618" t="e">
        <f t="shared" si="114"/>
        <v>#VALUE!</v>
      </c>
      <c r="S618">
        <f t="shared" si="115"/>
        <v>41406</v>
      </c>
      <c r="U618" s="86">
        <v>41406</v>
      </c>
      <c r="V618" t="e">
        <f t="shared" si="116"/>
        <v>#VALUE!</v>
      </c>
      <c r="W618">
        <f t="shared" si="117"/>
        <v>41406</v>
      </c>
      <c r="Y618" s="61">
        <v>41406</v>
      </c>
      <c r="Z618" t="str">
        <f t="shared" si="118"/>
        <v>41406</v>
      </c>
      <c r="AA618" t="e">
        <f t="shared" si="119"/>
        <v>#VALUE!</v>
      </c>
      <c r="AB618">
        <f t="shared" si="120"/>
        <v>41406</v>
      </c>
      <c r="AD618" s="85">
        <v>38821</v>
      </c>
      <c r="AG618" s="85">
        <v>41406</v>
      </c>
      <c r="AI618" s="85">
        <v>41613</v>
      </c>
    </row>
    <row r="619" spans="1:35" x14ac:dyDescent="0.2">
      <c r="A619">
        <v>6694</v>
      </c>
      <c r="B619" s="91" t="s">
        <v>455</v>
      </c>
      <c r="C619" s="61" t="str" cm="1">
        <f t="array" ref="C619">_xlfn._xlws.FILTER(B619,OR(LEN(B619) = 7,LEN(B619)=8))</f>
        <v>11/25/13</v>
      </c>
      <c r="D619" s="61" t="str">
        <f t="shared" si="110"/>
        <v>11/25/13</v>
      </c>
      <c r="E619" s="61" t="s">
        <v>455</v>
      </c>
      <c r="F619" s="87" t="e" cm="1" vm="1">
        <f t="array" ref="F619">_xlfn._xlws.FILTER(B619,LEN(B619)=5)</f>
        <v>#VALUE!</v>
      </c>
      <c r="G619" s="88" t="str">
        <f t="shared" si="111"/>
        <v/>
      </c>
      <c r="H619" s="85">
        <v>41603</v>
      </c>
      <c r="I619" s="85" t="s">
        <v>2512</v>
      </c>
      <c r="J619" s="93">
        <f t="shared" si="109"/>
        <v>41603</v>
      </c>
      <c r="K619" s="85"/>
      <c r="M619" s="85" t="s">
        <v>455</v>
      </c>
      <c r="N619" t="e">
        <f t="shared" si="112"/>
        <v>#VALUE!</v>
      </c>
      <c r="O619" t="e">
        <f t="shared" si="113"/>
        <v>#VALUE!</v>
      </c>
      <c r="Q619" s="84" t="s">
        <v>455</v>
      </c>
      <c r="R619" t="e">
        <f t="shared" si="114"/>
        <v>#VALUE!</v>
      </c>
      <c r="S619" t="e">
        <f t="shared" si="115"/>
        <v>#VALUE!</v>
      </c>
      <c r="U619" s="86" t="s">
        <v>455</v>
      </c>
      <c r="V619" t="e">
        <f t="shared" si="116"/>
        <v>#VALUE!</v>
      </c>
      <c r="W619" t="e">
        <f t="shared" si="117"/>
        <v>#VALUE!</v>
      </c>
      <c r="Y619" s="61" t="s">
        <v>455</v>
      </c>
      <c r="Z619" t="str">
        <f t="shared" si="118"/>
        <v>11-25-13</v>
      </c>
      <c r="AA619" t="e">
        <f t="shared" si="119"/>
        <v>#VALUE!</v>
      </c>
      <c r="AB619" t="e">
        <f t="shared" si="120"/>
        <v>#VALUE!</v>
      </c>
      <c r="AD619" s="85">
        <v>41603</v>
      </c>
      <c r="AG619" s="85" t="s">
        <v>455</v>
      </c>
      <c r="AI619" s="85">
        <v>41603</v>
      </c>
    </row>
    <row r="620" spans="1:35" x14ac:dyDescent="0.2">
      <c r="A620">
        <v>10573</v>
      </c>
      <c r="B620" s="91" t="s">
        <v>822</v>
      </c>
      <c r="C620" s="61" t="str" cm="1">
        <f t="array" ref="C620">_xlfn._xlws.FILTER(B620,OR(LEN(B620) = 7,LEN(B620)=8))</f>
        <v>11/18/13</v>
      </c>
      <c r="D620" s="61" t="str">
        <f t="shared" si="110"/>
        <v>11/18/13</v>
      </c>
      <c r="E620" s="61" t="s">
        <v>822</v>
      </c>
      <c r="F620" s="87" t="e" cm="1" vm="1">
        <f t="array" ref="F620">_xlfn._xlws.FILTER(B620,LEN(B620)=5)</f>
        <v>#VALUE!</v>
      </c>
      <c r="G620" s="88" t="str">
        <f t="shared" si="111"/>
        <v/>
      </c>
      <c r="H620" s="85">
        <v>41596</v>
      </c>
      <c r="I620" s="85" t="s">
        <v>2512</v>
      </c>
      <c r="J620" s="93">
        <f t="shared" si="109"/>
        <v>41596</v>
      </c>
      <c r="K620" s="85"/>
      <c r="M620" s="85" t="s">
        <v>822</v>
      </c>
      <c r="N620" t="e">
        <f t="shared" si="112"/>
        <v>#VALUE!</v>
      </c>
      <c r="O620" t="e">
        <f t="shared" si="113"/>
        <v>#VALUE!</v>
      </c>
      <c r="Q620" s="84" t="s">
        <v>822</v>
      </c>
      <c r="R620" t="e">
        <f t="shared" si="114"/>
        <v>#VALUE!</v>
      </c>
      <c r="S620" t="e">
        <f t="shared" si="115"/>
        <v>#VALUE!</v>
      </c>
      <c r="U620" s="86" t="s">
        <v>822</v>
      </c>
      <c r="V620" t="e">
        <f t="shared" si="116"/>
        <v>#VALUE!</v>
      </c>
      <c r="W620" t="e">
        <f t="shared" si="117"/>
        <v>#VALUE!</v>
      </c>
      <c r="Y620" s="61" t="s">
        <v>822</v>
      </c>
      <c r="Z620" t="str">
        <f t="shared" si="118"/>
        <v>11-18-13</v>
      </c>
      <c r="AA620" t="e">
        <f t="shared" si="119"/>
        <v>#VALUE!</v>
      </c>
      <c r="AB620" t="e">
        <f t="shared" si="120"/>
        <v>#VALUE!</v>
      </c>
      <c r="AD620" s="85">
        <v>41596</v>
      </c>
      <c r="AG620" s="85" t="s">
        <v>822</v>
      </c>
      <c r="AI620" s="85">
        <v>41596</v>
      </c>
    </row>
    <row r="621" spans="1:35" x14ac:dyDescent="0.2">
      <c r="A621">
        <v>10140</v>
      </c>
      <c r="B621" s="91" t="s">
        <v>510</v>
      </c>
      <c r="C621" s="61" t="str" cm="1">
        <f t="array" ref="C621">_xlfn._xlws.FILTER(B621,OR(LEN(B621) = 7,LEN(B621)=8))</f>
        <v>9/28/13</v>
      </c>
      <c r="D621" s="61" t="str">
        <f t="shared" si="110"/>
        <v>9/28/13</v>
      </c>
      <c r="E621" s="85" t="s">
        <v>510</v>
      </c>
      <c r="F621" s="87" t="e" cm="1" vm="1">
        <f t="array" ref="F621">_xlfn._xlws.FILTER(B621,LEN(B621)=5)</f>
        <v>#VALUE!</v>
      </c>
      <c r="G621" s="88" t="str">
        <f t="shared" si="111"/>
        <v/>
      </c>
      <c r="H621" s="85">
        <v>41545</v>
      </c>
      <c r="I621" s="85" t="s">
        <v>2512</v>
      </c>
      <c r="J621" s="93">
        <f t="shared" si="109"/>
        <v>41545</v>
      </c>
      <c r="K621" s="85"/>
      <c r="M621" s="85" t="s">
        <v>510</v>
      </c>
      <c r="N621" t="e">
        <f t="shared" si="112"/>
        <v>#VALUE!</v>
      </c>
      <c r="O621" t="e">
        <f t="shared" si="113"/>
        <v>#VALUE!</v>
      </c>
      <c r="Q621" s="84" t="s">
        <v>510</v>
      </c>
      <c r="R621" t="e">
        <f t="shared" si="114"/>
        <v>#VALUE!</v>
      </c>
      <c r="S621" t="e">
        <f t="shared" si="115"/>
        <v>#VALUE!</v>
      </c>
      <c r="U621" s="86" t="s">
        <v>510</v>
      </c>
      <c r="V621" t="e">
        <f t="shared" si="116"/>
        <v>#VALUE!</v>
      </c>
      <c r="W621" t="e">
        <f t="shared" si="117"/>
        <v>#VALUE!</v>
      </c>
      <c r="Y621" s="61" t="s">
        <v>510</v>
      </c>
      <c r="Z621" t="str">
        <f t="shared" si="118"/>
        <v>9-28-13</v>
      </c>
      <c r="AA621" t="e">
        <f t="shared" si="119"/>
        <v>#VALUE!</v>
      </c>
      <c r="AB621" t="e">
        <f t="shared" si="120"/>
        <v>#VALUE!</v>
      </c>
      <c r="AD621" s="85">
        <v>41545</v>
      </c>
      <c r="AG621" s="85" t="s">
        <v>510</v>
      </c>
      <c r="AI621" s="85">
        <v>41545</v>
      </c>
    </row>
    <row r="622" spans="1:35" x14ac:dyDescent="0.2">
      <c r="A622">
        <v>2286</v>
      </c>
      <c r="B622" s="91">
        <v>41556</v>
      </c>
      <c r="C622" s="61" t="e" cm="1" vm="1">
        <f t="array" ref="C622">_xlfn._xlws.FILTER(B622,OR(LEN(B622) = 7,LEN(B622)=8))</f>
        <v>#VALUE!</v>
      </c>
      <c r="D622" s="61" t="str">
        <f t="shared" si="110"/>
        <v/>
      </c>
      <c r="E622" s="61" t="s">
        <v>2512</v>
      </c>
      <c r="F622" s="87" cm="1">
        <f t="array" ref="F622">_xlfn._xlws.FILTER(B622,LEN(B622)=5)</f>
        <v>41556</v>
      </c>
      <c r="G622" s="88">
        <f t="shared" si="111"/>
        <v>41556</v>
      </c>
      <c r="H622" s="61"/>
      <c r="I622" s="85">
        <v>41556</v>
      </c>
      <c r="J622" s="93">
        <f t="shared" si="109"/>
        <v>41556</v>
      </c>
      <c r="K622" s="85"/>
      <c r="M622" s="85">
        <v>41556</v>
      </c>
      <c r="N622" t="e">
        <f t="shared" si="112"/>
        <v>#VALUE!</v>
      </c>
      <c r="O622">
        <f t="shared" si="113"/>
        <v>41556</v>
      </c>
      <c r="Q622" s="84">
        <v>41556</v>
      </c>
      <c r="R622" t="e">
        <f t="shared" si="114"/>
        <v>#VALUE!</v>
      </c>
      <c r="S622">
        <f t="shared" si="115"/>
        <v>41556</v>
      </c>
      <c r="U622" s="86">
        <v>41556</v>
      </c>
      <c r="V622" t="e">
        <f t="shared" si="116"/>
        <v>#VALUE!</v>
      </c>
      <c r="W622">
        <f t="shared" si="117"/>
        <v>41556</v>
      </c>
      <c r="Y622" s="61">
        <v>41556</v>
      </c>
      <c r="Z622" t="str">
        <f t="shared" si="118"/>
        <v>41556</v>
      </c>
      <c r="AA622" t="e">
        <f t="shared" si="119"/>
        <v>#VALUE!</v>
      </c>
      <c r="AB622">
        <f t="shared" si="120"/>
        <v>41556</v>
      </c>
      <c r="AD622" s="85">
        <v>20560</v>
      </c>
      <c r="AG622" s="85">
        <v>41556</v>
      </c>
      <c r="AI622" s="85">
        <v>41527</v>
      </c>
    </row>
    <row r="623" spans="1:35" x14ac:dyDescent="0.2">
      <c r="A623">
        <v>8420</v>
      </c>
      <c r="B623" s="91">
        <v>41341</v>
      </c>
      <c r="C623" s="61" t="e" cm="1" vm="1">
        <f t="array" ref="C623">_xlfn._xlws.FILTER(B623,OR(LEN(B623) = 7,LEN(B623)=8))</f>
        <v>#VALUE!</v>
      </c>
      <c r="D623" s="61" t="str">
        <f t="shared" si="110"/>
        <v/>
      </c>
      <c r="E623" s="61" t="s">
        <v>2512</v>
      </c>
      <c r="F623" s="87" cm="1">
        <f t="array" ref="F623">_xlfn._xlws.FILTER(B623,LEN(B623)=5)</f>
        <v>41341</v>
      </c>
      <c r="G623" s="88">
        <f t="shared" si="111"/>
        <v>41341</v>
      </c>
      <c r="H623" s="61"/>
      <c r="I623" s="85">
        <v>41341</v>
      </c>
      <c r="J623" s="93">
        <f t="shared" si="109"/>
        <v>41341</v>
      </c>
      <c r="K623" s="85"/>
      <c r="M623" s="85">
        <v>41341</v>
      </c>
      <c r="N623" t="e">
        <f t="shared" si="112"/>
        <v>#VALUE!</v>
      </c>
      <c r="O623">
        <f t="shared" si="113"/>
        <v>41341</v>
      </c>
      <c r="Q623" s="84">
        <v>41341</v>
      </c>
      <c r="R623" t="e">
        <f t="shared" si="114"/>
        <v>#VALUE!</v>
      </c>
      <c r="S623">
        <f t="shared" si="115"/>
        <v>41341</v>
      </c>
      <c r="U623" s="86">
        <v>41341</v>
      </c>
      <c r="V623" t="e">
        <f t="shared" si="116"/>
        <v>#VALUE!</v>
      </c>
      <c r="W623">
        <f t="shared" si="117"/>
        <v>41341</v>
      </c>
      <c r="Y623" s="61">
        <v>41341</v>
      </c>
      <c r="Z623" t="str">
        <f t="shared" si="118"/>
        <v>41341</v>
      </c>
      <c r="AA623" t="e">
        <f t="shared" si="119"/>
        <v>#VALUE!</v>
      </c>
      <c r="AB623">
        <f t="shared" si="120"/>
        <v>41341</v>
      </c>
      <c r="AD623" s="85">
        <v>15079</v>
      </c>
      <c r="AG623" s="85">
        <v>41341</v>
      </c>
      <c r="AI623" s="85">
        <v>41489</v>
      </c>
    </row>
    <row r="624" spans="1:35" x14ac:dyDescent="0.2">
      <c r="A624">
        <v>10065</v>
      </c>
      <c r="B624" s="91">
        <v>41341</v>
      </c>
      <c r="C624" s="61" t="e" cm="1" vm="1">
        <f t="array" ref="C624">_xlfn._xlws.FILTER(B624,OR(LEN(B624) = 7,LEN(B624)=8))</f>
        <v>#VALUE!</v>
      </c>
      <c r="D624" s="61" t="str">
        <f t="shared" si="110"/>
        <v/>
      </c>
      <c r="E624" s="61" t="s">
        <v>2512</v>
      </c>
      <c r="F624" s="87" cm="1">
        <f t="array" ref="F624">_xlfn._xlws.FILTER(B624,LEN(B624)=5)</f>
        <v>41341</v>
      </c>
      <c r="G624" s="88">
        <f t="shared" si="111"/>
        <v>41341</v>
      </c>
      <c r="H624" s="61"/>
      <c r="I624" s="85">
        <v>41341</v>
      </c>
      <c r="J624" s="93">
        <f t="shared" si="109"/>
        <v>41341</v>
      </c>
      <c r="K624" s="85"/>
      <c r="M624" s="85">
        <v>41341</v>
      </c>
      <c r="N624" t="e">
        <f t="shared" si="112"/>
        <v>#VALUE!</v>
      </c>
      <c r="O624">
        <f t="shared" si="113"/>
        <v>41341</v>
      </c>
      <c r="Q624" s="84">
        <v>41341</v>
      </c>
      <c r="R624" t="e">
        <f t="shared" si="114"/>
        <v>#VALUE!</v>
      </c>
      <c r="S624">
        <f t="shared" si="115"/>
        <v>41341</v>
      </c>
      <c r="U624" s="86">
        <v>41341</v>
      </c>
      <c r="V624" t="e">
        <f t="shared" si="116"/>
        <v>#VALUE!</v>
      </c>
      <c r="W624">
        <f t="shared" si="117"/>
        <v>41341</v>
      </c>
      <c r="Y624" s="61">
        <v>41341</v>
      </c>
      <c r="Z624" t="str">
        <f t="shared" si="118"/>
        <v>41341</v>
      </c>
      <c r="AA624" t="e">
        <f t="shared" si="119"/>
        <v>#VALUE!</v>
      </c>
      <c r="AB624">
        <f t="shared" si="120"/>
        <v>41341</v>
      </c>
      <c r="AD624" s="85">
        <v>15079</v>
      </c>
      <c r="AG624" s="85">
        <v>41341</v>
      </c>
      <c r="AI624" s="85">
        <v>41489</v>
      </c>
    </row>
    <row r="625" spans="1:35" x14ac:dyDescent="0.2">
      <c r="A625">
        <v>1029</v>
      </c>
      <c r="B625" s="91">
        <v>41282</v>
      </c>
      <c r="C625" s="61" t="e" cm="1" vm="1">
        <f t="array" ref="C625">_xlfn._xlws.FILTER(B625,OR(LEN(B625) = 7,LEN(B625)=8))</f>
        <v>#VALUE!</v>
      </c>
      <c r="D625" s="61" t="str">
        <f t="shared" si="110"/>
        <v/>
      </c>
      <c r="E625" s="61" t="s">
        <v>2512</v>
      </c>
      <c r="F625" s="87" cm="1">
        <f t="array" ref="F625">_xlfn._xlws.FILTER(B625,LEN(B625)=5)</f>
        <v>41282</v>
      </c>
      <c r="G625" s="88">
        <f t="shared" si="111"/>
        <v>41282</v>
      </c>
      <c r="H625" s="61"/>
      <c r="I625" s="85">
        <v>41282</v>
      </c>
      <c r="J625" s="93">
        <f t="shared" si="109"/>
        <v>41282</v>
      </c>
      <c r="K625" s="85"/>
      <c r="M625" s="85">
        <v>41282</v>
      </c>
      <c r="N625" t="e">
        <f t="shared" si="112"/>
        <v>#VALUE!</v>
      </c>
      <c r="O625">
        <f t="shared" si="113"/>
        <v>41282</v>
      </c>
      <c r="Q625" s="84">
        <v>41282</v>
      </c>
      <c r="R625" t="e">
        <f t="shared" si="114"/>
        <v>#VALUE!</v>
      </c>
      <c r="S625">
        <f t="shared" si="115"/>
        <v>41282</v>
      </c>
      <c r="U625" s="86">
        <v>41282</v>
      </c>
      <c r="V625" t="e">
        <f t="shared" si="116"/>
        <v>#VALUE!</v>
      </c>
      <c r="W625">
        <f t="shared" si="117"/>
        <v>41282</v>
      </c>
      <c r="Y625" s="61">
        <v>41282</v>
      </c>
      <c r="Z625" t="str">
        <f t="shared" si="118"/>
        <v>41282</v>
      </c>
      <c r="AA625" t="e">
        <f t="shared" si="119"/>
        <v>#VALUE!</v>
      </c>
      <c r="AB625">
        <f t="shared" si="120"/>
        <v>41282</v>
      </c>
      <c r="AD625" s="85">
        <v>30053</v>
      </c>
      <c r="AG625" s="85">
        <v>41282</v>
      </c>
      <c r="AI625" s="85">
        <v>41487</v>
      </c>
    </row>
    <row r="626" spans="1:35" x14ac:dyDescent="0.2">
      <c r="A626">
        <v>4207</v>
      </c>
      <c r="B626" s="91">
        <v>41279</v>
      </c>
      <c r="C626" s="61" t="e" cm="1" vm="1">
        <f t="array" ref="C626">_xlfn._xlws.FILTER(B626,OR(LEN(B626) = 7,LEN(B626)=8))</f>
        <v>#VALUE!</v>
      </c>
      <c r="D626" s="61" t="str">
        <f t="shared" si="110"/>
        <v/>
      </c>
      <c r="E626" s="61" t="s">
        <v>2512</v>
      </c>
      <c r="F626" s="87" cm="1">
        <f t="array" ref="F626">_xlfn._xlws.FILTER(B626,LEN(B626)=5)</f>
        <v>41279</v>
      </c>
      <c r="G626" s="88">
        <f t="shared" si="111"/>
        <v>41279</v>
      </c>
      <c r="H626" s="61"/>
      <c r="I626" s="85">
        <v>41279</v>
      </c>
      <c r="J626" s="93">
        <f t="shared" si="109"/>
        <v>41279</v>
      </c>
      <c r="K626" s="85"/>
      <c r="M626" s="85">
        <v>41279</v>
      </c>
      <c r="N626" t="e">
        <f t="shared" si="112"/>
        <v>#VALUE!</v>
      </c>
      <c r="O626">
        <f t="shared" si="113"/>
        <v>41279</v>
      </c>
      <c r="Q626" s="84">
        <v>41279</v>
      </c>
      <c r="R626" t="e">
        <f t="shared" si="114"/>
        <v>#VALUE!</v>
      </c>
      <c r="S626">
        <f t="shared" si="115"/>
        <v>41279</v>
      </c>
      <c r="U626" s="86">
        <v>41279</v>
      </c>
      <c r="V626" t="e">
        <f t="shared" si="116"/>
        <v>#VALUE!</v>
      </c>
      <c r="W626">
        <f t="shared" si="117"/>
        <v>41279</v>
      </c>
      <c r="Y626" s="61">
        <v>41279</v>
      </c>
      <c r="Z626" t="str">
        <f t="shared" si="118"/>
        <v>41279</v>
      </c>
      <c r="AA626" t="e">
        <f t="shared" si="119"/>
        <v>#VALUE!</v>
      </c>
      <c r="AB626">
        <f t="shared" si="120"/>
        <v>41279</v>
      </c>
      <c r="AD626" s="85">
        <v>28957</v>
      </c>
      <c r="AG626" s="85">
        <v>41279</v>
      </c>
      <c r="AI626" s="85">
        <v>41395</v>
      </c>
    </row>
    <row r="627" spans="1:35" x14ac:dyDescent="0.2">
      <c r="A627">
        <v>10277</v>
      </c>
      <c r="B627" s="91" t="s">
        <v>829</v>
      </c>
      <c r="C627" s="61" t="str" cm="1">
        <f t="array" ref="C627">_xlfn._xlws.FILTER(B627,OR(LEN(B627) = 7,LEN(B627)=8))</f>
        <v>2/21/13</v>
      </c>
      <c r="D627" s="61" t="str">
        <f t="shared" si="110"/>
        <v>2/21/13</v>
      </c>
      <c r="E627" s="85" t="s">
        <v>829</v>
      </c>
      <c r="F627" s="87" t="e" cm="1" vm="1">
        <f t="array" ref="F627">_xlfn._xlws.FILTER(B627,LEN(B627)=5)</f>
        <v>#VALUE!</v>
      </c>
      <c r="G627" s="88" t="str">
        <f t="shared" si="111"/>
        <v/>
      </c>
      <c r="H627" s="85">
        <v>41326</v>
      </c>
      <c r="I627" s="85" t="s">
        <v>2512</v>
      </c>
      <c r="J627" s="93">
        <f t="shared" si="109"/>
        <v>41326</v>
      </c>
      <c r="K627" s="85"/>
      <c r="M627" s="85" t="s">
        <v>829</v>
      </c>
      <c r="N627" t="e">
        <f t="shared" si="112"/>
        <v>#VALUE!</v>
      </c>
      <c r="O627" t="e">
        <f t="shared" si="113"/>
        <v>#VALUE!</v>
      </c>
      <c r="Q627" s="84" t="s">
        <v>829</v>
      </c>
      <c r="R627" t="e">
        <f t="shared" si="114"/>
        <v>#VALUE!</v>
      </c>
      <c r="S627" t="e">
        <f t="shared" si="115"/>
        <v>#VALUE!</v>
      </c>
      <c r="U627" s="86" t="s">
        <v>829</v>
      </c>
      <c r="V627" t="e">
        <f t="shared" si="116"/>
        <v>#VALUE!</v>
      </c>
      <c r="W627" t="e">
        <f t="shared" si="117"/>
        <v>#VALUE!</v>
      </c>
      <c r="Y627" s="61" t="s">
        <v>829</v>
      </c>
      <c r="Z627" t="str">
        <f t="shared" si="118"/>
        <v>2-21-13</v>
      </c>
      <c r="AA627" t="e">
        <f t="shared" si="119"/>
        <v>#VALUE!</v>
      </c>
      <c r="AB627" t="e">
        <f t="shared" si="120"/>
        <v>#VALUE!</v>
      </c>
      <c r="AD627" s="85">
        <v>41326</v>
      </c>
      <c r="AG627" s="85" t="s">
        <v>829</v>
      </c>
      <c r="AI627" s="85">
        <v>41326</v>
      </c>
    </row>
    <row r="628" spans="1:35" x14ac:dyDescent="0.2">
      <c r="A628">
        <v>4436</v>
      </c>
      <c r="B628" s="91" t="s">
        <v>221</v>
      </c>
      <c r="C628" s="61" t="str" cm="1">
        <f t="array" ref="C628">_xlfn._xlws.FILTER(B628,OR(LEN(B628) = 7,LEN(B628)=8))</f>
        <v>2/20/13</v>
      </c>
      <c r="D628" s="61" t="str">
        <f t="shared" si="110"/>
        <v>2/20/13</v>
      </c>
      <c r="E628" s="85" t="s">
        <v>221</v>
      </c>
      <c r="F628" s="87" t="e" cm="1" vm="1">
        <f t="array" ref="F628">_xlfn._xlws.FILTER(B628,LEN(B628)=5)</f>
        <v>#VALUE!</v>
      </c>
      <c r="G628" s="88" t="str">
        <f t="shared" si="111"/>
        <v/>
      </c>
      <c r="H628" s="85">
        <v>41325</v>
      </c>
      <c r="I628" s="85" t="s">
        <v>2512</v>
      </c>
      <c r="J628" s="93">
        <f t="shared" si="109"/>
        <v>41325</v>
      </c>
      <c r="K628" s="85"/>
      <c r="M628" s="85" t="s">
        <v>221</v>
      </c>
      <c r="N628" t="e">
        <f t="shared" si="112"/>
        <v>#VALUE!</v>
      </c>
      <c r="O628" t="e">
        <f t="shared" si="113"/>
        <v>#VALUE!</v>
      </c>
      <c r="Q628" s="84" t="s">
        <v>221</v>
      </c>
      <c r="R628" t="e">
        <f t="shared" si="114"/>
        <v>#VALUE!</v>
      </c>
      <c r="S628" t="e">
        <f t="shared" si="115"/>
        <v>#VALUE!</v>
      </c>
      <c r="U628" s="86" t="s">
        <v>221</v>
      </c>
      <c r="V628" t="e">
        <f t="shared" si="116"/>
        <v>#VALUE!</v>
      </c>
      <c r="W628" t="e">
        <f t="shared" si="117"/>
        <v>#VALUE!</v>
      </c>
      <c r="Y628" s="61" t="s">
        <v>221</v>
      </c>
      <c r="Z628" t="str">
        <f t="shared" si="118"/>
        <v>2-20-13</v>
      </c>
      <c r="AA628" t="e">
        <f t="shared" si="119"/>
        <v>#VALUE!</v>
      </c>
      <c r="AB628" t="e">
        <f t="shared" si="120"/>
        <v>#VALUE!</v>
      </c>
      <c r="AD628" s="85">
        <v>41325</v>
      </c>
      <c r="AG628" s="85" t="s">
        <v>221</v>
      </c>
      <c r="AI628" s="85">
        <v>41325</v>
      </c>
    </row>
    <row r="629" spans="1:35" x14ac:dyDescent="0.2">
      <c r="A629">
        <v>2929</v>
      </c>
      <c r="B629" s="91" t="s">
        <v>221</v>
      </c>
      <c r="C629" s="61" t="str" cm="1">
        <f t="array" ref="C629">_xlfn._xlws.FILTER(B629,OR(LEN(B629) = 7,LEN(B629)=8))</f>
        <v>2/20/13</v>
      </c>
      <c r="D629" s="61" t="str">
        <f t="shared" si="110"/>
        <v>2/20/13</v>
      </c>
      <c r="E629" s="85" t="s">
        <v>221</v>
      </c>
      <c r="F629" s="87" t="e" cm="1" vm="1">
        <f t="array" ref="F629">_xlfn._xlws.FILTER(B629,LEN(B629)=5)</f>
        <v>#VALUE!</v>
      </c>
      <c r="G629" s="88" t="str">
        <f t="shared" si="111"/>
        <v/>
      </c>
      <c r="H629" s="85">
        <v>41325</v>
      </c>
      <c r="I629" s="85" t="s">
        <v>2512</v>
      </c>
      <c r="J629" s="93">
        <f t="shared" si="109"/>
        <v>41325</v>
      </c>
      <c r="K629" s="85"/>
      <c r="M629" s="85" t="s">
        <v>221</v>
      </c>
      <c r="N629" t="e">
        <f t="shared" si="112"/>
        <v>#VALUE!</v>
      </c>
      <c r="O629" t="e">
        <f t="shared" si="113"/>
        <v>#VALUE!</v>
      </c>
      <c r="Q629" s="84" t="s">
        <v>221</v>
      </c>
      <c r="R629" t="e">
        <f t="shared" si="114"/>
        <v>#VALUE!</v>
      </c>
      <c r="S629" t="e">
        <f t="shared" si="115"/>
        <v>#VALUE!</v>
      </c>
      <c r="U629" s="86" t="s">
        <v>221</v>
      </c>
      <c r="V629" t="e">
        <f t="shared" si="116"/>
        <v>#VALUE!</v>
      </c>
      <c r="W629" t="e">
        <f t="shared" si="117"/>
        <v>#VALUE!</v>
      </c>
      <c r="Y629" s="61" t="s">
        <v>221</v>
      </c>
      <c r="Z629" t="str">
        <f t="shared" si="118"/>
        <v>2-20-13</v>
      </c>
      <c r="AA629" t="e">
        <f t="shared" si="119"/>
        <v>#VALUE!</v>
      </c>
      <c r="AB629" t="e">
        <f t="shared" si="120"/>
        <v>#VALUE!</v>
      </c>
      <c r="AD629" s="85">
        <v>41325</v>
      </c>
      <c r="AG629" s="85" t="s">
        <v>221</v>
      </c>
      <c r="AI629" s="85">
        <v>41325</v>
      </c>
    </row>
    <row r="630" spans="1:35" x14ac:dyDescent="0.2">
      <c r="A630">
        <v>6281</v>
      </c>
      <c r="B630" s="91" t="s">
        <v>103</v>
      </c>
      <c r="C630" s="61" t="str" cm="1">
        <f t="array" ref="C630">_xlfn._xlws.FILTER(B630,OR(LEN(B630) = 7,LEN(B630)=8))</f>
        <v>2/14/13</v>
      </c>
      <c r="D630" s="61" t="str">
        <f t="shared" si="110"/>
        <v>2/14/13</v>
      </c>
      <c r="E630" s="85" t="s">
        <v>103</v>
      </c>
      <c r="F630" s="87" t="e" cm="1" vm="1">
        <f t="array" ref="F630">_xlfn._xlws.FILTER(B630,LEN(B630)=5)</f>
        <v>#VALUE!</v>
      </c>
      <c r="G630" s="88" t="str">
        <f t="shared" si="111"/>
        <v/>
      </c>
      <c r="H630" s="85">
        <v>41319</v>
      </c>
      <c r="I630" s="85" t="s">
        <v>2512</v>
      </c>
      <c r="J630" s="93">
        <f t="shared" si="109"/>
        <v>41319</v>
      </c>
      <c r="K630" s="85"/>
      <c r="M630" s="85" t="s">
        <v>103</v>
      </c>
      <c r="N630" t="e">
        <f t="shared" si="112"/>
        <v>#VALUE!</v>
      </c>
      <c r="O630" t="e">
        <f t="shared" si="113"/>
        <v>#VALUE!</v>
      </c>
      <c r="Q630" s="84" t="s">
        <v>103</v>
      </c>
      <c r="R630" t="e">
        <f t="shared" si="114"/>
        <v>#VALUE!</v>
      </c>
      <c r="S630" t="e">
        <f t="shared" si="115"/>
        <v>#VALUE!</v>
      </c>
      <c r="U630" s="86" t="s">
        <v>103</v>
      </c>
      <c r="V630" t="e">
        <f t="shared" si="116"/>
        <v>#VALUE!</v>
      </c>
      <c r="W630" t="e">
        <f t="shared" si="117"/>
        <v>#VALUE!</v>
      </c>
      <c r="Y630" s="61" t="s">
        <v>103</v>
      </c>
      <c r="Z630" t="str">
        <f t="shared" si="118"/>
        <v>2-14-13</v>
      </c>
      <c r="AA630" t="e">
        <f t="shared" si="119"/>
        <v>#VALUE!</v>
      </c>
      <c r="AB630" t="e">
        <f t="shared" si="120"/>
        <v>#VALUE!</v>
      </c>
      <c r="AD630" s="85">
        <v>41319</v>
      </c>
      <c r="AG630" s="85" t="s">
        <v>103</v>
      </c>
      <c r="AI630" s="85">
        <v>41319</v>
      </c>
    </row>
    <row r="631" spans="1:35" x14ac:dyDescent="0.2">
      <c r="A631">
        <v>10390</v>
      </c>
      <c r="B631" s="91">
        <v>41549</v>
      </c>
      <c r="C631" s="61" t="e" cm="1" vm="1">
        <f t="array" ref="C631">_xlfn._xlws.FILTER(B631,OR(LEN(B631) = 7,LEN(B631)=8))</f>
        <v>#VALUE!</v>
      </c>
      <c r="D631" s="61" t="str">
        <f t="shared" si="110"/>
        <v/>
      </c>
      <c r="E631" s="61" t="s">
        <v>2512</v>
      </c>
      <c r="F631" s="87" cm="1">
        <f t="array" ref="F631">_xlfn._xlws.FILTER(B631,LEN(B631)=5)</f>
        <v>41549</v>
      </c>
      <c r="G631" s="88">
        <f t="shared" si="111"/>
        <v>41549</v>
      </c>
      <c r="H631" s="61"/>
      <c r="I631" s="85">
        <v>41549</v>
      </c>
      <c r="J631" s="93">
        <f t="shared" si="109"/>
        <v>41549</v>
      </c>
      <c r="K631" s="85"/>
      <c r="M631" s="85">
        <v>41549</v>
      </c>
      <c r="N631" t="e">
        <f t="shared" si="112"/>
        <v>#VALUE!</v>
      </c>
      <c r="O631">
        <f t="shared" si="113"/>
        <v>41549</v>
      </c>
      <c r="Q631" s="84">
        <v>41549</v>
      </c>
      <c r="R631" t="e">
        <f t="shared" si="114"/>
        <v>#VALUE!</v>
      </c>
      <c r="S631">
        <f t="shared" si="115"/>
        <v>41549</v>
      </c>
      <c r="U631" s="86">
        <v>41549</v>
      </c>
      <c r="V631" t="e">
        <f t="shared" si="116"/>
        <v>#VALUE!</v>
      </c>
      <c r="W631">
        <f t="shared" si="117"/>
        <v>41549</v>
      </c>
      <c r="Y631" s="61">
        <v>41549</v>
      </c>
      <c r="Z631" t="str">
        <f t="shared" si="118"/>
        <v>41549</v>
      </c>
      <c r="AA631" t="e">
        <f t="shared" si="119"/>
        <v>#VALUE!</v>
      </c>
      <c r="AB631">
        <f t="shared" si="120"/>
        <v>41549</v>
      </c>
      <c r="AD631" s="85">
        <v>18003</v>
      </c>
      <c r="AG631" s="85">
        <v>41549</v>
      </c>
      <c r="AI631" s="85">
        <v>41315</v>
      </c>
    </row>
    <row r="632" spans="1:35" x14ac:dyDescent="0.2">
      <c r="A632">
        <v>2574</v>
      </c>
      <c r="B632" s="91" t="s">
        <v>834</v>
      </c>
      <c r="C632" s="61" t="str" cm="1">
        <f t="array" ref="C632">_xlfn._xlws.FILTER(B632,OR(LEN(B632) = 7,LEN(B632)=8))</f>
        <v>1/31/13</v>
      </c>
      <c r="D632" s="61" t="str">
        <f t="shared" si="110"/>
        <v>1/31/13</v>
      </c>
      <c r="E632" s="85" t="s">
        <v>834</v>
      </c>
      <c r="F632" s="87" t="e" cm="1" vm="1">
        <f t="array" ref="F632">_xlfn._xlws.FILTER(B632,LEN(B632)=5)</f>
        <v>#VALUE!</v>
      </c>
      <c r="G632" s="88" t="str">
        <f t="shared" si="111"/>
        <v/>
      </c>
      <c r="H632" s="85">
        <v>41305</v>
      </c>
      <c r="I632" s="85" t="s">
        <v>2512</v>
      </c>
      <c r="J632" s="93">
        <f t="shared" si="109"/>
        <v>41305</v>
      </c>
      <c r="K632" s="85"/>
      <c r="M632" s="85" t="s">
        <v>834</v>
      </c>
      <c r="N632" t="e">
        <f t="shared" si="112"/>
        <v>#VALUE!</v>
      </c>
      <c r="O632" t="e">
        <f t="shared" si="113"/>
        <v>#VALUE!</v>
      </c>
      <c r="Q632" s="84" t="s">
        <v>834</v>
      </c>
      <c r="R632" t="e">
        <f t="shared" si="114"/>
        <v>#VALUE!</v>
      </c>
      <c r="S632" t="e">
        <f t="shared" si="115"/>
        <v>#VALUE!</v>
      </c>
      <c r="U632" s="86" t="s">
        <v>834</v>
      </c>
      <c r="V632" t="e">
        <f t="shared" si="116"/>
        <v>#VALUE!</v>
      </c>
      <c r="W632" t="e">
        <f t="shared" si="117"/>
        <v>#VALUE!</v>
      </c>
      <c r="Y632" s="61" t="s">
        <v>834</v>
      </c>
      <c r="Z632" t="str">
        <f t="shared" si="118"/>
        <v>1-31-13</v>
      </c>
      <c r="AA632" t="e">
        <f t="shared" si="119"/>
        <v>#VALUE!</v>
      </c>
      <c r="AB632" t="e">
        <f t="shared" si="120"/>
        <v>#VALUE!</v>
      </c>
      <c r="AD632" s="85">
        <v>41305</v>
      </c>
      <c r="AG632" s="85" t="s">
        <v>834</v>
      </c>
      <c r="AI632" s="85">
        <v>41305</v>
      </c>
    </row>
    <row r="633" spans="1:35" x14ac:dyDescent="0.2">
      <c r="A633">
        <v>709</v>
      </c>
      <c r="B633" s="91">
        <v>41164</v>
      </c>
      <c r="C633" s="61" t="e" cm="1" vm="1">
        <f t="array" ref="C633">_xlfn._xlws.FILTER(B633,OR(LEN(B633) = 7,LEN(B633)=8))</f>
        <v>#VALUE!</v>
      </c>
      <c r="D633" s="61" t="str">
        <f t="shared" si="110"/>
        <v/>
      </c>
      <c r="E633" s="61" t="s">
        <v>2512</v>
      </c>
      <c r="F633" s="87" cm="1">
        <f t="array" ref="F633">_xlfn._xlws.FILTER(B633,LEN(B633)=5)</f>
        <v>41164</v>
      </c>
      <c r="G633" s="88">
        <f t="shared" si="111"/>
        <v>41164</v>
      </c>
      <c r="H633" s="61"/>
      <c r="I633" s="85">
        <v>41164</v>
      </c>
      <c r="J633" s="93">
        <f t="shared" si="109"/>
        <v>41164</v>
      </c>
      <c r="K633" s="85"/>
      <c r="M633" s="85">
        <v>41164</v>
      </c>
      <c r="N633" t="e">
        <f t="shared" si="112"/>
        <v>#VALUE!</v>
      </c>
      <c r="O633">
        <f t="shared" si="113"/>
        <v>41164</v>
      </c>
      <c r="Q633" s="84">
        <v>41164</v>
      </c>
      <c r="R633" t="e">
        <f t="shared" si="114"/>
        <v>#VALUE!</v>
      </c>
      <c r="S633">
        <f t="shared" si="115"/>
        <v>41164</v>
      </c>
      <c r="U633" s="86">
        <v>41164</v>
      </c>
      <c r="V633" t="e">
        <f t="shared" si="116"/>
        <v>#VALUE!</v>
      </c>
      <c r="W633">
        <f t="shared" si="117"/>
        <v>41164</v>
      </c>
      <c r="Y633" s="61">
        <v>41164</v>
      </c>
      <c r="Z633" t="str">
        <f t="shared" si="118"/>
        <v>41164</v>
      </c>
      <c r="AA633" t="e">
        <f t="shared" si="119"/>
        <v>#VALUE!</v>
      </c>
      <c r="AB633">
        <f t="shared" si="120"/>
        <v>41164</v>
      </c>
      <c r="AD633" s="85">
        <v>23478</v>
      </c>
      <c r="AG633" s="85">
        <v>41164</v>
      </c>
      <c r="AI633" s="85">
        <v>41252</v>
      </c>
    </row>
    <row r="634" spans="1:35" x14ac:dyDescent="0.2">
      <c r="A634">
        <v>5955</v>
      </c>
      <c r="B634" s="91" t="s">
        <v>546</v>
      </c>
      <c r="C634" s="61" t="str" cm="1">
        <f t="array" ref="C634">_xlfn._xlws.FILTER(B634,OR(LEN(B634) = 7,LEN(B634)=8))</f>
        <v>11/17/12</v>
      </c>
      <c r="D634" s="61" t="str">
        <f t="shared" si="110"/>
        <v>11/17/12</v>
      </c>
      <c r="E634" s="61" t="s">
        <v>546</v>
      </c>
      <c r="F634" s="87" t="e" cm="1" vm="1">
        <f t="array" ref="F634">_xlfn._xlws.FILTER(B634,LEN(B634)=5)</f>
        <v>#VALUE!</v>
      </c>
      <c r="G634" s="88" t="str">
        <f t="shared" si="111"/>
        <v/>
      </c>
      <c r="H634" s="85">
        <v>41230</v>
      </c>
      <c r="I634" s="85" t="s">
        <v>2512</v>
      </c>
      <c r="J634" s="93">
        <f t="shared" si="109"/>
        <v>41230</v>
      </c>
      <c r="K634" s="85"/>
      <c r="M634" s="85" t="s">
        <v>546</v>
      </c>
      <c r="N634" t="e">
        <f t="shared" si="112"/>
        <v>#VALUE!</v>
      </c>
      <c r="O634" t="e">
        <f t="shared" si="113"/>
        <v>#VALUE!</v>
      </c>
      <c r="Q634" s="84" t="s">
        <v>546</v>
      </c>
      <c r="R634" t="e">
        <f t="shared" si="114"/>
        <v>#VALUE!</v>
      </c>
      <c r="S634" t="e">
        <f t="shared" si="115"/>
        <v>#VALUE!</v>
      </c>
      <c r="U634" s="86" t="s">
        <v>546</v>
      </c>
      <c r="V634" t="e">
        <f t="shared" si="116"/>
        <v>#VALUE!</v>
      </c>
      <c r="W634" t="e">
        <f t="shared" si="117"/>
        <v>#VALUE!</v>
      </c>
      <c r="Y634" s="61" t="s">
        <v>546</v>
      </c>
      <c r="Z634" t="str">
        <f t="shared" si="118"/>
        <v>11-17-12</v>
      </c>
      <c r="AA634" t="e">
        <f t="shared" si="119"/>
        <v>#VALUE!</v>
      </c>
      <c r="AB634" t="e">
        <f t="shared" si="120"/>
        <v>#VALUE!</v>
      </c>
      <c r="AD634" s="85">
        <v>41230</v>
      </c>
      <c r="AG634" s="85" t="s">
        <v>546</v>
      </c>
      <c r="AI634" s="85">
        <v>41230</v>
      </c>
    </row>
    <row r="635" spans="1:35" x14ac:dyDescent="0.2">
      <c r="A635">
        <v>8486</v>
      </c>
      <c r="B635" s="91">
        <v>40918</v>
      </c>
      <c r="C635" s="61" t="e" cm="1" vm="1">
        <f t="array" ref="C635">_xlfn._xlws.FILTER(B635,OR(LEN(B635) = 7,LEN(B635)=8))</f>
        <v>#VALUE!</v>
      </c>
      <c r="D635" s="61" t="str">
        <f t="shared" si="110"/>
        <v/>
      </c>
      <c r="E635" s="61" t="s">
        <v>2512</v>
      </c>
      <c r="F635" s="87" cm="1">
        <f t="array" ref="F635">_xlfn._xlws.FILTER(B635,LEN(B635)=5)</f>
        <v>40918</v>
      </c>
      <c r="G635" s="88">
        <f t="shared" si="111"/>
        <v>40918</v>
      </c>
      <c r="H635" s="61"/>
      <c r="I635" s="85">
        <v>40918</v>
      </c>
      <c r="J635" s="93">
        <f t="shared" si="109"/>
        <v>40918</v>
      </c>
      <c r="K635" s="85"/>
      <c r="M635" s="85">
        <v>40918</v>
      </c>
      <c r="N635" t="e">
        <f t="shared" si="112"/>
        <v>#VALUE!</v>
      </c>
      <c r="O635">
        <f t="shared" si="113"/>
        <v>40918</v>
      </c>
      <c r="Q635" s="84">
        <v>40918</v>
      </c>
      <c r="R635" t="e">
        <f t="shared" si="114"/>
        <v>#VALUE!</v>
      </c>
      <c r="S635">
        <f t="shared" si="115"/>
        <v>40918</v>
      </c>
      <c r="U635" s="86">
        <v>40918</v>
      </c>
      <c r="V635" t="e">
        <f t="shared" si="116"/>
        <v>#VALUE!</v>
      </c>
      <c r="W635">
        <f t="shared" si="117"/>
        <v>40918</v>
      </c>
      <c r="Y635" s="61">
        <v>40918</v>
      </c>
      <c r="Z635" t="str">
        <f t="shared" si="118"/>
        <v>40918</v>
      </c>
      <c r="AA635" t="e">
        <f t="shared" si="119"/>
        <v>#VALUE!</v>
      </c>
      <c r="AB635">
        <f t="shared" si="120"/>
        <v>40918</v>
      </c>
      <c r="AD635" s="85">
        <v>43199</v>
      </c>
      <c r="AG635" s="85">
        <v>40918</v>
      </c>
      <c r="AI635" s="85">
        <v>41183</v>
      </c>
    </row>
    <row r="636" spans="1:35" x14ac:dyDescent="0.2">
      <c r="A636">
        <v>10343</v>
      </c>
      <c r="B636" s="91" t="s">
        <v>839</v>
      </c>
      <c r="C636" s="61" t="str" cm="1">
        <f t="array" ref="C636">_xlfn._xlws.FILTER(B636,OR(LEN(B636) = 7,LEN(B636)=8))</f>
        <v>9/29/12</v>
      </c>
      <c r="D636" s="61" t="str">
        <f t="shared" si="110"/>
        <v>9/29/12</v>
      </c>
      <c r="E636" s="85" t="s">
        <v>839</v>
      </c>
      <c r="F636" s="87" t="e" cm="1" vm="1">
        <f t="array" ref="F636">_xlfn._xlws.FILTER(B636,LEN(B636)=5)</f>
        <v>#VALUE!</v>
      </c>
      <c r="G636" s="88" t="str">
        <f t="shared" si="111"/>
        <v/>
      </c>
      <c r="H636" s="85">
        <v>41181</v>
      </c>
      <c r="I636" s="85" t="s">
        <v>2512</v>
      </c>
      <c r="J636" s="93">
        <f t="shared" si="109"/>
        <v>41181</v>
      </c>
      <c r="K636" s="85"/>
      <c r="M636" s="85" t="s">
        <v>839</v>
      </c>
      <c r="N636" t="e">
        <f t="shared" si="112"/>
        <v>#VALUE!</v>
      </c>
      <c r="O636" t="e">
        <f t="shared" si="113"/>
        <v>#VALUE!</v>
      </c>
      <c r="Q636" s="84" t="s">
        <v>839</v>
      </c>
      <c r="R636" t="e">
        <f t="shared" si="114"/>
        <v>#VALUE!</v>
      </c>
      <c r="S636" t="e">
        <f t="shared" si="115"/>
        <v>#VALUE!</v>
      </c>
      <c r="U636" s="86" t="s">
        <v>839</v>
      </c>
      <c r="V636" t="e">
        <f t="shared" si="116"/>
        <v>#VALUE!</v>
      </c>
      <c r="W636" t="e">
        <f t="shared" si="117"/>
        <v>#VALUE!</v>
      </c>
      <c r="Y636" s="61" t="s">
        <v>839</v>
      </c>
      <c r="Z636" t="str">
        <f t="shared" si="118"/>
        <v>9-29-12</v>
      </c>
      <c r="AA636" t="e">
        <f t="shared" si="119"/>
        <v>#VALUE!</v>
      </c>
      <c r="AB636" t="e">
        <f t="shared" si="120"/>
        <v>#VALUE!</v>
      </c>
      <c r="AD636" s="85">
        <v>41181</v>
      </c>
      <c r="AG636" s="85" t="s">
        <v>839</v>
      </c>
      <c r="AI636" s="85">
        <v>41181</v>
      </c>
    </row>
    <row r="637" spans="1:35" x14ac:dyDescent="0.2">
      <c r="A637">
        <v>6652</v>
      </c>
      <c r="B637" s="91">
        <v>41888</v>
      </c>
      <c r="C637" s="61" t="e" cm="1" vm="1">
        <f t="array" ref="C637">_xlfn._xlws.FILTER(B637,OR(LEN(B637) = 7,LEN(B637)=8))</f>
        <v>#VALUE!</v>
      </c>
      <c r="D637" s="61" t="str">
        <f t="shared" si="110"/>
        <v/>
      </c>
      <c r="E637" s="61" t="s">
        <v>2512</v>
      </c>
      <c r="F637" s="87" cm="1">
        <f t="array" ref="F637">_xlfn._xlws.FILTER(B637,LEN(B637)=5)</f>
        <v>41888</v>
      </c>
      <c r="G637" s="88">
        <f t="shared" si="111"/>
        <v>41888</v>
      </c>
      <c r="H637" s="61"/>
      <c r="I637" s="85">
        <v>41888</v>
      </c>
      <c r="J637" s="93">
        <f t="shared" si="109"/>
        <v>41888</v>
      </c>
      <c r="K637" s="85"/>
      <c r="M637" s="85">
        <v>41888</v>
      </c>
      <c r="N637" t="e">
        <f t="shared" si="112"/>
        <v>#VALUE!</v>
      </c>
      <c r="O637">
        <f t="shared" si="113"/>
        <v>41888</v>
      </c>
      <c r="Q637" s="84">
        <v>41888</v>
      </c>
      <c r="R637" t="e">
        <f t="shared" si="114"/>
        <v>#VALUE!</v>
      </c>
      <c r="S637">
        <f t="shared" si="115"/>
        <v>41888</v>
      </c>
      <c r="U637" s="86">
        <v>41888</v>
      </c>
      <c r="V637" t="e">
        <f t="shared" si="116"/>
        <v>#VALUE!</v>
      </c>
      <c r="W637">
        <f t="shared" si="117"/>
        <v>41888</v>
      </c>
      <c r="Y637" s="61">
        <v>41888</v>
      </c>
      <c r="Z637" t="str">
        <f t="shared" si="118"/>
        <v>41888</v>
      </c>
      <c r="AA637" t="e">
        <f t="shared" si="119"/>
        <v>#VALUE!</v>
      </c>
      <c r="AB637">
        <f t="shared" si="120"/>
        <v>41888</v>
      </c>
      <c r="AD637" s="85">
        <v>32251</v>
      </c>
      <c r="AG637" s="85">
        <v>41888</v>
      </c>
      <c r="AI637" s="85">
        <v>41799</v>
      </c>
    </row>
    <row r="638" spans="1:35" x14ac:dyDescent="0.2">
      <c r="A638">
        <v>8746</v>
      </c>
      <c r="B638" s="91">
        <v>41763</v>
      </c>
      <c r="C638" s="61" t="e" cm="1" vm="1">
        <f t="array" ref="C638">_xlfn._xlws.FILTER(B638,OR(LEN(B638) = 7,LEN(B638)=8))</f>
        <v>#VALUE!</v>
      </c>
      <c r="D638" s="61" t="str">
        <f t="shared" si="110"/>
        <v/>
      </c>
      <c r="E638" s="61" t="s">
        <v>2512</v>
      </c>
      <c r="F638" s="87" cm="1">
        <f t="array" ref="F638">_xlfn._xlws.FILTER(B638,LEN(B638)=5)</f>
        <v>41763</v>
      </c>
      <c r="G638" s="88">
        <f t="shared" si="111"/>
        <v>41763</v>
      </c>
      <c r="H638" s="61"/>
      <c r="I638" s="85">
        <v>41763</v>
      </c>
      <c r="J638" s="93">
        <f t="shared" si="109"/>
        <v>41763</v>
      </c>
      <c r="K638" s="85"/>
      <c r="M638" s="85">
        <v>41763</v>
      </c>
      <c r="N638" t="e">
        <f t="shared" si="112"/>
        <v>#VALUE!</v>
      </c>
      <c r="O638">
        <f t="shared" si="113"/>
        <v>41763</v>
      </c>
      <c r="Q638" s="84">
        <v>41763</v>
      </c>
      <c r="R638" t="e">
        <f t="shared" si="114"/>
        <v>#VALUE!</v>
      </c>
      <c r="S638">
        <f t="shared" si="115"/>
        <v>41763</v>
      </c>
      <c r="U638" s="86">
        <v>41763</v>
      </c>
      <c r="V638" t="e">
        <f t="shared" si="116"/>
        <v>#VALUE!</v>
      </c>
      <c r="W638">
        <f t="shared" si="117"/>
        <v>41763</v>
      </c>
      <c r="Y638" s="61">
        <v>41763</v>
      </c>
      <c r="Z638" t="str">
        <f t="shared" si="118"/>
        <v>41763</v>
      </c>
      <c r="AA638" t="e">
        <f t="shared" si="119"/>
        <v>#VALUE!</v>
      </c>
      <c r="AB638">
        <f t="shared" si="120"/>
        <v>41763</v>
      </c>
      <c r="AD638" s="85">
        <v>23118</v>
      </c>
      <c r="AG638" s="85">
        <v>41763</v>
      </c>
      <c r="AI638" s="85">
        <v>41734</v>
      </c>
    </row>
    <row r="639" spans="1:35" x14ac:dyDescent="0.2">
      <c r="A639">
        <v>4686</v>
      </c>
      <c r="B639" s="91">
        <v>41674</v>
      </c>
      <c r="C639" s="61" t="e" cm="1" vm="1">
        <f t="array" ref="C639">_xlfn._xlws.FILTER(B639,OR(LEN(B639) = 7,LEN(B639)=8))</f>
        <v>#VALUE!</v>
      </c>
      <c r="D639" s="61" t="str">
        <f t="shared" si="110"/>
        <v/>
      </c>
      <c r="E639" s="61" t="s">
        <v>2512</v>
      </c>
      <c r="F639" s="87" cm="1">
        <f t="array" ref="F639">_xlfn._xlws.FILTER(B639,LEN(B639)=5)</f>
        <v>41674</v>
      </c>
      <c r="G639" s="88">
        <f t="shared" si="111"/>
        <v>41674</v>
      </c>
      <c r="H639" s="61"/>
      <c r="I639" s="85">
        <v>41674</v>
      </c>
      <c r="J639" s="93">
        <f t="shared" si="109"/>
        <v>41674</v>
      </c>
      <c r="K639" s="85"/>
      <c r="M639" s="85">
        <v>41674</v>
      </c>
      <c r="N639" t="e">
        <f t="shared" si="112"/>
        <v>#VALUE!</v>
      </c>
      <c r="O639">
        <f t="shared" si="113"/>
        <v>41674</v>
      </c>
      <c r="Q639" s="84">
        <v>41674</v>
      </c>
      <c r="R639" t="e">
        <f t="shared" si="114"/>
        <v>#VALUE!</v>
      </c>
      <c r="S639">
        <f t="shared" si="115"/>
        <v>41674</v>
      </c>
      <c r="U639" s="86">
        <v>41674</v>
      </c>
      <c r="V639" t="e">
        <f t="shared" si="116"/>
        <v>#VALUE!</v>
      </c>
      <c r="W639">
        <f t="shared" si="117"/>
        <v>41674</v>
      </c>
      <c r="Y639" s="61">
        <v>41674</v>
      </c>
      <c r="Z639" t="str">
        <f t="shared" si="118"/>
        <v>41674</v>
      </c>
      <c r="AA639" t="e">
        <f t="shared" si="119"/>
        <v>#VALUE!</v>
      </c>
      <c r="AB639">
        <f t="shared" si="120"/>
        <v>41674</v>
      </c>
      <c r="AD639" s="85">
        <v>27135</v>
      </c>
      <c r="AG639" s="85">
        <v>41674</v>
      </c>
      <c r="AI639" s="85">
        <v>41731</v>
      </c>
    </row>
    <row r="640" spans="1:35" x14ac:dyDescent="0.2">
      <c r="A640">
        <v>3551</v>
      </c>
      <c r="B640" s="91" t="s">
        <v>120</v>
      </c>
      <c r="C640" s="61" t="str" cm="1">
        <f t="array" ref="C640">_xlfn._xlws.FILTER(B640,OR(LEN(B640) = 7,LEN(B640)=8))</f>
        <v>3/29/14</v>
      </c>
      <c r="D640" s="61" t="str">
        <f t="shared" si="110"/>
        <v>3/29/14</v>
      </c>
      <c r="E640" s="85" t="s">
        <v>120</v>
      </c>
      <c r="F640" s="87" t="e" cm="1" vm="1">
        <f t="array" ref="F640">_xlfn._xlws.FILTER(B640,LEN(B640)=5)</f>
        <v>#VALUE!</v>
      </c>
      <c r="G640" s="88" t="str">
        <f t="shared" si="111"/>
        <v/>
      </c>
      <c r="H640" s="85">
        <v>41727</v>
      </c>
      <c r="I640" s="85" t="s">
        <v>2512</v>
      </c>
      <c r="J640" s="93">
        <f t="shared" si="109"/>
        <v>41727</v>
      </c>
      <c r="K640" s="85"/>
      <c r="M640" s="85" t="s">
        <v>120</v>
      </c>
      <c r="N640" t="e">
        <f t="shared" si="112"/>
        <v>#VALUE!</v>
      </c>
      <c r="O640" t="e">
        <f t="shared" si="113"/>
        <v>#VALUE!</v>
      </c>
      <c r="Q640" s="84" t="s">
        <v>120</v>
      </c>
      <c r="R640" t="e">
        <f t="shared" si="114"/>
        <v>#VALUE!</v>
      </c>
      <c r="S640" t="e">
        <f t="shared" si="115"/>
        <v>#VALUE!</v>
      </c>
      <c r="U640" s="86" t="s">
        <v>120</v>
      </c>
      <c r="V640" t="e">
        <f t="shared" si="116"/>
        <v>#VALUE!</v>
      </c>
      <c r="W640" t="e">
        <f t="shared" si="117"/>
        <v>#VALUE!</v>
      </c>
      <c r="Y640" s="61" t="s">
        <v>120</v>
      </c>
      <c r="Z640" t="str">
        <f t="shared" si="118"/>
        <v>3-29-14</v>
      </c>
      <c r="AA640" t="e">
        <f t="shared" si="119"/>
        <v>#VALUE!</v>
      </c>
      <c r="AB640" t="e">
        <f t="shared" si="120"/>
        <v>#VALUE!</v>
      </c>
      <c r="AD640" s="85">
        <v>41727</v>
      </c>
      <c r="AG640" s="85" t="s">
        <v>120</v>
      </c>
      <c r="AI640" s="85">
        <v>41727</v>
      </c>
    </row>
    <row r="641" spans="1:35" x14ac:dyDescent="0.2">
      <c r="A641">
        <v>4338</v>
      </c>
      <c r="B641" s="91" t="s">
        <v>701</v>
      </c>
      <c r="C641" s="61" t="str" cm="1">
        <f t="array" ref="C641">_xlfn._xlws.FILTER(B641,OR(LEN(B641) = 7,LEN(B641)=8))</f>
        <v>3/25/14</v>
      </c>
      <c r="D641" s="61" t="str">
        <f t="shared" si="110"/>
        <v>3/25/14</v>
      </c>
      <c r="E641" s="85" t="s">
        <v>701</v>
      </c>
      <c r="F641" s="87" t="e" cm="1" vm="1">
        <f t="array" ref="F641">_xlfn._xlws.FILTER(B641,LEN(B641)=5)</f>
        <v>#VALUE!</v>
      </c>
      <c r="G641" s="88" t="str">
        <f t="shared" si="111"/>
        <v/>
      </c>
      <c r="H641" s="85">
        <v>41723</v>
      </c>
      <c r="I641" s="85" t="s">
        <v>2512</v>
      </c>
      <c r="J641" s="93">
        <f t="shared" si="109"/>
        <v>41723</v>
      </c>
      <c r="K641" s="85"/>
      <c r="M641" s="85" t="s">
        <v>701</v>
      </c>
      <c r="N641" t="e">
        <f t="shared" si="112"/>
        <v>#VALUE!</v>
      </c>
      <c r="O641" t="e">
        <f t="shared" si="113"/>
        <v>#VALUE!</v>
      </c>
      <c r="Q641" s="84" t="s">
        <v>701</v>
      </c>
      <c r="R641" t="e">
        <f t="shared" si="114"/>
        <v>#VALUE!</v>
      </c>
      <c r="S641" t="e">
        <f t="shared" si="115"/>
        <v>#VALUE!</v>
      </c>
      <c r="U641" s="86" t="s">
        <v>701</v>
      </c>
      <c r="V641" t="e">
        <f t="shared" si="116"/>
        <v>#VALUE!</v>
      </c>
      <c r="W641" t="e">
        <f t="shared" si="117"/>
        <v>#VALUE!</v>
      </c>
      <c r="Y641" s="61" t="s">
        <v>701</v>
      </c>
      <c r="Z641" t="str">
        <f t="shared" si="118"/>
        <v>3-25-14</v>
      </c>
      <c r="AA641" t="e">
        <f t="shared" si="119"/>
        <v>#VALUE!</v>
      </c>
      <c r="AB641" t="e">
        <f t="shared" si="120"/>
        <v>#VALUE!</v>
      </c>
      <c r="AD641" s="85">
        <v>41723</v>
      </c>
      <c r="AG641" s="85" t="s">
        <v>701</v>
      </c>
      <c r="AI641" s="85">
        <v>41723</v>
      </c>
    </row>
    <row r="642" spans="1:35" x14ac:dyDescent="0.2">
      <c r="A642">
        <v>4444</v>
      </c>
      <c r="B642" s="91" t="s">
        <v>846</v>
      </c>
      <c r="C642" s="61" t="str" cm="1">
        <f t="array" ref="C642">_xlfn._xlws.FILTER(B642,OR(LEN(B642) = 7,LEN(B642)=8))</f>
        <v>3/24/14</v>
      </c>
      <c r="D642" s="61" t="str">
        <f t="shared" si="110"/>
        <v>3/24/14</v>
      </c>
      <c r="E642" s="85" t="s">
        <v>846</v>
      </c>
      <c r="F642" s="87" t="e" cm="1" vm="1">
        <f t="array" ref="F642">_xlfn._xlws.FILTER(B642,LEN(B642)=5)</f>
        <v>#VALUE!</v>
      </c>
      <c r="G642" s="88" t="str">
        <f t="shared" si="111"/>
        <v/>
      </c>
      <c r="H642" s="85">
        <v>41722</v>
      </c>
      <c r="I642" s="85" t="s">
        <v>2512</v>
      </c>
      <c r="J642" s="93">
        <f t="shared" si="109"/>
        <v>41722</v>
      </c>
      <c r="K642" s="85"/>
      <c r="M642" s="85" t="s">
        <v>846</v>
      </c>
      <c r="N642" t="e">
        <f t="shared" si="112"/>
        <v>#VALUE!</v>
      </c>
      <c r="O642" t="e">
        <f t="shared" si="113"/>
        <v>#VALUE!</v>
      </c>
      <c r="Q642" s="84" t="s">
        <v>846</v>
      </c>
      <c r="R642" t="e">
        <f t="shared" si="114"/>
        <v>#VALUE!</v>
      </c>
      <c r="S642" t="e">
        <f t="shared" si="115"/>
        <v>#VALUE!</v>
      </c>
      <c r="U642" s="86" t="s">
        <v>846</v>
      </c>
      <c r="V642" t="e">
        <f t="shared" si="116"/>
        <v>#VALUE!</v>
      </c>
      <c r="W642" t="e">
        <f t="shared" si="117"/>
        <v>#VALUE!</v>
      </c>
      <c r="Y642" s="61" t="s">
        <v>846</v>
      </c>
      <c r="Z642" t="str">
        <f t="shared" si="118"/>
        <v>3-24-14</v>
      </c>
      <c r="AA642" t="e">
        <f t="shared" si="119"/>
        <v>#VALUE!</v>
      </c>
      <c r="AB642" t="e">
        <f t="shared" si="120"/>
        <v>#VALUE!</v>
      </c>
      <c r="AD642" s="85">
        <v>41722</v>
      </c>
      <c r="AG642" s="85" t="s">
        <v>846</v>
      </c>
      <c r="AI642" s="85">
        <v>41722</v>
      </c>
    </row>
    <row r="643" spans="1:35" x14ac:dyDescent="0.2">
      <c r="A643">
        <v>498</v>
      </c>
      <c r="B643" s="91">
        <v>41672</v>
      </c>
      <c r="C643" s="61" t="e" cm="1" vm="1">
        <f t="array" ref="C643">_xlfn._xlws.FILTER(B643,OR(LEN(B643) = 7,LEN(B643)=8))</f>
        <v>#VALUE!</v>
      </c>
      <c r="D643" s="61" t="str">
        <f t="shared" si="110"/>
        <v/>
      </c>
      <c r="E643" s="61" t="s">
        <v>2512</v>
      </c>
      <c r="F643" s="87" cm="1">
        <f t="array" ref="F643">_xlfn._xlws.FILTER(B643,LEN(B643)=5)</f>
        <v>41672</v>
      </c>
      <c r="G643" s="88">
        <f t="shared" si="111"/>
        <v>41672</v>
      </c>
      <c r="H643" s="61"/>
      <c r="I643" s="85">
        <v>41672</v>
      </c>
      <c r="J643" s="93">
        <f t="shared" ref="J643:J706" si="121">IF(I643&gt;$I$1,I643,H643)</f>
        <v>41672</v>
      </c>
      <c r="K643" s="85"/>
      <c r="M643" s="85">
        <v>41672</v>
      </c>
      <c r="N643" t="e">
        <f t="shared" si="112"/>
        <v>#VALUE!</v>
      </c>
      <c r="O643">
        <f t="shared" si="113"/>
        <v>41672</v>
      </c>
      <c r="Q643" s="84">
        <v>41672</v>
      </c>
      <c r="R643" t="e">
        <f t="shared" si="114"/>
        <v>#VALUE!</v>
      </c>
      <c r="S643">
        <f t="shared" si="115"/>
        <v>41672</v>
      </c>
      <c r="U643" s="86">
        <v>41672</v>
      </c>
      <c r="V643" t="e">
        <f t="shared" si="116"/>
        <v>#VALUE!</v>
      </c>
      <c r="W643">
        <f t="shared" si="117"/>
        <v>41672</v>
      </c>
      <c r="Y643" s="61">
        <v>41672</v>
      </c>
      <c r="Z643" t="str">
        <f t="shared" si="118"/>
        <v>41672</v>
      </c>
      <c r="AA643" t="e">
        <f t="shared" si="119"/>
        <v>#VALUE!</v>
      </c>
      <c r="AB643">
        <f t="shared" si="120"/>
        <v>41672</v>
      </c>
      <c r="AD643" s="85">
        <v>26405</v>
      </c>
      <c r="AG643" s="85">
        <v>41672</v>
      </c>
      <c r="AI643" s="85">
        <v>41672</v>
      </c>
    </row>
    <row r="644" spans="1:35" x14ac:dyDescent="0.2">
      <c r="A644">
        <v>8230</v>
      </c>
      <c r="B644" s="91" t="s">
        <v>849</v>
      </c>
      <c r="C644" s="61" t="str" cm="1">
        <f t="array" ref="C644">_xlfn._xlws.FILTER(B644,OR(LEN(B644) = 7,LEN(B644)=8))</f>
        <v>1/23/14</v>
      </c>
      <c r="D644" s="61" t="str">
        <f t="shared" ref="D644:D707" si="122">IFERROR(C644,"")</f>
        <v>1/23/14</v>
      </c>
      <c r="E644" s="85" t="s">
        <v>849</v>
      </c>
      <c r="F644" s="87" t="e" cm="1" vm="1">
        <f t="array" ref="F644">_xlfn._xlws.FILTER(B644,LEN(B644)=5)</f>
        <v>#VALUE!</v>
      </c>
      <c r="G644" s="88" t="str">
        <f t="shared" si="111"/>
        <v/>
      </c>
      <c r="H644" s="85">
        <v>41662</v>
      </c>
      <c r="I644" s="85" t="s">
        <v>2512</v>
      </c>
      <c r="J644" s="93">
        <f t="shared" si="121"/>
        <v>41662</v>
      </c>
      <c r="K644" s="85"/>
      <c r="M644" s="85" t="s">
        <v>849</v>
      </c>
      <c r="N644" t="e">
        <f t="shared" si="112"/>
        <v>#VALUE!</v>
      </c>
      <c r="O644" t="e">
        <f t="shared" si="113"/>
        <v>#VALUE!</v>
      </c>
      <c r="Q644" s="84" t="s">
        <v>849</v>
      </c>
      <c r="R644" t="e">
        <f t="shared" si="114"/>
        <v>#VALUE!</v>
      </c>
      <c r="S644" t="e">
        <f t="shared" si="115"/>
        <v>#VALUE!</v>
      </c>
      <c r="U644" s="86" t="s">
        <v>849</v>
      </c>
      <c r="V644" t="e">
        <f t="shared" si="116"/>
        <v>#VALUE!</v>
      </c>
      <c r="W644" t="e">
        <f t="shared" si="117"/>
        <v>#VALUE!</v>
      </c>
      <c r="Y644" s="61" t="s">
        <v>849</v>
      </c>
      <c r="Z644" t="str">
        <f t="shared" si="118"/>
        <v>1-23-14</v>
      </c>
      <c r="AA644" t="e">
        <f t="shared" si="119"/>
        <v>#VALUE!</v>
      </c>
      <c r="AB644" t="e">
        <f t="shared" si="120"/>
        <v>#VALUE!</v>
      </c>
      <c r="AD644" s="85">
        <v>41662</v>
      </c>
      <c r="AG644" s="85" t="s">
        <v>849</v>
      </c>
      <c r="AI644" s="85">
        <v>41662</v>
      </c>
    </row>
    <row r="645" spans="1:35" x14ac:dyDescent="0.2">
      <c r="A645">
        <v>2826</v>
      </c>
      <c r="B645" s="91" t="s">
        <v>458</v>
      </c>
      <c r="C645" s="61" t="str" cm="1">
        <f t="array" ref="C645">_xlfn._xlws.FILTER(B645,OR(LEN(B645) = 7,LEN(B645)=8))</f>
        <v>10/28/13</v>
      </c>
      <c r="D645" s="61" t="str">
        <f t="shared" si="122"/>
        <v>10/28/13</v>
      </c>
      <c r="E645" s="61" t="s">
        <v>458</v>
      </c>
      <c r="F645" s="87" t="e" cm="1" vm="1">
        <f t="array" ref="F645">_xlfn._xlws.FILTER(B645,LEN(B645)=5)</f>
        <v>#VALUE!</v>
      </c>
      <c r="G645" s="88" t="str">
        <f t="shared" ref="G645:G708" si="123">IFERROR(F645,"")</f>
        <v/>
      </c>
      <c r="H645" s="85">
        <v>41575</v>
      </c>
      <c r="I645" s="85" t="s">
        <v>2512</v>
      </c>
      <c r="J645" s="93">
        <f t="shared" si="121"/>
        <v>41575</v>
      </c>
      <c r="K645" s="85"/>
      <c r="M645" s="85" t="s">
        <v>458</v>
      </c>
      <c r="N645" t="e">
        <f t="shared" ref="N645:N708" si="124">DATEVALUE(M645)</f>
        <v>#VALUE!</v>
      </c>
      <c r="O645" t="e">
        <f t="shared" ref="O645:O708" si="125">VALUE(M645)</f>
        <v>#VALUE!</v>
      </c>
      <c r="Q645" s="84" t="s">
        <v>458</v>
      </c>
      <c r="R645" t="e">
        <f t="shared" ref="R645:R708" si="126">DATEVALUE(Q645)</f>
        <v>#VALUE!</v>
      </c>
      <c r="S645" t="e">
        <f t="shared" ref="S645:S708" si="127">VALUE(Q645)</f>
        <v>#VALUE!</v>
      </c>
      <c r="U645" s="86" t="s">
        <v>458</v>
      </c>
      <c r="V645" t="e">
        <f t="shared" ref="V645:V708" si="128">DATEVALUE(U645)</f>
        <v>#VALUE!</v>
      </c>
      <c r="W645" t="e">
        <f t="shared" ref="W645:W708" si="129">VALUE(U645)</f>
        <v>#VALUE!</v>
      </c>
      <c r="Y645" s="61" t="s">
        <v>458</v>
      </c>
      <c r="Z645" t="str">
        <f t="shared" ref="Z645:Z708" si="130">SUBSTITUTE(Y645,"/","-")</f>
        <v>10-28-13</v>
      </c>
      <c r="AA645" t="e">
        <f t="shared" ref="AA645:AA708" si="131">DATEVALUE(Z645)</f>
        <v>#VALUE!</v>
      </c>
      <c r="AB645" t="e">
        <f t="shared" ref="AB645:AB708" si="132">VALUE(Z645)</f>
        <v>#VALUE!</v>
      </c>
      <c r="AD645" s="85">
        <v>41575</v>
      </c>
      <c r="AG645" s="85" t="s">
        <v>458</v>
      </c>
      <c r="AI645" s="85">
        <v>41575</v>
      </c>
    </row>
    <row r="646" spans="1:35" x14ac:dyDescent="0.2">
      <c r="A646">
        <v>6222</v>
      </c>
      <c r="B646" s="91" t="s">
        <v>458</v>
      </c>
      <c r="C646" s="61" t="str" cm="1">
        <f t="array" ref="C646">_xlfn._xlws.FILTER(B646,OR(LEN(B646) = 7,LEN(B646)=8))</f>
        <v>10/28/13</v>
      </c>
      <c r="D646" s="61" t="str">
        <f t="shared" si="122"/>
        <v>10/28/13</v>
      </c>
      <c r="E646" s="61" t="s">
        <v>458</v>
      </c>
      <c r="F646" s="87" t="e" cm="1" vm="1">
        <f t="array" ref="F646">_xlfn._xlws.FILTER(B646,LEN(B646)=5)</f>
        <v>#VALUE!</v>
      </c>
      <c r="G646" s="88" t="str">
        <f t="shared" si="123"/>
        <v/>
      </c>
      <c r="H646" s="85">
        <v>41575</v>
      </c>
      <c r="I646" s="85" t="s">
        <v>2512</v>
      </c>
      <c r="J646" s="93">
        <f t="shared" si="121"/>
        <v>41575</v>
      </c>
      <c r="K646" s="85"/>
      <c r="M646" s="85" t="s">
        <v>458</v>
      </c>
      <c r="N646" t="e">
        <f t="shared" si="124"/>
        <v>#VALUE!</v>
      </c>
      <c r="O646" t="e">
        <f t="shared" si="125"/>
        <v>#VALUE!</v>
      </c>
      <c r="Q646" s="84" t="s">
        <v>458</v>
      </c>
      <c r="R646" t="e">
        <f t="shared" si="126"/>
        <v>#VALUE!</v>
      </c>
      <c r="S646" t="e">
        <f t="shared" si="127"/>
        <v>#VALUE!</v>
      </c>
      <c r="U646" s="86" t="s">
        <v>458</v>
      </c>
      <c r="V646" t="e">
        <f t="shared" si="128"/>
        <v>#VALUE!</v>
      </c>
      <c r="W646" t="e">
        <f t="shared" si="129"/>
        <v>#VALUE!</v>
      </c>
      <c r="Y646" s="61" t="s">
        <v>458</v>
      </c>
      <c r="Z646" t="str">
        <f t="shared" si="130"/>
        <v>10-28-13</v>
      </c>
      <c r="AA646" t="e">
        <f t="shared" si="131"/>
        <v>#VALUE!</v>
      </c>
      <c r="AB646" t="e">
        <f t="shared" si="132"/>
        <v>#VALUE!</v>
      </c>
      <c r="AD646" s="85">
        <v>41575</v>
      </c>
      <c r="AG646" s="85" t="s">
        <v>458</v>
      </c>
      <c r="AI646" s="85">
        <v>41575</v>
      </c>
    </row>
    <row r="647" spans="1:35" x14ac:dyDescent="0.2">
      <c r="A647">
        <v>7352</v>
      </c>
      <c r="B647" s="91" t="s">
        <v>423</v>
      </c>
      <c r="C647" s="61" t="str" cm="1">
        <f t="array" ref="C647">_xlfn._xlws.FILTER(B647,OR(LEN(B647) = 7,LEN(B647)=8))</f>
        <v>10/21/13</v>
      </c>
      <c r="D647" s="61" t="str">
        <f t="shared" si="122"/>
        <v>10/21/13</v>
      </c>
      <c r="E647" s="61" t="s">
        <v>423</v>
      </c>
      <c r="F647" s="87" t="e" cm="1" vm="1">
        <f t="array" ref="F647">_xlfn._xlws.FILTER(B647,LEN(B647)=5)</f>
        <v>#VALUE!</v>
      </c>
      <c r="G647" s="88" t="str">
        <f t="shared" si="123"/>
        <v/>
      </c>
      <c r="H647" s="85">
        <v>41568</v>
      </c>
      <c r="I647" s="85" t="s">
        <v>2512</v>
      </c>
      <c r="J647" s="93">
        <f t="shared" si="121"/>
        <v>41568</v>
      </c>
      <c r="K647" s="85"/>
      <c r="M647" s="85" t="s">
        <v>423</v>
      </c>
      <c r="N647" t="e">
        <f t="shared" si="124"/>
        <v>#VALUE!</v>
      </c>
      <c r="O647" t="e">
        <f t="shared" si="125"/>
        <v>#VALUE!</v>
      </c>
      <c r="Q647" s="84" t="s">
        <v>423</v>
      </c>
      <c r="R647" t="e">
        <f t="shared" si="126"/>
        <v>#VALUE!</v>
      </c>
      <c r="S647" t="e">
        <f t="shared" si="127"/>
        <v>#VALUE!</v>
      </c>
      <c r="U647" s="86" t="s">
        <v>423</v>
      </c>
      <c r="V647" t="e">
        <f t="shared" si="128"/>
        <v>#VALUE!</v>
      </c>
      <c r="W647" t="e">
        <f t="shared" si="129"/>
        <v>#VALUE!</v>
      </c>
      <c r="Y647" s="61" t="s">
        <v>423</v>
      </c>
      <c r="Z647" t="str">
        <f t="shared" si="130"/>
        <v>10-21-13</v>
      </c>
      <c r="AA647" t="e">
        <f t="shared" si="131"/>
        <v>#VALUE!</v>
      </c>
      <c r="AB647" t="e">
        <f t="shared" si="132"/>
        <v>#VALUE!</v>
      </c>
      <c r="AD647" s="85">
        <v>41568</v>
      </c>
      <c r="AG647" s="85" t="s">
        <v>423</v>
      </c>
      <c r="AI647" s="85">
        <v>41568</v>
      </c>
    </row>
    <row r="648" spans="1:35" x14ac:dyDescent="0.2">
      <c r="A648">
        <v>10928</v>
      </c>
      <c r="B648" s="91" t="s">
        <v>853</v>
      </c>
      <c r="C648" s="61" t="str" cm="1">
        <f t="array" ref="C648">_xlfn._xlws.FILTER(B648,OR(LEN(B648) = 7,LEN(B648)=8))</f>
        <v>9/16/13</v>
      </c>
      <c r="D648" s="61" t="str">
        <f t="shared" si="122"/>
        <v>9/16/13</v>
      </c>
      <c r="E648" s="85" t="s">
        <v>853</v>
      </c>
      <c r="F648" s="87" t="e" cm="1" vm="1">
        <f t="array" ref="F648">_xlfn._xlws.FILTER(B648,LEN(B648)=5)</f>
        <v>#VALUE!</v>
      </c>
      <c r="G648" s="88" t="str">
        <f t="shared" si="123"/>
        <v/>
      </c>
      <c r="H648" s="85">
        <v>41533</v>
      </c>
      <c r="I648" s="85" t="s">
        <v>2512</v>
      </c>
      <c r="J648" s="93">
        <f t="shared" si="121"/>
        <v>41533</v>
      </c>
      <c r="K648" s="85"/>
      <c r="M648" s="85" t="s">
        <v>853</v>
      </c>
      <c r="N648" t="e">
        <f t="shared" si="124"/>
        <v>#VALUE!</v>
      </c>
      <c r="O648" t="e">
        <f t="shared" si="125"/>
        <v>#VALUE!</v>
      </c>
      <c r="Q648" s="84" t="s">
        <v>853</v>
      </c>
      <c r="R648" t="e">
        <f t="shared" si="126"/>
        <v>#VALUE!</v>
      </c>
      <c r="S648" t="e">
        <f t="shared" si="127"/>
        <v>#VALUE!</v>
      </c>
      <c r="U648" s="86" t="s">
        <v>853</v>
      </c>
      <c r="V648" t="e">
        <f t="shared" si="128"/>
        <v>#VALUE!</v>
      </c>
      <c r="W648" t="e">
        <f t="shared" si="129"/>
        <v>#VALUE!</v>
      </c>
      <c r="Y648" s="61" t="s">
        <v>853</v>
      </c>
      <c r="Z648" t="str">
        <f t="shared" si="130"/>
        <v>9-16-13</v>
      </c>
      <c r="AA648" t="e">
        <f t="shared" si="131"/>
        <v>#VALUE!</v>
      </c>
      <c r="AB648" t="e">
        <f t="shared" si="132"/>
        <v>#VALUE!</v>
      </c>
      <c r="AD648" s="85">
        <v>41533</v>
      </c>
      <c r="AG648" s="85" t="s">
        <v>853</v>
      </c>
      <c r="AI648" s="85">
        <v>41533</v>
      </c>
    </row>
    <row r="649" spans="1:35" x14ac:dyDescent="0.2">
      <c r="A649">
        <v>10736</v>
      </c>
      <c r="B649" s="91">
        <v>41617</v>
      </c>
      <c r="C649" s="61" t="e" cm="1" vm="1">
        <f t="array" ref="C649">_xlfn._xlws.FILTER(B649,OR(LEN(B649) = 7,LEN(B649)=8))</f>
        <v>#VALUE!</v>
      </c>
      <c r="D649" s="61" t="str">
        <f t="shared" si="122"/>
        <v/>
      </c>
      <c r="E649" s="61" t="s">
        <v>2512</v>
      </c>
      <c r="F649" s="87" cm="1">
        <f t="array" ref="F649">_xlfn._xlws.FILTER(B649,LEN(B649)=5)</f>
        <v>41617</v>
      </c>
      <c r="G649" s="88">
        <f t="shared" si="123"/>
        <v>41617</v>
      </c>
      <c r="H649" s="61"/>
      <c r="I649" s="85">
        <v>41617</v>
      </c>
      <c r="J649" s="93">
        <f t="shared" si="121"/>
        <v>41617</v>
      </c>
      <c r="K649" s="85"/>
      <c r="M649" s="85">
        <v>41617</v>
      </c>
      <c r="N649" t="e">
        <f t="shared" si="124"/>
        <v>#VALUE!</v>
      </c>
      <c r="O649">
        <f t="shared" si="125"/>
        <v>41617</v>
      </c>
      <c r="Q649" s="84">
        <v>41617</v>
      </c>
      <c r="R649" t="e">
        <f t="shared" si="126"/>
        <v>#VALUE!</v>
      </c>
      <c r="S649">
        <f t="shared" si="127"/>
        <v>41617</v>
      </c>
      <c r="U649" s="86">
        <v>41617</v>
      </c>
      <c r="V649" t="e">
        <f t="shared" si="128"/>
        <v>#VALUE!</v>
      </c>
      <c r="W649">
        <f t="shared" si="129"/>
        <v>41617</v>
      </c>
      <c r="Y649" s="61">
        <v>41617</v>
      </c>
      <c r="Z649" t="str">
        <f t="shared" si="130"/>
        <v>41617</v>
      </c>
      <c r="AA649" t="e">
        <f t="shared" si="131"/>
        <v>#VALUE!</v>
      </c>
      <c r="AB649">
        <f t="shared" si="132"/>
        <v>41617</v>
      </c>
      <c r="AD649" s="85">
        <v>42841</v>
      </c>
      <c r="AG649" s="85">
        <v>41617</v>
      </c>
      <c r="AI649" s="85">
        <v>41529</v>
      </c>
    </row>
    <row r="650" spans="1:35" x14ac:dyDescent="0.2">
      <c r="A650">
        <v>10163</v>
      </c>
      <c r="B650" s="91">
        <v>41556</v>
      </c>
      <c r="C650" s="61" t="e" cm="1" vm="1">
        <f t="array" ref="C650">_xlfn._xlws.FILTER(B650,OR(LEN(B650) = 7,LEN(B650)=8))</f>
        <v>#VALUE!</v>
      </c>
      <c r="D650" s="61" t="str">
        <f t="shared" si="122"/>
        <v/>
      </c>
      <c r="E650" s="61" t="s">
        <v>2512</v>
      </c>
      <c r="F650" s="87" cm="1">
        <f t="array" ref="F650">_xlfn._xlws.FILTER(B650,LEN(B650)=5)</f>
        <v>41556</v>
      </c>
      <c r="G650" s="88">
        <f t="shared" si="123"/>
        <v>41556</v>
      </c>
      <c r="H650" s="61"/>
      <c r="I650" s="85">
        <v>41556</v>
      </c>
      <c r="J650" s="93">
        <f t="shared" si="121"/>
        <v>41556</v>
      </c>
      <c r="K650" s="85"/>
      <c r="M650" s="85">
        <v>41556</v>
      </c>
      <c r="N650" t="e">
        <f t="shared" si="124"/>
        <v>#VALUE!</v>
      </c>
      <c r="O650">
        <f t="shared" si="125"/>
        <v>41556</v>
      </c>
      <c r="Q650" s="84">
        <v>41556</v>
      </c>
      <c r="R650" t="e">
        <f t="shared" si="126"/>
        <v>#VALUE!</v>
      </c>
      <c r="S650">
        <f t="shared" si="127"/>
        <v>41556</v>
      </c>
      <c r="U650" s="86">
        <v>41556</v>
      </c>
      <c r="V650" t="e">
        <f t="shared" si="128"/>
        <v>#VALUE!</v>
      </c>
      <c r="W650">
        <f t="shared" si="129"/>
        <v>41556</v>
      </c>
      <c r="Y650" s="61">
        <v>41556</v>
      </c>
      <c r="Z650" t="str">
        <f t="shared" si="130"/>
        <v>41556</v>
      </c>
      <c r="AA650" t="e">
        <f t="shared" si="131"/>
        <v>#VALUE!</v>
      </c>
      <c r="AB650">
        <f t="shared" si="132"/>
        <v>41556</v>
      </c>
      <c r="AD650" s="85">
        <v>20560</v>
      </c>
      <c r="AG650" s="85">
        <v>41556</v>
      </c>
      <c r="AI650" s="85">
        <v>41527</v>
      </c>
    </row>
    <row r="651" spans="1:35" x14ac:dyDescent="0.2">
      <c r="A651">
        <v>6168</v>
      </c>
      <c r="B651" s="91" t="s">
        <v>857</v>
      </c>
      <c r="C651" s="61" t="str" cm="1">
        <f t="array" ref="C651">_xlfn._xlws.FILTER(B651,OR(LEN(B651) = 7,LEN(B651)=8))</f>
        <v>7/15/13</v>
      </c>
      <c r="D651" s="61" t="str">
        <f t="shared" si="122"/>
        <v>7/15/13</v>
      </c>
      <c r="E651" s="85" t="s">
        <v>857</v>
      </c>
      <c r="F651" s="87" t="e" cm="1" vm="1">
        <f t="array" ref="F651">_xlfn._xlws.FILTER(B651,LEN(B651)=5)</f>
        <v>#VALUE!</v>
      </c>
      <c r="G651" s="88" t="str">
        <f t="shared" si="123"/>
        <v/>
      </c>
      <c r="H651" s="85">
        <v>41470</v>
      </c>
      <c r="I651" s="85" t="s">
        <v>2512</v>
      </c>
      <c r="J651" s="93">
        <f t="shared" si="121"/>
        <v>41470</v>
      </c>
      <c r="K651" s="85"/>
      <c r="M651" s="85" t="s">
        <v>857</v>
      </c>
      <c r="N651" t="e">
        <f t="shared" si="124"/>
        <v>#VALUE!</v>
      </c>
      <c r="O651" t="e">
        <f t="shared" si="125"/>
        <v>#VALUE!</v>
      </c>
      <c r="Q651" s="84" t="s">
        <v>857</v>
      </c>
      <c r="R651" t="e">
        <f t="shared" si="126"/>
        <v>#VALUE!</v>
      </c>
      <c r="S651" t="e">
        <f t="shared" si="127"/>
        <v>#VALUE!</v>
      </c>
      <c r="U651" s="86" t="s">
        <v>857</v>
      </c>
      <c r="V651" t="e">
        <f t="shared" si="128"/>
        <v>#VALUE!</v>
      </c>
      <c r="W651" t="e">
        <f t="shared" si="129"/>
        <v>#VALUE!</v>
      </c>
      <c r="Y651" s="61" t="s">
        <v>857</v>
      </c>
      <c r="Z651" t="str">
        <f t="shared" si="130"/>
        <v>7-15-13</v>
      </c>
      <c r="AA651" t="e">
        <f t="shared" si="131"/>
        <v>#VALUE!</v>
      </c>
      <c r="AB651" t="e">
        <f t="shared" si="132"/>
        <v>#VALUE!</v>
      </c>
      <c r="AD651" s="85">
        <v>41470</v>
      </c>
      <c r="AG651" s="85" t="s">
        <v>857</v>
      </c>
      <c r="AI651" s="85">
        <v>41470</v>
      </c>
    </row>
    <row r="652" spans="1:35" x14ac:dyDescent="0.2">
      <c r="A652">
        <v>4656</v>
      </c>
      <c r="B652" s="91" t="s">
        <v>100</v>
      </c>
      <c r="C652" s="61" t="str" cm="1">
        <f t="array" ref="C652">_xlfn._xlws.FILTER(B652,OR(LEN(B652) = 7,LEN(B652)=8))</f>
        <v>3/30/13</v>
      </c>
      <c r="D652" s="61" t="str">
        <f t="shared" si="122"/>
        <v>3/30/13</v>
      </c>
      <c r="E652" s="85" t="s">
        <v>100</v>
      </c>
      <c r="F652" s="87" t="e" cm="1" vm="1">
        <f t="array" ref="F652">_xlfn._xlws.FILTER(B652,LEN(B652)=5)</f>
        <v>#VALUE!</v>
      </c>
      <c r="G652" s="88" t="str">
        <f t="shared" si="123"/>
        <v/>
      </c>
      <c r="H652" s="85">
        <v>41363</v>
      </c>
      <c r="I652" s="85" t="s">
        <v>2512</v>
      </c>
      <c r="J652" s="93">
        <f t="shared" si="121"/>
        <v>41363</v>
      </c>
      <c r="K652" s="85"/>
      <c r="M652" s="85" t="s">
        <v>100</v>
      </c>
      <c r="N652" t="e">
        <f t="shared" si="124"/>
        <v>#VALUE!</v>
      </c>
      <c r="O652" t="e">
        <f t="shared" si="125"/>
        <v>#VALUE!</v>
      </c>
      <c r="Q652" s="84" t="s">
        <v>100</v>
      </c>
      <c r="R652" t="e">
        <f t="shared" si="126"/>
        <v>#VALUE!</v>
      </c>
      <c r="S652" t="e">
        <f t="shared" si="127"/>
        <v>#VALUE!</v>
      </c>
      <c r="U652" s="86" t="s">
        <v>100</v>
      </c>
      <c r="V652" t="e">
        <f t="shared" si="128"/>
        <v>#VALUE!</v>
      </c>
      <c r="W652" t="e">
        <f t="shared" si="129"/>
        <v>#VALUE!</v>
      </c>
      <c r="Y652" s="61" t="s">
        <v>100</v>
      </c>
      <c r="Z652" t="str">
        <f t="shared" si="130"/>
        <v>3-30-13</v>
      </c>
      <c r="AA652" t="e">
        <f t="shared" si="131"/>
        <v>#VALUE!</v>
      </c>
      <c r="AB652" t="e">
        <f t="shared" si="132"/>
        <v>#VALUE!</v>
      </c>
      <c r="AD652" s="85">
        <v>41363</v>
      </c>
      <c r="AG652" s="85" t="s">
        <v>100</v>
      </c>
      <c r="AI652" s="85">
        <v>41363</v>
      </c>
    </row>
    <row r="653" spans="1:35" x14ac:dyDescent="0.2">
      <c r="A653">
        <v>626</v>
      </c>
      <c r="B653" s="91">
        <v>41520</v>
      </c>
      <c r="C653" s="61" t="e" cm="1" vm="1">
        <f t="array" ref="C653">_xlfn._xlws.FILTER(B653,OR(LEN(B653) = 7,LEN(B653)=8))</f>
        <v>#VALUE!</v>
      </c>
      <c r="D653" s="61" t="str">
        <f t="shared" si="122"/>
        <v/>
      </c>
      <c r="E653" s="61" t="s">
        <v>2512</v>
      </c>
      <c r="F653" s="87" cm="1">
        <f t="array" ref="F653">_xlfn._xlws.FILTER(B653,LEN(B653)=5)</f>
        <v>41520</v>
      </c>
      <c r="G653" s="88">
        <f t="shared" si="123"/>
        <v>41520</v>
      </c>
      <c r="H653" s="61"/>
      <c r="I653" s="85">
        <v>41520</v>
      </c>
      <c r="J653" s="93">
        <f t="shared" si="121"/>
        <v>41520</v>
      </c>
      <c r="K653" s="85"/>
      <c r="M653" s="85">
        <v>41520</v>
      </c>
      <c r="N653" t="e">
        <f t="shared" si="124"/>
        <v>#VALUE!</v>
      </c>
      <c r="O653">
        <f t="shared" si="125"/>
        <v>41520</v>
      </c>
      <c r="Q653" s="84">
        <v>41520</v>
      </c>
      <c r="R653" t="e">
        <f t="shared" si="126"/>
        <v>#VALUE!</v>
      </c>
      <c r="S653">
        <f t="shared" si="127"/>
        <v>41520</v>
      </c>
      <c r="U653" s="86">
        <v>41520</v>
      </c>
      <c r="V653" t="e">
        <f t="shared" si="128"/>
        <v>#VALUE!</v>
      </c>
      <c r="W653">
        <f t="shared" si="129"/>
        <v>41520</v>
      </c>
      <c r="Y653" s="61">
        <v>41520</v>
      </c>
      <c r="Z653" t="str">
        <f t="shared" si="130"/>
        <v>41520</v>
      </c>
      <c r="AA653" t="e">
        <f t="shared" si="131"/>
        <v>#VALUE!</v>
      </c>
      <c r="AB653">
        <f t="shared" si="132"/>
        <v>41520</v>
      </c>
      <c r="AD653" s="85">
        <v>43936</v>
      </c>
      <c r="AG653" s="85">
        <v>41520</v>
      </c>
      <c r="AI653" s="85">
        <v>41342</v>
      </c>
    </row>
    <row r="654" spans="1:35" x14ac:dyDescent="0.2">
      <c r="A654">
        <v>3870</v>
      </c>
      <c r="B654" s="91">
        <v>41519</v>
      </c>
      <c r="C654" s="61" t="e" cm="1" vm="1">
        <f t="array" ref="C654">_xlfn._xlws.FILTER(B654,OR(LEN(B654) = 7,LEN(B654)=8))</f>
        <v>#VALUE!</v>
      </c>
      <c r="D654" s="61" t="str">
        <f t="shared" si="122"/>
        <v/>
      </c>
      <c r="E654" s="61" t="s">
        <v>2512</v>
      </c>
      <c r="F654" s="87" cm="1">
        <f t="array" ref="F654">_xlfn._xlws.FILTER(B654,LEN(B654)=5)</f>
        <v>41519</v>
      </c>
      <c r="G654" s="88">
        <f t="shared" si="123"/>
        <v>41519</v>
      </c>
      <c r="H654" s="61"/>
      <c r="I654" s="85">
        <v>41519</v>
      </c>
      <c r="J654" s="93">
        <f t="shared" si="121"/>
        <v>41519</v>
      </c>
      <c r="K654" s="85"/>
      <c r="M654" s="85">
        <v>41519</v>
      </c>
      <c r="N654" t="e">
        <f t="shared" si="124"/>
        <v>#VALUE!</v>
      </c>
      <c r="O654">
        <f t="shared" si="125"/>
        <v>41519</v>
      </c>
      <c r="Q654" s="84">
        <v>41519</v>
      </c>
      <c r="R654" t="e">
        <f t="shared" si="126"/>
        <v>#VALUE!</v>
      </c>
      <c r="S654">
        <f t="shared" si="127"/>
        <v>41519</v>
      </c>
      <c r="U654" s="86">
        <v>41519</v>
      </c>
      <c r="V654" t="e">
        <f t="shared" si="128"/>
        <v>#VALUE!</v>
      </c>
      <c r="W654">
        <f t="shared" si="129"/>
        <v>41519</v>
      </c>
      <c r="Y654" s="61">
        <v>41519</v>
      </c>
      <c r="Z654" t="str">
        <f t="shared" si="130"/>
        <v>41519</v>
      </c>
      <c r="AA654" t="e">
        <f t="shared" si="131"/>
        <v>#VALUE!</v>
      </c>
      <c r="AB654">
        <f t="shared" si="132"/>
        <v>41519</v>
      </c>
      <c r="AD654" s="85">
        <v>43570</v>
      </c>
      <c r="AG654" s="85">
        <v>41519</v>
      </c>
      <c r="AI654" s="85">
        <v>41314</v>
      </c>
    </row>
    <row r="655" spans="1:35" x14ac:dyDescent="0.2">
      <c r="A655">
        <v>6299</v>
      </c>
      <c r="B655" s="91">
        <v>41306</v>
      </c>
      <c r="C655" s="61" t="e" cm="1" vm="1">
        <f t="array" ref="C655">_xlfn._xlws.FILTER(B655,OR(LEN(B655) = 7,LEN(B655)=8))</f>
        <v>#VALUE!</v>
      </c>
      <c r="D655" s="61" t="str">
        <f t="shared" si="122"/>
        <v/>
      </c>
      <c r="E655" s="61" t="s">
        <v>2512</v>
      </c>
      <c r="F655" s="87" cm="1">
        <f t="array" ref="F655">_xlfn._xlws.FILTER(B655,LEN(B655)=5)</f>
        <v>41306</v>
      </c>
      <c r="G655" s="88">
        <f t="shared" si="123"/>
        <v>41306</v>
      </c>
      <c r="H655" s="61"/>
      <c r="I655" s="85">
        <v>41306</v>
      </c>
      <c r="J655" s="93">
        <f t="shared" si="121"/>
        <v>41306</v>
      </c>
      <c r="K655" s="85"/>
      <c r="M655" s="85">
        <v>41306</v>
      </c>
      <c r="N655" t="e">
        <f t="shared" si="124"/>
        <v>#VALUE!</v>
      </c>
      <c r="O655">
        <f t="shared" si="125"/>
        <v>41306</v>
      </c>
      <c r="Q655" s="84">
        <v>41306</v>
      </c>
      <c r="R655" t="e">
        <f t="shared" si="126"/>
        <v>#VALUE!</v>
      </c>
      <c r="S655">
        <f t="shared" si="127"/>
        <v>41306</v>
      </c>
      <c r="U655" s="86">
        <v>41306</v>
      </c>
      <c r="V655" t="e">
        <f t="shared" si="128"/>
        <v>#VALUE!</v>
      </c>
      <c r="W655">
        <f t="shared" si="129"/>
        <v>41306</v>
      </c>
      <c r="Y655" s="61">
        <v>41306</v>
      </c>
      <c r="Z655" t="str">
        <f t="shared" si="130"/>
        <v>41306</v>
      </c>
      <c r="AA655" t="e">
        <f t="shared" si="131"/>
        <v>#VALUE!</v>
      </c>
      <c r="AB655">
        <f t="shared" si="132"/>
        <v>41306</v>
      </c>
      <c r="AD655" s="85">
        <v>38820</v>
      </c>
      <c r="AG655" s="85">
        <v>41306</v>
      </c>
      <c r="AI655" s="85">
        <v>41276</v>
      </c>
    </row>
    <row r="656" spans="1:35" x14ac:dyDescent="0.2">
      <c r="A656">
        <v>7798</v>
      </c>
      <c r="B656" s="91" t="s">
        <v>863</v>
      </c>
      <c r="C656" s="61" t="str" cm="1">
        <f t="array" ref="C656">_xlfn._xlws.FILTER(B656,OR(LEN(B656) = 7,LEN(B656)=8))</f>
        <v>12/14/12</v>
      </c>
      <c r="D656" s="61" t="str">
        <f t="shared" si="122"/>
        <v>12/14/12</v>
      </c>
      <c r="E656" s="61" t="s">
        <v>863</v>
      </c>
      <c r="F656" s="87" t="e" cm="1" vm="1">
        <f t="array" ref="F656">_xlfn._xlws.FILTER(B656,LEN(B656)=5)</f>
        <v>#VALUE!</v>
      </c>
      <c r="G656" s="88" t="str">
        <f t="shared" si="123"/>
        <v/>
      </c>
      <c r="H656" s="85">
        <v>41257</v>
      </c>
      <c r="I656" s="85" t="s">
        <v>2512</v>
      </c>
      <c r="J656" s="93">
        <f t="shared" si="121"/>
        <v>41257</v>
      </c>
      <c r="K656" s="85"/>
      <c r="M656" s="85" t="s">
        <v>863</v>
      </c>
      <c r="N656" t="e">
        <f t="shared" si="124"/>
        <v>#VALUE!</v>
      </c>
      <c r="O656" t="e">
        <f t="shared" si="125"/>
        <v>#VALUE!</v>
      </c>
      <c r="Q656" s="84" t="s">
        <v>863</v>
      </c>
      <c r="R656" t="e">
        <f t="shared" si="126"/>
        <v>#VALUE!</v>
      </c>
      <c r="S656" t="e">
        <f t="shared" si="127"/>
        <v>#VALUE!</v>
      </c>
      <c r="U656" s="86" t="s">
        <v>863</v>
      </c>
      <c r="V656" t="e">
        <f t="shared" si="128"/>
        <v>#VALUE!</v>
      </c>
      <c r="W656" t="e">
        <f t="shared" si="129"/>
        <v>#VALUE!</v>
      </c>
      <c r="Y656" s="61" t="s">
        <v>863</v>
      </c>
      <c r="Z656" t="str">
        <f t="shared" si="130"/>
        <v>12-14-12</v>
      </c>
      <c r="AA656" t="e">
        <f t="shared" si="131"/>
        <v>#VALUE!</v>
      </c>
      <c r="AB656" t="e">
        <f t="shared" si="132"/>
        <v>#VALUE!</v>
      </c>
      <c r="AD656" s="85">
        <v>41257</v>
      </c>
      <c r="AG656" s="85" t="s">
        <v>863</v>
      </c>
      <c r="AI656" s="85">
        <v>41257</v>
      </c>
    </row>
    <row r="657" spans="1:35" x14ac:dyDescent="0.2">
      <c r="A657">
        <v>9973</v>
      </c>
      <c r="B657" s="91" t="s">
        <v>865</v>
      </c>
      <c r="C657" s="61" t="str" cm="1">
        <f t="array" ref="C657">_xlfn._xlws.FILTER(B657,OR(LEN(B657) = 7,LEN(B657)=8))</f>
        <v>10/17/12</v>
      </c>
      <c r="D657" s="61" t="str">
        <f t="shared" si="122"/>
        <v>10/17/12</v>
      </c>
      <c r="E657" s="61" t="s">
        <v>865</v>
      </c>
      <c r="F657" s="87" t="e" cm="1" vm="1">
        <f t="array" ref="F657">_xlfn._xlws.FILTER(B657,LEN(B657)=5)</f>
        <v>#VALUE!</v>
      </c>
      <c r="G657" s="88" t="str">
        <f t="shared" si="123"/>
        <v/>
      </c>
      <c r="H657" s="85">
        <v>41199</v>
      </c>
      <c r="I657" s="85" t="s">
        <v>2512</v>
      </c>
      <c r="J657" s="93">
        <f t="shared" si="121"/>
        <v>41199</v>
      </c>
      <c r="K657" s="85"/>
      <c r="M657" s="85" t="s">
        <v>865</v>
      </c>
      <c r="N657" t="e">
        <f t="shared" si="124"/>
        <v>#VALUE!</v>
      </c>
      <c r="O657" t="e">
        <f t="shared" si="125"/>
        <v>#VALUE!</v>
      </c>
      <c r="Q657" s="84" t="s">
        <v>865</v>
      </c>
      <c r="R657" t="e">
        <f t="shared" si="126"/>
        <v>#VALUE!</v>
      </c>
      <c r="S657" t="e">
        <f t="shared" si="127"/>
        <v>#VALUE!</v>
      </c>
      <c r="U657" s="86" t="s">
        <v>865</v>
      </c>
      <c r="V657" t="e">
        <f t="shared" si="128"/>
        <v>#VALUE!</v>
      </c>
      <c r="W657" t="e">
        <f t="shared" si="129"/>
        <v>#VALUE!</v>
      </c>
      <c r="Y657" s="61" t="s">
        <v>865</v>
      </c>
      <c r="Z657" t="str">
        <f t="shared" si="130"/>
        <v>10-17-12</v>
      </c>
      <c r="AA657" t="e">
        <f t="shared" si="131"/>
        <v>#VALUE!</v>
      </c>
      <c r="AB657" t="e">
        <f t="shared" si="132"/>
        <v>#VALUE!</v>
      </c>
      <c r="AD657" s="85">
        <v>41199</v>
      </c>
      <c r="AG657" s="85" t="s">
        <v>865</v>
      </c>
      <c r="AI657" s="85">
        <v>41199</v>
      </c>
    </row>
    <row r="658" spans="1:35" x14ac:dyDescent="0.2">
      <c r="A658">
        <v>4299</v>
      </c>
      <c r="B658" s="91" t="s">
        <v>271</v>
      </c>
      <c r="C658" s="61" t="str" cm="1">
        <f t="array" ref="C658">_xlfn._xlws.FILTER(B658,OR(LEN(B658) = 7,LEN(B658)=8))</f>
        <v>9/21/12</v>
      </c>
      <c r="D658" s="61" t="str">
        <f t="shared" si="122"/>
        <v>9/21/12</v>
      </c>
      <c r="E658" s="85" t="s">
        <v>271</v>
      </c>
      <c r="F658" s="87" t="e" cm="1" vm="1">
        <f t="array" ref="F658">_xlfn._xlws.FILTER(B658,LEN(B658)=5)</f>
        <v>#VALUE!</v>
      </c>
      <c r="G658" s="88" t="str">
        <f t="shared" si="123"/>
        <v/>
      </c>
      <c r="H658" s="85">
        <v>41173</v>
      </c>
      <c r="I658" s="85" t="s">
        <v>2512</v>
      </c>
      <c r="J658" s="93">
        <f t="shared" si="121"/>
        <v>41173</v>
      </c>
      <c r="K658" s="85"/>
      <c r="M658" s="85" t="s">
        <v>271</v>
      </c>
      <c r="N658" t="e">
        <f t="shared" si="124"/>
        <v>#VALUE!</v>
      </c>
      <c r="O658" t="e">
        <f t="shared" si="125"/>
        <v>#VALUE!</v>
      </c>
      <c r="Q658" s="84" t="s">
        <v>271</v>
      </c>
      <c r="R658" t="e">
        <f t="shared" si="126"/>
        <v>#VALUE!</v>
      </c>
      <c r="S658" t="e">
        <f t="shared" si="127"/>
        <v>#VALUE!</v>
      </c>
      <c r="U658" s="86" t="s">
        <v>271</v>
      </c>
      <c r="V658" t="e">
        <f t="shared" si="128"/>
        <v>#VALUE!</v>
      </c>
      <c r="W658" t="e">
        <f t="shared" si="129"/>
        <v>#VALUE!</v>
      </c>
      <c r="Y658" s="61" t="s">
        <v>271</v>
      </c>
      <c r="Z658" t="str">
        <f t="shared" si="130"/>
        <v>9-21-12</v>
      </c>
      <c r="AA658" t="e">
        <f t="shared" si="131"/>
        <v>#VALUE!</v>
      </c>
      <c r="AB658" t="e">
        <f t="shared" si="132"/>
        <v>#VALUE!</v>
      </c>
      <c r="AD658" s="85">
        <v>41173</v>
      </c>
      <c r="AG658" s="85" t="s">
        <v>271</v>
      </c>
      <c r="AI658" s="85">
        <v>41173</v>
      </c>
    </row>
    <row r="659" spans="1:35" x14ac:dyDescent="0.2">
      <c r="A659">
        <v>10971</v>
      </c>
      <c r="B659" s="91">
        <v>40977</v>
      </c>
      <c r="C659" s="61" t="e" cm="1" vm="1">
        <f t="array" ref="C659">_xlfn._xlws.FILTER(B659,OR(LEN(B659) = 7,LEN(B659)=8))</f>
        <v>#VALUE!</v>
      </c>
      <c r="D659" s="61" t="str">
        <f t="shared" si="122"/>
        <v/>
      </c>
      <c r="E659" s="61" t="s">
        <v>2512</v>
      </c>
      <c r="F659" s="87" cm="1">
        <f t="array" ref="F659">_xlfn._xlws.FILTER(B659,LEN(B659)=5)</f>
        <v>40977</v>
      </c>
      <c r="G659" s="88">
        <f t="shared" si="123"/>
        <v>40977</v>
      </c>
      <c r="H659" s="61"/>
      <c r="I659" s="85">
        <v>40977</v>
      </c>
      <c r="J659" s="93">
        <f t="shared" si="121"/>
        <v>40977</v>
      </c>
      <c r="K659" s="85"/>
      <c r="M659" s="85">
        <v>40977</v>
      </c>
      <c r="N659" t="e">
        <f t="shared" si="124"/>
        <v>#VALUE!</v>
      </c>
      <c r="O659">
        <f t="shared" si="125"/>
        <v>40977</v>
      </c>
      <c r="Q659" s="84">
        <v>40977</v>
      </c>
      <c r="R659" t="e">
        <f t="shared" si="126"/>
        <v>#VALUE!</v>
      </c>
      <c r="S659">
        <f t="shared" si="127"/>
        <v>40977</v>
      </c>
      <c r="U659" s="86">
        <v>40977</v>
      </c>
      <c r="V659" t="e">
        <f t="shared" si="128"/>
        <v>#VALUE!</v>
      </c>
      <c r="W659">
        <f t="shared" si="129"/>
        <v>40977</v>
      </c>
      <c r="Y659" s="61">
        <v>40977</v>
      </c>
      <c r="Z659" t="str">
        <f t="shared" si="130"/>
        <v>40977</v>
      </c>
      <c r="AA659" t="e">
        <f t="shared" si="131"/>
        <v>#VALUE!</v>
      </c>
      <c r="AB659">
        <f t="shared" si="132"/>
        <v>40977</v>
      </c>
      <c r="AD659" s="85">
        <v>28224</v>
      </c>
      <c r="AG659" s="85">
        <v>40977</v>
      </c>
      <c r="AI659" s="85">
        <v>41155</v>
      </c>
    </row>
    <row r="660" spans="1:35" x14ac:dyDescent="0.2">
      <c r="A660">
        <v>9931</v>
      </c>
      <c r="B660" s="91" t="s">
        <v>869</v>
      </c>
      <c r="C660" s="61" t="str" cm="1">
        <f t="array" ref="C660">_xlfn._xlws.FILTER(B660,OR(LEN(B660) = 7,LEN(B660)=8))</f>
        <v>6/23/14</v>
      </c>
      <c r="D660" s="61" t="str">
        <f t="shared" si="122"/>
        <v>6/23/14</v>
      </c>
      <c r="E660" s="85" t="s">
        <v>869</v>
      </c>
      <c r="F660" s="87" t="e" cm="1" vm="1">
        <f t="array" ref="F660">_xlfn._xlws.FILTER(B660,LEN(B660)=5)</f>
        <v>#VALUE!</v>
      </c>
      <c r="G660" s="88" t="str">
        <f t="shared" si="123"/>
        <v/>
      </c>
      <c r="H660" s="85">
        <v>41813</v>
      </c>
      <c r="I660" s="85" t="s">
        <v>2512</v>
      </c>
      <c r="J660" s="93">
        <f t="shared" si="121"/>
        <v>41813</v>
      </c>
      <c r="K660" s="85"/>
      <c r="M660" s="85" t="s">
        <v>869</v>
      </c>
      <c r="N660" t="e">
        <f t="shared" si="124"/>
        <v>#VALUE!</v>
      </c>
      <c r="O660" t="e">
        <f t="shared" si="125"/>
        <v>#VALUE!</v>
      </c>
      <c r="Q660" s="84" t="s">
        <v>869</v>
      </c>
      <c r="R660" t="e">
        <f t="shared" si="126"/>
        <v>#VALUE!</v>
      </c>
      <c r="S660" t="e">
        <f t="shared" si="127"/>
        <v>#VALUE!</v>
      </c>
      <c r="U660" s="86" t="s">
        <v>869</v>
      </c>
      <c r="V660" t="e">
        <f t="shared" si="128"/>
        <v>#VALUE!</v>
      </c>
      <c r="W660" t="e">
        <f t="shared" si="129"/>
        <v>#VALUE!</v>
      </c>
      <c r="Y660" s="61" t="s">
        <v>869</v>
      </c>
      <c r="Z660" t="str">
        <f t="shared" si="130"/>
        <v>6-23-14</v>
      </c>
      <c r="AA660" t="e">
        <f t="shared" si="131"/>
        <v>#VALUE!</v>
      </c>
      <c r="AB660" t="e">
        <f t="shared" si="132"/>
        <v>#VALUE!</v>
      </c>
      <c r="AD660" s="85">
        <v>41813</v>
      </c>
      <c r="AG660" s="85" t="s">
        <v>869</v>
      </c>
      <c r="AI660" s="85">
        <v>41813</v>
      </c>
    </row>
    <row r="661" spans="1:35" x14ac:dyDescent="0.2">
      <c r="A661">
        <v>6679</v>
      </c>
      <c r="B661" s="91">
        <v>41979</v>
      </c>
      <c r="C661" s="61" t="e" cm="1" vm="1">
        <f t="array" ref="C661">_xlfn._xlws.FILTER(B661,OR(LEN(B661) = 7,LEN(B661)=8))</f>
        <v>#VALUE!</v>
      </c>
      <c r="D661" s="61" t="str">
        <f t="shared" si="122"/>
        <v/>
      </c>
      <c r="E661" s="61" t="s">
        <v>2512</v>
      </c>
      <c r="F661" s="87" cm="1">
        <f t="array" ref="F661">_xlfn._xlws.FILTER(B661,LEN(B661)=5)</f>
        <v>41979</v>
      </c>
      <c r="G661" s="88">
        <f t="shared" si="123"/>
        <v>41979</v>
      </c>
      <c r="H661" s="61"/>
      <c r="I661" s="85">
        <v>41979</v>
      </c>
      <c r="J661" s="93">
        <f t="shared" si="121"/>
        <v>41979</v>
      </c>
      <c r="K661" s="85"/>
      <c r="M661" s="85">
        <v>41979</v>
      </c>
      <c r="N661" t="e">
        <f t="shared" si="124"/>
        <v>#VALUE!</v>
      </c>
      <c r="O661">
        <f t="shared" si="125"/>
        <v>41979</v>
      </c>
      <c r="Q661" s="84">
        <v>41979</v>
      </c>
      <c r="R661" t="e">
        <f t="shared" si="126"/>
        <v>#VALUE!</v>
      </c>
      <c r="S661">
        <f t="shared" si="127"/>
        <v>41979</v>
      </c>
      <c r="U661" s="86">
        <v>41979</v>
      </c>
      <c r="V661" t="e">
        <f t="shared" si="128"/>
        <v>#VALUE!</v>
      </c>
      <c r="W661">
        <f t="shared" si="129"/>
        <v>41979</v>
      </c>
      <c r="Y661" s="61">
        <v>41979</v>
      </c>
      <c r="Z661" t="str">
        <f t="shared" si="130"/>
        <v>41979</v>
      </c>
      <c r="AA661" t="e">
        <f t="shared" si="131"/>
        <v>#VALUE!</v>
      </c>
      <c r="AB661">
        <f t="shared" si="132"/>
        <v>41979</v>
      </c>
      <c r="AD661" s="85">
        <v>28964</v>
      </c>
      <c r="AG661" s="85">
        <v>41979</v>
      </c>
      <c r="AI661" s="85">
        <v>41802</v>
      </c>
    </row>
    <row r="662" spans="1:35" x14ac:dyDescent="0.2">
      <c r="A662">
        <v>5961</v>
      </c>
      <c r="B662" s="91">
        <v>41826</v>
      </c>
      <c r="C662" s="61" t="e" cm="1" vm="1">
        <f t="array" ref="C662">_xlfn._xlws.FILTER(B662,OR(LEN(B662) = 7,LEN(B662)=8))</f>
        <v>#VALUE!</v>
      </c>
      <c r="D662" s="61" t="str">
        <f t="shared" si="122"/>
        <v/>
      </c>
      <c r="E662" s="61" t="s">
        <v>2512</v>
      </c>
      <c r="F662" s="87" cm="1">
        <f t="array" ref="F662">_xlfn._xlws.FILTER(B662,LEN(B662)=5)</f>
        <v>41826</v>
      </c>
      <c r="G662" s="88">
        <f t="shared" si="123"/>
        <v>41826</v>
      </c>
      <c r="H662" s="61"/>
      <c r="I662" s="85">
        <v>41826</v>
      </c>
      <c r="J662" s="93">
        <f t="shared" si="121"/>
        <v>41826</v>
      </c>
      <c r="K662" s="85"/>
      <c r="M662" s="85">
        <v>41826</v>
      </c>
      <c r="N662" t="e">
        <f t="shared" si="124"/>
        <v>#VALUE!</v>
      </c>
      <c r="O662">
        <f t="shared" si="125"/>
        <v>41826</v>
      </c>
      <c r="Q662" s="84">
        <v>41826</v>
      </c>
      <c r="R662" t="e">
        <f t="shared" si="126"/>
        <v>#VALUE!</v>
      </c>
      <c r="S662">
        <f t="shared" si="127"/>
        <v>41826</v>
      </c>
      <c r="U662" s="86">
        <v>41826</v>
      </c>
      <c r="V662" t="e">
        <f t="shared" si="128"/>
        <v>#VALUE!</v>
      </c>
      <c r="W662">
        <f t="shared" si="129"/>
        <v>41826</v>
      </c>
      <c r="Y662" s="61">
        <v>41826</v>
      </c>
      <c r="Z662" t="str">
        <f t="shared" si="130"/>
        <v>41826</v>
      </c>
      <c r="AA662" t="e">
        <f t="shared" si="131"/>
        <v>#VALUE!</v>
      </c>
      <c r="AB662">
        <f t="shared" si="132"/>
        <v>41826</v>
      </c>
      <c r="AD662" s="85">
        <v>46130</v>
      </c>
      <c r="AG662" s="85">
        <v>41826</v>
      </c>
      <c r="AI662" s="85">
        <v>41797</v>
      </c>
    </row>
    <row r="663" spans="1:35" x14ac:dyDescent="0.2">
      <c r="A663">
        <v>6255</v>
      </c>
      <c r="B663" s="91">
        <v>41704</v>
      </c>
      <c r="C663" s="61" t="e" cm="1" vm="1">
        <f t="array" ref="C663">_xlfn._xlws.FILTER(B663,OR(LEN(B663) = 7,LEN(B663)=8))</f>
        <v>#VALUE!</v>
      </c>
      <c r="D663" s="61" t="str">
        <f t="shared" si="122"/>
        <v/>
      </c>
      <c r="E663" s="61" t="s">
        <v>2512</v>
      </c>
      <c r="F663" s="87" cm="1">
        <f t="array" ref="F663">_xlfn._xlws.FILTER(B663,LEN(B663)=5)</f>
        <v>41704</v>
      </c>
      <c r="G663" s="88">
        <f t="shared" si="123"/>
        <v>41704</v>
      </c>
      <c r="H663" s="61"/>
      <c r="I663" s="85">
        <v>41704</v>
      </c>
      <c r="J663" s="93">
        <f t="shared" si="121"/>
        <v>41704</v>
      </c>
      <c r="K663" s="85"/>
      <c r="M663" s="85">
        <v>41704</v>
      </c>
      <c r="N663" t="e">
        <f t="shared" si="124"/>
        <v>#VALUE!</v>
      </c>
      <c r="O663">
        <f t="shared" si="125"/>
        <v>41704</v>
      </c>
      <c r="Q663" s="84">
        <v>41704</v>
      </c>
      <c r="R663" t="e">
        <f t="shared" si="126"/>
        <v>#VALUE!</v>
      </c>
      <c r="S663">
        <f t="shared" si="127"/>
        <v>41704</v>
      </c>
      <c r="U663" s="86">
        <v>41704</v>
      </c>
      <c r="V663" t="e">
        <f t="shared" si="128"/>
        <v>#VALUE!</v>
      </c>
      <c r="W663">
        <f t="shared" si="129"/>
        <v>41704</v>
      </c>
      <c r="Y663" s="61">
        <v>41704</v>
      </c>
      <c r="Z663" t="str">
        <f t="shared" si="130"/>
        <v>41704</v>
      </c>
      <c r="AA663" t="e">
        <f t="shared" si="131"/>
        <v>#VALUE!</v>
      </c>
      <c r="AB663">
        <f t="shared" si="132"/>
        <v>41704</v>
      </c>
      <c r="AD663" s="85">
        <v>38094</v>
      </c>
      <c r="AG663" s="85">
        <v>41704</v>
      </c>
      <c r="AI663" s="85">
        <v>41793</v>
      </c>
    </row>
    <row r="664" spans="1:35" x14ac:dyDescent="0.2">
      <c r="A664">
        <v>8614</v>
      </c>
      <c r="B664" s="91">
        <v>41978</v>
      </c>
      <c r="C664" s="61" t="e" cm="1" vm="1">
        <f t="array" ref="C664">_xlfn._xlws.FILTER(B664,OR(LEN(B664) = 7,LEN(B664)=8))</f>
        <v>#VALUE!</v>
      </c>
      <c r="D664" s="61" t="str">
        <f t="shared" si="122"/>
        <v/>
      </c>
      <c r="E664" s="61" t="s">
        <v>2512</v>
      </c>
      <c r="F664" s="87" cm="1">
        <f t="array" ref="F664">_xlfn._xlws.FILTER(B664,LEN(B664)=5)</f>
        <v>41978</v>
      </c>
      <c r="G664" s="88">
        <f t="shared" si="123"/>
        <v>41978</v>
      </c>
      <c r="H664" s="61"/>
      <c r="I664" s="85">
        <v>41978</v>
      </c>
      <c r="J664" s="93">
        <f t="shared" si="121"/>
        <v>41978</v>
      </c>
      <c r="K664" s="85"/>
      <c r="M664" s="85">
        <v>41978</v>
      </c>
      <c r="N664" t="e">
        <f t="shared" si="124"/>
        <v>#VALUE!</v>
      </c>
      <c r="O664">
        <f t="shared" si="125"/>
        <v>41978</v>
      </c>
      <c r="Q664" s="84">
        <v>41978</v>
      </c>
      <c r="R664" t="e">
        <f t="shared" si="126"/>
        <v>#VALUE!</v>
      </c>
      <c r="S664">
        <f t="shared" si="127"/>
        <v>41978</v>
      </c>
      <c r="U664" s="86">
        <v>41978</v>
      </c>
      <c r="V664" t="e">
        <f t="shared" si="128"/>
        <v>#VALUE!</v>
      </c>
      <c r="W664">
        <f t="shared" si="129"/>
        <v>41978</v>
      </c>
      <c r="Y664" s="61">
        <v>41978</v>
      </c>
      <c r="Z664" t="str">
        <f t="shared" si="130"/>
        <v>41978</v>
      </c>
      <c r="AA664" t="e">
        <f t="shared" si="131"/>
        <v>#VALUE!</v>
      </c>
      <c r="AB664">
        <f t="shared" si="132"/>
        <v>41978</v>
      </c>
      <c r="AD664" s="85">
        <v>28599</v>
      </c>
      <c r="AG664" s="85">
        <v>41978</v>
      </c>
      <c r="AI664" s="85">
        <v>41771</v>
      </c>
    </row>
    <row r="665" spans="1:35" x14ac:dyDescent="0.2">
      <c r="A665">
        <v>7828</v>
      </c>
      <c r="B665" s="91" t="s">
        <v>685</v>
      </c>
      <c r="C665" s="61" t="str" cm="1">
        <f t="array" ref="C665">_xlfn._xlws.FILTER(B665,OR(LEN(B665) = 7,LEN(B665)=8))</f>
        <v>4/30/14</v>
      </c>
      <c r="D665" s="61" t="str">
        <f t="shared" si="122"/>
        <v>4/30/14</v>
      </c>
      <c r="E665" s="85" t="s">
        <v>685</v>
      </c>
      <c r="F665" s="87" t="e" cm="1" vm="1">
        <f t="array" ref="F665">_xlfn._xlws.FILTER(B665,LEN(B665)=5)</f>
        <v>#VALUE!</v>
      </c>
      <c r="G665" s="88" t="str">
        <f t="shared" si="123"/>
        <v/>
      </c>
      <c r="H665" s="85">
        <v>41759</v>
      </c>
      <c r="I665" s="85" t="s">
        <v>2512</v>
      </c>
      <c r="J665" s="93">
        <f t="shared" si="121"/>
        <v>41759</v>
      </c>
      <c r="K665" s="85"/>
      <c r="M665" s="85" t="s">
        <v>685</v>
      </c>
      <c r="N665" t="e">
        <f t="shared" si="124"/>
        <v>#VALUE!</v>
      </c>
      <c r="O665" t="e">
        <f t="shared" si="125"/>
        <v>#VALUE!</v>
      </c>
      <c r="Q665" s="84" t="s">
        <v>685</v>
      </c>
      <c r="R665" t="e">
        <f t="shared" si="126"/>
        <v>#VALUE!</v>
      </c>
      <c r="S665" t="e">
        <f t="shared" si="127"/>
        <v>#VALUE!</v>
      </c>
      <c r="U665" s="86" t="s">
        <v>685</v>
      </c>
      <c r="V665" t="e">
        <f t="shared" si="128"/>
        <v>#VALUE!</v>
      </c>
      <c r="W665" t="e">
        <f t="shared" si="129"/>
        <v>#VALUE!</v>
      </c>
      <c r="Y665" s="61" t="s">
        <v>685</v>
      </c>
      <c r="Z665" t="str">
        <f t="shared" si="130"/>
        <v>4-30-14</v>
      </c>
      <c r="AA665" t="e">
        <f t="shared" si="131"/>
        <v>#VALUE!</v>
      </c>
      <c r="AB665" t="e">
        <f t="shared" si="132"/>
        <v>#VALUE!</v>
      </c>
      <c r="AD665" s="85">
        <v>41759</v>
      </c>
      <c r="AG665" s="85" t="s">
        <v>685</v>
      </c>
      <c r="AI665" s="85">
        <v>41759</v>
      </c>
    </row>
    <row r="666" spans="1:35" x14ac:dyDescent="0.2">
      <c r="A666">
        <v>1277</v>
      </c>
      <c r="B666" s="91">
        <v>41886</v>
      </c>
      <c r="C666" s="61" t="e" cm="1" vm="1">
        <f t="array" ref="C666">_xlfn._xlws.FILTER(B666,OR(LEN(B666) = 7,LEN(B666)=8))</f>
        <v>#VALUE!</v>
      </c>
      <c r="D666" s="61" t="str">
        <f t="shared" si="122"/>
        <v/>
      </c>
      <c r="E666" s="61" t="s">
        <v>2512</v>
      </c>
      <c r="F666" s="87" cm="1">
        <f t="array" ref="F666">_xlfn._xlws.FILTER(B666,LEN(B666)=5)</f>
        <v>41886</v>
      </c>
      <c r="G666" s="88">
        <f t="shared" si="123"/>
        <v>41886</v>
      </c>
      <c r="H666" s="61"/>
      <c r="I666" s="85">
        <v>41886</v>
      </c>
      <c r="J666" s="93">
        <f t="shared" si="121"/>
        <v>41886</v>
      </c>
      <c r="K666" s="85"/>
      <c r="M666" s="85">
        <v>41886</v>
      </c>
      <c r="N666" t="e">
        <f t="shared" si="124"/>
        <v>#VALUE!</v>
      </c>
      <c r="O666">
        <f t="shared" si="125"/>
        <v>41886</v>
      </c>
      <c r="Q666" s="84">
        <v>41886</v>
      </c>
      <c r="R666" t="e">
        <f t="shared" si="126"/>
        <v>#VALUE!</v>
      </c>
      <c r="S666">
        <f t="shared" si="127"/>
        <v>41886</v>
      </c>
      <c r="U666" s="86">
        <v>41886</v>
      </c>
      <c r="V666" t="e">
        <f t="shared" si="128"/>
        <v>#VALUE!</v>
      </c>
      <c r="W666">
        <f t="shared" si="129"/>
        <v>41886</v>
      </c>
      <c r="Y666" s="61">
        <v>41886</v>
      </c>
      <c r="Z666" t="str">
        <f t="shared" si="130"/>
        <v>41886</v>
      </c>
      <c r="AA666" t="e">
        <f t="shared" si="131"/>
        <v>#VALUE!</v>
      </c>
      <c r="AB666">
        <f t="shared" si="132"/>
        <v>41886</v>
      </c>
      <c r="AD666" s="85">
        <v>31520</v>
      </c>
      <c r="AG666" s="85">
        <v>41886</v>
      </c>
      <c r="AI666" s="85">
        <v>41738</v>
      </c>
    </row>
    <row r="667" spans="1:35" x14ac:dyDescent="0.2">
      <c r="A667">
        <v>3595</v>
      </c>
      <c r="B667" s="91" t="s">
        <v>449</v>
      </c>
      <c r="C667" s="61" t="str" cm="1">
        <f t="array" ref="C667">_xlfn._xlws.FILTER(B667,OR(LEN(B667) = 7,LEN(B667)=8))</f>
        <v>2/28/14</v>
      </c>
      <c r="D667" s="61" t="str">
        <f t="shared" si="122"/>
        <v>2/28/14</v>
      </c>
      <c r="E667" s="85" t="s">
        <v>449</v>
      </c>
      <c r="F667" s="87" t="e" cm="1" vm="1">
        <f t="array" ref="F667">_xlfn._xlws.FILTER(B667,LEN(B667)=5)</f>
        <v>#VALUE!</v>
      </c>
      <c r="G667" s="88" t="str">
        <f t="shared" si="123"/>
        <v/>
      </c>
      <c r="H667" s="85">
        <v>41698</v>
      </c>
      <c r="I667" s="85" t="s">
        <v>2512</v>
      </c>
      <c r="J667" s="93">
        <f t="shared" si="121"/>
        <v>41698</v>
      </c>
      <c r="K667" s="85"/>
      <c r="M667" s="85" t="s">
        <v>449</v>
      </c>
      <c r="N667" t="e">
        <f t="shared" si="124"/>
        <v>#VALUE!</v>
      </c>
      <c r="O667" t="e">
        <f t="shared" si="125"/>
        <v>#VALUE!</v>
      </c>
      <c r="Q667" s="84" t="s">
        <v>449</v>
      </c>
      <c r="R667" t="e">
        <f t="shared" si="126"/>
        <v>#VALUE!</v>
      </c>
      <c r="S667" t="e">
        <f t="shared" si="127"/>
        <v>#VALUE!</v>
      </c>
      <c r="U667" s="86" t="s">
        <v>449</v>
      </c>
      <c r="V667" t="e">
        <f t="shared" si="128"/>
        <v>#VALUE!</v>
      </c>
      <c r="W667" t="e">
        <f t="shared" si="129"/>
        <v>#VALUE!</v>
      </c>
      <c r="Y667" s="61" t="s">
        <v>449</v>
      </c>
      <c r="Z667" t="str">
        <f t="shared" si="130"/>
        <v>2-28-14</v>
      </c>
      <c r="AA667" t="e">
        <f t="shared" si="131"/>
        <v>#VALUE!</v>
      </c>
      <c r="AB667" t="e">
        <f t="shared" si="132"/>
        <v>#VALUE!</v>
      </c>
      <c r="AD667" s="85">
        <v>41698</v>
      </c>
      <c r="AG667" s="85" t="s">
        <v>449</v>
      </c>
      <c r="AI667" s="85">
        <v>41698</v>
      </c>
    </row>
    <row r="668" spans="1:35" x14ac:dyDescent="0.2">
      <c r="A668">
        <v>5735</v>
      </c>
      <c r="B668" s="91" t="s">
        <v>878</v>
      </c>
      <c r="C668" s="61" t="str" cm="1">
        <f t="array" ref="C668">_xlfn._xlws.FILTER(B668,OR(LEN(B668) = 7,LEN(B668)=8))</f>
        <v>2/13/14</v>
      </c>
      <c r="D668" s="61" t="str">
        <f t="shared" si="122"/>
        <v>2/13/14</v>
      </c>
      <c r="E668" s="85" t="s">
        <v>878</v>
      </c>
      <c r="F668" s="87" t="e" cm="1" vm="1">
        <f t="array" ref="F668">_xlfn._xlws.FILTER(B668,LEN(B668)=5)</f>
        <v>#VALUE!</v>
      </c>
      <c r="G668" s="88" t="str">
        <f t="shared" si="123"/>
        <v/>
      </c>
      <c r="H668" s="85">
        <v>41683</v>
      </c>
      <c r="I668" s="85" t="s">
        <v>2512</v>
      </c>
      <c r="J668" s="93">
        <f t="shared" si="121"/>
        <v>41683</v>
      </c>
      <c r="K668" s="85"/>
      <c r="M668" s="85" t="s">
        <v>878</v>
      </c>
      <c r="N668" t="e">
        <f t="shared" si="124"/>
        <v>#VALUE!</v>
      </c>
      <c r="O668" t="e">
        <f t="shared" si="125"/>
        <v>#VALUE!</v>
      </c>
      <c r="Q668" s="84" t="s">
        <v>878</v>
      </c>
      <c r="R668" t="e">
        <f t="shared" si="126"/>
        <v>#VALUE!</v>
      </c>
      <c r="S668" t="e">
        <f t="shared" si="127"/>
        <v>#VALUE!</v>
      </c>
      <c r="U668" s="86" t="s">
        <v>878</v>
      </c>
      <c r="V668" t="e">
        <f t="shared" si="128"/>
        <v>#VALUE!</v>
      </c>
      <c r="W668" t="e">
        <f t="shared" si="129"/>
        <v>#VALUE!</v>
      </c>
      <c r="Y668" s="61" t="s">
        <v>878</v>
      </c>
      <c r="Z668" t="str">
        <f t="shared" si="130"/>
        <v>2-13-14</v>
      </c>
      <c r="AA668" t="e">
        <f t="shared" si="131"/>
        <v>#VALUE!</v>
      </c>
      <c r="AB668" t="e">
        <f t="shared" si="132"/>
        <v>#VALUE!</v>
      </c>
      <c r="AD668" s="85">
        <v>41683</v>
      </c>
      <c r="AG668" s="85" t="s">
        <v>878</v>
      </c>
      <c r="AI668" s="85">
        <v>41683</v>
      </c>
    </row>
    <row r="669" spans="1:35" x14ac:dyDescent="0.2">
      <c r="A669">
        <v>5350</v>
      </c>
      <c r="B669" s="91" t="s">
        <v>878</v>
      </c>
      <c r="C669" s="61" t="str" cm="1">
        <f t="array" ref="C669">_xlfn._xlws.FILTER(B669,OR(LEN(B669) = 7,LEN(B669)=8))</f>
        <v>2/13/14</v>
      </c>
      <c r="D669" s="61" t="str">
        <f t="shared" si="122"/>
        <v>2/13/14</v>
      </c>
      <c r="E669" s="85" t="s">
        <v>878</v>
      </c>
      <c r="F669" s="87" t="e" cm="1" vm="1">
        <f t="array" ref="F669">_xlfn._xlws.FILTER(B669,LEN(B669)=5)</f>
        <v>#VALUE!</v>
      </c>
      <c r="G669" s="88" t="str">
        <f t="shared" si="123"/>
        <v/>
      </c>
      <c r="H669" s="85">
        <v>41683</v>
      </c>
      <c r="I669" s="85" t="s">
        <v>2512</v>
      </c>
      <c r="J669" s="93">
        <f t="shared" si="121"/>
        <v>41683</v>
      </c>
      <c r="K669" s="85"/>
      <c r="M669" s="85" t="s">
        <v>878</v>
      </c>
      <c r="N669" t="e">
        <f t="shared" si="124"/>
        <v>#VALUE!</v>
      </c>
      <c r="O669" t="e">
        <f t="shared" si="125"/>
        <v>#VALUE!</v>
      </c>
      <c r="Q669" s="84" t="s">
        <v>878</v>
      </c>
      <c r="R669" t="e">
        <f t="shared" si="126"/>
        <v>#VALUE!</v>
      </c>
      <c r="S669" t="e">
        <f t="shared" si="127"/>
        <v>#VALUE!</v>
      </c>
      <c r="U669" s="86" t="s">
        <v>878</v>
      </c>
      <c r="V669" t="e">
        <f t="shared" si="128"/>
        <v>#VALUE!</v>
      </c>
      <c r="W669" t="e">
        <f t="shared" si="129"/>
        <v>#VALUE!</v>
      </c>
      <c r="Y669" s="61" t="s">
        <v>878</v>
      </c>
      <c r="Z669" t="str">
        <f t="shared" si="130"/>
        <v>2-13-14</v>
      </c>
      <c r="AA669" t="e">
        <f t="shared" si="131"/>
        <v>#VALUE!</v>
      </c>
      <c r="AB669" t="e">
        <f t="shared" si="132"/>
        <v>#VALUE!</v>
      </c>
      <c r="AD669" s="85">
        <v>41683</v>
      </c>
      <c r="AG669" s="85" t="s">
        <v>878</v>
      </c>
      <c r="AI669" s="85">
        <v>41683</v>
      </c>
    </row>
    <row r="670" spans="1:35" x14ac:dyDescent="0.2">
      <c r="A670">
        <v>4137</v>
      </c>
      <c r="B670" s="91">
        <v>41437</v>
      </c>
      <c r="C670" s="61" t="e" cm="1" vm="1">
        <f t="array" ref="C670">_xlfn._xlws.FILTER(B670,OR(LEN(B670) = 7,LEN(B670)=8))</f>
        <v>#VALUE!</v>
      </c>
      <c r="D670" s="61" t="str">
        <f t="shared" si="122"/>
        <v/>
      </c>
      <c r="E670" s="61" t="s">
        <v>2512</v>
      </c>
      <c r="F670" s="87" cm="1">
        <f t="array" ref="F670">_xlfn._xlws.FILTER(B670,LEN(B670)=5)</f>
        <v>41437</v>
      </c>
      <c r="G670" s="88">
        <f t="shared" si="123"/>
        <v>41437</v>
      </c>
      <c r="H670" s="61"/>
      <c r="I670" s="85">
        <v>41437</v>
      </c>
      <c r="J670" s="93">
        <f t="shared" si="121"/>
        <v>41437</v>
      </c>
      <c r="K670" s="85"/>
      <c r="M670" s="85">
        <v>41437</v>
      </c>
      <c r="N670" t="e">
        <f t="shared" si="124"/>
        <v>#VALUE!</v>
      </c>
      <c r="O670">
        <f t="shared" si="125"/>
        <v>41437</v>
      </c>
      <c r="Q670" s="84">
        <v>41437</v>
      </c>
      <c r="R670" t="e">
        <f t="shared" si="126"/>
        <v>#VALUE!</v>
      </c>
      <c r="S670">
        <f t="shared" si="127"/>
        <v>41437</v>
      </c>
      <c r="U670" s="86">
        <v>41437</v>
      </c>
      <c r="V670" t="e">
        <f t="shared" si="128"/>
        <v>#VALUE!</v>
      </c>
      <c r="W670">
        <f t="shared" si="129"/>
        <v>41437</v>
      </c>
      <c r="Y670" s="61">
        <v>41437</v>
      </c>
      <c r="Z670" t="str">
        <f t="shared" si="130"/>
        <v>41437</v>
      </c>
      <c r="AA670" t="e">
        <f t="shared" si="131"/>
        <v>#VALUE!</v>
      </c>
      <c r="AB670">
        <f t="shared" si="132"/>
        <v>41437</v>
      </c>
      <c r="AD670" s="85">
        <v>13619</v>
      </c>
      <c r="AG670" s="85">
        <v>41437</v>
      </c>
      <c r="AI670" s="85">
        <v>41614</v>
      </c>
    </row>
    <row r="671" spans="1:35" x14ac:dyDescent="0.2">
      <c r="A671">
        <v>6357</v>
      </c>
      <c r="B671" s="91" t="s">
        <v>168</v>
      </c>
      <c r="C671" s="61" t="str" cm="1">
        <f t="array" ref="C671">_xlfn._xlws.FILTER(B671,OR(LEN(B671) = 7,LEN(B671)=8))</f>
        <v>11/17/13</v>
      </c>
      <c r="D671" s="61" t="str">
        <f t="shared" si="122"/>
        <v>11/17/13</v>
      </c>
      <c r="E671" s="61" t="s">
        <v>168</v>
      </c>
      <c r="F671" s="87" t="e" cm="1" vm="1">
        <f t="array" ref="F671">_xlfn._xlws.FILTER(B671,LEN(B671)=5)</f>
        <v>#VALUE!</v>
      </c>
      <c r="G671" s="88" t="str">
        <f t="shared" si="123"/>
        <v/>
      </c>
      <c r="H671" s="85">
        <v>41595</v>
      </c>
      <c r="I671" s="85" t="s">
        <v>2512</v>
      </c>
      <c r="J671" s="93">
        <f t="shared" si="121"/>
        <v>41595</v>
      </c>
      <c r="K671" s="85"/>
      <c r="M671" s="85" t="s">
        <v>168</v>
      </c>
      <c r="N671" t="e">
        <f t="shared" si="124"/>
        <v>#VALUE!</v>
      </c>
      <c r="O671" t="e">
        <f t="shared" si="125"/>
        <v>#VALUE!</v>
      </c>
      <c r="Q671" s="84" t="s">
        <v>168</v>
      </c>
      <c r="R671" t="e">
        <f t="shared" si="126"/>
        <v>#VALUE!</v>
      </c>
      <c r="S671" t="e">
        <f t="shared" si="127"/>
        <v>#VALUE!</v>
      </c>
      <c r="U671" s="86" t="s">
        <v>168</v>
      </c>
      <c r="V671" t="e">
        <f t="shared" si="128"/>
        <v>#VALUE!</v>
      </c>
      <c r="W671" t="e">
        <f t="shared" si="129"/>
        <v>#VALUE!</v>
      </c>
      <c r="Y671" s="61" t="s">
        <v>168</v>
      </c>
      <c r="Z671" t="str">
        <f t="shared" si="130"/>
        <v>11-17-13</v>
      </c>
      <c r="AA671" t="e">
        <f t="shared" si="131"/>
        <v>#VALUE!</v>
      </c>
      <c r="AB671" t="e">
        <f t="shared" si="132"/>
        <v>#VALUE!</v>
      </c>
      <c r="AD671" s="85">
        <v>41595</v>
      </c>
      <c r="AG671" s="85" t="s">
        <v>168</v>
      </c>
      <c r="AI671" s="85">
        <v>41595</v>
      </c>
    </row>
    <row r="672" spans="1:35" x14ac:dyDescent="0.2">
      <c r="A672">
        <v>9316</v>
      </c>
      <c r="B672" s="91">
        <v>41316</v>
      </c>
      <c r="C672" s="61" t="e" cm="1" vm="1">
        <f t="array" ref="C672">_xlfn._xlws.FILTER(B672,OR(LEN(B672) = 7,LEN(B672)=8))</f>
        <v>#VALUE!</v>
      </c>
      <c r="D672" s="61" t="str">
        <f t="shared" si="122"/>
        <v/>
      </c>
      <c r="E672" s="61" t="s">
        <v>2512</v>
      </c>
      <c r="F672" s="87" cm="1">
        <f t="array" ref="F672">_xlfn._xlws.FILTER(B672,LEN(B672)=5)</f>
        <v>41316</v>
      </c>
      <c r="G672" s="88">
        <f t="shared" si="123"/>
        <v>41316</v>
      </c>
      <c r="H672" s="61"/>
      <c r="I672" s="85">
        <v>41316</v>
      </c>
      <c r="J672" s="93">
        <f t="shared" si="121"/>
        <v>41316</v>
      </c>
      <c r="K672" s="85"/>
      <c r="M672" s="85">
        <v>41316</v>
      </c>
      <c r="N672" t="e">
        <f t="shared" si="124"/>
        <v>#VALUE!</v>
      </c>
      <c r="O672">
        <f t="shared" si="125"/>
        <v>41316</v>
      </c>
      <c r="Q672" s="84">
        <v>41316</v>
      </c>
      <c r="R672" t="e">
        <f t="shared" si="126"/>
        <v>#VALUE!</v>
      </c>
      <c r="S672">
        <f t="shared" si="127"/>
        <v>41316</v>
      </c>
      <c r="U672" s="86">
        <v>41316</v>
      </c>
      <c r="V672" t="e">
        <f t="shared" si="128"/>
        <v>#VALUE!</v>
      </c>
      <c r="W672">
        <f t="shared" si="129"/>
        <v>41316</v>
      </c>
      <c r="Y672" s="61">
        <v>41316</v>
      </c>
      <c r="Z672" t="str">
        <f t="shared" si="130"/>
        <v>41316</v>
      </c>
      <c r="AA672" t="e">
        <f t="shared" si="131"/>
        <v>#VALUE!</v>
      </c>
      <c r="AB672">
        <f t="shared" si="132"/>
        <v>41316</v>
      </c>
      <c r="AD672" s="85">
        <v>42473</v>
      </c>
      <c r="AG672" s="85">
        <v>41316</v>
      </c>
      <c r="AI672" s="85">
        <v>41580</v>
      </c>
    </row>
    <row r="673" spans="1:35" x14ac:dyDescent="0.2">
      <c r="A673">
        <v>3578</v>
      </c>
      <c r="B673" s="91" t="s">
        <v>883</v>
      </c>
      <c r="C673" s="61" t="str" cm="1">
        <f t="array" ref="C673">_xlfn._xlws.FILTER(B673,OR(LEN(B673) = 7,LEN(B673)=8))</f>
        <v>10/20/13</v>
      </c>
      <c r="D673" s="61" t="str">
        <f t="shared" si="122"/>
        <v>10/20/13</v>
      </c>
      <c r="E673" s="61" t="s">
        <v>883</v>
      </c>
      <c r="F673" s="87" t="e" cm="1" vm="1">
        <f t="array" ref="F673">_xlfn._xlws.FILTER(B673,LEN(B673)=5)</f>
        <v>#VALUE!</v>
      </c>
      <c r="G673" s="88" t="str">
        <f t="shared" si="123"/>
        <v/>
      </c>
      <c r="H673" s="85">
        <v>41567</v>
      </c>
      <c r="I673" s="85" t="s">
        <v>2512</v>
      </c>
      <c r="J673" s="93">
        <f t="shared" si="121"/>
        <v>41567</v>
      </c>
      <c r="K673" s="85"/>
      <c r="M673" s="85" t="s">
        <v>883</v>
      </c>
      <c r="N673" t="e">
        <f t="shared" si="124"/>
        <v>#VALUE!</v>
      </c>
      <c r="O673" t="e">
        <f t="shared" si="125"/>
        <v>#VALUE!</v>
      </c>
      <c r="Q673" s="84" t="s">
        <v>883</v>
      </c>
      <c r="R673" t="e">
        <f t="shared" si="126"/>
        <v>#VALUE!</v>
      </c>
      <c r="S673" t="e">
        <f t="shared" si="127"/>
        <v>#VALUE!</v>
      </c>
      <c r="U673" s="86" t="s">
        <v>883</v>
      </c>
      <c r="V673" t="e">
        <f t="shared" si="128"/>
        <v>#VALUE!</v>
      </c>
      <c r="W673" t="e">
        <f t="shared" si="129"/>
        <v>#VALUE!</v>
      </c>
      <c r="Y673" s="61" t="s">
        <v>883</v>
      </c>
      <c r="Z673" t="str">
        <f t="shared" si="130"/>
        <v>10-20-13</v>
      </c>
      <c r="AA673" t="e">
        <f t="shared" si="131"/>
        <v>#VALUE!</v>
      </c>
      <c r="AB673" t="e">
        <f t="shared" si="132"/>
        <v>#VALUE!</v>
      </c>
      <c r="AD673" s="85">
        <v>41567</v>
      </c>
      <c r="AG673" s="85" t="s">
        <v>883</v>
      </c>
      <c r="AI673" s="85">
        <v>41567</v>
      </c>
    </row>
    <row r="674" spans="1:35" x14ac:dyDescent="0.2">
      <c r="A674">
        <v>153</v>
      </c>
      <c r="B674" s="91" t="s">
        <v>171</v>
      </c>
      <c r="C674" s="61" t="str" cm="1">
        <f t="array" ref="C674">_xlfn._xlws.FILTER(B674,OR(LEN(B674) = 7,LEN(B674)=8))</f>
        <v>10/17/13</v>
      </c>
      <c r="D674" s="61" t="str">
        <f t="shared" si="122"/>
        <v>10/17/13</v>
      </c>
      <c r="E674" s="61" t="s">
        <v>171</v>
      </c>
      <c r="F674" s="87" t="e" cm="1" vm="1">
        <f t="array" ref="F674">_xlfn._xlws.FILTER(B674,LEN(B674)=5)</f>
        <v>#VALUE!</v>
      </c>
      <c r="G674" s="88" t="str">
        <f t="shared" si="123"/>
        <v/>
      </c>
      <c r="H674" s="85">
        <v>41564</v>
      </c>
      <c r="I674" s="85" t="s">
        <v>2512</v>
      </c>
      <c r="J674" s="93">
        <f t="shared" si="121"/>
        <v>41564</v>
      </c>
      <c r="K674" s="85"/>
      <c r="M674" s="85" t="s">
        <v>171</v>
      </c>
      <c r="N674" t="e">
        <f t="shared" si="124"/>
        <v>#VALUE!</v>
      </c>
      <c r="O674" t="e">
        <f t="shared" si="125"/>
        <v>#VALUE!</v>
      </c>
      <c r="Q674" s="84" t="s">
        <v>171</v>
      </c>
      <c r="R674" t="e">
        <f t="shared" si="126"/>
        <v>#VALUE!</v>
      </c>
      <c r="S674" t="e">
        <f t="shared" si="127"/>
        <v>#VALUE!</v>
      </c>
      <c r="U674" s="86" t="s">
        <v>171</v>
      </c>
      <c r="V674" t="e">
        <f t="shared" si="128"/>
        <v>#VALUE!</v>
      </c>
      <c r="W674" t="e">
        <f t="shared" si="129"/>
        <v>#VALUE!</v>
      </c>
      <c r="Y674" s="61" t="s">
        <v>171</v>
      </c>
      <c r="Z674" t="str">
        <f t="shared" si="130"/>
        <v>10-17-13</v>
      </c>
      <c r="AA674" t="e">
        <f t="shared" si="131"/>
        <v>#VALUE!</v>
      </c>
      <c r="AB674" t="e">
        <f t="shared" si="132"/>
        <v>#VALUE!</v>
      </c>
      <c r="AD674" s="85">
        <v>41564</v>
      </c>
      <c r="AG674" s="85" t="s">
        <v>171</v>
      </c>
      <c r="AI674" s="85">
        <v>41564</v>
      </c>
    </row>
    <row r="675" spans="1:35" x14ac:dyDescent="0.2">
      <c r="A675">
        <v>10524</v>
      </c>
      <c r="B675" s="91" t="s">
        <v>886</v>
      </c>
      <c r="C675" s="61" t="str" cm="1">
        <f t="array" ref="C675">_xlfn._xlws.FILTER(B675,OR(LEN(B675) = 7,LEN(B675)=8))</f>
        <v>6/20/13</v>
      </c>
      <c r="D675" s="61" t="str">
        <f t="shared" si="122"/>
        <v>6/20/13</v>
      </c>
      <c r="E675" s="85" t="s">
        <v>886</v>
      </c>
      <c r="F675" s="87" t="e" cm="1" vm="1">
        <f t="array" ref="F675">_xlfn._xlws.FILTER(B675,LEN(B675)=5)</f>
        <v>#VALUE!</v>
      </c>
      <c r="G675" s="88" t="str">
        <f t="shared" si="123"/>
        <v/>
      </c>
      <c r="H675" s="85">
        <v>41445</v>
      </c>
      <c r="I675" s="85" t="s">
        <v>2512</v>
      </c>
      <c r="J675" s="93">
        <f t="shared" si="121"/>
        <v>41445</v>
      </c>
      <c r="K675" s="85"/>
      <c r="M675" s="85" t="s">
        <v>886</v>
      </c>
      <c r="N675" t="e">
        <f t="shared" si="124"/>
        <v>#VALUE!</v>
      </c>
      <c r="O675" t="e">
        <f t="shared" si="125"/>
        <v>#VALUE!</v>
      </c>
      <c r="Q675" s="84" t="s">
        <v>886</v>
      </c>
      <c r="R675" t="e">
        <f t="shared" si="126"/>
        <v>#VALUE!</v>
      </c>
      <c r="S675" t="e">
        <f t="shared" si="127"/>
        <v>#VALUE!</v>
      </c>
      <c r="U675" s="86" t="s">
        <v>886</v>
      </c>
      <c r="V675" t="e">
        <f t="shared" si="128"/>
        <v>#VALUE!</v>
      </c>
      <c r="W675" t="e">
        <f t="shared" si="129"/>
        <v>#VALUE!</v>
      </c>
      <c r="Y675" s="61" t="s">
        <v>886</v>
      </c>
      <c r="Z675" t="str">
        <f t="shared" si="130"/>
        <v>6-20-13</v>
      </c>
      <c r="AA675" t="e">
        <f t="shared" si="131"/>
        <v>#VALUE!</v>
      </c>
      <c r="AB675" t="e">
        <f t="shared" si="132"/>
        <v>#VALUE!</v>
      </c>
      <c r="AD675" s="85">
        <v>41445</v>
      </c>
      <c r="AG675" s="85" t="s">
        <v>886</v>
      </c>
      <c r="AI675" s="85">
        <v>41445</v>
      </c>
    </row>
    <row r="676" spans="1:35" x14ac:dyDescent="0.2">
      <c r="A676">
        <v>1518</v>
      </c>
      <c r="B676" s="91" t="s">
        <v>673</v>
      </c>
      <c r="C676" s="61" t="str" cm="1">
        <f t="array" ref="C676">_xlfn._xlws.FILTER(B676,OR(LEN(B676) = 7,LEN(B676)=8))</f>
        <v>6/17/13</v>
      </c>
      <c r="D676" s="61" t="str">
        <f t="shared" si="122"/>
        <v>6/17/13</v>
      </c>
      <c r="E676" s="85" t="s">
        <v>673</v>
      </c>
      <c r="F676" s="87" t="e" cm="1" vm="1">
        <f t="array" ref="F676">_xlfn._xlws.FILTER(B676,LEN(B676)=5)</f>
        <v>#VALUE!</v>
      </c>
      <c r="G676" s="88" t="str">
        <f t="shared" si="123"/>
        <v/>
      </c>
      <c r="H676" s="85">
        <v>41442</v>
      </c>
      <c r="I676" s="85" t="s">
        <v>2512</v>
      </c>
      <c r="J676" s="93">
        <f t="shared" si="121"/>
        <v>41442</v>
      </c>
      <c r="K676" s="85"/>
      <c r="M676" s="85" t="s">
        <v>673</v>
      </c>
      <c r="N676" t="e">
        <f t="shared" si="124"/>
        <v>#VALUE!</v>
      </c>
      <c r="O676" t="e">
        <f t="shared" si="125"/>
        <v>#VALUE!</v>
      </c>
      <c r="Q676" s="84" t="s">
        <v>673</v>
      </c>
      <c r="R676" t="e">
        <f t="shared" si="126"/>
        <v>#VALUE!</v>
      </c>
      <c r="S676" t="e">
        <f t="shared" si="127"/>
        <v>#VALUE!</v>
      </c>
      <c r="U676" s="86" t="s">
        <v>673</v>
      </c>
      <c r="V676" t="e">
        <f t="shared" si="128"/>
        <v>#VALUE!</v>
      </c>
      <c r="W676" t="e">
        <f t="shared" si="129"/>
        <v>#VALUE!</v>
      </c>
      <c r="Y676" s="61" t="s">
        <v>673</v>
      </c>
      <c r="Z676" t="str">
        <f t="shared" si="130"/>
        <v>6-17-13</v>
      </c>
      <c r="AA676" t="e">
        <f t="shared" si="131"/>
        <v>#VALUE!</v>
      </c>
      <c r="AB676" t="e">
        <f t="shared" si="132"/>
        <v>#VALUE!</v>
      </c>
      <c r="AD676" s="85">
        <v>41442</v>
      </c>
      <c r="AG676" s="85" t="s">
        <v>673</v>
      </c>
      <c r="AI676" s="85">
        <v>41442</v>
      </c>
    </row>
    <row r="677" spans="1:35" x14ac:dyDescent="0.2">
      <c r="A677">
        <v>2036</v>
      </c>
      <c r="B677" s="91">
        <v>41584</v>
      </c>
      <c r="C677" s="61" t="e" cm="1" vm="1">
        <f t="array" ref="C677">_xlfn._xlws.FILTER(B677,OR(LEN(B677) = 7,LEN(B677)=8))</f>
        <v>#VALUE!</v>
      </c>
      <c r="D677" s="61" t="str">
        <f t="shared" si="122"/>
        <v/>
      </c>
      <c r="E677" s="61" t="s">
        <v>2512</v>
      </c>
      <c r="F677" s="87" cm="1">
        <f t="array" ref="F677">_xlfn._xlws.FILTER(B677,LEN(B677)=5)</f>
        <v>41584</v>
      </c>
      <c r="G677" s="88">
        <f t="shared" si="123"/>
        <v>41584</v>
      </c>
      <c r="H677" s="61"/>
      <c r="I677" s="85">
        <v>41584</v>
      </c>
      <c r="J677" s="93">
        <f t="shared" si="121"/>
        <v>41584</v>
      </c>
      <c r="K677" s="85"/>
      <c r="M677" s="85">
        <v>41584</v>
      </c>
      <c r="N677" t="e">
        <f t="shared" si="124"/>
        <v>#VALUE!</v>
      </c>
      <c r="O677">
        <f t="shared" si="125"/>
        <v>41584</v>
      </c>
      <c r="Q677" s="84">
        <v>41584</v>
      </c>
      <c r="R677" t="e">
        <f t="shared" si="126"/>
        <v>#VALUE!</v>
      </c>
      <c r="S677">
        <f t="shared" si="127"/>
        <v>41584</v>
      </c>
      <c r="U677" s="86">
        <v>41584</v>
      </c>
      <c r="V677" t="e">
        <f t="shared" si="128"/>
        <v>#VALUE!</v>
      </c>
      <c r="W677">
        <f t="shared" si="129"/>
        <v>41584</v>
      </c>
      <c r="Y677" s="61">
        <v>41584</v>
      </c>
      <c r="Z677" t="str">
        <f t="shared" si="130"/>
        <v>41584</v>
      </c>
      <c r="AA677" t="e">
        <f t="shared" si="131"/>
        <v>#VALUE!</v>
      </c>
      <c r="AB677">
        <f t="shared" si="132"/>
        <v>41584</v>
      </c>
      <c r="AD677" s="85">
        <v>30787</v>
      </c>
      <c r="AG677" s="85">
        <v>41584</v>
      </c>
      <c r="AI677" s="85">
        <v>41436</v>
      </c>
    </row>
    <row r="678" spans="1:35" x14ac:dyDescent="0.2">
      <c r="A678">
        <v>9495</v>
      </c>
      <c r="B678" s="91">
        <v>41491</v>
      </c>
      <c r="C678" s="61" t="e" cm="1" vm="1">
        <f t="array" ref="C678">_xlfn._xlws.FILTER(B678,OR(LEN(B678) = 7,LEN(B678)=8))</f>
        <v>#VALUE!</v>
      </c>
      <c r="D678" s="61" t="str">
        <f t="shared" si="122"/>
        <v/>
      </c>
      <c r="E678" s="61" t="s">
        <v>2512</v>
      </c>
      <c r="F678" s="87" cm="1">
        <f t="array" ref="F678">_xlfn._xlws.FILTER(B678,LEN(B678)=5)</f>
        <v>41491</v>
      </c>
      <c r="G678" s="88">
        <f t="shared" si="123"/>
        <v>41491</v>
      </c>
      <c r="H678" s="61"/>
      <c r="I678" s="85">
        <v>41491</v>
      </c>
      <c r="J678" s="93">
        <f t="shared" si="121"/>
        <v>41491</v>
      </c>
      <c r="K678" s="85"/>
      <c r="M678" s="85">
        <v>41491</v>
      </c>
      <c r="N678" t="e">
        <f t="shared" si="124"/>
        <v>#VALUE!</v>
      </c>
      <c r="O678">
        <f t="shared" si="125"/>
        <v>41491</v>
      </c>
      <c r="Q678" s="84">
        <v>41491</v>
      </c>
      <c r="R678" t="e">
        <f t="shared" si="126"/>
        <v>#VALUE!</v>
      </c>
      <c r="S678">
        <f t="shared" si="127"/>
        <v>41491</v>
      </c>
      <c r="U678" s="86">
        <v>41491</v>
      </c>
      <c r="V678" t="e">
        <f t="shared" si="128"/>
        <v>#VALUE!</v>
      </c>
      <c r="W678">
        <f t="shared" si="129"/>
        <v>41491</v>
      </c>
      <c r="Y678" s="61">
        <v>41491</v>
      </c>
      <c r="Z678" t="str">
        <f t="shared" si="130"/>
        <v>41491</v>
      </c>
      <c r="AA678" t="e">
        <f t="shared" si="131"/>
        <v>#VALUE!</v>
      </c>
      <c r="AB678">
        <f t="shared" si="132"/>
        <v>41491</v>
      </c>
      <c r="AD678" s="85">
        <v>33342</v>
      </c>
      <c r="AG678" s="85">
        <v>41491</v>
      </c>
      <c r="AI678" s="85">
        <v>41402</v>
      </c>
    </row>
    <row r="679" spans="1:35" x14ac:dyDescent="0.2">
      <c r="A679">
        <v>2631</v>
      </c>
      <c r="B679" s="91">
        <v>41491</v>
      </c>
      <c r="C679" s="61" t="e" cm="1" vm="1">
        <f t="array" ref="C679">_xlfn._xlws.FILTER(B679,OR(LEN(B679) = 7,LEN(B679)=8))</f>
        <v>#VALUE!</v>
      </c>
      <c r="D679" s="61" t="str">
        <f t="shared" si="122"/>
        <v/>
      </c>
      <c r="E679" s="61" t="s">
        <v>2512</v>
      </c>
      <c r="F679" s="87" cm="1">
        <f t="array" ref="F679">_xlfn._xlws.FILTER(B679,LEN(B679)=5)</f>
        <v>41491</v>
      </c>
      <c r="G679" s="88">
        <f t="shared" si="123"/>
        <v>41491</v>
      </c>
      <c r="H679" s="61"/>
      <c r="I679" s="85">
        <v>41491</v>
      </c>
      <c r="J679" s="93">
        <f t="shared" si="121"/>
        <v>41491</v>
      </c>
      <c r="K679" s="85"/>
      <c r="M679" s="85">
        <v>41491</v>
      </c>
      <c r="N679" t="e">
        <f t="shared" si="124"/>
        <v>#VALUE!</v>
      </c>
      <c r="O679">
        <f t="shared" si="125"/>
        <v>41491</v>
      </c>
      <c r="Q679" s="84">
        <v>41491</v>
      </c>
      <c r="R679" t="e">
        <f t="shared" si="126"/>
        <v>#VALUE!</v>
      </c>
      <c r="S679">
        <f t="shared" si="127"/>
        <v>41491</v>
      </c>
      <c r="U679" s="86">
        <v>41491</v>
      </c>
      <c r="V679" t="e">
        <f t="shared" si="128"/>
        <v>#VALUE!</v>
      </c>
      <c r="W679">
        <f t="shared" si="129"/>
        <v>41491</v>
      </c>
      <c r="Y679" s="61">
        <v>41491</v>
      </c>
      <c r="Z679" t="str">
        <f t="shared" si="130"/>
        <v>41491</v>
      </c>
      <c r="AA679" t="e">
        <f t="shared" si="131"/>
        <v>#VALUE!</v>
      </c>
      <c r="AB679">
        <f t="shared" si="132"/>
        <v>41491</v>
      </c>
      <c r="AD679" s="85">
        <v>33342</v>
      </c>
      <c r="AG679" s="85">
        <v>41491</v>
      </c>
      <c r="AI679" s="85">
        <v>41402</v>
      </c>
    </row>
    <row r="680" spans="1:35" x14ac:dyDescent="0.2">
      <c r="A680">
        <v>6312</v>
      </c>
      <c r="B680" s="91" t="s">
        <v>403</v>
      </c>
      <c r="C680" s="61" t="str" cm="1">
        <f t="array" ref="C680">_xlfn._xlws.FILTER(B680,OR(LEN(B680) = 7,LEN(B680)=8))</f>
        <v>3/17/13</v>
      </c>
      <c r="D680" s="61" t="str">
        <f t="shared" si="122"/>
        <v>3/17/13</v>
      </c>
      <c r="E680" s="85" t="s">
        <v>403</v>
      </c>
      <c r="F680" s="87" t="e" cm="1" vm="1">
        <f t="array" ref="F680">_xlfn._xlws.FILTER(B680,LEN(B680)=5)</f>
        <v>#VALUE!</v>
      </c>
      <c r="G680" s="88" t="str">
        <f t="shared" si="123"/>
        <v/>
      </c>
      <c r="H680" s="85">
        <v>41350</v>
      </c>
      <c r="I680" s="85" t="s">
        <v>2512</v>
      </c>
      <c r="J680" s="93">
        <f t="shared" si="121"/>
        <v>41350</v>
      </c>
      <c r="K680" s="85"/>
      <c r="M680" s="85" t="s">
        <v>403</v>
      </c>
      <c r="N680" t="e">
        <f t="shared" si="124"/>
        <v>#VALUE!</v>
      </c>
      <c r="O680" t="e">
        <f t="shared" si="125"/>
        <v>#VALUE!</v>
      </c>
      <c r="Q680" s="84" t="s">
        <v>403</v>
      </c>
      <c r="R680" t="e">
        <f t="shared" si="126"/>
        <v>#VALUE!</v>
      </c>
      <c r="S680" t="e">
        <f t="shared" si="127"/>
        <v>#VALUE!</v>
      </c>
      <c r="U680" s="86" t="s">
        <v>403</v>
      </c>
      <c r="V680" t="e">
        <f t="shared" si="128"/>
        <v>#VALUE!</v>
      </c>
      <c r="W680" t="e">
        <f t="shared" si="129"/>
        <v>#VALUE!</v>
      </c>
      <c r="Y680" s="61" t="s">
        <v>403</v>
      </c>
      <c r="Z680" t="str">
        <f t="shared" si="130"/>
        <v>3-17-13</v>
      </c>
      <c r="AA680" t="e">
        <f t="shared" si="131"/>
        <v>#VALUE!</v>
      </c>
      <c r="AB680" t="e">
        <f t="shared" si="132"/>
        <v>#VALUE!</v>
      </c>
      <c r="AD680" s="85">
        <v>41350</v>
      </c>
      <c r="AG680" s="85" t="s">
        <v>403</v>
      </c>
      <c r="AI680" s="85">
        <v>41350</v>
      </c>
    </row>
    <row r="681" spans="1:35" x14ac:dyDescent="0.2">
      <c r="A681">
        <v>615</v>
      </c>
      <c r="B681" s="91">
        <v>41581</v>
      </c>
      <c r="C681" s="61" t="e" cm="1" vm="1">
        <f t="array" ref="C681">_xlfn._xlws.FILTER(B681,OR(LEN(B681) = 7,LEN(B681)=8))</f>
        <v>#VALUE!</v>
      </c>
      <c r="D681" s="61" t="str">
        <f t="shared" si="122"/>
        <v/>
      </c>
      <c r="E681" s="61" t="s">
        <v>2512</v>
      </c>
      <c r="F681" s="87" cm="1">
        <f t="array" ref="F681">_xlfn._xlws.FILTER(B681,LEN(B681)=5)</f>
        <v>41581</v>
      </c>
      <c r="G681" s="88">
        <f t="shared" si="123"/>
        <v>41581</v>
      </c>
      <c r="H681" s="61"/>
      <c r="I681" s="85">
        <v>41581</v>
      </c>
      <c r="J681" s="93">
        <f t="shared" si="121"/>
        <v>41581</v>
      </c>
      <c r="K681" s="85"/>
      <c r="M681" s="85">
        <v>41581</v>
      </c>
      <c r="N681" t="e">
        <f t="shared" si="124"/>
        <v>#VALUE!</v>
      </c>
      <c r="O681">
        <f t="shared" si="125"/>
        <v>41581</v>
      </c>
      <c r="Q681" s="84">
        <v>41581</v>
      </c>
      <c r="R681" t="e">
        <f t="shared" si="126"/>
        <v>#VALUE!</v>
      </c>
      <c r="S681">
        <f t="shared" si="127"/>
        <v>41581</v>
      </c>
      <c r="U681" s="86">
        <v>41581</v>
      </c>
      <c r="V681" t="e">
        <f t="shared" si="128"/>
        <v>#VALUE!</v>
      </c>
      <c r="W681">
        <f t="shared" si="129"/>
        <v>41581</v>
      </c>
      <c r="Y681" s="61">
        <v>41581</v>
      </c>
      <c r="Z681" t="str">
        <f t="shared" si="130"/>
        <v>41581</v>
      </c>
      <c r="AA681" t="e">
        <f t="shared" si="131"/>
        <v>#VALUE!</v>
      </c>
      <c r="AB681">
        <f t="shared" si="132"/>
        <v>41581</v>
      </c>
      <c r="AD681" s="85">
        <v>29691</v>
      </c>
      <c r="AG681" s="85">
        <v>41581</v>
      </c>
      <c r="AI681" s="85">
        <v>41344</v>
      </c>
    </row>
    <row r="682" spans="1:35" x14ac:dyDescent="0.2">
      <c r="A682">
        <v>4406</v>
      </c>
      <c r="B682" s="91" t="s">
        <v>263</v>
      </c>
      <c r="C682" s="61" t="str" cm="1">
        <f t="array" ref="C682">_xlfn._xlws.FILTER(B682,OR(LEN(B682) = 7,LEN(B682)=8))</f>
        <v>1/16/13</v>
      </c>
      <c r="D682" s="61" t="str">
        <f t="shared" si="122"/>
        <v>1/16/13</v>
      </c>
      <c r="E682" s="85" t="s">
        <v>263</v>
      </c>
      <c r="F682" s="87" t="e" cm="1" vm="1">
        <f t="array" ref="F682">_xlfn._xlws.FILTER(B682,LEN(B682)=5)</f>
        <v>#VALUE!</v>
      </c>
      <c r="G682" s="88" t="str">
        <f t="shared" si="123"/>
        <v/>
      </c>
      <c r="H682" s="85">
        <v>41290</v>
      </c>
      <c r="I682" s="85" t="s">
        <v>2512</v>
      </c>
      <c r="J682" s="93">
        <f t="shared" si="121"/>
        <v>41290</v>
      </c>
      <c r="K682" s="85"/>
      <c r="M682" s="85" t="s">
        <v>263</v>
      </c>
      <c r="N682" t="e">
        <f t="shared" si="124"/>
        <v>#VALUE!</v>
      </c>
      <c r="O682" t="e">
        <f t="shared" si="125"/>
        <v>#VALUE!</v>
      </c>
      <c r="Q682" s="84" t="s">
        <v>263</v>
      </c>
      <c r="R682" t="e">
        <f t="shared" si="126"/>
        <v>#VALUE!</v>
      </c>
      <c r="S682" t="e">
        <f t="shared" si="127"/>
        <v>#VALUE!</v>
      </c>
      <c r="U682" s="86" t="s">
        <v>263</v>
      </c>
      <c r="V682" t="e">
        <f t="shared" si="128"/>
        <v>#VALUE!</v>
      </c>
      <c r="W682" t="e">
        <f t="shared" si="129"/>
        <v>#VALUE!</v>
      </c>
      <c r="Y682" s="61" t="s">
        <v>263</v>
      </c>
      <c r="Z682" t="str">
        <f t="shared" si="130"/>
        <v>1-16-13</v>
      </c>
      <c r="AA682" t="e">
        <f t="shared" si="131"/>
        <v>#VALUE!</v>
      </c>
      <c r="AB682" t="e">
        <f t="shared" si="132"/>
        <v>#VALUE!</v>
      </c>
      <c r="AD682" s="85">
        <v>41290</v>
      </c>
      <c r="AG682" s="85" t="s">
        <v>263</v>
      </c>
      <c r="AI682" s="85">
        <v>41290</v>
      </c>
    </row>
    <row r="683" spans="1:35" x14ac:dyDescent="0.2">
      <c r="A683">
        <v>10061</v>
      </c>
      <c r="B683" s="91">
        <v>41395</v>
      </c>
      <c r="C683" s="61" t="e" cm="1" vm="1">
        <f t="array" ref="C683">_xlfn._xlws.FILTER(B683,OR(LEN(B683) = 7,LEN(B683)=8))</f>
        <v>#VALUE!</v>
      </c>
      <c r="D683" s="61" t="str">
        <f t="shared" si="122"/>
        <v/>
      </c>
      <c r="E683" s="61" t="s">
        <v>2512</v>
      </c>
      <c r="F683" s="87" cm="1">
        <f t="array" ref="F683">_xlfn._xlws.FILTER(B683,LEN(B683)=5)</f>
        <v>41395</v>
      </c>
      <c r="G683" s="88">
        <f t="shared" si="123"/>
        <v>41395</v>
      </c>
      <c r="H683" s="61"/>
      <c r="I683" s="85">
        <v>41395</v>
      </c>
      <c r="J683" s="93">
        <f t="shared" si="121"/>
        <v>41395</v>
      </c>
      <c r="K683" s="85"/>
      <c r="M683" s="85">
        <v>41395</v>
      </c>
      <c r="N683" t="e">
        <f t="shared" si="124"/>
        <v>#VALUE!</v>
      </c>
      <c r="O683">
        <f t="shared" si="125"/>
        <v>41395</v>
      </c>
      <c r="Q683" s="84">
        <v>41395</v>
      </c>
      <c r="R683" t="e">
        <f t="shared" si="126"/>
        <v>#VALUE!</v>
      </c>
      <c r="S683">
        <f t="shared" si="127"/>
        <v>41395</v>
      </c>
      <c r="U683" s="86">
        <v>41395</v>
      </c>
      <c r="V683" t="e">
        <f t="shared" si="128"/>
        <v>#VALUE!</v>
      </c>
      <c r="W683">
        <f t="shared" si="129"/>
        <v>41395</v>
      </c>
      <c r="Y683" s="61">
        <v>41395</v>
      </c>
      <c r="Z683" t="str">
        <f t="shared" si="130"/>
        <v>41395</v>
      </c>
      <c r="AA683" t="e">
        <f t="shared" si="131"/>
        <v>#VALUE!</v>
      </c>
      <c r="AB683">
        <f t="shared" si="132"/>
        <v>41395</v>
      </c>
      <c r="AD683" s="85">
        <v>34802</v>
      </c>
      <c r="AG683" s="85">
        <v>41395</v>
      </c>
      <c r="AI683" s="85">
        <v>41279</v>
      </c>
    </row>
    <row r="684" spans="1:35" x14ac:dyDescent="0.2">
      <c r="A684">
        <v>10619</v>
      </c>
      <c r="B684" s="91">
        <v>40980</v>
      </c>
      <c r="C684" s="61" t="e" cm="1" vm="1">
        <f t="array" ref="C684">_xlfn._xlws.FILTER(B684,OR(LEN(B684) = 7,LEN(B684)=8))</f>
        <v>#VALUE!</v>
      </c>
      <c r="D684" s="61" t="str">
        <f t="shared" si="122"/>
        <v/>
      </c>
      <c r="E684" s="61" t="s">
        <v>2512</v>
      </c>
      <c r="F684" s="87" cm="1">
        <f t="array" ref="F684">_xlfn._xlws.FILTER(B684,LEN(B684)=5)</f>
        <v>40980</v>
      </c>
      <c r="G684" s="88">
        <f t="shared" si="123"/>
        <v>40980</v>
      </c>
      <c r="H684" s="61"/>
      <c r="I684" s="85">
        <v>40980</v>
      </c>
      <c r="J684" s="93">
        <f t="shared" si="121"/>
        <v>40980</v>
      </c>
      <c r="K684" s="85"/>
      <c r="M684" s="85">
        <v>40980</v>
      </c>
      <c r="N684" t="e">
        <f t="shared" si="124"/>
        <v>#VALUE!</v>
      </c>
      <c r="O684">
        <f t="shared" si="125"/>
        <v>40980</v>
      </c>
      <c r="Q684" s="84">
        <v>40980</v>
      </c>
      <c r="R684" t="e">
        <f t="shared" si="126"/>
        <v>#VALUE!</v>
      </c>
      <c r="S684">
        <f t="shared" si="127"/>
        <v>40980</v>
      </c>
      <c r="U684" s="86">
        <v>40980</v>
      </c>
      <c r="V684" t="e">
        <f t="shared" si="128"/>
        <v>#VALUE!</v>
      </c>
      <c r="W684">
        <f t="shared" si="129"/>
        <v>40980</v>
      </c>
      <c r="Y684" s="61">
        <v>40980</v>
      </c>
      <c r="Z684" t="str">
        <f t="shared" si="130"/>
        <v>40980</v>
      </c>
      <c r="AA684" t="e">
        <f t="shared" si="131"/>
        <v>#VALUE!</v>
      </c>
      <c r="AB684">
        <f t="shared" si="132"/>
        <v>40980</v>
      </c>
      <c r="AD684" s="85">
        <v>29320</v>
      </c>
      <c r="AG684" s="85">
        <v>40980</v>
      </c>
      <c r="AI684" s="85">
        <v>41246</v>
      </c>
    </row>
    <row r="685" spans="1:35" x14ac:dyDescent="0.2">
      <c r="A685">
        <v>4945</v>
      </c>
      <c r="B685" s="91">
        <v>41101</v>
      </c>
      <c r="C685" s="61" t="e" cm="1" vm="1">
        <f t="array" ref="C685">_xlfn._xlws.FILTER(B685,OR(LEN(B685) = 7,LEN(B685)=8))</f>
        <v>#VALUE!</v>
      </c>
      <c r="D685" s="61" t="str">
        <f t="shared" si="122"/>
        <v/>
      </c>
      <c r="E685" s="61" t="s">
        <v>2512</v>
      </c>
      <c r="F685" s="87" cm="1">
        <f t="array" ref="F685">_xlfn._xlws.FILTER(B685,LEN(B685)=5)</f>
        <v>41101</v>
      </c>
      <c r="G685" s="88">
        <f t="shared" si="123"/>
        <v>41101</v>
      </c>
      <c r="H685" s="61"/>
      <c r="I685" s="85">
        <v>41101</v>
      </c>
      <c r="J685" s="93">
        <f t="shared" si="121"/>
        <v>41101</v>
      </c>
      <c r="K685" s="85"/>
      <c r="M685" s="85">
        <v>41101</v>
      </c>
      <c r="N685" t="e">
        <f t="shared" si="124"/>
        <v>#VALUE!</v>
      </c>
      <c r="O685">
        <f t="shared" si="125"/>
        <v>41101</v>
      </c>
      <c r="Q685" s="84">
        <v>41101</v>
      </c>
      <c r="R685" t="e">
        <f t="shared" si="126"/>
        <v>#VALUE!</v>
      </c>
      <c r="S685">
        <f t="shared" si="127"/>
        <v>41101</v>
      </c>
      <c r="U685" s="86">
        <v>41101</v>
      </c>
      <c r="V685" t="e">
        <f t="shared" si="128"/>
        <v>#VALUE!</v>
      </c>
      <c r="W685">
        <f t="shared" si="129"/>
        <v>41101</v>
      </c>
      <c r="Y685" s="61">
        <v>41101</v>
      </c>
      <c r="Z685" t="str">
        <f t="shared" si="130"/>
        <v>41101</v>
      </c>
      <c r="AA685" t="e">
        <f t="shared" si="131"/>
        <v>#VALUE!</v>
      </c>
      <c r="AB685">
        <f t="shared" si="132"/>
        <v>41101</v>
      </c>
      <c r="AD685" s="85">
        <v>36992</v>
      </c>
      <c r="AG685" s="85">
        <v>41101</v>
      </c>
      <c r="AI685" s="85">
        <v>41220</v>
      </c>
    </row>
    <row r="686" spans="1:35" x14ac:dyDescent="0.2">
      <c r="A686">
        <v>1777</v>
      </c>
      <c r="B686" s="91">
        <v>41099</v>
      </c>
      <c r="C686" s="61" t="e" cm="1" vm="1">
        <f t="array" ref="C686">_xlfn._xlws.FILTER(B686,OR(LEN(B686) = 7,LEN(B686)=8))</f>
        <v>#VALUE!</v>
      </c>
      <c r="D686" s="61" t="str">
        <f t="shared" si="122"/>
        <v/>
      </c>
      <c r="E686" s="61" t="s">
        <v>2512</v>
      </c>
      <c r="F686" s="87" cm="1">
        <f t="array" ref="F686">_xlfn._xlws.FILTER(B686,LEN(B686)=5)</f>
        <v>41099</v>
      </c>
      <c r="G686" s="88">
        <f t="shared" si="123"/>
        <v>41099</v>
      </c>
      <c r="H686" s="61"/>
      <c r="I686" s="85">
        <v>41099</v>
      </c>
      <c r="J686" s="93">
        <f t="shared" si="121"/>
        <v>41099</v>
      </c>
      <c r="K686" s="85"/>
      <c r="M686" s="85">
        <v>41099</v>
      </c>
      <c r="N686" t="e">
        <f t="shared" si="124"/>
        <v>#VALUE!</v>
      </c>
      <c r="O686">
        <f t="shared" si="125"/>
        <v>41099</v>
      </c>
      <c r="Q686" s="84">
        <v>41099</v>
      </c>
      <c r="R686" t="e">
        <f t="shared" si="126"/>
        <v>#VALUE!</v>
      </c>
      <c r="S686">
        <f t="shared" si="127"/>
        <v>41099</v>
      </c>
      <c r="U686" s="86">
        <v>41099</v>
      </c>
      <c r="V686" t="e">
        <f t="shared" si="128"/>
        <v>#VALUE!</v>
      </c>
      <c r="W686">
        <f t="shared" si="129"/>
        <v>41099</v>
      </c>
      <c r="Y686" s="61">
        <v>41099</v>
      </c>
      <c r="Z686" t="str">
        <f t="shared" si="130"/>
        <v>41099</v>
      </c>
      <c r="AA686" t="e">
        <f t="shared" si="131"/>
        <v>#VALUE!</v>
      </c>
      <c r="AB686">
        <f t="shared" si="132"/>
        <v>41099</v>
      </c>
      <c r="AD686" s="85">
        <v>36260</v>
      </c>
      <c r="AG686" s="85">
        <v>41099</v>
      </c>
      <c r="AI686" s="85">
        <v>41159</v>
      </c>
    </row>
    <row r="687" spans="1:35" x14ac:dyDescent="0.2">
      <c r="A687">
        <v>4023</v>
      </c>
      <c r="B687" s="91">
        <v>41069</v>
      </c>
      <c r="C687" s="61" t="e" cm="1" vm="1">
        <f t="array" ref="C687">_xlfn._xlws.FILTER(B687,OR(LEN(B687) = 7,LEN(B687)=8))</f>
        <v>#VALUE!</v>
      </c>
      <c r="D687" s="61" t="str">
        <f t="shared" si="122"/>
        <v/>
      </c>
      <c r="E687" s="61" t="s">
        <v>2512</v>
      </c>
      <c r="F687" s="87" cm="1">
        <f t="array" ref="F687">_xlfn._xlws.FILTER(B687,LEN(B687)=5)</f>
        <v>41069</v>
      </c>
      <c r="G687" s="88">
        <f t="shared" si="123"/>
        <v>41069</v>
      </c>
      <c r="H687" s="61"/>
      <c r="I687" s="85">
        <v>41069</v>
      </c>
      <c r="J687" s="93">
        <f t="shared" si="121"/>
        <v>41069</v>
      </c>
      <c r="K687" s="85"/>
      <c r="M687" s="85">
        <v>41069</v>
      </c>
      <c r="N687" t="e">
        <f t="shared" si="124"/>
        <v>#VALUE!</v>
      </c>
      <c r="O687">
        <f t="shared" si="125"/>
        <v>41069</v>
      </c>
      <c r="Q687" s="84">
        <v>41069</v>
      </c>
      <c r="R687" t="e">
        <f t="shared" si="126"/>
        <v>#VALUE!</v>
      </c>
      <c r="S687">
        <f t="shared" si="127"/>
        <v>41069</v>
      </c>
      <c r="U687" s="86">
        <v>41069</v>
      </c>
      <c r="V687" t="e">
        <f t="shared" si="128"/>
        <v>#VALUE!</v>
      </c>
      <c r="W687">
        <f t="shared" si="129"/>
        <v>41069</v>
      </c>
      <c r="Y687" s="61">
        <v>41069</v>
      </c>
      <c r="Z687" t="str">
        <f t="shared" si="130"/>
        <v>41069</v>
      </c>
      <c r="AA687" t="e">
        <f t="shared" si="131"/>
        <v>#VALUE!</v>
      </c>
      <c r="AB687">
        <f t="shared" si="132"/>
        <v>41069</v>
      </c>
      <c r="AD687" s="85">
        <v>25303</v>
      </c>
      <c r="AG687" s="85">
        <v>41069</v>
      </c>
      <c r="AI687" s="85">
        <v>41158</v>
      </c>
    </row>
    <row r="688" spans="1:35" x14ac:dyDescent="0.2">
      <c r="A688">
        <v>7922</v>
      </c>
      <c r="B688" s="91">
        <v>41251</v>
      </c>
      <c r="C688" s="61" t="e" cm="1" vm="1">
        <f t="array" ref="C688">_xlfn._xlws.FILTER(B688,OR(LEN(B688) = 7,LEN(B688)=8))</f>
        <v>#VALUE!</v>
      </c>
      <c r="D688" s="61" t="str">
        <f t="shared" si="122"/>
        <v/>
      </c>
      <c r="E688" s="61" t="s">
        <v>2512</v>
      </c>
      <c r="F688" s="87" cm="1">
        <f t="array" ref="F688">_xlfn._xlws.FILTER(B688,LEN(B688)=5)</f>
        <v>41251</v>
      </c>
      <c r="G688" s="88">
        <f t="shared" si="123"/>
        <v>41251</v>
      </c>
      <c r="H688" s="61"/>
      <c r="I688" s="85">
        <v>41251</v>
      </c>
      <c r="J688" s="93">
        <f t="shared" si="121"/>
        <v>41251</v>
      </c>
      <c r="K688" s="85"/>
      <c r="M688" s="85">
        <v>41251</v>
      </c>
      <c r="N688" t="e">
        <f t="shared" si="124"/>
        <v>#VALUE!</v>
      </c>
      <c r="O688">
        <f t="shared" si="125"/>
        <v>41251</v>
      </c>
      <c r="Q688" s="84">
        <v>41251</v>
      </c>
      <c r="R688" t="e">
        <f t="shared" si="126"/>
        <v>#VALUE!</v>
      </c>
      <c r="S688">
        <f t="shared" si="127"/>
        <v>41251</v>
      </c>
      <c r="U688" s="86">
        <v>41251</v>
      </c>
      <c r="V688" t="e">
        <f t="shared" si="128"/>
        <v>#VALUE!</v>
      </c>
      <c r="W688">
        <f t="shared" si="129"/>
        <v>41251</v>
      </c>
      <c r="Y688" s="61">
        <v>41251</v>
      </c>
      <c r="Z688" t="str">
        <f t="shared" si="130"/>
        <v>41251</v>
      </c>
      <c r="AA688" t="e">
        <f t="shared" si="131"/>
        <v>#VALUE!</v>
      </c>
      <c r="AB688">
        <f t="shared" si="132"/>
        <v>41251</v>
      </c>
      <c r="AD688" s="85">
        <v>18730</v>
      </c>
      <c r="AG688" s="85">
        <v>41251</v>
      </c>
      <c r="AI688" s="85">
        <v>41133</v>
      </c>
    </row>
    <row r="689" spans="1:35" x14ac:dyDescent="0.2">
      <c r="A689">
        <v>10699</v>
      </c>
      <c r="B689" s="91" t="s">
        <v>26</v>
      </c>
      <c r="C689" s="61" t="str" cm="1">
        <f t="array" ref="C689">_xlfn._xlws.FILTER(B689,OR(LEN(B689) = 7,LEN(B689)=8))</f>
        <v>6/16/14</v>
      </c>
      <c r="D689" s="61" t="str">
        <f t="shared" si="122"/>
        <v>6/16/14</v>
      </c>
      <c r="E689" s="85" t="s">
        <v>26</v>
      </c>
      <c r="F689" s="87" t="e" cm="1" vm="1">
        <f t="array" ref="F689">_xlfn._xlws.FILTER(B689,LEN(B689)=5)</f>
        <v>#VALUE!</v>
      </c>
      <c r="G689" s="88" t="str">
        <f t="shared" si="123"/>
        <v/>
      </c>
      <c r="H689" s="85">
        <v>41806</v>
      </c>
      <c r="I689" s="85" t="s">
        <v>2512</v>
      </c>
      <c r="J689" s="93">
        <f t="shared" si="121"/>
        <v>41806</v>
      </c>
      <c r="K689" s="85"/>
      <c r="M689" s="85" t="s">
        <v>26</v>
      </c>
      <c r="N689" t="e">
        <f t="shared" si="124"/>
        <v>#VALUE!</v>
      </c>
      <c r="O689" t="e">
        <f t="shared" si="125"/>
        <v>#VALUE!</v>
      </c>
      <c r="Q689" s="84" t="s">
        <v>26</v>
      </c>
      <c r="R689" t="e">
        <f t="shared" si="126"/>
        <v>#VALUE!</v>
      </c>
      <c r="S689" t="e">
        <f t="shared" si="127"/>
        <v>#VALUE!</v>
      </c>
      <c r="U689" s="86" t="s">
        <v>26</v>
      </c>
      <c r="V689" t="e">
        <f t="shared" si="128"/>
        <v>#VALUE!</v>
      </c>
      <c r="W689" t="e">
        <f t="shared" si="129"/>
        <v>#VALUE!</v>
      </c>
      <c r="Y689" s="61" t="s">
        <v>26</v>
      </c>
      <c r="Z689" t="str">
        <f t="shared" si="130"/>
        <v>6-16-14</v>
      </c>
      <c r="AA689" t="e">
        <f t="shared" si="131"/>
        <v>#VALUE!</v>
      </c>
      <c r="AB689" t="e">
        <f t="shared" si="132"/>
        <v>#VALUE!</v>
      </c>
      <c r="AD689" s="85">
        <v>41806</v>
      </c>
      <c r="AG689" s="85" t="s">
        <v>26</v>
      </c>
      <c r="AI689" s="85">
        <v>41806</v>
      </c>
    </row>
    <row r="690" spans="1:35" x14ac:dyDescent="0.2">
      <c r="A690">
        <v>7516</v>
      </c>
      <c r="B690" s="91" t="s">
        <v>785</v>
      </c>
      <c r="C690" s="61" t="str" cm="1">
        <f t="array" ref="C690">_xlfn._xlws.FILTER(B690,OR(LEN(B690) = 7,LEN(B690)=8))</f>
        <v>5/22/14</v>
      </c>
      <c r="D690" s="61" t="str">
        <f t="shared" si="122"/>
        <v>5/22/14</v>
      </c>
      <c r="E690" s="85" t="s">
        <v>785</v>
      </c>
      <c r="F690" s="87" t="e" cm="1" vm="1">
        <f t="array" ref="F690">_xlfn._xlws.FILTER(B690,LEN(B690)=5)</f>
        <v>#VALUE!</v>
      </c>
      <c r="G690" s="88" t="str">
        <f t="shared" si="123"/>
        <v/>
      </c>
      <c r="H690" s="85">
        <v>41781</v>
      </c>
      <c r="I690" s="85" t="s">
        <v>2512</v>
      </c>
      <c r="J690" s="93">
        <f t="shared" si="121"/>
        <v>41781</v>
      </c>
      <c r="K690" s="85"/>
      <c r="M690" s="85" t="s">
        <v>785</v>
      </c>
      <c r="N690" t="e">
        <f t="shared" si="124"/>
        <v>#VALUE!</v>
      </c>
      <c r="O690" t="e">
        <f t="shared" si="125"/>
        <v>#VALUE!</v>
      </c>
      <c r="Q690" s="84" t="s">
        <v>785</v>
      </c>
      <c r="R690" t="e">
        <f t="shared" si="126"/>
        <v>#VALUE!</v>
      </c>
      <c r="S690" t="e">
        <f t="shared" si="127"/>
        <v>#VALUE!</v>
      </c>
      <c r="U690" s="86" t="s">
        <v>785</v>
      </c>
      <c r="V690" t="e">
        <f t="shared" si="128"/>
        <v>#VALUE!</v>
      </c>
      <c r="W690" t="e">
        <f t="shared" si="129"/>
        <v>#VALUE!</v>
      </c>
      <c r="Y690" s="61" t="s">
        <v>785</v>
      </c>
      <c r="Z690" t="str">
        <f t="shared" si="130"/>
        <v>5-22-14</v>
      </c>
      <c r="AA690" t="e">
        <f t="shared" si="131"/>
        <v>#VALUE!</v>
      </c>
      <c r="AB690" t="e">
        <f t="shared" si="132"/>
        <v>#VALUE!</v>
      </c>
      <c r="AD690" s="85">
        <v>41781</v>
      </c>
      <c r="AG690" s="85" t="s">
        <v>785</v>
      </c>
      <c r="AI690" s="85">
        <v>41781</v>
      </c>
    </row>
    <row r="691" spans="1:35" x14ac:dyDescent="0.2">
      <c r="A691">
        <v>3129</v>
      </c>
      <c r="B691" s="91" t="s">
        <v>785</v>
      </c>
      <c r="C691" s="61" t="str" cm="1">
        <f t="array" ref="C691">_xlfn._xlws.FILTER(B691,OR(LEN(B691) = 7,LEN(B691)=8))</f>
        <v>5/22/14</v>
      </c>
      <c r="D691" s="61" t="str">
        <f t="shared" si="122"/>
        <v>5/22/14</v>
      </c>
      <c r="E691" s="85" t="s">
        <v>785</v>
      </c>
      <c r="F691" s="87" t="e" cm="1" vm="1">
        <f t="array" ref="F691">_xlfn._xlws.FILTER(B691,LEN(B691)=5)</f>
        <v>#VALUE!</v>
      </c>
      <c r="G691" s="88" t="str">
        <f t="shared" si="123"/>
        <v/>
      </c>
      <c r="H691" s="85">
        <v>41781</v>
      </c>
      <c r="I691" s="85" t="s">
        <v>2512</v>
      </c>
      <c r="J691" s="93">
        <f t="shared" si="121"/>
        <v>41781</v>
      </c>
      <c r="K691" s="85"/>
      <c r="M691" s="85" t="s">
        <v>785</v>
      </c>
      <c r="N691" t="e">
        <f t="shared" si="124"/>
        <v>#VALUE!</v>
      </c>
      <c r="O691" t="e">
        <f t="shared" si="125"/>
        <v>#VALUE!</v>
      </c>
      <c r="Q691" s="84" t="s">
        <v>785</v>
      </c>
      <c r="R691" t="e">
        <f t="shared" si="126"/>
        <v>#VALUE!</v>
      </c>
      <c r="S691" t="e">
        <f t="shared" si="127"/>
        <v>#VALUE!</v>
      </c>
      <c r="U691" s="86" t="s">
        <v>785</v>
      </c>
      <c r="V691" t="e">
        <f t="shared" si="128"/>
        <v>#VALUE!</v>
      </c>
      <c r="W691" t="e">
        <f t="shared" si="129"/>
        <v>#VALUE!</v>
      </c>
      <c r="Y691" s="61" t="s">
        <v>785</v>
      </c>
      <c r="Z691" t="str">
        <f t="shared" si="130"/>
        <v>5-22-14</v>
      </c>
      <c r="AA691" t="e">
        <f t="shared" si="131"/>
        <v>#VALUE!</v>
      </c>
      <c r="AB691" t="e">
        <f t="shared" si="132"/>
        <v>#VALUE!</v>
      </c>
      <c r="AD691" s="85">
        <v>41781</v>
      </c>
      <c r="AG691" s="85" t="s">
        <v>785</v>
      </c>
      <c r="AI691" s="85">
        <v>41781</v>
      </c>
    </row>
    <row r="692" spans="1:35" x14ac:dyDescent="0.2">
      <c r="A692">
        <v>5121</v>
      </c>
      <c r="B692" s="91" t="s">
        <v>251</v>
      </c>
      <c r="C692" s="61" t="str" cm="1">
        <f t="array" ref="C692">_xlfn._xlws.FILTER(B692,OR(LEN(B692) = 7,LEN(B692)=8))</f>
        <v>3/21/14</v>
      </c>
      <c r="D692" s="61" t="str">
        <f t="shared" si="122"/>
        <v>3/21/14</v>
      </c>
      <c r="E692" s="85" t="s">
        <v>251</v>
      </c>
      <c r="F692" s="87" t="e" cm="1" vm="1">
        <f t="array" ref="F692">_xlfn._xlws.FILTER(B692,LEN(B692)=5)</f>
        <v>#VALUE!</v>
      </c>
      <c r="G692" s="88" t="str">
        <f t="shared" si="123"/>
        <v/>
      </c>
      <c r="H692" s="85">
        <v>41719</v>
      </c>
      <c r="I692" s="85" t="s">
        <v>2512</v>
      </c>
      <c r="J692" s="93">
        <f t="shared" si="121"/>
        <v>41719</v>
      </c>
      <c r="K692" s="85"/>
      <c r="M692" s="85" t="s">
        <v>251</v>
      </c>
      <c r="N692" t="e">
        <f t="shared" si="124"/>
        <v>#VALUE!</v>
      </c>
      <c r="O692" t="e">
        <f t="shared" si="125"/>
        <v>#VALUE!</v>
      </c>
      <c r="Q692" s="84" t="s">
        <v>251</v>
      </c>
      <c r="R692" t="e">
        <f t="shared" si="126"/>
        <v>#VALUE!</v>
      </c>
      <c r="S692" t="e">
        <f t="shared" si="127"/>
        <v>#VALUE!</v>
      </c>
      <c r="U692" s="86" t="s">
        <v>251</v>
      </c>
      <c r="V692" t="e">
        <f t="shared" si="128"/>
        <v>#VALUE!</v>
      </c>
      <c r="W692" t="e">
        <f t="shared" si="129"/>
        <v>#VALUE!</v>
      </c>
      <c r="Y692" s="61" t="s">
        <v>251</v>
      </c>
      <c r="Z692" t="str">
        <f t="shared" si="130"/>
        <v>3-21-14</v>
      </c>
      <c r="AA692" t="e">
        <f t="shared" si="131"/>
        <v>#VALUE!</v>
      </c>
      <c r="AB692" t="e">
        <f t="shared" si="132"/>
        <v>#VALUE!</v>
      </c>
      <c r="AD692" s="85">
        <v>41719</v>
      </c>
      <c r="AG692" s="85" t="s">
        <v>251</v>
      </c>
      <c r="AI692" s="85">
        <v>41719</v>
      </c>
    </row>
    <row r="693" spans="1:35" x14ac:dyDescent="0.2">
      <c r="A693">
        <v>2186</v>
      </c>
      <c r="B693" s="91">
        <v>41915</v>
      </c>
      <c r="C693" s="61" t="e" cm="1" vm="1">
        <f t="array" ref="C693">_xlfn._xlws.FILTER(B693,OR(LEN(B693) = 7,LEN(B693)=8))</f>
        <v>#VALUE!</v>
      </c>
      <c r="D693" s="61" t="str">
        <f t="shared" si="122"/>
        <v/>
      </c>
      <c r="E693" s="61" t="s">
        <v>2512</v>
      </c>
      <c r="F693" s="87" cm="1">
        <f t="array" ref="F693">_xlfn._xlws.FILTER(B693,LEN(B693)=5)</f>
        <v>41915</v>
      </c>
      <c r="G693" s="88">
        <f t="shared" si="123"/>
        <v>41915</v>
      </c>
      <c r="H693" s="61"/>
      <c r="I693" s="85">
        <v>41915</v>
      </c>
      <c r="J693" s="93">
        <f t="shared" si="121"/>
        <v>41915</v>
      </c>
      <c r="K693" s="85"/>
      <c r="M693" s="85">
        <v>41915</v>
      </c>
      <c r="N693" t="e">
        <f t="shared" si="124"/>
        <v>#VALUE!</v>
      </c>
      <c r="O693">
        <f t="shared" si="125"/>
        <v>41915</v>
      </c>
      <c r="Q693" s="84">
        <v>41915</v>
      </c>
      <c r="R693" t="e">
        <f t="shared" si="126"/>
        <v>#VALUE!</v>
      </c>
      <c r="S693">
        <f t="shared" si="127"/>
        <v>41915</v>
      </c>
      <c r="U693" s="86">
        <v>41915</v>
      </c>
      <c r="V693" t="e">
        <f t="shared" si="128"/>
        <v>#VALUE!</v>
      </c>
      <c r="W693">
        <f t="shared" si="129"/>
        <v>41915</v>
      </c>
      <c r="Y693" s="61">
        <v>41915</v>
      </c>
      <c r="Z693" t="str">
        <f t="shared" si="130"/>
        <v>41915</v>
      </c>
      <c r="AA693" t="e">
        <f t="shared" si="131"/>
        <v>#VALUE!</v>
      </c>
      <c r="AB693">
        <f t="shared" si="132"/>
        <v>41915</v>
      </c>
      <c r="AD693" s="85">
        <v>42113</v>
      </c>
      <c r="AG693" s="85">
        <v>41915</v>
      </c>
      <c r="AI693" s="85">
        <v>41708</v>
      </c>
    </row>
    <row r="694" spans="1:35" x14ac:dyDescent="0.2">
      <c r="A694">
        <v>10548</v>
      </c>
      <c r="B694" s="91">
        <v>41885</v>
      </c>
      <c r="C694" s="61" t="e" cm="1" vm="1">
        <f t="array" ref="C694">_xlfn._xlws.FILTER(B694,OR(LEN(B694) = 7,LEN(B694)=8))</f>
        <v>#VALUE!</v>
      </c>
      <c r="D694" s="61" t="str">
        <f t="shared" si="122"/>
        <v/>
      </c>
      <c r="E694" s="61" t="s">
        <v>2512</v>
      </c>
      <c r="F694" s="87" cm="1">
        <f t="array" ref="F694">_xlfn._xlws.FILTER(B694,LEN(B694)=5)</f>
        <v>41885</v>
      </c>
      <c r="G694" s="88">
        <f t="shared" si="123"/>
        <v>41885</v>
      </c>
      <c r="H694" s="61"/>
      <c r="I694" s="85">
        <v>41885</v>
      </c>
      <c r="J694" s="93">
        <f t="shared" si="121"/>
        <v>41885</v>
      </c>
      <c r="K694" s="85"/>
      <c r="M694" s="85">
        <v>41885</v>
      </c>
      <c r="N694" t="e">
        <f t="shared" si="124"/>
        <v>#VALUE!</v>
      </c>
      <c r="O694">
        <f t="shared" si="125"/>
        <v>41885</v>
      </c>
      <c r="Q694" s="84">
        <v>41885</v>
      </c>
      <c r="R694" t="e">
        <f t="shared" si="126"/>
        <v>#VALUE!</v>
      </c>
      <c r="S694">
        <f t="shared" si="127"/>
        <v>41885</v>
      </c>
      <c r="U694" s="86">
        <v>41885</v>
      </c>
      <c r="V694" t="e">
        <f t="shared" si="128"/>
        <v>#VALUE!</v>
      </c>
      <c r="W694">
        <f t="shared" si="129"/>
        <v>41885</v>
      </c>
      <c r="Y694" s="61">
        <v>41885</v>
      </c>
      <c r="Z694" t="str">
        <f t="shared" si="130"/>
        <v>41885</v>
      </c>
      <c r="AA694" t="e">
        <f t="shared" si="131"/>
        <v>#VALUE!</v>
      </c>
      <c r="AB694">
        <f t="shared" si="132"/>
        <v>41885</v>
      </c>
      <c r="AD694" s="85">
        <v>31155</v>
      </c>
      <c r="AG694" s="85">
        <v>41885</v>
      </c>
      <c r="AI694" s="85">
        <v>41707</v>
      </c>
    </row>
    <row r="695" spans="1:35" x14ac:dyDescent="0.2">
      <c r="A695">
        <v>6384</v>
      </c>
      <c r="B695" s="91">
        <v>41945</v>
      </c>
      <c r="C695" s="61" t="e" cm="1" vm="1">
        <f t="array" ref="C695">_xlfn._xlws.FILTER(B695,OR(LEN(B695) = 7,LEN(B695)=8))</f>
        <v>#VALUE!</v>
      </c>
      <c r="D695" s="61" t="str">
        <f t="shared" si="122"/>
        <v/>
      </c>
      <c r="E695" s="61" t="s">
        <v>2512</v>
      </c>
      <c r="F695" s="87" cm="1">
        <f t="array" ref="F695">_xlfn._xlws.FILTER(B695,LEN(B695)=5)</f>
        <v>41945</v>
      </c>
      <c r="G695" s="88">
        <f t="shared" si="123"/>
        <v>41945</v>
      </c>
      <c r="H695" s="61"/>
      <c r="I695" s="85">
        <v>41945</v>
      </c>
      <c r="J695" s="93">
        <f t="shared" si="121"/>
        <v>41945</v>
      </c>
      <c r="K695" s="85"/>
      <c r="M695" s="85">
        <v>41945</v>
      </c>
      <c r="N695" t="e">
        <f t="shared" si="124"/>
        <v>#VALUE!</v>
      </c>
      <c r="O695">
        <f t="shared" si="125"/>
        <v>41945</v>
      </c>
      <c r="Q695" s="84">
        <v>41945</v>
      </c>
      <c r="R695" t="e">
        <f t="shared" si="126"/>
        <v>#VALUE!</v>
      </c>
      <c r="S695">
        <f t="shared" si="127"/>
        <v>41945</v>
      </c>
      <c r="U695" s="86">
        <v>41945</v>
      </c>
      <c r="V695" t="e">
        <f t="shared" si="128"/>
        <v>#VALUE!</v>
      </c>
      <c r="W695">
        <f t="shared" si="129"/>
        <v>41945</v>
      </c>
      <c r="Y695" s="61">
        <v>41945</v>
      </c>
      <c r="Z695" t="str">
        <f t="shared" si="130"/>
        <v>41945</v>
      </c>
      <c r="AA695" t="e">
        <f t="shared" si="131"/>
        <v>#VALUE!</v>
      </c>
      <c r="AB695">
        <f t="shared" si="132"/>
        <v>41945</v>
      </c>
      <c r="AD695" s="85">
        <v>16546</v>
      </c>
      <c r="AG695" s="85">
        <v>41945</v>
      </c>
      <c r="AI695" s="85">
        <v>41681</v>
      </c>
    </row>
    <row r="696" spans="1:35" x14ac:dyDescent="0.2">
      <c r="A696">
        <v>2625</v>
      </c>
      <c r="B696" s="91" t="s">
        <v>168</v>
      </c>
      <c r="C696" s="61" t="str" cm="1">
        <f t="array" ref="C696">_xlfn._xlws.FILTER(B696,OR(LEN(B696) = 7,LEN(B696)=8))</f>
        <v>11/17/13</v>
      </c>
      <c r="D696" s="61" t="str">
        <f t="shared" si="122"/>
        <v>11/17/13</v>
      </c>
      <c r="E696" s="61" t="s">
        <v>168</v>
      </c>
      <c r="F696" s="87" t="e" cm="1" vm="1">
        <f t="array" ref="F696">_xlfn._xlws.FILTER(B696,LEN(B696)=5)</f>
        <v>#VALUE!</v>
      </c>
      <c r="G696" s="88" t="str">
        <f t="shared" si="123"/>
        <v/>
      </c>
      <c r="H696" s="85">
        <v>41595</v>
      </c>
      <c r="I696" s="85" t="s">
        <v>2512</v>
      </c>
      <c r="J696" s="93">
        <f t="shared" si="121"/>
        <v>41595</v>
      </c>
      <c r="K696" s="85"/>
      <c r="M696" s="85" t="s">
        <v>168</v>
      </c>
      <c r="N696" t="e">
        <f t="shared" si="124"/>
        <v>#VALUE!</v>
      </c>
      <c r="O696" t="e">
        <f t="shared" si="125"/>
        <v>#VALUE!</v>
      </c>
      <c r="Q696" s="84" t="s">
        <v>168</v>
      </c>
      <c r="R696" t="e">
        <f t="shared" si="126"/>
        <v>#VALUE!</v>
      </c>
      <c r="S696" t="e">
        <f t="shared" si="127"/>
        <v>#VALUE!</v>
      </c>
      <c r="U696" s="86" t="s">
        <v>168</v>
      </c>
      <c r="V696" t="e">
        <f t="shared" si="128"/>
        <v>#VALUE!</v>
      </c>
      <c r="W696" t="e">
        <f t="shared" si="129"/>
        <v>#VALUE!</v>
      </c>
      <c r="Y696" s="61" t="s">
        <v>168</v>
      </c>
      <c r="Z696" t="str">
        <f t="shared" si="130"/>
        <v>11-17-13</v>
      </c>
      <c r="AA696" t="e">
        <f t="shared" si="131"/>
        <v>#VALUE!</v>
      </c>
      <c r="AB696" t="e">
        <f t="shared" si="132"/>
        <v>#VALUE!</v>
      </c>
      <c r="AD696" s="85">
        <v>41595</v>
      </c>
      <c r="AG696" s="85" t="s">
        <v>168</v>
      </c>
      <c r="AI696" s="85">
        <v>41595</v>
      </c>
    </row>
    <row r="697" spans="1:35" x14ac:dyDescent="0.2">
      <c r="A697">
        <v>1676</v>
      </c>
      <c r="B697" s="91" t="s">
        <v>536</v>
      </c>
      <c r="C697" s="61" t="str" cm="1">
        <f t="array" ref="C697">_xlfn._xlws.FILTER(B697,OR(LEN(B697) = 7,LEN(B697)=8))</f>
        <v>10/30/13</v>
      </c>
      <c r="D697" s="61" t="str">
        <f t="shared" si="122"/>
        <v>10/30/13</v>
      </c>
      <c r="E697" s="61" t="s">
        <v>536</v>
      </c>
      <c r="F697" s="87" t="e" cm="1" vm="1">
        <f t="array" ref="F697">_xlfn._xlws.FILTER(B697,LEN(B697)=5)</f>
        <v>#VALUE!</v>
      </c>
      <c r="G697" s="88" t="str">
        <f t="shared" si="123"/>
        <v/>
      </c>
      <c r="H697" s="85">
        <v>41577</v>
      </c>
      <c r="I697" s="85" t="s">
        <v>2512</v>
      </c>
      <c r="J697" s="93">
        <f t="shared" si="121"/>
        <v>41577</v>
      </c>
      <c r="K697" s="85"/>
      <c r="M697" s="85" t="s">
        <v>536</v>
      </c>
      <c r="N697" t="e">
        <f t="shared" si="124"/>
        <v>#VALUE!</v>
      </c>
      <c r="O697" t="e">
        <f t="shared" si="125"/>
        <v>#VALUE!</v>
      </c>
      <c r="Q697" s="84" t="s">
        <v>536</v>
      </c>
      <c r="R697" t="e">
        <f t="shared" si="126"/>
        <v>#VALUE!</v>
      </c>
      <c r="S697" t="e">
        <f t="shared" si="127"/>
        <v>#VALUE!</v>
      </c>
      <c r="U697" s="86" t="s">
        <v>536</v>
      </c>
      <c r="V697" t="e">
        <f t="shared" si="128"/>
        <v>#VALUE!</v>
      </c>
      <c r="W697" t="e">
        <f t="shared" si="129"/>
        <v>#VALUE!</v>
      </c>
      <c r="Y697" s="61" t="s">
        <v>536</v>
      </c>
      <c r="Z697" t="str">
        <f t="shared" si="130"/>
        <v>10-30-13</v>
      </c>
      <c r="AA697" t="e">
        <f t="shared" si="131"/>
        <v>#VALUE!</v>
      </c>
      <c r="AB697" t="e">
        <f t="shared" si="132"/>
        <v>#VALUE!</v>
      </c>
      <c r="AD697" s="85">
        <v>41577</v>
      </c>
      <c r="AG697" s="85" t="s">
        <v>536</v>
      </c>
      <c r="AI697" s="85">
        <v>41577</v>
      </c>
    </row>
    <row r="698" spans="1:35" x14ac:dyDescent="0.2">
      <c r="A698">
        <v>5534</v>
      </c>
      <c r="B698" s="91" t="s">
        <v>883</v>
      </c>
      <c r="C698" s="61" t="str" cm="1">
        <f t="array" ref="C698">_xlfn._xlws.FILTER(B698,OR(LEN(B698) = 7,LEN(B698)=8))</f>
        <v>10/20/13</v>
      </c>
      <c r="D698" s="61" t="str">
        <f t="shared" si="122"/>
        <v>10/20/13</v>
      </c>
      <c r="E698" s="61" t="s">
        <v>883</v>
      </c>
      <c r="F698" s="87" t="e" cm="1" vm="1">
        <f t="array" ref="F698">_xlfn._xlws.FILTER(B698,LEN(B698)=5)</f>
        <v>#VALUE!</v>
      </c>
      <c r="G698" s="88" t="str">
        <f t="shared" si="123"/>
        <v/>
      </c>
      <c r="H698" s="85">
        <v>41567</v>
      </c>
      <c r="I698" s="85" t="s">
        <v>2512</v>
      </c>
      <c r="J698" s="93">
        <f t="shared" si="121"/>
        <v>41567</v>
      </c>
      <c r="K698" s="85"/>
      <c r="M698" s="85" t="s">
        <v>883</v>
      </c>
      <c r="N698" t="e">
        <f t="shared" si="124"/>
        <v>#VALUE!</v>
      </c>
      <c r="O698" t="e">
        <f t="shared" si="125"/>
        <v>#VALUE!</v>
      </c>
      <c r="Q698" s="84" t="s">
        <v>883</v>
      </c>
      <c r="R698" t="e">
        <f t="shared" si="126"/>
        <v>#VALUE!</v>
      </c>
      <c r="S698" t="e">
        <f t="shared" si="127"/>
        <v>#VALUE!</v>
      </c>
      <c r="U698" s="86" t="s">
        <v>883</v>
      </c>
      <c r="V698" t="e">
        <f t="shared" si="128"/>
        <v>#VALUE!</v>
      </c>
      <c r="W698" t="e">
        <f t="shared" si="129"/>
        <v>#VALUE!</v>
      </c>
      <c r="Y698" s="61" t="s">
        <v>883</v>
      </c>
      <c r="Z698" t="str">
        <f t="shared" si="130"/>
        <v>10-20-13</v>
      </c>
      <c r="AA698" t="e">
        <f t="shared" si="131"/>
        <v>#VALUE!</v>
      </c>
      <c r="AB698" t="e">
        <f t="shared" si="132"/>
        <v>#VALUE!</v>
      </c>
      <c r="AD698" s="85">
        <v>41567</v>
      </c>
      <c r="AG698" s="85" t="s">
        <v>883</v>
      </c>
      <c r="AI698" s="85">
        <v>41567</v>
      </c>
    </row>
    <row r="699" spans="1:35" x14ac:dyDescent="0.2">
      <c r="A699">
        <v>6859</v>
      </c>
      <c r="B699" s="91">
        <v>41496</v>
      </c>
      <c r="C699" s="61" t="e" cm="1" vm="1">
        <f t="array" ref="C699">_xlfn._xlws.FILTER(B699,OR(LEN(B699) = 7,LEN(B699)=8))</f>
        <v>#VALUE!</v>
      </c>
      <c r="D699" s="61" t="str">
        <f t="shared" si="122"/>
        <v/>
      </c>
      <c r="E699" s="61" t="s">
        <v>2512</v>
      </c>
      <c r="F699" s="87" cm="1">
        <f t="array" ref="F699">_xlfn._xlws.FILTER(B699,LEN(B699)=5)</f>
        <v>41496</v>
      </c>
      <c r="G699" s="88">
        <f t="shared" si="123"/>
        <v>41496</v>
      </c>
      <c r="H699" s="61"/>
      <c r="I699" s="85">
        <v>41496</v>
      </c>
      <c r="J699" s="93">
        <f t="shared" si="121"/>
        <v>41496</v>
      </c>
      <c r="K699" s="85"/>
      <c r="M699" s="85">
        <v>41496</v>
      </c>
      <c r="N699" t="e">
        <f t="shared" si="124"/>
        <v>#VALUE!</v>
      </c>
      <c r="O699">
        <f t="shared" si="125"/>
        <v>41496</v>
      </c>
      <c r="Q699" s="84">
        <v>41496</v>
      </c>
      <c r="R699" t="e">
        <f t="shared" si="126"/>
        <v>#VALUE!</v>
      </c>
      <c r="S699">
        <f t="shared" si="127"/>
        <v>41496</v>
      </c>
      <c r="U699" s="86">
        <v>41496</v>
      </c>
      <c r="V699" t="e">
        <f t="shared" si="128"/>
        <v>#VALUE!</v>
      </c>
      <c r="W699">
        <f t="shared" si="129"/>
        <v>41496</v>
      </c>
      <c r="Y699" s="61">
        <v>41496</v>
      </c>
      <c r="Z699" t="str">
        <f t="shared" si="130"/>
        <v>41496</v>
      </c>
      <c r="AA699" t="e">
        <f t="shared" si="131"/>
        <v>#VALUE!</v>
      </c>
      <c r="AB699">
        <f t="shared" si="132"/>
        <v>41496</v>
      </c>
      <c r="AD699" s="85">
        <v>35169</v>
      </c>
      <c r="AG699" s="85">
        <v>41496</v>
      </c>
      <c r="AI699" s="85">
        <v>41555</v>
      </c>
    </row>
    <row r="700" spans="1:35" x14ac:dyDescent="0.2">
      <c r="A700">
        <v>271</v>
      </c>
      <c r="B700" s="91">
        <v>41315</v>
      </c>
      <c r="C700" s="61" t="e" cm="1" vm="1">
        <f t="array" ref="C700">_xlfn._xlws.FILTER(B700,OR(LEN(B700) = 7,LEN(B700)=8))</f>
        <v>#VALUE!</v>
      </c>
      <c r="D700" s="61" t="str">
        <f t="shared" si="122"/>
        <v/>
      </c>
      <c r="E700" s="61" t="s">
        <v>2512</v>
      </c>
      <c r="F700" s="87" cm="1">
        <f t="array" ref="F700">_xlfn._xlws.FILTER(B700,LEN(B700)=5)</f>
        <v>41315</v>
      </c>
      <c r="G700" s="88">
        <f t="shared" si="123"/>
        <v>41315</v>
      </c>
      <c r="H700" s="61"/>
      <c r="I700" s="85">
        <v>41315</v>
      </c>
      <c r="J700" s="93">
        <f t="shared" si="121"/>
        <v>41315</v>
      </c>
      <c r="K700" s="85"/>
      <c r="M700" s="85">
        <v>41315</v>
      </c>
      <c r="N700" t="e">
        <f t="shared" si="124"/>
        <v>#VALUE!</v>
      </c>
      <c r="O700">
        <f t="shared" si="125"/>
        <v>41315</v>
      </c>
      <c r="Q700" s="84">
        <v>41315</v>
      </c>
      <c r="R700" t="e">
        <f t="shared" si="126"/>
        <v>#VALUE!</v>
      </c>
      <c r="S700">
        <f t="shared" si="127"/>
        <v>41315</v>
      </c>
      <c r="U700" s="86">
        <v>41315</v>
      </c>
      <c r="V700" t="e">
        <f t="shared" si="128"/>
        <v>#VALUE!</v>
      </c>
      <c r="W700">
        <f t="shared" si="129"/>
        <v>41315</v>
      </c>
      <c r="Y700" s="61">
        <v>41315</v>
      </c>
      <c r="Z700" t="str">
        <f t="shared" si="130"/>
        <v>41315</v>
      </c>
      <c r="AA700" t="e">
        <f t="shared" si="131"/>
        <v>#VALUE!</v>
      </c>
      <c r="AB700">
        <f t="shared" si="132"/>
        <v>41315</v>
      </c>
      <c r="AD700" s="85">
        <v>42107</v>
      </c>
      <c r="AG700" s="85">
        <v>41315</v>
      </c>
      <c r="AI700" s="85">
        <v>41549</v>
      </c>
    </row>
    <row r="701" spans="1:35" x14ac:dyDescent="0.2">
      <c r="A701">
        <v>7699</v>
      </c>
      <c r="B701" s="91">
        <v>41315</v>
      </c>
      <c r="C701" s="61" t="e" cm="1" vm="1">
        <f t="array" ref="C701">_xlfn._xlws.FILTER(B701,OR(LEN(B701) = 7,LEN(B701)=8))</f>
        <v>#VALUE!</v>
      </c>
      <c r="D701" s="61" t="str">
        <f t="shared" si="122"/>
        <v/>
      </c>
      <c r="E701" s="61" t="s">
        <v>2512</v>
      </c>
      <c r="F701" s="87" cm="1">
        <f t="array" ref="F701">_xlfn._xlws.FILTER(B701,LEN(B701)=5)</f>
        <v>41315</v>
      </c>
      <c r="G701" s="88">
        <f t="shared" si="123"/>
        <v>41315</v>
      </c>
      <c r="H701" s="61"/>
      <c r="I701" s="85">
        <v>41315</v>
      </c>
      <c r="J701" s="93">
        <f t="shared" si="121"/>
        <v>41315</v>
      </c>
      <c r="K701" s="85"/>
      <c r="M701" s="85">
        <v>41315</v>
      </c>
      <c r="N701" t="e">
        <f t="shared" si="124"/>
        <v>#VALUE!</v>
      </c>
      <c r="O701">
        <f t="shared" si="125"/>
        <v>41315</v>
      </c>
      <c r="Q701" s="84">
        <v>41315</v>
      </c>
      <c r="R701" t="e">
        <f t="shared" si="126"/>
        <v>#VALUE!</v>
      </c>
      <c r="S701">
        <f t="shared" si="127"/>
        <v>41315</v>
      </c>
      <c r="U701" s="86">
        <v>41315</v>
      </c>
      <c r="V701" t="e">
        <f t="shared" si="128"/>
        <v>#VALUE!</v>
      </c>
      <c r="W701">
        <f t="shared" si="129"/>
        <v>41315</v>
      </c>
      <c r="Y701" s="61">
        <v>41315</v>
      </c>
      <c r="Z701" t="str">
        <f t="shared" si="130"/>
        <v>41315</v>
      </c>
      <c r="AA701" t="e">
        <f t="shared" si="131"/>
        <v>#VALUE!</v>
      </c>
      <c r="AB701">
        <f t="shared" si="132"/>
        <v>41315</v>
      </c>
      <c r="AD701" s="85">
        <v>42107</v>
      </c>
      <c r="AG701" s="85">
        <v>41315</v>
      </c>
      <c r="AI701" s="85">
        <v>41549</v>
      </c>
    </row>
    <row r="702" spans="1:35" x14ac:dyDescent="0.2">
      <c r="A702">
        <v>7832</v>
      </c>
      <c r="B702" s="91" t="s">
        <v>911</v>
      </c>
      <c r="C702" s="61" t="str" cm="1">
        <f t="array" ref="C702">_xlfn._xlws.FILTER(B702,OR(LEN(B702) = 7,LEN(B702)=8))</f>
        <v>8/28/13</v>
      </c>
      <c r="D702" s="61" t="str">
        <f t="shared" si="122"/>
        <v>8/28/13</v>
      </c>
      <c r="E702" s="85" t="s">
        <v>911</v>
      </c>
      <c r="F702" s="87" t="e" cm="1" vm="1">
        <f t="array" ref="F702">_xlfn._xlws.FILTER(B702,LEN(B702)=5)</f>
        <v>#VALUE!</v>
      </c>
      <c r="G702" s="88" t="str">
        <f t="shared" si="123"/>
        <v/>
      </c>
      <c r="H702" s="85">
        <v>41514</v>
      </c>
      <c r="I702" s="85" t="s">
        <v>2512</v>
      </c>
      <c r="J702" s="93">
        <f t="shared" si="121"/>
        <v>41514</v>
      </c>
      <c r="K702" s="85"/>
      <c r="M702" s="85" t="s">
        <v>911</v>
      </c>
      <c r="N702" t="e">
        <f t="shared" si="124"/>
        <v>#VALUE!</v>
      </c>
      <c r="O702" t="e">
        <f t="shared" si="125"/>
        <v>#VALUE!</v>
      </c>
      <c r="Q702" s="84" t="s">
        <v>911</v>
      </c>
      <c r="R702" t="e">
        <f t="shared" si="126"/>
        <v>#VALUE!</v>
      </c>
      <c r="S702" t="e">
        <f t="shared" si="127"/>
        <v>#VALUE!</v>
      </c>
      <c r="U702" s="86" t="s">
        <v>911</v>
      </c>
      <c r="V702" t="e">
        <f t="shared" si="128"/>
        <v>#VALUE!</v>
      </c>
      <c r="W702" t="e">
        <f t="shared" si="129"/>
        <v>#VALUE!</v>
      </c>
      <c r="Y702" s="61" t="s">
        <v>911</v>
      </c>
      <c r="Z702" t="str">
        <f t="shared" si="130"/>
        <v>8-28-13</v>
      </c>
      <c r="AA702" t="e">
        <f t="shared" si="131"/>
        <v>#VALUE!</v>
      </c>
      <c r="AB702" t="e">
        <f t="shared" si="132"/>
        <v>#VALUE!</v>
      </c>
      <c r="AD702" s="85">
        <v>41514</v>
      </c>
      <c r="AG702" s="85" t="s">
        <v>911</v>
      </c>
      <c r="AI702" s="85">
        <v>41514</v>
      </c>
    </row>
    <row r="703" spans="1:35" x14ac:dyDescent="0.2">
      <c r="A703">
        <v>938</v>
      </c>
      <c r="B703" s="91" t="s">
        <v>135</v>
      </c>
      <c r="C703" s="61" t="str" cm="1">
        <f t="array" ref="C703">_xlfn._xlws.FILTER(B703,OR(LEN(B703) = 7,LEN(B703)=8))</f>
        <v>7/30/13</v>
      </c>
      <c r="D703" s="61" t="str">
        <f t="shared" si="122"/>
        <v>7/30/13</v>
      </c>
      <c r="E703" s="85" t="s">
        <v>135</v>
      </c>
      <c r="F703" s="87" t="e" cm="1" vm="1">
        <f t="array" ref="F703">_xlfn._xlws.FILTER(B703,LEN(B703)=5)</f>
        <v>#VALUE!</v>
      </c>
      <c r="G703" s="88" t="str">
        <f t="shared" si="123"/>
        <v/>
      </c>
      <c r="H703" s="85">
        <v>41485</v>
      </c>
      <c r="I703" s="85" t="s">
        <v>2512</v>
      </c>
      <c r="J703" s="93">
        <f t="shared" si="121"/>
        <v>41485</v>
      </c>
      <c r="K703" s="85"/>
      <c r="M703" s="85" t="s">
        <v>135</v>
      </c>
      <c r="N703" t="e">
        <f t="shared" si="124"/>
        <v>#VALUE!</v>
      </c>
      <c r="O703" t="e">
        <f t="shared" si="125"/>
        <v>#VALUE!</v>
      </c>
      <c r="Q703" s="84" t="s">
        <v>135</v>
      </c>
      <c r="R703" t="e">
        <f t="shared" si="126"/>
        <v>#VALUE!</v>
      </c>
      <c r="S703" t="e">
        <f t="shared" si="127"/>
        <v>#VALUE!</v>
      </c>
      <c r="U703" s="86" t="s">
        <v>135</v>
      </c>
      <c r="V703" t="e">
        <f t="shared" si="128"/>
        <v>#VALUE!</v>
      </c>
      <c r="W703" t="e">
        <f t="shared" si="129"/>
        <v>#VALUE!</v>
      </c>
      <c r="Y703" s="61" t="s">
        <v>135</v>
      </c>
      <c r="Z703" t="str">
        <f t="shared" si="130"/>
        <v>7-30-13</v>
      </c>
      <c r="AA703" t="e">
        <f t="shared" si="131"/>
        <v>#VALUE!</v>
      </c>
      <c r="AB703" t="e">
        <f t="shared" si="132"/>
        <v>#VALUE!</v>
      </c>
      <c r="AD703" s="85">
        <v>41485</v>
      </c>
      <c r="AG703" s="85" t="s">
        <v>135</v>
      </c>
      <c r="AI703" s="85">
        <v>41485</v>
      </c>
    </row>
    <row r="704" spans="1:35" x14ac:dyDescent="0.2">
      <c r="A704">
        <v>7873</v>
      </c>
      <c r="B704" s="91">
        <v>41432</v>
      </c>
      <c r="C704" s="61" t="e" cm="1" vm="1">
        <f t="array" ref="C704">_xlfn._xlws.FILTER(B704,OR(LEN(B704) = 7,LEN(B704)=8))</f>
        <v>#VALUE!</v>
      </c>
      <c r="D704" s="61" t="str">
        <f t="shared" si="122"/>
        <v/>
      </c>
      <c r="E704" s="61" t="s">
        <v>2512</v>
      </c>
      <c r="F704" s="87" cm="1">
        <f t="array" ref="F704">_xlfn._xlws.FILTER(B704,LEN(B704)=5)</f>
        <v>41432</v>
      </c>
      <c r="G704" s="88">
        <f t="shared" si="123"/>
        <v>41432</v>
      </c>
      <c r="H704" s="61"/>
      <c r="I704" s="85">
        <v>41432</v>
      </c>
      <c r="J704" s="93">
        <f t="shared" si="121"/>
        <v>41432</v>
      </c>
      <c r="K704" s="85"/>
      <c r="M704" s="85">
        <v>41432</v>
      </c>
      <c r="N704" t="e">
        <f t="shared" si="124"/>
        <v>#VALUE!</v>
      </c>
      <c r="O704">
        <f t="shared" si="125"/>
        <v>41432</v>
      </c>
      <c r="Q704" s="84">
        <v>41432</v>
      </c>
      <c r="R704" t="e">
        <f t="shared" si="126"/>
        <v>#VALUE!</v>
      </c>
      <c r="S704">
        <f t="shared" si="127"/>
        <v>41432</v>
      </c>
      <c r="U704" s="86">
        <v>41432</v>
      </c>
      <c r="V704" t="e">
        <f t="shared" si="128"/>
        <v>#VALUE!</v>
      </c>
      <c r="W704">
        <f t="shared" si="129"/>
        <v>41432</v>
      </c>
      <c r="Y704" s="61">
        <v>41432</v>
      </c>
      <c r="Z704" t="str">
        <f t="shared" si="130"/>
        <v>41432</v>
      </c>
      <c r="AA704" t="e">
        <f t="shared" si="131"/>
        <v>#VALUE!</v>
      </c>
      <c r="AB704">
        <f t="shared" si="132"/>
        <v>41432</v>
      </c>
      <c r="AD704" s="85">
        <v>11793</v>
      </c>
      <c r="AG704" s="85">
        <v>41432</v>
      </c>
      <c r="AI704" s="85">
        <v>41461</v>
      </c>
    </row>
    <row r="705" spans="1:35" x14ac:dyDescent="0.2">
      <c r="A705">
        <v>9967</v>
      </c>
      <c r="B705" s="91" t="s">
        <v>915</v>
      </c>
      <c r="C705" s="61" t="str" cm="1">
        <f t="array" ref="C705">_xlfn._xlws.FILTER(B705,OR(LEN(B705) = 7,LEN(B705)=8))</f>
        <v>5/30/13</v>
      </c>
      <c r="D705" s="61" t="str">
        <f t="shared" si="122"/>
        <v>5/30/13</v>
      </c>
      <c r="E705" s="85" t="s">
        <v>915</v>
      </c>
      <c r="F705" s="87" t="e" cm="1" vm="1">
        <f t="array" ref="F705">_xlfn._xlws.FILTER(B705,LEN(B705)=5)</f>
        <v>#VALUE!</v>
      </c>
      <c r="G705" s="88" t="str">
        <f t="shared" si="123"/>
        <v/>
      </c>
      <c r="H705" s="85">
        <v>41424</v>
      </c>
      <c r="I705" s="85" t="s">
        <v>2512</v>
      </c>
      <c r="J705" s="93">
        <f t="shared" si="121"/>
        <v>41424</v>
      </c>
      <c r="K705" s="85"/>
      <c r="M705" s="85" t="s">
        <v>915</v>
      </c>
      <c r="N705" t="e">
        <f t="shared" si="124"/>
        <v>#VALUE!</v>
      </c>
      <c r="O705" t="e">
        <f t="shared" si="125"/>
        <v>#VALUE!</v>
      </c>
      <c r="Q705" s="84" t="s">
        <v>915</v>
      </c>
      <c r="R705" t="e">
        <f t="shared" si="126"/>
        <v>#VALUE!</v>
      </c>
      <c r="S705" t="e">
        <f t="shared" si="127"/>
        <v>#VALUE!</v>
      </c>
      <c r="U705" s="86" t="s">
        <v>915</v>
      </c>
      <c r="V705" t="e">
        <f t="shared" si="128"/>
        <v>#VALUE!</v>
      </c>
      <c r="W705" t="e">
        <f t="shared" si="129"/>
        <v>#VALUE!</v>
      </c>
      <c r="Y705" s="61" t="s">
        <v>915</v>
      </c>
      <c r="Z705" t="str">
        <f t="shared" si="130"/>
        <v>5-30-13</v>
      </c>
      <c r="AA705" t="e">
        <f t="shared" si="131"/>
        <v>#VALUE!</v>
      </c>
      <c r="AB705" t="e">
        <f t="shared" si="132"/>
        <v>#VALUE!</v>
      </c>
      <c r="AD705" s="85">
        <v>41424</v>
      </c>
      <c r="AG705" s="85" t="s">
        <v>915</v>
      </c>
      <c r="AI705" s="85">
        <v>41424</v>
      </c>
    </row>
    <row r="706" spans="1:35" x14ac:dyDescent="0.2">
      <c r="A706">
        <v>1087</v>
      </c>
      <c r="B706" s="91" t="s">
        <v>917</v>
      </c>
      <c r="C706" s="61" t="str" cm="1">
        <f t="array" ref="C706">_xlfn._xlws.FILTER(B706,OR(LEN(B706) = 7,LEN(B706)=8))</f>
        <v>5/22/13</v>
      </c>
      <c r="D706" s="61" t="str">
        <f t="shared" si="122"/>
        <v>5/22/13</v>
      </c>
      <c r="E706" s="85" t="s">
        <v>917</v>
      </c>
      <c r="F706" s="87" t="e" cm="1" vm="1">
        <f t="array" ref="F706">_xlfn._xlws.FILTER(B706,LEN(B706)=5)</f>
        <v>#VALUE!</v>
      </c>
      <c r="G706" s="88" t="str">
        <f t="shared" si="123"/>
        <v/>
      </c>
      <c r="H706" s="85">
        <v>41416</v>
      </c>
      <c r="I706" s="85" t="s">
        <v>2512</v>
      </c>
      <c r="J706" s="93">
        <f t="shared" si="121"/>
        <v>41416</v>
      </c>
      <c r="K706" s="85"/>
      <c r="M706" s="85" t="s">
        <v>917</v>
      </c>
      <c r="N706" t="e">
        <f t="shared" si="124"/>
        <v>#VALUE!</v>
      </c>
      <c r="O706" t="e">
        <f t="shared" si="125"/>
        <v>#VALUE!</v>
      </c>
      <c r="Q706" s="84" t="s">
        <v>917</v>
      </c>
      <c r="R706" t="e">
        <f t="shared" si="126"/>
        <v>#VALUE!</v>
      </c>
      <c r="S706" t="e">
        <f t="shared" si="127"/>
        <v>#VALUE!</v>
      </c>
      <c r="U706" s="86" t="s">
        <v>917</v>
      </c>
      <c r="V706" t="e">
        <f t="shared" si="128"/>
        <v>#VALUE!</v>
      </c>
      <c r="W706" t="e">
        <f t="shared" si="129"/>
        <v>#VALUE!</v>
      </c>
      <c r="Y706" s="61" t="s">
        <v>917</v>
      </c>
      <c r="Z706" t="str">
        <f t="shared" si="130"/>
        <v>5-22-13</v>
      </c>
      <c r="AA706" t="e">
        <f t="shared" si="131"/>
        <v>#VALUE!</v>
      </c>
      <c r="AB706" t="e">
        <f t="shared" si="132"/>
        <v>#VALUE!</v>
      </c>
      <c r="AD706" s="85">
        <v>41416</v>
      </c>
      <c r="AG706" s="85" t="s">
        <v>917</v>
      </c>
      <c r="AI706" s="85">
        <v>41416</v>
      </c>
    </row>
    <row r="707" spans="1:35" x14ac:dyDescent="0.2">
      <c r="A707">
        <v>8314</v>
      </c>
      <c r="B707" s="91">
        <v>41398</v>
      </c>
      <c r="C707" s="61" t="e" cm="1" vm="1">
        <f t="array" ref="C707">_xlfn._xlws.FILTER(B707,OR(LEN(B707) = 7,LEN(B707)=8))</f>
        <v>#VALUE!</v>
      </c>
      <c r="D707" s="61" t="str">
        <f t="shared" si="122"/>
        <v/>
      </c>
      <c r="E707" s="61" t="s">
        <v>2512</v>
      </c>
      <c r="F707" s="87" cm="1">
        <f t="array" ref="F707">_xlfn._xlws.FILTER(B707,LEN(B707)=5)</f>
        <v>41398</v>
      </c>
      <c r="G707" s="88">
        <f t="shared" si="123"/>
        <v>41398</v>
      </c>
      <c r="H707" s="61"/>
      <c r="I707" s="85">
        <v>41398</v>
      </c>
      <c r="J707" s="93">
        <f t="shared" ref="J707:J770" si="133">IF(I707&gt;$I$1,I707,H707)</f>
        <v>41398</v>
      </c>
      <c r="K707" s="85"/>
      <c r="M707" s="85">
        <v>41398</v>
      </c>
      <c r="N707" t="e">
        <f t="shared" si="124"/>
        <v>#VALUE!</v>
      </c>
      <c r="O707">
        <f t="shared" si="125"/>
        <v>41398</v>
      </c>
      <c r="Q707" s="84">
        <v>41398</v>
      </c>
      <c r="R707" t="e">
        <f t="shared" si="126"/>
        <v>#VALUE!</v>
      </c>
      <c r="S707">
        <f t="shared" si="127"/>
        <v>41398</v>
      </c>
      <c r="U707" s="86">
        <v>41398</v>
      </c>
      <c r="V707" t="e">
        <f t="shared" si="128"/>
        <v>#VALUE!</v>
      </c>
      <c r="W707">
        <f t="shared" si="129"/>
        <v>41398</v>
      </c>
      <c r="Y707" s="61">
        <v>41398</v>
      </c>
      <c r="Z707" t="str">
        <f t="shared" si="130"/>
        <v>41398</v>
      </c>
      <c r="AA707" t="e">
        <f t="shared" si="131"/>
        <v>#VALUE!</v>
      </c>
      <c r="AB707">
        <f t="shared" si="132"/>
        <v>41398</v>
      </c>
      <c r="AD707" s="85">
        <v>35898</v>
      </c>
      <c r="AG707" s="85">
        <v>41398</v>
      </c>
      <c r="AI707" s="85">
        <v>41369</v>
      </c>
    </row>
    <row r="708" spans="1:35" x14ac:dyDescent="0.2">
      <c r="A708">
        <v>3762</v>
      </c>
      <c r="B708" s="91">
        <v>41309</v>
      </c>
      <c r="C708" s="61" t="e" cm="1" vm="1">
        <f t="array" ref="C708">_xlfn._xlws.FILTER(B708,OR(LEN(B708) = 7,LEN(B708)=8))</f>
        <v>#VALUE!</v>
      </c>
      <c r="D708" s="61" t="str">
        <f t="shared" ref="D708:D771" si="134">IFERROR(C708,"")</f>
        <v/>
      </c>
      <c r="E708" s="61" t="s">
        <v>2512</v>
      </c>
      <c r="F708" s="87" cm="1">
        <f t="array" ref="F708">_xlfn._xlws.FILTER(B708,LEN(B708)=5)</f>
        <v>41309</v>
      </c>
      <c r="G708" s="88">
        <f t="shared" si="123"/>
        <v>41309</v>
      </c>
      <c r="H708" s="61"/>
      <c r="I708" s="85">
        <v>41309</v>
      </c>
      <c r="J708" s="93">
        <f t="shared" si="133"/>
        <v>41309</v>
      </c>
      <c r="K708" s="85"/>
      <c r="M708" s="85">
        <v>41309</v>
      </c>
      <c r="N708" t="e">
        <f t="shared" si="124"/>
        <v>#VALUE!</v>
      </c>
      <c r="O708">
        <f t="shared" si="125"/>
        <v>41309</v>
      </c>
      <c r="Q708" s="84">
        <v>41309</v>
      </c>
      <c r="R708" t="e">
        <f t="shared" si="126"/>
        <v>#VALUE!</v>
      </c>
      <c r="S708">
        <f t="shared" si="127"/>
        <v>41309</v>
      </c>
      <c r="U708" s="86">
        <v>41309</v>
      </c>
      <c r="V708" t="e">
        <f t="shared" si="128"/>
        <v>#VALUE!</v>
      </c>
      <c r="W708">
        <f t="shared" si="129"/>
        <v>41309</v>
      </c>
      <c r="Y708" s="61">
        <v>41309</v>
      </c>
      <c r="Z708" t="str">
        <f t="shared" si="130"/>
        <v>41309</v>
      </c>
      <c r="AA708" t="e">
        <f t="shared" si="131"/>
        <v>#VALUE!</v>
      </c>
      <c r="AB708">
        <f t="shared" si="132"/>
        <v>41309</v>
      </c>
      <c r="AD708" s="85">
        <v>39916</v>
      </c>
      <c r="AG708" s="85">
        <v>41309</v>
      </c>
      <c r="AI708" s="85">
        <v>41366</v>
      </c>
    </row>
    <row r="709" spans="1:35" x14ac:dyDescent="0.2">
      <c r="A709">
        <v>10383</v>
      </c>
      <c r="B709" s="91">
        <v>41309</v>
      </c>
      <c r="C709" s="61" t="e" cm="1" vm="1">
        <f t="array" ref="C709">_xlfn._xlws.FILTER(B709,OR(LEN(B709) = 7,LEN(B709)=8))</f>
        <v>#VALUE!</v>
      </c>
      <c r="D709" s="61" t="str">
        <f t="shared" si="134"/>
        <v/>
      </c>
      <c r="E709" s="61" t="s">
        <v>2512</v>
      </c>
      <c r="F709" s="87" cm="1">
        <f t="array" ref="F709">_xlfn._xlws.FILTER(B709,LEN(B709)=5)</f>
        <v>41309</v>
      </c>
      <c r="G709" s="88">
        <f t="shared" ref="G709:G772" si="135">IFERROR(F709,"")</f>
        <v>41309</v>
      </c>
      <c r="H709" s="61"/>
      <c r="I709" s="85">
        <v>41309</v>
      </c>
      <c r="J709" s="93">
        <f t="shared" si="133"/>
        <v>41309</v>
      </c>
      <c r="K709" s="85"/>
      <c r="M709" s="85">
        <v>41309</v>
      </c>
      <c r="N709" t="e">
        <f t="shared" ref="N709:N772" si="136">DATEVALUE(M709)</f>
        <v>#VALUE!</v>
      </c>
      <c r="O709">
        <f t="shared" ref="O709:O772" si="137">VALUE(M709)</f>
        <v>41309</v>
      </c>
      <c r="Q709" s="84">
        <v>41309</v>
      </c>
      <c r="R709" t="e">
        <f t="shared" ref="R709:R772" si="138">DATEVALUE(Q709)</f>
        <v>#VALUE!</v>
      </c>
      <c r="S709">
        <f t="shared" ref="S709:S772" si="139">VALUE(Q709)</f>
        <v>41309</v>
      </c>
      <c r="U709" s="86">
        <v>41309</v>
      </c>
      <c r="V709" t="e">
        <f t="shared" ref="V709:V772" si="140">DATEVALUE(U709)</f>
        <v>#VALUE!</v>
      </c>
      <c r="W709">
        <f t="shared" ref="W709:W772" si="141">VALUE(U709)</f>
        <v>41309</v>
      </c>
      <c r="Y709" s="61">
        <v>41309</v>
      </c>
      <c r="Z709" t="str">
        <f t="shared" ref="Z709:Z772" si="142">SUBSTITUTE(Y709,"/","-")</f>
        <v>41309</v>
      </c>
      <c r="AA709" t="e">
        <f t="shared" ref="AA709:AA772" si="143">DATEVALUE(Z709)</f>
        <v>#VALUE!</v>
      </c>
      <c r="AB709">
        <f t="shared" ref="AB709:AB772" si="144">VALUE(Z709)</f>
        <v>41309</v>
      </c>
      <c r="AD709" s="85">
        <v>39916</v>
      </c>
      <c r="AG709" s="85">
        <v>41309</v>
      </c>
      <c r="AI709" s="85">
        <v>41366</v>
      </c>
    </row>
    <row r="710" spans="1:35" x14ac:dyDescent="0.2">
      <c r="A710">
        <v>6798</v>
      </c>
      <c r="B710" s="91" t="s">
        <v>922</v>
      </c>
      <c r="C710" s="61" t="str" cm="1">
        <f t="array" ref="C710">_xlfn._xlws.FILTER(B710,OR(LEN(B710) = 7,LEN(B710)=8))</f>
        <v>3/20/13</v>
      </c>
      <c r="D710" s="61" t="str">
        <f t="shared" si="134"/>
        <v>3/20/13</v>
      </c>
      <c r="E710" s="85" t="s">
        <v>922</v>
      </c>
      <c r="F710" s="87" t="e" cm="1" vm="1">
        <f t="array" ref="F710">_xlfn._xlws.FILTER(B710,LEN(B710)=5)</f>
        <v>#VALUE!</v>
      </c>
      <c r="G710" s="88" t="str">
        <f t="shared" si="135"/>
        <v/>
      </c>
      <c r="H710" s="85">
        <v>41353</v>
      </c>
      <c r="I710" s="85" t="s">
        <v>2512</v>
      </c>
      <c r="J710" s="93">
        <f t="shared" si="133"/>
        <v>41353</v>
      </c>
      <c r="K710" s="85"/>
      <c r="M710" s="85" t="s">
        <v>922</v>
      </c>
      <c r="N710" t="e">
        <f t="shared" si="136"/>
        <v>#VALUE!</v>
      </c>
      <c r="O710" t="e">
        <f t="shared" si="137"/>
        <v>#VALUE!</v>
      </c>
      <c r="Q710" s="84" t="s">
        <v>922</v>
      </c>
      <c r="R710" t="e">
        <f t="shared" si="138"/>
        <v>#VALUE!</v>
      </c>
      <c r="S710" t="e">
        <f t="shared" si="139"/>
        <v>#VALUE!</v>
      </c>
      <c r="U710" s="86" t="s">
        <v>922</v>
      </c>
      <c r="V710" t="e">
        <f t="shared" si="140"/>
        <v>#VALUE!</v>
      </c>
      <c r="W710" t="e">
        <f t="shared" si="141"/>
        <v>#VALUE!</v>
      </c>
      <c r="Y710" s="61" t="s">
        <v>922</v>
      </c>
      <c r="Z710" t="str">
        <f t="shared" si="142"/>
        <v>3-20-13</v>
      </c>
      <c r="AA710" t="e">
        <f t="shared" si="143"/>
        <v>#VALUE!</v>
      </c>
      <c r="AB710" t="e">
        <f t="shared" si="144"/>
        <v>#VALUE!</v>
      </c>
      <c r="AD710" s="85">
        <v>41353</v>
      </c>
      <c r="AG710" s="85" t="s">
        <v>922</v>
      </c>
      <c r="AI710" s="85">
        <v>41353</v>
      </c>
    </row>
    <row r="711" spans="1:35" x14ac:dyDescent="0.2">
      <c r="A711">
        <v>4168</v>
      </c>
      <c r="B711" s="91" t="s">
        <v>922</v>
      </c>
      <c r="C711" s="61" t="str" cm="1">
        <f t="array" ref="C711">_xlfn._xlws.FILTER(B711,OR(LEN(B711) = 7,LEN(B711)=8))</f>
        <v>3/20/13</v>
      </c>
      <c r="D711" s="61" t="str">
        <f t="shared" si="134"/>
        <v>3/20/13</v>
      </c>
      <c r="E711" s="85" t="s">
        <v>922</v>
      </c>
      <c r="F711" s="87" t="e" cm="1" vm="1">
        <f t="array" ref="F711">_xlfn._xlws.FILTER(B711,LEN(B711)=5)</f>
        <v>#VALUE!</v>
      </c>
      <c r="G711" s="88" t="str">
        <f t="shared" si="135"/>
        <v/>
      </c>
      <c r="H711" s="85">
        <v>41353</v>
      </c>
      <c r="I711" s="85" t="s">
        <v>2512</v>
      </c>
      <c r="J711" s="93">
        <f t="shared" si="133"/>
        <v>41353</v>
      </c>
      <c r="K711" s="85"/>
      <c r="M711" s="85" t="s">
        <v>922</v>
      </c>
      <c r="N711" t="e">
        <f t="shared" si="136"/>
        <v>#VALUE!</v>
      </c>
      <c r="O711" t="e">
        <f t="shared" si="137"/>
        <v>#VALUE!</v>
      </c>
      <c r="Q711" s="84" t="s">
        <v>922</v>
      </c>
      <c r="R711" t="e">
        <f t="shared" si="138"/>
        <v>#VALUE!</v>
      </c>
      <c r="S711" t="e">
        <f t="shared" si="139"/>
        <v>#VALUE!</v>
      </c>
      <c r="U711" s="86" t="s">
        <v>922</v>
      </c>
      <c r="V711" t="e">
        <f t="shared" si="140"/>
        <v>#VALUE!</v>
      </c>
      <c r="W711" t="e">
        <f t="shared" si="141"/>
        <v>#VALUE!</v>
      </c>
      <c r="Y711" s="61" t="s">
        <v>922</v>
      </c>
      <c r="Z711" t="str">
        <f t="shared" si="142"/>
        <v>3-20-13</v>
      </c>
      <c r="AA711" t="e">
        <f t="shared" si="143"/>
        <v>#VALUE!</v>
      </c>
      <c r="AB711" t="e">
        <f t="shared" si="144"/>
        <v>#VALUE!</v>
      </c>
      <c r="AD711" s="85">
        <v>41353</v>
      </c>
      <c r="AG711" s="85" t="s">
        <v>922</v>
      </c>
      <c r="AI711" s="85">
        <v>41353</v>
      </c>
    </row>
    <row r="712" spans="1:35" x14ac:dyDescent="0.2">
      <c r="A712">
        <v>6690</v>
      </c>
      <c r="B712" s="91" t="s">
        <v>924</v>
      </c>
      <c r="C712" s="61" t="str" cm="1">
        <f t="array" ref="C712">_xlfn._xlws.FILTER(B712,OR(LEN(B712) = 7,LEN(B712)=8))</f>
        <v>3/14/13</v>
      </c>
      <c r="D712" s="61" t="str">
        <f t="shared" si="134"/>
        <v>3/14/13</v>
      </c>
      <c r="E712" s="85" t="s">
        <v>924</v>
      </c>
      <c r="F712" s="87" t="e" cm="1" vm="1">
        <f t="array" ref="F712">_xlfn._xlws.FILTER(B712,LEN(B712)=5)</f>
        <v>#VALUE!</v>
      </c>
      <c r="G712" s="88" t="str">
        <f t="shared" si="135"/>
        <v/>
      </c>
      <c r="H712" s="85">
        <v>41347</v>
      </c>
      <c r="I712" s="85" t="s">
        <v>2512</v>
      </c>
      <c r="J712" s="93">
        <f t="shared" si="133"/>
        <v>41347</v>
      </c>
      <c r="K712" s="85"/>
      <c r="M712" s="85" t="s">
        <v>924</v>
      </c>
      <c r="N712" t="e">
        <f t="shared" si="136"/>
        <v>#VALUE!</v>
      </c>
      <c r="O712" t="e">
        <f t="shared" si="137"/>
        <v>#VALUE!</v>
      </c>
      <c r="Q712" s="84" t="s">
        <v>924</v>
      </c>
      <c r="R712" t="e">
        <f t="shared" si="138"/>
        <v>#VALUE!</v>
      </c>
      <c r="S712" t="e">
        <f t="shared" si="139"/>
        <v>#VALUE!</v>
      </c>
      <c r="U712" s="86" t="s">
        <v>924</v>
      </c>
      <c r="V712" t="e">
        <f t="shared" si="140"/>
        <v>#VALUE!</v>
      </c>
      <c r="W712" t="e">
        <f t="shared" si="141"/>
        <v>#VALUE!</v>
      </c>
      <c r="Y712" s="61" t="s">
        <v>924</v>
      </c>
      <c r="Z712" t="str">
        <f t="shared" si="142"/>
        <v>3-14-13</v>
      </c>
      <c r="AA712" t="e">
        <f t="shared" si="143"/>
        <v>#VALUE!</v>
      </c>
      <c r="AB712" t="e">
        <f t="shared" si="144"/>
        <v>#VALUE!</v>
      </c>
      <c r="AD712" s="85">
        <v>41347</v>
      </c>
      <c r="AG712" s="85" t="s">
        <v>924</v>
      </c>
      <c r="AI712" s="85">
        <v>41347</v>
      </c>
    </row>
    <row r="713" spans="1:35" x14ac:dyDescent="0.2">
      <c r="A713">
        <v>10602</v>
      </c>
      <c r="B713" s="91" t="s">
        <v>103</v>
      </c>
      <c r="C713" s="61" t="str" cm="1">
        <f t="array" ref="C713">_xlfn._xlws.FILTER(B713,OR(LEN(B713) = 7,LEN(B713)=8))</f>
        <v>2/14/13</v>
      </c>
      <c r="D713" s="61" t="str">
        <f t="shared" si="134"/>
        <v>2/14/13</v>
      </c>
      <c r="E713" s="85" t="s">
        <v>103</v>
      </c>
      <c r="F713" s="87" t="e" cm="1" vm="1">
        <f t="array" ref="F713">_xlfn._xlws.FILTER(B713,LEN(B713)=5)</f>
        <v>#VALUE!</v>
      </c>
      <c r="G713" s="88" t="str">
        <f t="shared" si="135"/>
        <v/>
      </c>
      <c r="H713" s="85">
        <v>41319</v>
      </c>
      <c r="I713" s="85" t="s">
        <v>2512</v>
      </c>
      <c r="J713" s="93">
        <f t="shared" si="133"/>
        <v>41319</v>
      </c>
      <c r="K713" s="85"/>
      <c r="M713" s="85" t="s">
        <v>103</v>
      </c>
      <c r="N713" t="e">
        <f t="shared" si="136"/>
        <v>#VALUE!</v>
      </c>
      <c r="O713" t="e">
        <f t="shared" si="137"/>
        <v>#VALUE!</v>
      </c>
      <c r="Q713" s="84" t="s">
        <v>103</v>
      </c>
      <c r="R713" t="e">
        <f t="shared" si="138"/>
        <v>#VALUE!</v>
      </c>
      <c r="S713" t="e">
        <f t="shared" si="139"/>
        <v>#VALUE!</v>
      </c>
      <c r="U713" s="86" t="s">
        <v>103</v>
      </c>
      <c r="V713" t="e">
        <f t="shared" si="140"/>
        <v>#VALUE!</v>
      </c>
      <c r="W713" t="e">
        <f t="shared" si="141"/>
        <v>#VALUE!</v>
      </c>
      <c r="Y713" s="61" t="s">
        <v>103</v>
      </c>
      <c r="Z713" t="str">
        <f t="shared" si="142"/>
        <v>2-14-13</v>
      </c>
      <c r="AA713" t="e">
        <f t="shared" si="143"/>
        <v>#VALUE!</v>
      </c>
      <c r="AB713" t="e">
        <f t="shared" si="144"/>
        <v>#VALUE!</v>
      </c>
      <c r="AD713" s="85">
        <v>41319</v>
      </c>
      <c r="AG713" s="85" t="s">
        <v>103</v>
      </c>
      <c r="AI713" s="85">
        <v>41319</v>
      </c>
    </row>
    <row r="714" spans="1:35" x14ac:dyDescent="0.2">
      <c r="A714">
        <v>3220</v>
      </c>
      <c r="B714" s="91" t="s">
        <v>103</v>
      </c>
      <c r="C714" s="61" t="str" cm="1">
        <f t="array" ref="C714">_xlfn._xlws.FILTER(B714,OR(LEN(B714) = 7,LEN(B714)=8))</f>
        <v>2/14/13</v>
      </c>
      <c r="D714" s="61" t="str">
        <f t="shared" si="134"/>
        <v>2/14/13</v>
      </c>
      <c r="E714" s="85" t="s">
        <v>103</v>
      </c>
      <c r="F714" s="87" t="e" cm="1" vm="1">
        <f t="array" ref="F714">_xlfn._xlws.FILTER(B714,LEN(B714)=5)</f>
        <v>#VALUE!</v>
      </c>
      <c r="G714" s="88" t="str">
        <f t="shared" si="135"/>
        <v/>
      </c>
      <c r="H714" s="85">
        <v>41319</v>
      </c>
      <c r="I714" s="85" t="s">
        <v>2512</v>
      </c>
      <c r="J714" s="93">
        <f t="shared" si="133"/>
        <v>41319</v>
      </c>
      <c r="K714" s="85"/>
      <c r="M714" s="85" t="s">
        <v>103</v>
      </c>
      <c r="N714" t="e">
        <f t="shared" si="136"/>
        <v>#VALUE!</v>
      </c>
      <c r="O714" t="e">
        <f t="shared" si="137"/>
        <v>#VALUE!</v>
      </c>
      <c r="Q714" s="84" t="s">
        <v>103</v>
      </c>
      <c r="R714" t="e">
        <f t="shared" si="138"/>
        <v>#VALUE!</v>
      </c>
      <c r="S714" t="e">
        <f t="shared" si="139"/>
        <v>#VALUE!</v>
      </c>
      <c r="U714" s="86" t="s">
        <v>103</v>
      </c>
      <c r="V714" t="e">
        <f t="shared" si="140"/>
        <v>#VALUE!</v>
      </c>
      <c r="W714" t="e">
        <f t="shared" si="141"/>
        <v>#VALUE!</v>
      </c>
      <c r="Y714" s="61" t="s">
        <v>103</v>
      </c>
      <c r="Z714" t="str">
        <f t="shared" si="142"/>
        <v>2-14-13</v>
      </c>
      <c r="AA714" t="e">
        <f t="shared" si="143"/>
        <v>#VALUE!</v>
      </c>
      <c r="AB714" t="e">
        <f t="shared" si="144"/>
        <v>#VALUE!</v>
      </c>
      <c r="AD714" s="85">
        <v>41319</v>
      </c>
      <c r="AG714" s="85" t="s">
        <v>103</v>
      </c>
      <c r="AI714" s="85">
        <v>41319</v>
      </c>
    </row>
    <row r="715" spans="1:35" x14ac:dyDescent="0.2">
      <c r="A715">
        <v>5424</v>
      </c>
      <c r="B715" s="91" t="s">
        <v>103</v>
      </c>
      <c r="C715" s="61" t="str" cm="1">
        <f t="array" ref="C715">_xlfn._xlws.FILTER(B715,OR(LEN(B715) = 7,LEN(B715)=8))</f>
        <v>2/14/13</v>
      </c>
      <c r="D715" s="61" t="str">
        <f t="shared" si="134"/>
        <v>2/14/13</v>
      </c>
      <c r="E715" s="85" t="s">
        <v>103</v>
      </c>
      <c r="F715" s="87" t="e" cm="1" vm="1">
        <f t="array" ref="F715">_xlfn._xlws.FILTER(B715,LEN(B715)=5)</f>
        <v>#VALUE!</v>
      </c>
      <c r="G715" s="88" t="str">
        <f t="shared" si="135"/>
        <v/>
      </c>
      <c r="H715" s="85">
        <v>41319</v>
      </c>
      <c r="I715" s="85" t="s">
        <v>2512</v>
      </c>
      <c r="J715" s="93">
        <f t="shared" si="133"/>
        <v>41319</v>
      </c>
      <c r="K715" s="85"/>
      <c r="M715" s="85" t="s">
        <v>103</v>
      </c>
      <c r="N715" t="e">
        <f t="shared" si="136"/>
        <v>#VALUE!</v>
      </c>
      <c r="O715" t="e">
        <f t="shared" si="137"/>
        <v>#VALUE!</v>
      </c>
      <c r="Q715" s="84" t="s">
        <v>103</v>
      </c>
      <c r="R715" t="e">
        <f t="shared" si="138"/>
        <v>#VALUE!</v>
      </c>
      <c r="S715" t="e">
        <f t="shared" si="139"/>
        <v>#VALUE!</v>
      </c>
      <c r="U715" s="86" t="s">
        <v>103</v>
      </c>
      <c r="V715" t="e">
        <f t="shared" si="140"/>
        <v>#VALUE!</v>
      </c>
      <c r="W715" t="e">
        <f t="shared" si="141"/>
        <v>#VALUE!</v>
      </c>
      <c r="Y715" s="61" t="s">
        <v>103</v>
      </c>
      <c r="Z715" t="str">
        <f t="shared" si="142"/>
        <v>2-14-13</v>
      </c>
      <c r="AA715" t="e">
        <f t="shared" si="143"/>
        <v>#VALUE!</v>
      </c>
      <c r="AB715" t="e">
        <f t="shared" si="144"/>
        <v>#VALUE!</v>
      </c>
      <c r="AD715" s="85">
        <v>41319</v>
      </c>
      <c r="AG715" s="85" t="s">
        <v>103</v>
      </c>
      <c r="AI715" s="85">
        <v>41319</v>
      </c>
    </row>
    <row r="716" spans="1:35" x14ac:dyDescent="0.2">
      <c r="A716">
        <v>7488</v>
      </c>
      <c r="B716" s="91" t="s">
        <v>927</v>
      </c>
      <c r="C716" s="61" t="str" cm="1">
        <f t="array" ref="C716">_xlfn._xlws.FILTER(B716,OR(LEN(B716) = 7,LEN(B716)=8))</f>
        <v>1/22/13</v>
      </c>
      <c r="D716" s="61" t="str">
        <f t="shared" si="134"/>
        <v>1/22/13</v>
      </c>
      <c r="E716" s="85" t="s">
        <v>927</v>
      </c>
      <c r="F716" s="87" t="e" cm="1" vm="1">
        <f t="array" ref="F716">_xlfn._xlws.FILTER(B716,LEN(B716)=5)</f>
        <v>#VALUE!</v>
      </c>
      <c r="G716" s="88" t="str">
        <f t="shared" si="135"/>
        <v/>
      </c>
      <c r="H716" s="85">
        <v>41296</v>
      </c>
      <c r="I716" s="85" t="s">
        <v>2512</v>
      </c>
      <c r="J716" s="93">
        <f t="shared" si="133"/>
        <v>41296</v>
      </c>
      <c r="K716" s="85"/>
      <c r="M716" s="85" t="s">
        <v>927</v>
      </c>
      <c r="N716" t="e">
        <f t="shared" si="136"/>
        <v>#VALUE!</v>
      </c>
      <c r="O716" t="e">
        <f t="shared" si="137"/>
        <v>#VALUE!</v>
      </c>
      <c r="Q716" s="84" t="s">
        <v>927</v>
      </c>
      <c r="R716" t="e">
        <f t="shared" si="138"/>
        <v>#VALUE!</v>
      </c>
      <c r="S716" t="e">
        <f t="shared" si="139"/>
        <v>#VALUE!</v>
      </c>
      <c r="U716" s="86" t="s">
        <v>927</v>
      </c>
      <c r="V716" t="e">
        <f t="shared" si="140"/>
        <v>#VALUE!</v>
      </c>
      <c r="W716" t="e">
        <f t="shared" si="141"/>
        <v>#VALUE!</v>
      </c>
      <c r="Y716" s="61" t="s">
        <v>927</v>
      </c>
      <c r="Z716" t="str">
        <f t="shared" si="142"/>
        <v>1-22-13</v>
      </c>
      <c r="AA716" t="e">
        <f t="shared" si="143"/>
        <v>#VALUE!</v>
      </c>
      <c r="AB716" t="e">
        <f t="shared" si="144"/>
        <v>#VALUE!</v>
      </c>
      <c r="AD716" s="85">
        <v>41296</v>
      </c>
      <c r="AG716" s="85" t="s">
        <v>927</v>
      </c>
      <c r="AI716" s="85">
        <v>41296</v>
      </c>
    </row>
    <row r="717" spans="1:35" x14ac:dyDescent="0.2">
      <c r="A717">
        <v>5289</v>
      </c>
      <c r="B717" s="91">
        <v>41163</v>
      </c>
      <c r="C717" s="61" t="e" cm="1" vm="1">
        <f t="array" ref="C717">_xlfn._xlws.FILTER(B717,OR(LEN(B717) = 7,LEN(B717)=8))</f>
        <v>#VALUE!</v>
      </c>
      <c r="D717" s="61" t="str">
        <f t="shared" si="134"/>
        <v/>
      </c>
      <c r="E717" s="61" t="s">
        <v>2512</v>
      </c>
      <c r="F717" s="87" cm="1">
        <f t="array" ref="F717">_xlfn._xlws.FILTER(B717,LEN(B717)=5)</f>
        <v>41163</v>
      </c>
      <c r="G717" s="88">
        <f t="shared" si="135"/>
        <v>41163</v>
      </c>
      <c r="H717" s="61"/>
      <c r="I717" s="85">
        <v>41163</v>
      </c>
      <c r="J717" s="93">
        <f t="shared" si="133"/>
        <v>41163</v>
      </c>
      <c r="K717" s="85"/>
      <c r="M717" s="85">
        <v>41163</v>
      </c>
      <c r="N717" t="e">
        <f t="shared" si="136"/>
        <v>#VALUE!</v>
      </c>
      <c r="O717">
        <f t="shared" si="137"/>
        <v>41163</v>
      </c>
      <c r="Q717" s="84">
        <v>41163</v>
      </c>
      <c r="R717" t="e">
        <f t="shared" si="138"/>
        <v>#VALUE!</v>
      </c>
      <c r="S717">
        <f t="shared" si="139"/>
        <v>41163</v>
      </c>
      <c r="U717" s="86">
        <v>41163</v>
      </c>
      <c r="V717" t="e">
        <f t="shared" si="140"/>
        <v>#VALUE!</v>
      </c>
      <c r="W717">
        <f t="shared" si="141"/>
        <v>41163</v>
      </c>
      <c r="Y717" s="61">
        <v>41163</v>
      </c>
      <c r="Z717" t="str">
        <f t="shared" si="142"/>
        <v>41163</v>
      </c>
      <c r="AA717" t="e">
        <f t="shared" si="143"/>
        <v>#VALUE!</v>
      </c>
      <c r="AB717">
        <f t="shared" si="144"/>
        <v>41163</v>
      </c>
      <c r="AD717" s="85">
        <v>23112</v>
      </c>
      <c r="AG717" s="85">
        <v>41163</v>
      </c>
      <c r="AI717" s="85">
        <v>41222</v>
      </c>
    </row>
    <row r="718" spans="1:35" x14ac:dyDescent="0.2">
      <c r="A718">
        <v>347</v>
      </c>
      <c r="B718" s="91">
        <v>41130</v>
      </c>
      <c r="C718" s="61" t="e" cm="1" vm="1">
        <f t="array" ref="C718">_xlfn._xlws.FILTER(B718,OR(LEN(B718) = 7,LEN(B718)=8))</f>
        <v>#VALUE!</v>
      </c>
      <c r="D718" s="61" t="str">
        <f t="shared" si="134"/>
        <v/>
      </c>
      <c r="E718" s="61" t="s">
        <v>2512</v>
      </c>
      <c r="F718" s="87" cm="1">
        <f t="array" ref="F718">_xlfn._xlws.FILTER(B718,LEN(B718)=5)</f>
        <v>41130</v>
      </c>
      <c r="G718" s="88">
        <f t="shared" si="135"/>
        <v>41130</v>
      </c>
      <c r="H718" s="61"/>
      <c r="I718" s="85">
        <v>41130</v>
      </c>
      <c r="J718" s="93">
        <f t="shared" si="133"/>
        <v>41130</v>
      </c>
      <c r="K718" s="85"/>
      <c r="M718" s="85">
        <v>41130</v>
      </c>
      <c r="N718" t="e">
        <f t="shared" si="136"/>
        <v>#VALUE!</v>
      </c>
      <c r="O718">
        <f t="shared" si="137"/>
        <v>41130</v>
      </c>
      <c r="Q718" s="84">
        <v>41130</v>
      </c>
      <c r="R718" t="e">
        <f t="shared" si="138"/>
        <v>#VALUE!</v>
      </c>
      <c r="S718">
        <f t="shared" si="139"/>
        <v>41130</v>
      </c>
      <c r="U718" s="86">
        <v>41130</v>
      </c>
      <c r="V718" t="e">
        <f t="shared" si="140"/>
        <v>#VALUE!</v>
      </c>
      <c r="W718">
        <f t="shared" si="141"/>
        <v>41130</v>
      </c>
      <c r="Y718" s="61">
        <v>41130</v>
      </c>
      <c r="Z718" t="str">
        <f t="shared" si="142"/>
        <v>41130</v>
      </c>
      <c r="AA718" t="e">
        <f t="shared" si="143"/>
        <v>#VALUE!</v>
      </c>
      <c r="AB718">
        <f t="shared" si="144"/>
        <v>41130</v>
      </c>
      <c r="AD718" s="85">
        <v>11059</v>
      </c>
      <c r="AG718" s="85">
        <v>41130</v>
      </c>
      <c r="AI718" s="85">
        <v>41160</v>
      </c>
    </row>
    <row r="719" spans="1:35" x14ac:dyDescent="0.2">
      <c r="A719">
        <v>5236</v>
      </c>
      <c r="B719" s="91" t="s">
        <v>931</v>
      </c>
      <c r="C719" s="61" t="str" cm="1">
        <f t="array" ref="C719">_xlfn._xlws.FILTER(B719,OR(LEN(B719) = 7,LEN(B719)=8))</f>
        <v>8/25/12</v>
      </c>
      <c r="D719" s="61" t="str">
        <f t="shared" si="134"/>
        <v>8/25/12</v>
      </c>
      <c r="E719" s="85" t="s">
        <v>931</v>
      </c>
      <c r="F719" s="87" t="e" cm="1" vm="1">
        <f t="array" ref="F719">_xlfn._xlws.FILTER(B719,LEN(B719)=5)</f>
        <v>#VALUE!</v>
      </c>
      <c r="G719" s="88" t="str">
        <f t="shared" si="135"/>
        <v/>
      </c>
      <c r="H719" s="85">
        <v>41146</v>
      </c>
      <c r="I719" s="85" t="s">
        <v>2512</v>
      </c>
      <c r="J719" s="93">
        <f t="shared" si="133"/>
        <v>41146</v>
      </c>
      <c r="K719" s="85"/>
      <c r="M719" s="85" t="s">
        <v>931</v>
      </c>
      <c r="N719" t="e">
        <f t="shared" si="136"/>
        <v>#VALUE!</v>
      </c>
      <c r="O719" t="e">
        <f t="shared" si="137"/>
        <v>#VALUE!</v>
      </c>
      <c r="Q719" s="84" t="s">
        <v>931</v>
      </c>
      <c r="R719" t="e">
        <f t="shared" si="138"/>
        <v>#VALUE!</v>
      </c>
      <c r="S719" t="e">
        <f t="shared" si="139"/>
        <v>#VALUE!</v>
      </c>
      <c r="U719" s="86" t="s">
        <v>931</v>
      </c>
      <c r="V719" t="e">
        <f t="shared" si="140"/>
        <v>#VALUE!</v>
      </c>
      <c r="W719" t="e">
        <f t="shared" si="141"/>
        <v>#VALUE!</v>
      </c>
      <c r="Y719" s="61" t="s">
        <v>931</v>
      </c>
      <c r="Z719" t="str">
        <f t="shared" si="142"/>
        <v>8-25-12</v>
      </c>
      <c r="AA719" t="e">
        <f t="shared" si="143"/>
        <v>#VALUE!</v>
      </c>
      <c r="AB719" t="e">
        <f t="shared" si="144"/>
        <v>#VALUE!</v>
      </c>
      <c r="AD719" s="85">
        <v>41146</v>
      </c>
      <c r="AG719" s="85" t="s">
        <v>931</v>
      </c>
      <c r="AI719" s="85">
        <v>41146</v>
      </c>
    </row>
    <row r="720" spans="1:35" x14ac:dyDescent="0.2">
      <c r="A720">
        <v>9478</v>
      </c>
      <c r="B720" s="91" t="s">
        <v>933</v>
      </c>
      <c r="C720" s="61" t="str" cm="1">
        <f t="array" ref="C720">_xlfn._xlws.FILTER(B720,OR(LEN(B720) = 7,LEN(B720)=8))</f>
        <v>8/14/12</v>
      </c>
      <c r="D720" s="61" t="str">
        <f t="shared" si="134"/>
        <v>8/14/12</v>
      </c>
      <c r="E720" s="85" t="s">
        <v>933</v>
      </c>
      <c r="F720" s="87" t="e" cm="1" vm="1">
        <f t="array" ref="F720">_xlfn._xlws.FILTER(B720,LEN(B720)=5)</f>
        <v>#VALUE!</v>
      </c>
      <c r="G720" s="88" t="str">
        <f t="shared" si="135"/>
        <v/>
      </c>
      <c r="H720" s="85">
        <v>41135</v>
      </c>
      <c r="I720" s="85" t="s">
        <v>2512</v>
      </c>
      <c r="J720" s="93">
        <f t="shared" si="133"/>
        <v>41135</v>
      </c>
      <c r="K720" s="85"/>
      <c r="M720" s="85" t="s">
        <v>933</v>
      </c>
      <c r="N720" t="e">
        <f t="shared" si="136"/>
        <v>#VALUE!</v>
      </c>
      <c r="O720" t="e">
        <f t="shared" si="137"/>
        <v>#VALUE!</v>
      </c>
      <c r="Q720" s="84" t="s">
        <v>933</v>
      </c>
      <c r="R720" t="e">
        <f t="shared" si="138"/>
        <v>#VALUE!</v>
      </c>
      <c r="S720" t="e">
        <f t="shared" si="139"/>
        <v>#VALUE!</v>
      </c>
      <c r="U720" s="86" t="s">
        <v>933</v>
      </c>
      <c r="V720" t="e">
        <f t="shared" si="140"/>
        <v>#VALUE!</v>
      </c>
      <c r="W720" t="e">
        <f t="shared" si="141"/>
        <v>#VALUE!</v>
      </c>
      <c r="Y720" s="61" t="s">
        <v>933</v>
      </c>
      <c r="Z720" t="str">
        <f t="shared" si="142"/>
        <v>8-14-12</v>
      </c>
      <c r="AA720" t="e">
        <f t="shared" si="143"/>
        <v>#VALUE!</v>
      </c>
      <c r="AB720" t="e">
        <f t="shared" si="144"/>
        <v>#VALUE!</v>
      </c>
      <c r="AD720" s="85">
        <v>41135</v>
      </c>
      <c r="AG720" s="85" t="s">
        <v>933</v>
      </c>
      <c r="AI720" s="85">
        <v>41135</v>
      </c>
    </row>
    <row r="721" spans="1:35" x14ac:dyDescent="0.2">
      <c r="A721">
        <v>477</v>
      </c>
      <c r="B721" s="91" t="s">
        <v>605</v>
      </c>
      <c r="C721" s="61" t="str" cm="1">
        <f t="array" ref="C721">_xlfn._xlws.FILTER(B721,OR(LEN(B721) = 7,LEN(B721)=8))</f>
        <v>6/17/14</v>
      </c>
      <c r="D721" s="61" t="str">
        <f t="shared" si="134"/>
        <v>6/17/14</v>
      </c>
      <c r="E721" s="85" t="s">
        <v>605</v>
      </c>
      <c r="F721" s="87" t="e" cm="1" vm="1">
        <f t="array" ref="F721">_xlfn._xlws.FILTER(B721,LEN(B721)=5)</f>
        <v>#VALUE!</v>
      </c>
      <c r="G721" s="88" t="str">
        <f t="shared" si="135"/>
        <v/>
      </c>
      <c r="H721" s="85">
        <v>41807</v>
      </c>
      <c r="I721" s="85" t="s">
        <v>2512</v>
      </c>
      <c r="J721" s="93">
        <f t="shared" si="133"/>
        <v>41807</v>
      </c>
      <c r="K721" s="85"/>
      <c r="M721" s="85" t="s">
        <v>605</v>
      </c>
      <c r="N721" t="e">
        <f t="shared" si="136"/>
        <v>#VALUE!</v>
      </c>
      <c r="O721" t="e">
        <f t="shared" si="137"/>
        <v>#VALUE!</v>
      </c>
      <c r="Q721" s="84" t="s">
        <v>605</v>
      </c>
      <c r="R721" t="e">
        <f t="shared" si="138"/>
        <v>#VALUE!</v>
      </c>
      <c r="S721" t="e">
        <f t="shared" si="139"/>
        <v>#VALUE!</v>
      </c>
      <c r="U721" s="86" t="s">
        <v>605</v>
      </c>
      <c r="V721" t="e">
        <f t="shared" si="140"/>
        <v>#VALUE!</v>
      </c>
      <c r="W721" t="e">
        <f t="shared" si="141"/>
        <v>#VALUE!</v>
      </c>
      <c r="Y721" s="61" t="s">
        <v>605</v>
      </c>
      <c r="Z721" t="str">
        <f t="shared" si="142"/>
        <v>6-17-14</v>
      </c>
      <c r="AA721" t="e">
        <f t="shared" si="143"/>
        <v>#VALUE!</v>
      </c>
      <c r="AB721" t="e">
        <f t="shared" si="144"/>
        <v>#VALUE!</v>
      </c>
      <c r="AD721" s="85">
        <v>41807</v>
      </c>
      <c r="AG721" s="85" t="s">
        <v>605</v>
      </c>
      <c r="AI721" s="85">
        <v>41807</v>
      </c>
    </row>
    <row r="722" spans="1:35" x14ac:dyDescent="0.2">
      <c r="A722">
        <v>7411</v>
      </c>
      <c r="B722" s="91">
        <v>41765</v>
      </c>
      <c r="C722" s="61" t="e" cm="1" vm="1">
        <f t="array" ref="C722">_xlfn._xlws.FILTER(B722,OR(LEN(B722) = 7,LEN(B722)=8))</f>
        <v>#VALUE!</v>
      </c>
      <c r="D722" s="61" t="str">
        <f t="shared" si="134"/>
        <v/>
      </c>
      <c r="E722" s="61" t="s">
        <v>2512</v>
      </c>
      <c r="F722" s="87" cm="1">
        <f t="array" ref="F722">_xlfn._xlws.FILTER(B722,LEN(B722)=5)</f>
        <v>41765</v>
      </c>
      <c r="G722" s="88">
        <f t="shared" si="135"/>
        <v>41765</v>
      </c>
      <c r="H722" s="61"/>
      <c r="I722" s="85">
        <v>41765</v>
      </c>
      <c r="J722" s="93">
        <f t="shared" si="133"/>
        <v>41765</v>
      </c>
      <c r="K722" s="85"/>
      <c r="M722" s="85">
        <v>41765</v>
      </c>
      <c r="N722" t="e">
        <f t="shared" si="136"/>
        <v>#VALUE!</v>
      </c>
      <c r="O722">
        <f t="shared" si="137"/>
        <v>41765</v>
      </c>
      <c r="Q722" s="84">
        <v>41765</v>
      </c>
      <c r="R722" t="e">
        <f t="shared" si="138"/>
        <v>#VALUE!</v>
      </c>
      <c r="S722">
        <f t="shared" si="139"/>
        <v>41765</v>
      </c>
      <c r="U722" s="86">
        <v>41765</v>
      </c>
      <c r="V722" t="e">
        <f t="shared" si="140"/>
        <v>#VALUE!</v>
      </c>
      <c r="W722">
        <f t="shared" si="141"/>
        <v>41765</v>
      </c>
      <c r="Y722" s="61">
        <v>41765</v>
      </c>
      <c r="Z722" t="str">
        <f t="shared" si="142"/>
        <v>41765</v>
      </c>
      <c r="AA722" t="e">
        <f t="shared" si="143"/>
        <v>#VALUE!</v>
      </c>
      <c r="AB722">
        <f t="shared" si="144"/>
        <v>41765</v>
      </c>
      <c r="AD722" s="85">
        <v>23849</v>
      </c>
      <c r="AG722" s="85">
        <v>41765</v>
      </c>
      <c r="AI722" s="85">
        <v>41795</v>
      </c>
    </row>
    <row r="723" spans="1:35" x14ac:dyDescent="0.2">
      <c r="A723">
        <v>3107</v>
      </c>
      <c r="B723" s="91">
        <v>41675</v>
      </c>
      <c r="C723" s="61" t="e" cm="1" vm="1">
        <f t="array" ref="C723">_xlfn._xlws.FILTER(B723,OR(LEN(B723) = 7,LEN(B723)=8))</f>
        <v>#VALUE!</v>
      </c>
      <c r="D723" s="61" t="str">
        <f t="shared" si="134"/>
        <v/>
      </c>
      <c r="E723" s="61" t="s">
        <v>2512</v>
      </c>
      <c r="F723" s="87" cm="1">
        <f t="array" ref="F723">_xlfn._xlws.FILTER(B723,LEN(B723)=5)</f>
        <v>41675</v>
      </c>
      <c r="G723" s="88">
        <f t="shared" si="135"/>
        <v>41675</v>
      </c>
      <c r="H723" s="61"/>
      <c r="I723" s="85">
        <v>41675</v>
      </c>
      <c r="J723" s="93">
        <f t="shared" si="133"/>
        <v>41675</v>
      </c>
      <c r="K723" s="85"/>
      <c r="M723" s="85">
        <v>41675</v>
      </c>
      <c r="N723" t="e">
        <f t="shared" si="136"/>
        <v>#VALUE!</v>
      </c>
      <c r="O723">
        <f t="shared" si="137"/>
        <v>41675</v>
      </c>
      <c r="Q723" s="84">
        <v>41675</v>
      </c>
      <c r="R723" t="e">
        <f t="shared" si="138"/>
        <v>#VALUE!</v>
      </c>
      <c r="S723">
        <f t="shared" si="139"/>
        <v>41675</v>
      </c>
      <c r="U723" s="86">
        <v>41675</v>
      </c>
      <c r="V723" t="e">
        <f t="shared" si="140"/>
        <v>#VALUE!</v>
      </c>
      <c r="W723">
        <f t="shared" si="141"/>
        <v>41675</v>
      </c>
      <c r="Y723" s="61">
        <v>41675</v>
      </c>
      <c r="Z723" t="str">
        <f t="shared" si="142"/>
        <v>41675</v>
      </c>
      <c r="AA723" t="e">
        <f t="shared" si="143"/>
        <v>#VALUE!</v>
      </c>
      <c r="AB723">
        <f t="shared" si="144"/>
        <v>41675</v>
      </c>
      <c r="AD723" s="85">
        <v>27500</v>
      </c>
      <c r="AG723" s="85">
        <v>41675</v>
      </c>
      <c r="AI723" s="85">
        <v>41761</v>
      </c>
    </row>
    <row r="724" spans="1:35" x14ac:dyDescent="0.2">
      <c r="A724">
        <v>7437</v>
      </c>
      <c r="B724" s="91" t="s">
        <v>117</v>
      </c>
      <c r="C724" s="61" t="str" cm="1">
        <f t="array" ref="C724">_xlfn._xlws.FILTER(B724,OR(LEN(B724) = 7,LEN(B724)=8))</f>
        <v>4/28/14</v>
      </c>
      <c r="D724" s="61" t="str">
        <f t="shared" si="134"/>
        <v>4/28/14</v>
      </c>
      <c r="E724" s="85" t="s">
        <v>117</v>
      </c>
      <c r="F724" s="87" t="e" cm="1" vm="1">
        <f t="array" ref="F724">_xlfn._xlws.FILTER(B724,LEN(B724)=5)</f>
        <v>#VALUE!</v>
      </c>
      <c r="G724" s="88" t="str">
        <f t="shared" si="135"/>
        <v/>
      </c>
      <c r="H724" s="85">
        <v>41757</v>
      </c>
      <c r="I724" s="85" t="s">
        <v>2512</v>
      </c>
      <c r="J724" s="93">
        <f t="shared" si="133"/>
        <v>41757</v>
      </c>
      <c r="K724" s="85"/>
      <c r="M724" s="85" t="s">
        <v>117</v>
      </c>
      <c r="N724" t="e">
        <f t="shared" si="136"/>
        <v>#VALUE!</v>
      </c>
      <c r="O724" t="e">
        <f t="shared" si="137"/>
        <v>#VALUE!</v>
      </c>
      <c r="Q724" s="84" t="s">
        <v>117</v>
      </c>
      <c r="R724" t="e">
        <f t="shared" si="138"/>
        <v>#VALUE!</v>
      </c>
      <c r="S724" t="e">
        <f t="shared" si="139"/>
        <v>#VALUE!</v>
      </c>
      <c r="U724" s="86" t="s">
        <v>117</v>
      </c>
      <c r="V724" t="e">
        <f t="shared" si="140"/>
        <v>#VALUE!</v>
      </c>
      <c r="W724" t="e">
        <f t="shared" si="141"/>
        <v>#VALUE!</v>
      </c>
      <c r="Y724" s="61" t="s">
        <v>117</v>
      </c>
      <c r="Z724" t="str">
        <f t="shared" si="142"/>
        <v>4-28-14</v>
      </c>
      <c r="AA724" t="e">
        <f t="shared" si="143"/>
        <v>#VALUE!</v>
      </c>
      <c r="AB724" t="e">
        <f t="shared" si="144"/>
        <v>#VALUE!</v>
      </c>
      <c r="AD724" s="85">
        <v>41757</v>
      </c>
      <c r="AG724" s="85" t="s">
        <v>117</v>
      </c>
      <c r="AI724" s="85">
        <v>41757</v>
      </c>
    </row>
    <row r="725" spans="1:35" x14ac:dyDescent="0.2">
      <c r="A725">
        <v>255</v>
      </c>
      <c r="B725" s="91" t="s">
        <v>326</v>
      </c>
      <c r="C725" s="61" t="str" cm="1">
        <f t="array" ref="C725">_xlfn._xlws.FILTER(B725,OR(LEN(B725) = 7,LEN(B725)=8))</f>
        <v>3/30/14</v>
      </c>
      <c r="D725" s="61" t="str">
        <f t="shared" si="134"/>
        <v>3/30/14</v>
      </c>
      <c r="E725" s="85" t="s">
        <v>326</v>
      </c>
      <c r="F725" s="87" t="e" cm="1" vm="1">
        <f t="array" ref="F725">_xlfn._xlws.FILTER(B725,LEN(B725)=5)</f>
        <v>#VALUE!</v>
      </c>
      <c r="G725" s="88" t="str">
        <f t="shared" si="135"/>
        <v/>
      </c>
      <c r="H725" s="85">
        <v>41728</v>
      </c>
      <c r="I725" s="85" t="s">
        <v>2512</v>
      </c>
      <c r="J725" s="93">
        <f t="shared" si="133"/>
        <v>41728</v>
      </c>
      <c r="K725" s="85"/>
      <c r="M725" s="85" t="s">
        <v>326</v>
      </c>
      <c r="N725" t="e">
        <f t="shared" si="136"/>
        <v>#VALUE!</v>
      </c>
      <c r="O725" t="e">
        <f t="shared" si="137"/>
        <v>#VALUE!</v>
      </c>
      <c r="Q725" s="84" t="s">
        <v>326</v>
      </c>
      <c r="R725" t="e">
        <f t="shared" si="138"/>
        <v>#VALUE!</v>
      </c>
      <c r="S725" t="e">
        <f t="shared" si="139"/>
        <v>#VALUE!</v>
      </c>
      <c r="U725" s="86" t="s">
        <v>326</v>
      </c>
      <c r="V725" t="e">
        <f t="shared" si="140"/>
        <v>#VALUE!</v>
      </c>
      <c r="W725" t="e">
        <f t="shared" si="141"/>
        <v>#VALUE!</v>
      </c>
      <c r="Y725" s="61" t="s">
        <v>326</v>
      </c>
      <c r="Z725" t="str">
        <f t="shared" si="142"/>
        <v>3-30-14</v>
      </c>
      <c r="AA725" t="e">
        <f t="shared" si="143"/>
        <v>#VALUE!</v>
      </c>
      <c r="AB725" t="e">
        <f t="shared" si="144"/>
        <v>#VALUE!</v>
      </c>
      <c r="AD725" s="85">
        <v>41728</v>
      </c>
      <c r="AG725" s="85" t="s">
        <v>326</v>
      </c>
      <c r="AI725" s="85">
        <v>41728</v>
      </c>
    </row>
    <row r="726" spans="1:35" x14ac:dyDescent="0.2">
      <c r="A726">
        <v>3790</v>
      </c>
      <c r="B726" s="91" t="s">
        <v>849</v>
      </c>
      <c r="C726" s="61" t="str" cm="1">
        <f t="array" ref="C726">_xlfn._xlws.FILTER(B726,OR(LEN(B726) = 7,LEN(B726)=8))</f>
        <v>1/23/14</v>
      </c>
      <c r="D726" s="61" t="str">
        <f t="shared" si="134"/>
        <v>1/23/14</v>
      </c>
      <c r="E726" s="85" t="s">
        <v>849</v>
      </c>
      <c r="F726" s="87" t="e" cm="1" vm="1">
        <f t="array" ref="F726">_xlfn._xlws.FILTER(B726,LEN(B726)=5)</f>
        <v>#VALUE!</v>
      </c>
      <c r="G726" s="88" t="str">
        <f t="shared" si="135"/>
        <v/>
      </c>
      <c r="H726" s="85">
        <v>41662</v>
      </c>
      <c r="I726" s="85" t="s">
        <v>2512</v>
      </c>
      <c r="J726" s="93">
        <f t="shared" si="133"/>
        <v>41662</v>
      </c>
      <c r="K726" s="85"/>
      <c r="M726" s="85" t="s">
        <v>849</v>
      </c>
      <c r="N726" t="e">
        <f t="shared" si="136"/>
        <v>#VALUE!</v>
      </c>
      <c r="O726" t="e">
        <f t="shared" si="137"/>
        <v>#VALUE!</v>
      </c>
      <c r="Q726" s="84" t="s">
        <v>849</v>
      </c>
      <c r="R726" t="e">
        <f t="shared" si="138"/>
        <v>#VALUE!</v>
      </c>
      <c r="S726" t="e">
        <f t="shared" si="139"/>
        <v>#VALUE!</v>
      </c>
      <c r="U726" s="86" t="s">
        <v>849</v>
      </c>
      <c r="V726" t="e">
        <f t="shared" si="140"/>
        <v>#VALUE!</v>
      </c>
      <c r="W726" t="e">
        <f t="shared" si="141"/>
        <v>#VALUE!</v>
      </c>
      <c r="Y726" s="61" t="s">
        <v>849</v>
      </c>
      <c r="Z726" t="str">
        <f t="shared" si="142"/>
        <v>1-23-14</v>
      </c>
      <c r="AA726" t="e">
        <f t="shared" si="143"/>
        <v>#VALUE!</v>
      </c>
      <c r="AB726" t="e">
        <f t="shared" si="144"/>
        <v>#VALUE!</v>
      </c>
      <c r="AD726" s="85">
        <v>41662</v>
      </c>
      <c r="AG726" s="85" t="s">
        <v>849</v>
      </c>
      <c r="AI726" s="85">
        <v>41662</v>
      </c>
    </row>
    <row r="727" spans="1:35" x14ac:dyDescent="0.2">
      <c r="A727">
        <v>749</v>
      </c>
      <c r="B727" s="91" t="s">
        <v>941</v>
      </c>
      <c r="C727" s="61" t="str" cm="1">
        <f t="array" ref="C727">_xlfn._xlws.FILTER(B727,OR(LEN(B727) = 7,LEN(B727)=8))</f>
        <v>11/19/13</v>
      </c>
      <c r="D727" s="61" t="str">
        <f t="shared" si="134"/>
        <v>11/19/13</v>
      </c>
      <c r="E727" s="61" t="s">
        <v>941</v>
      </c>
      <c r="F727" s="87" t="e" cm="1" vm="1">
        <f t="array" ref="F727">_xlfn._xlws.FILTER(B727,LEN(B727)=5)</f>
        <v>#VALUE!</v>
      </c>
      <c r="G727" s="88" t="str">
        <f t="shared" si="135"/>
        <v/>
      </c>
      <c r="H727" s="85">
        <v>41597</v>
      </c>
      <c r="I727" s="85" t="s">
        <v>2512</v>
      </c>
      <c r="J727" s="93">
        <f t="shared" si="133"/>
        <v>41597</v>
      </c>
      <c r="K727" s="85"/>
      <c r="M727" s="85" t="s">
        <v>941</v>
      </c>
      <c r="N727" t="e">
        <f t="shared" si="136"/>
        <v>#VALUE!</v>
      </c>
      <c r="O727" t="e">
        <f t="shared" si="137"/>
        <v>#VALUE!</v>
      </c>
      <c r="Q727" s="84" t="s">
        <v>941</v>
      </c>
      <c r="R727" t="e">
        <f t="shared" si="138"/>
        <v>#VALUE!</v>
      </c>
      <c r="S727" t="e">
        <f t="shared" si="139"/>
        <v>#VALUE!</v>
      </c>
      <c r="U727" s="86" t="s">
        <v>941</v>
      </c>
      <c r="V727" t="e">
        <f t="shared" si="140"/>
        <v>#VALUE!</v>
      </c>
      <c r="W727" t="e">
        <f t="shared" si="141"/>
        <v>#VALUE!</v>
      </c>
      <c r="Y727" s="61" t="s">
        <v>941</v>
      </c>
      <c r="Z727" t="str">
        <f t="shared" si="142"/>
        <v>11-19-13</v>
      </c>
      <c r="AA727" t="e">
        <f t="shared" si="143"/>
        <v>#VALUE!</v>
      </c>
      <c r="AB727" t="e">
        <f t="shared" si="144"/>
        <v>#VALUE!</v>
      </c>
      <c r="AD727" s="85">
        <v>41597</v>
      </c>
      <c r="AG727" s="85" t="s">
        <v>941</v>
      </c>
      <c r="AI727" s="85">
        <v>41597</v>
      </c>
    </row>
    <row r="728" spans="1:35" x14ac:dyDescent="0.2">
      <c r="A728">
        <v>1503</v>
      </c>
      <c r="B728" s="91">
        <v>41339</v>
      </c>
      <c r="C728" s="61" t="e" cm="1" vm="1">
        <f t="array" ref="C728">_xlfn._xlws.FILTER(B728,OR(LEN(B728) = 7,LEN(B728)=8))</f>
        <v>#VALUE!</v>
      </c>
      <c r="D728" s="61" t="str">
        <f t="shared" si="134"/>
        <v/>
      </c>
      <c r="E728" s="61" t="s">
        <v>2512</v>
      </c>
      <c r="F728" s="87" cm="1">
        <f t="array" ref="F728">_xlfn._xlws.FILTER(B728,LEN(B728)=5)</f>
        <v>41339</v>
      </c>
      <c r="G728" s="88">
        <f t="shared" si="135"/>
        <v>41339</v>
      </c>
      <c r="H728" s="61"/>
      <c r="I728" s="85">
        <v>41339</v>
      </c>
      <c r="J728" s="93">
        <f t="shared" si="133"/>
        <v>41339</v>
      </c>
      <c r="K728" s="85"/>
      <c r="M728" s="85">
        <v>41339</v>
      </c>
      <c r="N728" t="e">
        <f t="shared" si="136"/>
        <v>#VALUE!</v>
      </c>
      <c r="O728">
        <f t="shared" si="137"/>
        <v>41339</v>
      </c>
      <c r="Q728" s="84">
        <v>41339</v>
      </c>
      <c r="R728" t="e">
        <f t="shared" si="138"/>
        <v>#VALUE!</v>
      </c>
      <c r="S728">
        <f t="shared" si="139"/>
        <v>41339</v>
      </c>
      <c r="U728" s="86">
        <v>41339</v>
      </c>
      <c r="V728" t="e">
        <f t="shared" si="140"/>
        <v>#VALUE!</v>
      </c>
      <c r="W728">
        <f t="shared" si="141"/>
        <v>41339</v>
      </c>
      <c r="Y728" s="61">
        <v>41339</v>
      </c>
      <c r="Z728" t="str">
        <f t="shared" si="142"/>
        <v>41339</v>
      </c>
      <c r="AA728" t="e">
        <f t="shared" si="143"/>
        <v>#VALUE!</v>
      </c>
      <c r="AB728">
        <f t="shared" si="144"/>
        <v>41339</v>
      </c>
      <c r="AD728" s="85">
        <v>14348</v>
      </c>
      <c r="AG728" s="85">
        <v>41339</v>
      </c>
      <c r="AI728" s="85">
        <v>41428</v>
      </c>
    </row>
    <row r="729" spans="1:35" x14ac:dyDescent="0.2">
      <c r="A729">
        <v>8650</v>
      </c>
      <c r="B729" s="91" t="s">
        <v>719</v>
      </c>
      <c r="C729" s="61" t="str" cm="1">
        <f t="array" ref="C729">_xlfn._xlws.FILTER(B729,OR(LEN(B729) = 7,LEN(B729)=8))</f>
        <v>3/18/13</v>
      </c>
      <c r="D729" s="61" t="str">
        <f t="shared" si="134"/>
        <v>3/18/13</v>
      </c>
      <c r="E729" s="85" t="s">
        <v>719</v>
      </c>
      <c r="F729" s="87" t="e" cm="1" vm="1">
        <f t="array" ref="F729">_xlfn._xlws.FILTER(B729,LEN(B729)=5)</f>
        <v>#VALUE!</v>
      </c>
      <c r="G729" s="88" t="str">
        <f t="shared" si="135"/>
        <v/>
      </c>
      <c r="H729" s="85">
        <v>41351</v>
      </c>
      <c r="I729" s="85" t="s">
        <v>2512</v>
      </c>
      <c r="J729" s="93">
        <f t="shared" si="133"/>
        <v>41351</v>
      </c>
      <c r="K729" s="85"/>
      <c r="M729" s="85" t="s">
        <v>719</v>
      </c>
      <c r="N729" t="e">
        <f t="shared" si="136"/>
        <v>#VALUE!</v>
      </c>
      <c r="O729" t="e">
        <f t="shared" si="137"/>
        <v>#VALUE!</v>
      </c>
      <c r="Q729" s="84" t="s">
        <v>719</v>
      </c>
      <c r="R729" t="e">
        <f t="shared" si="138"/>
        <v>#VALUE!</v>
      </c>
      <c r="S729" t="e">
        <f t="shared" si="139"/>
        <v>#VALUE!</v>
      </c>
      <c r="U729" s="86" t="s">
        <v>719</v>
      </c>
      <c r="V729" t="e">
        <f t="shared" si="140"/>
        <v>#VALUE!</v>
      </c>
      <c r="W729" t="e">
        <f t="shared" si="141"/>
        <v>#VALUE!</v>
      </c>
      <c r="Y729" s="61" t="s">
        <v>719</v>
      </c>
      <c r="Z729" t="str">
        <f t="shared" si="142"/>
        <v>3-18-13</v>
      </c>
      <c r="AA729" t="e">
        <f t="shared" si="143"/>
        <v>#VALUE!</v>
      </c>
      <c r="AB729" t="e">
        <f t="shared" si="144"/>
        <v>#VALUE!</v>
      </c>
      <c r="AD729" s="85">
        <v>41351</v>
      </c>
      <c r="AG729" s="85" t="s">
        <v>719</v>
      </c>
      <c r="AI729" s="85">
        <v>41351</v>
      </c>
    </row>
    <row r="730" spans="1:35" x14ac:dyDescent="0.2">
      <c r="A730">
        <v>607</v>
      </c>
      <c r="B730" s="91" t="s">
        <v>695</v>
      </c>
      <c r="C730" s="61" t="str" cm="1">
        <f t="array" ref="C730">_xlfn._xlws.FILTER(B730,OR(LEN(B730) = 7,LEN(B730)=8))</f>
        <v>2/13/13</v>
      </c>
      <c r="D730" s="61" t="str">
        <f t="shared" si="134"/>
        <v>2/13/13</v>
      </c>
      <c r="E730" s="85" t="s">
        <v>695</v>
      </c>
      <c r="F730" s="87" t="e" cm="1" vm="1">
        <f t="array" ref="F730">_xlfn._xlws.FILTER(B730,LEN(B730)=5)</f>
        <v>#VALUE!</v>
      </c>
      <c r="G730" s="88" t="str">
        <f t="shared" si="135"/>
        <v/>
      </c>
      <c r="H730" s="85">
        <v>41318</v>
      </c>
      <c r="I730" s="85" t="s">
        <v>2512</v>
      </c>
      <c r="J730" s="93">
        <f t="shared" si="133"/>
        <v>41318</v>
      </c>
      <c r="K730" s="85"/>
      <c r="M730" s="85" t="s">
        <v>695</v>
      </c>
      <c r="N730" t="e">
        <f t="shared" si="136"/>
        <v>#VALUE!</v>
      </c>
      <c r="O730" t="e">
        <f t="shared" si="137"/>
        <v>#VALUE!</v>
      </c>
      <c r="Q730" s="84" t="s">
        <v>695</v>
      </c>
      <c r="R730" t="e">
        <f t="shared" si="138"/>
        <v>#VALUE!</v>
      </c>
      <c r="S730" t="e">
        <f t="shared" si="139"/>
        <v>#VALUE!</v>
      </c>
      <c r="U730" s="86" t="s">
        <v>695</v>
      </c>
      <c r="V730" t="e">
        <f t="shared" si="140"/>
        <v>#VALUE!</v>
      </c>
      <c r="W730" t="e">
        <f t="shared" si="141"/>
        <v>#VALUE!</v>
      </c>
      <c r="Y730" s="61" t="s">
        <v>695</v>
      </c>
      <c r="Z730" t="str">
        <f t="shared" si="142"/>
        <v>2-13-13</v>
      </c>
      <c r="AA730" t="e">
        <f t="shared" si="143"/>
        <v>#VALUE!</v>
      </c>
      <c r="AB730" t="e">
        <f t="shared" si="144"/>
        <v>#VALUE!</v>
      </c>
      <c r="AD730" s="85">
        <v>41318</v>
      </c>
      <c r="AG730" s="85" t="s">
        <v>695</v>
      </c>
      <c r="AI730" s="85">
        <v>41318</v>
      </c>
    </row>
    <row r="731" spans="1:35" x14ac:dyDescent="0.2">
      <c r="A731">
        <v>1008</v>
      </c>
      <c r="B731" s="91" t="s">
        <v>946</v>
      </c>
      <c r="C731" s="61" t="str" cm="1">
        <f t="array" ref="C731">_xlfn._xlws.FILTER(B731,OR(LEN(B731) = 7,LEN(B731)=8))</f>
        <v>12/21/12</v>
      </c>
      <c r="D731" s="61" t="str">
        <f t="shared" si="134"/>
        <v>12/21/12</v>
      </c>
      <c r="E731" s="61" t="s">
        <v>946</v>
      </c>
      <c r="F731" s="87" t="e" cm="1" vm="1">
        <f t="array" ref="F731">_xlfn._xlws.FILTER(B731,LEN(B731)=5)</f>
        <v>#VALUE!</v>
      </c>
      <c r="G731" s="88" t="str">
        <f t="shared" si="135"/>
        <v/>
      </c>
      <c r="H731" s="85">
        <v>41264</v>
      </c>
      <c r="I731" s="85" t="s">
        <v>2512</v>
      </c>
      <c r="J731" s="93">
        <f t="shared" si="133"/>
        <v>41264</v>
      </c>
      <c r="K731" s="85"/>
      <c r="M731" s="85" t="s">
        <v>946</v>
      </c>
      <c r="N731" t="e">
        <f t="shared" si="136"/>
        <v>#VALUE!</v>
      </c>
      <c r="O731" t="e">
        <f t="shared" si="137"/>
        <v>#VALUE!</v>
      </c>
      <c r="Q731" s="84" t="s">
        <v>946</v>
      </c>
      <c r="R731" t="e">
        <f t="shared" si="138"/>
        <v>#VALUE!</v>
      </c>
      <c r="S731" t="e">
        <f t="shared" si="139"/>
        <v>#VALUE!</v>
      </c>
      <c r="U731" s="86" t="s">
        <v>946</v>
      </c>
      <c r="V731" t="e">
        <f t="shared" si="140"/>
        <v>#VALUE!</v>
      </c>
      <c r="W731" t="e">
        <f t="shared" si="141"/>
        <v>#VALUE!</v>
      </c>
      <c r="Y731" s="61" t="s">
        <v>946</v>
      </c>
      <c r="Z731" t="str">
        <f t="shared" si="142"/>
        <v>12-21-12</v>
      </c>
      <c r="AA731" t="e">
        <f t="shared" si="143"/>
        <v>#VALUE!</v>
      </c>
      <c r="AB731" t="e">
        <f t="shared" si="144"/>
        <v>#VALUE!</v>
      </c>
      <c r="AD731" s="85">
        <v>41264</v>
      </c>
      <c r="AG731" s="85" t="s">
        <v>946</v>
      </c>
      <c r="AI731" s="85">
        <v>41264</v>
      </c>
    </row>
    <row r="732" spans="1:35" x14ac:dyDescent="0.2">
      <c r="A732">
        <v>9396</v>
      </c>
      <c r="B732" s="91" t="s">
        <v>74</v>
      </c>
      <c r="C732" s="61" t="str" cm="1">
        <f t="array" ref="C732">_xlfn._xlws.FILTER(B732,OR(LEN(B732) = 7,LEN(B732)=8))</f>
        <v>11/23/12</v>
      </c>
      <c r="D732" s="61" t="str">
        <f t="shared" si="134"/>
        <v>11/23/12</v>
      </c>
      <c r="E732" s="61" t="s">
        <v>74</v>
      </c>
      <c r="F732" s="87" t="e" cm="1" vm="1">
        <f t="array" ref="F732">_xlfn._xlws.FILTER(B732,LEN(B732)=5)</f>
        <v>#VALUE!</v>
      </c>
      <c r="G732" s="88" t="str">
        <f t="shared" si="135"/>
        <v/>
      </c>
      <c r="H732" s="85">
        <v>41236</v>
      </c>
      <c r="I732" s="85" t="s">
        <v>2512</v>
      </c>
      <c r="J732" s="93">
        <f t="shared" si="133"/>
        <v>41236</v>
      </c>
      <c r="K732" s="85"/>
      <c r="M732" s="85" t="s">
        <v>74</v>
      </c>
      <c r="N732" t="e">
        <f t="shared" si="136"/>
        <v>#VALUE!</v>
      </c>
      <c r="O732" t="e">
        <f t="shared" si="137"/>
        <v>#VALUE!</v>
      </c>
      <c r="Q732" s="84" t="s">
        <v>74</v>
      </c>
      <c r="R732" t="e">
        <f t="shared" si="138"/>
        <v>#VALUE!</v>
      </c>
      <c r="S732" t="e">
        <f t="shared" si="139"/>
        <v>#VALUE!</v>
      </c>
      <c r="U732" s="86" t="s">
        <v>74</v>
      </c>
      <c r="V732" t="e">
        <f t="shared" si="140"/>
        <v>#VALUE!</v>
      </c>
      <c r="W732" t="e">
        <f t="shared" si="141"/>
        <v>#VALUE!</v>
      </c>
      <c r="Y732" s="61" t="s">
        <v>74</v>
      </c>
      <c r="Z732" t="str">
        <f t="shared" si="142"/>
        <v>11-23-12</v>
      </c>
      <c r="AA732" t="e">
        <f t="shared" si="143"/>
        <v>#VALUE!</v>
      </c>
      <c r="AB732" t="e">
        <f t="shared" si="144"/>
        <v>#VALUE!</v>
      </c>
      <c r="AD732" s="85">
        <v>41236</v>
      </c>
      <c r="AG732" s="85" t="s">
        <v>74</v>
      </c>
      <c r="AI732" s="85">
        <v>41236</v>
      </c>
    </row>
    <row r="733" spans="1:35" x14ac:dyDescent="0.2">
      <c r="A733">
        <v>933</v>
      </c>
      <c r="B733" s="91" t="s">
        <v>74</v>
      </c>
      <c r="C733" s="61" t="str" cm="1">
        <f t="array" ref="C733">_xlfn._xlws.FILTER(B733,OR(LEN(B733) = 7,LEN(B733)=8))</f>
        <v>11/23/12</v>
      </c>
      <c r="D733" s="61" t="str">
        <f t="shared" si="134"/>
        <v>11/23/12</v>
      </c>
      <c r="E733" s="61" t="s">
        <v>74</v>
      </c>
      <c r="F733" s="87" t="e" cm="1" vm="1">
        <f t="array" ref="F733">_xlfn._xlws.FILTER(B733,LEN(B733)=5)</f>
        <v>#VALUE!</v>
      </c>
      <c r="G733" s="88" t="str">
        <f t="shared" si="135"/>
        <v/>
      </c>
      <c r="H733" s="85">
        <v>41236</v>
      </c>
      <c r="I733" s="85" t="s">
        <v>2512</v>
      </c>
      <c r="J733" s="93">
        <f t="shared" si="133"/>
        <v>41236</v>
      </c>
      <c r="K733" s="85"/>
      <c r="M733" s="85" t="s">
        <v>74</v>
      </c>
      <c r="N733" t="e">
        <f t="shared" si="136"/>
        <v>#VALUE!</v>
      </c>
      <c r="O733" t="e">
        <f t="shared" si="137"/>
        <v>#VALUE!</v>
      </c>
      <c r="Q733" s="84" t="s">
        <v>74</v>
      </c>
      <c r="R733" t="e">
        <f t="shared" si="138"/>
        <v>#VALUE!</v>
      </c>
      <c r="S733" t="e">
        <f t="shared" si="139"/>
        <v>#VALUE!</v>
      </c>
      <c r="U733" s="86" t="s">
        <v>74</v>
      </c>
      <c r="V733" t="e">
        <f t="shared" si="140"/>
        <v>#VALUE!</v>
      </c>
      <c r="W733" t="e">
        <f t="shared" si="141"/>
        <v>#VALUE!</v>
      </c>
      <c r="Y733" s="61" t="s">
        <v>74</v>
      </c>
      <c r="Z733" t="str">
        <f t="shared" si="142"/>
        <v>11-23-12</v>
      </c>
      <c r="AA733" t="e">
        <f t="shared" si="143"/>
        <v>#VALUE!</v>
      </c>
      <c r="AB733" t="e">
        <f t="shared" si="144"/>
        <v>#VALUE!</v>
      </c>
      <c r="AD733" s="85">
        <v>41236</v>
      </c>
      <c r="AG733" s="85" t="s">
        <v>74</v>
      </c>
      <c r="AI733" s="85">
        <v>41236</v>
      </c>
    </row>
    <row r="734" spans="1:35" x14ac:dyDescent="0.2">
      <c r="A734">
        <v>5710</v>
      </c>
      <c r="B734" s="91">
        <v>41192</v>
      </c>
      <c r="C734" s="61" t="e" cm="1" vm="1">
        <f t="array" ref="C734">_xlfn._xlws.FILTER(B734,OR(LEN(B734) = 7,LEN(B734)=8))</f>
        <v>#VALUE!</v>
      </c>
      <c r="D734" s="61" t="str">
        <f t="shared" si="134"/>
        <v/>
      </c>
      <c r="E734" s="61" t="s">
        <v>2512</v>
      </c>
      <c r="F734" s="87" cm="1">
        <f t="array" ref="F734">_xlfn._xlws.FILTER(B734,LEN(B734)=5)</f>
        <v>41192</v>
      </c>
      <c r="G734" s="88">
        <f t="shared" si="135"/>
        <v>41192</v>
      </c>
      <c r="H734" s="61"/>
      <c r="I734" s="85">
        <v>41192</v>
      </c>
      <c r="J734" s="93">
        <f t="shared" si="133"/>
        <v>41192</v>
      </c>
      <c r="K734" s="85"/>
      <c r="M734" s="85">
        <v>41192</v>
      </c>
      <c r="N734" t="e">
        <f t="shared" si="136"/>
        <v>#VALUE!</v>
      </c>
      <c r="O734">
        <f t="shared" si="137"/>
        <v>41192</v>
      </c>
      <c r="Q734" s="84">
        <v>41192</v>
      </c>
      <c r="R734" t="e">
        <f t="shared" si="138"/>
        <v>#VALUE!</v>
      </c>
      <c r="S734">
        <f t="shared" si="139"/>
        <v>41192</v>
      </c>
      <c r="U734" s="86">
        <v>41192</v>
      </c>
      <c r="V734" t="e">
        <f t="shared" si="140"/>
        <v>#VALUE!</v>
      </c>
      <c r="W734">
        <f t="shared" si="141"/>
        <v>41192</v>
      </c>
      <c r="Y734" s="61">
        <v>41192</v>
      </c>
      <c r="Z734" t="str">
        <f t="shared" si="142"/>
        <v>41192</v>
      </c>
      <c r="AA734" t="e">
        <f t="shared" si="143"/>
        <v>#VALUE!</v>
      </c>
      <c r="AB734">
        <f t="shared" si="144"/>
        <v>41192</v>
      </c>
      <c r="AD734" s="85">
        <v>33705</v>
      </c>
      <c r="AG734" s="85">
        <v>41192</v>
      </c>
      <c r="AI734" s="85">
        <v>41192</v>
      </c>
    </row>
    <row r="735" spans="1:35" x14ac:dyDescent="0.2">
      <c r="A735">
        <v>2882</v>
      </c>
      <c r="B735" s="91">
        <v>40918</v>
      </c>
      <c r="C735" s="61" t="e" cm="1" vm="1">
        <f t="array" ref="C735">_xlfn._xlws.FILTER(B735,OR(LEN(B735) = 7,LEN(B735)=8))</f>
        <v>#VALUE!</v>
      </c>
      <c r="D735" s="61" t="str">
        <f t="shared" si="134"/>
        <v/>
      </c>
      <c r="E735" s="61" t="s">
        <v>2512</v>
      </c>
      <c r="F735" s="87" cm="1">
        <f t="array" ref="F735">_xlfn._xlws.FILTER(B735,LEN(B735)=5)</f>
        <v>40918</v>
      </c>
      <c r="G735" s="88">
        <f t="shared" si="135"/>
        <v>40918</v>
      </c>
      <c r="H735" s="61"/>
      <c r="I735" s="85">
        <v>40918</v>
      </c>
      <c r="J735" s="93">
        <f t="shared" si="133"/>
        <v>40918</v>
      </c>
      <c r="K735" s="85"/>
      <c r="M735" s="85">
        <v>40918</v>
      </c>
      <c r="N735" t="e">
        <f t="shared" si="136"/>
        <v>#VALUE!</v>
      </c>
      <c r="O735">
        <f t="shared" si="137"/>
        <v>40918</v>
      </c>
      <c r="Q735" s="84">
        <v>40918</v>
      </c>
      <c r="R735" t="e">
        <f t="shared" si="138"/>
        <v>#VALUE!</v>
      </c>
      <c r="S735">
        <f t="shared" si="139"/>
        <v>40918</v>
      </c>
      <c r="U735" s="86">
        <v>40918</v>
      </c>
      <c r="V735" t="e">
        <f t="shared" si="140"/>
        <v>#VALUE!</v>
      </c>
      <c r="W735">
        <f t="shared" si="141"/>
        <v>40918</v>
      </c>
      <c r="Y735" s="61">
        <v>40918</v>
      </c>
      <c r="Z735" t="str">
        <f t="shared" si="142"/>
        <v>40918</v>
      </c>
      <c r="AA735" t="e">
        <f t="shared" si="143"/>
        <v>#VALUE!</v>
      </c>
      <c r="AB735">
        <f t="shared" si="144"/>
        <v>40918</v>
      </c>
      <c r="AD735" s="85">
        <v>43199</v>
      </c>
      <c r="AG735" s="85">
        <v>40918</v>
      </c>
      <c r="AI735" s="85">
        <v>41183</v>
      </c>
    </row>
    <row r="736" spans="1:35" x14ac:dyDescent="0.2">
      <c r="A736">
        <v>2379</v>
      </c>
      <c r="B736" s="91" t="s">
        <v>245</v>
      </c>
      <c r="C736" s="61" t="str" cm="1">
        <f t="array" ref="C736">_xlfn._xlws.FILTER(B736,OR(LEN(B736) = 7,LEN(B736)=8))</f>
        <v>9/22/12</v>
      </c>
      <c r="D736" s="61" t="str">
        <f t="shared" si="134"/>
        <v>9/22/12</v>
      </c>
      <c r="E736" s="85" t="s">
        <v>245</v>
      </c>
      <c r="F736" s="87" t="e" cm="1" vm="1">
        <f t="array" ref="F736">_xlfn._xlws.FILTER(B736,LEN(B736)=5)</f>
        <v>#VALUE!</v>
      </c>
      <c r="G736" s="88" t="str">
        <f t="shared" si="135"/>
        <v/>
      </c>
      <c r="H736" s="85">
        <v>41174</v>
      </c>
      <c r="I736" s="85" t="s">
        <v>2512</v>
      </c>
      <c r="J736" s="93">
        <f t="shared" si="133"/>
        <v>41174</v>
      </c>
      <c r="K736" s="85"/>
      <c r="M736" s="85" t="s">
        <v>245</v>
      </c>
      <c r="N736" t="e">
        <f t="shared" si="136"/>
        <v>#VALUE!</v>
      </c>
      <c r="O736" t="e">
        <f t="shared" si="137"/>
        <v>#VALUE!</v>
      </c>
      <c r="Q736" s="84" t="s">
        <v>245</v>
      </c>
      <c r="R736" t="e">
        <f t="shared" si="138"/>
        <v>#VALUE!</v>
      </c>
      <c r="S736" t="e">
        <f t="shared" si="139"/>
        <v>#VALUE!</v>
      </c>
      <c r="U736" s="86" t="s">
        <v>245</v>
      </c>
      <c r="V736" t="e">
        <f t="shared" si="140"/>
        <v>#VALUE!</v>
      </c>
      <c r="W736" t="e">
        <f t="shared" si="141"/>
        <v>#VALUE!</v>
      </c>
      <c r="Y736" s="61" t="s">
        <v>245</v>
      </c>
      <c r="Z736" t="str">
        <f t="shared" si="142"/>
        <v>9-22-12</v>
      </c>
      <c r="AA736" t="e">
        <f t="shared" si="143"/>
        <v>#VALUE!</v>
      </c>
      <c r="AB736" t="e">
        <f t="shared" si="144"/>
        <v>#VALUE!</v>
      </c>
      <c r="AD736" s="85">
        <v>41174</v>
      </c>
      <c r="AG736" s="85" t="s">
        <v>245</v>
      </c>
      <c r="AI736" s="85">
        <v>41174</v>
      </c>
    </row>
    <row r="737" spans="1:35" x14ac:dyDescent="0.2">
      <c r="A737">
        <v>5342</v>
      </c>
      <c r="B737" s="91">
        <v>41129</v>
      </c>
      <c r="C737" s="61" t="e" cm="1" vm="1">
        <f t="array" ref="C737">_xlfn._xlws.FILTER(B737,OR(LEN(B737) = 7,LEN(B737)=8))</f>
        <v>#VALUE!</v>
      </c>
      <c r="D737" s="61" t="str">
        <f t="shared" si="134"/>
        <v/>
      </c>
      <c r="E737" s="61" t="s">
        <v>2512</v>
      </c>
      <c r="F737" s="87" cm="1">
        <f t="array" ref="F737">_xlfn._xlws.FILTER(B737,LEN(B737)=5)</f>
        <v>41129</v>
      </c>
      <c r="G737" s="88">
        <f t="shared" si="135"/>
        <v>41129</v>
      </c>
      <c r="H737" s="61"/>
      <c r="I737" s="85">
        <v>41129</v>
      </c>
      <c r="J737" s="93">
        <f t="shared" si="133"/>
        <v>41129</v>
      </c>
      <c r="K737" s="85"/>
      <c r="M737" s="85">
        <v>41129</v>
      </c>
      <c r="N737" t="e">
        <f t="shared" si="136"/>
        <v>#VALUE!</v>
      </c>
      <c r="O737">
        <f t="shared" si="137"/>
        <v>41129</v>
      </c>
      <c r="Q737" s="84">
        <v>41129</v>
      </c>
      <c r="R737" t="e">
        <f t="shared" si="138"/>
        <v>#VALUE!</v>
      </c>
      <c r="S737">
        <f t="shared" si="139"/>
        <v>41129</v>
      </c>
      <c r="U737" s="86">
        <v>41129</v>
      </c>
      <c r="V737" t="e">
        <f t="shared" si="140"/>
        <v>#VALUE!</v>
      </c>
      <c r="W737">
        <f t="shared" si="141"/>
        <v>41129</v>
      </c>
      <c r="Y737" s="61">
        <v>41129</v>
      </c>
      <c r="Z737" t="str">
        <f t="shared" si="142"/>
        <v>41129</v>
      </c>
      <c r="AA737" t="e">
        <f t="shared" si="143"/>
        <v>#VALUE!</v>
      </c>
      <c r="AB737">
        <f t="shared" si="144"/>
        <v>41129</v>
      </c>
      <c r="AD737" s="85">
        <v>47219</v>
      </c>
      <c r="AG737" s="85">
        <v>41129</v>
      </c>
      <c r="AI737" s="85">
        <v>41129</v>
      </c>
    </row>
    <row r="738" spans="1:35" x14ac:dyDescent="0.2">
      <c r="A738">
        <v>3262</v>
      </c>
      <c r="B738" s="91">
        <v>41098</v>
      </c>
      <c r="C738" s="61" t="e" cm="1" vm="1">
        <f t="array" ref="C738">_xlfn._xlws.FILTER(B738,OR(LEN(B738) = 7,LEN(B738)=8))</f>
        <v>#VALUE!</v>
      </c>
      <c r="D738" s="61" t="str">
        <f t="shared" si="134"/>
        <v/>
      </c>
      <c r="E738" s="61" t="s">
        <v>2512</v>
      </c>
      <c r="F738" s="87" cm="1">
        <f t="array" ref="F738">_xlfn._xlws.FILTER(B738,LEN(B738)=5)</f>
        <v>41098</v>
      </c>
      <c r="G738" s="88">
        <f t="shared" si="135"/>
        <v>41098</v>
      </c>
      <c r="H738" s="61"/>
      <c r="I738" s="85">
        <v>41098</v>
      </c>
      <c r="J738" s="93">
        <f t="shared" si="133"/>
        <v>41098</v>
      </c>
      <c r="K738" s="85"/>
      <c r="M738" s="85">
        <v>41098</v>
      </c>
      <c r="N738" t="e">
        <f t="shared" si="136"/>
        <v>#VALUE!</v>
      </c>
      <c r="O738">
        <f t="shared" si="137"/>
        <v>41098</v>
      </c>
      <c r="Q738" s="84">
        <v>41098</v>
      </c>
      <c r="R738" t="e">
        <f t="shared" si="138"/>
        <v>#VALUE!</v>
      </c>
      <c r="S738">
        <f t="shared" si="139"/>
        <v>41098</v>
      </c>
      <c r="U738" s="86">
        <v>41098</v>
      </c>
      <c r="V738" t="e">
        <f t="shared" si="140"/>
        <v>#VALUE!</v>
      </c>
      <c r="W738">
        <f t="shared" si="141"/>
        <v>41098</v>
      </c>
      <c r="Y738" s="61">
        <v>41098</v>
      </c>
      <c r="Z738" t="str">
        <f t="shared" si="142"/>
        <v>41098</v>
      </c>
      <c r="AA738" t="e">
        <f t="shared" si="143"/>
        <v>#VALUE!</v>
      </c>
      <c r="AB738">
        <f t="shared" si="144"/>
        <v>41098</v>
      </c>
      <c r="AD738" s="85">
        <v>35895</v>
      </c>
      <c r="AG738" s="85">
        <v>41098</v>
      </c>
      <c r="AI738" s="85">
        <v>41128</v>
      </c>
    </row>
    <row r="739" spans="1:35" x14ac:dyDescent="0.2">
      <c r="A739">
        <v>5832</v>
      </c>
      <c r="B739" s="91" t="s">
        <v>447</v>
      </c>
      <c r="C739" s="61" t="str" cm="1">
        <f t="array" ref="C739">_xlfn._xlws.FILTER(B739,OR(LEN(B739) = 7,LEN(B739)=8))</f>
        <v>4/20/14</v>
      </c>
      <c r="D739" s="61" t="str">
        <f t="shared" si="134"/>
        <v>4/20/14</v>
      </c>
      <c r="E739" s="85" t="s">
        <v>447</v>
      </c>
      <c r="F739" s="87" t="e" cm="1" vm="1">
        <f t="array" ref="F739">_xlfn._xlws.FILTER(B739,LEN(B739)=5)</f>
        <v>#VALUE!</v>
      </c>
      <c r="G739" s="88" t="str">
        <f t="shared" si="135"/>
        <v/>
      </c>
      <c r="H739" s="85">
        <v>41749</v>
      </c>
      <c r="I739" s="85" t="s">
        <v>2512</v>
      </c>
      <c r="J739" s="93">
        <f t="shared" si="133"/>
        <v>41749</v>
      </c>
      <c r="K739" s="85"/>
      <c r="M739" s="85" t="s">
        <v>447</v>
      </c>
      <c r="N739" t="e">
        <f t="shared" si="136"/>
        <v>#VALUE!</v>
      </c>
      <c r="O739" t="e">
        <f t="shared" si="137"/>
        <v>#VALUE!</v>
      </c>
      <c r="Q739" s="84" t="s">
        <v>447</v>
      </c>
      <c r="R739" t="e">
        <f t="shared" si="138"/>
        <v>#VALUE!</v>
      </c>
      <c r="S739" t="e">
        <f t="shared" si="139"/>
        <v>#VALUE!</v>
      </c>
      <c r="U739" s="86" t="s">
        <v>447</v>
      </c>
      <c r="V739" t="e">
        <f t="shared" si="140"/>
        <v>#VALUE!</v>
      </c>
      <c r="W739" t="e">
        <f t="shared" si="141"/>
        <v>#VALUE!</v>
      </c>
      <c r="Y739" s="61" t="s">
        <v>447</v>
      </c>
      <c r="Z739" t="str">
        <f t="shared" si="142"/>
        <v>4-20-14</v>
      </c>
      <c r="AA739" t="e">
        <f t="shared" si="143"/>
        <v>#VALUE!</v>
      </c>
      <c r="AB739" t="e">
        <f t="shared" si="144"/>
        <v>#VALUE!</v>
      </c>
      <c r="AD739" s="85">
        <v>41749</v>
      </c>
      <c r="AG739" s="85" t="s">
        <v>447</v>
      </c>
      <c r="AI739" s="85">
        <v>41749</v>
      </c>
    </row>
    <row r="740" spans="1:35" x14ac:dyDescent="0.2">
      <c r="A740">
        <v>5025</v>
      </c>
      <c r="B740" s="91" t="s">
        <v>955</v>
      </c>
      <c r="C740" s="61" t="str" cm="1">
        <f t="array" ref="C740">_xlfn._xlws.FILTER(B740,OR(LEN(B740) = 7,LEN(B740)=8))</f>
        <v>12/24/13</v>
      </c>
      <c r="D740" s="61" t="str">
        <f t="shared" si="134"/>
        <v>12/24/13</v>
      </c>
      <c r="E740" s="61" t="s">
        <v>955</v>
      </c>
      <c r="F740" s="87" t="e" cm="1" vm="1">
        <f t="array" ref="F740">_xlfn._xlws.FILTER(B740,LEN(B740)=5)</f>
        <v>#VALUE!</v>
      </c>
      <c r="G740" s="88" t="str">
        <f t="shared" si="135"/>
        <v/>
      </c>
      <c r="H740" s="85">
        <v>41632</v>
      </c>
      <c r="I740" s="85" t="s">
        <v>2512</v>
      </c>
      <c r="J740" s="93">
        <f t="shared" si="133"/>
        <v>41632</v>
      </c>
      <c r="K740" s="85"/>
      <c r="M740" s="85" t="s">
        <v>955</v>
      </c>
      <c r="N740" t="e">
        <f t="shared" si="136"/>
        <v>#VALUE!</v>
      </c>
      <c r="O740" t="e">
        <f t="shared" si="137"/>
        <v>#VALUE!</v>
      </c>
      <c r="Q740" s="84" t="s">
        <v>955</v>
      </c>
      <c r="R740" t="e">
        <f t="shared" si="138"/>
        <v>#VALUE!</v>
      </c>
      <c r="S740" t="e">
        <f t="shared" si="139"/>
        <v>#VALUE!</v>
      </c>
      <c r="U740" s="86" t="s">
        <v>955</v>
      </c>
      <c r="V740" t="e">
        <f t="shared" si="140"/>
        <v>#VALUE!</v>
      </c>
      <c r="W740" t="e">
        <f t="shared" si="141"/>
        <v>#VALUE!</v>
      </c>
      <c r="Y740" s="61" t="s">
        <v>955</v>
      </c>
      <c r="Z740" t="str">
        <f t="shared" si="142"/>
        <v>12-24-13</v>
      </c>
      <c r="AA740" t="e">
        <f t="shared" si="143"/>
        <v>#VALUE!</v>
      </c>
      <c r="AB740" t="e">
        <f t="shared" si="144"/>
        <v>#VALUE!</v>
      </c>
      <c r="AD740" s="85">
        <v>41632</v>
      </c>
      <c r="AG740" s="85" t="s">
        <v>955</v>
      </c>
      <c r="AI740" s="85">
        <v>41632</v>
      </c>
    </row>
    <row r="741" spans="1:35" x14ac:dyDescent="0.2">
      <c r="A741">
        <v>569</v>
      </c>
      <c r="B741" s="91" t="s">
        <v>957</v>
      </c>
      <c r="C741" s="61" t="str" cm="1">
        <f t="array" ref="C741">_xlfn._xlws.FILTER(B741,OR(LEN(B741) = 7,LEN(B741)=8))</f>
        <v>12/14/13</v>
      </c>
      <c r="D741" s="61" t="str">
        <f t="shared" si="134"/>
        <v>12/14/13</v>
      </c>
      <c r="E741" s="61" t="s">
        <v>957</v>
      </c>
      <c r="F741" s="87" t="e" cm="1" vm="1">
        <f t="array" ref="F741">_xlfn._xlws.FILTER(B741,LEN(B741)=5)</f>
        <v>#VALUE!</v>
      </c>
      <c r="G741" s="88" t="str">
        <f t="shared" si="135"/>
        <v/>
      </c>
      <c r="H741" s="85">
        <v>41622</v>
      </c>
      <c r="I741" s="85" t="s">
        <v>2512</v>
      </c>
      <c r="J741" s="93">
        <f t="shared" si="133"/>
        <v>41622</v>
      </c>
      <c r="K741" s="85"/>
      <c r="M741" s="85" t="s">
        <v>957</v>
      </c>
      <c r="N741" t="e">
        <f t="shared" si="136"/>
        <v>#VALUE!</v>
      </c>
      <c r="O741" t="e">
        <f t="shared" si="137"/>
        <v>#VALUE!</v>
      </c>
      <c r="Q741" s="84" t="s">
        <v>957</v>
      </c>
      <c r="R741" t="e">
        <f t="shared" si="138"/>
        <v>#VALUE!</v>
      </c>
      <c r="S741" t="e">
        <f t="shared" si="139"/>
        <v>#VALUE!</v>
      </c>
      <c r="U741" s="86" t="s">
        <v>957</v>
      </c>
      <c r="V741" t="e">
        <f t="shared" si="140"/>
        <v>#VALUE!</v>
      </c>
      <c r="W741" t="e">
        <f t="shared" si="141"/>
        <v>#VALUE!</v>
      </c>
      <c r="Y741" s="61" t="s">
        <v>957</v>
      </c>
      <c r="Z741" t="str">
        <f t="shared" si="142"/>
        <v>12-14-13</v>
      </c>
      <c r="AA741" t="e">
        <f t="shared" si="143"/>
        <v>#VALUE!</v>
      </c>
      <c r="AB741" t="e">
        <f t="shared" si="144"/>
        <v>#VALUE!</v>
      </c>
      <c r="AD741" s="85">
        <v>41622</v>
      </c>
      <c r="AG741" s="85" t="s">
        <v>957</v>
      </c>
      <c r="AI741" s="85">
        <v>41622</v>
      </c>
    </row>
    <row r="742" spans="1:35" x14ac:dyDescent="0.2">
      <c r="A742">
        <v>3102</v>
      </c>
      <c r="B742" s="91" t="s">
        <v>58</v>
      </c>
      <c r="C742" s="61" t="str" cm="1">
        <f t="array" ref="C742">_xlfn._xlws.FILTER(B742,OR(LEN(B742) = 7,LEN(B742)=8))</f>
        <v>10/16/13</v>
      </c>
      <c r="D742" s="61" t="str">
        <f t="shared" si="134"/>
        <v>10/16/13</v>
      </c>
      <c r="E742" s="61" t="s">
        <v>58</v>
      </c>
      <c r="F742" s="87" t="e" cm="1" vm="1">
        <f t="array" ref="F742">_xlfn._xlws.FILTER(B742,LEN(B742)=5)</f>
        <v>#VALUE!</v>
      </c>
      <c r="G742" s="88" t="str">
        <f t="shared" si="135"/>
        <v/>
      </c>
      <c r="H742" s="85">
        <v>41563</v>
      </c>
      <c r="I742" s="85" t="s">
        <v>2512</v>
      </c>
      <c r="J742" s="93">
        <f t="shared" si="133"/>
        <v>41563</v>
      </c>
      <c r="K742" s="85"/>
      <c r="M742" s="85" t="s">
        <v>58</v>
      </c>
      <c r="N742" t="e">
        <f t="shared" si="136"/>
        <v>#VALUE!</v>
      </c>
      <c r="O742" t="e">
        <f t="shared" si="137"/>
        <v>#VALUE!</v>
      </c>
      <c r="Q742" s="84" t="s">
        <v>58</v>
      </c>
      <c r="R742" t="e">
        <f t="shared" si="138"/>
        <v>#VALUE!</v>
      </c>
      <c r="S742" t="e">
        <f t="shared" si="139"/>
        <v>#VALUE!</v>
      </c>
      <c r="U742" s="86" t="s">
        <v>58</v>
      </c>
      <c r="V742" t="e">
        <f t="shared" si="140"/>
        <v>#VALUE!</v>
      </c>
      <c r="W742" t="e">
        <f t="shared" si="141"/>
        <v>#VALUE!</v>
      </c>
      <c r="Y742" s="61" t="s">
        <v>58</v>
      </c>
      <c r="Z742" t="str">
        <f t="shared" si="142"/>
        <v>10-16-13</v>
      </c>
      <c r="AA742" t="e">
        <f t="shared" si="143"/>
        <v>#VALUE!</v>
      </c>
      <c r="AB742" t="e">
        <f t="shared" si="144"/>
        <v>#VALUE!</v>
      </c>
      <c r="AD742" s="85">
        <v>41563</v>
      </c>
      <c r="AG742" s="85" t="s">
        <v>58</v>
      </c>
      <c r="AI742" s="85">
        <v>41563</v>
      </c>
    </row>
    <row r="743" spans="1:35" x14ac:dyDescent="0.2">
      <c r="A743">
        <v>9449</v>
      </c>
      <c r="B743" s="91">
        <v>41374</v>
      </c>
      <c r="C743" s="61" t="e" cm="1" vm="1">
        <f t="array" ref="C743">_xlfn._xlws.FILTER(B743,OR(LEN(B743) = 7,LEN(B743)=8))</f>
        <v>#VALUE!</v>
      </c>
      <c r="D743" s="61" t="str">
        <f t="shared" si="134"/>
        <v/>
      </c>
      <c r="E743" s="61" t="s">
        <v>2512</v>
      </c>
      <c r="F743" s="87" cm="1">
        <f t="array" ref="F743">_xlfn._xlws.FILTER(B743,LEN(B743)=5)</f>
        <v>41374</v>
      </c>
      <c r="G743" s="88">
        <f t="shared" si="135"/>
        <v>41374</v>
      </c>
      <c r="H743" s="61"/>
      <c r="I743" s="85">
        <v>41374</v>
      </c>
      <c r="J743" s="93">
        <f t="shared" si="133"/>
        <v>41374</v>
      </c>
      <c r="K743" s="85"/>
      <c r="M743" s="85">
        <v>41374</v>
      </c>
      <c r="N743" t="e">
        <f t="shared" si="136"/>
        <v>#VALUE!</v>
      </c>
      <c r="O743">
        <f t="shared" si="137"/>
        <v>41374</v>
      </c>
      <c r="Q743" s="84">
        <v>41374</v>
      </c>
      <c r="R743" t="e">
        <f t="shared" si="138"/>
        <v>#VALUE!</v>
      </c>
      <c r="S743">
        <f t="shared" si="139"/>
        <v>41374</v>
      </c>
      <c r="U743" s="86">
        <v>41374</v>
      </c>
      <c r="V743" t="e">
        <f t="shared" si="140"/>
        <v>#VALUE!</v>
      </c>
      <c r="W743">
        <f t="shared" si="141"/>
        <v>41374</v>
      </c>
      <c r="Y743" s="61">
        <v>41374</v>
      </c>
      <c r="Z743" t="str">
        <f t="shared" si="142"/>
        <v>41374</v>
      </c>
      <c r="AA743" t="e">
        <f t="shared" si="143"/>
        <v>#VALUE!</v>
      </c>
      <c r="AB743">
        <f t="shared" si="144"/>
        <v>41374</v>
      </c>
      <c r="AD743" s="85">
        <v>27132</v>
      </c>
      <c r="AG743" s="85">
        <v>41374</v>
      </c>
      <c r="AI743" s="85">
        <v>41551</v>
      </c>
    </row>
    <row r="744" spans="1:35" x14ac:dyDescent="0.2">
      <c r="A744">
        <v>8104</v>
      </c>
      <c r="B744" s="91">
        <v>41525</v>
      </c>
      <c r="C744" s="61" t="e" cm="1" vm="1">
        <f t="array" ref="C744">_xlfn._xlws.FILTER(B744,OR(LEN(B744) = 7,LEN(B744)=8))</f>
        <v>#VALUE!</v>
      </c>
      <c r="D744" s="61" t="str">
        <f t="shared" si="134"/>
        <v/>
      </c>
      <c r="E744" s="61" t="s">
        <v>2512</v>
      </c>
      <c r="F744" s="87" cm="1">
        <f t="array" ref="F744">_xlfn._xlws.FILTER(B744,LEN(B744)=5)</f>
        <v>41525</v>
      </c>
      <c r="G744" s="88">
        <f t="shared" si="135"/>
        <v>41525</v>
      </c>
      <c r="H744" s="61"/>
      <c r="I744" s="85">
        <v>41525</v>
      </c>
      <c r="J744" s="93">
        <f t="shared" si="133"/>
        <v>41525</v>
      </c>
      <c r="K744" s="85"/>
      <c r="M744" s="85">
        <v>41525</v>
      </c>
      <c r="N744" t="e">
        <f t="shared" si="136"/>
        <v>#VALUE!</v>
      </c>
      <c r="O744">
        <f t="shared" si="137"/>
        <v>41525</v>
      </c>
      <c r="Q744" s="84">
        <v>41525</v>
      </c>
      <c r="R744" t="e">
        <f t="shared" si="138"/>
        <v>#VALUE!</v>
      </c>
      <c r="S744">
        <f t="shared" si="139"/>
        <v>41525</v>
      </c>
      <c r="U744" s="86">
        <v>41525</v>
      </c>
      <c r="V744" t="e">
        <f t="shared" si="140"/>
        <v>#VALUE!</v>
      </c>
      <c r="W744">
        <f t="shared" si="141"/>
        <v>41525</v>
      </c>
      <c r="Y744" s="61">
        <v>41525</v>
      </c>
      <c r="Z744" t="str">
        <f t="shared" si="142"/>
        <v>41525</v>
      </c>
      <c r="AA744" t="e">
        <f t="shared" si="143"/>
        <v>#VALUE!</v>
      </c>
      <c r="AB744">
        <f t="shared" si="144"/>
        <v>41525</v>
      </c>
      <c r="AD744" s="85">
        <v>45762</v>
      </c>
      <c r="AG744" s="85">
        <v>41525</v>
      </c>
      <c r="AI744" s="85">
        <v>41495</v>
      </c>
    </row>
    <row r="745" spans="1:35" x14ac:dyDescent="0.2">
      <c r="A745">
        <v>75</v>
      </c>
      <c r="B745" s="91" t="s">
        <v>494</v>
      </c>
      <c r="C745" s="61" t="str" cm="1">
        <f t="array" ref="C745">_xlfn._xlws.FILTER(B745,OR(LEN(B745) = 7,LEN(B745)=8))</f>
        <v>7/25/13</v>
      </c>
      <c r="D745" s="61" t="str">
        <f t="shared" si="134"/>
        <v>7/25/13</v>
      </c>
      <c r="E745" s="85" t="s">
        <v>494</v>
      </c>
      <c r="F745" s="87" t="e" cm="1" vm="1">
        <f t="array" ref="F745">_xlfn._xlws.FILTER(B745,LEN(B745)=5)</f>
        <v>#VALUE!</v>
      </c>
      <c r="G745" s="88" t="str">
        <f t="shared" si="135"/>
        <v/>
      </c>
      <c r="H745" s="85">
        <v>41480</v>
      </c>
      <c r="I745" s="85" t="s">
        <v>2512</v>
      </c>
      <c r="J745" s="93">
        <f t="shared" si="133"/>
        <v>41480</v>
      </c>
      <c r="K745" s="85"/>
      <c r="M745" s="85" t="s">
        <v>494</v>
      </c>
      <c r="N745" t="e">
        <f t="shared" si="136"/>
        <v>#VALUE!</v>
      </c>
      <c r="O745" t="e">
        <f t="shared" si="137"/>
        <v>#VALUE!</v>
      </c>
      <c r="Q745" s="84" t="s">
        <v>494</v>
      </c>
      <c r="R745" t="e">
        <f t="shared" si="138"/>
        <v>#VALUE!</v>
      </c>
      <c r="S745" t="e">
        <f t="shared" si="139"/>
        <v>#VALUE!</v>
      </c>
      <c r="U745" s="86" t="s">
        <v>494</v>
      </c>
      <c r="V745" t="e">
        <f t="shared" si="140"/>
        <v>#VALUE!</v>
      </c>
      <c r="W745" t="e">
        <f t="shared" si="141"/>
        <v>#VALUE!</v>
      </c>
      <c r="Y745" s="61" t="s">
        <v>494</v>
      </c>
      <c r="Z745" t="str">
        <f t="shared" si="142"/>
        <v>7-25-13</v>
      </c>
      <c r="AA745" t="e">
        <f t="shared" si="143"/>
        <v>#VALUE!</v>
      </c>
      <c r="AB745" t="e">
        <f t="shared" si="144"/>
        <v>#VALUE!</v>
      </c>
      <c r="AD745" s="85">
        <v>41480</v>
      </c>
      <c r="AG745" s="85" t="s">
        <v>494</v>
      </c>
      <c r="AI745" s="85">
        <v>41480</v>
      </c>
    </row>
    <row r="746" spans="1:35" x14ac:dyDescent="0.2">
      <c r="A746">
        <v>6421</v>
      </c>
      <c r="B746" s="91">
        <v>41340</v>
      </c>
      <c r="C746" s="61" t="e" cm="1" vm="1">
        <f t="array" ref="C746">_xlfn._xlws.FILTER(B746,OR(LEN(B746) = 7,LEN(B746)=8))</f>
        <v>#VALUE!</v>
      </c>
      <c r="D746" s="61" t="str">
        <f t="shared" si="134"/>
        <v/>
      </c>
      <c r="E746" s="61" t="s">
        <v>2512</v>
      </c>
      <c r="F746" s="87" cm="1">
        <f t="array" ref="F746">_xlfn._xlws.FILTER(B746,LEN(B746)=5)</f>
        <v>41340</v>
      </c>
      <c r="G746" s="88">
        <f t="shared" si="135"/>
        <v>41340</v>
      </c>
      <c r="H746" s="61"/>
      <c r="I746" s="85">
        <v>41340</v>
      </c>
      <c r="J746" s="93">
        <f t="shared" si="133"/>
        <v>41340</v>
      </c>
      <c r="K746" s="85"/>
      <c r="M746" s="85">
        <v>41340</v>
      </c>
      <c r="N746" t="e">
        <f t="shared" si="136"/>
        <v>#VALUE!</v>
      </c>
      <c r="O746">
        <f t="shared" si="137"/>
        <v>41340</v>
      </c>
      <c r="Q746" s="84">
        <v>41340</v>
      </c>
      <c r="R746" t="e">
        <f t="shared" si="138"/>
        <v>#VALUE!</v>
      </c>
      <c r="S746">
        <f t="shared" si="139"/>
        <v>41340</v>
      </c>
      <c r="U746" s="86">
        <v>41340</v>
      </c>
      <c r="V746" t="e">
        <f t="shared" si="140"/>
        <v>#VALUE!</v>
      </c>
      <c r="W746">
        <f t="shared" si="141"/>
        <v>41340</v>
      </c>
      <c r="Y746" s="61">
        <v>41340</v>
      </c>
      <c r="Z746" t="str">
        <f t="shared" si="142"/>
        <v>41340</v>
      </c>
      <c r="AA746" t="e">
        <f t="shared" si="143"/>
        <v>#VALUE!</v>
      </c>
      <c r="AB746">
        <f t="shared" si="144"/>
        <v>41340</v>
      </c>
      <c r="AD746" s="85">
        <v>14714</v>
      </c>
      <c r="AG746" s="85">
        <v>41340</v>
      </c>
      <c r="AI746" s="85">
        <v>41458</v>
      </c>
    </row>
    <row r="747" spans="1:35" x14ac:dyDescent="0.2">
      <c r="A747">
        <v>3037</v>
      </c>
      <c r="B747" s="91" t="s">
        <v>886</v>
      </c>
      <c r="C747" s="61" t="str" cm="1">
        <f t="array" ref="C747">_xlfn._xlws.FILTER(B747,OR(LEN(B747) = 7,LEN(B747)=8))</f>
        <v>6/20/13</v>
      </c>
      <c r="D747" s="61" t="str">
        <f t="shared" si="134"/>
        <v>6/20/13</v>
      </c>
      <c r="E747" s="85" t="s">
        <v>886</v>
      </c>
      <c r="F747" s="87" t="e" cm="1" vm="1">
        <f t="array" ref="F747">_xlfn._xlws.FILTER(B747,LEN(B747)=5)</f>
        <v>#VALUE!</v>
      </c>
      <c r="G747" s="88" t="str">
        <f t="shared" si="135"/>
        <v/>
      </c>
      <c r="H747" s="85">
        <v>41445</v>
      </c>
      <c r="I747" s="85" t="s">
        <v>2512</v>
      </c>
      <c r="J747" s="93">
        <f t="shared" si="133"/>
        <v>41445</v>
      </c>
      <c r="K747" s="85"/>
      <c r="M747" s="85" t="s">
        <v>886</v>
      </c>
      <c r="N747" t="e">
        <f t="shared" si="136"/>
        <v>#VALUE!</v>
      </c>
      <c r="O747" t="e">
        <f t="shared" si="137"/>
        <v>#VALUE!</v>
      </c>
      <c r="Q747" s="84" t="s">
        <v>886</v>
      </c>
      <c r="R747" t="e">
        <f t="shared" si="138"/>
        <v>#VALUE!</v>
      </c>
      <c r="S747" t="e">
        <f t="shared" si="139"/>
        <v>#VALUE!</v>
      </c>
      <c r="U747" s="86" t="s">
        <v>886</v>
      </c>
      <c r="V747" t="e">
        <f t="shared" si="140"/>
        <v>#VALUE!</v>
      </c>
      <c r="W747" t="e">
        <f t="shared" si="141"/>
        <v>#VALUE!</v>
      </c>
      <c r="Y747" s="61" t="s">
        <v>886</v>
      </c>
      <c r="Z747" t="str">
        <f t="shared" si="142"/>
        <v>6-20-13</v>
      </c>
      <c r="AA747" t="e">
        <f t="shared" si="143"/>
        <v>#VALUE!</v>
      </c>
      <c r="AB747" t="e">
        <f t="shared" si="144"/>
        <v>#VALUE!</v>
      </c>
      <c r="AD747" s="85">
        <v>41445</v>
      </c>
      <c r="AG747" s="85" t="s">
        <v>886</v>
      </c>
      <c r="AI747" s="85">
        <v>41445</v>
      </c>
    </row>
    <row r="748" spans="1:35" x14ac:dyDescent="0.2">
      <c r="A748">
        <v>4698</v>
      </c>
      <c r="B748" s="91" t="s">
        <v>886</v>
      </c>
      <c r="C748" s="61" t="str" cm="1">
        <f t="array" ref="C748">_xlfn._xlws.FILTER(B748,OR(LEN(B748) = 7,LEN(B748)=8))</f>
        <v>6/20/13</v>
      </c>
      <c r="D748" s="61" t="str">
        <f t="shared" si="134"/>
        <v>6/20/13</v>
      </c>
      <c r="E748" s="85" t="s">
        <v>886</v>
      </c>
      <c r="F748" s="87" t="e" cm="1" vm="1">
        <f t="array" ref="F748">_xlfn._xlws.FILTER(B748,LEN(B748)=5)</f>
        <v>#VALUE!</v>
      </c>
      <c r="G748" s="88" t="str">
        <f t="shared" si="135"/>
        <v/>
      </c>
      <c r="H748" s="85">
        <v>41445</v>
      </c>
      <c r="I748" s="85" t="s">
        <v>2512</v>
      </c>
      <c r="J748" s="93">
        <f t="shared" si="133"/>
        <v>41445</v>
      </c>
      <c r="K748" s="85"/>
      <c r="M748" s="85" t="s">
        <v>886</v>
      </c>
      <c r="N748" t="e">
        <f t="shared" si="136"/>
        <v>#VALUE!</v>
      </c>
      <c r="O748" t="e">
        <f t="shared" si="137"/>
        <v>#VALUE!</v>
      </c>
      <c r="Q748" s="84" t="s">
        <v>886</v>
      </c>
      <c r="R748" t="e">
        <f t="shared" si="138"/>
        <v>#VALUE!</v>
      </c>
      <c r="S748" t="e">
        <f t="shared" si="139"/>
        <v>#VALUE!</v>
      </c>
      <c r="U748" s="86" t="s">
        <v>886</v>
      </c>
      <c r="V748" t="e">
        <f t="shared" si="140"/>
        <v>#VALUE!</v>
      </c>
      <c r="W748" t="e">
        <f t="shared" si="141"/>
        <v>#VALUE!</v>
      </c>
      <c r="Y748" s="61" t="s">
        <v>886</v>
      </c>
      <c r="Z748" t="str">
        <f t="shared" si="142"/>
        <v>6-20-13</v>
      </c>
      <c r="AA748" t="e">
        <f t="shared" si="143"/>
        <v>#VALUE!</v>
      </c>
      <c r="AB748" t="e">
        <f t="shared" si="144"/>
        <v>#VALUE!</v>
      </c>
      <c r="AD748" s="85">
        <v>41445</v>
      </c>
      <c r="AG748" s="85" t="s">
        <v>886</v>
      </c>
      <c r="AI748" s="85">
        <v>41445</v>
      </c>
    </row>
    <row r="749" spans="1:35" x14ac:dyDescent="0.2">
      <c r="A749">
        <v>948</v>
      </c>
      <c r="B749" s="91" t="s">
        <v>965</v>
      </c>
      <c r="C749" s="61" t="str" cm="1">
        <f t="array" ref="C749">_xlfn._xlws.FILTER(B749,OR(LEN(B749) = 7,LEN(B749)=8))</f>
        <v>5/15/13</v>
      </c>
      <c r="D749" s="61" t="str">
        <f t="shared" si="134"/>
        <v>5/15/13</v>
      </c>
      <c r="E749" s="85" t="s">
        <v>965</v>
      </c>
      <c r="F749" s="87" t="e" cm="1" vm="1">
        <f t="array" ref="F749">_xlfn._xlws.FILTER(B749,LEN(B749)=5)</f>
        <v>#VALUE!</v>
      </c>
      <c r="G749" s="88" t="str">
        <f t="shared" si="135"/>
        <v/>
      </c>
      <c r="H749" s="85">
        <v>41409</v>
      </c>
      <c r="I749" s="85" t="s">
        <v>2512</v>
      </c>
      <c r="J749" s="93">
        <f t="shared" si="133"/>
        <v>41409</v>
      </c>
      <c r="K749" s="85"/>
      <c r="M749" s="85" t="s">
        <v>965</v>
      </c>
      <c r="N749" t="e">
        <f t="shared" si="136"/>
        <v>#VALUE!</v>
      </c>
      <c r="O749" t="e">
        <f t="shared" si="137"/>
        <v>#VALUE!</v>
      </c>
      <c r="Q749" s="84" t="s">
        <v>965</v>
      </c>
      <c r="R749" t="e">
        <f t="shared" si="138"/>
        <v>#VALUE!</v>
      </c>
      <c r="S749" t="e">
        <f t="shared" si="139"/>
        <v>#VALUE!</v>
      </c>
      <c r="U749" s="86" t="s">
        <v>965</v>
      </c>
      <c r="V749" t="e">
        <f t="shared" si="140"/>
        <v>#VALUE!</v>
      </c>
      <c r="W749" t="e">
        <f t="shared" si="141"/>
        <v>#VALUE!</v>
      </c>
      <c r="Y749" s="61" t="s">
        <v>965</v>
      </c>
      <c r="Z749" t="str">
        <f t="shared" si="142"/>
        <v>5-15-13</v>
      </c>
      <c r="AA749" t="e">
        <f t="shared" si="143"/>
        <v>#VALUE!</v>
      </c>
      <c r="AB749" t="e">
        <f t="shared" si="144"/>
        <v>#VALUE!</v>
      </c>
      <c r="AD749" s="85">
        <v>41409</v>
      </c>
      <c r="AG749" s="85" t="s">
        <v>965</v>
      </c>
      <c r="AI749" s="85">
        <v>41409</v>
      </c>
    </row>
    <row r="750" spans="1:35" x14ac:dyDescent="0.2">
      <c r="A750">
        <v>6177</v>
      </c>
      <c r="B750" s="91">
        <v>41491</v>
      </c>
      <c r="C750" s="61" t="e" cm="1" vm="1">
        <f t="array" ref="C750">_xlfn._xlws.FILTER(B750,OR(LEN(B750) = 7,LEN(B750)=8))</f>
        <v>#VALUE!</v>
      </c>
      <c r="D750" s="61" t="str">
        <f t="shared" si="134"/>
        <v/>
      </c>
      <c r="E750" s="61" t="s">
        <v>2512</v>
      </c>
      <c r="F750" s="87" cm="1">
        <f t="array" ref="F750">_xlfn._xlws.FILTER(B750,LEN(B750)=5)</f>
        <v>41491</v>
      </c>
      <c r="G750" s="88">
        <f t="shared" si="135"/>
        <v>41491</v>
      </c>
      <c r="H750" s="61"/>
      <c r="I750" s="85">
        <v>41491</v>
      </c>
      <c r="J750" s="93">
        <f t="shared" si="133"/>
        <v>41491</v>
      </c>
      <c r="K750" s="85"/>
      <c r="M750" s="85">
        <v>41491</v>
      </c>
      <c r="N750" t="e">
        <f t="shared" si="136"/>
        <v>#VALUE!</v>
      </c>
      <c r="O750">
        <f t="shared" si="137"/>
        <v>41491</v>
      </c>
      <c r="Q750" s="84">
        <v>41491</v>
      </c>
      <c r="R750" t="e">
        <f t="shared" si="138"/>
        <v>#VALUE!</v>
      </c>
      <c r="S750">
        <f t="shared" si="139"/>
        <v>41491</v>
      </c>
      <c r="U750" s="86">
        <v>41491</v>
      </c>
      <c r="V750" t="e">
        <f t="shared" si="140"/>
        <v>#VALUE!</v>
      </c>
      <c r="W750">
        <f t="shared" si="141"/>
        <v>41491</v>
      </c>
      <c r="Y750" s="61">
        <v>41491</v>
      </c>
      <c r="Z750" t="str">
        <f t="shared" si="142"/>
        <v>41491</v>
      </c>
      <c r="AA750" t="e">
        <f t="shared" si="143"/>
        <v>#VALUE!</v>
      </c>
      <c r="AB750">
        <f t="shared" si="144"/>
        <v>41491</v>
      </c>
      <c r="AD750" s="85">
        <v>33342</v>
      </c>
      <c r="AG750" s="85">
        <v>41491</v>
      </c>
      <c r="AI750" s="85">
        <v>41402</v>
      </c>
    </row>
    <row r="751" spans="1:35" x14ac:dyDescent="0.2">
      <c r="A751">
        <v>3517</v>
      </c>
      <c r="B751" s="91">
        <v>41430</v>
      </c>
      <c r="C751" s="61" t="e" cm="1" vm="1">
        <f t="array" ref="C751">_xlfn._xlws.FILTER(B751,OR(LEN(B751) = 7,LEN(B751)=8))</f>
        <v>#VALUE!</v>
      </c>
      <c r="D751" s="61" t="str">
        <f t="shared" si="134"/>
        <v/>
      </c>
      <c r="E751" s="61" t="s">
        <v>2512</v>
      </c>
      <c r="F751" s="87" cm="1">
        <f t="array" ref="F751">_xlfn._xlws.FILTER(B751,LEN(B751)=5)</f>
        <v>41430</v>
      </c>
      <c r="G751" s="88">
        <f t="shared" si="135"/>
        <v>41430</v>
      </c>
      <c r="H751" s="61"/>
      <c r="I751" s="85">
        <v>41430</v>
      </c>
      <c r="J751" s="93">
        <f t="shared" si="133"/>
        <v>41430</v>
      </c>
      <c r="K751" s="85"/>
      <c r="M751" s="85">
        <v>41430</v>
      </c>
      <c r="N751" t="e">
        <f t="shared" si="136"/>
        <v>#VALUE!</v>
      </c>
      <c r="O751">
        <f t="shared" si="137"/>
        <v>41430</v>
      </c>
      <c r="Q751" s="84">
        <v>41430</v>
      </c>
      <c r="R751" t="e">
        <f t="shared" si="138"/>
        <v>#VALUE!</v>
      </c>
      <c r="S751">
        <f t="shared" si="139"/>
        <v>41430</v>
      </c>
      <c r="U751" s="86">
        <v>41430</v>
      </c>
      <c r="V751" t="e">
        <f t="shared" si="140"/>
        <v>#VALUE!</v>
      </c>
      <c r="W751">
        <f t="shared" si="141"/>
        <v>41430</v>
      </c>
      <c r="Y751" s="61">
        <v>41430</v>
      </c>
      <c r="Z751" t="str">
        <f t="shared" si="142"/>
        <v>41430</v>
      </c>
      <c r="AA751" t="e">
        <f t="shared" si="143"/>
        <v>#VALUE!</v>
      </c>
      <c r="AB751">
        <f t="shared" si="144"/>
        <v>41430</v>
      </c>
      <c r="AD751" s="85">
        <v>11062</v>
      </c>
      <c r="AG751" s="85">
        <v>41430</v>
      </c>
      <c r="AI751" s="85">
        <v>41400</v>
      </c>
    </row>
    <row r="752" spans="1:35" x14ac:dyDescent="0.2">
      <c r="A752">
        <v>3491</v>
      </c>
      <c r="B752" s="91" t="s">
        <v>182</v>
      </c>
      <c r="C752" s="61" t="str" cm="1">
        <f t="array" ref="C752">_xlfn._xlws.FILTER(B752,OR(LEN(B752) = 7,LEN(B752)=8))</f>
        <v>4/29/13</v>
      </c>
      <c r="D752" s="61" t="str">
        <f t="shared" si="134"/>
        <v>4/29/13</v>
      </c>
      <c r="E752" s="85" t="s">
        <v>182</v>
      </c>
      <c r="F752" s="87" t="e" cm="1" vm="1">
        <f t="array" ref="F752">_xlfn._xlws.FILTER(B752,LEN(B752)=5)</f>
        <v>#VALUE!</v>
      </c>
      <c r="G752" s="88" t="str">
        <f t="shared" si="135"/>
        <v/>
      </c>
      <c r="H752" s="85">
        <v>41393</v>
      </c>
      <c r="I752" s="85" t="s">
        <v>2512</v>
      </c>
      <c r="J752" s="93">
        <f t="shared" si="133"/>
        <v>41393</v>
      </c>
      <c r="K752" s="85"/>
      <c r="M752" s="85" t="s">
        <v>182</v>
      </c>
      <c r="N752" t="e">
        <f t="shared" si="136"/>
        <v>#VALUE!</v>
      </c>
      <c r="O752" t="e">
        <f t="shared" si="137"/>
        <v>#VALUE!</v>
      </c>
      <c r="Q752" s="84" t="s">
        <v>182</v>
      </c>
      <c r="R752" t="e">
        <f t="shared" si="138"/>
        <v>#VALUE!</v>
      </c>
      <c r="S752" t="e">
        <f t="shared" si="139"/>
        <v>#VALUE!</v>
      </c>
      <c r="U752" s="86" t="s">
        <v>182</v>
      </c>
      <c r="V752" t="e">
        <f t="shared" si="140"/>
        <v>#VALUE!</v>
      </c>
      <c r="W752" t="e">
        <f t="shared" si="141"/>
        <v>#VALUE!</v>
      </c>
      <c r="Y752" s="61" t="s">
        <v>182</v>
      </c>
      <c r="Z752" t="str">
        <f t="shared" si="142"/>
        <v>4-29-13</v>
      </c>
      <c r="AA752" t="e">
        <f t="shared" si="143"/>
        <v>#VALUE!</v>
      </c>
      <c r="AB752" t="e">
        <f t="shared" si="144"/>
        <v>#VALUE!</v>
      </c>
      <c r="AD752" s="85">
        <v>41393</v>
      </c>
      <c r="AG752" s="85" t="s">
        <v>182</v>
      </c>
      <c r="AI752" s="85">
        <v>41393</v>
      </c>
    </row>
    <row r="753" spans="1:35" x14ac:dyDescent="0.2">
      <c r="A753">
        <v>7610</v>
      </c>
      <c r="B753" s="91" t="s">
        <v>438</v>
      </c>
      <c r="C753" s="61" t="str" cm="1">
        <f t="array" ref="C753">_xlfn._xlws.FILTER(B753,OR(LEN(B753) = 7,LEN(B753)=8))</f>
        <v>4/18/13</v>
      </c>
      <c r="D753" s="61" t="str">
        <f t="shared" si="134"/>
        <v>4/18/13</v>
      </c>
      <c r="E753" s="85" t="s">
        <v>438</v>
      </c>
      <c r="F753" s="87" t="e" cm="1" vm="1">
        <f t="array" ref="F753">_xlfn._xlws.FILTER(B753,LEN(B753)=5)</f>
        <v>#VALUE!</v>
      </c>
      <c r="G753" s="88" t="str">
        <f t="shared" si="135"/>
        <v/>
      </c>
      <c r="H753" s="85">
        <v>41382</v>
      </c>
      <c r="I753" s="85" t="s">
        <v>2512</v>
      </c>
      <c r="J753" s="93">
        <f t="shared" si="133"/>
        <v>41382</v>
      </c>
      <c r="K753" s="85"/>
      <c r="M753" s="85" t="s">
        <v>438</v>
      </c>
      <c r="N753" t="e">
        <f t="shared" si="136"/>
        <v>#VALUE!</v>
      </c>
      <c r="O753" t="e">
        <f t="shared" si="137"/>
        <v>#VALUE!</v>
      </c>
      <c r="Q753" s="84" t="s">
        <v>438</v>
      </c>
      <c r="R753" t="e">
        <f t="shared" si="138"/>
        <v>#VALUE!</v>
      </c>
      <c r="S753" t="e">
        <f t="shared" si="139"/>
        <v>#VALUE!</v>
      </c>
      <c r="U753" s="86" t="s">
        <v>438</v>
      </c>
      <c r="V753" t="e">
        <f t="shared" si="140"/>
        <v>#VALUE!</v>
      </c>
      <c r="W753" t="e">
        <f t="shared" si="141"/>
        <v>#VALUE!</v>
      </c>
      <c r="Y753" s="61" t="s">
        <v>438</v>
      </c>
      <c r="Z753" t="str">
        <f t="shared" si="142"/>
        <v>4-18-13</v>
      </c>
      <c r="AA753" t="e">
        <f t="shared" si="143"/>
        <v>#VALUE!</v>
      </c>
      <c r="AB753" t="e">
        <f t="shared" si="144"/>
        <v>#VALUE!</v>
      </c>
      <c r="AD753" s="85">
        <v>41382</v>
      </c>
      <c r="AG753" s="85" t="s">
        <v>438</v>
      </c>
      <c r="AI753" s="85">
        <v>41382</v>
      </c>
    </row>
    <row r="754" spans="1:35" x14ac:dyDescent="0.2">
      <c r="A754">
        <v>4377</v>
      </c>
      <c r="B754" s="91">
        <v>41456</v>
      </c>
      <c r="C754" s="61" t="e" cm="1" vm="1">
        <f t="array" ref="C754">_xlfn._xlws.FILTER(B754,OR(LEN(B754) = 7,LEN(B754)=8))</f>
        <v>#VALUE!</v>
      </c>
      <c r="D754" s="61" t="str">
        <f t="shared" si="134"/>
        <v/>
      </c>
      <c r="E754" s="61" t="s">
        <v>2512</v>
      </c>
      <c r="F754" s="87" cm="1">
        <f t="array" ref="F754">_xlfn._xlws.FILTER(B754,LEN(B754)=5)</f>
        <v>41456</v>
      </c>
      <c r="G754" s="88">
        <f t="shared" si="135"/>
        <v>41456</v>
      </c>
      <c r="H754" s="61"/>
      <c r="I754" s="85">
        <v>41456</v>
      </c>
      <c r="J754" s="93">
        <f t="shared" si="133"/>
        <v>41456</v>
      </c>
      <c r="K754" s="85"/>
      <c r="M754" s="85">
        <v>41456</v>
      </c>
      <c r="N754" t="e">
        <f t="shared" si="136"/>
        <v>#VALUE!</v>
      </c>
      <c r="O754">
        <f t="shared" si="137"/>
        <v>41456</v>
      </c>
      <c r="Q754" s="84">
        <v>41456</v>
      </c>
      <c r="R754" t="e">
        <f t="shared" si="138"/>
        <v>#VALUE!</v>
      </c>
      <c r="S754">
        <f t="shared" si="139"/>
        <v>41456</v>
      </c>
      <c r="U754" s="86">
        <v>41456</v>
      </c>
      <c r="V754" t="e">
        <f t="shared" si="140"/>
        <v>#VALUE!</v>
      </c>
      <c r="W754">
        <f t="shared" si="141"/>
        <v>41456</v>
      </c>
      <c r="Y754" s="61">
        <v>41456</v>
      </c>
      <c r="Z754" t="str">
        <f t="shared" si="142"/>
        <v>41456</v>
      </c>
      <c r="AA754" t="e">
        <f t="shared" si="143"/>
        <v>#VALUE!</v>
      </c>
      <c r="AB754">
        <f t="shared" si="144"/>
        <v>41456</v>
      </c>
      <c r="AD754" s="85">
        <v>20559</v>
      </c>
      <c r="AG754" s="85">
        <v>41456</v>
      </c>
      <c r="AI754" s="85">
        <v>41281</v>
      </c>
    </row>
    <row r="755" spans="1:35" x14ac:dyDescent="0.2">
      <c r="A755">
        <v>9850</v>
      </c>
      <c r="B755" s="91" t="s">
        <v>972</v>
      </c>
      <c r="C755" s="61" t="str" cm="1">
        <f t="array" ref="C755">_xlfn._xlws.FILTER(B755,OR(LEN(B755) = 7,LEN(B755)=8))</f>
        <v>11/29/12</v>
      </c>
      <c r="D755" s="61" t="str">
        <f t="shared" si="134"/>
        <v>11/29/12</v>
      </c>
      <c r="E755" s="61" t="s">
        <v>972</v>
      </c>
      <c r="F755" s="87" t="e" cm="1" vm="1">
        <f t="array" ref="F755">_xlfn._xlws.FILTER(B755,LEN(B755)=5)</f>
        <v>#VALUE!</v>
      </c>
      <c r="G755" s="88" t="str">
        <f t="shared" si="135"/>
        <v/>
      </c>
      <c r="H755" s="85">
        <v>41242</v>
      </c>
      <c r="I755" s="85" t="s">
        <v>2512</v>
      </c>
      <c r="J755" s="93">
        <f t="shared" si="133"/>
        <v>41242</v>
      </c>
      <c r="K755" s="85"/>
      <c r="M755" s="85" t="s">
        <v>972</v>
      </c>
      <c r="N755" t="e">
        <f t="shared" si="136"/>
        <v>#VALUE!</v>
      </c>
      <c r="O755" t="e">
        <f t="shared" si="137"/>
        <v>#VALUE!</v>
      </c>
      <c r="Q755" s="84" t="s">
        <v>972</v>
      </c>
      <c r="R755" t="e">
        <f t="shared" si="138"/>
        <v>#VALUE!</v>
      </c>
      <c r="S755" t="e">
        <f t="shared" si="139"/>
        <v>#VALUE!</v>
      </c>
      <c r="U755" s="86" t="s">
        <v>972</v>
      </c>
      <c r="V755" t="e">
        <f t="shared" si="140"/>
        <v>#VALUE!</v>
      </c>
      <c r="W755" t="e">
        <f t="shared" si="141"/>
        <v>#VALUE!</v>
      </c>
      <c r="Y755" s="61" t="s">
        <v>972</v>
      </c>
      <c r="Z755" t="str">
        <f t="shared" si="142"/>
        <v>11-29-12</v>
      </c>
      <c r="AA755" t="e">
        <f t="shared" si="143"/>
        <v>#VALUE!</v>
      </c>
      <c r="AB755" t="e">
        <f t="shared" si="144"/>
        <v>#VALUE!</v>
      </c>
      <c r="AD755" s="85">
        <v>41242</v>
      </c>
      <c r="AG755" s="85" t="s">
        <v>972</v>
      </c>
      <c r="AI755" s="85">
        <v>41242</v>
      </c>
    </row>
    <row r="756" spans="1:35" x14ac:dyDescent="0.2">
      <c r="A756">
        <v>5544</v>
      </c>
      <c r="B756" s="91">
        <v>41193</v>
      </c>
      <c r="C756" s="61" t="e" cm="1" vm="1">
        <f t="array" ref="C756">_xlfn._xlws.FILTER(B756,OR(LEN(B756) = 7,LEN(B756)=8))</f>
        <v>#VALUE!</v>
      </c>
      <c r="D756" s="61" t="str">
        <f t="shared" si="134"/>
        <v/>
      </c>
      <c r="E756" s="61" t="s">
        <v>2512</v>
      </c>
      <c r="F756" s="87" cm="1">
        <f t="array" ref="F756">_xlfn._xlws.FILTER(B756,LEN(B756)=5)</f>
        <v>41193</v>
      </c>
      <c r="G756" s="88">
        <f t="shared" si="135"/>
        <v>41193</v>
      </c>
      <c r="H756" s="61"/>
      <c r="I756" s="85">
        <v>41193</v>
      </c>
      <c r="J756" s="93">
        <f t="shared" si="133"/>
        <v>41193</v>
      </c>
      <c r="K756" s="85"/>
      <c r="M756" s="85">
        <v>41193</v>
      </c>
      <c r="N756" t="e">
        <f t="shared" si="136"/>
        <v>#VALUE!</v>
      </c>
      <c r="O756">
        <f t="shared" si="137"/>
        <v>41193</v>
      </c>
      <c r="Q756" s="84">
        <v>41193</v>
      </c>
      <c r="R756" t="e">
        <f t="shared" si="138"/>
        <v>#VALUE!</v>
      </c>
      <c r="S756">
        <f t="shared" si="139"/>
        <v>41193</v>
      </c>
      <c r="U756" s="86">
        <v>41193</v>
      </c>
      <c r="V756" t="e">
        <f t="shared" si="140"/>
        <v>#VALUE!</v>
      </c>
      <c r="W756">
        <f t="shared" si="141"/>
        <v>41193</v>
      </c>
      <c r="Y756" s="61">
        <v>41193</v>
      </c>
      <c r="Z756" t="str">
        <f t="shared" si="142"/>
        <v>41193</v>
      </c>
      <c r="AA756" t="e">
        <f t="shared" si="143"/>
        <v>#VALUE!</v>
      </c>
      <c r="AB756">
        <f t="shared" si="144"/>
        <v>41193</v>
      </c>
      <c r="AD756" s="85">
        <v>34070</v>
      </c>
      <c r="AG756" s="85">
        <v>41193</v>
      </c>
      <c r="AI756" s="85">
        <v>41223</v>
      </c>
    </row>
    <row r="757" spans="1:35" x14ac:dyDescent="0.2">
      <c r="A757">
        <v>6497</v>
      </c>
      <c r="B757" s="91">
        <v>41101</v>
      </c>
      <c r="C757" s="61" t="e" cm="1" vm="1">
        <f t="array" ref="C757">_xlfn._xlws.FILTER(B757,OR(LEN(B757) = 7,LEN(B757)=8))</f>
        <v>#VALUE!</v>
      </c>
      <c r="D757" s="61" t="str">
        <f t="shared" si="134"/>
        <v/>
      </c>
      <c r="E757" s="61" t="s">
        <v>2512</v>
      </c>
      <c r="F757" s="87" cm="1">
        <f t="array" ref="F757">_xlfn._xlws.FILTER(B757,LEN(B757)=5)</f>
        <v>41101</v>
      </c>
      <c r="G757" s="88">
        <f t="shared" si="135"/>
        <v>41101</v>
      </c>
      <c r="H757" s="61"/>
      <c r="I757" s="85">
        <v>41101</v>
      </c>
      <c r="J757" s="93">
        <f t="shared" si="133"/>
        <v>41101</v>
      </c>
      <c r="K757" s="85"/>
      <c r="M757" s="85">
        <v>41101</v>
      </c>
      <c r="N757" t="e">
        <f t="shared" si="136"/>
        <v>#VALUE!</v>
      </c>
      <c r="O757">
        <f t="shared" si="137"/>
        <v>41101</v>
      </c>
      <c r="Q757" s="84">
        <v>41101</v>
      </c>
      <c r="R757" t="e">
        <f t="shared" si="138"/>
        <v>#VALUE!</v>
      </c>
      <c r="S757">
        <f t="shared" si="139"/>
        <v>41101</v>
      </c>
      <c r="U757" s="86">
        <v>41101</v>
      </c>
      <c r="V757" t="e">
        <f t="shared" si="140"/>
        <v>#VALUE!</v>
      </c>
      <c r="W757">
        <f t="shared" si="141"/>
        <v>41101</v>
      </c>
      <c r="Y757" s="61">
        <v>41101</v>
      </c>
      <c r="Z757" t="str">
        <f t="shared" si="142"/>
        <v>41101</v>
      </c>
      <c r="AA757" t="e">
        <f t="shared" si="143"/>
        <v>#VALUE!</v>
      </c>
      <c r="AB757">
        <f t="shared" si="144"/>
        <v>41101</v>
      </c>
      <c r="AD757" s="85">
        <v>36992</v>
      </c>
      <c r="AG757" s="85">
        <v>41101</v>
      </c>
      <c r="AI757" s="85">
        <v>41220</v>
      </c>
    </row>
    <row r="758" spans="1:35" x14ac:dyDescent="0.2">
      <c r="A758">
        <v>4543</v>
      </c>
      <c r="B758" s="91" t="s">
        <v>479</v>
      </c>
      <c r="C758" s="61" t="str" cm="1">
        <f t="array" ref="C758">_xlfn._xlws.FILTER(B758,OR(LEN(B758) = 7,LEN(B758)=8))</f>
        <v>10/31/12</v>
      </c>
      <c r="D758" s="61" t="str">
        <f t="shared" si="134"/>
        <v>10/31/12</v>
      </c>
      <c r="E758" s="61" t="s">
        <v>479</v>
      </c>
      <c r="F758" s="87" t="e" cm="1" vm="1">
        <f t="array" ref="F758">_xlfn._xlws.FILTER(B758,LEN(B758)=5)</f>
        <v>#VALUE!</v>
      </c>
      <c r="G758" s="88" t="str">
        <f t="shared" si="135"/>
        <v/>
      </c>
      <c r="H758" s="85">
        <v>41213</v>
      </c>
      <c r="I758" s="85" t="s">
        <v>2512</v>
      </c>
      <c r="J758" s="93">
        <f t="shared" si="133"/>
        <v>41213</v>
      </c>
      <c r="K758" s="85"/>
      <c r="M758" s="85" t="s">
        <v>479</v>
      </c>
      <c r="N758" t="e">
        <f t="shared" si="136"/>
        <v>#VALUE!</v>
      </c>
      <c r="O758" t="e">
        <f t="shared" si="137"/>
        <v>#VALUE!</v>
      </c>
      <c r="Q758" s="84" t="s">
        <v>479</v>
      </c>
      <c r="R758" t="e">
        <f t="shared" si="138"/>
        <v>#VALUE!</v>
      </c>
      <c r="S758" t="e">
        <f t="shared" si="139"/>
        <v>#VALUE!</v>
      </c>
      <c r="U758" s="86" t="s">
        <v>479</v>
      </c>
      <c r="V758" t="e">
        <f t="shared" si="140"/>
        <v>#VALUE!</v>
      </c>
      <c r="W758" t="e">
        <f t="shared" si="141"/>
        <v>#VALUE!</v>
      </c>
      <c r="Y758" s="61" t="s">
        <v>479</v>
      </c>
      <c r="Z758" t="str">
        <f t="shared" si="142"/>
        <v>10-31-12</v>
      </c>
      <c r="AA758" t="e">
        <f t="shared" si="143"/>
        <v>#VALUE!</v>
      </c>
      <c r="AB758" t="e">
        <f t="shared" si="144"/>
        <v>#VALUE!</v>
      </c>
      <c r="AD758" s="85">
        <v>41213</v>
      </c>
      <c r="AG758" s="85" t="s">
        <v>479</v>
      </c>
      <c r="AI758" s="85">
        <v>41213</v>
      </c>
    </row>
    <row r="759" spans="1:35" x14ac:dyDescent="0.2">
      <c r="A759">
        <v>5117</v>
      </c>
      <c r="B759" s="91">
        <v>40947</v>
      </c>
      <c r="C759" s="61" t="e" cm="1" vm="1">
        <f t="array" ref="C759">_xlfn._xlws.FILTER(B759,OR(LEN(B759) = 7,LEN(B759)=8))</f>
        <v>#VALUE!</v>
      </c>
      <c r="D759" s="61" t="str">
        <f t="shared" si="134"/>
        <v/>
      </c>
      <c r="E759" s="61" t="s">
        <v>2512</v>
      </c>
      <c r="F759" s="87" cm="1">
        <f t="array" ref="F759">_xlfn._xlws.FILTER(B759,LEN(B759)=5)</f>
        <v>40947</v>
      </c>
      <c r="G759" s="88">
        <f t="shared" si="135"/>
        <v>40947</v>
      </c>
      <c r="H759" s="61"/>
      <c r="I759" s="85">
        <v>40947</v>
      </c>
      <c r="J759" s="93">
        <f t="shared" si="133"/>
        <v>40947</v>
      </c>
      <c r="K759" s="85"/>
      <c r="M759" s="85">
        <v>40947</v>
      </c>
      <c r="N759" t="e">
        <f t="shared" si="136"/>
        <v>#VALUE!</v>
      </c>
      <c r="O759">
        <f t="shared" si="137"/>
        <v>40947</v>
      </c>
      <c r="Q759" s="84">
        <v>40947</v>
      </c>
      <c r="R759" t="e">
        <f t="shared" si="138"/>
        <v>#VALUE!</v>
      </c>
      <c r="S759">
        <f t="shared" si="139"/>
        <v>40947</v>
      </c>
      <c r="U759" s="86">
        <v>40947</v>
      </c>
      <c r="V759" t="e">
        <f t="shared" si="140"/>
        <v>#VALUE!</v>
      </c>
      <c r="W759">
        <f t="shared" si="141"/>
        <v>40947</v>
      </c>
      <c r="Y759" s="61">
        <v>40947</v>
      </c>
      <c r="Z759" t="str">
        <f t="shared" si="142"/>
        <v>40947</v>
      </c>
      <c r="AA759" t="e">
        <f t="shared" si="143"/>
        <v>#VALUE!</v>
      </c>
      <c r="AB759">
        <f t="shared" si="144"/>
        <v>40947</v>
      </c>
      <c r="AD759" s="85">
        <v>17266</v>
      </c>
      <c r="AG759" s="85">
        <v>40947</v>
      </c>
      <c r="AI759" s="85">
        <v>41123</v>
      </c>
    </row>
    <row r="760" spans="1:35" x14ac:dyDescent="0.2">
      <c r="A760">
        <v>1448</v>
      </c>
      <c r="B760" s="91" t="s">
        <v>156</v>
      </c>
      <c r="C760" s="61" t="str" cm="1">
        <f t="array" ref="C760">_xlfn._xlws.FILTER(B760,OR(LEN(B760) = 7,LEN(B760)=8))</f>
        <v>6/25/14</v>
      </c>
      <c r="D760" s="61" t="str">
        <f t="shared" si="134"/>
        <v>6/25/14</v>
      </c>
      <c r="E760" s="85" t="s">
        <v>156</v>
      </c>
      <c r="F760" s="87" t="e" cm="1" vm="1">
        <f t="array" ref="F760">_xlfn._xlws.FILTER(B760,LEN(B760)=5)</f>
        <v>#VALUE!</v>
      </c>
      <c r="G760" s="88" t="str">
        <f t="shared" si="135"/>
        <v/>
      </c>
      <c r="H760" s="85">
        <v>41815</v>
      </c>
      <c r="I760" s="85" t="s">
        <v>2512</v>
      </c>
      <c r="J760" s="93">
        <f t="shared" si="133"/>
        <v>41815</v>
      </c>
      <c r="K760" s="85"/>
      <c r="M760" s="85" t="s">
        <v>156</v>
      </c>
      <c r="N760" t="e">
        <f t="shared" si="136"/>
        <v>#VALUE!</v>
      </c>
      <c r="O760" t="e">
        <f t="shared" si="137"/>
        <v>#VALUE!</v>
      </c>
      <c r="Q760" s="84" t="s">
        <v>156</v>
      </c>
      <c r="R760" t="e">
        <f t="shared" si="138"/>
        <v>#VALUE!</v>
      </c>
      <c r="S760" t="e">
        <f t="shared" si="139"/>
        <v>#VALUE!</v>
      </c>
      <c r="U760" s="86" t="s">
        <v>156</v>
      </c>
      <c r="V760" t="e">
        <f t="shared" si="140"/>
        <v>#VALUE!</v>
      </c>
      <c r="W760" t="e">
        <f t="shared" si="141"/>
        <v>#VALUE!</v>
      </c>
      <c r="Y760" s="61" t="s">
        <v>156</v>
      </c>
      <c r="Z760" t="str">
        <f t="shared" si="142"/>
        <v>6-25-14</v>
      </c>
      <c r="AA760" t="e">
        <f t="shared" si="143"/>
        <v>#VALUE!</v>
      </c>
      <c r="AB760" t="e">
        <f t="shared" si="144"/>
        <v>#VALUE!</v>
      </c>
      <c r="AD760" s="85">
        <v>41815</v>
      </c>
      <c r="AG760" s="85" t="s">
        <v>156</v>
      </c>
      <c r="AI760" s="85">
        <v>41815</v>
      </c>
    </row>
    <row r="761" spans="1:35" x14ac:dyDescent="0.2">
      <c r="A761">
        <v>6887</v>
      </c>
      <c r="B761" s="91" t="s">
        <v>979</v>
      </c>
      <c r="C761" s="61" t="str" cm="1">
        <f t="array" ref="C761">_xlfn._xlws.FILTER(B761,OR(LEN(B761) = 7,LEN(B761)=8))</f>
        <v>4/24/14</v>
      </c>
      <c r="D761" s="61" t="str">
        <f t="shared" si="134"/>
        <v>4/24/14</v>
      </c>
      <c r="E761" s="85" t="s">
        <v>979</v>
      </c>
      <c r="F761" s="87" t="e" cm="1" vm="1">
        <f t="array" ref="F761">_xlfn._xlws.FILTER(B761,LEN(B761)=5)</f>
        <v>#VALUE!</v>
      </c>
      <c r="G761" s="88" t="str">
        <f t="shared" si="135"/>
        <v/>
      </c>
      <c r="H761" s="85">
        <v>41753</v>
      </c>
      <c r="I761" s="85" t="s">
        <v>2512</v>
      </c>
      <c r="J761" s="93">
        <f t="shared" si="133"/>
        <v>41753</v>
      </c>
      <c r="K761" s="85"/>
      <c r="M761" s="85" t="s">
        <v>979</v>
      </c>
      <c r="N761" t="e">
        <f t="shared" si="136"/>
        <v>#VALUE!</v>
      </c>
      <c r="O761" t="e">
        <f t="shared" si="137"/>
        <v>#VALUE!</v>
      </c>
      <c r="Q761" s="84" t="s">
        <v>979</v>
      </c>
      <c r="R761" t="e">
        <f t="shared" si="138"/>
        <v>#VALUE!</v>
      </c>
      <c r="S761" t="e">
        <f t="shared" si="139"/>
        <v>#VALUE!</v>
      </c>
      <c r="U761" s="86" t="s">
        <v>979</v>
      </c>
      <c r="V761" t="e">
        <f t="shared" si="140"/>
        <v>#VALUE!</v>
      </c>
      <c r="W761" t="e">
        <f t="shared" si="141"/>
        <v>#VALUE!</v>
      </c>
      <c r="Y761" s="61" t="s">
        <v>979</v>
      </c>
      <c r="Z761" t="str">
        <f t="shared" si="142"/>
        <v>4-24-14</v>
      </c>
      <c r="AA761" t="e">
        <f t="shared" si="143"/>
        <v>#VALUE!</v>
      </c>
      <c r="AB761" t="e">
        <f t="shared" si="144"/>
        <v>#VALUE!</v>
      </c>
      <c r="AD761" s="85">
        <v>41753</v>
      </c>
      <c r="AG761" s="85" t="s">
        <v>979</v>
      </c>
      <c r="AI761" s="85">
        <v>41753</v>
      </c>
    </row>
    <row r="762" spans="1:35" x14ac:dyDescent="0.2">
      <c r="A762">
        <v>7500</v>
      </c>
      <c r="B762" s="91" t="s">
        <v>979</v>
      </c>
      <c r="C762" s="61" t="str" cm="1">
        <f t="array" ref="C762">_xlfn._xlws.FILTER(B762,OR(LEN(B762) = 7,LEN(B762)=8))</f>
        <v>4/24/14</v>
      </c>
      <c r="D762" s="61" t="str">
        <f t="shared" si="134"/>
        <v>4/24/14</v>
      </c>
      <c r="E762" s="85" t="s">
        <v>979</v>
      </c>
      <c r="F762" s="87" t="e" cm="1" vm="1">
        <f t="array" ref="F762">_xlfn._xlws.FILTER(B762,LEN(B762)=5)</f>
        <v>#VALUE!</v>
      </c>
      <c r="G762" s="88" t="str">
        <f t="shared" si="135"/>
        <v/>
      </c>
      <c r="H762" s="85">
        <v>41753</v>
      </c>
      <c r="I762" s="85" t="s">
        <v>2512</v>
      </c>
      <c r="J762" s="93">
        <f t="shared" si="133"/>
        <v>41753</v>
      </c>
      <c r="K762" s="85"/>
      <c r="M762" s="85" t="s">
        <v>979</v>
      </c>
      <c r="N762" t="e">
        <f t="shared" si="136"/>
        <v>#VALUE!</v>
      </c>
      <c r="O762" t="e">
        <f t="shared" si="137"/>
        <v>#VALUE!</v>
      </c>
      <c r="Q762" s="84" t="s">
        <v>979</v>
      </c>
      <c r="R762" t="e">
        <f t="shared" si="138"/>
        <v>#VALUE!</v>
      </c>
      <c r="S762" t="e">
        <f t="shared" si="139"/>
        <v>#VALUE!</v>
      </c>
      <c r="U762" s="86" t="s">
        <v>979</v>
      </c>
      <c r="V762" t="e">
        <f t="shared" si="140"/>
        <v>#VALUE!</v>
      </c>
      <c r="W762" t="e">
        <f t="shared" si="141"/>
        <v>#VALUE!</v>
      </c>
      <c r="Y762" s="61" t="s">
        <v>979</v>
      </c>
      <c r="Z762" t="str">
        <f t="shared" si="142"/>
        <v>4-24-14</v>
      </c>
      <c r="AA762" t="e">
        <f t="shared" si="143"/>
        <v>#VALUE!</v>
      </c>
      <c r="AB762" t="e">
        <f t="shared" si="144"/>
        <v>#VALUE!</v>
      </c>
      <c r="AD762" s="85">
        <v>41753</v>
      </c>
      <c r="AG762" s="85" t="s">
        <v>979</v>
      </c>
      <c r="AI762" s="85">
        <v>41753</v>
      </c>
    </row>
    <row r="763" spans="1:35" x14ac:dyDescent="0.2">
      <c r="A763">
        <v>2724</v>
      </c>
      <c r="B763" s="91" t="s">
        <v>326</v>
      </c>
      <c r="C763" s="61" t="str" cm="1">
        <f t="array" ref="C763">_xlfn._xlws.FILTER(B763,OR(LEN(B763) = 7,LEN(B763)=8))</f>
        <v>3/30/14</v>
      </c>
      <c r="D763" s="61" t="str">
        <f t="shared" si="134"/>
        <v>3/30/14</v>
      </c>
      <c r="E763" s="85" t="s">
        <v>326</v>
      </c>
      <c r="F763" s="87" t="e" cm="1" vm="1">
        <f t="array" ref="F763">_xlfn._xlws.FILTER(B763,LEN(B763)=5)</f>
        <v>#VALUE!</v>
      </c>
      <c r="G763" s="88" t="str">
        <f t="shared" si="135"/>
        <v/>
      </c>
      <c r="H763" s="85">
        <v>41728</v>
      </c>
      <c r="I763" s="85" t="s">
        <v>2512</v>
      </c>
      <c r="J763" s="93">
        <f t="shared" si="133"/>
        <v>41728</v>
      </c>
      <c r="K763" s="85"/>
      <c r="M763" s="85" t="s">
        <v>326</v>
      </c>
      <c r="N763" t="e">
        <f t="shared" si="136"/>
        <v>#VALUE!</v>
      </c>
      <c r="O763" t="e">
        <f t="shared" si="137"/>
        <v>#VALUE!</v>
      </c>
      <c r="Q763" s="84" t="s">
        <v>326</v>
      </c>
      <c r="R763" t="e">
        <f t="shared" si="138"/>
        <v>#VALUE!</v>
      </c>
      <c r="S763" t="e">
        <f t="shared" si="139"/>
        <v>#VALUE!</v>
      </c>
      <c r="U763" s="86" t="s">
        <v>326</v>
      </c>
      <c r="V763" t="e">
        <f t="shared" si="140"/>
        <v>#VALUE!</v>
      </c>
      <c r="W763" t="e">
        <f t="shared" si="141"/>
        <v>#VALUE!</v>
      </c>
      <c r="Y763" s="61" t="s">
        <v>326</v>
      </c>
      <c r="Z763" t="str">
        <f t="shared" si="142"/>
        <v>3-30-14</v>
      </c>
      <c r="AA763" t="e">
        <f t="shared" si="143"/>
        <v>#VALUE!</v>
      </c>
      <c r="AB763" t="e">
        <f t="shared" si="144"/>
        <v>#VALUE!</v>
      </c>
      <c r="AD763" s="85">
        <v>41728</v>
      </c>
      <c r="AG763" s="85" t="s">
        <v>326</v>
      </c>
      <c r="AI763" s="85">
        <v>41728</v>
      </c>
    </row>
    <row r="764" spans="1:35" x14ac:dyDescent="0.2">
      <c r="A764">
        <v>2256</v>
      </c>
      <c r="B764" s="91" t="s">
        <v>120</v>
      </c>
      <c r="C764" s="61" t="str" cm="1">
        <f t="array" ref="C764">_xlfn._xlws.FILTER(B764,OR(LEN(B764) = 7,LEN(B764)=8))</f>
        <v>3/29/14</v>
      </c>
      <c r="D764" s="61" t="str">
        <f t="shared" si="134"/>
        <v>3/29/14</v>
      </c>
      <c r="E764" s="85" t="s">
        <v>120</v>
      </c>
      <c r="F764" s="87" t="e" cm="1" vm="1">
        <f t="array" ref="F764">_xlfn._xlws.FILTER(B764,LEN(B764)=5)</f>
        <v>#VALUE!</v>
      </c>
      <c r="G764" s="88" t="str">
        <f t="shared" si="135"/>
        <v/>
      </c>
      <c r="H764" s="85">
        <v>41727</v>
      </c>
      <c r="I764" s="85" t="s">
        <v>2512</v>
      </c>
      <c r="J764" s="93">
        <f t="shared" si="133"/>
        <v>41727</v>
      </c>
      <c r="K764" s="85"/>
      <c r="M764" s="85" t="s">
        <v>120</v>
      </c>
      <c r="N764" t="e">
        <f t="shared" si="136"/>
        <v>#VALUE!</v>
      </c>
      <c r="O764" t="e">
        <f t="shared" si="137"/>
        <v>#VALUE!</v>
      </c>
      <c r="Q764" s="84" t="s">
        <v>120</v>
      </c>
      <c r="R764" t="e">
        <f t="shared" si="138"/>
        <v>#VALUE!</v>
      </c>
      <c r="S764" t="e">
        <f t="shared" si="139"/>
        <v>#VALUE!</v>
      </c>
      <c r="U764" s="86" t="s">
        <v>120</v>
      </c>
      <c r="V764" t="e">
        <f t="shared" si="140"/>
        <v>#VALUE!</v>
      </c>
      <c r="W764" t="e">
        <f t="shared" si="141"/>
        <v>#VALUE!</v>
      </c>
      <c r="Y764" s="61" t="s">
        <v>120</v>
      </c>
      <c r="Z764" t="str">
        <f t="shared" si="142"/>
        <v>3-29-14</v>
      </c>
      <c r="AA764" t="e">
        <f t="shared" si="143"/>
        <v>#VALUE!</v>
      </c>
      <c r="AB764" t="e">
        <f t="shared" si="144"/>
        <v>#VALUE!</v>
      </c>
      <c r="AD764" s="85">
        <v>41727</v>
      </c>
      <c r="AG764" s="85" t="s">
        <v>120</v>
      </c>
      <c r="AI764" s="85">
        <v>41727</v>
      </c>
    </row>
    <row r="765" spans="1:35" x14ac:dyDescent="0.2">
      <c r="A765">
        <v>1100</v>
      </c>
      <c r="B765" s="91" t="s">
        <v>846</v>
      </c>
      <c r="C765" s="61" t="str" cm="1">
        <f t="array" ref="C765">_xlfn._xlws.FILTER(B765,OR(LEN(B765) = 7,LEN(B765)=8))</f>
        <v>3/24/14</v>
      </c>
      <c r="D765" s="61" t="str">
        <f t="shared" si="134"/>
        <v>3/24/14</v>
      </c>
      <c r="E765" s="85" t="s">
        <v>846</v>
      </c>
      <c r="F765" s="87" t="e" cm="1" vm="1">
        <f t="array" ref="F765">_xlfn._xlws.FILTER(B765,LEN(B765)=5)</f>
        <v>#VALUE!</v>
      </c>
      <c r="G765" s="88" t="str">
        <f t="shared" si="135"/>
        <v/>
      </c>
      <c r="H765" s="85">
        <v>41722</v>
      </c>
      <c r="I765" s="85" t="s">
        <v>2512</v>
      </c>
      <c r="J765" s="93">
        <f t="shared" si="133"/>
        <v>41722</v>
      </c>
      <c r="K765" s="85"/>
      <c r="M765" s="85" t="s">
        <v>846</v>
      </c>
      <c r="N765" t="e">
        <f t="shared" si="136"/>
        <v>#VALUE!</v>
      </c>
      <c r="O765" t="e">
        <f t="shared" si="137"/>
        <v>#VALUE!</v>
      </c>
      <c r="Q765" s="84" t="s">
        <v>846</v>
      </c>
      <c r="R765" t="e">
        <f t="shared" si="138"/>
        <v>#VALUE!</v>
      </c>
      <c r="S765" t="e">
        <f t="shared" si="139"/>
        <v>#VALUE!</v>
      </c>
      <c r="U765" s="86" t="s">
        <v>846</v>
      </c>
      <c r="V765" t="e">
        <f t="shared" si="140"/>
        <v>#VALUE!</v>
      </c>
      <c r="W765" t="e">
        <f t="shared" si="141"/>
        <v>#VALUE!</v>
      </c>
      <c r="Y765" s="61" t="s">
        <v>846</v>
      </c>
      <c r="Z765" t="str">
        <f t="shared" si="142"/>
        <v>3-24-14</v>
      </c>
      <c r="AA765" t="e">
        <f t="shared" si="143"/>
        <v>#VALUE!</v>
      </c>
      <c r="AB765" t="e">
        <f t="shared" si="144"/>
        <v>#VALUE!</v>
      </c>
      <c r="AD765" s="85">
        <v>41722</v>
      </c>
      <c r="AG765" s="85" t="s">
        <v>846</v>
      </c>
      <c r="AI765" s="85">
        <v>41722</v>
      </c>
    </row>
    <row r="766" spans="1:35" x14ac:dyDescent="0.2">
      <c r="A766">
        <v>7725</v>
      </c>
      <c r="B766" s="91">
        <v>41854</v>
      </c>
      <c r="C766" s="61" t="e" cm="1" vm="1">
        <f t="array" ref="C766">_xlfn._xlws.FILTER(B766,OR(LEN(B766) = 7,LEN(B766)=8))</f>
        <v>#VALUE!</v>
      </c>
      <c r="D766" s="61" t="str">
        <f t="shared" si="134"/>
        <v/>
      </c>
      <c r="E766" s="61" t="s">
        <v>2512</v>
      </c>
      <c r="F766" s="87" cm="1">
        <f t="array" ref="F766">_xlfn._xlws.FILTER(B766,LEN(B766)=5)</f>
        <v>41854</v>
      </c>
      <c r="G766" s="88">
        <f t="shared" si="135"/>
        <v>41854</v>
      </c>
      <c r="H766" s="61"/>
      <c r="I766" s="85">
        <v>41854</v>
      </c>
      <c r="J766" s="93">
        <f t="shared" si="133"/>
        <v>41854</v>
      </c>
      <c r="K766" s="85"/>
      <c r="M766" s="85">
        <v>41854</v>
      </c>
      <c r="N766" t="e">
        <f t="shared" si="136"/>
        <v>#VALUE!</v>
      </c>
      <c r="O766">
        <f t="shared" si="137"/>
        <v>41854</v>
      </c>
      <c r="Q766" s="84">
        <v>41854</v>
      </c>
      <c r="R766" t="e">
        <f t="shared" si="138"/>
        <v>#VALUE!</v>
      </c>
      <c r="S766">
        <f t="shared" si="139"/>
        <v>41854</v>
      </c>
      <c r="U766" s="86">
        <v>41854</v>
      </c>
      <c r="V766" t="e">
        <f t="shared" si="140"/>
        <v>#VALUE!</v>
      </c>
      <c r="W766">
        <f t="shared" si="141"/>
        <v>41854</v>
      </c>
      <c r="Y766" s="61">
        <v>41854</v>
      </c>
      <c r="Z766" t="str">
        <f t="shared" si="142"/>
        <v>41854</v>
      </c>
      <c r="AA766" t="e">
        <f t="shared" si="143"/>
        <v>#VALUE!</v>
      </c>
      <c r="AB766">
        <f t="shared" si="144"/>
        <v>41854</v>
      </c>
      <c r="AD766" s="85">
        <v>19832</v>
      </c>
      <c r="AG766" s="85">
        <v>41854</v>
      </c>
      <c r="AI766" s="85">
        <v>41706</v>
      </c>
    </row>
    <row r="767" spans="1:35" x14ac:dyDescent="0.2">
      <c r="A767">
        <v>2612</v>
      </c>
      <c r="B767" s="91" t="s">
        <v>955</v>
      </c>
      <c r="C767" s="61" t="str" cm="1">
        <f t="array" ref="C767">_xlfn._xlws.FILTER(B767,OR(LEN(B767) = 7,LEN(B767)=8))</f>
        <v>12/24/13</v>
      </c>
      <c r="D767" s="61" t="str">
        <f t="shared" si="134"/>
        <v>12/24/13</v>
      </c>
      <c r="E767" s="61" t="s">
        <v>955</v>
      </c>
      <c r="F767" s="87" t="e" cm="1" vm="1">
        <f t="array" ref="F767">_xlfn._xlws.FILTER(B767,LEN(B767)=5)</f>
        <v>#VALUE!</v>
      </c>
      <c r="G767" s="88" t="str">
        <f t="shared" si="135"/>
        <v/>
      </c>
      <c r="H767" s="85">
        <v>41632</v>
      </c>
      <c r="I767" s="85" t="s">
        <v>2512</v>
      </c>
      <c r="J767" s="93">
        <f t="shared" si="133"/>
        <v>41632</v>
      </c>
      <c r="K767" s="85"/>
      <c r="M767" s="85" t="s">
        <v>955</v>
      </c>
      <c r="N767" t="e">
        <f t="shared" si="136"/>
        <v>#VALUE!</v>
      </c>
      <c r="O767" t="e">
        <f t="shared" si="137"/>
        <v>#VALUE!</v>
      </c>
      <c r="Q767" s="84" t="s">
        <v>955</v>
      </c>
      <c r="R767" t="e">
        <f t="shared" si="138"/>
        <v>#VALUE!</v>
      </c>
      <c r="S767" t="e">
        <f t="shared" si="139"/>
        <v>#VALUE!</v>
      </c>
      <c r="U767" s="86" t="s">
        <v>955</v>
      </c>
      <c r="V767" t="e">
        <f t="shared" si="140"/>
        <v>#VALUE!</v>
      </c>
      <c r="W767" t="e">
        <f t="shared" si="141"/>
        <v>#VALUE!</v>
      </c>
      <c r="Y767" s="61" t="s">
        <v>955</v>
      </c>
      <c r="Z767" t="str">
        <f t="shared" si="142"/>
        <v>12-24-13</v>
      </c>
      <c r="AA767" t="e">
        <f t="shared" si="143"/>
        <v>#VALUE!</v>
      </c>
      <c r="AB767" t="e">
        <f t="shared" si="144"/>
        <v>#VALUE!</v>
      </c>
      <c r="AD767" s="85">
        <v>41632</v>
      </c>
      <c r="AG767" s="85" t="s">
        <v>955</v>
      </c>
      <c r="AI767" s="85">
        <v>41632</v>
      </c>
    </row>
    <row r="768" spans="1:35" x14ac:dyDescent="0.2">
      <c r="A768">
        <v>113</v>
      </c>
      <c r="B768" s="91" t="s">
        <v>986</v>
      </c>
      <c r="C768" s="61" t="str" cm="1">
        <f t="array" ref="C768">_xlfn._xlws.FILTER(B768,OR(LEN(B768) = 7,LEN(B768)=8))</f>
        <v>7/16/13</v>
      </c>
      <c r="D768" s="61" t="str">
        <f t="shared" si="134"/>
        <v>7/16/13</v>
      </c>
      <c r="E768" s="85" t="s">
        <v>986</v>
      </c>
      <c r="F768" s="87" t="e" cm="1" vm="1">
        <f t="array" ref="F768">_xlfn._xlws.FILTER(B768,LEN(B768)=5)</f>
        <v>#VALUE!</v>
      </c>
      <c r="G768" s="88" t="str">
        <f t="shared" si="135"/>
        <v/>
      </c>
      <c r="H768" s="85">
        <v>41471</v>
      </c>
      <c r="I768" s="85" t="s">
        <v>2512</v>
      </c>
      <c r="J768" s="93">
        <f t="shared" si="133"/>
        <v>41471</v>
      </c>
      <c r="K768" s="85"/>
      <c r="M768" s="85" t="s">
        <v>986</v>
      </c>
      <c r="N768" t="e">
        <f t="shared" si="136"/>
        <v>#VALUE!</v>
      </c>
      <c r="O768" t="e">
        <f t="shared" si="137"/>
        <v>#VALUE!</v>
      </c>
      <c r="Q768" s="84" t="s">
        <v>986</v>
      </c>
      <c r="R768" t="e">
        <f t="shared" si="138"/>
        <v>#VALUE!</v>
      </c>
      <c r="S768" t="e">
        <f t="shared" si="139"/>
        <v>#VALUE!</v>
      </c>
      <c r="U768" s="86" t="s">
        <v>986</v>
      </c>
      <c r="V768" t="e">
        <f t="shared" si="140"/>
        <v>#VALUE!</v>
      </c>
      <c r="W768" t="e">
        <f t="shared" si="141"/>
        <v>#VALUE!</v>
      </c>
      <c r="Y768" s="61" t="s">
        <v>986</v>
      </c>
      <c r="Z768" t="str">
        <f t="shared" si="142"/>
        <v>7-16-13</v>
      </c>
      <c r="AA768" t="e">
        <f t="shared" si="143"/>
        <v>#VALUE!</v>
      </c>
      <c r="AB768" t="e">
        <f t="shared" si="144"/>
        <v>#VALUE!</v>
      </c>
      <c r="AD768" s="85">
        <v>41471</v>
      </c>
      <c r="AG768" s="85" t="s">
        <v>986</v>
      </c>
      <c r="AI768" s="85">
        <v>41471</v>
      </c>
    </row>
    <row r="769" spans="1:35" x14ac:dyDescent="0.2">
      <c r="A769">
        <v>2868</v>
      </c>
      <c r="B769" s="91">
        <v>41490</v>
      </c>
      <c r="C769" s="61" t="e" cm="1" vm="1">
        <f t="array" ref="C769">_xlfn._xlws.FILTER(B769,OR(LEN(B769) = 7,LEN(B769)=8))</f>
        <v>#VALUE!</v>
      </c>
      <c r="D769" s="61" t="str">
        <f t="shared" si="134"/>
        <v/>
      </c>
      <c r="E769" s="61" t="s">
        <v>2512</v>
      </c>
      <c r="F769" s="87" cm="1">
        <f t="array" ref="F769">_xlfn._xlws.FILTER(B769,LEN(B769)=5)</f>
        <v>41490</v>
      </c>
      <c r="G769" s="88">
        <f t="shared" si="135"/>
        <v>41490</v>
      </c>
      <c r="H769" s="61"/>
      <c r="I769" s="85">
        <v>41490</v>
      </c>
      <c r="J769" s="93">
        <f t="shared" si="133"/>
        <v>41490</v>
      </c>
      <c r="K769" s="85"/>
      <c r="M769" s="85">
        <v>41490</v>
      </c>
      <c r="N769" t="e">
        <f t="shared" si="136"/>
        <v>#VALUE!</v>
      </c>
      <c r="O769">
        <f t="shared" si="137"/>
        <v>41490</v>
      </c>
      <c r="Q769" s="84">
        <v>41490</v>
      </c>
      <c r="R769" t="e">
        <f t="shared" si="138"/>
        <v>#VALUE!</v>
      </c>
      <c r="S769">
        <f t="shared" si="139"/>
        <v>41490</v>
      </c>
      <c r="U769" s="86">
        <v>41490</v>
      </c>
      <c r="V769" t="e">
        <f t="shared" si="140"/>
        <v>#VALUE!</v>
      </c>
      <c r="W769">
        <f t="shared" si="141"/>
        <v>41490</v>
      </c>
      <c r="Y769" s="61">
        <v>41490</v>
      </c>
      <c r="Z769" t="str">
        <f t="shared" si="142"/>
        <v>41490</v>
      </c>
      <c r="AA769" t="e">
        <f t="shared" si="143"/>
        <v>#VALUE!</v>
      </c>
      <c r="AB769">
        <f t="shared" si="144"/>
        <v>41490</v>
      </c>
      <c r="AD769" s="85">
        <v>32977</v>
      </c>
      <c r="AG769" s="85">
        <v>41490</v>
      </c>
      <c r="AI769" s="85">
        <v>41372</v>
      </c>
    </row>
    <row r="770" spans="1:35" x14ac:dyDescent="0.2">
      <c r="A770">
        <v>4216</v>
      </c>
      <c r="B770" s="91" t="s">
        <v>989</v>
      </c>
      <c r="C770" s="61" t="str" cm="1">
        <f t="array" ref="C770">_xlfn._xlws.FILTER(B770,OR(LEN(B770) = 7,LEN(B770)=8))</f>
        <v>2/22/13</v>
      </c>
      <c r="D770" s="61" t="str">
        <f t="shared" si="134"/>
        <v>2/22/13</v>
      </c>
      <c r="E770" s="85" t="s">
        <v>989</v>
      </c>
      <c r="F770" s="87" t="e" cm="1" vm="1">
        <f t="array" ref="F770">_xlfn._xlws.FILTER(B770,LEN(B770)=5)</f>
        <v>#VALUE!</v>
      </c>
      <c r="G770" s="88" t="str">
        <f t="shared" si="135"/>
        <v/>
      </c>
      <c r="H770" s="85">
        <v>41327</v>
      </c>
      <c r="I770" s="85" t="s">
        <v>2512</v>
      </c>
      <c r="J770" s="93">
        <f t="shared" si="133"/>
        <v>41327</v>
      </c>
      <c r="K770" s="85"/>
      <c r="M770" s="85" t="s">
        <v>989</v>
      </c>
      <c r="N770" t="e">
        <f t="shared" si="136"/>
        <v>#VALUE!</v>
      </c>
      <c r="O770" t="e">
        <f t="shared" si="137"/>
        <v>#VALUE!</v>
      </c>
      <c r="Q770" s="84" t="s">
        <v>989</v>
      </c>
      <c r="R770" t="e">
        <f t="shared" si="138"/>
        <v>#VALUE!</v>
      </c>
      <c r="S770" t="e">
        <f t="shared" si="139"/>
        <v>#VALUE!</v>
      </c>
      <c r="U770" s="86" t="s">
        <v>989</v>
      </c>
      <c r="V770" t="e">
        <f t="shared" si="140"/>
        <v>#VALUE!</v>
      </c>
      <c r="W770" t="e">
        <f t="shared" si="141"/>
        <v>#VALUE!</v>
      </c>
      <c r="Y770" s="61" t="s">
        <v>989</v>
      </c>
      <c r="Z770" t="str">
        <f t="shared" si="142"/>
        <v>2-22-13</v>
      </c>
      <c r="AA770" t="e">
        <f t="shared" si="143"/>
        <v>#VALUE!</v>
      </c>
      <c r="AB770" t="e">
        <f t="shared" si="144"/>
        <v>#VALUE!</v>
      </c>
      <c r="AD770" s="85">
        <v>41327</v>
      </c>
      <c r="AG770" s="85" t="s">
        <v>989</v>
      </c>
      <c r="AI770" s="85">
        <v>41327</v>
      </c>
    </row>
    <row r="771" spans="1:35" x14ac:dyDescent="0.2">
      <c r="A771">
        <v>199</v>
      </c>
      <c r="B771" s="91" t="s">
        <v>991</v>
      </c>
      <c r="C771" s="61" t="str" cm="1">
        <f t="array" ref="C771">_xlfn._xlws.FILTER(B771,OR(LEN(B771) = 7,LEN(B771)=8))</f>
        <v>1/20/13</v>
      </c>
      <c r="D771" s="61" t="str">
        <f t="shared" si="134"/>
        <v>1/20/13</v>
      </c>
      <c r="E771" s="85" t="s">
        <v>991</v>
      </c>
      <c r="F771" s="87" t="e" cm="1" vm="1">
        <f t="array" ref="F771">_xlfn._xlws.FILTER(B771,LEN(B771)=5)</f>
        <v>#VALUE!</v>
      </c>
      <c r="G771" s="88" t="str">
        <f t="shared" si="135"/>
        <v/>
      </c>
      <c r="H771" s="85">
        <v>41294</v>
      </c>
      <c r="I771" s="85" t="s">
        <v>2512</v>
      </c>
      <c r="J771" s="93">
        <f t="shared" ref="J771:J834" si="145">IF(I771&gt;$I$1,I771,H771)</f>
        <v>41294</v>
      </c>
      <c r="K771" s="85"/>
      <c r="M771" s="85" t="s">
        <v>991</v>
      </c>
      <c r="N771" t="e">
        <f t="shared" si="136"/>
        <v>#VALUE!</v>
      </c>
      <c r="O771" t="e">
        <f t="shared" si="137"/>
        <v>#VALUE!</v>
      </c>
      <c r="Q771" s="84" t="s">
        <v>991</v>
      </c>
      <c r="R771" t="e">
        <f t="shared" si="138"/>
        <v>#VALUE!</v>
      </c>
      <c r="S771" t="e">
        <f t="shared" si="139"/>
        <v>#VALUE!</v>
      </c>
      <c r="U771" s="86" t="s">
        <v>991</v>
      </c>
      <c r="V771" t="e">
        <f t="shared" si="140"/>
        <v>#VALUE!</v>
      </c>
      <c r="W771" t="e">
        <f t="shared" si="141"/>
        <v>#VALUE!</v>
      </c>
      <c r="Y771" s="61" t="s">
        <v>991</v>
      </c>
      <c r="Z771" t="str">
        <f t="shared" si="142"/>
        <v>1-20-13</v>
      </c>
      <c r="AA771" t="e">
        <f t="shared" si="143"/>
        <v>#VALUE!</v>
      </c>
      <c r="AB771" t="e">
        <f t="shared" si="144"/>
        <v>#VALUE!</v>
      </c>
      <c r="AD771" s="85">
        <v>41294</v>
      </c>
      <c r="AG771" s="85" t="s">
        <v>991</v>
      </c>
      <c r="AI771" s="85">
        <v>41294</v>
      </c>
    </row>
    <row r="772" spans="1:35" x14ac:dyDescent="0.2">
      <c r="A772">
        <v>359</v>
      </c>
      <c r="B772" s="91" t="s">
        <v>993</v>
      </c>
      <c r="C772" s="61" t="str" cm="1">
        <f t="array" ref="C772">_xlfn._xlws.FILTER(B772,OR(LEN(B772) = 7,LEN(B772)=8))</f>
        <v>1/13/13</v>
      </c>
      <c r="D772" s="61" t="str">
        <f t="shared" ref="D772:D835" si="146">IFERROR(C772,"")</f>
        <v>1/13/13</v>
      </c>
      <c r="E772" s="85" t="s">
        <v>993</v>
      </c>
      <c r="F772" s="87" t="e" cm="1" vm="1">
        <f t="array" ref="F772">_xlfn._xlws.FILTER(B772,LEN(B772)=5)</f>
        <v>#VALUE!</v>
      </c>
      <c r="G772" s="88" t="str">
        <f t="shared" si="135"/>
        <v/>
      </c>
      <c r="H772" s="85">
        <v>41287</v>
      </c>
      <c r="I772" s="85" t="s">
        <v>2512</v>
      </c>
      <c r="J772" s="93">
        <f t="shared" si="145"/>
        <v>41287</v>
      </c>
      <c r="K772" s="85"/>
      <c r="M772" s="85" t="s">
        <v>993</v>
      </c>
      <c r="N772" t="e">
        <f t="shared" si="136"/>
        <v>#VALUE!</v>
      </c>
      <c r="O772" t="e">
        <f t="shared" si="137"/>
        <v>#VALUE!</v>
      </c>
      <c r="Q772" s="84" t="s">
        <v>993</v>
      </c>
      <c r="R772" t="e">
        <f t="shared" si="138"/>
        <v>#VALUE!</v>
      </c>
      <c r="S772" t="e">
        <f t="shared" si="139"/>
        <v>#VALUE!</v>
      </c>
      <c r="U772" s="86" t="s">
        <v>993</v>
      </c>
      <c r="V772" t="e">
        <f t="shared" si="140"/>
        <v>#VALUE!</v>
      </c>
      <c r="W772" t="e">
        <f t="shared" si="141"/>
        <v>#VALUE!</v>
      </c>
      <c r="Y772" s="61" t="s">
        <v>993</v>
      </c>
      <c r="Z772" t="str">
        <f t="shared" si="142"/>
        <v>1-13-13</v>
      </c>
      <c r="AA772" t="e">
        <f t="shared" si="143"/>
        <v>#VALUE!</v>
      </c>
      <c r="AB772" t="e">
        <f t="shared" si="144"/>
        <v>#VALUE!</v>
      </c>
      <c r="AD772" s="85">
        <v>41287</v>
      </c>
      <c r="AG772" s="85" t="s">
        <v>993</v>
      </c>
      <c r="AI772" s="85">
        <v>41287</v>
      </c>
    </row>
    <row r="773" spans="1:35" x14ac:dyDescent="0.2">
      <c r="A773">
        <v>8842</v>
      </c>
      <c r="B773" s="91" t="s">
        <v>995</v>
      </c>
      <c r="C773" s="61" t="str" cm="1">
        <f t="array" ref="C773">_xlfn._xlws.FILTER(B773,OR(LEN(B773) = 7,LEN(B773)=8))</f>
        <v>12/25/12</v>
      </c>
      <c r="D773" s="61" t="str">
        <f t="shared" si="146"/>
        <v>12/25/12</v>
      </c>
      <c r="E773" s="61" t="s">
        <v>995</v>
      </c>
      <c r="F773" s="87" t="e" cm="1" vm="1">
        <f t="array" ref="F773">_xlfn._xlws.FILTER(B773,LEN(B773)=5)</f>
        <v>#VALUE!</v>
      </c>
      <c r="G773" s="88" t="str">
        <f t="shared" ref="G773:G836" si="147">IFERROR(F773,"")</f>
        <v/>
      </c>
      <c r="H773" s="85">
        <v>41268</v>
      </c>
      <c r="I773" s="85" t="s">
        <v>2512</v>
      </c>
      <c r="J773" s="93">
        <f t="shared" si="145"/>
        <v>41268</v>
      </c>
      <c r="K773" s="85"/>
      <c r="M773" s="85" t="s">
        <v>995</v>
      </c>
      <c r="N773" t="e">
        <f t="shared" ref="N773:N836" si="148">DATEVALUE(M773)</f>
        <v>#VALUE!</v>
      </c>
      <c r="O773" t="e">
        <f t="shared" ref="O773:O836" si="149">VALUE(M773)</f>
        <v>#VALUE!</v>
      </c>
      <c r="Q773" s="84" t="s">
        <v>995</v>
      </c>
      <c r="R773" t="e">
        <f t="shared" ref="R773:R836" si="150">DATEVALUE(Q773)</f>
        <v>#VALUE!</v>
      </c>
      <c r="S773" t="e">
        <f t="shared" ref="S773:S836" si="151">VALUE(Q773)</f>
        <v>#VALUE!</v>
      </c>
      <c r="U773" s="86" t="s">
        <v>995</v>
      </c>
      <c r="V773" t="e">
        <f t="shared" ref="V773:V836" si="152">DATEVALUE(U773)</f>
        <v>#VALUE!</v>
      </c>
      <c r="W773" t="e">
        <f t="shared" ref="W773:W836" si="153">VALUE(U773)</f>
        <v>#VALUE!</v>
      </c>
      <c r="Y773" s="61" t="s">
        <v>995</v>
      </c>
      <c r="Z773" t="str">
        <f t="shared" ref="Z773:Z836" si="154">SUBSTITUTE(Y773,"/","-")</f>
        <v>12-25-12</v>
      </c>
      <c r="AA773" t="e">
        <f t="shared" ref="AA773:AA836" si="155">DATEVALUE(Z773)</f>
        <v>#VALUE!</v>
      </c>
      <c r="AB773" t="e">
        <f t="shared" ref="AB773:AB836" si="156">VALUE(Z773)</f>
        <v>#VALUE!</v>
      </c>
      <c r="AD773" s="85">
        <v>41268</v>
      </c>
      <c r="AG773" s="85" t="s">
        <v>995</v>
      </c>
      <c r="AI773" s="85">
        <v>41268</v>
      </c>
    </row>
    <row r="774" spans="1:35" x14ac:dyDescent="0.2">
      <c r="A774">
        <v>2154</v>
      </c>
      <c r="B774" s="91" t="s">
        <v>995</v>
      </c>
      <c r="C774" s="61" t="str" cm="1">
        <f t="array" ref="C774">_xlfn._xlws.FILTER(B774,OR(LEN(B774) = 7,LEN(B774)=8))</f>
        <v>12/25/12</v>
      </c>
      <c r="D774" s="61" t="str">
        <f t="shared" si="146"/>
        <v>12/25/12</v>
      </c>
      <c r="E774" s="61" t="s">
        <v>995</v>
      </c>
      <c r="F774" s="87" t="e" cm="1" vm="1">
        <f t="array" ref="F774">_xlfn._xlws.FILTER(B774,LEN(B774)=5)</f>
        <v>#VALUE!</v>
      </c>
      <c r="G774" s="88" t="str">
        <f t="shared" si="147"/>
        <v/>
      </c>
      <c r="H774" s="85">
        <v>41268</v>
      </c>
      <c r="I774" s="85" t="s">
        <v>2512</v>
      </c>
      <c r="J774" s="93">
        <f t="shared" si="145"/>
        <v>41268</v>
      </c>
      <c r="K774" s="85"/>
      <c r="M774" s="85" t="s">
        <v>995</v>
      </c>
      <c r="N774" t="e">
        <f t="shared" si="148"/>
        <v>#VALUE!</v>
      </c>
      <c r="O774" t="e">
        <f t="shared" si="149"/>
        <v>#VALUE!</v>
      </c>
      <c r="Q774" s="84" t="s">
        <v>995</v>
      </c>
      <c r="R774" t="e">
        <f t="shared" si="150"/>
        <v>#VALUE!</v>
      </c>
      <c r="S774" t="e">
        <f t="shared" si="151"/>
        <v>#VALUE!</v>
      </c>
      <c r="U774" s="86" t="s">
        <v>995</v>
      </c>
      <c r="V774" t="e">
        <f t="shared" si="152"/>
        <v>#VALUE!</v>
      </c>
      <c r="W774" t="e">
        <f t="shared" si="153"/>
        <v>#VALUE!</v>
      </c>
      <c r="Y774" s="61" t="s">
        <v>995</v>
      </c>
      <c r="Z774" t="str">
        <f t="shared" si="154"/>
        <v>12-25-12</v>
      </c>
      <c r="AA774" t="e">
        <f t="shared" si="155"/>
        <v>#VALUE!</v>
      </c>
      <c r="AB774" t="e">
        <f t="shared" si="156"/>
        <v>#VALUE!</v>
      </c>
      <c r="AD774" s="85">
        <v>41268</v>
      </c>
      <c r="AG774" s="85" t="s">
        <v>995</v>
      </c>
      <c r="AI774" s="85">
        <v>41268</v>
      </c>
    </row>
    <row r="775" spans="1:35" x14ac:dyDescent="0.2">
      <c r="A775">
        <v>6050</v>
      </c>
      <c r="B775" s="91">
        <v>41225</v>
      </c>
      <c r="C775" s="61" t="e" cm="1" vm="1">
        <f t="array" ref="C775">_xlfn._xlws.FILTER(B775,OR(LEN(B775) = 7,LEN(B775)=8))</f>
        <v>#VALUE!</v>
      </c>
      <c r="D775" s="61" t="str">
        <f t="shared" si="146"/>
        <v/>
      </c>
      <c r="E775" s="61" t="s">
        <v>2512</v>
      </c>
      <c r="F775" s="87" cm="1">
        <f t="array" ref="F775">_xlfn._xlws.FILTER(B775,LEN(B775)=5)</f>
        <v>41225</v>
      </c>
      <c r="G775" s="88">
        <f t="shared" si="147"/>
        <v>41225</v>
      </c>
      <c r="H775" s="61"/>
      <c r="I775" s="85">
        <v>41225</v>
      </c>
      <c r="J775" s="93">
        <f t="shared" si="145"/>
        <v>41225</v>
      </c>
      <c r="K775" s="85"/>
      <c r="M775" s="85">
        <v>41225</v>
      </c>
      <c r="N775" t="e">
        <f t="shared" si="148"/>
        <v>#VALUE!</v>
      </c>
      <c r="O775">
        <f t="shared" si="149"/>
        <v>41225</v>
      </c>
      <c r="Q775" s="84">
        <v>41225</v>
      </c>
      <c r="R775" t="e">
        <f t="shared" si="150"/>
        <v>#VALUE!</v>
      </c>
      <c r="S775">
        <f t="shared" si="151"/>
        <v>41225</v>
      </c>
      <c r="U775" s="86">
        <v>41225</v>
      </c>
      <c r="V775" t="e">
        <f t="shared" si="152"/>
        <v>#VALUE!</v>
      </c>
      <c r="W775">
        <f t="shared" si="153"/>
        <v>41225</v>
      </c>
      <c r="Y775" s="61">
        <v>41225</v>
      </c>
      <c r="Z775" t="str">
        <f t="shared" si="154"/>
        <v>41225</v>
      </c>
      <c r="AA775" t="e">
        <f t="shared" si="155"/>
        <v>#VALUE!</v>
      </c>
      <c r="AB775">
        <f t="shared" si="156"/>
        <v>41225</v>
      </c>
      <c r="AD775" s="85">
        <v>45759</v>
      </c>
      <c r="AG775" s="85">
        <v>41225</v>
      </c>
      <c r="AI775" s="85">
        <v>41254</v>
      </c>
    </row>
    <row r="776" spans="1:35" x14ac:dyDescent="0.2">
      <c r="A776">
        <v>9204</v>
      </c>
      <c r="B776" s="91">
        <v>41252</v>
      </c>
      <c r="C776" s="61" t="e" cm="1" vm="1">
        <f t="array" ref="C776">_xlfn._xlws.FILTER(B776,OR(LEN(B776) = 7,LEN(B776)=8))</f>
        <v>#VALUE!</v>
      </c>
      <c r="D776" s="61" t="str">
        <f t="shared" si="146"/>
        <v/>
      </c>
      <c r="E776" s="61" t="s">
        <v>2512</v>
      </c>
      <c r="F776" s="87" cm="1">
        <f t="array" ref="F776">_xlfn._xlws.FILTER(B776,LEN(B776)=5)</f>
        <v>41252</v>
      </c>
      <c r="G776" s="88">
        <f t="shared" si="147"/>
        <v>41252</v>
      </c>
      <c r="H776" s="61"/>
      <c r="I776" s="85">
        <v>41252</v>
      </c>
      <c r="J776" s="93">
        <f t="shared" si="145"/>
        <v>41252</v>
      </c>
      <c r="K776" s="85"/>
      <c r="M776" s="85">
        <v>41252</v>
      </c>
      <c r="N776" t="e">
        <f t="shared" si="148"/>
        <v>#VALUE!</v>
      </c>
      <c r="O776">
        <f t="shared" si="149"/>
        <v>41252</v>
      </c>
      <c r="Q776" s="84">
        <v>41252</v>
      </c>
      <c r="R776" t="e">
        <f t="shared" si="150"/>
        <v>#VALUE!</v>
      </c>
      <c r="S776">
        <f t="shared" si="151"/>
        <v>41252</v>
      </c>
      <c r="U776" s="86">
        <v>41252</v>
      </c>
      <c r="V776" t="e">
        <f t="shared" si="152"/>
        <v>#VALUE!</v>
      </c>
      <c r="W776">
        <f t="shared" si="153"/>
        <v>41252</v>
      </c>
      <c r="Y776" s="61">
        <v>41252</v>
      </c>
      <c r="Z776" t="str">
        <f t="shared" si="154"/>
        <v>41252</v>
      </c>
      <c r="AA776" t="e">
        <f t="shared" si="155"/>
        <v>#VALUE!</v>
      </c>
      <c r="AB776">
        <f t="shared" si="156"/>
        <v>41252</v>
      </c>
      <c r="AD776" s="85">
        <v>19096</v>
      </c>
      <c r="AG776" s="85">
        <v>41252</v>
      </c>
      <c r="AI776" s="85">
        <v>41164</v>
      </c>
    </row>
    <row r="777" spans="1:35" x14ac:dyDescent="0.2">
      <c r="A777">
        <v>4472</v>
      </c>
      <c r="B777" s="91" t="s">
        <v>999</v>
      </c>
      <c r="C777" s="61" t="str" cm="1">
        <f t="array" ref="C777">_xlfn._xlws.FILTER(B777,OR(LEN(B777) = 7,LEN(B777)=8))</f>
        <v>6/27/14</v>
      </c>
      <c r="D777" s="61" t="str">
        <f t="shared" si="146"/>
        <v>6/27/14</v>
      </c>
      <c r="E777" s="85" t="s">
        <v>999</v>
      </c>
      <c r="F777" s="87" t="e" cm="1" vm="1">
        <f t="array" ref="F777">_xlfn._xlws.FILTER(B777,LEN(B777)=5)</f>
        <v>#VALUE!</v>
      </c>
      <c r="G777" s="88" t="str">
        <f t="shared" si="147"/>
        <v/>
      </c>
      <c r="H777" s="85">
        <v>41817</v>
      </c>
      <c r="I777" s="85" t="s">
        <v>2512</v>
      </c>
      <c r="J777" s="93">
        <f t="shared" si="145"/>
        <v>41817</v>
      </c>
      <c r="K777" s="85"/>
      <c r="M777" s="85" t="s">
        <v>999</v>
      </c>
      <c r="N777" t="e">
        <f t="shared" si="148"/>
        <v>#VALUE!</v>
      </c>
      <c r="O777" t="e">
        <f t="shared" si="149"/>
        <v>#VALUE!</v>
      </c>
      <c r="Q777" s="84" t="s">
        <v>999</v>
      </c>
      <c r="R777" t="e">
        <f t="shared" si="150"/>
        <v>#VALUE!</v>
      </c>
      <c r="S777" t="e">
        <f t="shared" si="151"/>
        <v>#VALUE!</v>
      </c>
      <c r="U777" s="86" t="s">
        <v>999</v>
      </c>
      <c r="V777" t="e">
        <f t="shared" si="152"/>
        <v>#VALUE!</v>
      </c>
      <c r="W777" t="e">
        <f t="shared" si="153"/>
        <v>#VALUE!</v>
      </c>
      <c r="Y777" s="61" t="s">
        <v>999</v>
      </c>
      <c r="Z777" t="str">
        <f t="shared" si="154"/>
        <v>6-27-14</v>
      </c>
      <c r="AA777" t="e">
        <f t="shared" si="155"/>
        <v>#VALUE!</v>
      </c>
      <c r="AB777" t="e">
        <f t="shared" si="156"/>
        <v>#VALUE!</v>
      </c>
      <c r="AD777" s="85">
        <v>41817</v>
      </c>
      <c r="AG777" s="85" t="s">
        <v>999</v>
      </c>
      <c r="AI777" s="85">
        <v>41817</v>
      </c>
    </row>
    <row r="778" spans="1:35" x14ac:dyDescent="0.2">
      <c r="A778">
        <v>6864</v>
      </c>
      <c r="B778" s="91" t="s">
        <v>785</v>
      </c>
      <c r="C778" s="61" t="str" cm="1">
        <f t="array" ref="C778">_xlfn._xlws.FILTER(B778,OR(LEN(B778) = 7,LEN(B778)=8))</f>
        <v>5/22/14</v>
      </c>
      <c r="D778" s="61" t="str">
        <f t="shared" si="146"/>
        <v>5/22/14</v>
      </c>
      <c r="E778" s="85" t="s">
        <v>785</v>
      </c>
      <c r="F778" s="87" t="e" cm="1" vm="1">
        <f t="array" ref="F778">_xlfn._xlws.FILTER(B778,LEN(B778)=5)</f>
        <v>#VALUE!</v>
      </c>
      <c r="G778" s="88" t="str">
        <f t="shared" si="147"/>
        <v/>
      </c>
      <c r="H778" s="85">
        <v>41781</v>
      </c>
      <c r="I778" s="85" t="s">
        <v>2512</v>
      </c>
      <c r="J778" s="93">
        <f t="shared" si="145"/>
        <v>41781</v>
      </c>
      <c r="K778" s="85"/>
      <c r="M778" s="85" t="s">
        <v>785</v>
      </c>
      <c r="N778" t="e">
        <f t="shared" si="148"/>
        <v>#VALUE!</v>
      </c>
      <c r="O778" t="e">
        <f t="shared" si="149"/>
        <v>#VALUE!</v>
      </c>
      <c r="Q778" s="84" t="s">
        <v>785</v>
      </c>
      <c r="R778" t="e">
        <f t="shared" si="150"/>
        <v>#VALUE!</v>
      </c>
      <c r="S778" t="e">
        <f t="shared" si="151"/>
        <v>#VALUE!</v>
      </c>
      <c r="U778" s="86" t="s">
        <v>785</v>
      </c>
      <c r="V778" t="e">
        <f t="shared" si="152"/>
        <v>#VALUE!</v>
      </c>
      <c r="W778" t="e">
        <f t="shared" si="153"/>
        <v>#VALUE!</v>
      </c>
      <c r="Y778" s="61" t="s">
        <v>785</v>
      </c>
      <c r="Z778" t="str">
        <f t="shared" si="154"/>
        <v>5-22-14</v>
      </c>
      <c r="AA778" t="e">
        <f t="shared" si="155"/>
        <v>#VALUE!</v>
      </c>
      <c r="AB778" t="e">
        <f t="shared" si="156"/>
        <v>#VALUE!</v>
      </c>
      <c r="AD778" s="85">
        <v>41781</v>
      </c>
      <c r="AG778" s="85" t="s">
        <v>785</v>
      </c>
      <c r="AI778" s="85">
        <v>41781</v>
      </c>
    </row>
    <row r="779" spans="1:35" x14ac:dyDescent="0.2">
      <c r="A779">
        <v>10617</v>
      </c>
      <c r="B779" s="91" t="s">
        <v>785</v>
      </c>
      <c r="C779" s="61" t="str" cm="1">
        <f t="array" ref="C779">_xlfn._xlws.FILTER(B779,OR(LEN(B779) = 7,LEN(B779)=8))</f>
        <v>5/22/14</v>
      </c>
      <c r="D779" s="61" t="str">
        <f t="shared" si="146"/>
        <v>5/22/14</v>
      </c>
      <c r="E779" s="85" t="s">
        <v>785</v>
      </c>
      <c r="F779" s="87" t="e" cm="1" vm="1">
        <f t="array" ref="F779">_xlfn._xlws.FILTER(B779,LEN(B779)=5)</f>
        <v>#VALUE!</v>
      </c>
      <c r="G779" s="88" t="str">
        <f t="shared" si="147"/>
        <v/>
      </c>
      <c r="H779" s="85">
        <v>41781</v>
      </c>
      <c r="I779" s="85" t="s">
        <v>2512</v>
      </c>
      <c r="J779" s="93">
        <f t="shared" si="145"/>
        <v>41781</v>
      </c>
      <c r="K779" s="85"/>
      <c r="M779" s="85" t="s">
        <v>785</v>
      </c>
      <c r="N779" t="e">
        <f t="shared" si="148"/>
        <v>#VALUE!</v>
      </c>
      <c r="O779" t="e">
        <f t="shared" si="149"/>
        <v>#VALUE!</v>
      </c>
      <c r="Q779" s="84" t="s">
        <v>785</v>
      </c>
      <c r="R779" t="e">
        <f t="shared" si="150"/>
        <v>#VALUE!</v>
      </c>
      <c r="S779" t="e">
        <f t="shared" si="151"/>
        <v>#VALUE!</v>
      </c>
      <c r="U779" s="86" t="s">
        <v>785</v>
      </c>
      <c r="V779" t="e">
        <f t="shared" si="152"/>
        <v>#VALUE!</v>
      </c>
      <c r="W779" t="e">
        <f t="shared" si="153"/>
        <v>#VALUE!</v>
      </c>
      <c r="Y779" s="61" t="s">
        <v>785</v>
      </c>
      <c r="Z779" t="str">
        <f t="shared" si="154"/>
        <v>5-22-14</v>
      </c>
      <c r="AA779" t="e">
        <f t="shared" si="155"/>
        <v>#VALUE!</v>
      </c>
      <c r="AB779" t="e">
        <f t="shared" si="156"/>
        <v>#VALUE!</v>
      </c>
      <c r="AD779" s="85">
        <v>41781</v>
      </c>
      <c r="AG779" s="85" t="s">
        <v>785</v>
      </c>
      <c r="AI779" s="85">
        <v>41781</v>
      </c>
    </row>
    <row r="780" spans="1:35" x14ac:dyDescent="0.2">
      <c r="A780">
        <v>3924</v>
      </c>
      <c r="B780" s="91" t="s">
        <v>42</v>
      </c>
      <c r="C780" s="61" t="str" cm="1">
        <f t="array" ref="C780">_xlfn._xlws.FILTER(B780,OR(LEN(B780) = 7,LEN(B780)=8))</f>
        <v>3/17/14</v>
      </c>
      <c r="D780" s="61" t="str">
        <f t="shared" si="146"/>
        <v>3/17/14</v>
      </c>
      <c r="E780" s="85" t="s">
        <v>42</v>
      </c>
      <c r="F780" s="87" t="e" cm="1" vm="1">
        <f t="array" ref="F780">_xlfn._xlws.FILTER(B780,LEN(B780)=5)</f>
        <v>#VALUE!</v>
      </c>
      <c r="G780" s="88" t="str">
        <f t="shared" si="147"/>
        <v/>
      </c>
      <c r="H780" s="85">
        <v>41715</v>
      </c>
      <c r="I780" s="85" t="s">
        <v>2512</v>
      </c>
      <c r="J780" s="93">
        <f t="shared" si="145"/>
        <v>41715</v>
      </c>
      <c r="K780" s="85"/>
      <c r="M780" s="85" t="s">
        <v>42</v>
      </c>
      <c r="N780" t="e">
        <f t="shared" si="148"/>
        <v>#VALUE!</v>
      </c>
      <c r="O780" t="e">
        <f t="shared" si="149"/>
        <v>#VALUE!</v>
      </c>
      <c r="Q780" s="84" t="s">
        <v>42</v>
      </c>
      <c r="R780" t="e">
        <f t="shared" si="150"/>
        <v>#VALUE!</v>
      </c>
      <c r="S780" t="e">
        <f t="shared" si="151"/>
        <v>#VALUE!</v>
      </c>
      <c r="U780" s="86" t="s">
        <v>42</v>
      </c>
      <c r="V780" t="e">
        <f t="shared" si="152"/>
        <v>#VALUE!</v>
      </c>
      <c r="W780" t="e">
        <f t="shared" si="153"/>
        <v>#VALUE!</v>
      </c>
      <c r="Y780" s="61" t="s">
        <v>42</v>
      </c>
      <c r="Z780" t="str">
        <f t="shared" si="154"/>
        <v>3-17-14</v>
      </c>
      <c r="AA780" t="e">
        <f t="shared" si="155"/>
        <v>#VALUE!</v>
      </c>
      <c r="AB780" t="e">
        <f t="shared" si="156"/>
        <v>#VALUE!</v>
      </c>
      <c r="AD780" s="85">
        <v>41715</v>
      </c>
      <c r="AG780" s="85" t="s">
        <v>42</v>
      </c>
      <c r="AI780" s="85">
        <v>41715</v>
      </c>
    </row>
    <row r="781" spans="1:35" x14ac:dyDescent="0.2">
      <c r="A781">
        <v>5654</v>
      </c>
      <c r="B781" s="91" t="s">
        <v>1003</v>
      </c>
      <c r="C781" s="61" t="str" cm="1">
        <f t="array" ref="C781">_xlfn._xlws.FILTER(B781,OR(LEN(B781) = 7,LEN(B781)=8))</f>
        <v>3/16/14</v>
      </c>
      <c r="D781" s="61" t="str">
        <f t="shared" si="146"/>
        <v>3/16/14</v>
      </c>
      <c r="E781" s="85" t="s">
        <v>1003</v>
      </c>
      <c r="F781" s="87" t="e" cm="1" vm="1">
        <f t="array" ref="F781">_xlfn._xlws.FILTER(B781,LEN(B781)=5)</f>
        <v>#VALUE!</v>
      </c>
      <c r="G781" s="88" t="str">
        <f t="shared" si="147"/>
        <v/>
      </c>
      <c r="H781" s="85">
        <v>41714</v>
      </c>
      <c r="I781" s="85" t="s">
        <v>2512</v>
      </c>
      <c r="J781" s="93">
        <f t="shared" si="145"/>
        <v>41714</v>
      </c>
      <c r="K781" s="85"/>
      <c r="M781" s="85" t="s">
        <v>1003</v>
      </c>
      <c r="N781" t="e">
        <f t="shared" si="148"/>
        <v>#VALUE!</v>
      </c>
      <c r="O781" t="e">
        <f t="shared" si="149"/>
        <v>#VALUE!</v>
      </c>
      <c r="Q781" s="84" t="s">
        <v>1003</v>
      </c>
      <c r="R781" t="e">
        <f t="shared" si="150"/>
        <v>#VALUE!</v>
      </c>
      <c r="S781" t="e">
        <f t="shared" si="151"/>
        <v>#VALUE!</v>
      </c>
      <c r="U781" s="86" t="s">
        <v>1003</v>
      </c>
      <c r="V781" t="e">
        <f t="shared" si="152"/>
        <v>#VALUE!</v>
      </c>
      <c r="W781" t="e">
        <f t="shared" si="153"/>
        <v>#VALUE!</v>
      </c>
      <c r="Y781" s="61" t="s">
        <v>1003</v>
      </c>
      <c r="Z781" t="str">
        <f t="shared" si="154"/>
        <v>3-16-14</v>
      </c>
      <c r="AA781" t="e">
        <f t="shared" si="155"/>
        <v>#VALUE!</v>
      </c>
      <c r="AB781" t="e">
        <f t="shared" si="156"/>
        <v>#VALUE!</v>
      </c>
      <c r="AD781" s="85">
        <v>41714</v>
      </c>
      <c r="AG781" s="85" t="s">
        <v>1003</v>
      </c>
      <c r="AI781" s="85">
        <v>41714</v>
      </c>
    </row>
    <row r="782" spans="1:35" x14ac:dyDescent="0.2">
      <c r="A782">
        <v>9216</v>
      </c>
      <c r="B782" s="91" t="s">
        <v>849</v>
      </c>
      <c r="C782" s="61" t="str" cm="1">
        <f t="array" ref="C782">_xlfn._xlws.FILTER(B782,OR(LEN(B782) = 7,LEN(B782)=8))</f>
        <v>1/23/14</v>
      </c>
      <c r="D782" s="61" t="str">
        <f t="shared" si="146"/>
        <v>1/23/14</v>
      </c>
      <c r="E782" s="85" t="s">
        <v>849</v>
      </c>
      <c r="F782" s="87" t="e" cm="1" vm="1">
        <f t="array" ref="F782">_xlfn._xlws.FILTER(B782,LEN(B782)=5)</f>
        <v>#VALUE!</v>
      </c>
      <c r="G782" s="88" t="str">
        <f t="shared" si="147"/>
        <v/>
      </c>
      <c r="H782" s="85">
        <v>41662</v>
      </c>
      <c r="I782" s="85" t="s">
        <v>2512</v>
      </c>
      <c r="J782" s="93">
        <f t="shared" si="145"/>
        <v>41662</v>
      </c>
      <c r="K782" s="85"/>
      <c r="M782" s="85" t="s">
        <v>849</v>
      </c>
      <c r="N782" t="e">
        <f t="shared" si="148"/>
        <v>#VALUE!</v>
      </c>
      <c r="O782" t="e">
        <f t="shared" si="149"/>
        <v>#VALUE!</v>
      </c>
      <c r="Q782" s="84" t="s">
        <v>849</v>
      </c>
      <c r="R782" t="e">
        <f t="shared" si="150"/>
        <v>#VALUE!</v>
      </c>
      <c r="S782" t="e">
        <f t="shared" si="151"/>
        <v>#VALUE!</v>
      </c>
      <c r="U782" s="86" t="s">
        <v>849</v>
      </c>
      <c r="V782" t="e">
        <f t="shared" si="152"/>
        <v>#VALUE!</v>
      </c>
      <c r="W782" t="e">
        <f t="shared" si="153"/>
        <v>#VALUE!</v>
      </c>
      <c r="Y782" s="61" t="s">
        <v>849</v>
      </c>
      <c r="Z782" t="str">
        <f t="shared" si="154"/>
        <v>1-23-14</v>
      </c>
      <c r="AA782" t="e">
        <f t="shared" si="155"/>
        <v>#VALUE!</v>
      </c>
      <c r="AB782" t="e">
        <f t="shared" si="156"/>
        <v>#VALUE!</v>
      </c>
      <c r="AD782" s="85">
        <v>41662</v>
      </c>
      <c r="AG782" s="85" t="s">
        <v>849</v>
      </c>
      <c r="AI782" s="85">
        <v>41662</v>
      </c>
    </row>
    <row r="783" spans="1:35" x14ac:dyDescent="0.2">
      <c r="A783">
        <v>8086</v>
      </c>
      <c r="B783" s="91">
        <v>41590</v>
      </c>
      <c r="C783" s="61" t="e" cm="1" vm="1">
        <f t="array" ref="C783">_xlfn._xlws.FILTER(B783,OR(LEN(B783) = 7,LEN(B783)=8))</f>
        <v>#VALUE!</v>
      </c>
      <c r="D783" s="61" t="str">
        <f t="shared" si="146"/>
        <v/>
      </c>
      <c r="E783" s="61" t="s">
        <v>2512</v>
      </c>
      <c r="F783" s="87" cm="1">
        <f t="array" ref="F783">_xlfn._xlws.FILTER(B783,LEN(B783)=5)</f>
        <v>41590</v>
      </c>
      <c r="G783" s="88">
        <f t="shared" si="147"/>
        <v>41590</v>
      </c>
      <c r="H783" s="61"/>
      <c r="I783" s="85">
        <v>41590</v>
      </c>
      <c r="J783" s="93">
        <f t="shared" si="145"/>
        <v>41590</v>
      </c>
      <c r="K783" s="85"/>
      <c r="M783" s="85">
        <v>41590</v>
      </c>
      <c r="N783" t="e">
        <f t="shared" si="148"/>
        <v>#VALUE!</v>
      </c>
      <c r="O783">
        <f t="shared" si="149"/>
        <v>41590</v>
      </c>
      <c r="Q783" s="84">
        <v>41590</v>
      </c>
      <c r="R783" t="e">
        <f t="shared" si="150"/>
        <v>#VALUE!</v>
      </c>
      <c r="S783">
        <f t="shared" si="151"/>
        <v>41590</v>
      </c>
      <c r="U783" s="86">
        <v>41590</v>
      </c>
      <c r="V783" t="e">
        <f t="shared" si="152"/>
        <v>#VALUE!</v>
      </c>
      <c r="W783">
        <f t="shared" si="153"/>
        <v>41590</v>
      </c>
      <c r="Y783" s="61">
        <v>41590</v>
      </c>
      <c r="Z783" t="str">
        <f t="shared" si="154"/>
        <v>41590</v>
      </c>
      <c r="AA783" t="e">
        <f t="shared" si="155"/>
        <v>#VALUE!</v>
      </c>
      <c r="AB783">
        <f t="shared" si="156"/>
        <v>41590</v>
      </c>
      <c r="AD783" s="85">
        <v>32978</v>
      </c>
      <c r="AG783" s="85">
        <v>41590</v>
      </c>
      <c r="AI783" s="85">
        <v>41619</v>
      </c>
    </row>
    <row r="784" spans="1:35" x14ac:dyDescent="0.2">
      <c r="A784">
        <v>9097</v>
      </c>
      <c r="B784" s="91">
        <v>41344</v>
      </c>
      <c r="C784" s="61" t="e" cm="1" vm="1">
        <f t="array" ref="C784">_xlfn._xlws.FILTER(B784,OR(LEN(B784) = 7,LEN(B784)=8))</f>
        <v>#VALUE!</v>
      </c>
      <c r="D784" s="61" t="str">
        <f t="shared" si="146"/>
        <v/>
      </c>
      <c r="E784" s="61" t="s">
        <v>2512</v>
      </c>
      <c r="F784" s="87" cm="1">
        <f t="array" ref="F784">_xlfn._xlws.FILTER(B784,LEN(B784)=5)</f>
        <v>41344</v>
      </c>
      <c r="G784" s="88">
        <f t="shared" si="147"/>
        <v>41344</v>
      </c>
      <c r="H784" s="61"/>
      <c r="I784" s="85">
        <v>41344</v>
      </c>
      <c r="J784" s="93">
        <f t="shared" si="145"/>
        <v>41344</v>
      </c>
      <c r="K784" s="85"/>
      <c r="M784" s="85">
        <v>41344</v>
      </c>
      <c r="N784" t="e">
        <f t="shared" si="148"/>
        <v>#VALUE!</v>
      </c>
      <c r="O784">
        <f t="shared" si="149"/>
        <v>41344</v>
      </c>
      <c r="Q784" s="84">
        <v>41344</v>
      </c>
      <c r="R784" t="e">
        <f t="shared" si="150"/>
        <v>#VALUE!</v>
      </c>
      <c r="S784">
        <f t="shared" si="151"/>
        <v>41344</v>
      </c>
      <c r="U784" s="86">
        <v>41344</v>
      </c>
      <c r="V784" t="e">
        <f t="shared" si="152"/>
        <v>#VALUE!</v>
      </c>
      <c r="W784">
        <f t="shared" si="153"/>
        <v>41344</v>
      </c>
      <c r="Y784" s="61">
        <v>41344</v>
      </c>
      <c r="Z784" t="str">
        <f t="shared" si="154"/>
        <v>41344</v>
      </c>
      <c r="AA784" t="e">
        <f t="shared" si="155"/>
        <v>#VALUE!</v>
      </c>
      <c r="AB784">
        <f t="shared" si="156"/>
        <v>41344</v>
      </c>
      <c r="AD784" s="85">
        <v>16175</v>
      </c>
      <c r="AG784" s="85">
        <v>41344</v>
      </c>
      <c r="AI784" s="85">
        <v>41581</v>
      </c>
    </row>
    <row r="785" spans="1:35" x14ac:dyDescent="0.2">
      <c r="A785">
        <v>7631</v>
      </c>
      <c r="B785" s="91">
        <v>41435</v>
      </c>
      <c r="C785" s="61" t="e" cm="1" vm="1">
        <f t="array" ref="C785">_xlfn._xlws.FILTER(B785,OR(LEN(B785) = 7,LEN(B785)=8))</f>
        <v>#VALUE!</v>
      </c>
      <c r="D785" s="61" t="str">
        <f t="shared" si="146"/>
        <v/>
      </c>
      <c r="E785" s="61" t="s">
        <v>2512</v>
      </c>
      <c r="F785" s="87" cm="1">
        <f t="array" ref="F785">_xlfn._xlws.FILTER(B785,LEN(B785)=5)</f>
        <v>41435</v>
      </c>
      <c r="G785" s="88">
        <f t="shared" si="147"/>
        <v>41435</v>
      </c>
      <c r="H785" s="61"/>
      <c r="I785" s="85">
        <v>41435</v>
      </c>
      <c r="J785" s="93">
        <f t="shared" si="145"/>
        <v>41435</v>
      </c>
      <c r="K785" s="85"/>
      <c r="M785" s="85">
        <v>41435</v>
      </c>
      <c r="N785" t="e">
        <f t="shared" si="148"/>
        <v>#VALUE!</v>
      </c>
      <c r="O785">
        <f t="shared" si="149"/>
        <v>41435</v>
      </c>
      <c r="Q785" s="84">
        <v>41435</v>
      </c>
      <c r="R785" t="e">
        <f t="shared" si="150"/>
        <v>#VALUE!</v>
      </c>
      <c r="S785">
        <f t="shared" si="151"/>
        <v>41435</v>
      </c>
      <c r="U785" s="86">
        <v>41435</v>
      </c>
      <c r="V785" t="e">
        <f t="shared" si="152"/>
        <v>#VALUE!</v>
      </c>
      <c r="W785">
        <f t="shared" si="153"/>
        <v>41435</v>
      </c>
      <c r="Y785" s="61">
        <v>41435</v>
      </c>
      <c r="Z785" t="str">
        <f t="shared" si="154"/>
        <v>41435</v>
      </c>
      <c r="AA785" t="e">
        <f t="shared" si="155"/>
        <v>#VALUE!</v>
      </c>
      <c r="AB785">
        <f t="shared" si="156"/>
        <v>41435</v>
      </c>
      <c r="AD785" s="85">
        <v>12888</v>
      </c>
      <c r="AG785" s="85">
        <v>41435</v>
      </c>
      <c r="AI785" s="85">
        <v>41553</v>
      </c>
    </row>
    <row r="786" spans="1:35" x14ac:dyDescent="0.2">
      <c r="A786">
        <v>7275</v>
      </c>
      <c r="B786" s="91">
        <v>41374</v>
      </c>
      <c r="C786" s="61" t="e" cm="1" vm="1">
        <f t="array" ref="C786">_xlfn._xlws.FILTER(B786,OR(LEN(B786) = 7,LEN(B786)=8))</f>
        <v>#VALUE!</v>
      </c>
      <c r="D786" s="61" t="str">
        <f t="shared" si="146"/>
        <v/>
      </c>
      <c r="E786" s="61" t="s">
        <v>2512</v>
      </c>
      <c r="F786" s="87" cm="1">
        <f t="array" ref="F786">_xlfn._xlws.FILTER(B786,LEN(B786)=5)</f>
        <v>41374</v>
      </c>
      <c r="G786" s="88">
        <f t="shared" si="147"/>
        <v>41374</v>
      </c>
      <c r="H786" s="61"/>
      <c r="I786" s="85">
        <v>41374</v>
      </c>
      <c r="J786" s="93">
        <f t="shared" si="145"/>
        <v>41374</v>
      </c>
      <c r="K786" s="85"/>
      <c r="M786" s="85">
        <v>41374</v>
      </c>
      <c r="N786" t="e">
        <f t="shared" si="148"/>
        <v>#VALUE!</v>
      </c>
      <c r="O786">
        <f t="shared" si="149"/>
        <v>41374</v>
      </c>
      <c r="Q786" s="84">
        <v>41374</v>
      </c>
      <c r="R786" t="e">
        <f t="shared" si="150"/>
        <v>#VALUE!</v>
      </c>
      <c r="S786">
        <f t="shared" si="151"/>
        <v>41374</v>
      </c>
      <c r="U786" s="86">
        <v>41374</v>
      </c>
      <c r="V786" t="e">
        <f t="shared" si="152"/>
        <v>#VALUE!</v>
      </c>
      <c r="W786">
        <f t="shared" si="153"/>
        <v>41374</v>
      </c>
      <c r="Y786" s="61">
        <v>41374</v>
      </c>
      <c r="Z786" t="str">
        <f t="shared" si="154"/>
        <v>41374</v>
      </c>
      <c r="AA786" t="e">
        <f t="shared" si="155"/>
        <v>#VALUE!</v>
      </c>
      <c r="AB786">
        <f t="shared" si="156"/>
        <v>41374</v>
      </c>
      <c r="AD786" s="85">
        <v>27132</v>
      </c>
      <c r="AG786" s="85">
        <v>41374</v>
      </c>
      <c r="AI786" s="85">
        <v>41551</v>
      </c>
    </row>
    <row r="787" spans="1:35" x14ac:dyDescent="0.2">
      <c r="A787">
        <v>8334</v>
      </c>
      <c r="B787" s="91">
        <v>41374</v>
      </c>
      <c r="C787" s="61" t="e" cm="1" vm="1">
        <f t="array" ref="C787">_xlfn._xlws.FILTER(B787,OR(LEN(B787) = 7,LEN(B787)=8))</f>
        <v>#VALUE!</v>
      </c>
      <c r="D787" s="61" t="str">
        <f t="shared" si="146"/>
        <v/>
      </c>
      <c r="E787" s="61" t="s">
        <v>2512</v>
      </c>
      <c r="F787" s="87" cm="1">
        <f t="array" ref="F787">_xlfn._xlws.FILTER(B787,LEN(B787)=5)</f>
        <v>41374</v>
      </c>
      <c r="G787" s="88">
        <f t="shared" si="147"/>
        <v>41374</v>
      </c>
      <c r="H787" s="61"/>
      <c r="I787" s="85">
        <v>41374</v>
      </c>
      <c r="J787" s="93">
        <f t="shared" si="145"/>
        <v>41374</v>
      </c>
      <c r="K787" s="85"/>
      <c r="M787" s="85">
        <v>41374</v>
      </c>
      <c r="N787" t="e">
        <f t="shared" si="148"/>
        <v>#VALUE!</v>
      </c>
      <c r="O787">
        <f t="shared" si="149"/>
        <v>41374</v>
      </c>
      <c r="Q787" s="84">
        <v>41374</v>
      </c>
      <c r="R787" t="e">
        <f t="shared" si="150"/>
        <v>#VALUE!</v>
      </c>
      <c r="S787">
        <f t="shared" si="151"/>
        <v>41374</v>
      </c>
      <c r="U787" s="86">
        <v>41374</v>
      </c>
      <c r="V787" t="e">
        <f t="shared" si="152"/>
        <v>#VALUE!</v>
      </c>
      <c r="W787">
        <f t="shared" si="153"/>
        <v>41374</v>
      </c>
      <c r="Y787" s="61">
        <v>41374</v>
      </c>
      <c r="Z787" t="str">
        <f t="shared" si="154"/>
        <v>41374</v>
      </c>
      <c r="AA787" t="e">
        <f t="shared" si="155"/>
        <v>#VALUE!</v>
      </c>
      <c r="AB787">
        <f t="shared" si="156"/>
        <v>41374</v>
      </c>
      <c r="AD787" s="85">
        <v>27132</v>
      </c>
      <c r="AG787" s="85">
        <v>41374</v>
      </c>
      <c r="AI787" s="85">
        <v>41551</v>
      </c>
    </row>
    <row r="788" spans="1:35" x14ac:dyDescent="0.2">
      <c r="A788">
        <v>1987</v>
      </c>
      <c r="B788" s="91" t="s">
        <v>1010</v>
      </c>
      <c r="C788" s="61" t="str" cm="1">
        <f t="array" ref="C788">_xlfn._xlws.FILTER(B788,OR(LEN(B788) = 7,LEN(B788)=8))</f>
        <v>9/25/13</v>
      </c>
      <c r="D788" s="61" t="str">
        <f t="shared" si="146"/>
        <v>9/25/13</v>
      </c>
      <c r="E788" s="85" t="s">
        <v>1010</v>
      </c>
      <c r="F788" s="87" t="e" cm="1" vm="1">
        <f t="array" ref="F788">_xlfn._xlws.FILTER(B788,LEN(B788)=5)</f>
        <v>#VALUE!</v>
      </c>
      <c r="G788" s="88" t="str">
        <f t="shared" si="147"/>
        <v/>
      </c>
      <c r="H788" s="85">
        <v>41542</v>
      </c>
      <c r="I788" s="85" t="s">
        <v>2512</v>
      </c>
      <c r="J788" s="93">
        <f t="shared" si="145"/>
        <v>41542</v>
      </c>
      <c r="K788" s="85"/>
      <c r="M788" s="85" t="s">
        <v>1010</v>
      </c>
      <c r="N788" t="e">
        <f t="shared" si="148"/>
        <v>#VALUE!</v>
      </c>
      <c r="O788" t="e">
        <f t="shared" si="149"/>
        <v>#VALUE!</v>
      </c>
      <c r="Q788" s="84" t="s">
        <v>1010</v>
      </c>
      <c r="R788" t="e">
        <f t="shared" si="150"/>
        <v>#VALUE!</v>
      </c>
      <c r="S788" t="e">
        <f t="shared" si="151"/>
        <v>#VALUE!</v>
      </c>
      <c r="U788" s="86" t="s">
        <v>1010</v>
      </c>
      <c r="V788" t="e">
        <f t="shared" si="152"/>
        <v>#VALUE!</v>
      </c>
      <c r="W788" t="e">
        <f t="shared" si="153"/>
        <v>#VALUE!</v>
      </c>
      <c r="Y788" s="61" t="s">
        <v>1010</v>
      </c>
      <c r="Z788" t="str">
        <f t="shared" si="154"/>
        <v>9-25-13</v>
      </c>
      <c r="AA788" t="e">
        <f t="shared" si="155"/>
        <v>#VALUE!</v>
      </c>
      <c r="AB788" t="e">
        <f t="shared" si="156"/>
        <v>#VALUE!</v>
      </c>
      <c r="AD788" s="85">
        <v>41542</v>
      </c>
      <c r="AG788" s="85" t="s">
        <v>1010</v>
      </c>
      <c r="AI788" s="85">
        <v>41542</v>
      </c>
    </row>
    <row r="789" spans="1:35" x14ac:dyDescent="0.2">
      <c r="A789">
        <v>2281</v>
      </c>
      <c r="B789" s="91" t="s">
        <v>1012</v>
      </c>
      <c r="C789" s="61" t="str" cm="1">
        <f t="array" ref="C789">_xlfn._xlws.FILTER(B789,OR(LEN(B789) = 7,LEN(B789)=8))</f>
        <v>9/15/13</v>
      </c>
      <c r="D789" s="61" t="str">
        <f t="shared" si="146"/>
        <v>9/15/13</v>
      </c>
      <c r="E789" s="85" t="s">
        <v>1012</v>
      </c>
      <c r="F789" s="87" t="e" cm="1" vm="1">
        <f t="array" ref="F789">_xlfn._xlws.FILTER(B789,LEN(B789)=5)</f>
        <v>#VALUE!</v>
      </c>
      <c r="G789" s="88" t="str">
        <f t="shared" si="147"/>
        <v/>
      </c>
      <c r="H789" s="85">
        <v>41532</v>
      </c>
      <c r="I789" s="85" t="s">
        <v>2512</v>
      </c>
      <c r="J789" s="93">
        <f t="shared" si="145"/>
        <v>41532</v>
      </c>
      <c r="K789" s="85"/>
      <c r="M789" s="85" t="s">
        <v>1012</v>
      </c>
      <c r="N789" t="e">
        <f t="shared" si="148"/>
        <v>#VALUE!</v>
      </c>
      <c r="O789" t="e">
        <f t="shared" si="149"/>
        <v>#VALUE!</v>
      </c>
      <c r="Q789" s="84" t="s">
        <v>1012</v>
      </c>
      <c r="R789" t="e">
        <f t="shared" si="150"/>
        <v>#VALUE!</v>
      </c>
      <c r="S789" t="e">
        <f t="shared" si="151"/>
        <v>#VALUE!</v>
      </c>
      <c r="U789" s="86" t="s">
        <v>1012</v>
      </c>
      <c r="V789" t="e">
        <f t="shared" si="152"/>
        <v>#VALUE!</v>
      </c>
      <c r="W789" t="e">
        <f t="shared" si="153"/>
        <v>#VALUE!</v>
      </c>
      <c r="Y789" s="61" t="s">
        <v>1012</v>
      </c>
      <c r="Z789" t="str">
        <f t="shared" si="154"/>
        <v>9-15-13</v>
      </c>
      <c r="AA789" t="e">
        <f t="shared" si="155"/>
        <v>#VALUE!</v>
      </c>
      <c r="AB789" t="e">
        <f t="shared" si="156"/>
        <v>#VALUE!</v>
      </c>
      <c r="AD789" s="85">
        <v>41532</v>
      </c>
      <c r="AG789" s="85" t="s">
        <v>1012</v>
      </c>
      <c r="AI789" s="85">
        <v>41532</v>
      </c>
    </row>
    <row r="790" spans="1:35" x14ac:dyDescent="0.2">
      <c r="A790">
        <v>7034</v>
      </c>
      <c r="B790" s="91">
        <v>41283</v>
      </c>
      <c r="C790" s="61" t="e" cm="1" vm="1">
        <f t="array" ref="C790">_xlfn._xlws.FILTER(B790,OR(LEN(B790) = 7,LEN(B790)=8))</f>
        <v>#VALUE!</v>
      </c>
      <c r="D790" s="61" t="str">
        <f t="shared" si="146"/>
        <v/>
      </c>
      <c r="E790" s="61" t="s">
        <v>2512</v>
      </c>
      <c r="F790" s="87" cm="1">
        <f t="array" ref="F790">_xlfn._xlws.FILTER(B790,LEN(B790)=5)</f>
        <v>41283</v>
      </c>
      <c r="G790" s="88">
        <f t="shared" si="147"/>
        <v>41283</v>
      </c>
      <c r="H790" s="61"/>
      <c r="I790" s="85">
        <v>41283</v>
      </c>
      <c r="J790" s="93">
        <f t="shared" si="145"/>
        <v>41283</v>
      </c>
      <c r="K790" s="85"/>
      <c r="M790" s="85">
        <v>41283</v>
      </c>
      <c r="N790" t="e">
        <f t="shared" si="148"/>
        <v>#VALUE!</v>
      </c>
      <c r="O790">
        <f t="shared" si="149"/>
        <v>41283</v>
      </c>
      <c r="Q790" s="84">
        <v>41283</v>
      </c>
      <c r="R790" t="e">
        <f t="shared" si="150"/>
        <v>#VALUE!</v>
      </c>
      <c r="S790">
        <f t="shared" si="151"/>
        <v>41283</v>
      </c>
      <c r="U790" s="86">
        <v>41283</v>
      </c>
      <c r="V790" t="e">
        <f t="shared" si="152"/>
        <v>#VALUE!</v>
      </c>
      <c r="W790">
        <f t="shared" si="153"/>
        <v>41283</v>
      </c>
      <c r="Y790" s="61">
        <v>41283</v>
      </c>
      <c r="Z790" t="str">
        <f t="shared" si="154"/>
        <v>41283</v>
      </c>
      <c r="AA790" t="e">
        <f t="shared" si="155"/>
        <v>#VALUE!</v>
      </c>
      <c r="AB790">
        <f t="shared" si="156"/>
        <v>41283</v>
      </c>
      <c r="AD790" s="85">
        <v>30418</v>
      </c>
      <c r="AG790" s="85">
        <v>41283</v>
      </c>
      <c r="AI790" s="85">
        <v>41518</v>
      </c>
    </row>
    <row r="791" spans="1:35" x14ac:dyDescent="0.2">
      <c r="A791">
        <v>2797</v>
      </c>
      <c r="B791" s="91" t="s">
        <v>233</v>
      </c>
      <c r="C791" s="61" t="str" cm="1">
        <f t="array" ref="C791">_xlfn._xlws.FILTER(B791,OR(LEN(B791) = 7,LEN(B791)=8))</f>
        <v>8/20/13</v>
      </c>
      <c r="D791" s="61" t="str">
        <f t="shared" si="146"/>
        <v>8/20/13</v>
      </c>
      <c r="E791" s="85" t="s">
        <v>233</v>
      </c>
      <c r="F791" s="87" t="e" cm="1" vm="1">
        <f t="array" ref="F791">_xlfn._xlws.FILTER(B791,LEN(B791)=5)</f>
        <v>#VALUE!</v>
      </c>
      <c r="G791" s="88" t="str">
        <f t="shared" si="147"/>
        <v/>
      </c>
      <c r="H791" s="85">
        <v>41506</v>
      </c>
      <c r="I791" s="85" t="s">
        <v>2512</v>
      </c>
      <c r="J791" s="93">
        <f t="shared" si="145"/>
        <v>41506</v>
      </c>
      <c r="K791" s="85"/>
      <c r="M791" s="85" t="s">
        <v>233</v>
      </c>
      <c r="N791" t="e">
        <f t="shared" si="148"/>
        <v>#VALUE!</v>
      </c>
      <c r="O791" t="e">
        <f t="shared" si="149"/>
        <v>#VALUE!</v>
      </c>
      <c r="Q791" s="84" t="s">
        <v>233</v>
      </c>
      <c r="R791" t="e">
        <f t="shared" si="150"/>
        <v>#VALUE!</v>
      </c>
      <c r="S791" t="e">
        <f t="shared" si="151"/>
        <v>#VALUE!</v>
      </c>
      <c r="U791" s="86" t="s">
        <v>233</v>
      </c>
      <c r="V791" t="e">
        <f t="shared" si="152"/>
        <v>#VALUE!</v>
      </c>
      <c r="W791" t="e">
        <f t="shared" si="153"/>
        <v>#VALUE!</v>
      </c>
      <c r="Y791" s="61" t="s">
        <v>233</v>
      </c>
      <c r="Z791" t="str">
        <f t="shared" si="154"/>
        <v>8-20-13</v>
      </c>
      <c r="AA791" t="e">
        <f t="shared" si="155"/>
        <v>#VALUE!</v>
      </c>
      <c r="AB791" t="e">
        <f t="shared" si="156"/>
        <v>#VALUE!</v>
      </c>
      <c r="AD791" s="85">
        <v>41506</v>
      </c>
      <c r="AG791" s="85" t="s">
        <v>233</v>
      </c>
      <c r="AI791" s="85">
        <v>41506</v>
      </c>
    </row>
    <row r="792" spans="1:35" x14ac:dyDescent="0.2">
      <c r="A792">
        <v>3934</v>
      </c>
      <c r="B792" s="91">
        <v>41313</v>
      </c>
      <c r="C792" s="61" t="e" cm="1" vm="1">
        <f t="array" ref="C792">_xlfn._xlws.FILTER(B792,OR(LEN(B792) = 7,LEN(B792)=8))</f>
        <v>#VALUE!</v>
      </c>
      <c r="D792" s="61" t="str">
        <f t="shared" si="146"/>
        <v/>
      </c>
      <c r="E792" s="61" t="s">
        <v>2512</v>
      </c>
      <c r="F792" s="87" cm="1">
        <f t="array" ref="F792">_xlfn._xlws.FILTER(B792,LEN(B792)=5)</f>
        <v>41313</v>
      </c>
      <c r="G792" s="88">
        <f t="shared" si="147"/>
        <v>41313</v>
      </c>
      <c r="H792" s="61"/>
      <c r="I792" s="85">
        <v>41313</v>
      </c>
      <c r="J792" s="93">
        <f t="shared" si="145"/>
        <v>41313</v>
      </c>
      <c r="K792" s="85"/>
      <c r="M792" s="85">
        <v>41313</v>
      </c>
      <c r="N792" t="e">
        <f t="shared" si="148"/>
        <v>#VALUE!</v>
      </c>
      <c r="O792">
        <f t="shared" si="149"/>
        <v>41313</v>
      </c>
      <c r="Q792" s="84">
        <v>41313</v>
      </c>
      <c r="R792" t="e">
        <f t="shared" si="150"/>
        <v>#VALUE!</v>
      </c>
      <c r="S792">
        <f t="shared" si="151"/>
        <v>41313</v>
      </c>
      <c r="U792" s="86">
        <v>41313</v>
      </c>
      <c r="V792" t="e">
        <f t="shared" si="152"/>
        <v>#VALUE!</v>
      </c>
      <c r="W792">
        <f t="shared" si="153"/>
        <v>41313</v>
      </c>
      <c r="Y792" s="61">
        <v>41313</v>
      </c>
      <c r="Z792" t="str">
        <f t="shared" si="154"/>
        <v>41313</v>
      </c>
      <c r="AA792" t="e">
        <f t="shared" si="155"/>
        <v>#VALUE!</v>
      </c>
      <c r="AB792">
        <f t="shared" si="156"/>
        <v>41313</v>
      </c>
      <c r="AD792" s="85">
        <v>41377</v>
      </c>
      <c r="AG792" s="85">
        <v>41313</v>
      </c>
      <c r="AI792" s="85">
        <v>41488</v>
      </c>
    </row>
    <row r="793" spans="1:35" x14ac:dyDescent="0.2">
      <c r="A793">
        <v>2493</v>
      </c>
      <c r="B793" s="91">
        <v>41313</v>
      </c>
      <c r="C793" s="61" t="e" cm="1" vm="1">
        <f t="array" ref="C793">_xlfn._xlws.FILTER(B793,OR(LEN(B793) = 7,LEN(B793)=8))</f>
        <v>#VALUE!</v>
      </c>
      <c r="D793" s="61" t="str">
        <f t="shared" si="146"/>
        <v/>
      </c>
      <c r="E793" s="61" t="s">
        <v>2512</v>
      </c>
      <c r="F793" s="87" cm="1">
        <f t="array" ref="F793">_xlfn._xlws.FILTER(B793,LEN(B793)=5)</f>
        <v>41313</v>
      </c>
      <c r="G793" s="88">
        <f t="shared" si="147"/>
        <v>41313</v>
      </c>
      <c r="H793" s="61"/>
      <c r="I793" s="85">
        <v>41313</v>
      </c>
      <c r="J793" s="93">
        <f t="shared" si="145"/>
        <v>41313</v>
      </c>
      <c r="K793" s="85"/>
      <c r="M793" s="85">
        <v>41313</v>
      </c>
      <c r="N793" t="e">
        <f t="shared" si="148"/>
        <v>#VALUE!</v>
      </c>
      <c r="O793">
        <f t="shared" si="149"/>
        <v>41313</v>
      </c>
      <c r="Q793" s="84">
        <v>41313</v>
      </c>
      <c r="R793" t="e">
        <f t="shared" si="150"/>
        <v>#VALUE!</v>
      </c>
      <c r="S793">
        <f t="shared" si="151"/>
        <v>41313</v>
      </c>
      <c r="U793" s="86">
        <v>41313</v>
      </c>
      <c r="V793" t="e">
        <f t="shared" si="152"/>
        <v>#VALUE!</v>
      </c>
      <c r="W793">
        <f t="shared" si="153"/>
        <v>41313</v>
      </c>
      <c r="Y793" s="61">
        <v>41313</v>
      </c>
      <c r="Z793" t="str">
        <f t="shared" si="154"/>
        <v>41313</v>
      </c>
      <c r="AA793" t="e">
        <f t="shared" si="155"/>
        <v>#VALUE!</v>
      </c>
      <c r="AB793">
        <f t="shared" si="156"/>
        <v>41313</v>
      </c>
      <c r="AD793" s="85">
        <v>41377</v>
      </c>
      <c r="AG793" s="85">
        <v>41313</v>
      </c>
      <c r="AI793" s="85">
        <v>41488</v>
      </c>
    </row>
    <row r="794" spans="1:35" x14ac:dyDescent="0.2">
      <c r="A794">
        <v>3759</v>
      </c>
      <c r="B794" s="91" t="s">
        <v>494</v>
      </c>
      <c r="C794" s="61" t="str" cm="1">
        <f t="array" ref="C794">_xlfn._xlws.FILTER(B794,OR(LEN(B794) = 7,LEN(B794)=8))</f>
        <v>7/25/13</v>
      </c>
      <c r="D794" s="61" t="str">
        <f t="shared" si="146"/>
        <v>7/25/13</v>
      </c>
      <c r="E794" s="85" t="s">
        <v>494</v>
      </c>
      <c r="F794" s="87" t="e" cm="1" vm="1">
        <f t="array" ref="F794">_xlfn._xlws.FILTER(B794,LEN(B794)=5)</f>
        <v>#VALUE!</v>
      </c>
      <c r="G794" s="88" t="str">
        <f t="shared" si="147"/>
        <v/>
      </c>
      <c r="H794" s="85">
        <v>41480</v>
      </c>
      <c r="I794" s="85" t="s">
        <v>2512</v>
      </c>
      <c r="J794" s="93">
        <f t="shared" si="145"/>
        <v>41480</v>
      </c>
      <c r="K794" s="85"/>
      <c r="M794" s="85" t="s">
        <v>494</v>
      </c>
      <c r="N794" t="e">
        <f t="shared" si="148"/>
        <v>#VALUE!</v>
      </c>
      <c r="O794" t="e">
        <f t="shared" si="149"/>
        <v>#VALUE!</v>
      </c>
      <c r="Q794" s="84" t="s">
        <v>494</v>
      </c>
      <c r="R794" t="e">
        <f t="shared" si="150"/>
        <v>#VALUE!</v>
      </c>
      <c r="S794" t="e">
        <f t="shared" si="151"/>
        <v>#VALUE!</v>
      </c>
      <c r="U794" s="86" t="s">
        <v>494</v>
      </c>
      <c r="V794" t="e">
        <f t="shared" si="152"/>
        <v>#VALUE!</v>
      </c>
      <c r="W794" t="e">
        <f t="shared" si="153"/>
        <v>#VALUE!</v>
      </c>
      <c r="Y794" s="61" t="s">
        <v>494</v>
      </c>
      <c r="Z794" t="str">
        <f t="shared" si="154"/>
        <v>7-25-13</v>
      </c>
      <c r="AA794" t="e">
        <f t="shared" si="155"/>
        <v>#VALUE!</v>
      </c>
      <c r="AB794" t="e">
        <f t="shared" si="156"/>
        <v>#VALUE!</v>
      </c>
      <c r="AD794" s="85">
        <v>41480</v>
      </c>
      <c r="AG794" s="85" t="s">
        <v>494</v>
      </c>
      <c r="AI794" s="85">
        <v>41480</v>
      </c>
    </row>
    <row r="795" spans="1:35" x14ac:dyDescent="0.2">
      <c r="A795">
        <v>965</v>
      </c>
      <c r="B795" s="91" t="s">
        <v>548</v>
      </c>
      <c r="C795" s="61" t="str" cm="1">
        <f t="array" ref="C795">_xlfn._xlws.FILTER(B795,OR(LEN(B795) = 7,LEN(B795)=8))</f>
        <v>11/13/12</v>
      </c>
      <c r="D795" s="61" t="str">
        <f t="shared" si="146"/>
        <v>11/13/12</v>
      </c>
      <c r="E795" s="61" t="s">
        <v>548</v>
      </c>
      <c r="F795" s="87" t="e" cm="1" vm="1">
        <f t="array" ref="F795">_xlfn._xlws.FILTER(B795,LEN(B795)=5)</f>
        <v>#VALUE!</v>
      </c>
      <c r="G795" s="88" t="str">
        <f t="shared" si="147"/>
        <v/>
      </c>
      <c r="H795" s="85">
        <v>41226</v>
      </c>
      <c r="I795" s="85" t="s">
        <v>2512</v>
      </c>
      <c r="J795" s="93">
        <f t="shared" si="145"/>
        <v>41226</v>
      </c>
      <c r="K795" s="85"/>
      <c r="M795" s="85" t="s">
        <v>548</v>
      </c>
      <c r="N795" t="e">
        <f t="shared" si="148"/>
        <v>#VALUE!</v>
      </c>
      <c r="O795" t="e">
        <f t="shared" si="149"/>
        <v>#VALUE!</v>
      </c>
      <c r="Q795" s="84" t="s">
        <v>548</v>
      </c>
      <c r="R795" t="e">
        <f t="shared" si="150"/>
        <v>#VALUE!</v>
      </c>
      <c r="S795" t="e">
        <f t="shared" si="151"/>
        <v>#VALUE!</v>
      </c>
      <c r="U795" s="86" t="s">
        <v>548</v>
      </c>
      <c r="V795" t="e">
        <f t="shared" si="152"/>
        <v>#VALUE!</v>
      </c>
      <c r="W795" t="e">
        <f t="shared" si="153"/>
        <v>#VALUE!</v>
      </c>
      <c r="Y795" s="61" t="s">
        <v>548</v>
      </c>
      <c r="Z795" t="str">
        <f t="shared" si="154"/>
        <v>11-13-12</v>
      </c>
      <c r="AA795" t="e">
        <f t="shared" si="155"/>
        <v>#VALUE!</v>
      </c>
      <c r="AB795" t="e">
        <f t="shared" si="156"/>
        <v>#VALUE!</v>
      </c>
      <c r="AD795" s="85">
        <v>41226</v>
      </c>
      <c r="AG795" s="85" t="s">
        <v>548</v>
      </c>
      <c r="AI795" s="85">
        <v>41226</v>
      </c>
    </row>
    <row r="796" spans="1:35" x14ac:dyDescent="0.2">
      <c r="A796">
        <v>7378</v>
      </c>
      <c r="B796" s="91" t="s">
        <v>658</v>
      </c>
      <c r="C796" s="61" t="str" cm="1">
        <f t="array" ref="C796">_xlfn._xlws.FILTER(B796,OR(LEN(B796) = 7,LEN(B796)=8))</f>
        <v>8/31/12</v>
      </c>
      <c r="D796" s="61" t="str">
        <f t="shared" si="146"/>
        <v>8/31/12</v>
      </c>
      <c r="E796" s="85" t="s">
        <v>658</v>
      </c>
      <c r="F796" s="87" t="e" cm="1" vm="1">
        <f t="array" ref="F796">_xlfn._xlws.FILTER(B796,LEN(B796)=5)</f>
        <v>#VALUE!</v>
      </c>
      <c r="G796" s="88" t="str">
        <f t="shared" si="147"/>
        <v/>
      </c>
      <c r="H796" s="85">
        <v>41152</v>
      </c>
      <c r="I796" s="85" t="s">
        <v>2512</v>
      </c>
      <c r="J796" s="93">
        <f t="shared" si="145"/>
        <v>41152</v>
      </c>
      <c r="K796" s="85"/>
      <c r="M796" s="85" t="s">
        <v>658</v>
      </c>
      <c r="N796" t="e">
        <f t="shared" si="148"/>
        <v>#VALUE!</v>
      </c>
      <c r="O796" t="e">
        <f t="shared" si="149"/>
        <v>#VALUE!</v>
      </c>
      <c r="Q796" s="84" t="s">
        <v>658</v>
      </c>
      <c r="R796" t="e">
        <f t="shared" si="150"/>
        <v>#VALUE!</v>
      </c>
      <c r="S796" t="e">
        <f t="shared" si="151"/>
        <v>#VALUE!</v>
      </c>
      <c r="U796" s="86" t="s">
        <v>658</v>
      </c>
      <c r="V796" t="e">
        <f t="shared" si="152"/>
        <v>#VALUE!</v>
      </c>
      <c r="W796" t="e">
        <f t="shared" si="153"/>
        <v>#VALUE!</v>
      </c>
      <c r="Y796" s="61" t="s">
        <v>658</v>
      </c>
      <c r="Z796" t="str">
        <f t="shared" si="154"/>
        <v>8-31-12</v>
      </c>
      <c r="AA796" t="e">
        <f t="shared" si="155"/>
        <v>#VALUE!</v>
      </c>
      <c r="AB796" t="e">
        <f t="shared" si="156"/>
        <v>#VALUE!</v>
      </c>
      <c r="AD796" s="85">
        <v>41152</v>
      </c>
      <c r="AG796" s="85" t="s">
        <v>658</v>
      </c>
      <c r="AI796" s="85">
        <v>41152</v>
      </c>
    </row>
    <row r="797" spans="1:35" x14ac:dyDescent="0.2">
      <c r="A797">
        <v>1859</v>
      </c>
      <c r="B797" s="91" t="s">
        <v>1020</v>
      </c>
      <c r="C797" s="61" t="str" cm="1">
        <f t="array" ref="C797">_xlfn._xlws.FILTER(B797,OR(LEN(B797) = 7,LEN(B797)=8))</f>
        <v>8/27/12</v>
      </c>
      <c r="D797" s="61" t="str">
        <f t="shared" si="146"/>
        <v>8/27/12</v>
      </c>
      <c r="E797" s="85" t="s">
        <v>1020</v>
      </c>
      <c r="F797" s="87" t="e" cm="1" vm="1">
        <f t="array" ref="F797">_xlfn._xlws.FILTER(B797,LEN(B797)=5)</f>
        <v>#VALUE!</v>
      </c>
      <c r="G797" s="88" t="str">
        <f t="shared" si="147"/>
        <v/>
      </c>
      <c r="H797" s="85">
        <v>41148</v>
      </c>
      <c r="I797" s="85" t="s">
        <v>2512</v>
      </c>
      <c r="J797" s="93">
        <f t="shared" si="145"/>
        <v>41148</v>
      </c>
      <c r="K797" s="85"/>
      <c r="M797" s="85" t="s">
        <v>1020</v>
      </c>
      <c r="N797" t="e">
        <f t="shared" si="148"/>
        <v>#VALUE!</v>
      </c>
      <c r="O797" t="e">
        <f t="shared" si="149"/>
        <v>#VALUE!</v>
      </c>
      <c r="Q797" s="84" t="s">
        <v>1020</v>
      </c>
      <c r="R797" t="e">
        <f t="shared" si="150"/>
        <v>#VALUE!</v>
      </c>
      <c r="S797" t="e">
        <f t="shared" si="151"/>
        <v>#VALUE!</v>
      </c>
      <c r="U797" s="86" t="s">
        <v>1020</v>
      </c>
      <c r="V797" t="e">
        <f t="shared" si="152"/>
        <v>#VALUE!</v>
      </c>
      <c r="W797" t="e">
        <f t="shared" si="153"/>
        <v>#VALUE!</v>
      </c>
      <c r="Y797" s="61" t="s">
        <v>1020</v>
      </c>
      <c r="Z797" t="str">
        <f t="shared" si="154"/>
        <v>8-27-12</v>
      </c>
      <c r="AA797" t="e">
        <f t="shared" si="155"/>
        <v>#VALUE!</v>
      </c>
      <c r="AB797" t="e">
        <f t="shared" si="156"/>
        <v>#VALUE!</v>
      </c>
      <c r="AD797" s="85">
        <v>41148</v>
      </c>
      <c r="AG797" s="85" t="s">
        <v>1020</v>
      </c>
      <c r="AI797" s="85">
        <v>41148</v>
      </c>
    </row>
    <row r="798" spans="1:35" x14ac:dyDescent="0.2">
      <c r="A798">
        <v>6263</v>
      </c>
      <c r="B798" s="91" t="s">
        <v>442</v>
      </c>
      <c r="C798" s="61" t="str" cm="1">
        <f t="array" ref="C798">_xlfn._xlws.FILTER(B798,OR(LEN(B798) = 7,LEN(B798)=8))</f>
        <v>8/22/12</v>
      </c>
      <c r="D798" s="61" t="str">
        <f t="shared" si="146"/>
        <v>8/22/12</v>
      </c>
      <c r="E798" s="85" t="s">
        <v>442</v>
      </c>
      <c r="F798" s="87" t="e" cm="1" vm="1">
        <f t="array" ref="F798">_xlfn._xlws.FILTER(B798,LEN(B798)=5)</f>
        <v>#VALUE!</v>
      </c>
      <c r="G798" s="88" t="str">
        <f t="shared" si="147"/>
        <v/>
      </c>
      <c r="H798" s="85">
        <v>41143</v>
      </c>
      <c r="I798" s="85" t="s">
        <v>2512</v>
      </c>
      <c r="J798" s="93">
        <f t="shared" si="145"/>
        <v>41143</v>
      </c>
      <c r="K798" s="85"/>
      <c r="M798" s="85" t="s">
        <v>442</v>
      </c>
      <c r="N798" t="e">
        <f t="shared" si="148"/>
        <v>#VALUE!</v>
      </c>
      <c r="O798" t="e">
        <f t="shared" si="149"/>
        <v>#VALUE!</v>
      </c>
      <c r="Q798" s="84" t="s">
        <v>442</v>
      </c>
      <c r="R798" t="e">
        <f t="shared" si="150"/>
        <v>#VALUE!</v>
      </c>
      <c r="S798" t="e">
        <f t="shared" si="151"/>
        <v>#VALUE!</v>
      </c>
      <c r="U798" s="86" t="s">
        <v>442</v>
      </c>
      <c r="V798" t="e">
        <f t="shared" si="152"/>
        <v>#VALUE!</v>
      </c>
      <c r="W798" t="e">
        <f t="shared" si="153"/>
        <v>#VALUE!</v>
      </c>
      <c r="Y798" s="61" t="s">
        <v>442</v>
      </c>
      <c r="Z798" t="str">
        <f t="shared" si="154"/>
        <v>8-22-12</v>
      </c>
      <c r="AA798" t="e">
        <f t="shared" si="155"/>
        <v>#VALUE!</v>
      </c>
      <c r="AB798" t="e">
        <f t="shared" si="156"/>
        <v>#VALUE!</v>
      </c>
      <c r="AD798" s="85">
        <v>41143</v>
      </c>
      <c r="AG798" s="85" t="s">
        <v>442</v>
      </c>
      <c r="AI798" s="85">
        <v>41143</v>
      </c>
    </row>
    <row r="799" spans="1:35" x14ac:dyDescent="0.2">
      <c r="A799">
        <v>2072</v>
      </c>
      <c r="B799" s="91" t="s">
        <v>523</v>
      </c>
      <c r="C799" s="61" t="str" cm="1">
        <f t="array" ref="C799">_xlfn._xlws.FILTER(B799,OR(LEN(B799) = 7,LEN(B799)=8))</f>
        <v>8/16/12</v>
      </c>
      <c r="D799" s="61" t="str">
        <f t="shared" si="146"/>
        <v>8/16/12</v>
      </c>
      <c r="E799" s="85" t="s">
        <v>523</v>
      </c>
      <c r="F799" s="87" t="e" cm="1" vm="1">
        <f t="array" ref="F799">_xlfn._xlws.FILTER(B799,LEN(B799)=5)</f>
        <v>#VALUE!</v>
      </c>
      <c r="G799" s="88" t="str">
        <f t="shared" si="147"/>
        <v/>
      </c>
      <c r="H799" s="85">
        <v>41137</v>
      </c>
      <c r="I799" s="85" t="s">
        <v>2512</v>
      </c>
      <c r="J799" s="93">
        <f t="shared" si="145"/>
        <v>41137</v>
      </c>
      <c r="K799" s="85"/>
      <c r="M799" s="85" t="s">
        <v>523</v>
      </c>
      <c r="N799" t="e">
        <f t="shared" si="148"/>
        <v>#VALUE!</v>
      </c>
      <c r="O799" t="e">
        <f t="shared" si="149"/>
        <v>#VALUE!</v>
      </c>
      <c r="Q799" s="84" t="s">
        <v>523</v>
      </c>
      <c r="R799" t="e">
        <f t="shared" si="150"/>
        <v>#VALUE!</v>
      </c>
      <c r="S799" t="e">
        <f t="shared" si="151"/>
        <v>#VALUE!</v>
      </c>
      <c r="U799" s="86" t="s">
        <v>523</v>
      </c>
      <c r="V799" t="e">
        <f t="shared" si="152"/>
        <v>#VALUE!</v>
      </c>
      <c r="W799" t="e">
        <f t="shared" si="153"/>
        <v>#VALUE!</v>
      </c>
      <c r="Y799" s="61" t="s">
        <v>523</v>
      </c>
      <c r="Z799" t="str">
        <f t="shared" si="154"/>
        <v>8-16-12</v>
      </c>
      <c r="AA799" t="e">
        <f t="shared" si="155"/>
        <v>#VALUE!</v>
      </c>
      <c r="AB799" t="e">
        <f t="shared" si="156"/>
        <v>#VALUE!</v>
      </c>
      <c r="AD799" s="85">
        <v>41137</v>
      </c>
      <c r="AG799" s="85" t="s">
        <v>523</v>
      </c>
      <c r="AI799" s="85">
        <v>41137</v>
      </c>
    </row>
    <row r="800" spans="1:35" x14ac:dyDescent="0.2">
      <c r="A800">
        <v>8908</v>
      </c>
      <c r="B800" s="91">
        <v>41856</v>
      </c>
      <c r="C800" s="61" t="e" cm="1" vm="1">
        <f t="array" ref="C800">_xlfn._xlws.FILTER(B800,OR(LEN(B800) = 7,LEN(B800)=8))</f>
        <v>#VALUE!</v>
      </c>
      <c r="D800" s="61" t="str">
        <f t="shared" si="146"/>
        <v/>
      </c>
      <c r="E800" s="61" t="s">
        <v>2512</v>
      </c>
      <c r="F800" s="87" cm="1">
        <f t="array" ref="F800">_xlfn._xlws.FILTER(B800,LEN(B800)=5)</f>
        <v>41856</v>
      </c>
      <c r="G800" s="88">
        <f t="shared" si="147"/>
        <v>41856</v>
      </c>
      <c r="H800" s="61"/>
      <c r="I800" s="85">
        <v>41856</v>
      </c>
      <c r="J800" s="93">
        <f t="shared" si="145"/>
        <v>41856</v>
      </c>
      <c r="K800" s="85"/>
      <c r="M800" s="85">
        <v>41856</v>
      </c>
      <c r="N800" t="e">
        <f t="shared" si="148"/>
        <v>#VALUE!</v>
      </c>
      <c r="O800">
        <f t="shared" si="149"/>
        <v>41856</v>
      </c>
      <c r="Q800" s="84">
        <v>41856</v>
      </c>
      <c r="R800" t="e">
        <f t="shared" si="150"/>
        <v>#VALUE!</v>
      </c>
      <c r="S800">
        <f t="shared" si="151"/>
        <v>41856</v>
      </c>
      <c r="U800" s="86">
        <v>41856</v>
      </c>
      <c r="V800" t="e">
        <f t="shared" si="152"/>
        <v>#VALUE!</v>
      </c>
      <c r="W800">
        <f t="shared" si="153"/>
        <v>41856</v>
      </c>
      <c r="Y800" s="61">
        <v>41856</v>
      </c>
      <c r="Z800" t="str">
        <f t="shared" si="154"/>
        <v>41856</v>
      </c>
      <c r="AA800" t="e">
        <f t="shared" si="155"/>
        <v>#VALUE!</v>
      </c>
      <c r="AB800">
        <f t="shared" si="156"/>
        <v>41856</v>
      </c>
      <c r="AD800" s="85">
        <v>20563</v>
      </c>
      <c r="AG800" s="85">
        <v>41856</v>
      </c>
      <c r="AI800" s="85">
        <v>41767</v>
      </c>
    </row>
    <row r="801" spans="1:35" x14ac:dyDescent="0.2">
      <c r="A801">
        <v>738</v>
      </c>
      <c r="B801" s="91">
        <v>41733</v>
      </c>
      <c r="C801" s="61" t="e" cm="1" vm="1">
        <f t="array" ref="C801">_xlfn._xlws.FILTER(B801,OR(LEN(B801) = 7,LEN(B801)=8))</f>
        <v>#VALUE!</v>
      </c>
      <c r="D801" s="61" t="str">
        <f t="shared" si="146"/>
        <v/>
      </c>
      <c r="E801" s="61" t="s">
        <v>2512</v>
      </c>
      <c r="F801" s="87" cm="1">
        <f t="array" ref="F801">_xlfn._xlws.FILTER(B801,LEN(B801)=5)</f>
        <v>41733</v>
      </c>
      <c r="G801" s="88">
        <f t="shared" si="147"/>
        <v>41733</v>
      </c>
      <c r="H801" s="61"/>
      <c r="I801" s="85">
        <v>41733</v>
      </c>
      <c r="J801" s="93">
        <f t="shared" si="145"/>
        <v>41733</v>
      </c>
      <c r="K801" s="85"/>
      <c r="M801" s="85">
        <v>41733</v>
      </c>
      <c r="N801" t="e">
        <f t="shared" si="148"/>
        <v>#VALUE!</v>
      </c>
      <c r="O801">
        <f t="shared" si="149"/>
        <v>41733</v>
      </c>
      <c r="Q801" s="84">
        <v>41733</v>
      </c>
      <c r="R801" t="e">
        <f t="shared" si="150"/>
        <v>#VALUE!</v>
      </c>
      <c r="S801">
        <f t="shared" si="151"/>
        <v>41733</v>
      </c>
      <c r="U801" s="86">
        <v>41733</v>
      </c>
      <c r="V801" t="e">
        <f t="shared" si="152"/>
        <v>#VALUE!</v>
      </c>
      <c r="W801">
        <f t="shared" si="153"/>
        <v>41733</v>
      </c>
      <c r="Y801" s="61">
        <v>41733</v>
      </c>
      <c r="Z801" t="str">
        <f t="shared" si="154"/>
        <v>41733</v>
      </c>
      <c r="AA801" t="e">
        <f t="shared" si="155"/>
        <v>#VALUE!</v>
      </c>
      <c r="AB801">
        <f t="shared" si="156"/>
        <v>41733</v>
      </c>
      <c r="AD801" s="85">
        <v>12161</v>
      </c>
      <c r="AG801" s="85">
        <v>41733</v>
      </c>
      <c r="AI801" s="85">
        <v>41733</v>
      </c>
    </row>
    <row r="802" spans="1:35" x14ac:dyDescent="0.2">
      <c r="A802">
        <v>10129</v>
      </c>
      <c r="B802" s="91">
        <v>41976</v>
      </c>
      <c r="C802" s="61" t="e" cm="1" vm="1">
        <f t="array" ref="C802">_xlfn._xlws.FILTER(B802,OR(LEN(B802) = 7,LEN(B802)=8))</f>
        <v>#VALUE!</v>
      </c>
      <c r="D802" s="61" t="str">
        <f t="shared" si="146"/>
        <v/>
      </c>
      <c r="E802" s="61" t="s">
        <v>2512</v>
      </c>
      <c r="F802" s="87" cm="1">
        <f t="array" ref="F802">_xlfn._xlws.FILTER(B802,LEN(B802)=5)</f>
        <v>41976</v>
      </c>
      <c r="G802" s="88">
        <f t="shared" si="147"/>
        <v>41976</v>
      </c>
      <c r="H802" s="61"/>
      <c r="I802" s="85">
        <v>41976</v>
      </c>
      <c r="J802" s="93">
        <f t="shared" si="145"/>
        <v>41976</v>
      </c>
      <c r="K802" s="85"/>
      <c r="M802" s="85">
        <v>41976</v>
      </c>
      <c r="N802" t="e">
        <f t="shared" si="148"/>
        <v>#VALUE!</v>
      </c>
      <c r="O802">
        <f t="shared" si="149"/>
        <v>41976</v>
      </c>
      <c r="Q802" s="84">
        <v>41976</v>
      </c>
      <c r="R802" t="e">
        <f t="shared" si="150"/>
        <v>#VALUE!</v>
      </c>
      <c r="S802">
        <f t="shared" si="151"/>
        <v>41976</v>
      </c>
      <c r="U802" s="86">
        <v>41976</v>
      </c>
      <c r="V802" t="e">
        <f t="shared" si="152"/>
        <v>#VALUE!</v>
      </c>
      <c r="W802">
        <f t="shared" si="153"/>
        <v>41976</v>
      </c>
      <c r="Y802" s="61">
        <v>41976</v>
      </c>
      <c r="Z802" t="str">
        <f t="shared" si="154"/>
        <v>41976</v>
      </c>
      <c r="AA802" t="e">
        <f t="shared" si="155"/>
        <v>#VALUE!</v>
      </c>
      <c r="AB802">
        <f t="shared" si="156"/>
        <v>41976</v>
      </c>
      <c r="AD802" s="85">
        <v>27869</v>
      </c>
      <c r="AG802" s="85">
        <v>41976</v>
      </c>
      <c r="AI802" s="85">
        <v>41710</v>
      </c>
    </row>
    <row r="803" spans="1:35" x14ac:dyDescent="0.2">
      <c r="A803">
        <v>807</v>
      </c>
      <c r="B803" s="91" t="s">
        <v>613</v>
      </c>
      <c r="C803" s="61" t="str" cm="1">
        <f t="array" ref="C803">_xlfn._xlws.FILTER(B803,OR(LEN(B803) = 7,LEN(B803)=8))</f>
        <v>2/15/14</v>
      </c>
      <c r="D803" s="61" t="str">
        <f t="shared" si="146"/>
        <v>2/15/14</v>
      </c>
      <c r="E803" s="85" t="s">
        <v>613</v>
      </c>
      <c r="F803" s="87" t="e" cm="1" vm="1">
        <f t="array" ref="F803">_xlfn._xlws.FILTER(B803,LEN(B803)=5)</f>
        <v>#VALUE!</v>
      </c>
      <c r="G803" s="88" t="str">
        <f t="shared" si="147"/>
        <v/>
      </c>
      <c r="H803" s="85">
        <v>41685</v>
      </c>
      <c r="I803" s="85" t="s">
        <v>2512</v>
      </c>
      <c r="J803" s="93">
        <f t="shared" si="145"/>
        <v>41685</v>
      </c>
      <c r="K803" s="85"/>
      <c r="M803" s="85" t="s">
        <v>613</v>
      </c>
      <c r="N803" t="e">
        <f t="shared" si="148"/>
        <v>#VALUE!</v>
      </c>
      <c r="O803" t="e">
        <f t="shared" si="149"/>
        <v>#VALUE!</v>
      </c>
      <c r="Q803" s="84" t="s">
        <v>613</v>
      </c>
      <c r="R803" t="e">
        <f t="shared" si="150"/>
        <v>#VALUE!</v>
      </c>
      <c r="S803" t="e">
        <f t="shared" si="151"/>
        <v>#VALUE!</v>
      </c>
      <c r="U803" s="86" t="s">
        <v>613</v>
      </c>
      <c r="V803" t="e">
        <f t="shared" si="152"/>
        <v>#VALUE!</v>
      </c>
      <c r="W803" t="e">
        <f t="shared" si="153"/>
        <v>#VALUE!</v>
      </c>
      <c r="Y803" s="61" t="s">
        <v>613</v>
      </c>
      <c r="Z803" t="str">
        <f t="shared" si="154"/>
        <v>2-15-14</v>
      </c>
      <c r="AA803" t="e">
        <f t="shared" si="155"/>
        <v>#VALUE!</v>
      </c>
      <c r="AB803" t="e">
        <f t="shared" si="156"/>
        <v>#VALUE!</v>
      </c>
      <c r="AD803" s="85">
        <v>41685</v>
      </c>
      <c r="AG803" s="85" t="s">
        <v>613</v>
      </c>
      <c r="AI803" s="85">
        <v>41685</v>
      </c>
    </row>
    <row r="804" spans="1:35" x14ac:dyDescent="0.2">
      <c r="A804">
        <v>3334</v>
      </c>
      <c r="B804" s="91">
        <v>41975</v>
      </c>
      <c r="C804" s="61" t="e" cm="1" vm="1">
        <f t="array" ref="C804">_xlfn._xlws.FILTER(B804,OR(LEN(B804) = 7,LEN(B804)=8))</f>
        <v>#VALUE!</v>
      </c>
      <c r="D804" s="61" t="str">
        <f t="shared" si="146"/>
        <v/>
      </c>
      <c r="E804" s="61" t="s">
        <v>2512</v>
      </c>
      <c r="F804" s="87" cm="1">
        <f t="array" ref="F804">_xlfn._xlws.FILTER(B804,LEN(B804)=5)</f>
        <v>41975</v>
      </c>
      <c r="G804" s="88">
        <f t="shared" si="147"/>
        <v>41975</v>
      </c>
      <c r="H804" s="61"/>
      <c r="I804" s="85">
        <v>41975</v>
      </c>
      <c r="J804" s="93">
        <f t="shared" si="145"/>
        <v>41975</v>
      </c>
      <c r="K804" s="85"/>
      <c r="M804" s="85">
        <v>41975</v>
      </c>
      <c r="N804" t="e">
        <f t="shared" si="148"/>
        <v>#VALUE!</v>
      </c>
      <c r="O804">
        <f t="shared" si="149"/>
        <v>41975</v>
      </c>
      <c r="Q804" s="84">
        <v>41975</v>
      </c>
      <c r="R804" t="e">
        <f t="shared" si="150"/>
        <v>#VALUE!</v>
      </c>
      <c r="S804">
        <f t="shared" si="151"/>
        <v>41975</v>
      </c>
      <c r="U804" s="86">
        <v>41975</v>
      </c>
      <c r="V804" t="e">
        <f t="shared" si="152"/>
        <v>#VALUE!</v>
      </c>
      <c r="W804">
        <f t="shared" si="153"/>
        <v>41975</v>
      </c>
      <c r="Y804" s="61">
        <v>41975</v>
      </c>
      <c r="Z804" t="str">
        <f t="shared" si="154"/>
        <v>41975</v>
      </c>
      <c r="AA804" t="e">
        <f t="shared" si="155"/>
        <v>#VALUE!</v>
      </c>
      <c r="AB804">
        <f t="shared" si="156"/>
        <v>41975</v>
      </c>
      <c r="AD804" s="85">
        <v>27503</v>
      </c>
      <c r="AG804" s="85">
        <v>41975</v>
      </c>
      <c r="AI804" s="85">
        <v>41682</v>
      </c>
    </row>
    <row r="805" spans="1:35" x14ac:dyDescent="0.2">
      <c r="A805">
        <v>5423</v>
      </c>
      <c r="B805" s="91" t="s">
        <v>421</v>
      </c>
      <c r="C805" s="61" t="str" cm="1">
        <f t="array" ref="C805">_xlfn._xlws.FILTER(B805,OR(LEN(B805) = 7,LEN(B805)=8))</f>
        <v>10/27/13</v>
      </c>
      <c r="D805" s="61" t="str">
        <f t="shared" si="146"/>
        <v>10/27/13</v>
      </c>
      <c r="E805" s="61" t="s">
        <v>421</v>
      </c>
      <c r="F805" s="87" t="e" cm="1" vm="1">
        <f t="array" ref="F805">_xlfn._xlws.FILTER(B805,LEN(B805)=5)</f>
        <v>#VALUE!</v>
      </c>
      <c r="G805" s="88" t="str">
        <f t="shared" si="147"/>
        <v/>
      </c>
      <c r="H805" s="85">
        <v>41574</v>
      </c>
      <c r="I805" s="85" t="s">
        <v>2512</v>
      </c>
      <c r="J805" s="93">
        <f t="shared" si="145"/>
        <v>41574</v>
      </c>
      <c r="K805" s="85"/>
      <c r="M805" s="85" t="s">
        <v>421</v>
      </c>
      <c r="N805" t="e">
        <f t="shared" si="148"/>
        <v>#VALUE!</v>
      </c>
      <c r="O805" t="e">
        <f t="shared" si="149"/>
        <v>#VALUE!</v>
      </c>
      <c r="Q805" s="84" t="s">
        <v>421</v>
      </c>
      <c r="R805" t="e">
        <f t="shared" si="150"/>
        <v>#VALUE!</v>
      </c>
      <c r="S805" t="e">
        <f t="shared" si="151"/>
        <v>#VALUE!</v>
      </c>
      <c r="U805" s="86" t="s">
        <v>421</v>
      </c>
      <c r="V805" t="e">
        <f t="shared" si="152"/>
        <v>#VALUE!</v>
      </c>
      <c r="W805" t="e">
        <f t="shared" si="153"/>
        <v>#VALUE!</v>
      </c>
      <c r="Y805" s="61" t="s">
        <v>421</v>
      </c>
      <c r="Z805" t="str">
        <f t="shared" si="154"/>
        <v>10-27-13</v>
      </c>
      <c r="AA805" t="e">
        <f t="shared" si="155"/>
        <v>#VALUE!</v>
      </c>
      <c r="AB805" t="e">
        <f t="shared" si="156"/>
        <v>#VALUE!</v>
      </c>
      <c r="AD805" s="85">
        <v>41574</v>
      </c>
      <c r="AG805" s="85" t="s">
        <v>421</v>
      </c>
      <c r="AI805" s="85">
        <v>41574</v>
      </c>
    </row>
    <row r="806" spans="1:35" x14ac:dyDescent="0.2">
      <c r="A806">
        <v>4426</v>
      </c>
      <c r="B806" s="91" t="s">
        <v>1030</v>
      </c>
      <c r="C806" s="61" t="str" cm="1">
        <f t="array" ref="C806">_xlfn._xlws.FILTER(B806,OR(LEN(B806) = 7,LEN(B806)=8))</f>
        <v>9/22/13</v>
      </c>
      <c r="D806" s="61" t="str">
        <f t="shared" si="146"/>
        <v>9/22/13</v>
      </c>
      <c r="E806" s="85" t="s">
        <v>1030</v>
      </c>
      <c r="F806" s="87" t="e" cm="1" vm="1">
        <f t="array" ref="F806">_xlfn._xlws.FILTER(B806,LEN(B806)=5)</f>
        <v>#VALUE!</v>
      </c>
      <c r="G806" s="88" t="str">
        <f t="shared" si="147"/>
        <v/>
      </c>
      <c r="H806" s="85">
        <v>41539</v>
      </c>
      <c r="I806" s="85" t="s">
        <v>2512</v>
      </c>
      <c r="J806" s="93">
        <f t="shared" si="145"/>
        <v>41539</v>
      </c>
      <c r="K806" s="85"/>
      <c r="M806" s="85" t="s">
        <v>1030</v>
      </c>
      <c r="N806" t="e">
        <f t="shared" si="148"/>
        <v>#VALUE!</v>
      </c>
      <c r="O806" t="e">
        <f t="shared" si="149"/>
        <v>#VALUE!</v>
      </c>
      <c r="Q806" s="84" t="s">
        <v>1030</v>
      </c>
      <c r="R806" t="e">
        <f t="shared" si="150"/>
        <v>#VALUE!</v>
      </c>
      <c r="S806" t="e">
        <f t="shared" si="151"/>
        <v>#VALUE!</v>
      </c>
      <c r="U806" s="86" t="s">
        <v>1030</v>
      </c>
      <c r="V806" t="e">
        <f t="shared" si="152"/>
        <v>#VALUE!</v>
      </c>
      <c r="W806" t="e">
        <f t="shared" si="153"/>
        <v>#VALUE!</v>
      </c>
      <c r="Y806" s="61" t="s">
        <v>1030</v>
      </c>
      <c r="Z806" t="str">
        <f t="shared" si="154"/>
        <v>9-22-13</v>
      </c>
      <c r="AA806" t="e">
        <f t="shared" si="155"/>
        <v>#VALUE!</v>
      </c>
      <c r="AB806" t="e">
        <f t="shared" si="156"/>
        <v>#VALUE!</v>
      </c>
      <c r="AD806" s="85">
        <v>41539</v>
      </c>
      <c r="AG806" s="85" t="s">
        <v>1030</v>
      </c>
      <c r="AI806" s="85">
        <v>41539</v>
      </c>
    </row>
    <row r="807" spans="1:35" x14ac:dyDescent="0.2">
      <c r="A807">
        <v>10489</v>
      </c>
      <c r="B807" s="91" t="s">
        <v>747</v>
      </c>
      <c r="C807" s="61" t="str" cm="1">
        <f t="array" ref="C807">_xlfn._xlws.FILTER(B807,OR(LEN(B807) = 7,LEN(B807)=8))</f>
        <v>8/19/13</v>
      </c>
      <c r="D807" s="61" t="str">
        <f t="shared" si="146"/>
        <v>8/19/13</v>
      </c>
      <c r="E807" s="85" t="s">
        <v>747</v>
      </c>
      <c r="F807" s="87" t="e" cm="1" vm="1">
        <f t="array" ref="F807">_xlfn._xlws.FILTER(B807,LEN(B807)=5)</f>
        <v>#VALUE!</v>
      </c>
      <c r="G807" s="88" t="str">
        <f t="shared" si="147"/>
        <v/>
      </c>
      <c r="H807" s="85">
        <v>41505</v>
      </c>
      <c r="I807" s="85" t="s">
        <v>2512</v>
      </c>
      <c r="J807" s="93">
        <f t="shared" si="145"/>
        <v>41505</v>
      </c>
      <c r="K807" s="85"/>
      <c r="M807" s="85" t="s">
        <v>747</v>
      </c>
      <c r="N807" t="e">
        <f t="shared" si="148"/>
        <v>#VALUE!</v>
      </c>
      <c r="O807" t="e">
        <f t="shared" si="149"/>
        <v>#VALUE!</v>
      </c>
      <c r="Q807" s="84" t="s">
        <v>747</v>
      </c>
      <c r="R807" t="e">
        <f t="shared" si="150"/>
        <v>#VALUE!</v>
      </c>
      <c r="S807" t="e">
        <f t="shared" si="151"/>
        <v>#VALUE!</v>
      </c>
      <c r="U807" s="86" t="s">
        <v>747</v>
      </c>
      <c r="V807" t="e">
        <f t="shared" si="152"/>
        <v>#VALUE!</v>
      </c>
      <c r="W807" t="e">
        <f t="shared" si="153"/>
        <v>#VALUE!</v>
      </c>
      <c r="Y807" s="61" t="s">
        <v>747</v>
      </c>
      <c r="Z807" t="str">
        <f t="shared" si="154"/>
        <v>8-19-13</v>
      </c>
      <c r="AA807" t="e">
        <f t="shared" si="155"/>
        <v>#VALUE!</v>
      </c>
      <c r="AB807" t="e">
        <f t="shared" si="156"/>
        <v>#VALUE!</v>
      </c>
      <c r="AD807" s="85">
        <v>41505</v>
      </c>
      <c r="AG807" s="85" t="s">
        <v>747</v>
      </c>
      <c r="AI807" s="85">
        <v>41505</v>
      </c>
    </row>
    <row r="808" spans="1:35" x14ac:dyDescent="0.2">
      <c r="A808">
        <v>2570</v>
      </c>
      <c r="B808" s="91" t="s">
        <v>63</v>
      </c>
      <c r="C808" s="61" t="str" cm="1">
        <f t="array" ref="C808">_xlfn._xlws.FILTER(B808,OR(LEN(B808) = 7,LEN(B808)=8))</f>
        <v>7/23/13</v>
      </c>
      <c r="D808" s="61" t="str">
        <f t="shared" si="146"/>
        <v>7/23/13</v>
      </c>
      <c r="E808" s="85" t="s">
        <v>63</v>
      </c>
      <c r="F808" s="87" t="e" cm="1" vm="1">
        <f t="array" ref="F808">_xlfn._xlws.FILTER(B808,LEN(B808)=5)</f>
        <v>#VALUE!</v>
      </c>
      <c r="G808" s="88" t="str">
        <f t="shared" si="147"/>
        <v/>
      </c>
      <c r="H808" s="85">
        <v>41478</v>
      </c>
      <c r="I808" s="85" t="s">
        <v>2512</v>
      </c>
      <c r="J808" s="93">
        <f t="shared" si="145"/>
        <v>41478</v>
      </c>
      <c r="K808" s="85"/>
      <c r="M808" s="85" t="s">
        <v>63</v>
      </c>
      <c r="N808" t="e">
        <f t="shared" si="148"/>
        <v>#VALUE!</v>
      </c>
      <c r="O808" t="e">
        <f t="shared" si="149"/>
        <v>#VALUE!</v>
      </c>
      <c r="Q808" s="84" t="s">
        <v>63</v>
      </c>
      <c r="R808" t="e">
        <f t="shared" si="150"/>
        <v>#VALUE!</v>
      </c>
      <c r="S808" t="e">
        <f t="shared" si="151"/>
        <v>#VALUE!</v>
      </c>
      <c r="U808" s="86" t="s">
        <v>63</v>
      </c>
      <c r="V808" t="e">
        <f t="shared" si="152"/>
        <v>#VALUE!</v>
      </c>
      <c r="W808" t="e">
        <f t="shared" si="153"/>
        <v>#VALUE!</v>
      </c>
      <c r="Y808" s="61" t="s">
        <v>63</v>
      </c>
      <c r="Z808" t="str">
        <f t="shared" si="154"/>
        <v>7-23-13</v>
      </c>
      <c r="AA808" t="e">
        <f t="shared" si="155"/>
        <v>#VALUE!</v>
      </c>
      <c r="AB808" t="e">
        <f t="shared" si="156"/>
        <v>#VALUE!</v>
      </c>
      <c r="AD808" s="85">
        <v>41478</v>
      </c>
      <c r="AG808" s="85" t="s">
        <v>63</v>
      </c>
      <c r="AI808" s="85">
        <v>41478</v>
      </c>
    </row>
    <row r="809" spans="1:35" x14ac:dyDescent="0.2">
      <c r="A809">
        <v>3834</v>
      </c>
      <c r="B809" s="91" t="s">
        <v>403</v>
      </c>
      <c r="C809" s="61" t="str" cm="1">
        <f t="array" ref="C809">_xlfn._xlws.FILTER(B809,OR(LEN(B809) = 7,LEN(B809)=8))</f>
        <v>3/17/13</v>
      </c>
      <c r="D809" s="61" t="str">
        <f t="shared" si="146"/>
        <v>3/17/13</v>
      </c>
      <c r="E809" s="85" t="s">
        <v>403</v>
      </c>
      <c r="F809" s="87" t="e" cm="1" vm="1">
        <f t="array" ref="F809">_xlfn._xlws.FILTER(B809,LEN(B809)=5)</f>
        <v>#VALUE!</v>
      </c>
      <c r="G809" s="88" t="str">
        <f t="shared" si="147"/>
        <v/>
      </c>
      <c r="H809" s="85">
        <v>41350</v>
      </c>
      <c r="I809" s="85" t="s">
        <v>2512</v>
      </c>
      <c r="J809" s="93">
        <f t="shared" si="145"/>
        <v>41350</v>
      </c>
      <c r="K809" s="85"/>
      <c r="M809" s="85" t="s">
        <v>403</v>
      </c>
      <c r="N809" t="e">
        <f t="shared" si="148"/>
        <v>#VALUE!</v>
      </c>
      <c r="O809" t="e">
        <f t="shared" si="149"/>
        <v>#VALUE!</v>
      </c>
      <c r="Q809" s="84" t="s">
        <v>403</v>
      </c>
      <c r="R809" t="e">
        <f t="shared" si="150"/>
        <v>#VALUE!</v>
      </c>
      <c r="S809" t="e">
        <f t="shared" si="151"/>
        <v>#VALUE!</v>
      </c>
      <c r="U809" s="86" t="s">
        <v>403</v>
      </c>
      <c r="V809" t="e">
        <f t="shared" si="152"/>
        <v>#VALUE!</v>
      </c>
      <c r="W809" t="e">
        <f t="shared" si="153"/>
        <v>#VALUE!</v>
      </c>
      <c r="Y809" s="61" t="s">
        <v>403</v>
      </c>
      <c r="Z809" t="str">
        <f t="shared" si="154"/>
        <v>3-17-13</v>
      </c>
      <c r="AA809" t="e">
        <f t="shared" si="155"/>
        <v>#VALUE!</v>
      </c>
      <c r="AB809" t="e">
        <f t="shared" si="156"/>
        <v>#VALUE!</v>
      </c>
      <c r="AD809" s="85">
        <v>41350</v>
      </c>
      <c r="AG809" s="85" t="s">
        <v>403</v>
      </c>
      <c r="AI809" s="85">
        <v>41350</v>
      </c>
    </row>
    <row r="810" spans="1:35" x14ac:dyDescent="0.2">
      <c r="A810">
        <v>590</v>
      </c>
      <c r="B810" s="91" t="s">
        <v>1035</v>
      </c>
      <c r="C810" s="61" t="str" cm="1">
        <f t="array" ref="C810">_xlfn._xlws.FILTER(B810,OR(LEN(B810) = 7,LEN(B810)=8))</f>
        <v>12/22/12</v>
      </c>
      <c r="D810" s="61" t="str">
        <f t="shared" si="146"/>
        <v>12/22/12</v>
      </c>
      <c r="E810" s="61" t="s">
        <v>1035</v>
      </c>
      <c r="F810" s="87" t="e" cm="1" vm="1">
        <f t="array" ref="F810">_xlfn._xlws.FILTER(B810,LEN(B810)=5)</f>
        <v>#VALUE!</v>
      </c>
      <c r="G810" s="88" t="str">
        <f t="shared" si="147"/>
        <v/>
      </c>
      <c r="H810" s="85">
        <v>41265</v>
      </c>
      <c r="I810" s="85" t="s">
        <v>2512</v>
      </c>
      <c r="J810" s="93">
        <f t="shared" si="145"/>
        <v>41265</v>
      </c>
      <c r="K810" s="85"/>
      <c r="M810" s="85" t="s">
        <v>1035</v>
      </c>
      <c r="N810" t="e">
        <f t="shared" si="148"/>
        <v>#VALUE!</v>
      </c>
      <c r="O810" t="e">
        <f t="shared" si="149"/>
        <v>#VALUE!</v>
      </c>
      <c r="Q810" s="84" t="s">
        <v>1035</v>
      </c>
      <c r="R810" t="e">
        <f t="shared" si="150"/>
        <v>#VALUE!</v>
      </c>
      <c r="S810" t="e">
        <f t="shared" si="151"/>
        <v>#VALUE!</v>
      </c>
      <c r="U810" s="86" t="s">
        <v>1035</v>
      </c>
      <c r="V810" t="e">
        <f t="shared" si="152"/>
        <v>#VALUE!</v>
      </c>
      <c r="W810" t="e">
        <f t="shared" si="153"/>
        <v>#VALUE!</v>
      </c>
      <c r="Y810" s="61" t="s">
        <v>1035</v>
      </c>
      <c r="Z810" t="str">
        <f t="shared" si="154"/>
        <v>12-22-12</v>
      </c>
      <c r="AA810" t="e">
        <f t="shared" si="155"/>
        <v>#VALUE!</v>
      </c>
      <c r="AB810" t="e">
        <f t="shared" si="156"/>
        <v>#VALUE!</v>
      </c>
      <c r="AD810" s="85">
        <v>41265</v>
      </c>
      <c r="AG810" s="85" t="s">
        <v>1035</v>
      </c>
      <c r="AI810" s="85">
        <v>41265</v>
      </c>
    </row>
    <row r="811" spans="1:35" x14ac:dyDescent="0.2">
      <c r="A811">
        <v>4791</v>
      </c>
      <c r="B811" s="91" t="s">
        <v>1037</v>
      </c>
      <c r="C811" s="61" t="str" cm="1">
        <f t="array" ref="C811">_xlfn._xlws.FILTER(B811,OR(LEN(B811) = 7,LEN(B811)=8))</f>
        <v>12/16/12</v>
      </c>
      <c r="D811" s="61" t="str">
        <f t="shared" si="146"/>
        <v>12/16/12</v>
      </c>
      <c r="E811" s="61" t="s">
        <v>1037</v>
      </c>
      <c r="F811" s="87" t="e" cm="1" vm="1">
        <f t="array" ref="F811">_xlfn._xlws.FILTER(B811,LEN(B811)=5)</f>
        <v>#VALUE!</v>
      </c>
      <c r="G811" s="88" t="str">
        <f t="shared" si="147"/>
        <v/>
      </c>
      <c r="H811" s="85">
        <v>41259</v>
      </c>
      <c r="I811" s="85" t="s">
        <v>2512</v>
      </c>
      <c r="J811" s="93">
        <f t="shared" si="145"/>
        <v>41259</v>
      </c>
      <c r="K811" s="85"/>
      <c r="M811" s="85" t="s">
        <v>1037</v>
      </c>
      <c r="N811" t="e">
        <f t="shared" si="148"/>
        <v>#VALUE!</v>
      </c>
      <c r="O811" t="e">
        <f t="shared" si="149"/>
        <v>#VALUE!</v>
      </c>
      <c r="Q811" s="84" t="s">
        <v>1037</v>
      </c>
      <c r="R811" t="e">
        <f t="shared" si="150"/>
        <v>#VALUE!</v>
      </c>
      <c r="S811" t="e">
        <f t="shared" si="151"/>
        <v>#VALUE!</v>
      </c>
      <c r="U811" s="86" t="s">
        <v>1037</v>
      </c>
      <c r="V811" t="e">
        <f t="shared" si="152"/>
        <v>#VALUE!</v>
      </c>
      <c r="W811" t="e">
        <f t="shared" si="153"/>
        <v>#VALUE!</v>
      </c>
      <c r="Y811" s="61" t="s">
        <v>1037</v>
      </c>
      <c r="Z811" t="str">
        <f t="shared" si="154"/>
        <v>12-16-12</v>
      </c>
      <c r="AA811" t="e">
        <f t="shared" si="155"/>
        <v>#VALUE!</v>
      </c>
      <c r="AB811" t="e">
        <f t="shared" si="156"/>
        <v>#VALUE!</v>
      </c>
      <c r="AD811" s="85">
        <v>41259</v>
      </c>
      <c r="AG811" s="85" t="s">
        <v>1037</v>
      </c>
      <c r="AI811" s="85">
        <v>41259</v>
      </c>
    </row>
    <row r="812" spans="1:35" x14ac:dyDescent="0.2">
      <c r="A812">
        <v>5304</v>
      </c>
      <c r="B812" s="91" t="s">
        <v>76</v>
      </c>
      <c r="C812" s="61" t="str" cm="1">
        <f t="array" ref="C812">_xlfn._xlws.FILTER(B812,OR(LEN(B812) = 7,LEN(B812)=8))</f>
        <v>10/13/12</v>
      </c>
      <c r="D812" s="61" t="str">
        <f t="shared" si="146"/>
        <v>10/13/12</v>
      </c>
      <c r="E812" s="61" t="s">
        <v>76</v>
      </c>
      <c r="F812" s="87" t="e" cm="1" vm="1">
        <f t="array" ref="F812">_xlfn._xlws.FILTER(B812,LEN(B812)=5)</f>
        <v>#VALUE!</v>
      </c>
      <c r="G812" s="88" t="str">
        <f t="shared" si="147"/>
        <v/>
      </c>
      <c r="H812" s="85">
        <v>41195</v>
      </c>
      <c r="I812" s="85" t="s">
        <v>2512</v>
      </c>
      <c r="J812" s="93">
        <f t="shared" si="145"/>
        <v>41195</v>
      </c>
      <c r="K812" s="85"/>
      <c r="M812" s="85" t="s">
        <v>76</v>
      </c>
      <c r="N812" t="e">
        <f t="shared" si="148"/>
        <v>#VALUE!</v>
      </c>
      <c r="O812" t="e">
        <f t="shared" si="149"/>
        <v>#VALUE!</v>
      </c>
      <c r="Q812" s="84" t="s">
        <v>76</v>
      </c>
      <c r="R812" t="e">
        <f t="shared" si="150"/>
        <v>#VALUE!</v>
      </c>
      <c r="S812" t="e">
        <f t="shared" si="151"/>
        <v>#VALUE!</v>
      </c>
      <c r="U812" s="86" t="s">
        <v>76</v>
      </c>
      <c r="V812" t="e">
        <f t="shared" si="152"/>
        <v>#VALUE!</v>
      </c>
      <c r="W812" t="e">
        <f t="shared" si="153"/>
        <v>#VALUE!</v>
      </c>
      <c r="Y812" s="61" t="s">
        <v>76</v>
      </c>
      <c r="Z812" t="str">
        <f t="shared" si="154"/>
        <v>10-13-12</v>
      </c>
      <c r="AA812" t="e">
        <f t="shared" si="155"/>
        <v>#VALUE!</v>
      </c>
      <c r="AB812" t="e">
        <f t="shared" si="156"/>
        <v>#VALUE!</v>
      </c>
      <c r="AD812" s="85">
        <v>41195</v>
      </c>
      <c r="AG812" s="85" t="s">
        <v>76</v>
      </c>
      <c r="AI812" s="85">
        <v>41195</v>
      </c>
    </row>
    <row r="813" spans="1:35" x14ac:dyDescent="0.2">
      <c r="A813">
        <v>2426</v>
      </c>
      <c r="B813" s="91" t="s">
        <v>78</v>
      </c>
      <c r="C813" s="61" t="str" cm="1">
        <f t="array" ref="C813">_xlfn._xlws.FILTER(B813,OR(LEN(B813) = 7,LEN(B813)=8))</f>
        <v>9/14/12</v>
      </c>
      <c r="D813" s="61" t="str">
        <f t="shared" si="146"/>
        <v>9/14/12</v>
      </c>
      <c r="E813" s="85" t="s">
        <v>78</v>
      </c>
      <c r="F813" s="87" t="e" cm="1" vm="1">
        <f t="array" ref="F813">_xlfn._xlws.FILTER(B813,LEN(B813)=5)</f>
        <v>#VALUE!</v>
      </c>
      <c r="G813" s="88" t="str">
        <f t="shared" si="147"/>
        <v/>
      </c>
      <c r="H813" s="85">
        <v>41166</v>
      </c>
      <c r="I813" s="85" t="s">
        <v>2512</v>
      </c>
      <c r="J813" s="93">
        <f t="shared" si="145"/>
        <v>41166</v>
      </c>
      <c r="K813" s="85"/>
      <c r="M813" s="85" t="s">
        <v>78</v>
      </c>
      <c r="N813" t="e">
        <f t="shared" si="148"/>
        <v>#VALUE!</v>
      </c>
      <c r="O813" t="e">
        <f t="shared" si="149"/>
        <v>#VALUE!</v>
      </c>
      <c r="Q813" s="84" t="s">
        <v>78</v>
      </c>
      <c r="R813" t="e">
        <f t="shared" si="150"/>
        <v>#VALUE!</v>
      </c>
      <c r="S813" t="e">
        <f t="shared" si="151"/>
        <v>#VALUE!</v>
      </c>
      <c r="U813" s="86" t="s">
        <v>78</v>
      </c>
      <c r="V813" t="e">
        <f t="shared" si="152"/>
        <v>#VALUE!</v>
      </c>
      <c r="W813" t="e">
        <f t="shared" si="153"/>
        <v>#VALUE!</v>
      </c>
      <c r="Y813" s="61" t="s">
        <v>78</v>
      </c>
      <c r="Z813" t="str">
        <f t="shared" si="154"/>
        <v>9-14-12</v>
      </c>
      <c r="AA813" t="e">
        <f t="shared" si="155"/>
        <v>#VALUE!</v>
      </c>
      <c r="AB813" t="e">
        <f t="shared" si="156"/>
        <v>#VALUE!</v>
      </c>
      <c r="AD813" s="85">
        <v>41166</v>
      </c>
      <c r="AG813" s="85" t="s">
        <v>78</v>
      </c>
      <c r="AI813" s="85">
        <v>41166</v>
      </c>
    </row>
    <row r="814" spans="1:35" x14ac:dyDescent="0.2">
      <c r="A814">
        <v>35</v>
      </c>
      <c r="B814" s="91">
        <v>41130</v>
      </c>
      <c r="C814" s="61" t="e" cm="1" vm="1">
        <f t="array" ref="C814">_xlfn._xlws.FILTER(B814,OR(LEN(B814) = 7,LEN(B814)=8))</f>
        <v>#VALUE!</v>
      </c>
      <c r="D814" s="61" t="str">
        <f t="shared" si="146"/>
        <v/>
      </c>
      <c r="E814" s="61" t="s">
        <v>2512</v>
      </c>
      <c r="F814" s="87" cm="1">
        <f t="array" ref="F814">_xlfn._xlws.FILTER(B814,LEN(B814)=5)</f>
        <v>41130</v>
      </c>
      <c r="G814" s="88">
        <f t="shared" si="147"/>
        <v>41130</v>
      </c>
      <c r="H814" s="61"/>
      <c r="I814" s="85">
        <v>41130</v>
      </c>
      <c r="J814" s="93">
        <f t="shared" si="145"/>
        <v>41130</v>
      </c>
      <c r="K814" s="85"/>
      <c r="M814" s="85">
        <v>41130</v>
      </c>
      <c r="N814" t="e">
        <f t="shared" si="148"/>
        <v>#VALUE!</v>
      </c>
      <c r="O814">
        <f t="shared" si="149"/>
        <v>41130</v>
      </c>
      <c r="Q814" s="84">
        <v>41130</v>
      </c>
      <c r="R814" t="e">
        <f t="shared" si="150"/>
        <v>#VALUE!</v>
      </c>
      <c r="S814">
        <f t="shared" si="151"/>
        <v>41130</v>
      </c>
      <c r="U814" s="86">
        <v>41130</v>
      </c>
      <c r="V814" t="e">
        <f t="shared" si="152"/>
        <v>#VALUE!</v>
      </c>
      <c r="W814">
        <f t="shared" si="153"/>
        <v>41130</v>
      </c>
      <c r="Y814" s="61">
        <v>41130</v>
      </c>
      <c r="Z814" t="str">
        <f t="shared" si="154"/>
        <v>41130</v>
      </c>
      <c r="AA814" t="e">
        <f t="shared" si="155"/>
        <v>#VALUE!</v>
      </c>
      <c r="AB814">
        <f t="shared" si="156"/>
        <v>41130</v>
      </c>
      <c r="AD814" s="85">
        <v>11059</v>
      </c>
      <c r="AG814" s="85">
        <v>41130</v>
      </c>
      <c r="AI814" s="85">
        <v>41160</v>
      </c>
    </row>
    <row r="815" spans="1:35" x14ac:dyDescent="0.2">
      <c r="A815">
        <v>8041</v>
      </c>
      <c r="B815" s="91">
        <v>41130</v>
      </c>
      <c r="C815" s="61" t="e" cm="1" vm="1">
        <f t="array" ref="C815">_xlfn._xlws.FILTER(B815,OR(LEN(B815) = 7,LEN(B815)=8))</f>
        <v>#VALUE!</v>
      </c>
      <c r="D815" s="61" t="str">
        <f t="shared" si="146"/>
        <v/>
      </c>
      <c r="E815" s="61" t="s">
        <v>2512</v>
      </c>
      <c r="F815" s="87" cm="1">
        <f t="array" ref="F815">_xlfn._xlws.FILTER(B815,LEN(B815)=5)</f>
        <v>41130</v>
      </c>
      <c r="G815" s="88">
        <f t="shared" si="147"/>
        <v>41130</v>
      </c>
      <c r="H815" s="61"/>
      <c r="I815" s="85">
        <v>41130</v>
      </c>
      <c r="J815" s="93">
        <f t="shared" si="145"/>
        <v>41130</v>
      </c>
      <c r="K815" s="85"/>
      <c r="M815" s="85">
        <v>41130</v>
      </c>
      <c r="N815" t="e">
        <f t="shared" si="148"/>
        <v>#VALUE!</v>
      </c>
      <c r="O815">
        <f t="shared" si="149"/>
        <v>41130</v>
      </c>
      <c r="Q815" s="84">
        <v>41130</v>
      </c>
      <c r="R815" t="e">
        <f t="shared" si="150"/>
        <v>#VALUE!</v>
      </c>
      <c r="S815">
        <f t="shared" si="151"/>
        <v>41130</v>
      </c>
      <c r="U815" s="86">
        <v>41130</v>
      </c>
      <c r="V815" t="e">
        <f t="shared" si="152"/>
        <v>#VALUE!</v>
      </c>
      <c r="W815">
        <f t="shared" si="153"/>
        <v>41130</v>
      </c>
      <c r="Y815" s="61">
        <v>41130</v>
      </c>
      <c r="Z815" t="str">
        <f t="shared" si="154"/>
        <v>41130</v>
      </c>
      <c r="AA815" t="e">
        <f t="shared" si="155"/>
        <v>#VALUE!</v>
      </c>
      <c r="AB815">
        <f t="shared" si="156"/>
        <v>41130</v>
      </c>
      <c r="AD815" s="85">
        <v>11059</v>
      </c>
      <c r="AG815" s="85">
        <v>41130</v>
      </c>
      <c r="AI815" s="85">
        <v>41160</v>
      </c>
    </row>
    <row r="816" spans="1:35" x14ac:dyDescent="0.2">
      <c r="A816">
        <v>3584</v>
      </c>
      <c r="B816" s="91" t="s">
        <v>1043</v>
      </c>
      <c r="C816" s="61" t="str" cm="1">
        <f t="array" ref="C816">_xlfn._xlws.FILTER(B816,OR(LEN(B816) = 7,LEN(B816)=8))</f>
        <v>8/20/12</v>
      </c>
      <c r="D816" s="61" t="str">
        <f t="shared" si="146"/>
        <v>8/20/12</v>
      </c>
      <c r="E816" s="85" t="s">
        <v>1043</v>
      </c>
      <c r="F816" s="87" t="e" cm="1" vm="1">
        <f t="array" ref="F816">_xlfn._xlws.FILTER(B816,LEN(B816)=5)</f>
        <v>#VALUE!</v>
      </c>
      <c r="G816" s="88" t="str">
        <f t="shared" si="147"/>
        <v/>
      </c>
      <c r="H816" s="85">
        <v>41141</v>
      </c>
      <c r="I816" s="85" t="s">
        <v>2512</v>
      </c>
      <c r="J816" s="93">
        <f t="shared" si="145"/>
        <v>41141</v>
      </c>
      <c r="K816" s="85"/>
      <c r="M816" s="85" t="s">
        <v>1043</v>
      </c>
      <c r="N816" t="e">
        <f t="shared" si="148"/>
        <v>#VALUE!</v>
      </c>
      <c r="O816" t="e">
        <f t="shared" si="149"/>
        <v>#VALUE!</v>
      </c>
      <c r="Q816" s="84" t="s">
        <v>1043</v>
      </c>
      <c r="R816" t="e">
        <f t="shared" si="150"/>
        <v>#VALUE!</v>
      </c>
      <c r="S816" t="e">
        <f t="shared" si="151"/>
        <v>#VALUE!</v>
      </c>
      <c r="U816" s="86" t="s">
        <v>1043</v>
      </c>
      <c r="V816" t="e">
        <f t="shared" si="152"/>
        <v>#VALUE!</v>
      </c>
      <c r="W816" t="e">
        <f t="shared" si="153"/>
        <v>#VALUE!</v>
      </c>
      <c r="Y816" s="61" t="s">
        <v>1043</v>
      </c>
      <c r="Z816" t="str">
        <f t="shared" si="154"/>
        <v>8-20-12</v>
      </c>
      <c r="AA816" t="e">
        <f t="shared" si="155"/>
        <v>#VALUE!</v>
      </c>
      <c r="AB816" t="e">
        <f t="shared" si="156"/>
        <v>#VALUE!</v>
      </c>
      <c r="AD816" s="85">
        <v>41141</v>
      </c>
      <c r="AG816" s="85" t="s">
        <v>1043</v>
      </c>
      <c r="AI816" s="85">
        <v>41141</v>
      </c>
    </row>
    <row r="817" spans="1:35" x14ac:dyDescent="0.2">
      <c r="A817">
        <v>7718</v>
      </c>
      <c r="B817" s="91" t="s">
        <v>447</v>
      </c>
      <c r="C817" s="61" t="str" cm="1">
        <f t="array" ref="C817">_xlfn._xlws.FILTER(B817,OR(LEN(B817) = 7,LEN(B817)=8))</f>
        <v>4/20/14</v>
      </c>
      <c r="D817" s="61" t="str">
        <f t="shared" si="146"/>
        <v>4/20/14</v>
      </c>
      <c r="E817" s="85" t="s">
        <v>447</v>
      </c>
      <c r="F817" s="87" t="e" cm="1" vm="1">
        <f t="array" ref="F817">_xlfn._xlws.FILTER(B817,LEN(B817)=5)</f>
        <v>#VALUE!</v>
      </c>
      <c r="G817" s="88" t="str">
        <f t="shared" si="147"/>
        <v/>
      </c>
      <c r="H817" s="85">
        <v>41749</v>
      </c>
      <c r="I817" s="85" t="s">
        <v>2512</v>
      </c>
      <c r="J817" s="93">
        <f t="shared" si="145"/>
        <v>41749</v>
      </c>
      <c r="K817" s="85"/>
      <c r="M817" s="85" t="s">
        <v>447</v>
      </c>
      <c r="N817" t="e">
        <f t="shared" si="148"/>
        <v>#VALUE!</v>
      </c>
      <c r="O817" t="e">
        <f t="shared" si="149"/>
        <v>#VALUE!</v>
      </c>
      <c r="Q817" s="84" t="s">
        <v>447</v>
      </c>
      <c r="R817" t="e">
        <f t="shared" si="150"/>
        <v>#VALUE!</v>
      </c>
      <c r="S817" t="e">
        <f t="shared" si="151"/>
        <v>#VALUE!</v>
      </c>
      <c r="U817" s="86" t="s">
        <v>447</v>
      </c>
      <c r="V817" t="e">
        <f t="shared" si="152"/>
        <v>#VALUE!</v>
      </c>
      <c r="W817" t="e">
        <f t="shared" si="153"/>
        <v>#VALUE!</v>
      </c>
      <c r="Y817" s="61" t="s">
        <v>447</v>
      </c>
      <c r="Z817" t="str">
        <f t="shared" si="154"/>
        <v>4-20-14</v>
      </c>
      <c r="AA817" t="e">
        <f t="shared" si="155"/>
        <v>#VALUE!</v>
      </c>
      <c r="AB817" t="e">
        <f t="shared" si="156"/>
        <v>#VALUE!</v>
      </c>
      <c r="AD817" s="85">
        <v>41749</v>
      </c>
      <c r="AG817" s="85" t="s">
        <v>447</v>
      </c>
      <c r="AI817" s="85">
        <v>41749</v>
      </c>
    </row>
    <row r="818" spans="1:35" x14ac:dyDescent="0.2">
      <c r="A818">
        <v>8605</v>
      </c>
      <c r="B818" s="91" t="s">
        <v>201</v>
      </c>
      <c r="C818" s="61" t="str" cm="1">
        <f t="array" ref="C818">_xlfn._xlws.FILTER(B818,OR(LEN(B818) = 7,LEN(B818)=8))</f>
        <v>3/23/14</v>
      </c>
      <c r="D818" s="61" t="str">
        <f t="shared" si="146"/>
        <v>3/23/14</v>
      </c>
      <c r="E818" s="85" t="s">
        <v>201</v>
      </c>
      <c r="F818" s="87" t="e" cm="1" vm="1">
        <f t="array" ref="F818">_xlfn._xlws.FILTER(B818,LEN(B818)=5)</f>
        <v>#VALUE!</v>
      </c>
      <c r="G818" s="88" t="str">
        <f t="shared" si="147"/>
        <v/>
      </c>
      <c r="H818" s="85">
        <v>41721</v>
      </c>
      <c r="I818" s="85" t="s">
        <v>2512</v>
      </c>
      <c r="J818" s="93">
        <f t="shared" si="145"/>
        <v>41721</v>
      </c>
      <c r="K818" s="85"/>
      <c r="M818" s="85" t="s">
        <v>201</v>
      </c>
      <c r="N818" t="e">
        <f t="shared" si="148"/>
        <v>#VALUE!</v>
      </c>
      <c r="O818" t="e">
        <f t="shared" si="149"/>
        <v>#VALUE!</v>
      </c>
      <c r="Q818" s="84" t="s">
        <v>201</v>
      </c>
      <c r="R818" t="e">
        <f t="shared" si="150"/>
        <v>#VALUE!</v>
      </c>
      <c r="S818" t="e">
        <f t="shared" si="151"/>
        <v>#VALUE!</v>
      </c>
      <c r="U818" s="86" t="s">
        <v>201</v>
      </c>
      <c r="V818" t="e">
        <f t="shared" si="152"/>
        <v>#VALUE!</v>
      </c>
      <c r="W818" t="e">
        <f t="shared" si="153"/>
        <v>#VALUE!</v>
      </c>
      <c r="Y818" s="61" t="s">
        <v>201</v>
      </c>
      <c r="Z818" t="str">
        <f t="shared" si="154"/>
        <v>3-23-14</v>
      </c>
      <c r="AA818" t="e">
        <f t="shared" si="155"/>
        <v>#VALUE!</v>
      </c>
      <c r="AB818" t="e">
        <f t="shared" si="156"/>
        <v>#VALUE!</v>
      </c>
      <c r="AD818" s="85">
        <v>41721</v>
      </c>
      <c r="AG818" s="85" t="s">
        <v>201</v>
      </c>
      <c r="AI818" s="85">
        <v>41721</v>
      </c>
    </row>
    <row r="819" spans="1:35" x14ac:dyDescent="0.2">
      <c r="A819">
        <v>1646</v>
      </c>
      <c r="B819" s="91" t="s">
        <v>1003</v>
      </c>
      <c r="C819" s="61" t="str" cm="1">
        <f t="array" ref="C819">_xlfn._xlws.FILTER(B819,OR(LEN(B819) = 7,LEN(B819)=8))</f>
        <v>3/16/14</v>
      </c>
      <c r="D819" s="61" t="str">
        <f t="shared" si="146"/>
        <v>3/16/14</v>
      </c>
      <c r="E819" s="85" t="s">
        <v>1003</v>
      </c>
      <c r="F819" s="87" t="e" cm="1" vm="1">
        <f t="array" ref="F819">_xlfn._xlws.FILTER(B819,LEN(B819)=5)</f>
        <v>#VALUE!</v>
      </c>
      <c r="G819" s="88" t="str">
        <f t="shared" si="147"/>
        <v/>
      </c>
      <c r="H819" s="85">
        <v>41714</v>
      </c>
      <c r="I819" s="85" t="s">
        <v>2512</v>
      </c>
      <c r="J819" s="93">
        <f t="shared" si="145"/>
        <v>41714</v>
      </c>
      <c r="K819" s="85"/>
      <c r="M819" s="85" t="s">
        <v>1003</v>
      </c>
      <c r="N819" t="e">
        <f t="shared" si="148"/>
        <v>#VALUE!</v>
      </c>
      <c r="O819" t="e">
        <f t="shared" si="149"/>
        <v>#VALUE!</v>
      </c>
      <c r="Q819" s="84" t="s">
        <v>1003</v>
      </c>
      <c r="R819" t="e">
        <f t="shared" si="150"/>
        <v>#VALUE!</v>
      </c>
      <c r="S819" t="e">
        <f t="shared" si="151"/>
        <v>#VALUE!</v>
      </c>
      <c r="U819" s="86" t="s">
        <v>1003</v>
      </c>
      <c r="V819" t="e">
        <f t="shared" si="152"/>
        <v>#VALUE!</v>
      </c>
      <c r="W819" t="e">
        <f t="shared" si="153"/>
        <v>#VALUE!</v>
      </c>
      <c r="Y819" s="61" t="s">
        <v>1003</v>
      </c>
      <c r="Z819" t="str">
        <f t="shared" si="154"/>
        <v>3-16-14</v>
      </c>
      <c r="AA819" t="e">
        <f t="shared" si="155"/>
        <v>#VALUE!</v>
      </c>
      <c r="AB819" t="e">
        <f t="shared" si="156"/>
        <v>#VALUE!</v>
      </c>
      <c r="AD819" s="85">
        <v>41714</v>
      </c>
      <c r="AG819" s="85" t="s">
        <v>1003</v>
      </c>
      <c r="AI819" s="85">
        <v>41714</v>
      </c>
    </row>
    <row r="820" spans="1:35" x14ac:dyDescent="0.2">
      <c r="A820">
        <v>9206</v>
      </c>
      <c r="B820" s="91">
        <v>41821</v>
      </c>
      <c r="C820" s="61" t="e" cm="1" vm="1">
        <f t="array" ref="C820">_xlfn._xlws.FILTER(B820,OR(LEN(B820) = 7,LEN(B820)=8))</f>
        <v>#VALUE!</v>
      </c>
      <c r="D820" s="61" t="str">
        <f t="shared" si="146"/>
        <v/>
      </c>
      <c r="E820" s="61" t="s">
        <v>2512</v>
      </c>
      <c r="F820" s="87" cm="1">
        <f t="array" ref="F820">_xlfn._xlws.FILTER(B820,LEN(B820)=5)</f>
        <v>41821</v>
      </c>
      <c r="G820" s="88">
        <f t="shared" si="147"/>
        <v>41821</v>
      </c>
      <c r="H820" s="61"/>
      <c r="I820" s="85">
        <v>41821</v>
      </c>
      <c r="J820" s="93">
        <f t="shared" si="145"/>
        <v>41821</v>
      </c>
      <c r="K820" s="85"/>
      <c r="M820" s="85">
        <v>41821</v>
      </c>
      <c r="N820" t="e">
        <f t="shared" si="148"/>
        <v>#VALUE!</v>
      </c>
      <c r="O820">
        <f t="shared" si="149"/>
        <v>41821</v>
      </c>
      <c r="Q820" s="84">
        <v>41821</v>
      </c>
      <c r="R820" t="e">
        <f t="shared" si="150"/>
        <v>#VALUE!</v>
      </c>
      <c r="S820">
        <f t="shared" si="151"/>
        <v>41821</v>
      </c>
      <c r="U820" s="86">
        <v>41821</v>
      </c>
      <c r="V820" t="e">
        <f t="shared" si="152"/>
        <v>#VALUE!</v>
      </c>
      <c r="W820">
        <f t="shared" si="153"/>
        <v>41821</v>
      </c>
      <c r="Y820" s="61">
        <v>41821</v>
      </c>
      <c r="Z820" t="str">
        <f t="shared" si="154"/>
        <v>41821</v>
      </c>
      <c r="AA820" t="e">
        <f t="shared" si="155"/>
        <v>#VALUE!</v>
      </c>
      <c r="AB820">
        <f t="shared" si="156"/>
        <v>41821</v>
      </c>
      <c r="AD820" s="85">
        <v>44304</v>
      </c>
      <c r="AG820" s="85">
        <v>41821</v>
      </c>
      <c r="AI820" s="85">
        <v>41646</v>
      </c>
    </row>
    <row r="821" spans="1:35" x14ac:dyDescent="0.2">
      <c r="A821">
        <v>10757</v>
      </c>
      <c r="B821" s="91" t="s">
        <v>955</v>
      </c>
      <c r="C821" s="61" t="str" cm="1">
        <f t="array" ref="C821">_xlfn._xlws.FILTER(B821,OR(LEN(B821) = 7,LEN(B821)=8))</f>
        <v>12/24/13</v>
      </c>
      <c r="D821" s="61" t="str">
        <f t="shared" si="146"/>
        <v>12/24/13</v>
      </c>
      <c r="E821" s="61" t="s">
        <v>955</v>
      </c>
      <c r="F821" s="87" t="e" cm="1" vm="1">
        <f t="array" ref="F821">_xlfn._xlws.FILTER(B821,LEN(B821)=5)</f>
        <v>#VALUE!</v>
      </c>
      <c r="G821" s="88" t="str">
        <f t="shared" si="147"/>
        <v/>
      </c>
      <c r="H821" s="85">
        <v>41632</v>
      </c>
      <c r="I821" s="85" t="s">
        <v>2512</v>
      </c>
      <c r="J821" s="93">
        <f t="shared" si="145"/>
        <v>41632</v>
      </c>
      <c r="K821" s="85"/>
      <c r="M821" s="85" t="s">
        <v>955</v>
      </c>
      <c r="N821" t="e">
        <f t="shared" si="148"/>
        <v>#VALUE!</v>
      </c>
      <c r="O821" t="e">
        <f t="shared" si="149"/>
        <v>#VALUE!</v>
      </c>
      <c r="Q821" s="84" t="s">
        <v>955</v>
      </c>
      <c r="R821" t="e">
        <f t="shared" si="150"/>
        <v>#VALUE!</v>
      </c>
      <c r="S821" t="e">
        <f t="shared" si="151"/>
        <v>#VALUE!</v>
      </c>
      <c r="U821" s="86" t="s">
        <v>955</v>
      </c>
      <c r="V821" t="e">
        <f t="shared" si="152"/>
        <v>#VALUE!</v>
      </c>
      <c r="W821" t="e">
        <f t="shared" si="153"/>
        <v>#VALUE!</v>
      </c>
      <c r="Y821" s="61" t="s">
        <v>955</v>
      </c>
      <c r="Z821" t="str">
        <f t="shared" si="154"/>
        <v>12-24-13</v>
      </c>
      <c r="AA821" t="e">
        <f t="shared" si="155"/>
        <v>#VALUE!</v>
      </c>
      <c r="AB821" t="e">
        <f t="shared" si="156"/>
        <v>#VALUE!</v>
      </c>
      <c r="AD821" s="85">
        <v>41632</v>
      </c>
      <c r="AG821" s="85" t="s">
        <v>955</v>
      </c>
      <c r="AI821" s="85">
        <v>41632</v>
      </c>
    </row>
    <row r="822" spans="1:35" x14ac:dyDescent="0.2">
      <c r="A822">
        <v>6885</v>
      </c>
      <c r="B822" s="91">
        <v>41286</v>
      </c>
      <c r="C822" s="61" t="e" cm="1" vm="1">
        <f t="array" ref="C822">_xlfn._xlws.FILTER(B822,OR(LEN(B822) = 7,LEN(B822)=8))</f>
        <v>#VALUE!</v>
      </c>
      <c r="D822" s="61" t="str">
        <f t="shared" si="146"/>
        <v/>
      </c>
      <c r="E822" s="61" t="s">
        <v>2512</v>
      </c>
      <c r="F822" s="87" cm="1">
        <f t="array" ref="F822">_xlfn._xlws.FILTER(B822,LEN(B822)=5)</f>
        <v>41286</v>
      </c>
      <c r="G822" s="88">
        <f t="shared" si="147"/>
        <v>41286</v>
      </c>
      <c r="H822" s="61"/>
      <c r="I822" s="85">
        <v>41286</v>
      </c>
      <c r="J822" s="93">
        <f t="shared" si="145"/>
        <v>41286</v>
      </c>
      <c r="K822" s="85"/>
      <c r="M822" s="85">
        <v>41286</v>
      </c>
      <c r="N822" t="e">
        <f t="shared" si="148"/>
        <v>#VALUE!</v>
      </c>
      <c r="O822">
        <f t="shared" si="149"/>
        <v>41286</v>
      </c>
      <c r="Q822" s="84">
        <v>41286</v>
      </c>
      <c r="R822" t="e">
        <f t="shared" si="150"/>
        <v>#VALUE!</v>
      </c>
      <c r="S822">
        <f t="shared" si="151"/>
        <v>41286</v>
      </c>
      <c r="U822" s="86">
        <v>41286</v>
      </c>
      <c r="V822" t="e">
        <f t="shared" si="152"/>
        <v>#VALUE!</v>
      </c>
      <c r="W822">
        <f t="shared" si="153"/>
        <v>41286</v>
      </c>
      <c r="Y822" s="61">
        <v>41286</v>
      </c>
      <c r="Z822" t="str">
        <f t="shared" si="154"/>
        <v>41286</v>
      </c>
      <c r="AA822" t="e">
        <f t="shared" si="155"/>
        <v>#VALUE!</v>
      </c>
      <c r="AB822">
        <f t="shared" si="156"/>
        <v>41286</v>
      </c>
      <c r="AD822" s="85">
        <v>31514</v>
      </c>
      <c r="AG822" s="85">
        <v>41286</v>
      </c>
      <c r="AI822" s="85">
        <v>41609</v>
      </c>
    </row>
    <row r="823" spans="1:35" x14ac:dyDescent="0.2">
      <c r="A823">
        <v>907</v>
      </c>
      <c r="B823" s="91" t="s">
        <v>617</v>
      </c>
      <c r="C823" s="61" t="str" cm="1">
        <f t="array" ref="C823">_xlfn._xlws.FILTER(B823,OR(LEN(B823) = 7,LEN(B823)=8))</f>
        <v>11/29/13</v>
      </c>
      <c r="D823" s="61" t="str">
        <f t="shared" si="146"/>
        <v>11/29/13</v>
      </c>
      <c r="E823" s="61" t="s">
        <v>617</v>
      </c>
      <c r="F823" s="87" t="e" cm="1" vm="1">
        <f t="array" ref="F823">_xlfn._xlws.FILTER(B823,LEN(B823)=5)</f>
        <v>#VALUE!</v>
      </c>
      <c r="G823" s="88" t="str">
        <f t="shared" si="147"/>
        <v/>
      </c>
      <c r="H823" s="85">
        <v>41607</v>
      </c>
      <c r="I823" s="85" t="s">
        <v>2512</v>
      </c>
      <c r="J823" s="93">
        <f t="shared" si="145"/>
        <v>41607</v>
      </c>
      <c r="K823" s="85"/>
      <c r="M823" s="85" t="s">
        <v>617</v>
      </c>
      <c r="N823" t="e">
        <f t="shared" si="148"/>
        <v>#VALUE!</v>
      </c>
      <c r="O823" t="e">
        <f t="shared" si="149"/>
        <v>#VALUE!</v>
      </c>
      <c r="Q823" s="84" t="s">
        <v>617</v>
      </c>
      <c r="R823" t="e">
        <f t="shared" si="150"/>
        <v>#VALUE!</v>
      </c>
      <c r="S823" t="e">
        <f t="shared" si="151"/>
        <v>#VALUE!</v>
      </c>
      <c r="U823" s="86" t="s">
        <v>617</v>
      </c>
      <c r="V823" t="e">
        <f t="shared" si="152"/>
        <v>#VALUE!</v>
      </c>
      <c r="W823" t="e">
        <f t="shared" si="153"/>
        <v>#VALUE!</v>
      </c>
      <c r="Y823" s="61" t="s">
        <v>617</v>
      </c>
      <c r="Z823" t="str">
        <f t="shared" si="154"/>
        <v>11-29-13</v>
      </c>
      <c r="AA823" t="e">
        <f t="shared" si="155"/>
        <v>#VALUE!</v>
      </c>
      <c r="AB823" t="e">
        <f t="shared" si="156"/>
        <v>#VALUE!</v>
      </c>
      <c r="AD823" s="85">
        <v>41607</v>
      </c>
      <c r="AG823" s="85" t="s">
        <v>617</v>
      </c>
      <c r="AI823" s="85">
        <v>41607</v>
      </c>
    </row>
    <row r="824" spans="1:35" x14ac:dyDescent="0.2">
      <c r="A824">
        <v>3867</v>
      </c>
      <c r="B824" s="91" t="s">
        <v>133</v>
      </c>
      <c r="C824" s="61" t="str" cm="1">
        <f t="array" ref="C824">_xlfn._xlws.FILTER(B824,OR(LEN(B824) = 7,LEN(B824)=8))</f>
        <v>8/31/13</v>
      </c>
      <c r="D824" s="61" t="str">
        <f t="shared" si="146"/>
        <v>8/31/13</v>
      </c>
      <c r="E824" s="85" t="s">
        <v>133</v>
      </c>
      <c r="F824" s="87" t="e" cm="1" vm="1">
        <f t="array" ref="F824">_xlfn._xlws.FILTER(B824,LEN(B824)=5)</f>
        <v>#VALUE!</v>
      </c>
      <c r="G824" s="88" t="str">
        <f t="shared" si="147"/>
        <v/>
      </c>
      <c r="H824" s="85">
        <v>41517</v>
      </c>
      <c r="I824" s="85" t="s">
        <v>2512</v>
      </c>
      <c r="J824" s="93">
        <f t="shared" si="145"/>
        <v>41517</v>
      </c>
      <c r="K824" s="85"/>
      <c r="M824" s="85" t="s">
        <v>133</v>
      </c>
      <c r="N824" t="e">
        <f t="shared" si="148"/>
        <v>#VALUE!</v>
      </c>
      <c r="O824" t="e">
        <f t="shared" si="149"/>
        <v>#VALUE!</v>
      </c>
      <c r="Q824" s="84" t="s">
        <v>133</v>
      </c>
      <c r="R824" t="e">
        <f t="shared" si="150"/>
        <v>#VALUE!</v>
      </c>
      <c r="S824" t="e">
        <f t="shared" si="151"/>
        <v>#VALUE!</v>
      </c>
      <c r="U824" s="86" t="s">
        <v>133</v>
      </c>
      <c r="V824" t="e">
        <f t="shared" si="152"/>
        <v>#VALUE!</v>
      </c>
      <c r="W824" t="e">
        <f t="shared" si="153"/>
        <v>#VALUE!</v>
      </c>
      <c r="Y824" s="61" t="s">
        <v>133</v>
      </c>
      <c r="Z824" t="str">
        <f t="shared" si="154"/>
        <v>8-31-13</v>
      </c>
      <c r="AA824" t="e">
        <f t="shared" si="155"/>
        <v>#VALUE!</v>
      </c>
      <c r="AB824" t="e">
        <f t="shared" si="156"/>
        <v>#VALUE!</v>
      </c>
      <c r="AD824" s="85">
        <v>41517</v>
      </c>
      <c r="AG824" s="85" t="s">
        <v>133</v>
      </c>
      <c r="AI824" s="85">
        <v>41517</v>
      </c>
    </row>
    <row r="825" spans="1:35" x14ac:dyDescent="0.2">
      <c r="A825">
        <v>3859</v>
      </c>
      <c r="B825" s="91" t="s">
        <v>133</v>
      </c>
      <c r="C825" s="61" t="str" cm="1">
        <f t="array" ref="C825">_xlfn._xlws.FILTER(B825,OR(LEN(B825) = 7,LEN(B825)=8))</f>
        <v>8/31/13</v>
      </c>
      <c r="D825" s="61" t="str">
        <f t="shared" si="146"/>
        <v>8/31/13</v>
      </c>
      <c r="E825" s="85" t="s">
        <v>133</v>
      </c>
      <c r="F825" s="87" t="e" cm="1" vm="1">
        <f t="array" ref="F825">_xlfn._xlws.FILTER(B825,LEN(B825)=5)</f>
        <v>#VALUE!</v>
      </c>
      <c r="G825" s="88" t="str">
        <f t="shared" si="147"/>
        <v/>
      </c>
      <c r="H825" s="85">
        <v>41517</v>
      </c>
      <c r="I825" s="85" t="s">
        <v>2512</v>
      </c>
      <c r="J825" s="93">
        <f t="shared" si="145"/>
        <v>41517</v>
      </c>
      <c r="K825" s="85"/>
      <c r="M825" s="85" t="s">
        <v>133</v>
      </c>
      <c r="N825" t="e">
        <f t="shared" si="148"/>
        <v>#VALUE!</v>
      </c>
      <c r="O825" t="e">
        <f t="shared" si="149"/>
        <v>#VALUE!</v>
      </c>
      <c r="Q825" s="84" t="s">
        <v>133</v>
      </c>
      <c r="R825" t="e">
        <f t="shared" si="150"/>
        <v>#VALUE!</v>
      </c>
      <c r="S825" t="e">
        <f t="shared" si="151"/>
        <v>#VALUE!</v>
      </c>
      <c r="U825" s="86" t="s">
        <v>133</v>
      </c>
      <c r="V825" t="e">
        <f t="shared" si="152"/>
        <v>#VALUE!</v>
      </c>
      <c r="W825" t="e">
        <f t="shared" si="153"/>
        <v>#VALUE!</v>
      </c>
      <c r="Y825" s="61" t="s">
        <v>133</v>
      </c>
      <c r="Z825" t="str">
        <f t="shared" si="154"/>
        <v>8-31-13</v>
      </c>
      <c r="AA825" t="e">
        <f t="shared" si="155"/>
        <v>#VALUE!</v>
      </c>
      <c r="AB825" t="e">
        <f t="shared" si="156"/>
        <v>#VALUE!</v>
      </c>
      <c r="AD825" s="85">
        <v>41517</v>
      </c>
      <c r="AG825" s="85" t="s">
        <v>133</v>
      </c>
      <c r="AI825" s="85">
        <v>41517</v>
      </c>
    </row>
    <row r="826" spans="1:35" x14ac:dyDescent="0.2">
      <c r="A826">
        <v>3265</v>
      </c>
      <c r="B826" s="91" t="s">
        <v>472</v>
      </c>
      <c r="C826" s="61" t="str" cm="1">
        <f t="array" ref="C826">_xlfn._xlws.FILTER(B826,OR(LEN(B826) = 7,LEN(B826)=8))</f>
        <v>3/19/13</v>
      </c>
      <c r="D826" s="61" t="str">
        <f t="shared" si="146"/>
        <v>3/19/13</v>
      </c>
      <c r="E826" s="85" t="s">
        <v>472</v>
      </c>
      <c r="F826" s="87" t="e" cm="1" vm="1">
        <f t="array" ref="F826">_xlfn._xlws.FILTER(B826,LEN(B826)=5)</f>
        <v>#VALUE!</v>
      </c>
      <c r="G826" s="88" t="str">
        <f t="shared" si="147"/>
        <v/>
      </c>
      <c r="H826" s="85">
        <v>41352</v>
      </c>
      <c r="I826" s="85" t="s">
        <v>2512</v>
      </c>
      <c r="J826" s="93">
        <f t="shared" si="145"/>
        <v>41352</v>
      </c>
      <c r="K826" s="85"/>
      <c r="M826" s="85" t="s">
        <v>472</v>
      </c>
      <c r="N826" t="e">
        <f t="shared" si="148"/>
        <v>#VALUE!</v>
      </c>
      <c r="O826" t="e">
        <f t="shared" si="149"/>
        <v>#VALUE!</v>
      </c>
      <c r="Q826" s="84" t="s">
        <v>472</v>
      </c>
      <c r="R826" t="e">
        <f t="shared" si="150"/>
        <v>#VALUE!</v>
      </c>
      <c r="S826" t="e">
        <f t="shared" si="151"/>
        <v>#VALUE!</v>
      </c>
      <c r="U826" s="86" t="s">
        <v>472</v>
      </c>
      <c r="V826" t="e">
        <f t="shared" si="152"/>
        <v>#VALUE!</v>
      </c>
      <c r="W826" t="e">
        <f t="shared" si="153"/>
        <v>#VALUE!</v>
      </c>
      <c r="Y826" s="61" t="s">
        <v>472</v>
      </c>
      <c r="Z826" t="str">
        <f t="shared" si="154"/>
        <v>3-19-13</v>
      </c>
      <c r="AA826" t="e">
        <f t="shared" si="155"/>
        <v>#VALUE!</v>
      </c>
      <c r="AB826" t="e">
        <f t="shared" si="156"/>
        <v>#VALUE!</v>
      </c>
      <c r="AD826" s="85">
        <v>41352</v>
      </c>
      <c r="AG826" s="85" t="s">
        <v>472</v>
      </c>
      <c r="AI826" s="85">
        <v>41352</v>
      </c>
    </row>
    <row r="827" spans="1:35" x14ac:dyDescent="0.2">
      <c r="A827">
        <v>4418</v>
      </c>
      <c r="B827" s="91" t="s">
        <v>1056</v>
      </c>
      <c r="C827" s="61" t="str" cm="1">
        <f t="array" ref="C827">_xlfn._xlws.FILTER(B827,OR(LEN(B827) = 7,LEN(B827)=8))</f>
        <v>2/25/13</v>
      </c>
      <c r="D827" s="61" t="str">
        <f t="shared" si="146"/>
        <v>2/25/13</v>
      </c>
      <c r="E827" s="85" t="s">
        <v>1056</v>
      </c>
      <c r="F827" s="87" t="e" cm="1" vm="1">
        <f t="array" ref="F827">_xlfn._xlws.FILTER(B827,LEN(B827)=5)</f>
        <v>#VALUE!</v>
      </c>
      <c r="G827" s="88" t="str">
        <f t="shared" si="147"/>
        <v/>
      </c>
      <c r="H827" s="85">
        <v>41330</v>
      </c>
      <c r="I827" s="85" t="s">
        <v>2512</v>
      </c>
      <c r="J827" s="93">
        <f t="shared" si="145"/>
        <v>41330</v>
      </c>
      <c r="K827" s="85"/>
      <c r="M827" s="85" t="s">
        <v>1056</v>
      </c>
      <c r="N827" t="e">
        <f t="shared" si="148"/>
        <v>#VALUE!</v>
      </c>
      <c r="O827" t="e">
        <f t="shared" si="149"/>
        <v>#VALUE!</v>
      </c>
      <c r="Q827" s="84" t="s">
        <v>1056</v>
      </c>
      <c r="R827" t="e">
        <f t="shared" si="150"/>
        <v>#VALUE!</v>
      </c>
      <c r="S827" t="e">
        <f t="shared" si="151"/>
        <v>#VALUE!</v>
      </c>
      <c r="U827" s="86" t="s">
        <v>1056</v>
      </c>
      <c r="V827" t="e">
        <f t="shared" si="152"/>
        <v>#VALUE!</v>
      </c>
      <c r="W827" t="e">
        <f t="shared" si="153"/>
        <v>#VALUE!</v>
      </c>
      <c r="Y827" s="61" t="s">
        <v>1056</v>
      </c>
      <c r="Z827" t="str">
        <f t="shared" si="154"/>
        <v>2-25-13</v>
      </c>
      <c r="AA827" t="e">
        <f t="shared" si="155"/>
        <v>#VALUE!</v>
      </c>
      <c r="AB827" t="e">
        <f t="shared" si="156"/>
        <v>#VALUE!</v>
      </c>
      <c r="AD827" s="85">
        <v>41330</v>
      </c>
      <c r="AG827" s="85" t="s">
        <v>1056</v>
      </c>
      <c r="AI827" s="85">
        <v>41330</v>
      </c>
    </row>
    <row r="828" spans="1:35" x14ac:dyDescent="0.2">
      <c r="A828">
        <v>4611</v>
      </c>
      <c r="B828" s="91" t="s">
        <v>407</v>
      </c>
      <c r="C828" s="61" t="str" cm="1">
        <f t="array" ref="C828">_xlfn._xlws.FILTER(B828,OR(LEN(B828) = 7,LEN(B828)=8))</f>
        <v>1/21/13</v>
      </c>
      <c r="D828" s="61" t="str">
        <f t="shared" si="146"/>
        <v>1/21/13</v>
      </c>
      <c r="E828" s="85" t="s">
        <v>407</v>
      </c>
      <c r="F828" s="87" t="e" cm="1" vm="1">
        <f t="array" ref="F828">_xlfn._xlws.FILTER(B828,LEN(B828)=5)</f>
        <v>#VALUE!</v>
      </c>
      <c r="G828" s="88" t="str">
        <f t="shared" si="147"/>
        <v/>
      </c>
      <c r="H828" s="85">
        <v>41295</v>
      </c>
      <c r="I828" s="85" t="s">
        <v>2512</v>
      </c>
      <c r="J828" s="93">
        <f t="shared" si="145"/>
        <v>41295</v>
      </c>
      <c r="K828" s="85"/>
      <c r="M828" s="85" t="s">
        <v>407</v>
      </c>
      <c r="N828" t="e">
        <f t="shared" si="148"/>
        <v>#VALUE!</v>
      </c>
      <c r="O828" t="e">
        <f t="shared" si="149"/>
        <v>#VALUE!</v>
      </c>
      <c r="Q828" s="84" t="s">
        <v>407</v>
      </c>
      <c r="R828" t="e">
        <f t="shared" si="150"/>
        <v>#VALUE!</v>
      </c>
      <c r="S828" t="e">
        <f t="shared" si="151"/>
        <v>#VALUE!</v>
      </c>
      <c r="U828" s="86" t="s">
        <v>407</v>
      </c>
      <c r="V828" t="e">
        <f t="shared" si="152"/>
        <v>#VALUE!</v>
      </c>
      <c r="W828" t="e">
        <f t="shared" si="153"/>
        <v>#VALUE!</v>
      </c>
      <c r="Y828" s="61" t="s">
        <v>407</v>
      </c>
      <c r="Z828" t="str">
        <f t="shared" si="154"/>
        <v>1-21-13</v>
      </c>
      <c r="AA828" t="e">
        <f t="shared" si="155"/>
        <v>#VALUE!</v>
      </c>
      <c r="AB828" t="e">
        <f t="shared" si="156"/>
        <v>#VALUE!</v>
      </c>
      <c r="AD828" s="85">
        <v>41295</v>
      </c>
      <c r="AG828" s="85" t="s">
        <v>407</v>
      </c>
      <c r="AI828" s="85">
        <v>41295</v>
      </c>
    </row>
    <row r="829" spans="1:35" x14ac:dyDescent="0.2">
      <c r="A829">
        <v>4530</v>
      </c>
      <c r="B829" s="91" t="s">
        <v>1059</v>
      </c>
      <c r="C829" s="61" t="str" cm="1">
        <f t="array" ref="C829">_xlfn._xlws.FILTER(B829,OR(LEN(B829) = 7,LEN(B829)=8))</f>
        <v>10/24/12</v>
      </c>
      <c r="D829" s="61" t="str">
        <f t="shared" si="146"/>
        <v>10/24/12</v>
      </c>
      <c r="E829" s="61" t="s">
        <v>1059</v>
      </c>
      <c r="F829" s="87" t="e" cm="1" vm="1">
        <f t="array" ref="F829">_xlfn._xlws.FILTER(B829,LEN(B829)=5)</f>
        <v>#VALUE!</v>
      </c>
      <c r="G829" s="88" t="str">
        <f t="shared" si="147"/>
        <v/>
      </c>
      <c r="H829" s="85">
        <v>41206</v>
      </c>
      <c r="I829" s="85" t="s">
        <v>2512</v>
      </c>
      <c r="J829" s="93">
        <f t="shared" si="145"/>
        <v>41206</v>
      </c>
      <c r="K829" s="85"/>
      <c r="M829" s="85" t="s">
        <v>1059</v>
      </c>
      <c r="N829" t="e">
        <f t="shared" si="148"/>
        <v>#VALUE!</v>
      </c>
      <c r="O829" t="e">
        <f t="shared" si="149"/>
        <v>#VALUE!</v>
      </c>
      <c r="Q829" s="84" t="s">
        <v>1059</v>
      </c>
      <c r="R829" t="e">
        <f t="shared" si="150"/>
        <v>#VALUE!</v>
      </c>
      <c r="S829" t="e">
        <f t="shared" si="151"/>
        <v>#VALUE!</v>
      </c>
      <c r="U829" s="86" t="s">
        <v>1059</v>
      </c>
      <c r="V829" t="e">
        <f t="shared" si="152"/>
        <v>#VALUE!</v>
      </c>
      <c r="W829" t="e">
        <f t="shared" si="153"/>
        <v>#VALUE!</v>
      </c>
      <c r="Y829" s="61" t="s">
        <v>1059</v>
      </c>
      <c r="Z829" t="str">
        <f t="shared" si="154"/>
        <v>10-24-12</v>
      </c>
      <c r="AA829" t="e">
        <f t="shared" si="155"/>
        <v>#VALUE!</v>
      </c>
      <c r="AB829" t="e">
        <f t="shared" si="156"/>
        <v>#VALUE!</v>
      </c>
      <c r="AD829" s="85">
        <v>41206</v>
      </c>
      <c r="AG829" s="85" t="s">
        <v>1059</v>
      </c>
      <c r="AI829" s="85">
        <v>41206</v>
      </c>
    </row>
    <row r="830" spans="1:35" x14ac:dyDescent="0.2">
      <c r="A830">
        <v>7736</v>
      </c>
      <c r="B830" s="91" t="s">
        <v>1061</v>
      </c>
      <c r="C830" s="61" t="str" cm="1">
        <f t="array" ref="C830">_xlfn._xlws.FILTER(B830,OR(LEN(B830) = 7,LEN(B830)=8))</f>
        <v>10/22/12</v>
      </c>
      <c r="D830" s="61" t="str">
        <f t="shared" si="146"/>
        <v>10/22/12</v>
      </c>
      <c r="E830" s="61" t="s">
        <v>1061</v>
      </c>
      <c r="F830" s="87" t="e" cm="1" vm="1">
        <f t="array" ref="F830">_xlfn._xlws.FILTER(B830,LEN(B830)=5)</f>
        <v>#VALUE!</v>
      </c>
      <c r="G830" s="88" t="str">
        <f t="shared" si="147"/>
        <v/>
      </c>
      <c r="H830" s="85">
        <v>41204</v>
      </c>
      <c r="I830" s="85" t="s">
        <v>2512</v>
      </c>
      <c r="J830" s="93">
        <f t="shared" si="145"/>
        <v>41204</v>
      </c>
      <c r="K830" s="85"/>
      <c r="M830" s="85" t="s">
        <v>1061</v>
      </c>
      <c r="N830" t="e">
        <f t="shared" si="148"/>
        <v>#VALUE!</v>
      </c>
      <c r="O830" t="e">
        <f t="shared" si="149"/>
        <v>#VALUE!</v>
      </c>
      <c r="Q830" s="84" t="s">
        <v>1061</v>
      </c>
      <c r="R830" t="e">
        <f t="shared" si="150"/>
        <v>#VALUE!</v>
      </c>
      <c r="S830" t="e">
        <f t="shared" si="151"/>
        <v>#VALUE!</v>
      </c>
      <c r="U830" s="86" t="s">
        <v>1061</v>
      </c>
      <c r="V830" t="e">
        <f t="shared" si="152"/>
        <v>#VALUE!</v>
      </c>
      <c r="W830" t="e">
        <f t="shared" si="153"/>
        <v>#VALUE!</v>
      </c>
      <c r="Y830" s="61" t="s">
        <v>1061</v>
      </c>
      <c r="Z830" t="str">
        <f t="shared" si="154"/>
        <v>10-22-12</v>
      </c>
      <c r="AA830" t="e">
        <f t="shared" si="155"/>
        <v>#VALUE!</v>
      </c>
      <c r="AB830" t="e">
        <f t="shared" si="156"/>
        <v>#VALUE!</v>
      </c>
      <c r="AD830" s="85">
        <v>41204</v>
      </c>
      <c r="AG830" s="85" t="s">
        <v>1061</v>
      </c>
      <c r="AI830" s="85">
        <v>41204</v>
      </c>
    </row>
    <row r="831" spans="1:35" x14ac:dyDescent="0.2">
      <c r="A831">
        <v>9949</v>
      </c>
      <c r="B831" s="91" t="s">
        <v>187</v>
      </c>
      <c r="C831" s="61" t="str" cm="1">
        <f t="array" ref="C831">_xlfn._xlws.FILTER(B831,OR(LEN(B831) = 7,LEN(B831)=8))</f>
        <v>10/18/12</v>
      </c>
      <c r="D831" s="61" t="str">
        <f t="shared" si="146"/>
        <v>10/18/12</v>
      </c>
      <c r="E831" s="61" t="s">
        <v>187</v>
      </c>
      <c r="F831" s="87" t="e" cm="1" vm="1">
        <f t="array" ref="F831">_xlfn._xlws.FILTER(B831,LEN(B831)=5)</f>
        <v>#VALUE!</v>
      </c>
      <c r="G831" s="88" t="str">
        <f t="shared" si="147"/>
        <v/>
      </c>
      <c r="H831" s="85">
        <v>41200</v>
      </c>
      <c r="I831" s="85" t="s">
        <v>2512</v>
      </c>
      <c r="J831" s="93">
        <f t="shared" si="145"/>
        <v>41200</v>
      </c>
      <c r="K831" s="85"/>
      <c r="M831" s="85" t="s">
        <v>187</v>
      </c>
      <c r="N831" t="e">
        <f t="shared" si="148"/>
        <v>#VALUE!</v>
      </c>
      <c r="O831" t="e">
        <f t="shared" si="149"/>
        <v>#VALUE!</v>
      </c>
      <c r="Q831" s="84" t="s">
        <v>187</v>
      </c>
      <c r="R831" t="e">
        <f t="shared" si="150"/>
        <v>#VALUE!</v>
      </c>
      <c r="S831" t="e">
        <f t="shared" si="151"/>
        <v>#VALUE!</v>
      </c>
      <c r="U831" s="86" t="s">
        <v>187</v>
      </c>
      <c r="V831" t="e">
        <f t="shared" si="152"/>
        <v>#VALUE!</v>
      </c>
      <c r="W831" t="e">
        <f t="shared" si="153"/>
        <v>#VALUE!</v>
      </c>
      <c r="Y831" s="61" t="s">
        <v>187</v>
      </c>
      <c r="Z831" t="str">
        <f t="shared" si="154"/>
        <v>10-18-12</v>
      </c>
      <c r="AA831" t="e">
        <f t="shared" si="155"/>
        <v>#VALUE!</v>
      </c>
      <c r="AB831" t="e">
        <f t="shared" si="156"/>
        <v>#VALUE!</v>
      </c>
      <c r="AD831" s="85">
        <v>41200</v>
      </c>
      <c r="AG831" s="85" t="s">
        <v>187</v>
      </c>
      <c r="AI831" s="85">
        <v>41200</v>
      </c>
    </row>
    <row r="832" spans="1:35" x14ac:dyDescent="0.2">
      <c r="A832">
        <v>942</v>
      </c>
      <c r="B832" s="91">
        <v>41129</v>
      </c>
      <c r="C832" s="61" t="e" cm="1" vm="1">
        <f t="array" ref="C832">_xlfn._xlws.FILTER(B832,OR(LEN(B832) = 7,LEN(B832)=8))</f>
        <v>#VALUE!</v>
      </c>
      <c r="D832" s="61" t="str">
        <f t="shared" si="146"/>
        <v/>
      </c>
      <c r="E832" s="61" t="s">
        <v>2512</v>
      </c>
      <c r="F832" s="87" cm="1">
        <f t="array" ref="F832">_xlfn._xlws.FILTER(B832,LEN(B832)=5)</f>
        <v>41129</v>
      </c>
      <c r="G832" s="88">
        <f t="shared" si="147"/>
        <v>41129</v>
      </c>
      <c r="H832" s="61"/>
      <c r="I832" s="85">
        <v>41129</v>
      </c>
      <c r="J832" s="93">
        <f t="shared" si="145"/>
        <v>41129</v>
      </c>
      <c r="K832" s="85"/>
      <c r="M832" s="85">
        <v>41129</v>
      </c>
      <c r="N832" t="e">
        <f t="shared" si="148"/>
        <v>#VALUE!</v>
      </c>
      <c r="O832">
        <f t="shared" si="149"/>
        <v>41129</v>
      </c>
      <c r="Q832" s="84">
        <v>41129</v>
      </c>
      <c r="R832" t="e">
        <f t="shared" si="150"/>
        <v>#VALUE!</v>
      </c>
      <c r="S832">
        <f t="shared" si="151"/>
        <v>41129</v>
      </c>
      <c r="U832" s="86">
        <v>41129</v>
      </c>
      <c r="V832" t="e">
        <f t="shared" si="152"/>
        <v>#VALUE!</v>
      </c>
      <c r="W832">
        <f t="shared" si="153"/>
        <v>41129</v>
      </c>
      <c r="Y832" s="61">
        <v>41129</v>
      </c>
      <c r="Z832" t="str">
        <f t="shared" si="154"/>
        <v>41129</v>
      </c>
      <c r="AA832" t="e">
        <f t="shared" si="155"/>
        <v>#VALUE!</v>
      </c>
      <c r="AB832">
        <f t="shared" si="156"/>
        <v>41129</v>
      </c>
      <c r="AD832" s="85">
        <v>47219</v>
      </c>
      <c r="AG832" s="85">
        <v>41129</v>
      </c>
      <c r="AI832" s="85">
        <v>41129</v>
      </c>
    </row>
    <row r="833" spans="1:35" x14ac:dyDescent="0.2">
      <c r="A833">
        <v>6181</v>
      </c>
      <c r="B833" s="91" t="s">
        <v>1065</v>
      </c>
      <c r="C833" s="61" t="str" cm="1">
        <f t="array" ref="C833">_xlfn._xlws.FILTER(B833,OR(LEN(B833) = 7,LEN(B833)=8))</f>
        <v>7/31/12</v>
      </c>
      <c r="D833" s="61" t="str">
        <f t="shared" si="146"/>
        <v>7/31/12</v>
      </c>
      <c r="E833" s="85" t="s">
        <v>1065</v>
      </c>
      <c r="F833" s="87" t="e" cm="1" vm="1">
        <f t="array" ref="F833">_xlfn._xlws.FILTER(B833,LEN(B833)=5)</f>
        <v>#VALUE!</v>
      </c>
      <c r="G833" s="88" t="str">
        <f t="shared" si="147"/>
        <v/>
      </c>
      <c r="H833" s="85">
        <v>41121</v>
      </c>
      <c r="I833" s="85" t="s">
        <v>2512</v>
      </c>
      <c r="J833" s="93">
        <f t="shared" si="145"/>
        <v>41121</v>
      </c>
      <c r="K833" s="85"/>
      <c r="M833" s="85" t="s">
        <v>1065</v>
      </c>
      <c r="N833" t="e">
        <f t="shared" si="148"/>
        <v>#VALUE!</v>
      </c>
      <c r="O833" t="e">
        <f t="shared" si="149"/>
        <v>#VALUE!</v>
      </c>
      <c r="Q833" s="84" t="s">
        <v>1065</v>
      </c>
      <c r="R833" t="e">
        <f t="shared" si="150"/>
        <v>#VALUE!</v>
      </c>
      <c r="S833" t="e">
        <f t="shared" si="151"/>
        <v>#VALUE!</v>
      </c>
      <c r="U833" s="86" t="s">
        <v>1065</v>
      </c>
      <c r="V833" t="e">
        <f t="shared" si="152"/>
        <v>#VALUE!</v>
      </c>
      <c r="W833" t="e">
        <f t="shared" si="153"/>
        <v>#VALUE!</v>
      </c>
      <c r="Y833" s="61" t="s">
        <v>1065</v>
      </c>
      <c r="Z833" t="str">
        <f t="shared" si="154"/>
        <v>7-31-12</v>
      </c>
      <c r="AA833" t="e">
        <f t="shared" si="155"/>
        <v>#VALUE!</v>
      </c>
      <c r="AB833" t="e">
        <f t="shared" si="156"/>
        <v>#VALUE!</v>
      </c>
      <c r="AD833" s="85">
        <v>41121</v>
      </c>
      <c r="AG833" s="85" t="s">
        <v>1065</v>
      </c>
      <c r="AI833" s="85">
        <v>41121</v>
      </c>
    </row>
    <row r="834" spans="1:35" x14ac:dyDescent="0.2">
      <c r="A834">
        <v>7660</v>
      </c>
      <c r="B834" s="91" t="s">
        <v>1067</v>
      </c>
      <c r="C834" s="61" t="str" cm="1">
        <f t="array" ref="C834">_xlfn._xlws.FILTER(B834,OR(LEN(B834) = 7,LEN(B834)=8))</f>
        <v>5/19/14</v>
      </c>
      <c r="D834" s="61" t="str">
        <f t="shared" si="146"/>
        <v>5/19/14</v>
      </c>
      <c r="E834" s="85" t="s">
        <v>1067</v>
      </c>
      <c r="F834" s="87" t="e" cm="1" vm="1">
        <f t="array" ref="F834">_xlfn._xlws.FILTER(B834,LEN(B834)=5)</f>
        <v>#VALUE!</v>
      </c>
      <c r="G834" s="88" t="str">
        <f t="shared" si="147"/>
        <v/>
      </c>
      <c r="H834" s="85">
        <v>41778</v>
      </c>
      <c r="I834" s="85" t="s">
        <v>2512</v>
      </c>
      <c r="J834" s="93">
        <f t="shared" si="145"/>
        <v>41778</v>
      </c>
      <c r="K834" s="85"/>
      <c r="M834" s="85" t="s">
        <v>1067</v>
      </c>
      <c r="N834" t="e">
        <f t="shared" si="148"/>
        <v>#VALUE!</v>
      </c>
      <c r="O834" t="e">
        <f t="shared" si="149"/>
        <v>#VALUE!</v>
      </c>
      <c r="Q834" s="84" t="s">
        <v>1067</v>
      </c>
      <c r="R834" t="e">
        <f t="shared" si="150"/>
        <v>#VALUE!</v>
      </c>
      <c r="S834" t="e">
        <f t="shared" si="151"/>
        <v>#VALUE!</v>
      </c>
      <c r="U834" s="86" t="s">
        <v>1067</v>
      </c>
      <c r="V834" t="e">
        <f t="shared" si="152"/>
        <v>#VALUE!</v>
      </c>
      <c r="W834" t="e">
        <f t="shared" si="153"/>
        <v>#VALUE!</v>
      </c>
      <c r="Y834" s="61" t="s">
        <v>1067</v>
      </c>
      <c r="Z834" t="str">
        <f t="shared" si="154"/>
        <v>5-19-14</v>
      </c>
      <c r="AA834" t="e">
        <f t="shared" si="155"/>
        <v>#VALUE!</v>
      </c>
      <c r="AB834" t="e">
        <f t="shared" si="156"/>
        <v>#VALUE!</v>
      </c>
      <c r="AD834" s="85">
        <v>41778</v>
      </c>
      <c r="AG834" s="85" t="s">
        <v>1067</v>
      </c>
      <c r="AI834" s="85">
        <v>41778</v>
      </c>
    </row>
    <row r="835" spans="1:35" x14ac:dyDescent="0.2">
      <c r="A835">
        <v>2055</v>
      </c>
      <c r="B835" s="91" t="s">
        <v>1067</v>
      </c>
      <c r="C835" s="61" t="str" cm="1">
        <f t="array" ref="C835">_xlfn._xlws.FILTER(B835,OR(LEN(B835) = 7,LEN(B835)=8))</f>
        <v>5/19/14</v>
      </c>
      <c r="D835" s="61" t="str">
        <f t="shared" si="146"/>
        <v>5/19/14</v>
      </c>
      <c r="E835" s="85" t="s">
        <v>1067</v>
      </c>
      <c r="F835" s="87" t="e" cm="1" vm="1">
        <f t="array" ref="F835">_xlfn._xlws.FILTER(B835,LEN(B835)=5)</f>
        <v>#VALUE!</v>
      </c>
      <c r="G835" s="88" t="str">
        <f t="shared" si="147"/>
        <v/>
      </c>
      <c r="H835" s="85">
        <v>41778</v>
      </c>
      <c r="I835" s="85" t="s">
        <v>2512</v>
      </c>
      <c r="J835" s="93">
        <f t="shared" ref="J835:J898" si="157">IF(I835&gt;$I$1,I835,H835)</f>
        <v>41778</v>
      </c>
      <c r="K835" s="85"/>
      <c r="M835" s="85" t="s">
        <v>1067</v>
      </c>
      <c r="N835" t="e">
        <f t="shared" si="148"/>
        <v>#VALUE!</v>
      </c>
      <c r="O835" t="e">
        <f t="shared" si="149"/>
        <v>#VALUE!</v>
      </c>
      <c r="Q835" s="84" t="s">
        <v>1067</v>
      </c>
      <c r="R835" t="e">
        <f t="shared" si="150"/>
        <v>#VALUE!</v>
      </c>
      <c r="S835" t="e">
        <f t="shared" si="151"/>
        <v>#VALUE!</v>
      </c>
      <c r="U835" s="86" t="s">
        <v>1067</v>
      </c>
      <c r="V835" t="e">
        <f t="shared" si="152"/>
        <v>#VALUE!</v>
      </c>
      <c r="W835" t="e">
        <f t="shared" si="153"/>
        <v>#VALUE!</v>
      </c>
      <c r="Y835" s="61" t="s">
        <v>1067</v>
      </c>
      <c r="Z835" t="str">
        <f t="shared" si="154"/>
        <v>5-19-14</v>
      </c>
      <c r="AA835" t="e">
        <f t="shared" si="155"/>
        <v>#VALUE!</v>
      </c>
      <c r="AB835" t="e">
        <f t="shared" si="156"/>
        <v>#VALUE!</v>
      </c>
      <c r="AD835" s="85">
        <v>41778</v>
      </c>
      <c r="AG835" s="85" t="s">
        <v>1067</v>
      </c>
      <c r="AI835" s="85">
        <v>41778</v>
      </c>
    </row>
    <row r="836" spans="1:35" x14ac:dyDescent="0.2">
      <c r="A836">
        <v>5107</v>
      </c>
      <c r="B836" s="91" t="s">
        <v>1067</v>
      </c>
      <c r="C836" s="61" t="str" cm="1">
        <f t="array" ref="C836">_xlfn._xlws.FILTER(B836,OR(LEN(B836) = 7,LEN(B836)=8))</f>
        <v>5/19/14</v>
      </c>
      <c r="D836" s="61" t="str">
        <f t="shared" ref="D836:D899" si="158">IFERROR(C836,"")</f>
        <v>5/19/14</v>
      </c>
      <c r="E836" s="85" t="s">
        <v>1067</v>
      </c>
      <c r="F836" s="87" t="e" cm="1" vm="1">
        <f t="array" ref="F836">_xlfn._xlws.FILTER(B836,LEN(B836)=5)</f>
        <v>#VALUE!</v>
      </c>
      <c r="G836" s="88" t="str">
        <f t="shared" si="147"/>
        <v/>
      </c>
      <c r="H836" s="85">
        <v>41778</v>
      </c>
      <c r="I836" s="85" t="s">
        <v>2512</v>
      </c>
      <c r="J836" s="93">
        <f t="shared" si="157"/>
        <v>41778</v>
      </c>
      <c r="K836" s="85"/>
      <c r="M836" s="85" t="s">
        <v>1067</v>
      </c>
      <c r="N836" t="e">
        <f t="shared" si="148"/>
        <v>#VALUE!</v>
      </c>
      <c r="O836" t="e">
        <f t="shared" si="149"/>
        <v>#VALUE!</v>
      </c>
      <c r="Q836" s="84" t="s">
        <v>1067</v>
      </c>
      <c r="R836" t="e">
        <f t="shared" si="150"/>
        <v>#VALUE!</v>
      </c>
      <c r="S836" t="e">
        <f t="shared" si="151"/>
        <v>#VALUE!</v>
      </c>
      <c r="U836" s="86" t="s">
        <v>1067</v>
      </c>
      <c r="V836" t="e">
        <f t="shared" si="152"/>
        <v>#VALUE!</v>
      </c>
      <c r="W836" t="e">
        <f t="shared" si="153"/>
        <v>#VALUE!</v>
      </c>
      <c r="Y836" s="61" t="s">
        <v>1067</v>
      </c>
      <c r="Z836" t="str">
        <f t="shared" si="154"/>
        <v>5-19-14</v>
      </c>
      <c r="AA836" t="e">
        <f t="shared" si="155"/>
        <v>#VALUE!</v>
      </c>
      <c r="AB836" t="e">
        <f t="shared" si="156"/>
        <v>#VALUE!</v>
      </c>
      <c r="AD836" s="85">
        <v>41778</v>
      </c>
      <c r="AG836" s="85" t="s">
        <v>1067</v>
      </c>
      <c r="AI836" s="85">
        <v>41778</v>
      </c>
    </row>
    <row r="837" spans="1:35" x14ac:dyDescent="0.2">
      <c r="A837">
        <v>1626</v>
      </c>
      <c r="B837" s="91" t="s">
        <v>1067</v>
      </c>
      <c r="C837" s="61" t="str" cm="1">
        <f t="array" ref="C837">_xlfn._xlws.FILTER(B837,OR(LEN(B837) = 7,LEN(B837)=8))</f>
        <v>5/19/14</v>
      </c>
      <c r="D837" s="61" t="str">
        <f t="shared" si="158"/>
        <v>5/19/14</v>
      </c>
      <c r="E837" s="85" t="s">
        <v>1067</v>
      </c>
      <c r="F837" s="87" t="e" cm="1" vm="1">
        <f t="array" ref="F837">_xlfn._xlws.FILTER(B837,LEN(B837)=5)</f>
        <v>#VALUE!</v>
      </c>
      <c r="G837" s="88" t="str">
        <f t="shared" ref="G837:G900" si="159">IFERROR(F837,"")</f>
        <v/>
      </c>
      <c r="H837" s="85">
        <v>41778</v>
      </c>
      <c r="I837" s="85" t="s">
        <v>2512</v>
      </c>
      <c r="J837" s="93">
        <f t="shared" si="157"/>
        <v>41778</v>
      </c>
      <c r="K837" s="85"/>
      <c r="M837" s="85" t="s">
        <v>1067</v>
      </c>
      <c r="N837" t="e">
        <f t="shared" ref="N837:N900" si="160">DATEVALUE(M837)</f>
        <v>#VALUE!</v>
      </c>
      <c r="O837" t="e">
        <f t="shared" ref="O837:O900" si="161">VALUE(M837)</f>
        <v>#VALUE!</v>
      </c>
      <c r="Q837" s="84" t="s">
        <v>1067</v>
      </c>
      <c r="R837" t="e">
        <f t="shared" ref="R837:R900" si="162">DATEVALUE(Q837)</f>
        <v>#VALUE!</v>
      </c>
      <c r="S837" t="e">
        <f t="shared" ref="S837:S900" si="163">VALUE(Q837)</f>
        <v>#VALUE!</v>
      </c>
      <c r="U837" s="86" t="s">
        <v>1067</v>
      </c>
      <c r="V837" t="e">
        <f t="shared" ref="V837:V900" si="164">DATEVALUE(U837)</f>
        <v>#VALUE!</v>
      </c>
      <c r="W837" t="e">
        <f t="shared" ref="W837:W900" si="165">VALUE(U837)</f>
        <v>#VALUE!</v>
      </c>
      <c r="Y837" s="61" t="s">
        <v>1067</v>
      </c>
      <c r="Z837" t="str">
        <f t="shared" ref="Z837:Z900" si="166">SUBSTITUTE(Y837,"/","-")</f>
        <v>5-19-14</v>
      </c>
      <c r="AA837" t="e">
        <f t="shared" ref="AA837:AA900" si="167">DATEVALUE(Z837)</f>
        <v>#VALUE!</v>
      </c>
      <c r="AB837" t="e">
        <f t="shared" ref="AB837:AB900" si="168">VALUE(Z837)</f>
        <v>#VALUE!</v>
      </c>
      <c r="AD837" s="85">
        <v>41778</v>
      </c>
      <c r="AG837" s="85" t="s">
        <v>1067</v>
      </c>
      <c r="AI837" s="85">
        <v>41778</v>
      </c>
    </row>
    <row r="838" spans="1:35" x14ac:dyDescent="0.2">
      <c r="A838">
        <v>6428</v>
      </c>
      <c r="B838" s="91">
        <v>41703</v>
      </c>
      <c r="C838" s="61" t="e" cm="1" vm="1">
        <f t="array" ref="C838">_xlfn._xlws.FILTER(B838,OR(LEN(B838) = 7,LEN(B838)=8))</f>
        <v>#VALUE!</v>
      </c>
      <c r="D838" s="61" t="str">
        <f t="shared" si="158"/>
        <v/>
      </c>
      <c r="E838" s="61" t="s">
        <v>2512</v>
      </c>
      <c r="F838" s="87" cm="1">
        <f t="array" ref="F838">_xlfn._xlws.FILTER(B838,LEN(B838)=5)</f>
        <v>41703</v>
      </c>
      <c r="G838" s="88">
        <f t="shared" si="159"/>
        <v>41703</v>
      </c>
      <c r="H838" s="61"/>
      <c r="I838" s="85">
        <v>41703</v>
      </c>
      <c r="J838" s="93">
        <f t="shared" si="157"/>
        <v>41703</v>
      </c>
      <c r="K838" s="85"/>
      <c r="M838" s="85">
        <v>41703</v>
      </c>
      <c r="N838" t="e">
        <f t="shared" si="160"/>
        <v>#VALUE!</v>
      </c>
      <c r="O838">
        <f t="shared" si="161"/>
        <v>41703</v>
      </c>
      <c r="Q838" s="84">
        <v>41703</v>
      </c>
      <c r="R838" t="e">
        <f t="shared" si="162"/>
        <v>#VALUE!</v>
      </c>
      <c r="S838">
        <f t="shared" si="163"/>
        <v>41703</v>
      </c>
      <c r="U838" s="86">
        <v>41703</v>
      </c>
      <c r="V838" t="e">
        <f t="shared" si="164"/>
        <v>#VALUE!</v>
      </c>
      <c r="W838">
        <f t="shared" si="165"/>
        <v>41703</v>
      </c>
      <c r="Y838" s="61">
        <v>41703</v>
      </c>
      <c r="Z838" t="str">
        <f t="shared" si="166"/>
        <v>41703</v>
      </c>
      <c r="AA838" t="e">
        <f t="shared" si="167"/>
        <v>#VALUE!</v>
      </c>
      <c r="AB838">
        <f t="shared" si="168"/>
        <v>41703</v>
      </c>
      <c r="AD838" s="85">
        <v>37728</v>
      </c>
      <c r="AG838" s="85">
        <v>41703</v>
      </c>
      <c r="AI838" s="85">
        <v>41762</v>
      </c>
    </row>
    <row r="839" spans="1:35" x14ac:dyDescent="0.2">
      <c r="A839">
        <v>9617</v>
      </c>
      <c r="B839" s="91" t="s">
        <v>1070</v>
      </c>
      <c r="C839" s="61" t="str" cm="1">
        <f t="array" ref="C839">_xlfn._xlws.FILTER(B839,OR(LEN(B839) = 7,LEN(B839)=8))</f>
        <v>4/16/14</v>
      </c>
      <c r="D839" s="61" t="str">
        <f t="shared" si="158"/>
        <v>4/16/14</v>
      </c>
      <c r="E839" s="85" t="s">
        <v>1070</v>
      </c>
      <c r="F839" s="87" t="e" cm="1" vm="1">
        <f t="array" ref="F839">_xlfn._xlws.FILTER(B839,LEN(B839)=5)</f>
        <v>#VALUE!</v>
      </c>
      <c r="G839" s="88" t="str">
        <f t="shared" si="159"/>
        <v/>
      </c>
      <c r="H839" s="85">
        <v>41745</v>
      </c>
      <c r="I839" s="85" t="s">
        <v>2512</v>
      </c>
      <c r="J839" s="93">
        <f t="shared" si="157"/>
        <v>41745</v>
      </c>
      <c r="K839" s="85"/>
      <c r="M839" s="85" t="s">
        <v>1070</v>
      </c>
      <c r="N839" t="e">
        <f t="shared" si="160"/>
        <v>#VALUE!</v>
      </c>
      <c r="O839" t="e">
        <f t="shared" si="161"/>
        <v>#VALUE!</v>
      </c>
      <c r="Q839" s="84" t="s">
        <v>1070</v>
      </c>
      <c r="R839" t="e">
        <f t="shared" si="162"/>
        <v>#VALUE!</v>
      </c>
      <c r="S839" t="e">
        <f t="shared" si="163"/>
        <v>#VALUE!</v>
      </c>
      <c r="U839" s="86" t="s">
        <v>1070</v>
      </c>
      <c r="V839" t="e">
        <f t="shared" si="164"/>
        <v>#VALUE!</v>
      </c>
      <c r="W839" t="e">
        <f t="shared" si="165"/>
        <v>#VALUE!</v>
      </c>
      <c r="Y839" s="61" t="s">
        <v>1070</v>
      </c>
      <c r="Z839" t="str">
        <f t="shared" si="166"/>
        <v>4-16-14</v>
      </c>
      <c r="AA839" t="e">
        <f t="shared" si="167"/>
        <v>#VALUE!</v>
      </c>
      <c r="AB839" t="e">
        <f t="shared" si="168"/>
        <v>#VALUE!</v>
      </c>
      <c r="AD839" s="85">
        <v>41745</v>
      </c>
      <c r="AG839" s="85" t="s">
        <v>1070</v>
      </c>
      <c r="AI839" s="85">
        <v>41745</v>
      </c>
    </row>
    <row r="840" spans="1:35" x14ac:dyDescent="0.2">
      <c r="A840">
        <v>4339</v>
      </c>
      <c r="B840" s="91" t="s">
        <v>1072</v>
      </c>
      <c r="C840" s="61" t="str" cm="1">
        <f t="array" ref="C840">_xlfn._xlws.FILTER(B840,OR(LEN(B840) = 7,LEN(B840)=8))</f>
        <v>12/31/13</v>
      </c>
      <c r="D840" s="61" t="str">
        <f t="shared" si="158"/>
        <v>12/31/13</v>
      </c>
      <c r="E840" s="61" t="s">
        <v>1072</v>
      </c>
      <c r="F840" s="87" t="e" cm="1" vm="1">
        <f t="array" ref="F840">_xlfn._xlws.FILTER(B840,LEN(B840)=5)</f>
        <v>#VALUE!</v>
      </c>
      <c r="G840" s="88" t="str">
        <f t="shared" si="159"/>
        <v/>
      </c>
      <c r="H840" s="85">
        <v>41639</v>
      </c>
      <c r="I840" s="85" t="s">
        <v>2512</v>
      </c>
      <c r="J840" s="93">
        <f t="shared" si="157"/>
        <v>41639</v>
      </c>
      <c r="K840" s="85"/>
      <c r="M840" s="85" t="s">
        <v>1072</v>
      </c>
      <c r="N840" t="e">
        <f t="shared" si="160"/>
        <v>#VALUE!</v>
      </c>
      <c r="O840" t="e">
        <f t="shared" si="161"/>
        <v>#VALUE!</v>
      </c>
      <c r="Q840" s="84" t="s">
        <v>1072</v>
      </c>
      <c r="R840" t="e">
        <f t="shared" si="162"/>
        <v>#VALUE!</v>
      </c>
      <c r="S840" t="e">
        <f t="shared" si="163"/>
        <v>#VALUE!</v>
      </c>
      <c r="U840" s="86" t="s">
        <v>1072</v>
      </c>
      <c r="V840" t="e">
        <f t="shared" si="164"/>
        <v>#VALUE!</v>
      </c>
      <c r="W840" t="e">
        <f t="shared" si="165"/>
        <v>#VALUE!</v>
      </c>
      <c r="Y840" s="61" t="s">
        <v>1072</v>
      </c>
      <c r="Z840" t="str">
        <f t="shared" si="166"/>
        <v>12-31-13</v>
      </c>
      <c r="AA840" t="e">
        <f t="shared" si="167"/>
        <v>#VALUE!</v>
      </c>
      <c r="AB840" t="e">
        <f t="shared" si="168"/>
        <v>#VALUE!</v>
      </c>
      <c r="AD840" s="85">
        <v>41639</v>
      </c>
      <c r="AG840" s="85" t="s">
        <v>1072</v>
      </c>
      <c r="AI840" s="85">
        <v>41639</v>
      </c>
    </row>
    <row r="841" spans="1:35" x14ac:dyDescent="0.2">
      <c r="A841">
        <v>7235</v>
      </c>
      <c r="B841" s="91">
        <v>41529</v>
      </c>
      <c r="C841" s="61" t="e" cm="1" vm="1">
        <f t="array" ref="C841">_xlfn._xlws.FILTER(B841,OR(LEN(B841) = 7,LEN(B841)=8))</f>
        <v>#VALUE!</v>
      </c>
      <c r="D841" s="61" t="str">
        <f t="shared" si="158"/>
        <v/>
      </c>
      <c r="E841" s="61" t="s">
        <v>2512</v>
      </c>
      <c r="F841" s="87" cm="1">
        <f t="array" ref="F841">_xlfn._xlws.FILTER(B841,LEN(B841)=5)</f>
        <v>41529</v>
      </c>
      <c r="G841" s="88">
        <f t="shared" si="159"/>
        <v>41529</v>
      </c>
      <c r="H841" s="61"/>
      <c r="I841" s="85">
        <v>41529</v>
      </c>
      <c r="J841" s="93">
        <f t="shared" si="157"/>
        <v>41529</v>
      </c>
      <c r="K841" s="85"/>
      <c r="M841" s="85">
        <v>41529</v>
      </c>
      <c r="N841" t="e">
        <f t="shared" si="160"/>
        <v>#VALUE!</v>
      </c>
      <c r="O841">
        <f t="shared" si="161"/>
        <v>41529</v>
      </c>
      <c r="Q841" s="84">
        <v>41529</v>
      </c>
      <c r="R841" t="e">
        <f t="shared" si="162"/>
        <v>#VALUE!</v>
      </c>
      <c r="S841">
        <f t="shared" si="163"/>
        <v>41529</v>
      </c>
      <c r="U841" s="86">
        <v>41529</v>
      </c>
      <c r="V841" t="e">
        <f t="shared" si="164"/>
        <v>#VALUE!</v>
      </c>
      <c r="W841">
        <f t="shared" si="165"/>
        <v>41529</v>
      </c>
      <c r="Y841" s="61">
        <v>41529</v>
      </c>
      <c r="Z841" t="str">
        <f t="shared" si="166"/>
        <v>41529</v>
      </c>
      <c r="AA841" t="e">
        <f t="shared" si="167"/>
        <v>#VALUE!</v>
      </c>
      <c r="AB841">
        <f t="shared" si="168"/>
        <v>41529</v>
      </c>
      <c r="AD841" s="85">
        <v>47223</v>
      </c>
      <c r="AG841" s="85">
        <v>41529</v>
      </c>
      <c r="AI841" s="85">
        <v>41617</v>
      </c>
    </row>
    <row r="842" spans="1:35" x14ac:dyDescent="0.2">
      <c r="A842">
        <v>8527</v>
      </c>
      <c r="B842" s="91">
        <v>41467</v>
      </c>
      <c r="C842" s="61" t="e" cm="1" vm="1">
        <f t="array" ref="C842">_xlfn._xlws.FILTER(B842,OR(LEN(B842) = 7,LEN(B842)=8))</f>
        <v>#VALUE!</v>
      </c>
      <c r="D842" s="61" t="str">
        <f t="shared" si="158"/>
        <v/>
      </c>
      <c r="E842" s="61" t="s">
        <v>2512</v>
      </c>
      <c r="F842" s="87" cm="1">
        <f t="array" ref="F842">_xlfn._xlws.FILTER(B842,LEN(B842)=5)</f>
        <v>41467</v>
      </c>
      <c r="G842" s="88">
        <f t="shared" si="159"/>
        <v>41467</v>
      </c>
      <c r="H842" s="61"/>
      <c r="I842" s="85">
        <v>41467</v>
      </c>
      <c r="J842" s="93">
        <f t="shared" si="157"/>
        <v>41467</v>
      </c>
      <c r="K842" s="85"/>
      <c r="M842" s="85">
        <v>41467</v>
      </c>
      <c r="N842" t="e">
        <f t="shared" si="160"/>
        <v>#VALUE!</v>
      </c>
      <c r="O842">
        <f t="shared" si="161"/>
        <v>41467</v>
      </c>
      <c r="Q842" s="84">
        <v>41467</v>
      </c>
      <c r="R842" t="e">
        <f t="shared" si="162"/>
        <v>#VALUE!</v>
      </c>
      <c r="S842">
        <f t="shared" si="163"/>
        <v>41467</v>
      </c>
      <c r="U842" s="86">
        <v>41467</v>
      </c>
      <c r="V842" t="e">
        <f t="shared" si="164"/>
        <v>#VALUE!</v>
      </c>
      <c r="W842">
        <f t="shared" si="165"/>
        <v>41467</v>
      </c>
      <c r="Y842" s="61">
        <v>41467</v>
      </c>
      <c r="Z842" t="str">
        <f t="shared" si="166"/>
        <v>41467</v>
      </c>
      <c r="AA842" t="e">
        <f t="shared" si="167"/>
        <v>#VALUE!</v>
      </c>
      <c r="AB842">
        <f t="shared" si="168"/>
        <v>41467</v>
      </c>
      <c r="AD842" s="85">
        <v>24576</v>
      </c>
      <c r="AG842" s="85">
        <v>41467</v>
      </c>
      <c r="AI842" s="85">
        <v>41615</v>
      </c>
    </row>
    <row r="843" spans="1:35" x14ac:dyDescent="0.2">
      <c r="A843">
        <v>1968</v>
      </c>
      <c r="B843" s="91">
        <v>41317</v>
      </c>
      <c r="C843" s="61" t="e" cm="1" vm="1">
        <f t="array" ref="C843">_xlfn._xlws.FILTER(B843,OR(LEN(B843) = 7,LEN(B843)=8))</f>
        <v>#VALUE!</v>
      </c>
      <c r="D843" s="61" t="str">
        <f t="shared" si="158"/>
        <v/>
      </c>
      <c r="E843" s="61" t="s">
        <v>2512</v>
      </c>
      <c r="F843" s="87" cm="1">
        <f t="array" ref="F843">_xlfn._xlws.FILTER(B843,LEN(B843)=5)</f>
        <v>41317</v>
      </c>
      <c r="G843" s="88">
        <f t="shared" si="159"/>
        <v>41317</v>
      </c>
      <c r="H843" s="61"/>
      <c r="I843" s="85">
        <v>41317</v>
      </c>
      <c r="J843" s="93">
        <f t="shared" si="157"/>
        <v>41317</v>
      </c>
      <c r="K843" s="85"/>
      <c r="M843" s="85">
        <v>41317</v>
      </c>
      <c r="N843" t="e">
        <f t="shared" si="160"/>
        <v>#VALUE!</v>
      </c>
      <c r="O843">
        <f t="shared" si="161"/>
        <v>41317</v>
      </c>
      <c r="Q843" s="84">
        <v>41317</v>
      </c>
      <c r="R843" t="e">
        <f t="shared" si="162"/>
        <v>#VALUE!</v>
      </c>
      <c r="S843">
        <f t="shared" si="163"/>
        <v>41317</v>
      </c>
      <c r="U843" s="86">
        <v>41317</v>
      </c>
      <c r="V843" t="e">
        <f t="shared" si="164"/>
        <v>#VALUE!</v>
      </c>
      <c r="W843">
        <f t="shared" si="165"/>
        <v>41317</v>
      </c>
      <c r="Y843" s="61">
        <v>41317</v>
      </c>
      <c r="Z843" t="str">
        <f t="shared" si="166"/>
        <v>41317</v>
      </c>
      <c r="AA843" t="e">
        <f t="shared" si="167"/>
        <v>#VALUE!</v>
      </c>
      <c r="AB843">
        <f t="shared" si="168"/>
        <v>41317</v>
      </c>
      <c r="AD843" s="85">
        <v>42838</v>
      </c>
      <c r="AG843" s="85">
        <v>41317</v>
      </c>
      <c r="AI843" s="85">
        <v>41610</v>
      </c>
    </row>
    <row r="844" spans="1:35" x14ac:dyDescent="0.2">
      <c r="A844">
        <v>9862</v>
      </c>
      <c r="B844" s="91" t="s">
        <v>207</v>
      </c>
      <c r="C844" s="61" t="str" cm="1">
        <f t="array" ref="C844">_xlfn._xlws.FILTER(B844,OR(LEN(B844) = 7,LEN(B844)=8))</f>
        <v>11/14/13</v>
      </c>
      <c r="D844" s="61" t="str">
        <f t="shared" si="158"/>
        <v>11/14/13</v>
      </c>
      <c r="E844" s="61" t="s">
        <v>207</v>
      </c>
      <c r="F844" s="87" t="e" cm="1" vm="1">
        <f t="array" ref="F844">_xlfn._xlws.FILTER(B844,LEN(B844)=5)</f>
        <v>#VALUE!</v>
      </c>
      <c r="G844" s="88" t="str">
        <f t="shared" si="159"/>
        <v/>
      </c>
      <c r="H844" s="85">
        <v>41592</v>
      </c>
      <c r="I844" s="85" t="s">
        <v>2512</v>
      </c>
      <c r="J844" s="93">
        <f t="shared" si="157"/>
        <v>41592</v>
      </c>
      <c r="K844" s="85"/>
      <c r="M844" s="85" t="s">
        <v>207</v>
      </c>
      <c r="N844" t="e">
        <f t="shared" si="160"/>
        <v>#VALUE!</v>
      </c>
      <c r="O844" t="e">
        <f t="shared" si="161"/>
        <v>#VALUE!</v>
      </c>
      <c r="Q844" s="84" t="s">
        <v>207</v>
      </c>
      <c r="R844" t="e">
        <f t="shared" si="162"/>
        <v>#VALUE!</v>
      </c>
      <c r="S844" t="e">
        <f t="shared" si="163"/>
        <v>#VALUE!</v>
      </c>
      <c r="U844" s="86" t="s">
        <v>207</v>
      </c>
      <c r="V844" t="e">
        <f t="shared" si="164"/>
        <v>#VALUE!</v>
      </c>
      <c r="W844" t="e">
        <f t="shared" si="165"/>
        <v>#VALUE!</v>
      </c>
      <c r="Y844" s="61" t="s">
        <v>207</v>
      </c>
      <c r="Z844" t="str">
        <f t="shared" si="166"/>
        <v>11-14-13</v>
      </c>
      <c r="AA844" t="e">
        <f t="shared" si="167"/>
        <v>#VALUE!</v>
      </c>
      <c r="AB844" t="e">
        <f t="shared" si="168"/>
        <v>#VALUE!</v>
      </c>
      <c r="AD844" s="85">
        <v>41592</v>
      </c>
      <c r="AG844" s="85" t="s">
        <v>207</v>
      </c>
      <c r="AI844" s="85">
        <v>41592</v>
      </c>
    </row>
    <row r="845" spans="1:35" x14ac:dyDescent="0.2">
      <c r="A845">
        <v>11075</v>
      </c>
      <c r="B845" s="91" t="s">
        <v>90</v>
      </c>
      <c r="C845" s="61" t="str" cm="1">
        <f t="array" ref="C845">_xlfn._xlws.FILTER(B845,OR(LEN(B845) = 7,LEN(B845)=8))</f>
        <v>10/29/13</v>
      </c>
      <c r="D845" s="61" t="str">
        <f t="shared" si="158"/>
        <v>10/29/13</v>
      </c>
      <c r="E845" s="61" t="s">
        <v>90</v>
      </c>
      <c r="F845" s="87" t="e" cm="1" vm="1">
        <f t="array" ref="F845">_xlfn._xlws.FILTER(B845,LEN(B845)=5)</f>
        <v>#VALUE!</v>
      </c>
      <c r="G845" s="88" t="str">
        <f t="shared" si="159"/>
        <v/>
      </c>
      <c r="H845" s="85">
        <v>41576</v>
      </c>
      <c r="I845" s="85" t="s">
        <v>2512</v>
      </c>
      <c r="J845" s="93">
        <f t="shared" si="157"/>
        <v>41576</v>
      </c>
      <c r="K845" s="85"/>
      <c r="M845" s="85" t="s">
        <v>90</v>
      </c>
      <c r="N845" t="e">
        <f t="shared" si="160"/>
        <v>#VALUE!</v>
      </c>
      <c r="O845" t="e">
        <f t="shared" si="161"/>
        <v>#VALUE!</v>
      </c>
      <c r="Q845" s="84" t="s">
        <v>90</v>
      </c>
      <c r="R845" t="e">
        <f t="shared" si="162"/>
        <v>#VALUE!</v>
      </c>
      <c r="S845" t="e">
        <f t="shared" si="163"/>
        <v>#VALUE!</v>
      </c>
      <c r="U845" s="86" t="s">
        <v>90</v>
      </c>
      <c r="V845" t="e">
        <f t="shared" si="164"/>
        <v>#VALUE!</v>
      </c>
      <c r="W845" t="e">
        <f t="shared" si="165"/>
        <v>#VALUE!</v>
      </c>
      <c r="Y845" s="61" t="s">
        <v>90</v>
      </c>
      <c r="Z845" t="str">
        <f t="shared" si="166"/>
        <v>10-29-13</v>
      </c>
      <c r="AA845" t="e">
        <f t="shared" si="167"/>
        <v>#VALUE!</v>
      </c>
      <c r="AB845" t="e">
        <f t="shared" si="168"/>
        <v>#VALUE!</v>
      </c>
      <c r="AD845" s="85">
        <v>41576</v>
      </c>
      <c r="AG845" s="85" t="s">
        <v>90</v>
      </c>
      <c r="AI845" s="85">
        <v>41576</v>
      </c>
    </row>
    <row r="846" spans="1:35" x14ac:dyDescent="0.2">
      <c r="A846">
        <v>6658</v>
      </c>
      <c r="B846" s="91" t="s">
        <v>1079</v>
      </c>
      <c r="C846" s="61" t="str" cm="1">
        <f t="array" ref="C846">_xlfn._xlws.FILTER(B846,OR(LEN(B846) = 7,LEN(B846)=8))</f>
        <v>7/22/13</v>
      </c>
      <c r="D846" s="61" t="str">
        <f t="shared" si="158"/>
        <v>7/22/13</v>
      </c>
      <c r="E846" s="85" t="s">
        <v>1079</v>
      </c>
      <c r="F846" s="87" t="e" cm="1" vm="1">
        <f t="array" ref="F846">_xlfn._xlws.FILTER(B846,LEN(B846)=5)</f>
        <v>#VALUE!</v>
      </c>
      <c r="G846" s="88" t="str">
        <f t="shared" si="159"/>
        <v/>
      </c>
      <c r="H846" s="85">
        <v>41477</v>
      </c>
      <c r="I846" s="85" t="s">
        <v>2512</v>
      </c>
      <c r="J846" s="93">
        <f t="shared" si="157"/>
        <v>41477</v>
      </c>
      <c r="K846" s="85"/>
      <c r="M846" s="85" t="s">
        <v>1079</v>
      </c>
      <c r="N846" t="e">
        <f t="shared" si="160"/>
        <v>#VALUE!</v>
      </c>
      <c r="O846" t="e">
        <f t="shared" si="161"/>
        <v>#VALUE!</v>
      </c>
      <c r="Q846" s="84" t="s">
        <v>1079</v>
      </c>
      <c r="R846" t="e">
        <f t="shared" si="162"/>
        <v>#VALUE!</v>
      </c>
      <c r="S846" t="e">
        <f t="shared" si="163"/>
        <v>#VALUE!</v>
      </c>
      <c r="U846" s="86" t="s">
        <v>1079</v>
      </c>
      <c r="V846" t="e">
        <f t="shared" si="164"/>
        <v>#VALUE!</v>
      </c>
      <c r="W846" t="e">
        <f t="shared" si="165"/>
        <v>#VALUE!</v>
      </c>
      <c r="Y846" s="61" t="s">
        <v>1079</v>
      </c>
      <c r="Z846" t="str">
        <f t="shared" si="166"/>
        <v>7-22-13</v>
      </c>
      <c r="AA846" t="e">
        <f t="shared" si="167"/>
        <v>#VALUE!</v>
      </c>
      <c r="AB846" t="e">
        <f t="shared" si="168"/>
        <v>#VALUE!</v>
      </c>
      <c r="AD846" s="85">
        <v>41477</v>
      </c>
      <c r="AG846" s="85" t="s">
        <v>1079</v>
      </c>
      <c r="AI846" s="85">
        <v>41477</v>
      </c>
    </row>
    <row r="847" spans="1:35" x14ac:dyDescent="0.2">
      <c r="A847">
        <v>4552</v>
      </c>
      <c r="B847" s="91" t="s">
        <v>140</v>
      </c>
      <c r="C847" s="61" t="str" cm="1">
        <f t="array" ref="C847">_xlfn._xlws.FILTER(B847,OR(LEN(B847) = 7,LEN(B847)=8))</f>
        <v>6/22/13</v>
      </c>
      <c r="D847" s="61" t="str">
        <f t="shared" si="158"/>
        <v>6/22/13</v>
      </c>
      <c r="E847" s="85" t="s">
        <v>140</v>
      </c>
      <c r="F847" s="87" t="e" cm="1" vm="1">
        <f t="array" ref="F847">_xlfn._xlws.FILTER(B847,LEN(B847)=5)</f>
        <v>#VALUE!</v>
      </c>
      <c r="G847" s="88" t="str">
        <f t="shared" si="159"/>
        <v/>
      </c>
      <c r="H847" s="85">
        <v>41447</v>
      </c>
      <c r="I847" s="85" t="s">
        <v>2512</v>
      </c>
      <c r="J847" s="93">
        <f t="shared" si="157"/>
        <v>41447</v>
      </c>
      <c r="K847" s="85"/>
      <c r="M847" s="85" t="s">
        <v>140</v>
      </c>
      <c r="N847" t="e">
        <f t="shared" si="160"/>
        <v>#VALUE!</v>
      </c>
      <c r="O847" t="e">
        <f t="shared" si="161"/>
        <v>#VALUE!</v>
      </c>
      <c r="Q847" s="84" t="s">
        <v>140</v>
      </c>
      <c r="R847" t="e">
        <f t="shared" si="162"/>
        <v>#VALUE!</v>
      </c>
      <c r="S847" t="e">
        <f t="shared" si="163"/>
        <v>#VALUE!</v>
      </c>
      <c r="U847" s="86" t="s">
        <v>140</v>
      </c>
      <c r="V847" t="e">
        <f t="shared" si="164"/>
        <v>#VALUE!</v>
      </c>
      <c r="W847" t="e">
        <f t="shared" si="165"/>
        <v>#VALUE!</v>
      </c>
      <c r="Y847" s="61" t="s">
        <v>140</v>
      </c>
      <c r="Z847" t="str">
        <f t="shared" si="166"/>
        <v>6-22-13</v>
      </c>
      <c r="AA847" t="e">
        <f t="shared" si="167"/>
        <v>#VALUE!</v>
      </c>
      <c r="AB847" t="e">
        <f t="shared" si="168"/>
        <v>#VALUE!</v>
      </c>
      <c r="AD847" s="85">
        <v>41447</v>
      </c>
      <c r="AG847" s="85" t="s">
        <v>140</v>
      </c>
      <c r="AI847" s="85">
        <v>41447</v>
      </c>
    </row>
    <row r="848" spans="1:35" x14ac:dyDescent="0.2">
      <c r="A848">
        <v>10377</v>
      </c>
      <c r="B848" s="91">
        <v>41431</v>
      </c>
      <c r="C848" s="61" t="e" cm="1" vm="1">
        <f t="array" ref="C848">_xlfn._xlws.FILTER(B848,OR(LEN(B848) = 7,LEN(B848)=8))</f>
        <v>#VALUE!</v>
      </c>
      <c r="D848" s="61" t="str">
        <f t="shared" si="158"/>
        <v/>
      </c>
      <c r="E848" s="61" t="s">
        <v>2512</v>
      </c>
      <c r="F848" s="87" cm="1">
        <f t="array" ref="F848">_xlfn._xlws.FILTER(B848,LEN(B848)=5)</f>
        <v>41431</v>
      </c>
      <c r="G848" s="88">
        <f t="shared" si="159"/>
        <v>41431</v>
      </c>
      <c r="H848" s="61"/>
      <c r="I848" s="85">
        <v>41431</v>
      </c>
      <c r="J848" s="93">
        <f t="shared" si="157"/>
        <v>41431</v>
      </c>
      <c r="K848" s="85"/>
      <c r="M848" s="85">
        <v>41431</v>
      </c>
      <c r="N848" t="e">
        <f t="shared" si="160"/>
        <v>#VALUE!</v>
      </c>
      <c r="O848">
        <f t="shared" si="161"/>
        <v>41431</v>
      </c>
      <c r="Q848" s="84">
        <v>41431</v>
      </c>
      <c r="R848" t="e">
        <f t="shared" si="162"/>
        <v>#VALUE!</v>
      </c>
      <c r="S848">
        <f t="shared" si="163"/>
        <v>41431</v>
      </c>
      <c r="U848" s="86">
        <v>41431</v>
      </c>
      <c r="V848" t="e">
        <f t="shared" si="164"/>
        <v>#VALUE!</v>
      </c>
      <c r="W848">
        <f t="shared" si="165"/>
        <v>41431</v>
      </c>
      <c r="Y848" s="61">
        <v>41431</v>
      </c>
      <c r="Z848" t="str">
        <f t="shared" si="166"/>
        <v>41431</v>
      </c>
      <c r="AA848" t="e">
        <f t="shared" si="167"/>
        <v>#VALUE!</v>
      </c>
      <c r="AB848">
        <f t="shared" si="168"/>
        <v>41431</v>
      </c>
      <c r="AD848" s="85">
        <v>11427</v>
      </c>
      <c r="AG848" s="85">
        <v>41431</v>
      </c>
      <c r="AI848" s="85">
        <v>41431</v>
      </c>
    </row>
    <row r="849" spans="1:35" x14ac:dyDescent="0.2">
      <c r="A849">
        <v>5336</v>
      </c>
      <c r="B849" s="91">
        <v>41370</v>
      </c>
      <c r="C849" s="61" t="e" cm="1" vm="1">
        <f t="array" ref="C849">_xlfn._xlws.FILTER(B849,OR(LEN(B849) = 7,LEN(B849)=8))</f>
        <v>#VALUE!</v>
      </c>
      <c r="D849" s="61" t="str">
        <f t="shared" si="158"/>
        <v/>
      </c>
      <c r="E849" s="61" t="s">
        <v>2512</v>
      </c>
      <c r="F849" s="87" cm="1">
        <f t="array" ref="F849">_xlfn._xlws.FILTER(B849,LEN(B849)=5)</f>
        <v>41370</v>
      </c>
      <c r="G849" s="88">
        <f t="shared" si="159"/>
        <v>41370</v>
      </c>
      <c r="H849" s="61"/>
      <c r="I849" s="85">
        <v>41370</v>
      </c>
      <c r="J849" s="93">
        <f t="shared" si="157"/>
        <v>41370</v>
      </c>
      <c r="K849" s="85"/>
      <c r="M849" s="85">
        <v>41370</v>
      </c>
      <c r="N849" t="e">
        <f t="shared" si="160"/>
        <v>#VALUE!</v>
      </c>
      <c r="O849">
        <f t="shared" si="161"/>
        <v>41370</v>
      </c>
      <c r="Q849" s="84">
        <v>41370</v>
      </c>
      <c r="R849" t="e">
        <f t="shared" si="162"/>
        <v>#VALUE!</v>
      </c>
      <c r="S849">
        <f t="shared" si="163"/>
        <v>41370</v>
      </c>
      <c r="U849" s="86">
        <v>41370</v>
      </c>
      <c r="V849" t="e">
        <f t="shared" si="164"/>
        <v>#VALUE!</v>
      </c>
      <c r="W849">
        <f t="shared" si="165"/>
        <v>41370</v>
      </c>
      <c r="Y849" s="61">
        <v>41370</v>
      </c>
      <c r="Z849" t="str">
        <f t="shared" si="166"/>
        <v>41370</v>
      </c>
      <c r="AA849" t="e">
        <f t="shared" si="167"/>
        <v>#VALUE!</v>
      </c>
      <c r="AB849">
        <f t="shared" si="168"/>
        <v>41370</v>
      </c>
      <c r="AD849" s="85">
        <v>25671</v>
      </c>
      <c r="AG849" s="85">
        <v>41370</v>
      </c>
      <c r="AI849" s="85">
        <v>41429</v>
      </c>
    </row>
    <row r="850" spans="1:35" x14ac:dyDescent="0.2">
      <c r="A850">
        <v>10350</v>
      </c>
      <c r="B850" s="91">
        <v>41522</v>
      </c>
      <c r="C850" s="61" t="e" cm="1" vm="1">
        <f t="array" ref="C850">_xlfn._xlws.FILTER(B850,OR(LEN(B850) = 7,LEN(B850)=8))</f>
        <v>#VALUE!</v>
      </c>
      <c r="D850" s="61" t="str">
        <f t="shared" si="158"/>
        <v/>
      </c>
      <c r="E850" s="61" t="s">
        <v>2512</v>
      </c>
      <c r="F850" s="87" cm="1">
        <f t="array" ref="F850">_xlfn._xlws.FILTER(B850,LEN(B850)=5)</f>
        <v>41522</v>
      </c>
      <c r="G850" s="88">
        <f t="shared" si="159"/>
        <v>41522</v>
      </c>
      <c r="H850" s="61"/>
      <c r="I850" s="85">
        <v>41522</v>
      </c>
      <c r="J850" s="93">
        <f t="shared" si="157"/>
        <v>41522</v>
      </c>
      <c r="K850" s="85"/>
      <c r="M850" s="85">
        <v>41522</v>
      </c>
      <c r="N850" t="e">
        <f t="shared" si="160"/>
        <v>#VALUE!</v>
      </c>
      <c r="O850">
        <f t="shared" si="161"/>
        <v>41522</v>
      </c>
      <c r="Q850" s="84">
        <v>41522</v>
      </c>
      <c r="R850" t="e">
        <f t="shared" si="162"/>
        <v>#VALUE!</v>
      </c>
      <c r="S850">
        <f t="shared" si="163"/>
        <v>41522</v>
      </c>
      <c r="U850" s="86">
        <v>41522</v>
      </c>
      <c r="V850" t="e">
        <f t="shared" si="164"/>
        <v>#VALUE!</v>
      </c>
      <c r="W850">
        <f t="shared" si="165"/>
        <v>41522</v>
      </c>
      <c r="Y850" s="61">
        <v>41522</v>
      </c>
      <c r="Z850" t="str">
        <f t="shared" si="166"/>
        <v>41522</v>
      </c>
      <c r="AA850" t="e">
        <f t="shared" si="167"/>
        <v>#VALUE!</v>
      </c>
      <c r="AB850">
        <f t="shared" si="168"/>
        <v>41522</v>
      </c>
      <c r="AD850" s="85">
        <v>44666</v>
      </c>
      <c r="AG850" s="85">
        <v>41522</v>
      </c>
      <c r="AI850" s="85">
        <v>41403</v>
      </c>
    </row>
    <row r="851" spans="1:35" x14ac:dyDescent="0.2">
      <c r="A851">
        <v>11071</v>
      </c>
      <c r="B851" s="91" t="s">
        <v>1085</v>
      </c>
      <c r="C851" s="61" t="str" cm="1">
        <f t="array" ref="C851">_xlfn._xlws.FILTER(B851,OR(LEN(B851) = 7,LEN(B851)=8))</f>
        <v>4/21/13</v>
      </c>
      <c r="D851" s="61" t="str">
        <f t="shared" si="158"/>
        <v>4/21/13</v>
      </c>
      <c r="E851" s="85" t="s">
        <v>1085</v>
      </c>
      <c r="F851" s="87" t="e" cm="1" vm="1">
        <f t="array" ref="F851">_xlfn._xlws.FILTER(B851,LEN(B851)=5)</f>
        <v>#VALUE!</v>
      </c>
      <c r="G851" s="88" t="str">
        <f t="shared" si="159"/>
        <v/>
      </c>
      <c r="H851" s="85">
        <v>41385</v>
      </c>
      <c r="I851" s="85" t="s">
        <v>2512</v>
      </c>
      <c r="J851" s="93">
        <f t="shared" si="157"/>
        <v>41385</v>
      </c>
      <c r="K851" s="85"/>
      <c r="M851" s="85" t="s">
        <v>1085</v>
      </c>
      <c r="N851" t="e">
        <f t="shared" si="160"/>
        <v>#VALUE!</v>
      </c>
      <c r="O851" t="e">
        <f t="shared" si="161"/>
        <v>#VALUE!</v>
      </c>
      <c r="Q851" s="84" t="s">
        <v>1085</v>
      </c>
      <c r="R851" t="e">
        <f t="shared" si="162"/>
        <v>#VALUE!</v>
      </c>
      <c r="S851" t="e">
        <f t="shared" si="163"/>
        <v>#VALUE!</v>
      </c>
      <c r="U851" s="86" t="s">
        <v>1085</v>
      </c>
      <c r="V851" t="e">
        <f t="shared" si="164"/>
        <v>#VALUE!</v>
      </c>
      <c r="W851" t="e">
        <f t="shared" si="165"/>
        <v>#VALUE!</v>
      </c>
      <c r="Y851" s="61" t="s">
        <v>1085</v>
      </c>
      <c r="Z851" t="str">
        <f t="shared" si="166"/>
        <v>4-21-13</v>
      </c>
      <c r="AA851" t="e">
        <f t="shared" si="167"/>
        <v>#VALUE!</v>
      </c>
      <c r="AB851" t="e">
        <f t="shared" si="168"/>
        <v>#VALUE!</v>
      </c>
      <c r="AD851" s="85">
        <v>41385</v>
      </c>
      <c r="AG851" s="85" t="s">
        <v>1085</v>
      </c>
      <c r="AI851" s="85">
        <v>41385</v>
      </c>
    </row>
    <row r="852" spans="1:35" x14ac:dyDescent="0.2">
      <c r="A852">
        <v>11100</v>
      </c>
      <c r="B852" s="91">
        <v>41582</v>
      </c>
      <c r="C852" s="61" t="e" cm="1" vm="1">
        <f t="array" ref="C852">_xlfn._xlws.FILTER(B852,OR(LEN(B852) = 7,LEN(B852)=8))</f>
        <v>#VALUE!</v>
      </c>
      <c r="D852" s="61" t="str">
        <f t="shared" si="158"/>
        <v/>
      </c>
      <c r="E852" s="61" t="s">
        <v>2512</v>
      </c>
      <c r="F852" s="87" cm="1">
        <f t="array" ref="F852">_xlfn._xlws.FILTER(B852,LEN(B852)=5)</f>
        <v>41582</v>
      </c>
      <c r="G852" s="88">
        <f t="shared" si="159"/>
        <v>41582</v>
      </c>
      <c r="H852" s="61"/>
      <c r="I852" s="85">
        <v>41582</v>
      </c>
      <c r="J852" s="93">
        <f t="shared" si="157"/>
        <v>41582</v>
      </c>
      <c r="K852" s="85"/>
      <c r="M852" s="85">
        <v>41582</v>
      </c>
      <c r="N852" t="e">
        <f t="shared" si="160"/>
        <v>#VALUE!</v>
      </c>
      <c r="O852">
        <f t="shared" si="161"/>
        <v>41582</v>
      </c>
      <c r="Q852" s="84">
        <v>41582</v>
      </c>
      <c r="R852" t="e">
        <f t="shared" si="162"/>
        <v>#VALUE!</v>
      </c>
      <c r="S852">
        <f t="shared" si="163"/>
        <v>41582</v>
      </c>
      <c r="U852" s="86">
        <v>41582</v>
      </c>
      <c r="V852" t="e">
        <f t="shared" si="164"/>
        <v>#VALUE!</v>
      </c>
      <c r="W852">
        <f t="shared" si="165"/>
        <v>41582</v>
      </c>
      <c r="Y852" s="61">
        <v>41582</v>
      </c>
      <c r="Z852" t="str">
        <f t="shared" si="166"/>
        <v>41582</v>
      </c>
      <c r="AA852" t="e">
        <f t="shared" si="167"/>
        <v>#VALUE!</v>
      </c>
      <c r="AB852">
        <f t="shared" si="168"/>
        <v>41582</v>
      </c>
      <c r="AD852" s="85">
        <v>30056</v>
      </c>
      <c r="AG852" s="85">
        <v>41582</v>
      </c>
      <c r="AI852" s="85">
        <v>41375</v>
      </c>
    </row>
    <row r="853" spans="1:35" x14ac:dyDescent="0.2">
      <c r="A853">
        <v>6516</v>
      </c>
      <c r="B853" s="91" t="s">
        <v>719</v>
      </c>
      <c r="C853" s="61" t="str" cm="1">
        <f t="array" ref="C853">_xlfn._xlws.FILTER(B853,OR(LEN(B853) = 7,LEN(B853)=8))</f>
        <v>3/18/13</v>
      </c>
      <c r="D853" s="61" t="str">
        <f t="shared" si="158"/>
        <v>3/18/13</v>
      </c>
      <c r="E853" s="85" t="s">
        <v>719</v>
      </c>
      <c r="F853" s="87" t="e" cm="1" vm="1">
        <f t="array" ref="F853">_xlfn._xlws.FILTER(B853,LEN(B853)=5)</f>
        <v>#VALUE!</v>
      </c>
      <c r="G853" s="88" t="str">
        <f t="shared" si="159"/>
        <v/>
      </c>
      <c r="H853" s="85">
        <v>41351</v>
      </c>
      <c r="I853" s="85" t="s">
        <v>2512</v>
      </c>
      <c r="J853" s="93">
        <f t="shared" si="157"/>
        <v>41351</v>
      </c>
      <c r="K853" s="85"/>
      <c r="M853" s="85" t="s">
        <v>719</v>
      </c>
      <c r="N853" t="e">
        <f t="shared" si="160"/>
        <v>#VALUE!</v>
      </c>
      <c r="O853" t="e">
        <f t="shared" si="161"/>
        <v>#VALUE!</v>
      </c>
      <c r="Q853" s="84" t="s">
        <v>719</v>
      </c>
      <c r="R853" t="e">
        <f t="shared" si="162"/>
        <v>#VALUE!</v>
      </c>
      <c r="S853" t="e">
        <f t="shared" si="163"/>
        <v>#VALUE!</v>
      </c>
      <c r="U853" s="86" t="s">
        <v>719</v>
      </c>
      <c r="V853" t="e">
        <f t="shared" si="164"/>
        <v>#VALUE!</v>
      </c>
      <c r="W853" t="e">
        <f t="shared" si="165"/>
        <v>#VALUE!</v>
      </c>
      <c r="Y853" s="61" t="s">
        <v>719</v>
      </c>
      <c r="Z853" t="str">
        <f t="shared" si="166"/>
        <v>3-18-13</v>
      </c>
      <c r="AA853" t="e">
        <f t="shared" si="167"/>
        <v>#VALUE!</v>
      </c>
      <c r="AB853" t="e">
        <f t="shared" si="168"/>
        <v>#VALUE!</v>
      </c>
      <c r="AD853" s="85">
        <v>41351</v>
      </c>
      <c r="AG853" s="85" t="s">
        <v>719</v>
      </c>
      <c r="AI853" s="85">
        <v>41351</v>
      </c>
    </row>
    <row r="854" spans="1:35" x14ac:dyDescent="0.2">
      <c r="A854">
        <v>1734</v>
      </c>
      <c r="B854" s="91" t="s">
        <v>651</v>
      </c>
      <c r="C854" s="61" t="str" cm="1">
        <f t="array" ref="C854">_xlfn._xlws.FILTER(B854,OR(LEN(B854) = 7,LEN(B854)=8))</f>
        <v>1/17/13</v>
      </c>
      <c r="D854" s="61" t="str">
        <f t="shared" si="158"/>
        <v>1/17/13</v>
      </c>
      <c r="E854" s="85" t="s">
        <v>651</v>
      </c>
      <c r="F854" s="87" t="e" cm="1" vm="1">
        <f t="array" ref="F854">_xlfn._xlws.FILTER(B854,LEN(B854)=5)</f>
        <v>#VALUE!</v>
      </c>
      <c r="G854" s="88" t="str">
        <f t="shared" si="159"/>
        <v/>
      </c>
      <c r="H854" s="85">
        <v>41291</v>
      </c>
      <c r="I854" s="85" t="s">
        <v>2512</v>
      </c>
      <c r="J854" s="93">
        <f t="shared" si="157"/>
        <v>41291</v>
      </c>
      <c r="K854" s="85"/>
      <c r="M854" s="85" t="s">
        <v>651</v>
      </c>
      <c r="N854" t="e">
        <f t="shared" si="160"/>
        <v>#VALUE!</v>
      </c>
      <c r="O854" t="e">
        <f t="shared" si="161"/>
        <v>#VALUE!</v>
      </c>
      <c r="Q854" s="84" t="s">
        <v>651</v>
      </c>
      <c r="R854" t="e">
        <f t="shared" si="162"/>
        <v>#VALUE!</v>
      </c>
      <c r="S854" t="e">
        <f t="shared" si="163"/>
        <v>#VALUE!</v>
      </c>
      <c r="U854" s="86" t="s">
        <v>651</v>
      </c>
      <c r="V854" t="e">
        <f t="shared" si="164"/>
        <v>#VALUE!</v>
      </c>
      <c r="W854" t="e">
        <f t="shared" si="165"/>
        <v>#VALUE!</v>
      </c>
      <c r="Y854" s="61" t="s">
        <v>651</v>
      </c>
      <c r="Z854" t="str">
        <f t="shared" si="166"/>
        <v>1-17-13</v>
      </c>
      <c r="AA854" t="e">
        <f t="shared" si="167"/>
        <v>#VALUE!</v>
      </c>
      <c r="AB854" t="e">
        <f t="shared" si="168"/>
        <v>#VALUE!</v>
      </c>
      <c r="AD854" s="85">
        <v>41291</v>
      </c>
      <c r="AG854" s="85" t="s">
        <v>651</v>
      </c>
      <c r="AI854" s="85">
        <v>41291</v>
      </c>
    </row>
    <row r="855" spans="1:35" x14ac:dyDescent="0.2">
      <c r="A855">
        <v>2131</v>
      </c>
      <c r="B855" s="91" t="s">
        <v>440</v>
      </c>
      <c r="C855" s="61" t="str" cm="1">
        <f t="array" ref="C855">_xlfn._xlws.FILTER(B855,OR(LEN(B855) = 7,LEN(B855)=8))</f>
        <v>12/30/12</v>
      </c>
      <c r="D855" s="61" t="str">
        <f t="shared" si="158"/>
        <v>12/30/12</v>
      </c>
      <c r="E855" s="61" t="s">
        <v>440</v>
      </c>
      <c r="F855" s="87" t="e" cm="1" vm="1">
        <f t="array" ref="F855">_xlfn._xlws.FILTER(B855,LEN(B855)=5)</f>
        <v>#VALUE!</v>
      </c>
      <c r="G855" s="88" t="str">
        <f t="shared" si="159"/>
        <v/>
      </c>
      <c r="H855" s="85">
        <v>41273</v>
      </c>
      <c r="I855" s="85" t="s">
        <v>2512</v>
      </c>
      <c r="J855" s="93">
        <f t="shared" si="157"/>
        <v>41273</v>
      </c>
      <c r="K855" s="85"/>
      <c r="M855" s="85" t="s">
        <v>440</v>
      </c>
      <c r="N855" t="e">
        <f t="shared" si="160"/>
        <v>#VALUE!</v>
      </c>
      <c r="O855" t="e">
        <f t="shared" si="161"/>
        <v>#VALUE!</v>
      </c>
      <c r="Q855" s="84" t="s">
        <v>440</v>
      </c>
      <c r="R855" t="e">
        <f t="shared" si="162"/>
        <v>#VALUE!</v>
      </c>
      <c r="S855" t="e">
        <f t="shared" si="163"/>
        <v>#VALUE!</v>
      </c>
      <c r="U855" s="86" t="s">
        <v>440</v>
      </c>
      <c r="V855" t="e">
        <f t="shared" si="164"/>
        <v>#VALUE!</v>
      </c>
      <c r="W855" t="e">
        <f t="shared" si="165"/>
        <v>#VALUE!</v>
      </c>
      <c r="Y855" s="61" t="s">
        <v>440</v>
      </c>
      <c r="Z855" t="str">
        <f t="shared" si="166"/>
        <v>12-30-12</v>
      </c>
      <c r="AA855" t="e">
        <f t="shared" si="167"/>
        <v>#VALUE!</v>
      </c>
      <c r="AB855" t="e">
        <f t="shared" si="168"/>
        <v>#VALUE!</v>
      </c>
      <c r="AD855" s="85">
        <v>41273</v>
      </c>
      <c r="AG855" s="85" t="s">
        <v>440</v>
      </c>
      <c r="AI855" s="85">
        <v>41273</v>
      </c>
    </row>
    <row r="856" spans="1:35" x14ac:dyDescent="0.2">
      <c r="A856">
        <v>6439</v>
      </c>
      <c r="B856" s="91" t="s">
        <v>275</v>
      </c>
      <c r="C856" s="61" t="str" cm="1">
        <f t="array" ref="C856">_xlfn._xlws.FILTER(B856,OR(LEN(B856) = 7,LEN(B856)=8))</f>
        <v>8/17/12</v>
      </c>
      <c r="D856" s="61" t="str">
        <f t="shared" si="158"/>
        <v>8/17/12</v>
      </c>
      <c r="E856" s="85" t="s">
        <v>275</v>
      </c>
      <c r="F856" s="87" t="e" cm="1" vm="1">
        <f t="array" ref="F856">_xlfn._xlws.FILTER(B856,LEN(B856)=5)</f>
        <v>#VALUE!</v>
      </c>
      <c r="G856" s="88" t="str">
        <f t="shared" si="159"/>
        <v/>
      </c>
      <c r="H856" s="85">
        <v>41138</v>
      </c>
      <c r="I856" s="85" t="s">
        <v>2512</v>
      </c>
      <c r="J856" s="93">
        <f t="shared" si="157"/>
        <v>41138</v>
      </c>
      <c r="K856" s="85"/>
      <c r="M856" s="85" t="s">
        <v>275</v>
      </c>
      <c r="N856" t="e">
        <f t="shared" si="160"/>
        <v>#VALUE!</v>
      </c>
      <c r="O856" t="e">
        <f t="shared" si="161"/>
        <v>#VALUE!</v>
      </c>
      <c r="Q856" s="84" t="s">
        <v>275</v>
      </c>
      <c r="R856" t="e">
        <f t="shared" si="162"/>
        <v>#VALUE!</v>
      </c>
      <c r="S856" t="e">
        <f t="shared" si="163"/>
        <v>#VALUE!</v>
      </c>
      <c r="U856" s="86" t="s">
        <v>275</v>
      </c>
      <c r="V856" t="e">
        <f t="shared" si="164"/>
        <v>#VALUE!</v>
      </c>
      <c r="W856" t="e">
        <f t="shared" si="165"/>
        <v>#VALUE!</v>
      </c>
      <c r="Y856" s="61" t="s">
        <v>275</v>
      </c>
      <c r="Z856" t="str">
        <f t="shared" si="166"/>
        <v>8-17-12</v>
      </c>
      <c r="AA856" t="e">
        <f t="shared" si="167"/>
        <v>#VALUE!</v>
      </c>
      <c r="AB856" t="e">
        <f t="shared" si="168"/>
        <v>#VALUE!</v>
      </c>
      <c r="AD856" s="85">
        <v>41138</v>
      </c>
      <c r="AG856" s="85" t="s">
        <v>275</v>
      </c>
      <c r="AI856" s="85">
        <v>41138</v>
      </c>
    </row>
    <row r="857" spans="1:35" x14ac:dyDescent="0.2">
      <c r="A857">
        <v>10591</v>
      </c>
      <c r="B857" s="91">
        <v>41068</v>
      </c>
      <c r="C857" s="61" t="e" cm="1" vm="1">
        <f t="array" ref="C857">_xlfn._xlws.FILTER(B857,OR(LEN(B857) = 7,LEN(B857)=8))</f>
        <v>#VALUE!</v>
      </c>
      <c r="D857" s="61" t="str">
        <f t="shared" si="158"/>
        <v/>
      </c>
      <c r="E857" s="61" t="s">
        <v>2512</v>
      </c>
      <c r="F857" s="87" cm="1">
        <f t="array" ref="F857">_xlfn._xlws.FILTER(B857,LEN(B857)=5)</f>
        <v>41068</v>
      </c>
      <c r="G857" s="88">
        <f t="shared" si="159"/>
        <v>41068</v>
      </c>
      <c r="H857" s="61"/>
      <c r="I857" s="85">
        <v>41068</v>
      </c>
      <c r="J857" s="93">
        <f t="shared" si="157"/>
        <v>41068</v>
      </c>
      <c r="K857" s="85"/>
      <c r="M857" s="85">
        <v>41068</v>
      </c>
      <c r="N857" t="e">
        <f t="shared" si="160"/>
        <v>#VALUE!</v>
      </c>
      <c r="O857">
        <f t="shared" si="161"/>
        <v>41068</v>
      </c>
      <c r="Q857" s="84">
        <v>41068</v>
      </c>
      <c r="R857" t="e">
        <f t="shared" si="162"/>
        <v>#VALUE!</v>
      </c>
      <c r="S857">
        <f t="shared" si="163"/>
        <v>41068</v>
      </c>
      <c r="U857" s="86">
        <v>41068</v>
      </c>
      <c r="V857" t="e">
        <f t="shared" si="164"/>
        <v>#VALUE!</v>
      </c>
      <c r="W857">
        <f t="shared" si="165"/>
        <v>41068</v>
      </c>
      <c r="Y857" s="61">
        <v>41068</v>
      </c>
      <c r="Z857" t="str">
        <f t="shared" si="166"/>
        <v>41068</v>
      </c>
      <c r="AA857" t="e">
        <f t="shared" si="167"/>
        <v>#VALUE!</v>
      </c>
      <c r="AB857">
        <f t="shared" si="168"/>
        <v>41068</v>
      </c>
      <c r="AD857" s="85">
        <v>24938</v>
      </c>
      <c r="AG857" s="85">
        <v>41068</v>
      </c>
      <c r="AI857" s="85">
        <v>41127</v>
      </c>
    </row>
    <row r="858" spans="1:35" x14ac:dyDescent="0.2">
      <c r="A858">
        <v>9797</v>
      </c>
      <c r="B858" s="91" t="s">
        <v>527</v>
      </c>
      <c r="C858" s="61" t="str" cm="1">
        <f t="array" ref="C858">_xlfn._xlws.FILTER(B858,OR(LEN(B858) = 7,LEN(B858)=8))</f>
        <v>4/13/14</v>
      </c>
      <c r="D858" s="61" t="str">
        <f t="shared" si="158"/>
        <v>4/13/14</v>
      </c>
      <c r="E858" s="85" t="s">
        <v>527</v>
      </c>
      <c r="F858" s="87" t="e" cm="1" vm="1">
        <f t="array" ref="F858">_xlfn._xlws.FILTER(B858,LEN(B858)=5)</f>
        <v>#VALUE!</v>
      </c>
      <c r="G858" s="88" t="str">
        <f t="shared" si="159"/>
        <v/>
      </c>
      <c r="H858" s="85">
        <v>41742</v>
      </c>
      <c r="I858" s="85" t="s">
        <v>2512</v>
      </c>
      <c r="J858" s="93">
        <f t="shared" si="157"/>
        <v>41742</v>
      </c>
      <c r="K858" s="85"/>
      <c r="M858" s="85" t="s">
        <v>527</v>
      </c>
      <c r="N858" t="e">
        <f t="shared" si="160"/>
        <v>#VALUE!</v>
      </c>
      <c r="O858" t="e">
        <f t="shared" si="161"/>
        <v>#VALUE!</v>
      </c>
      <c r="Q858" s="84" t="s">
        <v>527</v>
      </c>
      <c r="R858" t="e">
        <f t="shared" si="162"/>
        <v>#VALUE!</v>
      </c>
      <c r="S858" t="e">
        <f t="shared" si="163"/>
        <v>#VALUE!</v>
      </c>
      <c r="U858" s="86" t="s">
        <v>527</v>
      </c>
      <c r="V858" t="e">
        <f t="shared" si="164"/>
        <v>#VALUE!</v>
      </c>
      <c r="W858" t="e">
        <f t="shared" si="165"/>
        <v>#VALUE!</v>
      </c>
      <c r="Y858" s="61" t="s">
        <v>527</v>
      </c>
      <c r="Z858" t="str">
        <f t="shared" si="166"/>
        <v>4-13-14</v>
      </c>
      <c r="AA858" t="e">
        <f t="shared" si="167"/>
        <v>#VALUE!</v>
      </c>
      <c r="AB858" t="e">
        <f t="shared" si="168"/>
        <v>#VALUE!</v>
      </c>
      <c r="AD858" s="85">
        <v>41742</v>
      </c>
      <c r="AG858" s="85" t="s">
        <v>527</v>
      </c>
      <c r="AI858" s="85">
        <v>41742</v>
      </c>
    </row>
    <row r="859" spans="1:35" x14ac:dyDescent="0.2">
      <c r="A859">
        <v>9336</v>
      </c>
      <c r="B859" s="91" t="s">
        <v>1094</v>
      </c>
      <c r="C859" s="61" t="str" cm="1">
        <f t="array" ref="C859">_xlfn._xlws.FILTER(B859,OR(LEN(B859) = 7,LEN(B859)=8))</f>
        <v>3/22/14</v>
      </c>
      <c r="D859" s="61" t="str">
        <f t="shared" si="158"/>
        <v>3/22/14</v>
      </c>
      <c r="E859" s="85" t="s">
        <v>1094</v>
      </c>
      <c r="F859" s="87" t="e" cm="1" vm="1">
        <f t="array" ref="F859">_xlfn._xlws.FILTER(B859,LEN(B859)=5)</f>
        <v>#VALUE!</v>
      </c>
      <c r="G859" s="88" t="str">
        <f t="shared" si="159"/>
        <v/>
      </c>
      <c r="H859" s="85">
        <v>41720</v>
      </c>
      <c r="I859" s="85" t="s">
        <v>2512</v>
      </c>
      <c r="J859" s="93">
        <f t="shared" si="157"/>
        <v>41720</v>
      </c>
      <c r="K859" s="85"/>
      <c r="M859" s="85" t="s">
        <v>1094</v>
      </c>
      <c r="N859" t="e">
        <f t="shared" si="160"/>
        <v>#VALUE!</v>
      </c>
      <c r="O859" t="e">
        <f t="shared" si="161"/>
        <v>#VALUE!</v>
      </c>
      <c r="Q859" s="84" t="s">
        <v>1094</v>
      </c>
      <c r="R859" t="e">
        <f t="shared" si="162"/>
        <v>#VALUE!</v>
      </c>
      <c r="S859" t="e">
        <f t="shared" si="163"/>
        <v>#VALUE!</v>
      </c>
      <c r="U859" s="86" t="s">
        <v>1094</v>
      </c>
      <c r="V859" t="e">
        <f t="shared" si="164"/>
        <v>#VALUE!</v>
      </c>
      <c r="W859" t="e">
        <f t="shared" si="165"/>
        <v>#VALUE!</v>
      </c>
      <c r="Y859" s="61" t="s">
        <v>1094</v>
      </c>
      <c r="Z859" t="str">
        <f t="shared" si="166"/>
        <v>3-22-14</v>
      </c>
      <c r="AA859" t="e">
        <f t="shared" si="167"/>
        <v>#VALUE!</v>
      </c>
      <c r="AB859" t="e">
        <f t="shared" si="168"/>
        <v>#VALUE!</v>
      </c>
      <c r="AD859" s="85">
        <v>41720</v>
      </c>
      <c r="AG859" s="85" t="s">
        <v>1094</v>
      </c>
      <c r="AI859" s="85">
        <v>41720</v>
      </c>
    </row>
    <row r="860" spans="1:35" x14ac:dyDescent="0.2">
      <c r="A860">
        <v>2174</v>
      </c>
      <c r="B860" s="91">
        <v>41854</v>
      </c>
      <c r="C860" s="61" t="e" cm="1" vm="1">
        <f t="array" ref="C860">_xlfn._xlws.FILTER(B860,OR(LEN(B860) = 7,LEN(B860)=8))</f>
        <v>#VALUE!</v>
      </c>
      <c r="D860" s="61" t="str">
        <f t="shared" si="158"/>
        <v/>
      </c>
      <c r="E860" s="61" t="s">
        <v>2512</v>
      </c>
      <c r="F860" s="87" cm="1">
        <f t="array" ref="F860">_xlfn._xlws.FILTER(B860,LEN(B860)=5)</f>
        <v>41854</v>
      </c>
      <c r="G860" s="88">
        <f t="shared" si="159"/>
        <v>41854</v>
      </c>
      <c r="H860" s="61"/>
      <c r="I860" s="85">
        <v>41854</v>
      </c>
      <c r="J860" s="93">
        <f t="shared" si="157"/>
        <v>41854</v>
      </c>
      <c r="K860" s="85"/>
      <c r="M860" s="85">
        <v>41854</v>
      </c>
      <c r="N860" t="e">
        <f t="shared" si="160"/>
        <v>#VALUE!</v>
      </c>
      <c r="O860">
        <f t="shared" si="161"/>
        <v>41854</v>
      </c>
      <c r="Q860" s="84">
        <v>41854</v>
      </c>
      <c r="R860" t="e">
        <f t="shared" si="162"/>
        <v>#VALUE!</v>
      </c>
      <c r="S860">
        <f t="shared" si="163"/>
        <v>41854</v>
      </c>
      <c r="U860" s="86">
        <v>41854</v>
      </c>
      <c r="V860" t="e">
        <f t="shared" si="164"/>
        <v>#VALUE!</v>
      </c>
      <c r="W860">
        <f t="shared" si="165"/>
        <v>41854</v>
      </c>
      <c r="Y860" s="61">
        <v>41854</v>
      </c>
      <c r="Z860" t="str">
        <f t="shared" si="166"/>
        <v>41854</v>
      </c>
      <c r="AA860" t="e">
        <f t="shared" si="167"/>
        <v>#VALUE!</v>
      </c>
      <c r="AB860">
        <f t="shared" si="168"/>
        <v>41854</v>
      </c>
      <c r="AD860" s="85">
        <v>19832</v>
      </c>
      <c r="AG860" s="85">
        <v>41854</v>
      </c>
      <c r="AI860" s="85">
        <v>41706</v>
      </c>
    </row>
    <row r="861" spans="1:35" x14ac:dyDescent="0.2">
      <c r="A861">
        <v>3197</v>
      </c>
      <c r="B861" s="91" t="s">
        <v>203</v>
      </c>
      <c r="C861" s="61" t="str" cm="1">
        <f t="array" ref="C861">_xlfn._xlws.FILTER(B861,OR(LEN(B861) = 7,LEN(B861)=8))</f>
        <v>12/16/13</v>
      </c>
      <c r="D861" s="61" t="str">
        <f t="shared" si="158"/>
        <v>12/16/13</v>
      </c>
      <c r="E861" s="61" t="s">
        <v>203</v>
      </c>
      <c r="F861" s="87" t="e" cm="1" vm="1">
        <f t="array" ref="F861">_xlfn._xlws.FILTER(B861,LEN(B861)=5)</f>
        <v>#VALUE!</v>
      </c>
      <c r="G861" s="88" t="str">
        <f t="shared" si="159"/>
        <v/>
      </c>
      <c r="H861" s="85">
        <v>41624</v>
      </c>
      <c r="I861" s="85" t="s">
        <v>2512</v>
      </c>
      <c r="J861" s="93">
        <f t="shared" si="157"/>
        <v>41624</v>
      </c>
      <c r="K861" s="85"/>
      <c r="M861" s="85" t="s">
        <v>203</v>
      </c>
      <c r="N861" t="e">
        <f t="shared" si="160"/>
        <v>#VALUE!</v>
      </c>
      <c r="O861" t="e">
        <f t="shared" si="161"/>
        <v>#VALUE!</v>
      </c>
      <c r="Q861" s="84" t="s">
        <v>203</v>
      </c>
      <c r="R861" t="e">
        <f t="shared" si="162"/>
        <v>#VALUE!</v>
      </c>
      <c r="S861" t="e">
        <f t="shared" si="163"/>
        <v>#VALUE!</v>
      </c>
      <c r="U861" s="86" t="s">
        <v>203</v>
      </c>
      <c r="V861" t="e">
        <f t="shared" si="164"/>
        <v>#VALUE!</v>
      </c>
      <c r="W861" t="e">
        <f t="shared" si="165"/>
        <v>#VALUE!</v>
      </c>
      <c r="Y861" s="61" t="s">
        <v>203</v>
      </c>
      <c r="Z861" t="str">
        <f t="shared" si="166"/>
        <v>12-16-13</v>
      </c>
      <c r="AA861" t="e">
        <f t="shared" si="167"/>
        <v>#VALUE!</v>
      </c>
      <c r="AB861" t="e">
        <f t="shared" si="168"/>
        <v>#VALUE!</v>
      </c>
      <c r="AD861" s="85">
        <v>41624</v>
      </c>
      <c r="AG861" s="85" t="s">
        <v>203</v>
      </c>
      <c r="AI861" s="85">
        <v>41624</v>
      </c>
    </row>
    <row r="862" spans="1:35" x14ac:dyDescent="0.2">
      <c r="A862">
        <v>9185</v>
      </c>
      <c r="B862" s="91" t="s">
        <v>458</v>
      </c>
      <c r="C862" s="61" t="str" cm="1">
        <f t="array" ref="C862">_xlfn._xlws.FILTER(B862,OR(LEN(B862) = 7,LEN(B862)=8))</f>
        <v>10/28/13</v>
      </c>
      <c r="D862" s="61" t="str">
        <f t="shared" si="158"/>
        <v>10/28/13</v>
      </c>
      <c r="E862" s="61" t="s">
        <v>458</v>
      </c>
      <c r="F862" s="87" t="e" cm="1" vm="1">
        <f t="array" ref="F862">_xlfn._xlws.FILTER(B862,LEN(B862)=5)</f>
        <v>#VALUE!</v>
      </c>
      <c r="G862" s="88" t="str">
        <f t="shared" si="159"/>
        <v/>
      </c>
      <c r="H862" s="85">
        <v>41575</v>
      </c>
      <c r="I862" s="85" t="s">
        <v>2512</v>
      </c>
      <c r="J862" s="93">
        <f t="shared" si="157"/>
        <v>41575</v>
      </c>
      <c r="K862" s="85"/>
      <c r="M862" s="85" t="s">
        <v>458</v>
      </c>
      <c r="N862" t="e">
        <f t="shared" si="160"/>
        <v>#VALUE!</v>
      </c>
      <c r="O862" t="e">
        <f t="shared" si="161"/>
        <v>#VALUE!</v>
      </c>
      <c r="Q862" s="84" t="s">
        <v>458</v>
      </c>
      <c r="R862" t="e">
        <f t="shared" si="162"/>
        <v>#VALUE!</v>
      </c>
      <c r="S862" t="e">
        <f t="shared" si="163"/>
        <v>#VALUE!</v>
      </c>
      <c r="U862" s="86" t="s">
        <v>458</v>
      </c>
      <c r="V862" t="e">
        <f t="shared" si="164"/>
        <v>#VALUE!</v>
      </c>
      <c r="W862" t="e">
        <f t="shared" si="165"/>
        <v>#VALUE!</v>
      </c>
      <c r="Y862" s="61" t="s">
        <v>458</v>
      </c>
      <c r="Z862" t="str">
        <f t="shared" si="166"/>
        <v>10-28-13</v>
      </c>
      <c r="AA862" t="e">
        <f t="shared" si="167"/>
        <v>#VALUE!</v>
      </c>
      <c r="AB862" t="e">
        <f t="shared" si="168"/>
        <v>#VALUE!</v>
      </c>
      <c r="AD862" s="85">
        <v>41575</v>
      </c>
      <c r="AG862" s="85" t="s">
        <v>458</v>
      </c>
      <c r="AI862" s="85">
        <v>41575</v>
      </c>
    </row>
    <row r="863" spans="1:35" x14ac:dyDescent="0.2">
      <c r="A863">
        <v>905</v>
      </c>
      <c r="B863" s="91" t="s">
        <v>386</v>
      </c>
      <c r="C863" s="61" t="str" cm="1">
        <f t="array" ref="C863">_xlfn._xlws.FILTER(B863,OR(LEN(B863) = 7,LEN(B863)=8))</f>
        <v>10/22/13</v>
      </c>
      <c r="D863" s="61" t="str">
        <f t="shared" si="158"/>
        <v>10/22/13</v>
      </c>
      <c r="E863" s="61" t="s">
        <v>386</v>
      </c>
      <c r="F863" s="87" t="e" cm="1" vm="1">
        <f t="array" ref="F863">_xlfn._xlws.FILTER(B863,LEN(B863)=5)</f>
        <v>#VALUE!</v>
      </c>
      <c r="G863" s="88" t="str">
        <f t="shared" si="159"/>
        <v/>
      </c>
      <c r="H863" s="85">
        <v>41569</v>
      </c>
      <c r="I863" s="85" t="s">
        <v>2512</v>
      </c>
      <c r="J863" s="93">
        <f t="shared" si="157"/>
        <v>41569</v>
      </c>
      <c r="K863" s="85"/>
      <c r="M863" s="85" t="s">
        <v>386</v>
      </c>
      <c r="N863" t="e">
        <f t="shared" si="160"/>
        <v>#VALUE!</v>
      </c>
      <c r="O863" t="e">
        <f t="shared" si="161"/>
        <v>#VALUE!</v>
      </c>
      <c r="Q863" s="84" t="s">
        <v>386</v>
      </c>
      <c r="R863" t="e">
        <f t="shared" si="162"/>
        <v>#VALUE!</v>
      </c>
      <c r="S863" t="e">
        <f t="shared" si="163"/>
        <v>#VALUE!</v>
      </c>
      <c r="U863" s="86" t="s">
        <v>386</v>
      </c>
      <c r="V863" t="e">
        <f t="shared" si="164"/>
        <v>#VALUE!</v>
      </c>
      <c r="W863" t="e">
        <f t="shared" si="165"/>
        <v>#VALUE!</v>
      </c>
      <c r="Y863" s="61" t="s">
        <v>386</v>
      </c>
      <c r="Z863" t="str">
        <f t="shared" si="166"/>
        <v>10-22-13</v>
      </c>
      <c r="AA863" t="e">
        <f t="shared" si="167"/>
        <v>#VALUE!</v>
      </c>
      <c r="AB863" t="e">
        <f t="shared" si="168"/>
        <v>#VALUE!</v>
      </c>
      <c r="AD863" s="85">
        <v>41569</v>
      </c>
      <c r="AG863" s="85" t="s">
        <v>386</v>
      </c>
      <c r="AI863" s="85">
        <v>41569</v>
      </c>
    </row>
    <row r="864" spans="1:35" x14ac:dyDescent="0.2">
      <c r="A864">
        <v>10858</v>
      </c>
      <c r="B864" s="91">
        <v>41526</v>
      </c>
      <c r="C864" s="61" t="e" cm="1" vm="1">
        <f t="array" ref="C864">_xlfn._xlws.FILTER(B864,OR(LEN(B864) = 7,LEN(B864)=8))</f>
        <v>#VALUE!</v>
      </c>
      <c r="D864" s="61" t="str">
        <f t="shared" si="158"/>
        <v/>
      </c>
      <c r="E864" s="61" t="s">
        <v>2512</v>
      </c>
      <c r="F864" s="87" cm="1">
        <f t="array" ref="F864">_xlfn._xlws.FILTER(B864,LEN(B864)=5)</f>
        <v>41526</v>
      </c>
      <c r="G864" s="88">
        <f t="shared" si="159"/>
        <v>41526</v>
      </c>
      <c r="H864" s="61"/>
      <c r="I864" s="85">
        <v>41526</v>
      </c>
      <c r="J864" s="93">
        <f t="shared" si="157"/>
        <v>41526</v>
      </c>
      <c r="K864" s="85"/>
      <c r="M864" s="85">
        <v>41526</v>
      </c>
      <c r="N864" t="e">
        <f t="shared" si="160"/>
        <v>#VALUE!</v>
      </c>
      <c r="O864">
        <f t="shared" si="161"/>
        <v>41526</v>
      </c>
      <c r="Q864" s="84">
        <v>41526</v>
      </c>
      <c r="R864" t="e">
        <f t="shared" si="162"/>
        <v>#VALUE!</v>
      </c>
      <c r="S864">
        <f t="shared" si="163"/>
        <v>41526</v>
      </c>
      <c r="U864" s="86">
        <v>41526</v>
      </c>
      <c r="V864" t="e">
        <f t="shared" si="164"/>
        <v>#VALUE!</v>
      </c>
      <c r="W864">
        <f t="shared" si="165"/>
        <v>41526</v>
      </c>
      <c r="Y864" s="61">
        <v>41526</v>
      </c>
      <c r="Z864" t="str">
        <f t="shared" si="166"/>
        <v>41526</v>
      </c>
      <c r="AA864" t="e">
        <f t="shared" si="167"/>
        <v>#VALUE!</v>
      </c>
      <c r="AB864">
        <f t="shared" si="168"/>
        <v>41526</v>
      </c>
      <c r="AD864" s="85">
        <v>46127</v>
      </c>
      <c r="AG864" s="85">
        <v>41526</v>
      </c>
      <c r="AI864" s="85">
        <v>41526</v>
      </c>
    </row>
    <row r="865" spans="1:35" x14ac:dyDescent="0.2">
      <c r="A865">
        <v>8925</v>
      </c>
      <c r="B865" s="91">
        <v>41340</v>
      </c>
      <c r="C865" s="61" t="e" cm="1" vm="1">
        <f t="array" ref="C865">_xlfn._xlws.FILTER(B865,OR(LEN(B865) = 7,LEN(B865)=8))</f>
        <v>#VALUE!</v>
      </c>
      <c r="D865" s="61" t="str">
        <f t="shared" si="158"/>
        <v/>
      </c>
      <c r="E865" s="61" t="s">
        <v>2512</v>
      </c>
      <c r="F865" s="87" cm="1">
        <f t="array" ref="F865">_xlfn._xlws.FILTER(B865,LEN(B865)=5)</f>
        <v>41340</v>
      </c>
      <c r="G865" s="88">
        <f t="shared" si="159"/>
        <v>41340</v>
      </c>
      <c r="H865" s="61"/>
      <c r="I865" s="85">
        <v>41340</v>
      </c>
      <c r="J865" s="93">
        <f t="shared" si="157"/>
        <v>41340</v>
      </c>
      <c r="K865" s="85"/>
      <c r="M865" s="85">
        <v>41340</v>
      </c>
      <c r="N865" t="e">
        <f t="shared" si="160"/>
        <v>#VALUE!</v>
      </c>
      <c r="O865">
        <f t="shared" si="161"/>
        <v>41340</v>
      </c>
      <c r="Q865" s="84">
        <v>41340</v>
      </c>
      <c r="R865" t="e">
        <f t="shared" si="162"/>
        <v>#VALUE!</v>
      </c>
      <c r="S865">
        <f t="shared" si="163"/>
        <v>41340</v>
      </c>
      <c r="U865" s="86">
        <v>41340</v>
      </c>
      <c r="V865" t="e">
        <f t="shared" si="164"/>
        <v>#VALUE!</v>
      </c>
      <c r="W865">
        <f t="shared" si="165"/>
        <v>41340</v>
      </c>
      <c r="Y865" s="61">
        <v>41340</v>
      </c>
      <c r="Z865" t="str">
        <f t="shared" si="166"/>
        <v>41340</v>
      </c>
      <c r="AA865" t="e">
        <f t="shared" si="167"/>
        <v>#VALUE!</v>
      </c>
      <c r="AB865">
        <f t="shared" si="168"/>
        <v>41340</v>
      </c>
      <c r="AD865" s="85">
        <v>14714</v>
      </c>
      <c r="AG865" s="85">
        <v>41340</v>
      </c>
      <c r="AI865" s="85">
        <v>41458</v>
      </c>
    </row>
    <row r="866" spans="1:35" x14ac:dyDescent="0.2">
      <c r="A866">
        <v>2499</v>
      </c>
      <c r="B866" s="91">
        <v>41430</v>
      </c>
      <c r="C866" s="61" t="e" cm="1" vm="1">
        <f t="array" ref="C866">_xlfn._xlws.FILTER(B866,OR(LEN(B866) = 7,LEN(B866)=8))</f>
        <v>#VALUE!</v>
      </c>
      <c r="D866" s="61" t="str">
        <f t="shared" si="158"/>
        <v/>
      </c>
      <c r="E866" s="61" t="s">
        <v>2512</v>
      </c>
      <c r="F866" s="87" cm="1">
        <f t="array" ref="F866">_xlfn._xlws.FILTER(B866,LEN(B866)=5)</f>
        <v>41430</v>
      </c>
      <c r="G866" s="88">
        <f t="shared" si="159"/>
        <v>41430</v>
      </c>
      <c r="H866" s="61"/>
      <c r="I866" s="85">
        <v>41430</v>
      </c>
      <c r="J866" s="93">
        <f t="shared" si="157"/>
        <v>41430</v>
      </c>
      <c r="K866" s="85"/>
      <c r="M866" s="85">
        <v>41430</v>
      </c>
      <c r="N866" t="e">
        <f t="shared" si="160"/>
        <v>#VALUE!</v>
      </c>
      <c r="O866">
        <f t="shared" si="161"/>
        <v>41430</v>
      </c>
      <c r="Q866" s="84">
        <v>41430</v>
      </c>
      <c r="R866" t="e">
        <f t="shared" si="162"/>
        <v>#VALUE!</v>
      </c>
      <c r="S866">
        <f t="shared" si="163"/>
        <v>41430</v>
      </c>
      <c r="U866" s="86">
        <v>41430</v>
      </c>
      <c r="V866" t="e">
        <f t="shared" si="164"/>
        <v>#VALUE!</v>
      </c>
      <c r="W866">
        <f t="shared" si="165"/>
        <v>41430</v>
      </c>
      <c r="Y866" s="61">
        <v>41430</v>
      </c>
      <c r="Z866" t="str">
        <f t="shared" si="166"/>
        <v>41430</v>
      </c>
      <c r="AA866" t="e">
        <f t="shared" si="167"/>
        <v>#VALUE!</v>
      </c>
      <c r="AB866">
        <f t="shared" si="168"/>
        <v>41430</v>
      </c>
      <c r="AD866" s="85">
        <v>11062</v>
      </c>
      <c r="AG866" s="85">
        <v>41430</v>
      </c>
      <c r="AI866" s="85">
        <v>41400</v>
      </c>
    </row>
    <row r="867" spans="1:35" x14ac:dyDescent="0.2">
      <c r="A867">
        <v>1109</v>
      </c>
      <c r="B867" s="91" t="s">
        <v>565</v>
      </c>
      <c r="C867" s="61" t="str" cm="1">
        <f t="array" ref="C867">_xlfn._xlws.FILTER(B867,OR(LEN(B867) = 7,LEN(B867)=8))</f>
        <v>4/23/13</v>
      </c>
      <c r="D867" s="61" t="str">
        <f t="shared" si="158"/>
        <v>4/23/13</v>
      </c>
      <c r="E867" s="85" t="s">
        <v>565</v>
      </c>
      <c r="F867" s="87" t="e" cm="1" vm="1">
        <f t="array" ref="F867">_xlfn._xlws.FILTER(B867,LEN(B867)=5)</f>
        <v>#VALUE!</v>
      </c>
      <c r="G867" s="88" t="str">
        <f t="shared" si="159"/>
        <v/>
      </c>
      <c r="H867" s="85">
        <v>41387</v>
      </c>
      <c r="I867" s="85" t="s">
        <v>2512</v>
      </c>
      <c r="J867" s="93">
        <f t="shared" si="157"/>
        <v>41387</v>
      </c>
      <c r="K867" s="85"/>
      <c r="M867" s="85" t="s">
        <v>565</v>
      </c>
      <c r="N867" t="e">
        <f t="shared" si="160"/>
        <v>#VALUE!</v>
      </c>
      <c r="O867" t="e">
        <f t="shared" si="161"/>
        <v>#VALUE!</v>
      </c>
      <c r="Q867" s="84" t="s">
        <v>565</v>
      </c>
      <c r="R867" t="e">
        <f t="shared" si="162"/>
        <v>#VALUE!</v>
      </c>
      <c r="S867" t="e">
        <f t="shared" si="163"/>
        <v>#VALUE!</v>
      </c>
      <c r="U867" s="86" t="s">
        <v>565</v>
      </c>
      <c r="V867" t="e">
        <f t="shared" si="164"/>
        <v>#VALUE!</v>
      </c>
      <c r="W867" t="e">
        <f t="shared" si="165"/>
        <v>#VALUE!</v>
      </c>
      <c r="Y867" s="61" t="s">
        <v>565</v>
      </c>
      <c r="Z867" t="str">
        <f t="shared" si="166"/>
        <v>4-23-13</v>
      </c>
      <c r="AA867" t="e">
        <f t="shared" si="167"/>
        <v>#VALUE!</v>
      </c>
      <c r="AB867" t="e">
        <f t="shared" si="168"/>
        <v>#VALUE!</v>
      </c>
      <c r="AD867" s="85">
        <v>41387</v>
      </c>
      <c r="AG867" s="85" t="s">
        <v>565</v>
      </c>
      <c r="AI867" s="85">
        <v>41387</v>
      </c>
    </row>
    <row r="868" spans="1:35" x14ac:dyDescent="0.2">
      <c r="A868">
        <v>326</v>
      </c>
      <c r="B868" s="91" t="s">
        <v>804</v>
      </c>
      <c r="C868" s="61" t="str" cm="1">
        <f t="array" ref="C868">_xlfn._xlws.FILTER(B868,OR(LEN(B868) = 7,LEN(B868)=8))</f>
        <v>2/18/13</v>
      </c>
      <c r="D868" s="61" t="str">
        <f t="shared" si="158"/>
        <v>2/18/13</v>
      </c>
      <c r="E868" s="85" t="s">
        <v>804</v>
      </c>
      <c r="F868" s="87" t="e" cm="1" vm="1">
        <f t="array" ref="F868">_xlfn._xlws.FILTER(B868,LEN(B868)=5)</f>
        <v>#VALUE!</v>
      </c>
      <c r="G868" s="88" t="str">
        <f t="shared" si="159"/>
        <v/>
      </c>
      <c r="H868" s="85">
        <v>41323</v>
      </c>
      <c r="I868" s="85" t="s">
        <v>2512</v>
      </c>
      <c r="J868" s="93">
        <f t="shared" si="157"/>
        <v>41323</v>
      </c>
      <c r="K868" s="85"/>
      <c r="M868" s="85" t="s">
        <v>804</v>
      </c>
      <c r="N868" t="e">
        <f t="shared" si="160"/>
        <v>#VALUE!</v>
      </c>
      <c r="O868" t="e">
        <f t="shared" si="161"/>
        <v>#VALUE!</v>
      </c>
      <c r="Q868" s="84" t="s">
        <v>804</v>
      </c>
      <c r="R868" t="e">
        <f t="shared" si="162"/>
        <v>#VALUE!</v>
      </c>
      <c r="S868" t="e">
        <f t="shared" si="163"/>
        <v>#VALUE!</v>
      </c>
      <c r="U868" s="86" t="s">
        <v>804</v>
      </c>
      <c r="V868" t="e">
        <f t="shared" si="164"/>
        <v>#VALUE!</v>
      </c>
      <c r="W868" t="e">
        <f t="shared" si="165"/>
        <v>#VALUE!</v>
      </c>
      <c r="Y868" s="61" t="s">
        <v>804</v>
      </c>
      <c r="Z868" t="str">
        <f t="shared" si="166"/>
        <v>2-18-13</v>
      </c>
      <c r="AA868" t="e">
        <f t="shared" si="167"/>
        <v>#VALUE!</v>
      </c>
      <c r="AB868" t="e">
        <f t="shared" si="168"/>
        <v>#VALUE!</v>
      </c>
      <c r="AD868" s="85">
        <v>41323</v>
      </c>
      <c r="AG868" s="85" t="s">
        <v>804</v>
      </c>
      <c r="AI868" s="85">
        <v>41323</v>
      </c>
    </row>
    <row r="869" spans="1:35" x14ac:dyDescent="0.2">
      <c r="A869">
        <v>10967</v>
      </c>
      <c r="B869" s="91">
        <v>41427</v>
      </c>
      <c r="C869" s="61" t="e" cm="1" vm="1">
        <f t="array" ref="C869">_xlfn._xlws.FILTER(B869,OR(LEN(B869) = 7,LEN(B869)=8))</f>
        <v>#VALUE!</v>
      </c>
      <c r="D869" s="61" t="str">
        <f t="shared" si="158"/>
        <v/>
      </c>
      <c r="E869" s="61" t="s">
        <v>2512</v>
      </c>
      <c r="F869" s="87" cm="1">
        <f t="array" ref="F869">_xlfn._xlws.FILTER(B869,LEN(B869)=5)</f>
        <v>41427</v>
      </c>
      <c r="G869" s="88">
        <f t="shared" si="159"/>
        <v>41427</v>
      </c>
      <c r="H869" s="61"/>
      <c r="I869" s="85">
        <v>41427</v>
      </c>
      <c r="J869" s="93">
        <f t="shared" si="157"/>
        <v>41427</v>
      </c>
      <c r="K869" s="85"/>
      <c r="M869" s="85">
        <v>41427</v>
      </c>
      <c r="N869" t="e">
        <f t="shared" si="160"/>
        <v>#VALUE!</v>
      </c>
      <c r="O869">
        <f t="shared" si="161"/>
        <v>41427</v>
      </c>
      <c r="Q869" s="84">
        <v>41427</v>
      </c>
      <c r="R869" t="e">
        <f t="shared" si="162"/>
        <v>#VALUE!</v>
      </c>
      <c r="S869">
        <f t="shared" si="163"/>
        <v>41427</v>
      </c>
      <c r="U869" s="86">
        <v>41427</v>
      </c>
      <c r="V869" t="e">
        <f t="shared" si="164"/>
        <v>#VALUE!</v>
      </c>
      <c r="W869">
        <f t="shared" si="165"/>
        <v>41427</v>
      </c>
      <c r="Y869" s="61">
        <v>41427</v>
      </c>
      <c r="Z869" t="str">
        <f t="shared" si="166"/>
        <v>41427</v>
      </c>
      <c r="AA869" t="e">
        <f t="shared" si="167"/>
        <v>#VALUE!</v>
      </c>
      <c r="AB869">
        <f t="shared" si="168"/>
        <v>41427</v>
      </c>
      <c r="AD869" s="85">
        <v>46491</v>
      </c>
      <c r="AG869" s="85">
        <v>41427</v>
      </c>
      <c r="AI869" s="85">
        <v>41311</v>
      </c>
    </row>
    <row r="870" spans="1:35" x14ac:dyDescent="0.2">
      <c r="A870">
        <v>5370</v>
      </c>
      <c r="B870" s="91" t="s">
        <v>263</v>
      </c>
      <c r="C870" s="61" t="str" cm="1">
        <f t="array" ref="C870">_xlfn._xlws.FILTER(B870,OR(LEN(B870) = 7,LEN(B870)=8))</f>
        <v>1/16/13</v>
      </c>
      <c r="D870" s="61" t="str">
        <f t="shared" si="158"/>
        <v>1/16/13</v>
      </c>
      <c r="E870" s="85" t="s">
        <v>263</v>
      </c>
      <c r="F870" s="87" t="e" cm="1" vm="1">
        <f t="array" ref="F870">_xlfn._xlws.FILTER(B870,LEN(B870)=5)</f>
        <v>#VALUE!</v>
      </c>
      <c r="G870" s="88" t="str">
        <f t="shared" si="159"/>
        <v/>
      </c>
      <c r="H870" s="85">
        <v>41290</v>
      </c>
      <c r="I870" s="85" t="s">
        <v>2512</v>
      </c>
      <c r="J870" s="93">
        <f t="shared" si="157"/>
        <v>41290</v>
      </c>
      <c r="K870" s="85"/>
      <c r="M870" s="85" t="s">
        <v>263</v>
      </c>
      <c r="N870" t="e">
        <f t="shared" si="160"/>
        <v>#VALUE!</v>
      </c>
      <c r="O870" t="e">
        <f t="shared" si="161"/>
        <v>#VALUE!</v>
      </c>
      <c r="Q870" s="84" t="s">
        <v>263</v>
      </c>
      <c r="R870" t="e">
        <f t="shared" si="162"/>
        <v>#VALUE!</v>
      </c>
      <c r="S870" t="e">
        <f t="shared" si="163"/>
        <v>#VALUE!</v>
      </c>
      <c r="U870" s="86" t="s">
        <v>263</v>
      </c>
      <c r="V870" t="e">
        <f t="shared" si="164"/>
        <v>#VALUE!</v>
      </c>
      <c r="W870" t="e">
        <f t="shared" si="165"/>
        <v>#VALUE!</v>
      </c>
      <c r="Y870" s="61" t="s">
        <v>263</v>
      </c>
      <c r="Z870" t="str">
        <f t="shared" si="166"/>
        <v>1-16-13</v>
      </c>
      <c r="AA870" t="e">
        <f t="shared" si="167"/>
        <v>#VALUE!</v>
      </c>
      <c r="AB870" t="e">
        <f t="shared" si="168"/>
        <v>#VALUE!</v>
      </c>
      <c r="AD870" s="85">
        <v>41290</v>
      </c>
      <c r="AG870" s="85" t="s">
        <v>263</v>
      </c>
      <c r="AI870" s="85">
        <v>41290</v>
      </c>
    </row>
    <row r="871" spans="1:35" x14ac:dyDescent="0.2">
      <c r="A871">
        <v>2098</v>
      </c>
      <c r="B871" s="91">
        <v>41487</v>
      </c>
      <c r="C871" s="61" t="e" cm="1" vm="1">
        <f t="array" ref="C871">_xlfn._xlws.FILTER(B871,OR(LEN(B871) = 7,LEN(B871)=8))</f>
        <v>#VALUE!</v>
      </c>
      <c r="D871" s="61" t="str">
        <f t="shared" si="158"/>
        <v/>
      </c>
      <c r="E871" s="61" t="s">
        <v>2512</v>
      </c>
      <c r="F871" s="87" cm="1">
        <f t="array" ref="F871">_xlfn._xlws.FILTER(B871,LEN(B871)=5)</f>
        <v>41487</v>
      </c>
      <c r="G871" s="88">
        <f t="shared" si="159"/>
        <v>41487</v>
      </c>
      <c r="H871" s="61"/>
      <c r="I871" s="85">
        <v>41487</v>
      </c>
      <c r="J871" s="93">
        <f t="shared" si="157"/>
        <v>41487</v>
      </c>
      <c r="K871" s="85"/>
      <c r="M871" s="85">
        <v>41487</v>
      </c>
      <c r="N871" t="e">
        <f t="shared" si="160"/>
        <v>#VALUE!</v>
      </c>
      <c r="O871">
        <f t="shared" si="161"/>
        <v>41487</v>
      </c>
      <c r="Q871" s="84">
        <v>41487</v>
      </c>
      <c r="R871" t="e">
        <f t="shared" si="162"/>
        <v>#VALUE!</v>
      </c>
      <c r="S871">
        <f t="shared" si="163"/>
        <v>41487</v>
      </c>
      <c r="U871" s="86">
        <v>41487</v>
      </c>
      <c r="V871" t="e">
        <f t="shared" si="164"/>
        <v>#VALUE!</v>
      </c>
      <c r="W871">
        <f t="shared" si="165"/>
        <v>41487</v>
      </c>
      <c r="Y871" s="61">
        <v>41487</v>
      </c>
      <c r="Z871" t="str">
        <f t="shared" si="166"/>
        <v>41487</v>
      </c>
      <c r="AA871" t="e">
        <f t="shared" si="167"/>
        <v>#VALUE!</v>
      </c>
      <c r="AB871">
        <f t="shared" si="168"/>
        <v>41487</v>
      </c>
      <c r="AD871" s="85">
        <v>31881</v>
      </c>
      <c r="AG871" s="85">
        <v>41487</v>
      </c>
      <c r="AI871" s="85">
        <v>41282</v>
      </c>
    </row>
    <row r="872" spans="1:35" x14ac:dyDescent="0.2">
      <c r="A872">
        <v>1773</v>
      </c>
      <c r="B872" s="91">
        <v>41011</v>
      </c>
      <c r="C872" s="61" t="e" cm="1" vm="1">
        <f t="array" ref="C872">_xlfn._xlws.FILTER(B872,OR(LEN(B872) = 7,LEN(B872)=8))</f>
        <v>#VALUE!</v>
      </c>
      <c r="D872" s="61" t="str">
        <f t="shared" si="158"/>
        <v/>
      </c>
      <c r="E872" s="61" t="s">
        <v>2512</v>
      </c>
      <c r="F872" s="87" cm="1">
        <f t="array" ref="F872">_xlfn._xlws.FILTER(B872,LEN(B872)=5)</f>
        <v>41011</v>
      </c>
      <c r="G872" s="88">
        <f t="shared" si="159"/>
        <v>41011</v>
      </c>
      <c r="H872" s="61"/>
      <c r="I872" s="85">
        <v>41011</v>
      </c>
      <c r="J872" s="93">
        <f t="shared" si="157"/>
        <v>41011</v>
      </c>
      <c r="K872" s="85"/>
      <c r="M872" s="85">
        <v>41011</v>
      </c>
      <c r="N872" t="e">
        <f t="shared" si="160"/>
        <v>#VALUE!</v>
      </c>
      <c r="O872">
        <f t="shared" si="161"/>
        <v>41011</v>
      </c>
      <c r="Q872" s="84">
        <v>41011</v>
      </c>
      <c r="R872" t="e">
        <f t="shared" si="162"/>
        <v>#VALUE!</v>
      </c>
      <c r="S872">
        <f t="shared" si="163"/>
        <v>41011</v>
      </c>
      <c r="U872" s="86">
        <v>41011</v>
      </c>
      <c r="V872" t="e">
        <f t="shared" si="164"/>
        <v>#VALUE!</v>
      </c>
      <c r="W872">
        <f t="shared" si="165"/>
        <v>41011</v>
      </c>
      <c r="Y872" s="61">
        <v>41011</v>
      </c>
      <c r="Z872" t="str">
        <f t="shared" si="166"/>
        <v>41011</v>
      </c>
      <c r="AA872" t="e">
        <f t="shared" si="167"/>
        <v>#VALUE!</v>
      </c>
      <c r="AB872">
        <f t="shared" si="168"/>
        <v>41011</v>
      </c>
      <c r="AD872" s="85">
        <v>40643</v>
      </c>
      <c r="AG872" s="85">
        <v>41011</v>
      </c>
      <c r="AI872" s="85">
        <v>41247</v>
      </c>
    </row>
    <row r="873" spans="1:35" x14ac:dyDescent="0.2">
      <c r="A873">
        <v>5036</v>
      </c>
      <c r="B873" s="91" t="s">
        <v>598</v>
      </c>
      <c r="C873" s="61" t="str" cm="1">
        <f t="array" ref="C873">_xlfn._xlws.FILTER(B873,OR(LEN(B873) = 7,LEN(B873)=8))</f>
        <v>11/28/12</v>
      </c>
      <c r="D873" s="61" t="str">
        <f t="shared" si="158"/>
        <v>11/28/12</v>
      </c>
      <c r="E873" s="61" t="s">
        <v>598</v>
      </c>
      <c r="F873" s="87" t="e" cm="1" vm="1">
        <f t="array" ref="F873">_xlfn._xlws.FILTER(B873,LEN(B873)=5)</f>
        <v>#VALUE!</v>
      </c>
      <c r="G873" s="88" t="str">
        <f t="shared" si="159"/>
        <v/>
      </c>
      <c r="H873" s="85">
        <v>41241</v>
      </c>
      <c r="I873" s="85" t="s">
        <v>2512</v>
      </c>
      <c r="J873" s="93">
        <f t="shared" si="157"/>
        <v>41241</v>
      </c>
      <c r="K873" s="85"/>
      <c r="M873" s="85" t="s">
        <v>598</v>
      </c>
      <c r="N873" t="e">
        <f t="shared" si="160"/>
        <v>#VALUE!</v>
      </c>
      <c r="O873" t="e">
        <f t="shared" si="161"/>
        <v>#VALUE!</v>
      </c>
      <c r="Q873" s="84" t="s">
        <v>598</v>
      </c>
      <c r="R873" t="e">
        <f t="shared" si="162"/>
        <v>#VALUE!</v>
      </c>
      <c r="S873" t="e">
        <f t="shared" si="163"/>
        <v>#VALUE!</v>
      </c>
      <c r="U873" s="86" t="s">
        <v>598</v>
      </c>
      <c r="V873" t="e">
        <f t="shared" si="164"/>
        <v>#VALUE!</v>
      </c>
      <c r="W873" t="e">
        <f t="shared" si="165"/>
        <v>#VALUE!</v>
      </c>
      <c r="Y873" s="61" t="s">
        <v>598</v>
      </c>
      <c r="Z873" t="str">
        <f t="shared" si="166"/>
        <v>11-28-12</v>
      </c>
      <c r="AA873" t="e">
        <f t="shared" si="167"/>
        <v>#VALUE!</v>
      </c>
      <c r="AB873" t="e">
        <f t="shared" si="168"/>
        <v>#VALUE!</v>
      </c>
      <c r="AD873" s="85">
        <v>41241</v>
      </c>
      <c r="AG873" s="85" t="s">
        <v>598</v>
      </c>
      <c r="AI873" s="85">
        <v>41241</v>
      </c>
    </row>
    <row r="874" spans="1:35" x14ac:dyDescent="0.2">
      <c r="A874">
        <v>4856</v>
      </c>
      <c r="B874" s="91">
        <v>41071</v>
      </c>
      <c r="C874" s="61" t="e" cm="1" vm="1">
        <f t="array" ref="C874">_xlfn._xlws.FILTER(B874,OR(LEN(B874) = 7,LEN(B874)=8))</f>
        <v>#VALUE!</v>
      </c>
      <c r="D874" s="61" t="str">
        <f t="shared" si="158"/>
        <v/>
      </c>
      <c r="E874" s="61" t="s">
        <v>2512</v>
      </c>
      <c r="F874" s="87" cm="1">
        <f t="array" ref="F874">_xlfn._xlws.FILTER(B874,LEN(B874)=5)</f>
        <v>41071</v>
      </c>
      <c r="G874" s="88">
        <f t="shared" si="159"/>
        <v>41071</v>
      </c>
      <c r="H874" s="61"/>
      <c r="I874" s="85">
        <v>41071</v>
      </c>
      <c r="J874" s="93">
        <f t="shared" si="157"/>
        <v>41071</v>
      </c>
      <c r="K874" s="85"/>
      <c r="M874" s="85">
        <v>41071</v>
      </c>
      <c r="N874" t="e">
        <f t="shared" si="160"/>
        <v>#VALUE!</v>
      </c>
      <c r="O874">
        <f t="shared" si="161"/>
        <v>41071</v>
      </c>
      <c r="Q874" s="84">
        <v>41071</v>
      </c>
      <c r="R874" t="e">
        <f t="shared" si="162"/>
        <v>#VALUE!</v>
      </c>
      <c r="S874">
        <f t="shared" si="163"/>
        <v>41071</v>
      </c>
      <c r="U874" s="86">
        <v>41071</v>
      </c>
      <c r="V874" t="e">
        <f t="shared" si="164"/>
        <v>#VALUE!</v>
      </c>
      <c r="W874">
        <f t="shared" si="165"/>
        <v>41071</v>
      </c>
      <c r="Y874" s="61">
        <v>41071</v>
      </c>
      <c r="Z874" t="str">
        <f t="shared" si="166"/>
        <v>41071</v>
      </c>
      <c r="AA874" t="e">
        <f t="shared" si="167"/>
        <v>#VALUE!</v>
      </c>
      <c r="AB874">
        <f t="shared" si="168"/>
        <v>41071</v>
      </c>
      <c r="AD874" s="85">
        <v>26033</v>
      </c>
      <c r="AG874" s="85">
        <v>41071</v>
      </c>
      <c r="AI874" s="85">
        <v>41219</v>
      </c>
    </row>
    <row r="875" spans="1:35" x14ac:dyDescent="0.2">
      <c r="A875">
        <v>8722</v>
      </c>
      <c r="B875" s="91">
        <v>41071</v>
      </c>
      <c r="C875" s="61" t="e" cm="1" vm="1">
        <f t="array" ref="C875">_xlfn._xlws.FILTER(B875,OR(LEN(B875) = 7,LEN(B875)=8))</f>
        <v>#VALUE!</v>
      </c>
      <c r="D875" s="61" t="str">
        <f t="shared" si="158"/>
        <v/>
      </c>
      <c r="E875" s="61" t="s">
        <v>2512</v>
      </c>
      <c r="F875" s="87" cm="1">
        <f t="array" ref="F875">_xlfn._xlws.FILTER(B875,LEN(B875)=5)</f>
        <v>41071</v>
      </c>
      <c r="G875" s="88">
        <f t="shared" si="159"/>
        <v>41071</v>
      </c>
      <c r="H875" s="61"/>
      <c r="I875" s="85">
        <v>41071</v>
      </c>
      <c r="J875" s="93">
        <f t="shared" si="157"/>
        <v>41071</v>
      </c>
      <c r="K875" s="85"/>
      <c r="M875" s="85">
        <v>41071</v>
      </c>
      <c r="N875" t="e">
        <f t="shared" si="160"/>
        <v>#VALUE!</v>
      </c>
      <c r="O875">
        <f t="shared" si="161"/>
        <v>41071</v>
      </c>
      <c r="Q875" s="84">
        <v>41071</v>
      </c>
      <c r="R875" t="e">
        <f t="shared" si="162"/>
        <v>#VALUE!</v>
      </c>
      <c r="S875">
        <f t="shared" si="163"/>
        <v>41071</v>
      </c>
      <c r="U875" s="86">
        <v>41071</v>
      </c>
      <c r="V875" t="e">
        <f t="shared" si="164"/>
        <v>#VALUE!</v>
      </c>
      <c r="W875">
        <f t="shared" si="165"/>
        <v>41071</v>
      </c>
      <c r="Y875" s="61">
        <v>41071</v>
      </c>
      <c r="Z875" t="str">
        <f t="shared" si="166"/>
        <v>41071</v>
      </c>
      <c r="AA875" t="e">
        <f t="shared" si="167"/>
        <v>#VALUE!</v>
      </c>
      <c r="AB875">
        <f t="shared" si="168"/>
        <v>41071</v>
      </c>
      <c r="AD875" s="85">
        <v>26033</v>
      </c>
      <c r="AG875" s="85">
        <v>41071</v>
      </c>
      <c r="AI875" s="85">
        <v>41219</v>
      </c>
    </row>
    <row r="876" spans="1:35" x14ac:dyDescent="0.2">
      <c r="A876">
        <v>2156</v>
      </c>
      <c r="B876" s="91">
        <v>40979</v>
      </c>
      <c r="C876" s="61" t="e" cm="1" vm="1">
        <f t="array" ref="C876">_xlfn._xlws.FILTER(B876,OR(LEN(B876) = 7,LEN(B876)=8))</f>
        <v>#VALUE!</v>
      </c>
      <c r="D876" s="61" t="str">
        <f t="shared" si="158"/>
        <v/>
      </c>
      <c r="E876" s="61" t="s">
        <v>2512</v>
      </c>
      <c r="F876" s="87" cm="1">
        <f t="array" ref="F876">_xlfn._xlws.FILTER(B876,LEN(B876)=5)</f>
        <v>40979</v>
      </c>
      <c r="G876" s="88">
        <f t="shared" si="159"/>
        <v>40979</v>
      </c>
      <c r="H876" s="61"/>
      <c r="I876" s="85">
        <v>40979</v>
      </c>
      <c r="J876" s="93">
        <f t="shared" si="157"/>
        <v>40979</v>
      </c>
      <c r="K876" s="85"/>
      <c r="M876" s="85">
        <v>40979</v>
      </c>
      <c r="N876" t="e">
        <f t="shared" si="160"/>
        <v>#VALUE!</v>
      </c>
      <c r="O876">
        <f t="shared" si="161"/>
        <v>40979</v>
      </c>
      <c r="Q876" s="84">
        <v>40979</v>
      </c>
      <c r="R876" t="e">
        <f t="shared" si="162"/>
        <v>#VALUE!</v>
      </c>
      <c r="S876">
        <f t="shared" si="163"/>
        <v>40979</v>
      </c>
      <c r="U876" s="86">
        <v>40979</v>
      </c>
      <c r="V876" t="e">
        <f t="shared" si="164"/>
        <v>#VALUE!</v>
      </c>
      <c r="W876">
        <f t="shared" si="165"/>
        <v>40979</v>
      </c>
      <c r="Y876" s="61">
        <v>40979</v>
      </c>
      <c r="Z876" t="str">
        <f t="shared" si="166"/>
        <v>40979</v>
      </c>
      <c r="AA876" t="e">
        <f t="shared" si="167"/>
        <v>#VALUE!</v>
      </c>
      <c r="AB876">
        <f t="shared" si="168"/>
        <v>40979</v>
      </c>
      <c r="AD876" s="85">
        <v>28954</v>
      </c>
      <c r="AG876" s="85">
        <v>40979</v>
      </c>
      <c r="AI876" s="85">
        <v>41216</v>
      </c>
    </row>
    <row r="877" spans="1:35" x14ac:dyDescent="0.2">
      <c r="A877">
        <v>2569</v>
      </c>
      <c r="B877" s="91">
        <v>41192</v>
      </c>
      <c r="C877" s="61" t="e" cm="1" vm="1">
        <f t="array" ref="C877">_xlfn._xlws.FILTER(B877,OR(LEN(B877) = 7,LEN(B877)=8))</f>
        <v>#VALUE!</v>
      </c>
      <c r="D877" s="61" t="str">
        <f t="shared" si="158"/>
        <v/>
      </c>
      <c r="E877" s="61" t="s">
        <v>2512</v>
      </c>
      <c r="F877" s="87" cm="1">
        <f t="array" ref="F877">_xlfn._xlws.FILTER(B877,LEN(B877)=5)</f>
        <v>41192</v>
      </c>
      <c r="G877" s="88">
        <f t="shared" si="159"/>
        <v>41192</v>
      </c>
      <c r="H877" s="61"/>
      <c r="I877" s="85">
        <v>41192</v>
      </c>
      <c r="J877" s="93">
        <f t="shared" si="157"/>
        <v>41192</v>
      </c>
      <c r="K877" s="85"/>
      <c r="M877" s="85">
        <v>41192</v>
      </c>
      <c r="N877" t="e">
        <f t="shared" si="160"/>
        <v>#VALUE!</v>
      </c>
      <c r="O877">
        <f t="shared" si="161"/>
        <v>41192</v>
      </c>
      <c r="Q877" s="84">
        <v>41192</v>
      </c>
      <c r="R877" t="e">
        <f t="shared" si="162"/>
        <v>#VALUE!</v>
      </c>
      <c r="S877">
        <f t="shared" si="163"/>
        <v>41192</v>
      </c>
      <c r="U877" s="86">
        <v>41192</v>
      </c>
      <c r="V877" t="e">
        <f t="shared" si="164"/>
        <v>#VALUE!</v>
      </c>
      <c r="W877">
        <f t="shared" si="165"/>
        <v>41192</v>
      </c>
      <c r="Y877" s="61">
        <v>41192</v>
      </c>
      <c r="Z877" t="str">
        <f t="shared" si="166"/>
        <v>41192</v>
      </c>
      <c r="AA877" t="e">
        <f t="shared" si="167"/>
        <v>#VALUE!</v>
      </c>
      <c r="AB877">
        <f t="shared" si="168"/>
        <v>41192</v>
      </c>
      <c r="AD877" s="85">
        <v>33705</v>
      </c>
      <c r="AG877" s="85">
        <v>41192</v>
      </c>
      <c r="AI877" s="85">
        <v>41192</v>
      </c>
    </row>
    <row r="878" spans="1:35" x14ac:dyDescent="0.2">
      <c r="A878">
        <v>10151</v>
      </c>
      <c r="B878" s="91">
        <v>41252</v>
      </c>
      <c r="C878" s="61" t="e" cm="1" vm="1">
        <f t="array" ref="C878">_xlfn._xlws.FILTER(B878,OR(LEN(B878) = 7,LEN(B878)=8))</f>
        <v>#VALUE!</v>
      </c>
      <c r="D878" s="61" t="str">
        <f t="shared" si="158"/>
        <v/>
      </c>
      <c r="E878" s="61" t="s">
        <v>2512</v>
      </c>
      <c r="F878" s="87" cm="1">
        <f t="array" ref="F878">_xlfn._xlws.FILTER(B878,LEN(B878)=5)</f>
        <v>41252</v>
      </c>
      <c r="G878" s="88">
        <f t="shared" si="159"/>
        <v>41252</v>
      </c>
      <c r="H878" s="61"/>
      <c r="I878" s="85">
        <v>41252</v>
      </c>
      <c r="J878" s="93">
        <f t="shared" si="157"/>
        <v>41252</v>
      </c>
      <c r="K878" s="85"/>
      <c r="M878" s="85">
        <v>41252</v>
      </c>
      <c r="N878" t="e">
        <f t="shared" si="160"/>
        <v>#VALUE!</v>
      </c>
      <c r="O878">
        <f t="shared" si="161"/>
        <v>41252</v>
      </c>
      <c r="Q878" s="84">
        <v>41252</v>
      </c>
      <c r="R878" t="e">
        <f t="shared" si="162"/>
        <v>#VALUE!</v>
      </c>
      <c r="S878">
        <f t="shared" si="163"/>
        <v>41252</v>
      </c>
      <c r="U878" s="86">
        <v>41252</v>
      </c>
      <c r="V878" t="e">
        <f t="shared" si="164"/>
        <v>#VALUE!</v>
      </c>
      <c r="W878">
        <f t="shared" si="165"/>
        <v>41252</v>
      </c>
      <c r="Y878" s="61">
        <v>41252</v>
      </c>
      <c r="Z878" t="str">
        <f t="shared" si="166"/>
        <v>41252</v>
      </c>
      <c r="AA878" t="e">
        <f t="shared" si="167"/>
        <v>#VALUE!</v>
      </c>
      <c r="AB878">
        <f t="shared" si="168"/>
        <v>41252</v>
      </c>
      <c r="AD878" s="85">
        <v>19096</v>
      </c>
      <c r="AG878" s="85">
        <v>41252</v>
      </c>
      <c r="AI878" s="85">
        <v>41164</v>
      </c>
    </row>
    <row r="879" spans="1:35" x14ac:dyDescent="0.2">
      <c r="A879">
        <v>10473</v>
      </c>
      <c r="B879" s="91">
        <v>41191</v>
      </c>
      <c r="C879" s="61" t="e" cm="1" vm="1">
        <f t="array" ref="C879">_xlfn._xlws.FILTER(B879,OR(LEN(B879) = 7,LEN(B879)=8))</f>
        <v>#VALUE!</v>
      </c>
      <c r="D879" s="61" t="str">
        <f t="shared" si="158"/>
        <v/>
      </c>
      <c r="E879" s="61" t="s">
        <v>2512</v>
      </c>
      <c r="F879" s="87" cm="1">
        <f t="array" ref="F879">_xlfn._xlws.FILTER(B879,LEN(B879)=5)</f>
        <v>41191</v>
      </c>
      <c r="G879" s="88">
        <f t="shared" si="159"/>
        <v>41191</v>
      </c>
      <c r="H879" s="61"/>
      <c r="I879" s="85">
        <v>41191</v>
      </c>
      <c r="J879" s="93">
        <f t="shared" si="157"/>
        <v>41191</v>
      </c>
      <c r="K879" s="85"/>
      <c r="M879" s="85">
        <v>41191</v>
      </c>
      <c r="N879" t="e">
        <f t="shared" si="160"/>
        <v>#VALUE!</v>
      </c>
      <c r="O879">
        <f t="shared" si="161"/>
        <v>41191</v>
      </c>
      <c r="Q879" s="84">
        <v>41191</v>
      </c>
      <c r="R879" t="e">
        <f t="shared" si="162"/>
        <v>#VALUE!</v>
      </c>
      <c r="S879">
        <f t="shared" si="163"/>
        <v>41191</v>
      </c>
      <c r="U879" s="86">
        <v>41191</v>
      </c>
      <c r="V879" t="e">
        <f t="shared" si="164"/>
        <v>#VALUE!</v>
      </c>
      <c r="W879">
        <f t="shared" si="165"/>
        <v>41191</v>
      </c>
      <c r="Y879" s="61">
        <v>41191</v>
      </c>
      <c r="Z879" t="str">
        <f t="shared" si="166"/>
        <v>41191</v>
      </c>
      <c r="AA879" t="e">
        <f t="shared" si="167"/>
        <v>#VALUE!</v>
      </c>
      <c r="AB879">
        <f t="shared" si="168"/>
        <v>41191</v>
      </c>
      <c r="AD879" s="85">
        <v>33339</v>
      </c>
      <c r="AG879" s="85">
        <v>41191</v>
      </c>
      <c r="AI879" s="85">
        <v>41162</v>
      </c>
    </row>
    <row r="880" spans="1:35" x14ac:dyDescent="0.2">
      <c r="A880">
        <v>7079</v>
      </c>
      <c r="B880" s="91">
        <v>41130</v>
      </c>
      <c r="C880" s="61" t="e" cm="1" vm="1">
        <f t="array" ref="C880">_xlfn._xlws.FILTER(B880,OR(LEN(B880) = 7,LEN(B880)=8))</f>
        <v>#VALUE!</v>
      </c>
      <c r="D880" s="61" t="str">
        <f t="shared" si="158"/>
        <v/>
      </c>
      <c r="E880" s="61" t="s">
        <v>2512</v>
      </c>
      <c r="F880" s="87" cm="1">
        <f t="array" ref="F880">_xlfn._xlws.FILTER(B880,LEN(B880)=5)</f>
        <v>41130</v>
      </c>
      <c r="G880" s="88">
        <f t="shared" si="159"/>
        <v>41130</v>
      </c>
      <c r="H880" s="61"/>
      <c r="I880" s="85">
        <v>41130</v>
      </c>
      <c r="J880" s="93">
        <f t="shared" si="157"/>
        <v>41130</v>
      </c>
      <c r="K880" s="85"/>
      <c r="M880" s="85">
        <v>41130</v>
      </c>
      <c r="N880" t="e">
        <f t="shared" si="160"/>
        <v>#VALUE!</v>
      </c>
      <c r="O880">
        <f t="shared" si="161"/>
        <v>41130</v>
      </c>
      <c r="Q880" s="84">
        <v>41130</v>
      </c>
      <c r="R880" t="e">
        <f t="shared" si="162"/>
        <v>#VALUE!</v>
      </c>
      <c r="S880">
        <f t="shared" si="163"/>
        <v>41130</v>
      </c>
      <c r="U880" s="86">
        <v>41130</v>
      </c>
      <c r="V880" t="e">
        <f t="shared" si="164"/>
        <v>#VALUE!</v>
      </c>
      <c r="W880">
        <f t="shared" si="165"/>
        <v>41130</v>
      </c>
      <c r="Y880" s="61">
        <v>41130</v>
      </c>
      <c r="Z880" t="str">
        <f t="shared" si="166"/>
        <v>41130</v>
      </c>
      <c r="AA880" t="e">
        <f t="shared" si="167"/>
        <v>#VALUE!</v>
      </c>
      <c r="AB880">
        <f t="shared" si="168"/>
        <v>41130</v>
      </c>
      <c r="AD880" s="85">
        <v>11059</v>
      </c>
      <c r="AG880" s="85">
        <v>41130</v>
      </c>
      <c r="AI880" s="85">
        <v>41160</v>
      </c>
    </row>
    <row r="881" spans="1:35" x14ac:dyDescent="0.2">
      <c r="A881">
        <v>6875</v>
      </c>
      <c r="B881" s="91" t="s">
        <v>1115</v>
      </c>
      <c r="C881" s="61" t="str" cm="1">
        <f t="array" ref="C881">_xlfn._xlws.FILTER(B881,OR(LEN(B881) = 7,LEN(B881)=8))</f>
        <v>8/28/12</v>
      </c>
      <c r="D881" s="61" t="str">
        <f t="shared" si="158"/>
        <v>8/28/12</v>
      </c>
      <c r="E881" s="85" t="s">
        <v>1115</v>
      </c>
      <c r="F881" s="87" t="e" cm="1" vm="1">
        <f t="array" ref="F881">_xlfn._xlws.FILTER(B881,LEN(B881)=5)</f>
        <v>#VALUE!</v>
      </c>
      <c r="G881" s="88" t="str">
        <f t="shared" si="159"/>
        <v/>
      </c>
      <c r="H881" s="85">
        <v>41149</v>
      </c>
      <c r="I881" s="85" t="s">
        <v>2512</v>
      </c>
      <c r="J881" s="93">
        <f t="shared" si="157"/>
        <v>41149</v>
      </c>
      <c r="K881" s="85"/>
      <c r="M881" s="85" t="s">
        <v>1115</v>
      </c>
      <c r="N881" t="e">
        <f t="shared" si="160"/>
        <v>#VALUE!</v>
      </c>
      <c r="O881" t="e">
        <f t="shared" si="161"/>
        <v>#VALUE!</v>
      </c>
      <c r="Q881" s="84" t="s">
        <v>1115</v>
      </c>
      <c r="R881" t="e">
        <f t="shared" si="162"/>
        <v>#VALUE!</v>
      </c>
      <c r="S881" t="e">
        <f t="shared" si="163"/>
        <v>#VALUE!</v>
      </c>
      <c r="U881" s="86" t="s">
        <v>1115</v>
      </c>
      <c r="V881" t="e">
        <f t="shared" si="164"/>
        <v>#VALUE!</v>
      </c>
      <c r="W881" t="e">
        <f t="shared" si="165"/>
        <v>#VALUE!</v>
      </c>
      <c r="Y881" s="61" t="s">
        <v>1115</v>
      </c>
      <c r="Z881" t="str">
        <f t="shared" si="166"/>
        <v>8-28-12</v>
      </c>
      <c r="AA881" t="e">
        <f t="shared" si="167"/>
        <v>#VALUE!</v>
      </c>
      <c r="AB881" t="e">
        <f t="shared" si="168"/>
        <v>#VALUE!</v>
      </c>
      <c r="AD881" s="85">
        <v>41149</v>
      </c>
      <c r="AG881" s="85" t="s">
        <v>1115</v>
      </c>
      <c r="AI881" s="85">
        <v>41149</v>
      </c>
    </row>
    <row r="882" spans="1:35" x14ac:dyDescent="0.2">
      <c r="A882">
        <v>6728</v>
      </c>
      <c r="B882" s="91" t="s">
        <v>1020</v>
      </c>
      <c r="C882" s="61" t="str" cm="1">
        <f t="array" ref="C882">_xlfn._xlws.FILTER(B882,OR(LEN(B882) = 7,LEN(B882)=8))</f>
        <v>8/27/12</v>
      </c>
      <c r="D882" s="61" t="str">
        <f t="shared" si="158"/>
        <v>8/27/12</v>
      </c>
      <c r="E882" s="85" t="s">
        <v>1020</v>
      </c>
      <c r="F882" s="87" t="e" cm="1" vm="1">
        <f t="array" ref="F882">_xlfn._xlws.FILTER(B882,LEN(B882)=5)</f>
        <v>#VALUE!</v>
      </c>
      <c r="G882" s="88" t="str">
        <f t="shared" si="159"/>
        <v/>
      </c>
      <c r="H882" s="85">
        <v>41148</v>
      </c>
      <c r="I882" s="85" t="s">
        <v>2512</v>
      </c>
      <c r="J882" s="93">
        <f t="shared" si="157"/>
        <v>41148</v>
      </c>
      <c r="K882" s="85"/>
      <c r="M882" s="85" t="s">
        <v>1020</v>
      </c>
      <c r="N882" t="e">
        <f t="shared" si="160"/>
        <v>#VALUE!</v>
      </c>
      <c r="O882" t="e">
        <f t="shared" si="161"/>
        <v>#VALUE!</v>
      </c>
      <c r="Q882" s="84" t="s">
        <v>1020</v>
      </c>
      <c r="R882" t="e">
        <f t="shared" si="162"/>
        <v>#VALUE!</v>
      </c>
      <c r="S882" t="e">
        <f t="shared" si="163"/>
        <v>#VALUE!</v>
      </c>
      <c r="U882" s="86" t="s">
        <v>1020</v>
      </c>
      <c r="V882" t="e">
        <f t="shared" si="164"/>
        <v>#VALUE!</v>
      </c>
      <c r="W882" t="e">
        <f t="shared" si="165"/>
        <v>#VALUE!</v>
      </c>
      <c r="Y882" s="61" t="s">
        <v>1020</v>
      </c>
      <c r="Z882" t="str">
        <f t="shared" si="166"/>
        <v>8-27-12</v>
      </c>
      <c r="AA882" t="e">
        <f t="shared" si="167"/>
        <v>#VALUE!</v>
      </c>
      <c r="AB882" t="e">
        <f t="shared" si="168"/>
        <v>#VALUE!</v>
      </c>
      <c r="AD882" s="85">
        <v>41148</v>
      </c>
      <c r="AG882" s="85" t="s">
        <v>1020</v>
      </c>
      <c r="AI882" s="85">
        <v>41148</v>
      </c>
    </row>
    <row r="883" spans="1:35" x14ac:dyDescent="0.2">
      <c r="A883">
        <v>2471</v>
      </c>
      <c r="B883" s="91" t="s">
        <v>999</v>
      </c>
      <c r="C883" s="61" t="str" cm="1">
        <f t="array" ref="C883">_xlfn._xlws.FILTER(B883,OR(LEN(B883) = 7,LEN(B883)=8))</f>
        <v>6/27/14</v>
      </c>
      <c r="D883" s="61" t="str">
        <f t="shared" si="158"/>
        <v>6/27/14</v>
      </c>
      <c r="E883" s="85" t="s">
        <v>999</v>
      </c>
      <c r="F883" s="87" t="e" cm="1" vm="1">
        <f t="array" ref="F883">_xlfn._xlws.FILTER(B883,LEN(B883)=5)</f>
        <v>#VALUE!</v>
      </c>
      <c r="G883" s="88" t="str">
        <f t="shared" si="159"/>
        <v/>
      </c>
      <c r="H883" s="85">
        <v>41817</v>
      </c>
      <c r="I883" s="85" t="s">
        <v>2512</v>
      </c>
      <c r="J883" s="93">
        <f t="shared" si="157"/>
        <v>41817</v>
      </c>
      <c r="K883" s="85"/>
      <c r="M883" s="85" t="s">
        <v>999</v>
      </c>
      <c r="N883" t="e">
        <f t="shared" si="160"/>
        <v>#VALUE!</v>
      </c>
      <c r="O883" t="e">
        <f t="shared" si="161"/>
        <v>#VALUE!</v>
      </c>
      <c r="Q883" s="84" t="s">
        <v>999</v>
      </c>
      <c r="R883" t="e">
        <f t="shared" si="162"/>
        <v>#VALUE!</v>
      </c>
      <c r="S883" t="e">
        <f t="shared" si="163"/>
        <v>#VALUE!</v>
      </c>
      <c r="U883" s="86" t="s">
        <v>999</v>
      </c>
      <c r="V883" t="e">
        <f t="shared" si="164"/>
        <v>#VALUE!</v>
      </c>
      <c r="W883" t="e">
        <f t="shared" si="165"/>
        <v>#VALUE!</v>
      </c>
      <c r="Y883" s="61" t="s">
        <v>999</v>
      </c>
      <c r="Z883" t="str">
        <f t="shared" si="166"/>
        <v>6-27-14</v>
      </c>
      <c r="AA883" t="e">
        <f t="shared" si="167"/>
        <v>#VALUE!</v>
      </c>
      <c r="AB883" t="e">
        <f t="shared" si="168"/>
        <v>#VALUE!</v>
      </c>
      <c r="AD883" s="85">
        <v>41817</v>
      </c>
      <c r="AG883" s="85" t="s">
        <v>999</v>
      </c>
      <c r="AI883" s="85">
        <v>41817</v>
      </c>
    </row>
    <row r="884" spans="1:35" x14ac:dyDescent="0.2">
      <c r="A884">
        <v>49</v>
      </c>
      <c r="B884" s="91">
        <v>41948</v>
      </c>
      <c r="C884" s="61" t="e" cm="1" vm="1">
        <f t="array" ref="C884">_xlfn._xlws.FILTER(B884,OR(LEN(B884) = 7,LEN(B884)=8))</f>
        <v>#VALUE!</v>
      </c>
      <c r="D884" s="61" t="str">
        <f t="shared" si="158"/>
        <v/>
      </c>
      <c r="E884" s="61" t="s">
        <v>2512</v>
      </c>
      <c r="F884" s="87" cm="1">
        <f t="array" ref="F884">_xlfn._xlws.FILTER(B884,LEN(B884)=5)</f>
        <v>41948</v>
      </c>
      <c r="G884" s="88">
        <f t="shared" si="159"/>
        <v>41948</v>
      </c>
      <c r="H884" s="61"/>
      <c r="I884" s="85">
        <v>41948</v>
      </c>
      <c r="J884" s="93">
        <f t="shared" si="157"/>
        <v>41948</v>
      </c>
      <c r="K884" s="85"/>
      <c r="M884" s="85">
        <v>41948</v>
      </c>
      <c r="N884" t="e">
        <f t="shared" si="160"/>
        <v>#VALUE!</v>
      </c>
      <c r="O884">
        <f t="shared" si="161"/>
        <v>41948</v>
      </c>
      <c r="Q884" s="84">
        <v>41948</v>
      </c>
      <c r="R884" t="e">
        <f t="shared" si="162"/>
        <v>#VALUE!</v>
      </c>
      <c r="S884">
        <f t="shared" si="163"/>
        <v>41948</v>
      </c>
      <c r="U884" s="86">
        <v>41948</v>
      </c>
      <c r="V884" t="e">
        <f t="shared" si="164"/>
        <v>#VALUE!</v>
      </c>
      <c r="W884">
        <f t="shared" si="165"/>
        <v>41948</v>
      </c>
      <c r="Y884" s="61">
        <v>41948</v>
      </c>
      <c r="Z884" t="str">
        <f t="shared" si="166"/>
        <v>41948</v>
      </c>
      <c r="AA884" t="e">
        <f t="shared" si="167"/>
        <v>#VALUE!</v>
      </c>
      <c r="AB884">
        <f t="shared" si="168"/>
        <v>41948</v>
      </c>
      <c r="AD884" s="85">
        <v>17642</v>
      </c>
      <c r="AG884" s="85">
        <v>41948</v>
      </c>
      <c r="AI884" s="85">
        <v>41770</v>
      </c>
    </row>
    <row r="885" spans="1:35" x14ac:dyDescent="0.2">
      <c r="A885">
        <v>4973</v>
      </c>
      <c r="B885" s="91">
        <v>41948</v>
      </c>
      <c r="C885" s="61" t="e" cm="1" vm="1">
        <f t="array" ref="C885">_xlfn._xlws.FILTER(B885,OR(LEN(B885) = 7,LEN(B885)=8))</f>
        <v>#VALUE!</v>
      </c>
      <c r="D885" s="61" t="str">
        <f t="shared" si="158"/>
        <v/>
      </c>
      <c r="E885" s="61" t="s">
        <v>2512</v>
      </c>
      <c r="F885" s="87" cm="1">
        <f t="array" ref="F885">_xlfn._xlws.FILTER(B885,LEN(B885)=5)</f>
        <v>41948</v>
      </c>
      <c r="G885" s="88">
        <f t="shared" si="159"/>
        <v>41948</v>
      </c>
      <c r="H885" s="61"/>
      <c r="I885" s="85">
        <v>41948</v>
      </c>
      <c r="J885" s="93">
        <f t="shared" si="157"/>
        <v>41948</v>
      </c>
      <c r="K885" s="85"/>
      <c r="M885" s="85">
        <v>41948</v>
      </c>
      <c r="N885" t="e">
        <f t="shared" si="160"/>
        <v>#VALUE!</v>
      </c>
      <c r="O885">
        <f t="shared" si="161"/>
        <v>41948</v>
      </c>
      <c r="Q885" s="84">
        <v>41948</v>
      </c>
      <c r="R885" t="e">
        <f t="shared" si="162"/>
        <v>#VALUE!</v>
      </c>
      <c r="S885">
        <f t="shared" si="163"/>
        <v>41948</v>
      </c>
      <c r="U885" s="86">
        <v>41948</v>
      </c>
      <c r="V885" t="e">
        <f t="shared" si="164"/>
        <v>#VALUE!</v>
      </c>
      <c r="W885">
        <f t="shared" si="165"/>
        <v>41948</v>
      </c>
      <c r="Y885" s="61">
        <v>41948</v>
      </c>
      <c r="Z885" t="str">
        <f t="shared" si="166"/>
        <v>41948</v>
      </c>
      <c r="AA885" t="e">
        <f t="shared" si="167"/>
        <v>#VALUE!</v>
      </c>
      <c r="AB885">
        <f t="shared" si="168"/>
        <v>41948</v>
      </c>
      <c r="AD885" s="85">
        <v>17642</v>
      </c>
      <c r="AG885" s="85">
        <v>41948</v>
      </c>
      <c r="AI885" s="85">
        <v>41770</v>
      </c>
    </row>
    <row r="886" spans="1:35" x14ac:dyDescent="0.2">
      <c r="A886">
        <v>6387</v>
      </c>
      <c r="B886" s="91">
        <v>41856</v>
      </c>
      <c r="C886" s="61" t="e" cm="1" vm="1">
        <f t="array" ref="C886">_xlfn._xlws.FILTER(B886,OR(LEN(B886) = 7,LEN(B886)=8))</f>
        <v>#VALUE!</v>
      </c>
      <c r="D886" s="61" t="str">
        <f t="shared" si="158"/>
        <v/>
      </c>
      <c r="E886" s="61" t="s">
        <v>2512</v>
      </c>
      <c r="F886" s="87" cm="1">
        <f t="array" ref="F886">_xlfn._xlws.FILTER(B886,LEN(B886)=5)</f>
        <v>41856</v>
      </c>
      <c r="G886" s="88">
        <f t="shared" si="159"/>
        <v>41856</v>
      </c>
      <c r="H886" s="61"/>
      <c r="I886" s="85">
        <v>41856</v>
      </c>
      <c r="J886" s="93">
        <f t="shared" si="157"/>
        <v>41856</v>
      </c>
      <c r="K886" s="85"/>
      <c r="M886" s="85">
        <v>41856</v>
      </c>
      <c r="N886" t="e">
        <f t="shared" si="160"/>
        <v>#VALUE!</v>
      </c>
      <c r="O886">
        <f t="shared" si="161"/>
        <v>41856</v>
      </c>
      <c r="Q886" s="84">
        <v>41856</v>
      </c>
      <c r="R886" t="e">
        <f t="shared" si="162"/>
        <v>#VALUE!</v>
      </c>
      <c r="S886">
        <f t="shared" si="163"/>
        <v>41856</v>
      </c>
      <c r="U886" s="86">
        <v>41856</v>
      </c>
      <c r="V886" t="e">
        <f t="shared" si="164"/>
        <v>#VALUE!</v>
      </c>
      <c r="W886">
        <f t="shared" si="165"/>
        <v>41856</v>
      </c>
      <c r="Y886" s="61">
        <v>41856</v>
      </c>
      <c r="Z886" t="str">
        <f t="shared" si="166"/>
        <v>41856</v>
      </c>
      <c r="AA886" t="e">
        <f t="shared" si="167"/>
        <v>#VALUE!</v>
      </c>
      <c r="AB886">
        <f t="shared" si="168"/>
        <v>41856</v>
      </c>
      <c r="AD886" s="85">
        <v>20563</v>
      </c>
      <c r="AG886" s="85">
        <v>41856</v>
      </c>
      <c r="AI886" s="85">
        <v>41767</v>
      </c>
    </row>
    <row r="887" spans="1:35" x14ac:dyDescent="0.2">
      <c r="A887">
        <v>5866</v>
      </c>
      <c r="B887" s="91" t="s">
        <v>505</v>
      </c>
      <c r="C887" s="61" t="str" cm="1">
        <f t="array" ref="C887">_xlfn._xlws.FILTER(B887,OR(LEN(B887) = 7,LEN(B887)=8))</f>
        <v>3/20/14</v>
      </c>
      <c r="D887" s="61" t="str">
        <f t="shared" si="158"/>
        <v>3/20/14</v>
      </c>
      <c r="E887" s="85" t="s">
        <v>505</v>
      </c>
      <c r="F887" s="87" t="e" cm="1" vm="1">
        <f t="array" ref="F887">_xlfn._xlws.FILTER(B887,LEN(B887)=5)</f>
        <v>#VALUE!</v>
      </c>
      <c r="G887" s="88" t="str">
        <f t="shared" si="159"/>
        <v/>
      </c>
      <c r="H887" s="85">
        <v>41718</v>
      </c>
      <c r="I887" s="85" t="s">
        <v>2512</v>
      </c>
      <c r="J887" s="93">
        <f t="shared" si="157"/>
        <v>41718</v>
      </c>
      <c r="K887" s="85"/>
      <c r="M887" s="85" t="s">
        <v>505</v>
      </c>
      <c r="N887" t="e">
        <f t="shared" si="160"/>
        <v>#VALUE!</v>
      </c>
      <c r="O887" t="e">
        <f t="shared" si="161"/>
        <v>#VALUE!</v>
      </c>
      <c r="Q887" s="84" t="s">
        <v>505</v>
      </c>
      <c r="R887" t="e">
        <f t="shared" si="162"/>
        <v>#VALUE!</v>
      </c>
      <c r="S887" t="e">
        <f t="shared" si="163"/>
        <v>#VALUE!</v>
      </c>
      <c r="U887" s="86" t="s">
        <v>505</v>
      </c>
      <c r="V887" t="e">
        <f t="shared" si="164"/>
        <v>#VALUE!</v>
      </c>
      <c r="W887" t="e">
        <f t="shared" si="165"/>
        <v>#VALUE!</v>
      </c>
      <c r="Y887" s="61" t="s">
        <v>505</v>
      </c>
      <c r="Z887" t="str">
        <f t="shared" si="166"/>
        <v>3-20-14</v>
      </c>
      <c r="AA887" t="e">
        <f t="shared" si="167"/>
        <v>#VALUE!</v>
      </c>
      <c r="AB887" t="e">
        <f t="shared" si="168"/>
        <v>#VALUE!</v>
      </c>
      <c r="AD887" s="85">
        <v>41718</v>
      </c>
      <c r="AG887" s="85" t="s">
        <v>505</v>
      </c>
      <c r="AI887" s="85">
        <v>41718</v>
      </c>
    </row>
    <row r="888" spans="1:35" x14ac:dyDescent="0.2">
      <c r="A888">
        <v>8523</v>
      </c>
      <c r="B888" s="91" t="s">
        <v>957</v>
      </c>
      <c r="C888" s="61" t="str" cm="1">
        <f t="array" ref="C888">_xlfn._xlws.FILTER(B888,OR(LEN(B888) = 7,LEN(B888)=8))</f>
        <v>12/14/13</v>
      </c>
      <c r="D888" s="61" t="str">
        <f t="shared" si="158"/>
        <v>12/14/13</v>
      </c>
      <c r="E888" s="61" t="s">
        <v>957</v>
      </c>
      <c r="F888" s="87" t="e" cm="1" vm="1">
        <f t="array" ref="F888">_xlfn._xlws.FILTER(B888,LEN(B888)=5)</f>
        <v>#VALUE!</v>
      </c>
      <c r="G888" s="88" t="str">
        <f t="shared" si="159"/>
        <v/>
      </c>
      <c r="H888" s="85">
        <v>41622</v>
      </c>
      <c r="I888" s="85" t="s">
        <v>2512</v>
      </c>
      <c r="J888" s="93">
        <f t="shared" si="157"/>
        <v>41622</v>
      </c>
      <c r="K888" s="85"/>
      <c r="M888" s="85" t="s">
        <v>957</v>
      </c>
      <c r="N888" t="e">
        <f t="shared" si="160"/>
        <v>#VALUE!</v>
      </c>
      <c r="O888" t="e">
        <f t="shared" si="161"/>
        <v>#VALUE!</v>
      </c>
      <c r="Q888" s="84" t="s">
        <v>957</v>
      </c>
      <c r="R888" t="e">
        <f t="shared" si="162"/>
        <v>#VALUE!</v>
      </c>
      <c r="S888" t="e">
        <f t="shared" si="163"/>
        <v>#VALUE!</v>
      </c>
      <c r="U888" s="86" t="s">
        <v>957</v>
      </c>
      <c r="V888" t="e">
        <f t="shared" si="164"/>
        <v>#VALUE!</v>
      </c>
      <c r="W888" t="e">
        <f t="shared" si="165"/>
        <v>#VALUE!</v>
      </c>
      <c r="Y888" s="61" t="s">
        <v>957</v>
      </c>
      <c r="Z888" t="str">
        <f t="shared" si="166"/>
        <v>12-14-13</v>
      </c>
      <c r="AA888" t="e">
        <f t="shared" si="167"/>
        <v>#VALUE!</v>
      </c>
      <c r="AB888" t="e">
        <f t="shared" si="168"/>
        <v>#VALUE!</v>
      </c>
      <c r="AD888" s="85">
        <v>41622</v>
      </c>
      <c r="AG888" s="85" t="s">
        <v>957</v>
      </c>
      <c r="AI888" s="85">
        <v>41622</v>
      </c>
    </row>
    <row r="889" spans="1:35" x14ac:dyDescent="0.2">
      <c r="A889">
        <v>7901</v>
      </c>
      <c r="B889" s="91">
        <v>41436</v>
      </c>
      <c r="C889" s="61" t="e" cm="1" vm="1">
        <f t="array" ref="C889">_xlfn._xlws.FILTER(B889,OR(LEN(B889) = 7,LEN(B889)=8))</f>
        <v>#VALUE!</v>
      </c>
      <c r="D889" s="61" t="str">
        <f t="shared" si="158"/>
        <v/>
      </c>
      <c r="E889" s="61" t="s">
        <v>2512</v>
      </c>
      <c r="F889" s="87" cm="1">
        <f t="array" ref="F889">_xlfn._xlws.FILTER(B889,LEN(B889)=5)</f>
        <v>41436</v>
      </c>
      <c r="G889" s="88">
        <f t="shared" si="159"/>
        <v>41436</v>
      </c>
      <c r="H889" s="61"/>
      <c r="I889" s="85">
        <v>41436</v>
      </c>
      <c r="J889" s="93">
        <f t="shared" si="157"/>
        <v>41436</v>
      </c>
      <c r="K889" s="85"/>
      <c r="M889" s="85">
        <v>41436</v>
      </c>
      <c r="N889" t="e">
        <f t="shared" si="160"/>
        <v>#VALUE!</v>
      </c>
      <c r="O889">
        <f t="shared" si="161"/>
        <v>41436</v>
      </c>
      <c r="Q889" s="84">
        <v>41436</v>
      </c>
      <c r="R889" t="e">
        <f t="shared" si="162"/>
        <v>#VALUE!</v>
      </c>
      <c r="S889">
        <f t="shared" si="163"/>
        <v>41436</v>
      </c>
      <c r="U889" s="86">
        <v>41436</v>
      </c>
      <c r="V889" t="e">
        <f t="shared" si="164"/>
        <v>#VALUE!</v>
      </c>
      <c r="W889">
        <f t="shared" si="165"/>
        <v>41436</v>
      </c>
      <c r="Y889" s="61">
        <v>41436</v>
      </c>
      <c r="Z889" t="str">
        <f t="shared" si="166"/>
        <v>41436</v>
      </c>
      <c r="AA889" t="e">
        <f t="shared" si="167"/>
        <v>#VALUE!</v>
      </c>
      <c r="AB889">
        <f t="shared" si="168"/>
        <v>41436</v>
      </c>
      <c r="AD889" s="85">
        <v>13254</v>
      </c>
      <c r="AG889" s="85">
        <v>41436</v>
      </c>
      <c r="AI889" s="85">
        <v>41584</v>
      </c>
    </row>
    <row r="890" spans="1:35" x14ac:dyDescent="0.2">
      <c r="A890">
        <v>898</v>
      </c>
      <c r="B890" s="91" t="s">
        <v>423</v>
      </c>
      <c r="C890" s="61" t="str" cm="1">
        <f t="array" ref="C890">_xlfn._xlws.FILTER(B890,OR(LEN(B890) = 7,LEN(B890)=8))</f>
        <v>10/21/13</v>
      </c>
      <c r="D890" s="61" t="str">
        <f t="shared" si="158"/>
        <v>10/21/13</v>
      </c>
      <c r="E890" s="61" t="s">
        <v>423</v>
      </c>
      <c r="F890" s="87" t="e" cm="1" vm="1">
        <f t="array" ref="F890">_xlfn._xlws.FILTER(B890,LEN(B890)=5)</f>
        <v>#VALUE!</v>
      </c>
      <c r="G890" s="88" t="str">
        <f t="shared" si="159"/>
        <v/>
      </c>
      <c r="H890" s="85">
        <v>41568</v>
      </c>
      <c r="I890" s="85" t="s">
        <v>2512</v>
      </c>
      <c r="J890" s="93">
        <f t="shared" si="157"/>
        <v>41568</v>
      </c>
      <c r="K890" s="85"/>
      <c r="M890" s="85" t="s">
        <v>423</v>
      </c>
      <c r="N890" t="e">
        <f t="shared" si="160"/>
        <v>#VALUE!</v>
      </c>
      <c r="O890" t="e">
        <f t="shared" si="161"/>
        <v>#VALUE!</v>
      </c>
      <c r="Q890" s="84" t="s">
        <v>423</v>
      </c>
      <c r="R890" t="e">
        <f t="shared" si="162"/>
        <v>#VALUE!</v>
      </c>
      <c r="S890" t="e">
        <f t="shared" si="163"/>
        <v>#VALUE!</v>
      </c>
      <c r="U890" s="86" t="s">
        <v>423</v>
      </c>
      <c r="V890" t="e">
        <f t="shared" si="164"/>
        <v>#VALUE!</v>
      </c>
      <c r="W890" t="e">
        <f t="shared" si="165"/>
        <v>#VALUE!</v>
      </c>
      <c r="Y890" s="61" t="s">
        <v>423</v>
      </c>
      <c r="Z890" t="str">
        <f t="shared" si="166"/>
        <v>10-21-13</v>
      </c>
      <c r="AA890" t="e">
        <f t="shared" si="167"/>
        <v>#VALUE!</v>
      </c>
      <c r="AB890" t="e">
        <f t="shared" si="168"/>
        <v>#VALUE!</v>
      </c>
      <c r="AD890" s="85">
        <v>41568</v>
      </c>
      <c r="AG890" s="85" t="s">
        <v>423</v>
      </c>
      <c r="AI890" s="85">
        <v>41568</v>
      </c>
    </row>
    <row r="891" spans="1:35" x14ac:dyDescent="0.2">
      <c r="A891">
        <v>10242</v>
      </c>
      <c r="B891" s="91" t="s">
        <v>853</v>
      </c>
      <c r="C891" s="61" t="str" cm="1">
        <f t="array" ref="C891">_xlfn._xlws.FILTER(B891,OR(LEN(B891) = 7,LEN(B891)=8))</f>
        <v>9/16/13</v>
      </c>
      <c r="D891" s="61" t="str">
        <f t="shared" si="158"/>
        <v>9/16/13</v>
      </c>
      <c r="E891" s="85" t="s">
        <v>853</v>
      </c>
      <c r="F891" s="87" t="e" cm="1" vm="1">
        <f t="array" ref="F891">_xlfn._xlws.FILTER(B891,LEN(B891)=5)</f>
        <v>#VALUE!</v>
      </c>
      <c r="G891" s="88" t="str">
        <f t="shared" si="159"/>
        <v/>
      </c>
      <c r="H891" s="85">
        <v>41533</v>
      </c>
      <c r="I891" s="85" t="s">
        <v>2512</v>
      </c>
      <c r="J891" s="93">
        <f t="shared" si="157"/>
        <v>41533</v>
      </c>
      <c r="K891" s="85"/>
      <c r="M891" s="85" t="s">
        <v>853</v>
      </c>
      <c r="N891" t="e">
        <f t="shared" si="160"/>
        <v>#VALUE!</v>
      </c>
      <c r="O891" t="e">
        <f t="shared" si="161"/>
        <v>#VALUE!</v>
      </c>
      <c r="Q891" s="84" t="s">
        <v>853</v>
      </c>
      <c r="R891" t="e">
        <f t="shared" si="162"/>
        <v>#VALUE!</v>
      </c>
      <c r="S891" t="e">
        <f t="shared" si="163"/>
        <v>#VALUE!</v>
      </c>
      <c r="U891" s="86" t="s">
        <v>853</v>
      </c>
      <c r="V891" t="e">
        <f t="shared" si="164"/>
        <v>#VALUE!</v>
      </c>
      <c r="W891" t="e">
        <f t="shared" si="165"/>
        <v>#VALUE!</v>
      </c>
      <c r="Y891" s="61" t="s">
        <v>853</v>
      </c>
      <c r="Z891" t="str">
        <f t="shared" si="166"/>
        <v>9-16-13</v>
      </c>
      <c r="AA891" t="e">
        <f t="shared" si="167"/>
        <v>#VALUE!</v>
      </c>
      <c r="AB891" t="e">
        <f t="shared" si="168"/>
        <v>#VALUE!</v>
      </c>
      <c r="AD891" s="85">
        <v>41533</v>
      </c>
      <c r="AG891" s="85" t="s">
        <v>853</v>
      </c>
      <c r="AI891" s="85">
        <v>41533</v>
      </c>
    </row>
    <row r="892" spans="1:35" x14ac:dyDescent="0.2">
      <c r="A892">
        <v>5835</v>
      </c>
      <c r="B892" s="91">
        <v>41312</v>
      </c>
      <c r="C892" s="61" t="e" cm="1" vm="1">
        <f t="array" ref="C892">_xlfn._xlws.FILTER(B892,OR(LEN(B892) = 7,LEN(B892)=8))</f>
        <v>#VALUE!</v>
      </c>
      <c r="D892" s="61" t="str">
        <f t="shared" si="158"/>
        <v/>
      </c>
      <c r="E892" s="61" t="s">
        <v>2512</v>
      </c>
      <c r="F892" s="87" cm="1">
        <f t="array" ref="F892">_xlfn._xlws.FILTER(B892,LEN(B892)=5)</f>
        <v>41312</v>
      </c>
      <c r="G892" s="88">
        <f t="shared" si="159"/>
        <v>41312</v>
      </c>
      <c r="H892" s="61"/>
      <c r="I892" s="85">
        <v>41312</v>
      </c>
      <c r="J892" s="93">
        <f t="shared" si="157"/>
        <v>41312</v>
      </c>
      <c r="K892" s="85"/>
      <c r="M892" s="85">
        <v>41312</v>
      </c>
      <c r="N892" t="e">
        <f t="shared" si="160"/>
        <v>#VALUE!</v>
      </c>
      <c r="O892">
        <f t="shared" si="161"/>
        <v>41312</v>
      </c>
      <c r="Q892" s="84">
        <v>41312</v>
      </c>
      <c r="R892" t="e">
        <f t="shared" si="162"/>
        <v>#VALUE!</v>
      </c>
      <c r="S892">
        <f t="shared" si="163"/>
        <v>41312</v>
      </c>
      <c r="U892" s="86">
        <v>41312</v>
      </c>
      <c r="V892" t="e">
        <f t="shared" si="164"/>
        <v>#VALUE!</v>
      </c>
      <c r="W892">
        <f t="shared" si="165"/>
        <v>41312</v>
      </c>
      <c r="Y892" s="61">
        <v>41312</v>
      </c>
      <c r="Z892" t="str">
        <f t="shared" si="166"/>
        <v>41312</v>
      </c>
      <c r="AA892" t="e">
        <f t="shared" si="167"/>
        <v>#VALUE!</v>
      </c>
      <c r="AB892">
        <f t="shared" si="168"/>
        <v>41312</v>
      </c>
      <c r="AD892" s="85">
        <v>41012</v>
      </c>
      <c r="AG892" s="85">
        <v>41312</v>
      </c>
      <c r="AI892" s="85">
        <v>41457</v>
      </c>
    </row>
    <row r="893" spans="1:35" x14ac:dyDescent="0.2">
      <c r="A893">
        <v>6919</v>
      </c>
      <c r="B893" s="91">
        <v>41370</v>
      </c>
      <c r="C893" s="61" t="e" cm="1" vm="1">
        <f t="array" ref="C893">_xlfn._xlws.FILTER(B893,OR(LEN(B893) = 7,LEN(B893)=8))</f>
        <v>#VALUE!</v>
      </c>
      <c r="D893" s="61" t="str">
        <f t="shared" si="158"/>
        <v/>
      </c>
      <c r="E893" s="61" t="s">
        <v>2512</v>
      </c>
      <c r="F893" s="87" cm="1">
        <f t="array" ref="F893">_xlfn._xlws.FILTER(B893,LEN(B893)=5)</f>
        <v>41370</v>
      </c>
      <c r="G893" s="88">
        <f t="shared" si="159"/>
        <v>41370</v>
      </c>
      <c r="H893" s="61"/>
      <c r="I893" s="85">
        <v>41370</v>
      </c>
      <c r="J893" s="93">
        <f t="shared" si="157"/>
        <v>41370</v>
      </c>
      <c r="K893" s="85"/>
      <c r="M893" s="85">
        <v>41370</v>
      </c>
      <c r="N893" t="e">
        <f t="shared" si="160"/>
        <v>#VALUE!</v>
      </c>
      <c r="O893">
        <f t="shared" si="161"/>
        <v>41370</v>
      </c>
      <c r="Q893" s="84">
        <v>41370</v>
      </c>
      <c r="R893" t="e">
        <f t="shared" si="162"/>
        <v>#VALUE!</v>
      </c>
      <c r="S893">
        <f t="shared" si="163"/>
        <v>41370</v>
      </c>
      <c r="U893" s="86">
        <v>41370</v>
      </c>
      <c r="V893" t="e">
        <f t="shared" si="164"/>
        <v>#VALUE!</v>
      </c>
      <c r="W893">
        <f t="shared" si="165"/>
        <v>41370</v>
      </c>
      <c r="Y893" s="61">
        <v>41370</v>
      </c>
      <c r="Z893" t="str">
        <f t="shared" si="166"/>
        <v>41370</v>
      </c>
      <c r="AA893" t="e">
        <f t="shared" si="167"/>
        <v>#VALUE!</v>
      </c>
      <c r="AB893">
        <f t="shared" si="168"/>
        <v>41370</v>
      </c>
      <c r="AD893" s="85">
        <v>25671</v>
      </c>
      <c r="AG893" s="85">
        <v>41370</v>
      </c>
      <c r="AI893" s="85">
        <v>41429</v>
      </c>
    </row>
    <row r="894" spans="1:35" x14ac:dyDescent="0.2">
      <c r="A894">
        <v>6197</v>
      </c>
      <c r="B894" s="91" t="s">
        <v>98</v>
      </c>
      <c r="C894" s="61" t="str" cm="1">
        <f t="array" ref="C894">_xlfn._xlws.FILTER(B894,OR(LEN(B894) = 7,LEN(B894)=8))</f>
        <v>4/20/13</v>
      </c>
      <c r="D894" s="61" t="str">
        <f t="shared" si="158"/>
        <v>4/20/13</v>
      </c>
      <c r="E894" s="85" t="s">
        <v>98</v>
      </c>
      <c r="F894" s="87" t="e" cm="1" vm="1">
        <f t="array" ref="F894">_xlfn._xlws.FILTER(B894,LEN(B894)=5)</f>
        <v>#VALUE!</v>
      </c>
      <c r="G894" s="88" t="str">
        <f t="shared" si="159"/>
        <v/>
      </c>
      <c r="H894" s="85">
        <v>41384</v>
      </c>
      <c r="I894" s="85" t="s">
        <v>2512</v>
      </c>
      <c r="J894" s="93">
        <f t="shared" si="157"/>
        <v>41384</v>
      </c>
      <c r="K894" s="85"/>
      <c r="M894" s="85" t="s">
        <v>98</v>
      </c>
      <c r="N894" t="e">
        <f t="shared" si="160"/>
        <v>#VALUE!</v>
      </c>
      <c r="O894" t="e">
        <f t="shared" si="161"/>
        <v>#VALUE!</v>
      </c>
      <c r="Q894" s="84" t="s">
        <v>98</v>
      </c>
      <c r="R894" t="e">
        <f t="shared" si="162"/>
        <v>#VALUE!</v>
      </c>
      <c r="S894" t="e">
        <f t="shared" si="163"/>
        <v>#VALUE!</v>
      </c>
      <c r="U894" s="86" t="s">
        <v>98</v>
      </c>
      <c r="V894" t="e">
        <f t="shared" si="164"/>
        <v>#VALUE!</v>
      </c>
      <c r="W894" t="e">
        <f t="shared" si="165"/>
        <v>#VALUE!</v>
      </c>
      <c r="Y894" s="61" t="s">
        <v>98</v>
      </c>
      <c r="Z894" t="str">
        <f t="shared" si="166"/>
        <v>4-20-13</v>
      </c>
      <c r="AA894" t="e">
        <f t="shared" si="167"/>
        <v>#VALUE!</v>
      </c>
      <c r="AB894" t="e">
        <f t="shared" si="168"/>
        <v>#VALUE!</v>
      </c>
      <c r="AD894" s="85">
        <v>41384</v>
      </c>
      <c r="AG894" s="85" t="s">
        <v>98</v>
      </c>
      <c r="AI894" s="85">
        <v>41384</v>
      </c>
    </row>
    <row r="895" spans="1:35" x14ac:dyDescent="0.2">
      <c r="A895">
        <v>4201</v>
      </c>
      <c r="B895" s="91">
        <v>41336</v>
      </c>
      <c r="C895" s="61" t="e" cm="1" vm="1">
        <f t="array" ref="C895">_xlfn._xlws.FILTER(B895,OR(LEN(B895) = 7,LEN(B895)=8))</f>
        <v>#VALUE!</v>
      </c>
      <c r="D895" s="61" t="str">
        <f t="shared" si="158"/>
        <v/>
      </c>
      <c r="E895" s="61" t="s">
        <v>2512</v>
      </c>
      <c r="F895" s="87" cm="1">
        <f t="array" ref="F895">_xlfn._xlws.FILTER(B895,LEN(B895)=5)</f>
        <v>41336</v>
      </c>
      <c r="G895" s="88">
        <f t="shared" si="159"/>
        <v>41336</v>
      </c>
      <c r="H895" s="61"/>
      <c r="I895" s="85">
        <v>41336</v>
      </c>
      <c r="J895" s="93">
        <f t="shared" si="157"/>
        <v>41336</v>
      </c>
      <c r="K895" s="85"/>
      <c r="M895" s="85">
        <v>41336</v>
      </c>
      <c r="N895" t="e">
        <f t="shared" si="160"/>
        <v>#VALUE!</v>
      </c>
      <c r="O895">
        <f t="shared" si="161"/>
        <v>41336</v>
      </c>
      <c r="Q895" s="84">
        <v>41336</v>
      </c>
      <c r="R895" t="e">
        <f t="shared" si="162"/>
        <v>#VALUE!</v>
      </c>
      <c r="S895">
        <f t="shared" si="163"/>
        <v>41336</v>
      </c>
      <c r="U895" s="86">
        <v>41336</v>
      </c>
      <c r="V895" t="e">
        <f t="shared" si="164"/>
        <v>#VALUE!</v>
      </c>
      <c r="W895">
        <f t="shared" si="165"/>
        <v>41336</v>
      </c>
      <c r="Y895" s="61">
        <v>41336</v>
      </c>
      <c r="Z895" t="str">
        <f t="shared" si="166"/>
        <v>41336</v>
      </c>
      <c r="AA895" t="e">
        <f t="shared" si="167"/>
        <v>#VALUE!</v>
      </c>
      <c r="AB895">
        <f t="shared" si="168"/>
        <v>41336</v>
      </c>
      <c r="AD895" s="85">
        <v>13253</v>
      </c>
      <c r="AG895" s="85">
        <v>41336</v>
      </c>
      <c r="AI895" s="85">
        <v>41336</v>
      </c>
    </row>
    <row r="896" spans="1:35" x14ac:dyDescent="0.2">
      <c r="A896">
        <v>5092</v>
      </c>
      <c r="B896" s="91">
        <v>41610</v>
      </c>
      <c r="C896" s="61" t="e" cm="1" vm="1">
        <f t="array" ref="C896">_xlfn._xlws.FILTER(B896,OR(LEN(B896) = 7,LEN(B896)=8))</f>
        <v>#VALUE!</v>
      </c>
      <c r="D896" s="61" t="str">
        <f t="shared" si="158"/>
        <v/>
      </c>
      <c r="E896" s="61" t="s">
        <v>2512</v>
      </c>
      <c r="F896" s="87" cm="1">
        <f t="array" ref="F896">_xlfn._xlws.FILTER(B896,LEN(B896)=5)</f>
        <v>41610</v>
      </c>
      <c r="G896" s="88">
        <f t="shared" si="159"/>
        <v>41610</v>
      </c>
      <c r="H896" s="61"/>
      <c r="I896" s="85">
        <v>41610</v>
      </c>
      <c r="J896" s="93">
        <f t="shared" si="157"/>
        <v>41610</v>
      </c>
      <c r="K896" s="85"/>
      <c r="M896" s="85">
        <v>41610</v>
      </c>
      <c r="N896" t="e">
        <f t="shared" si="160"/>
        <v>#VALUE!</v>
      </c>
      <c r="O896">
        <f t="shared" si="161"/>
        <v>41610</v>
      </c>
      <c r="Q896" s="84">
        <v>41610</v>
      </c>
      <c r="R896" t="e">
        <f t="shared" si="162"/>
        <v>#VALUE!</v>
      </c>
      <c r="S896">
        <f t="shared" si="163"/>
        <v>41610</v>
      </c>
      <c r="U896" s="86">
        <v>41610</v>
      </c>
      <c r="V896" t="e">
        <f t="shared" si="164"/>
        <v>#VALUE!</v>
      </c>
      <c r="W896">
        <f t="shared" si="165"/>
        <v>41610</v>
      </c>
      <c r="Y896" s="61">
        <v>41610</v>
      </c>
      <c r="Z896" t="str">
        <f t="shared" si="166"/>
        <v>41610</v>
      </c>
      <c r="AA896" t="e">
        <f t="shared" si="167"/>
        <v>#VALUE!</v>
      </c>
      <c r="AB896">
        <f t="shared" si="168"/>
        <v>41610</v>
      </c>
      <c r="AD896" s="85">
        <v>40284</v>
      </c>
      <c r="AG896" s="85">
        <v>41610</v>
      </c>
      <c r="AI896" s="85">
        <v>41317</v>
      </c>
    </row>
    <row r="897" spans="1:35" x14ac:dyDescent="0.2">
      <c r="A897">
        <v>6566</v>
      </c>
      <c r="B897" s="91">
        <v>41132</v>
      </c>
      <c r="C897" s="61" t="e" cm="1" vm="1">
        <f t="array" ref="C897">_xlfn._xlws.FILTER(B897,OR(LEN(B897) = 7,LEN(B897)=8))</f>
        <v>#VALUE!</v>
      </c>
      <c r="D897" s="61" t="str">
        <f t="shared" si="158"/>
        <v/>
      </c>
      <c r="E897" s="61" t="s">
        <v>2512</v>
      </c>
      <c r="F897" s="87" cm="1">
        <f t="array" ref="F897">_xlfn._xlws.FILTER(B897,LEN(B897)=5)</f>
        <v>41132</v>
      </c>
      <c r="G897" s="88">
        <f t="shared" si="159"/>
        <v>41132</v>
      </c>
      <c r="H897" s="61"/>
      <c r="I897" s="85">
        <v>41132</v>
      </c>
      <c r="J897" s="93">
        <f t="shared" si="157"/>
        <v>41132</v>
      </c>
      <c r="K897" s="85"/>
      <c r="M897" s="85">
        <v>41132</v>
      </c>
      <c r="N897" t="e">
        <f t="shared" si="160"/>
        <v>#VALUE!</v>
      </c>
      <c r="O897">
        <f t="shared" si="161"/>
        <v>41132</v>
      </c>
      <c r="Q897" s="84">
        <v>41132</v>
      </c>
      <c r="R897" t="e">
        <f t="shared" si="162"/>
        <v>#VALUE!</v>
      </c>
      <c r="S897">
        <f t="shared" si="163"/>
        <v>41132</v>
      </c>
      <c r="U897" s="86">
        <v>41132</v>
      </c>
      <c r="V897" t="e">
        <f t="shared" si="164"/>
        <v>#VALUE!</v>
      </c>
      <c r="W897">
        <f t="shared" si="165"/>
        <v>41132</v>
      </c>
      <c r="Y897" s="61">
        <v>41132</v>
      </c>
      <c r="Z897" t="str">
        <f t="shared" si="166"/>
        <v>41132</v>
      </c>
      <c r="AA897" t="e">
        <f t="shared" si="167"/>
        <v>#VALUE!</v>
      </c>
      <c r="AB897">
        <f t="shared" si="168"/>
        <v>41132</v>
      </c>
      <c r="AD897" s="85">
        <v>11790</v>
      </c>
      <c r="AG897" s="85">
        <v>41132</v>
      </c>
      <c r="AI897" s="85">
        <v>41221</v>
      </c>
    </row>
    <row r="898" spans="1:35" x14ac:dyDescent="0.2">
      <c r="A898">
        <v>6613</v>
      </c>
      <c r="B898" s="91">
        <v>41253</v>
      </c>
      <c r="C898" s="61" t="e" cm="1" vm="1">
        <f t="array" ref="C898">_xlfn._xlws.FILTER(B898,OR(LEN(B898) = 7,LEN(B898)=8))</f>
        <v>#VALUE!</v>
      </c>
      <c r="D898" s="61" t="str">
        <f t="shared" si="158"/>
        <v/>
      </c>
      <c r="E898" s="61" t="s">
        <v>2512</v>
      </c>
      <c r="F898" s="87" cm="1">
        <f t="array" ref="F898">_xlfn._xlws.FILTER(B898,LEN(B898)=5)</f>
        <v>41253</v>
      </c>
      <c r="G898" s="88">
        <f t="shared" si="159"/>
        <v>41253</v>
      </c>
      <c r="H898" s="61"/>
      <c r="I898" s="85">
        <v>41253</v>
      </c>
      <c r="J898" s="93">
        <f t="shared" si="157"/>
        <v>41253</v>
      </c>
      <c r="K898" s="85"/>
      <c r="M898" s="85">
        <v>41253</v>
      </c>
      <c r="N898" t="e">
        <f t="shared" si="160"/>
        <v>#VALUE!</v>
      </c>
      <c r="O898">
        <f t="shared" si="161"/>
        <v>41253</v>
      </c>
      <c r="Q898" s="84">
        <v>41253</v>
      </c>
      <c r="R898" t="e">
        <f t="shared" si="162"/>
        <v>#VALUE!</v>
      </c>
      <c r="S898">
        <f t="shared" si="163"/>
        <v>41253</v>
      </c>
      <c r="U898" s="86">
        <v>41253</v>
      </c>
      <c r="V898" t="e">
        <f t="shared" si="164"/>
        <v>#VALUE!</v>
      </c>
      <c r="W898">
        <f t="shared" si="165"/>
        <v>41253</v>
      </c>
      <c r="Y898" s="61">
        <v>41253</v>
      </c>
      <c r="Z898" t="str">
        <f t="shared" si="166"/>
        <v>41253</v>
      </c>
      <c r="AA898" t="e">
        <f t="shared" si="167"/>
        <v>#VALUE!</v>
      </c>
      <c r="AB898">
        <f t="shared" si="168"/>
        <v>41253</v>
      </c>
      <c r="AD898" s="85">
        <v>19461</v>
      </c>
      <c r="AG898" s="85">
        <v>41253</v>
      </c>
      <c r="AI898" s="85">
        <v>41194</v>
      </c>
    </row>
    <row r="899" spans="1:35" x14ac:dyDescent="0.2">
      <c r="A899">
        <v>9094</v>
      </c>
      <c r="B899" s="91">
        <v>40976</v>
      </c>
      <c r="C899" s="61" t="e" cm="1" vm="1">
        <f t="array" ref="C899">_xlfn._xlws.FILTER(B899,OR(LEN(B899) = 7,LEN(B899)=8))</f>
        <v>#VALUE!</v>
      </c>
      <c r="D899" s="61" t="str">
        <f t="shared" si="158"/>
        <v/>
      </c>
      <c r="E899" s="61" t="s">
        <v>2512</v>
      </c>
      <c r="F899" s="87" cm="1">
        <f t="array" ref="F899">_xlfn._xlws.FILTER(B899,LEN(B899)=5)</f>
        <v>40976</v>
      </c>
      <c r="G899" s="88">
        <f t="shared" si="159"/>
        <v>40976</v>
      </c>
      <c r="H899" s="61"/>
      <c r="I899" s="85">
        <v>40976</v>
      </c>
      <c r="J899" s="93">
        <f t="shared" ref="J899:J962" si="169">IF(I899&gt;$I$1,I899,H899)</f>
        <v>40976</v>
      </c>
      <c r="K899" s="85"/>
      <c r="M899" s="85">
        <v>40976</v>
      </c>
      <c r="N899" t="e">
        <f t="shared" si="160"/>
        <v>#VALUE!</v>
      </c>
      <c r="O899">
        <f t="shared" si="161"/>
        <v>40976</v>
      </c>
      <c r="Q899" s="84">
        <v>40976</v>
      </c>
      <c r="R899" t="e">
        <f t="shared" si="162"/>
        <v>#VALUE!</v>
      </c>
      <c r="S899">
        <f t="shared" si="163"/>
        <v>40976</v>
      </c>
      <c r="U899" s="86">
        <v>40976</v>
      </c>
      <c r="V899" t="e">
        <f t="shared" si="164"/>
        <v>#VALUE!</v>
      </c>
      <c r="W899">
        <f t="shared" si="165"/>
        <v>40976</v>
      </c>
      <c r="Y899" s="61">
        <v>40976</v>
      </c>
      <c r="Z899" t="str">
        <f t="shared" si="166"/>
        <v>40976</v>
      </c>
      <c r="AA899" t="e">
        <f t="shared" si="167"/>
        <v>#VALUE!</v>
      </c>
      <c r="AB899">
        <f t="shared" si="168"/>
        <v>40976</v>
      </c>
      <c r="AD899" s="85">
        <v>27859</v>
      </c>
      <c r="AG899" s="85">
        <v>40976</v>
      </c>
      <c r="AI899" s="85">
        <v>41124</v>
      </c>
    </row>
    <row r="900" spans="1:35" x14ac:dyDescent="0.2">
      <c r="A900">
        <v>9847</v>
      </c>
      <c r="B900" s="91">
        <v>40976</v>
      </c>
      <c r="C900" s="61" t="e" cm="1" vm="1">
        <f t="array" ref="C900">_xlfn._xlws.FILTER(B900,OR(LEN(B900) = 7,LEN(B900)=8))</f>
        <v>#VALUE!</v>
      </c>
      <c r="D900" s="61" t="str">
        <f t="shared" ref="D900:D963" si="170">IFERROR(C900,"")</f>
        <v/>
      </c>
      <c r="E900" s="61" t="s">
        <v>2512</v>
      </c>
      <c r="F900" s="87" cm="1">
        <f t="array" ref="F900">_xlfn._xlws.FILTER(B900,LEN(B900)=5)</f>
        <v>40976</v>
      </c>
      <c r="G900" s="88">
        <f t="shared" si="159"/>
        <v>40976</v>
      </c>
      <c r="H900" s="61"/>
      <c r="I900" s="85">
        <v>40976</v>
      </c>
      <c r="J900" s="93">
        <f t="shared" si="169"/>
        <v>40976</v>
      </c>
      <c r="K900" s="85"/>
      <c r="M900" s="85">
        <v>40976</v>
      </c>
      <c r="N900" t="e">
        <f t="shared" si="160"/>
        <v>#VALUE!</v>
      </c>
      <c r="O900">
        <f t="shared" si="161"/>
        <v>40976</v>
      </c>
      <c r="Q900" s="84">
        <v>40976</v>
      </c>
      <c r="R900" t="e">
        <f t="shared" si="162"/>
        <v>#VALUE!</v>
      </c>
      <c r="S900">
        <f t="shared" si="163"/>
        <v>40976</v>
      </c>
      <c r="U900" s="86">
        <v>40976</v>
      </c>
      <c r="V900" t="e">
        <f t="shared" si="164"/>
        <v>#VALUE!</v>
      </c>
      <c r="W900">
        <f t="shared" si="165"/>
        <v>40976</v>
      </c>
      <c r="Y900" s="61">
        <v>40976</v>
      </c>
      <c r="Z900" t="str">
        <f t="shared" si="166"/>
        <v>40976</v>
      </c>
      <c r="AA900" t="e">
        <f t="shared" si="167"/>
        <v>#VALUE!</v>
      </c>
      <c r="AB900">
        <f t="shared" si="168"/>
        <v>40976</v>
      </c>
      <c r="AD900" s="85">
        <v>27859</v>
      </c>
      <c r="AG900" s="85">
        <v>40976</v>
      </c>
      <c r="AI900" s="85">
        <v>41124</v>
      </c>
    </row>
    <row r="901" spans="1:35" x14ac:dyDescent="0.2">
      <c r="A901">
        <v>10767</v>
      </c>
      <c r="B901" s="91" t="s">
        <v>1134</v>
      </c>
      <c r="C901" s="61" t="str" cm="1">
        <f t="array" ref="C901">_xlfn._xlws.FILTER(B901,OR(LEN(B901) = 7,LEN(B901)=8))</f>
        <v>5/16/14</v>
      </c>
      <c r="D901" s="61" t="str">
        <f t="shared" si="170"/>
        <v>5/16/14</v>
      </c>
      <c r="E901" s="85" t="s">
        <v>1134</v>
      </c>
      <c r="F901" s="87" t="e" cm="1" vm="1">
        <f t="array" ref="F901">_xlfn._xlws.FILTER(B901,LEN(B901)=5)</f>
        <v>#VALUE!</v>
      </c>
      <c r="G901" s="88" t="str">
        <f t="shared" ref="G901:G964" si="171">IFERROR(F901,"")</f>
        <v/>
      </c>
      <c r="H901" s="85">
        <v>41775</v>
      </c>
      <c r="I901" s="85" t="s">
        <v>2512</v>
      </c>
      <c r="J901" s="93">
        <f t="shared" si="169"/>
        <v>41775</v>
      </c>
      <c r="K901" s="85"/>
      <c r="M901" s="85" t="s">
        <v>1134</v>
      </c>
      <c r="N901" t="e">
        <f t="shared" ref="N901:N964" si="172">DATEVALUE(M901)</f>
        <v>#VALUE!</v>
      </c>
      <c r="O901" t="e">
        <f t="shared" ref="O901:O964" si="173">VALUE(M901)</f>
        <v>#VALUE!</v>
      </c>
      <c r="Q901" s="84" t="s">
        <v>1134</v>
      </c>
      <c r="R901" t="e">
        <f t="shared" ref="R901:R964" si="174">DATEVALUE(Q901)</f>
        <v>#VALUE!</v>
      </c>
      <c r="S901" t="e">
        <f t="shared" ref="S901:S964" si="175">VALUE(Q901)</f>
        <v>#VALUE!</v>
      </c>
      <c r="U901" s="86" t="s">
        <v>1134</v>
      </c>
      <c r="V901" t="e">
        <f t="shared" ref="V901:V964" si="176">DATEVALUE(U901)</f>
        <v>#VALUE!</v>
      </c>
      <c r="W901" t="e">
        <f t="shared" ref="W901:W964" si="177">VALUE(U901)</f>
        <v>#VALUE!</v>
      </c>
      <c r="Y901" s="61" t="s">
        <v>1134</v>
      </c>
      <c r="Z901" t="str">
        <f t="shared" ref="Z901:Z964" si="178">SUBSTITUTE(Y901,"/","-")</f>
        <v>5-16-14</v>
      </c>
      <c r="AA901" t="e">
        <f t="shared" ref="AA901:AA964" si="179">DATEVALUE(Z901)</f>
        <v>#VALUE!</v>
      </c>
      <c r="AB901" t="e">
        <f t="shared" ref="AB901:AB964" si="180">VALUE(Z901)</f>
        <v>#VALUE!</v>
      </c>
      <c r="AD901" s="85">
        <v>41775</v>
      </c>
      <c r="AG901" s="85" t="s">
        <v>1134</v>
      </c>
      <c r="AI901" s="85">
        <v>41775</v>
      </c>
    </row>
    <row r="902" spans="1:35" x14ac:dyDescent="0.2">
      <c r="A902">
        <v>7943</v>
      </c>
      <c r="B902" s="91" t="s">
        <v>1136</v>
      </c>
      <c r="C902" s="61" t="str" cm="1">
        <f t="array" ref="C902">_xlfn._xlws.FILTER(B902,OR(LEN(B902) = 7,LEN(B902)=8))</f>
        <v>4/25/14</v>
      </c>
      <c r="D902" s="61" t="str">
        <f t="shared" si="170"/>
        <v>4/25/14</v>
      </c>
      <c r="E902" s="85" t="s">
        <v>1136</v>
      </c>
      <c r="F902" s="87" t="e" cm="1" vm="1">
        <f t="array" ref="F902">_xlfn._xlws.FILTER(B902,LEN(B902)=5)</f>
        <v>#VALUE!</v>
      </c>
      <c r="G902" s="88" t="str">
        <f t="shared" si="171"/>
        <v/>
      </c>
      <c r="H902" s="85">
        <v>41754</v>
      </c>
      <c r="I902" s="85" t="s">
        <v>2512</v>
      </c>
      <c r="J902" s="93">
        <f t="shared" si="169"/>
        <v>41754</v>
      </c>
      <c r="K902" s="85"/>
      <c r="M902" s="85" t="s">
        <v>1136</v>
      </c>
      <c r="N902" t="e">
        <f t="shared" si="172"/>
        <v>#VALUE!</v>
      </c>
      <c r="O902" t="e">
        <f t="shared" si="173"/>
        <v>#VALUE!</v>
      </c>
      <c r="Q902" s="84" t="s">
        <v>1136</v>
      </c>
      <c r="R902" t="e">
        <f t="shared" si="174"/>
        <v>#VALUE!</v>
      </c>
      <c r="S902" t="e">
        <f t="shared" si="175"/>
        <v>#VALUE!</v>
      </c>
      <c r="U902" s="86" t="s">
        <v>1136</v>
      </c>
      <c r="V902" t="e">
        <f t="shared" si="176"/>
        <v>#VALUE!</v>
      </c>
      <c r="W902" t="e">
        <f t="shared" si="177"/>
        <v>#VALUE!</v>
      </c>
      <c r="Y902" s="61" t="s">
        <v>1136</v>
      </c>
      <c r="Z902" t="str">
        <f t="shared" si="178"/>
        <v>4-25-14</v>
      </c>
      <c r="AA902" t="e">
        <f t="shared" si="179"/>
        <v>#VALUE!</v>
      </c>
      <c r="AB902" t="e">
        <f t="shared" si="180"/>
        <v>#VALUE!</v>
      </c>
      <c r="AD902" s="85">
        <v>41754</v>
      </c>
      <c r="AG902" s="85" t="s">
        <v>1136</v>
      </c>
      <c r="AI902" s="85">
        <v>41754</v>
      </c>
    </row>
    <row r="903" spans="1:35" x14ac:dyDescent="0.2">
      <c r="A903">
        <v>1055</v>
      </c>
      <c r="B903" s="91" t="s">
        <v>505</v>
      </c>
      <c r="C903" s="61" t="str" cm="1">
        <f t="array" ref="C903">_xlfn._xlws.FILTER(B903,OR(LEN(B903) = 7,LEN(B903)=8))</f>
        <v>3/20/14</v>
      </c>
      <c r="D903" s="61" t="str">
        <f t="shared" si="170"/>
        <v>3/20/14</v>
      </c>
      <c r="E903" s="85" t="s">
        <v>505</v>
      </c>
      <c r="F903" s="87" t="e" cm="1" vm="1">
        <f t="array" ref="F903">_xlfn._xlws.FILTER(B903,LEN(B903)=5)</f>
        <v>#VALUE!</v>
      </c>
      <c r="G903" s="88" t="str">
        <f t="shared" si="171"/>
        <v/>
      </c>
      <c r="H903" s="85">
        <v>41718</v>
      </c>
      <c r="I903" s="85" t="s">
        <v>2512</v>
      </c>
      <c r="J903" s="93">
        <f t="shared" si="169"/>
        <v>41718</v>
      </c>
      <c r="K903" s="85"/>
      <c r="M903" s="85" t="s">
        <v>505</v>
      </c>
      <c r="N903" t="e">
        <f t="shared" si="172"/>
        <v>#VALUE!</v>
      </c>
      <c r="O903" t="e">
        <f t="shared" si="173"/>
        <v>#VALUE!</v>
      </c>
      <c r="Q903" s="84" t="s">
        <v>505</v>
      </c>
      <c r="R903" t="e">
        <f t="shared" si="174"/>
        <v>#VALUE!</v>
      </c>
      <c r="S903" t="e">
        <f t="shared" si="175"/>
        <v>#VALUE!</v>
      </c>
      <c r="U903" s="86" t="s">
        <v>505</v>
      </c>
      <c r="V903" t="e">
        <f t="shared" si="176"/>
        <v>#VALUE!</v>
      </c>
      <c r="W903" t="e">
        <f t="shared" si="177"/>
        <v>#VALUE!</v>
      </c>
      <c r="Y903" s="61" t="s">
        <v>505</v>
      </c>
      <c r="Z903" t="str">
        <f t="shared" si="178"/>
        <v>3-20-14</v>
      </c>
      <c r="AA903" t="e">
        <f t="shared" si="179"/>
        <v>#VALUE!</v>
      </c>
      <c r="AB903" t="e">
        <f t="shared" si="180"/>
        <v>#VALUE!</v>
      </c>
      <c r="AD903" s="85">
        <v>41718</v>
      </c>
      <c r="AG903" s="85" t="s">
        <v>505</v>
      </c>
      <c r="AI903" s="85">
        <v>41718</v>
      </c>
    </row>
    <row r="904" spans="1:35" x14ac:dyDescent="0.2">
      <c r="A904">
        <v>1458</v>
      </c>
      <c r="B904" s="91">
        <v>41821</v>
      </c>
      <c r="C904" s="61" t="e" cm="1" vm="1">
        <f t="array" ref="C904">_xlfn._xlws.FILTER(B904,OR(LEN(B904) = 7,LEN(B904)=8))</f>
        <v>#VALUE!</v>
      </c>
      <c r="D904" s="61" t="str">
        <f t="shared" si="170"/>
        <v/>
      </c>
      <c r="E904" s="61" t="s">
        <v>2512</v>
      </c>
      <c r="F904" s="87" cm="1">
        <f t="array" ref="F904">_xlfn._xlws.FILTER(B904,LEN(B904)=5)</f>
        <v>41821</v>
      </c>
      <c r="G904" s="88">
        <f t="shared" si="171"/>
        <v>41821</v>
      </c>
      <c r="H904" s="61"/>
      <c r="I904" s="85">
        <v>41821</v>
      </c>
      <c r="J904" s="93">
        <f t="shared" si="169"/>
        <v>41821</v>
      </c>
      <c r="K904" s="85"/>
      <c r="M904" s="85">
        <v>41821</v>
      </c>
      <c r="N904" t="e">
        <f t="shared" si="172"/>
        <v>#VALUE!</v>
      </c>
      <c r="O904">
        <f t="shared" si="173"/>
        <v>41821</v>
      </c>
      <c r="Q904" s="84">
        <v>41821</v>
      </c>
      <c r="R904" t="e">
        <f t="shared" si="174"/>
        <v>#VALUE!</v>
      </c>
      <c r="S904">
        <f t="shared" si="175"/>
        <v>41821</v>
      </c>
      <c r="U904" s="86">
        <v>41821</v>
      </c>
      <c r="V904" t="e">
        <f t="shared" si="176"/>
        <v>#VALUE!</v>
      </c>
      <c r="W904">
        <f t="shared" si="177"/>
        <v>41821</v>
      </c>
      <c r="Y904" s="61">
        <v>41821</v>
      </c>
      <c r="Z904" t="str">
        <f t="shared" si="178"/>
        <v>41821</v>
      </c>
      <c r="AA904" t="e">
        <f t="shared" si="179"/>
        <v>#VALUE!</v>
      </c>
      <c r="AB904">
        <f t="shared" si="180"/>
        <v>41821</v>
      </c>
      <c r="AD904" s="85">
        <v>44304</v>
      </c>
      <c r="AG904" s="85">
        <v>41821</v>
      </c>
      <c r="AI904" s="85">
        <v>41646</v>
      </c>
    </row>
    <row r="905" spans="1:35" x14ac:dyDescent="0.2">
      <c r="A905">
        <v>8402</v>
      </c>
      <c r="B905" s="91" t="s">
        <v>453</v>
      </c>
      <c r="C905" s="61" t="str" cm="1">
        <f t="array" ref="C905">_xlfn._xlws.FILTER(B905,OR(LEN(B905) = 7,LEN(B905)=8))</f>
        <v>12/17/13</v>
      </c>
      <c r="D905" s="61" t="str">
        <f t="shared" si="170"/>
        <v>12/17/13</v>
      </c>
      <c r="E905" s="61" t="s">
        <v>453</v>
      </c>
      <c r="F905" s="87" t="e" cm="1" vm="1">
        <f t="array" ref="F905">_xlfn._xlws.FILTER(B905,LEN(B905)=5)</f>
        <v>#VALUE!</v>
      </c>
      <c r="G905" s="88" t="str">
        <f t="shared" si="171"/>
        <v/>
      </c>
      <c r="H905" s="85">
        <v>41625</v>
      </c>
      <c r="I905" s="85" t="s">
        <v>2512</v>
      </c>
      <c r="J905" s="93">
        <f t="shared" si="169"/>
        <v>41625</v>
      </c>
      <c r="K905" s="85"/>
      <c r="M905" s="85" t="s">
        <v>453</v>
      </c>
      <c r="N905" t="e">
        <f t="shared" si="172"/>
        <v>#VALUE!</v>
      </c>
      <c r="O905" t="e">
        <f t="shared" si="173"/>
        <v>#VALUE!</v>
      </c>
      <c r="Q905" s="84" t="s">
        <v>453</v>
      </c>
      <c r="R905" t="e">
        <f t="shared" si="174"/>
        <v>#VALUE!</v>
      </c>
      <c r="S905" t="e">
        <f t="shared" si="175"/>
        <v>#VALUE!</v>
      </c>
      <c r="U905" s="86" t="s">
        <v>453</v>
      </c>
      <c r="V905" t="e">
        <f t="shared" si="176"/>
        <v>#VALUE!</v>
      </c>
      <c r="W905" t="e">
        <f t="shared" si="177"/>
        <v>#VALUE!</v>
      </c>
      <c r="Y905" s="61" t="s">
        <v>453</v>
      </c>
      <c r="Z905" t="str">
        <f t="shared" si="178"/>
        <v>12-17-13</v>
      </c>
      <c r="AA905" t="e">
        <f t="shared" si="179"/>
        <v>#VALUE!</v>
      </c>
      <c r="AB905" t="e">
        <f t="shared" si="180"/>
        <v>#VALUE!</v>
      </c>
      <c r="AD905" s="85">
        <v>41625</v>
      </c>
      <c r="AG905" s="85" t="s">
        <v>453</v>
      </c>
      <c r="AI905" s="85">
        <v>41625</v>
      </c>
    </row>
    <row r="906" spans="1:35" x14ac:dyDescent="0.2">
      <c r="A906">
        <v>6246</v>
      </c>
      <c r="B906" s="91" t="s">
        <v>1141</v>
      </c>
      <c r="C906" s="61" t="str" cm="1">
        <f t="array" ref="C906">_xlfn._xlws.FILTER(B906,OR(LEN(B906) = 7,LEN(B906)=8))</f>
        <v>11/13/13</v>
      </c>
      <c r="D906" s="61" t="str">
        <f t="shared" si="170"/>
        <v>11/13/13</v>
      </c>
      <c r="E906" s="61" t="s">
        <v>1141</v>
      </c>
      <c r="F906" s="87" t="e" cm="1" vm="1">
        <f t="array" ref="F906">_xlfn._xlws.FILTER(B906,LEN(B906)=5)</f>
        <v>#VALUE!</v>
      </c>
      <c r="G906" s="88" t="str">
        <f t="shared" si="171"/>
        <v/>
      </c>
      <c r="H906" s="85">
        <v>41591</v>
      </c>
      <c r="I906" s="85" t="s">
        <v>2512</v>
      </c>
      <c r="J906" s="93">
        <f t="shared" si="169"/>
        <v>41591</v>
      </c>
      <c r="K906" s="85"/>
      <c r="M906" s="85" t="s">
        <v>1141</v>
      </c>
      <c r="N906" t="e">
        <f t="shared" si="172"/>
        <v>#VALUE!</v>
      </c>
      <c r="O906" t="e">
        <f t="shared" si="173"/>
        <v>#VALUE!</v>
      </c>
      <c r="Q906" s="84" t="s">
        <v>1141</v>
      </c>
      <c r="R906" t="e">
        <f t="shared" si="174"/>
        <v>#VALUE!</v>
      </c>
      <c r="S906" t="e">
        <f t="shared" si="175"/>
        <v>#VALUE!</v>
      </c>
      <c r="U906" s="86" t="s">
        <v>1141</v>
      </c>
      <c r="V906" t="e">
        <f t="shared" si="176"/>
        <v>#VALUE!</v>
      </c>
      <c r="W906" t="e">
        <f t="shared" si="177"/>
        <v>#VALUE!</v>
      </c>
      <c r="Y906" s="61" t="s">
        <v>1141</v>
      </c>
      <c r="Z906" t="str">
        <f t="shared" si="178"/>
        <v>11-13-13</v>
      </c>
      <c r="AA906" t="e">
        <f t="shared" si="179"/>
        <v>#VALUE!</v>
      </c>
      <c r="AB906" t="e">
        <f t="shared" si="180"/>
        <v>#VALUE!</v>
      </c>
      <c r="AD906" s="85">
        <v>41591</v>
      </c>
      <c r="AG906" s="85" t="s">
        <v>1141</v>
      </c>
      <c r="AI906" s="85">
        <v>41591</v>
      </c>
    </row>
    <row r="907" spans="1:35" x14ac:dyDescent="0.2">
      <c r="A907">
        <v>4654</v>
      </c>
      <c r="B907" s="91">
        <v>41466</v>
      </c>
      <c r="C907" s="61" t="e" cm="1" vm="1">
        <f t="array" ref="C907">_xlfn._xlws.FILTER(B907,OR(LEN(B907) = 7,LEN(B907)=8))</f>
        <v>#VALUE!</v>
      </c>
      <c r="D907" s="61" t="str">
        <f t="shared" si="170"/>
        <v/>
      </c>
      <c r="E907" s="61" t="s">
        <v>2512</v>
      </c>
      <c r="F907" s="87" cm="1">
        <f t="array" ref="F907">_xlfn._xlws.FILTER(B907,LEN(B907)=5)</f>
        <v>41466</v>
      </c>
      <c r="G907" s="88">
        <f t="shared" si="171"/>
        <v>41466</v>
      </c>
      <c r="H907" s="61"/>
      <c r="I907" s="85">
        <v>41466</v>
      </c>
      <c r="J907" s="93">
        <f t="shared" si="169"/>
        <v>41466</v>
      </c>
      <c r="K907" s="85"/>
      <c r="M907" s="85">
        <v>41466</v>
      </c>
      <c r="N907" t="e">
        <f t="shared" si="172"/>
        <v>#VALUE!</v>
      </c>
      <c r="O907">
        <f t="shared" si="173"/>
        <v>41466</v>
      </c>
      <c r="Q907" s="84">
        <v>41466</v>
      </c>
      <c r="R907" t="e">
        <f t="shared" si="174"/>
        <v>#VALUE!</v>
      </c>
      <c r="S907">
        <f t="shared" si="175"/>
        <v>41466</v>
      </c>
      <c r="U907" s="86">
        <v>41466</v>
      </c>
      <c r="V907" t="e">
        <f t="shared" si="176"/>
        <v>#VALUE!</v>
      </c>
      <c r="W907">
        <f t="shared" si="177"/>
        <v>41466</v>
      </c>
      <c r="Y907" s="61">
        <v>41466</v>
      </c>
      <c r="Z907" t="str">
        <f t="shared" si="178"/>
        <v>41466</v>
      </c>
      <c r="AA907" t="e">
        <f t="shared" si="179"/>
        <v>#VALUE!</v>
      </c>
      <c r="AB907">
        <f t="shared" si="180"/>
        <v>41466</v>
      </c>
      <c r="AD907" s="85">
        <v>24211</v>
      </c>
      <c r="AG907" s="85">
        <v>41466</v>
      </c>
      <c r="AI907" s="85">
        <v>41585</v>
      </c>
    </row>
    <row r="908" spans="1:35" x14ac:dyDescent="0.2">
      <c r="A908">
        <v>6103</v>
      </c>
      <c r="B908" s="91">
        <v>41434</v>
      </c>
      <c r="C908" s="61" t="e" cm="1" vm="1">
        <f t="array" ref="C908">_xlfn._xlws.FILTER(B908,OR(LEN(B908) = 7,LEN(B908)=8))</f>
        <v>#VALUE!</v>
      </c>
      <c r="D908" s="61" t="str">
        <f t="shared" si="170"/>
        <v/>
      </c>
      <c r="E908" s="61" t="s">
        <v>2512</v>
      </c>
      <c r="F908" s="87" cm="1">
        <f t="array" ref="F908">_xlfn._xlws.FILTER(B908,LEN(B908)=5)</f>
        <v>41434</v>
      </c>
      <c r="G908" s="88">
        <f t="shared" si="171"/>
        <v>41434</v>
      </c>
      <c r="H908" s="61"/>
      <c r="I908" s="85">
        <v>41434</v>
      </c>
      <c r="J908" s="93">
        <f t="shared" si="169"/>
        <v>41434</v>
      </c>
      <c r="K908" s="85"/>
      <c r="M908" s="85">
        <v>41434</v>
      </c>
      <c r="N908" t="e">
        <f t="shared" si="172"/>
        <v>#VALUE!</v>
      </c>
      <c r="O908">
        <f t="shared" si="173"/>
        <v>41434</v>
      </c>
      <c r="Q908" s="84">
        <v>41434</v>
      </c>
      <c r="R908" t="e">
        <f t="shared" si="174"/>
        <v>#VALUE!</v>
      </c>
      <c r="S908">
        <f t="shared" si="175"/>
        <v>41434</v>
      </c>
      <c r="U908" s="86">
        <v>41434</v>
      </c>
      <c r="V908" t="e">
        <f t="shared" si="176"/>
        <v>#VALUE!</v>
      </c>
      <c r="W908">
        <f t="shared" si="177"/>
        <v>41434</v>
      </c>
      <c r="Y908" s="61">
        <v>41434</v>
      </c>
      <c r="Z908" t="str">
        <f t="shared" si="178"/>
        <v>41434</v>
      </c>
      <c r="AA908" t="e">
        <f t="shared" si="179"/>
        <v>#VALUE!</v>
      </c>
      <c r="AB908">
        <f t="shared" si="180"/>
        <v>41434</v>
      </c>
      <c r="AD908" s="85">
        <v>12523</v>
      </c>
      <c r="AG908" s="85">
        <v>41434</v>
      </c>
      <c r="AI908" s="85">
        <v>41523</v>
      </c>
    </row>
    <row r="909" spans="1:35" x14ac:dyDescent="0.2">
      <c r="A909">
        <v>8147</v>
      </c>
      <c r="B909" s="91">
        <v>41432</v>
      </c>
      <c r="C909" s="61" t="e" cm="1" vm="1">
        <f t="array" ref="C909">_xlfn._xlws.FILTER(B909,OR(LEN(B909) = 7,LEN(B909)=8))</f>
        <v>#VALUE!</v>
      </c>
      <c r="D909" s="61" t="str">
        <f t="shared" si="170"/>
        <v/>
      </c>
      <c r="E909" s="61" t="s">
        <v>2512</v>
      </c>
      <c r="F909" s="87" cm="1">
        <f t="array" ref="F909">_xlfn._xlws.FILTER(B909,LEN(B909)=5)</f>
        <v>41432</v>
      </c>
      <c r="G909" s="88">
        <f t="shared" si="171"/>
        <v>41432</v>
      </c>
      <c r="H909" s="61"/>
      <c r="I909" s="85">
        <v>41432</v>
      </c>
      <c r="J909" s="93">
        <f t="shared" si="169"/>
        <v>41432</v>
      </c>
      <c r="K909" s="85"/>
      <c r="M909" s="85">
        <v>41432</v>
      </c>
      <c r="N909" t="e">
        <f t="shared" si="172"/>
        <v>#VALUE!</v>
      </c>
      <c r="O909">
        <f t="shared" si="173"/>
        <v>41432</v>
      </c>
      <c r="Q909" s="84">
        <v>41432</v>
      </c>
      <c r="R909" t="e">
        <f t="shared" si="174"/>
        <v>#VALUE!</v>
      </c>
      <c r="S909">
        <f t="shared" si="175"/>
        <v>41432</v>
      </c>
      <c r="U909" s="86">
        <v>41432</v>
      </c>
      <c r="V909" t="e">
        <f t="shared" si="176"/>
        <v>#VALUE!</v>
      </c>
      <c r="W909">
        <f t="shared" si="177"/>
        <v>41432</v>
      </c>
      <c r="Y909" s="61">
        <v>41432</v>
      </c>
      <c r="Z909" t="str">
        <f t="shared" si="178"/>
        <v>41432</v>
      </c>
      <c r="AA909" t="e">
        <f t="shared" si="179"/>
        <v>#VALUE!</v>
      </c>
      <c r="AB909">
        <f t="shared" si="180"/>
        <v>41432</v>
      </c>
      <c r="AD909" s="85">
        <v>11793</v>
      </c>
      <c r="AG909" s="85">
        <v>41432</v>
      </c>
      <c r="AI909" s="85">
        <v>41461</v>
      </c>
    </row>
    <row r="910" spans="1:35" x14ac:dyDescent="0.2">
      <c r="A910">
        <v>10207</v>
      </c>
      <c r="B910" s="91" t="s">
        <v>465</v>
      </c>
      <c r="C910" s="61" t="str" cm="1">
        <f t="array" ref="C910">_xlfn._xlws.FILTER(B910,OR(LEN(B910) = 7,LEN(B910)=8))</f>
        <v>6/19/13</v>
      </c>
      <c r="D910" s="61" t="str">
        <f t="shared" si="170"/>
        <v>6/19/13</v>
      </c>
      <c r="E910" s="85" t="s">
        <v>465</v>
      </c>
      <c r="F910" s="87" t="e" cm="1" vm="1">
        <f t="array" ref="F910">_xlfn._xlws.FILTER(B910,LEN(B910)=5)</f>
        <v>#VALUE!</v>
      </c>
      <c r="G910" s="88" t="str">
        <f t="shared" si="171"/>
        <v/>
      </c>
      <c r="H910" s="85">
        <v>41444</v>
      </c>
      <c r="I910" s="85" t="s">
        <v>2512</v>
      </c>
      <c r="J910" s="93">
        <f t="shared" si="169"/>
        <v>41444</v>
      </c>
      <c r="K910" s="85"/>
      <c r="M910" s="85" t="s">
        <v>465</v>
      </c>
      <c r="N910" t="e">
        <f t="shared" si="172"/>
        <v>#VALUE!</v>
      </c>
      <c r="O910" t="e">
        <f t="shared" si="173"/>
        <v>#VALUE!</v>
      </c>
      <c r="Q910" s="84" t="s">
        <v>465</v>
      </c>
      <c r="R910" t="e">
        <f t="shared" si="174"/>
        <v>#VALUE!</v>
      </c>
      <c r="S910" t="e">
        <f t="shared" si="175"/>
        <v>#VALUE!</v>
      </c>
      <c r="U910" s="86" t="s">
        <v>465</v>
      </c>
      <c r="V910" t="e">
        <f t="shared" si="176"/>
        <v>#VALUE!</v>
      </c>
      <c r="W910" t="e">
        <f t="shared" si="177"/>
        <v>#VALUE!</v>
      </c>
      <c r="Y910" s="61" t="s">
        <v>465</v>
      </c>
      <c r="Z910" t="str">
        <f t="shared" si="178"/>
        <v>6-19-13</v>
      </c>
      <c r="AA910" t="e">
        <f t="shared" si="179"/>
        <v>#VALUE!</v>
      </c>
      <c r="AB910" t="e">
        <f t="shared" si="180"/>
        <v>#VALUE!</v>
      </c>
      <c r="AD910" s="85">
        <v>41444</v>
      </c>
      <c r="AG910" s="85" t="s">
        <v>465</v>
      </c>
      <c r="AI910" s="85">
        <v>41444</v>
      </c>
    </row>
    <row r="911" spans="1:35" x14ac:dyDescent="0.2">
      <c r="A911">
        <v>4838</v>
      </c>
      <c r="B911" s="91" t="s">
        <v>465</v>
      </c>
      <c r="C911" s="61" t="str" cm="1">
        <f t="array" ref="C911">_xlfn._xlws.FILTER(B911,OR(LEN(B911) = 7,LEN(B911)=8))</f>
        <v>6/19/13</v>
      </c>
      <c r="D911" s="61" t="str">
        <f t="shared" si="170"/>
        <v>6/19/13</v>
      </c>
      <c r="E911" s="85" t="s">
        <v>465</v>
      </c>
      <c r="F911" s="87" t="e" cm="1" vm="1">
        <f t="array" ref="F911">_xlfn._xlws.FILTER(B911,LEN(B911)=5)</f>
        <v>#VALUE!</v>
      </c>
      <c r="G911" s="88" t="str">
        <f t="shared" si="171"/>
        <v/>
      </c>
      <c r="H911" s="85">
        <v>41444</v>
      </c>
      <c r="I911" s="85" t="s">
        <v>2512</v>
      </c>
      <c r="J911" s="93">
        <f t="shared" si="169"/>
        <v>41444</v>
      </c>
      <c r="K911" s="85"/>
      <c r="M911" s="85" t="s">
        <v>465</v>
      </c>
      <c r="N911" t="e">
        <f t="shared" si="172"/>
        <v>#VALUE!</v>
      </c>
      <c r="O911" t="e">
        <f t="shared" si="173"/>
        <v>#VALUE!</v>
      </c>
      <c r="Q911" s="84" t="s">
        <v>465</v>
      </c>
      <c r="R911" t="e">
        <f t="shared" si="174"/>
        <v>#VALUE!</v>
      </c>
      <c r="S911" t="e">
        <f t="shared" si="175"/>
        <v>#VALUE!</v>
      </c>
      <c r="U911" s="86" t="s">
        <v>465</v>
      </c>
      <c r="V911" t="e">
        <f t="shared" si="176"/>
        <v>#VALUE!</v>
      </c>
      <c r="W911" t="e">
        <f t="shared" si="177"/>
        <v>#VALUE!</v>
      </c>
      <c r="Y911" s="61" t="s">
        <v>465</v>
      </c>
      <c r="Z911" t="str">
        <f t="shared" si="178"/>
        <v>6-19-13</v>
      </c>
      <c r="AA911" t="e">
        <f t="shared" si="179"/>
        <v>#VALUE!</v>
      </c>
      <c r="AB911" t="e">
        <f t="shared" si="180"/>
        <v>#VALUE!</v>
      </c>
      <c r="AD911" s="85">
        <v>41444</v>
      </c>
      <c r="AG911" s="85" t="s">
        <v>465</v>
      </c>
      <c r="AI911" s="85">
        <v>41444</v>
      </c>
    </row>
    <row r="912" spans="1:35" x14ac:dyDescent="0.2">
      <c r="A912">
        <v>10219</v>
      </c>
      <c r="B912" s="91" t="s">
        <v>374</v>
      </c>
      <c r="C912" s="61" t="str" cm="1">
        <f t="array" ref="C912">_xlfn._xlws.FILTER(B912,OR(LEN(B912) = 7,LEN(B912)=8))</f>
        <v>6/18/13</v>
      </c>
      <c r="D912" s="61" t="str">
        <f t="shared" si="170"/>
        <v>6/18/13</v>
      </c>
      <c r="E912" s="85" t="s">
        <v>374</v>
      </c>
      <c r="F912" s="87" t="e" cm="1" vm="1">
        <f t="array" ref="F912">_xlfn._xlws.FILTER(B912,LEN(B912)=5)</f>
        <v>#VALUE!</v>
      </c>
      <c r="G912" s="88" t="str">
        <f t="shared" si="171"/>
        <v/>
      </c>
      <c r="H912" s="85">
        <v>41443</v>
      </c>
      <c r="I912" s="85" t="s">
        <v>2512</v>
      </c>
      <c r="J912" s="93">
        <f t="shared" si="169"/>
        <v>41443</v>
      </c>
      <c r="K912" s="85"/>
      <c r="M912" s="85" t="s">
        <v>374</v>
      </c>
      <c r="N912" t="e">
        <f t="shared" si="172"/>
        <v>#VALUE!</v>
      </c>
      <c r="O912" t="e">
        <f t="shared" si="173"/>
        <v>#VALUE!</v>
      </c>
      <c r="Q912" s="84" t="s">
        <v>374</v>
      </c>
      <c r="R912" t="e">
        <f t="shared" si="174"/>
        <v>#VALUE!</v>
      </c>
      <c r="S912" t="e">
        <f t="shared" si="175"/>
        <v>#VALUE!</v>
      </c>
      <c r="U912" s="86" t="s">
        <v>374</v>
      </c>
      <c r="V912" t="e">
        <f t="shared" si="176"/>
        <v>#VALUE!</v>
      </c>
      <c r="W912" t="e">
        <f t="shared" si="177"/>
        <v>#VALUE!</v>
      </c>
      <c r="Y912" s="61" t="s">
        <v>374</v>
      </c>
      <c r="Z912" t="str">
        <f t="shared" si="178"/>
        <v>6-18-13</v>
      </c>
      <c r="AA912" t="e">
        <f t="shared" si="179"/>
        <v>#VALUE!</v>
      </c>
      <c r="AB912" t="e">
        <f t="shared" si="180"/>
        <v>#VALUE!</v>
      </c>
      <c r="AD912" s="85">
        <v>41443</v>
      </c>
      <c r="AG912" s="85" t="s">
        <v>374</v>
      </c>
      <c r="AI912" s="85">
        <v>41443</v>
      </c>
    </row>
    <row r="913" spans="1:35" x14ac:dyDescent="0.2">
      <c r="A913">
        <v>2176</v>
      </c>
      <c r="B913" s="91" t="s">
        <v>591</v>
      </c>
      <c r="C913" s="61" t="str" cm="1">
        <f t="array" ref="C913">_xlfn._xlws.FILTER(B913,OR(LEN(B913) = 7,LEN(B913)=8))</f>
        <v>5/20/13</v>
      </c>
      <c r="D913" s="61" t="str">
        <f t="shared" si="170"/>
        <v>5/20/13</v>
      </c>
      <c r="E913" s="85" t="s">
        <v>591</v>
      </c>
      <c r="F913" s="87" t="e" cm="1" vm="1">
        <f t="array" ref="F913">_xlfn._xlws.FILTER(B913,LEN(B913)=5)</f>
        <v>#VALUE!</v>
      </c>
      <c r="G913" s="88" t="str">
        <f t="shared" si="171"/>
        <v/>
      </c>
      <c r="H913" s="85">
        <v>41414</v>
      </c>
      <c r="I913" s="85" t="s">
        <v>2512</v>
      </c>
      <c r="J913" s="93">
        <f t="shared" si="169"/>
        <v>41414</v>
      </c>
      <c r="K913" s="85"/>
      <c r="M913" s="85" t="s">
        <v>591</v>
      </c>
      <c r="N913" t="e">
        <f t="shared" si="172"/>
        <v>#VALUE!</v>
      </c>
      <c r="O913" t="e">
        <f t="shared" si="173"/>
        <v>#VALUE!</v>
      </c>
      <c r="Q913" s="84" t="s">
        <v>591</v>
      </c>
      <c r="R913" t="e">
        <f t="shared" si="174"/>
        <v>#VALUE!</v>
      </c>
      <c r="S913" t="e">
        <f t="shared" si="175"/>
        <v>#VALUE!</v>
      </c>
      <c r="U913" s="86" t="s">
        <v>591</v>
      </c>
      <c r="V913" t="e">
        <f t="shared" si="176"/>
        <v>#VALUE!</v>
      </c>
      <c r="W913" t="e">
        <f t="shared" si="177"/>
        <v>#VALUE!</v>
      </c>
      <c r="Y913" s="61" t="s">
        <v>591</v>
      </c>
      <c r="Z913" t="str">
        <f t="shared" si="178"/>
        <v>5-20-13</v>
      </c>
      <c r="AA913" t="e">
        <f t="shared" si="179"/>
        <v>#VALUE!</v>
      </c>
      <c r="AB913" t="e">
        <f t="shared" si="180"/>
        <v>#VALUE!</v>
      </c>
      <c r="AD913" s="85">
        <v>41414</v>
      </c>
      <c r="AG913" s="85" t="s">
        <v>591</v>
      </c>
      <c r="AI913" s="85">
        <v>41414</v>
      </c>
    </row>
    <row r="914" spans="1:35" x14ac:dyDescent="0.2">
      <c r="A914">
        <v>9121</v>
      </c>
      <c r="B914" s="91" t="s">
        <v>591</v>
      </c>
      <c r="C914" s="61" t="str" cm="1">
        <f t="array" ref="C914">_xlfn._xlws.FILTER(B914,OR(LEN(B914) = 7,LEN(B914)=8))</f>
        <v>5/20/13</v>
      </c>
      <c r="D914" s="61" t="str">
        <f t="shared" si="170"/>
        <v>5/20/13</v>
      </c>
      <c r="E914" s="85" t="s">
        <v>591</v>
      </c>
      <c r="F914" s="87" t="e" cm="1" vm="1">
        <f t="array" ref="F914">_xlfn._xlws.FILTER(B914,LEN(B914)=5)</f>
        <v>#VALUE!</v>
      </c>
      <c r="G914" s="88" t="str">
        <f t="shared" si="171"/>
        <v/>
      </c>
      <c r="H914" s="85">
        <v>41414</v>
      </c>
      <c r="I914" s="85" t="s">
        <v>2512</v>
      </c>
      <c r="J914" s="93">
        <f t="shared" si="169"/>
        <v>41414</v>
      </c>
      <c r="K914" s="85"/>
      <c r="M914" s="85" t="s">
        <v>591</v>
      </c>
      <c r="N914" t="e">
        <f t="shared" si="172"/>
        <v>#VALUE!</v>
      </c>
      <c r="O914" t="e">
        <f t="shared" si="173"/>
        <v>#VALUE!</v>
      </c>
      <c r="Q914" s="84" t="s">
        <v>591</v>
      </c>
      <c r="R914" t="e">
        <f t="shared" si="174"/>
        <v>#VALUE!</v>
      </c>
      <c r="S914" t="e">
        <f t="shared" si="175"/>
        <v>#VALUE!</v>
      </c>
      <c r="U914" s="86" t="s">
        <v>591</v>
      </c>
      <c r="V914" t="e">
        <f t="shared" si="176"/>
        <v>#VALUE!</v>
      </c>
      <c r="W914" t="e">
        <f t="shared" si="177"/>
        <v>#VALUE!</v>
      </c>
      <c r="Y914" s="61" t="s">
        <v>591</v>
      </c>
      <c r="Z914" t="str">
        <f t="shared" si="178"/>
        <v>5-20-13</v>
      </c>
      <c r="AA914" t="e">
        <f t="shared" si="179"/>
        <v>#VALUE!</v>
      </c>
      <c r="AB914" t="e">
        <f t="shared" si="180"/>
        <v>#VALUE!</v>
      </c>
      <c r="AD914" s="85">
        <v>41414</v>
      </c>
      <c r="AG914" s="85" t="s">
        <v>591</v>
      </c>
      <c r="AI914" s="85">
        <v>41414</v>
      </c>
    </row>
    <row r="915" spans="1:35" x14ac:dyDescent="0.2">
      <c r="A915">
        <v>5802</v>
      </c>
      <c r="B915" s="91" t="s">
        <v>647</v>
      </c>
      <c r="C915" s="61" t="str" cm="1">
        <f t="array" ref="C915">_xlfn._xlws.FILTER(B915,OR(LEN(B915) = 7,LEN(B915)=8))</f>
        <v>2/28/13</v>
      </c>
      <c r="D915" s="61" t="str">
        <f t="shared" si="170"/>
        <v>2/28/13</v>
      </c>
      <c r="E915" s="85" t="s">
        <v>647</v>
      </c>
      <c r="F915" s="87" t="e" cm="1" vm="1">
        <f t="array" ref="F915">_xlfn._xlws.FILTER(B915,LEN(B915)=5)</f>
        <v>#VALUE!</v>
      </c>
      <c r="G915" s="88" t="str">
        <f t="shared" si="171"/>
        <v/>
      </c>
      <c r="H915" s="85">
        <v>41333</v>
      </c>
      <c r="I915" s="85" t="s">
        <v>2512</v>
      </c>
      <c r="J915" s="93">
        <f t="shared" si="169"/>
        <v>41333</v>
      </c>
      <c r="K915" s="85"/>
      <c r="M915" s="85" t="s">
        <v>647</v>
      </c>
      <c r="N915" t="e">
        <f t="shared" si="172"/>
        <v>#VALUE!</v>
      </c>
      <c r="O915" t="e">
        <f t="shared" si="173"/>
        <v>#VALUE!</v>
      </c>
      <c r="Q915" s="84" t="s">
        <v>647</v>
      </c>
      <c r="R915" t="e">
        <f t="shared" si="174"/>
        <v>#VALUE!</v>
      </c>
      <c r="S915" t="e">
        <f t="shared" si="175"/>
        <v>#VALUE!</v>
      </c>
      <c r="U915" s="86" t="s">
        <v>647</v>
      </c>
      <c r="V915" t="e">
        <f t="shared" si="176"/>
        <v>#VALUE!</v>
      </c>
      <c r="W915" t="e">
        <f t="shared" si="177"/>
        <v>#VALUE!</v>
      </c>
      <c r="Y915" s="61" t="s">
        <v>647</v>
      </c>
      <c r="Z915" t="str">
        <f t="shared" si="178"/>
        <v>2-28-13</v>
      </c>
      <c r="AA915" t="e">
        <f t="shared" si="179"/>
        <v>#VALUE!</v>
      </c>
      <c r="AB915" t="e">
        <f t="shared" si="180"/>
        <v>#VALUE!</v>
      </c>
      <c r="AD915" s="85">
        <v>41333</v>
      </c>
      <c r="AG915" s="85" t="s">
        <v>647</v>
      </c>
      <c r="AI915" s="85">
        <v>41333</v>
      </c>
    </row>
    <row r="916" spans="1:35" x14ac:dyDescent="0.2">
      <c r="A916">
        <v>10790</v>
      </c>
      <c r="B916" s="91" t="s">
        <v>312</v>
      </c>
      <c r="C916" s="61" t="str" cm="1">
        <f t="array" ref="C916">_xlfn._xlws.FILTER(B916,OR(LEN(B916) = 7,LEN(B916)=8))</f>
        <v>2/19/13</v>
      </c>
      <c r="D916" s="61" t="str">
        <f t="shared" si="170"/>
        <v>2/19/13</v>
      </c>
      <c r="E916" s="85" t="s">
        <v>312</v>
      </c>
      <c r="F916" s="87" t="e" cm="1" vm="1">
        <f t="array" ref="F916">_xlfn._xlws.FILTER(B916,LEN(B916)=5)</f>
        <v>#VALUE!</v>
      </c>
      <c r="G916" s="88" t="str">
        <f t="shared" si="171"/>
        <v/>
      </c>
      <c r="H916" s="85">
        <v>41324</v>
      </c>
      <c r="I916" s="85" t="s">
        <v>2512</v>
      </c>
      <c r="J916" s="93">
        <f t="shared" si="169"/>
        <v>41324</v>
      </c>
      <c r="K916" s="85"/>
      <c r="M916" s="85" t="s">
        <v>312</v>
      </c>
      <c r="N916" t="e">
        <f t="shared" si="172"/>
        <v>#VALUE!</v>
      </c>
      <c r="O916" t="e">
        <f t="shared" si="173"/>
        <v>#VALUE!</v>
      </c>
      <c r="Q916" s="84" t="s">
        <v>312</v>
      </c>
      <c r="R916" t="e">
        <f t="shared" si="174"/>
        <v>#VALUE!</v>
      </c>
      <c r="S916" t="e">
        <f t="shared" si="175"/>
        <v>#VALUE!</v>
      </c>
      <c r="U916" s="86" t="s">
        <v>312</v>
      </c>
      <c r="V916" t="e">
        <f t="shared" si="176"/>
        <v>#VALUE!</v>
      </c>
      <c r="W916" t="e">
        <f t="shared" si="177"/>
        <v>#VALUE!</v>
      </c>
      <c r="Y916" s="61" t="s">
        <v>312</v>
      </c>
      <c r="Z916" t="str">
        <f t="shared" si="178"/>
        <v>2-19-13</v>
      </c>
      <c r="AA916" t="e">
        <f t="shared" si="179"/>
        <v>#VALUE!</v>
      </c>
      <c r="AB916" t="e">
        <f t="shared" si="180"/>
        <v>#VALUE!</v>
      </c>
      <c r="AD916" s="85">
        <v>41324</v>
      </c>
      <c r="AG916" s="85" t="s">
        <v>312</v>
      </c>
      <c r="AI916" s="85">
        <v>41324</v>
      </c>
    </row>
    <row r="917" spans="1:35" x14ac:dyDescent="0.2">
      <c r="A917">
        <v>178</v>
      </c>
      <c r="B917" s="91" t="s">
        <v>804</v>
      </c>
      <c r="C917" s="61" t="str" cm="1">
        <f t="array" ref="C917">_xlfn._xlws.FILTER(B917,OR(LEN(B917) = 7,LEN(B917)=8))</f>
        <v>2/18/13</v>
      </c>
      <c r="D917" s="61" t="str">
        <f t="shared" si="170"/>
        <v>2/18/13</v>
      </c>
      <c r="E917" s="85" t="s">
        <v>804</v>
      </c>
      <c r="F917" s="87" t="e" cm="1" vm="1">
        <f t="array" ref="F917">_xlfn._xlws.FILTER(B917,LEN(B917)=5)</f>
        <v>#VALUE!</v>
      </c>
      <c r="G917" s="88" t="str">
        <f t="shared" si="171"/>
        <v/>
      </c>
      <c r="H917" s="85">
        <v>41323</v>
      </c>
      <c r="I917" s="85" t="s">
        <v>2512</v>
      </c>
      <c r="J917" s="93">
        <f t="shared" si="169"/>
        <v>41323</v>
      </c>
      <c r="K917" s="85"/>
      <c r="M917" s="85" t="s">
        <v>804</v>
      </c>
      <c r="N917" t="e">
        <f t="shared" si="172"/>
        <v>#VALUE!</v>
      </c>
      <c r="O917" t="e">
        <f t="shared" si="173"/>
        <v>#VALUE!</v>
      </c>
      <c r="Q917" s="84" t="s">
        <v>804</v>
      </c>
      <c r="R917" t="e">
        <f t="shared" si="174"/>
        <v>#VALUE!</v>
      </c>
      <c r="S917" t="e">
        <f t="shared" si="175"/>
        <v>#VALUE!</v>
      </c>
      <c r="U917" s="86" t="s">
        <v>804</v>
      </c>
      <c r="V917" t="e">
        <f t="shared" si="176"/>
        <v>#VALUE!</v>
      </c>
      <c r="W917" t="e">
        <f t="shared" si="177"/>
        <v>#VALUE!</v>
      </c>
      <c r="Y917" s="61" t="s">
        <v>804</v>
      </c>
      <c r="Z917" t="str">
        <f t="shared" si="178"/>
        <v>2-18-13</v>
      </c>
      <c r="AA917" t="e">
        <f t="shared" si="179"/>
        <v>#VALUE!</v>
      </c>
      <c r="AB917" t="e">
        <f t="shared" si="180"/>
        <v>#VALUE!</v>
      </c>
      <c r="AD917" s="85">
        <v>41323</v>
      </c>
      <c r="AG917" s="85" t="s">
        <v>804</v>
      </c>
      <c r="AI917" s="85">
        <v>41323</v>
      </c>
    </row>
    <row r="918" spans="1:35" x14ac:dyDescent="0.2">
      <c r="A918">
        <v>2308</v>
      </c>
      <c r="B918" s="91" t="s">
        <v>1151</v>
      </c>
      <c r="C918" s="61" t="str" cm="1">
        <f t="array" ref="C918">_xlfn._xlws.FILTER(B918,OR(LEN(B918) = 7,LEN(B918)=8))</f>
        <v>11/18/12</v>
      </c>
      <c r="D918" s="61" t="str">
        <f t="shared" si="170"/>
        <v>11/18/12</v>
      </c>
      <c r="E918" s="61" t="s">
        <v>1151</v>
      </c>
      <c r="F918" s="87" t="e" cm="1" vm="1">
        <f t="array" ref="F918">_xlfn._xlws.FILTER(B918,LEN(B918)=5)</f>
        <v>#VALUE!</v>
      </c>
      <c r="G918" s="88" t="str">
        <f t="shared" si="171"/>
        <v/>
      </c>
      <c r="H918" s="85">
        <v>41231</v>
      </c>
      <c r="I918" s="85" t="s">
        <v>2512</v>
      </c>
      <c r="J918" s="93">
        <f t="shared" si="169"/>
        <v>41231</v>
      </c>
      <c r="K918" s="85"/>
      <c r="M918" s="85" t="s">
        <v>1151</v>
      </c>
      <c r="N918" t="e">
        <f t="shared" si="172"/>
        <v>#VALUE!</v>
      </c>
      <c r="O918" t="e">
        <f t="shared" si="173"/>
        <v>#VALUE!</v>
      </c>
      <c r="Q918" s="84" t="s">
        <v>1151</v>
      </c>
      <c r="R918" t="e">
        <f t="shared" si="174"/>
        <v>#VALUE!</v>
      </c>
      <c r="S918" t="e">
        <f t="shared" si="175"/>
        <v>#VALUE!</v>
      </c>
      <c r="U918" s="86" t="s">
        <v>1151</v>
      </c>
      <c r="V918" t="e">
        <f t="shared" si="176"/>
        <v>#VALUE!</v>
      </c>
      <c r="W918" t="e">
        <f t="shared" si="177"/>
        <v>#VALUE!</v>
      </c>
      <c r="Y918" s="61" t="s">
        <v>1151</v>
      </c>
      <c r="Z918" t="str">
        <f t="shared" si="178"/>
        <v>11-18-12</v>
      </c>
      <c r="AA918" t="e">
        <f t="shared" si="179"/>
        <v>#VALUE!</v>
      </c>
      <c r="AB918" t="e">
        <f t="shared" si="180"/>
        <v>#VALUE!</v>
      </c>
      <c r="AD918" s="85">
        <v>41231</v>
      </c>
      <c r="AG918" s="85" t="s">
        <v>1151</v>
      </c>
      <c r="AI918" s="85">
        <v>41231</v>
      </c>
    </row>
    <row r="919" spans="1:35" x14ac:dyDescent="0.2">
      <c r="A919">
        <v>7431</v>
      </c>
      <c r="B919" s="91">
        <v>41193</v>
      </c>
      <c r="C919" s="61" t="e" cm="1" vm="1">
        <f t="array" ref="C919">_xlfn._xlws.FILTER(B919,OR(LEN(B919) = 7,LEN(B919)=8))</f>
        <v>#VALUE!</v>
      </c>
      <c r="D919" s="61" t="str">
        <f t="shared" si="170"/>
        <v/>
      </c>
      <c r="E919" s="61" t="s">
        <v>2512</v>
      </c>
      <c r="F919" s="87" cm="1">
        <f t="array" ref="F919">_xlfn._xlws.FILTER(B919,LEN(B919)=5)</f>
        <v>41193</v>
      </c>
      <c r="G919" s="88">
        <f t="shared" si="171"/>
        <v>41193</v>
      </c>
      <c r="H919" s="61"/>
      <c r="I919" s="85">
        <v>41193</v>
      </c>
      <c r="J919" s="93">
        <f t="shared" si="169"/>
        <v>41193</v>
      </c>
      <c r="K919" s="85"/>
      <c r="M919" s="85">
        <v>41193</v>
      </c>
      <c r="N919" t="e">
        <f t="shared" si="172"/>
        <v>#VALUE!</v>
      </c>
      <c r="O919">
        <f t="shared" si="173"/>
        <v>41193</v>
      </c>
      <c r="Q919" s="84">
        <v>41193</v>
      </c>
      <c r="R919" t="e">
        <f t="shared" si="174"/>
        <v>#VALUE!</v>
      </c>
      <c r="S919">
        <f t="shared" si="175"/>
        <v>41193</v>
      </c>
      <c r="U919" s="86">
        <v>41193</v>
      </c>
      <c r="V919" t="e">
        <f t="shared" si="176"/>
        <v>#VALUE!</v>
      </c>
      <c r="W919">
        <f t="shared" si="177"/>
        <v>41193</v>
      </c>
      <c r="Y919" s="61">
        <v>41193</v>
      </c>
      <c r="Z919" t="str">
        <f t="shared" si="178"/>
        <v>41193</v>
      </c>
      <c r="AA919" t="e">
        <f t="shared" si="179"/>
        <v>#VALUE!</v>
      </c>
      <c r="AB919">
        <f t="shared" si="180"/>
        <v>41193</v>
      </c>
      <c r="AD919" s="85">
        <v>34070</v>
      </c>
      <c r="AG919" s="85">
        <v>41193</v>
      </c>
      <c r="AI919" s="85">
        <v>41223</v>
      </c>
    </row>
    <row r="920" spans="1:35" x14ac:dyDescent="0.2">
      <c r="A920">
        <v>9405</v>
      </c>
      <c r="B920" s="91" t="s">
        <v>1154</v>
      </c>
      <c r="C920" s="61" t="str" cm="1">
        <f t="array" ref="C920">_xlfn._xlws.FILTER(B920,OR(LEN(B920) = 7,LEN(B920)=8))</f>
        <v>10/15/12</v>
      </c>
      <c r="D920" s="61" t="str">
        <f t="shared" si="170"/>
        <v>10/15/12</v>
      </c>
      <c r="E920" s="61" t="s">
        <v>1154</v>
      </c>
      <c r="F920" s="87" t="e" cm="1" vm="1">
        <f t="array" ref="F920">_xlfn._xlws.FILTER(B920,LEN(B920)=5)</f>
        <v>#VALUE!</v>
      </c>
      <c r="G920" s="88" t="str">
        <f t="shared" si="171"/>
        <v/>
      </c>
      <c r="H920" s="85">
        <v>41197</v>
      </c>
      <c r="I920" s="85" t="s">
        <v>2512</v>
      </c>
      <c r="J920" s="93">
        <f t="shared" si="169"/>
        <v>41197</v>
      </c>
      <c r="K920" s="85"/>
      <c r="M920" s="85" t="s">
        <v>1154</v>
      </c>
      <c r="N920" t="e">
        <f t="shared" si="172"/>
        <v>#VALUE!</v>
      </c>
      <c r="O920" t="e">
        <f t="shared" si="173"/>
        <v>#VALUE!</v>
      </c>
      <c r="Q920" s="84" t="s">
        <v>1154</v>
      </c>
      <c r="R920" t="e">
        <f t="shared" si="174"/>
        <v>#VALUE!</v>
      </c>
      <c r="S920" t="e">
        <f t="shared" si="175"/>
        <v>#VALUE!</v>
      </c>
      <c r="U920" s="86" t="s">
        <v>1154</v>
      </c>
      <c r="V920" t="e">
        <f t="shared" si="176"/>
        <v>#VALUE!</v>
      </c>
      <c r="W920" t="e">
        <f t="shared" si="177"/>
        <v>#VALUE!</v>
      </c>
      <c r="Y920" s="61" t="s">
        <v>1154</v>
      </c>
      <c r="Z920" t="str">
        <f t="shared" si="178"/>
        <v>10-15-12</v>
      </c>
      <c r="AA920" t="e">
        <f t="shared" si="179"/>
        <v>#VALUE!</v>
      </c>
      <c r="AB920" t="e">
        <f t="shared" si="180"/>
        <v>#VALUE!</v>
      </c>
      <c r="AD920" s="85">
        <v>41197</v>
      </c>
      <c r="AG920" s="85" t="s">
        <v>1154</v>
      </c>
      <c r="AI920" s="85">
        <v>41197</v>
      </c>
    </row>
    <row r="921" spans="1:35" x14ac:dyDescent="0.2">
      <c r="A921">
        <v>10525</v>
      </c>
      <c r="B921" s="91" t="s">
        <v>76</v>
      </c>
      <c r="C921" s="61" t="str" cm="1">
        <f t="array" ref="C921">_xlfn._xlws.FILTER(B921,OR(LEN(B921) = 7,LEN(B921)=8))</f>
        <v>10/13/12</v>
      </c>
      <c r="D921" s="61" t="str">
        <f t="shared" si="170"/>
        <v>10/13/12</v>
      </c>
      <c r="E921" s="61" t="s">
        <v>76</v>
      </c>
      <c r="F921" s="87" t="e" cm="1" vm="1">
        <f t="array" ref="F921">_xlfn._xlws.FILTER(B921,LEN(B921)=5)</f>
        <v>#VALUE!</v>
      </c>
      <c r="G921" s="88" t="str">
        <f t="shared" si="171"/>
        <v/>
      </c>
      <c r="H921" s="85">
        <v>41195</v>
      </c>
      <c r="I921" s="85" t="s">
        <v>2512</v>
      </c>
      <c r="J921" s="93">
        <f t="shared" si="169"/>
        <v>41195</v>
      </c>
      <c r="K921" s="85"/>
      <c r="M921" s="85" t="s">
        <v>76</v>
      </c>
      <c r="N921" t="e">
        <f t="shared" si="172"/>
        <v>#VALUE!</v>
      </c>
      <c r="O921" t="e">
        <f t="shared" si="173"/>
        <v>#VALUE!</v>
      </c>
      <c r="Q921" s="84" t="s">
        <v>76</v>
      </c>
      <c r="R921" t="e">
        <f t="shared" si="174"/>
        <v>#VALUE!</v>
      </c>
      <c r="S921" t="e">
        <f t="shared" si="175"/>
        <v>#VALUE!</v>
      </c>
      <c r="U921" s="86" t="s">
        <v>76</v>
      </c>
      <c r="V921" t="e">
        <f t="shared" si="176"/>
        <v>#VALUE!</v>
      </c>
      <c r="W921" t="e">
        <f t="shared" si="177"/>
        <v>#VALUE!</v>
      </c>
      <c r="Y921" s="61" t="s">
        <v>76</v>
      </c>
      <c r="Z921" t="str">
        <f t="shared" si="178"/>
        <v>10-13-12</v>
      </c>
      <c r="AA921" t="e">
        <f t="shared" si="179"/>
        <v>#VALUE!</v>
      </c>
      <c r="AB921" t="e">
        <f t="shared" si="180"/>
        <v>#VALUE!</v>
      </c>
      <c r="AD921" s="85">
        <v>41195</v>
      </c>
      <c r="AG921" s="85" t="s">
        <v>76</v>
      </c>
      <c r="AI921" s="85">
        <v>41195</v>
      </c>
    </row>
    <row r="922" spans="1:35" x14ac:dyDescent="0.2">
      <c r="A922">
        <v>7503</v>
      </c>
      <c r="B922" s="91">
        <v>41253</v>
      </c>
      <c r="C922" s="61" t="e" cm="1" vm="1">
        <f t="array" ref="C922">_xlfn._xlws.FILTER(B922,OR(LEN(B922) = 7,LEN(B922)=8))</f>
        <v>#VALUE!</v>
      </c>
      <c r="D922" s="61" t="str">
        <f t="shared" si="170"/>
        <v/>
      </c>
      <c r="E922" s="61" t="s">
        <v>2512</v>
      </c>
      <c r="F922" s="87" cm="1">
        <f t="array" ref="F922">_xlfn._xlws.FILTER(B922,LEN(B922)=5)</f>
        <v>41253</v>
      </c>
      <c r="G922" s="88">
        <f t="shared" si="171"/>
        <v>41253</v>
      </c>
      <c r="H922" s="61"/>
      <c r="I922" s="85">
        <v>41253</v>
      </c>
      <c r="J922" s="93">
        <f t="shared" si="169"/>
        <v>41253</v>
      </c>
      <c r="K922" s="85"/>
      <c r="M922" s="85">
        <v>41253</v>
      </c>
      <c r="N922" t="e">
        <f t="shared" si="172"/>
        <v>#VALUE!</v>
      </c>
      <c r="O922">
        <f t="shared" si="173"/>
        <v>41253</v>
      </c>
      <c r="Q922" s="84">
        <v>41253</v>
      </c>
      <c r="R922" t="e">
        <f t="shared" si="174"/>
        <v>#VALUE!</v>
      </c>
      <c r="S922">
        <f t="shared" si="175"/>
        <v>41253</v>
      </c>
      <c r="U922" s="86">
        <v>41253</v>
      </c>
      <c r="V922" t="e">
        <f t="shared" si="176"/>
        <v>#VALUE!</v>
      </c>
      <c r="W922">
        <f t="shared" si="177"/>
        <v>41253</v>
      </c>
      <c r="Y922" s="61">
        <v>41253</v>
      </c>
      <c r="Z922" t="str">
        <f t="shared" si="178"/>
        <v>41253</v>
      </c>
      <c r="AA922" t="e">
        <f t="shared" si="179"/>
        <v>#VALUE!</v>
      </c>
      <c r="AB922">
        <f t="shared" si="180"/>
        <v>41253</v>
      </c>
      <c r="AD922" s="85">
        <v>19461</v>
      </c>
      <c r="AG922" s="85">
        <v>41253</v>
      </c>
      <c r="AI922" s="85">
        <v>41194</v>
      </c>
    </row>
    <row r="923" spans="1:35" x14ac:dyDescent="0.2">
      <c r="A923">
        <v>8783</v>
      </c>
      <c r="B923" s="91">
        <v>41130</v>
      </c>
      <c r="C923" s="61" t="e" cm="1" vm="1">
        <f t="array" ref="C923">_xlfn._xlws.FILTER(B923,OR(LEN(B923) = 7,LEN(B923)=8))</f>
        <v>#VALUE!</v>
      </c>
      <c r="D923" s="61" t="str">
        <f t="shared" si="170"/>
        <v/>
      </c>
      <c r="E923" s="61" t="s">
        <v>2512</v>
      </c>
      <c r="F923" s="87" cm="1">
        <f t="array" ref="F923">_xlfn._xlws.FILTER(B923,LEN(B923)=5)</f>
        <v>41130</v>
      </c>
      <c r="G923" s="88">
        <f t="shared" si="171"/>
        <v>41130</v>
      </c>
      <c r="H923" s="61"/>
      <c r="I923" s="85">
        <v>41130</v>
      </c>
      <c r="J923" s="93">
        <f t="shared" si="169"/>
        <v>41130</v>
      </c>
      <c r="K923" s="85"/>
      <c r="M923" s="85">
        <v>41130</v>
      </c>
      <c r="N923" t="e">
        <f t="shared" si="172"/>
        <v>#VALUE!</v>
      </c>
      <c r="O923">
        <f t="shared" si="173"/>
        <v>41130</v>
      </c>
      <c r="Q923" s="84">
        <v>41130</v>
      </c>
      <c r="R923" t="e">
        <f t="shared" si="174"/>
        <v>#VALUE!</v>
      </c>
      <c r="S923">
        <f t="shared" si="175"/>
        <v>41130</v>
      </c>
      <c r="U923" s="86">
        <v>41130</v>
      </c>
      <c r="V923" t="e">
        <f t="shared" si="176"/>
        <v>#VALUE!</v>
      </c>
      <c r="W923">
        <f t="shared" si="177"/>
        <v>41130</v>
      </c>
      <c r="Y923" s="61">
        <v>41130</v>
      </c>
      <c r="Z923" t="str">
        <f t="shared" si="178"/>
        <v>41130</v>
      </c>
      <c r="AA923" t="e">
        <f t="shared" si="179"/>
        <v>#VALUE!</v>
      </c>
      <c r="AB923">
        <f t="shared" si="180"/>
        <v>41130</v>
      </c>
      <c r="AD923" s="85">
        <v>11059</v>
      </c>
      <c r="AG923" s="85">
        <v>41130</v>
      </c>
      <c r="AI923" s="85">
        <v>41160</v>
      </c>
    </row>
    <row r="924" spans="1:35" x14ac:dyDescent="0.2">
      <c r="A924">
        <v>1403</v>
      </c>
      <c r="B924" s="91">
        <v>41069</v>
      </c>
      <c r="C924" s="61" t="e" cm="1" vm="1">
        <f t="array" ref="C924">_xlfn._xlws.FILTER(B924,OR(LEN(B924) = 7,LEN(B924)=8))</f>
        <v>#VALUE!</v>
      </c>
      <c r="D924" s="61" t="str">
        <f t="shared" si="170"/>
        <v/>
      </c>
      <c r="E924" s="61" t="s">
        <v>2512</v>
      </c>
      <c r="F924" s="87" cm="1">
        <f t="array" ref="F924">_xlfn._xlws.FILTER(B924,LEN(B924)=5)</f>
        <v>41069</v>
      </c>
      <c r="G924" s="88">
        <f t="shared" si="171"/>
        <v>41069</v>
      </c>
      <c r="H924" s="61"/>
      <c r="I924" s="85">
        <v>41069</v>
      </c>
      <c r="J924" s="93">
        <f t="shared" si="169"/>
        <v>41069</v>
      </c>
      <c r="K924" s="85"/>
      <c r="M924" s="85">
        <v>41069</v>
      </c>
      <c r="N924" t="e">
        <f t="shared" si="172"/>
        <v>#VALUE!</v>
      </c>
      <c r="O924">
        <f t="shared" si="173"/>
        <v>41069</v>
      </c>
      <c r="Q924" s="84">
        <v>41069</v>
      </c>
      <c r="R924" t="e">
        <f t="shared" si="174"/>
        <v>#VALUE!</v>
      </c>
      <c r="S924">
        <f t="shared" si="175"/>
        <v>41069</v>
      </c>
      <c r="U924" s="86">
        <v>41069</v>
      </c>
      <c r="V924" t="e">
        <f t="shared" si="176"/>
        <v>#VALUE!</v>
      </c>
      <c r="W924">
        <f t="shared" si="177"/>
        <v>41069</v>
      </c>
      <c r="Y924" s="61">
        <v>41069</v>
      </c>
      <c r="Z924" t="str">
        <f t="shared" si="178"/>
        <v>41069</v>
      </c>
      <c r="AA924" t="e">
        <f t="shared" si="179"/>
        <v>#VALUE!</v>
      </c>
      <c r="AB924">
        <f t="shared" si="180"/>
        <v>41069</v>
      </c>
      <c r="AD924" s="85">
        <v>25303</v>
      </c>
      <c r="AG924" s="85">
        <v>41069</v>
      </c>
      <c r="AI924" s="85">
        <v>41158</v>
      </c>
    </row>
    <row r="925" spans="1:35" x14ac:dyDescent="0.2">
      <c r="A925">
        <v>4643</v>
      </c>
      <c r="B925" s="91" t="s">
        <v>192</v>
      </c>
      <c r="C925" s="61" t="str" cm="1">
        <f t="array" ref="C925">_xlfn._xlws.FILTER(B925,OR(LEN(B925) = 7,LEN(B925)=8))</f>
        <v>8/26/12</v>
      </c>
      <c r="D925" s="61" t="str">
        <f t="shared" si="170"/>
        <v>8/26/12</v>
      </c>
      <c r="E925" s="85" t="s">
        <v>192</v>
      </c>
      <c r="F925" s="87" t="e" cm="1" vm="1">
        <f t="array" ref="F925">_xlfn._xlws.FILTER(B925,LEN(B925)=5)</f>
        <v>#VALUE!</v>
      </c>
      <c r="G925" s="88" t="str">
        <f t="shared" si="171"/>
        <v/>
      </c>
      <c r="H925" s="85">
        <v>41147</v>
      </c>
      <c r="I925" s="85" t="s">
        <v>2512</v>
      </c>
      <c r="J925" s="93">
        <f t="shared" si="169"/>
        <v>41147</v>
      </c>
      <c r="K925" s="85"/>
      <c r="M925" s="85" t="s">
        <v>192</v>
      </c>
      <c r="N925" t="e">
        <f t="shared" si="172"/>
        <v>#VALUE!</v>
      </c>
      <c r="O925" t="e">
        <f t="shared" si="173"/>
        <v>#VALUE!</v>
      </c>
      <c r="Q925" s="84" t="s">
        <v>192</v>
      </c>
      <c r="R925" t="e">
        <f t="shared" si="174"/>
        <v>#VALUE!</v>
      </c>
      <c r="S925" t="e">
        <f t="shared" si="175"/>
        <v>#VALUE!</v>
      </c>
      <c r="U925" s="86" t="s">
        <v>192</v>
      </c>
      <c r="V925" t="e">
        <f t="shared" si="176"/>
        <v>#VALUE!</v>
      </c>
      <c r="W925" t="e">
        <f t="shared" si="177"/>
        <v>#VALUE!</v>
      </c>
      <c r="Y925" s="61" t="s">
        <v>192</v>
      </c>
      <c r="Z925" t="str">
        <f t="shared" si="178"/>
        <v>8-26-12</v>
      </c>
      <c r="AA925" t="e">
        <f t="shared" si="179"/>
        <v>#VALUE!</v>
      </c>
      <c r="AB925" t="e">
        <f t="shared" si="180"/>
        <v>#VALUE!</v>
      </c>
      <c r="AD925" s="85">
        <v>41147</v>
      </c>
      <c r="AG925" s="85" t="s">
        <v>192</v>
      </c>
      <c r="AI925" s="85">
        <v>41147</v>
      </c>
    </row>
    <row r="926" spans="1:35" x14ac:dyDescent="0.2">
      <c r="A926">
        <v>3463</v>
      </c>
      <c r="B926" s="91" t="s">
        <v>1161</v>
      </c>
      <c r="C926" s="61" t="str" cm="1">
        <f t="array" ref="C926">_xlfn._xlws.FILTER(B926,OR(LEN(B926) = 7,LEN(B926)=8))</f>
        <v>6/14/14</v>
      </c>
      <c r="D926" s="61" t="str">
        <f t="shared" si="170"/>
        <v>6/14/14</v>
      </c>
      <c r="E926" s="85" t="s">
        <v>1161</v>
      </c>
      <c r="F926" s="87" t="e" cm="1" vm="1">
        <f t="array" ref="F926">_xlfn._xlws.FILTER(B926,LEN(B926)=5)</f>
        <v>#VALUE!</v>
      </c>
      <c r="G926" s="88" t="str">
        <f t="shared" si="171"/>
        <v/>
      </c>
      <c r="H926" s="85">
        <v>41804</v>
      </c>
      <c r="I926" s="85" t="s">
        <v>2512</v>
      </c>
      <c r="J926" s="93">
        <f t="shared" si="169"/>
        <v>41804</v>
      </c>
      <c r="K926" s="85"/>
      <c r="M926" s="85" t="s">
        <v>1161</v>
      </c>
      <c r="N926" t="e">
        <f t="shared" si="172"/>
        <v>#VALUE!</v>
      </c>
      <c r="O926" t="e">
        <f t="shared" si="173"/>
        <v>#VALUE!</v>
      </c>
      <c r="Q926" s="84" t="s">
        <v>1161</v>
      </c>
      <c r="R926" t="e">
        <f t="shared" si="174"/>
        <v>#VALUE!</v>
      </c>
      <c r="S926" t="e">
        <f t="shared" si="175"/>
        <v>#VALUE!</v>
      </c>
      <c r="U926" s="86" t="s">
        <v>1161</v>
      </c>
      <c r="V926" t="e">
        <f t="shared" si="176"/>
        <v>#VALUE!</v>
      </c>
      <c r="W926" t="e">
        <f t="shared" si="177"/>
        <v>#VALUE!</v>
      </c>
      <c r="Y926" s="61" t="s">
        <v>1161</v>
      </c>
      <c r="Z926" t="str">
        <f t="shared" si="178"/>
        <v>6-14-14</v>
      </c>
      <c r="AA926" t="e">
        <f t="shared" si="179"/>
        <v>#VALUE!</v>
      </c>
      <c r="AB926" t="e">
        <f t="shared" si="180"/>
        <v>#VALUE!</v>
      </c>
      <c r="AD926" s="85">
        <v>41804</v>
      </c>
      <c r="AG926" s="85" t="s">
        <v>1161</v>
      </c>
      <c r="AI926" s="85">
        <v>41804</v>
      </c>
    </row>
    <row r="927" spans="1:35" x14ac:dyDescent="0.2">
      <c r="A927">
        <v>4055</v>
      </c>
      <c r="B927" s="91" t="s">
        <v>607</v>
      </c>
      <c r="C927" s="61" t="str" cm="1">
        <f t="array" ref="C927">_xlfn._xlws.FILTER(B927,OR(LEN(B927) = 7,LEN(B927)=8))</f>
        <v>5/29/14</v>
      </c>
      <c r="D927" s="61" t="str">
        <f t="shared" si="170"/>
        <v>5/29/14</v>
      </c>
      <c r="E927" s="85" t="s">
        <v>607</v>
      </c>
      <c r="F927" s="87" t="e" cm="1" vm="1">
        <f t="array" ref="F927">_xlfn._xlws.FILTER(B927,LEN(B927)=5)</f>
        <v>#VALUE!</v>
      </c>
      <c r="G927" s="88" t="str">
        <f t="shared" si="171"/>
        <v/>
      </c>
      <c r="H927" s="85">
        <v>41788</v>
      </c>
      <c r="I927" s="85" t="s">
        <v>2512</v>
      </c>
      <c r="J927" s="93">
        <f t="shared" si="169"/>
        <v>41788</v>
      </c>
      <c r="K927" s="85"/>
      <c r="M927" s="85" t="s">
        <v>607</v>
      </c>
      <c r="N927" t="e">
        <f t="shared" si="172"/>
        <v>#VALUE!</v>
      </c>
      <c r="O927" t="e">
        <f t="shared" si="173"/>
        <v>#VALUE!</v>
      </c>
      <c r="Q927" s="84" t="s">
        <v>607</v>
      </c>
      <c r="R927" t="e">
        <f t="shared" si="174"/>
        <v>#VALUE!</v>
      </c>
      <c r="S927" t="e">
        <f t="shared" si="175"/>
        <v>#VALUE!</v>
      </c>
      <c r="U927" s="86" t="s">
        <v>607</v>
      </c>
      <c r="V927" t="e">
        <f t="shared" si="176"/>
        <v>#VALUE!</v>
      </c>
      <c r="W927" t="e">
        <f t="shared" si="177"/>
        <v>#VALUE!</v>
      </c>
      <c r="Y927" s="61" t="s">
        <v>607</v>
      </c>
      <c r="Z927" t="str">
        <f t="shared" si="178"/>
        <v>5-29-14</v>
      </c>
      <c r="AA927" t="e">
        <f t="shared" si="179"/>
        <v>#VALUE!</v>
      </c>
      <c r="AB927" t="e">
        <f t="shared" si="180"/>
        <v>#VALUE!</v>
      </c>
      <c r="AD927" s="85">
        <v>41788</v>
      </c>
      <c r="AG927" s="85" t="s">
        <v>607</v>
      </c>
      <c r="AI927" s="85">
        <v>41788</v>
      </c>
    </row>
    <row r="928" spans="1:35" x14ac:dyDescent="0.2">
      <c r="A928">
        <v>7010</v>
      </c>
      <c r="B928" s="91">
        <v>41824</v>
      </c>
      <c r="C928" s="61" t="e" cm="1" vm="1">
        <f t="array" ref="C928">_xlfn._xlws.FILTER(B928,OR(LEN(B928) = 7,LEN(B928)=8))</f>
        <v>#VALUE!</v>
      </c>
      <c r="D928" s="61" t="str">
        <f t="shared" si="170"/>
        <v/>
      </c>
      <c r="E928" s="61" t="s">
        <v>2512</v>
      </c>
      <c r="F928" s="87" cm="1">
        <f t="array" ref="F928">_xlfn._xlws.FILTER(B928,LEN(B928)=5)</f>
        <v>41824</v>
      </c>
      <c r="G928" s="88">
        <f t="shared" si="171"/>
        <v>41824</v>
      </c>
      <c r="H928" s="61"/>
      <c r="I928" s="85">
        <v>41824</v>
      </c>
      <c r="J928" s="93">
        <f t="shared" si="169"/>
        <v>41824</v>
      </c>
      <c r="K928" s="85"/>
      <c r="M928" s="85">
        <v>41824</v>
      </c>
      <c r="N928" t="e">
        <f t="shared" si="172"/>
        <v>#VALUE!</v>
      </c>
      <c r="O928">
        <f t="shared" si="173"/>
        <v>41824</v>
      </c>
      <c r="Q928" s="84">
        <v>41824</v>
      </c>
      <c r="R928" t="e">
        <f t="shared" si="174"/>
        <v>#VALUE!</v>
      </c>
      <c r="S928">
        <f t="shared" si="175"/>
        <v>41824</v>
      </c>
      <c r="U928" s="86">
        <v>41824</v>
      </c>
      <c r="V928" t="e">
        <f t="shared" si="176"/>
        <v>#VALUE!</v>
      </c>
      <c r="W928">
        <f t="shared" si="177"/>
        <v>41824</v>
      </c>
      <c r="Y928" s="61">
        <v>41824</v>
      </c>
      <c r="Z928" t="str">
        <f t="shared" si="178"/>
        <v>41824</v>
      </c>
      <c r="AA928" t="e">
        <f t="shared" si="179"/>
        <v>#VALUE!</v>
      </c>
      <c r="AB928">
        <f t="shared" si="180"/>
        <v>41824</v>
      </c>
      <c r="AD928" s="85">
        <v>45400</v>
      </c>
      <c r="AG928" s="85">
        <v>41824</v>
      </c>
      <c r="AI928" s="85">
        <v>41736</v>
      </c>
    </row>
    <row r="929" spans="1:35" x14ac:dyDescent="0.2">
      <c r="A929">
        <v>4767</v>
      </c>
      <c r="B929" s="91">
        <v>41824</v>
      </c>
      <c r="C929" s="61" t="e" cm="1" vm="1">
        <f t="array" ref="C929">_xlfn._xlws.FILTER(B929,OR(LEN(B929) = 7,LEN(B929)=8))</f>
        <v>#VALUE!</v>
      </c>
      <c r="D929" s="61" t="str">
        <f t="shared" si="170"/>
        <v/>
      </c>
      <c r="E929" s="61" t="s">
        <v>2512</v>
      </c>
      <c r="F929" s="87" cm="1">
        <f t="array" ref="F929">_xlfn._xlws.FILTER(B929,LEN(B929)=5)</f>
        <v>41824</v>
      </c>
      <c r="G929" s="88">
        <f t="shared" si="171"/>
        <v>41824</v>
      </c>
      <c r="H929" s="61"/>
      <c r="I929" s="85">
        <v>41824</v>
      </c>
      <c r="J929" s="93">
        <f t="shared" si="169"/>
        <v>41824</v>
      </c>
      <c r="K929" s="85"/>
      <c r="M929" s="85">
        <v>41824</v>
      </c>
      <c r="N929" t="e">
        <f t="shared" si="172"/>
        <v>#VALUE!</v>
      </c>
      <c r="O929">
        <f t="shared" si="173"/>
        <v>41824</v>
      </c>
      <c r="Q929" s="84">
        <v>41824</v>
      </c>
      <c r="R929" t="e">
        <f t="shared" si="174"/>
        <v>#VALUE!</v>
      </c>
      <c r="S929">
        <f t="shared" si="175"/>
        <v>41824</v>
      </c>
      <c r="U929" s="86">
        <v>41824</v>
      </c>
      <c r="V929" t="e">
        <f t="shared" si="176"/>
        <v>#VALUE!</v>
      </c>
      <c r="W929">
        <f t="shared" si="177"/>
        <v>41824</v>
      </c>
      <c r="Y929" s="61">
        <v>41824</v>
      </c>
      <c r="Z929" t="str">
        <f t="shared" si="178"/>
        <v>41824</v>
      </c>
      <c r="AA929" t="e">
        <f t="shared" si="179"/>
        <v>#VALUE!</v>
      </c>
      <c r="AB929">
        <f t="shared" si="180"/>
        <v>41824</v>
      </c>
      <c r="AD929" s="85">
        <v>45400</v>
      </c>
      <c r="AG929" s="85">
        <v>41824</v>
      </c>
      <c r="AI929" s="85">
        <v>41736</v>
      </c>
    </row>
    <row r="930" spans="1:35" x14ac:dyDescent="0.2">
      <c r="A930">
        <v>1927</v>
      </c>
      <c r="B930" s="91" t="s">
        <v>201</v>
      </c>
      <c r="C930" s="61" t="str" cm="1">
        <f t="array" ref="C930">_xlfn._xlws.FILTER(B930,OR(LEN(B930) = 7,LEN(B930)=8))</f>
        <v>3/23/14</v>
      </c>
      <c r="D930" s="61" t="str">
        <f t="shared" si="170"/>
        <v>3/23/14</v>
      </c>
      <c r="E930" s="85" t="s">
        <v>201</v>
      </c>
      <c r="F930" s="87" t="e" cm="1" vm="1">
        <f t="array" ref="F930">_xlfn._xlws.FILTER(B930,LEN(B930)=5)</f>
        <v>#VALUE!</v>
      </c>
      <c r="G930" s="88" t="str">
        <f t="shared" si="171"/>
        <v/>
      </c>
      <c r="H930" s="85">
        <v>41721</v>
      </c>
      <c r="I930" s="85" t="s">
        <v>2512</v>
      </c>
      <c r="J930" s="93">
        <f t="shared" si="169"/>
        <v>41721</v>
      </c>
      <c r="K930" s="85"/>
      <c r="M930" s="85" t="s">
        <v>201</v>
      </c>
      <c r="N930" t="e">
        <f t="shared" si="172"/>
        <v>#VALUE!</v>
      </c>
      <c r="O930" t="e">
        <f t="shared" si="173"/>
        <v>#VALUE!</v>
      </c>
      <c r="Q930" s="84" t="s">
        <v>201</v>
      </c>
      <c r="R930" t="e">
        <f t="shared" si="174"/>
        <v>#VALUE!</v>
      </c>
      <c r="S930" t="e">
        <f t="shared" si="175"/>
        <v>#VALUE!</v>
      </c>
      <c r="U930" s="86" t="s">
        <v>201</v>
      </c>
      <c r="V930" t="e">
        <f t="shared" si="176"/>
        <v>#VALUE!</v>
      </c>
      <c r="W930" t="e">
        <f t="shared" si="177"/>
        <v>#VALUE!</v>
      </c>
      <c r="Y930" s="61" t="s">
        <v>201</v>
      </c>
      <c r="Z930" t="str">
        <f t="shared" si="178"/>
        <v>3-23-14</v>
      </c>
      <c r="AA930" t="e">
        <f t="shared" si="179"/>
        <v>#VALUE!</v>
      </c>
      <c r="AB930" t="e">
        <f t="shared" si="180"/>
        <v>#VALUE!</v>
      </c>
      <c r="AD930" s="85">
        <v>41721</v>
      </c>
      <c r="AG930" s="85" t="s">
        <v>201</v>
      </c>
      <c r="AI930" s="85">
        <v>41721</v>
      </c>
    </row>
    <row r="931" spans="1:35" x14ac:dyDescent="0.2">
      <c r="A931">
        <v>437</v>
      </c>
      <c r="B931" s="91" t="s">
        <v>639</v>
      </c>
      <c r="C931" s="61" t="str" cm="1">
        <f t="array" ref="C931">_xlfn._xlws.FILTER(B931,OR(LEN(B931) = 7,LEN(B931)=8))</f>
        <v>1/25/14</v>
      </c>
      <c r="D931" s="61" t="str">
        <f t="shared" si="170"/>
        <v>1/25/14</v>
      </c>
      <c r="E931" s="85" t="s">
        <v>639</v>
      </c>
      <c r="F931" s="87" t="e" cm="1" vm="1">
        <f t="array" ref="F931">_xlfn._xlws.FILTER(B931,LEN(B931)=5)</f>
        <v>#VALUE!</v>
      </c>
      <c r="G931" s="88" t="str">
        <f t="shared" si="171"/>
        <v/>
      </c>
      <c r="H931" s="85">
        <v>41664</v>
      </c>
      <c r="I931" s="85" t="s">
        <v>2512</v>
      </c>
      <c r="J931" s="93">
        <f t="shared" si="169"/>
        <v>41664</v>
      </c>
      <c r="K931" s="85"/>
      <c r="M931" s="85" t="s">
        <v>639</v>
      </c>
      <c r="N931" t="e">
        <f t="shared" si="172"/>
        <v>#VALUE!</v>
      </c>
      <c r="O931" t="e">
        <f t="shared" si="173"/>
        <v>#VALUE!</v>
      </c>
      <c r="Q931" s="84" t="s">
        <v>639</v>
      </c>
      <c r="R931" t="e">
        <f t="shared" si="174"/>
        <v>#VALUE!</v>
      </c>
      <c r="S931" t="e">
        <f t="shared" si="175"/>
        <v>#VALUE!</v>
      </c>
      <c r="U931" s="86" t="s">
        <v>639</v>
      </c>
      <c r="V931" t="e">
        <f t="shared" si="176"/>
        <v>#VALUE!</v>
      </c>
      <c r="W931" t="e">
        <f t="shared" si="177"/>
        <v>#VALUE!</v>
      </c>
      <c r="Y931" s="61" t="s">
        <v>639</v>
      </c>
      <c r="Z931" t="str">
        <f t="shared" si="178"/>
        <v>1-25-14</v>
      </c>
      <c r="AA931" t="e">
        <f t="shared" si="179"/>
        <v>#VALUE!</v>
      </c>
      <c r="AB931" t="e">
        <f t="shared" si="180"/>
        <v>#VALUE!</v>
      </c>
      <c r="AD931" s="85">
        <v>41664</v>
      </c>
      <c r="AG931" s="85" t="s">
        <v>639</v>
      </c>
      <c r="AI931" s="85">
        <v>41664</v>
      </c>
    </row>
    <row r="932" spans="1:35" x14ac:dyDescent="0.2">
      <c r="A932">
        <v>4331</v>
      </c>
      <c r="B932" s="91" t="s">
        <v>849</v>
      </c>
      <c r="C932" s="61" t="str" cm="1">
        <f t="array" ref="C932">_xlfn._xlws.FILTER(B932,OR(LEN(B932) = 7,LEN(B932)=8))</f>
        <v>1/23/14</v>
      </c>
      <c r="D932" s="61" t="str">
        <f t="shared" si="170"/>
        <v>1/23/14</v>
      </c>
      <c r="E932" s="85" t="s">
        <v>849</v>
      </c>
      <c r="F932" s="87" t="e" cm="1" vm="1">
        <f t="array" ref="F932">_xlfn._xlws.FILTER(B932,LEN(B932)=5)</f>
        <v>#VALUE!</v>
      </c>
      <c r="G932" s="88" t="str">
        <f t="shared" si="171"/>
        <v/>
      </c>
      <c r="H932" s="85">
        <v>41662</v>
      </c>
      <c r="I932" s="85" t="s">
        <v>2512</v>
      </c>
      <c r="J932" s="93">
        <f t="shared" si="169"/>
        <v>41662</v>
      </c>
      <c r="K932" s="85"/>
      <c r="M932" s="85" t="s">
        <v>849</v>
      </c>
      <c r="N932" t="e">
        <f t="shared" si="172"/>
        <v>#VALUE!</v>
      </c>
      <c r="O932" t="e">
        <f t="shared" si="173"/>
        <v>#VALUE!</v>
      </c>
      <c r="Q932" s="84" t="s">
        <v>849</v>
      </c>
      <c r="R932" t="e">
        <f t="shared" si="174"/>
        <v>#VALUE!</v>
      </c>
      <c r="S932" t="e">
        <f t="shared" si="175"/>
        <v>#VALUE!</v>
      </c>
      <c r="U932" s="86" t="s">
        <v>849</v>
      </c>
      <c r="V932" t="e">
        <f t="shared" si="176"/>
        <v>#VALUE!</v>
      </c>
      <c r="W932" t="e">
        <f t="shared" si="177"/>
        <v>#VALUE!</v>
      </c>
      <c r="Y932" s="61" t="s">
        <v>849</v>
      </c>
      <c r="Z932" t="str">
        <f t="shared" si="178"/>
        <v>1-23-14</v>
      </c>
      <c r="AA932" t="e">
        <f t="shared" si="179"/>
        <v>#VALUE!</v>
      </c>
      <c r="AB932" t="e">
        <f t="shared" si="180"/>
        <v>#VALUE!</v>
      </c>
      <c r="AD932" s="85">
        <v>41662</v>
      </c>
      <c r="AG932" s="85" t="s">
        <v>849</v>
      </c>
      <c r="AI932" s="85">
        <v>41662</v>
      </c>
    </row>
    <row r="933" spans="1:35" x14ac:dyDescent="0.2">
      <c r="A933">
        <v>4084</v>
      </c>
      <c r="B933" s="91" t="s">
        <v>1168</v>
      </c>
      <c r="C933" s="61" t="str" cm="1">
        <f t="array" ref="C933">_xlfn._xlws.FILTER(B933,OR(LEN(B933) = 7,LEN(B933)=8))</f>
        <v>1/17/14</v>
      </c>
      <c r="D933" s="61" t="str">
        <f t="shared" si="170"/>
        <v>1/17/14</v>
      </c>
      <c r="E933" s="85" t="s">
        <v>1168</v>
      </c>
      <c r="F933" s="87" t="e" cm="1" vm="1">
        <f t="array" ref="F933">_xlfn._xlws.FILTER(B933,LEN(B933)=5)</f>
        <v>#VALUE!</v>
      </c>
      <c r="G933" s="88" t="str">
        <f t="shared" si="171"/>
        <v/>
      </c>
      <c r="H933" s="85">
        <v>41656</v>
      </c>
      <c r="I933" s="85" t="s">
        <v>2512</v>
      </c>
      <c r="J933" s="93">
        <f t="shared" si="169"/>
        <v>41656</v>
      </c>
      <c r="K933" s="85"/>
      <c r="M933" s="85" t="s">
        <v>1168</v>
      </c>
      <c r="N933" t="e">
        <f t="shared" si="172"/>
        <v>#VALUE!</v>
      </c>
      <c r="O933" t="e">
        <f t="shared" si="173"/>
        <v>#VALUE!</v>
      </c>
      <c r="Q933" s="84" t="s">
        <v>1168</v>
      </c>
      <c r="R933" t="e">
        <f t="shared" si="174"/>
        <v>#VALUE!</v>
      </c>
      <c r="S933" t="e">
        <f t="shared" si="175"/>
        <v>#VALUE!</v>
      </c>
      <c r="U933" s="86" t="s">
        <v>1168</v>
      </c>
      <c r="V933" t="e">
        <f t="shared" si="176"/>
        <v>#VALUE!</v>
      </c>
      <c r="W933" t="e">
        <f t="shared" si="177"/>
        <v>#VALUE!</v>
      </c>
      <c r="Y933" s="61" t="s">
        <v>1168</v>
      </c>
      <c r="Z933" t="str">
        <f t="shared" si="178"/>
        <v>1-17-14</v>
      </c>
      <c r="AA933" t="e">
        <f t="shared" si="179"/>
        <v>#VALUE!</v>
      </c>
      <c r="AB933" t="e">
        <f t="shared" si="180"/>
        <v>#VALUE!</v>
      </c>
      <c r="AD933" s="85">
        <v>41656</v>
      </c>
      <c r="AG933" s="85" t="s">
        <v>1168</v>
      </c>
      <c r="AI933" s="85">
        <v>41656</v>
      </c>
    </row>
    <row r="934" spans="1:35" x14ac:dyDescent="0.2">
      <c r="A934">
        <v>8135</v>
      </c>
      <c r="B934" s="91" t="s">
        <v>458</v>
      </c>
      <c r="C934" s="61" t="str" cm="1">
        <f t="array" ref="C934">_xlfn._xlws.FILTER(B934,OR(LEN(B934) = 7,LEN(B934)=8))</f>
        <v>10/28/13</v>
      </c>
      <c r="D934" s="61" t="str">
        <f t="shared" si="170"/>
        <v>10/28/13</v>
      </c>
      <c r="E934" s="61" t="s">
        <v>458</v>
      </c>
      <c r="F934" s="87" t="e" cm="1" vm="1">
        <f t="array" ref="F934">_xlfn._xlws.FILTER(B934,LEN(B934)=5)</f>
        <v>#VALUE!</v>
      </c>
      <c r="G934" s="88" t="str">
        <f t="shared" si="171"/>
        <v/>
      </c>
      <c r="H934" s="85">
        <v>41575</v>
      </c>
      <c r="I934" s="85" t="s">
        <v>2512</v>
      </c>
      <c r="J934" s="93">
        <f t="shared" si="169"/>
        <v>41575</v>
      </c>
      <c r="K934" s="85"/>
      <c r="M934" s="85" t="s">
        <v>458</v>
      </c>
      <c r="N934" t="e">
        <f t="shared" si="172"/>
        <v>#VALUE!</v>
      </c>
      <c r="O934" t="e">
        <f t="shared" si="173"/>
        <v>#VALUE!</v>
      </c>
      <c r="Q934" s="84" t="s">
        <v>458</v>
      </c>
      <c r="R934" t="e">
        <f t="shared" si="174"/>
        <v>#VALUE!</v>
      </c>
      <c r="S934" t="e">
        <f t="shared" si="175"/>
        <v>#VALUE!</v>
      </c>
      <c r="U934" s="86" t="s">
        <v>458</v>
      </c>
      <c r="V934" t="e">
        <f t="shared" si="176"/>
        <v>#VALUE!</v>
      </c>
      <c r="W934" t="e">
        <f t="shared" si="177"/>
        <v>#VALUE!</v>
      </c>
      <c r="Y934" s="61" t="s">
        <v>458</v>
      </c>
      <c r="Z934" t="str">
        <f t="shared" si="178"/>
        <v>10-28-13</v>
      </c>
      <c r="AA934" t="e">
        <f t="shared" si="179"/>
        <v>#VALUE!</v>
      </c>
      <c r="AB934" t="e">
        <f t="shared" si="180"/>
        <v>#VALUE!</v>
      </c>
      <c r="AD934" s="85">
        <v>41575</v>
      </c>
      <c r="AG934" s="85" t="s">
        <v>458</v>
      </c>
      <c r="AI934" s="85">
        <v>41575</v>
      </c>
    </row>
    <row r="935" spans="1:35" x14ac:dyDescent="0.2">
      <c r="A935">
        <v>9750</v>
      </c>
      <c r="B935" s="91">
        <v>41457</v>
      </c>
      <c r="C935" s="61" t="e" cm="1" vm="1">
        <f t="array" ref="C935">_xlfn._xlws.FILTER(B935,OR(LEN(B935) = 7,LEN(B935)=8))</f>
        <v>#VALUE!</v>
      </c>
      <c r="D935" s="61" t="str">
        <f t="shared" si="170"/>
        <v/>
      </c>
      <c r="E935" s="61" t="s">
        <v>2512</v>
      </c>
      <c r="F935" s="87" cm="1">
        <f t="array" ref="F935">_xlfn._xlws.FILTER(B935,LEN(B935)=5)</f>
        <v>41457</v>
      </c>
      <c r="G935" s="88">
        <f t="shared" si="171"/>
        <v>41457</v>
      </c>
      <c r="H935" s="61"/>
      <c r="I935" s="85">
        <v>41457</v>
      </c>
      <c r="J935" s="93">
        <f t="shared" si="169"/>
        <v>41457</v>
      </c>
      <c r="K935" s="85"/>
      <c r="M935" s="85">
        <v>41457</v>
      </c>
      <c r="N935" t="e">
        <f t="shared" si="172"/>
        <v>#VALUE!</v>
      </c>
      <c r="O935">
        <f t="shared" si="173"/>
        <v>41457</v>
      </c>
      <c r="Q935" s="84">
        <v>41457</v>
      </c>
      <c r="R935" t="e">
        <f t="shared" si="174"/>
        <v>#VALUE!</v>
      </c>
      <c r="S935">
        <f t="shared" si="175"/>
        <v>41457</v>
      </c>
      <c r="U935" s="86">
        <v>41457</v>
      </c>
      <c r="V935" t="e">
        <f t="shared" si="176"/>
        <v>#VALUE!</v>
      </c>
      <c r="W935">
        <f t="shared" si="177"/>
        <v>41457</v>
      </c>
      <c r="Y935" s="61">
        <v>41457</v>
      </c>
      <c r="Z935" t="str">
        <f t="shared" si="178"/>
        <v>41457</v>
      </c>
      <c r="AA935" t="e">
        <f t="shared" si="179"/>
        <v>#VALUE!</v>
      </c>
      <c r="AB935">
        <f t="shared" si="180"/>
        <v>41457</v>
      </c>
      <c r="AD935" s="85">
        <v>20924</v>
      </c>
      <c r="AG935" s="85">
        <v>41457</v>
      </c>
      <c r="AI935" s="85">
        <v>41312</v>
      </c>
    </row>
    <row r="936" spans="1:35" x14ac:dyDescent="0.2">
      <c r="A936">
        <v>6682</v>
      </c>
      <c r="B936" s="91">
        <v>41225</v>
      </c>
      <c r="C936" s="61" t="e" cm="1" vm="1">
        <f t="array" ref="C936">_xlfn._xlws.FILTER(B936,OR(LEN(B936) = 7,LEN(B936)=8))</f>
        <v>#VALUE!</v>
      </c>
      <c r="D936" s="61" t="str">
        <f t="shared" si="170"/>
        <v/>
      </c>
      <c r="E936" s="61" t="s">
        <v>2512</v>
      </c>
      <c r="F936" s="87" cm="1">
        <f t="array" ref="F936">_xlfn._xlws.FILTER(B936,LEN(B936)=5)</f>
        <v>41225</v>
      </c>
      <c r="G936" s="88">
        <f t="shared" si="171"/>
        <v>41225</v>
      </c>
      <c r="H936" s="61"/>
      <c r="I936" s="85">
        <v>41225</v>
      </c>
      <c r="J936" s="93">
        <f t="shared" si="169"/>
        <v>41225</v>
      </c>
      <c r="K936" s="85"/>
      <c r="M936" s="85">
        <v>41225</v>
      </c>
      <c r="N936" t="e">
        <f t="shared" si="172"/>
        <v>#VALUE!</v>
      </c>
      <c r="O936">
        <f t="shared" si="173"/>
        <v>41225</v>
      </c>
      <c r="Q936" s="84">
        <v>41225</v>
      </c>
      <c r="R936" t="e">
        <f t="shared" si="174"/>
        <v>#VALUE!</v>
      </c>
      <c r="S936">
        <f t="shared" si="175"/>
        <v>41225</v>
      </c>
      <c r="U936" s="86">
        <v>41225</v>
      </c>
      <c r="V936" t="e">
        <f t="shared" si="176"/>
        <v>#VALUE!</v>
      </c>
      <c r="W936">
        <f t="shared" si="177"/>
        <v>41225</v>
      </c>
      <c r="Y936" s="61">
        <v>41225</v>
      </c>
      <c r="Z936" t="str">
        <f t="shared" si="178"/>
        <v>41225</v>
      </c>
      <c r="AA936" t="e">
        <f t="shared" si="179"/>
        <v>#VALUE!</v>
      </c>
      <c r="AB936">
        <f t="shared" si="180"/>
        <v>41225</v>
      </c>
      <c r="AD936" s="85">
        <v>45759</v>
      </c>
      <c r="AG936" s="85">
        <v>41225</v>
      </c>
      <c r="AI936" s="85">
        <v>41254</v>
      </c>
    </row>
    <row r="937" spans="1:35" x14ac:dyDescent="0.2">
      <c r="A937">
        <v>10581</v>
      </c>
      <c r="B937" s="91" t="s">
        <v>479</v>
      </c>
      <c r="C937" s="61" t="str" cm="1">
        <f t="array" ref="C937">_xlfn._xlws.FILTER(B937,OR(LEN(B937) = 7,LEN(B937)=8))</f>
        <v>10/31/12</v>
      </c>
      <c r="D937" s="61" t="str">
        <f t="shared" si="170"/>
        <v>10/31/12</v>
      </c>
      <c r="E937" s="61" t="s">
        <v>479</v>
      </c>
      <c r="F937" s="87" t="e" cm="1" vm="1">
        <f t="array" ref="F937">_xlfn._xlws.FILTER(B937,LEN(B937)=5)</f>
        <v>#VALUE!</v>
      </c>
      <c r="G937" s="88" t="str">
        <f t="shared" si="171"/>
        <v/>
      </c>
      <c r="H937" s="85">
        <v>41213</v>
      </c>
      <c r="I937" s="85" t="s">
        <v>2512</v>
      </c>
      <c r="J937" s="93">
        <f t="shared" si="169"/>
        <v>41213</v>
      </c>
      <c r="K937" s="85"/>
      <c r="M937" s="85" t="s">
        <v>479</v>
      </c>
      <c r="N937" t="e">
        <f t="shared" si="172"/>
        <v>#VALUE!</v>
      </c>
      <c r="O937" t="e">
        <f t="shared" si="173"/>
        <v>#VALUE!</v>
      </c>
      <c r="Q937" s="84" t="s">
        <v>479</v>
      </c>
      <c r="R937" t="e">
        <f t="shared" si="174"/>
        <v>#VALUE!</v>
      </c>
      <c r="S937" t="e">
        <f t="shared" si="175"/>
        <v>#VALUE!</v>
      </c>
      <c r="U937" s="86" t="s">
        <v>479</v>
      </c>
      <c r="V937" t="e">
        <f t="shared" si="176"/>
        <v>#VALUE!</v>
      </c>
      <c r="W937" t="e">
        <f t="shared" si="177"/>
        <v>#VALUE!</v>
      </c>
      <c r="Y937" s="61" t="s">
        <v>479</v>
      </c>
      <c r="Z937" t="str">
        <f t="shared" si="178"/>
        <v>10-31-12</v>
      </c>
      <c r="AA937" t="e">
        <f t="shared" si="179"/>
        <v>#VALUE!</v>
      </c>
      <c r="AB937" t="e">
        <f t="shared" si="180"/>
        <v>#VALUE!</v>
      </c>
      <c r="AD937" s="85">
        <v>41213</v>
      </c>
      <c r="AG937" s="85" t="s">
        <v>479</v>
      </c>
      <c r="AI937" s="85">
        <v>41213</v>
      </c>
    </row>
    <row r="938" spans="1:35" x14ac:dyDescent="0.2">
      <c r="A938">
        <v>3710</v>
      </c>
      <c r="B938" s="91">
        <v>41253</v>
      </c>
      <c r="C938" s="61" t="e" cm="1" vm="1">
        <f t="array" ref="C938">_xlfn._xlws.FILTER(B938,OR(LEN(B938) = 7,LEN(B938)=8))</f>
        <v>#VALUE!</v>
      </c>
      <c r="D938" s="61" t="str">
        <f t="shared" si="170"/>
        <v/>
      </c>
      <c r="E938" s="61" t="s">
        <v>2512</v>
      </c>
      <c r="F938" s="87" cm="1">
        <f t="array" ref="F938">_xlfn._xlws.FILTER(B938,LEN(B938)=5)</f>
        <v>41253</v>
      </c>
      <c r="G938" s="88">
        <f t="shared" si="171"/>
        <v>41253</v>
      </c>
      <c r="H938" s="61"/>
      <c r="I938" s="85">
        <v>41253</v>
      </c>
      <c r="J938" s="93">
        <f t="shared" si="169"/>
        <v>41253</v>
      </c>
      <c r="K938" s="85"/>
      <c r="M938" s="85">
        <v>41253</v>
      </c>
      <c r="N938" t="e">
        <f t="shared" si="172"/>
        <v>#VALUE!</v>
      </c>
      <c r="O938">
        <f t="shared" si="173"/>
        <v>41253</v>
      </c>
      <c r="Q938" s="84">
        <v>41253</v>
      </c>
      <c r="R938" t="e">
        <f t="shared" si="174"/>
        <v>#VALUE!</v>
      </c>
      <c r="S938">
        <f t="shared" si="175"/>
        <v>41253</v>
      </c>
      <c r="U938" s="86">
        <v>41253</v>
      </c>
      <c r="V938" t="e">
        <f t="shared" si="176"/>
        <v>#VALUE!</v>
      </c>
      <c r="W938">
        <f t="shared" si="177"/>
        <v>41253</v>
      </c>
      <c r="Y938" s="61">
        <v>41253</v>
      </c>
      <c r="Z938" t="str">
        <f t="shared" si="178"/>
        <v>41253</v>
      </c>
      <c r="AA938" t="e">
        <f t="shared" si="179"/>
        <v>#VALUE!</v>
      </c>
      <c r="AB938">
        <f t="shared" si="180"/>
        <v>41253</v>
      </c>
      <c r="AD938" s="85">
        <v>19461</v>
      </c>
      <c r="AG938" s="85">
        <v>41253</v>
      </c>
      <c r="AI938" s="85">
        <v>41194</v>
      </c>
    </row>
    <row r="939" spans="1:35" x14ac:dyDescent="0.2">
      <c r="A939">
        <v>5207</v>
      </c>
      <c r="B939" s="91" t="s">
        <v>410</v>
      </c>
      <c r="C939" s="61" t="str" cm="1">
        <f t="array" ref="C939">_xlfn._xlws.FILTER(B939,OR(LEN(B939) = 7,LEN(B939)=8))</f>
        <v>9/24/12</v>
      </c>
      <c r="D939" s="61" t="str">
        <f t="shared" si="170"/>
        <v>9/24/12</v>
      </c>
      <c r="E939" s="85" t="s">
        <v>410</v>
      </c>
      <c r="F939" s="87" t="e" cm="1" vm="1">
        <f t="array" ref="F939">_xlfn._xlws.FILTER(B939,LEN(B939)=5)</f>
        <v>#VALUE!</v>
      </c>
      <c r="G939" s="88" t="str">
        <f t="shared" si="171"/>
        <v/>
      </c>
      <c r="H939" s="85">
        <v>41176</v>
      </c>
      <c r="I939" s="85" t="s">
        <v>2512</v>
      </c>
      <c r="J939" s="93">
        <f t="shared" si="169"/>
        <v>41176</v>
      </c>
      <c r="K939" s="85"/>
      <c r="M939" s="85" t="s">
        <v>410</v>
      </c>
      <c r="N939" t="e">
        <f t="shared" si="172"/>
        <v>#VALUE!</v>
      </c>
      <c r="O939" t="e">
        <f t="shared" si="173"/>
        <v>#VALUE!</v>
      </c>
      <c r="Q939" s="84" t="s">
        <v>410</v>
      </c>
      <c r="R939" t="e">
        <f t="shared" si="174"/>
        <v>#VALUE!</v>
      </c>
      <c r="S939" t="e">
        <f t="shared" si="175"/>
        <v>#VALUE!</v>
      </c>
      <c r="U939" s="86" t="s">
        <v>410</v>
      </c>
      <c r="V939" t="e">
        <f t="shared" si="176"/>
        <v>#VALUE!</v>
      </c>
      <c r="W939" t="e">
        <f t="shared" si="177"/>
        <v>#VALUE!</v>
      </c>
      <c r="Y939" s="61" t="s">
        <v>410</v>
      </c>
      <c r="Z939" t="str">
        <f t="shared" si="178"/>
        <v>9-24-12</v>
      </c>
      <c r="AA939" t="e">
        <f t="shared" si="179"/>
        <v>#VALUE!</v>
      </c>
      <c r="AB939" t="e">
        <f t="shared" si="180"/>
        <v>#VALUE!</v>
      </c>
      <c r="AD939" s="85">
        <v>41176</v>
      </c>
      <c r="AG939" s="85" t="s">
        <v>410</v>
      </c>
      <c r="AI939" s="85">
        <v>41176</v>
      </c>
    </row>
    <row r="940" spans="1:35" x14ac:dyDescent="0.2">
      <c r="A940">
        <v>9360</v>
      </c>
      <c r="B940" s="91">
        <v>41129</v>
      </c>
      <c r="C940" s="61" t="e" cm="1" vm="1">
        <f t="array" ref="C940">_xlfn._xlws.FILTER(B940,OR(LEN(B940) = 7,LEN(B940)=8))</f>
        <v>#VALUE!</v>
      </c>
      <c r="D940" s="61" t="str">
        <f t="shared" si="170"/>
        <v/>
      </c>
      <c r="E940" s="61" t="s">
        <v>2512</v>
      </c>
      <c r="F940" s="87" cm="1">
        <f t="array" ref="F940">_xlfn._xlws.FILTER(B940,LEN(B940)=5)</f>
        <v>41129</v>
      </c>
      <c r="G940" s="88">
        <f t="shared" si="171"/>
        <v>41129</v>
      </c>
      <c r="H940" s="61"/>
      <c r="I940" s="85">
        <v>41129</v>
      </c>
      <c r="J940" s="93">
        <f t="shared" si="169"/>
        <v>41129</v>
      </c>
      <c r="K940" s="85"/>
      <c r="M940" s="85">
        <v>41129</v>
      </c>
      <c r="N940" t="e">
        <f t="shared" si="172"/>
        <v>#VALUE!</v>
      </c>
      <c r="O940">
        <f t="shared" si="173"/>
        <v>41129</v>
      </c>
      <c r="Q940" s="84">
        <v>41129</v>
      </c>
      <c r="R940" t="e">
        <f t="shared" si="174"/>
        <v>#VALUE!</v>
      </c>
      <c r="S940">
        <f t="shared" si="175"/>
        <v>41129</v>
      </c>
      <c r="U940" s="86">
        <v>41129</v>
      </c>
      <c r="V940" t="e">
        <f t="shared" si="176"/>
        <v>#VALUE!</v>
      </c>
      <c r="W940">
        <f t="shared" si="177"/>
        <v>41129</v>
      </c>
      <c r="Y940" s="61">
        <v>41129</v>
      </c>
      <c r="Z940" t="str">
        <f t="shared" si="178"/>
        <v>41129</v>
      </c>
      <c r="AA940" t="e">
        <f t="shared" si="179"/>
        <v>#VALUE!</v>
      </c>
      <c r="AB940">
        <f t="shared" si="180"/>
        <v>41129</v>
      </c>
      <c r="AD940" s="85">
        <v>47219</v>
      </c>
      <c r="AG940" s="85">
        <v>41129</v>
      </c>
      <c r="AI940" s="85">
        <v>41129</v>
      </c>
    </row>
    <row r="941" spans="1:35" x14ac:dyDescent="0.2">
      <c r="A941">
        <v>4679</v>
      </c>
      <c r="B941" s="91" t="s">
        <v>194</v>
      </c>
      <c r="C941" s="61" t="str" cm="1">
        <f t="array" ref="C941">_xlfn._xlws.FILTER(B941,OR(LEN(B941) = 7,LEN(B941)=8))</f>
        <v>5/23/14</v>
      </c>
      <c r="D941" s="61" t="str">
        <f t="shared" si="170"/>
        <v>5/23/14</v>
      </c>
      <c r="E941" s="85" t="s">
        <v>194</v>
      </c>
      <c r="F941" s="87" t="e" cm="1" vm="1">
        <f t="array" ref="F941">_xlfn._xlws.FILTER(B941,LEN(B941)=5)</f>
        <v>#VALUE!</v>
      </c>
      <c r="G941" s="88" t="str">
        <f t="shared" si="171"/>
        <v/>
      </c>
      <c r="H941" s="85">
        <v>41782</v>
      </c>
      <c r="I941" s="85" t="s">
        <v>2512</v>
      </c>
      <c r="J941" s="93">
        <f t="shared" si="169"/>
        <v>41782</v>
      </c>
      <c r="K941" s="85"/>
      <c r="M941" s="85" t="s">
        <v>194</v>
      </c>
      <c r="N941" t="e">
        <f t="shared" si="172"/>
        <v>#VALUE!</v>
      </c>
      <c r="O941" t="e">
        <f t="shared" si="173"/>
        <v>#VALUE!</v>
      </c>
      <c r="Q941" s="84" t="s">
        <v>194</v>
      </c>
      <c r="R941" t="e">
        <f t="shared" si="174"/>
        <v>#VALUE!</v>
      </c>
      <c r="S941" t="e">
        <f t="shared" si="175"/>
        <v>#VALUE!</v>
      </c>
      <c r="U941" s="86" t="s">
        <v>194</v>
      </c>
      <c r="V941" t="e">
        <f t="shared" si="176"/>
        <v>#VALUE!</v>
      </c>
      <c r="W941" t="e">
        <f t="shared" si="177"/>
        <v>#VALUE!</v>
      </c>
      <c r="Y941" s="61" t="s">
        <v>194</v>
      </c>
      <c r="Z941" t="str">
        <f t="shared" si="178"/>
        <v>5-23-14</v>
      </c>
      <c r="AA941" t="e">
        <f t="shared" si="179"/>
        <v>#VALUE!</v>
      </c>
      <c r="AB941" t="e">
        <f t="shared" si="180"/>
        <v>#VALUE!</v>
      </c>
      <c r="AD941" s="85">
        <v>41782</v>
      </c>
      <c r="AG941" s="85" t="s">
        <v>194</v>
      </c>
      <c r="AI941" s="85">
        <v>41782</v>
      </c>
    </row>
    <row r="942" spans="1:35" x14ac:dyDescent="0.2">
      <c r="A942">
        <v>1340</v>
      </c>
      <c r="B942" s="91" t="s">
        <v>979</v>
      </c>
      <c r="C942" s="61" t="str" cm="1">
        <f t="array" ref="C942">_xlfn._xlws.FILTER(B942,OR(LEN(B942) = 7,LEN(B942)=8))</f>
        <v>4/24/14</v>
      </c>
      <c r="D942" s="61" t="str">
        <f t="shared" si="170"/>
        <v>4/24/14</v>
      </c>
      <c r="E942" s="85" t="s">
        <v>979</v>
      </c>
      <c r="F942" s="87" t="e" cm="1" vm="1">
        <f t="array" ref="F942">_xlfn._xlws.FILTER(B942,LEN(B942)=5)</f>
        <v>#VALUE!</v>
      </c>
      <c r="G942" s="88" t="str">
        <f t="shared" si="171"/>
        <v/>
      </c>
      <c r="H942" s="85">
        <v>41753</v>
      </c>
      <c r="I942" s="85" t="s">
        <v>2512</v>
      </c>
      <c r="J942" s="93">
        <f t="shared" si="169"/>
        <v>41753</v>
      </c>
      <c r="K942" s="85"/>
      <c r="M942" s="85" t="s">
        <v>979</v>
      </c>
      <c r="N942" t="e">
        <f t="shared" si="172"/>
        <v>#VALUE!</v>
      </c>
      <c r="O942" t="e">
        <f t="shared" si="173"/>
        <v>#VALUE!</v>
      </c>
      <c r="Q942" s="84" t="s">
        <v>979</v>
      </c>
      <c r="R942" t="e">
        <f t="shared" si="174"/>
        <v>#VALUE!</v>
      </c>
      <c r="S942" t="e">
        <f t="shared" si="175"/>
        <v>#VALUE!</v>
      </c>
      <c r="U942" s="86" t="s">
        <v>979</v>
      </c>
      <c r="V942" t="e">
        <f t="shared" si="176"/>
        <v>#VALUE!</v>
      </c>
      <c r="W942" t="e">
        <f t="shared" si="177"/>
        <v>#VALUE!</v>
      </c>
      <c r="Y942" s="61" t="s">
        <v>979</v>
      </c>
      <c r="Z942" t="str">
        <f t="shared" si="178"/>
        <v>4-24-14</v>
      </c>
      <c r="AA942" t="e">
        <f t="shared" si="179"/>
        <v>#VALUE!</v>
      </c>
      <c r="AB942" t="e">
        <f t="shared" si="180"/>
        <v>#VALUE!</v>
      </c>
      <c r="AD942" s="85">
        <v>41753</v>
      </c>
      <c r="AG942" s="85" t="s">
        <v>979</v>
      </c>
      <c r="AI942" s="85">
        <v>41753</v>
      </c>
    </row>
    <row r="943" spans="1:35" x14ac:dyDescent="0.2">
      <c r="A943">
        <v>10839</v>
      </c>
      <c r="B943" s="91" t="s">
        <v>160</v>
      </c>
      <c r="C943" s="61" t="str" cm="1">
        <f t="array" ref="C943">_xlfn._xlws.FILTER(B943,OR(LEN(B943) = 7,LEN(B943)=8))</f>
        <v>4/14/14</v>
      </c>
      <c r="D943" s="61" t="str">
        <f t="shared" si="170"/>
        <v>4/14/14</v>
      </c>
      <c r="E943" s="85" t="s">
        <v>160</v>
      </c>
      <c r="F943" s="87" t="e" cm="1" vm="1">
        <f t="array" ref="F943">_xlfn._xlws.FILTER(B943,LEN(B943)=5)</f>
        <v>#VALUE!</v>
      </c>
      <c r="G943" s="88" t="str">
        <f t="shared" si="171"/>
        <v/>
      </c>
      <c r="H943" s="85">
        <v>41743</v>
      </c>
      <c r="I943" s="85" t="s">
        <v>2512</v>
      </c>
      <c r="J943" s="93">
        <f t="shared" si="169"/>
        <v>41743</v>
      </c>
      <c r="K943" s="85"/>
      <c r="M943" s="85" t="s">
        <v>160</v>
      </c>
      <c r="N943" t="e">
        <f t="shared" si="172"/>
        <v>#VALUE!</v>
      </c>
      <c r="O943" t="e">
        <f t="shared" si="173"/>
        <v>#VALUE!</v>
      </c>
      <c r="Q943" s="84" t="s">
        <v>160</v>
      </c>
      <c r="R943" t="e">
        <f t="shared" si="174"/>
        <v>#VALUE!</v>
      </c>
      <c r="S943" t="e">
        <f t="shared" si="175"/>
        <v>#VALUE!</v>
      </c>
      <c r="U943" s="86" t="s">
        <v>160</v>
      </c>
      <c r="V943" t="e">
        <f t="shared" si="176"/>
        <v>#VALUE!</v>
      </c>
      <c r="W943" t="e">
        <f t="shared" si="177"/>
        <v>#VALUE!</v>
      </c>
      <c r="Y943" s="61" t="s">
        <v>160</v>
      </c>
      <c r="Z943" t="str">
        <f t="shared" si="178"/>
        <v>4-14-14</v>
      </c>
      <c r="AA943" t="e">
        <f t="shared" si="179"/>
        <v>#VALUE!</v>
      </c>
      <c r="AB943" t="e">
        <f t="shared" si="180"/>
        <v>#VALUE!</v>
      </c>
      <c r="AD943" s="85">
        <v>41743</v>
      </c>
      <c r="AG943" s="85" t="s">
        <v>160</v>
      </c>
      <c r="AI943" s="85">
        <v>41743</v>
      </c>
    </row>
    <row r="944" spans="1:35" x14ac:dyDescent="0.2">
      <c r="A944">
        <v>5303</v>
      </c>
      <c r="B944" s="91">
        <v>41855</v>
      </c>
      <c r="C944" s="61" t="e" cm="1" vm="1">
        <f t="array" ref="C944">_xlfn._xlws.FILTER(B944,OR(LEN(B944) = 7,LEN(B944)=8))</f>
        <v>#VALUE!</v>
      </c>
      <c r="D944" s="61" t="str">
        <f t="shared" si="170"/>
        <v/>
      </c>
      <c r="E944" s="61" t="s">
        <v>2512</v>
      </c>
      <c r="F944" s="87" cm="1">
        <f t="array" ref="F944">_xlfn._xlws.FILTER(B944,LEN(B944)=5)</f>
        <v>41855</v>
      </c>
      <c r="G944" s="88">
        <f t="shared" si="171"/>
        <v>41855</v>
      </c>
      <c r="H944" s="61"/>
      <c r="I944" s="85">
        <v>41855</v>
      </c>
      <c r="J944" s="93">
        <f t="shared" si="169"/>
        <v>41855</v>
      </c>
      <c r="K944" s="85"/>
      <c r="M944" s="85">
        <v>41855</v>
      </c>
      <c r="N944" t="e">
        <f t="shared" si="172"/>
        <v>#VALUE!</v>
      </c>
      <c r="O944">
        <f t="shared" si="173"/>
        <v>41855</v>
      </c>
      <c r="Q944" s="84">
        <v>41855</v>
      </c>
      <c r="R944" t="e">
        <f t="shared" si="174"/>
        <v>#VALUE!</v>
      </c>
      <c r="S944">
        <f t="shared" si="175"/>
        <v>41855</v>
      </c>
      <c r="U944" s="86">
        <v>41855</v>
      </c>
      <c r="V944" t="e">
        <f t="shared" si="176"/>
        <v>#VALUE!</v>
      </c>
      <c r="W944">
        <f t="shared" si="177"/>
        <v>41855</v>
      </c>
      <c r="Y944" s="61">
        <v>41855</v>
      </c>
      <c r="Z944" t="str">
        <f t="shared" si="178"/>
        <v>41855</v>
      </c>
      <c r="AA944" t="e">
        <f t="shared" si="179"/>
        <v>#VALUE!</v>
      </c>
      <c r="AB944">
        <f t="shared" si="180"/>
        <v>41855</v>
      </c>
      <c r="AD944" s="85">
        <v>20197</v>
      </c>
      <c r="AG944" s="85">
        <v>41855</v>
      </c>
      <c r="AI944" s="85">
        <v>41737</v>
      </c>
    </row>
    <row r="945" spans="1:35" x14ac:dyDescent="0.2">
      <c r="A945">
        <v>9829</v>
      </c>
      <c r="B945" s="91">
        <v>41975</v>
      </c>
      <c r="C945" s="61" t="e" cm="1" vm="1">
        <f t="array" ref="C945">_xlfn._xlws.FILTER(B945,OR(LEN(B945) = 7,LEN(B945)=8))</f>
        <v>#VALUE!</v>
      </c>
      <c r="D945" s="61" t="str">
        <f t="shared" si="170"/>
        <v/>
      </c>
      <c r="E945" s="61" t="s">
        <v>2512</v>
      </c>
      <c r="F945" s="87" cm="1">
        <f t="array" ref="F945">_xlfn._xlws.FILTER(B945,LEN(B945)=5)</f>
        <v>41975</v>
      </c>
      <c r="G945" s="88">
        <f t="shared" si="171"/>
        <v>41975</v>
      </c>
      <c r="H945" s="61"/>
      <c r="I945" s="85">
        <v>41975</v>
      </c>
      <c r="J945" s="93">
        <f t="shared" si="169"/>
        <v>41975</v>
      </c>
      <c r="K945" s="85"/>
      <c r="M945" s="85">
        <v>41975</v>
      </c>
      <c r="N945" t="e">
        <f t="shared" si="172"/>
        <v>#VALUE!</v>
      </c>
      <c r="O945">
        <f t="shared" si="173"/>
        <v>41975</v>
      </c>
      <c r="Q945" s="84">
        <v>41975</v>
      </c>
      <c r="R945" t="e">
        <f t="shared" si="174"/>
        <v>#VALUE!</v>
      </c>
      <c r="S945">
        <f t="shared" si="175"/>
        <v>41975</v>
      </c>
      <c r="U945" s="86">
        <v>41975</v>
      </c>
      <c r="V945" t="e">
        <f t="shared" si="176"/>
        <v>#VALUE!</v>
      </c>
      <c r="W945">
        <f t="shared" si="177"/>
        <v>41975</v>
      </c>
      <c r="Y945" s="61">
        <v>41975</v>
      </c>
      <c r="Z945" t="str">
        <f t="shared" si="178"/>
        <v>41975</v>
      </c>
      <c r="AA945" t="e">
        <f t="shared" si="179"/>
        <v>#VALUE!</v>
      </c>
      <c r="AB945">
        <f t="shared" si="180"/>
        <v>41975</v>
      </c>
      <c r="AD945" s="85">
        <v>27503</v>
      </c>
      <c r="AG945" s="85">
        <v>41975</v>
      </c>
      <c r="AI945" s="85">
        <v>41682</v>
      </c>
    </row>
    <row r="946" spans="1:35" x14ac:dyDescent="0.2">
      <c r="A946">
        <v>10469</v>
      </c>
      <c r="B946" s="91">
        <v>41761</v>
      </c>
      <c r="C946" s="61" t="e" cm="1" vm="1">
        <f t="array" ref="C946">_xlfn._xlws.FILTER(B946,OR(LEN(B946) = 7,LEN(B946)=8))</f>
        <v>#VALUE!</v>
      </c>
      <c r="D946" s="61" t="str">
        <f t="shared" si="170"/>
        <v/>
      </c>
      <c r="E946" s="61" t="s">
        <v>2512</v>
      </c>
      <c r="F946" s="87" cm="1">
        <f t="array" ref="F946">_xlfn._xlws.FILTER(B946,LEN(B946)=5)</f>
        <v>41761</v>
      </c>
      <c r="G946" s="88">
        <f t="shared" si="171"/>
        <v>41761</v>
      </c>
      <c r="H946" s="61"/>
      <c r="I946" s="85">
        <v>41761</v>
      </c>
      <c r="J946" s="93">
        <f t="shared" si="169"/>
        <v>41761</v>
      </c>
      <c r="K946" s="85"/>
      <c r="M946" s="85">
        <v>41761</v>
      </c>
      <c r="N946" t="e">
        <f t="shared" si="172"/>
        <v>#VALUE!</v>
      </c>
      <c r="O946">
        <f t="shared" si="173"/>
        <v>41761</v>
      </c>
      <c r="Q946" s="84">
        <v>41761</v>
      </c>
      <c r="R946" t="e">
        <f t="shared" si="174"/>
        <v>#VALUE!</v>
      </c>
      <c r="S946">
        <f t="shared" si="175"/>
        <v>41761</v>
      </c>
      <c r="U946" s="86">
        <v>41761</v>
      </c>
      <c r="V946" t="e">
        <f t="shared" si="176"/>
        <v>#VALUE!</v>
      </c>
      <c r="W946">
        <f t="shared" si="177"/>
        <v>41761</v>
      </c>
      <c r="Y946" s="61">
        <v>41761</v>
      </c>
      <c r="Z946" t="str">
        <f t="shared" si="178"/>
        <v>41761</v>
      </c>
      <c r="AA946" t="e">
        <f t="shared" si="179"/>
        <v>#VALUE!</v>
      </c>
      <c r="AB946">
        <f t="shared" si="180"/>
        <v>41761</v>
      </c>
      <c r="AD946" s="85">
        <v>22388</v>
      </c>
      <c r="AG946" s="85">
        <v>41761</v>
      </c>
      <c r="AI946" s="85">
        <v>41675</v>
      </c>
    </row>
    <row r="947" spans="1:35" x14ac:dyDescent="0.2">
      <c r="A947">
        <v>3602</v>
      </c>
      <c r="B947" s="91" t="s">
        <v>1072</v>
      </c>
      <c r="C947" s="61" t="str" cm="1">
        <f t="array" ref="C947">_xlfn._xlws.FILTER(B947,OR(LEN(B947) = 7,LEN(B947)=8))</f>
        <v>12/31/13</v>
      </c>
      <c r="D947" s="61" t="str">
        <f t="shared" si="170"/>
        <v>12/31/13</v>
      </c>
      <c r="E947" s="61" t="s">
        <v>1072</v>
      </c>
      <c r="F947" s="87" t="e" cm="1" vm="1">
        <f t="array" ref="F947">_xlfn._xlws.FILTER(B947,LEN(B947)=5)</f>
        <v>#VALUE!</v>
      </c>
      <c r="G947" s="88" t="str">
        <f t="shared" si="171"/>
        <v/>
      </c>
      <c r="H947" s="85">
        <v>41639</v>
      </c>
      <c r="I947" s="85" t="s">
        <v>2512</v>
      </c>
      <c r="J947" s="93">
        <f t="shared" si="169"/>
        <v>41639</v>
      </c>
      <c r="K947" s="85"/>
      <c r="M947" s="85" t="s">
        <v>1072</v>
      </c>
      <c r="N947" t="e">
        <f t="shared" si="172"/>
        <v>#VALUE!</v>
      </c>
      <c r="O947" t="e">
        <f t="shared" si="173"/>
        <v>#VALUE!</v>
      </c>
      <c r="Q947" s="84" t="s">
        <v>1072</v>
      </c>
      <c r="R947" t="e">
        <f t="shared" si="174"/>
        <v>#VALUE!</v>
      </c>
      <c r="S947" t="e">
        <f t="shared" si="175"/>
        <v>#VALUE!</v>
      </c>
      <c r="U947" s="86" t="s">
        <v>1072</v>
      </c>
      <c r="V947" t="e">
        <f t="shared" si="176"/>
        <v>#VALUE!</v>
      </c>
      <c r="W947" t="e">
        <f t="shared" si="177"/>
        <v>#VALUE!</v>
      </c>
      <c r="Y947" s="61" t="s">
        <v>1072</v>
      </c>
      <c r="Z947" t="str">
        <f t="shared" si="178"/>
        <v>12-31-13</v>
      </c>
      <c r="AA947" t="e">
        <f t="shared" si="179"/>
        <v>#VALUE!</v>
      </c>
      <c r="AB947" t="e">
        <f t="shared" si="180"/>
        <v>#VALUE!</v>
      </c>
      <c r="AD947" s="85">
        <v>41639</v>
      </c>
      <c r="AG947" s="85" t="s">
        <v>1072</v>
      </c>
      <c r="AI947" s="85">
        <v>41639</v>
      </c>
    </row>
    <row r="948" spans="1:35" x14ac:dyDescent="0.2">
      <c r="A948">
        <v>4756</v>
      </c>
      <c r="B948" s="91" t="s">
        <v>1184</v>
      </c>
      <c r="C948" s="61" t="str" cm="1">
        <f t="array" ref="C948">_xlfn._xlws.FILTER(B948,OR(LEN(B948) = 7,LEN(B948)=8))</f>
        <v>12/20/13</v>
      </c>
      <c r="D948" s="61" t="str">
        <f t="shared" si="170"/>
        <v>12/20/13</v>
      </c>
      <c r="E948" s="61" t="s">
        <v>1184</v>
      </c>
      <c r="F948" s="87" t="e" cm="1" vm="1">
        <f t="array" ref="F948">_xlfn._xlws.FILTER(B948,LEN(B948)=5)</f>
        <v>#VALUE!</v>
      </c>
      <c r="G948" s="88" t="str">
        <f t="shared" si="171"/>
        <v/>
      </c>
      <c r="H948" s="85">
        <v>41628</v>
      </c>
      <c r="I948" s="85" t="s">
        <v>2512</v>
      </c>
      <c r="J948" s="93">
        <f t="shared" si="169"/>
        <v>41628</v>
      </c>
      <c r="K948" s="85"/>
      <c r="M948" s="85" t="s">
        <v>1184</v>
      </c>
      <c r="N948" t="e">
        <f t="shared" si="172"/>
        <v>#VALUE!</v>
      </c>
      <c r="O948" t="e">
        <f t="shared" si="173"/>
        <v>#VALUE!</v>
      </c>
      <c r="Q948" s="84" t="s">
        <v>1184</v>
      </c>
      <c r="R948" t="e">
        <f t="shared" si="174"/>
        <v>#VALUE!</v>
      </c>
      <c r="S948" t="e">
        <f t="shared" si="175"/>
        <v>#VALUE!</v>
      </c>
      <c r="U948" s="86" t="s">
        <v>1184</v>
      </c>
      <c r="V948" t="e">
        <f t="shared" si="176"/>
        <v>#VALUE!</v>
      </c>
      <c r="W948" t="e">
        <f t="shared" si="177"/>
        <v>#VALUE!</v>
      </c>
      <c r="Y948" s="61" t="s">
        <v>1184</v>
      </c>
      <c r="Z948" t="str">
        <f t="shared" si="178"/>
        <v>12-20-13</v>
      </c>
      <c r="AA948" t="e">
        <f t="shared" si="179"/>
        <v>#VALUE!</v>
      </c>
      <c r="AB948" t="e">
        <f t="shared" si="180"/>
        <v>#VALUE!</v>
      </c>
      <c r="AD948" s="85">
        <v>41628</v>
      </c>
      <c r="AG948" s="85" t="s">
        <v>1184</v>
      </c>
      <c r="AI948" s="85">
        <v>41628</v>
      </c>
    </row>
    <row r="949" spans="1:35" x14ac:dyDescent="0.2">
      <c r="A949">
        <v>8181</v>
      </c>
      <c r="B949" s="91" t="s">
        <v>1186</v>
      </c>
      <c r="C949" s="61" t="str" cm="1">
        <f t="array" ref="C949">_xlfn._xlws.FILTER(B949,OR(LEN(B949) = 7,LEN(B949)=8))</f>
        <v>9/13/13</v>
      </c>
      <c r="D949" s="61" t="str">
        <f t="shared" si="170"/>
        <v>9/13/13</v>
      </c>
      <c r="E949" s="85" t="s">
        <v>1186</v>
      </c>
      <c r="F949" s="87" t="e" cm="1" vm="1">
        <f t="array" ref="F949">_xlfn._xlws.FILTER(B949,LEN(B949)=5)</f>
        <v>#VALUE!</v>
      </c>
      <c r="G949" s="88" t="str">
        <f t="shared" si="171"/>
        <v/>
      </c>
      <c r="H949" s="85">
        <v>41530</v>
      </c>
      <c r="I949" s="85" t="s">
        <v>2512</v>
      </c>
      <c r="J949" s="93">
        <f t="shared" si="169"/>
        <v>41530</v>
      </c>
      <c r="K949" s="85"/>
      <c r="M949" s="85" t="s">
        <v>1186</v>
      </c>
      <c r="N949" t="e">
        <f t="shared" si="172"/>
        <v>#VALUE!</v>
      </c>
      <c r="O949" t="e">
        <f t="shared" si="173"/>
        <v>#VALUE!</v>
      </c>
      <c r="Q949" s="84" t="s">
        <v>1186</v>
      </c>
      <c r="R949" t="e">
        <f t="shared" si="174"/>
        <v>#VALUE!</v>
      </c>
      <c r="S949" t="e">
        <f t="shared" si="175"/>
        <v>#VALUE!</v>
      </c>
      <c r="U949" s="86" t="s">
        <v>1186</v>
      </c>
      <c r="V949" t="e">
        <f t="shared" si="176"/>
        <v>#VALUE!</v>
      </c>
      <c r="W949" t="e">
        <f t="shared" si="177"/>
        <v>#VALUE!</v>
      </c>
      <c r="Y949" s="61" t="s">
        <v>1186</v>
      </c>
      <c r="Z949" t="str">
        <f t="shared" si="178"/>
        <v>9-13-13</v>
      </c>
      <c r="AA949" t="e">
        <f t="shared" si="179"/>
        <v>#VALUE!</v>
      </c>
      <c r="AB949" t="e">
        <f t="shared" si="180"/>
        <v>#VALUE!</v>
      </c>
      <c r="AD949" s="85">
        <v>41530</v>
      </c>
      <c r="AG949" s="85" t="s">
        <v>1186</v>
      </c>
      <c r="AI949" s="85">
        <v>41530</v>
      </c>
    </row>
    <row r="950" spans="1:35" x14ac:dyDescent="0.2">
      <c r="A950">
        <v>6958</v>
      </c>
      <c r="B950" s="91">
        <v>41401</v>
      </c>
      <c r="C950" s="61" t="e" cm="1" vm="1">
        <f t="array" ref="C950">_xlfn._xlws.FILTER(B950,OR(LEN(B950) = 7,LEN(B950)=8))</f>
        <v>#VALUE!</v>
      </c>
      <c r="D950" s="61" t="str">
        <f t="shared" si="170"/>
        <v/>
      </c>
      <c r="E950" s="61" t="s">
        <v>2512</v>
      </c>
      <c r="F950" s="87" cm="1">
        <f t="array" ref="F950">_xlfn._xlws.FILTER(B950,LEN(B950)=5)</f>
        <v>41401</v>
      </c>
      <c r="G950" s="88">
        <f t="shared" si="171"/>
        <v>41401</v>
      </c>
      <c r="H950" s="61"/>
      <c r="I950" s="85">
        <v>41401</v>
      </c>
      <c r="J950" s="93">
        <f t="shared" si="169"/>
        <v>41401</v>
      </c>
      <c r="K950" s="85"/>
      <c r="M950" s="85">
        <v>41401</v>
      </c>
      <c r="N950" t="e">
        <f t="shared" si="172"/>
        <v>#VALUE!</v>
      </c>
      <c r="O950">
        <f t="shared" si="173"/>
        <v>41401</v>
      </c>
      <c r="Q950" s="84">
        <v>41401</v>
      </c>
      <c r="R950" t="e">
        <f t="shared" si="174"/>
        <v>#VALUE!</v>
      </c>
      <c r="S950">
        <f t="shared" si="175"/>
        <v>41401</v>
      </c>
      <c r="U950" s="86">
        <v>41401</v>
      </c>
      <c r="V950" t="e">
        <f t="shared" si="176"/>
        <v>#VALUE!</v>
      </c>
      <c r="W950">
        <f t="shared" si="177"/>
        <v>41401</v>
      </c>
      <c r="Y950" s="61">
        <v>41401</v>
      </c>
      <c r="Z950" t="str">
        <f t="shared" si="178"/>
        <v>41401</v>
      </c>
      <c r="AA950" t="e">
        <f t="shared" si="179"/>
        <v>#VALUE!</v>
      </c>
      <c r="AB950">
        <f t="shared" si="180"/>
        <v>41401</v>
      </c>
      <c r="AD950" s="85">
        <v>36995</v>
      </c>
      <c r="AG950" s="85">
        <v>41401</v>
      </c>
      <c r="AI950" s="85">
        <v>41460</v>
      </c>
    </row>
    <row r="951" spans="1:35" x14ac:dyDescent="0.2">
      <c r="A951">
        <v>10856</v>
      </c>
      <c r="B951" s="91">
        <v>41312</v>
      </c>
      <c r="C951" s="61" t="e" cm="1" vm="1">
        <f t="array" ref="C951">_xlfn._xlws.FILTER(B951,OR(LEN(B951) = 7,LEN(B951)=8))</f>
        <v>#VALUE!</v>
      </c>
      <c r="D951" s="61" t="str">
        <f t="shared" si="170"/>
        <v/>
      </c>
      <c r="E951" s="61" t="s">
        <v>2512</v>
      </c>
      <c r="F951" s="87" cm="1">
        <f t="array" ref="F951">_xlfn._xlws.FILTER(B951,LEN(B951)=5)</f>
        <v>41312</v>
      </c>
      <c r="G951" s="88">
        <f t="shared" si="171"/>
        <v>41312</v>
      </c>
      <c r="H951" s="61"/>
      <c r="I951" s="85">
        <v>41312</v>
      </c>
      <c r="J951" s="93">
        <f t="shared" si="169"/>
        <v>41312</v>
      </c>
      <c r="K951" s="85"/>
      <c r="M951" s="85">
        <v>41312</v>
      </c>
      <c r="N951" t="e">
        <f t="shared" si="172"/>
        <v>#VALUE!</v>
      </c>
      <c r="O951">
        <f t="shared" si="173"/>
        <v>41312</v>
      </c>
      <c r="Q951" s="84">
        <v>41312</v>
      </c>
      <c r="R951" t="e">
        <f t="shared" si="174"/>
        <v>#VALUE!</v>
      </c>
      <c r="S951">
        <f t="shared" si="175"/>
        <v>41312</v>
      </c>
      <c r="U951" s="86">
        <v>41312</v>
      </c>
      <c r="V951" t="e">
        <f t="shared" si="176"/>
        <v>#VALUE!</v>
      </c>
      <c r="W951">
        <f t="shared" si="177"/>
        <v>41312</v>
      </c>
      <c r="Y951" s="61">
        <v>41312</v>
      </c>
      <c r="Z951" t="str">
        <f t="shared" si="178"/>
        <v>41312</v>
      </c>
      <c r="AA951" t="e">
        <f t="shared" si="179"/>
        <v>#VALUE!</v>
      </c>
      <c r="AB951">
        <f t="shared" si="180"/>
        <v>41312</v>
      </c>
      <c r="AD951" s="85">
        <v>41012</v>
      </c>
      <c r="AG951" s="85">
        <v>41312</v>
      </c>
      <c r="AI951" s="85">
        <v>41457</v>
      </c>
    </row>
    <row r="952" spans="1:35" x14ac:dyDescent="0.2">
      <c r="A952">
        <v>3321</v>
      </c>
      <c r="B952" s="91">
        <v>41399</v>
      </c>
      <c r="C952" s="61" t="e" cm="1" vm="1">
        <f t="array" ref="C952">_xlfn._xlws.FILTER(B952,OR(LEN(B952) = 7,LEN(B952)=8))</f>
        <v>#VALUE!</v>
      </c>
      <c r="D952" s="61" t="str">
        <f t="shared" si="170"/>
        <v/>
      </c>
      <c r="E952" s="61" t="s">
        <v>2512</v>
      </c>
      <c r="F952" s="87" cm="1">
        <f t="array" ref="F952">_xlfn._xlws.FILTER(B952,LEN(B952)=5)</f>
        <v>41399</v>
      </c>
      <c r="G952" s="88">
        <f t="shared" si="171"/>
        <v>41399</v>
      </c>
      <c r="H952" s="61"/>
      <c r="I952" s="85">
        <v>41399</v>
      </c>
      <c r="J952" s="93">
        <f t="shared" si="169"/>
        <v>41399</v>
      </c>
      <c r="K952" s="85"/>
      <c r="M952" s="85">
        <v>41399</v>
      </c>
      <c r="N952" t="e">
        <f t="shared" si="172"/>
        <v>#VALUE!</v>
      </c>
      <c r="O952">
        <f t="shared" si="173"/>
        <v>41399</v>
      </c>
      <c r="Q952" s="84">
        <v>41399</v>
      </c>
      <c r="R952" t="e">
        <f t="shared" si="174"/>
        <v>#VALUE!</v>
      </c>
      <c r="S952">
        <f t="shared" si="175"/>
        <v>41399</v>
      </c>
      <c r="U952" s="86">
        <v>41399</v>
      </c>
      <c r="V952" t="e">
        <f t="shared" si="176"/>
        <v>#VALUE!</v>
      </c>
      <c r="W952">
        <f t="shared" si="177"/>
        <v>41399</v>
      </c>
      <c r="Y952" s="61">
        <v>41399</v>
      </c>
      <c r="Z952" t="str">
        <f t="shared" si="178"/>
        <v>41399</v>
      </c>
      <c r="AA952" t="e">
        <f t="shared" si="179"/>
        <v>#VALUE!</v>
      </c>
      <c r="AB952">
        <f t="shared" si="180"/>
        <v>41399</v>
      </c>
      <c r="AD952" s="85">
        <v>36263</v>
      </c>
      <c r="AG952" s="85">
        <v>41399</v>
      </c>
      <c r="AI952" s="85">
        <v>41399</v>
      </c>
    </row>
    <row r="953" spans="1:35" x14ac:dyDescent="0.2">
      <c r="A953">
        <v>5394</v>
      </c>
      <c r="B953" s="91" t="s">
        <v>403</v>
      </c>
      <c r="C953" s="61" t="str" cm="1">
        <f t="array" ref="C953">_xlfn._xlws.FILTER(B953,OR(LEN(B953) = 7,LEN(B953)=8))</f>
        <v>3/17/13</v>
      </c>
      <c r="D953" s="61" t="str">
        <f t="shared" si="170"/>
        <v>3/17/13</v>
      </c>
      <c r="E953" s="85" t="s">
        <v>403</v>
      </c>
      <c r="F953" s="87" t="e" cm="1" vm="1">
        <f t="array" ref="F953">_xlfn._xlws.FILTER(B953,LEN(B953)=5)</f>
        <v>#VALUE!</v>
      </c>
      <c r="G953" s="88" t="str">
        <f t="shared" si="171"/>
        <v/>
      </c>
      <c r="H953" s="85">
        <v>41350</v>
      </c>
      <c r="I953" s="85" t="s">
        <v>2512</v>
      </c>
      <c r="J953" s="93">
        <f t="shared" si="169"/>
        <v>41350</v>
      </c>
      <c r="K953" s="85"/>
      <c r="M953" s="85" t="s">
        <v>403</v>
      </c>
      <c r="N953" t="e">
        <f t="shared" si="172"/>
        <v>#VALUE!</v>
      </c>
      <c r="O953" t="e">
        <f t="shared" si="173"/>
        <v>#VALUE!</v>
      </c>
      <c r="Q953" s="84" t="s">
        <v>403</v>
      </c>
      <c r="R953" t="e">
        <f t="shared" si="174"/>
        <v>#VALUE!</v>
      </c>
      <c r="S953" t="e">
        <f t="shared" si="175"/>
        <v>#VALUE!</v>
      </c>
      <c r="U953" s="86" t="s">
        <v>403</v>
      </c>
      <c r="V953" t="e">
        <f t="shared" si="176"/>
        <v>#VALUE!</v>
      </c>
      <c r="W953" t="e">
        <f t="shared" si="177"/>
        <v>#VALUE!</v>
      </c>
      <c r="Y953" s="61" t="s">
        <v>403</v>
      </c>
      <c r="Z953" t="str">
        <f t="shared" si="178"/>
        <v>3-17-13</v>
      </c>
      <c r="AA953" t="e">
        <f t="shared" si="179"/>
        <v>#VALUE!</v>
      </c>
      <c r="AB953" t="e">
        <f t="shared" si="180"/>
        <v>#VALUE!</v>
      </c>
      <c r="AD953" s="85">
        <v>41350</v>
      </c>
      <c r="AG953" s="85" t="s">
        <v>403</v>
      </c>
      <c r="AI953" s="85">
        <v>41350</v>
      </c>
    </row>
    <row r="954" spans="1:35" x14ac:dyDescent="0.2">
      <c r="A954">
        <v>433</v>
      </c>
      <c r="B954" s="91">
        <v>41550</v>
      </c>
      <c r="C954" s="61" t="e" cm="1" vm="1">
        <f t="array" ref="C954">_xlfn._xlws.FILTER(B954,OR(LEN(B954) = 7,LEN(B954)=8))</f>
        <v>#VALUE!</v>
      </c>
      <c r="D954" s="61" t="str">
        <f t="shared" si="170"/>
        <v/>
      </c>
      <c r="E954" s="61" t="s">
        <v>2512</v>
      </c>
      <c r="F954" s="87" cm="1">
        <f t="array" ref="F954">_xlfn._xlws.FILTER(B954,LEN(B954)=5)</f>
        <v>41550</v>
      </c>
      <c r="G954" s="88">
        <f t="shared" si="171"/>
        <v>41550</v>
      </c>
      <c r="H954" s="61"/>
      <c r="I954" s="85">
        <v>41550</v>
      </c>
      <c r="J954" s="93">
        <f t="shared" si="169"/>
        <v>41550</v>
      </c>
      <c r="K954" s="85"/>
      <c r="M954" s="85">
        <v>41550</v>
      </c>
      <c r="N954" t="e">
        <f t="shared" si="172"/>
        <v>#VALUE!</v>
      </c>
      <c r="O954">
        <f t="shared" si="173"/>
        <v>41550</v>
      </c>
      <c r="Q954" s="84">
        <v>41550</v>
      </c>
      <c r="R954" t="e">
        <f t="shared" si="174"/>
        <v>#VALUE!</v>
      </c>
      <c r="S954">
        <f t="shared" si="175"/>
        <v>41550</v>
      </c>
      <c r="U954" s="86">
        <v>41550</v>
      </c>
      <c r="V954" t="e">
        <f t="shared" si="176"/>
        <v>#VALUE!</v>
      </c>
      <c r="W954">
        <f t="shared" si="177"/>
        <v>41550</v>
      </c>
      <c r="Y954" s="61">
        <v>41550</v>
      </c>
      <c r="Z954" t="str">
        <f t="shared" si="178"/>
        <v>41550</v>
      </c>
      <c r="AA954" t="e">
        <f t="shared" si="179"/>
        <v>#VALUE!</v>
      </c>
      <c r="AB954">
        <f t="shared" si="180"/>
        <v>41550</v>
      </c>
      <c r="AD954" s="85">
        <v>18368</v>
      </c>
      <c r="AG954" s="85">
        <v>41550</v>
      </c>
      <c r="AI954" s="85">
        <v>41343</v>
      </c>
    </row>
    <row r="955" spans="1:35" x14ac:dyDescent="0.2">
      <c r="A955">
        <v>6320</v>
      </c>
      <c r="B955" s="91">
        <v>41427</v>
      </c>
      <c r="C955" s="61" t="e" cm="1" vm="1">
        <f t="array" ref="C955">_xlfn._xlws.FILTER(B955,OR(LEN(B955) = 7,LEN(B955)=8))</f>
        <v>#VALUE!</v>
      </c>
      <c r="D955" s="61" t="str">
        <f t="shared" si="170"/>
        <v/>
      </c>
      <c r="E955" s="61" t="s">
        <v>2512</v>
      </c>
      <c r="F955" s="87" cm="1">
        <f t="array" ref="F955">_xlfn._xlws.FILTER(B955,LEN(B955)=5)</f>
        <v>41427</v>
      </c>
      <c r="G955" s="88">
        <f t="shared" si="171"/>
        <v>41427</v>
      </c>
      <c r="H955" s="61"/>
      <c r="I955" s="85">
        <v>41427</v>
      </c>
      <c r="J955" s="93">
        <f t="shared" si="169"/>
        <v>41427</v>
      </c>
      <c r="K955" s="85"/>
      <c r="M955" s="85">
        <v>41427</v>
      </c>
      <c r="N955" t="e">
        <f t="shared" si="172"/>
        <v>#VALUE!</v>
      </c>
      <c r="O955">
        <f t="shared" si="173"/>
        <v>41427</v>
      </c>
      <c r="Q955" s="84">
        <v>41427</v>
      </c>
      <c r="R955" t="e">
        <f t="shared" si="174"/>
        <v>#VALUE!</v>
      </c>
      <c r="S955">
        <f t="shared" si="175"/>
        <v>41427</v>
      </c>
      <c r="U955" s="86">
        <v>41427</v>
      </c>
      <c r="V955" t="e">
        <f t="shared" si="176"/>
        <v>#VALUE!</v>
      </c>
      <c r="W955">
        <f t="shared" si="177"/>
        <v>41427</v>
      </c>
      <c r="Y955" s="61">
        <v>41427</v>
      </c>
      <c r="Z955" t="str">
        <f t="shared" si="178"/>
        <v>41427</v>
      </c>
      <c r="AA955" t="e">
        <f t="shared" si="179"/>
        <v>#VALUE!</v>
      </c>
      <c r="AB955">
        <f t="shared" si="180"/>
        <v>41427</v>
      </c>
      <c r="AD955" s="85">
        <v>46491</v>
      </c>
      <c r="AG955" s="85">
        <v>41427</v>
      </c>
      <c r="AI955" s="85">
        <v>41311</v>
      </c>
    </row>
    <row r="956" spans="1:35" x14ac:dyDescent="0.2">
      <c r="A956">
        <v>5376</v>
      </c>
      <c r="B956" s="91">
        <v>41426</v>
      </c>
      <c r="C956" s="61" t="e" cm="1" vm="1">
        <f t="array" ref="C956">_xlfn._xlws.FILTER(B956,OR(LEN(B956) = 7,LEN(B956)=8))</f>
        <v>#VALUE!</v>
      </c>
      <c r="D956" s="61" t="str">
        <f t="shared" si="170"/>
        <v/>
      </c>
      <c r="E956" s="61" t="s">
        <v>2512</v>
      </c>
      <c r="F956" s="87" cm="1">
        <f t="array" ref="F956">_xlfn._xlws.FILTER(B956,LEN(B956)=5)</f>
        <v>41426</v>
      </c>
      <c r="G956" s="88">
        <f t="shared" si="171"/>
        <v>41426</v>
      </c>
      <c r="H956" s="61"/>
      <c r="I956" s="85">
        <v>41426</v>
      </c>
      <c r="J956" s="93">
        <f t="shared" si="169"/>
        <v>41426</v>
      </c>
      <c r="K956" s="85"/>
      <c r="M956" s="85">
        <v>41426</v>
      </c>
      <c r="N956" t="e">
        <f t="shared" si="172"/>
        <v>#VALUE!</v>
      </c>
      <c r="O956">
        <f t="shared" si="173"/>
        <v>41426</v>
      </c>
      <c r="Q956" s="84">
        <v>41426</v>
      </c>
      <c r="R956" t="e">
        <f t="shared" si="174"/>
        <v>#VALUE!</v>
      </c>
      <c r="S956">
        <f t="shared" si="175"/>
        <v>41426</v>
      </c>
      <c r="U956" s="86">
        <v>41426</v>
      </c>
      <c r="V956" t="e">
        <f t="shared" si="176"/>
        <v>#VALUE!</v>
      </c>
      <c r="W956">
        <f t="shared" si="177"/>
        <v>41426</v>
      </c>
      <c r="Y956" s="61">
        <v>41426</v>
      </c>
      <c r="Z956" t="str">
        <f t="shared" si="178"/>
        <v>41426</v>
      </c>
      <c r="AA956" t="e">
        <f t="shared" si="179"/>
        <v>#VALUE!</v>
      </c>
      <c r="AB956">
        <f t="shared" si="180"/>
        <v>41426</v>
      </c>
      <c r="AD956" s="85">
        <v>46126</v>
      </c>
      <c r="AG956" s="85">
        <v>41426</v>
      </c>
      <c r="AI956" s="85">
        <v>41280</v>
      </c>
    </row>
    <row r="957" spans="1:35" x14ac:dyDescent="0.2">
      <c r="A957">
        <v>1867</v>
      </c>
      <c r="B957" s="91" t="s">
        <v>548</v>
      </c>
      <c r="C957" s="61" t="str" cm="1">
        <f t="array" ref="C957">_xlfn._xlws.FILTER(B957,OR(LEN(B957) = 7,LEN(B957)=8))</f>
        <v>11/13/12</v>
      </c>
      <c r="D957" s="61" t="str">
        <f t="shared" si="170"/>
        <v>11/13/12</v>
      </c>
      <c r="E957" s="61" t="s">
        <v>548</v>
      </c>
      <c r="F957" s="87" t="e" cm="1" vm="1">
        <f t="array" ref="F957">_xlfn._xlws.FILTER(B957,LEN(B957)=5)</f>
        <v>#VALUE!</v>
      </c>
      <c r="G957" s="88" t="str">
        <f t="shared" si="171"/>
        <v/>
      </c>
      <c r="H957" s="85">
        <v>41226</v>
      </c>
      <c r="I957" s="85" t="s">
        <v>2512</v>
      </c>
      <c r="J957" s="93">
        <f t="shared" si="169"/>
        <v>41226</v>
      </c>
      <c r="K957" s="85"/>
      <c r="M957" s="85" t="s">
        <v>548</v>
      </c>
      <c r="N957" t="e">
        <f t="shared" si="172"/>
        <v>#VALUE!</v>
      </c>
      <c r="O957" t="e">
        <f t="shared" si="173"/>
        <v>#VALUE!</v>
      </c>
      <c r="Q957" s="84" t="s">
        <v>548</v>
      </c>
      <c r="R957" t="e">
        <f t="shared" si="174"/>
        <v>#VALUE!</v>
      </c>
      <c r="S957" t="e">
        <f t="shared" si="175"/>
        <v>#VALUE!</v>
      </c>
      <c r="U957" s="86" t="s">
        <v>548</v>
      </c>
      <c r="V957" t="e">
        <f t="shared" si="176"/>
        <v>#VALUE!</v>
      </c>
      <c r="W957" t="e">
        <f t="shared" si="177"/>
        <v>#VALUE!</v>
      </c>
      <c r="Y957" s="61" t="s">
        <v>548</v>
      </c>
      <c r="Z957" t="str">
        <f t="shared" si="178"/>
        <v>11-13-12</v>
      </c>
      <c r="AA957" t="e">
        <f t="shared" si="179"/>
        <v>#VALUE!</v>
      </c>
      <c r="AB957" t="e">
        <f t="shared" si="180"/>
        <v>#VALUE!</v>
      </c>
      <c r="AD957" s="85">
        <v>41226</v>
      </c>
      <c r="AG957" s="85" t="s">
        <v>548</v>
      </c>
      <c r="AI957" s="85">
        <v>41226</v>
      </c>
    </row>
    <row r="958" spans="1:35" x14ac:dyDescent="0.2">
      <c r="A958">
        <v>4324</v>
      </c>
      <c r="B958" s="91" t="s">
        <v>243</v>
      </c>
      <c r="C958" s="61" t="str" cm="1">
        <f t="array" ref="C958">_xlfn._xlws.FILTER(B958,OR(LEN(B958) = 7,LEN(B958)=8))</f>
        <v>10/29/12</v>
      </c>
      <c r="D958" s="61" t="str">
        <f t="shared" si="170"/>
        <v>10/29/12</v>
      </c>
      <c r="E958" s="61" t="s">
        <v>243</v>
      </c>
      <c r="F958" s="87" t="e" cm="1" vm="1">
        <f t="array" ref="F958">_xlfn._xlws.FILTER(B958,LEN(B958)=5)</f>
        <v>#VALUE!</v>
      </c>
      <c r="G958" s="88" t="str">
        <f t="shared" si="171"/>
        <v/>
      </c>
      <c r="H958" s="85">
        <v>41211</v>
      </c>
      <c r="I958" s="85" t="s">
        <v>2512</v>
      </c>
      <c r="J958" s="93">
        <f t="shared" si="169"/>
        <v>41211</v>
      </c>
      <c r="K958" s="85"/>
      <c r="M958" s="85" t="s">
        <v>243</v>
      </c>
      <c r="N958" t="e">
        <f t="shared" si="172"/>
        <v>#VALUE!</v>
      </c>
      <c r="O958" t="e">
        <f t="shared" si="173"/>
        <v>#VALUE!</v>
      </c>
      <c r="Q958" s="84" t="s">
        <v>243</v>
      </c>
      <c r="R958" t="e">
        <f t="shared" si="174"/>
        <v>#VALUE!</v>
      </c>
      <c r="S958" t="e">
        <f t="shared" si="175"/>
        <v>#VALUE!</v>
      </c>
      <c r="U958" s="86" t="s">
        <v>243</v>
      </c>
      <c r="V958" t="e">
        <f t="shared" si="176"/>
        <v>#VALUE!</v>
      </c>
      <c r="W958" t="e">
        <f t="shared" si="177"/>
        <v>#VALUE!</v>
      </c>
      <c r="Y958" s="61" t="s">
        <v>243</v>
      </c>
      <c r="Z958" t="str">
        <f t="shared" si="178"/>
        <v>10-29-12</v>
      </c>
      <c r="AA958" t="e">
        <f t="shared" si="179"/>
        <v>#VALUE!</v>
      </c>
      <c r="AB958" t="e">
        <f t="shared" si="180"/>
        <v>#VALUE!</v>
      </c>
      <c r="AD958" s="85">
        <v>41211</v>
      </c>
      <c r="AG958" s="85" t="s">
        <v>243</v>
      </c>
      <c r="AI958" s="85">
        <v>41211</v>
      </c>
    </row>
    <row r="959" spans="1:35" x14ac:dyDescent="0.2">
      <c r="A959">
        <v>3661</v>
      </c>
      <c r="B959" s="91">
        <v>41253</v>
      </c>
      <c r="C959" s="61" t="e" cm="1" vm="1">
        <f t="array" ref="C959">_xlfn._xlws.FILTER(B959,OR(LEN(B959) = 7,LEN(B959)=8))</f>
        <v>#VALUE!</v>
      </c>
      <c r="D959" s="61" t="str">
        <f t="shared" si="170"/>
        <v/>
      </c>
      <c r="E959" s="61" t="s">
        <v>2512</v>
      </c>
      <c r="F959" s="87" cm="1">
        <f t="array" ref="F959">_xlfn._xlws.FILTER(B959,LEN(B959)=5)</f>
        <v>41253</v>
      </c>
      <c r="G959" s="88">
        <f t="shared" si="171"/>
        <v>41253</v>
      </c>
      <c r="H959" s="61"/>
      <c r="I959" s="85">
        <v>41253</v>
      </c>
      <c r="J959" s="93">
        <f t="shared" si="169"/>
        <v>41253</v>
      </c>
      <c r="K959" s="85"/>
      <c r="M959" s="85">
        <v>41253</v>
      </c>
      <c r="N959" t="e">
        <f t="shared" si="172"/>
        <v>#VALUE!</v>
      </c>
      <c r="O959">
        <f t="shared" si="173"/>
        <v>41253</v>
      </c>
      <c r="Q959" s="84">
        <v>41253</v>
      </c>
      <c r="R959" t="e">
        <f t="shared" si="174"/>
        <v>#VALUE!</v>
      </c>
      <c r="S959">
        <f t="shared" si="175"/>
        <v>41253</v>
      </c>
      <c r="U959" s="86">
        <v>41253</v>
      </c>
      <c r="V959" t="e">
        <f t="shared" si="176"/>
        <v>#VALUE!</v>
      </c>
      <c r="W959">
        <f t="shared" si="177"/>
        <v>41253</v>
      </c>
      <c r="Y959" s="61">
        <v>41253</v>
      </c>
      <c r="Z959" t="str">
        <f t="shared" si="178"/>
        <v>41253</v>
      </c>
      <c r="AA959" t="e">
        <f t="shared" si="179"/>
        <v>#VALUE!</v>
      </c>
      <c r="AB959">
        <f t="shared" si="180"/>
        <v>41253</v>
      </c>
      <c r="AD959" s="85">
        <v>19461</v>
      </c>
      <c r="AG959" s="85">
        <v>41253</v>
      </c>
      <c r="AI959" s="85">
        <v>41194</v>
      </c>
    </row>
    <row r="960" spans="1:35" x14ac:dyDescent="0.2">
      <c r="A960">
        <v>521</v>
      </c>
      <c r="B960" s="91" t="s">
        <v>521</v>
      </c>
      <c r="C960" s="61" t="str" cm="1">
        <f t="array" ref="C960">_xlfn._xlws.FILTER(B960,OR(LEN(B960) = 7,LEN(B960)=8))</f>
        <v>9/18/12</v>
      </c>
      <c r="D960" s="61" t="str">
        <f t="shared" si="170"/>
        <v>9/18/12</v>
      </c>
      <c r="E960" s="85" t="s">
        <v>521</v>
      </c>
      <c r="F960" s="87" t="e" cm="1" vm="1">
        <f t="array" ref="F960">_xlfn._xlws.FILTER(B960,LEN(B960)=5)</f>
        <v>#VALUE!</v>
      </c>
      <c r="G960" s="88" t="str">
        <f t="shared" si="171"/>
        <v/>
      </c>
      <c r="H960" s="85">
        <v>41170</v>
      </c>
      <c r="I960" s="85" t="s">
        <v>2512</v>
      </c>
      <c r="J960" s="93">
        <f t="shared" si="169"/>
        <v>41170</v>
      </c>
      <c r="K960" s="85"/>
      <c r="M960" s="85" t="s">
        <v>521</v>
      </c>
      <c r="N960" t="e">
        <f t="shared" si="172"/>
        <v>#VALUE!</v>
      </c>
      <c r="O960" t="e">
        <f t="shared" si="173"/>
        <v>#VALUE!</v>
      </c>
      <c r="Q960" s="84" t="s">
        <v>521</v>
      </c>
      <c r="R960" t="e">
        <f t="shared" si="174"/>
        <v>#VALUE!</v>
      </c>
      <c r="S960" t="e">
        <f t="shared" si="175"/>
        <v>#VALUE!</v>
      </c>
      <c r="U960" s="86" t="s">
        <v>521</v>
      </c>
      <c r="V960" t="e">
        <f t="shared" si="176"/>
        <v>#VALUE!</v>
      </c>
      <c r="W960" t="e">
        <f t="shared" si="177"/>
        <v>#VALUE!</v>
      </c>
      <c r="Y960" s="61" t="s">
        <v>521</v>
      </c>
      <c r="Z960" t="str">
        <f t="shared" si="178"/>
        <v>9-18-12</v>
      </c>
      <c r="AA960" t="e">
        <f t="shared" si="179"/>
        <v>#VALUE!</v>
      </c>
      <c r="AB960" t="e">
        <f t="shared" si="180"/>
        <v>#VALUE!</v>
      </c>
      <c r="AD960" s="85">
        <v>41170</v>
      </c>
      <c r="AG960" s="85" t="s">
        <v>521</v>
      </c>
      <c r="AI960" s="85">
        <v>41170</v>
      </c>
    </row>
    <row r="961" spans="1:35" x14ac:dyDescent="0.2">
      <c r="A961">
        <v>10403</v>
      </c>
      <c r="B961" s="91" t="s">
        <v>413</v>
      </c>
      <c r="C961" s="61" t="str" cm="1">
        <f t="array" ref="C961">_xlfn._xlws.FILTER(B961,OR(LEN(B961) = 7,LEN(B961)=8))</f>
        <v>6/18/14</v>
      </c>
      <c r="D961" s="61" t="str">
        <f t="shared" si="170"/>
        <v>6/18/14</v>
      </c>
      <c r="E961" s="85" t="s">
        <v>413</v>
      </c>
      <c r="F961" s="87" t="e" cm="1" vm="1">
        <f t="array" ref="F961">_xlfn._xlws.FILTER(B961,LEN(B961)=5)</f>
        <v>#VALUE!</v>
      </c>
      <c r="G961" s="88" t="str">
        <f t="shared" si="171"/>
        <v/>
      </c>
      <c r="H961" s="85">
        <v>41808</v>
      </c>
      <c r="I961" s="85" t="s">
        <v>2512</v>
      </c>
      <c r="J961" s="93">
        <f t="shared" si="169"/>
        <v>41808</v>
      </c>
      <c r="K961" s="85"/>
      <c r="M961" s="85" t="s">
        <v>413</v>
      </c>
      <c r="N961" t="e">
        <f t="shared" si="172"/>
        <v>#VALUE!</v>
      </c>
      <c r="O961" t="e">
        <f t="shared" si="173"/>
        <v>#VALUE!</v>
      </c>
      <c r="Q961" s="84" t="s">
        <v>413</v>
      </c>
      <c r="R961" t="e">
        <f t="shared" si="174"/>
        <v>#VALUE!</v>
      </c>
      <c r="S961" t="e">
        <f t="shared" si="175"/>
        <v>#VALUE!</v>
      </c>
      <c r="U961" s="86" t="s">
        <v>413</v>
      </c>
      <c r="V961" t="e">
        <f t="shared" si="176"/>
        <v>#VALUE!</v>
      </c>
      <c r="W961" t="e">
        <f t="shared" si="177"/>
        <v>#VALUE!</v>
      </c>
      <c r="Y961" s="61" t="s">
        <v>413</v>
      </c>
      <c r="Z961" t="str">
        <f t="shared" si="178"/>
        <v>6-18-14</v>
      </c>
      <c r="AA961" t="e">
        <f t="shared" si="179"/>
        <v>#VALUE!</v>
      </c>
      <c r="AB961" t="e">
        <f t="shared" si="180"/>
        <v>#VALUE!</v>
      </c>
      <c r="AD961" s="85">
        <v>41808</v>
      </c>
      <c r="AG961" s="85" t="s">
        <v>413</v>
      </c>
      <c r="AI961" s="85">
        <v>41808</v>
      </c>
    </row>
    <row r="962" spans="1:35" x14ac:dyDescent="0.2">
      <c r="A962">
        <v>7186</v>
      </c>
      <c r="B962" s="91" t="s">
        <v>1200</v>
      </c>
      <c r="C962" s="61" t="str" cm="1">
        <f t="array" ref="C962">_xlfn._xlws.FILTER(B962,OR(LEN(B962) = 7,LEN(B962)=8))</f>
        <v>5/26/14</v>
      </c>
      <c r="D962" s="61" t="str">
        <f t="shared" si="170"/>
        <v>5/26/14</v>
      </c>
      <c r="E962" s="85" t="s">
        <v>1200</v>
      </c>
      <c r="F962" s="87" t="e" cm="1" vm="1">
        <f t="array" ref="F962">_xlfn._xlws.FILTER(B962,LEN(B962)=5)</f>
        <v>#VALUE!</v>
      </c>
      <c r="G962" s="88" t="str">
        <f t="shared" si="171"/>
        <v/>
      </c>
      <c r="H962" s="85">
        <v>41785</v>
      </c>
      <c r="I962" s="85" t="s">
        <v>2512</v>
      </c>
      <c r="J962" s="93">
        <f t="shared" si="169"/>
        <v>41785</v>
      </c>
      <c r="K962" s="85"/>
      <c r="M962" s="85" t="s">
        <v>1200</v>
      </c>
      <c r="N962" t="e">
        <f t="shared" si="172"/>
        <v>#VALUE!</v>
      </c>
      <c r="O962" t="e">
        <f t="shared" si="173"/>
        <v>#VALUE!</v>
      </c>
      <c r="Q962" s="84" t="s">
        <v>1200</v>
      </c>
      <c r="R962" t="e">
        <f t="shared" si="174"/>
        <v>#VALUE!</v>
      </c>
      <c r="S962" t="e">
        <f t="shared" si="175"/>
        <v>#VALUE!</v>
      </c>
      <c r="U962" s="86" t="s">
        <v>1200</v>
      </c>
      <c r="V962" t="e">
        <f t="shared" si="176"/>
        <v>#VALUE!</v>
      </c>
      <c r="W962" t="e">
        <f t="shared" si="177"/>
        <v>#VALUE!</v>
      </c>
      <c r="Y962" s="61" t="s">
        <v>1200</v>
      </c>
      <c r="Z962" t="str">
        <f t="shared" si="178"/>
        <v>5-26-14</v>
      </c>
      <c r="AA962" t="e">
        <f t="shared" si="179"/>
        <v>#VALUE!</v>
      </c>
      <c r="AB962" t="e">
        <f t="shared" si="180"/>
        <v>#VALUE!</v>
      </c>
      <c r="AD962" s="85">
        <v>41785</v>
      </c>
      <c r="AG962" s="85" t="s">
        <v>1200</v>
      </c>
      <c r="AI962" s="85">
        <v>41785</v>
      </c>
    </row>
    <row r="963" spans="1:35" x14ac:dyDescent="0.2">
      <c r="A963">
        <v>4329</v>
      </c>
      <c r="B963" s="91" t="s">
        <v>194</v>
      </c>
      <c r="C963" s="61" t="str" cm="1">
        <f t="array" ref="C963">_xlfn._xlws.FILTER(B963,OR(LEN(B963) = 7,LEN(B963)=8))</f>
        <v>5/23/14</v>
      </c>
      <c r="D963" s="61" t="str">
        <f t="shared" si="170"/>
        <v>5/23/14</v>
      </c>
      <c r="E963" s="85" t="s">
        <v>194</v>
      </c>
      <c r="F963" s="87" t="e" cm="1" vm="1">
        <f t="array" ref="F963">_xlfn._xlws.FILTER(B963,LEN(B963)=5)</f>
        <v>#VALUE!</v>
      </c>
      <c r="G963" s="88" t="str">
        <f t="shared" si="171"/>
        <v/>
      </c>
      <c r="H963" s="85">
        <v>41782</v>
      </c>
      <c r="I963" s="85" t="s">
        <v>2512</v>
      </c>
      <c r="J963" s="93">
        <f t="shared" ref="J963:J1026" si="181">IF(I963&gt;$I$1,I963,H963)</f>
        <v>41782</v>
      </c>
      <c r="K963" s="85"/>
      <c r="M963" s="85" t="s">
        <v>194</v>
      </c>
      <c r="N963" t="e">
        <f t="shared" si="172"/>
        <v>#VALUE!</v>
      </c>
      <c r="O963" t="e">
        <f t="shared" si="173"/>
        <v>#VALUE!</v>
      </c>
      <c r="Q963" s="84" t="s">
        <v>194</v>
      </c>
      <c r="R963" t="e">
        <f t="shared" si="174"/>
        <v>#VALUE!</v>
      </c>
      <c r="S963" t="e">
        <f t="shared" si="175"/>
        <v>#VALUE!</v>
      </c>
      <c r="U963" s="86" t="s">
        <v>194</v>
      </c>
      <c r="V963" t="e">
        <f t="shared" si="176"/>
        <v>#VALUE!</v>
      </c>
      <c r="W963" t="e">
        <f t="shared" si="177"/>
        <v>#VALUE!</v>
      </c>
      <c r="Y963" s="61" t="s">
        <v>194</v>
      </c>
      <c r="Z963" t="str">
        <f t="shared" si="178"/>
        <v>5-23-14</v>
      </c>
      <c r="AA963" t="e">
        <f t="shared" si="179"/>
        <v>#VALUE!</v>
      </c>
      <c r="AB963" t="e">
        <f t="shared" si="180"/>
        <v>#VALUE!</v>
      </c>
      <c r="AD963" s="85">
        <v>41782</v>
      </c>
      <c r="AG963" s="85" t="s">
        <v>194</v>
      </c>
      <c r="AI963" s="85">
        <v>41782</v>
      </c>
    </row>
    <row r="964" spans="1:35" x14ac:dyDescent="0.2">
      <c r="A964">
        <v>4394</v>
      </c>
      <c r="B964" s="91" t="s">
        <v>194</v>
      </c>
      <c r="C964" s="61" t="str" cm="1">
        <f t="array" ref="C964">_xlfn._xlws.FILTER(B964,OR(LEN(B964) = 7,LEN(B964)=8))</f>
        <v>5/23/14</v>
      </c>
      <c r="D964" s="61" t="str">
        <f t="shared" ref="D964:D1027" si="182">IFERROR(C964,"")</f>
        <v>5/23/14</v>
      </c>
      <c r="E964" s="85" t="s">
        <v>194</v>
      </c>
      <c r="F964" s="87" t="e" cm="1" vm="1">
        <f t="array" ref="F964">_xlfn._xlws.FILTER(B964,LEN(B964)=5)</f>
        <v>#VALUE!</v>
      </c>
      <c r="G964" s="88" t="str">
        <f t="shared" si="171"/>
        <v/>
      </c>
      <c r="H964" s="85">
        <v>41782</v>
      </c>
      <c r="I964" s="85" t="s">
        <v>2512</v>
      </c>
      <c r="J964" s="93">
        <f t="shared" si="181"/>
        <v>41782</v>
      </c>
      <c r="K964" s="85"/>
      <c r="M964" s="85" t="s">
        <v>194</v>
      </c>
      <c r="N964" t="e">
        <f t="shared" si="172"/>
        <v>#VALUE!</v>
      </c>
      <c r="O964" t="e">
        <f t="shared" si="173"/>
        <v>#VALUE!</v>
      </c>
      <c r="Q964" s="84" t="s">
        <v>194</v>
      </c>
      <c r="R964" t="e">
        <f t="shared" si="174"/>
        <v>#VALUE!</v>
      </c>
      <c r="S964" t="e">
        <f t="shared" si="175"/>
        <v>#VALUE!</v>
      </c>
      <c r="U964" s="86" t="s">
        <v>194</v>
      </c>
      <c r="V964" t="e">
        <f t="shared" si="176"/>
        <v>#VALUE!</v>
      </c>
      <c r="W964" t="e">
        <f t="shared" si="177"/>
        <v>#VALUE!</v>
      </c>
      <c r="Y964" s="61" t="s">
        <v>194</v>
      </c>
      <c r="Z964" t="str">
        <f t="shared" si="178"/>
        <v>5-23-14</v>
      </c>
      <c r="AA964" t="e">
        <f t="shared" si="179"/>
        <v>#VALUE!</v>
      </c>
      <c r="AB964" t="e">
        <f t="shared" si="180"/>
        <v>#VALUE!</v>
      </c>
      <c r="AD964" s="85">
        <v>41782</v>
      </c>
      <c r="AG964" s="85" t="s">
        <v>194</v>
      </c>
      <c r="AI964" s="85">
        <v>41782</v>
      </c>
    </row>
    <row r="965" spans="1:35" x14ac:dyDescent="0.2">
      <c r="A965">
        <v>1717</v>
      </c>
      <c r="B965" s="91" t="s">
        <v>527</v>
      </c>
      <c r="C965" s="61" t="str" cm="1">
        <f t="array" ref="C965">_xlfn._xlws.FILTER(B965,OR(LEN(B965) = 7,LEN(B965)=8))</f>
        <v>4/13/14</v>
      </c>
      <c r="D965" s="61" t="str">
        <f t="shared" si="182"/>
        <v>4/13/14</v>
      </c>
      <c r="E965" s="85" t="s">
        <v>527</v>
      </c>
      <c r="F965" s="87" t="e" cm="1" vm="1">
        <f t="array" ref="F965">_xlfn._xlws.FILTER(B965,LEN(B965)=5)</f>
        <v>#VALUE!</v>
      </c>
      <c r="G965" s="88" t="str">
        <f t="shared" ref="G965:G1028" si="183">IFERROR(F965,"")</f>
        <v/>
      </c>
      <c r="H965" s="85">
        <v>41742</v>
      </c>
      <c r="I965" s="85" t="s">
        <v>2512</v>
      </c>
      <c r="J965" s="93">
        <f t="shared" si="181"/>
        <v>41742</v>
      </c>
      <c r="K965" s="85"/>
      <c r="M965" s="85" t="s">
        <v>527</v>
      </c>
      <c r="N965" t="e">
        <f t="shared" ref="N965:N1028" si="184">DATEVALUE(M965)</f>
        <v>#VALUE!</v>
      </c>
      <c r="O965" t="e">
        <f t="shared" ref="O965:O1028" si="185">VALUE(M965)</f>
        <v>#VALUE!</v>
      </c>
      <c r="Q965" s="84" t="s">
        <v>527</v>
      </c>
      <c r="R965" t="e">
        <f t="shared" ref="R965:R1028" si="186">DATEVALUE(Q965)</f>
        <v>#VALUE!</v>
      </c>
      <c r="S965" t="e">
        <f t="shared" ref="S965:S1028" si="187">VALUE(Q965)</f>
        <v>#VALUE!</v>
      </c>
      <c r="U965" s="86" t="s">
        <v>527</v>
      </c>
      <c r="V965" t="e">
        <f t="shared" ref="V965:V1028" si="188">DATEVALUE(U965)</f>
        <v>#VALUE!</v>
      </c>
      <c r="W965" t="e">
        <f t="shared" ref="W965:W1028" si="189">VALUE(U965)</f>
        <v>#VALUE!</v>
      </c>
      <c r="Y965" s="61" t="s">
        <v>527</v>
      </c>
      <c r="Z965" t="str">
        <f t="shared" ref="Z965:Z1028" si="190">SUBSTITUTE(Y965,"/","-")</f>
        <v>4-13-14</v>
      </c>
      <c r="AA965" t="e">
        <f t="shared" ref="AA965:AA1028" si="191">DATEVALUE(Z965)</f>
        <v>#VALUE!</v>
      </c>
      <c r="AB965" t="e">
        <f t="shared" ref="AB965:AB1028" si="192">VALUE(Z965)</f>
        <v>#VALUE!</v>
      </c>
      <c r="AD965" s="85">
        <v>41742</v>
      </c>
      <c r="AG965" s="85" t="s">
        <v>527</v>
      </c>
      <c r="AI965" s="85">
        <v>41742</v>
      </c>
    </row>
    <row r="966" spans="1:35" x14ac:dyDescent="0.2">
      <c r="A966">
        <v>1016</v>
      </c>
      <c r="B966" s="91" t="s">
        <v>326</v>
      </c>
      <c r="C966" s="61" t="str" cm="1">
        <f t="array" ref="C966">_xlfn._xlws.FILTER(B966,OR(LEN(B966) = 7,LEN(B966)=8))</f>
        <v>3/30/14</v>
      </c>
      <c r="D966" s="61" t="str">
        <f t="shared" si="182"/>
        <v>3/30/14</v>
      </c>
      <c r="E966" s="85" t="s">
        <v>326</v>
      </c>
      <c r="F966" s="87" t="e" cm="1" vm="1">
        <f t="array" ref="F966">_xlfn._xlws.FILTER(B966,LEN(B966)=5)</f>
        <v>#VALUE!</v>
      </c>
      <c r="G966" s="88" t="str">
        <f t="shared" si="183"/>
        <v/>
      </c>
      <c r="H966" s="85">
        <v>41728</v>
      </c>
      <c r="I966" s="85" t="s">
        <v>2512</v>
      </c>
      <c r="J966" s="93">
        <f t="shared" si="181"/>
        <v>41728</v>
      </c>
      <c r="K966" s="85"/>
      <c r="M966" s="85" t="s">
        <v>326</v>
      </c>
      <c r="N966" t="e">
        <f t="shared" si="184"/>
        <v>#VALUE!</v>
      </c>
      <c r="O966" t="e">
        <f t="shared" si="185"/>
        <v>#VALUE!</v>
      </c>
      <c r="Q966" s="84" t="s">
        <v>326</v>
      </c>
      <c r="R966" t="e">
        <f t="shared" si="186"/>
        <v>#VALUE!</v>
      </c>
      <c r="S966" t="e">
        <f t="shared" si="187"/>
        <v>#VALUE!</v>
      </c>
      <c r="U966" s="86" t="s">
        <v>326</v>
      </c>
      <c r="V966" t="e">
        <f t="shared" si="188"/>
        <v>#VALUE!</v>
      </c>
      <c r="W966" t="e">
        <f t="shared" si="189"/>
        <v>#VALUE!</v>
      </c>
      <c r="Y966" s="61" t="s">
        <v>326</v>
      </c>
      <c r="Z966" t="str">
        <f t="shared" si="190"/>
        <v>3-30-14</v>
      </c>
      <c r="AA966" t="e">
        <f t="shared" si="191"/>
        <v>#VALUE!</v>
      </c>
      <c r="AB966" t="e">
        <f t="shared" si="192"/>
        <v>#VALUE!</v>
      </c>
      <c r="AD966" s="85">
        <v>41728</v>
      </c>
      <c r="AG966" s="85" t="s">
        <v>326</v>
      </c>
      <c r="AI966" s="85">
        <v>41728</v>
      </c>
    </row>
    <row r="967" spans="1:35" x14ac:dyDescent="0.2">
      <c r="A967">
        <v>3783</v>
      </c>
      <c r="B967" s="91" t="s">
        <v>846</v>
      </c>
      <c r="C967" s="61" t="str" cm="1">
        <f t="array" ref="C967">_xlfn._xlws.FILTER(B967,OR(LEN(B967) = 7,LEN(B967)=8))</f>
        <v>3/24/14</v>
      </c>
      <c r="D967" s="61" t="str">
        <f t="shared" si="182"/>
        <v>3/24/14</v>
      </c>
      <c r="E967" s="85" t="s">
        <v>846</v>
      </c>
      <c r="F967" s="87" t="e" cm="1" vm="1">
        <f t="array" ref="F967">_xlfn._xlws.FILTER(B967,LEN(B967)=5)</f>
        <v>#VALUE!</v>
      </c>
      <c r="G967" s="88" t="str">
        <f t="shared" si="183"/>
        <v/>
      </c>
      <c r="H967" s="85">
        <v>41722</v>
      </c>
      <c r="I967" s="85" t="s">
        <v>2512</v>
      </c>
      <c r="J967" s="93">
        <f t="shared" si="181"/>
        <v>41722</v>
      </c>
      <c r="K967" s="85"/>
      <c r="M967" s="85" t="s">
        <v>846</v>
      </c>
      <c r="N967" t="e">
        <f t="shared" si="184"/>
        <v>#VALUE!</v>
      </c>
      <c r="O967" t="e">
        <f t="shared" si="185"/>
        <v>#VALUE!</v>
      </c>
      <c r="Q967" s="84" t="s">
        <v>846</v>
      </c>
      <c r="R967" t="e">
        <f t="shared" si="186"/>
        <v>#VALUE!</v>
      </c>
      <c r="S967" t="e">
        <f t="shared" si="187"/>
        <v>#VALUE!</v>
      </c>
      <c r="U967" s="86" t="s">
        <v>846</v>
      </c>
      <c r="V967" t="e">
        <f t="shared" si="188"/>
        <v>#VALUE!</v>
      </c>
      <c r="W967" t="e">
        <f t="shared" si="189"/>
        <v>#VALUE!</v>
      </c>
      <c r="Y967" s="61" t="s">
        <v>846</v>
      </c>
      <c r="Z967" t="str">
        <f t="shared" si="190"/>
        <v>3-24-14</v>
      </c>
      <c r="AA967" t="e">
        <f t="shared" si="191"/>
        <v>#VALUE!</v>
      </c>
      <c r="AB967" t="e">
        <f t="shared" si="192"/>
        <v>#VALUE!</v>
      </c>
      <c r="AD967" s="85">
        <v>41722</v>
      </c>
      <c r="AG967" s="85" t="s">
        <v>846</v>
      </c>
      <c r="AI967" s="85">
        <v>41722</v>
      </c>
    </row>
    <row r="968" spans="1:35" x14ac:dyDescent="0.2">
      <c r="A968">
        <v>5848</v>
      </c>
      <c r="B968" s="91" t="s">
        <v>1207</v>
      </c>
      <c r="C968" s="61" t="str" cm="1">
        <f t="array" ref="C968">_xlfn._xlws.FILTER(B968,OR(LEN(B968) = 7,LEN(B968)=8))</f>
        <v>1/13/14</v>
      </c>
      <c r="D968" s="61" t="str">
        <f t="shared" si="182"/>
        <v>1/13/14</v>
      </c>
      <c r="E968" s="85" t="s">
        <v>1207</v>
      </c>
      <c r="F968" s="87" t="e" cm="1" vm="1">
        <f t="array" ref="F968">_xlfn._xlws.FILTER(B968,LEN(B968)=5)</f>
        <v>#VALUE!</v>
      </c>
      <c r="G968" s="88" t="str">
        <f t="shared" si="183"/>
        <v/>
      </c>
      <c r="H968" s="85">
        <v>41652</v>
      </c>
      <c r="I968" s="85" t="s">
        <v>2512</v>
      </c>
      <c r="J968" s="93">
        <f t="shared" si="181"/>
        <v>41652</v>
      </c>
      <c r="K968" s="85"/>
      <c r="M968" s="85" t="s">
        <v>1207</v>
      </c>
      <c r="N968" t="e">
        <f t="shared" si="184"/>
        <v>#VALUE!</v>
      </c>
      <c r="O968" t="e">
        <f t="shared" si="185"/>
        <v>#VALUE!</v>
      </c>
      <c r="Q968" s="84" t="s">
        <v>1207</v>
      </c>
      <c r="R968" t="e">
        <f t="shared" si="186"/>
        <v>#VALUE!</v>
      </c>
      <c r="S968" t="e">
        <f t="shared" si="187"/>
        <v>#VALUE!</v>
      </c>
      <c r="U968" s="86" t="s">
        <v>1207</v>
      </c>
      <c r="V968" t="e">
        <f t="shared" si="188"/>
        <v>#VALUE!</v>
      </c>
      <c r="W968" t="e">
        <f t="shared" si="189"/>
        <v>#VALUE!</v>
      </c>
      <c r="Y968" s="61" t="s">
        <v>1207</v>
      </c>
      <c r="Z968" t="str">
        <f t="shared" si="190"/>
        <v>1-13-14</v>
      </c>
      <c r="AA968" t="e">
        <f t="shared" si="191"/>
        <v>#VALUE!</v>
      </c>
      <c r="AB968" t="e">
        <f t="shared" si="192"/>
        <v>#VALUE!</v>
      </c>
      <c r="AD968" s="85">
        <v>41652</v>
      </c>
      <c r="AG968" s="85" t="s">
        <v>1207</v>
      </c>
      <c r="AI968" s="85">
        <v>41652</v>
      </c>
    </row>
    <row r="969" spans="1:35" x14ac:dyDescent="0.2">
      <c r="A969">
        <v>10727</v>
      </c>
      <c r="B969" s="91" t="s">
        <v>941</v>
      </c>
      <c r="C969" s="61" t="str" cm="1">
        <f t="array" ref="C969">_xlfn._xlws.FILTER(B969,OR(LEN(B969) = 7,LEN(B969)=8))</f>
        <v>11/19/13</v>
      </c>
      <c r="D969" s="61" t="str">
        <f t="shared" si="182"/>
        <v>11/19/13</v>
      </c>
      <c r="E969" s="61" t="s">
        <v>941</v>
      </c>
      <c r="F969" s="87" t="e" cm="1" vm="1">
        <f t="array" ref="F969">_xlfn._xlws.FILTER(B969,LEN(B969)=5)</f>
        <v>#VALUE!</v>
      </c>
      <c r="G969" s="88" t="str">
        <f t="shared" si="183"/>
        <v/>
      </c>
      <c r="H969" s="85">
        <v>41597</v>
      </c>
      <c r="I969" s="85" t="s">
        <v>2512</v>
      </c>
      <c r="J969" s="93">
        <f t="shared" si="181"/>
        <v>41597</v>
      </c>
      <c r="K969" s="85"/>
      <c r="M969" s="85" t="s">
        <v>941</v>
      </c>
      <c r="N969" t="e">
        <f t="shared" si="184"/>
        <v>#VALUE!</v>
      </c>
      <c r="O969" t="e">
        <f t="shared" si="185"/>
        <v>#VALUE!</v>
      </c>
      <c r="Q969" s="84" t="s">
        <v>941</v>
      </c>
      <c r="R969" t="e">
        <f t="shared" si="186"/>
        <v>#VALUE!</v>
      </c>
      <c r="S969" t="e">
        <f t="shared" si="187"/>
        <v>#VALUE!</v>
      </c>
      <c r="U969" s="86" t="s">
        <v>941</v>
      </c>
      <c r="V969" t="e">
        <f t="shared" si="188"/>
        <v>#VALUE!</v>
      </c>
      <c r="W969" t="e">
        <f t="shared" si="189"/>
        <v>#VALUE!</v>
      </c>
      <c r="Y969" s="61" t="s">
        <v>941</v>
      </c>
      <c r="Z969" t="str">
        <f t="shared" si="190"/>
        <v>11-19-13</v>
      </c>
      <c r="AA969" t="e">
        <f t="shared" si="191"/>
        <v>#VALUE!</v>
      </c>
      <c r="AB969" t="e">
        <f t="shared" si="192"/>
        <v>#VALUE!</v>
      </c>
      <c r="AD969" s="85">
        <v>41597</v>
      </c>
      <c r="AG969" s="85" t="s">
        <v>941</v>
      </c>
      <c r="AI969" s="85">
        <v>41597</v>
      </c>
    </row>
    <row r="970" spans="1:35" x14ac:dyDescent="0.2">
      <c r="A970">
        <v>5299</v>
      </c>
      <c r="B970" s="91" t="s">
        <v>941</v>
      </c>
      <c r="C970" s="61" t="str" cm="1">
        <f t="array" ref="C970">_xlfn._xlws.FILTER(B970,OR(LEN(B970) = 7,LEN(B970)=8))</f>
        <v>11/19/13</v>
      </c>
      <c r="D970" s="61" t="str">
        <f t="shared" si="182"/>
        <v>11/19/13</v>
      </c>
      <c r="E970" s="61" t="s">
        <v>941</v>
      </c>
      <c r="F970" s="87" t="e" cm="1" vm="1">
        <f t="array" ref="F970">_xlfn._xlws.FILTER(B970,LEN(B970)=5)</f>
        <v>#VALUE!</v>
      </c>
      <c r="G970" s="88" t="str">
        <f t="shared" si="183"/>
        <v/>
      </c>
      <c r="H970" s="85">
        <v>41597</v>
      </c>
      <c r="I970" s="85" t="s">
        <v>2512</v>
      </c>
      <c r="J970" s="93">
        <f t="shared" si="181"/>
        <v>41597</v>
      </c>
      <c r="K970" s="85"/>
      <c r="M970" s="85" t="s">
        <v>941</v>
      </c>
      <c r="N970" t="e">
        <f t="shared" si="184"/>
        <v>#VALUE!</v>
      </c>
      <c r="O970" t="e">
        <f t="shared" si="185"/>
        <v>#VALUE!</v>
      </c>
      <c r="Q970" s="84" t="s">
        <v>941</v>
      </c>
      <c r="R970" t="e">
        <f t="shared" si="186"/>
        <v>#VALUE!</v>
      </c>
      <c r="S970" t="e">
        <f t="shared" si="187"/>
        <v>#VALUE!</v>
      </c>
      <c r="U970" s="86" t="s">
        <v>941</v>
      </c>
      <c r="V970" t="e">
        <f t="shared" si="188"/>
        <v>#VALUE!</v>
      </c>
      <c r="W970" t="e">
        <f t="shared" si="189"/>
        <v>#VALUE!</v>
      </c>
      <c r="Y970" s="61" t="s">
        <v>941</v>
      </c>
      <c r="Z970" t="str">
        <f t="shared" si="190"/>
        <v>11-19-13</v>
      </c>
      <c r="AA970" t="e">
        <f t="shared" si="191"/>
        <v>#VALUE!</v>
      </c>
      <c r="AB970" t="e">
        <f t="shared" si="192"/>
        <v>#VALUE!</v>
      </c>
      <c r="AD970" s="85">
        <v>41597</v>
      </c>
      <c r="AG970" s="85" t="s">
        <v>941</v>
      </c>
      <c r="AI970" s="85">
        <v>41597</v>
      </c>
    </row>
    <row r="971" spans="1:35" x14ac:dyDescent="0.2">
      <c r="A971">
        <v>6872</v>
      </c>
      <c r="B971" s="91" t="s">
        <v>793</v>
      </c>
      <c r="C971" s="61" t="str" cm="1">
        <f t="array" ref="C971">_xlfn._xlws.FILTER(B971,OR(LEN(B971) = 7,LEN(B971)=8))</f>
        <v>8/21/13</v>
      </c>
      <c r="D971" s="61" t="str">
        <f t="shared" si="182"/>
        <v>8/21/13</v>
      </c>
      <c r="E971" s="85" t="s">
        <v>793</v>
      </c>
      <c r="F971" s="87" t="e" cm="1" vm="1">
        <f t="array" ref="F971">_xlfn._xlws.FILTER(B971,LEN(B971)=5)</f>
        <v>#VALUE!</v>
      </c>
      <c r="G971" s="88" t="str">
        <f t="shared" si="183"/>
        <v/>
      </c>
      <c r="H971" s="85">
        <v>41507</v>
      </c>
      <c r="I971" s="85" t="s">
        <v>2512</v>
      </c>
      <c r="J971" s="93">
        <f t="shared" si="181"/>
        <v>41507</v>
      </c>
      <c r="K971" s="85"/>
      <c r="M971" s="85" t="s">
        <v>793</v>
      </c>
      <c r="N971" t="e">
        <f t="shared" si="184"/>
        <v>#VALUE!</v>
      </c>
      <c r="O971" t="e">
        <f t="shared" si="185"/>
        <v>#VALUE!</v>
      </c>
      <c r="Q971" s="84" t="s">
        <v>793</v>
      </c>
      <c r="R971" t="e">
        <f t="shared" si="186"/>
        <v>#VALUE!</v>
      </c>
      <c r="S971" t="e">
        <f t="shared" si="187"/>
        <v>#VALUE!</v>
      </c>
      <c r="U971" s="86" t="s">
        <v>793</v>
      </c>
      <c r="V971" t="e">
        <f t="shared" si="188"/>
        <v>#VALUE!</v>
      </c>
      <c r="W971" t="e">
        <f t="shared" si="189"/>
        <v>#VALUE!</v>
      </c>
      <c r="Y971" s="61" t="s">
        <v>793</v>
      </c>
      <c r="Z971" t="str">
        <f t="shared" si="190"/>
        <v>8-21-13</v>
      </c>
      <c r="AA971" t="e">
        <f t="shared" si="191"/>
        <v>#VALUE!</v>
      </c>
      <c r="AB971" t="e">
        <f t="shared" si="192"/>
        <v>#VALUE!</v>
      </c>
      <c r="AD971" s="85">
        <v>41507</v>
      </c>
      <c r="AG971" s="85" t="s">
        <v>793</v>
      </c>
      <c r="AI971" s="85">
        <v>41507</v>
      </c>
    </row>
    <row r="972" spans="1:35" x14ac:dyDescent="0.2">
      <c r="A972">
        <v>1143</v>
      </c>
      <c r="B972" s="91">
        <v>41494</v>
      </c>
      <c r="C972" s="61" t="e" cm="1" vm="1">
        <f t="array" ref="C972">_xlfn._xlws.FILTER(B972,OR(LEN(B972) = 7,LEN(B972)=8))</f>
        <v>#VALUE!</v>
      </c>
      <c r="D972" s="61" t="str">
        <f t="shared" si="182"/>
        <v/>
      </c>
      <c r="E972" s="61" t="s">
        <v>2512</v>
      </c>
      <c r="F972" s="87" cm="1">
        <f t="array" ref="F972">_xlfn._xlws.FILTER(B972,LEN(B972)=5)</f>
        <v>41494</v>
      </c>
      <c r="G972" s="88">
        <f t="shared" si="183"/>
        <v>41494</v>
      </c>
      <c r="H972" s="61"/>
      <c r="I972" s="85">
        <v>41494</v>
      </c>
      <c r="J972" s="93">
        <f t="shared" si="181"/>
        <v>41494</v>
      </c>
      <c r="K972" s="85"/>
      <c r="M972" s="85">
        <v>41494</v>
      </c>
      <c r="N972" t="e">
        <f t="shared" si="184"/>
        <v>#VALUE!</v>
      </c>
      <c r="O972">
        <f t="shared" si="185"/>
        <v>41494</v>
      </c>
      <c r="Q972" s="84">
        <v>41494</v>
      </c>
      <c r="R972" t="e">
        <f t="shared" si="186"/>
        <v>#VALUE!</v>
      </c>
      <c r="S972">
        <f t="shared" si="187"/>
        <v>41494</v>
      </c>
      <c r="U972" s="86">
        <v>41494</v>
      </c>
      <c r="V972" t="e">
        <f t="shared" si="188"/>
        <v>#VALUE!</v>
      </c>
      <c r="W972">
        <f t="shared" si="189"/>
        <v>41494</v>
      </c>
      <c r="Y972" s="61">
        <v>41494</v>
      </c>
      <c r="Z972" t="str">
        <f t="shared" si="190"/>
        <v>41494</v>
      </c>
      <c r="AA972" t="e">
        <f t="shared" si="191"/>
        <v>#VALUE!</v>
      </c>
      <c r="AB972">
        <f t="shared" si="192"/>
        <v>41494</v>
      </c>
      <c r="AD972" s="85">
        <v>34438</v>
      </c>
      <c r="AG972" s="85">
        <v>41494</v>
      </c>
      <c r="AI972" s="85">
        <v>41494</v>
      </c>
    </row>
    <row r="973" spans="1:35" x14ac:dyDescent="0.2">
      <c r="A973">
        <v>10381</v>
      </c>
      <c r="B973" s="91">
        <v>41401</v>
      </c>
      <c r="C973" s="61" t="e" cm="1" vm="1">
        <f t="array" ref="C973">_xlfn._xlws.FILTER(B973,OR(LEN(B973) = 7,LEN(B973)=8))</f>
        <v>#VALUE!</v>
      </c>
      <c r="D973" s="61" t="str">
        <f t="shared" si="182"/>
        <v/>
      </c>
      <c r="E973" s="61" t="s">
        <v>2512</v>
      </c>
      <c r="F973" s="87" cm="1">
        <f t="array" ref="F973">_xlfn._xlws.FILTER(B973,LEN(B973)=5)</f>
        <v>41401</v>
      </c>
      <c r="G973" s="88">
        <f t="shared" si="183"/>
        <v>41401</v>
      </c>
      <c r="H973" s="61"/>
      <c r="I973" s="85">
        <v>41401</v>
      </c>
      <c r="J973" s="93">
        <f t="shared" si="181"/>
        <v>41401</v>
      </c>
      <c r="K973" s="85"/>
      <c r="M973" s="85">
        <v>41401</v>
      </c>
      <c r="N973" t="e">
        <f t="shared" si="184"/>
        <v>#VALUE!</v>
      </c>
      <c r="O973">
        <f t="shared" si="185"/>
        <v>41401</v>
      </c>
      <c r="Q973" s="84">
        <v>41401</v>
      </c>
      <c r="R973" t="e">
        <f t="shared" si="186"/>
        <v>#VALUE!</v>
      </c>
      <c r="S973">
        <f t="shared" si="187"/>
        <v>41401</v>
      </c>
      <c r="U973" s="86">
        <v>41401</v>
      </c>
      <c r="V973" t="e">
        <f t="shared" si="188"/>
        <v>#VALUE!</v>
      </c>
      <c r="W973">
        <f t="shared" si="189"/>
        <v>41401</v>
      </c>
      <c r="Y973" s="61">
        <v>41401</v>
      </c>
      <c r="Z973" t="str">
        <f t="shared" si="190"/>
        <v>41401</v>
      </c>
      <c r="AA973" t="e">
        <f t="shared" si="191"/>
        <v>#VALUE!</v>
      </c>
      <c r="AB973">
        <f t="shared" si="192"/>
        <v>41401</v>
      </c>
      <c r="AD973" s="85">
        <v>36995</v>
      </c>
      <c r="AG973" s="85">
        <v>41401</v>
      </c>
      <c r="AI973" s="85">
        <v>41460</v>
      </c>
    </row>
    <row r="974" spans="1:35" x14ac:dyDescent="0.2">
      <c r="A974">
        <v>11007</v>
      </c>
      <c r="B974" s="91">
        <v>41522</v>
      </c>
      <c r="C974" s="61" t="e" cm="1" vm="1">
        <f t="array" ref="C974">_xlfn._xlws.FILTER(B974,OR(LEN(B974) = 7,LEN(B974)=8))</f>
        <v>#VALUE!</v>
      </c>
      <c r="D974" s="61" t="str">
        <f t="shared" si="182"/>
        <v/>
      </c>
      <c r="E974" s="61" t="s">
        <v>2512</v>
      </c>
      <c r="F974" s="87" cm="1">
        <f t="array" ref="F974">_xlfn._xlws.FILTER(B974,LEN(B974)=5)</f>
        <v>41522</v>
      </c>
      <c r="G974" s="88">
        <f t="shared" si="183"/>
        <v>41522</v>
      </c>
      <c r="H974" s="61"/>
      <c r="I974" s="85">
        <v>41522</v>
      </c>
      <c r="J974" s="93">
        <f t="shared" si="181"/>
        <v>41522</v>
      </c>
      <c r="K974" s="85"/>
      <c r="M974" s="85">
        <v>41522</v>
      </c>
      <c r="N974" t="e">
        <f t="shared" si="184"/>
        <v>#VALUE!</v>
      </c>
      <c r="O974">
        <f t="shared" si="185"/>
        <v>41522</v>
      </c>
      <c r="Q974" s="84">
        <v>41522</v>
      </c>
      <c r="R974" t="e">
        <f t="shared" si="186"/>
        <v>#VALUE!</v>
      </c>
      <c r="S974">
        <f t="shared" si="187"/>
        <v>41522</v>
      </c>
      <c r="U974" s="86">
        <v>41522</v>
      </c>
      <c r="V974" t="e">
        <f t="shared" si="188"/>
        <v>#VALUE!</v>
      </c>
      <c r="W974">
        <f t="shared" si="189"/>
        <v>41522</v>
      </c>
      <c r="Y974" s="61">
        <v>41522</v>
      </c>
      <c r="Z974" t="str">
        <f t="shared" si="190"/>
        <v>41522</v>
      </c>
      <c r="AA974" t="e">
        <f t="shared" si="191"/>
        <v>#VALUE!</v>
      </c>
      <c r="AB974">
        <f t="shared" si="192"/>
        <v>41522</v>
      </c>
      <c r="AD974" s="85">
        <v>44666</v>
      </c>
      <c r="AG974" s="85">
        <v>41522</v>
      </c>
      <c r="AI974" s="85">
        <v>41403</v>
      </c>
    </row>
    <row r="975" spans="1:35" x14ac:dyDescent="0.2">
      <c r="A975">
        <v>9145</v>
      </c>
      <c r="B975" s="91">
        <v>41429</v>
      </c>
      <c r="C975" s="61" t="e" cm="1" vm="1">
        <f t="array" ref="C975">_xlfn._xlws.FILTER(B975,OR(LEN(B975) = 7,LEN(B975)=8))</f>
        <v>#VALUE!</v>
      </c>
      <c r="D975" s="61" t="str">
        <f t="shared" si="182"/>
        <v/>
      </c>
      <c r="E975" s="61" t="s">
        <v>2512</v>
      </c>
      <c r="F975" s="87" cm="1">
        <f t="array" ref="F975">_xlfn._xlws.FILTER(B975,LEN(B975)=5)</f>
        <v>41429</v>
      </c>
      <c r="G975" s="88">
        <f t="shared" si="183"/>
        <v>41429</v>
      </c>
      <c r="H975" s="61"/>
      <c r="I975" s="85">
        <v>41429</v>
      </c>
      <c r="J975" s="93">
        <f t="shared" si="181"/>
        <v>41429</v>
      </c>
      <c r="K975" s="85"/>
      <c r="M975" s="85">
        <v>41429</v>
      </c>
      <c r="N975" t="e">
        <f t="shared" si="184"/>
        <v>#VALUE!</v>
      </c>
      <c r="O975">
        <f t="shared" si="185"/>
        <v>41429</v>
      </c>
      <c r="Q975" s="84">
        <v>41429</v>
      </c>
      <c r="R975" t="e">
        <f t="shared" si="186"/>
        <v>#VALUE!</v>
      </c>
      <c r="S975">
        <f t="shared" si="187"/>
        <v>41429</v>
      </c>
      <c r="U975" s="86">
        <v>41429</v>
      </c>
      <c r="V975" t="e">
        <f t="shared" si="188"/>
        <v>#VALUE!</v>
      </c>
      <c r="W975">
        <f t="shared" si="189"/>
        <v>41429</v>
      </c>
      <c r="Y975" s="61">
        <v>41429</v>
      </c>
      <c r="Z975" t="str">
        <f t="shared" si="190"/>
        <v>41429</v>
      </c>
      <c r="AA975" t="e">
        <f t="shared" si="191"/>
        <v>#VALUE!</v>
      </c>
      <c r="AB975">
        <f t="shared" si="192"/>
        <v>41429</v>
      </c>
      <c r="AD975" s="85">
        <v>47222</v>
      </c>
      <c r="AG975" s="85">
        <v>41429</v>
      </c>
      <c r="AI975" s="85">
        <v>41370</v>
      </c>
    </row>
    <row r="976" spans="1:35" x14ac:dyDescent="0.2">
      <c r="A976">
        <v>5267</v>
      </c>
      <c r="B976" s="91" t="s">
        <v>924</v>
      </c>
      <c r="C976" s="61" t="str" cm="1">
        <f t="array" ref="C976">_xlfn._xlws.FILTER(B976,OR(LEN(B976) = 7,LEN(B976)=8))</f>
        <v>3/14/13</v>
      </c>
      <c r="D976" s="61" t="str">
        <f t="shared" si="182"/>
        <v>3/14/13</v>
      </c>
      <c r="E976" s="85" t="s">
        <v>924</v>
      </c>
      <c r="F976" s="87" t="e" cm="1" vm="1">
        <f t="array" ref="F976">_xlfn._xlws.FILTER(B976,LEN(B976)=5)</f>
        <v>#VALUE!</v>
      </c>
      <c r="G976" s="88" t="str">
        <f t="shared" si="183"/>
        <v/>
      </c>
      <c r="H976" s="85">
        <v>41347</v>
      </c>
      <c r="I976" s="85" t="s">
        <v>2512</v>
      </c>
      <c r="J976" s="93">
        <f t="shared" si="181"/>
        <v>41347</v>
      </c>
      <c r="K976" s="85"/>
      <c r="M976" s="85" t="s">
        <v>924</v>
      </c>
      <c r="N976" t="e">
        <f t="shared" si="184"/>
        <v>#VALUE!</v>
      </c>
      <c r="O976" t="e">
        <f t="shared" si="185"/>
        <v>#VALUE!</v>
      </c>
      <c r="Q976" s="84" t="s">
        <v>924</v>
      </c>
      <c r="R976" t="e">
        <f t="shared" si="186"/>
        <v>#VALUE!</v>
      </c>
      <c r="S976" t="e">
        <f t="shared" si="187"/>
        <v>#VALUE!</v>
      </c>
      <c r="U976" s="86" t="s">
        <v>924</v>
      </c>
      <c r="V976" t="e">
        <f t="shared" si="188"/>
        <v>#VALUE!</v>
      </c>
      <c r="W976" t="e">
        <f t="shared" si="189"/>
        <v>#VALUE!</v>
      </c>
      <c r="Y976" s="61" t="s">
        <v>924</v>
      </c>
      <c r="Z976" t="str">
        <f t="shared" si="190"/>
        <v>3-14-13</v>
      </c>
      <c r="AA976" t="e">
        <f t="shared" si="191"/>
        <v>#VALUE!</v>
      </c>
      <c r="AB976" t="e">
        <f t="shared" si="192"/>
        <v>#VALUE!</v>
      </c>
      <c r="AD976" s="85">
        <v>41347</v>
      </c>
      <c r="AG976" s="85" t="s">
        <v>924</v>
      </c>
      <c r="AI976" s="85">
        <v>41347</v>
      </c>
    </row>
    <row r="977" spans="1:35" x14ac:dyDescent="0.2">
      <c r="A977">
        <v>9738</v>
      </c>
      <c r="B977" s="91" t="s">
        <v>993</v>
      </c>
      <c r="C977" s="61" t="str" cm="1">
        <f t="array" ref="C977">_xlfn._xlws.FILTER(B977,OR(LEN(B977) = 7,LEN(B977)=8))</f>
        <v>1/13/13</v>
      </c>
      <c r="D977" s="61" t="str">
        <f t="shared" si="182"/>
        <v>1/13/13</v>
      </c>
      <c r="E977" s="85" t="s">
        <v>993</v>
      </c>
      <c r="F977" s="87" t="e" cm="1" vm="1">
        <f t="array" ref="F977">_xlfn._xlws.FILTER(B977,LEN(B977)=5)</f>
        <v>#VALUE!</v>
      </c>
      <c r="G977" s="88" t="str">
        <f t="shared" si="183"/>
        <v/>
      </c>
      <c r="H977" s="85">
        <v>41287</v>
      </c>
      <c r="I977" s="85" t="s">
        <v>2512</v>
      </c>
      <c r="J977" s="93">
        <f t="shared" si="181"/>
        <v>41287</v>
      </c>
      <c r="K977" s="85"/>
      <c r="M977" s="85" t="s">
        <v>993</v>
      </c>
      <c r="N977" t="e">
        <f t="shared" si="184"/>
        <v>#VALUE!</v>
      </c>
      <c r="O977" t="e">
        <f t="shared" si="185"/>
        <v>#VALUE!</v>
      </c>
      <c r="Q977" s="84" t="s">
        <v>993</v>
      </c>
      <c r="R977" t="e">
        <f t="shared" si="186"/>
        <v>#VALUE!</v>
      </c>
      <c r="S977" t="e">
        <f t="shared" si="187"/>
        <v>#VALUE!</v>
      </c>
      <c r="U977" s="86" t="s">
        <v>993</v>
      </c>
      <c r="V977" t="e">
        <f t="shared" si="188"/>
        <v>#VALUE!</v>
      </c>
      <c r="W977" t="e">
        <f t="shared" si="189"/>
        <v>#VALUE!</v>
      </c>
      <c r="Y977" s="61" t="s">
        <v>993</v>
      </c>
      <c r="Z977" t="str">
        <f t="shared" si="190"/>
        <v>1-13-13</v>
      </c>
      <c r="AA977" t="e">
        <f t="shared" si="191"/>
        <v>#VALUE!</v>
      </c>
      <c r="AB977" t="e">
        <f t="shared" si="192"/>
        <v>#VALUE!</v>
      </c>
      <c r="AD977" s="85">
        <v>41287</v>
      </c>
      <c r="AG977" s="85" t="s">
        <v>993</v>
      </c>
      <c r="AI977" s="85">
        <v>41287</v>
      </c>
    </row>
    <row r="978" spans="1:35" x14ac:dyDescent="0.2">
      <c r="A978">
        <v>10212</v>
      </c>
      <c r="B978" s="91" t="s">
        <v>993</v>
      </c>
      <c r="C978" s="61" t="str" cm="1">
        <f t="array" ref="C978">_xlfn._xlws.FILTER(B978,OR(LEN(B978) = 7,LEN(B978)=8))</f>
        <v>1/13/13</v>
      </c>
      <c r="D978" s="61" t="str">
        <f t="shared" si="182"/>
        <v>1/13/13</v>
      </c>
      <c r="E978" s="85" t="s">
        <v>993</v>
      </c>
      <c r="F978" s="87" t="e" cm="1" vm="1">
        <f t="array" ref="F978">_xlfn._xlws.FILTER(B978,LEN(B978)=5)</f>
        <v>#VALUE!</v>
      </c>
      <c r="G978" s="88" t="str">
        <f t="shared" si="183"/>
        <v/>
      </c>
      <c r="H978" s="85">
        <v>41287</v>
      </c>
      <c r="I978" s="85" t="s">
        <v>2512</v>
      </c>
      <c r="J978" s="93">
        <f t="shared" si="181"/>
        <v>41287</v>
      </c>
      <c r="K978" s="85"/>
      <c r="M978" s="85" t="s">
        <v>993</v>
      </c>
      <c r="N978" t="e">
        <f t="shared" si="184"/>
        <v>#VALUE!</v>
      </c>
      <c r="O978" t="e">
        <f t="shared" si="185"/>
        <v>#VALUE!</v>
      </c>
      <c r="Q978" s="84" t="s">
        <v>993</v>
      </c>
      <c r="R978" t="e">
        <f t="shared" si="186"/>
        <v>#VALUE!</v>
      </c>
      <c r="S978" t="e">
        <f t="shared" si="187"/>
        <v>#VALUE!</v>
      </c>
      <c r="U978" s="86" t="s">
        <v>993</v>
      </c>
      <c r="V978" t="e">
        <f t="shared" si="188"/>
        <v>#VALUE!</v>
      </c>
      <c r="W978" t="e">
        <f t="shared" si="189"/>
        <v>#VALUE!</v>
      </c>
      <c r="Y978" s="61" t="s">
        <v>993</v>
      </c>
      <c r="Z978" t="str">
        <f t="shared" si="190"/>
        <v>1-13-13</v>
      </c>
      <c r="AA978" t="e">
        <f t="shared" si="191"/>
        <v>#VALUE!</v>
      </c>
      <c r="AB978" t="e">
        <f t="shared" si="192"/>
        <v>#VALUE!</v>
      </c>
      <c r="AD978" s="85">
        <v>41287</v>
      </c>
      <c r="AG978" s="85" t="s">
        <v>993</v>
      </c>
      <c r="AI978" s="85">
        <v>41287</v>
      </c>
    </row>
    <row r="979" spans="1:35" x14ac:dyDescent="0.2">
      <c r="A979">
        <v>10010</v>
      </c>
      <c r="B979" s="91">
        <v>41069</v>
      </c>
      <c r="C979" s="61" t="e" cm="1" vm="1">
        <f t="array" ref="C979">_xlfn._xlws.FILTER(B979,OR(LEN(B979) = 7,LEN(B979)=8))</f>
        <v>#VALUE!</v>
      </c>
      <c r="D979" s="61" t="str">
        <f t="shared" si="182"/>
        <v/>
      </c>
      <c r="E979" s="61" t="s">
        <v>2512</v>
      </c>
      <c r="F979" s="87" cm="1">
        <f t="array" ref="F979">_xlfn._xlws.FILTER(B979,LEN(B979)=5)</f>
        <v>41069</v>
      </c>
      <c r="G979" s="88">
        <f t="shared" si="183"/>
        <v>41069</v>
      </c>
      <c r="H979" s="61"/>
      <c r="I979" s="85">
        <v>41069</v>
      </c>
      <c r="J979" s="93">
        <f t="shared" si="181"/>
        <v>41069</v>
      </c>
      <c r="K979" s="85"/>
      <c r="M979" s="85">
        <v>41069</v>
      </c>
      <c r="N979" t="e">
        <f t="shared" si="184"/>
        <v>#VALUE!</v>
      </c>
      <c r="O979">
        <f t="shared" si="185"/>
        <v>41069</v>
      </c>
      <c r="Q979" s="84">
        <v>41069</v>
      </c>
      <c r="R979" t="e">
        <f t="shared" si="186"/>
        <v>#VALUE!</v>
      </c>
      <c r="S979">
        <f t="shared" si="187"/>
        <v>41069</v>
      </c>
      <c r="U979" s="86">
        <v>41069</v>
      </c>
      <c r="V979" t="e">
        <f t="shared" si="188"/>
        <v>#VALUE!</v>
      </c>
      <c r="W979">
        <f t="shared" si="189"/>
        <v>41069</v>
      </c>
      <c r="Y979" s="61">
        <v>41069</v>
      </c>
      <c r="Z979" t="str">
        <f t="shared" si="190"/>
        <v>41069</v>
      </c>
      <c r="AA979" t="e">
        <f t="shared" si="191"/>
        <v>#VALUE!</v>
      </c>
      <c r="AB979">
        <f t="shared" si="192"/>
        <v>41069</v>
      </c>
      <c r="AD979" s="85">
        <v>25303</v>
      </c>
      <c r="AG979" s="85">
        <v>41069</v>
      </c>
      <c r="AI979" s="85">
        <v>41158</v>
      </c>
    </row>
    <row r="980" spans="1:35" x14ac:dyDescent="0.2">
      <c r="A980">
        <v>10069</v>
      </c>
      <c r="B980" s="91" t="s">
        <v>658</v>
      </c>
      <c r="C980" s="61" t="str" cm="1">
        <f t="array" ref="C980">_xlfn._xlws.FILTER(B980,OR(LEN(B980) = 7,LEN(B980)=8))</f>
        <v>8/31/12</v>
      </c>
      <c r="D980" s="61" t="str">
        <f t="shared" si="182"/>
        <v>8/31/12</v>
      </c>
      <c r="E980" s="85" t="s">
        <v>658</v>
      </c>
      <c r="F980" s="87" t="e" cm="1" vm="1">
        <f t="array" ref="F980">_xlfn._xlws.FILTER(B980,LEN(B980)=5)</f>
        <v>#VALUE!</v>
      </c>
      <c r="G980" s="88" t="str">
        <f t="shared" si="183"/>
        <v/>
      </c>
      <c r="H980" s="85">
        <v>41152</v>
      </c>
      <c r="I980" s="85" t="s">
        <v>2512</v>
      </c>
      <c r="J980" s="93">
        <f t="shared" si="181"/>
        <v>41152</v>
      </c>
      <c r="K980" s="85"/>
      <c r="M980" s="85" t="s">
        <v>658</v>
      </c>
      <c r="N980" t="e">
        <f t="shared" si="184"/>
        <v>#VALUE!</v>
      </c>
      <c r="O980" t="e">
        <f t="shared" si="185"/>
        <v>#VALUE!</v>
      </c>
      <c r="Q980" s="84" t="s">
        <v>658</v>
      </c>
      <c r="R980" t="e">
        <f t="shared" si="186"/>
        <v>#VALUE!</v>
      </c>
      <c r="S980" t="e">
        <f t="shared" si="187"/>
        <v>#VALUE!</v>
      </c>
      <c r="U980" s="86" t="s">
        <v>658</v>
      </c>
      <c r="V980" t="e">
        <f t="shared" si="188"/>
        <v>#VALUE!</v>
      </c>
      <c r="W980" t="e">
        <f t="shared" si="189"/>
        <v>#VALUE!</v>
      </c>
      <c r="Y980" s="61" t="s">
        <v>658</v>
      </c>
      <c r="Z980" t="str">
        <f t="shared" si="190"/>
        <v>8-31-12</v>
      </c>
      <c r="AA980" t="e">
        <f t="shared" si="191"/>
        <v>#VALUE!</v>
      </c>
      <c r="AB980" t="e">
        <f t="shared" si="192"/>
        <v>#VALUE!</v>
      </c>
      <c r="AD980" s="85">
        <v>41152</v>
      </c>
      <c r="AG980" s="85" t="s">
        <v>658</v>
      </c>
      <c r="AI980" s="85">
        <v>41152</v>
      </c>
    </row>
    <row r="981" spans="1:35" x14ac:dyDescent="0.2">
      <c r="A981">
        <v>2694</v>
      </c>
      <c r="B981" s="91" t="s">
        <v>358</v>
      </c>
      <c r="C981" s="61" t="str" cm="1">
        <f t="array" ref="C981">_xlfn._xlws.FILTER(B981,OR(LEN(B981) = 7,LEN(B981)=8))</f>
        <v>3/18/14</v>
      </c>
      <c r="D981" s="61" t="str">
        <f t="shared" si="182"/>
        <v>3/18/14</v>
      </c>
      <c r="E981" s="85" t="s">
        <v>358</v>
      </c>
      <c r="F981" s="87" t="e" cm="1" vm="1">
        <f t="array" ref="F981">_xlfn._xlws.FILTER(B981,LEN(B981)=5)</f>
        <v>#VALUE!</v>
      </c>
      <c r="G981" s="88" t="str">
        <f t="shared" si="183"/>
        <v/>
      </c>
      <c r="H981" s="85">
        <v>41716</v>
      </c>
      <c r="I981" s="85" t="s">
        <v>2512</v>
      </c>
      <c r="J981" s="93">
        <f t="shared" si="181"/>
        <v>41716</v>
      </c>
      <c r="K981" s="85"/>
      <c r="M981" s="85" t="s">
        <v>358</v>
      </c>
      <c r="N981" t="e">
        <f t="shared" si="184"/>
        <v>#VALUE!</v>
      </c>
      <c r="O981" t="e">
        <f t="shared" si="185"/>
        <v>#VALUE!</v>
      </c>
      <c r="Q981" s="84" t="s">
        <v>358</v>
      </c>
      <c r="R981" t="e">
        <f t="shared" si="186"/>
        <v>#VALUE!</v>
      </c>
      <c r="S981" t="e">
        <f t="shared" si="187"/>
        <v>#VALUE!</v>
      </c>
      <c r="U981" s="86" t="s">
        <v>358</v>
      </c>
      <c r="V981" t="e">
        <f t="shared" si="188"/>
        <v>#VALUE!</v>
      </c>
      <c r="W981" t="e">
        <f t="shared" si="189"/>
        <v>#VALUE!</v>
      </c>
      <c r="Y981" s="61" t="s">
        <v>358</v>
      </c>
      <c r="Z981" t="str">
        <f t="shared" si="190"/>
        <v>3-18-14</v>
      </c>
      <c r="AA981" t="e">
        <f t="shared" si="191"/>
        <v>#VALUE!</v>
      </c>
      <c r="AB981" t="e">
        <f t="shared" si="192"/>
        <v>#VALUE!</v>
      </c>
      <c r="AD981" s="85">
        <v>41716</v>
      </c>
      <c r="AG981" s="85" t="s">
        <v>358</v>
      </c>
      <c r="AI981" s="85">
        <v>41716</v>
      </c>
    </row>
    <row r="982" spans="1:35" x14ac:dyDescent="0.2">
      <c r="A982">
        <v>10613</v>
      </c>
      <c r="B982" s="91" t="s">
        <v>1220</v>
      </c>
      <c r="C982" s="61" t="str" cm="1">
        <f t="array" ref="C982">_xlfn._xlws.FILTER(B982,OR(LEN(B982) = 7,LEN(B982)=8))</f>
        <v>2/26/14</v>
      </c>
      <c r="D982" s="61" t="str">
        <f t="shared" si="182"/>
        <v>2/26/14</v>
      </c>
      <c r="E982" s="85" t="s">
        <v>1220</v>
      </c>
      <c r="F982" s="87" t="e" cm="1" vm="1">
        <f t="array" ref="F982">_xlfn._xlws.FILTER(B982,LEN(B982)=5)</f>
        <v>#VALUE!</v>
      </c>
      <c r="G982" s="88" t="str">
        <f t="shared" si="183"/>
        <v/>
      </c>
      <c r="H982" s="85">
        <v>41696</v>
      </c>
      <c r="I982" s="85" t="s">
        <v>2512</v>
      </c>
      <c r="J982" s="93">
        <f t="shared" si="181"/>
        <v>41696</v>
      </c>
      <c r="K982" s="85"/>
      <c r="M982" s="85" t="s">
        <v>1220</v>
      </c>
      <c r="N982" t="e">
        <f t="shared" si="184"/>
        <v>#VALUE!</v>
      </c>
      <c r="O982" t="e">
        <f t="shared" si="185"/>
        <v>#VALUE!</v>
      </c>
      <c r="Q982" s="84" t="s">
        <v>1220</v>
      </c>
      <c r="R982" t="e">
        <f t="shared" si="186"/>
        <v>#VALUE!</v>
      </c>
      <c r="S982" t="e">
        <f t="shared" si="187"/>
        <v>#VALUE!</v>
      </c>
      <c r="U982" s="86" t="s">
        <v>1220</v>
      </c>
      <c r="V982" t="e">
        <f t="shared" si="188"/>
        <v>#VALUE!</v>
      </c>
      <c r="W982" t="e">
        <f t="shared" si="189"/>
        <v>#VALUE!</v>
      </c>
      <c r="Y982" s="61" t="s">
        <v>1220</v>
      </c>
      <c r="Z982" t="str">
        <f t="shared" si="190"/>
        <v>2-26-14</v>
      </c>
      <c r="AA982" t="e">
        <f t="shared" si="191"/>
        <v>#VALUE!</v>
      </c>
      <c r="AB982" t="e">
        <f t="shared" si="192"/>
        <v>#VALUE!</v>
      </c>
      <c r="AD982" s="85">
        <v>41696</v>
      </c>
      <c r="AG982" s="85" t="s">
        <v>1220</v>
      </c>
      <c r="AI982" s="85">
        <v>41696</v>
      </c>
    </row>
    <row r="983" spans="1:35" x14ac:dyDescent="0.2">
      <c r="A983">
        <v>4646</v>
      </c>
      <c r="B983" s="91">
        <v>41286</v>
      </c>
      <c r="C983" s="61" t="e" cm="1" vm="1">
        <f t="array" ref="C983">_xlfn._xlws.FILTER(B983,OR(LEN(B983) = 7,LEN(B983)=8))</f>
        <v>#VALUE!</v>
      </c>
      <c r="D983" s="61" t="str">
        <f t="shared" si="182"/>
        <v/>
      </c>
      <c r="E983" s="61" t="s">
        <v>2512</v>
      </c>
      <c r="F983" s="87" cm="1">
        <f t="array" ref="F983">_xlfn._xlws.FILTER(B983,LEN(B983)=5)</f>
        <v>41286</v>
      </c>
      <c r="G983" s="88">
        <f t="shared" si="183"/>
        <v>41286</v>
      </c>
      <c r="H983" s="61"/>
      <c r="I983" s="85">
        <v>41286</v>
      </c>
      <c r="J983" s="93">
        <f t="shared" si="181"/>
        <v>41286</v>
      </c>
      <c r="K983" s="85"/>
      <c r="M983" s="85">
        <v>41286</v>
      </c>
      <c r="N983" t="e">
        <f t="shared" si="184"/>
        <v>#VALUE!</v>
      </c>
      <c r="O983">
        <f t="shared" si="185"/>
        <v>41286</v>
      </c>
      <c r="Q983" s="84">
        <v>41286</v>
      </c>
      <c r="R983" t="e">
        <f t="shared" si="186"/>
        <v>#VALUE!</v>
      </c>
      <c r="S983">
        <f t="shared" si="187"/>
        <v>41286</v>
      </c>
      <c r="U983" s="86">
        <v>41286</v>
      </c>
      <c r="V983" t="e">
        <f t="shared" si="188"/>
        <v>#VALUE!</v>
      </c>
      <c r="W983">
        <f t="shared" si="189"/>
        <v>41286</v>
      </c>
      <c r="Y983" s="61">
        <v>41286</v>
      </c>
      <c r="Z983" t="str">
        <f t="shared" si="190"/>
        <v>41286</v>
      </c>
      <c r="AA983" t="e">
        <f t="shared" si="191"/>
        <v>#VALUE!</v>
      </c>
      <c r="AB983">
        <f t="shared" si="192"/>
        <v>41286</v>
      </c>
      <c r="AD983" s="85">
        <v>31514</v>
      </c>
      <c r="AG983" s="85">
        <v>41286</v>
      </c>
      <c r="AI983" s="85">
        <v>41609</v>
      </c>
    </row>
    <row r="984" spans="1:35" x14ac:dyDescent="0.2">
      <c r="A984">
        <v>6935</v>
      </c>
      <c r="B984" s="91">
        <v>41286</v>
      </c>
      <c r="C984" s="61" t="e" cm="1" vm="1">
        <f t="array" ref="C984">_xlfn._xlws.FILTER(B984,OR(LEN(B984) = 7,LEN(B984)=8))</f>
        <v>#VALUE!</v>
      </c>
      <c r="D984" s="61" t="str">
        <f t="shared" si="182"/>
        <v/>
      </c>
      <c r="E984" s="61" t="s">
        <v>2512</v>
      </c>
      <c r="F984" s="87" cm="1">
        <f t="array" ref="F984">_xlfn._xlws.FILTER(B984,LEN(B984)=5)</f>
        <v>41286</v>
      </c>
      <c r="G984" s="88">
        <f t="shared" si="183"/>
        <v>41286</v>
      </c>
      <c r="H984" s="61"/>
      <c r="I984" s="85">
        <v>41286</v>
      </c>
      <c r="J984" s="93">
        <f t="shared" si="181"/>
        <v>41286</v>
      </c>
      <c r="K984" s="85"/>
      <c r="M984" s="85">
        <v>41286</v>
      </c>
      <c r="N984" t="e">
        <f t="shared" si="184"/>
        <v>#VALUE!</v>
      </c>
      <c r="O984">
        <f t="shared" si="185"/>
        <v>41286</v>
      </c>
      <c r="Q984" s="84">
        <v>41286</v>
      </c>
      <c r="R984" t="e">
        <f t="shared" si="186"/>
        <v>#VALUE!</v>
      </c>
      <c r="S984">
        <f t="shared" si="187"/>
        <v>41286</v>
      </c>
      <c r="U984" s="86">
        <v>41286</v>
      </c>
      <c r="V984" t="e">
        <f t="shared" si="188"/>
        <v>#VALUE!</v>
      </c>
      <c r="W984">
        <f t="shared" si="189"/>
        <v>41286</v>
      </c>
      <c r="Y984" s="61">
        <v>41286</v>
      </c>
      <c r="Z984" t="str">
        <f t="shared" si="190"/>
        <v>41286</v>
      </c>
      <c r="AA984" t="e">
        <f t="shared" si="191"/>
        <v>#VALUE!</v>
      </c>
      <c r="AB984">
        <f t="shared" si="192"/>
        <v>41286</v>
      </c>
      <c r="AD984" s="85">
        <v>31514</v>
      </c>
      <c r="AG984" s="85">
        <v>41286</v>
      </c>
      <c r="AI984" s="85">
        <v>41609</v>
      </c>
    </row>
    <row r="985" spans="1:35" x14ac:dyDescent="0.2">
      <c r="A985">
        <v>5596</v>
      </c>
      <c r="B985" s="91">
        <v>41618</v>
      </c>
      <c r="C985" s="61" t="e" cm="1" vm="1">
        <f t="array" ref="C985">_xlfn._xlws.FILTER(B985,OR(LEN(B985) = 7,LEN(B985)=8))</f>
        <v>#VALUE!</v>
      </c>
      <c r="D985" s="61" t="str">
        <f t="shared" si="182"/>
        <v/>
      </c>
      <c r="E985" s="61" t="s">
        <v>2512</v>
      </c>
      <c r="F985" s="87" cm="1">
        <f t="array" ref="F985">_xlfn._xlws.FILTER(B985,LEN(B985)=5)</f>
        <v>41618</v>
      </c>
      <c r="G985" s="88">
        <f t="shared" si="183"/>
        <v>41618</v>
      </c>
      <c r="H985" s="61"/>
      <c r="I985" s="85">
        <v>41618</v>
      </c>
      <c r="J985" s="93">
        <f t="shared" si="181"/>
        <v>41618</v>
      </c>
      <c r="K985" s="85"/>
      <c r="M985" s="85">
        <v>41618</v>
      </c>
      <c r="N985" t="e">
        <f t="shared" si="184"/>
        <v>#VALUE!</v>
      </c>
      <c r="O985">
        <f t="shared" si="185"/>
        <v>41618</v>
      </c>
      <c r="Q985" s="84">
        <v>41618</v>
      </c>
      <c r="R985" t="e">
        <f t="shared" si="186"/>
        <v>#VALUE!</v>
      </c>
      <c r="S985">
        <f t="shared" si="187"/>
        <v>41618</v>
      </c>
      <c r="U985" s="86">
        <v>41618</v>
      </c>
      <c r="V985" t="e">
        <f t="shared" si="188"/>
        <v>#VALUE!</v>
      </c>
      <c r="W985">
        <f t="shared" si="189"/>
        <v>41618</v>
      </c>
      <c r="Y985" s="61">
        <v>41618</v>
      </c>
      <c r="Z985" t="str">
        <f t="shared" si="190"/>
        <v>41618</v>
      </c>
      <c r="AA985" t="e">
        <f t="shared" si="191"/>
        <v>#VALUE!</v>
      </c>
      <c r="AB985">
        <f t="shared" si="192"/>
        <v>41618</v>
      </c>
      <c r="AD985" s="85">
        <v>43206</v>
      </c>
      <c r="AG985" s="85">
        <v>41618</v>
      </c>
      <c r="AI985" s="85">
        <v>41559</v>
      </c>
    </row>
    <row r="986" spans="1:35" x14ac:dyDescent="0.2">
      <c r="A986">
        <v>1044</v>
      </c>
      <c r="B986" s="91" t="s">
        <v>1224</v>
      </c>
      <c r="C986" s="61" t="str" cm="1">
        <f t="array" ref="C986">_xlfn._xlws.FILTER(B986,OR(LEN(B986) = 7,LEN(B986)=8))</f>
        <v>5/14/13</v>
      </c>
      <c r="D986" s="61" t="str">
        <f t="shared" si="182"/>
        <v>5/14/13</v>
      </c>
      <c r="E986" s="85" t="s">
        <v>1224</v>
      </c>
      <c r="F986" s="87" t="e" cm="1" vm="1">
        <f t="array" ref="F986">_xlfn._xlws.FILTER(B986,LEN(B986)=5)</f>
        <v>#VALUE!</v>
      </c>
      <c r="G986" s="88" t="str">
        <f t="shared" si="183"/>
        <v/>
      </c>
      <c r="H986" s="85">
        <v>41408</v>
      </c>
      <c r="I986" s="85" t="s">
        <v>2512</v>
      </c>
      <c r="J986" s="93">
        <f t="shared" si="181"/>
        <v>41408</v>
      </c>
      <c r="K986" s="85"/>
      <c r="M986" s="85" t="s">
        <v>1224</v>
      </c>
      <c r="N986" t="e">
        <f t="shared" si="184"/>
        <v>#VALUE!</v>
      </c>
      <c r="O986" t="e">
        <f t="shared" si="185"/>
        <v>#VALUE!</v>
      </c>
      <c r="Q986" s="84" t="s">
        <v>1224</v>
      </c>
      <c r="R986" t="e">
        <f t="shared" si="186"/>
        <v>#VALUE!</v>
      </c>
      <c r="S986" t="e">
        <f t="shared" si="187"/>
        <v>#VALUE!</v>
      </c>
      <c r="U986" s="86" t="s">
        <v>1224</v>
      </c>
      <c r="V986" t="e">
        <f t="shared" si="188"/>
        <v>#VALUE!</v>
      </c>
      <c r="W986" t="e">
        <f t="shared" si="189"/>
        <v>#VALUE!</v>
      </c>
      <c r="Y986" s="61" t="s">
        <v>1224</v>
      </c>
      <c r="Z986" t="str">
        <f t="shared" si="190"/>
        <v>5-14-13</v>
      </c>
      <c r="AA986" t="e">
        <f t="shared" si="191"/>
        <v>#VALUE!</v>
      </c>
      <c r="AB986" t="e">
        <f t="shared" si="192"/>
        <v>#VALUE!</v>
      </c>
      <c r="AD986" s="85">
        <v>41408</v>
      </c>
      <c r="AG986" s="85" t="s">
        <v>1224</v>
      </c>
      <c r="AI986" s="85">
        <v>41408</v>
      </c>
    </row>
    <row r="987" spans="1:35" x14ac:dyDescent="0.2">
      <c r="A987">
        <v>9274</v>
      </c>
      <c r="B987" s="91" t="s">
        <v>260</v>
      </c>
      <c r="C987" s="61" t="str" cm="1">
        <f t="array" ref="C987">_xlfn._xlws.FILTER(B987,OR(LEN(B987) = 7,LEN(B987)=8))</f>
        <v>3/28/13</v>
      </c>
      <c r="D987" s="61" t="str">
        <f t="shared" si="182"/>
        <v>3/28/13</v>
      </c>
      <c r="E987" s="85" t="s">
        <v>260</v>
      </c>
      <c r="F987" s="87" t="e" cm="1" vm="1">
        <f t="array" ref="F987">_xlfn._xlws.FILTER(B987,LEN(B987)=5)</f>
        <v>#VALUE!</v>
      </c>
      <c r="G987" s="88" t="str">
        <f t="shared" si="183"/>
        <v/>
      </c>
      <c r="H987" s="85">
        <v>41361</v>
      </c>
      <c r="I987" s="85" t="s">
        <v>2512</v>
      </c>
      <c r="J987" s="93">
        <f t="shared" si="181"/>
        <v>41361</v>
      </c>
      <c r="K987" s="85"/>
      <c r="M987" s="85" t="s">
        <v>260</v>
      </c>
      <c r="N987" t="e">
        <f t="shared" si="184"/>
        <v>#VALUE!</v>
      </c>
      <c r="O987" t="e">
        <f t="shared" si="185"/>
        <v>#VALUE!</v>
      </c>
      <c r="Q987" s="84" t="s">
        <v>260</v>
      </c>
      <c r="R987" t="e">
        <f t="shared" si="186"/>
        <v>#VALUE!</v>
      </c>
      <c r="S987" t="e">
        <f t="shared" si="187"/>
        <v>#VALUE!</v>
      </c>
      <c r="U987" s="86" t="s">
        <v>260</v>
      </c>
      <c r="V987" t="e">
        <f t="shared" si="188"/>
        <v>#VALUE!</v>
      </c>
      <c r="W987" t="e">
        <f t="shared" si="189"/>
        <v>#VALUE!</v>
      </c>
      <c r="Y987" s="61" t="s">
        <v>260</v>
      </c>
      <c r="Z987" t="str">
        <f t="shared" si="190"/>
        <v>3-28-13</v>
      </c>
      <c r="AA987" t="e">
        <f t="shared" si="191"/>
        <v>#VALUE!</v>
      </c>
      <c r="AB987" t="e">
        <f t="shared" si="192"/>
        <v>#VALUE!</v>
      </c>
      <c r="AD987" s="85">
        <v>41361</v>
      </c>
      <c r="AG987" s="85" t="s">
        <v>260</v>
      </c>
      <c r="AI987" s="85">
        <v>41361</v>
      </c>
    </row>
    <row r="988" spans="1:35" x14ac:dyDescent="0.2">
      <c r="A988">
        <v>9076</v>
      </c>
      <c r="B988" s="91">
        <v>41395</v>
      </c>
      <c r="C988" s="61" t="e" cm="1" vm="1">
        <f t="array" ref="C988">_xlfn._xlws.FILTER(B988,OR(LEN(B988) = 7,LEN(B988)=8))</f>
        <v>#VALUE!</v>
      </c>
      <c r="D988" s="61" t="str">
        <f t="shared" si="182"/>
        <v/>
      </c>
      <c r="E988" s="61" t="s">
        <v>2512</v>
      </c>
      <c r="F988" s="87" cm="1">
        <f t="array" ref="F988">_xlfn._xlws.FILTER(B988,LEN(B988)=5)</f>
        <v>41395</v>
      </c>
      <c r="G988" s="88">
        <f t="shared" si="183"/>
        <v>41395</v>
      </c>
      <c r="H988" s="61"/>
      <c r="I988" s="85">
        <v>41395</v>
      </c>
      <c r="J988" s="93">
        <f t="shared" si="181"/>
        <v>41395</v>
      </c>
      <c r="K988" s="85"/>
      <c r="M988" s="85">
        <v>41395</v>
      </c>
      <c r="N988" t="e">
        <f t="shared" si="184"/>
        <v>#VALUE!</v>
      </c>
      <c r="O988">
        <f t="shared" si="185"/>
        <v>41395</v>
      </c>
      <c r="Q988" s="84">
        <v>41395</v>
      </c>
      <c r="R988" t="e">
        <f t="shared" si="186"/>
        <v>#VALUE!</v>
      </c>
      <c r="S988">
        <f t="shared" si="187"/>
        <v>41395</v>
      </c>
      <c r="U988" s="86">
        <v>41395</v>
      </c>
      <c r="V988" t="e">
        <f t="shared" si="188"/>
        <v>#VALUE!</v>
      </c>
      <c r="W988">
        <f t="shared" si="189"/>
        <v>41395</v>
      </c>
      <c r="Y988" s="61">
        <v>41395</v>
      </c>
      <c r="Z988" t="str">
        <f t="shared" si="190"/>
        <v>41395</v>
      </c>
      <c r="AA988" t="e">
        <f t="shared" si="191"/>
        <v>#VALUE!</v>
      </c>
      <c r="AB988">
        <f t="shared" si="192"/>
        <v>41395</v>
      </c>
      <c r="AD988" s="85">
        <v>34802</v>
      </c>
      <c r="AG988" s="85">
        <v>41395</v>
      </c>
      <c r="AI988" s="85">
        <v>41279</v>
      </c>
    </row>
    <row r="989" spans="1:35" x14ac:dyDescent="0.2">
      <c r="A989">
        <v>4947</v>
      </c>
      <c r="B989" s="91" t="s">
        <v>602</v>
      </c>
      <c r="C989" s="61" t="str" cm="1">
        <f t="array" ref="C989">_xlfn._xlws.FILTER(B989,OR(LEN(B989) = 7,LEN(B989)=8))</f>
        <v>9/15/12</v>
      </c>
      <c r="D989" s="61" t="str">
        <f t="shared" si="182"/>
        <v>9/15/12</v>
      </c>
      <c r="E989" s="85" t="s">
        <v>602</v>
      </c>
      <c r="F989" s="87" t="e" cm="1" vm="1">
        <f t="array" ref="F989">_xlfn._xlws.FILTER(B989,LEN(B989)=5)</f>
        <v>#VALUE!</v>
      </c>
      <c r="G989" s="88" t="str">
        <f t="shared" si="183"/>
        <v/>
      </c>
      <c r="H989" s="85">
        <v>41167</v>
      </c>
      <c r="I989" s="85" t="s">
        <v>2512</v>
      </c>
      <c r="J989" s="93">
        <f t="shared" si="181"/>
        <v>41167</v>
      </c>
      <c r="K989" s="85"/>
      <c r="M989" s="85" t="s">
        <v>602</v>
      </c>
      <c r="N989" t="e">
        <f t="shared" si="184"/>
        <v>#VALUE!</v>
      </c>
      <c r="O989" t="e">
        <f t="shared" si="185"/>
        <v>#VALUE!</v>
      </c>
      <c r="Q989" s="84" t="s">
        <v>602</v>
      </c>
      <c r="R989" t="e">
        <f t="shared" si="186"/>
        <v>#VALUE!</v>
      </c>
      <c r="S989" t="e">
        <f t="shared" si="187"/>
        <v>#VALUE!</v>
      </c>
      <c r="U989" s="86" t="s">
        <v>602</v>
      </c>
      <c r="V989" t="e">
        <f t="shared" si="188"/>
        <v>#VALUE!</v>
      </c>
      <c r="W989" t="e">
        <f t="shared" si="189"/>
        <v>#VALUE!</v>
      </c>
      <c r="Y989" s="61" t="s">
        <v>602</v>
      </c>
      <c r="Z989" t="str">
        <f t="shared" si="190"/>
        <v>9-15-12</v>
      </c>
      <c r="AA989" t="e">
        <f t="shared" si="191"/>
        <v>#VALUE!</v>
      </c>
      <c r="AB989" t="e">
        <f t="shared" si="192"/>
        <v>#VALUE!</v>
      </c>
      <c r="AD989" s="85">
        <v>41167</v>
      </c>
      <c r="AG989" s="85" t="s">
        <v>602</v>
      </c>
      <c r="AI989" s="85">
        <v>41167</v>
      </c>
    </row>
    <row r="990" spans="1:35" x14ac:dyDescent="0.2">
      <c r="A990">
        <v>10176</v>
      </c>
      <c r="B990" s="91" t="s">
        <v>1229</v>
      </c>
      <c r="C990" s="61" t="str" cm="1">
        <f t="array" ref="C990">_xlfn._xlws.FILTER(B990,OR(LEN(B990) = 7,LEN(B990)=8))</f>
        <v>8/24/12</v>
      </c>
      <c r="D990" s="61" t="str">
        <f t="shared" si="182"/>
        <v>8/24/12</v>
      </c>
      <c r="E990" s="85" t="s">
        <v>1229</v>
      </c>
      <c r="F990" s="87" t="e" cm="1" vm="1">
        <f t="array" ref="F990">_xlfn._xlws.FILTER(B990,LEN(B990)=5)</f>
        <v>#VALUE!</v>
      </c>
      <c r="G990" s="88" t="str">
        <f t="shared" si="183"/>
        <v/>
      </c>
      <c r="H990" s="85">
        <v>41145</v>
      </c>
      <c r="I990" s="85" t="s">
        <v>2512</v>
      </c>
      <c r="J990" s="93">
        <f t="shared" si="181"/>
        <v>41145</v>
      </c>
      <c r="K990" s="85"/>
      <c r="M990" s="85" t="s">
        <v>1229</v>
      </c>
      <c r="N990" t="e">
        <f t="shared" si="184"/>
        <v>#VALUE!</v>
      </c>
      <c r="O990" t="e">
        <f t="shared" si="185"/>
        <v>#VALUE!</v>
      </c>
      <c r="Q990" s="84" t="s">
        <v>1229</v>
      </c>
      <c r="R990" t="e">
        <f t="shared" si="186"/>
        <v>#VALUE!</v>
      </c>
      <c r="S990" t="e">
        <f t="shared" si="187"/>
        <v>#VALUE!</v>
      </c>
      <c r="U990" s="86" t="s">
        <v>1229</v>
      </c>
      <c r="V990" t="e">
        <f t="shared" si="188"/>
        <v>#VALUE!</v>
      </c>
      <c r="W990" t="e">
        <f t="shared" si="189"/>
        <v>#VALUE!</v>
      </c>
      <c r="Y990" s="61" t="s">
        <v>1229</v>
      </c>
      <c r="Z990" t="str">
        <f t="shared" si="190"/>
        <v>8-24-12</v>
      </c>
      <c r="AA990" t="e">
        <f t="shared" si="191"/>
        <v>#VALUE!</v>
      </c>
      <c r="AB990" t="e">
        <f t="shared" si="192"/>
        <v>#VALUE!</v>
      </c>
      <c r="AD990" s="85">
        <v>41145</v>
      </c>
      <c r="AG990" s="85" t="s">
        <v>1229</v>
      </c>
      <c r="AI990" s="85">
        <v>41145</v>
      </c>
    </row>
    <row r="991" spans="1:35" x14ac:dyDescent="0.2">
      <c r="A991">
        <v>3507</v>
      </c>
      <c r="B991" s="91" t="s">
        <v>275</v>
      </c>
      <c r="C991" s="61" t="str" cm="1">
        <f t="array" ref="C991">_xlfn._xlws.FILTER(B991,OR(LEN(B991) = 7,LEN(B991)=8))</f>
        <v>8/17/12</v>
      </c>
      <c r="D991" s="61" t="str">
        <f t="shared" si="182"/>
        <v>8/17/12</v>
      </c>
      <c r="E991" s="85" t="s">
        <v>275</v>
      </c>
      <c r="F991" s="87" t="e" cm="1" vm="1">
        <f t="array" ref="F991">_xlfn._xlws.FILTER(B991,LEN(B991)=5)</f>
        <v>#VALUE!</v>
      </c>
      <c r="G991" s="88" t="str">
        <f t="shared" si="183"/>
        <v/>
      </c>
      <c r="H991" s="85">
        <v>41138</v>
      </c>
      <c r="I991" s="85" t="s">
        <v>2512</v>
      </c>
      <c r="J991" s="93">
        <f t="shared" si="181"/>
        <v>41138</v>
      </c>
      <c r="K991" s="85"/>
      <c r="M991" s="85" t="s">
        <v>275</v>
      </c>
      <c r="N991" t="e">
        <f t="shared" si="184"/>
        <v>#VALUE!</v>
      </c>
      <c r="O991" t="e">
        <f t="shared" si="185"/>
        <v>#VALUE!</v>
      </c>
      <c r="Q991" s="84" t="s">
        <v>275</v>
      </c>
      <c r="R991" t="e">
        <f t="shared" si="186"/>
        <v>#VALUE!</v>
      </c>
      <c r="S991" t="e">
        <f t="shared" si="187"/>
        <v>#VALUE!</v>
      </c>
      <c r="U991" s="86" t="s">
        <v>275</v>
      </c>
      <c r="V991" t="e">
        <f t="shared" si="188"/>
        <v>#VALUE!</v>
      </c>
      <c r="W991" t="e">
        <f t="shared" si="189"/>
        <v>#VALUE!</v>
      </c>
      <c r="Y991" s="61" t="s">
        <v>275</v>
      </c>
      <c r="Z991" t="str">
        <f t="shared" si="190"/>
        <v>8-17-12</v>
      </c>
      <c r="AA991" t="e">
        <f t="shared" si="191"/>
        <v>#VALUE!</v>
      </c>
      <c r="AB991" t="e">
        <f t="shared" si="192"/>
        <v>#VALUE!</v>
      </c>
      <c r="AD991" s="85">
        <v>41138</v>
      </c>
      <c r="AG991" s="85" t="s">
        <v>275</v>
      </c>
      <c r="AI991" s="85">
        <v>41138</v>
      </c>
    </row>
    <row r="992" spans="1:35" x14ac:dyDescent="0.2">
      <c r="A992">
        <v>10341</v>
      </c>
      <c r="B992" s="91" t="s">
        <v>1232</v>
      </c>
      <c r="C992" s="61" t="str" cm="1">
        <f t="array" ref="C992">_xlfn._xlws.FILTER(B992,OR(LEN(B992) = 7,LEN(B992)=8))</f>
        <v>2/23/14</v>
      </c>
      <c r="D992" s="61" t="str">
        <f t="shared" si="182"/>
        <v>2/23/14</v>
      </c>
      <c r="E992" s="85" t="s">
        <v>1232</v>
      </c>
      <c r="F992" s="87" t="e" cm="1" vm="1">
        <f t="array" ref="F992">_xlfn._xlws.FILTER(B992,LEN(B992)=5)</f>
        <v>#VALUE!</v>
      </c>
      <c r="G992" s="88" t="str">
        <f t="shared" si="183"/>
        <v/>
      </c>
      <c r="H992" s="85">
        <v>41693</v>
      </c>
      <c r="I992" s="85" t="s">
        <v>2512</v>
      </c>
      <c r="J992" s="93">
        <f t="shared" si="181"/>
        <v>41693</v>
      </c>
      <c r="K992" s="85"/>
      <c r="M992" s="85" t="s">
        <v>1232</v>
      </c>
      <c r="N992" t="e">
        <f t="shared" si="184"/>
        <v>#VALUE!</v>
      </c>
      <c r="O992" t="e">
        <f t="shared" si="185"/>
        <v>#VALUE!</v>
      </c>
      <c r="Q992" s="84" t="s">
        <v>1232</v>
      </c>
      <c r="R992" t="e">
        <f t="shared" si="186"/>
        <v>#VALUE!</v>
      </c>
      <c r="S992" t="e">
        <f t="shared" si="187"/>
        <v>#VALUE!</v>
      </c>
      <c r="U992" s="86" t="s">
        <v>1232</v>
      </c>
      <c r="V992" t="e">
        <f t="shared" si="188"/>
        <v>#VALUE!</v>
      </c>
      <c r="W992" t="e">
        <f t="shared" si="189"/>
        <v>#VALUE!</v>
      </c>
      <c r="Y992" s="61" t="s">
        <v>1232</v>
      </c>
      <c r="Z992" t="str">
        <f t="shared" si="190"/>
        <v>2-23-14</v>
      </c>
      <c r="AA992" t="e">
        <f t="shared" si="191"/>
        <v>#VALUE!</v>
      </c>
      <c r="AB992" t="e">
        <f t="shared" si="192"/>
        <v>#VALUE!</v>
      </c>
      <c r="AD992" s="85">
        <v>41693</v>
      </c>
      <c r="AG992" s="85" t="s">
        <v>1232</v>
      </c>
      <c r="AI992" s="85">
        <v>41693</v>
      </c>
    </row>
    <row r="993" spans="1:35" x14ac:dyDescent="0.2">
      <c r="A993">
        <v>2639</v>
      </c>
      <c r="B993" s="91">
        <v>41913</v>
      </c>
      <c r="C993" s="61" t="e" cm="1" vm="1">
        <f t="array" ref="C993">_xlfn._xlws.FILTER(B993,OR(LEN(B993) = 7,LEN(B993)=8))</f>
        <v>#VALUE!</v>
      </c>
      <c r="D993" s="61" t="str">
        <f t="shared" si="182"/>
        <v/>
      </c>
      <c r="E993" s="61" t="s">
        <v>2512</v>
      </c>
      <c r="F993" s="87" cm="1">
        <f t="array" ref="F993">_xlfn._xlws.FILTER(B993,LEN(B993)=5)</f>
        <v>41913</v>
      </c>
      <c r="G993" s="88">
        <f t="shared" si="183"/>
        <v>41913</v>
      </c>
      <c r="H993" s="61"/>
      <c r="I993" s="85">
        <v>41913</v>
      </c>
      <c r="J993" s="93">
        <f t="shared" si="181"/>
        <v>41913</v>
      </c>
      <c r="K993" s="85"/>
      <c r="M993" s="85">
        <v>41913</v>
      </c>
      <c r="N993" t="e">
        <f t="shared" si="184"/>
        <v>#VALUE!</v>
      </c>
      <c r="O993">
        <f t="shared" si="185"/>
        <v>41913</v>
      </c>
      <c r="Q993" s="84">
        <v>41913</v>
      </c>
      <c r="R993" t="e">
        <f t="shared" si="186"/>
        <v>#VALUE!</v>
      </c>
      <c r="S993">
        <f t="shared" si="187"/>
        <v>41913</v>
      </c>
      <c r="U993" s="86">
        <v>41913</v>
      </c>
      <c r="V993" t="e">
        <f t="shared" si="188"/>
        <v>#VALUE!</v>
      </c>
      <c r="W993">
        <f t="shared" si="189"/>
        <v>41913</v>
      </c>
      <c r="Y993" s="61">
        <v>41913</v>
      </c>
      <c r="Z993" t="str">
        <f t="shared" si="190"/>
        <v>41913</v>
      </c>
      <c r="AA993" t="e">
        <f t="shared" si="191"/>
        <v>#VALUE!</v>
      </c>
      <c r="AB993">
        <f t="shared" si="192"/>
        <v>41913</v>
      </c>
      <c r="AD993" s="85">
        <v>41383</v>
      </c>
      <c r="AG993" s="85">
        <v>41913</v>
      </c>
      <c r="AI993" s="85">
        <v>41649</v>
      </c>
    </row>
    <row r="994" spans="1:35" x14ac:dyDescent="0.2">
      <c r="A994">
        <v>6201</v>
      </c>
      <c r="B994" s="91" t="s">
        <v>617</v>
      </c>
      <c r="C994" s="61" t="str" cm="1">
        <f t="array" ref="C994">_xlfn._xlws.FILTER(B994,OR(LEN(B994) = 7,LEN(B994)=8))</f>
        <v>11/29/13</v>
      </c>
      <c r="D994" s="61" t="str">
        <f t="shared" si="182"/>
        <v>11/29/13</v>
      </c>
      <c r="E994" s="61" t="s">
        <v>617</v>
      </c>
      <c r="F994" s="87" t="e" cm="1" vm="1">
        <f t="array" ref="F994">_xlfn._xlws.FILTER(B994,LEN(B994)=5)</f>
        <v>#VALUE!</v>
      </c>
      <c r="G994" s="88" t="str">
        <f t="shared" si="183"/>
        <v/>
      </c>
      <c r="H994" s="85">
        <v>41607</v>
      </c>
      <c r="I994" s="85" t="s">
        <v>2512</v>
      </c>
      <c r="J994" s="93">
        <f t="shared" si="181"/>
        <v>41607</v>
      </c>
      <c r="K994" s="85"/>
      <c r="M994" s="85" t="s">
        <v>617</v>
      </c>
      <c r="N994" t="e">
        <f t="shared" si="184"/>
        <v>#VALUE!</v>
      </c>
      <c r="O994" t="e">
        <f t="shared" si="185"/>
        <v>#VALUE!</v>
      </c>
      <c r="Q994" s="84" t="s">
        <v>617</v>
      </c>
      <c r="R994" t="e">
        <f t="shared" si="186"/>
        <v>#VALUE!</v>
      </c>
      <c r="S994" t="e">
        <f t="shared" si="187"/>
        <v>#VALUE!</v>
      </c>
      <c r="U994" s="86" t="s">
        <v>617</v>
      </c>
      <c r="V994" t="e">
        <f t="shared" si="188"/>
        <v>#VALUE!</v>
      </c>
      <c r="W994" t="e">
        <f t="shared" si="189"/>
        <v>#VALUE!</v>
      </c>
      <c r="Y994" s="61" t="s">
        <v>617</v>
      </c>
      <c r="Z994" t="str">
        <f t="shared" si="190"/>
        <v>11-29-13</v>
      </c>
      <c r="AA994" t="e">
        <f t="shared" si="191"/>
        <v>#VALUE!</v>
      </c>
      <c r="AB994" t="e">
        <f t="shared" si="192"/>
        <v>#VALUE!</v>
      </c>
      <c r="AD994" s="85">
        <v>41607</v>
      </c>
      <c r="AG994" s="85" t="s">
        <v>617</v>
      </c>
      <c r="AI994" s="85">
        <v>41607</v>
      </c>
    </row>
    <row r="995" spans="1:35" x14ac:dyDescent="0.2">
      <c r="A995">
        <v>7397</v>
      </c>
      <c r="B995" s="91" t="s">
        <v>1236</v>
      </c>
      <c r="C995" s="61" t="str" cm="1">
        <f t="array" ref="C995">_xlfn._xlws.FILTER(B995,OR(LEN(B995) = 7,LEN(B995)=8))</f>
        <v>7/19/13</v>
      </c>
      <c r="D995" s="61" t="str">
        <f t="shared" si="182"/>
        <v>7/19/13</v>
      </c>
      <c r="E995" s="85" t="s">
        <v>1236</v>
      </c>
      <c r="F995" s="87" t="e" cm="1" vm="1">
        <f t="array" ref="F995">_xlfn._xlws.FILTER(B995,LEN(B995)=5)</f>
        <v>#VALUE!</v>
      </c>
      <c r="G995" s="88" t="str">
        <f t="shared" si="183"/>
        <v/>
      </c>
      <c r="H995" s="85">
        <v>41474</v>
      </c>
      <c r="I995" s="85" t="s">
        <v>2512</v>
      </c>
      <c r="J995" s="93">
        <f t="shared" si="181"/>
        <v>41474</v>
      </c>
      <c r="K995" s="85"/>
      <c r="M995" s="85" t="s">
        <v>1236</v>
      </c>
      <c r="N995" t="e">
        <f t="shared" si="184"/>
        <v>#VALUE!</v>
      </c>
      <c r="O995" t="e">
        <f t="shared" si="185"/>
        <v>#VALUE!</v>
      </c>
      <c r="Q995" s="84" t="s">
        <v>1236</v>
      </c>
      <c r="R995" t="e">
        <f t="shared" si="186"/>
        <v>#VALUE!</v>
      </c>
      <c r="S995" t="e">
        <f t="shared" si="187"/>
        <v>#VALUE!</v>
      </c>
      <c r="U995" s="86" t="s">
        <v>1236</v>
      </c>
      <c r="V995" t="e">
        <f t="shared" si="188"/>
        <v>#VALUE!</v>
      </c>
      <c r="W995" t="e">
        <f t="shared" si="189"/>
        <v>#VALUE!</v>
      </c>
      <c r="Y995" s="61" t="s">
        <v>1236</v>
      </c>
      <c r="Z995" t="str">
        <f t="shared" si="190"/>
        <v>7-19-13</v>
      </c>
      <c r="AA995" t="e">
        <f t="shared" si="191"/>
        <v>#VALUE!</v>
      </c>
      <c r="AB995" t="e">
        <f t="shared" si="192"/>
        <v>#VALUE!</v>
      </c>
      <c r="AD995" s="85">
        <v>41474</v>
      </c>
      <c r="AG995" s="85" t="s">
        <v>1236</v>
      </c>
      <c r="AI995" s="85">
        <v>41474</v>
      </c>
    </row>
    <row r="996" spans="1:35" x14ac:dyDescent="0.2">
      <c r="A996">
        <v>2181</v>
      </c>
      <c r="B996" s="91" t="s">
        <v>235</v>
      </c>
      <c r="C996" s="61" t="str" cm="1">
        <f t="array" ref="C996">_xlfn._xlws.FILTER(B996,OR(LEN(B996) = 7,LEN(B996)=8))</f>
        <v>6/23/13</v>
      </c>
      <c r="D996" s="61" t="str">
        <f t="shared" si="182"/>
        <v>6/23/13</v>
      </c>
      <c r="E996" s="85" t="s">
        <v>235</v>
      </c>
      <c r="F996" s="87" t="e" cm="1" vm="1">
        <f t="array" ref="F996">_xlfn._xlws.FILTER(B996,LEN(B996)=5)</f>
        <v>#VALUE!</v>
      </c>
      <c r="G996" s="88" t="str">
        <f t="shared" si="183"/>
        <v/>
      </c>
      <c r="H996" s="85">
        <v>41448</v>
      </c>
      <c r="I996" s="85" t="s">
        <v>2512</v>
      </c>
      <c r="J996" s="93">
        <f t="shared" si="181"/>
        <v>41448</v>
      </c>
      <c r="K996" s="85"/>
      <c r="M996" s="85" t="s">
        <v>235</v>
      </c>
      <c r="N996" t="e">
        <f t="shared" si="184"/>
        <v>#VALUE!</v>
      </c>
      <c r="O996" t="e">
        <f t="shared" si="185"/>
        <v>#VALUE!</v>
      </c>
      <c r="Q996" s="84" t="s">
        <v>235</v>
      </c>
      <c r="R996" t="e">
        <f t="shared" si="186"/>
        <v>#VALUE!</v>
      </c>
      <c r="S996" t="e">
        <f t="shared" si="187"/>
        <v>#VALUE!</v>
      </c>
      <c r="U996" s="86" t="s">
        <v>235</v>
      </c>
      <c r="V996" t="e">
        <f t="shared" si="188"/>
        <v>#VALUE!</v>
      </c>
      <c r="W996" t="e">
        <f t="shared" si="189"/>
        <v>#VALUE!</v>
      </c>
      <c r="Y996" s="61" t="s">
        <v>235</v>
      </c>
      <c r="Z996" t="str">
        <f t="shared" si="190"/>
        <v>6-23-13</v>
      </c>
      <c r="AA996" t="e">
        <f t="shared" si="191"/>
        <v>#VALUE!</v>
      </c>
      <c r="AB996" t="e">
        <f t="shared" si="192"/>
        <v>#VALUE!</v>
      </c>
      <c r="AD996" s="85">
        <v>41448</v>
      </c>
      <c r="AG996" s="85" t="s">
        <v>235</v>
      </c>
      <c r="AI996" s="85">
        <v>41448</v>
      </c>
    </row>
    <row r="997" spans="1:35" x14ac:dyDescent="0.2">
      <c r="A997">
        <v>1204</v>
      </c>
      <c r="B997" s="91" t="s">
        <v>917</v>
      </c>
      <c r="C997" s="61" t="str" cm="1">
        <f t="array" ref="C997">_xlfn._xlws.FILTER(B997,OR(LEN(B997) = 7,LEN(B997)=8))</f>
        <v>5/22/13</v>
      </c>
      <c r="D997" s="61" t="str">
        <f t="shared" si="182"/>
        <v>5/22/13</v>
      </c>
      <c r="E997" s="85" t="s">
        <v>917</v>
      </c>
      <c r="F997" s="87" t="e" cm="1" vm="1">
        <f t="array" ref="F997">_xlfn._xlws.FILTER(B997,LEN(B997)=5)</f>
        <v>#VALUE!</v>
      </c>
      <c r="G997" s="88" t="str">
        <f t="shared" si="183"/>
        <v/>
      </c>
      <c r="H997" s="85">
        <v>41416</v>
      </c>
      <c r="I997" s="85" t="s">
        <v>2512</v>
      </c>
      <c r="J997" s="93">
        <f t="shared" si="181"/>
        <v>41416</v>
      </c>
      <c r="K997" s="85"/>
      <c r="M997" s="85" t="s">
        <v>917</v>
      </c>
      <c r="N997" t="e">
        <f t="shared" si="184"/>
        <v>#VALUE!</v>
      </c>
      <c r="O997" t="e">
        <f t="shared" si="185"/>
        <v>#VALUE!</v>
      </c>
      <c r="Q997" s="84" t="s">
        <v>917</v>
      </c>
      <c r="R997" t="e">
        <f t="shared" si="186"/>
        <v>#VALUE!</v>
      </c>
      <c r="S997" t="e">
        <f t="shared" si="187"/>
        <v>#VALUE!</v>
      </c>
      <c r="U997" s="86" t="s">
        <v>917</v>
      </c>
      <c r="V997" t="e">
        <f t="shared" si="188"/>
        <v>#VALUE!</v>
      </c>
      <c r="W997" t="e">
        <f t="shared" si="189"/>
        <v>#VALUE!</v>
      </c>
      <c r="Y997" s="61" t="s">
        <v>917</v>
      </c>
      <c r="Z997" t="str">
        <f t="shared" si="190"/>
        <v>5-22-13</v>
      </c>
      <c r="AA997" t="e">
        <f t="shared" si="191"/>
        <v>#VALUE!</v>
      </c>
      <c r="AB997" t="e">
        <f t="shared" si="192"/>
        <v>#VALUE!</v>
      </c>
      <c r="AD997" s="85">
        <v>41416</v>
      </c>
      <c r="AG997" s="85" t="s">
        <v>917</v>
      </c>
      <c r="AI997" s="85">
        <v>41416</v>
      </c>
    </row>
    <row r="998" spans="1:35" x14ac:dyDescent="0.2">
      <c r="A998">
        <v>1170</v>
      </c>
      <c r="B998" s="91" t="s">
        <v>1240</v>
      </c>
      <c r="C998" s="61" t="str" cm="1">
        <f t="array" ref="C998">_xlfn._xlws.FILTER(B998,OR(LEN(B998) = 7,LEN(B998)=8))</f>
        <v>3/25/13</v>
      </c>
      <c r="D998" s="61" t="str">
        <f t="shared" si="182"/>
        <v>3/25/13</v>
      </c>
      <c r="E998" s="85" t="s">
        <v>1240</v>
      </c>
      <c r="F998" s="87" t="e" cm="1" vm="1">
        <f t="array" ref="F998">_xlfn._xlws.FILTER(B998,LEN(B998)=5)</f>
        <v>#VALUE!</v>
      </c>
      <c r="G998" s="88" t="str">
        <f t="shared" si="183"/>
        <v/>
      </c>
      <c r="H998" s="85">
        <v>41358</v>
      </c>
      <c r="I998" s="85" t="s">
        <v>2512</v>
      </c>
      <c r="J998" s="93">
        <f t="shared" si="181"/>
        <v>41358</v>
      </c>
      <c r="K998" s="85"/>
      <c r="M998" s="85" t="s">
        <v>1240</v>
      </c>
      <c r="N998" t="e">
        <f t="shared" si="184"/>
        <v>#VALUE!</v>
      </c>
      <c r="O998" t="e">
        <f t="shared" si="185"/>
        <v>#VALUE!</v>
      </c>
      <c r="Q998" s="84" t="s">
        <v>1240</v>
      </c>
      <c r="R998" t="e">
        <f t="shared" si="186"/>
        <v>#VALUE!</v>
      </c>
      <c r="S998" t="e">
        <f t="shared" si="187"/>
        <v>#VALUE!</v>
      </c>
      <c r="U998" s="86" t="s">
        <v>1240</v>
      </c>
      <c r="V998" t="e">
        <f t="shared" si="188"/>
        <v>#VALUE!</v>
      </c>
      <c r="W998" t="e">
        <f t="shared" si="189"/>
        <v>#VALUE!</v>
      </c>
      <c r="Y998" s="61" t="s">
        <v>1240</v>
      </c>
      <c r="Z998" t="str">
        <f t="shared" si="190"/>
        <v>3-25-13</v>
      </c>
      <c r="AA998" t="e">
        <f t="shared" si="191"/>
        <v>#VALUE!</v>
      </c>
      <c r="AB998" t="e">
        <f t="shared" si="192"/>
        <v>#VALUE!</v>
      </c>
      <c r="AD998" s="85">
        <v>41358</v>
      </c>
      <c r="AG998" s="85" t="s">
        <v>1240</v>
      </c>
      <c r="AI998" s="85">
        <v>41358</v>
      </c>
    </row>
    <row r="999" spans="1:35" x14ac:dyDescent="0.2">
      <c r="A999">
        <v>8812</v>
      </c>
      <c r="B999" s="91">
        <v>41550</v>
      </c>
      <c r="C999" s="61" t="e" cm="1" vm="1">
        <f t="array" ref="C999">_xlfn._xlws.FILTER(B999,OR(LEN(B999) = 7,LEN(B999)=8))</f>
        <v>#VALUE!</v>
      </c>
      <c r="D999" s="61" t="str">
        <f t="shared" si="182"/>
        <v/>
      </c>
      <c r="E999" s="61" t="s">
        <v>2512</v>
      </c>
      <c r="F999" s="87" cm="1">
        <f t="array" ref="F999">_xlfn._xlws.FILTER(B999,LEN(B999)=5)</f>
        <v>41550</v>
      </c>
      <c r="G999" s="88">
        <f t="shared" si="183"/>
        <v>41550</v>
      </c>
      <c r="H999" s="61"/>
      <c r="I999" s="85">
        <v>41550</v>
      </c>
      <c r="J999" s="93">
        <f t="shared" si="181"/>
        <v>41550</v>
      </c>
      <c r="K999" s="85"/>
      <c r="M999" s="85">
        <v>41550</v>
      </c>
      <c r="N999" t="e">
        <f t="shared" si="184"/>
        <v>#VALUE!</v>
      </c>
      <c r="O999">
        <f t="shared" si="185"/>
        <v>41550</v>
      </c>
      <c r="Q999" s="84">
        <v>41550</v>
      </c>
      <c r="R999" t="e">
        <f t="shared" si="186"/>
        <v>#VALUE!</v>
      </c>
      <c r="S999">
        <f t="shared" si="187"/>
        <v>41550</v>
      </c>
      <c r="U999" s="86">
        <v>41550</v>
      </c>
      <c r="V999" t="e">
        <f t="shared" si="188"/>
        <v>#VALUE!</v>
      </c>
      <c r="W999">
        <f t="shared" si="189"/>
        <v>41550</v>
      </c>
      <c r="Y999" s="61">
        <v>41550</v>
      </c>
      <c r="Z999" t="str">
        <f t="shared" si="190"/>
        <v>41550</v>
      </c>
      <c r="AA999" t="e">
        <f t="shared" si="191"/>
        <v>#VALUE!</v>
      </c>
      <c r="AB999">
        <f t="shared" si="192"/>
        <v>41550</v>
      </c>
      <c r="AD999" s="85">
        <v>18368</v>
      </c>
      <c r="AG999" s="85">
        <v>41550</v>
      </c>
      <c r="AI999" s="85">
        <v>41343</v>
      </c>
    </row>
    <row r="1000" spans="1:35" x14ac:dyDescent="0.2">
      <c r="A1000">
        <v>4690</v>
      </c>
      <c r="B1000" s="91" t="s">
        <v>695</v>
      </c>
      <c r="C1000" s="61" t="str" cm="1">
        <f t="array" ref="C1000">_xlfn._xlws.FILTER(B1000,OR(LEN(B1000) = 7,LEN(B1000)=8))</f>
        <v>2/13/13</v>
      </c>
      <c r="D1000" s="61" t="str">
        <f t="shared" si="182"/>
        <v>2/13/13</v>
      </c>
      <c r="E1000" s="85" t="s">
        <v>695</v>
      </c>
      <c r="F1000" s="87" t="e" cm="1" vm="1">
        <f t="array" ref="F1000">_xlfn._xlws.FILTER(B1000,LEN(B1000)=5)</f>
        <v>#VALUE!</v>
      </c>
      <c r="G1000" s="88" t="str">
        <f t="shared" si="183"/>
        <v/>
      </c>
      <c r="H1000" s="85">
        <v>41318</v>
      </c>
      <c r="I1000" s="85" t="s">
        <v>2512</v>
      </c>
      <c r="J1000" s="93">
        <f t="shared" si="181"/>
        <v>41318</v>
      </c>
      <c r="K1000" s="85"/>
      <c r="M1000" s="85" t="s">
        <v>695</v>
      </c>
      <c r="N1000" t="e">
        <f t="shared" si="184"/>
        <v>#VALUE!</v>
      </c>
      <c r="O1000" t="e">
        <f t="shared" si="185"/>
        <v>#VALUE!</v>
      </c>
      <c r="Q1000" s="84" t="s">
        <v>695</v>
      </c>
      <c r="R1000" t="e">
        <f t="shared" si="186"/>
        <v>#VALUE!</v>
      </c>
      <c r="S1000" t="e">
        <f t="shared" si="187"/>
        <v>#VALUE!</v>
      </c>
      <c r="U1000" s="86" t="s">
        <v>695</v>
      </c>
      <c r="V1000" t="e">
        <f t="shared" si="188"/>
        <v>#VALUE!</v>
      </c>
      <c r="W1000" t="e">
        <f t="shared" si="189"/>
        <v>#VALUE!</v>
      </c>
      <c r="Y1000" s="61" t="s">
        <v>695</v>
      </c>
      <c r="Z1000" t="str">
        <f t="shared" si="190"/>
        <v>2-13-13</v>
      </c>
      <c r="AA1000" t="e">
        <f t="shared" si="191"/>
        <v>#VALUE!</v>
      </c>
      <c r="AB1000" t="e">
        <f t="shared" si="192"/>
        <v>#VALUE!</v>
      </c>
      <c r="AD1000" s="85">
        <v>41318</v>
      </c>
      <c r="AG1000" s="85" t="s">
        <v>695</v>
      </c>
      <c r="AI1000" s="85">
        <v>41318</v>
      </c>
    </row>
    <row r="1001" spans="1:35" x14ac:dyDescent="0.2">
      <c r="A1001">
        <v>1715</v>
      </c>
      <c r="B1001" s="91">
        <v>41580</v>
      </c>
      <c r="C1001" s="61" t="e" cm="1" vm="1">
        <f t="array" ref="C1001">_xlfn._xlws.FILTER(B1001,OR(LEN(B1001) = 7,LEN(B1001)=8))</f>
        <v>#VALUE!</v>
      </c>
      <c r="D1001" s="61" t="str">
        <f t="shared" si="182"/>
        <v/>
      </c>
      <c r="E1001" s="61" t="s">
        <v>2512</v>
      </c>
      <c r="F1001" s="87" cm="1">
        <f t="array" ref="F1001">_xlfn._xlws.FILTER(B1001,LEN(B1001)=5)</f>
        <v>41580</v>
      </c>
      <c r="G1001" s="88">
        <f t="shared" si="183"/>
        <v>41580</v>
      </c>
      <c r="H1001" s="61"/>
      <c r="I1001" s="85">
        <v>41580</v>
      </c>
      <c r="J1001" s="93">
        <f t="shared" si="181"/>
        <v>41580</v>
      </c>
      <c r="K1001" s="85"/>
      <c r="M1001" s="85">
        <v>41580</v>
      </c>
      <c r="N1001" t="e">
        <f t="shared" si="184"/>
        <v>#VALUE!</v>
      </c>
      <c r="O1001">
        <f t="shared" si="185"/>
        <v>41580</v>
      </c>
      <c r="Q1001" s="84">
        <v>41580</v>
      </c>
      <c r="R1001" t="e">
        <f t="shared" si="186"/>
        <v>#VALUE!</v>
      </c>
      <c r="S1001">
        <f t="shared" si="187"/>
        <v>41580</v>
      </c>
      <c r="U1001" s="86">
        <v>41580</v>
      </c>
      <c r="V1001" t="e">
        <f t="shared" si="188"/>
        <v>#VALUE!</v>
      </c>
      <c r="W1001">
        <f t="shared" si="189"/>
        <v>41580</v>
      </c>
      <c r="Y1001" s="61">
        <v>41580</v>
      </c>
      <c r="Z1001" t="str">
        <f t="shared" si="190"/>
        <v>41580</v>
      </c>
      <c r="AA1001" t="e">
        <f t="shared" si="191"/>
        <v>#VALUE!</v>
      </c>
      <c r="AB1001">
        <f t="shared" si="192"/>
        <v>41580</v>
      </c>
      <c r="AD1001" s="85">
        <v>29326</v>
      </c>
      <c r="AG1001" s="85">
        <v>41580</v>
      </c>
      <c r="AI1001" s="85">
        <v>41316</v>
      </c>
    </row>
    <row r="1002" spans="1:35" x14ac:dyDescent="0.2">
      <c r="A1002">
        <v>10821</v>
      </c>
      <c r="B1002" s="91">
        <v>41427</v>
      </c>
      <c r="C1002" s="61" t="e" cm="1" vm="1">
        <f t="array" ref="C1002">_xlfn._xlws.FILTER(B1002,OR(LEN(B1002) = 7,LEN(B1002)=8))</f>
        <v>#VALUE!</v>
      </c>
      <c r="D1002" s="61" t="str">
        <f t="shared" si="182"/>
        <v/>
      </c>
      <c r="E1002" s="61" t="s">
        <v>2512</v>
      </c>
      <c r="F1002" s="87" cm="1">
        <f t="array" ref="F1002">_xlfn._xlws.FILTER(B1002,LEN(B1002)=5)</f>
        <v>41427</v>
      </c>
      <c r="G1002" s="88">
        <f t="shared" si="183"/>
        <v>41427</v>
      </c>
      <c r="H1002" s="61"/>
      <c r="I1002" s="85">
        <v>41427</v>
      </c>
      <c r="J1002" s="93">
        <f t="shared" si="181"/>
        <v>41427</v>
      </c>
      <c r="K1002" s="85"/>
      <c r="M1002" s="85">
        <v>41427</v>
      </c>
      <c r="N1002" t="e">
        <f t="shared" si="184"/>
        <v>#VALUE!</v>
      </c>
      <c r="O1002">
        <f t="shared" si="185"/>
        <v>41427</v>
      </c>
      <c r="Q1002" s="84">
        <v>41427</v>
      </c>
      <c r="R1002" t="e">
        <f t="shared" si="186"/>
        <v>#VALUE!</v>
      </c>
      <c r="S1002">
        <f t="shared" si="187"/>
        <v>41427</v>
      </c>
      <c r="U1002" s="86">
        <v>41427</v>
      </c>
      <c r="V1002" t="e">
        <f t="shared" si="188"/>
        <v>#VALUE!</v>
      </c>
      <c r="W1002">
        <f t="shared" si="189"/>
        <v>41427</v>
      </c>
      <c r="Y1002" s="61">
        <v>41427</v>
      </c>
      <c r="Z1002" t="str">
        <f t="shared" si="190"/>
        <v>41427</v>
      </c>
      <c r="AA1002" t="e">
        <f t="shared" si="191"/>
        <v>#VALUE!</v>
      </c>
      <c r="AB1002">
        <f t="shared" si="192"/>
        <v>41427</v>
      </c>
      <c r="AD1002" s="85">
        <v>46491</v>
      </c>
      <c r="AG1002" s="85">
        <v>41427</v>
      </c>
      <c r="AI1002" s="85">
        <v>41311</v>
      </c>
    </row>
    <row r="1003" spans="1:35" x14ac:dyDescent="0.2">
      <c r="A1003">
        <v>6543</v>
      </c>
      <c r="B1003" s="91" t="s">
        <v>1246</v>
      </c>
      <c r="C1003" s="61" t="str" cm="1">
        <f t="array" ref="C1003">_xlfn._xlws.FILTER(B1003,OR(LEN(B1003) = 7,LEN(B1003)=8))</f>
        <v>1/15/13</v>
      </c>
      <c r="D1003" s="61" t="str">
        <f t="shared" si="182"/>
        <v>1/15/13</v>
      </c>
      <c r="E1003" s="85" t="s">
        <v>1246</v>
      </c>
      <c r="F1003" s="87" t="e" cm="1" vm="1">
        <f t="array" ref="F1003">_xlfn._xlws.FILTER(B1003,LEN(B1003)=5)</f>
        <v>#VALUE!</v>
      </c>
      <c r="G1003" s="88" t="str">
        <f t="shared" si="183"/>
        <v/>
      </c>
      <c r="H1003" s="85">
        <v>41289</v>
      </c>
      <c r="I1003" s="85" t="s">
        <v>2512</v>
      </c>
      <c r="J1003" s="93">
        <f t="shared" si="181"/>
        <v>41289</v>
      </c>
      <c r="K1003" s="85"/>
      <c r="M1003" s="85" t="s">
        <v>1246</v>
      </c>
      <c r="N1003" t="e">
        <f t="shared" si="184"/>
        <v>#VALUE!</v>
      </c>
      <c r="O1003" t="e">
        <f t="shared" si="185"/>
        <v>#VALUE!</v>
      </c>
      <c r="Q1003" s="84" t="s">
        <v>1246</v>
      </c>
      <c r="R1003" t="e">
        <f t="shared" si="186"/>
        <v>#VALUE!</v>
      </c>
      <c r="S1003" t="e">
        <f t="shared" si="187"/>
        <v>#VALUE!</v>
      </c>
      <c r="U1003" s="86" t="s">
        <v>1246</v>
      </c>
      <c r="V1003" t="e">
        <f t="shared" si="188"/>
        <v>#VALUE!</v>
      </c>
      <c r="W1003" t="e">
        <f t="shared" si="189"/>
        <v>#VALUE!</v>
      </c>
      <c r="Y1003" s="61" t="s">
        <v>1246</v>
      </c>
      <c r="Z1003" t="str">
        <f t="shared" si="190"/>
        <v>1-15-13</v>
      </c>
      <c r="AA1003" t="e">
        <f t="shared" si="191"/>
        <v>#VALUE!</v>
      </c>
      <c r="AB1003" t="e">
        <f t="shared" si="192"/>
        <v>#VALUE!</v>
      </c>
      <c r="AD1003" s="85">
        <v>41289</v>
      </c>
      <c r="AG1003" s="85" t="s">
        <v>1246</v>
      </c>
      <c r="AI1003" s="85">
        <v>41289</v>
      </c>
    </row>
    <row r="1004" spans="1:35" x14ac:dyDescent="0.2">
      <c r="A1004">
        <v>7119</v>
      </c>
      <c r="B1004" s="91">
        <v>41609</v>
      </c>
      <c r="C1004" s="61" t="e" cm="1" vm="1">
        <f t="array" ref="C1004">_xlfn._xlws.FILTER(B1004,OR(LEN(B1004) = 7,LEN(B1004)=8))</f>
        <v>#VALUE!</v>
      </c>
      <c r="D1004" s="61" t="str">
        <f t="shared" si="182"/>
        <v/>
      </c>
      <c r="E1004" s="61" t="s">
        <v>2512</v>
      </c>
      <c r="F1004" s="87" cm="1">
        <f t="array" ref="F1004">_xlfn._xlws.FILTER(B1004,LEN(B1004)=5)</f>
        <v>41609</v>
      </c>
      <c r="G1004" s="88">
        <f t="shared" si="183"/>
        <v>41609</v>
      </c>
      <c r="H1004" s="61"/>
      <c r="I1004" s="85">
        <v>41609</v>
      </c>
      <c r="J1004" s="93">
        <f t="shared" si="181"/>
        <v>41609</v>
      </c>
      <c r="K1004" s="85"/>
      <c r="M1004" s="85">
        <v>41609</v>
      </c>
      <c r="N1004" t="e">
        <f t="shared" si="184"/>
        <v>#VALUE!</v>
      </c>
      <c r="O1004">
        <f t="shared" si="185"/>
        <v>41609</v>
      </c>
      <c r="Q1004" s="84">
        <v>41609</v>
      </c>
      <c r="R1004" t="e">
        <f t="shared" si="186"/>
        <v>#VALUE!</v>
      </c>
      <c r="S1004">
        <f t="shared" si="187"/>
        <v>41609</v>
      </c>
      <c r="U1004" s="86">
        <v>41609</v>
      </c>
      <c r="V1004" t="e">
        <f t="shared" si="188"/>
        <v>#VALUE!</v>
      </c>
      <c r="W1004">
        <f t="shared" si="189"/>
        <v>41609</v>
      </c>
      <c r="Y1004" s="61">
        <v>41609</v>
      </c>
      <c r="Z1004" t="str">
        <f t="shared" si="190"/>
        <v>41609</v>
      </c>
      <c r="AA1004" t="e">
        <f t="shared" si="191"/>
        <v>#VALUE!</v>
      </c>
      <c r="AB1004">
        <f t="shared" si="192"/>
        <v>41609</v>
      </c>
      <c r="AD1004" s="85">
        <v>39919</v>
      </c>
      <c r="AG1004" s="85">
        <v>41609</v>
      </c>
      <c r="AI1004" s="85">
        <v>41286</v>
      </c>
    </row>
    <row r="1005" spans="1:35" x14ac:dyDescent="0.2">
      <c r="A1005">
        <v>3518</v>
      </c>
      <c r="B1005" s="91">
        <v>41041</v>
      </c>
      <c r="C1005" s="61" t="e" cm="1" vm="1">
        <f t="array" ref="C1005">_xlfn._xlws.FILTER(B1005,OR(LEN(B1005) = 7,LEN(B1005)=8))</f>
        <v>#VALUE!</v>
      </c>
      <c r="D1005" s="61" t="str">
        <f t="shared" si="182"/>
        <v/>
      </c>
      <c r="E1005" s="61" t="s">
        <v>2512</v>
      </c>
      <c r="F1005" s="87" cm="1">
        <f t="array" ref="F1005">_xlfn._xlws.FILTER(B1005,LEN(B1005)=5)</f>
        <v>41041</v>
      </c>
      <c r="G1005" s="88">
        <f t="shared" si="183"/>
        <v>41041</v>
      </c>
      <c r="H1005" s="61"/>
      <c r="I1005" s="85">
        <v>41041</v>
      </c>
      <c r="J1005" s="93">
        <f t="shared" si="181"/>
        <v>41041</v>
      </c>
      <c r="K1005" s="85"/>
      <c r="M1005" s="85">
        <v>41041</v>
      </c>
      <c r="N1005" t="e">
        <f t="shared" si="184"/>
        <v>#VALUE!</v>
      </c>
      <c r="O1005">
        <f t="shared" si="185"/>
        <v>41041</v>
      </c>
      <c r="Q1005" s="84">
        <v>41041</v>
      </c>
      <c r="R1005" t="e">
        <f t="shared" si="186"/>
        <v>#VALUE!</v>
      </c>
      <c r="S1005">
        <f t="shared" si="187"/>
        <v>41041</v>
      </c>
      <c r="U1005" s="86">
        <v>41041</v>
      </c>
      <c r="V1005" t="e">
        <f t="shared" si="188"/>
        <v>#VALUE!</v>
      </c>
      <c r="W1005">
        <f t="shared" si="189"/>
        <v>41041</v>
      </c>
      <c r="Y1005" s="61">
        <v>41041</v>
      </c>
      <c r="Z1005" t="str">
        <f t="shared" si="190"/>
        <v>41041</v>
      </c>
      <c r="AA1005" t="e">
        <f t="shared" si="191"/>
        <v>#VALUE!</v>
      </c>
      <c r="AB1005">
        <f t="shared" si="192"/>
        <v>41041</v>
      </c>
      <c r="AD1005" s="85">
        <v>15076</v>
      </c>
      <c r="AG1005" s="85">
        <v>41041</v>
      </c>
      <c r="AI1005" s="85">
        <v>41248</v>
      </c>
    </row>
    <row r="1006" spans="1:35" x14ac:dyDescent="0.2">
      <c r="A1006">
        <v>1245</v>
      </c>
      <c r="B1006" s="91">
        <v>41224</v>
      </c>
      <c r="C1006" s="61" t="e" cm="1" vm="1">
        <f t="array" ref="C1006">_xlfn._xlws.FILTER(B1006,OR(LEN(B1006) = 7,LEN(B1006)=8))</f>
        <v>#VALUE!</v>
      </c>
      <c r="D1006" s="61" t="str">
        <f t="shared" si="182"/>
        <v/>
      </c>
      <c r="E1006" s="61" t="s">
        <v>2512</v>
      </c>
      <c r="F1006" s="87" cm="1">
        <f t="array" ref="F1006">_xlfn._xlws.FILTER(B1006,LEN(B1006)=5)</f>
        <v>41224</v>
      </c>
      <c r="G1006" s="88">
        <f t="shared" si="183"/>
        <v>41224</v>
      </c>
      <c r="H1006" s="61"/>
      <c r="I1006" s="85">
        <v>41224</v>
      </c>
      <c r="J1006" s="93">
        <f t="shared" si="181"/>
        <v>41224</v>
      </c>
      <c r="K1006" s="85"/>
      <c r="M1006" s="85">
        <v>41224</v>
      </c>
      <c r="N1006" t="e">
        <f t="shared" si="184"/>
        <v>#VALUE!</v>
      </c>
      <c r="O1006">
        <f t="shared" si="185"/>
        <v>41224</v>
      </c>
      <c r="Q1006" s="84">
        <v>41224</v>
      </c>
      <c r="R1006" t="e">
        <f t="shared" si="186"/>
        <v>#VALUE!</v>
      </c>
      <c r="S1006">
        <f t="shared" si="187"/>
        <v>41224</v>
      </c>
      <c r="U1006" s="86">
        <v>41224</v>
      </c>
      <c r="V1006" t="e">
        <f t="shared" si="188"/>
        <v>#VALUE!</v>
      </c>
      <c r="W1006">
        <f t="shared" si="189"/>
        <v>41224</v>
      </c>
      <c r="Y1006" s="61">
        <v>41224</v>
      </c>
      <c r="Z1006" t="str">
        <f t="shared" si="190"/>
        <v>41224</v>
      </c>
      <c r="AA1006" t="e">
        <f t="shared" si="191"/>
        <v>#VALUE!</v>
      </c>
      <c r="AB1006">
        <f t="shared" si="192"/>
        <v>41224</v>
      </c>
      <c r="AD1006" s="85">
        <v>45394</v>
      </c>
      <c r="AG1006" s="85">
        <v>41224</v>
      </c>
      <c r="AI1006" s="85">
        <v>41224</v>
      </c>
    </row>
    <row r="1007" spans="1:35" x14ac:dyDescent="0.2">
      <c r="A1007">
        <v>2561</v>
      </c>
      <c r="B1007" s="91">
        <v>41224</v>
      </c>
      <c r="C1007" s="61" t="e" cm="1" vm="1">
        <f t="array" ref="C1007">_xlfn._xlws.FILTER(B1007,OR(LEN(B1007) = 7,LEN(B1007)=8))</f>
        <v>#VALUE!</v>
      </c>
      <c r="D1007" s="61" t="str">
        <f t="shared" si="182"/>
        <v/>
      </c>
      <c r="E1007" s="61" t="s">
        <v>2512</v>
      </c>
      <c r="F1007" s="87" cm="1">
        <f t="array" ref="F1007">_xlfn._xlws.FILTER(B1007,LEN(B1007)=5)</f>
        <v>41224</v>
      </c>
      <c r="G1007" s="88">
        <f t="shared" si="183"/>
        <v>41224</v>
      </c>
      <c r="H1007" s="61"/>
      <c r="I1007" s="85">
        <v>41224</v>
      </c>
      <c r="J1007" s="93">
        <f t="shared" si="181"/>
        <v>41224</v>
      </c>
      <c r="K1007" s="85"/>
      <c r="M1007" s="85">
        <v>41224</v>
      </c>
      <c r="N1007" t="e">
        <f t="shared" si="184"/>
        <v>#VALUE!</v>
      </c>
      <c r="O1007">
        <f t="shared" si="185"/>
        <v>41224</v>
      </c>
      <c r="Q1007" s="84">
        <v>41224</v>
      </c>
      <c r="R1007" t="e">
        <f t="shared" si="186"/>
        <v>#VALUE!</v>
      </c>
      <c r="S1007">
        <f t="shared" si="187"/>
        <v>41224</v>
      </c>
      <c r="U1007" s="86">
        <v>41224</v>
      </c>
      <c r="V1007" t="e">
        <f t="shared" si="188"/>
        <v>#VALUE!</v>
      </c>
      <c r="W1007">
        <f t="shared" si="189"/>
        <v>41224</v>
      </c>
      <c r="Y1007" s="61">
        <v>41224</v>
      </c>
      <c r="Z1007" t="str">
        <f t="shared" si="190"/>
        <v>41224</v>
      </c>
      <c r="AA1007" t="e">
        <f t="shared" si="191"/>
        <v>#VALUE!</v>
      </c>
      <c r="AB1007">
        <f t="shared" si="192"/>
        <v>41224</v>
      </c>
      <c r="AD1007" s="85">
        <v>45394</v>
      </c>
      <c r="AG1007" s="85">
        <v>41224</v>
      </c>
      <c r="AI1007" s="85">
        <v>41224</v>
      </c>
    </row>
    <row r="1008" spans="1:35" x14ac:dyDescent="0.2">
      <c r="A1008">
        <v>9624</v>
      </c>
      <c r="B1008" s="91" t="s">
        <v>1251</v>
      </c>
      <c r="C1008" s="61" t="str" cm="1">
        <f t="array" ref="C1008">_xlfn._xlws.FILTER(B1008,OR(LEN(B1008) = 7,LEN(B1008)=8))</f>
        <v>6/13/14</v>
      </c>
      <c r="D1008" s="61" t="str">
        <f t="shared" si="182"/>
        <v>6/13/14</v>
      </c>
      <c r="E1008" s="85" t="s">
        <v>1251</v>
      </c>
      <c r="F1008" s="87" t="e" cm="1" vm="1">
        <f t="array" ref="F1008">_xlfn._xlws.FILTER(B1008,LEN(B1008)=5)</f>
        <v>#VALUE!</v>
      </c>
      <c r="G1008" s="88" t="str">
        <f t="shared" si="183"/>
        <v/>
      </c>
      <c r="H1008" s="85">
        <v>41803</v>
      </c>
      <c r="I1008" s="85" t="s">
        <v>2512</v>
      </c>
      <c r="J1008" s="93">
        <f t="shared" si="181"/>
        <v>41803</v>
      </c>
      <c r="K1008" s="85"/>
      <c r="M1008" s="85" t="s">
        <v>1251</v>
      </c>
      <c r="N1008" t="e">
        <f t="shared" si="184"/>
        <v>#VALUE!</v>
      </c>
      <c r="O1008" t="e">
        <f t="shared" si="185"/>
        <v>#VALUE!</v>
      </c>
      <c r="Q1008" s="84" t="s">
        <v>1251</v>
      </c>
      <c r="R1008" t="e">
        <f t="shared" si="186"/>
        <v>#VALUE!</v>
      </c>
      <c r="S1008" t="e">
        <f t="shared" si="187"/>
        <v>#VALUE!</v>
      </c>
      <c r="U1008" s="86" t="s">
        <v>1251</v>
      </c>
      <c r="V1008" t="e">
        <f t="shared" si="188"/>
        <v>#VALUE!</v>
      </c>
      <c r="W1008" t="e">
        <f t="shared" si="189"/>
        <v>#VALUE!</v>
      </c>
      <c r="Y1008" s="61" t="s">
        <v>1251</v>
      </c>
      <c r="Z1008" t="str">
        <f t="shared" si="190"/>
        <v>6-13-14</v>
      </c>
      <c r="AA1008" t="e">
        <f t="shared" si="191"/>
        <v>#VALUE!</v>
      </c>
      <c r="AB1008" t="e">
        <f t="shared" si="192"/>
        <v>#VALUE!</v>
      </c>
      <c r="AD1008" s="85">
        <v>41803</v>
      </c>
      <c r="AG1008" s="85" t="s">
        <v>1251</v>
      </c>
      <c r="AI1008" s="85">
        <v>41803</v>
      </c>
    </row>
    <row r="1009" spans="1:35" x14ac:dyDescent="0.2">
      <c r="A1009">
        <v>10509</v>
      </c>
      <c r="B1009" s="91">
        <v>41676</v>
      </c>
      <c r="C1009" s="61" t="e" cm="1" vm="1">
        <f t="array" ref="C1009">_xlfn._xlws.FILTER(B1009,OR(LEN(B1009) = 7,LEN(B1009)=8))</f>
        <v>#VALUE!</v>
      </c>
      <c r="D1009" s="61" t="str">
        <f t="shared" si="182"/>
        <v/>
      </c>
      <c r="E1009" s="61" t="s">
        <v>2512</v>
      </c>
      <c r="F1009" s="87" cm="1">
        <f t="array" ref="F1009">_xlfn._xlws.FILTER(B1009,LEN(B1009)=5)</f>
        <v>41676</v>
      </c>
      <c r="G1009" s="88">
        <f t="shared" si="183"/>
        <v>41676</v>
      </c>
      <c r="H1009" s="61"/>
      <c r="I1009" s="85">
        <v>41676</v>
      </c>
      <c r="J1009" s="93">
        <f t="shared" si="181"/>
        <v>41676</v>
      </c>
      <c r="K1009" s="85"/>
      <c r="M1009" s="85">
        <v>41676</v>
      </c>
      <c r="N1009" t="e">
        <f t="shared" si="184"/>
        <v>#VALUE!</v>
      </c>
      <c r="O1009">
        <f t="shared" si="185"/>
        <v>41676</v>
      </c>
      <c r="Q1009" s="84">
        <v>41676</v>
      </c>
      <c r="R1009" t="e">
        <f t="shared" si="186"/>
        <v>#VALUE!</v>
      </c>
      <c r="S1009">
        <f t="shared" si="187"/>
        <v>41676</v>
      </c>
      <c r="U1009" s="86">
        <v>41676</v>
      </c>
      <c r="V1009" t="e">
        <f t="shared" si="188"/>
        <v>#VALUE!</v>
      </c>
      <c r="W1009">
        <f t="shared" si="189"/>
        <v>41676</v>
      </c>
      <c r="Y1009" s="61">
        <v>41676</v>
      </c>
      <c r="Z1009" t="str">
        <f t="shared" si="190"/>
        <v>41676</v>
      </c>
      <c r="AA1009" t="e">
        <f t="shared" si="191"/>
        <v>#VALUE!</v>
      </c>
      <c r="AB1009">
        <f t="shared" si="192"/>
        <v>41676</v>
      </c>
      <c r="AD1009" s="85">
        <v>27866</v>
      </c>
      <c r="AG1009" s="85">
        <v>41676</v>
      </c>
      <c r="AI1009" s="85">
        <v>41792</v>
      </c>
    </row>
    <row r="1010" spans="1:35" x14ac:dyDescent="0.2">
      <c r="A1010">
        <v>7629</v>
      </c>
      <c r="B1010" s="91">
        <v>41856</v>
      </c>
      <c r="C1010" s="61" t="e" cm="1" vm="1">
        <f t="array" ref="C1010">_xlfn._xlws.FILTER(B1010,OR(LEN(B1010) = 7,LEN(B1010)=8))</f>
        <v>#VALUE!</v>
      </c>
      <c r="D1010" s="61" t="str">
        <f t="shared" si="182"/>
        <v/>
      </c>
      <c r="E1010" s="61" t="s">
        <v>2512</v>
      </c>
      <c r="F1010" s="87" cm="1">
        <f t="array" ref="F1010">_xlfn._xlws.FILTER(B1010,LEN(B1010)=5)</f>
        <v>41856</v>
      </c>
      <c r="G1010" s="88">
        <f t="shared" si="183"/>
        <v>41856</v>
      </c>
      <c r="H1010" s="61"/>
      <c r="I1010" s="85">
        <v>41856</v>
      </c>
      <c r="J1010" s="93">
        <f t="shared" si="181"/>
        <v>41856</v>
      </c>
      <c r="K1010" s="85"/>
      <c r="M1010" s="85">
        <v>41856</v>
      </c>
      <c r="N1010" t="e">
        <f t="shared" si="184"/>
        <v>#VALUE!</v>
      </c>
      <c r="O1010">
        <f t="shared" si="185"/>
        <v>41856</v>
      </c>
      <c r="Q1010" s="84">
        <v>41856</v>
      </c>
      <c r="R1010" t="e">
        <f t="shared" si="186"/>
        <v>#VALUE!</v>
      </c>
      <c r="S1010">
        <f t="shared" si="187"/>
        <v>41856</v>
      </c>
      <c r="U1010" s="86">
        <v>41856</v>
      </c>
      <c r="V1010" t="e">
        <f t="shared" si="188"/>
        <v>#VALUE!</v>
      </c>
      <c r="W1010">
        <f t="shared" si="189"/>
        <v>41856</v>
      </c>
      <c r="Y1010" s="61">
        <v>41856</v>
      </c>
      <c r="Z1010" t="str">
        <f t="shared" si="190"/>
        <v>41856</v>
      </c>
      <c r="AA1010" t="e">
        <f t="shared" si="191"/>
        <v>#VALUE!</v>
      </c>
      <c r="AB1010">
        <f t="shared" si="192"/>
        <v>41856</v>
      </c>
      <c r="AD1010" s="85">
        <v>20563</v>
      </c>
      <c r="AG1010" s="85">
        <v>41856</v>
      </c>
      <c r="AI1010" s="85">
        <v>41767</v>
      </c>
    </row>
    <row r="1011" spans="1:35" x14ac:dyDescent="0.2">
      <c r="A1011">
        <v>7875</v>
      </c>
      <c r="B1011" s="91" t="s">
        <v>815</v>
      </c>
      <c r="C1011" s="61" t="str" cm="1">
        <f t="array" ref="C1011">_xlfn._xlws.FILTER(B1011,OR(LEN(B1011) = 7,LEN(B1011)=8))</f>
        <v>4/29/14</v>
      </c>
      <c r="D1011" s="61" t="str">
        <f t="shared" si="182"/>
        <v>4/29/14</v>
      </c>
      <c r="E1011" s="85" t="s">
        <v>815</v>
      </c>
      <c r="F1011" s="87" t="e" cm="1" vm="1">
        <f t="array" ref="F1011">_xlfn._xlws.FILTER(B1011,LEN(B1011)=5)</f>
        <v>#VALUE!</v>
      </c>
      <c r="G1011" s="88" t="str">
        <f t="shared" si="183"/>
        <v/>
      </c>
      <c r="H1011" s="85">
        <v>41758</v>
      </c>
      <c r="I1011" s="85" t="s">
        <v>2512</v>
      </c>
      <c r="J1011" s="93">
        <f t="shared" si="181"/>
        <v>41758</v>
      </c>
      <c r="K1011" s="85"/>
      <c r="M1011" s="85" t="s">
        <v>815</v>
      </c>
      <c r="N1011" t="e">
        <f t="shared" si="184"/>
        <v>#VALUE!</v>
      </c>
      <c r="O1011" t="e">
        <f t="shared" si="185"/>
        <v>#VALUE!</v>
      </c>
      <c r="Q1011" s="84" t="s">
        <v>815</v>
      </c>
      <c r="R1011" t="e">
        <f t="shared" si="186"/>
        <v>#VALUE!</v>
      </c>
      <c r="S1011" t="e">
        <f t="shared" si="187"/>
        <v>#VALUE!</v>
      </c>
      <c r="U1011" s="86" t="s">
        <v>815</v>
      </c>
      <c r="V1011" t="e">
        <f t="shared" si="188"/>
        <v>#VALUE!</v>
      </c>
      <c r="W1011" t="e">
        <f t="shared" si="189"/>
        <v>#VALUE!</v>
      </c>
      <c r="Y1011" s="61" t="s">
        <v>815</v>
      </c>
      <c r="Z1011" t="str">
        <f t="shared" si="190"/>
        <v>4-29-14</v>
      </c>
      <c r="AA1011" t="e">
        <f t="shared" si="191"/>
        <v>#VALUE!</v>
      </c>
      <c r="AB1011" t="e">
        <f t="shared" si="192"/>
        <v>#VALUE!</v>
      </c>
      <c r="AD1011" s="85">
        <v>41758</v>
      </c>
      <c r="AG1011" s="85" t="s">
        <v>815</v>
      </c>
      <c r="AI1011" s="85">
        <v>41758</v>
      </c>
    </row>
    <row r="1012" spans="1:35" x14ac:dyDescent="0.2">
      <c r="A1012">
        <v>2815</v>
      </c>
      <c r="B1012" s="91" t="s">
        <v>230</v>
      </c>
      <c r="C1012" s="61" t="str" cm="1">
        <f t="array" ref="C1012">_xlfn._xlws.FILTER(B1012,OR(LEN(B1012) = 7,LEN(B1012)=8))</f>
        <v>2/24/14</v>
      </c>
      <c r="D1012" s="61" t="str">
        <f t="shared" si="182"/>
        <v>2/24/14</v>
      </c>
      <c r="E1012" s="85" t="s">
        <v>230</v>
      </c>
      <c r="F1012" s="87" t="e" cm="1" vm="1">
        <f t="array" ref="F1012">_xlfn._xlws.FILTER(B1012,LEN(B1012)=5)</f>
        <v>#VALUE!</v>
      </c>
      <c r="G1012" s="88" t="str">
        <f t="shared" si="183"/>
        <v/>
      </c>
      <c r="H1012" s="85">
        <v>41694</v>
      </c>
      <c r="I1012" s="85" t="s">
        <v>2512</v>
      </c>
      <c r="J1012" s="93">
        <f t="shared" si="181"/>
        <v>41694</v>
      </c>
      <c r="K1012" s="85"/>
      <c r="M1012" s="85" t="s">
        <v>230</v>
      </c>
      <c r="N1012" t="e">
        <f t="shared" si="184"/>
        <v>#VALUE!</v>
      </c>
      <c r="O1012" t="e">
        <f t="shared" si="185"/>
        <v>#VALUE!</v>
      </c>
      <c r="Q1012" s="84" t="s">
        <v>230</v>
      </c>
      <c r="R1012" t="e">
        <f t="shared" si="186"/>
        <v>#VALUE!</v>
      </c>
      <c r="S1012" t="e">
        <f t="shared" si="187"/>
        <v>#VALUE!</v>
      </c>
      <c r="U1012" s="86" t="s">
        <v>230</v>
      </c>
      <c r="V1012" t="e">
        <f t="shared" si="188"/>
        <v>#VALUE!</v>
      </c>
      <c r="W1012" t="e">
        <f t="shared" si="189"/>
        <v>#VALUE!</v>
      </c>
      <c r="Y1012" s="61" t="s">
        <v>230</v>
      </c>
      <c r="Z1012" t="str">
        <f t="shared" si="190"/>
        <v>2-24-14</v>
      </c>
      <c r="AA1012" t="e">
        <f t="shared" si="191"/>
        <v>#VALUE!</v>
      </c>
      <c r="AB1012" t="e">
        <f t="shared" si="192"/>
        <v>#VALUE!</v>
      </c>
      <c r="AD1012" s="85">
        <v>41694</v>
      </c>
      <c r="AG1012" s="85" t="s">
        <v>230</v>
      </c>
      <c r="AI1012" s="85">
        <v>41694</v>
      </c>
    </row>
    <row r="1013" spans="1:35" x14ac:dyDescent="0.2">
      <c r="A1013">
        <v>2936</v>
      </c>
      <c r="B1013" s="91">
        <v>41376</v>
      </c>
      <c r="C1013" s="61" t="e" cm="1" vm="1">
        <f t="array" ref="C1013">_xlfn._xlws.FILTER(B1013,OR(LEN(B1013) = 7,LEN(B1013)=8))</f>
        <v>#VALUE!</v>
      </c>
      <c r="D1013" s="61" t="str">
        <f t="shared" si="182"/>
        <v/>
      </c>
      <c r="E1013" s="61" t="s">
        <v>2512</v>
      </c>
      <c r="F1013" s="87" cm="1">
        <f t="array" ref="F1013">_xlfn._xlws.FILTER(B1013,LEN(B1013)=5)</f>
        <v>41376</v>
      </c>
      <c r="G1013" s="88">
        <f t="shared" si="183"/>
        <v>41376</v>
      </c>
      <c r="H1013" s="61"/>
      <c r="I1013" s="85">
        <v>41376</v>
      </c>
      <c r="J1013" s="93">
        <f t="shared" si="181"/>
        <v>41376</v>
      </c>
      <c r="K1013" s="85"/>
      <c r="M1013" s="85">
        <v>41376</v>
      </c>
      <c r="N1013" t="e">
        <f t="shared" si="184"/>
        <v>#VALUE!</v>
      </c>
      <c r="O1013">
        <f t="shared" si="185"/>
        <v>41376</v>
      </c>
      <c r="Q1013" s="84">
        <v>41376</v>
      </c>
      <c r="R1013" t="e">
        <f t="shared" si="186"/>
        <v>#VALUE!</v>
      </c>
      <c r="S1013">
        <f t="shared" si="187"/>
        <v>41376</v>
      </c>
      <c r="U1013" s="86">
        <v>41376</v>
      </c>
      <c r="V1013" t="e">
        <f t="shared" si="188"/>
        <v>#VALUE!</v>
      </c>
      <c r="W1013">
        <f t="shared" si="189"/>
        <v>41376</v>
      </c>
      <c r="Y1013" s="61">
        <v>41376</v>
      </c>
      <c r="Z1013" t="str">
        <f t="shared" si="190"/>
        <v>41376</v>
      </c>
      <c r="AA1013" t="e">
        <f t="shared" si="191"/>
        <v>#VALUE!</v>
      </c>
      <c r="AB1013">
        <f t="shared" si="192"/>
        <v>41376</v>
      </c>
      <c r="AD1013" s="85">
        <v>27863</v>
      </c>
      <c r="AG1013" s="85">
        <v>41376</v>
      </c>
      <c r="AI1013" s="85">
        <v>41612</v>
      </c>
    </row>
    <row r="1014" spans="1:35" x14ac:dyDescent="0.2">
      <c r="A1014">
        <v>3665</v>
      </c>
      <c r="B1014" s="91">
        <v>41466</v>
      </c>
      <c r="C1014" s="61" t="e" cm="1" vm="1">
        <f t="array" ref="C1014">_xlfn._xlws.FILTER(B1014,OR(LEN(B1014) = 7,LEN(B1014)=8))</f>
        <v>#VALUE!</v>
      </c>
      <c r="D1014" s="61" t="str">
        <f t="shared" si="182"/>
        <v/>
      </c>
      <c r="E1014" s="61" t="s">
        <v>2512</v>
      </c>
      <c r="F1014" s="87" cm="1">
        <f t="array" ref="F1014">_xlfn._xlws.FILTER(B1014,LEN(B1014)=5)</f>
        <v>41466</v>
      </c>
      <c r="G1014" s="88">
        <f t="shared" si="183"/>
        <v>41466</v>
      </c>
      <c r="H1014" s="61"/>
      <c r="I1014" s="85">
        <v>41466</v>
      </c>
      <c r="J1014" s="93">
        <f t="shared" si="181"/>
        <v>41466</v>
      </c>
      <c r="K1014" s="85"/>
      <c r="M1014" s="85">
        <v>41466</v>
      </c>
      <c r="N1014" t="e">
        <f t="shared" si="184"/>
        <v>#VALUE!</v>
      </c>
      <c r="O1014">
        <f t="shared" si="185"/>
        <v>41466</v>
      </c>
      <c r="Q1014" s="84">
        <v>41466</v>
      </c>
      <c r="R1014" t="e">
        <f t="shared" si="186"/>
        <v>#VALUE!</v>
      </c>
      <c r="S1014">
        <f t="shared" si="187"/>
        <v>41466</v>
      </c>
      <c r="U1014" s="86">
        <v>41466</v>
      </c>
      <c r="V1014" t="e">
        <f t="shared" si="188"/>
        <v>#VALUE!</v>
      </c>
      <c r="W1014">
        <f t="shared" si="189"/>
        <v>41466</v>
      </c>
      <c r="Y1014" s="61">
        <v>41466</v>
      </c>
      <c r="Z1014" t="str">
        <f t="shared" si="190"/>
        <v>41466</v>
      </c>
      <c r="AA1014" t="e">
        <f t="shared" si="191"/>
        <v>#VALUE!</v>
      </c>
      <c r="AB1014">
        <f t="shared" si="192"/>
        <v>41466</v>
      </c>
      <c r="AD1014" s="85">
        <v>24211</v>
      </c>
      <c r="AG1014" s="85">
        <v>41466</v>
      </c>
      <c r="AI1014" s="85">
        <v>41585</v>
      </c>
    </row>
    <row r="1015" spans="1:35" x14ac:dyDescent="0.2">
      <c r="A1015">
        <v>10888</v>
      </c>
      <c r="B1015" s="91">
        <v>41344</v>
      </c>
      <c r="C1015" s="61" t="e" cm="1" vm="1">
        <f t="array" ref="C1015">_xlfn._xlws.FILTER(B1015,OR(LEN(B1015) = 7,LEN(B1015)=8))</f>
        <v>#VALUE!</v>
      </c>
      <c r="D1015" s="61" t="str">
        <f t="shared" si="182"/>
        <v/>
      </c>
      <c r="E1015" s="61" t="s">
        <v>2512</v>
      </c>
      <c r="F1015" s="87" cm="1">
        <f t="array" ref="F1015">_xlfn._xlws.FILTER(B1015,LEN(B1015)=5)</f>
        <v>41344</v>
      </c>
      <c r="G1015" s="88">
        <f t="shared" si="183"/>
        <v>41344</v>
      </c>
      <c r="H1015" s="61"/>
      <c r="I1015" s="85">
        <v>41344</v>
      </c>
      <c r="J1015" s="93">
        <f t="shared" si="181"/>
        <v>41344</v>
      </c>
      <c r="K1015" s="85"/>
      <c r="M1015" s="85">
        <v>41344</v>
      </c>
      <c r="N1015" t="e">
        <f t="shared" si="184"/>
        <v>#VALUE!</v>
      </c>
      <c r="O1015">
        <f t="shared" si="185"/>
        <v>41344</v>
      </c>
      <c r="Q1015" s="84">
        <v>41344</v>
      </c>
      <c r="R1015" t="e">
        <f t="shared" si="186"/>
        <v>#VALUE!</v>
      </c>
      <c r="S1015">
        <f t="shared" si="187"/>
        <v>41344</v>
      </c>
      <c r="U1015" s="86">
        <v>41344</v>
      </c>
      <c r="V1015" t="e">
        <f t="shared" si="188"/>
        <v>#VALUE!</v>
      </c>
      <c r="W1015">
        <f t="shared" si="189"/>
        <v>41344</v>
      </c>
      <c r="Y1015" s="61">
        <v>41344</v>
      </c>
      <c r="Z1015" t="str">
        <f t="shared" si="190"/>
        <v>41344</v>
      </c>
      <c r="AA1015" t="e">
        <f t="shared" si="191"/>
        <v>#VALUE!</v>
      </c>
      <c r="AB1015">
        <f t="shared" si="192"/>
        <v>41344</v>
      </c>
      <c r="AD1015" s="85">
        <v>16175</v>
      </c>
      <c r="AG1015" s="85">
        <v>41344</v>
      </c>
      <c r="AI1015" s="85">
        <v>41581</v>
      </c>
    </row>
    <row r="1016" spans="1:35" x14ac:dyDescent="0.2">
      <c r="A1016">
        <v>6637</v>
      </c>
      <c r="B1016" s="91">
        <v>41316</v>
      </c>
      <c r="C1016" s="61" t="e" cm="1" vm="1">
        <f t="array" ref="C1016">_xlfn._xlws.FILTER(B1016,OR(LEN(B1016) = 7,LEN(B1016)=8))</f>
        <v>#VALUE!</v>
      </c>
      <c r="D1016" s="61" t="str">
        <f t="shared" si="182"/>
        <v/>
      </c>
      <c r="E1016" s="61" t="s">
        <v>2512</v>
      </c>
      <c r="F1016" s="87" cm="1">
        <f t="array" ref="F1016">_xlfn._xlws.FILTER(B1016,LEN(B1016)=5)</f>
        <v>41316</v>
      </c>
      <c r="G1016" s="88">
        <f t="shared" si="183"/>
        <v>41316</v>
      </c>
      <c r="H1016" s="61"/>
      <c r="I1016" s="85">
        <v>41316</v>
      </c>
      <c r="J1016" s="93">
        <f t="shared" si="181"/>
        <v>41316</v>
      </c>
      <c r="K1016" s="85"/>
      <c r="M1016" s="85">
        <v>41316</v>
      </c>
      <c r="N1016" t="e">
        <f t="shared" si="184"/>
        <v>#VALUE!</v>
      </c>
      <c r="O1016">
        <f t="shared" si="185"/>
        <v>41316</v>
      </c>
      <c r="Q1016" s="84">
        <v>41316</v>
      </c>
      <c r="R1016" t="e">
        <f t="shared" si="186"/>
        <v>#VALUE!</v>
      </c>
      <c r="S1016">
        <f t="shared" si="187"/>
        <v>41316</v>
      </c>
      <c r="U1016" s="86">
        <v>41316</v>
      </c>
      <c r="V1016" t="e">
        <f t="shared" si="188"/>
        <v>#VALUE!</v>
      </c>
      <c r="W1016">
        <f t="shared" si="189"/>
        <v>41316</v>
      </c>
      <c r="Y1016" s="61">
        <v>41316</v>
      </c>
      <c r="Z1016" t="str">
        <f t="shared" si="190"/>
        <v>41316</v>
      </c>
      <c r="AA1016" t="e">
        <f t="shared" si="191"/>
        <v>#VALUE!</v>
      </c>
      <c r="AB1016">
        <f t="shared" si="192"/>
        <v>41316</v>
      </c>
      <c r="AD1016" s="85">
        <v>42473</v>
      </c>
      <c r="AG1016" s="85">
        <v>41316</v>
      </c>
      <c r="AI1016" s="85">
        <v>41580</v>
      </c>
    </row>
    <row r="1017" spans="1:35" x14ac:dyDescent="0.2">
      <c r="A1017">
        <v>5077</v>
      </c>
      <c r="B1017" s="91">
        <v>41316</v>
      </c>
      <c r="C1017" s="61" t="e" cm="1" vm="1">
        <f t="array" ref="C1017">_xlfn._xlws.FILTER(B1017,OR(LEN(B1017) = 7,LEN(B1017)=8))</f>
        <v>#VALUE!</v>
      </c>
      <c r="D1017" s="61" t="str">
        <f t="shared" si="182"/>
        <v/>
      </c>
      <c r="E1017" s="61" t="s">
        <v>2512</v>
      </c>
      <c r="F1017" s="87" cm="1">
        <f t="array" ref="F1017">_xlfn._xlws.FILTER(B1017,LEN(B1017)=5)</f>
        <v>41316</v>
      </c>
      <c r="G1017" s="88">
        <f t="shared" si="183"/>
        <v>41316</v>
      </c>
      <c r="H1017" s="61"/>
      <c r="I1017" s="85">
        <v>41316</v>
      </c>
      <c r="J1017" s="93">
        <f t="shared" si="181"/>
        <v>41316</v>
      </c>
      <c r="K1017" s="85"/>
      <c r="M1017" s="85">
        <v>41316</v>
      </c>
      <c r="N1017" t="e">
        <f t="shared" si="184"/>
        <v>#VALUE!</v>
      </c>
      <c r="O1017">
        <f t="shared" si="185"/>
        <v>41316</v>
      </c>
      <c r="Q1017" s="84">
        <v>41316</v>
      </c>
      <c r="R1017" t="e">
        <f t="shared" si="186"/>
        <v>#VALUE!</v>
      </c>
      <c r="S1017">
        <f t="shared" si="187"/>
        <v>41316</v>
      </c>
      <c r="U1017" s="86">
        <v>41316</v>
      </c>
      <c r="V1017" t="e">
        <f t="shared" si="188"/>
        <v>#VALUE!</v>
      </c>
      <c r="W1017">
        <f t="shared" si="189"/>
        <v>41316</v>
      </c>
      <c r="Y1017" s="61">
        <v>41316</v>
      </c>
      <c r="Z1017" t="str">
        <f t="shared" si="190"/>
        <v>41316</v>
      </c>
      <c r="AA1017" t="e">
        <f t="shared" si="191"/>
        <v>#VALUE!</v>
      </c>
      <c r="AB1017">
        <f t="shared" si="192"/>
        <v>41316</v>
      </c>
      <c r="AD1017" s="85">
        <v>42473</v>
      </c>
      <c r="AG1017" s="85">
        <v>41316</v>
      </c>
      <c r="AI1017" s="85">
        <v>41580</v>
      </c>
    </row>
    <row r="1018" spans="1:35" x14ac:dyDescent="0.2">
      <c r="A1018">
        <v>6173</v>
      </c>
      <c r="B1018" s="91">
        <v>41316</v>
      </c>
      <c r="C1018" s="61" t="e" cm="1" vm="1">
        <f t="array" ref="C1018">_xlfn._xlws.FILTER(B1018,OR(LEN(B1018) = 7,LEN(B1018)=8))</f>
        <v>#VALUE!</v>
      </c>
      <c r="D1018" s="61" t="str">
        <f t="shared" si="182"/>
        <v/>
      </c>
      <c r="E1018" s="61" t="s">
        <v>2512</v>
      </c>
      <c r="F1018" s="87" cm="1">
        <f t="array" ref="F1018">_xlfn._xlws.FILTER(B1018,LEN(B1018)=5)</f>
        <v>41316</v>
      </c>
      <c r="G1018" s="88">
        <f t="shared" si="183"/>
        <v>41316</v>
      </c>
      <c r="H1018" s="61"/>
      <c r="I1018" s="85">
        <v>41316</v>
      </c>
      <c r="J1018" s="93">
        <f t="shared" si="181"/>
        <v>41316</v>
      </c>
      <c r="K1018" s="85"/>
      <c r="M1018" s="85">
        <v>41316</v>
      </c>
      <c r="N1018" t="e">
        <f t="shared" si="184"/>
        <v>#VALUE!</v>
      </c>
      <c r="O1018">
        <f t="shared" si="185"/>
        <v>41316</v>
      </c>
      <c r="Q1018" s="84">
        <v>41316</v>
      </c>
      <c r="R1018" t="e">
        <f t="shared" si="186"/>
        <v>#VALUE!</v>
      </c>
      <c r="S1018">
        <f t="shared" si="187"/>
        <v>41316</v>
      </c>
      <c r="U1018" s="86">
        <v>41316</v>
      </c>
      <c r="V1018" t="e">
        <f t="shared" si="188"/>
        <v>#VALUE!</v>
      </c>
      <c r="W1018">
        <f t="shared" si="189"/>
        <v>41316</v>
      </c>
      <c r="Y1018" s="61">
        <v>41316</v>
      </c>
      <c r="Z1018" t="str">
        <f t="shared" si="190"/>
        <v>41316</v>
      </c>
      <c r="AA1018" t="e">
        <f t="shared" si="191"/>
        <v>#VALUE!</v>
      </c>
      <c r="AB1018">
        <f t="shared" si="192"/>
        <v>41316</v>
      </c>
      <c r="AD1018" s="85">
        <v>42473</v>
      </c>
      <c r="AG1018" s="85">
        <v>41316</v>
      </c>
      <c r="AI1018" s="85">
        <v>41580</v>
      </c>
    </row>
    <row r="1019" spans="1:35" x14ac:dyDescent="0.2">
      <c r="A1019">
        <v>3969</v>
      </c>
      <c r="B1019" s="91">
        <v>41285</v>
      </c>
      <c r="C1019" s="61" t="e" cm="1" vm="1">
        <f t="array" ref="C1019">_xlfn._xlws.FILTER(B1019,OR(LEN(B1019) = 7,LEN(B1019)=8))</f>
        <v>#VALUE!</v>
      </c>
      <c r="D1019" s="61" t="str">
        <f t="shared" si="182"/>
        <v/>
      </c>
      <c r="E1019" s="61" t="s">
        <v>2512</v>
      </c>
      <c r="F1019" s="87" cm="1">
        <f t="array" ref="F1019">_xlfn._xlws.FILTER(B1019,LEN(B1019)=5)</f>
        <v>41285</v>
      </c>
      <c r="G1019" s="88">
        <f t="shared" si="183"/>
        <v>41285</v>
      </c>
      <c r="H1019" s="61"/>
      <c r="I1019" s="85">
        <v>41285</v>
      </c>
      <c r="J1019" s="93">
        <f t="shared" si="181"/>
        <v>41285</v>
      </c>
      <c r="K1019" s="85"/>
      <c r="M1019" s="85">
        <v>41285</v>
      </c>
      <c r="N1019" t="e">
        <f t="shared" si="184"/>
        <v>#VALUE!</v>
      </c>
      <c r="O1019">
        <f t="shared" si="185"/>
        <v>41285</v>
      </c>
      <c r="Q1019" s="84">
        <v>41285</v>
      </c>
      <c r="R1019" t="e">
        <f t="shared" si="186"/>
        <v>#VALUE!</v>
      </c>
      <c r="S1019">
        <f t="shared" si="187"/>
        <v>41285</v>
      </c>
      <c r="U1019" s="86">
        <v>41285</v>
      </c>
      <c r="V1019" t="e">
        <f t="shared" si="188"/>
        <v>#VALUE!</v>
      </c>
      <c r="W1019">
        <f t="shared" si="189"/>
        <v>41285</v>
      </c>
      <c r="Y1019" s="61">
        <v>41285</v>
      </c>
      <c r="Z1019" t="str">
        <f t="shared" si="190"/>
        <v>41285</v>
      </c>
      <c r="AA1019" t="e">
        <f t="shared" si="191"/>
        <v>#VALUE!</v>
      </c>
      <c r="AB1019">
        <f t="shared" si="192"/>
        <v>41285</v>
      </c>
      <c r="AD1019" s="85">
        <v>31149</v>
      </c>
      <c r="AG1019" s="85">
        <v>41285</v>
      </c>
      <c r="AI1019" s="85">
        <v>41579</v>
      </c>
    </row>
    <row r="1020" spans="1:35" x14ac:dyDescent="0.2">
      <c r="A1020">
        <v>4580</v>
      </c>
      <c r="B1020" s="91" t="s">
        <v>619</v>
      </c>
      <c r="C1020" s="61" t="str" cm="1">
        <f t="array" ref="C1020">_xlfn._xlws.FILTER(B1020,OR(LEN(B1020) = 7,LEN(B1020)=8))</f>
        <v>10/25/13</v>
      </c>
      <c r="D1020" s="61" t="str">
        <f t="shared" si="182"/>
        <v>10/25/13</v>
      </c>
      <c r="E1020" s="61" t="s">
        <v>619</v>
      </c>
      <c r="F1020" s="87" t="e" cm="1" vm="1">
        <f t="array" ref="F1020">_xlfn._xlws.FILTER(B1020,LEN(B1020)=5)</f>
        <v>#VALUE!</v>
      </c>
      <c r="G1020" s="88" t="str">
        <f t="shared" si="183"/>
        <v/>
      </c>
      <c r="H1020" s="85">
        <v>41572</v>
      </c>
      <c r="I1020" s="85" t="s">
        <v>2512</v>
      </c>
      <c r="J1020" s="93">
        <f t="shared" si="181"/>
        <v>41572</v>
      </c>
      <c r="K1020" s="85"/>
      <c r="M1020" s="85" t="s">
        <v>619</v>
      </c>
      <c r="N1020" t="e">
        <f t="shared" si="184"/>
        <v>#VALUE!</v>
      </c>
      <c r="O1020" t="e">
        <f t="shared" si="185"/>
        <v>#VALUE!</v>
      </c>
      <c r="Q1020" s="84" t="s">
        <v>619</v>
      </c>
      <c r="R1020" t="e">
        <f t="shared" si="186"/>
        <v>#VALUE!</v>
      </c>
      <c r="S1020" t="e">
        <f t="shared" si="187"/>
        <v>#VALUE!</v>
      </c>
      <c r="U1020" s="86" t="s">
        <v>619</v>
      </c>
      <c r="V1020" t="e">
        <f t="shared" si="188"/>
        <v>#VALUE!</v>
      </c>
      <c r="W1020" t="e">
        <f t="shared" si="189"/>
        <v>#VALUE!</v>
      </c>
      <c r="Y1020" s="61" t="s">
        <v>619</v>
      </c>
      <c r="Z1020" t="str">
        <f t="shared" si="190"/>
        <v>10-25-13</v>
      </c>
      <c r="AA1020" t="e">
        <f t="shared" si="191"/>
        <v>#VALUE!</v>
      </c>
      <c r="AB1020" t="e">
        <f t="shared" si="192"/>
        <v>#VALUE!</v>
      </c>
      <c r="AD1020" s="85">
        <v>41572</v>
      </c>
      <c r="AG1020" s="85" t="s">
        <v>619</v>
      </c>
      <c r="AI1020" s="85">
        <v>41572</v>
      </c>
    </row>
    <row r="1021" spans="1:35" x14ac:dyDescent="0.2">
      <c r="A1021">
        <v>663</v>
      </c>
      <c r="B1021" s="91">
        <v>41587</v>
      </c>
      <c r="C1021" s="61" t="e" cm="1" vm="1">
        <f t="array" ref="C1021">_xlfn._xlws.FILTER(B1021,OR(LEN(B1021) = 7,LEN(B1021)=8))</f>
        <v>#VALUE!</v>
      </c>
      <c r="D1021" s="61" t="str">
        <f t="shared" si="182"/>
        <v/>
      </c>
      <c r="E1021" s="61" t="s">
        <v>2512</v>
      </c>
      <c r="F1021" s="87" cm="1">
        <f t="array" ref="F1021">_xlfn._xlws.FILTER(B1021,LEN(B1021)=5)</f>
        <v>41587</v>
      </c>
      <c r="G1021" s="88">
        <f t="shared" si="183"/>
        <v>41587</v>
      </c>
      <c r="H1021" s="61"/>
      <c r="I1021" s="85">
        <v>41587</v>
      </c>
      <c r="J1021" s="93">
        <f t="shared" si="181"/>
        <v>41587</v>
      </c>
      <c r="K1021" s="85"/>
      <c r="M1021" s="85">
        <v>41587</v>
      </c>
      <c r="N1021" t="e">
        <f t="shared" si="184"/>
        <v>#VALUE!</v>
      </c>
      <c r="O1021">
        <f t="shared" si="185"/>
        <v>41587</v>
      </c>
      <c r="Q1021" s="84">
        <v>41587</v>
      </c>
      <c r="R1021" t="e">
        <f t="shared" si="186"/>
        <v>#VALUE!</v>
      </c>
      <c r="S1021">
        <f t="shared" si="187"/>
        <v>41587</v>
      </c>
      <c r="U1021" s="86">
        <v>41587</v>
      </c>
      <c r="V1021" t="e">
        <f t="shared" si="188"/>
        <v>#VALUE!</v>
      </c>
      <c r="W1021">
        <f t="shared" si="189"/>
        <v>41587</v>
      </c>
      <c r="Y1021" s="61">
        <v>41587</v>
      </c>
      <c r="Z1021" t="str">
        <f t="shared" si="190"/>
        <v>41587</v>
      </c>
      <c r="AA1021" t="e">
        <f t="shared" si="191"/>
        <v>#VALUE!</v>
      </c>
      <c r="AB1021">
        <f t="shared" si="192"/>
        <v>41587</v>
      </c>
      <c r="AD1021" s="85">
        <v>31882</v>
      </c>
      <c r="AG1021" s="85">
        <v>41587</v>
      </c>
      <c r="AI1021" s="85">
        <v>41528</v>
      </c>
    </row>
    <row r="1022" spans="1:35" x14ac:dyDescent="0.2">
      <c r="A1022">
        <v>8299</v>
      </c>
      <c r="B1022" s="91">
        <v>41587</v>
      </c>
      <c r="C1022" s="61" t="e" cm="1" vm="1">
        <f t="array" ref="C1022">_xlfn._xlws.FILTER(B1022,OR(LEN(B1022) = 7,LEN(B1022)=8))</f>
        <v>#VALUE!</v>
      </c>
      <c r="D1022" s="61" t="str">
        <f t="shared" si="182"/>
        <v/>
      </c>
      <c r="E1022" s="61" t="s">
        <v>2512</v>
      </c>
      <c r="F1022" s="87" cm="1">
        <f t="array" ref="F1022">_xlfn._xlws.FILTER(B1022,LEN(B1022)=5)</f>
        <v>41587</v>
      </c>
      <c r="G1022" s="88">
        <f t="shared" si="183"/>
        <v>41587</v>
      </c>
      <c r="H1022" s="61"/>
      <c r="I1022" s="85">
        <v>41587</v>
      </c>
      <c r="J1022" s="93">
        <f t="shared" si="181"/>
        <v>41587</v>
      </c>
      <c r="K1022" s="85"/>
      <c r="M1022" s="85">
        <v>41587</v>
      </c>
      <c r="N1022" t="e">
        <f t="shared" si="184"/>
        <v>#VALUE!</v>
      </c>
      <c r="O1022">
        <f t="shared" si="185"/>
        <v>41587</v>
      </c>
      <c r="Q1022" s="84">
        <v>41587</v>
      </c>
      <c r="R1022" t="e">
        <f t="shared" si="186"/>
        <v>#VALUE!</v>
      </c>
      <c r="S1022">
        <f t="shared" si="187"/>
        <v>41587</v>
      </c>
      <c r="U1022" s="86">
        <v>41587</v>
      </c>
      <c r="V1022" t="e">
        <f t="shared" si="188"/>
        <v>#VALUE!</v>
      </c>
      <c r="W1022">
        <f t="shared" si="189"/>
        <v>41587</v>
      </c>
      <c r="Y1022" s="61">
        <v>41587</v>
      </c>
      <c r="Z1022" t="str">
        <f t="shared" si="190"/>
        <v>41587</v>
      </c>
      <c r="AA1022" t="e">
        <f t="shared" si="191"/>
        <v>#VALUE!</v>
      </c>
      <c r="AB1022">
        <f t="shared" si="192"/>
        <v>41587</v>
      </c>
      <c r="AD1022" s="85">
        <v>31882</v>
      </c>
      <c r="AG1022" s="85">
        <v>41587</v>
      </c>
      <c r="AI1022" s="85">
        <v>41528</v>
      </c>
    </row>
    <row r="1023" spans="1:35" x14ac:dyDescent="0.2">
      <c r="A1023">
        <v>8945</v>
      </c>
      <c r="B1023" s="91" t="s">
        <v>1264</v>
      </c>
      <c r="C1023" s="61" t="str" cm="1">
        <f t="array" ref="C1023">_xlfn._xlws.FILTER(B1023,OR(LEN(B1023) = 7,LEN(B1023)=8))</f>
        <v>8/16/13</v>
      </c>
      <c r="D1023" s="61" t="str">
        <f t="shared" si="182"/>
        <v>8/16/13</v>
      </c>
      <c r="E1023" s="85" t="s">
        <v>1264</v>
      </c>
      <c r="F1023" s="87" t="e" cm="1" vm="1">
        <f t="array" ref="F1023">_xlfn._xlws.FILTER(B1023,LEN(B1023)=5)</f>
        <v>#VALUE!</v>
      </c>
      <c r="G1023" s="88" t="str">
        <f t="shared" si="183"/>
        <v/>
      </c>
      <c r="H1023" s="85">
        <v>41502</v>
      </c>
      <c r="I1023" s="85" t="s">
        <v>2512</v>
      </c>
      <c r="J1023" s="93">
        <f t="shared" si="181"/>
        <v>41502</v>
      </c>
      <c r="K1023" s="85"/>
      <c r="M1023" s="85" t="s">
        <v>1264</v>
      </c>
      <c r="N1023" t="e">
        <f t="shared" si="184"/>
        <v>#VALUE!</v>
      </c>
      <c r="O1023" t="e">
        <f t="shared" si="185"/>
        <v>#VALUE!</v>
      </c>
      <c r="Q1023" s="84" t="s">
        <v>1264</v>
      </c>
      <c r="R1023" t="e">
        <f t="shared" si="186"/>
        <v>#VALUE!</v>
      </c>
      <c r="S1023" t="e">
        <f t="shared" si="187"/>
        <v>#VALUE!</v>
      </c>
      <c r="U1023" s="86" t="s">
        <v>1264</v>
      </c>
      <c r="V1023" t="e">
        <f t="shared" si="188"/>
        <v>#VALUE!</v>
      </c>
      <c r="W1023" t="e">
        <f t="shared" si="189"/>
        <v>#VALUE!</v>
      </c>
      <c r="Y1023" s="61" t="s">
        <v>1264</v>
      </c>
      <c r="Z1023" t="str">
        <f t="shared" si="190"/>
        <v>8-16-13</v>
      </c>
      <c r="AA1023" t="e">
        <f t="shared" si="191"/>
        <v>#VALUE!</v>
      </c>
      <c r="AB1023" t="e">
        <f t="shared" si="192"/>
        <v>#VALUE!</v>
      </c>
      <c r="AD1023" s="85">
        <v>41502</v>
      </c>
      <c r="AG1023" s="85" t="s">
        <v>1264</v>
      </c>
      <c r="AI1023" s="85">
        <v>41502</v>
      </c>
    </row>
    <row r="1024" spans="1:35" x14ac:dyDescent="0.2">
      <c r="A1024">
        <v>10870</v>
      </c>
      <c r="B1024" s="91" t="s">
        <v>563</v>
      </c>
      <c r="C1024" s="61" t="str" cm="1">
        <f t="array" ref="C1024">_xlfn._xlws.FILTER(B1024,OR(LEN(B1024) = 7,LEN(B1024)=8))</f>
        <v>6/13/13</v>
      </c>
      <c r="D1024" s="61" t="str">
        <f t="shared" si="182"/>
        <v>6/13/13</v>
      </c>
      <c r="E1024" s="85" t="s">
        <v>563</v>
      </c>
      <c r="F1024" s="87" t="e" cm="1" vm="1">
        <f t="array" ref="F1024">_xlfn._xlws.FILTER(B1024,LEN(B1024)=5)</f>
        <v>#VALUE!</v>
      </c>
      <c r="G1024" s="88" t="str">
        <f t="shared" si="183"/>
        <v/>
      </c>
      <c r="H1024" s="85">
        <v>41438</v>
      </c>
      <c r="I1024" s="85" t="s">
        <v>2512</v>
      </c>
      <c r="J1024" s="93">
        <f t="shared" si="181"/>
        <v>41438</v>
      </c>
      <c r="K1024" s="85"/>
      <c r="M1024" s="85" t="s">
        <v>563</v>
      </c>
      <c r="N1024" t="e">
        <f t="shared" si="184"/>
        <v>#VALUE!</v>
      </c>
      <c r="O1024" t="e">
        <f t="shared" si="185"/>
        <v>#VALUE!</v>
      </c>
      <c r="Q1024" s="84" t="s">
        <v>563</v>
      </c>
      <c r="R1024" t="e">
        <f t="shared" si="186"/>
        <v>#VALUE!</v>
      </c>
      <c r="S1024" t="e">
        <f t="shared" si="187"/>
        <v>#VALUE!</v>
      </c>
      <c r="U1024" s="86" t="s">
        <v>563</v>
      </c>
      <c r="V1024" t="e">
        <f t="shared" si="188"/>
        <v>#VALUE!</v>
      </c>
      <c r="W1024" t="e">
        <f t="shared" si="189"/>
        <v>#VALUE!</v>
      </c>
      <c r="Y1024" s="61" t="s">
        <v>563</v>
      </c>
      <c r="Z1024" t="str">
        <f t="shared" si="190"/>
        <v>6-13-13</v>
      </c>
      <c r="AA1024" t="e">
        <f t="shared" si="191"/>
        <v>#VALUE!</v>
      </c>
      <c r="AB1024" t="e">
        <f t="shared" si="192"/>
        <v>#VALUE!</v>
      </c>
      <c r="AD1024" s="85">
        <v>41438</v>
      </c>
      <c r="AG1024" s="85" t="s">
        <v>563</v>
      </c>
      <c r="AI1024" s="85">
        <v>41438</v>
      </c>
    </row>
    <row r="1025" spans="1:35" x14ac:dyDescent="0.2">
      <c r="A1025">
        <v>1184</v>
      </c>
      <c r="B1025" s="91" t="s">
        <v>917</v>
      </c>
      <c r="C1025" s="61" t="str" cm="1">
        <f t="array" ref="C1025">_xlfn._xlws.FILTER(B1025,OR(LEN(B1025) = 7,LEN(B1025)=8))</f>
        <v>5/22/13</v>
      </c>
      <c r="D1025" s="61" t="str">
        <f t="shared" si="182"/>
        <v>5/22/13</v>
      </c>
      <c r="E1025" s="85" t="s">
        <v>917</v>
      </c>
      <c r="F1025" s="87" t="e" cm="1" vm="1">
        <f t="array" ref="F1025">_xlfn._xlws.FILTER(B1025,LEN(B1025)=5)</f>
        <v>#VALUE!</v>
      </c>
      <c r="G1025" s="88" t="str">
        <f t="shared" si="183"/>
        <v/>
      </c>
      <c r="H1025" s="85">
        <v>41416</v>
      </c>
      <c r="I1025" s="85" t="s">
        <v>2512</v>
      </c>
      <c r="J1025" s="93">
        <f t="shared" si="181"/>
        <v>41416</v>
      </c>
      <c r="K1025" s="85"/>
      <c r="M1025" s="85" t="s">
        <v>917</v>
      </c>
      <c r="N1025" t="e">
        <f t="shared" si="184"/>
        <v>#VALUE!</v>
      </c>
      <c r="O1025" t="e">
        <f t="shared" si="185"/>
        <v>#VALUE!</v>
      </c>
      <c r="Q1025" s="84" t="s">
        <v>917</v>
      </c>
      <c r="R1025" t="e">
        <f t="shared" si="186"/>
        <v>#VALUE!</v>
      </c>
      <c r="S1025" t="e">
        <f t="shared" si="187"/>
        <v>#VALUE!</v>
      </c>
      <c r="U1025" s="86" t="s">
        <v>917</v>
      </c>
      <c r="V1025" t="e">
        <f t="shared" si="188"/>
        <v>#VALUE!</v>
      </c>
      <c r="W1025" t="e">
        <f t="shared" si="189"/>
        <v>#VALUE!</v>
      </c>
      <c r="Y1025" s="61" t="s">
        <v>917</v>
      </c>
      <c r="Z1025" t="str">
        <f t="shared" si="190"/>
        <v>5-22-13</v>
      </c>
      <c r="AA1025" t="e">
        <f t="shared" si="191"/>
        <v>#VALUE!</v>
      </c>
      <c r="AB1025" t="e">
        <f t="shared" si="192"/>
        <v>#VALUE!</v>
      </c>
      <c r="AD1025" s="85">
        <v>41416</v>
      </c>
      <c r="AG1025" s="85" t="s">
        <v>917</v>
      </c>
      <c r="AI1025" s="85">
        <v>41416</v>
      </c>
    </row>
    <row r="1026" spans="1:35" x14ac:dyDescent="0.2">
      <c r="A1026">
        <v>6141</v>
      </c>
      <c r="B1026" s="91" t="s">
        <v>96</v>
      </c>
      <c r="C1026" s="61" t="str" cm="1">
        <f t="array" ref="C1026">_xlfn._xlws.FILTER(B1026,OR(LEN(B1026) = 7,LEN(B1026)=8))</f>
        <v>4/25/13</v>
      </c>
      <c r="D1026" s="61" t="str">
        <f t="shared" si="182"/>
        <v>4/25/13</v>
      </c>
      <c r="E1026" s="85" t="s">
        <v>96</v>
      </c>
      <c r="F1026" s="87" t="e" cm="1" vm="1">
        <f t="array" ref="F1026">_xlfn._xlws.FILTER(B1026,LEN(B1026)=5)</f>
        <v>#VALUE!</v>
      </c>
      <c r="G1026" s="88" t="str">
        <f t="shared" si="183"/>
        <v/>
      </c>
      <c r="H1026" s="85">
        <v>41389</v>
      </c>
      <c r="I1026" s="85" t="s">
        <v>2512</v>
      </c>
      <c r="J1026" s="93">
        <f t="shared" si="181"/>
        <v>41389</v>
      </c>
      <c r="K1026" s="85"/>
      <c r="M1026" s="85" t="s">
        <v>96</v>
      </c>
      <c r="N1026" t="e">
        <f t="shared" si="184"/>
        <v>#VALUE!</v>
      </c>
      <c r="O1026" t="e">
        <f t="shared" si="185"/>
        <v>#VALUE!</v>
      </c>
      <c r="Q1026" s="84" t="s">
        <v>96</v>
      </c>
      <c r="R1026" t="e">
        <f t="shared" si="186"/>
        <v>#VALUE!</v>
      </c>
      <c r="S1026" t="e">
        <f t="shared" si="187"/>
        <v>#VALUE!</v>
      </c>
      <c r="U1026" s="86" t="s">
        <v>96</v>
      </c>
      <c r="V1026" t="e">
        <f t="shared" si="188"/>
        <v>#VALUE!</v>
      </c>
      <c r="W1026" t="e">
        <f t="shared" si="189"/>
        <v>#VALUE!</v>
      </c>
      <c r="Y1026" s="61" t="s">
        <v>96</v>
      </c>
      <c r="Z1026" t="str">
        <f t="shared" si="190"/>
        <v>4-25-13</v>
      </c>
      <c r="AA1026" t="e">
        <f t="shared" si="191"/>
        <v>#VALUE!</v>
      </c>
      <c r="AB1026" t="e">
        <f t="shared" si="192"/>
        <v>#VALUE!</v>
      </c>
      <c r="AD1026" s="85">
        <v>41389</v>
      </c>
      <c r="AG1026" s="85" t="s">
        <v>96</v>
      </c>
      <c r="AI1026" s="85">
        <v>41389</v>
      </c>
    </row>
    <row r="1027" spans="1:35" x14ac:dyDescent="0.2">
      <c r="A1027">
        <v>8825</v>
      </c>
      <c r="B1027" s="91">
        <v>41278</v>
      </c>
      <c r="C1027" s="61" t="e" cm="1" vm="1">
        <f t="array" ref="C1027">_xlfn._xlws.FILTER(B1027,OR(LEN(B1027) = 7,LEN(B1027)=8))</f>
        <v>#VALUE!</v>
      </c>
      <c r="D1027" s="61" t="str">
        <f t="shared" si="182"/>
        <v/>
      </c>
      <c r="E1027" s="61" t="s">
        <v>2512</v>
      </c>
      <c r="F1027" s="87" cm="1">
        <f t="array" ref="F1027">_xlfn._xlws.FILTER(B1027,LEN(B1027)=5)</f>
        <v>41278</v>
      </c>
      <c r="G1027" s="88">
        <f t="shared" si="183"/>
        <v>41278</v>
      </c>
      <c r="H1027" s="61"/>
      <c r="I1027" s="85">
        <v>41278</v>
      </c>
      <c r="J1027" s="93">
        <f t="shared" ref="J1027:J1090" si="193">IF(I1027&gt;$I$1,I1027,H1027)</f>
        <v>41278</v>
      </c>
      <c r="K1027" s="85"/>
      <c r="M1027" s="85">
        <v>41278</v>
      </c>
      <c r="N1027" t="e">
        <f t="shared" si="184"/>
        <v>#VALUE!</v>
      </c>
      <c r="O1027">
        <f t="shared" si="185"/>
        <v>41278</v>
      </c>
      <c r="Q1027" s="84">
        <v>41278</v>
      </c>
      <c r="R1027" t="e">
        <f t="shared" si="186"/>
        <v>#VALUE!</v>
      </c>
      <c r="S1027">
        <f t="shared" si="187"/>
        <v>41278</v>
      </c>
      <c r="U1027" s="86">
        <v>41278</v>
      </c>
      <c r="V1027" t="e">
        <f t="shared" si="188"/>
        <v>#VALUE!</v>
      </c>
      <c r="W1027">
        <f t="shared" si="189"/>
        <v>41278</v>
      </c>
      <c r="Y1027" s="61">
        <v>41278</v>
      </c>
      <c r="Z1027" t="str">
        <f t="shared" si="190"/>
        <v>41278</v>
      </c>
      <c r="AA1027" t="e">
        <f t="shared" si="191"/>
        <v>#VALUE!</v>
      </c>
      <c r="AB1027">
        <f t="shared" si="192"/>
        <v>41278</v>
      </c>
      <c r="AD1027" s="85">
        <v>28592</v>
      </c>
      <c r="AG1027" s="85">
        <v>41278</v>
      </c>
      <c r="AI1027" s="85">
        <v>41365</v>
      </c>
    </row>
    <row r="1028" spans="1:35" x14ac:dyDescent="0.2">
      <c r="A1028">
        <v>2217</v>
      </c>
      <c r="B1028" s="91" t="s">
        <v>626</v>
      </c>
      <c r="C1028" s="61" t="str" cm="1">
        <f t="array" ref="C1028">_xlfn._xlws.FILTER(B1028,OR(LEN(B1028) = 7,LEN(B1028)=8))</f>
        <v>3/29/13</v>
      </c>
      <c r="D1028" s="61" t="str">
        <f t="shared" ref="D1028:D1091" si="194">IFERROR(C1028,"")</f>
        <v>3/29/13</v>
      </c>
      <c r="E1028" s="85" t="s">
        <v>626</v>
      </c>
      <c r="F1028" s="87" t="e" cm="1" vm="1">
        <f t="array" ref="F1028">_xlfn._xlws.FILTER(B1028,LEN(B1028)=5)</f>
        <v>#VALUE!</v>
      </c>
      <c r="G1028" s="88" t="str">
        <f t="shared" si="183"/>
        <v/>
      </c>
      <c r="H1028" s="85">
        <v>41362</v>
      </c>
      <c r="I1028" s="85" t="s">
        <v>2512</v>
      </c>
      <c r="J1028" s="93">
        <f t="shared" si="193"/>
        <v>41362</v>
      </c>
      <c r="K1028" s="85"/>
      <c r="M1028" s="85" t="s">
        <v>626</v>
      </c>
      <c r="N1028" t="e">
        <f t="shared" si="184"/>
        <v>#VALUE!</v>
      </c>
      <c r="O1028" t="e">
        <f t="shared" si="185"/>
        <v>#VALUE!</v>
      </c>
      <c r="Q1028" s="84" t="s">
        <v>626</v>
      </c>
      <c r="R1028" t="e">
        <f t="shared" si="186"/>
        <v>#VALUE!</v>
      </c>
      <c r="S1028" t="e">
        <f t="shared" si="187"/>
        <v>#VALUE!</v>
      </c>
      <c r="U1028" s="86" t="s">
        <v>626</v>
      </c>
      <c r="V1028" t="e">
        <f t="shared" si="188"/>
        <v>#VALUE!</v>
      </c>
      <c r="W1028" t="e">
        <f t="shared" si="189"/>
        <v>#VALUE!</v>
      </c>
      <c r="Y1028" s="61" t="s">
        <v>626</v>
      </c>
      <c r="Z1028" t="str">
        <f t="shared" si="190"/>
        <v>3-29-13</v>
      </c>
      <c r="AA1028" t="e">
        <f t="shared" si="191"/>
        <v>#VALUE!</v>
      </c>
      <c r="AB1028" t="e">
        <f t="shared" si="192"/>
        <v>#VALUE!</v>
      </c>
      <c r="AD1028" s="85">
        <v>41362</v>
      </c>
      <c r="AG1028" s="85" t="s">
        <v>626</v>
      </c>
      <c r="AI1028" s="85">
        <v>41362</v>
      </c>
    </row>
    <row r="1029" spans="1:35" x14ac:dyDescent="0.2">
      <c r="A1029">
        <v>4102</v>
      </c>
      <c r="B1029" s="91" t="s">
        <v>626</v>
      </c>
      <c r="C1029" s="61" t="str" cm="1">
        <f t="array" ref="C1029">_xlfn._xlws.FILTER(B1029,OR(LEN(B1029) = 7,LEN(B1029)=8))</f>
        <v>3/29/13</v>
      </c>
      <c r="D1029" s="61" t="str">
        <f t="shared" si="194"/>
        <v>3/29/13</v>
      </c>
      <c r="E1029" s="85" t="s">
        <v>626</v>
      </c>
      <c r="F1029" s="87" t="e" cm="1" vm="1">
        <f t="array" ref="F1029">_xlfn._xlws.FILTER(B1029,LEN(B1029)=5)</f>
        <v>#VALUE!</v>
      </c>
      <c r="G1029" s="88" t="str">
        <f t="shared" ref="G1029:G1092" si="195">IFERROR(F1029,"")</f>
        <v/>
      </c>
      <c r="H1029" s="85">
        <v>41362</v>
      </c>
      <c r="I1029" s="85" t="s">
        <v>2512</v>
      </c>
      <c r="J1029" s="93">
        <f t="shared" si="193"/>
        <v>41362</v>
      </c>
      <c r="K1029" s="85"/>
      <c r="M1029" s="85" t="s">
        <v>626</v>
      </c>
      <c r="N1029" t="e">
        <f t="shared" ref="N1029:N1092" si="196">DATEVALUE(M1029)</f>
        <v>#VALUE!</v>
      </c>
      <c r="O1029" t="e">
        <f t="shared" ref="O1029:O1092" si="197">VALUE(M1029)</f>
        <v>#VALUE!</v>
      </c>
      <c r="Q1029" s="84" t="s">
        <v>626</v>
      </c>
      <c r="R1029" t="e">
        <f t="shared" ref="R1029:R1092" si="198">DATEVALUE(Q1029)</f>
        <v>#VALUE!</v>
      </c>
      <c r="S1029" t="e">
        <f t="shared" ref="S1029:S1092" si="199">VALUE(Q1029)</f>
        <v>#VALUE!</v>
      </c>
      <c r="U1029" s="86" t="s">
        <v>626</v>
      </c>
      <c r="V1029" t="e">
        <f t="shared" ref="V1029:V1092" si="200">DATEVALUE(U1029)</f>
        <v>#VALUE!</v>
      </c>
      <c r="W1029" t="e">
        <f t="shared" ref="W1029:W1092" si="201">VALUE(U1029)</f>
        <v>#VALUE!</v>
      </c>
      <c r="Y1029" s="61" t="s">
        <v>626</v>
      </c>
      <c r="Z1029" t="str">
        <f t="shared" ref="Z1029:Z1092" si="202">SUBSTITUTE(Y1029,"/","-")</f>
        <v>3-29-13</v>
      </c>
      <c r="AA1029" t="e">
        <f t="shared" ref="AA1029:AA1092" si="203">DATEVALUE(Z1029)</f>
        <v>#VALUE!</v>
      </c>
      <c r="AB1029" t="e">
        <f t="shared" ref="AB1029:AB1092" si="204">VALUE(Z1029)</f>
        <v>#VALUE!</v>
      </c>
      <c r="AD1029" s="85">
        <v>41362</v>
      </c>
      <c r="AG1029" s="85" t="s">
        <v>626</v>
      </c>
      <c r="AI1029" s="85">
        <v>41362</v>
      </c>
    </row>
    <row r="1030" spans="1:35" x14ac:dyDescent="0.2">
      <c r="A1030">
        <v>4653</v>
      </c>
      <c r="B1030" s="91" t="s">
        <v>69</v>
      </c>
      <c r="C1030" s="61" t="str" cm="1">
        <f t="array" ref="C1030">_xlfn._xlws.FILTER(B1030,OR(LEN(B1030) = 7,LEN(B1030)=8))</f>
        <v>3/26/13</v>
      </c>
      <c r="D1030" s="61" t="str">
        <f t="shared" si="194"/>
        <v>3/26/13</v>
      </c>
      <c r="E1030" s="85" t="s">
        <v>69</v>
      </c>
      <c r="F1030" s="87" t="e" cm="1" vm="1">
        <f t="array" ref="F1030">_xlfn._xlws.FILTER(B1030,LEN(B1030)=5)</f>
        <v>#VALUE!</v>
      </c>
      <c r="G1030" s="88" t="str">
        <f t="shared" si="195"/>
        <v/>
      </c>
      <c r="H1030" s="85">
        <v>41359</v>
      </c>
      <c r="I1030" s="85" t="s">
        <v>2512</v>
      </c>
      <c r="J1030" s="93">
        <f t="shared" si="193"/>
        <v>41359</v>
      </c>
      <c r="K1030" s="85"/>
      <c r="M1030" s="85" t="s">
        <v>69</v>
      </c>
      <c r="N1030" t="e">
        <f t="shared" si="196"/>
        <v>#VALUE!</v>
      </c>
      <c r="O1030" t="e">
        <f t="shared" si="197"/>
        <v>#VALUE!</v>
      </c>
      <c r="Q1030" s="84" t="s">
        <v>69</v>
      </c>
      <c r="R1030" t="e">
        <f t="shared" si="198"/>
        <v>#VALUE!</v>
      </c>
      <c r="S1030" t="e">
        <f t="shared" si="199"/>
        <v>#VALUE!</v>
      </c>
      <c r="U1030" s="86" t="s">
        <v>69</v>
      </c>
      <c r="V1030" t="e">
        <f t="shared" si="200"/>
        <v>#VALUE!</v>
      </c>
      <c r="W1030" t="e">
        <f t="shared" si="201"/>
        <v>#VALUE!</v>
      </c>
      <c r="Y1030" s="61" t="s">
        <v>69</v>
      </c>
      <c r="Z1030" t="str">
        <f t="shared" si="202"/>
        <v>3-26-13</v>
      </c>
      <c r="AA1030" t="e">
        <f t="shared" si="203"/>
        <v>#VALUE!</v>
      </c>
      <c r="AB1030" t="e">
        <f t="shared" si="204"/>
        <v>#VALUE!</v>
      </c>
      <c r="AD1030" s="85">
        <v>41359</v>
      </c>
      <c r="AG1030" s="85" t="s">
        <v>69</v>
      </c>
      <c r="AI1030" s="85">
        <v>41359</v>
      </c>
    </row>
    <row r="1031" spans="1:35" x14ac:dyDescent="0.2">
      <c r="A1031">
        <v>10092</v>
      </c>
      <c r="B1031" s="91" t="s">
        <v>804</v>
      </c>
      <c r="C1031" s="61" t="str" cm="1">
        <f t="array" ref="C1031">_xlfn._xlws.FILTER(B1031,OR(LEN(B1031) = 7,LEN(B1031)=8))</f>
        <v>2/18/13</v>
      </c>
      <c r="D1031" s="61" t="str">
        <f t="shared" si="194"/>
        <v>2/18/13</v>
      </c>
      <c r="E1031" s="85" t="s">
        <v>804</v>
      </c>
      <c r="F1031" s="87" t="e" cm="1" vm="1">
        <f t="array" ref="F1031">_xlfn._xlws.FILTER(B1031,LEN(B1031)=5)</f>
        <v>#VALUE!</v>
      </c>
      <c r="G1031" s="88" t="str">
        <f t="shared" si="195"/>
        <v/>
      </c>
      <c r="H1031" s="85">
        <v>41323</v>
      </c>
      <c r="I1031" s="85" t="s">
        <v>2512</v>
      </c>
      <c r="J1031" s="93">
        <f t="shared" si="193"/>
        <v>41323</v>
      </c>
      <c r="K1031" s="85"/>
      <c r="M1031" s="85" t="s">
        <v>804</v>
      </c>
      <c r="N1031" t="e">
        <f t="shared" si="196"/>
        <v>#VALUE!</v>
      </c>
      <c r="O1031" t="e">
        <f t="shared" si="197"/>
        <v>#VALUE!</v>
      </c>
      <c r="Q1031" s="84" t="s">
        <v>804</v>
      </c>
      <c r="R1031" t="e">
        <f t="shared" si="198"/>
        <v>#VALUE!</v>
      </c>
      <c r="S1031" t="e">
        <f t="shared" si="199"/>
        <v>#VALUE!</v>
      </c>
      <c r="U1031" s="86" t="s">
        <v>804</v>
      </c>
      <c r="V1031" t="e">
        <f t="shared" si="200"/>
        <v>#VALUE!</v>
      </c>
      <c r="W1031" t="e">
        <f t="shared" si="201"/>
        <v>#VALUE!</v>
      </c>
      <c r="Y1031" s="61" t="s">
        <v>804</v>
      </c>
      <c r="Z1031" t="str">
        <f t="shared" si="202"/>
        <v>2-18-13</v>
      </c>
      <c r="AA1031" t="e">
        <f t="shared" si="203"/>
        <v>#VALUE!</v>
      </c>
      <c r="AB1031" t="e">
        <f t="shared" si="204"/>
        <v>#VALUE!</v>
      </c>
      <c r="AD1031" s="85">
        <v>41323</v>
      </c>
      <c r="AG1031" s="85" t="s">
        <v>804</v>
      </c>
      <c r="AI1031" s="85">
        <v>41323</v>
      </c>
    </row>
    <row r="1032" spans="1:35" x14ac:dyDescent="0.2">
      <c r="A1032">
        <v>5788</v>
      </c>
      <c r="B1032" s="91" t="s">
        <v>1273</v>
      </c>
      <c r="C1032" s="61" t="str" cm="1">
        <f t="array" ref="C1032">_xlfn._xlws.FILTER(B1032,OR(LEN(B1032) = 7,LEN(B1032)=8))</f>
        <v>2/17/13</v>
      </c>
      <c r="D1032" s="61" t="str">
        <f t="shared" si="194"/>
        <v>2/17/13</v>
      </c>
      <c r="E1032" s="85" t="s">
        <v>1273</v>
      </c>
      <c r="F1032" s="87" t="e" cm="1" vm="1">
        <f t="array" ref="F1032">_xlfn._xlws.FILTER(B1032,LEN(B1032)=5)</f>
        <v>#VALUE!</v>
      </c>
      <c r="G1032" s="88" t="str">
        <f t="shared" si="195"/>
        <v/>
      </c>
      <c r="H1032" s="85">
        <v>41322</v>
      </c>
      <c r="I1032" s="85" t="s">
        <v>2512</v>
      </c>
      <c r="J1032" s="93">
        <f t="shared" si="193"/>
        <v>41322</v>
      </c>
      <c r="K1032" s="85"/>
      <c r="M1032" s="85" t="s">
        <v>1273</v>
      </c>
      <c r="N1032" t="e">
        <f t="shared" si="196"/>
        <v>#VALUE!</v>
      </c>
      <c r="O1032" t="e">
        <f t="shared" si="197"/>
        <v>#VALUE!</v>
      </c>
      <c r="Q1032" s="84" t="s">
        <v>1273</v>
      </c>
      <c r="R1032" t="e">
        <f t="shared" si="198"/>
        <v>#VALUE!</v>
      </c>
      <c r="S1032" t="e">
        <f t="shared" si="199"/>
        <v>#VALUE!</v>
      </c>
      <c r="U1032" s="86" t="s">
        <v>1273</v>
      </c>
      <c r="V1032" t="e">
        <f t="shared" si="200"/>
        <v>#VALUE!</v>
      </c>
      <c r="W1032" t="e">
        <f t="shared" si="201"/>
        <v>#VALUE!</v>
      </c>
      <c r="Y1032" s="61" t="s">
        <v>1273</v>
      </c>
      <c r="Z1032" t="str">
        <f t="shared" si="202"/>
        <v>2-17-13</v>
      </c>
      <c r="AA1032" t="e">
        <f t="shared" si="203"/>
        <v>#VALUE!</v>
      </c>
      <c r="AB1032" t="e">
        <f t="shared" si="204"/>
        <v>#VALUE!</v>
      </c>
      <c r="AD1032" s="85">
        <v>41322</v>
      </c>
      <c r="AG1032" s="85" t="s">
        <v>1273</v>
      </c>
      <c r="AI1032" s="85">
        <v>41322</v>
      </c>
    </row>
    <row r="1033" spans="1:35" x14ac:dyDescent="0.2">
      <c r="A1033">
        <v>4669</v>
      </c>
      <c r="B1033" s="91">
        <v>41580</v>
      </c>
      <c r="C1033" s="61" t="e" cm="1" vm="1">
        <f t="array" ref="C1033">_xlfn._xlws.FILTER(B1033,OR(LEN(B1033) = 7,LEN(B1033)=8))</f>
        <v>#VALUE!</v>
      </c>
      <c r="D1033" s="61" t="str">
        <f t="shared" si="194"/>
        <v/>
      </c>
      <c r="E1033" s="61" t="s">
        <v>2512</v>
      </c>
      <c r="F1033" s="87" cm="1">
        <f t="array" ref="F1033">_xlfn._xlws.FILTER(B1033,LEN(B1033)=5)</f>
        <v>41580</v>
      </c>
      <c r="G1033" s="88">
        <f t="shared" si="195"/>
        <v>41580</v>
      </c>
      <c r="H1033" s="61"/>
      <c r="I1033" s="85">
        <v>41580</v>
      </c>
      <c r="J1033" s="93">
        <f t="shared" si="193"/>
        <v>41580</v>
      </c>
      <c r="K1033" s="85"/>
      <c r="M1033" s="85">
        <v>41580</v>
      </c>
      <c r="N1033" t="e">
        <f t="shared" si="196"/>
        <v>#VALUE!</v>
      </c>
      <c r="O1033">
        <f t="shared" si="197"/>
        <v>41580</v>
      </c>
      <c r="Q1033" s="84">
        <v>41580</v>
      </c>
      <c r="R1033" t="e">
        <f t="shared" si="198"/>
        <v>#VALUE!</v>
      </c>
      <c r="S1033">
        <f t="shared" si="199"/>
        <v>41580</v>
      </c>
      <c r="U1033" s="86">
        <v>41580</v>
      </c>
      <c r="V1033" t="e">
        <f t="shared" si="200"/>
        <v>#VALUE!</v>
      </c>
      <c r="W1033">
        <f t="shared" si="201"/>
        <v>41580</v>
      </c>
      <c r="Y1033" s="61">
        <v>41580</v>
      </c>
      <c r="Z1033" t="str">
        <f t="shared" si="202"/>
        <v>41580</v>
      </c>
      <c r="AA1033" t="e">
        <f t="shared" si="203"/>
        <v>#VALUE!</v>
      </c>
      <c r="AB1033">
        <f t="shared" si="204"/>
        <v>41580</v>
      </c>
      <c r="AD1033" s="85">
        <v>29326</v>
      </c>
      <c r="AG1033" s="85">
        <v>41580</v>
      </c>
      <c r="AI1033" s="85">
        <v>41316</v>
      </c>
    </row>
    <row r="1034" spans="1:35" x14ac:dyDescent="0.2">
      <c r="A1034">
        <v>6295</v>
      </c>
      <c r="B1034" s="91">
        <v>41366</v>
      </c>
      <c r="C1034" s="61" t="e" cm="1" vm="1">
        <f t="array" ref="C1034">_xlfn._xlws.FILTER(B1034,OR(LEN(B1034) = 7,LEN(B1034)=8))</f>
        <v>#VALUE!</v>
      </c>
      <c r="D1034" s="61" t="str">
        <f t="shared" si="194"/>
        <v/>
      </c>
      <c r="E1034" s="61" t="s">
        <v>2512</v>
      </c>
      <c r="F1034" s="87" cm="1">
        <f t="array" ref="F1034">_xlfn._xlws.FILTER(B1034,LEN(B1034)=5)</f>
        <v>41366</v>
      </c>
      <c r="G1034" s="88">
        <f t="shared" si="195"/>
        <v>41366</v>
      </c>
      <c r="H1034" s="61"/>
      <c r="I1034" s="85">
        <v>41366</v>
      </c>
      <c r="J1034" s="93">
        <f t="shared" si="193"/>
        <v>41366</v>
      </c>
      <c r="K1034" s="85"/>
      <c r="M1034" s="85">
        <v>41366</v>
      </c>
      <c r="N1034" t="e">
        <f t="shared" si="196"/>
        <v>#VALUE!</v>
      </c>
      <c r="O1034">
        <f t="shared" si="197"/>
        <v>41366</v>
      </c>
      <c r="Q1034" s="84">
        <v>41366</v>
      </c>
      <c r="R1034" t="e">
        <f t="shared" si="198"/>
        <v>#VALUE!</v>
      </c>
      <c r="S1034">
        <f t="shared" si="199"/>
        <v>41366</v>
      </c>
      <c r="U1034" s="86">
        <v>41366</v>
      </c>
      <c r="V1034" t="e">
        <f t="shared" si="200"/>
        <v>#VALUE!</v>
      </c>
      <c r="W1034">
        <f t="shared" si="201"/>
        <v>41366</v>
      </c>
      <c r="Y1034" s="61">
        <v>41366</v>
      </c>
      <c r="Z1034" t="str">
        <f t="shared" si="202"/>
        <v>41366</v>
      </c>
      <c r="AA1034" t="e">
        <f t="shared" si="203"/>
        <v>#VALUE!</v>
      </c>
      <c r="AB1034">
        <f t="shared" si="204"/>
        <v>41366</v>
      </c>
      <c r="AD1034" s="85">
        <v>24210</v>
      </c>
      <c r="AG1034" s="85">
        <v>41366</v>
      </c>
      <c r="AI1034" s="85">
        <v>41309</v>
      </c>
    </row>
    <row r="1035" spans="1:35" x14ac:dyDescent="0.2">
      <c r="A1035">
        <v>7453</v>
      </c>
      <c r="B1035" s="91">
        <v>41307</v>
      </c>
      <c r="C1035" s="61" t="e" cm="1" vm="1">
        <f t="array" ref="C1035">_xlfn._xlws.FILTER(B1035,OR(LEN(B1035) = 7,LEN(B1035)=8))</f>
        <v>#VALUE!</v>
      </c>
      <c r="D1035" s="61" t="str">
        <f t="shared" si="194"/>
        <v/>
      </c>
      <c r="E1035" s="61" t="s">
        <v>2512</v>
      </c>
      <c r="F1035" s="87" cm="1">
        <f t="array" ref="F1035">_xlfn._xlws.FILTER(B1035,LEN(B1035)=5)</f>
        <v>41307</v>
      </c>
      <c r="G1035" s="88">
        <f t="shared" si="195"/>
        <v>41307</v>
      </c>
      <c r="H1035" s="61"/>
      <c r="I1035" s="85">
        <v>41307</v>
      </c>
      <c r="J1035" s="93">
        <f t="shared" si="193"/>
        <v>41307</v>
      </c>
      <c r="K1035" s="85"/>
      <c r="M1035" s="85">
        <v>41307</v>
      </c>
      <c r="N1035" t="e">
        <f t="shared" si="196"/>
        <v>#VALUE!</v>
      </c>
      <c r="O1035">
        <f t="shared" si="197"/>
        <v>41307</v>
      </c>
      <c r="Q1035" s="84">
        <v>41307</v>
      </c>
      <c r="R1035" t="e">
        <f t="shared" si="198"/>
        <v>#VALUE!</v>
      </c>
      <c r="S1035">
        <f t="shared" si="199"/>
        <v>41307</v>
      </c>
      <c r="U1035" s="86">
        <v>41307</v>
      </c>
      <c r="V1035" t="e">
        <f t="shared" si="200"/>
        <v>#VALUE!</v>
      </c>
      <c r="W1035">
        <f t="shared" si="201"/>
        <v>41307</v>
      </c>
      <c r="Y1035" s="61">
        <v>41307</v>
      </c>
      <c r="Z1035" t="str">
        <f t="shared" si="202"/>
        <v>41307</v>
      </c>
      <c r="AA1035" t="e">
        <f t="shared" si="203"/>
        <v>#VALUE!</v>
      </c>
      <c r="AB1035">
        <f t="shared" si="204"/>
        <v>41307</v>
      </c>
      <c r="AD1035" s="85">
        <v>39185</v>
      </c>
      <c r="AG1035" s="85">
        <v>41307</v>
      </c>
      <c r="AI1035" s="85">
        <v>41307</v>
      </c>
    </row>
    <row r="1036" spans="1:35" x14ac:dyDescent="0.2">
      <c r="A1036">
        <v>10841</v>
      </c>
      <c r="B1036" s="91" t="s">
        <v>995</v>
      </c>
      <c r="C1036" s="61" t="str" cm="1">
        <f t="array" ref="C1036">_xlfn._xlws.FILTER(B1036,OR(LEN(B1036) = 7,LEN(B1036)=8))</f>
        <v>12/25/12</v>
      </c>
      <c r="D1036" s="61" t="str">
        <f t="shared" si="194"/>
        <v>12/25/12</v>
      </c>
      <c r="E1036" s="61" t="s">
        <v>995</v>
      </c>
      <c r="F1036" s="87" t="e" cm="1" vm="1">
        <f t="array" ref="F1036">_xlfn._xlws.FILTER(B1036,LEN(B1036)=5)</f>
        <v>#VALUE!</v>
      </c>
      <c r="G1036" s="88" t="str">
        <f t="shared" si="195"/>
        <v/>
      </c>
      <c r="H1036" s="85">
        <v>41268</v>
      </c>
      <c r="I1036" s="85" t="s">
        <v>2512</v>
      </c>
      <c r="J1036" s="93">
        <f t="shared" si="193"/>
        <v>41268</v>
      </c>
      <c r="K1036" s="85"/>
      <c r="M1036" s="85" t="s">
        <v>995</v>
      </c>
      <c r="N1036" t="e">
        <f t="shared" si="196"/>
        <v>#VALUE!</v>
      </c>
      <c r="O1036" t="e">
        <f t="shared" si="197"/>
        <v>#VALUE!</v>
      </c>
      <c r="Q1036" s="84" t="s">
        <v>995</v>
      </c>
      <c r="R1036" t="e">
        <f t="shared" si="198"/>
        <v>#VALUE!</v>
      </c>
      <c r="S1036" t="e">
        <f t="shared" si="199"/>
        <v>#VALUE!</v>
      </c>
      <c r="U1036" s="86" t="s">
        <v>995</v>
      </c>
      <c r="V1036" t="e">
        <f t="shared" si="200"/>
        <v>#VALUE!</v>
      </c>
      <c r="W1036" t="e">
        <f t="shared" si="201"/>
        <v>#VALUE!</v>
      </c>
      <c r="Y1036" s="61" t="s">
        <v>995</v>
      </c>
      <c r="Z1036" t="str">
        <f t="shared" si="202"/>
        <v>12-25-12</v>
      </c>
      <c r="AA1036" t="e">
        <f t="shared" si="203"/>
        <v>#VALUE!</v>
      </c>
      <c r="AB1036" t="e">
        <f t="shared" si="204"/>
        <v>#VALUE!</v>
      </c>
      <c r="AD1036" s="85">
        <v>41268</v>
      </c>
      <c r="AG1036" s="85" t="s">
        <v>995</v>
      </c>
      <c r="AI1036" s="85">
        <v>41268</v>
      </c>
    </row>
    <row r="1037" spans="1:35" x14ac:dyDescent="0.2">
      <c r="A1037">
        <v>821</v>
      </c>
      <c r="B1037" s="91" t="s">
        <v>1279</v>
      </c>
      <c r="C1037" s="61" t="str" cm="1">
        <f t="array" ref="C1037">_xlfn._xlws.FILTER(B1037,OR(LEN(B1037) = 7,LEN(B1037)=8))</f>
        <v>10/19/12</v>
      </c>
      <c r="D1037" s="61" t="str">
        <f t="shared" si="194"/>
        <v>10/19/12</v>
      </c>
      <c r="E1037" s="61" t="s">
        <v>1279</v>
      </c>
      <c r="F1037" s="87" t="e" cm="1" vm="1">
        <f t="array" ref="F1037">_xlfn._xlws.FILTER(B1037,LEN(B1037)=5)</f>
        <v>#VALUE!</v>
      </c>
      <c r="G1037" s="88" t="str">
        <f t="shared" si="195"/>
        <v/>
      </c>
      <c r="H1037" s="85">
        <v>41201</v>
      </c>
      <c r="I1037" s="85" t="s">
        <v>2512</v>
      </c>
      <c r="J1037" s="93">
        <f t="shared" si="193"/>
        <v>41201</v>
      </c>
      <c r="K1037" s="85"/>
      <c r="M1037" s="85" t="s">
        <v>1279</v>
      </c>
      <c r="N1037" t="e">
        <f t="shared" si="196"/>
        <v>#VALUE!</v>
      </c>
      <c r="O1037" t="e">
        <f t="shared" si="197"/>
        <v>#VALUE!</v>
      </c>
      <c r="Q1037" s="84" t="s">
        <v>1279</v>
      </c>
      <c r="R1037" t="e">
        <f t="shared" si="198"/>
        <v>#VALUE!</v>
      </c>
      <c r="S1037" t="e">
        <f t="shared" si="199"/>
        <v>#VALUE!</v>
      </c>
      <c r="U1037" s="86" t="s">
        <v>1279</v>
      </c>
      <c r="V1037" t="e">
        <f t="shared" si="200"/>
        <v>#VALUE!</v>
      </c>
      <c r="W1037" t="e">
        <f t="shared" si="201"/>
        <v>#VALUE!</v>
      </c>
      <c r="Y1037" s="61" t="s">
        <v>1279</v>
      </c>
      <c r="Z1037" t="str">
        <f t="shared" si="202"/>
        <v>10-19-12</v>
      </c>
      <c r="AA1037" t="e">
        <f t="shared" si="203"/>
        <v>#VALUE!</v>
      </c>
      <c r="AB1037" t="e">
        <f t="shared" si="204"/>
        <v>#VALUE!</v>
      </c>
      <c r="AD1037" s="85">
        <v>41201</v>
      </c>
      <c r="AG1037" s="85" t="s">
        <v>1279</v>
      </c>
      <c r="AI1037" s="85">
        <v>41201</v>
      </c>
    </row>
    <row r="1038" spans="1:35" x14ac:dyDescent="0.2">
      <c r="A1038">
        <v>3933</v>
      </c>
      <c r="B1038" s="91" t="s">
        <v>76</v>
      </c>
      <c r="C1038" s="61" t="str" cm="1">
        <f t="array" ref="C1038">_xlfn._xlws.FILTER(B1038,OR(LEN(B1038) = 7,LEN(B1038)=8))</f>
        <v>10/13/12</v>
      </c>
      <c r="D1038" s="61" t="str">
        <f t="shared" si="194"/>
        <v>10/13/12</v>
      </c>
      <c r="E1038" s="61" t="s">
        <v>76</v>
      </c>
      <c r="F1038" s="87" t="e" cm="1" vm="1">
        <f t="array" ref="F1038">_xlfn._xlws.FILTER(B1038,LEN(B1038)=5)</f>
        <v>#VALUE!</v>
      </c>
      <c r="G1038" s="88" t="str">
        <f t="shared" si="195"/>
        <v/>
      </c>
      <c r="H1038" s="85">
        <v>41195</v>
      </c>
      <c r="I1038" s="85" t="s">
        <v>2512</v>
      </c>
      <c r="J1038" s="93">
        <f t="shared" si="193"/>
        <v>41195</v>
      </c>
      <c r="K1038" s="85"/>
      <c r="M1038" s="85" t="s">
        <v>76</v>
      </c>
      <c r="N1038" t="e">
        <f t="shared" si="196"/>
        <v>#VALUE!</v>
      </c>
      <c r="O1038" t="e">
        <f t="shared" si="197"/>
        <v>#VALUE!</v>
      </c>
      <c r="Q1038" s="84" t="s">
        <v>76</v>
      </c>
      <c r="R1038" t="e">
        <f t="shared" si="198"/>
        <v>#VALUE!</v>
      </c>
      <c r="S1038" t="e">
        <f t="shared" si="199"/>
        <v>#VALUE!</v>
      </c>
      <c r="U1038" s="86" t="s">
        <v>76</v>
      </c>
      <c r="V1038" t="e">
        <f t="shared" si="200"/>
        <v>#VALUE!</v>
      </c>
      <c r="W1038" t="e">
        <f t="shared" si="201"/>
        <v>#VALUE!</v>
      </c>
      <c r="Y1038" s="61" t="s">
        <v>76</v>
      </c>
      <c r="Z1038" t="str">
        <f t="shared" si="202"/>
        <v>10-13-12</v>
      </c>
      <c r="AA1038" t="e">
        <f t="shared" si="203"/>
        <v>#VALUE!</v>
      </c>
      <c r="AB1038" t="e">
        <f t="shared" si="204"/>
        <v>#VALUE!</v>
      </c>
      <c r="AD1038" s="85">
        <v>41195</v>
      </c>
      <c r="AG1038" s="85" t="s">
        <v>76</v>
      </c>
      <c r="AI1038" s="85">
        <v>41195</v>
      </c>
    </row>
    <row r="1039" spans="1:35" x14ac:dyDescent="0.2">
      <c r="A1039">
        <v>1225</v>
      </c>
      <c r="B1039" s="91" t="s">
        <v>1282</v>
      </c>
      <c r="C1039" s="61" t="str" cm="1">
        <f t="array" ref="C1039">_xlfn._xlws.FILTER(B1039,OR(LEN(B1039) = 7,LEN(B1039)=8))</f>
        <v>6/26/14</v>
      </c>
      <c r="D1039" s="61" t="str">
        <f t="shared" si="194"/>
        <v>6/26/14</v>
      </c>
      <c r="E1039" s="85" t="s">
        <v>1282</v>
      </c>
      <c r="F1039" s="87" t="e" cm="1" vm="1">
        <f t="array" ref="F1039">_xlfn._xlws.FILTER(B1039,LEN(B1039)=5)</f>
        <v>#VALUE!</v>
      </c>
      <c r="G1039" s="88" t="str">
        <f t="shared" si="195"/>
        <v/>
      </c>
      <c r="H1039" s="85">
        <v>41816</v>
      </c>
      <c r="I1039" s="85" t="s">
        <v>2512</v>
      </c>
      <c r="J1039" s="93">
        <f t="shared" si="193"/>
        <v>41816</v>
      </c>
      <c r="K1039" s="85"/>
      <c r="M1039" s="85" t="s">
        <v>1282</v>
      </c>
      <c r="N1039" t="e">
        <f t="shared" si="196"/>
        <v>#VALUE!</v>
      </c>
      <c r="O1039" t="e">
        <f t="shared" si="197"/>
        <v>#VALUE!</v>
      </c>
      <c r="Q1039" s="84" t="s">
        <v>1282</v>
      </c>
      <c r="R1039" t="e">
        <f t="shared" si="198"/>
        <v>#VALUE!</v>
      </c>
      <c r="S1039" t="e">
        <f t="shared" si="199"/>
        <v>#VALUE!</v>
      </c>
      <c r="U1039" s="86" t="s">
        <v>1282</v>
      </c>
      <c r="V1039" t="e">
        <f t="shared" si="200"/>
        <v>#VALUE!</v>
      </c>
      <c r="W1039" t="e">
        <f t="shared" si="201"/>
        <v>#VALUE!</v>
      </c>
      <c r="Y1039" s="61" t="s">
        <v>1282</v>
      </c>
      <c r="Z1039" t="str">
        <f t="shared" si="202"/>
        <v>6-26-14</v>
      </c>
      <c r="AA1039" t="e">
        <f t="shared" si="203"/>
        <v>#VALUE!</v>
      </c>
      <c r="AB1039" t="e">
        <f t="shared" si="204"/>
        <v>#VALUE!</v>
      </c>
      <c r="AD1039" s="85">
        <v>41816</v>
      </c>
      <c r="AG1039" s="85" t="s">
        <v>1282</v>
      </c>
      <c r="AI1039" s="85">
        <v>41816</v>
      </c>
    </row>
    <row r="1040" spans="1:35" x14ac:dyDescent="0.2">
      <c r="A1040">
        <v>7059</v>
      </c>
      <c r="B1040" s="91" t="s">
        <v>1282</v>
      </c>
      <c r="C1040" s="61" t="str" cm="1">
        <f t="array" ref="C1040">_xlfn._xlws.FILTER(B1040,OR(LEN(B1040) = 7,LEN(B1040)=8))</f>
        <v>6/26/14</v>
      </c>
      <c r="D1040" s="61" t="str">
        <f t="shared" si="194"/>
        <v>6/26/14</v>
      </c>
      <c r="E1040" s="85" t="s">
        <v>1282</v>
      </c>
      <c r="F1040" s="87" t="e" cm="1" vm="1">
        <f t="array" ref="F1040">_xlfn._xlws.FILTER(B1040,LEN(B1040)=5)</f>
        <v>#VALUE!</v>
      </c>
      <c r="G1040" s="88" t="str">
        <f t="shared" si="195"/>
        <v/>
      </c>
      <c r="H1040" s="85">
        <v>41816</v>
      </c>
      <c r="I1040" s="85" t="s">
        <v>2512</v>
      </c>
      <c r="J1040" s="93">
        <f t="shared" si="193"/>
        <v>41816</v>
      </c>
      <c r="K1040" s="85"/>
      <c r="M1040" s="85" t="s">
        <v>1282</v>
      </c>
      <c r="N1040" t="e">
        <f t="shared" si="196"/>
        <v>#VALUE!</v>
      </c>
      <c r="O1040" t="e">
        <f t="shared" si="197"/>
        <v>#VALUE!</v>
      </c>
      <c r="Q1040" s="84" t="s">
        <v>1282</v>
      </c>
      <c r="R1040" t="e">
        <f t="shared" si="198"/>
        <v>#VALUE!</v>
      </c>
      <c r="S1040" t="e">
        <f t="shared" si="199"/>
        <v>#VALUE!</v>
      </c>
      <c r="U1040" s="86" t="s">
        <v>1282</v>
      </c>
      <c r="V1040" t="e">
        <f t="shared" si="200"/>
        <v>#VALUE!</v>
      </c>
      <c r="W1040" t="e">
        <f t="shared" si="201"/>
        <v>#VALUE!</v>
      </c>
      <c r="Y1040" s="61" t="s">
        <v>1282</v>
      </c>
      <c r="Z1040" t="str">
        <f t="shared" si="202"/>
        <v>6-26-14</v>
      </c>
      <c r="AA1040" t="e">
        <f t="shared" si="203"/>
        <v>#VALUE!</v>
      </c>
      <c r="AB1040" t="e">
        <f t="shared" si="204"/>
        <v>#VALUE!</v>
      </c>
      <c r="AD1040" s="85">
        <v>41816</v>
      </c>
      <c r="AG1040" s="85" t="s">
        <v>1282</v>
      </c>
      <c r="AI1040" s="85">
        <v>41816</v>
      </c>
    </row>
    <row r="1041" spans="1:35" x14ac:dyDescent="0.2">
      <c r="A1041">
        <v>5633</v>
      </c>
      <c r="B1041" s="91" t="s">
        <v>156</v>
      </c>
      <c r="C1041" s="61" t="str" cm="1">
        <f t="array" ref="C1041">_xlfn._xlws.FILTER(B1041,OR(LEN(B1041) = 7,LEN(B1041)=8))</f>
        <v>6/25/14</v>
      </c>
      <c r="D1041" s="61" t="str">
        <f t="shared" si="194"/>
        <v>6/25/14</v>
      </c>
      <c r="E1041" s="85" t="s">
        <v>156</v>
      </c>
      <c r="F1041" s="87" t="e" cm="1" vm="1">
        <f t="array" ref="F1041">_xlfn._xlws.FILTER(B1041,LEN(B1041)=5)</f>
        <v>#VALUE!</v>
      </c>
      <c r="G1041" s="88" t="str">
        <f t="shared" si="195"/>
        <v/>
      </c>
      <c r="H1041" s="85">
        <v>41815</v>
      </c>
      <c r="I1041" s="85" t="s">
        <v>2512</v>
      </c>
      <c r="J1041" s="93">
        <f t="shared" si="193"/>
        <v>41815</v>
      </c>
      <c r="K1041" s="85"/>
      <c r="M1041" s="85" t="s">
        <v>156</v>
      </c>
      <c r="N1041" t="e">
        <f t="shared" si="196"/>
        <v>#VALUE!</v>
      </c>
      <c r="O1041" t="e">
        <f t="shared" si="197"/>
        <v>#VALUE!</v>
      </c>
      <c r="Q1041" s="84" t="s">
        <v>156</v>
      </c>
      <c r="R1041" t="e">
        <f t="shared" si="198"/>
        <v>#VALUE!</v>
      </c>
      <c r="S1041" t="e">
        <f t="shared" si="199"/>
        <v>#VALUE!</v>
      </c>
      <c r="U1041" s="86" t="s">
        <v>156</v>
      </c>
      <c r="V1041" t="e">
        <f t="shared" si="200"/>
        <v>#VALUE!</v>
      </c>
      <c r="W1041" t="e">
        <f t="shared" si="201"/>
        <v>#VALUE!</v>
      </c>
      <c r="Y1041" s="61" t="s">
        <v>156</v>
      </c>
      <c r="Z1041" t="str">
        <f t="shared" si="202"/>
        <v>6-25-14</v>
      </c>
      <c r="AA1041" t="e">
        <f t="shared" si="203"/>
        <v>#VALUE!</v>
      </c>
      <c r="AB1041" t="e">
        <f t="shared" si="204"/>
        <v>#VALUE!</v>
      </c>
      <c r="AD1041" s="85">
        <v>41815</v>
      </c>
      <c r="AG1041" s="85" t="s">
        <v>156</v>
      </c>
      <c r="AI1041" s="85">
        <v>41815</v>
      </c>
    </row>
    <row r="1042" spans="1:35" x14ac:dyDescent="0.2">
      <c r="A1042">
        <v>843</v>
      </c>
      <c r="B1042" s="91" t="s">
        <v>1200</v>
      </c>
      <c r="C1042" s="61" t="str" cm="1">
        <f t="array" ref="C1042">_xlfn._xlws.FILTER(B1042,OR(LEN(B1042) = 7,LEN(B1042)=8))</f>
        <v>5/26/14</v>
      </c>
      <c r="D1042" s="61" t="str">
        <f t="shared" si="194"/>
        <v>5/26/14</v>
      </c>
      <c r="E1042" s="85" t="s">
        <v>1200</v>
      </c>
      <c r="F1042" s="87" t="e" cm="1" vm="1">
        <f t="array" ref="F1042">_xlfn._xlws.FILTER(B1042,LEN(B1042)=5)</f>
        <v>#VALUE!</v>
      </c>
      <c r="G1042" s="88" t="str">
        <f t="shared" si="195"/>
        <v/>
      </c>
      <c r="H1042" s="85">
        <v>41785</v>
      </c>
      <c r="I1042" s="85" t="s">
        <v>2512</v>
      </c>
      <c r="J1042" s="93">
        <f t="shared" si="193"/>
        <v>41785</v>
      </c>
      <c r="K1042" s="85"/>
      <c r="M1042" s="85" t="s">
        <v>1200</v>
      </c>
      <c r="N1042" t="e">
        <f t="shared" si="196"/>
        <v>#VALUE!</v>
      </c>
      <c r="O1042" t="e">
        <f t="shared" si="197"/>
        <v>#VALUE!</v>
      </c>
      <c r="Q1042" s="84" t="s">
        <v>1200</v>
      </c>
      <c r="R1042" t="e">
        <f t="shared" si="198"/>
        <v>#VALUE!</v>
      </c>
      <c r="S1042" t="e">
        <f t="shared" si="199"/>
        <v>#VALUE!</v>
      </c>
      <c r="U1042" s="86" t="s">
        <v>1200</v>
      </c>
      <c r="V1042" t="e">
        <f t="shared" si="200"/>
        <v>#VALUE!</v>
      </c>
      <c r="W1042" t="e">
        <f t="shared" si="201"/>
        <v>#VALUE!</v>
      </c>
      <c r="Y1042" s="61" t="s">
        <v>1200</v>
      </c>
      <c r="Z1042" t="str">
        <f t="shared" si="202"/>
        <v>5-26-14</v>
      </c>
      <c r="AA1042" t="e">
        <f t="shared" si="203"/>
        <v>#VALUE!</v>
      </c>
      <c r="AB1042" t="e">
        <f t="shared" si="204"/>
        <v>#VALUE!</v>
      </c>
      <c r="AD1042" s="85">
        <v>41785</v>
      </c>
      <c r="AG1042" s="85" t="s">
        <v>1200</v>
      </c>
      <c r="AI1042" s="85">
        <v>41785</v>
      </c>
    </row>
    <row r="1043" spans="1:35" x14ac:dyDescent="0.2">
      <c r="A1043">
        <v>6211</v>
      </c>
      <c r="B1043" s="91">
        <v>41675</v>
      </c>
      <c r="C1043" s="61" t="e" cm="1" vm="1">
        <f t="array" ref="C1043">_xlfn._xlws.FILTER(B1043,OR(LEN(B1043) = 7,LEN(B1043)=8))</f>
        <v>#VALUE!</v>
      </c>
      <c r="D1043" s="61" t="str">
        <f t="shared" si="194"/>
        <v/>
      </c>
      <c r="E1043" s="61" t="s">
        <v>2512</v>
      </c>
      <c r="F1043" s="87" cm="1">
        <f t="array" ref="F1043">_xlfn._xlws.FILTER(B1043,LEN(B1043)=5)</f>
        <v>41675</v>
      </c>
      <c r="G1043" s="88">
        <f t="shared" si="195"/>
        <v>41675</v>
      </c>
      <c r="H1043" s="61"/>
      <c r="I1043" s="85">
        <v>41675</v>
      </c>
      <c r="J1043" s="93">
        <f t="shared" si="193"/>
        <v>41675</v>
      </c>
      <c r="K1043" s="85"/>
      <c r="M1043" s="85">
        <v>41675</v>
      </c>
      <c r="N1043" t="e">
        <f t="shared" si="196"/>
        <v>#VALUE!</v>
      </c>
      <c r="O1043">
        <f t="shared" si="197"/>
        <v>41675</v>
      </c>
      <c r="Q1043" s="84">
        <v>41675</v>
      </c>
      <c r="R1043" t="e">
        <f t="shared" si="198"/>
        <v>#VALUE!</v>
      </c>
      <c r="S1043">
        <f t="shared" si="199"/>
        <v>41675</v>
      </c>
      <c r="U1043" s="86">
        <v>41675</v>
      </c>
      <c r="V1043" t="e">
        <f t="shared" si="200"/>
        <v>#VALUE!</v>
      </c>
      <c r="W1043">
        <f t="shared" si="201"/>
        <v>41675</v>
      </c>
      <c r="Y1043" s="61">
        <v>41675</v>
      </c>
      <c r="Z1043" t="str">
        <f t="shared" si="202"/>
        <v>41675</v>
      </c>
      <c r="AA1043" t="e">
        <f t="shared" si="203"/>
        <v>#VALUE!</v>
      </c>
      <c r="AB1043">
        <f t="shared" si="204"/>
        <v>41675</v>
      </c>
      <c r="AD1043" s="85">
        <v>27500</v>
      </c>
      <c r="AG1043" s="85">
        <v>41675</v>
      </c>
      <c r="AI1043" s="85">
        <v>41761</v>
      </c>
    </row>
    <row r="1044" spans="1:35" x14ac:dyDescent="0.2">
      <c r="A1044">
        <v>7007</v>
      </c>
      <c r="B1044" s="91">
        <v>41643</v>
      </c>
      <c r="C1044" s="61" t="e" cm="1" vm="1">
        <f t="array" ref="C1044">_xlfn._xlws.FILTER(B1044,OR(LEN(B1044) = 7,LEN(B1044)=8))</f>
        <v>#VALUE!</v>
      </c>
      <c r="D1044" s="61" t="str">
        <f t="shared" si="194"/>
        <v/>
      </c>
      <c r="E1044" s="61" t="s">
        <v>2512</v>
      </c>
      <c r="F1044" s="87" cm="1">
        <f t="array" ref="F1044">_xlfn._xlws.FILTER(B1044,LEN(B1044)=5)</f>
        <v>41643</v>
      </c>
      <c r="G1044" s="88">
        <f t="shared" si="195"/>
        <v>41643</v>
      </c>
      <c r="H1044" s="61"/>
      <c r="I1044" s="85">
        <v>41643</v>
      </c>
      <c r="J1044" s="93">
        <f t="shared" si="193"/>
        <v>41643</v>
      </c>
      <c r="K1044" s="85"/>
      <c r="M1044" s="85">
        <v>41643</v>
      </c>
      <c r="N1044" t="e">
        <f t="shared" si="196"/>
        <v>#VALUE!</v>
      </c>
      <c r="O1044">
        <f t="shared" si="197"/>
        <v>41643</v>
      </c>
      <c r="Q1044" s="84">
        <v>41643</v>
      </c>
      <c r="R1044" t="e">
        <f t="shared" si="198"/>
        <v>#VALUE!</v>
      </c>
      <c r="S1044">
        <f t="shared" si="199"/>
        <v>41643</v>
      </c>
      <c r="U1044" s="86">
        <v>41643</v>
      </c>
      <c r="V1044" t="e">
        <f t="shared" si="200"/>
        <v>#VALUE!</v>
      </c>
      <c r="W1044">
        <f t="shared" si="201"/>
        <v>41643</v>
      </c>
      <c r="Y1044" s="61">
        <v>41643</v>
      </c>
      <c r="Z1044" t="str">
        <f t="shared" si="202"/>
        <v>41643</v>
      </c>
      <c r="AA1044" t="e">
        <f t="shared" si="203"/>
        <v>#VALUE!</v>
      </c>
      <c r="AB1044">
        <f t="shared" si="204"/>
        <v>41643</v>
      </c>
      <c r="AD1044" s="85">
        <v>15812</v>
      </c>
      <c r="AG1044" s="85">
        <v>41643</v>
      </c>
      <c r="AI1044" s="85">
        <v>41730</v>
      </c>
    </row>
    <row r="1045" spans="1:35" x14ac:dyDescent="0.2">
      <c r="A1045">
        <v>9671</v>
      </c>
      <c r="B1045" s="91" t="s">
        <v>331</v>
      </c>
      <c r="C1045" s="61" t="str" cm="1">
        <f t="array" ref="C1045">_xlfn._xlws.FILTER(B1045,OR(LEN(B1045) = 7,LEN(B1045)=8))</f>
        <v>1/26/14</v>
      </c>
      <c r="D1045" s="61" t="str">
        <f t="shared" si="194"/>
        <v>1/26/14</v>
      </c>
      <c r="E1045" s="85" t="s">
        <v>331</v>
      </c>
      <c r="F1045" s="87" t="e" cm="1" vm="1">
        <f t="array" ref="F1045">_xlfn._xlws.FILTER(B1045,LEN(B1045)=5)</f>
        <v>#VALUE!</v>
      </c>
      <c r="G1045" s="88" t="str">
        <f t="shared" si="195"/>
        <v/>
      </c>
      <c r="H1045" s="85">
        <v>41665</v>
      </c>
      <c r="I1045" s="85" t="s">
        <v>2512</v>
      </c>
      <c r="J1045" s="93">
        <f t="shared" si="193"/>
        <v>41665</v>
      </c>
      <c r="K1045" s="85"/>
      <c r="M1045" s="85" t="s">
        <v>331</v>
      </c>
      <c r="N1045" t="e">
        <f t="shared" si="196"/>
        <v>#VALUE!</v>
      </c>
      <c r="O1045" t="e">
        <f t="shared" si="197"/>
        <v>#VALUE!</v>
      </c>
      <c r="Q1045" s="84" t="s">
        <v>331</v>
      </c>
      <c r="R1045" t="e">
        <f t="shared" si="198"/>
        <v>#VALUE!</v>
      </c>
      <c r="S1045" t="e">
        <f t="shared" si="199"/>
        <v>#VALUE!</v>
      </c>
      <c r="U1045" s="86" t="s">
        <v>331</v>
      </c>
      <c r="V1045" t="e">
        <f t="shared" si="200"/>
        <v>#VALUE!</v>
      </c>
      <c r="W1045" t="e">
        <f t="shared" si="201"/>
        <v>#VALUE!</v>
      </c>
      <c r="Y1045" s="61" t="s">
        <v>331</v>
      </c>
      <c r="Z1045" t="str">
        <f t="shared" si="202"/>
        <v>1-26-14</v>
      </c>
      <c r="AA1045" t="e">
        <f t="shared" si="203"/>
        <v>#VALUE!</v>
      </c>
      <c r="AB1045" t="e">
        <f t="shared" si="204"/>
        <v>#VALUE!</v>
      </c>
      <c r="AD1045" s="85">
        <v>41665</v>
      </c>
      <c r="AG1045" s="85" t="s">
        <v>331</v>
      </c>
      <c r="AI1045" s="85">
        <v>41665</v>
      </c>
    </row>
    <row r="1046" spans="1:35" x14ac:dyDescent="0.2">
      <c r="A1046">
        <v>8975</v>
      </c>
      <c r="B1046" s="91" t="s">
        <v>331</v>
      </c>
      <c r="C1046" s="61" t="str" cm="1">
        <f t="array" ref="C1046">_xlfn._xlws.FILTER(B1046,OR(LEN(B1046) = 7,LEN(B1046)=8))</f>
        <v>1/26/14</v>
      </c>
      <c r="D1046" s="61" t="str">
        <f t="shared" si="194"/>
        <v>1/26/14</v>
      </c>
      <c r="E1046" s="85" t="s">
        <v>331</v>
      </c>
      <c r="F1046" s="87" t="e" cm="1" vm="1">
        <f t="array" ref="F1046">_xlfn._xlws.FILTER(B1046,LEN(B1046)=5)</f>
        <v>#VALUE!</v>
      </c>
      <c r="G1046" s="88" t="str">
        <f t="shared" si="195"/>
        <v/>
      </c>
      <c r="H1046" s="85">
        <v>41665</v>
      </c>
      <c r="I1046" s="85" t="s">
        <v>2512</v>
      </c>
      <c r="J1046" s="93">
        <f t="shared" si="193"/>
        <v>41665</v>
      </c>
      <c r="K1046" s="85"/>
      <c r="M1046" s="85" t="s">
        <v>331</v>
      </c>
      <c r="N1046" t="e">
        <f t="shared" si="196"/>
        <v>#VALUE!</v>
      </c>
      <c r="O1046" t="e">
        <f t="shared" si="197"/>
        <v>#VALUE!</v>
      </c>
      <c r="Q1046" s="84" t="s">
        <v>331</v>
      </c>
      <c r="R1046" t="e">
        <f t="shared" si="198"/>
        <v>#VALUE!</v>
      </c>
      <c r="S1046" t="e">
        <f t="shared" si="199"/>
        <v>#VALUE!</v>
      </c>
      <c r="U1046" s="86" t="s">
        <v>331</v>
      </c>
      <c r="V1046" t="e">
        <f t="shared" si="200"/>
        <v>#VALUE!</v>
      </c>
      <c r="W1046" t="e">
        <f t="shared" si="201"/>
        <v>#VALUE!</v>
      </c>
      <c r="Y1046" s="61" t="s">
        <v>331</v>
      </c>
      <c r="Z1046" t="str">
        <f t="shared" si="202"/>
        <v>1-26-14</v>
      </c>
      <c r="AA1046" t="e">
        <f t="shared" si="203"/>
        <v>#VALUE!</v>
      </c>
      <c r="AB1046" t="e">
        <f t="shared" si="204"/>
        <v>#VALUE!</v>
      </c>
      <c r="AD1046" s="85">
        <v>41665</v>
      </c>
      <c r="AG1046" s="85" t="s">
        <v>331</v>
      </c>
      <c r="AI1046" s="85">
        <v>41665</v>
      </c>
    </row>
    <row r="1047" spans="1:35" x14ac:dyDescent="0.2">
      <c r="A1047">
        <v>6616</v>
      </c>
      <c r="B1047" s="91" t="s">
        <v>1289</v>
      </c>
      <c r="C1047" s="61" t="str" cm="1">
        <f t="array" ref="C1047">_xlfn._xlws.FILTER(B1047,OR(LEN(B1047) = 7,LEN(B1047)=8))</f>
        <v>10/23/13</v>
      </c>
      <c r="D1047" s="61" t="str">
        <f t="shared" si="194"/>
        <v>10/23/13</v>
      </c>
      <c r="E1047" s="61" t="s">
        <v>1289</v>
      </c>
      <c r="F1047" s="87" t="e" cm="1" vm="1">
        <f t="array" ref="F1047">_xlfn._xlws.FILTER(B1047,LEN(B1047)=5)</f>
        <v>#VALUE!</v>
      </c>
      <c r="G1047" s="88" t="str">
        <f t="shared" si="195"/>
        <v/>
      </c>
      <c r="H1047" s="85">
        <v>41570</v>
      </c>
      <c r="I1047" s="85" t="s">
        <v>2512</v>
      </c>
      <c r="J1047" s="93">
        <f t="shared" si="193"/>
        <v>41570</v>
      </c>
      <c r="K1047" s="85"/>
      <c r="M1047" s="85" t="s">
        <v>1289</v>
      </c>
      <c r="N1047" t="e">
        <f t="shared" si="196"/>
        <v>#VALUE!</v>
      </c>
      <c r="O1047" t="e">
        <f t="shared" si="197"/>
        <v>#VALUE!</v>
      </c>
      <c r="Q1047" s="84" t="s">
        <v>1289</v>
      </c>
      <c r="R1047" t="e">
        <f t="shared" si="198"/>
        <v>#VALUE!</v>
      </c>
      <c r="S1047" t="e">
        <f t="shared" si="199"/>
        <v>#VALUE!</v>
      </c>
      <c r="U1047" s="86" t="s">
        <v>1289</v>
      </c>
      <c r="V1047" t="e">
        <f t="shared" si="200"/>
        <v>#VALUE!</v>
      </c>
      <c r="W1047" t="e">
        <f t="shared" si="201"/>
        <v>#VALUE!</v>
      </c>
      <c r="Y1047" s="61" t="s">
        <v>1289</v>
      </c>
      <c r="Z1047" t="str">
        <f t="shared" si="202"/>
        <v>10-23-13</v>
      </c>
      <c r="AA1047" t="e">
        <f t="shared" si="203"/>
        <v>#VALUE!</v>
      </c>
      <c r="AB1047" t="e">
        <f t="shared" si="204"/>
        <v>#VALUE!</v>
      </c>
      <c r="AD1047" s="85">
        <v>41570</v>
      </c>
      <c r="AG1047" s="85" t="s">
        <v>1289</v>
      </c>
      <c r="AI1047" s="85">
        <v>41570</v>
      </c>
    </row>
    <row r="1048" spans="1:35" x14ac:dyDescent="0.2">
      <c r="A1048">
        <v>6248</v>
      </c>
      <c r="B1048" s="91" t="s">
        <v>171</v>
      </c>
      <c r="C1048" s="61" t="str" cm="1">
        <f t="array" ref="C1048">_xlfn._xlws.FILTER(B1048,OR(LEN(B1048) = 7,LEN(B1048)=8))</f>
        <v>10/17/13</v>
      </c>
      <c r="D1048" s="61" t="str">
        <f t="shared" si="194"/>
        <v>10/17/13</v>
      </c>
      <c r="E1048" s="61" t="s">
        <v>171</v>
      </c>
      <c r="F1048" s="87" t="e" cm="1" vm="1">
        <f t="array" ref="F1048">_xlfn._xlws.FILTER(B1048,LEN(B1048)=5)</f>
        <v>#VALUE!</v>
      </c>
      <c r="G1048" s="88" t="str">
        <f t="shared" si="195"/>
        <v/>
      </c>
      <c r="H1048" s="85">
        <v>41564</v>
      </c>
      <c r="I1048" s="85" t="s">
        <v>2512</v>
      </c>
      <c r="J1048" s="93">
        <f t="shared" si="193"/>
        <v>41564</v>
      </c>
      <c r="K1048" s="85"/>
      <c r="M1048" s="85" t="s">
        <v>171</v>
      </c>
      <c r="N1048" t="e">
        <f t="shared" si="196"/>
        <v>#VALUE!</v>
      </c>
      <c r="O1048" t="e">
        <f t="shared" si="197"/>
        <v>#VALUE!</v>
      </c>
      <c r="Q1048" s="84" t="s">
        <v>171</v>
      </c>
      <c r="R1048" t="e">
        <f t="shared" si="198"/>
        <v>#VALUE!</v>
      </c>
      <c r="S1048" t="e">
        <f t="shared" si="199"/>
        <v>#VALUE!</v>
      </c>
      <c r="U1048" s="86" t="s">
        <v>171</v>
      </c>
      <c r="V1048" t="e">
        <f t="shared" si="200"/>
        <v>#VALUE!</v>
      </c>
      <c r="W1048" t="e">
        <f t="shared" si="201"/>
        <v>#VALUE!</v>
      </c>
      <c r="Y1048" s="61" t="s">
        <v>171</v>
      </c>
      <c r="Z1048" t="str">
        <f t="shared" si="202"/>
        <v>10-17-13</v>
      </c>
      <c r="AA1048" t="e">
        <f t="shared" si="203"/>
        <v>#VALUE!</v>
      </c>
      <c r="AB1048" t="e">
        <f t="shared" si="204"/>
        <v>#VALUE!</v>
      </c>
      <c r="AD1048" s="85">
        <v>41564</v>
      </c>
      <c r="AG1048" s="85" t="s">
        <v>171</v>
      </c>
      <c r="AI1048" s="85">
        <v>41564</v>
      </c>
    </row>
    <row r="1049" spans="1:35" x14ac:dyDescent="0.2">
      <c r="A1049">
        <v>7428</v>
      </c>
      <c r="B1049" s="91" t="s">
        <v>176</v>
      </c>
      <c r="C1049" s="61" t="str" cm="1">
        <f t="array" ref="C1049">_xlfn._xlws.FILTER(B1049,OR(LEN(B1049) = 7,LEN(B1049)=8))</f>
        <v>9/30/13</v>
      </c>
      <c r="D1049" s="61" t="str">
        <f t="shared" si="194"/>
        <v>9/30/13</v>
      </c>
      <c r="E1049" s="85" t="s">
        <v>176</v>
      </c>
      <c r="F1049" s="87" t="e" cm="1" vm="1">
        <f t="array" ref="F1049">_xlfn._xlws.FILTER(B1049,LEN(B1049)=5)</f>
        <v>#VALUE!</v>
      </c>
      <c r="G1049" s="88" t="str">
        <f t="shared" si="195"/>
        <v/>
      </c>
      <c r="H1049" s="85">
        <v>41547</v>
      </c>
      <c r="I1049" s="85" t="s">
        <v>2512</v>
      </c>
      <c r="J1049" s="93">
        <f t="shared" si="193"/>
        <v>41547</v>
      </c>
      <c r="K1049" s="85"/>
      <c r="M1049" s="85" t="s">
        <v>176</v>
      </c>
      <c r="N1049" t="e">
        <f t="shared" si="196"/>
        <v>#VALUE!</v>
      </c>
      <c r="O1049" t="e">
        <f t="shared" si="197"/>
        <v>#VALUE!</v>
      </c>
      <c r="Q1049" s="84" t="s">
        <v>176</v>
      </c>
      <c r="R1049" t="e">
        <f t="shared" si="198"/>
        <v>#VALUE!</v>
      </c>
      <c r="S1049" t="e">
        <f t="shared" si="199"/>
        <v>#VALUE!</v>
      </c>
      <c r="U1049" s="86" t="s">
        <v>176</v>
      </c>
      <c r="V1049" t="e">
        <f t="shared" si="200"/>
        <v>#VALUE!</v>
      </c>
      <c r="W1049" t="e">
        <f t="shared" si="201"/>
        <v>#VALUE!</v>
      </c>
      <c r="Y1049" s="61" t="s">
        <v>176</v>
      </c>
      <c r="Z1049" t="str">
        <f t="shared" si="202"/>
        <v>9-30-13</v>
      </c>
      <c r="AA1049" t="e">
        <f t="shared" si="203"/>
        <v>#VALUE!</v>
      </c>
      <c r="AB1049" t="e">
        <f t="shared" si="204"/>
        <v>#VALUE!</v>
      </c>
      <c r="AD1049" s="85">
        <v>41547</v>
      </c>
      <c r="AG1049" s="85" t="s">
        <v>176</v>
      </c>
      <c r="AI1049" s="85">
        <v>41547</v>
      </c>
    </row>
    <row r="1050" spans="1:35" x14ac:dyDescent="0.2">
      <c r="A1050">
        <v>3075</v>
      </c>
      <c r="B1050" s="91">
        <v>41587</v>
      </c>
      <c r="C1050" s="61" t="e" cm="1" vm="1">
        <f t="array" ref="C1050">_xlfn._xlws.FILTER(B1050,OR(LEN(B1050) = 7,LEN(B1050)=8))</f>
        <v>#VALUE!</v>
      </c>
      <c r="D1050" s="61" t="str">
        <f t="shared" si="194"/>
        <v/>
      </c>
      <c r="E1050" s="61" t="s">
        <v>2512</v>
      </c>
      <c r="F1050" s="87" cm="1">
        <f t="array" ref="F1050">_xlfn._xlws.FILTER(B1050,LEN(B1050)=5)</f>
        <v>41587</v>
      </c>
      <c r="G1050" s="88">
        <f t="shared" si="195"/>
        <v>41587</v>
      </c>
      <c r="H1050" s="61"/>
      <c r="I1050" s="85">
        <v>41587</v>
      </c>
      <c r="J1050" s="93">
        <f t="shared" si="193"/>
        <v>41587</v>
      </c>
      <c r="K1050" s="85"/>
      <c r="M1050" s="85">
        <v>41587</v>
      </c>
      <c r="N1050" t="e">
        <f t="shared" si="196"/>
        <v>#VALUE!</v>
      </c>
      <c r="O1050">
        <f t="shared" si="197"/>
        <v>41587</v>
      </c>
      <c r="Q1050" s="84">
        <v>41587</v>
      </c>
      <c r="R1050" t="e">
        <f t="shared" si="198"/>
        <v>#VALUE!</v>
      </c>
      <c r="S1050">
        <f t="shared" si="199"/>
        <v>41587</v>
      </c>
      <c r="U1050" s="86">
        <v>41587</v>
      </c>
      <c r="V1050" t="e">
        <f t="shared" si="200"/>
        <v>#VALUE!</v>
      </c>
      <c r="W1050">
        <f t="shared" si="201"/>
        <v>41587</v>
      </c>
      <c r="Y1050" s="61">
        <v>41587</v>
      </c>
      <c r="Z1050" t="str">
        <f t="shared" si="202"/>
        <v>41587</v>
      </c>
      <c r="AA1050" t="e">
        <f t="shared" si="203"/>
        <v>#VALUE!</v>
      </c>
      <c r="AB1050">
        <f t="shared" si="204"/>
        <v>41587</v>
      </c>
      <c r="AD1050" s="85">
        <v>31882</v>
      </c>
      <c r="AG1050" s="85">
        <v>41587</v>
      </c>
      <c r="AI1050" s="85">
        <v>41528</v>
      </c>
    </row>
    <row r="1051" spans="1:35" x14ac:dyDescent="0.2">
      <c r="A1051">
        <v>2937</v>
      </c>
      <c r="B1051" s="91" t="s">
        <v>911</v>
      </c>
      <c r="C1051" s="61" t="str" cm="1">
        <f t="array" ref="C1051">_xlfn._xlws.FILTER(B1051,OR(LEN(B1051) = 7,LEN(B1051)=8))</f>
        <v>8/28/13</v>
      </c>
      <c r="D1051" s="61" t="str">
        <f t="shared" si="194"/>
        <v>8/28/13</v>
      </c>
      <c r="E1051" s="85" t="s">
        <v>911</v>
      </c>
      <c r="F1051" s="87" t="e" cm="1" vm="1">
        <f t="array" ref="F1051">_xlfn._xlws.FILTER(B1051,LEN(B1051)=5)</f>
        <v>#VALUE!</v>
      </c>
      <c r="G1051" s="88" t="str">
        <f t="shared" si="195"/>
        <v/>
      </c>
      <c r="H1051" s="85">
        <v>41514</v>
      </c>
      <c r="I1051" s="85" t="s">
        <v>2512</v>
      </c>
      <c r="J1051" s="93">
        <f t="shared" si="193"/>
        <v>41514</v>
      </c>
      <c r="K1051" s="85"/>
      <c r="M1051" s="85" t="s">
        <v>911</v>
      </c>
      <c r="N1051" t="e">
        <f t="shared" si="196"/>
        <v>#VALUE!</v>
      </c>
      <c r="O1051" t="e">
        <f t="shared" si="197"/>
        <v>#VALUE!</v>
      </c>
      <c r="Q1051" s="84" t="s">
        <v>911</v>
      </c>
      <c r="R1051" t="e">
        <f t="shared" si="198"/>
        <v>#VALUE!</v>
      </c>
      <c r="S1051" t="e">
        <f t="shared" si="199"/>
        <v>#VALUE!</v>
      </c>
      <c r="U1051" s="86" t="s">
        <v>911</v>
      </c>
      <c r="V1051" t="e">
        <f t="shared" si="200"/>
        <v>#VALUE!</v>
      </c>
      <c r="W1051" t="e">
        <f t="shared" si="201"/>
        <v>#VALUE!</v>
      </c>
      <c r="Y1051" s="61" t="s">
        <v>911</v>
      </c>
      <c r="Z1051" t="str">
        <f t="shared" si="202"/>
        <v>8-28-13</v>
      </c>
      <c r="AA1051" t="e">
        <f t="shared" si="203"/>
        <v>#VALUE!</v>
      </c>
      <c r="AB1051" t="e">
        <f t="shared" si="204"/>
        <v>#VALUE!</v>
      </c>
      <c r="AD1051" s="85">
        <v>41514</v>
      </c>
      <c r="AG1051" s="85" t="s">
        <v>911</v>
      </c>
      <c r="AI1051" s="85">
        <v>41514</v>
      </c>
    </row>
    <row r="1052" spans="1:35" x14ac:dyDescent="0.2">
      <c r="A1052">
        <v>203</v>
      </c>
      <c r="B1052" s="91" t="s">
        <v>1295</v>
      </c>
      <c r="C1052" s="61" t="str" cm="1">
        <f t="array" ref="C1052">_xlfn._xlws.FILTER(B1052,OR(LEN(B1052) = 7,LEN(B1052)=8))</f>
        <v>4/14/13</v>
      </c>
      <c r="D1052" s="61" t="str">
        <f t="shared" si="194"/>
        <v>4/14/13</v>
      </c>
      <c r="E1052" s="85" t="s">
        <v>1295</v>
      </c>
      <c r="F1052" s="87" t="e" cm="1" vm="1">
        <f t="array" ref="F1052">_xlfn._xlws.FILTER(B1052,LEN(B1052)=5)</f>
        <v>#VALUE!</v>
      </c>
      <c r="G1052" s="88" t="str">
        <f t="shared" si="195"/>
        <v/>
      </c>
      <c r="H1052" s="85">
        <v>41378</v>
      </c>
      <c r="I1052" s="85" t="s">
        <v>2512</v>
      </c>
      <c r="J1052" s="93">
        <f t="shared" si="193"/>
        <v>41378</v>
      </c>
      <c r="K1052" s="85"/>
      <c r="M1052" s="85" t="s">
        <v>1295</v>
      </c>
      <c r="N1052" t="e">
        <f t="shared" si="196"/>
        <v>#VALUE!</v>
      </c>
      <c r="O1052" t="e">
        <f t="shared" si="197"/>
        <v>#VALUE!</v>
      </c>
      <c r="Q1052" s="84" t="s">
        <v>1295</v>
      </c>
      <c r="R1052" t="e">
        <f t="shared" si="198"/>
        <v>#VALUE!</v>
      </c>
      <c r="S1052" t="e">
        <f t="shared" si="199"/>
        <v>#VALUE!</v>
      </c>
      <c r="U1052" s="86" t="s">
        <v>1295</v>
      </c>
      <c r="V1052" t="e">
        <f t="shared" si="200"/>
        <v>#VALUE!</v>
      </c>
      <c r="W1052" t="e">
        <f t="shared" si="201"/>
        <v>#VALUE!</v>
      </c>
      <c r="Y1052" s="61" t="s">
        <v>1295</v>
      </c>
      <c r="Z1052" t="str">
        <f t="shared" si="202"/>
        <v>4-14-13</v>
      </c>
      <c r="AA1052" t="e">
        <f t="shared" si="203"/>
        <v>#VALUE!</v>
      </c>
      <c r="AB1052" t="e">
        <f t="shared" si="204"/>
        <v>#VALUE!</v>
      </c>
      <c r="AD1052" s="85">
        <v>41378</v>
      </c>
      <c r="AG1052" s="85" t="s">
        <v>1295</v>
      </c>
      <c r="AI1052" s="85">
        <v>41378</v>
      </c>
    </row>
    <row r="1053" spans="1:35" x14ac:dyDescent="0.2">
      <c r="A1053">
        <v>2021</v>
      </c>
      <c r="B1053" s="91" t="s">
        <v>777</v>
      </c>
      <c r="C1053" s="61" t="str" cm="1">
        <f t="array" ref="C1053">_xlfn._xlws.FILTER(B1053,OR(LEN(B1053) = 7,LEN(B1053)=8))</f>
        <v>3/27/13</v>
      </c>
      <c r="D1053" s="61" t="str">
        <f t="shared" si="194"/>
        <v>3/27/13</v>
      </c>
      <c r="E1053" s="85" t="s">
        <v>777</v>
      </c>
      <c r="F1053" s="87" t="e" cm="1" vm="1">
        <f t="array" ref="F1053">_xlfn._xlws.FILTER(B1053,LEN(B1053)=5)</f>
        <v>#VALUE!</v>
      </c>
      <c r="G1053" s="88" t="str">
        <f t="shared" si="195"/>
        <v/>
      </c>
      <c r="H1053" s="85">
        <v>41360</v>
      </c>
      <c r="I1053" s="85" t="s">
        <v>2512</v>
      </c>
      <c r="J1053" s="93">
        <f t="shared" si="193"/>
        <v>41360</v>
      </c>
      <c r="K1053" s="85"/>
      <c r="M1053" s="85" t="s">
        <v>777</v>
      </c>
      <c r="N1053" t="e">
        <f t="shared" si="196"/>
        <v>#VALUE!</v>
      </c>
      <c r="O1053" t="e">
        <f t="shared" si="197"/>
        <v>#VALUE!</v>
      </c>
      <c r="Q1053" s="84" t="s">
        <v>777</v>
      </c>
      <c r="R1053" t="e">
        <f t="shared" si="198"/>
        <v>#VALUE!</v>
      </c>
      <c r="S1053" t="e">
        <f t="shared" si="199"/>
        <v>#VALUE!</v>
      </c>
      <c r="U1053" s="86" t="s">
        <v>777</v>
      </c>
      <c r="V1053" t="e">
        <f t="shared" si="200"/>
        <v>#VALUE!</v>
      </c>
      <c r="W1053" t="e">
        <f t="shared" si="201"/>
        <v>#VALUE!</v>
      </c>
      <c r="Y1053" s="61" t="s">
        <v>777</v>
      </c>
      <c r="Z1053" t="str">
        <f t="shared" si="202"/>
        <v>3-27-13</v>
      </c>
      <c r="AA1053" t="e">
        <f t="shared" si="203"/>
        <v>#VALUE!</v>
      </c>
      <c r="AB1053" t="e">
        <f t="shared" si="204"/>
        <v>#VALUE!</v>
      </c>
      <c r="AD1053" s="85">
        <v>41360</v>
      </c>
      <c r="AG1053" s="85" t="s">
        <v>777</v>
      </c>
      <c r="AI1053" s="85">
        <v>41360</v>
      </c>
    </row>
    <row r="1054" spans="1:35" x14ac:dyDescent="0.2">
      <c r="A1054">
        <v>880</v>
      </c>
      <c r="B1054" s="91" t="s">
        <v>263</v>
      </c>
      <c r="C1054" s="61" t="str" cm="1">
        <f t="array" ref="C1054">_xlfn._xlws.FILTER(B1054,OR(LEN(B1054) = 7,LEN(B1054)=8))</f>
        <v>1/16/13</v>
      </c>
      <c r="D1054" s="61" t="str">
        <f t="shared" si="194"/>
        <v>1/16/13</v>
      </c>
      <c r="E1054" s="85" t="s">
        <v>263</v>
      </c>
      <c r="F1054" s="87" t="e" cm="1" vm="1">
        <f t="array" ref="F1054">_xlfn._xlws.FILTER(B1054,LEN(B1054)=5)</f>
        <v>#VALUE!</v>
      </c>
      <c r="G1054" s="88" t="str">
        <f t="shared" si="195"/>
        <v/>
      </c>
      <c r="H1054" s="85">
        <v>41290</v>
      </c>
      <c r="I1054" s="85" t="s">
        <v>2512</v>
      </c>
      <c r="J1054" s="93">
        <f t="shared" si="193"/>
        <v>41290</v>
      </c>
      <c r="K1054" s="85"/>
      <c r="M1054" s="85" t="s">
        <v>263</v>
      </c>
      <c r="N1054" t="e">
        <f t="shared" si="196"/>
        <v>#VALUE!</v>
      </c>
      <c r="O1054" t="e">
        <f t="shared" si="197"/>
        <v>#VALUE!</v>
      </c>
      <c r="Q1054" s="84" t="s">
        <v>263</v>
      </c>
      <c r="R1054" t="e">
        <f t="shared" si="198"/>
        <v>#VALUE!</v>
      </c>
      <c r="S1054" t="e">
        <f t="shared" si="199"/>
        <v>#VALUE!</v>
      </c>
      <c r="U1054" s="86" t="s">
        <v>263</v>
      </c>
      <c r="V1054" t="e">
        <f t="shared" si="200"/>
        <v>#VALUE!</v>
      </c>
      <c r="W1054" t="e">
        <f t="shared" si="201"/>
        <v>#VALUE!</v>
      </c>
      <c r="Y1054" s="61" t="s">
        <v>263</v>
      </c>
      <c r="Z1054" t="str">
        <f t="shared" si="202"/>
        <v>1-16-13</v>
      </c>
      <c r="AA1054" t="e">
        <f t="shared" si="203"/>
        <v>#VALUE!</v>
      </c>
      <c r="AB1054" t="e">
        <f t="shared" si="204"/>
        <v>#VALUE!</v>
      </c>
      <c r="AD1054" s="85">
        <v>41290</v>
      </c>
      <c r="AG1054" s="85" t="s">
        <v>263</v>
      </c>
      <c r="AI1054" s="85">
        <v>41290</v>
      </c>
    </row>
    <row r="1055" spans="1:35" x14ac:dyDescent="0.2">
      <c r="A1055">
        <v>524</v>
      </c>
      <c r="B1055" s="91" t="s">
        <v>263</v>
      </c>
      <c r="C1055" s="61" t="str" cm="1">
        <f t="array" ref="C1055">_xlfn._xlws.FILTER(B1055,OR(LEN(B1055) = 7,LEN(B1055)=8))</f>
        <v>1/16/13</v>
      </c>
      <c r="D1055" s="61" t="str">
        <f t="shared" si="194"/>
        <v>1/16/13</v>
      </c>
      <c r="E1055" s="85" t="s">
        <v>263</v>
      </c>
      <c r="F1055" s="87" t="e" cm="1" vm="1">
        <f t="array" ref="F1055">_xlfn._xlws.FILTER(B1055,LEN(B1055)=5)</f>
        <v>#VALUE!</v>
      </c>
      <c r="G1055" s="88" t="str">
        <f t="shared" si="195"/>
        <v/>
      </c>
      <c r="H1055" s="85">
        <v>41290</v>
      </c>
      <c r="I1055" s="85" t="s">
        <v>2512</v>
      </c>
      <c r="J1055" s="93">
        <f t="shared" si="193"/>
        <v>41290</v>
      </c>
      <c r="K1055" s="85"/>
      <c r="M1055" s="85" t="s">
        <v>263</v>
      </c>
      <c r="N1055" t="e">
        <f t="shared" si="196"/>
        <v>#VALUE!</v>
      </c>
      <c r="O1055" t="e">
        <f t="shared" si="197"/>
        <v>#VALUE!</v>
      </c>
      <c r="Q1055" s="84" t="s">
        <v>263</v>
      </c>
      <c r="R1055" t="e">
        <f t="shared" si="198"/>
        <v>#VALUE!</v>
      </c>
      <c r="S1055" t="e">
        <f t="shared" si="199"/>
        <v>#VALUE!</v>
      </c>
      <c r="U1055" s="86" t="s">
        <v>263</v>
      </c>
      <c r="V1055" t="e">
        <f t="shared" si="200"/>
        <v>#VALUE!</v>
      </c>
      <c r="W1055" t="e">
        <f t="shared" si="201"/>
        <v>#VALUE!</v>
      </c>
      <c r="Y1055" s="61" t="s">
        <v>263</v>
      </c>
      <c r="Z1055" t="str">
        <f t="shared" si="202"/>
        <v>1-16-13</v>
      </c>
      <c r="AA1055" t="e">
        <f t="shared" si="203"/>
        <v>#VALUE!</v>
      </c>
      <c r="AB1055" t="e">
        <f t="shared" si="204"/>
        <v>#VALUE!</v>
      </c>
      <c r="AD1055" s="85">
        <v>41290</v>
      </c>
      <c r="AG1055" s="85" t="s">
        <v>263</v>
      </c>
      <c r="AI1055" s="85">
        <v>41290</v>
      </c>
    </row>
    <row r="1056" spans="1:35" x14ac:dyDescent="0.2">
      <c r="A1056">
        <v>10837</v>
      </c>
      <c r="B1056" s="91" t="s">
        <v>1299</v>
      </c>
      <c r="C1056" s="61" t="str" cm="1">
        <f t="array" ref="C1056">_xlfn._xlws.FILTER(B1056,OR(LEN(B1056) = 7,LEN(B1056)=8))</f>
        <v>10/28/12</v>
      </c>
      <c r="D1056" s="61" t="str">
        <f t="shared" si="194"/>
        <v>10/28/12</v>
      </c>
      <c r="E1056" s="61" t="s">
        <v>1299</v>
      </c>
      <c r="F1056" s="87" t="e" cm="1" vm="1">
        <f t="array" ref="F1056">_xlfn._xlws.FILTER(B1056,LEN(B1056)=5)</f>
        <v>#VALUE!</v>
      </c>
      <c r="G1056" s="88" t="str">
        <f t="shared" si="195"/>
        <v/>
      </c>
      <c r="H1056" s="85">
        <v>41210</v>
      </c>
      <c r="I1056" s="85" t="s">
        <v>2512</v>
      </c>
      <c r="J1056" s="93">
        <f t="shared" si="193"/>
        <v>41210</v>
      </c>
      <c r="K1056" s="85"/>
      <c r="M1056" s="85" t="s">
        <v>1299</v>
      </c>
      <c r="N1056" t="e">
        <f t="shared" si="196"/>
        <v>#VALUE!</v>
      </c>
      <c r="O1056" t="e">
        <f t="shared" si="197"/>
        <v>#VALUE!</v>
      </c>
      <c r="Q1056" s="84" t="s">
        <v>1299</v>
      </c>
      <c r="R1056" t="e">
        <f t="shared" si="198"/>
        <v>#VALUE!</v>
      </c>
      <c r="S1056" t="e">
        <f t="shared" si="199"/>
        <v>#VALUE!</v>
      </c>
      <c r="U1056" s="86" t="s">
        <v>1299</v>
      </c>
      <c r="V1056" t="e">
        <f t="shared" si="200"/>
        <v>#VALUE!</v>
      </c>
      <c r="W1056" t="e">
        <f t="shared" si="201"/>
        <v>#VALUE!</v>
      </c>
      <c r="Y1056" s="61" t="s">
        <v>1299</v>
      </c>
      <c r="Z1056" t="str">
        <f t="shared" si="202"/>
        <v>10-28-12</v>
      </c>
      <c r="AA1056" t="e">
        <f t="shared" si="203"/>
        <v>#VALUE!</v>
      </c>
      <c r="AB1056" t="e">
        <f t="shared" si="204"/>
        <v>#VALUE!</v>
      </c>
      <c r="AD1056" s="85">
        <v>41210</v>
      </c>
      <c r="AG1056" s="85" t="s">
        <v>1299</v>
      </c>
      <c r="AI1056" s="85">
        <v>41210</v>
      </c>
    </row>
    <row r="1057" spans="1:35" x14ac:dyDescent="0.2">
      <c r="A1057">
        <v>7011</v>
      </c>
      <c r="B1057" s="91">
        <v>41253</v>
      </c>
      <c r="C1057" s="61" t="e" cm="1" vm="1">
        <f t="array" ref="C1057">_xlfn._xlws.FILTER(B1057,OR(LEN(B1057) = 7,LEN(B1057)=8))</f>
        <v>#VALUE!</v>
      </c>
      <c r="D1057" s="61" t="str">
        <f t="shared" si="194"/>
        <v/>
      </c>
      <c r="E1057" s="61" t="s">
        <v>2512</v>
      </c>
      <c r="F1057" s="87" cm="1">
        <f t="array" ref="F1057">_xlfn._xlws.FILTER(B1057,LEN(B1057)=5)</f>
        <v>41253</v>
      </c>
      <c r="G1057" s="88">
        <f t="shared" si="195"/>
        <v>41253</v>
      </c>
      <c r="H1057" s="61"/>
      <c r="I1057" s="85">
        <v>41253</v>
      </c>
      <c r="J1057" s="93">
        <f t="shared" si="193"/>
        <v>41253</v>
      </c>
      <c r="K1057" s="85"/>
      <c r="M1057" s="85">
        <v>41253</v>
      </c>
      <c r="N1057" t="e">
        <f t="shared" si="196"/>
        <v>#VALUE!</v>
      </c>
      <c r="O1057">
        <f t="shared" si="197"/>
        <v>41253</v>
      </c>
      <c r="Q1057" s="84">
        <v>41253</v>
      </c>
      <c r="R1057" t="e">
        <f t="shared" si="198"/>
        <v>#VALUE!</v>
      </c>
      <c r="S1057">
        <f t="shared" si="199"/>
        <v>41253</v>
      </c>
      <c r="U1057" s="86">
        <v>41253</v>
      </c>
      <c r="V1057" t="e">
        <f t="shared" si="200"/>
        <v>#VALUE!</v>
      </c>
      <c r="W1057">
        <f t="shared" si="201"/>
        <v>41253</v>
      </c>
      <c r="Y1057" s="61">
        <v>41253</v>
      </c>
      <c r="Z1057" t="str">
        <f t="shared" si="202"/>
        <v>41253</v>
      </c>
      <c r="AA1057" t="e">
        <f t="shared" si="203"/>
        <v>#VALUE!</v>
      </c>
      <c r="AB1057">
        <f t="shared" si="204"/>
        <v>41253</v>
      </c>
      <c r="AD1057" s="85">
        <v>19461</v>
      </c>
      <c r="AG1057" s="85">
        <v>41253</v>
      </c>
      <c r="AI1057" s="85">
        <v>41194</v>
      </c>
    </row>
    <row r="1058" spans="1:35" x14ac:dyDescent="0.2">
      <c r="A1058">
        <v>4184</v>
      </c>
      <c r="B1058" s="91">
        <v>41826</v>
      </c>
      <c r="C1058" s="61" t="e" cm="1" vm="1">
        <f t="array" ref="C1058">_xlfn._xlws.FILTER(B1058,OR(LEN(B1058) = 7,LEN(B1058)=8))</f>
        <v>#VALUE!</v>
      </c>
      <c r="D1058" s="61" t="str">
        <f t="shared" si="194"/>
        <v/>
      </c>
      <c r="E1058" s="61" t="s">
        <v>2512</v>
      </c>
      <c r="F1058" s="87" cm="1">
        <f t="array" ref="F1058">_xlfn._xlws.FILTER(B1058,LEN(B1058)=5)</f>
        <v>41826</v>
      </c>
      <c r="G1058" s="88">
        <f t="shared" si="195"/>
        <v>41826</v>
      </c>
      <c r="H1058" s="61"/>
      <c r="I1058" s="85">
        <v>41826</v>
      </c>
      <c r="J1058" s="93">
        <f t="shared" si="193"/>
        <v>41826</v>
      </c>
      <c r="K1058" s="85"/>
      <c r="M1058" s="85">
        <v>41826</v>
      </c>
      <c r="N1058" t="e">
        <f t="shared" si="196"/>
        <v>#VALUE!</v>
      </c>
      <c r="O1058">
        <f t="shared" si="197"/>
        <v>41826</v>
      </c>
      <c r="Q1058" s="84">
        <v>41826</v>
      </c>
      <c r="R1058" t="e">
        <f t="shared" si="198"/>
        <v>#VALUE!</v>
      </c>
      <c r="S1058">
        <f t="shared" si="199"/>
        <v>41826</v>
      </c>
      <c r="U1058" s="86">
        <v>41826</v>
      </c>
      <c r="V1058" t="e">
        <f t="shared" si="200"/>
        <v>#VALUE!</v>
      </c>
      <c r="W1058">
        <f t="shared" si="201"/>
        <v>41826</v>
      </c>
      <c r="Y1058" s="61">
        <v>41826</v>
      </c>
      <c r="Z1058" t="str">
        <f t="shared" si="202"/>
        <v>41826</v>
      </c>
      <c r="AA1058" t="e">
        <f t="shared" si="203"/>
        <v>#VALUE!</v>
      </c>
      <c r="AB1058">
        <f t="shared" si="204"/>
        <v>41826</v>
      </c>
      <c r="AD1058" s="85">
        <v>46130</v>
      </c>
      <c r="AG1058" s="85">
        <v>41826</v>
      </c>
      <c r="AI1058" s="85">
        <v>41797</v>
      </c>
    </row>
    <row r="1059" spans="1:35" x14ac:dyDescent="0.2">
      <c r="A1059">
        <v>7679</v>
      </c>
      <c r="B1059" s="91" t="s">
        <v>1067</v>
      </c>
      <c r="C1059" s="61" t="str" cm="1">
        <f t="array" ref="C1059">_xlfn._xlws.FILTER(B1059,OR(LEN(B1059) = 7,LEN(B1059)=8))</f>
        <v>5/19/14</v>
      </c>
      <c r="D1059" s="61" t="str">
        <f t="shared" si="194"/>
        <v>5/19/14</v>
      </c>
      <c r="E1059" s="85" t="s">
        <v>1067</v>
      </c>
      <c r="F1059" s="87" t="e" cm="1" vm="1">
        <f t="array" ref="F1059">_xlfn._xlws.FILTER(B1059,LEN(B1059)=5)</f>
        <v>#VALUE!</v>
      </c>
      <c r="G1059" s="88" t="str">
        <f t="shared" si="195"/>
        <v/>
      </c>
      <c r="H1059" s="85">
        <v>41778</v>
      </c>
      <c r="I1059" s="85" t="s">
        <v>2512</v>
      </c>
      <c r="J1059" s="93">
        <f t="shared" si="193"/>
        <v>41778</v>
      </c>
      <c r="K1059" s="85"/>
      <c r="M1059" s="85" t="s">
        <v>1067</v>
      </c>
      <c r="N1059" t="e">
        <f t="shared" si="196"/>
        <v>#VALUE!</v>
      </c>
      <c r="O1059" t="e">
        <f t="shared" si="197"/>
        <v>#VALUE!</v>
      </c>
      <c r="Q1059" s="84" t="s">
        <v>1067</v>
      </c>
      <c r="R1059" t="e">
        <f t="shared" si="198"/>
        <v>#VALUE!</v>
      </c>
      <c r="S1059" t="e">
        <f t="shared" si="199"/>
        <v>#VALUE!</v>
      </c>
      <c r="U1059" s="86" t="s">
        <v>1067</v>
      </c>
      <c r="V1059" t="e">
        <f t="shared" si="200"/>
        <v>#VALUE!</v>
      </c>
      <c r="W1059" t="e">
        <f t="shared" si="201"/>
        <v>#VALUE!</v>
      </c>
      <c r="Y1059" s="61" t="s">
        <v>1067</v>
      </c>
      <c r="Z1059" t="str">
        <f t="shared" si="202"/>
        <v>5-19-14</v>
      </c>
      <c r="AA1059" t="e">
        <f t="shared" si="203"/>
        <v>#VALUE!</v>
      </c>
      <c r="AB1059" t="e">
        <f t="shared" si="204"/>
        <v>#VALUE!</v>
      </c>
      <c r="AD1059" s="85">
        <v>41778</v>
      </c>
      <c r="AG1059" s="85" t="s">
        <v>1067</v>
      </c>
      <c r="AI1059" s="85">
        <v>41778</v>
      </c>
    </row>
    <row r="1060" spans="1:35" x14ac:dyDescent="0.2">
      <c r="A1060">
        <v>7485</v>
      </c>
      <c r="B1060" s="91">
        <v>41825</v>
      </c>
      <c r="C1060" s="61" t="e" cm="1" vm="1">
        <f t="array" ref="C1060">_xlfn._xlws.FILTER(B1060,OR(LEN(B1060) = 7,LEN(B1060)=8))</f>
        <v>#VALUE!</v>
      </c>
      <c r="D1060" s="61" t="str">
        <f t="shared" si="194"/>
        <v/>
      </c>
      <c r="E1060" s="61" t="s">
        <v>2512</v>
      </c>
      <c r="F1060" s="87" cm="1">
        <f t="array" ref="F1060">_xlfn._xlws.FILTER(B1060,LEN(B1060)=5)</f>
        <v>41825</v>
      </c>
      <c r="G1060" s="88">
        <f t="shared" si="195"/>
        <v>41825</v>
      </c>
      <c r="H1060" s="61"/>
      <c r="I1060" s="85">
        <v>41825</v>
      </c>
      <c r="J1060" s="93">
        <f t="shared" si="193"/>
        <v>41825</v>
      </c>
      <c r="K1060" s="85"/>
      <c r="M1060" s="85">
        <v>41825</v>
      </c>
      <c r="N1060" t="e">
        <f t="shared" si="196"/>
        <v>#VALUE!</v>
      </c>
      <c r="O1060">
        <f t="shared" si="197"/>
        <v>41825</v>
      </c>
      <c r="Q1060" s="84">
        <v>41825</v>
      </c>
      <c r="R1060" t="e">
        <f t="shared" si="198"/>
        <v>#VALUE!</v>
      </c>
      <c r="S1060">
        <f t="shared" si="199"/>
        <v>41825</v>
      </c>
      <c r="U1060" s="86">
        <v>41825</v>
      </c>
      <c r="V1060" t="e">
        <f t="shared" si="200"/>
        <v>#VALUE!</v>
      </c>
      <c r="W1060">
        <f t="shared" si="201"/>
        <v>41825</v>
      </c>
      <c r="Y1060" s="61">
        <v>41825</v>
      </c>
      <c r="Z1060" t="str">
        <f t="shared" si="202"/>
        <v>41825</v>
      </c>
      <c r="AA1060" t="e">
        <f t="shared" si="203"/>
        <v>#VALUE!</v>
      </c>
      <c r="AB1060">
        <f t="shared" si="204"/>
        <v>41825</v>
      </c>
      <c r="AD1060" s="85">
        <v>45765</v>
      </c>
      <c r="AG1060" s="85">
        <v>41825</v>
      </c>
      <c r="AI1060" s="85">
        <v>41766</v>
      </c>
    </row>
    <row r="1061" spans="1:35" x14ac:dyDescent="0.2">
      <c r="A1061">
        <v>7530</v>
      </c>
      <c r="B1061" s="91">
        <v>41825</v>
      </c>
      <c r="C1061" s="61" t="e" cm="1" vm="1">
        <f t="array" ref="C1061">_xlfn._xlws.FILTER(B1061,OR(LEN(B1061) = 7,LEN(B1061)=8))</f>
        <v>#VALUE!</v>
      </c>
      <c r="D1061" s="61" t="str">
        <f t="shared" si="194"/>
        <v/>
      </c>
      <c r="E1061" s="61" t="s">
        <v>2512</v>
      </c>
      <c r="F1061" s="87" cm="1">
        <f t="array" ref="F1061">_xlfn._xlws.FILTER(B1061,LEN(B1061)=5)</f>
        <v>41825</v>
      </c>
      <c r="G1061" s="88">
        <f t="shared" si="195"/>
        <v>41825</v>
      </c>
      <c r="H1061" s="61"/>
      <c r="I1061" s="85">
        <v>41825</v>
      </c>
      <c r="J1061" s="93">
        <f t="shared" si="193"/>
        <v>41825</v>
      </c>
      <c r="K1061" s="85"/>
      <c r="M1061" s="85">
        <v>41825</v>
      </c>
      <c r="N1061" t="e">
        <f t="shared" si="196"/>
        <v>#VALUE!</v>
      </c>
      <c r="O1061">
        <f t="shared" si="197"/>
        <v>41825</v>
      </c>
      <c r="Q1061" s="84">
        <v>41825</v>
      </c>
      <c r="R1061" t="e">
        <f t="shared" si="198"/>
        <v>#VALUE!</v>
      </c>
      <c r="S1061">
        <f t="shared" si="199"/>
        <v>41825</v>
      </c>
      <c r="U1061" s="86">
        <v>41825</v>
      </c>
      <c r="V1061" t="e">
        <f t="shared" si="200"/>
        <v>#VALUE!</v>
      </c>
      <c r="W1061">
        <f t="shared" si="201"/>
        <v>41825</v>
      </c>
      <c r="Y1061" s="61">
        <v>41825</v>
      </c>
      <c r="Z1061" t="str">
        <f t="shared" si="202"/>
        <v>41825</v>
      </c>
      <c r="AA1061" t="e">
        <f t="shared" si="203"/>
        <v>#VALUE!</v>
      </c>
      <c r="AB1061">
        <f t="shared" si="204"/>
        <v>41825</v>
      </c>
      <c r="AD1061" s="85">
        <v>45765</v>
      </c>
      <c r="AG1061" s="85">
        <v>41825</v>
      </c>
      <c r="AI1061" s="85">
        <v>41766</v>
      </c>
    </row>
    <row r="1062" spans="1:35" x14ac:dyDescent="0.2">
      <c r="A1062">
        <v>4369</v>
      </c>
      <c r="B1062" s="91">
        <v>41913</v>
      </c>
      <c r="C1062" s="61" t="e" cm="1" vm="1">
        <f t="array" ref="C1062">_xlfn._xlws.FILTER(B1062,OR(LEN(B1062) = 7,LEN(B1062)=8))</f>
        <v>#VALUE!</v>
      </c>
      <c r="D1062" s="61" t="str">
        <f t="shared" si="194"/>
        <v/>
      </c>
      <c r="E1062" s="61" t="s">
        <v>2512</v>
      </c>
      <c r="F1062" s="87" cm="1">
        <f t="array" ref="F1062">_xlfn._xlws.FILTER(B1062,LEN(B1062)=5)</f>
        <v>41913</v>
      </c>
      <c r="G1062" s="88">
        <f t="shared" si="195"/>
        <v>41913</v>
      </c>
      <c r="H1062" s="61"/>
      <c r="I1062" s="85">
        <v>41913</v>
      </c>
      <c r="J1062" s="93">
        <f t="shared" si="193"/>
        <v>41913</v>
      </c>
      <c r="K1062" s="85"/>
      <c r="M1062" s="85">
        <v>41913</v>
      </c>
      <c r="N1062" t="e">
        <f t="shared" si="196"/>
        <v>#VALUE!</v>
      </c>
      <c r="O1062">
        <f t="shared" si="197"/>
        <v>41913</v>
      </c>
      <c r="Q1062" s="84">
        <v>41913</v>
      </c>
      <c r="R1062" t="e">
        <f t="shared" si="198"/>
        <v>#VALUE!</v>
      </c>
      <c r="S1062">
        <f t="shared" si="199"/>
        <v>41913</v>
      </c>
      <c r="U1062" s="86">
        <v>41913</v>
      </c>
      <c r="V1062" t="e">
        <f t="shared" si="200"/>
        <v>#VALUE!</v>
      </c>
      <c r="W1062">
        <f t="shared" si="201"/>
        <v>41913</v>
      </c>
      <c r="Y1062" s="61">
        <v>41913</v>
      </c>
      <c r="Z1062" t="str">
        <f t="shared" si="202"/>
        <v>41913</v>
      </c>
      <c r="AA1062" t="e">
        <f t="shared" si="203"/>
        <v>#VALUE!</v>
      </c>
      <c r="AB1062">
        <f t="shared" si="204"/>
        <v>41913</v>
      </c>
      <c r="AD1062" s="85">
        <v>41383</v>
      </c>
      <c r="AG1062" s="85">
        <v>41913</v>
      </c>
      <c r="AI1062" s="85">
        <v>41649</v>
      </c>
    </row>
    <row r="1063" spans="1:35" x14ac:dyDescent="0.2">
      <c r="A1063">
        <v>10652</v>
      </c>
      <c r="B1063" s="91">
        <v>41913</v>
      </c>
      <c r="C1063" s="61" t="e" cm="1" vm="1">
        <f t="array" ref="C1063">_xlfn._xlws.FILTER(B1063,OR(LEN(B1063) = 7,LEN(B1063)=8))</f>
        <v>#VALUE!</v>
      </c>
      <c r="D1063" s="61" t="str">
        <f t="shared" si="194"/>
        <v/>
      </c>
      <c r="E1063" s="61" t="s">
        <v>2512</v>
      </c>
      <c r="F1063" s="87" cm="1">
        <f t="array" ref="F1063">_xlfn._xlws.FILTER(B1063,LEN(B1063)=5)</f>
        <v>41913</v>
      </c>
      <c r="G1063" s="88">
        <f t="shared" si="195"/>
        <v>41913</v>
      </c>
      <c r="H1063" s="61"/>
      <c r="I1063" s="85">
        <v>41913</v>
      </c>
      <c r="J1063" s="93">
        <f t="shared" si="193"/>
        <v>41913</v>
      </c>
      <c r="K1063" s="85"/>
      <c r="M1063" s="85">
        <v>41913</v>
      </c>
      <c r="N1063" t="e">
        <f t="shared" si="196"/>
        <v>#VALUE!</v>
      </c>
      <c r="O1063">
        <f t="shared" si="197"/>
        <v>41913</v>
      </c>
      <c r="Q1063" s="84">
        <v>41913</v>
      </c>
      <c r="R1063" t="e">
        <f t="shared" si="198"/>
        <v>#VALUE!</v>
      </c>
      <c r="S1063">
        <f t="shared" si="199"/>
        <v>41913</v>
      </c>
      <c r="U1063" s="86">
        <v>41913</v>
      </c>
      <c r="V1063" t="e">
        <f t="shared" si="200"/>
        <v>#VALUE!</v>
      </c>
      <c r="W1063">
        <f t="shared" si="201"/>
        <v>41913</v>
      </c>
      <c r="Y1063" s="61">
        <v>41913</v>
      </c>
      <c r="Z1063" t="str">
        <f t="shared" si="202"/>
        <v>41913</v>
      </c>
      <c r="AA1063" t="e">
        <f t="shared" si="203"/>
        <v>#VALUE!</v>
      </c>
      <c r="AB1063">
        <f t="shared" si="204"/>
        <v>41913</v>
      </c>
      <c r="AD1063" s="85">
        <v>41383</v>
      </c>
      <c r="AG1063" s="85">
        <v>41913</v>
      </c>
      <c r="AI1063" s="85">
        <v>41649</v>
      </c>
    </row>
    <row r="1064" spans="1:35" x14ac:dyDescent="0.2">
      <c r="A1064">
        <v>286</v>
      </c>
      <c r="B1064" s="91" t="s">
        <v>617</v>
      </c>
      <c r="C1064" s="61" t="str" cm="1">
        <f t="array" ref="C1064">_xlfn._xlws.FILTER(B1064,OR(LEN(B1064) = 7,LEN(B1064)=8))</f>
        <v>11/29/13</v>
      </c>
      <c r="D1064" s="61" t="str">
        <f t="shared" si="194"/>
        <v>11/29/13</v>
      </c>
      <c r="E1064" s="61" t="s">
        <v>617</v>
      </c>
      <c r="F1064" s="87" t="e" cm="1" vm="1">
        <f t="array" ref="F1064">_xlfn._xlws.FILTER(B1064,LEN(B1064)=5)</f>
        <v>#VALUE!</v>
      </c>
      <c r="G1064" s="88" t="str">
        <f t="shared" si="195"/>
        <v/>
      </c>
      <c r="H1064" s="85">
        <v>41607</v>
      </c>
      <c r="I1064" s="85" t="s">
        <v>2512</v>
      </c>
      <c r="J1064" s="93">
        <f t="shared" si="193"/>
        <v>41607</v>
      </c>
      <c r="K1064" s="85"/>
      <c r="M1064" s="85" t="s">
        <v>617</v>
      </c>
      <c r="N1064" t="e">
        <f t="shared" si="196"/>
        <v>#VALUE!</v>
      </c>
      <c r="O1064" t="e">
        <f t="shared" si="197"/>
        <v>#VALUE!</v>
      </c>
      <c r="Q1064" s="84" t="s">
        <v>617</v>
      </c>
      <c r="R1064" t="e">
        <f t="shared" si="198"/>
        <v>#VALUE!</v>
      </c>
      <c r="S1064" t="e">
        <f t="shared" si="199"/>
        <v>#VALUE!</v>
      </c>
      <c r="U1064" s="86" t="s">
        <v>617</v>
      </c>
      <c r="V1064" t="e">
        <f t="shared" si="200"/>
        <v>#VALUE!</v>
      </c>
      <c r="W1064" t="e">
        <f t="shared" si="201"/>
        <v>#VALUE!</v>
      </c>
      <c r="Y1064" s="61" t="s">
        <v>617</v>
      </c>
      <c r="Z1064" t="str">
        <f t="shared" si="202"/>
        <v>11-29-13</v>
      </c>
      <c r="AA1064" t="e">
        <f t="shared" si="203"/>
        <v>#VALUE!</v>
      </c>
      <c r="AB1064" t="e">
        <f t="shared" si="204"/>
        <v>#VALUE!</v>
      </c>
      <c r="AD1064" s="85">
        <v>41607</v>
      </c>
      <c r="AG1064" s="85" t="s">
        <v>617</v>
      </c>
      <c r="AI1064" s="85">
        <v>41607</v>
      </c>
    </row>
    <row r="1065" spans="1:35" x14ac:dyDescent="0.2">
      <c r="A1065">
        <v>5922</v>
      </c>
      <c r="B1065" s="91" t="s">
        <v>173</v>
      </c>
      <c r="C1065" s="61" t="str" cm="1">
        <f t="array" ref="C1065">_xlfn._xlws.FILTER(B1065,OR(LEN(B1065) = 7,LEN(B1065)=8))</f>
        <v>10/13/13</v>
      </c>
      <c r="D1065" s="61" t="str">
        <f t="shared" si="194"/>
        <v>10/13/13</v>
      </c>
      <c r="E1065" s="61" t="s">
        <v>173</v>
      </c>
      <c r="F1065" s="87" t="e" cm="1" vm="1">
        <f t="array" ref="F1065">_xlfn._xlws.FILTER(B1065,LEN(B1065)=5)</f>
        <v>#VALUE!</v>
      </c>
      <c r="G1065" s="88" t="str">
        <f t="shared" si="195"/>
        <v/>
      </c>
      <c r="H1065" s="85">
        <v>41560</v>
      </c>
      <c r="I1065" s="85" t="s">
        <v>2512</v>
      </c>
      <c r="J1065" s="93">
        <f t="shared" si="193"/>
        <v>41560</v>
      </c>
      <c r="K1065" s="85"/>
      <c r="M1065" s="85" t="s">
        <v>173</v>
      </c>
      <c r="N1065" t="e">
        <f t="shared" si="196"/>
        <v>#VALUE!</v>
      </c>
      <c r="O1065" t="e">
        <f t="shared" si="197"/>
        <v>#VALUE!</v>
      </c>
      <c r="Q1065" s="84" t="s">
        <v>173</v>
      </c>
      <c r="R1065" t="e">
        <f t="shared" si="198"/>
        <v>#VALUE!</v>
      </c>
      <c r="S1065" t="e">
        <f t="shared" si="199"/>
        <v>#VALUE!</v>
      </c>
      <c r="U1065" s="86" t="s">
        <v>173</v>
      </c>
      <c r="V1065" t="e">
        <f t="shared" si="200"/>
        <v>#VALUE!</v>
      </c>
      <c r="W1065" t="e">
        <f t="shared" si="201"/>
        <v>#VALUE!</v>
      </c>
      <c r="Y1065" s="61" t="s">
        <v>173</v>
      </c>
      <c r="Z1065" t="str">
        <f t="shared" si="202"/>
        <v>10-13-13</v>
      </c>
      <c r="AA1065" t="e">
        <f t="shared" si="203"/>
        <v>#VALUE!</v>
      </c>
      <c r="AB1065" t="e">
        <f t="shared" si="204"/>
        <v>#VALUE!</v>
      </c>
      <c r="AD1065" s="85">
        <v>41560</v>
      </c>
      <c r="AG1065" s="85" t="s">
        <v>173</v>
      </c>
      <c r="AI1065" s="85">
        <v>41560</v>
      </c>
    </row>
    <row r="1066" spans="1:35" x14ac:dyDescent="0.2">
      <c r="A1066">
        <v>7250</v>
      </c>
      <c r="B1066" s="91">
        <v>41284</v>
      </c>
      <c r="C1066" s="61" t="e" cm="1" vm="1">
        <f t="array" ref="C1066">_xlfn._xlws.FILTER(B1066,OR(LEN(B1066) = 7,LEN(B1066)=8))</f>
        <v>#VALUE!</v>
      </c>
      <c r="D1066" s="61" t="str">
        <f t="shared" si="194"/>
        <v/>
      </c>
      <c r="E1066" s="61" t="s">
        <v>2512</v>
      </c>
      <c r="F1066" s="87" cm="1">
        <f t="array" ref="F1066">_xlfn._xlws.FILTER(B1066,LEN(B1066)=5)</f>
        <v>41284</v>
      </c>
      <c r="G1066" s="88">
        <f t="shared" si="195"/>
        <v>41284</v>
      </c>
      <c r="H1066" s="61"/>
      <c r="I1066" s="85">
        <v>41284</v>
      </c>
      <c r="J1066" s="93">
        <f t="shared" si="193"/>
        <v>41284</v>
      </c>
      <c r="K1066" s="85"/>
      <c r="M1066" s="85">
        <v>41284</v>
      </c>
      <c r="N1066" t="e">
        <f t="shared" si="196"/>
        <v>#VALUE!</v>
      </c>
      <c r="O1066">
        <f t="shared" si="197"/>
        <v>41284</v>
      </c>
      <c r="Q1066" s="84">
        <v>41284</v>
      </c>
      <c r="R1066" t="e">
        <f t="shared" si="198"/>
        <v>#VALUE!</v>
      </c>
      <c r="S1066">
        <f t="shared" si="199"/>
        <v>41284</v>
      </c>
      <c r="U1066" s="86">
        <v>41284</v>
      </c>
      <c r="V1066" t="e">
        <f t="shared" si="200"/>
        <v>#VALUE!</v>
      </c>
      <c r="W1066">
        <f t="shared" si="201"/>
        <v>41284</v>
      </c>
      <c r="Y1066" s="61">
        <v>41284</v>
      </c>
      <c r="Z1066" t="str">
        <f t="shared" si="202"/>
        <v>41284</v>
      </c>
      <c r="AA1066" t="e">
        <f t="shared" si="203"/>
        <v>#VALUE!</v>
      </c>
      <c r="AB1066">
        <f t="shared" si="204"/>
        <v>41284</v>
      </c>
      <c r="AD1066" s="85">
        <v>30784</v>
      </c>
      <c r="AG1066" s="85">
        <v>41284</v>
      </c>
      <c r="AI1066" s="85">
        <v>41548</v>
      </c>
    </row>
    <row r="1067" spans="1:35" x14ac:dyDescent="0.2">
      <c r="A1067">
        <v>2478</v>
      </c>
      <c r="B1067" s="91" t="s">
        <v>133</v>
      </c>
      <c r="C1067" s="61" t="str" cm="1">
        <f t="array" ref="C1067">_xlfn._xlws.FILTER(B1067,OR(LEN(B1067) = 7,LEN(B1067)=8))</f>
        <v>8/31/13</v>
      </c>
      <c r="D1067" s="61" t="str">
        <f t="shared" si="194"/>
        <v>8/31/13</v>
      </c>
      <c r="E1067" s="85" t="s">
        <v>133</v>
      </c>
      <c r="F1067" s="87" t="e" cm="1" vm="1">
        <f t="array" ref="F1067">_xlfn._xlws.FILTER(B1067,LEN(B1067)=5)</f>
        <v>#VALUE!</v>
      </c>
      <c r="G1067" s="88" t="str">
        <f t="shared" si="195"/>
        <v/>
      </c>
      <c r="H1067" s="85">
        <v>41517</v>
      </c>
      <c r="I1067" s="85" t="s">
        <v>2512</v>
      </c>
      <c r="J1067" s="93">
        <f t="shared" si="193"/>
        <v>41517</v>
      </c>
      <c r="K1067" s="85"/>
      <c r="M1067" s="85" t="s">
        <v>133</v>
      </c>
      <c r="N1067" t="e">
        <f t="shared" si="196"/>
        <v>#VALUE!</v>
      </c>
      <c r="O1067" t="e">
        <f t="shared" si="197"/>
        <v>#VALUE!</v>
      </c>
      <c r="Q1067" s="84" t="s">
        <v>133</v>
      </c>
      <c r="R1067" t="e">
        <f t="shared" si="198"/>
        <v>#VALUE!</v>
      </c>
      <c r="S1067" t="e">
        <f t="shared" si="199"/>
        <v>#VALUE!</v>
      </c>
      <c r="U1067" s="86" t="s">
        <v>133</v>
      </c>
      <c r="V1067" t="e">
        <f t="shared" si="200"/>
        <v>#VALUE!</v>
      </c>
      <c r="W1067" t="e">
        <f t="shared" si="201"/>
        <v>#VALUE!</v>
      </c>
      <c r="Y1067" s="61" t="s">
        <v>133</v>
      </c>
      <c r="Z1067" t="str">
        <f t="shared" si="202"/>
        <v>8-31-13</v>
      </c>
      <c r="AA1067" t="e">
        <f t="shared" si="203"/>
        <v>#VALUE!</v>
      </c>
      <c r="AB1067" t="e">
        <f t="shared" si="204"/>
        <v>#VALUE!</v>
      </c>
      <c r="AD1067" s="85">
        <v>41517</v>
      </c>
      <c r="AG1067" s="85" t="s">
        <v>133</v>
      </c>
      <c r="AI1067" s="85">
        <v>41517</v>
      </c>
    </row>
    <row r="1068" spans="1:35" x14ac:dyDescent="0.2">
      <c r="A1068">
        <v>1160</v>
      </c>
      <c r="B1068" s="91" t="s">
        <v>745</v>
      </c>
      <c r="C1068" s="61" t="str" cm="1">
        <f t="array" ref="C1068">_xlfn._xlws.FILTER(B1068,OR(LEN(B1068) = 7,LEN(B1068)=8))</f>
        <v>8/23/13</v>
      </c>
      <c r="D1068" s="61" t="str">
        <f t="shared" si="194"/>
        <v>8/23/13</v>
      </c>
      <c r="E1068" s="85" t="s">
        <v>745</v>
      </c>
      <c r="F1068" s="87" t="e" cm="1" vm="1">
        <f t="array" ref="F1068">_xlfn._xlws.FILTER(B1068,LEN(B1068)=5)</f>
        <v>#VALUE!</v>
      </c>
      <c r="G1068" s="88" t="str">
        <f t="shared" si="195"/>
        <v/>
      </c>
      <c r="H1068" s="85">
        <v>41509</v>
      </c>
      <c r="I1068" s="85" t="s">
        <v>2512</v>
      </c>
      <c r="J1068" s="93">
        <f t="shared" si="193"/>
        <v>41509</v>
      </c>
      <c r="K1068" s="85"/>
      <c r="M1068" s="85" t="s">
        <v>745</v>
      </c>
      <c r="N1068" t="e">
        <f t="shared" si="196"/>
        <v>#VALUE!</v>
      </c>
      <c r="O1068" t="e">
        <f t="shared" si="197"/>
        <v>#VALUE!</v>
      </c>
      <c r="Q1068" s="84" t="s">
        <v>745</v>
      </c>
      <c r="R1068" t="e">
        <f t="shared" si="198"/>
        <v>#VALUE!</v>
      </c>
      <c r="S1068" t="e">
        <f t="shared" si="199"/>
        <v>#VALUE!</v>
      </c>
      <c r="U1068" s="86" t="s">
        <v>745</v>
      </c>
      <c r="V1068" t="e">
        <f t="shared" si="200"/>
        <v>#VALUE!</v>
      </c>
      <c r="W1068" t="e">
        <f t="shared" si="201"/>
        <v>#VALUE!</v>
      </c>
      <c r="Y1068" s="61" t="s">
        <v>745</v>
      </c>
      <c r="Z1068" t="str">
        <f t="shared" si="202"/>
        <v>8-23-13</v>
      </c>
      <c r="AA1068" t="e">
        <f t="shared" si="203"/>
        <v>#VALUE!</v>
      </c>
      <c r="AB1068" t="e">
        <f t="shared" si="204"/>
        <v>#VALUE!</v>
      </c>
      <c r="AD1068" s="85">
        <v>41509</v>
      </c>
      <c r="AG1068" s="85" t="s">
        <v>745</v>
      </c>
      <c r="AI1068" s="85">
        <v>41509</v>
      </c>
    </row>
    <row r="1069" spans="1:35" x14ac:dyDescent="0.2">
      <c r="A1069">
        <v>9214</v>
      </c>
      <c r="B1069" s="91" t="s">
        <v>1264</v>
      </c>
      <c r="C1069" s="61" t="str" cm="1">
        <f t="array" ref="C1069">_xlfn._xlws.FILTER(B1069,OR(LEN(B1069) = 7,LEN(B1069)=8))</f>
        <v>8/16/13</v>
      </c>
      <c r="D1069" s="61" t="str">
        <f t="shared" si="194"/>
        <v>8/16/13</v>
      </c>
      <c r="E1069" s="85" t="s">
        <v>1264</v>
      </c>
      <c r="F1069" s="87" t="e" cm="1" vm="1">
        <f t="array" ref="F1069">_xlfn._xlws.FILTER(B1069,LEN(B1069)=5)</f>
        <v>#VALUE!</v>
      </c>
      <c r="G1069" s="88" t="str">
        <f t="shared" si="195"/>
        <v/>
      </c>
      <c r="H1069" s="85">
        <v>41502</v>
      </c>
      <c r="I1069" s="85" t="s">
        <v>2512</v>
      </c>
      <c r="J1069" s="93">
        <f t="shared" si="193"/>
        <v>41502</v>
      </c>
      <c r="K1069" s="85"/>
      <c r="M1069" s="85" t="s">
        <v>1264</v>
      </c>
      <c r="N1069" t="e">
        <f t="shared" si="196"/>
        <v>#VALUE!</v>
      </c>
      <c r="O1069" t="e">
        <f t="shared" si="197"/>
        <v>#VALUE!</v>
      </c>
      <c r="Q1069" s="84" t="s">
        <v>1264</v>
      </c>
      <c r="R1069" t="e">
        <f t="shared" si="198"/>
        <v>#VALUE!</v>
      </c>
      <c r="S1069" t="e">
        <f t="shared" si="199"/>
        <v>#VALUE!</v>
      </c>
      <c r="U1069" s="86" t="s">
        <v>1264</v>
      </c>
      <c r="V1069" t="e">
        <f t="shared" si="200"/>
        <v>#VALUE!</v>
      </c>
      <c r="W1069" t="e">
        <f t="shared" si="201"/>
        <v>#VALUE!</v>
      </c>
      <c r="Y1069" s="61" t="s">
        <v>1264</v>
      </c>
      <c r="Z1069" t="str">
        <f t="shared" si="202"/>
        <v>8-16-13</v>
      </c>
      <c r="AA1069" t="e">
        <f t="shared" si="203"/>
        <v>#VALUE!</v>
      </c>
      <c r="AB1069" t="e">
        <f t="shared" si="204"/>
        <v>#VALUE!</v>
      </c>
      <c r="AD1069" s="85">
        <v>41502</v>
      </c>
      <c r="AG1069" s="85" t="s">
        <v>1264</v>
      </c>
      <c r="AI1069" s="85">
        <v>41502</v>
      </c>
    </row>
    <row r="1070" spans="1:35" x14ac:dyDescent="0.2">
      <c r="A1070">
        <v>273</v>
      </c>
      <c r="B1070" s="91" t="s">
        <v>986</v>
      </c>
      <c r="C1070" s="61" t="str" cm="1">
        <f t="array" ref="C1070">_xlfn._xlws.FILTER(B1070,OR(LEN(B1070) = 7,LEN(B1070)=8))</f>
        <v>7/16/13</v>
      </c>
      <c r="D1070" s="61" t="str">
        <f t="shared" si="194"/>
        <v>7/16/13</v>
      </c>
      <c r="E1070" s="85" t="s">
        <v>986</v>
      </c>
      <c r="F1070" s="87" t="e" cm="1" vm="1">
        <f t="array" ref="F1070">_xlfn._xlws.FILTER(B1070,LEN(B1070)=5)</f>
        <v>#VALUE!</v>
      </c>
      <c r="G1070" s="88" t="str">
        <f t="shared" si="195"/>
        <v/>
      </c>
      <c r="H1070" s="85">
        <v>41471</v>
      </c>
      <c r="I1070" s="85" t="s">
        <v>2512</v>
      </c>
      <c r="J1070" s="93">
        <f t="shared" si="193"/>
        <v>41471</v>
      </c>
      <c r="K1070" s="85"/>
      <c r="M1070" s="85" t="s">
        <v>986</v>
      </c>
      <c r="N1070" t="e">
        <f t="shared" si="196"/>
        <v>#VALUE!</v>
      </c>
      <c r="O1070" t="e">
        <f t="shared" si="197"/>
        <v>#VALUE!</v>
      </c>
      <c r="Q1070" s="84" t="s">
        <v>986</v>
      </c>
      <c r="R1070" t="e">
        <f t="shared" si="198"/>
        <v>#VALUE!</v>
      </c>
      <c r="S1070" t="e">
        <f t="shared" si="199"/>
        <v>#VALUE!</v>
      </c>
      <c r="U1070" s="86" t="s">
        <v>986</v>
      </c>
      <c r="V1070" t="e">
        <f t="shared" si="200"/>
        <v>#VALUE!</v>
      </c>
      <c r="W1070" t="e">
        <f t="shared" si="201"/>
        <v>#VALUE!</v>
      </c>
      <c r="Y1070" s="61" t="s">
        <v>986</v>
      </c>
      <c r="Z1070" t="str">
        <f t="shared" si="202"/>
        <v>7-16-13</v>
      </c>
      <c r="AA1070" t="e">
        <f t="shared" si="203"/>
        <v>#VALUE!</v>
      </c>
      <c r="AB1070" t="e">
        <f t="shared" si="204"/>
        <v>#VALUE!</v>
      </c>
      <c r="AD1070" s="85">
        <v>41471</v>
      </c>
      <c r="AG1070" s="85" t="s">
        <v>986</v>
      </c>
      <c r="AI1070" s="85">
        <v>41471</v>
      </c>
    </row>
    <row r="1071" spans="1:35" x14ac:dyDescent="0.2">
      <c r="A1071">
        <v>851</v>
      </c>
      <c r="B1071" s="91">
        <v>41524</v>
      </c>
      <c r="C1071" s="61" t="e" cm="1" vm="1">
        <f t="array" ref="C1071">_xlfn._xlws.FILTER(B1071,OR(LEN(B1071) = 7,LEN(B1071)=8))</f>
        <v>#VALUE!</v>
      </c>
      <c r="D1071" s="61" t="str">
        <f t="shared" si="194"/>
        <v/>
      </c>
      <c r="E1071" s="61" t="s">
        <v>2512</v>
      </c>
      <c r="F1071" s="87" cm="1">
        <f t="array" ref="F1071">_xlfn._xlws.FILTER(B1071,LEN(B1071)=5)</f>
        <v>41524</v>
      </c>
      <c r="G1071" s="88">
        <f t="shared" si="195"/>
        <v>41524</v>
      </c>
      <c r="H1071" s="61"/>
      <c r="I1071" s="85">
        <v>41524</v>
      </c>
      <c r="J1071" s="93">
        <f t="shared" si="193"/>
        <v>41524</v>
      </c>
      <c r="K1071" s="85"/>
      <c r="M1071" s="85">
        <v>41524</v>
      </c>
      <c r="N1071" t="e">
        <f t="shared" si="196"/>
        <v>#VALUE!</v>
      </c>
      <c r="O1071">
        <f t="shared" si="197"/>
        <v>41524</v>
      </c>
      <c r="Q1071" s="84">
        <v>41524</v>
      </c>
      <c r="R1071" t="e">
        <f t="shared" si="198"/>
        <v>#VALUE!</v>
      </c>
      <c r="S1071">
        <f t="shared" si="199"/>
        <v>41524</v>
      </c>
      <c r="U1071" s="86">
        <v>41524</v>
      </c>
      <c r="V1071" t="e">
        <f t="shared" si="200"/>
        <v>#VALUE!</v>
      </c>
      <c r="W1071">
        <f t="shared" si="201"/>
        <v>41524</v>
      </c>
      <c r="Y1071" s="61">
        <v>41524</v>
      </c>
      <c r="Z1071" t="str">
        <f t="shared" si="202"/>
        <v>41524</v>
      </c>
      <c r="AA1071" t="e">
        <f t="shared" si="203"/>
        <v>#VALUE!</v>
      </c>
      <c r="AB1071">
        <f t="shared" si="204"/>
        <v>41524</v>
      </c>
      <c r="AD1071" s="85">
        <v>45397</v>
      </c>
      <c r="AG1071" s="85">
        <v>41524</v>
      </c>
      <c r="AI1071" s="85">
        <v>41464</v>
      </c>
    </row>
    <row r="1072" spans="1:35" x14ac:dyDescent="0.2">
      <c r="A1072">
        <v>9729</v>
      </c>
      <c r="B1072" s="91">
        <v>41311</v>
      </c>
      <c r="C1072" s="61" t="e" cm="1" vm="1">
        <f t="array" ref="C1072">_xlfn._xlws.FILTER(B1072,OR(LEN(B1072) = 7,LEN(B1072)=8))</f>
        <v>#VALUE!</v>
      </c>
      <c r="D1072" s="61" t="str">
        <f t="shared" si="194"/>
        <v/>
      </c>
      <c r="E1072" s="61" t="s">
        <v>2512</v>
      </c>
      <c r="F1072" s="87" cm="1">
        <f t="array" ref="F1072">_xlfn._xlws.FILTER(B1072,LEN(B1072)=5)</f>
        <v>41311</v>
      </c>
      <c r="G1072" s="88">
        <f t="shared" si="195"/>
        <v>41311</v>
      </c>
      <c r="H1072" s="61"/>
      <c r="I1072" s="85">
        <v>41311</v>
      </c>
      <c r="J1072" s="93">
        <f t="shared" si="193"/>
        <v>41311</v>
      </c>
      <c r="K1072" s="85"/>
      <c r="M1072" s="85">
        <v>41311</v>
      </c>
      <c r="N1072" t="e">
        <f t="shared" si="196"/>
        <v>#VALUE!</v>
      </c>
      <c r="O1072">
        <f t="shared" si="197"/>
        <v>41311</v>
      </c>
      <c r="Q1072" s="84">
        <v>41311</v>
      </c>
      <c r="R1072" t="e">
        <f t="shared" si="198"/>
        <v>#VALUE!</v>
      </c>
      <c r="S1072">
        <f t="shared" si="199"/>
        <v>41311</v>
      </c>
      <c r="U1072" s="86">
        <v>41311</v>
      </c>
      <c r="V1072" t="e">
        <f t="shared" si="200"/>
        <v>#VALUE!</v>
      </c>
      <c r="W1072">
        <f t="shared" si="201"/>
        <v>41311</v>
      </c>
      <c r="Y1072" s="61">
        <v>41311</v>
      </c>
      <c r="Z1072" t="str">
        <f t="shared" si="202"/>
        <v>41311</v>
      </c>
      <c r="AA1072" t="e">
        <f t="shared" si="203"/>
        <v>#VALUE!</v>
      </c>
      <c r="AB1072">
        <f t="shared" si="204"/>
        <v>41311</v>
      </c>
      <c r="AD1072" s="85">
        <v>40646</v>
      </c>
      <c r="AG1072" s="85">
        <v>41311</v>
      </c>
      <c r="AI1072" s="85">
        <v>41427</v>
      </c>
    </row>
    <row r="1073" spans="1:35" x14ac:dyDescent="0.2">
      <c r="A1073">
        <v>9665</v>
      </c>
      <c r="B1073" s="91" t="s">
        <v>436</v>
      </c>
      <c r="C1073" s="61" t="str" cm="1">
        <f t="array" ref="C1073">_xlfn._xlws.FILTER(B1073,OR(LEN(B1073) = 7,LEN(B1073)=8))</f>
        <v>4/27/13</v>
      </c>
      <c r="D1073" s="61" t="str">
        <f t="shared" si="194"/>
        <v>4/27/13</v>
      </c>
      <c r="E1073" s="85" t="s">
        <v>436</v>
      </c>
      <c r="F1073" s="87" t="e" cm="1" vm="1">
        <f t="array" ref="F1073">_xlfn._xlws.FILTER(B1073,LEN(B1073)=5)</f>
        <v>#VALUE!</v>
      </c>
      <c r="G1073" s="88" t="str">
        <f t="shared" si="195"/>
        <v/>
      </c>
      <c r="H1073" s="85">
        <v>41391</v>
      </c>
      <c r="I1073" s="85" t="s">
        <v>2512</v>
      </c>
      <c r="J1073" s="93">
        <f t="shared" si="193"/>
        <v>41391</v>
      </c>
      <c r="K1073" s="85"/>
      <c r="M1073" s="85" t="s">
        <v>436</v>
      </c>
      <c r="N1073" t="e">
        <f t="shared" si="196"/>
        <v>#VALUE!</v>
      </c>
      <c r="O1073" t="e">
        <f t="shared" si="197"/>
        <v>#VALUE!</v>
      </c>
      <c r="Q1073" s="84" t="s">
        <v>436</v>
      </c>
      <c r="R1073" t="e">
        <f t="shared" si="198"/>
        <v>#VALUE!</v>
      </c>
      <c r="S1073" t="e">
        <f t="shared" si="199"/>
        <v>#VALUE!</v>
      </c>
      <c r="U1073" s="86" t="s">
        <v>436</v>
      </c>
      <c r="V1073" t="e">
        <f t="shared" si="200"/>
        <v>#VALUE!</v>
      </c>
      <c r="W1073" t="e">
        <f t="shared" si="201"/>
        <v>#VALUE!</v>
      </c>
      <c r="Y1073" s="61" t="s">
        <v>436</v>
      </c>
      <c r="Z1073" t="str">
        <f t="shared" si="202"/>
        <v>4-27-13</v>
      </c>
      <c r="AA1073" t="e">
        <f t="shared" si="203"/>
        <v>#VALUE!</v>
      </c>
      <c r="AB1073" t="e">
        <f t="shared" si="204"/>
        <v>#VALUE!</v>
      </c>
      <c r="AD1073" s="85">
        <v>41391</v>
      </c>
      <c r="AG1073" s="85" t="s">
        <v>436</v>
      </c>
      <c r="AI1073" s="85">
        <v>41391</v>
      </c>
    </row>
    <row r="1074" spans="1:35" x14ac:dyDescent="0.2">
      <c r="A1074">
        <v>2620</v>
      </c>
      <c r="B1074" s="91" t="s">
        <v>693</v>
      </c>
      <c r="C1074" s="61" t="str" cm="1">
        <f t="array" ref="C1074">_xlfn._xlws.FILTER(B1074,OR(LEN(B1074) = 7,LEN(B1074)=8))</f>
        <v>4/13/13</v>
      </c>
      <c r="D1074" s="61" t="str">
        <f t="shared" si="194"/>
        <v>4/13/13</v>
      </c>
      <c r="E1074" s="85" t="s">
        <v>693</v>
      </c>
      <c r="F1074" s="87" t="e" cm="1" vm="1">
        <f t="array" ref="F1074">_xlfn._xlws.FILTER(B1074,LEN(B1074)=5)</f>
        <v>#VALUE!</v>
      </c>
      <c r="G1074" s="88" t="str">
        <f t="shared" si="195"/>
        <v/>
      </c>
      <c r="H1074" s="85">
        <v>41377</v>
      </c>
      <c r="I1074" s="85" t="s">
        <v>2512</v>
      </c>
      <c r="J1074" s="93">
        <f t="shared" si="193"/>
        <v>41377</v>
      </c>
      <c r="K1074" s="85"/>
      <c r="M1074" s="85" t="s">
        <v>693</v>
      </c>
      <c r="N1074" t="e">
        <f t="shared" si="196"/>
        <v>#VALUE!</v>
      </c>
      <c r="O1074" t="e">
        <f t="shared" si="197"/>
        <v>#VALUE!</v>
      </c>
      <c r="Q1074" s="84" t="s">
        <v>693</v>
      </c>
      <c r="R1074" t="e">
        <f t="shared" si="198"/>
        <v>#VALUE!</v>
      </c>
      <c r="S1074" t="e">
        <f t="shared" si="199"/>
        <v>#VALUE!</v>
      </c>
      <c r="U1074" s="86" t="s">
        <v>693</v>
      </c>
      <c r="V1074" t="e">
        <f t="shared" si="200"/>
        <v>#VALUE!</v>
      </c>
      <c r="W1074" t="e">
        <f t="shared" si="201"/>
        <v>#VALUE!</v>
      </c>
      <c r="Y1074" s="61" t="s">
        <v>693</v>
      </c>
      <c r="Z1074" t="str">
        <f t="shared" si="202"/>
        <v>4-13-13</v>
      </c>
      <c r="AA1074" t="e">
        <f t="shared" si="203"/>
        <v>#VALUE!</v>
      </c>
      <c r="AB1074" t="e">
        <f t="shared" si="204"/>
        <v>#VALUE!</v>
      </c>
      <c r="AD1074" s="85">
        <v>41377</v>
      </c>
      <c r="AG1074" s="85" t="s">
        <v>693</v>
      </c>
      <c r="AI1074" s="85">
        <v>41377</v>
      </c>
    </row>
    <row r="1075" spans="1:35" x14ac:dyDescent="0.2">
      <c r="A1075">
        <v>8254</v>
      </c>
      <c r="B1075" s="91" t="s">
        <v>693</v>
      </c>
      <c r="C1075" s="61" t="str" cm="1">
        <f t="array" ref="C1075">_xlfn._xlws.FILTER(B1075,OR(LEN(B1075) = 7,LEN(B1075)=8))</f>
        <v>4/13/13</v>
      </c>
      <c r="D1075" s="61" t="str">
        <f t="shared" si="194"/>
        <v>4/13/13</v>
      </c>
      <c r="E1075" s="85" t="s">
        <v>693</v>
      </c>
      <c r="F1075" s="87" t="e" cm="1" vm="1">
        <f t="array" ref="F1075">_xlfn._xlws.FILTER(B1075,LEN(B1075)=5)</f>
        <v>#VALUE!</v>
      </c>
      <c r="G1075" s="88" t="str">
        <f t="shared" si="195"/>
        <v/>
      </c>
      <c r="H1075" s="85">
        <v>41377</v>
      </c>
      <c r="I1075" s="85" t="s">
        <v>2512</v>
      </c>
      <c r="J1075" s="93">
        <f t="shared" si="193"/>
        <v>41377</v>
      </c>
      <c r="K1075" s="85"/>
      <c r="M1075" s="85" t="s">
        <v>693</v>
      </c>
      <c r="N1075" t="e">
        <f t="shared" si="196"/>
        <v>#VALUE!</v>
      </c>
      <c r="O1075" t="e">
        <f t="shared" si="197"/>
        <v>#VALUE!</v>
      </c>
      <c r="Q1075" s="84" t="s">
        <v>693</v>
      </c>
      <c r="R1075" t="e">
        <f t="shared" si="198"/>
        <v>#VALUE!</v>
      </c>
      <c r="S1075" t="e">
        <f t="shared" si="199"/>
        <v>#VALUE!</v>
      </c>
      <c r="U1075" s="86" t="s">
        <v>693</v>
      </c>
      <c r="V1075" t="e">
        <f t="shared" si="200"/>
        <v>#VALUE!</v>
      </c>
      <c r="W1075" t="e">
        <f t="shared" si="201"/>
        <v>#VALUE!</v>
      </c>
      <c r="Y1075" s="61" t="s">
        <v>693</v>
      </c>
      <c r="Z1075" t="str">
        <f t="shared" si="202"/>
        <v>4-13-13</v>
      </c>
      <c r="AA1075" t="e">
        <f t="shared" si="203"/>
        <v>#VALUE!</v>
      </c>
      <c r="AB1075" t="e">
        <f t="shared" si="204"/>
        <v>#VALUE!</v>
      </c>
      <c r="AD1075" s="85">
        <v>41377</v>
      </c>
      <c r="AG1075" s="85" t="s">
        <v>693</v>
      </c>
      <c r="AI1075" s="85">
        <v>41377</v>
      </c>
    </row>
    <row r="1076" spans="1:35" x14ac:dyDescent="0.2">
      <c r="A1076">
        <v>3852</v>
      </c>
      <c r="B1076" s="91">
        <v>41489</v>
      </c>
      <c r="C1076" s="61" t="e" cm="1" vm="1">
        <f t="array" ref="C1076">_xlfn._xlws.FILTER(B1076,OR(LEN(B1076) = 7,LEN(B1076)=8))</f>
        <v>#VALUE!</v>
      </c>
      <c r="D1076" s="61" t="str">
        <f t="shared" si="194"/>
        <v/>
      </c>
      <c r="E1076" s="61" t="s">
        <v>2512</v>
      </c>
      <c r="F1076" s="87" cm="1">
        <f t="array" ref="F1076">_xlfn._xlws.FILTER(B1076,LEN(B1076)=5)</f>
        <v>41489</v>
      </c>
      <c r="G1076" s="88">
        <f t="shared" si="195"/>
        <v>41489</v>
      </c>
      <c r="H1076" s="61"/>
      <c r="I1076" s="85">
        <v>41489</v>
      </c>
      <c r="J1076" s="93">
        <f t="shared" si="193"/>
        <v>41489</v>
      </c>
      <c r="K1076" s="85"/>
      <c r="M1076" s="85">
        <v>41489</v>
      </c>
      <c r="N1076" t="e">
        <f t="shared" si="196"/>
        <v>#VALUE!</v>
      </c>
      <c r="O1076">
        <f t="shared" si="197"/>
        <v>41489</v>
      </c>
      <c r="Q1076" s="84">
        <v>41489</v>
      </c>
      <c r="R1076" t="e">
        <f t="shared" si="198"/>
        <v>#VALUE!</v>
      </c>
      <c r="S1076">
        <f t="shared" si="199"/>
        <v>41489</v>
      </c>
      <c r="U1076" s="86">
        <v>41489</v>
      </c>
      <c r="V1076" t="e">
        <f t="shared" si="200"/>
        <v>#VALUE!</v>
      </c>
      <c r="W1076">
        <f t="shared" si="201"/>
        <v>41489</v>
      </c>
      <c r="Y1076" s="61">
        <v>41489</v>
      </c>
      <c r="Z1076" t="str">
        <f t="shared" si="202"/>
        <v>41489</v>
      </c>
      <c r="AA1076" t="e">
        <f t="shared" si="203"/>
        <v>#VALUE!</v>
      </c>
      <c r="AB1076">
        <f t="shared" si="204"/>
        <v>41489</v>
      </c>
      <c r="AD1076" s="85">
        <v>32612</v>
      </c>
      <c r="AG1076" s="85">
        <v>41489</v>
      </c>
      <c r="AI1076" s="85">
        <v>41341</v>
      </c>
    </row>
    <row r="1077" spans="1:35" x14ac:dyDescent="0.2">
      <c r="A1077">
        <v>1000</v>
      </c>
      <c r="B1077" s="91">
        <v>41489</v>
      </c>
      <c r="C1077" s="61" t="e" cm="1" vm="1">
        <f t="array" ref="C1077">_xlfn._xlws.FILTER(B1077,OR(LEN(B1077) = 7,LEN(B1077)=8))</f>
        <v>#VALUE!</v>
      </c>
      <c r="D1077" s="61" t="str">
        <f t="shared" si="194"/>
        <v/>
      </c>
      <c r="E1077" s="61" t="s">
        <v>2512</v>
      </c>
      <c r="F1077" s="87" cm="1">
        <f t="array" ref="F1077">_xlfn._xlws.FILTER(B1077,LEN(B1077)=5)</f>
        <v>41489</v>
      </c>
      <c r="G1077" s="88">
        <f t="shared" si="195"/>
        <v>41489</v>
      </c>
      <c r="H1077" s="61"/>
      <c r="I1077" s="85">
        <v>41489</v>
      </c>
      <c r="J1077" s="93">
        <f t="shared" si="193"/>
        <v>41489</v>
      </c>
      <c r="K1077" s="85"/>
      <c r="M1077" s="85">
        <v>41489</v>
      </c>
      <c r="N1077" t="e">
        <f t="shared" si="196"/>
        <v>#VALUE!</v>
      </c>
      <c r="O1077">
        <f t="shared" si="197"/>
        <v>41489</v>
      </c>
      <c r="Q1077" s="84">
        <v>41489</v>
      </c>
      <c r="R1077" t="e">
        <f t="shared" si="198"/>
        <v>#VALUE!</v>
      </c>
      <c r="S1077">
        <f t="shared" si="199"/>
        <v>41489</v>
      </c>
      <c r="U1077" s="86">
        <v>41489</v>
      </c>
      <c r="V1077" t="e">
        <f t="shared" si="200"/>
        <v>#VALUE!</v>
      </c>
      <c r="W1077">
        <f t="shared" si="201"/>
        <v>41489</v>
      </c>
      <c r="Y1077" s="61">
        <v>41489</v>
      </c>
      <c r="Z1077" t="str">
        <f t="shared" si="202"/>
        <v>41489</v>
      </c>
      <c r="AA1077" t="e">
        <f t="shared" si="203"/>
        <v>#VALUE!</v>
      </c>
      <c r="AB1077">
        <f t="shared" si="204"/>
        <v>41489</v>
      </c>
      <c r="AD1077" s="85">
        <v>32612</v>
      </c>
      <c r="AG1077" s="85">
        <v>41489</v>
      </c>
      <c r="AI1077" s="85">
        <v>41341</v>
      </c>
    </row>
    <row r="1078" spans="1:35" x14ac:dyDescent="0.2">
      <c r="A1078">
        <v>3099</v>
      </c>
      <c r="B1078" s="91" t="s">
        <v>1056</v>
      </c>
      <c r="C1078" s="61" t="str" cm="1">
        <f t="array" ref="C1078">_xlfn._xlws.FILTER(B1078,OR(LEN(B1078) = 7,LEN(B1078)=8))</f>
        <v>2/25/13</v>
      </c>
      <c r="D1078" s="61" t="str">
        <f t="shared" si="194"/>
        <v>2/25/13</v>
      </c>
      <c r="E1078" s="85" t="s">
        <v>1056</v>
      </c>
      <c r="F1078" s="87" t="e" cm="1" vm="1">
        <f t="array" ref="F1078">_xlfn._xlws.FILTER(B1078,LEN(B1078)=5)</f>
        <v>#VALUE!</v>
      </c>
      <c r="G1078" s="88" t="str">
        <f t="shared" si="195"/>
        <v/>
      </c>
      <c r="H1078" s="85">
        <v>41330</v>
      </c>
      <c r="I1078" s="85" t="s">
        <v>2512</v>
      </c>
      <c r="J1078" s="93">
        <f t="shared" si="193"/>
        <v>41330</v>
      </c>
      <c r="K1078" s="85"/>
      <c r="M1078" s="85" t="s">
        <v>1056</v>
      </c>
      <c r="N1078" t="e">
        <f t="shared" si="196"/>
        <v>#VALUE!</v>
      </c>
      <c r="O1078" t="e">
        <f t="shared" si="197"/>
        <v>#VALUE!</v>
      </c>
      <c r="Q1078" s="84" t="s">
        <v>1056</v>
      </c>
      <c r="R1078" t="e">
        <f t="shared" si="198"/>
        <v>#VALUE!</v>
      </c>
      <c r="S1078" t="e">
        <f t="shared" si="199"/>
        <v>#VALUE!</v>
      </c>
      <c r="U1078" s="86" t="s">
        <v>1056</v>
      </c>
      <c r="V1078" t="e">
        <f t="shared" si="200"/>
        <v>#VALUE!</v>
      </c>
      <c r="W1078" t="e">
        <f t="shared" si="201"/>
        <v>#VALUE!</v>
      </c>
      <c r="Y1078" s="61" t="s">
        <v>1056</v>
      </c>
      <c r="Z1078" t="str">
        <f t="shared" si="202"/>
        <v>2-25-13</v>
      </c>
      <c r="AA1078" t="e">
        <f t="shared" si="203"/>
        <v>#VALUE!</v>
      </c>
      <c r="AB1078" t="e">
        <f t="shared" si="204"/>
        <v>#VALUE!</v>
      </c>
      <c r="AD1078" s="85">
        <v>41330</v>
      </c>
      <c r="AG1078" s="85" t="s">
        <v>1056</v>
      </c>
      <c r="AI1078" s="85">
        <v>41330</v>
      </c>
    </row>
    <row r="1079" spans="1:35" x14ac:dyDescent="0.2">
      <c r="A1079">
        <v>6318</v>
      </c>
      <c r="B1079" s="91" t="s">
        <v>993</v>
      </c>
      <c r="C1079" s="61" t="str" cm="1">
        <f t="array" ref="C1079">_xlfn._xlws.FILTER(B1079,OR(LEN(B1079) = 7,LEN(B1079)=8))</f>
        <v>1/13/13</v>
      </c>
      <c r="D1079" s="61" t="str">
        <f t="shared" si="194"/>
        <v>1/13/13</v>
      </c>
      <c r="E1079" s="85" t="s">
        <v>993</v>
      </c>
      <c r="F1079" s="87" t="e" cm="1" vm="1">
        <f t="array" ref="F1079">_xlfn._xlws.FILTER(B1079,LEN(B1079)=5)</f>
        <v>#VALUE!</v>
      </c>
      <c r="G1079" s="88" t="str">
        <f t="shared" si="195"/>
        <v/>
      </c>
      <c r="H1079" s="85">
        <v>41287</v>
      </c>
      <c r="I1079" s="85" t="s">
        <v>2512</v>
      </c>
      <c r="J1079" s="93">
        <f t="shared" si="193"/>
        <v>41287</v>
      </c>
      <c r="K1079" s="85"/>
      <c r="M1079" s="85" t="s">
        <v>993</v>
      </c>
      <c r="N1079" t="e">
        <f t="shared" si="196"/>
        <v>#VALUE!</v>
      </c>
      <c r="O1079" t="e">
        <f t="shared" si="197"/>
        <v>#VALUE!</v>
      </c>
      <c r="Q1079" s="84" t="s">
        <v>993</v>
      </c>
      <c r="R1079" t="e">
        <f t="shared" si="198"/>
        <v>#VALUE!</v>
      </c>
      <c r="S1079" t="e">
        <f t="shared" si="199"/>
        <v>#VALUE!</v>
      </c>
      <c r="U1079" s="86" t="s">
        <v>993</v>
      </c>
      <c r="V1079" t="e">
        <f t="shared" si="200"/>
        <v>#VALUE!</v>
      </c>
      <c r="W1079" t="e">
        <f t="shared" si="201"/>
        <v>#VALUE!</v>
      </c>
      <c r="Y1079" s="61" t="s">
        <v>993</v>
      </c>
      <c r="Z1079" t="str">
        <f t="shared" si="202"/>
        <v>1-13-13</v>
      </c>
      <c r="AA1079" t="e">
        <f t="shared" si="203"/>
        <v>#VALUE!</v>
      </c>
      <c r="AB1079" t="e">
        <f t="shared" si="204"/>
        <v>#VALUE!</v>
      </c>
      <c r="AD1079" s="85">
        <v>41287</v>
      </c>
      <c r="AG1079" s="85" t="s">
        <v>993</v>
      </c>
      <c r="AI1079" s="85">
        <v>41287</v>
      </c>
    </row>
    <row r="1080" spans="1:35" x14ac:dyDescent="0.2">
      <c r="A1080">
        <v>5396</v>
      </c>
      <c r="B1080" s="91" t="s">
        <v>993</v>
      </c>
      <c r="C1080" s="61" t="str" cm="1">
        <f t="array" ref="C1080">_xlfn._xlws.FILTER(B1080,OR(LEN(B1080) = 7,LEN(B1080)=8))</f>
        <v>1/13/13</v>
      </c>
      <c r="D1080" s="61" t="str">
        <f t="shared" si="194"/>
        <v>1/13/13</v>
      </c>
      <c r="E1080" s="85" t="s">
        <v>993</v>
      </c>
      <c r="F1080" s="87" t="e" cm="1" vm="1">
        <f t="array" ref="F1080">_xlfn._xlws.FILTER(B1080,LEN(B1080)=5)</f>
        <v>#VALUE!</v>
      </c>
      <c r="G1080" s="88" t="str">
        <f t="shared" si="195"/>
        <v/>
      </c>
      <c r="H1080" s="85">
        <v>41287</v>
      </c>
      <c r="I1080" s="85" t="s">
        <v>2512</v>
      </c>
      <c r="J1080" s="93">
        <f t="shared" si="193"/>
        <v>41287</v>
      </c>
      <c r="K1080" s="85"/>
      <c r="M1080" s="85" t="s">
        <v>993</v>
      </c>
      <c r="N1080" t="e">
        <f t="shared" si="196"/>
        <v>#VALUE!</v>
      </c>
      <c r="O1080" t="e">
        <f t="shared" si="197"/>
        <v>#VALUE!</v>
      </c>
      <c r="Q1080" s="84" t="s">
        <v>993</v>
      </c>
      <c r="R1080" t="e">
        <f t="shared" si="198"/>
        <v>#VALUE!</v>
      </c>
      <c r="S1080" t="e">
        <f t="shared" si="199"/>
        <v>#VALUE!</v>
      </c>
      <c r="U1080" s="86" t="s">
        <v>993</v>
      </c>
      <c r="V1080" t="e">
        <f t="shared" si="200"/>
        <v>#VALUE!</v>
      </c>
      <c r="W1080" t="e">
        <f t="shared" si="201"/>
        <v>#VALUE!</v>
      </c>
      <c r="Y1080" s="61" t="s">
        <v>993</v>
      </c>
      <c r="Z1080" t="str">
        <f t="shared" si="202"/>
        <v>1-13-13</v>
      </c>
      <c r="AA1080" t="e">
        <f t="shared" si="203"/>
        <v>#VALUE!</v>
      </c>
      <c r="AB1080" t="e">
        <f t="shared" si="204"/>
        <v>#VALUE!</v>
      </c>
      <c r="AD1080" s="85">
        <v>41287</v>
      </c>
      <c r="AG1080" s="85" t="s">
        <v>993</v>
      </c>
      <c r="AI1080" s="85">
        <v>41287</v>
      </c>
    </row>
    <row r="1081" spans="1:35" x14ac:dyDescent="0.2">
      <c r="A1081">
        <v>7966</v>
      </c>
      <c r="B1081" s="91">
        <v>41487</v>
      </c>
      <c r="C1081" s="61" t="e" cm="1" vm="1">
        <f t="array" ref="C1081">_xlfn._xlws.FILTER(B1081,OR(LEN(B1081) = 7,LEN(B1081)=8))</f>
        <v>#VALUE!</v>
      </c>
      <c r="D1081" s="61" t="str">
        <f t="shared" si="194"/>
        <v/>
      </c>
      <c r="E1081" s="61" t="s">
        <v>2512</v>
      </c>
      <c r="F1081" s="87" cm="1">
        <f t="array" ref="F1081">_xlfn._xlws.FILTER(B1081,LEN(B1081)=5)</f>
        <v>41487</v>
      </c>
      <c r="G1081" s="88">
        <f t="shared" si="195"/>
        <v>41487</v>
      </c>
      <c r="H1081" s="61"/>
      <c r="I1081" s="85">
        <v>41487</v>
      </c>
      <c r="J1081" s="93">
        <f t="shared" si="193"/>
        <v>41487</v>
      </c>
      <c r="K1081" s="85"/>
      <c r="M1081" s="85">
        <v>41487</v>
      </c>
      <c r="N1081" t="e">
        <f t="shared" si="196"/>
        <v>#VALUE!</v>
      </c>
      <c r="O1081">
        <f t="shared" si="197"/>
        <v>41487</v>
      </c>
      <c r="Q1081" s="84">
        <v>41487</v>
      </c>
      <c r="R1081" t="e">
        <f t="shared" si="198"/>
        <v>#VALUE!</v>
      </c>
      <c r="S1081">
        <f t="shared" si="199"/>
        <v>41487</v>
      </c>
      <c r="U1081" s="86">
        <v>41487</v>
      </c>
      <c r="V1081" t="e">
        <f t="shared" si="200"/>
        <v>#VALUE!</v>
      </c>
      <c r="W1081">
        <f t="shared" si="201"/>
        <v>41487</v>
      </c>
      <c r="Y1081" s="61">
        <v>41487</v>
      </c>
      <c r="Z1081" t="str">
        <f t="shared" si="202"/>
        <v>41487</v>
      </c>
      <c r="AA1081" t="e">
        <f t="shared" si="203"/>
        <v>#VALUE!</v>
      </c>
      <c r="AB1081">
        <f t="shared" si="204"/>
        <v>41487</v>
      </c>
      <c r="AD1081" s="85">
        <v>31881</v>
      </c>
      <c r="AG1081" s="85">
        <v>41487</v>
      </c>
      <c r="AI1081" s="85">
        <v>41282</v>
      </c>
    </row>
    <row r="1082" spans="1:35" x14ac:dyDescent="0.2">
      <c r="A1082">
        <v>454</v>
      </c>
      <c r="B1082" s="91" t="s">
        <v>1321</v>
      </c>
      <c r="C1082" s="61" t="str" cm="1">
        <f t="array" ref="C1082">_xlfn._xlws.FILTER(B1082,OR(LEN(B1082) = 7,LEN(B1082)=8))</f>
        <v>11/14/12</v>
      </c>
      <c r="D1082" s="61" t="str">
        <f t="shared" si="194"/>
        <v>11/14/12</v>
      </c>
      <c r="E1082" s="61" t="s">
        <v>1321</v>
      </c>
      <c r="F1082" s="87" t="e" cm="1" vm="1">
        <f t="array" ref="F1082">_xlfn._xlws.FILTER(B1082,LEN(B1082)=5)</f>
        <v>#VALUE!</v>
      </c>
      <c r="G1082" s="88" t="str">
        <f t="shared" si="195"/>
        <v/>
      </c>
      <c r="H1082" s="85">
        <v>41227</v>
      </c>
      <c r="I1082" s="85" t="s">
        <v>2512</v>
      </c>
      <c r="J1082" s="93">
        <f t="shared" si="193"/>
        <v>41227</v>
      </c>
      <c r="K1082" s="85"/>
      <c r="M1082" s="85" t="s">
        <v>1321</v>
      </c>
      <c r="N1082" t="e">
        <f t="shared" si="196"/>
        <v>#VALUE!</v>
      </c>
      <c r="O1082" t="e">
        <f t="shared" si="197"/>
        <v>#VALUE!</v>
      </c>
      <c r="Q1082" s="84" t="s">
        <v>1321</v>
      </c>
      <c r="R1082" t="e">
        <f t="shared" si="198"/>
        <v>#VALUE!</v>
      </c>
      <c r="S1082" t="e">
        <f t="shared" si="199"/>
        <v>#VALUE!</v>
      </c>
      <c r="U1082" s="86" t="s">
        <v>1321</v>
      </c>
      <c r="V1082" t="e">
        <f t="shared" si="200"/>
        <v>#VALUE!</v>
      </c>
      <c r="W1082" t="e">
        <f t="shared" si="201"/>
        <v>#VALUE!</v>
      </c>
      <c r="Y1082" s="61" t="s">
        <v>1321</v>
      </c>
      <c r="Z1082" t="str">
        <f t="shared" si="202"/>
        <v>11-14-12</v>
      </c>
      <c r="AA1082" t="e">
        <f t="shared" si="203"/>
        <v>#VALUE!</v>
      </c>
      <c r="AB1082" t="e">
        <f t="shared" si="204"/>
        <v>#VALUE!</v>
      </c>
      <c r="AD1082" s="85">
        <v>41227</v>
      </c>
      <c r="AG1082" s="85" t="s">
        <v>1321</v>
      </c>
      <c r="AI1082" s="85">
        <v>41227</v>
      </c>
    </row>
    <row r="1083" spans="1:35" x14ac:dyDescent="0.2">
      <c r="A1083">
        <v>309</v>
      </c>
      <c r="B1083" s="91" t="s">
        <v>552</v>
      </c>
      <c r="C1083" s="61" t="str" cm="1">
        <f t="array" ref="C1083">_xlfn._xlws.FILTER(B1083,OR(LEN(B1083) = 7,LEN(B1083)=8))</f>
        <v>10/16/12</v>
      </c>
      <c r="D1083" s="61" t="str">
        <f t="shared" si="194"/>
        <v>10/16/12</v>
      </c>
      <c r="E1083" s="61" t="s">
        <v>552</v>
      </c>
      <c r="F1083" s="87" t="e" cm="1" vm="1">
        <f t="array" ref="F1083">_xlfn._xlws.FILTER(B1083,LEN(B1083)=5)</f>
        <v>#VALUE!</v>
      </c>
      <c r="G1083" s="88" t="str">
        <f t="shared" si="195"/>
        <v/>
      </c>
      <c r="H1083" s="85">
        <v>41198</v>
      </c>
      <c r="I1083" s="85" t="s">
        <v>2512</v>
      </c>
      <c r="J1083" s="93">
        <f t="shared" si="193"/>
        <v>41198</v>
      </c>
      <c r="K1083" s="85"/>
      <c r="M1083" s="85" t="s">
        <v>552</v>
      </c>
      <c r="N1083" t="e">
        <f t="shared" si="196"/>
        <v>#VALUE!</v>
      </c>
      <c r="O1083" t="e">
        <f t="shared" si="197"/>
        <v>#VALUE!</v>
      </c>
      <c r="Q1083" s="84" t="s">
        <v>552</v>
      </c>
      <c r="R1083" t="e">
        <f t="shared" si="198"/>
        <v>#VALUE!</v>
      </c>
      <c r="S1083" t="e">
        <f t="shared" si="199"/>
        <v>#VALUE!</v>
      </c>
      <c r="U1083" s="86" t="s">
        <v>552</v>
      </c>
      <c r="V1083" t="e">
        <f t="shared" si="200"/>
        <v>#VALUE!</v>
      </c>
      <c r="W1083" t="e">
        <f t="shared" si="201"/>
        <v>#VALUE!</v>
      </c>
      <c r="Y1083" s="61" t="s">
        <v>552</v>
      </c>
      <c r="Z1083" t="str">
        <f t="shared" si="202"/>
        <v>10-16-12</v>
      </c>
      <c r="AA1083" t="e">
        <f t="shared" si="203"/>
        <v>#VALUE!</v>
      </c>
      <c r="AB1083" t="e">
        <f t="shared" si="204"/>
        <v>#VALUE!</v>
      </c>
      <c r="AD1083" s="85">
        <v>41198</v>
      </c>
      <c r="AG1083" s="85" t="s">
        <v>552</v>
      </c>
      <c r="AI1083" s="85">
        <v>41198</v>
      </c>
    </row>
    <row r="1084" spans="1:35" x14ac:dyDescent="0.2">
      <c r="A1084">
        <v>3571</v>
      </c>
      <c r="B1084" s="91" t="s">
        <v>552</v>
      </c>
      <c r="C1084" s="61" t="str" cm="1">
        <f t="array" ref="C1084">_xlfn._xlws.FILTER(B1084,OR(LEN(B1084) = 7,LEN(B1084)=8))</f>
        <v>10/16/12</v>
      </c>
      <c r="D1084" s="61" t="str">
        <f t="shared" si="194"/>
        <v>10/16/12</v>
      </c>
      <c r="E1084" s="61" t="s">
        <v>552</v>
      </c>
      <c r="F1084" s="87" t="e" cm="1" vm="1">
        <f t="array" ref="F1084">_xlfn._xlws.FILTER(B1084,LEN(B1084)=5)</f>
        <v>#VALUE!</v>
      </c>
      <c r="G1084" s="88" t="str">
        <f t="shared" si="195"/>
        <v/>
      </c>
      <c r="H1084" s="85">
        <v>41198</v>
      </c>
      <c r="I1084" s="85" t="s">
        <v>2512</v>
      </c>
      <c r="J1084" s="93">
        <f t="shared" si="193"/>
        <v>41198</v>
      </c>
      <c r="K1084" s="85"/>
      <c r="M1084" s="85" t="s">
        <v>552</v>
      </c>
      <c r="N1084" t="e">
        <f t="shared" si="196"/>
        <v>#VALUE!</v>
      </c>
      <c r="O1084" t="e">
        <f t="shared" si="197"/>
        <v>#VALUE!</v>
      </c>
      <c r="Q1084" s="84" t="s">
        <v>552</v>
      </c>
      <c r="R1084" t="e">
        <f t="shared" si="198"/>
        <v>#VALUE!</v>
      </c>
      <c r="S1084" t="e">
        <f t="shared" si="199"/>
        <v>#VALUE!</v>
      </c>
      <c r="U1084" s="86" t="s">
        <v>552</v>
      </c>
      <c r="V1084" t="e">
        <f t="shared" si="200"/>
        <v>#VALUE!</v>
      </c>
      <c r="W1084" t="e">
        <f t="shared" si="201"/>
        <v>#VALUE!</v>
      </c>
      <c r="Y1084" s="61" t="s">
        <v>552</v>
      </c>
      <c r="Z1084" t="str">
        <f t="shared" si="202"/>
        <v>10-16-12</v>
      </c>
      <c r="AA1084" t="e">
        <f t="shared" si="203"/>
        <v>#VALUE!</v>
      </c>
      <c r="AB1084" t="e">
        <f t="shared" si="204"/>
        <v>#VALUE!</v>
      </c>
      <c r="AD1084" s="85">
        <v>41198</v>
      </c>
      <c r="AG1084" s="85" t="s">
        <v>552</v>
      </c>
      <c r="AI1084" s="85">
        <v>41198</v>
      </c>
    </row>
    <row r="1085" spans="1:35" x14ac:dyDescent="0.2">
      <c r="A1085">
        <v>8395</v>
      </c>
      <c r="B1085" s="91" t="s">
        <v>1043</v>
      </c>
      <c r="C1085" s="61" t="str" cm="1">
        <f t="array" ref="C1085">_xlfn._xlws.FILTER(B1085,OR(LEN(B1085) = 7,LEN(B1085)=8))</f>
        <v>8/20/12</v>
      </c>
      <c r="D1085" s="61" t="str">
        <f t="shared" si="194"/>
        <v>8/20/12</v>
      </c>
      <c r="E1085" s="85" t="s">
        <v>1043</v>
      </c>
      <c r="F1085" s="87" t="e" cm="1" vm="1">
        <f t="array" ref="F1085">_xlfn._xlws.FILTER(B1085,LEN(B1085)=5)</f>
        <v>#VALUE!</v>
      </c>
      <c r="G1085" s="88" t="str">
        <f t="shared" si="195"/>
        <v/>
      </c>
      <c r="H1085" s="85">
        <v>41141</v>
      </c>
      <c r="I1085" s="85" t="s">
        <v>2512</v>
      </c>
      <c r="J1085" s="93">
        <f t="shared" si="193"/>
        <v>41141</v>
      </c>
      <c r="K1085" s="85"/>
      <c r="M1085" s="85" t="s">
        <v>1043</v>
      </c>
      <c r="N1085" t="e">
        <f t="shared" si="196"/>
        <v>#VALUE!</v>
      </c>
      <c r="O1085" t="e">
        <f t="shared" si="197"/>
        <v>#VALUE!</v>
      </c>
      <c r="Q1085" s="84" t="s">
        <v>1043</v>
      </c>
      <c r="R1085" t="e">
        <f t="shared" si="198"/>
        <v>#VALUE!</v>
      </c>
      <c r="S1085" t="e">
        <f t="shared" si="199"/>
        <v>#VALUE!</v>
      </c>
      <c r="U1085" s="86" t="s">
        <v>1043</v>
      </c>
      <c r="V1085" t="e">
        <f t="shared" si="200"/>
        <v>#VALUE!</v>
      </c>
      <c r="W1085" t="e">
        <f t="shared" si="201"/>
        <v>#VALUE!</v>
      </c>
      <c r="Y1085" s="61" t="s">
        <v>1043</v>
      </c>
      <c r="Z1085" t="str">
        <f t="shared" si="202"/>
        <v>8-20-12</v>
      </c>
      <c r="AA1085" t="e">
        <f t="shared" si="203"/>
        <v>#VALUE!</v>
      </c>
      <c r="AB1085" t="e">
        <f t="shared" si="204"/>
        <v>#VALUE!</v>
      </c>
      <c r="AD1085" s="85">
        <v>41141</v>
      </c>
      <c r="AG1085" s="85" t="s">
        <v>1043</v>
      </c>
      <c r="AI1085" s="85">
        <v>41141</v>
      </c>
    </row>
    <row r="1086" spans="1:35" x14ac:dyDescent="0.2">
      <c r="A1086">
        <v>2591</v>
      </c>
      <c r="B1086" s="91" t="s">
        <v>277</v>
      </c>
      <c r="C1086" s="61" t="str" cm="1">
        <f t="array" ref="C1086">_xlfn._xlws.FILTER(B1086,OR(LEN(B1086) = 7,LEN(B1086)=8))</f>
        <v>6/22/14</v>
      </c>
      <c r="D1086" s="61" t="str">
        <f t="shared" si="194"/>
        <v>6/22/14</v>
      </c>
      <c r="E1086" s="85" t="s">
        <v>277</v>
      </c>
      <c r="F1086" s="87" t="e" cm="1" vm="1">
        <f t="array" ref="F1086">_xlfn._xlws.FILTER(B1086,LEN(B1086)=5)</f>
        <v>#VALUE!</v>
      </c>
      <c r="G1086" s="88" t="str">
        <f t="shared" si="195"/>
        <v/>
      </c>
      <c r="H1086" s="85">
        <v>41812</v>
      </c>
      <c r="I1086" s="85" t="s">
        <v>2512</v>
      </c>
      <c r="J1086" s="93">
        <f t="shared" si="193"/>
        <v>41812</v>
      </c>
      <c r="K1086" s="85"/>
      <c r="M1086" s="85" t="s">
        <v>277</v>
      </c>
      <c r="N1086" t="e">
        <f t="shared" si="196"/>
        <v>#VALUE!</v>
      </c>
      <c r="O1086" t="e">
        <f t="shared" si="197"/>
        <v>#VALUE!</v>
      </c>
      <c r="Q1086" s="84" t="s">
        <v>277</v>
      </c>
      <c r="R1086" t="e">
        <f t="shared" si="198"/>
        <v>#VALUE!</v>
      </c>
      <c r="S1086" t="e">
        <f t="shared" si="199"/>
        <v>#VALUE!</v>
      </c>
      <c r="U1086" s="86" t="s">
        <v>277</v>
      </c>
      <c r="V1086" t="e">
        <f t="shared" si="200"/>
        <v>#VALUE!</v>
      </c>
      <c r="W1086" t="e">
        <f t="shared" si="201"/>
        <v>#VALUE!</v>
      </c>
      <c r="Y1086" s="61" t="s">
        <v>277</v>
      </c>
      <c r="Z1086" t="str">
        <f t="shared" si="202"/>
        <v>6-22-14</v>
      </c>
      <c r="AA1086" t="e">
        <f t="shared" si="203"/>
        <v>#VALUE!</v>
      </c>
      <c r="AB1086" t="e">
        <f t="shared" si="204"/>
        <v>#VALUE!</v>
      </c>
      <c r="AD1086" s="85">
        <v>41812</v>
      </c>
      <c r="AG1086" s="85" t="s">
        <v>277</v>
      </c>
      <c r="AI1086" s="85">
        <v>41812</v>
      </c>
    </row>
    <row r="1087" spans="1:35" x14ac:dyDescent="0.2">
      <c r="A1087">
        <v>1640</v>
      </c>
      <c r="B1087" s="91" t="s">
        <v>277</v>
      </c>
      <c r="C1087" s="61" t="str" cm="1">
        <f t="array" ref="C1087">_xlfn._xlws.FILTER(B1087,OR(LEN(B1087) = 7,LEN(B1087)=8))</f>
        <v>6/22/14</v>
      </c>
      <c r="D1087" s="61" t="str">
        <f t="shared" si="194"/>
        <v>6/22/14</v>
      </c>
      <c r="E1087" s="85" t="s">
        <v>277</v>
      </c>
      <c r="F1087" s="87" t="e" cm="1" vm="1">
        <f t="array" ref="F1087">_xlfn._xlws.FILTER(B1087,LEN(B1087)=5)</f>
        <v>#VALUE!</v>
      </c>
      <c r="G1087" s="88" t="str">
        <f t="shared" si="195"/>
        <v/>
      </c>
      <c r="H1087" s="85">
        <v>41812</v>
      </c>
      <c r="I1087" s="85" t="s">
        <v>2512</v>
      </c>
      <c r="J1087" s="93">
        <f t="shared" si="193"/>
        <v>41812</v>
      </c>
      <c r="K1087" s="85"/>
      <c r="M1087" s="85" t="s">
        <v>277</v>
      </c>
      <c r="N1087" t="e">
        <f t="shared" si="196"/>
        <v>#VALUE!</v>
      </c>
      <c r="O1087" t="e">
        <f t="shared" si="197"/>
        <v>#VALUE!</v>
      </c>
      <c r="Q1087" s="84" t="s">
        <v>277</v>
      </c>
      <c r="R1087" t="e">
        <f t="shared" si="198"/>
        <v>#VALUE!</v>
      </c>
      <c r="S1087" t="e">
        <f t="shared" si="199"/>
        <v>#VALUE!</v>
      </c>
      <c r="U1087" s="86" t="s">
        <v>277</v>
      </c>
      <c r="V1087" t="e">
        <f t="shared" si="200"/>
        <v>#VALUE!</v>
      </c>
      <c r="W1087" t="e">
        <f t="shared" si="201"/>
        <v>#VALUE!</v>
      </c>
      <c r="Y1087" s="61" t="s">
        <v>277</v>
      </c>
      <c r="Z1087" t="str">
        <f t="shared" si="202"/>
        <v>6-22-14</v>
      </c>
      <c r="AA1087" t="e">
        <f t="shared" si="203"/>
        <v>#VALUE!</v>
      </c>
      <c r="AB1087" t="e">
        <f t="shared" si="204"/>
        <v>#VALUE!</v>
      </c>
      <c r="AD1087" s="85">
        <v>41812</v>
      </c>
      <c r="AG1087" s="85" t="s">
        <v>277</v>
      </c>
      <c r="AI1087" s="85">
        <v>41812</v>
      </c>
    </row>
    <row r="1088" spans="1:35" x14ac:dyDescent="0.2">
      <c r="A1088">
        <v>810</v>
      </c>
      <c r="B1088" s="91">
        <v>41978</v>
      </c>
      <c r="C1088" s="61" t="e" cm="1" vm="1">
        <f t="array" ref="C1088">_xlfn._xlws.FILTER(B1088,OR(LEN(B1088) = 7,LEN(B1088)=8))</f>
        <v>#VALUE!</v>
      </c>
      <c r="D1088" s="61" t="str">
        <f t="shared" si="194"/>
        <v/>
      </c>
      <c r="E1088" s="61" t="s">
        <v>2512</v>
      </c>
      <c r="F1088" s="87" cm="1">
        <f t="array" ref="F1088">_xlfn._xlws.FILTER(B1088,LEN(B1088)=5)</f>
        <v>41978</v>
      </c>
      <c r="G1088" s="88">
        <f t="shared" si="195"/>
        <v>41978</v>
      </c>
      <c r="H1088" s="61"/>
      <c r="I1088" s="85">
        <v>41978</v>
      </c>
      <c r="J1088" s="93">
        <f t="shared" si="193"/>
        <v>41978</v>
      </c>
      <c r="K1088" s="85"/>
      <c r="M1088" s="85">
        <v>41978</v>
      </c>
      <c r="N1088" t="e">
        <f t="shared" si="196"/>
        <v>#VALUE!</v>
      </c>
      <c r="O1088">
        <f t="shared" si="197"/>
        <v>41978</v>
      </c>
      <c r="Q1088" s="84">
        <v>41978</v>
      </c>
      <c r="R1088" t="e">
        <f t="shared" si="198"/>
        <v>#VALUE!</v>
      </c>
      <c r="S1088">
        <f t="shared" si="199"/>
        <v>41978</v>
      </c>
      <c r="U1088" s="86">
        <v>41978</v>
      </c>
      <c r="V1088" t="e">
        <f t="shared" si="200"/>
        <v>#VALUE!</v>
      </c>
      <c r="W1088">
        <f t="shared" si="201"/>
        <v>41978</v>
      </c>
      <c r="Y1088" s="61">
        <v>41978</v>
      </c>
      <c r="Z1088" t="str">
        <f t="shared" si="202"/>
        <v>41978</v>
      </c>
      <c r="AA1088" t="e">
        <f t="shared" si="203"/>
        <v>#VALUE!</v>
      </c>
      <c r="AB1088">
        <f t="shared" si="204"/>
        <v>41978</v>
      </c>
      <c r="AD1088" s="85">
        <v>28599</v>
      </c>
      <c r="AG1088" s="85">
        <v>41978</v>
      </c>
      <c r="AI1088" s="85">
        <v>41771</v>
      </c>
    </row>
    <row r="1089" spans="1:35" x14ac:dyDescent="0.2">
      <c r="A1089">
        <v>9423</v>
      </c>
      <c r="B1089" s="91" t="s">
        <v>1232</v>
      </c>
      <c r="C1089" s="61" t="str" cm="1">
        <f t="array" ref="C1089">_xlfn._xlws.FILTER(B1089,OR(LEN(B1089) = 7,LEN(B1089)=8))</f>
        <v>2/23/14</v>
      </c>
      <c r="D1089" s="61" t="str">
        <f t="shared" si="194"/>
        <v>2/23/14</v>
      </c>
      <c r="E1089" s="85" t="s">
        <v>1232</v>
      </c>
      <c r="F1089" s="87" t="e" cm="1" vm="1">
        <f t="array" ref="F1089">_xlfn._xlws.FILTER(B1089,LEN(B1089)=5)</f>
        <v>#VALUE!</v>
      </c>
      <c r="G1089" s="88" t="str">
        <f t="shared" si="195"/>
        <v/>
      </c>
      <c r="H1089" s="85">
        <v>41693</v>
      </c>
      <c r="I1089" s="85" t="s">
        <v>2512</v>
      </c>
      <c r="J1089" s="93">
        <f t="shared" si="193"/>
        <v>41693</v>
      </c>
      <c r="K1089" s="85"/>
      <c r="M1089" s="85" t="s">
        <v>1232</v>
      </c>
      <c r="N1089" t="e">
        <f t="shared" si="196"/>
        <v>#VALUE!</v>
      </c>
      <c r="O1089" t="e">
        <f t="shared" si="197"/>
        <v>#VALUE!</v>
      </c>
      <c r="Q1089" s="84" t="s">
        <v>1232</v>
      </c>
      <c r="R1089" t="e">
        <f t="shared" si="198"/>
        <v>#VALUE!</v>
      </c>
      <c r="S1089" t="e">
        <f t="shared" si="199"/>
        <v>#VALUE!</v>
      </c>
      <c r="U1089" s="86" t="s">
        <v>1232</v>
      </c>
      <c r="V1089" t="e">
        <f t="shared" si="200"/>
        <v>#VALUE!</v>
      </c>
      <c r="W1089" t="e">
        <f t="shared" si="201"/>
        <v>#VALUE!</v>
      </c>
      <c r="Y1089" s="61" t="s">
        <v>1232</v>
      </c>
      <c r="Z1089" t="str">
        <f t="shared" si="202"/>
        <v>2-23-14</v>
      </c>
      <c r="AA1089" t="e">
        <f t="shared" si="203"/>
        <v>#VALUE!</v>
      </c>
      <c r="AB1089" t="e">
        <f t="shared" si="204"/>
        <v>#VALUE!</v>
      </c>
      <c r="AD1089" s="85">
        <v>41693</v>
      </c>
      <c r="AG1089" s="85" t="s">
        <v>1232</v>
      </c>
      <c r="AI1089" s="85">
        <v>41693</v>
      </c>
    </row>
    <row r="1090" spans="1:35" x14ac:dyDescent="0.2">
      <c r="A1090">
        <v>89</v>
      </c>
      <c r="B1090" s="91">
        <v>41529</v>
      </c>
      <c r="C1090" s="61" t="e" cm="1" vm="1">
        <f t="array" ref="C1090">_xlfn._xlws.FILTER(B1090,OR(LEN(B1090) = 7,LEN(B1090)=8))</f>
        <v>#VALUE!</v>
      </c>
      <c r="D1090" s="61" t="str">
        <f t="shared" si="194"/>
        <v/>
      </c>
      <c r="E1090" s="61" t="s">
        <v>2512</v>
      </c>
      <c r="F1090" s="87" cm="1">
        <f t="array" ref="F1090">_xlfn._xlws.FILTER(B1090,LEN(B1090)=5)</f>
        <v>41529</v>
      </c>
      <c r="G1090" s="88">
        <f t="shared" si="195"/>
        <v>41529</v>
      </c>
      <c r="H1090" s="61"/>
      <c r="I1090" s="85">
        <v>41529</v>
      </c>
      <c r="J1090" s="93">
        <f t="shared" si="193"/>
        <v>41529</v>
      </c>
      <c r="K1090" s="85"/>
      <c r="M1090" s="85">
        <v>41529</v>
      </c>
      <c r="N1090" t="e">
        <f t="shared" si="196"/>
        <v>#VALUE!</v>
      </c>
      <c r="O1090">
        <f t="shared" si="197"/>
        <v>41529</v>
      </c>
      <c r="Q1090" s="84">
        <v>41529</v>
      </c>
      <c r="R1090" t="e">
        <f t="shared" si="198"/>
        <v>#VALUE!</v>
      </c>
      <c r="S1090">
        <f t="shared" si="199"/>
        <v>41529</v>
      </c>
      <c r="U1090" s="86">
        <v>41529</v>
      </c>
      <c r="V1090" t="e">
        <f t="shared" si="200"/>
        <v>#VALUE!</v>
      </c>
      <c r="W1090">
        <f t="shared" si="201"/>
        <v>41529</v>
      </c>
      <c r="Y1090" s="61">
        <v>41529</v>
      </c>
      <c r="Z1090" t="str">
        <f t="shared" si="202"/>
        <v>41529</v>
      </c>
      <c r="AA1090" t="e">
        <f t="shared" si="203"/>
        <v>#VALUE!</v>
      </c>
      <c r="AB1090">
        <f t="shared" si="204"/>
        <v>41529</v>
      </c>
      <c r="AD1090" s="85">
        <v>47223</v>
      </c>
      <c r="AG1090" s="85">
        <v>41529</v>
      </c>
      <c r="AI1090" s="85">
        <v>41617</v>
      </c>
    </row>
    <row r="1091" spans="1:35" x14ac:dyDescent="0.2">
      <c r="A1091">
        <v>5294</v>
      </c>
      <c r="B1091" s="91" t="s">
        <v>740</v>
      </c>
      <c r="C1091" s="61" t="str" cm="1">
        <f t="array" ref="C1091">_xlfn._xlws.FILTER(B1091,OR(LEN(B1091) = 7,LEN(B1091)=8))</f>
        <v>11/20/13</v>
      </c>
      <c r="D1091" s="61" t="str">
        <f t="shared" si="194"/>
        <v>11/20/13</v>
      </c>
      <c r="E1091" s="61" t="s">
        <v>740</v>
      </c>
      <c r="F1091" s="87" t="e" cm="1" vm="1">
        <f t="array" ref="F1091">_xlfn._xlws.FILTER(B1091,LEN(B1091)=5)</f>
        <v>#VALUE!</v>
      </c>
      <c r="G1091" s="88" t="str">
        <f t="shared" si="195"/>
        <v/>
      </c>
      <c r="H1091" s="85">
        <v>41598</v>
      </c>
      <c r="I1091" s="85" t="s">
        <v>2512</v>
      </c>
      <c r="J1091" s="93">
        <f t="shared" ref="J1091:J1154" si="205">IF(I1091&gt;$I$1,I1091,H1091)</f>
        <v>41598</v>
      </c>
      <c r="K1091" s="85"/>
      <c r="M1091" s="85" t="s">
        <v>740</v>
      </c>
      <c r="N1091" t="e">
        <f t="shared" si="196"/>
        <v>#VALUE!</v>
      </c>
      <c r="O1091" t="e">
        <f t="shared" si="197"/>
        <v>#VALUE!</v>
      </c>
      <c r="Q1091" s="84" t="s">
        <v>740</v>
      </c>
      <c r="R1091" t="e">
        <f t="shared" si="198"/>
        <v>#VALUE!</v>
      </c>
      <c r="S1091" t="e">
        <f t="shared" si="199"/>
        <v>#VALUE!</v>
      </c>
      <c r="U1091" s="86" t="s">
        <v>740</v>
      </c>
      <c r="V1091" t="e">
        <f t="shared" si="200"/>
        <v>#VALUE!</v>
      </c>
      <c r="W1091" t="e">
        <f t="shared" si="201"/>
        <v>#VALUE!</v>
      </c>
      <c r="Y1091" s="61" t="s">
        <v>740</v>
      </c>
      <c r="Z1091" t="str">
        <f t="shared" si="202"/>
        <v>11-20-13</v>
      </c>
      <c r="AA1091" t="e">
        <f t="shared" si="203"/>
        <v>#VALUE!</v>
      </c>
      <c r="AB1091" t="e">
        <f t="shared" si="204"/>
        <v>#VALUE!</v>
      </c>
      <c r="AD1091" s="85">
        <v>41598</v>
      </c>
      <c r="AG1091" s="85" t="s">
        <v>740</v>
      </c>
      <c r="AI1091" s="85">
        <v>41598</v>
      </c>
    </row>
    <row r="1092" spans="1:35" x14ac:dyDescent="0.2">
      <c r="A1092">
        <v>1321</v>
      </c>
      <c r="B1092" s="91">
        <v>41375</v>
      </c>
      <c r="C1092" s="61" t="e" cm="1" vm="1">
        <f t="array" ref="C1092">_xlfn._xlws.FILTER(B1092,OR(LEN(B1092) = 7,LEN(B1092)=8))</f>
        <v>#VALUE!</v>
      </c>
      <c r="D1092" s="61" t="str">
        <f t="shared" ref="D1092:D1155" si="206">IFERROR(C1092,"")</f>
        <v/>
      </c>
      <c r="E1092" s="61" t="s">
        <v>2512</v>
      </c>
      <c r="F1092" s="87" cm="1">
        <f t="array" ref="F1092">_xlfn._xlws.FILTER(B1092,LEN(B1092)=5)</f>
        <v>41375</v>
      </c>
      <c r="G1092" s="88">
        <f t="shared" si="195"/>
        <v>41375</v>
      </c>
      <c r="H1092" s="61"/>
      <c r="I1092" s="85">
        <v>41375</v>
      </c>
      <c r="J1092" s="93">
        <f t="shared" si="205"/>
        <v>41375</v>
      </c>
      <c r="K1092" s="85"/>
      <c r="M1092" s="85">
        <v>41375</v>
      </c>
      <c r="N1092" t="e">
        <f t="shared" si="196"/>
        <v>#VALUE!</v>
      </c>
      <c r="O1092">
        <f t="shared" si="197"/>
        <v>41375</v>
      </c>
      <c r="Q1092" s="84">
        <v>41375</v>
      </c>
      <c r="R1092" t="e">
        <f t="shared" si="198"/>
        <v>#VALUE!</v>
      </c>
      <c r="S1092">
        <f t="shared" si="199"/>
        <v>41375</v>
      </c>
      <c r="U1092" s="86">
        <v>41375</v>
      </c>
      <c r="V1092" t="e">
        <f t="shared" si="200"/>
        <v>#VALUE!</v>
      </c>
      <c r="W1092">
        <f t="shared" si="201"/>
        <v>41375</v>
      </c>
      <c r="Y1092" s="61">
        <v>41375</v>
      </c>
      <c r="Z1092" t="str">
        <f t="shared" si="202"/>
        <v>41375</v>
      </c>
      <c r="AA1092" t="e">
        <f t="shared" si="203"/>
        <v>#VALUE!</v>
      </c>
      <c r="AB1092">
        <f t="shared" si="204"/>
        <v>41375</v>
      </c>
      <c r="AD1092" s="85">
        <v>27497</v>
      </c>
      <c r="AG1092" s="85">
        <v>41375</v>
      </c>
      <c r="AI1092" s="85">
        <v>41582</v>
      </c>
    </row>
    <row r="1093" spans="1:35" x14ac:dyDescent="0.2">
      <c r="A1093">
        <v>2686</v>
      </c>
      <c r="B1093" s="91" t="s">
        <v>423</v>
      </c>
      <c r="C1093" s="61" t="str" cm="1">
        <f t="array" ref="C1093">_xlfn._xlws.FILTER(B1093,OR(LEN(B1093) = 7,LEN(B1093)=8))</f>
        <v>10/21/13</v>
      </c>
      <c r="D1093" s="61" t="str">
        <f t="shared" si="206"/>
        <v>10/21/13</v>
      </c>
      <c r="E1093" s="61" t="s">
        <v>423</v>
      </c>
      <c r="F1093" s="87" t="e" cm="1" vm="1">
        <f t="array" ref="F1093">_xlfn._xlws.FILTER(B1093,LEN(B1093)=5)</f>
        <v>#VALUE!</v>
      </c>
      <c r="G1093" s="88" t="str">
        <f t="shared" ref="G1093:G1156" si="207">IFERROR(F1093,"")</f>
        <v/>
      </c>
      <c r="H1093" s="85">
        <v>41568</v>
      </c>
      <c r="I1093" s="85" t="s">
        <v>2512</v>
      </c>
      <c r="J1093" s="93">
        <f t="shared" si="205"/>
        <v>41568</v>
      </c>
      <c r="K1093" s="85"/>
      <c r="M1093" s="85" t="s">
        <v>423</v>
      </c>
      <c r="N1093" t="e">
        <f t="shared" ref="N1093:N1156" si="208">DATEVALUE(M1093)</f>
        <v>#VALUE!</v>
      </c>
      <c r="O1093" t="e">
        <f t="shared" ref="O1093:O1156" si="209">VALUE(M1093)</f>
        <v>#VALUE!</v>
      </c>
      <c r="Q1093" s="84" t="s">
        <v>423</v>
      </c>
      <c r="R1093" t="e">
        <f t="shared" ref="R1093:R1156" si="210">DATEVALUE(Q1093)</f>
        <v>#VALUE!</v>
      </c>
      <c r="S1093" t="e">
        <f t="shared" ref="S1093:S1156" si="211">VALUE(Q1093)</f>
        <v>#VALUE!</v>
      </c>
      <c r="U1093" s="86" t="s">
        <v>423</v>
      </c>
      <c r="V1093" t="e">
        <f t="shared" ref="V1093:V1156" si="212">DATEVALUE(U1093)</f>
        <v>#VALUE!</v>
      </c>
      <c r="W1093" t="e">
        <f t="shared" ref="W1093:W1156" si="213">VALUE(U1093)</f>
        <v>#VALUE!</v>
      </c>
      <c r="Y1093" s="61" t="s">
        <v>423</v>
      </c>
      <c r="Z1093" t="str">
        <f t="shared" ref="Z1093:Z1156" si="214">SUBSTITUTE(Y1093,"/","-")</f>
        <v>10-21-13</v>
      </c>
      <c r="AA1093" t="e">
        <f t="shared" ref="AA1093:AA1156" si="215">DATEVALUE(Z1093)</f>
        <v>#VALUE!</v>
      </c>
      <c r="AB1093" t="e">
        <f t="shared" ref="AB1093:AB1156" si="216">VALUE(Z1093)</f>
        <v>#VALUE!</v>
      </c>
      <c r="AD1093" s="85">
        <v>41568</v>
      </c>
      <c r="AG1093" s="85" t="s">
        <v>423</v>
      </c>
      <c r="AI1093" s="85">
        <v>41568</v>
      </c>
    </row>
    <row r="1094" spans="1:35" x14ac:dyDescent="0.2">
      <c r="A1094">
        <v>1215</v>
      </c>
      <c r="B1094" s="91">
        <v>41496</v>
      </c>
      <c r="C1094" s="61" t="e" cm="1" vm="1">
        <f t="array" ref="C1094">_xlfn._xlws.FILTER(B1094,OR(LEN(B1094) = 7,LEN(B1094)=8))</f>
        <v>#VALUE!</v>
      </c>
      <c r="D1094" s="61" t="str">
        <f t="shared" si="206"/>
        <v/>
      </c>
      <c r="E1094" s="61" t="s">
        <v>2512</v>
      </c>
      <c r="F1094" s="87" cm="1">
        <f t="array" ref="F1094">_xlfn._xlws.FILTER(B1094,LEN(B1094)=5)</f>
        <v>41496</v>
      </c>
      <c r="G1094" s="88">
        <f t="shared" si="207"/>
        <v>41496</v>
      </c>
      <c r="H1094" s="61"/>
      <c r="I1094" s="85">
        <v>41496</v>
      </c>
      <c r="J1094" s="93">
        <f t="shared" si="205"/>
        <v>41496</v>
      </c>
      <c r="K1094" s="85"/>
      <c r="M1094" s="85">
        <v>41496</v>
      </c>
      <c r="N1094" t="e">
        <f t="shared" si="208"/>
        <v>#VALUE!</v>
      </c>
      <c r="O1094">
        <f t="shared" si="209"/>
        <v>41496</v>
      </c>
      <c r="Q1094" s="84">
        <v>41496</v>
      </c>
      <c r="R1094" t="e">
        <f t="shared" si="210"/>
        <v>#VALUE!</v>
      </c>
      <c r="S1094">
        <f t="shared" si="211"/>
        <v>41496</v>
      </c>
      <c r="U1094" s="86">
        <v>41496</v>
      </c>
      <c r="V1094" t="e">
        <f t="shared" si="212"/>
        <v>#VALUE!</v>
      </c>
      <c r="W1094">
        <f t="shared" si="213"/>
        <v>41496</v>
      </c>
      <c r="Y1094" s="61">
        <v>41496</v>
      </c>
      <c r="Z1094" t="str">
        <f t="shared" si="214"/>
        <v>41496</v>
      </c>
      <c r="AA1094" t="e">
        <f t="shared" si="215"/>
        <v>#VALUE!</v>
      </c>
      <c r="AB1094">
        <f t="shared" si="216"/>
        <v>41496</v>
      </c>
      <c r="AD1094" s="85">
        <v>35169</v>
      </c>
      <c r="AG1094" s="85">
        <v>41496</v>
      </c>
      <c r="AI1094" s="85">
        <v>41555</v>
      </c>
    </row>
    <row r="1095" spans="1:35" x14ac:dyDescent="0.2">
      <c r="A1095">
        <v>9283</v>
      </c>
      <c r="B1095" s="91">
        <v>41617</v>
      </c>
      <c r="C1095" s="61" t="e" cm="1" vm="1">
        <f t="array" ref="C1095">_xlfn._xlws.FILTER(B1095,OR(LEN(B1095) = 7,LEN(B1095)=8))</f>
        <v>#VALUE!</v>
      </c>
      <c r="D1095" s="61" t="str">
        <f t="shared" si="206"/>
        <v/>
      </c>
      <c r="E1095" s="61" t="s">
        <v>2512</v>
      </c>
      <c r="F1095" s="87" cm="1">
        <f t="array" ref="F1095">_xlfn._xlws.FILTER(B1095,LEN(B1095)=5)</f>
        <v>41617</v>
      </c>
      <c r="G1095" s="88">
        <f t="shared" si="207"/>
        <v>41617</v>
      </c>
      <c r="H1095" s="61"/>
      <c r="I1095" s="85">
        <v>41617</v>
      </c>
      <c r="J1095" s="93">
        <f t="shared" si="205"/>
        <v>41617</v>
      </c>
      <c r="K1095" s="85"/>
      <c r="M1095" s="85">
        <v>41617</v>
      </c>
      <c r="N1095" t="e">
        <f t="shared" si="208"/>
        <v>#VALUE!</v>
      </c>
      <c r="O1095">
        <f t="shared" si="209"/>
        <v>41617</v>
      </c>
      <c r="Q1095" s="84">
        <v>41617</v>
      </c>
      <c r="R1095" t="e">
        <f t="shared" si="210"/>
        <v>#VALUE!</v>
      </c>
      <c r="S1095">
        <f t="shared" si="211"/>
        <v>41617</v>
      </c>
      <c r="U1095" s="86">
        <v>41617</v>
      </c>
      <c r="V1095" t="e">
        <f t="shared" si="212"/>
        <v>#VALUE!</v>
      </c>
      <c r="W1095">
        <f t="shared" si="213"/>
        <v>41617</v>
      </c>
      <c r="Y1095" s="61">
        <v>41617</v>
      </c>
      <c r="Z1095" t="str">
        <f t="shared" si="214"/>
        <v>41617</v>
      </c>
      <c r="AA1095" t="e">
        <f t="shared" si="215"/>
        <v>#VALUE!</v>
      </c>
      <c r="AB1095">
        <f t="shared" si="216"/>
        <v>41617</v>
      </c>
      <c r="AD1095" s="85">
        <v>42841</v>
      </c>
      <c r="AG1095" s="85">
        <v>41617</v>
      </c>
      <c r="AI1095" s="85">
        <v>41529</v>
      </c>
    </row>
    <row r="1096" spans="1:35" x14ac:dyDescent="0.2">
      <c r="A1096">
        <v>3120</v>
      </c>
      <c r="B1096" s="91" t="s">
        <v>911</v>
      </c>
      <c r="C1096" s="61" t="str" cm="1">
        <f t="array" ref="C1096">_xlfn._xlws.FILTER(B1096,OR(LEN(B1096) = 7,LEN(B1096)=8))</f>
        <v>8/28/13</v>
      </c>
      <c r="D1096" s="61" t="str">
        <f t="shared" si="206"/>
        <v>8/28/13</v>
      </c>
      <c r="E1096" s="85" t="s">
        <v>911</v>
      </c>
      <c r="F1096" s="87" t="e" cm="1" vm="1">
        <f t="array" ref="F1096">_xlfn._xlws.FILTER(B1096,LEN(B1096)=5)</f>
        <v>#VALUE!</v>
      </c>
      <c r="G1096" s="88" t="str">
        <f t="shared" si="207"/>
        <v/>
      </c>
      <c r="H1096" s="85">
        <v>41514</v>
      </c>
      <c r="I1096" s="85" t="s">
        <v>2512</v>
      </c>
      <c r="J1096" s="93">
        <f t="shared" si="205"/>
        <v>41514</v>
      </c>
      <c r="K1096" s="85"/>
      <c r="M1096" s="85" t="s">
        <v>911</v>
      </c>
      <c r="N1096" t="e">
        <f t="shared" si="208"/>
        <v>#VALUE!</v>
      </c>
      <c r="O1096" t="e">
        <f t="shared" si="209"/>
        <v>#VALUE!</v>
      </c>
      <c r="Q1096" s="84" t="s">
        <v>911</v>
      </c>
      <c r="R1096" t="e">
        <f t="shared" si="210"/>
        <v>#VALUE!</v>
      </c>
      <c r="S1096" t="e">
        <f t="shared" si="211"/>
        <v>#VALUE!</v>
      </c>
      <c r="U1096" s="86" t="s">
        <v>911</v>
      </c>
      <c r="V1096" t="e">
        <f t="shared" si="212"/>
        <v>#VALUE!</v>
      </c>
      <c r="W1096" t="e">
        <f t="shared" si="213"/>
        <v>#VALUE!</v>
      </c>
      <c r="Y1096" s="61" t="s">
        <v>911</v>
      </c>
      <c r="Z1096" t="str">
        <f t="shared" si="214"/>
        <v>8-28-13</v>
      </c>
      <c r="AA1096" t="e">
        <f t="shared" si="215"/>
        <v>#VALUE!</v>
      </c>
      <c r="AB1096" t="e">
        <f t="shared" si="216"/>
        <v>#VALUE!</v>
      </c>
      <c r="AD1096" s="85">
        <v>41514</v>
      </c>
      <c r="AG1096" s="85" t="s">
        <v>911</v>
      </c>
      <c r="AI1096" s="85">
        <v>41514</v>
      </c>
    </row>
    <row r="1097" spans="1:35" x14ac:dyDescent="0.2">
      <c r="A1097">
        <v>5868</v>
      </c>
      <c r="B1097" s="91" t="s">
        <v>1336</v>
      </c>
      <c r="C1097" s="61" t="str" cm="1">
        <f t="array" ref="C1097">_xlfn._xlws.FILTER(B1097,OR(LEN(B1097) = 7,LEN(B1097)=8))</f>
        <v>8/22/13</v>
      </c>
      <c r="D1097" s="61" t="str">
        <f t="shared" si="206"/>
        <v>8/22/13</v>
      </c>
      <c r="E1097" s="85" t="s">
        <v>1336</v>
      </c>
      <c r="F1097" s="87" t="e" cm="1" vm="1">
        <f t="array" ref="F1097">_xlfn._xlws.FILTER(B1097,LEN(B1097)=5)</f>
        <v>#VALUE!</v>
      </c>
      <c r="G1097" s="88" t="str">
        <f t="shared" si="207"/>
        <v/>
      </c>
      <c r="H1097" s="85">
        <v>41508</v>
      </c>
      <c r="I1097" s="85" t="s">
        <v>2512</v>
      </c>
      <c r="J1097" s="93">
        <f t="shared" si="205"/>
        <v>41508</v>
      </c>
      <c r="K1097" s="85"/>
      <c r="M1097" s="85" t="s">
        <v>1336</v>
      </c>
      <c r="N1097" t="e">
        <f t="shared" si="208"/>
        <v>#VALUE!</v>
      </c>
      <c r="O1097" t="e">
        <f t="shared" si="209"/>
        <v>#VALUE!</v>
      </c>
      <c r="Q1097" s="84" t="s">
        <v>1336</v>
      </c>
      <c r="R1097" t="e">
        <f t="shared" si="210"/>
        <v>#VALUE!</v>
      </c>
      <c r="S1097" t="e">
        <f t="shared" si="211"/>
        <v>#VALUE!</v>
      </c>
      <c r="U1097" s="86" t="s">
        <v>1336</v>
      </c>
      <c r="V1097" t="e">
        <f t="shared" si="212"/>
        <v>#VALUE!</v>
      </c>
      <c r="W1097" t="e">
        <f t="shared" si="213"/>
        <v>#VALUE!</v>
      </c>
      <c r="Y1097" s="61" t="s">
        <v>1336</v>
      </c>
      <c r="Z1097" t="str">
        <f t="shared" si="214"/>
        <v>8-22-13</v>
      </c>
      <c r="AA1097" t="e">
        <f t="shared" si="215"/>
        <v>#VALUE!</v>
      </c>
      <c r="AB1097" t="e">
        <f t="shared" si="216"/>
        <v>#VALUE!</v>
      </c>
      <c r="AD1097" s="85">
        <v>41508</v>
      </c>
      <c r="AG1097" s="85" t="s">
        <v>1336</v>
      </c>
      <c r="AI1097" s="85">
        <v>41508</v>
      </c>
    </row>
    <row r="1098" spans="1:35" x14ac:dyDescent="0.2">
      <c r="A1098">
        <v>8143</v>
      </c>
      <c r="B1098" s="91" t="s">
        <v>135</v>
      </c>
      <c r="C1098" s="61" t="str" cm="1">
        <f t="array" ref="C1098">_xlfn._xlws.FILTER(B1098,OR(LEN(B1098) = 7,LEN(B1098)=8))</f>
        <v>7/30/13</v>
      </c>
      <c r="D1098" s="61" t="str">
        <f t="shared" si="206"/>
        <v>7/30/13</v>
      </c>
      <c r="E1098" s="85" t="s">
        <v>135</v>
      </c>
      <c r="F1098" s="87" t="e" cm="1" vm="1">
        <f t="array" ref="F1098">_xlfn._xlws.FILTER(B1098,LEN(B1098)=5)</f>
        <v>#VALUE!</v>
      </c>
      <c r="G1098" s="88" t="str">
        <f t="shared" si="207"/>
        <v/>
      </c>
      <c r="H1098" s="85">
        <v>41485</v>
      </c>
      <c r="I1098" s="85" t="s">
        <v>2512</v>
      </c>
      <c r="J1098" s="93">
        <f t="shared" si="205"/>
        <v>41485</v>
      </c>
      <c r="K1098" s="85"/>
      <c r="M1098" s="85" t="s">
        <v>135</v>
      </c>
      <c r="N1098" t="e">
        <f t="shared" si="208"/>
        <v>#VALUE!</v>
      </c>
      <c r="O1098" t="e">
        <f t="shared" si="209"/>
        <v>#VALUE!</v>
      </c>
      <c r="Q1098" s="84" t="s">
        <v>135</v>
      </c>
      <c r="R1098" t="e">
        <f t="shared" si="210"/>
        <v>#VALUE!</v>
      </c>
      <c r="S1098" t="e">
        <f t="shared" si="211"/>
        <v>#VALUE!</v>
      </c>
      <c r="U1098" s="86" t="s">
        <v>135</v>
      </c>
      <c r="V1098" t="e">
        <f t="shared" si="212"/>
        <v>#VALUE!</v>
      </c>
      <c r="W1098" t="e">
        <f t="shared" si="213"/>
        <v>#VALUE!</v>
      </c>
      <c r="Y1098" s="61" t="s">
        <v>135</v>
      </c>
      <c r="Z1098" t="str">
        <f t="shared" si="214"/>
        <v>7-30-13</v>
      </c>
      <c r="AA1098" t="e">
        <f t="shared" si="215"/>
        <v>#VALUE!</v>
      </c>
      <c r="AB1098" t="e">
        <f t="shared" si="216"/>
        <v>#VALUE!</v>
      </c>
      <c r="AD1098" s="85">
        <v>41485</v>
      </c>
      <c r="AG1098" s="85" t="s">
        <v>135</v>
      </c>
      <c r="AI1098" s="85">
        <v>41485</v>
      </c>
    </row>
    <row r="1099" spans="1:35" x14ac:dyDescent="0.2">
      <c r="A1099">
        <v>3479</v>
      </c>
      <c r="B1099" s="91" t="s">
        <v>1236</v>
      </c>
      <c r="C1099" s="61" t="str" cm="1">
        <f t="array" ref="C1099">_xlfn._xlws.FILTER(B1099,OR(LEN(B1099) = 7,LEN(B1099)=8))</f>
        <v>7/19/13</v>
      </c>
      <c r="D1099" s="61" t="str">
        <f t="shared" si="206"/>
        <v>7/19/13</v>
      </c>
      <c r="E1099" s="85" t="s">
        <v>1236</v>
      </c>
      <c r="F1099" s="87" t="e" cm="1" vm="1">
        <f t="array" ref="F1099">_xlfn._xlws.FILTER(B1099,LEN(B1099)=5)</f>
        <v>#VALUE!</v>
      </c>
      <c r="G1099" s="88" t="str">
        <f t="shared" si="207"/>
        <v/>
      </c>
      <c r="H1099" s="85">
        <v>41474</v>
      </c>
      <c r="I1099" s="85" t="s">
        <v>2512</v>
      </c>
      <c r="J1099" s="93">
        <f t="shared" si="205"/>
        <v>41474</v>
      </c>
      <c r="K1099" s="85"/>
      <c r="M1099" s="85" t="s">
        <v>1236</v>
      </c>
      <c r="N1099" t="e">
        <f t="shared" si="208"/>
        <v>#VALUE!</v>
      </c>
      <c r="O1099" t="e">
        <f t="shared" si="209"/>
        <v>#VALUE!</v>
      </c>
      <c r="Q1099" s="84" t="s">
        <v>1236</v>
      </c>
      <c r="R1099" t="e">
        <f t="shared" si="210"/>
        <v>#VALUE!</v>
      </c>
      <c r="S1099" t="e">
        <f t="shared" si="211"/>
        <v>#VALUE!</v>
      </c>
      <c r="U1099" s="86" t="s">
        <v>1236</v>
      </c>
      <c r="V1099" t="e">
        <f t="shared" si="212"/>
        <v>#VALUE!</v>
      </c>
      <c r="W1099" t="e">
        <f t="shared" si="213"/>
        <v>#VALUE!</v>
      </c>
      <c r="Y1099" s="61" t="s">
        <v>1236</v>
      </c>
      <c r="Z1099" t="str">
        <f t="shared" si="214"/>
        <v>7-19-13</v>
      </c>
      <c r="AA1099" t="e">
        <f t="shared" si="215"/>
        <v>#VALUE!</v>
      </c>
      <c r="AB1099" t="e">
        <f t="shared" si="216"/>
        <v>#VALUE!</v>
      </c>
      <c r="AD1099" s="85">
        <v>41474</v>
      </c>
      <c r="AG1099" s="85" t="s">
        <v>1236</v>
      </c>
      <c r="AI1099" s="85">
        <v>41474</v>
      </c>
    </row>
    <row r="1100" spans="1:35" x14ac:dyDescent="0.2">
      <c r="A1100">
        <v>7214</v>
      </c>
      <c r="B1100" s="91">
        <v>41401</v>
      </c>
      <c r="C1100" s="61" t="e" cm="1" vm="1">
        <f t="array" ref="C1100">_xlfn._xlws.FILTER(B1100,OR(LEN(B1100) = 7,LEN(B1100)=8))</f>
        <v>#VALUE!</v>
      </c>
      <c r="D1100" s="61" t="str">
        <f t="shared" si="206"/>
        <v/>
      </c>
      <c r="E1100" s="61" t="s">
        <v>2512</v>
      </c>
      <c r="F1100" s="87" cm="1">
        <f t="array" ref="F1100">_xlfn._xlws.FILTER(B1100,LEN(B1100)=5)</f>
        <v>41401</v>
      </c>
      <c r="G1100" s="88">
        <f t="shared" si="207"/>
        <v>41401</v>
      </c>
      <c r="H1100" s="61"/>
      <c r="I1100" s="85">
        <v>41401</v>
      </c>
      <c r="J1100" s="93">
        <f t="shared" si="205"/>
        <v>41401</v>
      </c>
      <c r="K1100" s="85"/>
      <c r="M1100" s="85">
        <v>41401</v>
      </c>
      <c r="N1100" t="e">
        <f t="shared" si="208"/>
        <v>#VALUE!</v>
      </c>
      <c r="O1100">
        <f t="shared" si="209"/>
        <v>41401</v>
      </c>
      <c r="Q1100" s="84">
        <v>41401</v>
      </c>
      <c r="R1100" t="e">
        <f t="shared" si="210"/>
        <v>#VALUE!</v>
      </c>
      <c r="S1100">
        <f t="shared" si="211"/>
        <v>41401</v>
      </c>
      <c r="U1100" s="86">
        <v>41401</v>
      </c>
      <c r="V1100" t="e">
        <f t="shared" si="212"/>
        <v>#VALUE!</v>
      </c>
      <c r="W1100">
        <f t="shared" si="213"/>
        <v>41401</v>
      </c>
      <c r="Y1100" s="61">
        <v>41401</v>
      </c>
      <c r="Z1100" t="str">
        <f t="shared" si="214"/>
        <v>41401</v>
      </c>
      <c r="AA1100" t="e">
        <f t="shared" si="215"/>
        <v>#VALUE!</v>
      </c>
      <c r="AB1100">
        <f t="shared" si="216"/>
        <v>41401</v>
      </c>
      <c r="AD1100" s="85">
        <v>36995</v>
      </c>
      <c r="AG1100" s="85">
        <v>41401</v>
      </c>
      <c r="AI1100" s="85">
        <v>41460</v>
      </c>
    </row>
    <row r="1101" spans="1:35" x14ac:dyDescent="0.2">
      <c r="A1101">
        <v>5543</v>
      </c>
      <c r="B1101" s="91" t="s">
        <v>561</v>
      </c>
      <c r="C1101" s="61" t="str" cm="1">
        <f t="array" ref="C1101">_xlfn._xlws.FILTER(B1101,OR(LEN(B1101) = 7,LEN(B1101)=8))</f>
        <v>6/24/13</v>
      </c>
      <c r="D1101" s="61" t="str">
        <f t="shared" si="206"/>
        <v>6/24/13</v>
      </c>
      <c r="E1101" s="85" t="s">
        <v>561</v>
      </c>
      <c r="F1101" s="87" t="e" cm="1" vm="1">
        <f t="array" ref="F1101">_xlfn._xlws.FILTER(B1101,LEN(B1101)=5)</f>
        <v>#VALUE!</v>
      </c>
      <c r="G1101" s="88" t="str">
        <f t="shared" si="207"/>
        <v/>
      </c>
      <c r="H1101" s="85">
        <v>41449</v>
      </c>
      <c r="I1101" s="85" t="s">
        <v>2512</v>
      </c>
      <c r="J1101" s="93">
        <f t="shared" si="205"/>
        <v>41449</v>
      </c>
      <c r="K1101" s="85"/>
      <c r="M1101" s="85" t="s">
        <v>561</v>
      </c>
      <c r="N1101" t="e">
        <f t="shared" si="208"/>
        <v>#VALUE!</v>
      </c>
      <c r="O1101" t="e">
        <f t="shared" si="209"/>
        <v>#VALUE!</v>
      </c>
      <c r="Q1101" s="84" t="s">
        <v>561</v>
      </c>
      <c r="R1101" t="e">
        <f t="shared" si="210"/>
        <v>#VALUE!</v>
      </c>
      <c r="S1101" t="e">
        <f t="shared" si="211"/>
        <v>#VALUE!</v>
      </c>
      <c r="U1101" s="86" t="s">
        <v>561</v>
      </c>
      <c r="V1101" t="e">
        <f t="shared" si="212"/>
        <v>#VALUE!</v>
      </c>
      <c r="W1101" t="e">
        <f t="shared" si="213"/>
        <v>#VALUE!</v>
      </c>
      <c r="Y1101" s="61" t="s">
        <v>561</v>
      </c>
      <c r="Z1101" t="str">
        <f t="shared" si="214"/>
        <v>6-24-13</v>
      </c>
      <c r="AA1101" t="e">
        <f t="shared" si="215"/>
        <v>#VALUE!</v>
      </c>
      <c r="AB1101" t="e">
        <f t="shared" si="216"/>
        <v>#VALUE!</v>
      </c>
      <c r="AD1101" s="85">
        <v>41449</v>
      </c>
      <c r="AG1101" s="85" t="s">
        <v>561</v>
      </c>
      <c r="AI1101" s="85">
        <v>41449</v>
      </c>
    </row>
    <row r="1102" spans="1:35" x14ac:dyDescent="0.2">
      <c r="A1102">
        <v>9347</v>
      </c>
      <c r="B1102" s="91" t="s">
        <v>1341</v>
      </c>
      <c r="C1102" s="61" t="str" cm="1">
        <f t="array" ref="C1102">_xlfn._xlws.FILTER(B1102,OR(LEN(B1102) = 7,LEN(B1102)=8))</f>
        <v>6/21/13</v>
      </c>
      <c r="D1102" s="61" t="str">
        <f t="shared" si="206"/>
        <v>6/21/13</v>
      </c>
      <c r="E1102" s="85" t="s">
        <v>1341</v>
      </c>
      <c r="F1102" s="87" t="e" cm="1" vm="1">
        <f t="array" ref="F1102">_xlfn._xlws.FILTER(B1102,LEN(B1102)=5)</f>
        <v>#VALUE!</v>
      </c>
      <c r="G1102" s="88" t="str">
        <f t="shared" si="207"/>
        <v/>
      </c>
      <c r="H1102" s="85">
        <v>41446</v>
      </c>
      <c r="I1102" s="85" t="s">
        <v>2512</v>
      </c>
      <c r="J1102" s="93">
        <f t="shared" si="205"/>
        <v>41446</v>
      </c>
      <c r="K1102" s="85"/>
      <c r="M1102" s="85" t="s">
        <v>1341</v>
      </c>
      <c r="N1102" t="e">
        <f t="shared" si="208"/>
        <v>#VALUE!</v>
      </c>
      <c r="O1102" t="e">
        <f t="shared" si="209"/>
        <v>#VALUE!</v>
      </c>
      <c r="Q1102" s="84" t="s">
        <v>1341</v>
      </c>
      <c r="R1102" t="e">
        <f t="shared" si="210"/>
        <v>#VALUE!</v>
      </c>
      <c r="S1102" t="e">
        <f t="shared" si="211"/>
        <v>#VALUE!</v>
      </c>
      <c r="U1102" s="86" t="s">
        <v>1341</v>
      </c>
      <c r="V1102" t="e">
        <f t="shared" si="212"/>
        <v>#VALUE!</v>
      </c>
      <c r="W1102" t="e">
        <f t="shared" si="213"/>
        <v>#VALUE!</v>
      </c>
      <c r="Y1102" s="61" t="s">
        <v>1341</v>
      </c>
      <c r="Z1102" t="str">
        <f t="shared" si="214"/>
        <v>6-21-13</v>
      </c>
      <c r="AA1102" t="e">
        <f t="shared" si="215"/>
        <v>#VALUE!</v>
      </c>
      <c r="AB1102" t="e">
        <f t="shared" si="216"/>
        <v>#VALUE!</v>
      </c>
      <c r="AD1102" s="85">
        <v>41446</v>
      </c>
      <c r="AG1102" s="85" t="s">
        <v>1341</v>
      </c>
      <c r="AI1102" s="85">
        <v>41446</v>
      </c>
    </row>
    <row r="1103" spans="1:35" x14ac:dyDescent="0.2">
      <c r="A1103">
        <v>10160</v>
      </c>
      <c r="B1103" s="91" t="s">
        <v>1341</v>
      </c>
      <c r="C1103" s="61" t="str" cm="1">
        <f t="array" ref="C1103">_xlfn._xlws.FILTER(B1103,OR(LEN(B1103) = 7,LEN(B1103)=8))</f>
        <v>6/21/13</v>
      </c>
      <c r="D1103" s="61" t="str">
        <f t="shared" si="206"/>
        <v>6/21/13</v>
      </c>
      <c r="E1103" s="85" t="s">
        <v>1341</v>
      </c>
      <c r="F1103" s="87" t="e" cm="1" vm="1">
        <f t="array" ref="F1103">_xlfn._xlws.FILTER(B1103,LEN(B1103)=5)</f>
        <v>#VALUE!</v>
      </c>
      <c r="G1103" s="88" t="str">
        <f t="shared" si="207"/>
        <v/>
      </c>
      <c r="H1103" s="85">
        <v>41446</v>
      </c>
      <c r="I1103" s="85" t="s">
        <v>2512</v>
      </c>
      <c r="J1103" s="93">
        <f t="shared" si="205"/>
        <v>41446</v>
      </c>
      <c r="K1103" s="85"/>
      <c r="M1103" s="85" t="s">
        <v>1341</v>
      </c>
      <c r="N1103" t="e">
        <f t="shared" si="208"/>
        <v>#VALUE!</v>
      </c>
      <c r="O1103" t="e">
        <f t="shared" si="209"/>
        <v>#VALUE!</v>
      </c>
      <c r="Q1103" s="84" t="s">
        <v>1341</v>
      </c>
      <c r="R1103" t="e">
        <f t="shared" si="210"/>
        <v>#VALUE!</v>
      </c>
      <c r="S1103" t="e">
        <f t="shared" si="211"/>
        <v>#VALUE!</v>
      </c>
      <c r="U1103" s="86" t="s">
        <v>1341</v>
      </c>
      <c r="V1103" t="e">
        <f t="shared" si="212"/>
        <v>#VALUE!</v>
      </c>
      <c r="W1103" t="e">
        <f t="shared" si="213"/>
        <v>#VALUE!</v>
      </c>
      <c r="Y1103" s="61" t="s">
        <v>1341</v>
      </c>
      <c r="Z1103" t="str">
        <f t="shared" si="214"/>
        <v>6-21-13</v>
      </c>
      <c r="AA1103" t="e">
        <f t="shared" si="215"/>
        <v>#VALUE!</v>
      </c>
      <c r="AB1103" t="e">
        <f t="shared" si="216"/>
        <v>#VALUE!</v>
      </c>
      <c r="AD1103" s="85">
        <v>41446</v>
      </c>
      <c r="AG1103" s="85" t="s">
        <v>1341</v>
      </c>
      <c r="AI1103" s="85">
        <v>41446</v>
      </c>
    </row>
    <row r="1104" spans="1:35" x14ac:dyDescent="0.2">
      <c r="A1104">
        <v>1406</v>
      </c>
      <c r="B1104" s="91">
        <v>41610</v>
      </c>
      <c r="C1104" s="61" t="e" cm="1" vm="1">
        <f t="array" ref="C1104">_xlfn._xlws.FILTER(B1104,OR(LEN(B1104) = 7,LEN(B1104)=8))</f>
        <v>#VALUE!</v>
      </c>
      <c r="D1104" s="61" t="str">
        <f t="shared" si="206"/>
        <v/>
      </c>
      <c r="E1104" s="61" t="s">
        <v>2512</v>
      </c>
      <c r="F1104" s="87" cm="1">
        <f t="array" ref="F1104">_xlfn._xlws.FILTER(B1104,LEN(B1104)=5)</f>
        <v>41610</v>
      </c>
      <c r="G1104" s="88">
        <f t="shared" si="207"/>
        <v>41610</v>
      </c>
      <c r="H1104" s="61"/>
      <c r="I1104" s="85">
        <v>41610</v>
      </c>
      <c r="J1104" s="93">
        <f t="shared" si="205"/>
        <v>41610</v>
      </c>
      <c r="K1104" s="85"/>
      <c r="M1104" s="85">
        <v>41610</v>
      </c>
      <c r="N1104" t="e">
        <f t="shared" si="208"/>
        <v>#VALUE!</v>
      </c>
      <c r="O1104">
        <f t="shared" si="209"/>
        <v>41610</v>
      </c>
      <c r="Q1104" s="84">
        <v>41610</v>
      </c>
      <c r="R1104" t="e">
        <f t="shared" si="210"/>
        <v>#VALUE!</v>
      </c>
      <c r="S1104">
        <f t="shared" si="211"/>
        <v>41610</v>
      </c>
      <c r="U1104" s="86">
        <v>41610</v>
      </c>
      <c r="V1104" t="e">
        <f t="shared" si="212"/>
        <v>#VALUE!</v>
      </c>
      <c r="W1104">
        <f t="shared" si="213"/>
        <v>41610</v>
      </c>
      <c r="Y1104" s="61">
        <v>41610</v>
      </c>
      <c r="Z1104" t="str">
        <f t="shared" si="214"/>
        <v>41610</v>
      </c>
      <c r="AA1104" t="e">
        <f t="shared" si="215"/>
        <v>#VALUE!</v>
      </c>
      <c r="AB1104">
        <f t="shared" si="216"/>
        <v>41610</v>
      </c>
      <c r="AD1104" s="85">
        <v>40284</v>
      </c>
      <c r="AG1104" s="85">
        <v>41610</v>
      </c>
      <c r="AI1104" s="85">
        <v>41317</v>
      </c>
    </row>
    <row r="1105" spans="1:35" x14ac:dyDescent="0.2">
      <c r="A1105">
        <v>7019</v>
      </c>
      <c r="B1105" s="91" t="s">
        <v>1344</v>
      </c>
      <c r="C1105" s="61" t="str" cm="1">
        <f t="array" ref="C1105">_xlfn._xlws.FILTER(B1105,OR(LEN(B1105) = 7,LEN(B1105)=8))</f>
        <v>1/23/13</v>
      </c>
      <c r="D1105" s="61" t="str">
        <f t="shared" si="206"/>
        <v>1/23/13</v>
      </c>
      <c r="E1105" s="85" t="s">
        <v>1344</v>
      </c>
      <c r="F1105" s="87" t="e" cm="1" vm="1">
        <f t="array" ref="F1105">_xlfn._xlws.FILTER(B1105,LEN(B1105)=5)</f>
        <v>#VALUE!</v>
      </c>
      <c r="G1105" s="88" t="str">
        <f t="shared" si="207"/>
        <v/>
      </c>
      <c r="H1105" s="85">
        <v>41297</v>
      </c>
      <c r="I1105" s="85" t="s">
        <v>2512</v>
      </c>
      <c r="J1105" s="93">
        <f t="shared" si="205"/>
        <v>41297</v>
      </c>
      <c r="K1105" s="85"/>
      <c r="M1105" s="85" t="s">
        <v>1344</v>
      </c>
      <c r="N1105" t="e">
        <f t="shared" si="208"/>
        <v>#VALUE!</v>
      </c>
      <c r="O1105" t="e">
        <f t="shared" si="209"/>
        <v>#VALUE!</v>
      </c>
      <c r="Q1105" s="84" t="s">
        <v>1344</v>
      </c>
      <c r="R1105" t="e">
        <f t="shared" si="210"/>
        <v>#VALUE!</v>
      </c>
      <c r="S1105" t="e">
        <f t="shared" si="211"/>
        <v>#VALUE!</v>
      </c>
      <c r="U1105" s="86" t="s">
        <v>1344</v>
      </c>
      <c r="V1105" t="e">
        <f t="shared" si="212"/>
        <v>#VALUE!</v>
      </c>
      <c r="W1105" t="e">
        <f t="shared" si="213"/>
        <v>#VALUE!</v>
      </c>
      <c r="Y1105" s="61" t="s">
        <v>1344</v>
      </c>
      <c r="Z1105" t="str">
        <f t="shared" si="214"/>
        <v>1-23-13</v>
      </c>
      <c r="AA1105" t="e">
        <f t="shared" si="215"/>
        <v>#VALUE!</v>
      </c>
      <c r="AB1105" t="e">
        <f t="shared" si="216"/>
        <v>#VALUE!</v>
      </c>
      <c r="AD1105" s="85">
        <v>41297</v>
      </c>
      <c r="AG1105" s="85" t="s">
        <v>1344</v>
      </c>
      <c r="AI1105" s="85">
        <v>41297</v>
      </c>
    </row>
    <row r="1106" spans="1:35" x14ac:dyDescent="0.2">
      <c r="A1106">
        <v>2157</v>
      </c>
      <c r="B1106" s="91">
        <v>41609</v>
      </c>
      <c r="C1106" s="61" t="e" cm="1" vm="1">
        <f t="array" ref="C1106">_xlfn._xlws.FILTER(B1106,OR(LEN(B1106) = 7,LEN(B1106)=8))</f>
        <v>#VALUE!</v>
      </c>
      <c r="D1106" s="61" t="str">
        <f t="shared" si="206"/>
        <v/>
      </c>
      <c r="E1106" s="61" t="s">
        <v>2512</v>
      </c>
      <c r="F1106" s="87" cm="1">
        <f t="array" ref="F1106">_xlfn._xlws.FILTER(B1106,LEN(B1106)=5)</f>
        <v>41609</v>
      </c>
      <c r="G1106" s="88">
        <f t="shared" si="207"/>
        <v>41609</v>
      </c>
      <c r="H1106" s="61"/>
      <c r="I1106" s="85">
        <v>41609</v>
      </c>
      <c r="J1106" s="93">
        <f t="shared" si="205"/>
        <v>41609</v>
      </c>
      <c r="K1106" s="85"/>
      <c r="M1106" s="85">
        <v>41609</v>
      </c>
      <c r="N1106" t="e">
        <f t="shared" si="208"/>
        <v>#VALUE!</v>
      </c>
      <c r="O1106">
        <f t="shared" si="209"/>
        <v>41609</v>
      </c>
      <c r="Q1106" s="84">
        <v>41609</v>
      </c>
      <c r="R1106" t="e">
        <f t="shared" si="210"/>
        <v>#VALUE!</v>
      </c>
      <c r="S1106">
        <f t="shared" si="211"/>
        <v>41609</v>
      </c>
      <c r="U1106" s="86">
        <v>41609</v>
      </c>
      <c r="V1106" t="e">
        <f t="shared" si="212"/>
        <v>#VALUE!</v>
      </c>
      <c r="W1106">
        <f t="shared" si="213"/>
        <v>41609</v>
      </c>
      <c r="Y1106" s="61">
        <v>41609</v>
      </c>
      <c r="Z1106" t="str">
        <f t="shared" si="214"/>
        <v>41609</v>
      </c>
      <c r="AA1106" t="e">
        <f t="shared" si="215"/>
        <v>#VALUE!</v>
      </c>
      <c r="AB1106">
        <f t="shared" si="216"/>
        <v>41609</v>
      </c>
      <c r="AD1106" s="85">
        <v>39919</v>
      </c>
      <c r="AG1106" s="85">
        <v>41609</v>
      </c>
      <c r="AI1106" s="85">
        <v>41286</v>
      </c>
    </row>
    <row r="1107" spans="1:35" x14ac:dyDescent="0.2">
      <c r="A1107">
        <v>8939</v>
      </c>
      <c r="B1107" s="91" t="s">
        <v>1037</v>
      </c>
      <c r="C1107" s="61" t="str" cm="1">
        <f t="array" ref="C1107">_xlfn._xlws.FILTER(B1107,OR(LEN(B1107) = 7,LEN(B1107)=8))</f>
        <v>12/16/12</v>
      </c>
      <c r="D1107" s="61" t="str">
        <f t="shared" si="206"/>
        <v>12/16/12</v>
      </c>
      <c r="E1107" s="61" t="s">
        <v>1037</v>
      </c>
      <c r="F1107" s="87" t="e" cm="1" vm="1">
        <f t="array" ref="F1107">_xlfn._xlws.FILTER(B1107,LEN(B1107)=5)</f>
        <v>#VALUE!</v>
      </c>
      <c r="G1107" s="88" t="str">
        <f t="shared" si="207"/>
        <v/>
      </c>
      <c r="H1107" s="85">
        <v>41259</v>
      </c>
      <c r="I1107" s="85" t="s">
        <v>2512</v>
      </c>
      <c r="J1107" s="93">
        <f t="shared" si="205"/>
        <v>41259</v>
      </c>
      <c r="K1107" s="85"/>
      <c r="M1107" s="85" t="s">
        <v>1037</v>
      </c>
      <c r="N1107" t="e">
        <f t="shared" si="208"/>
        <v>#VALUE!</v>
      </c>
      <c r="O1107" t="e">
        <f t="shared" si="209"/>
        <v>#VALUE!</v>
      </c>
      <c r="Q1107" s="84" t="s">
        <v>1037</v>
      </c>
      <c r="R1107" t="e">
        <f t="shared" si="210"/>
        <v>#VALUE!</v>
      </c>
      <c r="S1107" t="e">
        <f t="shared" si="211"/>
        <v>#VALUE!</v>
      </c>
      <c r="U1107" s="86" t="s">
        <v>1037</v>
      </c>
      <c r="V1107" t="e">
        <f t="shared" si="212"/>
        <v>#VALUE!</v>
      </c>
      <c r="W1107" t="e">
        <f t="shared" si="213"/>
        <v>#VALUE!</v>
      </c>
      <c r="Y1107" s="61" t="s">
        <v>1037</v>
      </c>
      <c r="Z1107" t="str">
        <f t="shared" si="214"/>
        <v>12-16-12</v>
      </c>
      <c r="AA1107" t="e">
        <f t="shared" si="215"/>
        <v>#VALUE!</v>
      </c>
      <c r="AB1107" t="e">
        <f t="shared" si="216"/>
        <v>#VALUE!</v>
      </c>
      <c r="AD1107" s="85">
        <v>41259</v>
      </c>
      <c r="AG1107" s="85" t="s">
        <v>1037</v>
      </c>
      <c r="AI1107" s="85">
        <v>41259</v>
      </c>
    </row>
    <row r="1108" spans="1:35" x14ac:dyDescent="0.2">
      <c r="A1108">
        <v>10250</v>
      </c>
      <c r="B1108" s="91" t="s">
        <v>654</v>
      </c>
      <c r="C1108" s="61" t="str" cm="1">
        <f t="array" ref="C1108">_xlfn._xlws.FILTER(B1108,OR(LEN(B1108) = 7,LEN(B1108)=8))</f>
        <v>11/20/12</v>
      </c>
      <c r="D1108" s="61" t="str">
        <f t="shared" si="206"/>
        <v>11/20/12</v>
      </c>
      <c r="E1108" s="61" t="s">
        <v>654</v>
      </c>
      <c r="F1108" s="87" t="e" cm="1" vm="1">
        <f t="array" ref="F1108">_xlfn._xlws.FILTER(B1108,LEN(B1108)=5)</f>
        <v>#VALUE!</v>
      </c>
      <c r="G1108" s="88" t="str">
        <f t="shared" si="207"/>
        <v/>
      </c>
      <c r="H1108" s="85">
        <v>41233</v>
      </c>
      <c r="I1108" s="85" t="s">
        <v>2512</v>
      </c>
      <c r="J1108" s="93">
        <f t="shared" si="205"/>
        <v>41233</v>
      </c>
      <c r="K1108" s="85"/>
      <c r="M1108" s="85" t="s">
        <v>654</v>
      </c>
      <c r="N1108" t="e">
        <f t="shared" si="208"/>
        <v>#VALUE!</v>
      </c>
      <c r="O1108" t="e">
        <f t="shared" si="209"/>
        <v>#VALUE!</v>
      </c>
      <c r="Q1108" s="84" t="s">
        <v>654</v>
      </c>
      <c r="R1108" t="e">
        <f t="shared" si="210"/>
        <v>#VALUE!</v>
      </c>
      <c r="S1108" t="e">
        <f t="shared" si="211"/>
        <v>#VALUE!</v>
      </c>
      <c r="U1108" s="86" t="s">
        <v>654</v>
      </c>
      <c r="V1108" t="e">
        <f t="shared" si="212"/>
        <v>#VALUE!</v>
      </c>
      <c r="W1108" t="e">
        <f t="shared" si="213"/>
        <v>#VALUE!</v>
      </c>
      <c r="Y1108" s="61" t="s">
        <v>654</v>
      </c>
      <c r="Z1108" t="str">
        <f t="shared" si="214"/>
        <v>11-20-12</v>
      </c>
      <c r="AA1108" t="e">
        <f t="shared" si="215"/>
        <v>#VALUE!</v>
      </c>
      <c r="AB1108" t="e">
        <f t="shared" si="216"/>
        <v>#VALUE!</v>
      </c>
      <c r="AD1108" s="85">
        <v>41233</v>
      </c>
      <c r="AG1108" s="85" t="s">
        <v>654</v>
      </c>
      <c r="AI1108" s="85">
        <v>41233</v>
      </c>
    </row>
    <row r="1109" spans="1:35" x14ac:dyDescent="0.2">
      <c r="A1109">
        <v>1272</v>
      </c>
      <c r="B1109" s="91" t="s">
        <v>1349</v>
      </c>
      <c r="C1109" s="61" t="str" cm="1">
        <f t="array" ref="C1109">_xlfn._xlws.FILTER(B1109,OR(LEN(B1109) = 7,LEN(B1109)=8))</f>
        <v>10/21/12</v>
      </c>
      <c r="D1109" s="61" t="str">
        <f t="shared" si="206"/>
        <v>10/21/12</v>
      </c>
      <c r="E1109" s="61" t="s">
        <v>1349</v>
      </c>
      <c r="F1109" s="87" t="e" cm="1" vm="1">
        <f t="array" ref="F1109">_xlfn._xlws.FILTER(B1109,LEN(B1109)=5)</f>
        <v>#VALUE!</v>
      </c>
      <c r="G1109" s="88" t="str">
        <f t="shared" si="207"/>
        <v/>
      </c>
      <c r="H1109" s="85">
        <v>41203</v>
      </c>
      <c r="I1109" s="85" t="s">
        <v>2512</v>
      </c>
      <c r="J1109" s="93">
        <f t="shared" si="205"/>
        <v>41203</v>
      </c>
      <c r="K1109" s="85"/>
      <c r="M1109" s="85" t="s">
        <v>1349</v>
      </c>
      <c r="N1109" t="e">
        <f t="shared" si="208"/>
        <v>#VALUE!</v>
      </c>
      <c r="O1109" t="e">
        <f t="shared" si="209"/>
        <v>#VALUE!</v>
      </c>
      <c r="Q1109" s="84" t="s">
        <v>1349</v>
      </c>
      <c r="R1109" t="e">
        <f t="shared" si="210"/>
        <v>#VALUE!</v>
      </c>
      <c r="S1109" t="e">
        <f t="shared" si="211"/>
        <v>#VALUE!</v>
      </c>
      <c r="U1109" s="86" t="s">
        <v>1349</v>
      </c>
      <c r="V1109" t="e">
        <f t="shared" si="212"/>
        <v>#VALUE!</v>
      </c>
      <c r="W1109" t="e">
        <f t="shared" si="213"/>
        <v>#VALUE!</v>
      </c>
      <c r="Y1109" s="61" t="s">
        <v>1349</v>
      </c>
      <c r="Z1109" t="str">
        <f t="shared" si="214"/>
        <v>10-21-12</v>
      </c>
      <c r="AA1109" t="e">
        <f t="shared" si="215"/>
        <v>#VALUE!</v>
      </c>
      <c r="AB1109" t="e">
        <f t="shared" si="216"/>
        <v>#VALUE!</v>
      </c>
      <c r="AD1109" s="85">
        <v>41203</v>
      </c>
      <c r="AG1109" s="85" t="s">
        <v>1349</v>
      </c>
      <c r="AI1109" s="85">
        <v>41203</v>
      </c>
    </row>
    <row r="1110" spans="1:35" x14ac:dyDescent="0.2">
      <c r="A1110">
        <v>3007</v>
      </c>
      <c r="B1110" s="91">
        <v>41009</v>
      </c>
      <c r="C1110" s="61" t="e" cm="1" vm="1">
        <f t="array" ref="C1110">_xlfn._xlws.FILTER(B1110,OR(LEN(B1110) = 7,LEN(B1110)=8))</f>
        <v>#VALUE!</v>
      </c>
      <c r="D1110" s="61" t="str">
        <f t="shared" si="206"/>
        <v/>
      </c>
      <c r="E1110" s="61" t="s">
        <v>2512</v>
      </c>
      <c r="F1110" s="87" cm="1">
        <f t="array" ref="F1110">_xlfn._xlws.FILTER(B1110,LEN(B1110)=5)</f>
        <v>41009</v>
      </c>
      <c r="G1110" s="88">
        <f t="shared" si="207"/>
        <v>41009</v>
      </c>
      <c r="H1110" s="61"/>
      <c r="I1110" s="85">
        <v>41009</v>
      </c>
      <c r="J1110" s="93">
        <f t="shared" si="205"/>
        <v>41009</v>
      </c>
      <c r="K1110" s="85"/>
      <c r="M1110" s="85">
        <v>41009</v>
      </c>
      <c r="N1110" t="e">
        <f t="shared" si="208"/>
        <v>#VALUE!</v>
      </c>
      <c r="O1110">
        <f t="shared" si="209"/>
        <v>41009</v>
      </c>
      <c r="Q1110" s="84">
        <v>41009</v>
      </c>
      <c r="R1110" t="e">
        <f t="shared" si="210"/>
        <v>#VALUE!</v>
      </c>
      <c r="S1110">
        <f t="shared" si="211"/>
        <v>41009</v>
      </c>
      <c r="U1110" s="86">
        <v>41009</v>
      </c>
      <c r="V1110" t="e">
        <f t="shared" si="212"/>
        <v>#VALUE!</v>
      </c>
      <c r="W1110">
        <f t="shared" si="213"/>
        <v>41009</v>
      </c>
      <c r="Y1110" s="61">
        <v>41009</v>
      </c>
      <c r="Z1110" t="str">
        <f t="shared" si="214"/>
        <v>41009</v>
      </c>
      <c r="AA1110" t="e">
        <f t="shared" si="215"/>
        <v>#VALUE!</v>
      </c>
      <c r="AB1110">
        <f t="shared" si="216"/>
        <v>41009</v>
      </c>
      <c r="AD1110" s="85">
        <v>39913</v>
      </c>
      <c r="AG1110" s="85">
        <v>41009</v>
      </c>
      <c r="AI1110" s="85">
        <v>41186</v>
      </c>
    </row>
    <row r="1111" spans="1:35" x14ac:dyDescent="0.2">
      <c r="A1111">
        <v>5513</v>
      </c>
      <c r="B1111" s="91">
        <v>41009</v>
      </c>
      <c r="C1111" s="61" t="e" cm="1" vm="1">
        <f t="array" ref="C1111">_xlfn._xlws.FILTER(B1111,OR(LEN(B1111) = 7,LEN(B1111)=8))</f>
        <v>#VALUE!</v>
      </c>
      <c r="D1111" s="61" t="str">
        <f t="shared" si="206"/>
        <v/>
      </c>
      <c r="E1111" s="61" t="s">
        <v>2512</v>
      </c>
      <c r="F1111" s="87" cm="1">
        <f t="array" ref="F1111">_xlfn._xlws.FILTER(B1111,LEN(B1111)=5)</f>
        <v>41009</v>
      </c>
      <c r="G1111" s="88">
        <f t="shared" si="207"/>
        <v>41009</v>
      </c>
      <c r="H1111" s="61"/>
      <c r="I1111" s="85">
        <v>41009</v>
      </c>
      <c r="J1111" s="93">
        <f t="shared" si="205"/>
        <v>41009</v>
      </c>
      <c r="K1111" s="85"/>
      <c r="M1111" s="85">
        <v>41009</v>
      </c>
      <c r="N1111" t="e">
        <f t="shared" si="208"/>
        <v>#VALUE!</v>
      </c>
      <c r="O1111">
        <f t="shared" si="209"/>
        <v>41009</v>
      </c>
      <c r="Q1111" s="84">
        <v>41009</v>
      </c>
      <c r="R1111" t="e">
        <f t="shared" si="210"/>
        <v>#VALUE!</v>
      </c>
      <c r="S1111">
        <f t="shared" si="211"/>
        <v>41009</v>
      </c>
      <c r="U1111" s="86">
        <v>41009</v>
      </c>
      <c r="V1111" t="e">
        <f t="shared" si="212"/>
        <v>#VALUE!</v>
      </c>
      <c r="W1111">
        <f t="shared" si="213"/>
        <v>41009</v>
      </c>
      <c r="Y1111" s="61">
        <v>41009</v>
      </c>
      <c r="Z1111" t="str">
        <f t="shared" si="214"/>
        <v>41009</v>
      </c>
      <c r="AA1111" t="e">
        <f t="shared" si="215"/>
        <v>#VALUE!</v>
      </c>
      <c r="AB1111">
        <f t="shared" si="216"/>
        <v>41009</v>
      </c>
      <c r="AD1111" s="85">
        <v>39913</v>
      </c>
      <c r="AG1111" s="85">
        <v>41009</v>
      </c>
      <c r="AI1111" s="85">
        <v>41186</v>
      </c>
    </row>
    <row r="1112" spans="1:35" x14ac:dyDescent="0.2">
      <c r="A1112">
        <v>679</v>
      </c>
      <c r="B1112" s="91" t="s">
        <v>782</v>
      </c>
      <c r="C1112" s="61" t="str" cm="1">
        <f t="array" ref="C1112">_xlfn._xlws.FILTER(B1112,OR(LEN(B1112) = 7,LEN(B1112)=8))</f>
        <v>9/20/12</v>
      </c>
      <c r="D1112" s="61" t="str">
        <f t="shared" si="206"/>
        <v>9/20/12</v>
      </c>
      <c r="E1112" s="85" t="s">
        <v>782</v>
      </c>
      <c r="F1112" s="87" t="e" cm="1" vm="1">
        <f t="array" ref="F1112">_xlfn._xlws.FILTER(B1112,LEN(B1112)=5)</f>
        <v>#VALUE!</v>
      </c>
      <c r="G1112" s="88" t="str">
        <f t="shared" si="207"/>
        <v/>
      </c>
      <c r="H1112" s="85">
        <v>41172</v>
      </c>
      <c r="I1112" s="85" t="s">
        <v>2512</v>
      </c>
      <c r="J1112" s="93">
        <f t="shared" si="205"/>
        <v>41172</v>
      </c>
      <c r="K1112" s="85"/>
      <c r="M1112" s="85" t="s">
        <v>782</v>
      </c>
      <c r="N1112" t="e">
        <f t="shared" si="208"/>
        <v>#VALUE!</v>
      </c>
      <c r="O1112" t="e">
        <f t="shared" si="209"/>
        <v>#VALUE!</v>
      </c>
      <c r="Q1112" s="84" t="s">
        <v>782</v>
      </c>
      <c r="R1112" t="e">
        <f t="shared" si="210"/>
        <v>#VALUE!</v>
      </c>
      <c r="S1112" t="e">
        <f t="shared" si="211"/>
        <v>#VALUE!</v>
      </c>
      <c r="U1112" s="86" t="s">
        <v>782</v>
      </c>
      <c r="V1112" t="e">
        <f t="shared" si="212"/>
        <v>#VALUE!</v>
      </c>
      <c r="W1112" t="e">
        <f t="shared" si="213"/>
        <v>#VALUE!</v>
      </c>
      <c r="Y1112" s="61" t="s">
        <v>782</v>
      </c>
      <c r="Z1112" t="str">
        <f t="shared" si="214"/>
        <v>9-20-12</v>
      </c>
      <c r="AA1112" t="e">
        <f t="shared" si="215"/>
        <v>#VALUE!</v>
      </c>
      <c r="AB1112" t="e">
        <f t="shared" si="216"/>
        <v>#VALUE!</v>
      </c>
      <c r="AD1112" s="85">
        <v>41172</v>
      </c>
      <c r="AG1112" s="85" t="s">
        <v>782</v>
      </c>
      <c r="AI1112" s="85">
        <v>41172</v>
      </c>
    </row>
    <row r="1113" spans="1:35" x14ac:dyDescent="0.2">
      <c r="A1113">
        <v>8876</v>
      </c>
      <c r="B1113" s="91">
        <v>41129</v>
      </c>
      <c r="C1113" s="61" t="e" cm="1" vm="1">
        <f t="array" ref="C1113">_xlfn._xlws.FILTER(B1113,OR(LEN(B1113) = 7,LEN(B1113)=8))</f>
        <v>#VALUE!</v>
      </c>
      <c r="D1113" s="61" t="str">
        <f t="shared" si="206"/>
        <v/>
      </c>
      <c r="E1113" s="61" t="s">
        <v>2512</v>
      </c>
      <c r="F1113" s="87" cm="1">
        <f t="array" ref="F1113">_xlfn._xlws.FILTER(B1113,LEN(B1113)=5)</f>
        <v>41129</v>
      </c>
      <c r="G1113" s="88">
        <f t="shared" si="207"/>
        <v>41129</v>
      </c>
      <c r="H1113" s="61"/>
      <c r="I1113" s="85">
        <v>41129</v>
      </c>
      <c r="J1113" s="93">
        <f t="shared" si="205"/>
        <v>41129</v>
      </c>
      <c r="K1113" s="85"/>
      <c r="M1113" s="85">
        <v>41129</v>
      </c>
      <c r="N1113" t="e">
        <f t="shared" si="208"/>
        <v>#VALUE!</v>
      </c>
      <c r="O1113">
        <f t="shared" si="209"/>
        <v>41129</v>
      </c>
      <c r="Q1113" s="84">
        <v>41129</v>
      </c>
      <c r="R1113" t="e">
        <f t="shared" si="210"/>
        <v>#VALUE!</v>
      </c>
      <c r="S1113">
        <f t="shared" si="211"/>
        <v>41129</v>
      </c>
      <c r="U1113" s="86">
        <v>41129</v>
      </c>
      <c r="V1113" t="e">
        <f t="shared" si="212"/>
        <v>#VALUE!</v>
      </c>
      <c r="W1113">
        <f t="shared" si="213"/>
        <v>41129</v>
      </c>
      <c r="Y1113" s="61">
        <v>41129</v>
      </c>
      <c r="Z1113" t="str">
        <f t="shared" si="214"/>
        <v>41129</v>
      </c>
      <c r="AA1113" t="e">
        <f t="shared" si="215"/>
        <v>#VALUE!</v>
      </c>
      <c r="AB1113">
        <f t="shared" si="216"/>
        <v>41129</v>
      </c>
      <c r="AD1113" s="85">
        <v>47219</v>
      </c>
      <c r="AG1113" s="85">
        <v>41129</v>
      </c>
      <c r="AI1113" s="85">
        <v>41129</v>
      </c>
    </row>
    <row r="1114" spans="1:35" x14ac:dyDescent="0.2">
      <c r="A1114">
        <v>10827</v>
      </c>
      <c r="B1114" s="91">
        <v>41098</v>
      </c>
      <c r="C1114" s="61" t="e" cm="1" vm="1">
        <f t="array" ref="C1114">_xlfn._xlws.FILTER(B1114,OR(LEN(B1114) = 7,LEN(B1114)=8))</f>
        <v>#VALUE!</v>
      </c>
      <c r="D1114" s="61" t="str">
        <f t="shared" si="206"/>
        <v/>
      </c>
      <c r="E1114" s="61" t="s">
        <v>2512</v>
      </c>
      <c r="F1114" s="87" cm="1">
        <f t="array" ref="F1114">_xlfn._xlws.FILTER(B1114,LEN(B1114)=5)</f>
        <v>41098</v>
      </c>
      <c r="G1114" s="88">
        <f t="shared" si="207"/>
        <v>41098</v>
      </c>
      <c r="H1114" s="61"/>
      <c r="I1114" s="85">
        <v>41098</v>
      </c>
      <c r="J1114" s="93">
        <f t="shared" si="205"/>
        <v>41098</v>
      </c>
      <c r="K1114" s="85"/>
      <c r="M1114" s="85">
        <v>41098</v>
      </c>
      <c r="N1114" t="e">
        <f t="shared" si="208"/>
        <v>#VALUE!</v>
      </c>
      <c r="O1114">
        <f t="shared" si="209"/>
        <v>41098</v>
      </c>
      <c r="Q1114" s="84">
        <v>41098</v>
      </c>
      <c r="R1114" t="e">
        <f t="shared" si="210"/>
        <v>#VALUE!</v>
      </c>
      <c r="S1114">
        <f t="shared" si="211"/>
        <v>41098</v>
      </c>
      <c r="U1114" s="86">
        <v>41098</v>
      </c>
      <c r="V1114" t="e">
        <f t="shared" si="212"/>
        <v>#VALUE!</v>
      </c>
      <c r="W1114">
        <f t="shared" si="213"/>
        <v>41098</v>
      </c>
      <c r="Y1114" s="61">
        <v>41098</v>
      </c>
      <c r="Z1114" t="str">
        <f t="shared" si="214"/>
        <v>41098</v>
      </c>
      <c r="AA1114" t="e">
        <f t="shared" si="215"/>
        <v>#VALUE!</v>
      </c>
      <c r="AB1114">
        <f t="shared" si="216"/>
        <v>41098</v>
      </c>
      <c r="AD1114" s="85">
        <v>35895</v>
      </c>
      <c r="AG1114" s="85">
        <v>41098</v>
      </c>
      <c r="AI1114" s="85">
        <v>41128</v>
      </c>
    </row>
    <row r="1115" spans="1:35" x14ac:dyDescent="0.2">
      <c r="A1115">
        <v>7300</v>
      </c>
      <c r="B1115" s="91" t="s">
        <v>80</v>
      </c>
      <c r="C1115" s="61" t="str" cm="1">
        <f t="array" ref="C1115">_xlfn._xlws.FILTER(B1115,OR(LEN(B1115) = 7,LEN(B1115)=8))</f>
        <v>6/29/14</v>
      </c>
      <c r="D1115" s="61" t="str">
        <f t="shared" si="206"/>
        <v>6/29/14</v>
      </c>
      <c r="E1115" s="85" t="s">
        <v>80</v>
      </c>
      <c r="F1115" s="87" t="e" cm="1" vm="1">
        <f t="array" ref="F1115">_xlfn._xlws.FILTER(B1115,LEN(B1115)=5)</f>
        <v>#VALUE!</v>
      </c>
      <c r="G1115" s="88" t="str">
        <f t="shared" si="207"/>
        <v/>
      </c>
      <c r="H1115" s="85">
        <v>41819</v>
      </c>
      <c r="I1115" s="85" t="s">
        <v>2512</v>
      </c>
      <c r="J1115" s="93">
        <f t="shared" si="205"/>
        <v>41819</v>
      </c>
      <c r="K1115" s="85"/>
      <c r="M1115" s="85" t="s">
        <v>80</v>
      </c>
      <c r="N1115" t="e">
        <f t="shared" si="208"/>
        <v>#VALUE!</v>
      </c>
      <c r="O1115" t="e">
        <f t="shared" si="209"/>
        <v>#VALUE!</v>
      </c>
      <c r="Q1115" s="84" t="s">
        <v>80</v>
      </c>
      <c r="R1115" t="e">
        <f t="shared" si="210"/>
        <v>#VALUE!</v>
      </c>
      <c r="S1115" t="e">
        <f t="shared" si="211"/>
        <v>#VALUE!</v>
      </c>
      <c r="U1115" s="86" t="s">
        <v>80</v>
      </c>
      <c r="V1115" t="e">
        <f t="shared" si="212"/>
        <v>#VALUE!</v>
      </c>
      <c r="W1115" t="e">
        <f t="shared" si="213"/>
        <v>#VALUE!</v>
      </c>
      <c r="Y1115" s="61" t="s">
        <v>80</v>
      </c>
      <c r="Z1115" t="str">
        <f t="shared" si="214"/>
        <v>6-29-14</v>
      </c>
      <c r="AA1115" t="e">
        <f t="shared" si="215"/>
        <v>#VALUE!</v>
      </c>
      <c r="AB1115" t="e">
        <f t="shared" si="216"/>
        <v>#VALUE!</v>
      </c>
      <c r="AD1115" s="85">
        <v>41819</v>
      </c>
      <c r="AG1115" s="85" t="s">
        <v>80</v>
      </c>
      <c r="AI1115" s="85">
        <v>41819</v>
      </c>
    </row>
    <row r="1116" spans="1:35" x14ac:dyDescent="0.2">
      <c r="A1116">
        <v>4268</v>
      </c>
      <c r="B1116" s="91">
        <v>41888</v>
      </c>
      <c r="C1116" s="61" t="e" cm="1" vm="1">
        <f t="array" ref="C1116">_xlfn._xlws.FILTER(B1116,OR(LEN(B1116) = 7,LEN(B1116)=8))</f>
        <v>#VALUE!</v>
      </c>
      <c r="D1116" s="61" t="str">
        <f t="shared" si="206"/>
        <v/>
      </c>
      <c r="E1116" s="61" t="s">
        <v>2512</v>
      </c>
      <c r="F1116" s="87" cm="1">
        <f t="array" ref="F1116">_xlfn._xlws.FILTER(B1116,LEN(B1116)=5)</f>
        <v>41888</v>
      </c>
      <c r="G1116" s="88">
        <f t="shared" si="207"/>
        <v>41888</v>
      </c>
      <c r="H1116" s="61"/>
      <c r="I1116" s="85">
        <v>41888</v>
      </c>
      <c r="J1116" s="93">
        <f t="shared" si="205"/>
        <v>41888</v>
      </c>
      <c r="K1116" s="85"/>
      <c r="M1116" s="85">
        <v>41888</v>
      </c>
      <c r="N1116" t="e">
        <f t="shared" si="208"/>
        <v>#VALUE!</v>
      </c>
      <c r="O1116">
        <f t="shared" si="209"/>
        <v>41888</v>
      </c>
      <c r="Q1116" s="84">
        <v>41888</v>
      </c>
      <c r="R1116" t="e">
        <f t="shared" si="210"/>
        <v>#VALUE!</v>
      </c>
      <c r="S1116">
        <f t="shared" si="211"/>
        <v>41888</v>
      </c>
      <c r="U1116" s="86">
        <v>41888</v>
      </c>
      <c r="V1116" t="e">
        <f t="shared" si="212"/>
        <v>#VALUE!</v>
      </c>
      <c r="W1116">
        <f t="shared" si="213"/>
        <v>41888</v>
      </c>
      <c r="Y1116" s="61">
        <v>41888</v>
      </c>
      <c r="Z1116" t="str">
        <f t="shared" si="214"/>
        <v>41888</v>
      </c>
      <c r="AA1116" t="e">
        <f t="shared" si="215"/>
        <v>#VALUE!</v>
      </c>
      <c r="AB1116">
        <f t="shared" si="216"/>
        <v>41888</v>
      </c>
      <c r="AD1116" s="85">
        <v>32251</v>
      </c>
      <c r="AG1116" s="85">
        <v>41888</v>
      </c>
      <c r="AI1116" s="85">
        <v>41799</v>
      </c>
    </row>
    <row r="1117" spans="1:35" x14ac:dyDescent="0.2">
      <c r="A1117">
        <v>4603</v>
      </c>
      <c r="B1117" s="91" t="s">
        <v>1357</v>
      </c>
      <c r="C1117" s="61" t="str" cm="1">
        <f t="array" ref="C1117">_xlfn._xlws.FILTER(B1117,OR(LEN(B1117) = 7,LEN(B1117)=8))</f>
        <v>1/31/14</v>
      </c>
      <c r="D1117" s="61" t="str">
        <f t="shared" si="206"/>
        <v>1/31/14</v>
      </c>
      <c r="E1117" s="85" t="s">
        <v>1357</v>
      </c>
      <c r="F1117" s="87" t="e" cm="1" vm="1">
        <f t="array" ref="F1117">_xlfn._xlws.FILTER(B1117,LEN(B1117)=5)</f>
        <v>#VALUE!</v>
      </c>
      <c r="G1117" s="88" t="str">
        <f t="shared" si="207"/>
        <v/>
      </c>
      <c r="H1117" s="85">
        <v>41670</v>
      </c>
      <c r="I1117" s="85" t="s">
        <v>2512</v>
      </c>
      <c r="J1117" s="93">
        <f t="shared" si="205"/>
        <v>41670</v>
      </c>
      <c r="K1117" s="85"/>
      <c r="M1117" s="85" t="s">
        <v>1357</v>
      </c>
      <c r="N1117" t="e">
        <f t="shared" si="208"/>
        <v>#VALUE!</v>
      </c>
      <c r="O1117" t="e">
        <f t="shared" si="209"/>
        <v>#VALUE!</v>
      </c>
      <c r="Q1117" s="84" t="s">
        <v>1357</v>
      </c>
      <c r="R1117" t="e">
        <f t="shared" si="210"/>
        <v>#VALUE!</v>
      </c>
      <c r="S1117" t="e">
        <f t="shared" si="211"/>
        <v>#VALUE!</v>
      </c>
      <c r="U1117" s="86" t="s">
        <v>1357</v>
      </c>
      <c r="V1117" t="e">
        <f t="shared" si="212"/>
        <v>#VALUE!</v>
      </c>
      <c r="W1117" t="e">
        <f t="shared" si="213"/>
        <v>#VALUE!</v>
      </c>
      <c r="Y1117" s="61" t="s">
        <v>1357</v>
      </c>
      <c r="Z1117" t="str">
        <f t="shared" si="214"/>
        <v>1-31-14</v>
      </c>
      <c r="AA1117" t="e">
        <f t="shared" si="215"/>
        <v>#VALUE!</v>
      </c>
      <c r="AB1117" t="e">
        <f t="shared" si="216"/>
        <v>#VALUE!</v>
      </c>
      <c r="AD1117" s="85">
        <v>41670</v>
      </c>
      <c r="AG1117" s="85" t="s">
        <v>1357</v>
      </c>
      <c r="AI1117" s="85">
        <v>41670</v>
      </c>
    </row>
    <row r="1118" spans="1:35" x14ac:dyDescent="0.2">
      <c r="A1118">
        <v>8659</v>
      </c>
      <c r="B1118" s="91" t="s">
        <v>1359</v>
      </c>
      <c r="C1118" s="61" t="str" cm="1">
        <f t="array" ref="C1118">_xlfn._xlws.FILTER(B1118,OR(LEN(B1118) = 7,LEN(B1118)=8))</f>
        <v>1/21/14</v>
      </c>
      <c r="D1118" s="61" t="str">
        <f t="shared" si="206"/>
        <v>1/21/14</v>
      </c>
      <c r="E1118" s="85" t="s">
        <v>1359</v>
      </c>
      <c r="F1118" s="87" t="e" cm="1" vm="1">
        <f t="array" ref="F1118">_xlfn._xlws.FILTER(B1118,LEN(B1118)=5)</f>
        <v>#VALUE!</v>
      </c>
      <c r="G1118" s="88" t="str">
        <f t="shared" si="207"/>
        <v/>
      </c>
      <c r="H1118" s="85">
        <v>41660</v>
      </c>
      <c r="I1118" s="85" t="s">
        <v>2512</v>
      </c>
      <c r="J1118" s="93">
        <f t="shared" si="205"/>
        <v>41660</v>
      </c>
      <c r="K1118" s="85"/>
      <c r="M1118" s="85" t="s">
        <v>1359</v>
      </c>
      <c r="N1118" t="e">
        <f t="shared" si="208"/>
        <v>#VALUE!</v>
      </c>
      <c r="O1118" t="e">
        <f t="shared" si="209"/>
        <v>#VALUE!</v>
      </c>
      <c r="Q1118" s="84" t="s">
        <v>1359</v>
      </c>
      <c r="R1118" t="e">
        <f t="shared" si="210"/>
        <v>#VALUE!</v>
      </c>
      <c r="S1118" t="e">
        <f t="shared" si="211"/>
        <v>#VALUE!</v>
      </c>
      <c r="U1118" s="86" t="s">
        <v>1359</v>
      </c>
      <c r="V1118" t="e">
        <f t="shared" si="212"/>
        <v>#VALUE!</v>
      </c>
      <c r="W1118" t="e">
        <f t="shared" si="213"/>
        <v>#VALUE!</v>
      </c>
      <c r="Y1118" s="61" t="s">
        <v>1359</v>
      </c>
      <c r="Z1118" t="str">
        <f t="shared" si="214"/>
        <v>1-21-14</v>
      </c>
      <c r="AA1118" t="e">
        <f t="shared" si="215"/>
        <v>#VALUE!</v>
      </c>
      <c r="AB1118" t="e">
        <f t="shared" si="216"/>
        <v>#VALUE!</v>
      </c>
      <c r="AD1118" s="85">
        <v>41660</v>
      </c>
      <c r="AG1118" s="85" t="s">
        <v>1359</v>
      </c>
      <c r="AI1118" s="85">
        <v>41660</v>
      </c>
    </row>
    <row r="1119" spans="1:35" x14ac:dyDescent="0.2">
      <c r="A1119">
        <v>10708</v>
      </c>
      <c r="B1119" s="91" t="s">
        <v>1361</v>
      </c>
      <c r="C1119" s="61" t="str" cm="1">
        <f t="array" ref="C1119">_xlfn._xlws.FILTER(B1119,OR(LEN(B1119) = 7,LEN(B1119)=8))</f>
        <v>12/28/13</v>
      </c>
      <c r="D1119" s="61" t="str">
        <f t="shared" si="206"/>
        <v>12/28/13</v>
      </c>
      <c r="E1119" s="61" t="s">
        <v>1361</v>
      </c>
      <c r="F1119" s="87" t="e" cm="1" vm="1">
        <f t="array" ref="F1119">_xlfn._xlws.FILTER(B1119,LEN(B1119)=5)</f>
        <v>#VALUE!</v>
      </c>
      <c r="G1119" s="88" t="str">
        <f t="shared" si="207"/>
        <v/>
      </c>
      <c r="H1119" s="85">
        <v>41636</v>
      </c>
      <c r="I1119" s="85" t="s">
        <v>2512</v>
      </c>
      <c r="J1119" s="93">
        <f t="shared" si="205"/>
        <v>41636</v>
      </c>
      <c r="K1119" s="85"/>
      <c r="M1119" s="85" t="s">
        <v>1361</v>
      </c>
      <c r="N1119" t="e">
        <f t="shared" si="208"/>
        <v>#VALUE!</v>
      </c>
      <c r="O1119" t="e">
        <f t="shared" si="209"/>
        <v>#VALUE!</v>
      </c>
      <c r="Q1119" s="84" t="s">
        <v>1361</v>
      </c>
      <c r="R1119" t="e">
        <f t="shared" si="210"/>
        <v>#VALUE!</v>
      </c>
      <c r="S1119" t="e">
        <f t="shared" si="211"/>
        <v>#VALUE!</v>
      </c>
      <c r="U1119" s="86" t="s">
        <v>1361</v>
      </c>
      <c r="V1119" t="e">
        <f t="shared" si="212"/>
        <v>#VALUE!</v>
      </c>
      <c r="W1119" t="e">
        <f t="shared" si="213"/>
        <v>#VALUE!</v>
      </c>
      <c r="Y1119" s="61" t="s">
        <v>1361</v>
      </c>
      <c r="Z1119" t="str">
        <f t="shared" si="214"/>
        <v>12-28-13</v>
      </c>
      <c r="AA1119" t="e">
        <f t="shared" si="215"/>
        <v>#VALUE!</v>
      </c>
      <c r="AB1119" t="e">
        <f t="shared" si="216"/>
        <v>#VALUE!</v>
      </c>
      <c r="AD1119" s="85">
        <v>41636</v>
      </c>
      <c r="AG1119" s="85" t="s">
        <v>1361</v>
      </c>
      <c r="AI1119" s="85">
        <v>41636</v>
      </c>
    </row>
    <row r="1120" spans="1:35" x14ac:dyDescent="0.2">
      <c r="A1120">
        <v>1176</v>
      </c>
      <c r="B1120" s="91" t="s">
        <v>1030</v>
      </c>
      <c r="C1120" s="61" t="str" cm="1">
        <f t="array" ref="C1120">_xlfn._xlws.FILTER(B1120,OR(LEN(B1120) = 7,LEN(B1120)=8))</f>
        <v>9/22/13</v>
      </c>
      <c r="D1120" s="61" t="str">
        <f t="shared" si="206"/>
        <v>9/22/13</v>
      </c>
      <c r="E1120" s="85" t="s">
        <v>1030</v>
      </c>
      <c r="F1120" s="87" t="e" cm="1" vm="1">
        <f t="array" ref="F1120">_xlfn._xlws.FILTER(B1120,LEN(B1120)=5)</f>
        <v>#VALUE!</v>
      </c>
      <c r="G1120" s="88" t="str">
        <f t="shared" si="207"/>
        <v/>
      </c>
      <c r="H1120" s="85">
        <v>41539</v>
      </c>
      <c r="I1120" s="85" t="s">
        <v>2512</v>
      </c>
      <c r="J1120" s="93">
        <f t="shared" si="205"/>
        <v>41539</v>
      </c>
      <c r="K1120" s="85"/>
      <c r="M1120" s="85" t="s">
        <v>1030</v>
      </c>
      <c r="N1120" t="e">
        <f t="shared" si="208"/>
        <v>#VALUE!</v>
      </c>
      <c r="O1120" t="e">
        <f t="shared" si="209"/>
        <v>#VALUE!</v>
      </c>
      <c r="Q1120" s="84" t="s">
        <v>1030</v>
      </c>
      <c r="R1120" t="e">
        <f t="shared" si="210"/>
        <v>#VALUE!</v>
      </c>
      <c r="S1120" t="e">
        <f t="shared" si="211"/>
        <v>#VALUE!</v>
      </c>
      <c r="U1120" s="86" t="s">
        <v>1030</v>
      </c>
      <c r="V1120" t="e">
        <f t="shared" si="212"/>
        <v>#VALUE!</v>
      </c>
      <c r="W1120" t="e">
        <f t="shared" si="213"/>
        <v>#VALUE!</v>
      </c>
      <c r="Y1120" s="61" t="s">
        <v>1030</v>
      </c>
      <c r="Z1120" t="str">
        <f t="shared" si="214"/>
        <v>9-22-13</v>
      </c>
      <c r="AA1120" t="e">
        <f t="shared" si="215"/>
        <v>#VALUE!</v>
      </c>
      <c r="AB1120" t="e">
        <f t="shared" si="216"/>
        <v>#VALUE!</v>
      </c>
      <c r="AD1120" s="85">
        <v>41539</v>
      </c>
      <c r="AG1120" s="85" t="s">
        <v>1030</v>
      </c>
      <c r="AI1120" s="85">
        <v>41539</v>
      </c>
    </row>
    <row r="1121" spans="1:35" x14ac:dyDescent="0.2">
      <c r="A1121">
        <v>10380</v>
      </c>
      <c r="B1121" s="91" t="s">
        <v>130</v>
      </c>
      <c r="C1121" s="61" t="str" cm="1">
        <f t="array" ref="C1121">_xlfn._xlws.FILTER(B1121,OR(LEN(B1121) = 7,LEN(B1121)=8))</f>
        <v>9/20/13</v>
      </c>
      <c r="D1121" s="61" t="str">
        <f t="shared" si="206"/>
        <v>9/20/13</v>
      </c>
      <c r="E1121" s="85" t="s">
        <v>130</v>
      </c>
      <c r="F1121" s="87" t="e" cm="1" vm="1">
        <f t="array" ref="F1121">_xlfn._xlws.FILTER(B1121,LEN(B1121)=5)</f>
        <v>#VALUE!</v>
      </c>
      <c r="G1121" s="88" t="str">
        <f t="shared" si="207"/>
        <v/>
      </c>
      <c r="H1121" s="85">
        <v>41537</v>
      </c>
      <c r="I1121" s="85" t="s">
        <v>2512</v>
      </c>
      <c r="J1121" s="93">
        <f t="shared" si="205"/>
        <v>41537</v>
      </c>
      <c r="K1121" s="85"/>
      <c r="M1121" s="85" t="s">
        <v>130</v>
      </c>
      <c r="N1121" t="e">
        <f t="shared" si="208"/>
        <v>#VALUE!</v>
      </c>
      <c r="O1121" t="e">
        <f t="shared" si="209"/>
        <v>#VALUE!</v>
      </c>
      <c r="Q1121" s="84" t="s">
        <v>130</v>
      </c>
      <c r="R1121" t="e">
        <f t="shared" si="210"/>
        <v>#VALUE!</v>
      </c>
      <c r="S1121" t="e">
        <f t="shared" si="211"/>
        <v>#VALUE!</v>
      </c>
      <c r="U1121" s="86" t="s">
        <v>130</v>
      </c>
      <c r="V1121" t="e">
        <f t="shared" si="212"/>
        <v>#VALUE!</v>
      </c>
      <c r="W1121" t="e">
        <f t="shared" si="213"/>
        <v>#VALUE!</v>
      </c>
      <c r="Y1121" s="61" t="s">
        <v>130</v>
      </c>
      <c r="Z1121" t="str">
        <f t="shared" si="214"/>
        <v>9-20-13</v>
      </c>
      <c r="AA1121" t="e">
        <f t="shared" si="215"/>
        <v>#VALUE!</v>
      </c>
      <c r="AB1121" t="e">
        <f t="shared" si="216"/>
        <v>#VALUE!</v>
      </c>
      <c r="AD1121" s="85">
        <v>41537</v>
      </c>
      <c r="AG1121" s="85" t="s">
        <v>130</v>
      </c>
      <c r="AI1121" s="85">
        <v>41537</v>
      </c>
    </row>
    <row r="1122" spans="1:35" x14ac:dyDescent="0.2">
      <c r="A1122">
        <v>7037</v>
      </c>
      <c r="B1122" s="91">
        <v>41586</v>
      </c>
      <c r="C1122" s="61" t="e" cm="1" vm="1">
        <f t="array" ref="C1122">_xlfn._xlws.FILTER(B1122,OR(LEN(B1122) = 7,LEN(B1122)=8))</f>
        <v>#VALUE!</v>
      </c>
      <c r="D1122" s="61" t="str">
        <f t="shared" si="206"/>
        <v/>
      </c>
      <c r="E1122" s="61" t="s">
        <v>2512</v>
      </c>
      <c r="F1122" s="87" cm="1">
        <f t="array" ref="F1122">_xlfn._xlws.FILTER(B1122,LEN(B1122)=5)</f>
        <v>41586</v>
      </c>
      <c r="G1122" s="88">
        <f t="shared" si="207"/>
        <v>41586</v>
      </c>
      <c r="H1122" s="61"/>
      <c r="I1122" s="85">
        <v>41586</v>
      </c>
      <c r="J1122" s="93">
        <f t="shared" si="205"/>
        <v>41586</v>
      </c>
      <c r="K1122" s="85"/>
      <c r="M1122" s="85">
        <v>41586</v>
      </c>
      <c r="N1122" t="e">
        <f t="shared" si="208"/>
        <v>#VALUE!</v>
      </c>
      <c r="O1122">
        <f t="shared" si="209"/>
        <v>41586</v>
      </c>
      <c r="Q1122" s="84">
        <v>41586</v>
      </c>
      <c r="R1122" t="e">
        <f t="shared" si="210"/>
        <v>#VALUE!</v>
      </c>
      <c r="S1122">
        <f t="shared" si="211"/>
        <v>41586</v>
      </c>
      <c r="U1122" s="86">
        <v>41586</v>
      </c>
      <c r="V1122" t="e">
        <f t="shared" si="212"/>
        <v>#VALUE!</v>
      </c>
      <c r="W1122">
        <f t="shared" si="213"/>
        <v>41586</v>
      </c>
      <c r="Y1122" s="61">
        <v>41586</v>
      </c>
      <c r="Z1122" t="str">
        <f t="shared" si="214"/>
        <v>41586</v>
      </c>
      <c r="AA1122" t="e">
        <f t="shared" si="215"/>
        <v>#VALUE!</v>
      </c>
      <c r="AB1122">
        <f t="shared" si="216"/>
        <v>41586</v>
      </c>
      <c r="AD1122" s="85">
        <v>31517</v>
      </c>
      <c r="AG1122" s="85">
        <v>41586</v>
      </c>
      <c r="AI1122" s="85">
        <v>41497</v>
      </c>
    </row>
    <row r="1123" spans="1:35" x14ac:dyDescent="0.2">
      <c r="A1123">
        <v>11096</v>
      </c>
      <c r="B1123" s="91">
        <v>41494</v>
      </c>
      <c r="C1123" s="61" t="e" cm="1" vm="1">
        <f t="array" ref="C1123">_xlfn._xlws.FILTER(B1123,OR(LEN(B1123) = 7,LEN(B1123)=8))</f>
        <v>#VALUE!</v>
      </c>
      <c r="D1123" s="61" t="str">
        <f t="shared" si="206"/>
        <v/>
      </c>
      <c r="E1123" s="61" t="s">
        <v>2512</v>
      </c>
      <c r="F1123" s="87" cm="1">
        <f t="array" ref="F1123">_xlfn._xlws.FILTER(B1123,LEN(B1123)=5)</f>
        <v>41494</v>
      </c>
      <c r="G1123" s="88">
        <f t="shared" si="207"/>
        <v>41494</v>
      </c>
      <c r="H1123" s="61"/>
      <c r="I1123" s="85">
        <v>41494</v>
      </c>
      <c r="J1123" s="93">
        <f t="shared" si="205"/>
        <v>41494</v>
      </c>
      <c r="K1123" s="85"/>
      <c r="M1123" s="85">
        <v>41494</v>
      </c>
      <c r="N1123" t="e">
        <f t="shared" si="208"/>
        <v>#VALUE!</v>
      </c>
      <c r="O1123">
        <f t="shared" si="209"/>
        <v>41494</v>
      </c>
      <c r="Q1123" s="84">
        <v>41494</v>
      </c>
      <c r="R1123" t="e">
        <f t="shared" si="210"/>
        <v>#VALUE!</v>
      </c>
      <c r="S1123">
        <f t="shared" si="211"/>
        <v>41494</v>
      </c>
      <c r="U1123" s="86">
        <v>41494</v>
      </c>
      <c r="V1123" t="e">
        <f t="shared" si="212"/>
        <v>#VALUE!</v>
      </c>
      <c r="W1123">
        <f t="shared" si="213"/>
        <v>41494</v>
      </c>
      <c r="Y1123" s="61">
        <v>41494</v>
      </c>
      <c r="Z1123" t="str">
        <f t="shared" si="214"/>
        <v>41494</v>
      </c>
      <c r="AA1123" t="e">
        <f t="shared" si="215"/>
        <v>#VALUE!</v>
      </c>
      <c r="AB1123">
        <f t="shared" si="216"/>
        <v>41494</v>
      </c>
      <c r="AD1123" s="85">
        <v>34438</v>
      </c>
      <c r="AG1123" s="85">
        <v>41494</v>
      </c>
      <c r="AI1123" s="85">
        <v>41494</v>
      </c>
    </row>
    <row r="1124" spans="1:35" x14ac:dyDescent="0.2">
      <c r="A1124">
        <v>6374</v>
      </c>
      <c r="B1124" s="91" t="s">
        <v>308</v>
      </c>
      <c r="C1124" s="61" t="str" cm="1">
        <f t="array" ref="C1124">_xlfn._xlws.FILTER(B1124,OR(LEN(B1124) = 7,LEN(B1124)=8))</f>
        <v>5/17/13</v>
      </c>
      <c r="D1124" s="61" t="str">
        <f t="shared" si="206"/>
        <v>5/17/13</v>
      </c>
      <c r="E1124" s="85" t="s">
        <v>308</v>
      </c>
      <c r="F1124" s="87" t="e" cm="1" vm="1">
        <f t="array" ref="F1124">_xlfn._xlws.FILTER(B1124,LEN(B1124)=5)</f>
        <v>#VALUE!</v>
      </c>
      <c r="G1124" s="88" t="str">
        <f t="shared" si="207"/>
        <v/>
      </c>
      <c r="H1124" s="85">
        <v>41411</v>
      </c>
      <c r="I1124" s="85" t="s">
        <v>2512</v>
      </c>
      <c r="J1124" s="93">
        <f t="shared" si="205"/>
        <v>41411</v>
      </c>
      <c r="K1124" s="85"/>
      <c r="M1124" s="85" t="s">
        <v>308</v>
      </c>
      <c r="N1124" t="e">
        <f t="shared" si="208"/>
        <v>#VALUE!</v>
      </c>
      <c r="O1124" t="e">
        <f t="shared" si="209"/>
        <v>#VALUE!</v>
      </c>
      <c r="Q1124" s="84" t="s">
        <v>308</v>
      </c>
      <c r="R1124" t="e">
        <f t="shared" si="210"/>
        <v>#VALUE!</v>
      </c>
      <c r="S1124" t="e">
        <f t="shared" si="211"/>
        <v>#VALUE!</v>
      </c>
      <c r="U1124" s="86" t="s">
        <v>308</v>
      </c>
      <c r="V1124" t="e">
        <f t="shared" si="212"/>
        <v>#VALUE!</v>
      </c>
      <c r="W1124" t="e">
        <f t="shared" si="213"/>
        <v>#VALUE!</v>
      </c>
      <c r="Y1124" s="61" t="s">
        <v>308</v>
      </c>
      <c r="Z1124" t="str">
        <f t="shared" si="214"/>
        <v>5-17-13</v>
      </c>
      <c r="AA1124" t="e">
        <f t="shared" si="215"/>
        <v>#VALUE!</v>
      </c>
      <c r="AB1124" t="e">
        <f t="shared" si="216"/>
        <v>#VALUE!</v>
      </c>
      <c r="AD1124" s="85">
        <v>41411</v>
      </c>
      <c r="AG1124" s="85" t="s">
        <v>308</v>
      </c>
      <c r="AI1124" s="85">
        <v>41411</v>
      </c>
    </row>
    <row r="1125" spans="1:35" x14ac:dyDescent="0.2">
      <c r="A1125">
        <v>5552</v>
      </c>
      <c r="B1125" s="91" t="s">
        <v>1368</v>
      </c>
      <c r="C1125" s="61" t="str" cm="1">
        <f t="array" ref="C1125">_xlfn._xlws.FILTER(B1125,OR(LEN(B1125) = 7,LEN(B1125)=8))</f>
        <v>5/13/13</v>
      </c>
      <c r="D1125" s="61" t="str">
        <f t="shared" si="206"/>
        <v>5/13/13</v>
      </c>
      <c r="E1125" s="85" t="s">
        <v>1368</v>
      </c>
      <c r="F1125" s="87" t="e" cm="1" vm="1">
        <f t="array" ref="F1125">_xlfn._xlws.FILTER(B1125,LEN(B1125)=5)</f>
        <v>#VALUE!</v>
      </c>
      <c r="G1125" s="88" t="str">
        <f t="shared" si="207"/>
        <v/>
      </c>
      <c r="H1125" s="85">
        <v>41407</v>
      </c>
      <c r="I1125" s="85" t="s">
        <v>2512</v>
      </c>
      <c r="J1125" s="93">
        <f t="shared" si="205"/>
        <v>41407</v>
      </c>
      <c r="K1125" s="85"/>
      <c r="M1125" s="85" t="s">
        <v>1368</v>
      </c>
      <c r="N1125" t="e">
        <f t="shared" si="208"/>
        <v>#VALUE!</v>
      </c>
      <c r="O1125" t="e">
        <f t="shared" si="209"/>
        <v>#VALUE!</v>
      </c>
      <c r="Q1125" s="84" t="s">
        <v>1368</v>
      </c>
      <c r="R1125" t="e">
        <f t="shared" si="210"/>
        <v>#VALUE!</v>
      </c>
      <c r="S1125" t="e">
        <f t="shared" si="211"/>
        <v>#VALUE!</v>
      </c>
      <c r="U1125" s="86" t="s">
        <v>1368</v>
      </c>
      <c r="V1125" t="e">
        <f t="shared" si="212"/>
        <v>#VALUE!</v>
      </c>
      <c r="W1125" t="e">
        <f t="shared" si="213"/>
        <v>#VALUE!</v>
      </c>
      <c r="Y1125" s="61" t="s">
        <v>1368</v>
      </c>
      <c r="Z1125" t="str">
        <f t="shared" si="214"/>
        <v>5-13-13</v>
      </c>
      <c r="AA1125" t="e">
        <f t="shared" si="215"/>
        <v>#VALUE!</v>
      </c>
      <c r="AB1125" t="e">
        <f t="shared" si="216"/>
        <v>#VALUE!</v>
      </c>
      <c r="AD1125" s="85">
        <v>41407</v>
      </c>
      <c r="AG1125" s="85" t="s">
        <v>1368</v>
      </c>
      <c r="AI1125" s="85">
        <v>41407</v>
      </c>
    </row>
    <row r="1126" spans="1:35" x14ac:dyDescent="0.2">
      <c r="A1126">
        <v>2245</v>
      </c>
      <c r="B1126" s="91" t="s">
        <v>470</v>
      </c>
      <c r="C1126" s="61" t="str" cm="1">
        <f t="array" ref="C1126">_xlfn._xlws.FILTER(B1126,OR(LEN(B1126) = 7,LEN(B1126)=8))</f>
        <v>4/22/13</v>
      </c>
      <c r="D1126" s="61" t="str">
        <f t="shared" si="206"/>
        <v>4/22/13</v>
      </c>
      <c r="E1126" s="85" t="s">
        <v>470</v>
      </c>
      <c r="F1126" s="87" t="e" cm="1" vm="1">
        <f t="array" ref="F1126">_xlfn._xlws.FILTER(B1126,LEN(B1126)=5)</f>
        <v>#VALUE!</v>
      </c>
      <c r="G1126" s="88" t="str">
        <f t="shared" si="207"/>
        <v/>
      </c>
      <c r="H1126" s="85">
        <v>41386</v>
      </c>
      <c r="I1126" s="85" t="s">
        <v>2512</v>
      </c>
      <c r="J1126" s="93">
        <f t="shared" si="205"/>
        <v>41386</v>
      </c>
      <c r="K1126" s="85"/>
      <c r="M1126" s="85" t="s">
        <v>470</v>
      </c>
      <c r="N1126" t="e">
        <f t="shared" si="208"/>
        <v>#VALUE!</v>
      </c>
      <c r="O1126" t="e">
        <f t="shared" si="209"/>
        <v>#VALUE!</v>
      </c>
      <c r="Q1126" s="84" t="s">
        <v>470</v>
      </c>
      <c r="R1126" t="e">
        <f t="shared" si="210"/>
        <v>#VALUE!</v>
      </c>
      <c r="S1126" t="e">
        <f t="shared" si="211"/>
        <v>#VALUE!</v>
      </c>
      <c r="U1126" s="86" t="s">
        <v>470</v>
      </c>
      <c r="V1126" t="e">
        <f t="shared" si="212"/>
        <v>#VALUE!</v>
      </c>
      <c r="W1126" t="e">
        <f t="shared" si="213"/>
        <v>#VALUE!</v>
      </c>
      <c r="Y1126" s="61" t="s">
        <v>470</v>
      </c>
      <c r="Z1126" t="str">
        <f t="shared" si="214"/>
        <v>4-22-13</v>
      </c>
      <c r="AA1126" t="e">
        <f t="shared" si="215"/>
        <v>#VALUE!</v>
      </c>
      <c r="AB1126" t="e">
        <f t="shared" si="216"/>
        <v>#VALUE!</v>
      </c>
      <c r="AD1126" s="85">
        <v>41386</v>
      </c>
      <c r="AG1126" s="85" t="s">
        <v>470</v>
      </c>
      <c r="AI1126" s="85">
        <v>41386</v>
      </c>
    </row>
    <row r="1127" spans="1:35" x14ac:dyDescent="0.2">
      <c r="A1127">
        <v>6200</v>
      </c>
      <c r="B1127" s="91">
        <v>41490</v>
      </c>
      <c r="C1127" s="61" t="e" cm="1" vm="1">
        <f t="array" ref="C1127">_xlfn._xlws.FILTER(B1127,OR(LEN(B1127) = 7,LEN(B1127)=8))</f>
        <v>#VALUE!</v>
      </c>
      <c r="D1127" s="61" t="str">
        <f t="shared" si="206"/>
        <v/>
      </c>
      <c r="E1127" s="61" t="s">
        <v>2512</v>
      </c>
      <c r="F1127" s="87" cm="1">
        <f t="array" ref="F1127">_xlfn._xlws.FILTER(B1127,LEN(B1127)=5)</f>
        <v>41490</v>
      </c>
      <c r="G1127" s="88">
        <f t="shared" si="207"/>
        <v>41490</v>
      </c>
      <c r="H1127" s="61"/>
      <c r="I1127" s="85">
        <v>41490</v>
      </c>
      <c r="J1127" s="93">
        <f t="shared" si="205"/>
        <v>41490</v>
      </c>
      <c r="K1127" s="85"/>
      <c r="M1127" s="85">
        <v>41490</v>
      </c>
      <c r="N1127" t="e">
        <f t="shared" si="208"/>
        <v>#VALUE!</v>
      </c>
      <c r="O1127">
        <f t="shared" si="209"/>
        <v>41490</v>
      </c>
      <c r="Q1127" s="84">
        <v>41490</v>
      </c>
      <c r="R1127" t="e">
        <f t="shared" si="210"/>
        <v>#VALUE!</v>
      </c>
      <c r="S1127">
        <f t="shared" si="211"/>
        <v>41490</v>
      </c>
      <c r="U1127" s="86">
        <v>41490</v>
      </c>
      <c r="V1127" t="e">
        <f t="shared" si="212"/>
        <v>#VALUE!</v>
      </c>
      <c r="W1127">
        <f t="shared" si="213"/>
        <v>41490</v>
      </c>
      <c r="Y1127" s="61">
        <v>41490</v>
      </c>
      <c r="Z1127" t="str">
        <f t="shared" si="214"/>
        <v>41490</v>
      </c>
      <c r="AA1127" t="e">
        <f t="shared" si="215"/>
        <v>#VALUE!</v>
      </c>
      <c r="AB1127">
        <f t="shared" si="216"/>
        <v>41490</v>
      </c>
      <c r="AD1127" s="85">
        <v>32977</v>
      </c>
      <c r="AG1127" s="85">
        <v>41490</v>
      </c>
      <c r="AI1127" s="85">
        <v>41372</v>
      </c>
    </row>
    <row r="1128" spans="1:35" x14ac:dyDescent="0.2">
      <c r="A1128">
        <v>9904</v>
      </c>
      <c r="B1128" s="91" t="s">
        <v>626</v>
      </c>
      <c r="C1128" s="61" t="str" cm="1">
        <f t="array" ref="C1128">_xlfn._xlws.FILTER(B1128,OR(LEN(B1128) = 7,LEN(B1128)=8))</f>
        <v>3/29/13</v>
      </c>
      <c r="D1128" s="61" t="str">
        <f t="shared" si="206"/>
        <v>3/29/13</v>
      </c>
      <c r="E1128" s="85" t="s">
        <v>626</v>
      </c>
      <c r="F1128" s="87" t="e" cm="1" vm="1">
        <f t="array" ref="F1128">_xlfn._xlws.FILTER(B1128,LEN(B1128)=5)</f>
        <v>#VALUE!</v>
      </c>
      <c r="G1128" s="88" t="str">
        <f t="shared" si="207"/>
        <v/>
      </c>
      <c r="H1128" s="85">
        <v>41362</v>
      </c>
      <c r="I1128" s="85" t="s">
        <v>2512</v>
      </c>
      <c r="J1128" s="93">
        <f t="shared" si="205"/>
        <v>41362</v>
      </c>
      <c r="K1128" s="85"/>
      <c r="M1128" s="85" t="s">
        <v>626</v>
      </c>
      <c r="N1128" t="e">
        <f t="shared" si="208"/>
        <v>#VALUE!</v>
      </c>
      <c r="O1128" t="e">
        <f t="shared" si="209"/>
        <v>#VALUE!</v>
      </c>
      <c r="Q1128" s="84" t="s">
        <v>626</v>
      </c>
      <c r="R1128" t="e">
        <f t="shared" si="210"/>
        <v>#VALUE!</v>
      </c>
      <c r="S1128" t="e">
        <f t="shared" si="211"/>
        <v>#VALUE!</v>
      </c>
      <c r="U1128" s="86" t="s">
        <v>626</v>
      </c>
      <c r="V1128" t="e">
        <f t="shared" si="212"/>
        <v>#VALUE!</v>
      </c>
      <c r="W1128" t="e">
        <f t="shared" si="213"/>
        <v>#VALUE!</v>
      </c>
      <c r="Y1128" s="61" t="s">
        <v>626</v>
      </c>
      <c r="Z1128" t="str">
        <f t="shared" si="214"/>
        <v>3-29-13</v>
      </c>
      <c r="AA1128" t="e">
        <f t="shared" si="215"/>
        <v>#VALUE!</v>
      </c>
      <c r="AB1128" t="e">
        <f t="shared" si="216"/>
        <v>#VALUE!</v>
      </c>
      <c r="AD1128" s="85">
        <v>41362</v>
      </c>
      <c r="AG1128" s="85" t="s">
        <v>626</v>
      </c>
      <c r="AI1128" s="85">
        <v>41362</v>
      </c>
    </row>
    <row r="1129" spans="1:35" x14ac:dyDescent="0.2">
      <c r="A1129">
        <v>10031</v>
      </c>
      <c r="B1129" s="91">
        <v>41549</v>
      </c>
      <c r="C1129" s="61" t="e" cm="1" vm="1">
        <f t="array" ref="C1129">_xlfn._xlws.FILTER(B1129,OR(LEN(B1129) = 7,LEN(B1129)=8))</f>
        <v>#VALUE!</v>
      </c>
      <c r="D1129" s="61" t="str">
        <f t="shared" si="206"/>
        <v/>
      </c>
      <c r="E1129" s="61" t="s">
        <v>2512</v>
      </c>
      <c r="F1129" s="87" cm="1">
        <f t="array" ref="F1129">_xlfn._xlws.FILTER(B1129,LEN(B1129)=5)</f>
        <v>41549</v>
      </c>
      <c r="G1129" s="88">
        <f t="shared" si="207"/>
        <v>41549</v>
      </c>
      <c r="H1129" s="61"/>
      <c r="I1129" s="85">
        <v>41549</v>
      </c>
      <c r="J1129" s="93">
        <f t="shared" si="205"/>
        <v>41549</v>
      </c>
      <c r="K1129" s="85"/>
      <c r="M1129" s="85">
        <v>41549</v>
      </c>
      <c r="N1129" t="e">
        <f t="shared" si="208"/>
        <v>#VALUE!</v>
      </c>
      <c r="O1129">
        <f t="shared" si="209"/>
        <v>41549</v>
      </c>
      <c r="Q1129" s="84">
        <v>41549</v>
      </c>
      <c r="R1129" t="e">
        <f t="shared" si="210"/>
        <v>#VALUE!</v>
      </c>
      <c r="S1129">
        <f t="shared" si="211"/>
        <v>41549</v>
      </c>
      <c r="U1129" s="86">
        <v>41549</v>
      </c>
      <c r="V1129" t="e">
        <f t="shared" si="212"/>
        <v>#VALUE!</v>
      </c>
      <c r="W1129">
        <f t="shared" si="213"/>
        <v>41549</v>
      </c>
      <c r="Y1129" s="61">
        <v>41549</v>
      </c>
      <c r="Z1129" t="str">
        <f t="shared" si="214"/>
        <v>41549</v>
      </c>
      <c r="AA1129" t="e">
        <f t="shared" si="215"/>
        <v>#VALUE!</v>
      </c>
      <c r="AB1129">
        <f t="shared" si="216"/>
        <v>41549</v>
      </c>
      <c r="AD1129" s="85">
        <v>18003</v>
      </c>
      <c r="AG1129" s="85">
        <v>41549</v>
      </c>
      <c r="AI1129" s="85">
        <v>41315</v>
      </c>
    </row>
    <row r="1130" spans="1:35" x14ac:dyDescent="0.2">
      <c r="A1130">
        <v>6642</v>
      </c>
      <c r="B1130" s="91" t="s">
        <v>1344</v>
      </c>
      <c r="C1130" s="61" t="str" cm="1">
        <f t="array" ref="C1130">_xlfn._xlws.FILTER(B1130,OR(LEN(B1130) = 7,LEN(B1130)=8))</f>
        <v>1/23/13</v>
      </c>
      <c r="D1130" s="61" t="str">
        <f t="shared" si="206"/>
        <v>1/23/13</v>
      </c>
      <c r="E1130" s="85" t="s">
        <v>1344</v>
      </c>
      <c r="F1130" s="87" t="e" cm="1" vm="1">
        <f t="array" ref="F1130">_xlfn._xlws.FILTER(B1130,LEN(B1130)=5)</f>
        <v>#VALUE!</v>
      </c>
      <c r="G1130" s="88" t="str">
        <f t="shared" si="207"/>
        <v/>
      </c>
      <c r="H1130" s="85">
        <v>41297</v>
      </c>
      <c r="I1130" s="85" t="s">
        <v>2512</v>
      </c>
      <c r="J1130" s="93">
        <f t="shared" si="205"/>
        <v>41297</v>
      </c>
      <c r="K1130" s="85"/>
      <c r="M1130" s="85" t="s">
        <v>1344</v>
      </c>
      <c r="N1130" t="e">
        <f t="shared" si="208"/>
        <v>#VALUE!</v>
      </c>
      <c r="O1130" t="e">
        <f t="shared" si="209"/>
        <v>#VALUE!</v>
      </c>
      <c r="Q1130" s="84" t="s">
        <v>1344</v>
      </c>
      <c r="R1130" t="e">
        <f t="shared" si="210"/>
        <v>#VALUE!</v>
      </c>
      <c r="S1130" t="e">
        <f t="shared" si="211"/>
        <v>#VALUE!</v>
      </c>
      <c r="U1130" s="86" t="s">
        <v>1344</v>
      </c>
      <c r="V1130" t="e">
        <f t="shared" si="212"/>
        <v>#VALUE!</v>
      </c>
      <c r="W1130" t="e">
        <f t="shared" si="213"/>
        <v>#VALUE!</v>
      </c>
      <c r="Y1130" s="61" t="s">
        <v>1344</v>
      </c>
      <c r="Z1130" t="str">
        <f t="shared" si="214"/>
        <v>1-23-13</v>
      </c>
      <c r="AA1130" t="e">
        <f t="shared" si="215"/>
        <v>#VALUE!</v>
      </c>
      <c r="AB1130" t="e">
        <f t="shared" si="216"/>
        <v>#VALUE!</v>
      </c>
      <c r="AD1130" s="85">
        <v>41297</v>
      </c>
      <c r="AG1130" s="85" t="s">
        <v>1344</v>
      </c>
      <c r="AI1130" s="85">
        <v>41297</v>
      </c>
    </row>
    <row r="1131" spans="1:35" x14ac:dyDescent="0.2">
      <c r="A1131">
        <v>10882</v>
      </c>
      <c r="B1131" s="91">
        <v>41163</v>
      </c>
      <c r="C1131" s="61" t="e" cm="1" vm="1">
        <f t="array" ref="C1131">_xlfn._xlws.FILTER(B1131,OR(LEN(B1131) = 7,LEN(B1131)=8))</f>
        <v>#VALUE!</v>
      </c>
      <c r="D1131" s="61" t="str">
        <f t="shared" si="206"/>
        <v/>
      </c>
      <c r="E1131" s="61" t="s">
        <v>2512</v>
      </c>
      <c r="F1131" s="87" cm="1">
        <f t="array" ref="F1131">_xlfn._xlws.FILTER(B1131,LEN(B1131)=5)</f>
        <v>41163</v>
      </c>
      <c r="G1131" s="88">
        <f t="shared" si="207"/>
        <v>41163</v>
      </c>
      <c r="H1131" s="61"/>
      <c r="I1131" s="85">
        <v>41163</v>
      </c>
      <c r="J1131" s="93">
        <f t="shared" si="205"/>
        <v>41163</v>
      </c>
      <c r="K1131" s="85"/>
      <c r="M1131" s="85">
        <v>41163</v>
      </c>
      <c r="N1131" t="e">
        <f t="shared" si="208"/>
        <v>#VALUE!</v>
      </c>
      <c r="O1131">
        <f t="shared" si="209"/>
        <v>41163</v>
      </c>
      <c r="Q1131" s="84">
        <v>41163</v>
      </c>
      <c r="R1131" t="e">
        <f t="shared" si="210"/>
        <v>#VALUE!</v>
      </c>
      <c r="S1131">
        <f t="shared" si="211"/>
        <v>41163</v>
      </c>
      <c r="U1131" s="86">
        <v>41163</v>
      </c>
      <c r="V1131" t="e">
        <f t="shared" si="212"/>
        <v>#VALUE!</v>
      </c>
      <c r="W1131">
        <f t="shared" si="213"/>
        <v>41163</v>
      </c>
      <c r="Y1131" s="61">
        <v>41163</v>
      </c>
      <c r="Z1131" t="str">
        <f t="shared" si="214"/>
        <v>41163</v>
      </c>
      <c r="AA1131" t="e">
        <f t="shared" si="215"/>
        <v>#VALUE!</v>
      </c>
      <c r="AB1131">
        <f t="shared" si="216"/>
        <v>41163</v>
      </c>
      <c r="AD1131" s="85">
        <v>23112</v>
      </c>
      <c r="AG1131" s="85">
        <v>41163</v>
      </c>
      <c r="AI1131" s="85">
        <v>41222</v>
      </c>
    </row>
    <row r="1132" spans="1:35" x14ac:dyDescent="0.2">
      <c r="A1132">
        <v>5636</v>
      </c>
      <c r="B1132" s="91">
        <v>41163</v>
      </c>
      <c r="C1132" s="61" t="e" cm="1" vm="1">
        <f t="array" ref="C1132">_xlfn._xlws.FILTER(B1132,OR(LEN(B1132) = 7,LEN(B1132)=8))</f>
        <v>#VALUE!</v>
      </c>
      <c r="D1132" s="61" t="str">
        <f t="shared" si="206"/>
        <v/>
      </c>
      <c r="E1132" s="61" t="s">
        <v>2512</v>
      </c>
      <c r="F1132" s="87" cm="1">
        <f t="array" ref="F1132">_xlfn._xlws.FILTER(B1132,LEN(B1132)=5)</f>
        <v>41163</v>
      </c>
      <c r="G1132" s="88">
        <f t="shared" si="207"/>
        <v>41163</v>
      </c>
      <c r="H1132" s="61"/>
      <c r="I1132" s="85">
        <v>41163</v>
      </c>
      <c r="J1132" s="93">
        <f t="shared" si="205"/>
        <v>41163</v>
      </c>
      <c r="K1132" s="85"/>
      <c r="M1132" s="85">
        <v>41163</v>
      </c>
      <c r="N1132" t="e">
        <f t="shared" si="208"/>
        <v>#VALUE!</v>
      </c>
      <c r="O1132">
        <f t="shared" si="209"/>
        <v>41163</v>
      </c>
      <c r="Q1132" s="84">
        <v>41163</v>
      </c>
      <c r="R1132" t="e">
        <f t="shared" si="210"/>
        <v>#VALUE!</v>
      </c>
      <c r="S1132">
        <f t="shared" si="211"/>
        <v>41163</v>
      </c>
      <c r="U1132" s="86">
        <v>41163</v>
      </c>
      <c r="V1132" t="e">
        <f t="shared" si="212"/>
        <v>#VALUE!</v>
      </c>
      <c r="W1132">
        <f t="shared" si="213"/>
        <v>41163</v>
      </c>
      <c r="Y1132" s="61">
        <v>41163</v>
      </c>
      <c r="Z1132" t="str">
        <f t="shared" si="214"/>
        <v>41163</v>
      </c>
      <c r="AA1132" t="e">
        <f t="shared" si="215"/>
        <v>#VALUE!</v>
      </c>
      <c r="AB1132">
        <f t="shared" si="216"/>
        <v>41163</v>
      </c>
      <c r="AD1132" s="85">
        <v>23112</v>
      </c>
      <c r="AG1132" s="85">
        <v>41163</v>
      </c>
      <c r="AI1132" s="85">
        <v>41222</v>
      </c>
    </row>
    <row r="1133" spans="1:35" x14ac:dyDescent="0.2">
      <c r="A1133">
        <v>8692</v>
      </c>
      <c r="B1133" s="91">
        <v>41252</v>
      </c>
      <c r="C1133" s="61" t="e" cm="1" vm="1">
        <f t="array" ref="C1133">_xlfn._xlws.FILTER(B1133,OR(LEN(B1133) = 7,LEN(B1133)=8))</f>
        <v>#VALUE!</v>
      </c>
      <c r="D1133" s="61" t="str">
        <f t="shared" si="206"/>
        <v/>
      </c>
      <c r="E1133" s="61" t="s">
        <v>2512</v>
      </c>
      <c r="F1133" s="87" cm="1">
        <f t="array" ref="F1133">_xlfn._xlws.FILTER(B1133,LEN(B1133)=5)</f>
        <v>41252</v>
      </c>
      <c r="G1133" s="88">
        <f t="shared" si="207"/>
        <v>41252</v>
      </c>
      <c r="H1133" s="61"/>
      <c r="I1133" s="85">
        <v>41252</v>
      </c>
      <c r="J1133" s="93">
        <f t="shared" si="205"/>
        <v>41252</v>
      </c>
      <c r="K1133" s="85"/>
      <c r="M1133" s="85">
        <v>41252</v>
      </c>
      <c r="N1133" t="e">
        <f t="shared" si="208"/>
        <v>#VALUE!</v>
      </c>
      <c r="O1133">
        <f t="shared" si="209"/>
        <v>41252</v>
      </c>
      <c r="Q1133" s="84">
        <v>41252</v>
      </c>
      <c r="R1133" t="e">
        <f t="shared" si="210"/>
        <v>#VALUE!</v>
      </c>
      <c r="S1133">
        <f t="shared" si="211"/>
        <v>41252</v>
      </c>
      <c r="U1133" s="86">
        <v>41252</v>
      </c>
      <c r="V1133" t="e">
        <f t="shared" si="212"/>
        <v>#VALUE!</v>
      </c>
      <c r="W1133">
        <f t="shared" si="213"/>
        <v>41252</v>
      </c>
      <c r="Y1133" s="61">
        <v>41252</v>
      </c>
      <c r="Z1133" t="str">
        <f t="shared" si="214"/>
        <v>41252</v>
      </c>
      <c r="AA1133" t="e">
        <f t="shared" si="215"/>
        <v>#VALUE!</v>
      </c>
      <c r="AB1133">
        <f t="shared" si="216"/>
        <v>41252</v>
      </c>
      <c r="AD1133" s="85">
        <v>19096</v>
      </c>
      <c r="AG1133" s="85">
        <v>41252</v>
      </c>
      <c r="AI1133" s="85">
        <v>41164</v>
      </c>
    </row>
    <row r="1134" spans="1:35" x14ac:dyDescent="0.2">
      <c r="A1134">
        <v>8091</v>
      </c>
      <c r="B1134" s="91">
        <v>40948</v>
      </c>
      <c r="C1134" s="61" t="e" cm="1" vm="1">
        <f t="array" ref="C1134">_xlfn._xlws.FILTER(B1134,OR(LEN(B1134) = 7,LEN(B1134)=8))</f>
        <v>#VALUE!</v>
      </c>
      <c r="D1134" s="61" t="str">
        <f t="shared" si="206"/>
        <v/>
      </c>
      <c r="E1134" s="61" t="s">
        <v>2512</v>
      </c>
      <c r="F1134" s="87" cm="1">
        <f t="array" ref="F1134">_xlfn._xlws.FILTER(B1134,LEN(B1134)=5)</f>
        <v>40948</v>
      </c>
      <c r="G1134" s="88">
        <f t="shared" si="207"/>
        <v>40948</v>
      </c>
      <c r="H1134" s="61"/>
      <c r="I1134" s="85">
        <v>40948</v>
      </c>
      <c r="J1134" s="93">
        <f t="shared" si="205"/>
        <v>40948</v>
      </c>
      <c r="K1134" s="85"/>
      <c r="M1134" s="85">
        <v>40948</v>
      </c>
      <c r="N1134" t="e">
        <f t="shared" si="208"/>
        <v>#VALUE!</v>
      </c>
      <c r="O1134">
        <f t="shared" si="209"/>
        <v>40948</v>
      </c>
      <c r="Q1134" s="84">
        <v>40948</v>
      </c>
      <c r="R1134" t="e">
        <f t="shared" si="210"/>
        <v>#VALUE!</v>
      </c>
      <c r="S1134">
        <f t="shared" si="211"/>
        <v>40948</v>
      </c>
      <c r="U1134" s="86">
        <v>40948</v>
      </c>
      <c r="V1134" t="e">
        <f t="shared" si="212"/>
        <v>#VALUE!</v>
      </c>
      <c r="W1134">
        <f t="shared" si="213"/>
        <v>40948</v>
      </c>
      <c r="Y1134" s="61">
        <v>40948</v>
      </c>
      <c r="Z1134" t="str">
        <f t="shared" si="214"/>
        <v>40948</v>
      </c>
      <c r="AA1134" t="e">
        <f t="shared" si="215"/>
        <v>#VALUE!</v>
      </c>
      <c r="AB1134">
        <f t="shared" si="216"/>
        <v>40948</v>
      </c>
      <c r="AD1134" s="85">
        <v>17632</v>
      </c>
      <c r="AG1134" s="85">
        <v>40948</v>
      </c>
      <c r="AI1134" s="85">
        <v>41154</v>
      </c>
    </row>
    <row r="1135" spans="1:35" x14ac:dyDescent="0.2">
      <c r="A1135">
        <v>8080</v>
      </c>
      <c r="B1135" s="91" t="s">
        <v>275</v>
      </c>
      <c r="C1135" s="61" t="str" cm="1">
        <f t="array" ref="C1135">_xlfn._xlws.FILTER(B1135,OR(LEN(B1135) = 7,LEN(B1135)=8))</f>
        <v>8/17/12</v>
      </c>
      <c r="D1135" s="61" t="str">
        <f t="shared" si="206"/>
        <v>8/17/12</v>
      </c>
      <c r="E1135" s="85" t="s">
        <v>275</v>
      </c>
      <c r="F1135" s="87" t="e" cm="1" vm="1">
        <f t="array" ref="F1135">_xlfn._xlws.FILTER(B1135,LEN(B1135)=5)</f>
        <v>#VALUE!</v>
      </c>
      <c r="G1135" s="88" t="str">
        <f t="shared" si="207"/>
        <v/>
      </c>
      <c r="H1135" s="85">
        <v>41138</v>
      </c>
      <c r="I1135" s="85" t="s">
        <v>2512</v>
      </c>
      <c r="J1135" s="93">
        <f t="shared" si="205"/>
        <v>41138</v>
      </c>
      <c r="K1135" s="85"/>
      <c r="M1135" s="85" t="s">
        <v>275</v>
      </c>
      <c r="N1135" t="e">
        <f t="shared" si="208"/>
        <v>#VALUE!</v>
      </c>
      <c r="O1135" t="e">
        <f t="shared" si="209"/>
        <v>#VALUE!</v>
      </c>
      <c r="Q1135" s="84" t="s">
        <v>275</v>
      </c>
      <c r="R1135" t="e">
        <f t="shared" si="210"/>
        <v>#VALUE!</v>
      </c>
      <c r="S1135" t="e">
        <f t="shared" si="211"/>
        <v>#VALUE!</v>
      </c>
      <c r="U1135" s="86" t="s">
        <v>275</v>
      </c>
      <c r="V1135" t="e">
        <f t="shared" si="212"/>
        <v>#VALUE!</v>
      </c>
      <c r="W1135" t="e">
        <f t="shared" si="213"/>
        <v>#VALUE!</v>
      </c>
      <c r="Y1135" s="61" t="s">
        <v>275</v>
      </c>
      <c r="Z1135" t="str">
        <f t="shared" si="214"/>
        <v>8-17-12</v>
      </c>
      <c r="AA1135" t="e">
        <f t="shared" si="215"/>
        <v>#VALUE!</v>
      </c>
      <c r="AB1135" t="e">
        <f t="shared" si="216"/>
        <v>#VALUE!</v>
      </c>
      <c r="AD1135" s="85">
        <v>41138</v>
      </c>
      <c r="AG1135" s="85" t="s">
        <v>275</v>
      </c>
      <c r="AI1135" s="85">
        <v>41138</v>
      </c>
    </row>
    <row r="1136" spans="1:35" x14ac:dyDescent="0.2">
      <c r="A1136">
        <v>8370</v>
      </c>
      <c r="B1136" s="91">
        <v>40947</v>
      </c>
      <c r="C1136" s="61" t="e" cm="1" vm="1">
        <f t="array" ref="C1136">_xlfn._xlws.FILTER(B1136,OR(LEN(B1136) = 7,LEN(B1136)=8))</f>
        <v>#VALUE!</v>
      </c>
      <c r="D1136" s="61" t="str">
        <f t="shared" si="206"/>
        <v/>
      </c>
      <c r="E1136" s="61" t="s">
        <v>2512</v>
      </c>
      <c r="F1136" s="87" cm="1">
        <f t="array" ref="F1136">_xlfn._xlws.FILTER(B1136,LEN(B1136)=5)</f>
        <v>40947</v>
      </c>
      <c r="G1136" s="88">
        <f t="shared" si="207"/>
        <v>40947</v>
      </c>
      <c r="H1136" s="61"/>
      <c r="I1136" s="85">
        <v>40947</v>
      </c>
      <c r="J1136" s="93">
        <f t="shared" si="205"/>
        <v>40947</v>
      </c>
      <c r="K1136" s="85"/>
      <c r="M1136" s="85">
        <v>40947</v>
      </c>
      <c r="N1136" t="e">
        <f t="shared" si="208"/>
        <v>#VALUE!</v>
      </c>
      <c r="O1136">
        <f t="shared" si="209"/>
        <v>40947</v>
      </c>
      <c r="Q1136" s="84">
        <v>40947</v>
      </c>
      <c r="R1136" t="e">
        <f t="shared" si="210"/>
        <v>#VALUE!</v>
      </c>
      <c r="S1136">
        <f t="shared" si="211"/>
        <v>40947</v>
      </c>
      <c r="U1136" s="86">
        <v>40947</v>
      </c>
      <c r="V1136" t="e">
        <f t="shared" si="212"/>
        <v>#VALUE!</v>
      </c>
      <c r="W1136">
        <f t="shared" si="213"/>
        <v>40947</v>
      </c>
      <c r="Y1136" s="61">
        <v>40947</v>
      </c>
      <c r="Z1136" t="str">
        <f t="shared" si="214"/>
        <v>40947</v>
      </c>
      <c r="AA1136" t="e">
        <f t="shared" si="215"/>
        <v>#VALUE!</v>
      </c>
      <c r="AB1136">
        <f t="shared" si="216"/>
        <v>40947</v>
      </c>
      <c r="AD1136" s="85">
        <v>17266</v>
      </c>
      <c r="AG1136" s="85">
        <v>40947</v>
      </c>
      <c r="AI1136" s="85">
        <v>41123</v>
      </c>
    </row>
    <row r="1137" spans="1:35" x14ac:dyDescent="0.2">
      <c r="A1137">
        <v>4550</v>
      </c>
      <c r="B1137" s="91" t="s">
        <v>1381</v>
      </c>
      <c r="C1137" s="61" t="str" cm="1">
        <f t="array" ref="C1137">_xlfn._xlws.FILTER(B1137,OR(LEN(B1137) = 7,LEN(B1137)=8))</f>
        <v>6/24/14</v>
      </c>
      <c r="D1137" s="61" t="str">
        <f t="shared" si="206"/>
        <v>6/24/14</v>
      </c>
      <c r="E1137" s="85" t="s">
        <v>1381</v>
      </c>
      <c r="F1137" s="87" t="e" cm="1" vm="1">
        <f t="array" ref="F1137">_xlfn._xlws.FILTER(B1137,LEN(B1137)=5)</f>
        <v>#VALUE!</v>
      </c>
      <c r="G1137" s="88" t="str">
        <f t="shared" si="207"/>
        <v/>
      </c>
      <c r="H1137" s="85">
        <v>41814</v>
      </c>
      <c r="I1137" s="85" t="s">
        <v>2512</v>
      </c>
      <c r="J1137" s="93">
        <f t="shared" si="205"/>
        <v>41814</v>
      </c>
      <c r="K1137" s="85"/>
      <c r="M1137" s="85" t="s">
        <v>1381</v>
      </c>
      <c r="N1137" t="e">
        <f t="shared" si="208"/>
        <v>#VALUE!</v>
      </c>
      <c r="O1137" t="e">
        <f t="shared" si="209"/>
        <v>#VALUE!</v>
      </c>
      <c r="Q1137" s="84" t="s">
        <v>1381</v>
      </c>
      <c r="R1137" t="e">
        <f t="shared" si="210"/>
        <v>#VALUE!</v>
      </c>
      <c r="S1137" t="e">
        <f t="shared" si="211"/>
        <v>#VALUE!</v>
      </c>
      <c r="U1137" s="86" t="s">
        <v>1381</v>
      </c>
      <c r="V1137" t="e">
        <f t="shared" si="212"/>
        <v>#VALUE!</v>
      </c>
      <c r="W1137" t="e">
        <f t="shared" si="213"/>
        <v>#VALUE!</v>
      </c>
      <c r="Y1137" s="61" t="s">
        <v>1381</v>
      </c>
      <c r="Z1137" t="str">
        <f t="shared" si="214"/>
        <v>6-24-14</v>
      </c>
      <c r="AA1137" t="e">
        <f t="shared" si="215"/>
        <v>#VALUE!</v>
      </c>
      <c r="AB1137" t="e">
        <f t="shared" si="216"/>
        <v>#VALUE!</v>
      </c>
      <c r="AD1137" s="85">
        <v>41814</v>
      </c>
      <c r="AG1137" s="85" t="s">
        <v>1381</v>
      </c>
      <c r="AI1137" s="85">
        <v>41814</v>
      </c>
    </row>
    <row r="1138" spans="1:35" x14ac:dyDescent="0.2">
      <c r="A1138">
        <v>3381</v>
      </c>
      <c r="B1138" s="91">
        <v>41857</v>
      </c>
      <c r="C1138" s="61" t="e" cm="1" vm="1">
        <f t="array" ref="C1138">_xlfn._xlws.FILTER(B1138,OR(LEN(B1138) = 7,LEN(B1138)=8))</f>
        <v>#VALUE!</v>
      </c>
      <c r="D1138" s="61" t="str">
        <f t="shared" si="206"/>
        <v/>
      </c>
      <c r="E1138" s="61" t="s">
        <v>2512</v>
      </c>
      <c r="F1138" s="87" cm="1">
        <f t="array" ref="F1138">_xlfn._xlws.FILTER(B1138,LEN(B1138)=5)</f>
        <v>41857</v>
      </c>
      <c r="G1138" s="88">
        <f t="shared" si="207"/>
        <v>41857</v>
      </c>
      <c r="H1138" s="61"/>
      <c r="I1138" s="85">
        <v>41857</v>
      </c>
      <c r="J1138" s="93">
        <f t="shared" si="205"/>
        <v>41857</v>
      </c>
      <c r="K1138" s="85"/>
      <c r="M1138" s="85">
        <v>41857</v>
      </c>
      <c r="N1138" t="e">
        <f t="shared" si="208"/>
        <v>#VALUE!</v>
      </c>
      <c r="O1138">
        <f t="shared" si="209"/>
        <v>41857</v>
      </c>
      <c r="Q1138" s="84">
        <v>41857</v>
      </c>
      <c r="R1138" t="e">
        <f t="shared" si="210"/>
        <v>#VALUE!</v>
      </c>
      <c r="S1138">
        <f t="shared" si="211"/>
        <v>41857</v>
      </c>
      <c r="U1138" s="86">
        <v>41857</v>
      </c>
      <c r="V1138" t="e">
        <f t="shared" si="212"/>
        <v>#VALUE!</v>
      </c>
      <c r="W1138">
        <f t="shared" si="213"/>
        <v>41857</v>
      </c>
      <c r="Y1138" s="61">
        <v>41857</v>
      </c>
      <c r="Z1138" t="str">
        <f t="shared" si="214"/>
        <v>41857</v>
      </c>
      <c r="AA1138" t="e">
        <f t="shared" si="215"/>
        <v>#VALUE!</v>
      </c>
      <c r="AB1138">
        <f t="shared" si="216"/>
        <v>41857</v>
      </c>
      <c r="AD1138" s="85">
        <v>20928</v>
      </c>
      <c r="AG1138" s="85">
        <v>41857</v>
      </c>
      <c r="AI1138" s="85">
        <v>41798</v>
      </c>
    </row>
    <row r="1139" spans="1:35" x14ac:dyDescent="0.2">
      <c r="A1139">
        <v>10556</v>
      </c>
      <c r="B1139" s="91" t="s">
        <v>1384</v>
      </c>
      <c r="C1139" s="61" t="str" cm="1">
        <f t="array" ref="C1139">_xlfn._xlws.FILTER(B1139,OR(LEN(B1139) = 7,LEN(B1139)=8))</f>
        <v>5/24/14</v>
      </c>
      <c r="D1139" s="61" t="str">
        <f t="shared" si="206"/>
        <v>5/24/14</v>
      </c>
      <c r="E1139" s="85" t="s">
        <v>1384</v>
      </c>
      <c r="F1139" s="87" t="e" cm="1" vm="1">
        <f t="array" ref="F1139">_xlfn._xlws.FILTER(B1139,LEN(B1139)=5)</f>
        <v>#VALUE!</v>
      </c>
      <c r="G1139" s="88" t="str">
        <f t="shared" si="207"/>
        <v/>
      </c>
      <c r="H1139" s="85">
        <v>41783</v>
      </c>
      <c r="I1139" s="85" t="s">
        <v>2512</v>
      </c>
      <c r="J1139" s="93">
        <f t="shared" si="205"/>
        <v>41783</v>
      </c>
      <c r="K1139" s="85"/>
      <c r="M1139" s="85" t="s">
        <v>1384</v>
      </c>
      <c r="N1139" t="e">
        <f t="shared" si="208"/>
        <v>#VALUE!</v>
      </c>
      <c r="O1139" t="e">
        <f t="shared" si="209"/>
        <v>#VALUE!</v>
      </c>
      <c r="Q1139" s="84" t="s">
        <v>1384</v>
      </c>
      <c r="R1139" t="e">
        <f t="shared" si="210"/>
        <v>#VALUE!</v>
      </c>
      <c r="S1139" t="e">
        <f t="shared" si="211"/>
        <v>#VALUE!</v>
      </c>
      <c r="U1139" s="86" t="s">
        <v>1384</v>
      </c>
      <c r="V1139" t="e">
        <f t="shared" si="212"/>
        <v>#VALUE!</v>
      </c>
      <c r="W1139" t="e">
        <f t="shared" si="213"/>
        <v>#VALUE!</v>
      </c>
      <c r="Y1139" s="61" t="s">
        <v>1384</v>
      </c>
      <c r="Z1139" t="str">
        <f t="shared" si="214"/>
        <v>5-24-14</v>
      </c>
      <c r="AA1139" t="e">
        <f t="shared" si="215"/>
        <v>#VALUE!</v>
      </c>
      <c r="AB1139" t="e">
        <f t="shared" si="216"/>
        <v>#VALUE!</v>
      </c>
      <c r="AD1139" s="85">
        <v>41783</v>
      </c>
      <c r="AG1139" s="85" t="s">
        <v>1384</v>
      </c>
      <c r="AI1139" s="85">
        <v>41783</v>
      </c>
    </row>
    <row r="1140" spans="1:35" x14ac:dyDescent="0.2">
      <c r="A1140">
        <v>9467</v>
      </c>
      <c r="B1140" s="91">
        <v>41948</v>
      </c>
      <c r="C1140" s="61" t="e" cm="1" vm="1">
        <f t="array" ref="C1140">_xlfn._xlws.FILTER(B1140,OR(LEN(B1140) = 7,LEN(B1140)=8))</f>
        <v>#VALUE!</v>
      </c>
      <c r="D1140" s="61" t="str">
        <f t="shared" si="206"/>
        <v/>
      </c>
      <c r="E1140" s="61" t="s">
        <v>2512</v>
      </c>
      <c r="F1140" s="87" cm="1">
        <f t="array" ref="F1140">_xlfn._xlws.FILTER(B1140,LEN(B1140)=5)</f>
        <v>41948</v>
      </c>
      <c r="G1140" s="88">
        <f t="shared" si="207"/>
        <v>41948</v>
      </c>
      <c r="H1140" s="61"/>
      <c r="I1140" s="85">
        <v>41948</v>
      </c>
      <c r="J1140" s="93">
        <f t="shared" si="205"/>
        <v>41948</v>
      </c>
      <c r="K1140" s="85"/>
      <c r="M1140" s="85">
        <v>41948</v>
      </c>
      <c r="N1140" t="e">
        <f t="shared" si="208"/>
        <v>#VALUE!</v>
      </c>
      <c r="O1140">
        <f t="shared" si="209"/>
        <v>41948</v>
      </c>
      <c r="Q1140" s="84">
        <v>41948</v>
      </c>
      <c r="R1140" t="e">
        <f t="shared" si="210"/>
        <v>#VALUE!</v>
      </c>
      <c r="S1140">
        <f t="shared" si="211"/>
        <v>41948</v>
      </c>
      <c r="U1140" s="86">
        <v>41948</v>
      </c>
      <c r="V1140" t="e">
        <f t="shared" si="212"/>
        <v>#VALUE!</v>
      </c>
      <c r="W1140">
        <f t="shared" si="213"/>
        <v>41948</v>
      </c>
      <c r="Y1140" s="61">
        <v>41948</v>
      </c>
      <c r="Z1140" t="str">
        <f t="shared" si="214"/>
        <v>41948</v>
      </c>
      <c r="AA1140" t="e">
        <f t="shared" si="215"/>
        <v>#VALUE!</v>
      </c>
      <c r="AB1140">
        <f t="shared" si="216"/>
        <v>41948</v>
      </c>
      <c r="AD1140" s="85">
        <v>17642</v>
      </c>
      <c r="AG1140" s="85">
        <v>41948</v>
      </c>
      <c r="AI1140" s="85">
        <v>41770</v>
      </c>
    </row>
    <row r="1141" spans="1:35" x14ac:dyDescent="0.2">
      <c r="A1141">
        <v>2891</v>
      </c>
      <c r="B1141" s="91" t="s">
        <v>1387</v>
      </c>
      <c r="C1141" s="61" t="str" cm="1">
        <f t="array" ref="C1141">_xlfn._xlws.FILTER(B1141,OR(LEN(B1141) = 7,LEN(B1141)=8))</f>
        <v>10/18/13</v>
      </c>
      <c r="D1141" s="61" t="str">
        <f t="shared" si="206"/>
        <v>10/18/13</v>
      </c>
      <c r="E1141" s="61" t="s">
        <v>1387</v>
      </c>
      <c r="F1141" s="87" t="e" cm="1" vm="1">
        <f t="array" ref="F1141">_xlfn._xlws.FILTER(B1141,LEN(B1141)=5)</f>
        <v>#VALUE!</v>
      </c>
      <c r="G1141" s="88" t="str">
        <f t="shared" si="207"/>
        <v/>
      </c>
      <c r="H1141" s="85">
        <v>41565</v>
      </c>
      <c r="I1141" s="85" t="s">
        <v>2512</v>
      </c>
      <c r="J1141" s="93">
        <f t="shared" si="205"/>
        <v>41565</v>
      </c>
      <c r="K1141" s="85"/>
      <c r="M1141" s="85" t="s">
        <v>1387</v>
      </c>
      <c r="N1141" t="e">
        <f t="shared" si="208"/>
        <v>#VALUE!</v>
      </c>
      <c r="O1141" t="e">
        <f t="shared" si="209"/>
        <v>#VALUE!</v>
      </c>
      <c r="Q1141" s="84" t="s">
        <v>1387</v>
      </c>
      <c r="R1141" t="e">
        <f t="shared" si="210"/>
        <v>#VALUE!</v>
      </c>
      <c r="S1141" t="e">
        <f t="shared" si="211"/>
        <v>#VALUE!</v>
      </c>
      <c r="U1141" s="86" t="s">
        <v>1387</v>
      </c>
      <c r="V1141" t="e">
        <f t="shared" si="212"/>
        <v>#VALUE!</v>
      </c>
      <c r="W1141" t="e">
        <f t="shared" si="213"/>
        <v>#VALUE!</v>
      </c>
      <c r="Y1141" s="61" t="s">
        <v>1387</v>
      </c>
      <c r="Z1141" t="str">
        <f t="shared" si="214"/>
        <v>10-18-13</v>
      </c>
      <c r="AA1141" t="e">
        <f t="shared" si="215"/>
        <v>#VALUE!</v>
      </c>
      <c r="AB1141" t="e">
        <f t="shared" si="216"/>
        <v>#VALUE!</v>
      </c>
      <c r="AD1141" s="85">
        <v>41565</v>
      </c>
      <c r="AG1141" s="85" t="s">
        <v>1387</v>
      </c>
      <c r="AI1141" s="85">
        <v>41565</v>
      </c>
    </row>
    <row r="1142" spans="1:35" x14ac:dyDescent="0.2">
      <c r="A1142">
        <v>5011</v>
      </c>
      <c r="B1142" s="91" t="s">
        <v>1387</v>
      </c>
      <c r="C1142" s="61" t="str" cm="1">
        <f t="array" ref="C1142">_xlfn._xlws.FILTER(B1142,OR(LEN(B1142) = 7,LEN(B1142)=8))</f>
        <v>10/18/13</v>
      </c>
      <c r="D1142" s="61" t="str">
        <f t="shared" si="206"/>
        <v>10/18/13</v>
      </c>
      <c r="E1142" s="61" t="s">
        <v>1387</v>
      </c>
      <c r="F1142" s="87" t="e" cm="1" vm="1">
        <f t="array" ref="F1142">_xlfn._xlws.FILTER(B1142,LEN(B1142)=5)</f>
        <v>#VALUE!</v>
      </c>
      <c r="G1142" s="88" t="str">
        <f t="shared" si="207"/>
        <v/>
      </c>
      <c r="H1142" s="85">
        <v>41565</v>
      </c>
      <c r="I1142" s="85" t="s">
        <v>2512</v>
      </c>
      <c r="J1142" s="93">
        <f t="shared" si="205"/>
        <v>41565</v>
      </c>
      <c r="K1142" s="85"/>
      <c r="M1142" s="85" t="s">
        <v>1387</v>
      </c>
      <c r="N1142" t="e">
        <f t="shared" si="208"/>
        <v>#VALUE!</v>
      </c>
      <c r="O1142" t="e">
        <f t="shared" si="209"/>
        <v>#VALUE!</v>
      </c>
      <c r="Q1142" s="84" t="s">
        <v>1387</v>
      </c>
      <c r="R1142" t="e">
        <f t="shared" si="210"/>
        <v>#VALUE!</v>
      </c>
      <c r="S1142" t="e">
        <f t="shared" si="211"/>
        <v>#VALUE!</v>
      </c>
      <c r="U1142" s="86" t="s">
        <v>1387</v>
      </c>
      <c r="V1142" t="e">
        <f t="shared" si="212"/>
        <v>#VALUE!</v>
      </c>
      <c r="W1142" t="e">
        <f t="shared" si="213"/>
        <v>#VALUE!</v>
      </c>
      <c r="Y1142" s="61" t="s">
        <v>1387</v>
      </c>
      <c r="Z1142" t="str">
        <f t="shared" si="214"/>
        <v>10-18-13</v>
      </c>
      <c r="AA1142" t="e">
        <f t="shared" si="215"/>
        <v>#VALUE!</v>
      </c>
      <c r="AB1142" t="e">
        <f t="shared" si="216"/>
        <v>#VALUE!</v>
      </c>
      <c r="AD1142" s="85">
        <v>41565</v>
      </c>
      <c r="AG1142" s="85" t="s">
        <v>1387</v>
      </c>
      <c r="AI1142" s="85">
        <v>41565</v>
      </c>
    </row>
    <row r="1143" spans="1:35" x14ac:dyDescent="0.2">
      <c r="A1143">
        <v>8140</v>
      </c>
      <c r="B1143" s="91">
        <v>41343</v>
      </c>
      <c r="C1143" s="61" t="e" cm="1" vm="1">
        <f t="array" ref="C1143">_xlfn._xlws.FILTER(B1143,OR(LEN(B1143) = 7,LEN(B1143)=8))</f>
        <v>#VALUE!</v>
      </c>
      <c r="D1143" s="61" t="str">
        <f t="shared" si="206"/>
        <v/>
      </c>
      <c r="E1143" s="61" t="s">
        <v>2512</v>
      </c>
      <c r="F1143" s="87" cm="1">
        <f t="array" ref="F1143">_xlfn._xlws.FILTER(B1143,LEN(B1143)=5)</f>
        <v>41343</v>
      </c>
      <c r="G1143" s="88">
        <f t="shared" si="207"/>
        <v>41343</v>
      </c>
      <c r="H1143" s="61"/>
      <c r="I1143" s="85">
        <v>41343</v>
      </c>
      <c r="J1143" s="93">
        <f t="shared" si="205"/>
        <v>41343</v>
      </c>
      <c r="K1143" s="85"/>
      <c r="M1143" s="85">
        <v>41343</v>
      </c>
      <c r="N1143" t="e">
        <f t="shared" si="208"/>
        <v>#VALUE!</v>
      </c>
      <c r="O1143">
        <f t="shared" si="209"/>
        <v>41343</v>
      </c>
      <c r="Q1143" s="84">
        <v>41343</v>
      </c>
      <c r="R1143" t="e">
        <f t="shared" si="210"/>
        <v>#VALUE!</v>
      </c>
      <c r="S1143">
        <f t="shared" si="211"/>
        <v>41343</v>
      </c>
      <c r="U1143" s="86">
        <v>41343</v>
      </c>
      <c r="V1143" t="e">
        <f t="shared" si="212"/>
        <v>#VALUE!</v>
      </c>
      <c r="W1143">
        <f t="shared" si="213"/>
        <v>41343</v>
      </c>
      <c r="Y1143" s="61">
        <v>41343</v>
      </c>
      <c r="Z1143" t="str">
        <f t="shared" si="214"/>
        <v>41343</v>
      </c>
      <c r="AA1143" t="e">
        <f t="shared" si="215"/>
        <v>#VALUE!</v>
      </c>
      <c r="AB1143">
        <f t="shared" si="216"/>
        <v>41343</v>
      </c>
      <c r="AD1143" s="85">
        <v>15809</v>
      </c>
      <c r="AG1143" s="85">
        <v>41343</v>
      </c>
      <c r="AI1143" s="85">
        <v>41550</v>
      </c>
    </row>
    <row r="1144" spans="1:35" x14ac:dyDescent="0.2">
      <c r="A1144">
        <v>11039</v>
      </c>
      <c r="B1144" s="91" t="s">
        <v>1390</v>
      </c>
      <c r="C1144" s="61" t="str" cm="1">
        <f t="array" ref="C1144">_xlfn._xlws.FILTER(B1144,OR(LEN(B1144) = 7,LEN(B1144)=8))</f>
        <v>9/17/13</v>
      </c>
      <c r="D1144" s="61" t="str">
        <f t="shared" si="206"/>
        <v>9/17/13</v>
      </c>
      <c r="E1144" s="85" t="s">
        <v>1390</v>
      </c>
      <c r="F1144" s="87" t="e" cm="1" vm="1">
        <f t="array" ref="F1144">_xlfn._xlws.FILTER(B1144,LEN(B1144)=5)</f>
        <v>#VALUE!</v>
      </c>
      <c r="G1144" s="88" t="str">
        <f t="shared" si="207"/>
        <v/>
      </c>
      <c r="H1144" s="85">
        <v>41534</v>
      </c>
      <c r="I1144" s="85" t="s">
        <v>2512</v>
      </c>
      <c r="J1144" s="93">
        <f t="shared" si="205"/>
        <v>41534</v>
      </c>
      <c r="K1144" s="85"/>
      <c r="M1144" s="85" t="s">
        <v>1390</v>
      </c>
      <c r="N1144" t="e">
        <f t="shared" si="208"/>
        <v>#VALUE!</v>
      </c>
      <c r="O1144" t="e">
        <f t="shared" si="209"/>
        <v>#VALUE!</v>
      </c>
      <c r="Q1144" s="84" t="s">
        <v>1390</v>
      </c>
      <c r="R1144" t="e">
        <f t="shared" si="210"/>
        <v>#VALUE!</v>
      </c>
      <c r="S1144" t="e">
        <f t="shared" si="211"/>
        <v>#VALUE!</v>
      </c>
      <c r="U1144" s="86" t="s">
        <v>1390</v>
      </c>
      <c r="V1144" t="e">
        <f t="shared" si="212"/>
        <v>#VALUE!</v>
      </c>
      <c r="W1144" t="e">
        <f t="shared" si="213"/>
        <v>#VALUE!</v>
      </c>
      <c r="Y1144" s="61" t="s">
        <v>1390</v>
      </c>
      <c r="Z1144" t="str">
        <f t="shared" si="214"/>
        <v>9-17-13</v>
      </c>
      <c r="AA1144" t="e">
        <f t="shared" si="215"/>
        <v>#VALUE!</v>
      </c>
      <c r="AB1144" t="e">
        <f t="shared" si="216"/>
        <v>#VALUE!</v>
      </c>
      <c r="AD1144" s="85">
        <v>41534</v>
      </c>
      <c r="AG1144" s="85" t="s">
        <v>1390</v>
      </c>
      <c r="AI1144" s="85">
        <v>41534</v>
      </c>
    </row>
    <row r="1145" spans="1:35" x14ac:dyDescent="0.2">
      <c r="A1145">
        <v>78</v>
      </c>
      <c r="B1145" s="91" t="s">
        <v>1012</v>
      </c>
      <c r="C1145" s="61" t="str" cm="1">
        <f t="array" ref="C1145">_xlfn._xlws.FILTER(B1145,OR(LEN(B1145) = 7,LEN(B1145)=8))</f>
        <v>9/15/13</v>
      </c>
      <c r="D1145" s="61" t="str">
        <f t="shared" si="206"/>
        <v>9/15/13</v>
      </c>
      <c r="E1145" s="85" t="s">
        <v>1012</v>
      </c>
      <c r="F1145" s="87" t="e" cm="1" vm="1">
        <f t="array" ref="F1145">_xlfn._xlws.FILTER(B1145,LEN(B1145)=5)</f>
        <v>#VALUE!</v>
      </c>
      <c r="G1145" s="88" t="str">
        <f t="shared" si="207"/>
        <v/>
      </c>
      <c r="H1145" s="85">
        <v>41532</v>
      </c>
      <c r="I1145" s="85" t="s">
        <v>2512</v>
      </c>
      <c r="J1145" s="93">
        <f t="shared" si="205"/>
        <v>41532</v>
      </c>
      <c r="K1145" s="85"/>
      <c r="M1145" s="85" t="s">
        <v>1012</v>
      </c>
      <c r="N1145" t="e">
        <f t="shared" si="208"/>
        <v>#VALUE!</v>
      </c>
      <c r="O1145" t="e">
        <f t="shared" si="209"/>
        <v>#VALUE!</v>
      </c>
      <c r="Q1145" s="84" t="s">
        <v>1012</v>
      </c>
      <c r="R1145" t="e">
        <f t="shared" si="210"/>
        <v>#VALUE!</v>
      </c>
      <c r="S1145" t="e">
        <f t="shared" si="211"/>
        <v>#VALUE!</v>
      </c>
      <c r="U1145" s="86" t="s">
        <v>1012</v>
      </c>
      <c r="V1145" t="e">
        <f t="shared" si="212"/>
        <v>#VALUE!</v>
      </c>
      <c r="W1145" t="e">
        <f t="shared" si="213"/>
        <v>#VALUE!</v>
      </c>
      <c r="Y1145" s="61" t="s">
        <v>1012</v>
      </c>
      <c r="Z1145" t="str">
        <f t="shared" si="214"/>
        <v>9-15-13</v>
      </c>
      <c r="AA1145" t="e">
        <f t="shared" si="215"/>
        <v>#VALUE!</v>
      </c>
      <c r="AB1145" t="e">
        <f t="shared" si="216"/>
        <v>#VALUE!</v>
      </c>
      <c r="AD1145" s="85">
        <v>41532</v>
      </c>
      <c r="AG1145" s="85" t="s">
        <v>1012</v>
      </c>
      <c r="AI1145" s="85">
        <v>41532</v>
      </c>
    </row>
    <row r="1146" spans="1:35" x14ac:dyDescent="0.2">
      <c r="A1146">
        <v>5517</v>
      </c>
      <c r="B1146" s="91" t="s">
        <v>1012</v>
      </c>
      <c r="C1146" s="61" t="str" cm="1">
        <f t="array" ref="C1146">_xlfn._xlws.FILTER(B1146,OR(LEN(B1146) = 7,LEN(B1146)=8))</f>
        <v>9/15/13</v>
      </c>
      <c r="D1146" s="61" t="str">
        <f t="shared" si="206"/>
        <v>9/15/13</v>
      </c>
      <c r="E1146" s="85" t="s">
        <v>1012</v>
      </c>
      <c r="F1146" s="87" t="e" cm="1" vm="1">
        <f t="array" ref="F1146">_xlfn._xlws.FILTER(B1146,LEN(B1146)=5)</f>
        <v>#VALUE!</v>
      </c>
      <c r="G1146" s="88" t="str">
        <f t="shared" si="207"/>
        <v/>
      </c>
      <c r="H1146" s="85">
        <v>41532</v>
      </c>
      <c r="I1146" s="85" t="s">
        <v>2512</v>
      </c>
      <c r="J1146" s="93">
        <f t="shared" si="205"/>
        <v>41532</v>
      </c>
      <c r="K1146" s="85"/>
      <c r="M1146" s="85" t="s">
        <v>1012</v>
      </c>
      <c r="N1146" t="e">
        <f t="shared" si="208"/>
        <v>#VALUE!</v>
      </c>
      <c r="O1146" t="e">
        <f t="shared" si="209"/>
        <v>#VALUE!</v>
      </c>
      <c r="Q1146" s="84" t="s">
        <v>1012</v>
      </c>
      <c r="R1146" t="e">
        <f t="shared" si="210"/>
        <v>#VALUE!</v>
      </c>
      <c r="S1146" t="e">
        <f t="shared" si="211"/>
        <v>#VALUE!</v>
      </c>
      <c r="U1146" s="86" t="s">
        <v>1012</v>
      </c>
      <c r="V1146" t="e">
        <f t="shared" si="212"/>
        <v>#VALUE!</v>
      </c>
      <c r="W1146" t="e">
        <f t="shared" si="213"/>
        <v>#VALUE!</v>
      </c>
      <c r="Y1146" s="61" t="s">
        <v>1012</v>
      </c>
      <c r="Z1146" t="str">
        <f t="shared" si="214"/>
        <v>9-15-13</v>
      </c>
      <c r="AA1146" t="e">
        <f t="shared" si="215"/>
        <v>#VALUE!</v>
      </c>
      <c r="AB1146" t="e">
        <f t="shared" si="216"/>
        <v>#VALUE!</v>
      </c>
      <c r="AD1146" s="85">
        <v>41532</v>
      </c>
      <c r="AG1146" s="85" t="s">
        <v>1012</v>
      </c>
      <c r="AI1146" s="85">
        <v>41532</v>
      </c>
    </row>
    <row r="1147" spans="1:35" x14ac:dyDescent="0.2">
      <c r="A1147">
        <v>5290</v>
      </c>
      <c r="B1147" s="91" t="s">
        <v>1393</v>
      </c>
      <c r="C1147" s="61" t="str" cm="1">
        <f t="array" ref="C1147">_xlfn._xlws.FILTER(B1147,OR(LEN(B1147) = 7,LEN(B1147)=8))</f>
        <v>8/14/13</v>
      </c>
      <c r="D1147" s="61" t="str">
        <f t="shared" si="206"/>
        <v>8/14/13</v>
      </c>
      <c r="E1147" s="85" t="s">
        <v>1393</v>
      </c>
      <c r="F1147" s="87" t="e" cm="1" vm="1">
        <f t="array" ref="F1147">_xlfn._xlws.FILTER(B1147,LEN(B1147)=5)</f>
        <v>#VALUE!</v>
      </c>
      <c r="G1147" s="88" t="str">
        <f t="shared" si="207"/>
        <v/>
      </c>
      <c r="H1147" s="85">
        <v>41500</v>
      </c>
      <c r="I1147" s="85" t="s">
        <v>2512</v>
      </c>
      <c r="J1147" s="93">
        <f t="shared" si="205"/>
        <v>41500</v>
      </c>
      <c r="K1147" s="85"/>
      <c r="M1147" s="85" t="s">
        <v>1393</v>
      </c>
      <c r="N1147" t="e">
        <f t="shared" si="208"/>
        <v>#VALUE!</v>
      </c>
      <c r="O1147" t="e">
        <f t="shared" si="209"/>
        <v>#VALUE!</v>
      </c>
      <c r="Q1147" s="84" t="s">
        <v>1393</v>
      </c>
      <c r="R1147" t="e">
        <f t="shared" si="210"/>
        <v>#VALUE!</v>
      </c>
      <c r="S1147" t="e">
        <f t="shared" si="211"/>
        <v>#VALUE!</v>
      </c>
      <c r="U1147" s="86" t="s">
        <v>1393</v>
      </c>
      <c r="V1147" t="e">
        <f t="shared" si="212"/>
        <v>#VALUE!</v>
      </c>
      <c r="W1147" t="e">
        <f t="shared" si="213"/>
        <v>#VALUE!</v>
      </c>
      <c r="Y1147" s="61" t="s">
        <v>1393</v>
      </c>
      <c r="Z1147" t="str">
        <f t="shared" si="214"/>
        <v>8-14-13</v>
      </c>
      <c r="AA1147" t="e">
        <f t="shared" si="215"/>
        <v>#VALUE!</v>
      </c>
      <c r="AB1147" t="e">
        <f t="shared" si="216"/>
        <v>#VALUE!</v>
      </c>
      <c r="AD1147" s="85">
        <v>41500</v>
      </c>
      <c r="AG1147" s="85" t="s">
        <v>1393</v>
      </c>
      <c r="AI1147" s="85">
        <v>41500</v>
      </c>
    </row>
    <row r="1148" spans="1:35" x14ac:dyDescent="0.2">
      <c r="A1148">
        <v>4128</v>
      </c>
      <c r="B1148" s="91" t="s">
        <v>1395</v>
      </c>
      <c r="C1148" s="61" t="str" cm="1">
        <f t="array" ref="C1148">_xlfn._xlws.FILTER(B1148,OR(LEN(B1148) = 7,LEN(B1148)=8))</f>
        <v>7/20/13</v>
      </c>
      <c r="D1148" s="61" t="str">
        <f t="shared" si="206"/>
        <v>7/20/13</v>
      </c>
      <c r="E1148" s="85" t="s">
        <v>1395</v>
      </c>
      <c r="F1148" s="87" t="e" cm="1" vm="1">
        <f t="array" ref="F1148">_xlfn._xlws.FILTER(B1148,LEN(B1148)=5)</f>
        <v>#VALUE!</v>
      </c>
      <c r="G1148" s="88" t="str">
        <f t="shared" si="207"/>
        <v/>
      </c>
      <c r="H1148" s="85">
        <v>41475</v>
      </c>
      <c r="I1148" s="85" t="s">
        <v>2512</v>
      </c>
      <c r="J1148" s="93">
        <f t="shared" si="205"/>
        <v>41475</v>
      </c>
      <c r="K1148" s="85"/>
      <c r="M1148" s="85" t="s">
        <v>1395</v>
      </c>
      <c r="N1148" t="e">
        <f t="shared" si="208"/>
        <v>#VALUE!</v>
      </c>
      <c r="O1148" t="e">
        <f t="shared" si="209"/>
        <v>#VALUE!</v>
      </c>
      <c r="Q1148" s="84" t="s">
        <v>1395</v>
      </c>
      <c r="R1148" t="e">
        <f t="shared" si="210"/>
        <v>#VALUE!</v>
      </c>
      <c r="S1148" t="e">
        <f t="shared" si="211"/>
        <v>#VALUE!</v>
      </c>
      <c r="U1148" s="86" t="s">
        <v>1395</v>
      </c>
      <c r="V1148" t="e">
        <f t="shared" si="212"/>
        <v>#VALUE!</v>
      </c>
      <c r="W1148" t="e">
        <f t="shared" si="213"/>
        <v>#VALUE!</v>
      </c>
      <c r="Y1148" s="61" t="s">
        <v>1395</v>
      </c>
      <c r="Z1148" t="str">
        <f t="shared" si="214"/>
        <v>7-20-13</v>
      </c>
      <c r="AA1148" t="e">
        <f t="shared" si="215"/>
        <v>#VALUE!</v>
      </c>
      <c r="AB1148" t="e">
        <f t="shared" si="216"/>
        <v>#VALUE!</v>
      </c>
      <c r="AD1148" s="85">
        <v>41475</v>
      </c>
      <c r="AG1148" s="85" t="s">
        <v>1395</v>
      </c>
      <c r="AI1148" s="85">
        <v>41475</v>
      </c>
    </row>
    <row r="1149" spans="1:35" x14ac:dyDescent="0.2">
      <c r="A1149">
        <v>8534</v>
      </c>
      <c r="B1149" s="91" t="s">
        <v>986</v>
      </c>
      <c r="C1149" s="61" t="str" cm="1">
        <f t="array" ref="C1149">_xlfn._xlws.FILTER(B1149,OR(LEN(B1149) = 7,LEN(B1149)=8))</f>
        <v>7/16/13</v>
      </c>
      <c r="D1149" s="61" t="str">
        <f t="shared" si="206"/>
        <v>7/16/13</v>
      </c>
      <c r="E1149" s="85" t="s">
        <v>986</v>
      </c>
      <c r="F1149" s="87" t="e" cm="1" vm="1">
        <f t="array" ref="F1149">_xlfn._xlws.FILTER(B1149,LEN(B1149)=5)</f>
        <v>#VALUE!</v>
      </c>
      <c r="G1149" s="88" t="str">
        <f t="shared" si="207"/>
        <v/>
      </c>
      <c r="H1149" s="85">
        <v>41471</v>
      </c>
      <c r="I1149" s="85" t="s">
        <v>2512</v>
      </c>
      <c r="J1149" s="93">
        <f t="shared" si="205"/>
        <v>41471</v>
      </c>
      <c r="K1149" s="85"/>
      <c r="M1149" s="85" t="s">
        <v>986</v>
      </c>
      <c r="N1149" t="e">
        <f t="shared" si="208"/>
        <v>#VALUE!</v>
      </c>
      <c r="O1149" t="e">
        <f t="shared" si="209"/>
        <v>#VALUE!</v>
      </c>
      <c r="Q1149" s="84" t="s">
        <v>986</v>
      </c>
      <c r="R1149" t="e">
        <f t="shared" si="210"/>
        <v>#VALUE!</v>
      </c>
      <c r="S1149" t="e">
        <f t="shared" si="211"/>
        <v>#VALUE!</v>
      </c>
      <c r="U1149" s="86" t="s">
        <v>986</v>
      </c>
      <c r="V1149" t="e">
        <f t="shared" si="212"/>
        <v>#VALUE!</v>
      </c>
      <c r="W1149" t="e">
        <f t="shared" si="213"/>
        <v>#VALUE!</v>
      </c>
      <c r="Y1149" s="61" t="s">
        <v>986</v>
      </c>
      <c r="Z1149" t="str">
        <f t="shared" si="214"/>
        <v>7-16-13</v>
      </c>
      <c r="AA1149" t="e">
        <f t="shared" si="215"/>
        <v>#VALUE!</v>
      </c>
      <c r="AB1149" t="e">
        <f t="shared" si="216"/>
        <v>#VALUE!</v>
      </c>
      <c r="AD1149" s="85">
        <v>41471</v>
      </c>
      <c r="AG1149" s="85" t="s">
        <v>986</v>
      </c>
      <c r="AI1149" s="85">
        <v>41471</v>
      </c>
    </row>
    <row r="1150" spans="1:35" x14ac:dyDescent="0.2">
      <c r="A1150">
        <v>9592</v>
      </c>
      <c r="B1150" s="91" t="s">
        <v>1398</v>
      </c>
      <c r="C1150" s="61" t="str" cm="1">
        <f t="array" ref="C1150">_xlfn._xlws.FILTER(B1150,OR(LEN(B1150) = 7,LEN(B1150)=8))</f>
        <v>6/30/13</v>
      </c>
      <c r="D1150" s="61" t="str">
        <f t="shared" si="206"/>
        <v>6/30/13</v>
      </c>
      <c r="E1150" s="85" t="s">
        <v>1398</v>
      </c>
      <c r="F1150" s="87" t="e" cm="1" vm="1">
        <f t="array" ref="F1150">_xlfn._xlws.FILTER(B1150,LEN(B1150)=5)</f>
        <v>#VALUE!</v>
      </c>
      <c r="G1150" s="88" t="str">
        <f t="shared" si="207"/>
        <v/>
      </c>
      <c r="H1150" s="85">
        <v>41455</v>
      </c>
      <c r="I1150" s="85" t="s">
        <v>2512</v>
      </c>
      <c r="J1150" s="93">
        <f t="shared" si="205"/>
        <v>41455</v>
      </c>
      <c r="K1150" s="85"/>
      <c r="M1150" s="85" t="s">
        <v>1398</v>
      </c>
      <c r="N1150" t="e">
        <f t="shared" si="208"/>
        <v>#VALUE!</v>
      </c>
      <c r="O1150" t="e">
        <f t="shared" si="209"/>
        <v>#VALUE!</v>
      </c>
      <c r="Q1150" s="84" t="s">
        <v>1398</v>
      </c>
      <c r="R1150" t="e">
        <f t="shared" si="210"/>
        <v>#VALUE!</v>
      </c>
      <c r="S1150" t="e">
        <f t="shared" si="211"/>
        <v>#VALUE!</v>
      </c>
      <c r="U1150" s="86" t="s">
        <v>1398</v>
      </c>
      <c r="V1150" t="e">
        <f t="shared" si="212"/>
        <v>#VALUE!</v>
      </c>
      <c r="W1150" t="e">
        <f t="shared" si="213"/>
        <v>#VALUE!</v>
      </c>
      <c r="Y1150" s="61" t="s">
        <v>1398</v>
      </c>
      <c r="Z1150" t="str">
        <f t="shared" si="214"/>
        <v>6-30-13</v>
      </c>
      <c r="AA1150" t="e">
        <f t="shared" si="215"/>
        <v>#VALUE!</v>
      </c>
      <c r="AB1150" t="e">
        <f t="shared" si="216"/>
        <v>#VALUE!</v>
      </c>
      <c r="AD1150" s="85">
        <v>41455</v>
      </c>
      <c r="AG1150" s="85" t="s">
        <v>1398</v>
      </c>
      <c r="AI1150" s="85">
        <v>41455</v>
      </c>
    </row>
    <row r="1151" spans="1:35" x14ac:dyDescent="0.2">
      <c r="A1151">
        <v>8957</v>
      </c>
      <c r="B1151" s="91">
        <v>41553</v>
      </c>
      <c r="C1151" s="61" t="e" cm="1" vm="1">
        <f t="array" ref="C1151">_xlfn._xlws.FILTER(B1151,OR(LEN(B1151) = 7,LEN(B1151)=8))</f>
        <v>#VALUE!</v>
      </c>
      <c r="D1151" s="61" t="str">
        <f t="shared" si="206"/>
        <v/>
      </c>
      <c r="E1151" s="61" t="s">
        <v>2512</v>
      </c>
      <c r="F1151" s="87" cm="1">
        <f t="array" ref="F1151">_xlfn._xlws.FILTER(B1151,LEN(B1151)=5)</f>
        <v>41553</v>
      </c>
      <c r="G1151" s="88">
        <f t="shared" si="207"/>
        <v>41553</v>
      </c>
      <c r="H1151" s="61"/>
      <c r="I1151" s="85">
        <v>41553</v>
      </c>
      <c r="J1151" s="93">
        <f t="shared" si="205"/>
        <v>41553</v>
      </c>
      <c r="K1151" s="85"/>
      <c r="M1151" s="85">
        <v>41553</v>
      </c>
      <c r="N1151" t="e">
        <f t="shared" si="208"/>
        <v>#VALUE!</v>
      </c>
      <c r="O1151">
        <f t="shared" si="209"/>
        <v>41553</v>
      </c>
      <c r="Q1151" s="84">
        <v>41553</v>
      </c>
      <c r="R1151" t="e">
        <f t="shared" si="210"/>
        <v>#VALUE!</v>
      </c>
      <c r="S1151">
        <f t="shared" si="211"/>
        <v>41553</v>
      </c>
      <c r="U1151" s="86">
        <v>41553</v>
      </c>
      <c r="V1151" t="e">
        <f t="shared" si="212"/>
        <v>#VALUE!</v>
      </c>
      <c r="W1151">
        <f t="shared" si="213"/>
        <v>41553</v>
      </c>
      <c r="Y1151" s="61">
        <v>41553</v>
      </c>
      <c r="Z1151" t="str">
        <f t="shared" si="214"/>
        <v>41553</v>
      </c>
      <c r="AA1151" t="e">
        <f t="shared" si="215"/>
        <v>#VALUE!</v>
      </c>
      <c r="AB1151">
        <f t="shared" si="216"/>
        <v>41553</v>
      </c>
      <c r="AD1151" s="85">
        <v>19464</v>
      </c>
      <c r="AG1151" s="85">
        <v>41553</v>
      </c>
      <c r="AI1151" s="85">
        <v>41435</v>
      </c>
    </row>
    <row r="1152" spans="1:35" x14ac:dyDescent="0.2">
      <c r="A1152">
        <v>9308</v>
      </c>
      <c r="B1152" s="91">
        <v>41583</v>
      </c>
      <c r="C1152" s="61" t="e" cm="1" vm="1">
        <f t="array" ref="C1152">_xlfn._xlws.FILTER(B1152,OR(LEN(B1152) = 7,LEN(B1152)=8))</f>
        <v>#VALUE!</v>
      </c>
      <c r="D1152" s="61" t="str">
        <f t="shared" si="206"/>
        <v/>
      </c>
      <c r="E1152" s="61" t="s">
        <v>2512</v>
      </c>
      <c r="F1152" s="87" cm="1">
        <f t="array" ref="F1152">_xlfn._xlws.FILTER(B1152,LEN(B1152)=5)</f>
        <v>41583</v>
      </c>
      <c r="G1152" s="88">
        <f t="shared" si="207"/>
        <v>41583</v>
      </c>
      <c r="H1152" s="61"/>
      <c r="I1152" s="85">
        <v>41583</v>
      </c>
      <c r="J1152" s="93">
        <f t="shared" si="205"/>
        <v>41583</v>
      </c>
      <c r="K1152" s="85"/>
      <c r="M1152" s="85">
        <v>41583</v>
      </c>
      <c r="N1152" t="e">
        <f t="shared" si="208"/>
        <v>#VALUE!</v>
      </c>
      <c r="O1152">
        <f t="shared" si="209"/>
        <v>41583</v>
      </c>
      <c r="Q1152" s="84">
        <v>41583</v>
      </c>
      <c r="R1152" t="e">
        <f t="shared" si="210"/>
        <v>#VALUE!</v>
      </c>
      <c r="S1152">
        <f t="shared" si="211"/>
        <v>41583</v>
      </c>
      <c r="U1152" s="86">
        <v>41583</v>
      </c>
      <c r="V1152" t="e">
        <f t="shared" si="212"/>
        <v>#VALUE!</v>
      </c>
      <c r="W1152">
        <f t="shared" si="213"/>
        <v>41583</v>
      </c>
      <c r="Y1152" s="61">
        <v>41583</v>
      </c>
      <c r="Z1152" t="str">
        <f t="shared" si="214"/>
        <v>41583</v>
      </c>
      <c r="AA1152" t="e">
        <f t="shared" si="215"/>
        <v>#VALUE!</v>
      </c>
      <c r="AB1152">
        <f t="shared" si="216"/>
        <v>41583</v>
      </c>
      <c r="AD1152" s="85">
        <v>30421</v>
      </c>
      <c r="AG1152" s="85">
        <v>41583</v>
      </c>
      <c r="AI1152" s="85">
        <v>41405</v>
      </c>
    </row>
    <row r="1153" spans="1:35" x14ac:dyDescent="0.2">
      <c r="A1153">
        <v>544</v>
      </c>
      <c r="B1153" s="91">
        <v>41583</v>
      </c>
      <c r="C1153" s="61" t="e" cm="1" vm="1">
        <f t="array" ref="C1153">_xlfn._xlws.FILTER(B1153,OR(LEN(B1153) = 7,LEN(B1153)=8))</f>
        <v>#VALUE!</v>
      </c>
      <c r="D1153" s="61" t="str">
        <f t="shared" si="206"/>
        <v/>
      </c>
      <c r="E1153" s="61" t="s">
        <v>2512</v>
      </c>
      <c r="F1153" s="87" cm="1">
        <f t="array" ref="F1153">_xlfn._xlws.FILTER(B1153,LEN(B1153)=5)</f>
        <v>41583</v>
      </c>
      <c r="G1153" s="88">
        <f t="shared" si="207"/>
        <v>41583</v>
      </c>
      <c r="H1153" s="61"/>
      <c r="I1153" s="85">
        <v>41583</v>
      </c>
      <c r="J1153" s="93">
        <f t="shared" si="205"/>
        <v>41583</v>
      </c>
      <c r="K1153" s="85"/>
      <c r="M1153" s="85">
        <v>41583</v>
      </c>
      <c r="N1153" t="e">
        <f t="shared" si="208"/>
        <v>#VALUE!</v>
      </c>
      <c r="O1153">
        <f t="shared" si="209"/>
        <v>41583</v>
      </c>
      <c r="Q1153" s="84">
        <v>41583</v>
      </c>
      <c r="R1153" t="e">
        <f t="shared" si="210"/>
        <v>#VALUE!</v>
      </c>
      <c r="S1153">
        <f t="shared" si="211"/>
        <v>41583</v>
      </c>
      <c r="U1153" s="86">
        <v>41583</v>
      </c>
      <c r="V1153" t="e">
        <f t="shared" si="212"/>
        <v>#VALUE!</v>
      </c>
      <c r="W1153">
        <f t="shared" si="213"/>
        <v>41583</v>
      </c>
      <c r="Y1153" s="61">
        <v>41583</v>
      </c>
      <c r="Z1153" t="str">
        <f t="shared" si="214"/>
        <v>41583</v>
      </c>
      <c r="AA1153" t="e">
        <f t="shared" si="215"/>
        <v>#VALUE!</v>
      </c>
      <c r="AB1153">
        <f t="shared" si="216"/>
        <v>41583</v>
      </c>
      <c r="AD1153" s="85">
        <v>30421</v>
      </c>
      <c r="AG1153" s="85">
        <v>41583</v>
      </c>
      <c r="AI1153" s="85">
        <v>41405</v>
      </c>
    </row>
    <row r="1154" spans="1:35" x14ac:dyDescent="0.2">
      <c r="A1154">
        <v>5989</v>
      </c>
      <c r="B1154" s="91" t="s">
        <v>1402</v>
      </c>
      <c r="C1154" s="61" t="str" cm="1">
        <f t="array" ref="C1154">_xlfn._xlws.FILTER(B1154,OR(LEN(B1154) = 7,LEN(B1154)=8))</f>
        <v>4/16/13</v>
      </c>
      <c r="D1154" s="61" t="str">
        <f t="shared" si="206"/>
        <v>4/16/13</v>
      </c>
      <c r="E1154" s="85" t="s">
        <v>1402</v>
      </c>
      <c r="F1154" s="87" t="e" cm="1" vm="1">
        <f t="array" ref="F1154">_xlfn._xlws.FILTER(B1154,LEN(B1154)=5)</f>
        <v>#VALUE!</v>
      </c>
      <c r="G1154" s="88" t="str">
        <f t="shared" si="207"/>
        <v/>
      </c>
      <c r="H1154" s="85">
        <v>41380</v>
      </c>
      <c r="I1154" s="85" t="s">
        <v>2512</v>
      </c>
      <c r="J1154" s="93">
        <f t="shared" si="205"/>
        <v>41380</v>
      </c>
      <c r="K1154" s="85"/>
      <c r="M1154" s="85" t="s">
        <v>1402</v>
      </c>
      <c r="N1154" t="e">
        <f t="shared" si="208"/>
        <v>#VALUE!</v>
      </c>
      <c r="O1154" t="e">
        <f t="shared" si="209"/>
        <v>#VALUE!</v>
      </c>
      <c r="Q1154" s="84" t="s">
        <v>1402</v>
      </c>
      <c r="R1154" t="e">
        <f t="shared" si="210"/>
        <v>#VALUE!</v>
      </c>
      <c r="S1154" t="e">
        <f t="shared" si="211"/>
        <v>#VALUE!</v>
      </c>
      <c r="U1154" s="86" t="s">
        <v>1402</v>
      </c>
      <c r="V1154" t="e">
        <f t="shared" si="212"/>
        <v>#VALUE!</v>
      </c>
      <c r="W1154" t="e">
        <f t="shared" si="213"/>
        <v>#VALUE!</v>
      </c>
      <c r="Y1154" s="61" t="s">
        <v>1402</v>
      </c>
      <c r="Z1154" t="str">
        <f t="shared" si="214"/>
        <v>4-16-13</v>
      </c>
      <c r="AA1154" t="e">
        <f t="shared" si="215"/>
        <v>#VALUE!</v>
      </c>
      <c r="AB1154" t="e">
        <f t="shared" si="216"/>
        <v>#VALUE!</v>
      </c>
      <c r="AD1154" s="85">
        <v>41380</v>
      </c>
      <c r="AG1154" s="85" t="s">
        <v>1402</v>
      </c>
      <c r="AI1154" s="85">
        <v>41380</v>
      </c>
    </row>
    <row r="1155" spans="1:35" x14ac:dyDescent="0.2">
      <c r="A1155">
        <v>635</v>
      </c>
      <c r="B1155" s="91" t="s">
        <v>472</v>
      </c>
      <c r="C1155" s="61" t="str" cm="1">
        <f t="array" ref="C1155">_xlfn._xlws.FILTER(B1155,OR(LEN(B1155) = 7,LEN(B1155)=8))</f>
        <v>3/19/13</v>
      </c>
      <c r="D1155" s="61" t="str">
        <f t="shared" si="206"/>
        <v>3/19/13</v>
      </c>
      <c r="E1155" s="85" t="s">
        <v>472</v>
      </c>
      <c r="F1155" s="87" t="e" cm="1" vm="1">
        <f t="array" ref="F1155">_xlfn._xlws.FILTER(B1155,LEN(B1155)=5)</f>
        <v>#VALUE!</v>
      </c>
      <c r="G1155" s="88" t="str">
        <f t="shared" si="207"/>
        <v/>
      </c>
      <c r="H1155" s="85">
        <v>41352</v>
      </c>
      <c r="I1155" s="85" t="s">
        <v>2512</v>
      </c>
      <c r="J1155" s="93">
        <f t="shared" ref="J1155:J1218" si="217">IF(I1155&gt;$I$1,I1155,H1155)</f>
        <v>41352</v>
      </c>
      <c r="K1155" s="85"/>
      <c r="M1155" s="85" t="s">
        <v>472</v>
      </c>
      <c r="N1155" t="e">
        <f t="shared" si="208"/>
        <v>#VALUE!</v>
      </c>
      <c r="O1155" t="e">
        <f t="shared" si="209"/>
        <v>#VALUE!</v>
      </c>
      <c r="Q1155" s="84" t="s">
        <v>472</v>
      </c>
      <c r="R1155" t="e">
        <f t="shared" si="210"/>
        <v>#VALUE!</v>
      </c>
      <c r="S1155" t="e">
        <f t="shared" si="211"/>
        <v>#VALUE!</v>
      </c>
      <c r="U1155" s="86" t="s">
        <v>472</v>
      </c>
      <c r="V1155" t="e">
        <f t="shared" si="212"/>
        <v>#VALUE!</v>
      </c>
      <c r="W1155" t="e">
        <f t="shared" si="213"/>
        <v>#VALUE!</v>
      </c>
      <c r="Y1155" s="61" t="s">
        <v>472</v>
      </c>
      <c r="Z1155" t="str">
        <f t="shared" si="214"/>
        <v>3-19-13</v>
      </c>
      <c r="AA1155" t="e">
        <f t="shared" si="215"/>
        <v>#VALUE!</v>
      </c>
      <c r="AB1155" t="e">
        <f t="shared" si="216"/>
        <v>#VALUE!</v>
      </c>
      <c r="AD1155" s="85">
        <v>41352</v>
      </c>
      <c r="AG1155" s="85" t="s">
        <v>472</v>
      </c>
      <c r="AI1155" s="85">
        <v>41352</v>
      </c>
    </row>
    <row r="1156" spans="1:35" x14ac:dyDescent="0.2">
      <c r="A1156">
        <v>6673</v>
      </c>
      <c r="B1156" s="91" t="s">
        <v>472</v>
      </c>
      <c r="C1156" s="61" t="str" cm="1">
        <f t="array" ref="C1156">_xlfn._xlws.FILTER(B1156,OR(LEN(B1156) = 7,LEN(B1156)=8))</f>
        <v>3/19/13</v>
      </c>
      <c r="D1156" s="61" t="str">
        <f t="shared" ref="D1156:D1219" si="218">IFERROR(C1156,"")</f>
        <v>3/19/13</v>
      </c>
      <c r="E1156" s="85" t="s">
        <v>472</v>
      </c>
      <c r="F1156" s="87" t="e" cm="1" vm="1">
        <f t="array" ref="F1156">_xlfn._xlws.FILTER(B1156,LEN(B1156)=5)</f>
        <v>#VALUE!</v>
      </c>
      <c r="G1156" s="88" t="str">
        <f t="shared" si="207"/>
        <v/>
      </c>
      <c r="H1156" s="85">
        <v>41352</v>
      </c>
      <c r="I1156" s="85" t="s">
        <v>2512</v>
      </c>
      <c r="J1156" s="93">
        <f t="shared" si="217"/>
        <v>41352</v>
      </c>
      <c r="K1156" s="85"/>
      <c r="M1156" s="85" t="s">
        <v>472</v>
      </c>
      <c r="N1156" t="e">
        <f t="shared" si="208"/>
        <v>#VALUE!</v>
      </c>
      <c r="O1156" t="e">
        <f t="shared" si="209"/>
        <v>#VALUE!</v>
      </c>
      <c r="Q1156" s="84" t="s">
        <v>472</v>
      </c>
      <c r="R1156" t="e">
        <f t="shared" si="210"/>
        <v>#VALUE!</v>
      </c>
      <c r="S1156" t="e">
        <f t="shared" si="211"/>
        <v>#VALUE!</v>
      </c>
      <c r="U1156" s="86" t="s">
        <v>472</v>
      </c>
      <c r="V1156" t="e">
        <f t="shared" si="212"/>
        <v>#VALUE!</v>
      </c>
      <c r="W1156" t="e">
        <f t="shared" si="213"/>
        <v>#VALUE!</v>
      </c>
      <c r="Y1156" s="61" t="s">
        <v>472</v>
      </c>
      <c r="Z1156" t="str">
        <f t="shared" si="214"/>
        <v>3-19-13</v>
      </c>
      <c r="AA1156" t="e">
        <f t="shared" si="215"/>
        <v>#VALUE!</v>
      </c>
      <c r="AB1156" t="e">
        <f t="shared" si="216"/>
        <v>#VALUE!</v>
      </c>
      <c r="AD1156" s="85">
        <v>41352</v>
      </c>
      <c r="AG1156" s="85" t="s">
        <v>472</v>
      </c>
      <c r="AI1156" s="85">
        <v>41352</v>
      </c>
    </row>
    <row r="1157" spans="1:35" x14ac:dyDescent="0.2">
      <c r="A1157">
        <v>1710</v>
      </c>
      <c r="B1157" s="91">
        <v>41458</v>
      </c>
      <c r="C1157" s="61" t="e" cm="1" vm="1">
        <f t="array" ref="C1157">_xlfn._xlws.FILTER(B1157,OR(LEN(B1157) = 7,LEN(B1157)=8))</f>
        <v>#VALUE!</v>
      </c>
      <c r="D1157" s="61" t="str">
        <f t="shared" si="218"/>
        <v/>
      </c>
      <c r="E1157" s="61" t="s">
        <v>2512</v>
      </c>
      <c r="F1157" s="87" cm="1">
        <f t="array" ref="F1157">_xlfn._xlws.FILTER(B1157,LEN(B1157)=5)</f>
        <v>41458</v>
      </c>
      <c r="G1157" s="88">
        <f t="shared" ref="G1157:G1220" si="219">IFERROR(F1157,"")</f>
        <v>41458</v>
      </c>
      <c r="H1157" s="61"/>
      <c r="I1157" s="85">
        <v>41458</v>
      </c>
      <c r="J1157" s="93">
        <f t="shared" si="217"/>
        <v>41458</v>
      </c>
      <c r="K1157" s="85"/>
      <c r="M1157" s="85">
        <v>41458</v>
      </c>
      <c r="N1157" t="e">
        <f t="shared" ref="N1157:N1220" si="220">DATEVALUE(M1157)</f>
        <v>#VALUE!</v>
      </c>
      <c r="O1157">
        <f t="shared" ref="O1157:O1220" si="221">VALUE(M1157)</f>
        <v>41458</v>
      </c>
      <c r="Q1157" s="84">
        <v>41458</v>
      </c>
      <c r="R1157" t="e">
        <f t="shared" ref="R1157:R1220" si="222">DATEVALUE(Q1157)</f>
        <v>#VALUE!</v>
      </c>
      <c r="S1157">
        <f t="shared" ref="S1157:S1220" si="223">VALUE(Q1157)</f>
        <v>41458</v>
      </c>
      <c r="U1157" s="86">
        <v>41458</v>
      </c>
      <c r="V1157" t="e">
        <f t="shared" ref="V1157:V1220" si="224">DATEVALUE(U1157)</f>
        <v>#VALUE!</v>
      </c>
      <c r="W1157">
        <f t="shared" ref="W1157:W1220" si="225">VALUE(U1157)</f>
        <v>41458</v>
      </c>
      <c r="Y1157" s="61">
        <v>41458</v>
      </c>
      <c r="Z1157" t="str">
        <f t="shared" ref="Z1157:Z1220" si="226">SUBSTITUTE(Y1157,"/","-")</f>
        <v>41458</v>
      </c>
      <c r="AA1157" t="e">
        <f t="shared" ref="AA1157:AA1220" si="227">DATEVALUE(Z1157)</f>
        <v>#VALUE!</v>
      </c>
      <c r="AB1157">
        <f t="shared" ref="AB1157:AB1220" si="228">VALUE(Z1157)</f>
        <v>41458</v>
      </c>
      <c r="AD1157" s="85">
        <v>21289</v>
      </c>
      <c r="AG1157" s="85">
        <v>41458</v>
      </c>
      <c r="AI1157" s="85">
        <v>41340</v>
      </c>
    </row>
    <row r="1158" spans="1:35" x14ac:dyDescent="0.2">
      <c r="A1158">
        <v>523</v>
      </c>
      <c r="B1158" s="91" t="s">
        <v>834</v>
      </c>
      <c r="C1158" s="61" t="str" cm="1">
        <f t="array" ref="C1158">_xlfn._xlws.FILTER(B1158,OR(LEN(B1158) = 7,LEN(B1158)=8))</f>
        <v>1/31/13</v>
      </c>
      <c r="D1158" s="61" t="str">
        <f t="shared" si="218"/>
        <v>1/31/13</v>
      </c>
      <c r="E1158" s="85" t="s">
        <v>834</v>
      </c>
      <c r="F1158" s="87" t="e" cm="1" vm="1">
        <f t="array" ref="F1158">_xlfn._xlws.FILTER(B1158,LEN(B1158)=5)</f>
        <v>#VALUE!</v>
      </c>
      <c r="G1158" s="88" t="str">
        <f t="shared" si="219"/>
        <v/>
      </c>
      <c r="H1158" s="85">
        <v>41305</v>
      </c>
      <c r="I1158" s="85" t="s">
        <v>2512</v>
      </c>
      <c r="J1158" s="93">
        <f t="shared" si="217"/>
        <v>41305</v>
      </c>
      <c r="K1158" s="85"/>
      <c r="M1158" s="85" t="s">
        <v>834</v>
      </c>
      <c r="N1158" t="e">
        <f t="shared" si="220"/>
        <v>#VALUE!</v>
      </c>
      <c r="O1158" t="e">
        <f t="shared" si="221"/>
        <v>#VALUE!</v>
      </c>
      <c r="Q1158" s="84" t="s">
        <v>834</v>
      </c>
      <c r="R1158" t="e">
        <f t="shared" si="222"/>
        <v>#VALUE!</v>
      </c>
      <c r="S1158" t="e">
        <f t="shared" si="223"/>
        <v>#VALUE!</v>
      </c>
      <c r="U1158" s="86" t="s">
        <v>834</v>
      </c>
      <c r="V1158" t="e">
        <f t="shared" si="224"/>
        <v>#VALUE!</v>
      </c>
      <c r="W1158" t="e">
        <f t="shared" si="225"/>
        <v>#VALUE!</v>
      </c>
      <c r="Y1158" s="61" t="s">
        <v>834</v>
      </c>
      <c r="Z1158" t="str">
        <f t="shared" si="226"/>
        <v>1-31-13</v>
      </c>
      <c r="AA1158" t="e">
        <f t="shared" si="227"/>
        <v>#VALUE!</v>
      </c>
      <c r="AB1158" t="e">
        <f t="shared" si="228"/>
        <v>#VALUE!</v>
      </c>
      <c r="AD1158" s="85">
        <v>41305</v>
      </c>
      <c r="AG1158" s="85" t="s">
        <v>834</v>
      </c>
      <c r="AI1158" s="85">
        <v>41305</v>
      </c>
    </row>
    <row r="1159" spans="1:35" x14ac:dyDescent="0.2">
      <c r="A1159">
        <v>8977</v>
      </c>
      <c r="B1159" s="91">
        <v>41609</v>
      </c>
      <c r="C1159" s="61" t="e" cm="1" vm="1">
        <f t="array" ref="C1159">_xlfn._xlws.FILTER(B1159,OR(LEN(B1159) = 7,LEN(B1159)=8))</f>
        <v>#VALUE!</v>
      </c>
      <c r="D1159" s="61" t="str">
        <f t="shared" si="218"/>
        <v/>
      </c>
      <c r="E1159" s="61" t="s">
        <v>2512</v>
      </c>
      <c r="F1159" s="87" cm="1">
        <f t="array" ref="F1159">_xlfn._xlws.FILTER(B1159,LEN(B1159)=5)</f>
        <v>41609</v>
      </c>
      <c r="G1159" s="88">
        <f t="shared" si="219"/>
        <v>41609</v>
      </c>
      <c r="H1159" s="61"/>
      <c r="I1159" s="85">
        <v>41609</v>
      </c>
      <c r="J1159" s="93">
        <f t="shared" si="217"/>
        <v>41609</v>
      </c>
      <c r="K1159" s="85"/>
      <c r="M1159" s="85">
        <v>41609</v>
      </c>
      <c r="N1159" t="e">
        <f t="shared" si="220"/>
        <v>#VALUE!</v>
      </c>
      <c r="O1159">
        <f t="shared" si="221"/>
        <v>41609</v>
      </c>
      <c r="Q1159" s="84">
        <v>41609</v>
      </c>
      <c r="R1159" t="e">
        <f t="shared" si="222"/>
        <v>#VALUE!</v>
      </c>
      <c r="S1159">
        <f t="shared" si="223"/>
        <v>41609</v>
      </c>
      <c r="U1159" s="86">
        <v>41609</v>
      </c>
      <c r="V1159" t="e">
        <f t="shared" si="224"/>
        <v>#VALUE!</v>
      </c>
      <c r="W1159">
        <f t="shared" si="225"/>
        <v>41609</v>
      </c>
      <c r="Y1159" s="61">
        <v>41609</v>
      </c>
      <c r="Z1159" t="str">
        <f t="shared" si="226"/>
        <v>41609</v>
      </c>
      <c r="AA1159" t="e">
        <f t="shared" si="227"/>
        <v>#VALUE!</v>
      </c>
      <c r="AB1159">
        <f t="shared" si="228"/>
        <v>41609</v>
      </c>
      <c r="AD1159" s="85">
        <v>39919</v>
      </c>
      <c r="AG1159" s="85">
        <v>41609</v>
      </c>
      <c r="AI1159" s="85">
        <v>41286</v>
      </c>
    </row>
    <row r="1160" spans="1:35" x14ac:dyDescent="0.2">
      <c r="A1160">
        <v>9736</v>
      </c>
      <c r="B1160" s="91" t="s">
        <v>225</v>
      </c>
      <c r="C1160" s="61" t="str" cm="1">
        <f t="array" ref="C1160">_xlfn._xlws.FILTER(B1160,OR(LEN(B1160) = 7,LEN(B1160)=8))</f>
        <v>12/24/12</v>
      </c>
      <c r="D1160" s="61" t="str">
        <f t="shared" si="218"/>
        <v>12/24/12</v>
      </c>
      <c r="E1160" s="61" t="s">
        <v>225</v>
      </c>
      <c r="F1160" s="87" t="e" cm="1" vm="1">
        <f t="array" ref="F1160">_xlfn._xlws.FILTER(B1160,LEN(B1160)=5)</f>
        <v>#VALUE!</v>
      </c>
      <c r="G1160" s="88" t="str">
        <f t="shared" si="219"/>
        <v/>
      </c>
      <c r="H1160" s="85">
        <v>41267</v>
      </c>
      <c r="I1160" s="85" t="s">
        <v>2512</v>
      </c>
      <c r="J1160" s="93">
        <f t="shared" si="217"/>
        <v>41267</v>
      </c>
      <c r="K1160" s="85"/>
      <c r="M1160" s="85" t="s">
        <v>225</v>
      </c>
      <c r="N1160" t="e">
        <f t="shared" si="220"/>
        <v>#VALUE!</v>
      </c>
      <c r="O1160" t="e">
        <f t="shared" si="221"/>
        <v>#VALUE!</v>
      </c>
      <c r="Q1160" s="84" t="s">
        <v>225</v>
      </c>
      <c r="R1160" t="e">
        <f t="shared" si="222"/>
        <v>#VALUE!</v>
      </c>
      <c r="S1160" t="e">
        <f t="shared" si="223"/>
        <v>#VALUE!</v>
      </c>
      <c r="U1160" s="86" t="s">
        <v>225</v>
      </c>
      <c r="V1160" t="e">
        <f t="shared" si="224"/>
        <v>#VALUE!</v>
      </c>
      <c r="W1160" t="e">
        <f t="shared" si="225"/>
        <v>#VALUE!</v>
      </c>
      <c r="Y1160" s="61" t="s">
        <v>225</v>
      </c>
      <c r="Z1160" t="str">
        <f t="shared" si="226"/>
        <v>12-24-12</v>
      </c>
      <c r="AA1160" t="e">
        <f t="shared" si="227"/>
        <v>#VALUE!</v>
      </c>
      <c r="AB1160" t="e">
        <f t="shared" si="228"/>
        <v>#VALUE!</v>
      </c>
      <c r="AD1160" s="85">
        <v>41267</v>
      </c>
      <c r="AG1160" s="85" t="s">
        <v>225</v>
      </c>
      <c r="AI1160" s="85">
        <v>41267</v>
      </c>
    </row>
    <row r="1161" spans="1:35" x14ac:dyDescent="0.2">
      <c r="A1161">
        <v>1544</v>
      </c>
      <c r="B1161" s="91" t="s">
        <v>1035</v>
      </c>
      <c r="C1161" s="61" t="str" cm="1">
        <f t="array" ref="C1161">_xlfn._xlws.FILTER(B1161,OR(LEN(B1161) = 7,LEN(B1161)=8))</f>
        <v>12/22/12</v>
      </c>
      <c r="D1161" s="61" t="str">
        <f t="shared" si="218"/>
        <v>12/22/12</v>
      </c>
      <c r="E1161" s="61" t="s">
        <v>1035</v>
      </c>
      <c r="F1161" s="87" t="e" cm="1" vm="1">
        <f t="array" ref="F1161">_xlfn._xlws.FILTER(B1161,LEN(B1161)=5)</f>
        <v>#VALUE!</v>
      </c>
      <c r="G1161" s="88" t="str">
        <f t="shared" si="219"/>
        <v/>
      </c>
      <c r="H1161" s="85">
        <v>41265</v>
      </c>
      <c r="I1161" s="85" t="s">
        <v>2512</v>
      </c>
      <c r="J1161" s="93">
        <f t="shared" si="217"/>
        <v>41265</v>
      </c>
      <c r="K1161" s="85"/>
      <c r="M1161" s="85" t="s">
        <v>1035</v>
      </c>
      <c r="N1161" t="e">
        <f t="shared" si="220"/>
        <v>#VALUE!</v>
      </c>
      <c r="O1161" t="e">
        <f t="shared" si="221"/>
        <v>#VALUE!</v>
      </c>
      <c r="Q1161" s="84" t="s">
        <v>1035</v>
      </c>
      <c r="R1161" t="e">
        <f t="shared" si="222"/>
        <v>#VALUE!</v>
      </c>
      <c r="S1161" t="e">
        <f t="shared" si="223"/>
        <v>#VALUE!</v>
      </c>
      <c r="U1161" s="86" t="s">
        <v>1035</v>
      </c>
      <c r="V1161" t="e">
        <f t="shared" si="224"/>
        <v>#VALUE!</v>
      </c>
      <c r="W1161" t="e">
        <f t="shared" si="225"/>
        <v>#VALUE!</v>
      </c>
      <c r="Y1161" s="61" t="s">
        <v>1035</v>
      </c>
      <c r="Z1161" t="str">
        <f t="shared" si="226"/>
        <v>12-22-12</v>
      </c>
      <c r="AA1161" t="e">
        <f t="shared" si="227"/>
        <v>#VALUE!</v>
      </c>
      <c r="AB1161" t="e">
        <f t="shared" si="228"/>
        <v>#VALUE!</v>
      </c>
      <c r="AD1161" s="85">
        <v>41265</v>
      </c>
      <c r="AG1161" s="85" t="s">
        <v>1035</v>
      </c>
      <c r="AI1161" s="85">
        <v>41265</v>
      </c>
    </row>
    <row r="1162" spans="1:35" x14ac:dyDescent="0.2">
      <c r="A1162">
        <v>6575</v>
      </c>
      <c r="B1162" s="91" t="s">
        <v>600</v>
      </c>
      <c r="C1162" s="61" t="str" cm="1">
        <f t="array" ref="C1162">_xlfn._xlws.FILTER(B1162,OR(LEN(B1162) = 7,LEN(B1162)=8))</f>
        <v>10/27/12</v>
      </c>
      <c r="D1162" s="61" t="str">
        <f t="shared" si="218"/>
        <v>10/27/12</v>
      </c>
      <c r="E1162" s="61" t="s">
        <v>600</v>
      </c>
      <c r="F1162" s="87" t="e" cm="1" vm="1">
        <f t="array" ref="F1162">_xlfn._xlws.FILTER(B1162,LEN(B1162)=5)</f>
        <v>#VALUE!</v>
      </c>
      <c r="G1162" s="88" t="str">
        <f t="shared" si="219"/>
        <v/>
      </c>
      <c r="H1162" s="85">
        <v>41209</v>
      </c>
      <c r="I1162" s="85" t="s">
        <v>2512</v>
      </c>
      <c r="J1162" s="93">
        <f t="shared" si="217"/>
        <v>41209</v>
      </c>
      <c r="K1162" s="85"/>
      <c r="M1162" s="85" t="s">
        <v>600</v>
      </c>
      <c r="N1162" t="e">
        <f t="shared" si="220"/>
        <v>#VALUE!</v>
      </c>
      <c r="O1162" t="e">
        <f t="shared" si="221"/>
        <v>#VALUE!</v>
      </c>
      <c r="Q1162" s="84" t="s">
        <v>600</v>
      </c>
      <c r="R1162" t="e">
        <f t="shared" si="222"/>
        <v>#VALUE!</v>
      </c>
      <c r="S1162" t="e">
        <f t="shared" si="223"/>
        <v>#VALUE!</v>
      </c>
      <c r="U1162" s="86" t="s">
        <v>600</v>
      </c>
      <c r="V1162" t="e">
        <f t="shared" si="224"/>
        <v>#VALUE!</v>
      </c>
      <c r="W1162" t="e">
        <f t="shared" si="225"/>
        <v>#VALUE!</v>
      </c>
      <c r="Y1162" s="61" t="s">
        <v>600</v>
      </c>
      <c r="Z1162" t="str">
        <f t="shared" si="226"/>
        <v>10-27-12</v>
      </c>
      <c r="AA1162" t="e">
        <f t="shared" si="227"/>
        <v>#VALUE!</v>
      </c>
      <c r="AB1162" t="e">
        <f t="shared" si="228"/>
        <v>#VALUE!</v>
      </c>
      <c r="AD1162" s="85">
        <v>41209</v>
      </c>
      <c r="AG1162" s="85" t="s">
        <v>600</v>
      </c>
      <c r="AI1162" s="85">
        <v>41209</v>
      </c>
    </row>
    <row r="1163" spans="1:35" x14ac:dyDescent="0.2">
      <c r="A1163">
        <v>6147</v>
      </c>
      <c r="B1163" s="91" t="s">
        <v>187</v>
      </c>
      <c r="C1163" s="61" t="str" cm="1">
        <f t="array" ref="C1163">_xlfn._xlws.FILTER(B1163,OR(LEN(B1163) = 7,LEN(B1163)=8))</f>
        <v>10/18/12</v>
      </c>
      <c r="D1163" s="61" t="str">
        <f t="shared" si="218"/>
        <v>10/18/12</v>
      </c>
      <c r="E1163" s="61" t="s">
        <v>187</v>
      </c>
      <c r="F1163" s="87" t="e" cm="1" vm="1">
        <f t="array" ref="F1163">_xlfn._xlws.FILTER(B1163,LEN(B1163)=5)</f>
        <v>#VALUE!</v>
      </c>
      <c r="G1163" s="88" t="str">
        <f t="shared" si="219"/>
        <v/>
      </c>
      <c r="H1163" s="85">
        <v>41200</v>
      </c>
      <c r="I1163" s="85" t="s">
        <v>2512</v>
      </c>
      <c r="J1163" s="93">
        <f t="shared" si="217"/>
        <v>41200</v>
      </c>
      <c r="K1163" s="85"/>
      <c r="M1163" s="85" t="s">
        <v>187</v>
      </c>
      <c r="N1163" t="e">
        <f t="shared" si="220"/>
        <v>#VALUE!</v>
      </c>
      <c r="O1163" t="e">
        <f t="shared" si="221"/>
        <v>#VALUE!</v>
      </c>
      <c r="Q1163" s="84" t="s">
        <v>187</v>
      </c>
      <c r="R1163" t="e">
        <f t="shared" si="222"/>
        <v>#VALUE!</v>
      </c>
      <c r="S1163" t="e">
        <f t="shared" si="223"/>
        <v>#VALUE!</v>
      </c>
      <c r="U1163" s="86" t="s">
        <v>187</v>
      </c>
      <c r="V1163" t="e">
        <f t="shared" si="224"/>
        <v>#VALUE!</v>
      </c>
      <c r="W1163" t="e">
        <f t="shared" si="225"/>
        <v>#VALUE!</v>
      </c>
      <c r="Y1163" s="61" t="s">
        <v>187</v>
      </c>
      <c r="Z1163" t="str">
        <f t="shared" si="226"/>
        <v>10-18-12</v>
      </c>
      <c r="AA1163" t="e">
        <f t="shared" si="227"/>
        <v>#VALUE!</v>
      </c>
      <c r="AB1163" t="e">
        <f t="shared" si="228"/>
        <v>#VALUE!</v>
      </c>
      <c r="AD1163" s="85">
        <v>41200</v>
      </c>
      <c r="AG1163" s="85" t="s">
        <v>187</v>
      </c>
      <c r="AI1163" s="85">
        <v>41200</v>
      </c>
    </row>
    <row r="1164" spans="1:35" x14ac:dyDescent="0.2">
      <c r="A1164">
        <v>6354</v>
      </c>
      <c r="B1164" s="91" t="s">
        <v>658</v>
      </c>
      <c r="C1164" s="61" t="str" cm="1">
        <f t="array" ref="C1164">_xlfn._xlws.FILTER(B1164,OR(LEN(B1164) = 7,LEN(B1164)=8))</f>
        <v>8/31/12</v>
      </c>
      <c r="D1164" s="61" t="str">
        <f t="shared" si="218"/>
        <v>8/31/12</v>
      </c>
      <c r="E1164" s="85" t="s">
        <v>658</v>
      </c>
      <c r="F1164" s="87" t="e" cm="1" vm="1">
        <f t="array" ref="F1164">_xlfn._xlws.FILTER(B1164,LEN(B1164)=5)</f>
        <v>#VALUE!</v>
      </c>
      <c r="G1164" s="88" t="str">
        <f t="shared" si="219"/>
        <v/>
      </c>
      <c r="H1164" s="85">
        <v>41152</v>
      </c>
      <c r="I1164" s="85" t="s">
        <v>2512</v>
      </c>
      <c r="J1164" s="93">
        <f t="shared" si="217"/>
        <v>41152</v>
      </c>
      <c r="K1164" s="85"/>
      <c r="M1164" s="85" t="s">
        <v>658</v>
      </c>
      <c r="N1164" t="e">
        <f t="shared" si="220"/>
        <v>#VALUE!</v>
      </c>
      <c r="O1164" t="e">
        <f t="shared" si="221"/>
        <v>#VALUE!</v>
      </c>
      <c r="Q1164" s="84" t="s">
        <v>658</v>
      </c>
      <c r="R1164" t="e">
        <f t="shared" si="222"/>
        <v>#VALUE!</v>
      </c>
      <c r="S1164" t="e">
        <f t="shared" si="223"/>
        <v>#VALUE!</v>
      </c>
      <c r="U1164" s="86" t="s">
        <v>658</v>
      </c>
      <c r="V1164" t="e">
        <f t="shared" si="224"/>
        <v>#VALUE!</v>
      </c>
      <c r="W1164" t="e">
        <f t="shared" si="225"/>
        <v>#VALUE!</v>
      </c>
      <c r="Y1164" s="61" t="s">
        <v>658</v>
      </c>
      <c r="Z1164" t="str">
        <f t="shared" si="226"/>
        <v>8-31-12</v>
      </c>
      <c r="AA1164" t="e">
        <f t="shared" si="227"/>
        <v>#VALUE!</v>
      </c>
      <c r="AB1164" t="e">
        <f t="shared" si="228"/>
        <v>#VALUE!</v>
      </c>
      <c r="AD1164" s="85">
        <v>41152</v>
      </c>
      <c r="AG1164" s="85" t="s">
        <v>658</v>
      </c>
      <c r="AI1164" s="85">
        <v>41152</v>
      </c>
    </row>
    <row r="1165" spans="1:35" x14ac:dyDescent="0.2">
      <c r="A1165">
        <v>4769</v>
      </c>
      <c r="B1165" s="91" t="s">
        <v>413</v>
      </c>
      <c r="C1165" s="61" t="str" cm="1">
        <f t="array" ref="C1165">_xlfn._xlws.FILTER(B1165,OR(LEN(B1165) = 7,LEN(B1165)=8))</f>
        <v>6/18/14</v>
      </c>
      <c r="D1165" s="61" t="str">
        <f t="shared" si="218"/>
        <v>6/18/14</v>
      </c>
      <c r="E1165" s="85" t="s">
        <v>413</v>
      </c>
      <c r="F1165" s="87" t="e" cm="1" vm="1">
        <f t="array" ref="F1165">_xlfn._xlws.FILTER(B1165,LEN(B1165)=5)</f>
        <v>#VALUE!</v>
      </c>
      <c r="G1165" s="88" t="str">
        <f t="shared" si="219"/>
        <v/>
      </c>
      <c r="H1165" s="85">
        <v>41808</v>
      </c>
      <c r="I1165" s="85" t="s">
        <v>2512</v>
      </c>
      <c r="J1165" s="93">
        <f t="shared" si="217"/>
        <v>41808</v>
      </c>
      <c r="K1165" s="85"/>
      <c r="M1165" s="85" t="s">
        <v>413</v>
      </c>
      <c r="N1165" t="e">
        <f t="shared" si="220"/>
        <v>#VALUE!</v>
      </c>
      <c r="O1165" t="e">
        <f t="shared" si="221"/>
        <v>#VALUE!</v>
      </c>
      <c r="Q1165" s="84" t="s">
        <v>413</v>
      </c>
      <c r="R1165" t="e">
        <f t="shared" si="222"/>
        <v>#VALUE!</v>
      </c>
      <c r="S1165" t="e">
        <f t="shared" si="223"/>
        <v>#VALUE!</v>
      </c>
      <c r="U1165" s="86" t="s">
        <v>413</v>
      </c>
      <c r="V1165" t="e">
        <f t="shared" si="224"/>
        <v>#VALUE!</v>
      </c>
      <c r="W1165" t="e">
        <f t="shared" si="225"/>
        <v>#VALUE!</v>
      </c>
      <c r="Y1165" s="61" t="s">
        <v>413</v>
      </c>
      <c r="Z1165" t="str">
        <f t="shared" si="226"/>
        <v>6-18-14</v>
      </c>
      <c r="AA1165" t="e">
        <f t="shared" si="227"/>
        <v>#VALUE!</v>
      </c>
      <c r="AB1165" t="e">
        <f t="shared" si="228"/>
        <v>#VALUE!</v>
      </c>
      <c r="AD1165" s="85">
        <v>41808</v>
      </c>
      <c r="AG1165" s="85" t="s">
        <v>413</v>
      </c>
      <c r="AI1165" s="85">
        <v>41808</v>
      </c>
    </row>
    <row r="1166" spans="1:35" x14ac:dyDescent="0.2">
      <c r="A1166">
        <v>7540</v>
      </c>
      <c r="B1166" s="91" t="s">
        <v>1415</v>
      </c>
      <c r="C1166" s="61" t="str" cm="1">
        <f t="array" ref="C1166">_xlfn._xlws.FILTER(B1166,OR(LEN(B1166) = 7,LEN(B1166)=8))</f>
        <v>5/25/14</v>
      </c>
      <c r="D1166" s="61" t="str">
        <f t="shared" si="218"/>
        <v>5/25/14</v>
      </c>
      <c r="E1166" s="85" t="s">
        <v>1415</v>
      </c>
      <c r="F1166" s="87" t="e" cm="1" vm="1">
        <f t="array" ref="F1166">_xlfn._xlws.FILTER(B1166,LEN(B1166)=5)</f>
        <v>#VALUE!</v>
      </c>
      <c r="G1166" s="88" t="str">
        <f t="shared" si="219"/>
        <v/>
      </c>
      <c r="H1166" s="85">
        <v>41784</v>
      </c>
      <c r="I1166" s="85" t="s">
        <v>2512</v>
      </c>
      <c r="J1166" s="93">
        <f t="shared" si="217"/>
        <v>41784</v>
      </c>
      <c r="K1166" s="85"/>
      <c r="M1166" s="85" t="s">
        <v>1415</v>
      </c>
      <c r="N1166" t="e">
        <f t="shared" si="220"/>
        <v>#VALUE!</v>
      </c>
      <c r="O1166" t="e">
        <f t="shared" si="221"/>
        <v>#VALUE!</v>
      </c>
      <c r="Q1166" s="84" t="s">
        <v>1415</v>
      </c>
      <c r="R1166" t="e">
        <f t="shared" si="222"/>
        <v>#VALUE!</v>
      </c>
      <c r="S1166" t="e">
        <f t="shared" si="223"/>
        <v>#VALUE!</v>
      </c>
      <c r="U1166" s="86" t="s">
        <v>1415</v>
      </c>
      <c r="V1166" t="e">
        <f t="shared" si="224"/>
        <v>#VALUE!</v>
      </c>
      <c r="W1166" t="e">
        <f t="shared" si="225"/>
        <v>#VALUE!</v>
      </c>
      <c r="Y1166" s="61" t="s">
        <v>1415</v>
      </c>
      <c r="Z1166" t="str">
        <f t="shared" si="226"/>
        <v>5-25-14</v>
      </c>
      <c r="AA1166" t="e">
        <f t="shared" si="227"/>
        <v>#VALUE!</v>
      </c>
      <c r="AB1166" t="e">
        <f t="shared" si="228"/>
        <v>#VALUE!</v>
      </c>
      <c r="AD1166" s="85">
        <v>41784</v>
      </c>
      <c r="AG1166" s="85" t="s">
        <v>1415</v>
      </c>
      <c r="AI1166" s="85">
        <v>41784</v>
      </c>
    </row>
    <row r="1167" spans="1:35" x14ac:dyDescent="0.2">
      <c r="A1167">
        <v>5247</v>
      </c>
      <c r="B1167" s="91">
        <v>41917</v>
      </c>
      <c r="C1167" s="61" t="e" cm="1" vm="1">
        <f t="array" ref="C1167">_xlfn._xlws.FILTER(B1167,OR(LEN(B1167) = 7,LEN(B1167)=8))</f>
        <v>#VALUE!</v>
      </c>
      <c r="D1167" s="61" t="str">
        <f t="shared" si="218"/>
        <v/>
      </c>
      <c r="E1167" s="61" t="s">
        <v>2512</v>
      </c>
      <c r="F1167" s="87" cm="1">
        <f t="array" ref="F1167">_xlfn._xlws.FILTER(B1167,LEN(B1167)=5)</f>
        <v>41917</v>
      </c>
      <c r="G1167" s="88">
        <f t="shared" si="219"/>
        <v>41917</v>
      </c>
      <c r="H1167" s="61"/>
      <c r="I1167" s="85">
        <v>41917</v>
      </c>
      <c r="J1167" s="93">
        <f t="shared" si="217"/>
        <v>41917</v>
      </c>
      <c r="K1167" s="85"/>
      <c r="M1167" s="85">
        <v>41917</v>
      </c>
      <c r="N1167" t="e">
        <f t="shared" si="220"/>
        <v>#VALUE!</v>
      </c>
      <c r="O1167">
        <f t="shared" si="221"/>
        <v>41917</v>
      </c>
      <c r="Q1167" s="84">
        <v>41917</v>
      </c>
      <c r="R1167" t="e">
        <f t="shared" si="222"/>
        <v>#VALUE!</v>
      </c>
      <c r="S1167">
        <f t="shared" si="223"/>
        <v>41917</v>
      </c>
      <c r="U1167" s="86">
        <v>41917</v>
      </c>
      <c r="V1167" t="e">
        <f t="shared" si="224"/>
        <v>#VALUE!</v>
      </c>
      <c r="W1167">
        <f t="shared" si="225"/>
        <v>41917</v>
      </c>
      <c r="Y1167" s="61">
        <v>41917</v>
      </c>
      <c r="Z1167" t="str">
        <f t="shared" si="226"/>
        <v>41917</v>
      </c>
      <c r="AA1167" t="e">
        <f t="shared" si="227"/>
        <v>#VALUE!</v>
      </c>
      <c r="AB1167">
        <f t="shared" si="228"/>
        <v>41917</v>
      </c>
      <c r="AD1167" s="85">
        <v>42844</v>
      </c>
      <c r="AG1167" s="85">
        <v>41917</v>
      </c>
      <c r="AI1167" s="85">
        <v>41769</v>
      </c>
    </row>
    <row r="1168" spans="1:35" x14ac:dyDescent="0.2">
      <c r="A1168">
        <v>5987</v>
      </c>
      <c r="B1168" s="91">
        <v>41734</v>
      </c>
      <c r="C1168" s="61" t="e" cm="1" vm="1">
        <f t="array" ref="C1168">_xlfn._xlws.FILTER(B1168,OR(LEN(B1168) = 7,LEN(B1168)=8))</f>
        <v>#VALUE!</v>
      </c>
      <c r="D1168" s="61" t="str">
        <f t="shared" si="218"/>
        <v/>
      </c>
      <c r="E1168" s="61" t="s">
        <v>2512</v>
      </c>
      <c r="F1168" s="87" cm="1">
        <f t="array" ref="F1168">_xlfn._xlws.FILTER(B1168,LEN(B1168)=5)</f>
        <v>41734</v>
      </c>
      <c r="G1168" s="88">
        <f t="shared" si="219"/>
        <v>41734</v>
      </c>
      <c r="H1168" s="61"/>
      <c r="I1168" s="85">
        <v>41734</v>
      </c>
      <c r="J1168" s="93">
        <f t="shared" si="217"/>
        <v>41734</v>
      </c>
      <c r="K1168" s="85"/>
      <c r="M1168" s="85">
        <v>41734</v>
      </c>
      <c r="N1168" t="e">
        <f t="shared" si="220"/>
        <v>#VALUE!</v>
      </c>
      <c r="O1168">
        <f t="shared" si="221"/>
        <v>41734</v>
      </c>
      <c r="Q1168" s="84">
        <v>41734</v>
      </c>
      <c r="R1168" t="e">
        <f t="shared" si="222"/>
        <v>#VALUE!</v>
      </c>
      <c r="S1168">
        <f t="shared" si="223"/>
        <v>41734</v>
      </c>
      <c r="U1168" s="86">
        <v>41734</v>
      </c>
      <c r="V1168" t="e">
        <f t="shared" si="224"/>
        <v>#VALUE!</v>
      </c>
      <c r="W1168">
        <f t="shared" si="225"/>
        <v>41734</v>
      </c>
      <c r="Y1168" s="61">
        <v>41734</v>
      </c>
      <c r="Z1168" t="str">
        <f t="shared" si="226"/>
        <v>41734</v>
      </c>
      <c r="AA1168" t="e">
        <f t="shared" si="227"/>
        <v>#VALUE!</v>
      </c>
      <c r="AB1168">
        <f t="shared" si="228"/>
        <v>41734</v>
      </c>
      <c r="AD1168" s="85">
        <v>12526</v>
      </c>
      <c r="AG1168" s="85">
        <v>41734</v>
      </c>
      <c r="AI1168" s="85">
        <v>41763</v>
      </c>
    </row>
    <row r="1169" spans="1:35" x14ac:dyDescent="0.2">
      <c r="A1169">
        <v>9960</v>
      </c>
      <c r="B1169" s="91" t="s">
        <v>685</v>
      </c>
      <c r="C1169" s="61" t="str" cm="1">
        <f t="array" ref="C1169">_xlfn._xlws.FILTER(B1169,OR(LEN(B1169) = 7,LEN(B1169)=8))</f>
        <v>4/30/14</v>
      </c>
      <c r="D1169" s="61" t="str">
        <f t="shared" si="218"/>
        <v>4/30/14</v>
      </c>
      <c r="E1169" s="85" t="s">
        <v>685</v>
      </c>
      <c r="F1169" s="87" t="e" cm="1" vm="1">
        <f t="array" ref="F1169">_xlfn._xlws.FILTER(B1169,LEN(B1169)=5)</f>
        <v>#VALUE!</v>
      </c>
      <c r="G1169" s="88" t="str">
        <f t="shared" si="219"/>
        <v/>
      </c>
      <c r="H1169" s="85">
        <v>41759</v>
      </c>
      <c r="I1169" s="85" t="s">
        <v>2512</v>
      </c>
      <c r="J1169" s="93">
        <f t="shared" si="217"/>
        <v>41759</v>
      </c>
      <c r="K1169" s="85"/>
      <c r="M1169" s="85" t="s">
        <v>685</v>
      </c>
      <c r="N1169" t="e">
        <f t="shared" si="220"/>
        <v>#VALUE!</v>
      </c>
      <c r="O1169" t="e">
        <f t="shared" si="221"/>
        <v>#VALUE!</v>
      </c>
      <c r="Q1169" s="84" t="s">
        <v>685</v>
      </c>
      <c r="R1169" t="e">
        <f t="shared" si="222"/>
        <v>#VALUE!</v>
      </c>
      <c r="S1169" t="e">
        <f t="shared" si="223"/>
        <v>#VALUE!</v>
      </c>
      <c r="U1169" s="86" t="s">
        <v>685</v>
      </c>
      <c r="V1169" t="e">
        <f t="shared" si="224"/>
        <v>#VALUE!</v>
      </c>
      <c r="W1169" t="e">
        <f t="shared" si="225"/>
        <v>#VALUE!</v>
      </c>
      <c r="Y1169" s="61" t="s">
        <v>685</v>
      </c>
      <c r="Z1169" t="str">
        <f t="shared" si="226"/>
        <v>4-30-14</v>
      </c>
      <c r="AA1169" t="e">
        <f t="shared" si="227"/>
        <v>#VALUE!</v>
      </c>
      <c r="AB1169" t="e">
        <f t="shared" si="228"/>
        <v>#VALUE!</v>
      </c>
      <c r="AD1169" s="85">
        <v>41759</v>
      </c>
      <c r="AG1169" s="85" t="s">
        <v>685</v>
      </c>
      <c r="AI1169" s="85">
        <v>41759</v>
      </c>
    </row>
    <row r="1170" spans="1:35" x14ac:dyDescent="0.2">
      <c r="A1170">
        <v>10972</v>
      </c>
      <c r="B1170" s="91">
        <v>41915</v>
      </c>
      <c r="C1170" s="61" t="e" cm="1" vm="1">
        <f t="array" ref="C1170">_xlfn._xlws.FILTER(B1170,OR(LEN(B1170) = 7,LEN(B1170)=8))</f>
        <v>#VALUE!</v>
      </c>
      <c r="D1170" s="61" t="str">
        <f t="shared" si="218"/>
        <v/>
      </c>
      <c r="E1170" s="61" t="s">
        <v>2512</v>
      </c>
      <c r="F1170" s="87" cm="1">
        <f t="array" ref="F1170">_xlfn._xlws.FILTER(B1170,LEN(B1170)=5)</f>
        <v>41915</v>
      </c>
      <c r="G1170" s="88">
        <f t="shared" si="219"/>
        <v>41915</v>
      </c>
      <c r="H1170" s="61"/>
      <c r="I1170" s="85">
        <v>41915</v>
      </c>
      <c r="J1170" s="93">
        <f t="shared" si="217"/>
        <v>41915</v>
      </c>
      <c r="K1170" s="85"/>
      <c r="M1170" s="85">
        <v>41915</v>
      </c>
      <c r="N1170" t="e">
        <f t="shared" si="220"/>
        <v>#VALUE!</v>
      </c>
      <c r="O1170">
        <f t="shared" si="221"/>
        <v>41915</v>
      </c>
      <c r="Q1170" s="84">
        <v>41915</v>
      </c>
      <c r="R1170" t="e">
        <f t="shared" si="222"/>
        <v>#VALUE!</v>
      </c>
      <c r="S1170">
        <f t="shared" si="223"/>
        <v>41915</v>
      </c>
      <c r="U1170" s="86">
        <v>41915</v>
      </c>
      <c r="V1170" t="e">
        <f t="shared" si="224"/>
        <v>#VALUE!</v>
      </c>
      <c r="W1170">
        <f t="shared" si="225"/>
        <v>41915</v>
      </c>
      <c r="Y1170" s="61">
        <v>41915</v>
      </c>
      <c r="Z1170" t="str">
        <f t="shared" si="226"/>
        <v>41915</v>
      </c>
      <c r="AA1170" t="e">
        <f t="shared" si="227"/>
        <v>#VALUE!</v>
      </c>
      <c r="AB1170">
        <f t="shared" si="228"/>
        <v>41915</v>
      </c>
      <c r="AD1170" s="85">
        <v>42113</v>
      </c>
      <c r="AG1170" s="85">
        <v>41915</v>
      </c>
      <c r="AI1170" s="85">
        <v>41708</v>
      </c>
    </row>
    <row r="1171" spans="1:35" x14ac:dyDescent="0.2">
      <c r="A1171">
        <v>1399</v>
      </c>
      <c r="B1171" s="91" t="s">
        <v>1359</v>
      </c>
      <c r="C1171" s="61" t="str" cm="1">
        <f t="array" ref="C1171">_xlfn._xlws.FILTER(B1171,OR(LEN(B1171) = 7,LEN(B1171)=8))</f>
        <v>1/21/14</v>
      </c>
      <c r="D1171" s="61" t="str">
        <f t="shared" si="218"/>
        <v>1/21/14</v>
      </c>
      <c r="E1171" s="85" t="s">
        <v>1359</v>
      </c>
      <c r="F1171" s="87" t="e" cm="1" vm="1">
        <f t="array" ref="F1171">_xlfn._xlws.FILTER(B1171,LEN(B1171)=5)</f>
        <v>#VALUE!</v>
      </c>
      <c r="G1171" s="88" t="str">
        <f t="shared" si="219"/>
        <v/>
      </c>
      <c r="H1171" s="85">
        <v>41660</v>
      </c>
      <c r="I1171" s="85" t="s">
        <v>2512</v>
      </c>
      <c r="J1171" s="93">
        <f t="shared" si="217"/>
        <v>41660</v>
      </c>
      <c r="K1171" s="85"/>
      <c r="M1171" s="85" t="s">
        <v>1359</v>
      </c>
      <c r="N1171" t="e">
        <f t="shared" si="220"/>
        <v>#VALUE!</v>
      </c>
      <c r="O1171" t="e">
        <f t="shared" si="221"/>
        <v>#VALUE!</v>
      </c>
      <c r="Q1171" s="84" t="s">
        <v>1359</v>
      </c>
      <c r="R1171" t="e">
        <f t="shared" si="222"/>
        <v>#VALUE!</v>
      </c>
      <c r="S1171" t="e">
        <f t="shared" si="223"/>
        <v>#VALUE!</v>
      </c>
      <c r="U1171" s="86" t="s">
        <v>1359</v>
      </c>
      <c r="V1171" t="e">
        <f t="shared" si="224"/>
        <v>#VALUE!</v>
      </c>
      <c r="W1171" t="e">
        <f t="shared" si="225"/>
        <v>#VALUE!</v>
      </c>
      <c r="Y1171" s="61" t="s">
        <v>1359</v>
      </c>
      <c r="Z1171" t="str">
        <f t="shared" si="226"/>
        <v>1-21-14</v>
      </c>
      <c r="AA1171" t="e">
        <f t="shared" si="227"/>
        <v>#VALUE!</v>
      </c>
      <c r="AB1171" t="e">
        <f t="shared" si="228"/>
        <v>#VALUE!</v>
      </c>
      <c r="AD1171" s="85">
        <v>41660</v>
      </c>
      <c r="AG1171" s="85" t="s">
        <v>1359</v>
      </c>
      <c r="AI1171" s="85">
        <v>41660</v>
      </c>
    </row>
    <row r="1172" spans="1:35" x14ac:dyDescent="0.2">
      <c r="A1172">
        <v>2698</v>
      </c>
      <c r="B1172" s="91">
        <v>41466</v>
      </c>
      <c r="C1172" s="61" t="e" cm="1" vm="1">
        <f t="array" ref="C1172">_xlfn._xlws.FILTER(B1172,OR(LEN(B1172) = 7,LEN(B1172)=8))</f>
        <v>#VALUE!</v>
      </c>
      <c r="D1172" s="61" t="str">
        <f t="shared" si="218"/>
        <v/>
      </c>
      <c r="E1172" s="61" t="s">
        <v>2512</v>
      </c>
      <c r="F1172" s="87" cm="1">
        <f t="array" ref="F1172">_xlfn._xlws.FILTER(B1172,LEN(B1172)=5)</f>
        <v>41466</v>
      </c>
      <c r="G1172" s="88">
        <f t="shared" si="219"/>
        <v>41466</v>
      </c>
      <c r="H1172" s="61"/>
      <c r="I1172" s="85">
        <v>41466</v>
      </c>
      <c r="J1172" s="93">
        <f t="shared" si="217"/>
        <v>41466</v>
      </c>
      <c r="K1172" s="85"/>
      <c r="M1172" s="85">
        <v>41466</v>
      </c>
      <c r="N1172" t="e">
        <f t="shared" si="220"/>
        <v>#VALUE!</v>
      </c>
      <c r="O1172">
        <f t="shared" si="221"/>
        <v>41466</v>
      </c>
      <c r="Q1172" s="84">
        <v>41466</v>
      </c>
      <c r="R1172" t="e">
        <f t="shared" si="222"/>
        <v>#VALUE!</v>
      </c>
      <c r="S1172">
        <f t="shared" si="223"/>
        <v>41466</v>
      </c>
      <c r="U1172" s="86">
        <v>41466</v>
      </c>
      <c r="V1172" t="e">
        <f t="shared" si="224"/>
        <v>#VALUE!</v>
      </c>
      <c r="W1172">
        <f t="shared" si="225"/>
        <v>41466</v>
      </c>
      <c r="Y1172" s="61">
        <v>41466</v>
      </c>
      <c r="Z1172" t="str">
        <f t="shared" si="226"/>
        <v>41466</v>
      </c>
      <c r="AA1172" t="e">
        <f t="shared" si="227"/>
        <v>#VALUE!</v>
      </c>
      <c r="AB1172">
        <f t="shared" si="228"/>
        <v>41466</v>
      </c>
      <c r="AD1172" s="85">
        <v>24211</v>
      </c>
      <c r="AG1172" s="85">
        <v>41466</v>
      </c>
      <c r="AI1172" s="85">
        <v>41585</v>
      </c>
    </row>
    <row r="1173" spans="1:35" x14ac:dyDescent="0.2">
      <c r="A1173">
        <v>6340</v>
      </c>
      <c r="B1173" s="91" t="s">
        <v>421</v>
      </c>
      <c r="C1173" s="61" t="str" cm="1">
        <f t="array" ref="C1173">_xlfn._xlws.FILTER(B1173,OR(LEN(B1173) = 7,LEN(B1173)=8))</f>
        <v>10/27/13</v>
      </c>
      <c r="D1173" s="61" t="str">
        <f t="shared" si="218"/>
        <v>10/27/13</v>
      </c>
      <c r="E1173" s="61" t="s">
        <v>421</v>
      </c>
      <c r="F1173" s="87" t="e" cm="1" vm="1">
        <f t="array" ref="F1173">_xlfn._xlws.FILTER(B1173,LEN(B1173)=5)</f>
        <v>#VALUE!</v>
      </c>
      <c r="G1173" s="88" t="str">
        <f t="shared" si="219"/>
        <v/>
      </c>
      <c r="H1173" s="85">
        <v>41574</v>
      </c>
      <c r="I1173" s="85" t="s">
        <v>2512</v>
      </c>
      <c r="J1173" s="93">
        <f t="shared" si="217"/>
        <v>41574</v>
      </c>
      <c r="K1173" s="85"/>
      <c r="M1173" s="85" t="s">
        <v>421</v>
      </c>
      <c r="N1173" t="e">
        <f t="shared" si="220"/>
        <v>#VALUE!</v>
      </c>
      <c r="O1173" t="e">
        <f t="shared" si="221"/>
        <v>#VALUE!</v>
      </c>
      <c r="Q1173" s="84" t="s">
        <v>421</v>
      </c>
      <c r="R1173" t="e">
        <f t="shared" si="222"/>
        <v>#VALUE!</v>
      </c>
      <c r="S1173" t="e">
        <f t="shared" si="223"/>
        <v>#VALUE!</v>
      </c>
      <c r="U1173" s="86" t="s">
        <v>421</v>
      </c>
      <c r="V1173" t="e">
        <f t="shared" si="224"/>
        <v>#VALUE!</v>
      </c>
      <c r="W1173" t="e">
        <f t="shared" si="225"/>
        <v>#VALUE!</v>
      </c>
      <c r="Y1173" s="61" t="s">
        <v>421</v>
      </c>
      <c r="Z1173" t="str">
        <f t="shared" si="226"/>
        <v>10-27-13</v>
      </c>
      <c r="AA1173" t="e">
        <f t="shared" si="227"/>
        <v>#VALUE!</v>
      </c>
      <c r="AB1173" t="e">
        <f t="shared" si="228"/>
        <v>#VALUE!</v>
      </c>
      <c r="AD1173" s="85">
        <v>41574</v>
      </c>
      <c r="AG1173" s="85" t="s">
        <v>421</v>
      </c>
      <c r="AI1173" s="85">
        <v>41574</v>
      </c>
    </row>
    <row r="1174" spans="1:35" x14ac:dyDescent="0.2">
      <c r="A1174">
        <v>4107</v>
      </c>
      <c r="B1174" s="91">
        <v>41496</v>
      </c>
      <c r="C1174" s="61" t="e" cm="1" vm="1">
        <f t="array" ref="C1174">_xlfn._xlws.FILTER(B1174,OR(LEN(B1174) = 7,LEN(B1174)=8))</f>
        <v>#VALUE!</v>
      </c>
      <c r="D1174" s="61" t="str">
        <f t="shared" si="218"/>
        <v/>
      </c>
      <c r="E1174" s="61" t="s">
        <v>2512</v>
      </c>
      <c r="F1174" s="87" cm="1">
        <f t="array" ref="F1174">_xlfn._xlws.FILTER(B1174,LEN(B1174)=5)</f>
        <v>41496</v>
      </c>
      <c r="G1174" s="88">
        <f t="shared" si="219"/>
        <v>41496</v>
      </c>
      <c r="H1174" s="61"/>
      <c r="I1174" s="85">
        <v>41496</v>
      </c>
      <c r="J1174" s="93">
        <f t="shared" si="217"/>
        <v>41496</v>
      </c>
      <c r="K1174" s="85"/>
      <c r="M1174" s="85">
        <v>41496</v>
      </c>
      <c r="N1174" t="e">
        <f t="shared" si="220"/>
        <v>#VALUE!</v>
      </c>
      <c r="O1174">
        <f t="shared" si="221"/>
        <v>41496</v>
      </c>
      <c r="Q1174" s="84">
        <v>41496</v>
      </c>
      <c r="R1174" t="e">
        <f t="shared" si="222"/>
        <v>#VALUE!</v>
      </c>
      <c r="S1174">
        <f t="shared" si="223"/>
        <v>41496</v>
      </c>
      <c r="U1174" s="86">
        <v>41496</v>
      </c>
      <c r="V1174" t="e">
        <f t="shared" si="224"/>
        <v>#VALUE!</v>
      </c>
      <c r="W1174">
        <f t="shared" si="225"/>
        <v>41496</v>
      </c>
      <c r="Y1174" s="61">
        <v>41496</v>
      </c>
      <c r="Z1174" t="str">
        <f t="shared" si="226"/>
        <v>41496</v>
      </c>
      <c r="AA1174" t="e">
        <f t="shared" si="227"/>
        <v>#VALUE!</v>
      </c>
      <c r="AB1174">
        <f t="shared" si="228"/>
        <v>41496</v>
      </c>
      <c r="AD1174" s="85">
        <v>35169</v>
      </c>
      <c r="AG1174" s="85">
        <v>41496</v>
      </c>
      <c r="AI1174" s="85">
        <v>41555</v>
      </c>
    </row>
    <row r="1175" spans="1:35" x14ac:dyDescent="0.2">
      <c r="A1175">
        <v>10906</v>
      </c>
      <c r="B1175" s="91">
        <v>41496</v>
      </c>
      <c r="C1175" s="61" t="e" cm="1" vm="1">
        <f t="array" ref="C1175">_xlfn._xlws.FILTER(B1175,OR(LEN(B1175) = 7,LEN(B1175)=8))</f>
        <v>#VALUE!</v>
      </c>
      <c r="D1175" s="61" t="str">
        <f t="shared" si="218"/>
        <v/>
      </c>
      <c r="E1175" s="61" t="s">
        <v>2512</v>
      </c>
      <c r="F1175" s="87" cm="1">
        <f t="array" ref="F1175">_xlfn._xlws.FILTER(B1175,LEN(B1175)=5)</f>
        <v>41496</v>
      </c>
      <c r="G1175" s="88">
        <f t="shared" si="219"/>
        <v>41496</v>
      </c>
      <c r="H1175" s="61"/>
      <c r="I1175" s="85">
        <v>41496</v>
      </c>
      <c r="J1175" s="93">
        <f t="shared" si="217"/>
        <v>41496</v>
      </c>
      <c r="K1175" s="85"/>
      <c r="M1175" s="85">
        <v>41496</v>
      </c>
      <c r="N1175" t="e">
        <f t="shared" si="220"/>
        <v>#VALUE!</v>
      </c>
      <c r="O1175">
        <f t="shared" si="221"/>
        <v>41496</v>
      </c>
      <c r="Q1175" s="84">
        <v>41496</v>
      </c>
      <c r="R1175" t="e">
        <f t="shared" si="222"/>
        <v>#VALUE!</v>
      </c>
      <c r="S1175">
        <f t="shared" si="223"/>
        <v>41496</v>
      </c>
      <c r="U1175" s="86">
        <v>41496</v>
      </c>
      <c r="V1175" t="e">
        <f t="shared" si="224"/>
        <v>#VALUE!</v>
      </c>
      <c r="W1175">
        <f t="shared" si="225"/>
        <v>41496</v>
      </c>
      <c r="Y1175" s="61">
        <v>41496</v>
      </c>
      <c r="Z1175" t="str">
        <f t="shared" si="226"/>
        <v>41496</v>
      </c>
      <c r="AA1175" t="e">
        <f t="shared" si="227"/>
        <v>#VALUE!</v>
      </c>
      <c r="AB1175">
        <f t="shared" si="228"/>
        <v>41496</v>
      </c>
      <c r="AD1175" s="85">
        <v>35169</v>
      </c>
      <c r="AG1175" s="85">
        <v>41496</v>
      </c>
      <c r="AI1175" s="85">
        <v>41555</v>
      </c>
    </row>
    <row r="1176" spans="1:35" x14ac:dyDescent="0.2">
      <c r="A1176">
        <v>2557</v>
      </c>
      <c r="B1176" s="91" t="s">
        <v>1424</v>
      </c>
      <c r="C1176" s="61" t="str" cm="1">
        <f t="array" ref="C1176">_xlfn._xlws.FILTER(B1176,OR(LEN(B1176) = 7,LEN(B1176)=8))</f>
        <v>8/29/13</v>
      </c>
      <c r="D1176" s="61" t="str">
        <f t="shared" si="218"/>
        <v>8/29/13</v>
      </c>
      <c r="E1176" s="85" t="s">
        <v>1424</v>
      </c>
      <c r="F1176" s="87" t="e" cm="1" vm="1">
        <f t="array" ref="F1176">_xlfn._xlws.FILTER(B1176,LEN(B1176)=5)</f>
        <v>#VALUE!</v>
      </c>
      <c r="G1176" s="88" t="str">
        <f t="shared" si="219"/>
        <v/>
      </c>
      <c r="H1176" s="85">
        <v>41515</v>
      </c>
      <c r="I1176" s="85" t="s">
        <v>2512</v>
      </c>
      <c r="J1176" s="93">
        <f t="shared" si="217"/>
        <v>41515</v>
      </c>
      <c r="K1176" s="85"/>
      <c r="M1176" s="85" t="s">
        <v>1424</v>
      </c>
      <c r="N1176" t="e">
        <f t="shared" si="220"/>
        <v>#VALUE!</v>
      </c>
      <c r="O1176" t="e">
        <f t="shared" si="221"/>
        <v>#VALUE!</v>
      </c>
      <c r="Q1176" s="84" t="s">
        <v>1424</v>
      </c>
      <c r="R1176" t="e">
        <f t="shared" si="222"/>
        <v>#VALUE!</v>
      </c>
      <c r="S1176" t="e">
        <f t="shared" si="223"/>
        <v>#VALUE!</v>
      </c>
      <c r="U1176" s="86" t="s">
        <v>1424</v>
      </c>
      <c r="V1176" t="e">
        <f t="shared" si="224"/>
        <v>#VALUE!</v>
      </c>
      <c r="W1176" t="e">
        <f t="shared" si="225"/>
        <v>#VALUE!</v>
      </c>
      <c r="Y1176" s="61" t="s">
        <v>1424</v>
      </c>
      <c r="Z1176" t="str">
        <f t="shared" si="226"/>
        <v>8-29-13</v>
      </c>
      <c r="AA1176" t="e">
        <f t="shared" si="227"/>
        <v>#VALUE!</v>
      </c>
      <c r="AB1176" t="e">
        <f t="shared" si="228"/>
        <v>#VALUE!</v>
      </c>
      <c r="AD1176" s="85">
        <v>41515</v>
      </c>
      <c r="AG1176" s="85" t="s">
        <v>1424</v>
      </c>
      <c r="AI1176" s="85">
        <v>41515</v>
      </c>
    </row>
    <row r="1177" spans="1:35" x14ac:dyDescent="0.2">
      <c r="A1177">
        <v>8786</v>
      </c>
      <c r="B1177" s="91" t="s">
        <v>676</v>
      </c>
      <c r="C1177" s="61" t="str" cm="1">
        <f t="array" ref="C1177">_xlfn._xlws.FILTER(B1177,OR(LEN(B1177) = 7,LEN(B1177)=8))</f>
        <v>5/26/13</v>
      </c>
      <c r="D1177" s="61" t="str">
        <f t="shared" si="218"/>
        <v>5/26/13</v>
      </c>
      <c r="E1177" s="85" t="s">
        <v>676</v>
      </c>
      <c r="F1177" s="87" t="e" cm="1" vm="1">
        <f t="array" ref="F1177">_xlfn._xlws.FILTER(B1177,LEN(B1177)=5)</f>
        <v>#VALUE!</v>
      </c>
      <c r="G1177" s="88" t="str">
        <f t="shared" si="219"/>
        <v/>
      </c>
      <c r="H1177" s="85">
        <v>41420</v>
      </c>
      <c r="I1177" s="85" t="s">
        <v>2512</v>
      </c>
      <c r="J1177" s="93">
        <f t="shared" si="217"/>
        <v>41420</v>
      </c>
      <c r="K1177" s="85"/>
      <c r="M1177" s="85" t="s">
        <v>676</v>
      </c>
      <c r="N1177" t="e">
        <f t="shared" si="220"/>
        <v>#VALUE!</v>
      </c>
      <c r="O1177" t="e">
        <f t="shared" si="221"/>
        <v>#VALUE!</v>
      </c>
      <c r="Q1177" s="84" t="s">
        <v>676</v>
      </c>
      <c r="R1177" t="e">
        <f t="shared" si="222"/>
        <v>#VALUE!</v>
      </c>
      <c r="S1177" t="e">
        <f t="shared" si="223"/>
        <v>#VALUE!</v>
      </c>
      <c r="U1177" s="86" t="s">
        <v>676</v>
      </c>
      <c r="V1177" t="e">
        <f t="shared" si="224"/>
        <v>#VALUE!</v>
      </c>
      <c r="W1177" t="e">
        <f t="shared" si="225"/>
        <v>#VALUE!</v>
      </c>
      <c r="Y1177" s="61" t="s">
        <v>676</v>
      </c>
      <c r="Z1177" t="str">
        <f t="shared" si="226"/>
        <v>5-26-13</v>
      </c>
      <c r="AA1177" t="e">
        <f t="shared" si="227"/>
        <v>#VALUE!</v>
      </c>
      <c r="AB1177" t="e">
        <f t="shared" si="228"/>
        <v>#VALUE!</v>
      </c>
      <c r="AD1177" s="85">
        <v>41420</v>
      </c>
      <c r="AG1177" s="85" t="s">
        <v>676</v>
      </c>
      <c r="AI1177" s="85">
        <v>41420</v>
      </c>
    </row>
    <row r="1178" spans="1:35" x14ac:dyDescent="0.2">
      <c r="A1178">
        <v>6119</v>
      </c>
      <c r="B1178" s="91">
        <v>41552</v>
      </c>
      <c r="C1178" s="61" t="e" cm="1" vm="1">
        <f t="array" ref="C1178">_xlfn._xlws.FILTER(B1178,OR(LEN(B1178) = 7,LEN(B1178)=8))</f>
        <v>#VALUE!</v>
      </c>
      <c r="D1178" s="61" t="str">
        <f t="shared" si="218"/>
        <v/>
      </c>
      <c r="E1178" s="61" t="s">
        <v>2512</v>
      </c>
      <c r="F1178" s="87" cm="1">
        <f t="array" ref="F1178">_xlfn._xlws.FILTER(B1178,LEN(B1178)=5)</f>
        <v>41552</v>
      </c>
      <c r="G1178" s="88">
        <f t="shared" si="219"/>
        <v>41552</v>
      </c>
      <c r="H1178" s="61"/>
      <c r="I1178" s="85">
        <v>41552</v>
      </c>
      <c r="J1178" s="93">
        <f t="shared" si="217"/>
        <v>41552</v>
      </c>
      <c r="K1178" s="85"/>
      <c r="M1178" s="85">
        <v>41552</v>
      </c>
      <c r="N1178" t="e">
        <f t="shared" si="220"/>
        <v>#VALUE!</v>
      </c>
      <c r="O1178">
        <f t="shared" si="221"/>
        <v>41552</v>
      </c>
      <c r="Q1178" s="84">
        <v>41552</v>
      </c>
      <c r="R1178" t="e">
        <f t="shared" si="222"/>
        <v>#VALUE!</v>
      </c>
      <c r="S1178">
        <f t="shared" si="223"/>
        <v>41552</v>
      </c>
      <c r="U1178" s="86">
        <v>41552</v>
      </c>
      <c r="V1178" t="e">
        <f t="shared" si="224"/>
        <v>#VALUE!</v>
      </c>
      <c r="W1178">
        <f t="shared" si="225"/>
        <v>41552</v>
      </c>
      <c r="Y1178" s="61">
        <v>41552</v>
      </c>
      <c r="Z1178" t="str">
        <f t="shared" si="226"/>
        <v>41552</v>
      </c>
      <c r="AA1178" t="e">
        <f t="shared" si="227"/>
        <v>#VALUE!</v>
      </c>
      <c r="AB1178">
        <f t="shared" si="228"/>
        <v>41552</v>
      </c>
      <c r="AD1178" s="85">
        <v>19099</v>
      </c>
      <c r="AG1178" s="85">
        <v>41552</v>
      </c>
      <c r="AI1178" s="85">
        <v>41404</v>
      </c>
    </row>
    <row r="1179" spans="1:35" x14ac:dyDescent="0.2">
      <c r="A1179">
        <v>2980</v>
      </c>
      <c r="B1179" s="91" t="s">
        <v>1428</v>
      </c>
      <c r="C1179" s="61" t="str" cm="1">
        <f t="array" ref="C1179">_xlfn._xlws.FILTER(B1179,OR(LEN(B1179) = 7,LEN(B1179)=8))</f>
        <v>3/22/13</v>
      </c>
      <c r="D1179" s="61" t="str">
        <f t="shared" si="218"/>
        <v>3/22/13</v>
      </c>
      <c r="E1179" s="85" t="s">
        <v>1428</v>
      </c>
      <c r="F1179" s="87" t="e" cm="1" vm="1">
        <f t="array" ref="F1179">_xlfn._xlws.FILTER(B1179,LEN(B1179)=5)</f>
        <v>#VALUE!</v>
      </c>
      <c r="G1179" s="88" t="str">
        <f t="shared" si="219"/>
        <v/>
      </c>
      <c r="H1179" s="85">
        <v>41355</v>
      </c>
      <c r="I1179" s="85" t="s">
        <v>2512</v>
      </c>
      <c r="J1179" s="93">
        <f t="shared" si="217"/>
        <v>41355</v>
      </c>
      <c r="K1179" s="85"/>
      <c r="M1179" s="85" t="s">
        <v>1428</v>
      </c>
      <c r="N1179" t="e">
        <f t="shared" si="220"/>
        <v>#VALUE!</v>
      </c>
      <c r="O1179" t="e">
        <f t="shared" si="221"/>
        <v>#VALUE!</v>
      </c>
      <c r="Q1179" s="84" t="s">
        <v>1428</v>
      </c>
      <c r="R1179" t="e">
        <f t="shared" si="222"/>
        <v>#VALUE!</v>
      </c>
      <c r="S1179" t="e">
        <f t="shared" si="223"/>
        <v>#VALUE!</v>
      </c>
      <c r="U1179" s="86" t="s">
        <v>1428</v>
      </c>
      <c r="V1179" t="e">
        <f t="shared" si="224"/>
        <v>#VALUE!</v>
      </c>
      <c r="W1179" t="e">
        <f t="shared" si="225"/>
        <v>#VALUE!</v>
      </c>
      <c r="Y1179" s="61" t="s">
        <v>1428</v>
      </c>
      <c r="Z1179" t="str">
        <f t="shared" si="226"/>
        <v>3-22-13</v>
      </c>
      <c r="AA1179" t="e">
        <f t="shared" si="227"/>
        <v>#VALUE!</v>
      </c>
      <c r="AB1179" t="e">
        <f t="shared" si="228"/>
        <v>#VALUE!</v>
      </c>
      <c r="AD1179" s="85">
        <v>41355</v>
      </c>
      <c r="AG1179" s="85" t="s">
        <v>1428</v>
      </c>
      <c r="AI1179" s="85">
        <v>41355</v>
      </c>
    </row>
    <row r="1180" spans="1:35" x14ac:dyDescent="0.2">
      <c r="A1180">
        <v>3850</v>
      </c>
      <c r="B1180" s="91">
        <v>41102</v>
      </c>
      <c r="C1180" s="61" t="e" cm="1" vm="1">
        <f t="array" ref="C1180">_xlfn._xlws.FILTER(B1180,OR(LEN(B1180) = 7,LEN(B1180)=8))</f>
        <v>#VALUE!</v>
      </c>
      <c r="D1180" s="61" t="str">
        <f t="shared" si="218"/>
        <v/>
      </c>
      <c r="E1180" s="61" t="s">
        <v>2512</v>
      </c>
      <c r="F1180" s="87" cm="1">
        <f t="array" ref="F1180">_xlfn._xlws.FILTER(B1180,LEN(B1180)=5)</f>
        <v>41102</v>
      </c>
      <c r="G1180" s="88">
        <f t="shared" si="219"/>
        <v>41102</v>
      </c>
      <c r="H1180" s="61"/>
      <c r="I1180" s="85">
        <v>41102</v>
      </c>
      <c r="J1180" s="93">
        <f t="shared" si="217"/>
        <v>41102</v>
      </c>
      <c r="K1180" s="85"/>
      <c r="M1180" s="85">
        <v>41102</v>
      </c>
      <c r="N1180" t="e">
        <f t="shared" si="220"/>
        <v>#VALUE!</v>
      </c>
      <c r="O1180">
        <f t="shared" si="221"/>
        <v>41102</v>
      </c>
      <c r="Q1180" s="84">
        <v>41102</v>
      </c>
      <c r="R1180" t="e">
        <f t="shared" si="222"/>
        <v>#VALUE!</v>
      </c>
      <c r="S1180">
        <f t="shared" si="223"/>
        <v>41102</v>
      </c>
      <c r="U1180" s="86">
        <v>41102</v>
      </c>
      <c r="V1180" t="e">
        <f t="shared" si="224"/>
        <v>#VALUE!</v>
      </c>
      <c r="W1180">
        <f t="shared" si="225"/>
        <v>41102</v>
      </c>
      <c r="Y1180" s="61">
        <v>41102</v>
      </c>
      <c r="Z1180" t="str">
        <f t="shared" si="226"/>
        <v>41102</v>
      </c>
      <c r="AA1180" t="e">
        <f t="shared" si="227"/>
        <v>#VALUE!</v>
      </c>
      <c r="AB1180">
        <f t="shared" si="228"/>
        <v>41102</v>
      </c>
      <c r="AD1180" s="85">
        <v>37357</v>
      </c>
      <c r="AG1180" s="85">
        <v>41102</v>
      </c>
      <c r="AI1180" s="85">
        <v>41250</v>
      </c>
    </row>
    <row r="1181" spans="1:35" x14ac:dyDescent="0.2">
      <c r="A1181">
        <v>1077</v>
      </c>
      <c r="B1181" s="91">
        <v>41041</v>
      </c>
      <c r="C1181" s="61" t="e" cm="1" vm="1">
        <f t="array" ref="C1181">_xlfn._xlws.FILTER(B1181,OR(LEN(B1181) = 7,LEN(B1181)=8))</f>
        <v>#VALUE!</v>
      </c>
      <c r="D1181" s="61" t="str">
        <f t="shared" si="218"/>
        <v/>
      </c>
      <c r="E1181" s="61" t="s">
        <v>2512</v>
      </c>
      <c r="F1181" s="87" cm="1">
        <f t="array" ref="F1181">_xlfn._xlws.FILTER(B1181,LEN(B1181)=5)</f>
        <v>41041</v>
      </c>
      <c r="G1181" s="88">
        <f t="shared" si="219"/>
        <v>41041</v>
      </c>
      <c r="H1181" s="61"/>
      <c r="I1181" s="85">
        <v>41041</v>
      </c>
      <c r="J1181" s="93">
        <f t="shared" si="217"/>
        <v>41041</v>
      </c>
      <c r="K1181" s="85"/>
      <c r="M1181" s="85">
        <v>41041</v>
      </c>
      <c r="N1181" t="e">
        <f t="shared" si="220"/>
        <v>#VALUE!</v>
      </c>
      <c r="O1181">
        <f t="shared" si="221"/>
        <v>41041</v>
      </c>
      <c r="Q1181" s="84">
        <v>41041</v>
      </c>
      <c r="R1181" t="e">
        <f t="shared" si="222"/>
        <v>#VALUE!</v>
      </c>
      <c r="S1181">
        <f t="shared" si="223"/>
        <v>41041</v>
      </c>
      <c r="U1181" s="86">
        <v>41041</v>
      </c>
      <c r="V1181" t="e">
        <f t="shared" si="224"/>
        <v>#VALUE!</v>
      </c>
      <c r="W1181">
        <f t="shared" si="225"/>
        <v>41041</v>
      </c>
      <c r="Y1181" s="61">
        <v>41041</v>
      </c>
      <c r="Z1181" t="str">
        <f t="shared" si="226"/>
        <v>41041</v>
      </c>
      <c r="AA1181" t="e">
        <f t="shared" si="227"/>
        <v>#VALUE!</v>
      </c>
      <c r="AB1181">
        <f t="shared" si="228"/>
        <v>41041</v>
      </c>
      <c r="AD1181" s="85">
        <v>15076</v>
      </c>
      <c r="AG1181" s="85">
        <v>41041</v>
      </c>
      <c r="AI1181" s="85">
        <v>41248</v>
      </c>
    </row>
    <row r="1182" spans="1:35" x14ac:dyDescent="0.2">
      <c r="A1182">
        <v>9733</v>
      </c>
      <c r="B1182" s="91">
        <v>41161</v>
      </c>
      <c r="C1182" s="61" t="e" cm="1" vm="1">
        <f t="array" ref="C1182">_xlfn._xlws.FILTER(B1182,OR(LEN(B1182) = 7,LEN(B1182)=8))</f>
        <v>#VALUE!</v>
      </c>
      <c r="D1182" s="61" t="str">
        <f t="shared" si="218"/>
        <v/>
      </c>
      <c r="E1182" s="61" t="s">
        <v>2512</v>
      </c>
      <c r="F1182" s="87" cm="1">
        <f t="array" ref="F1182">_xlfn._xlws.FILTER(B1182,LEN(B1182)=5)</f>
        <v>41161</v>
      </c>
      <c r="G1182" s="88">
        <f t="shared" si="219"/>
        <v>41161</v>
      </c>
      <c r="H1182" s="61"/>
      <c r="I1182" s="85">
        <v>41161</v>
      </c>
      <c r="J1182" s="93">
        <f t="shared" si="217"/>
        <v>41161</v>
      </c>
      <c r="K1182" s="85"/>
      <c r="M1182" s="85">
        <v>41161</v>
      </c>
      <c r="N1182" t="e">
        <f t="shared" si="220"/>
        <v>#VALUE!</v>
      </c>
      <c r="O1182">
        <f t="shared" si="221"/>
        <v>41161</v>
      </c>
      <c r="Q1182" s="84">
        <v>41161</v>
      </c>
      <c r="R1182" t="e">
        <f t="shared" si="222"/>
        <v>#VALUE!</v>
      </c>
      <c r="S1182">
        <f t="shared" si="223"/>
        <v>41161</v>
      </c>
      <c r="U1182" s="86">
        <v>41161</v>
      </c>
      <c r="V1182" t="e">
        <f t="shared" si="224"/>
        <v>#VALUE!</v>
      </c>
      <c r="W1182">
        <f t="shared" si="225"/>
        <v>41161</v>
      </c>
      <c r="Y1182" s="61">
        <v>41161</v>
      </c>
      <c r="Z1182" t="str">
        <f t="shared" si="226"/>
        <v>41161</v>
      </c>
      <c r="AA1182" t="e">
        <f t="shared" si="227"/>
        <v>#VALUE!</v>
      </c>
      <c r="AB1182">
        <f t="shared" si="228"/>
        <v>41161</v>
      </c>
      <c r="AD1182" s="85">
        <v>22382</v>
      </c>
      <c r="AG1182" s="85">
        <v>41161</v>
      </c>
      <c r="AI1182" s="85">
        <v>41161</v>
      </c>
    </row>
    <row r="1183" spans="1:35" x14ac:dyDescent="0.2">
      <c r="A1183">
        <v>8462</v>
      </c>
      <c r="B1183" s="91">
        <v>41161</v>
      </c>
      <c r="C1183" s="61" t="e" cm="1" vm="1">
        <f t="array" ref="C1183">_xlfn._xlws.FILTER(B1183,OR(LEN(B1183) = 7,LEN(B1183)=8))</f>
        <v>#VALUE!</v>
      </c>
      <c r="D1183" s="61" t="str">
        <f t="shared" si="218"/>
        <v/>
      </c>
      <c r="E1183" s="61" t="s">
        <v>2512</v>
      </c>
      <c r="F1183" s="87" cm="1">
        <f t="array" ref="F1183">_xlfn._xlws.FILTER(B1183,LEN(B1183)=5)</f>
        <v>41161</v>
      </c>
      <c r="G1183" s="88">
        <f t="shared" si="219"/>
        <v>41161</v>
      </c>
      <c r="H1183" s="61"/>
      <c r="I1183" s="85">
        <v>41161</v>
      </c>
      <c r="J1183" s="93">
        <f t="shared" si="217"/>
        <v>41161</v>
      </c>
      <c r="K1183" s="85"/>
      <c r="M1183" s="85">
        <v>41161</v>
      </c>
      <c r="N1183" t="e">
        <f t="shared" si="220"/>
        <v>#VALUE!</v>
      </c>
      <c r="O1183">
        <f t="shared" si="221"/>
        <v>41161</v>
      </c>
      <c r="Q1183" s="84">
        <v>41161</v>
      </c>
      <c r="R1183" t="e">
        <f t="shared" si="222"/>
        <v>#VALUE!</v>
      </c>
      <c r="S1183">
        <f t="shared" si="223"/>
        <v>41161</v>
      </c>
      <c r="U1183" s="86">
        <v>41161</v>
      </c>
      <c r="V1183" t="e">
        <f t="shared" si="224"/>
        <v>#VALUE!</v>
      </c>
      <c r="W1183">
        <f t="shared" si="225"/>
        <v>41161</v>
      </c>
      <c r="Y1183" s="61">
        <v>41161</v>
      </c>
      <c r="Z1183" t="str">
        <f t="shared" si="226"/>
        <v>41161</v>
      </c>
      <c r="AA1183" t="e">
        <f t="shared" si="227"/>
        <v>#VALUE!</v>
      </c>
      <c r="AB1183">
        <f t="shared" si="228"/>
        <v>41161</v>
      </c>
      <c r="AD1183" s="85">
        <v>22382</v>
      </c>
      <c r="AG1183" s="85">
        <v>41161</v>
      </c>
      <c r="AI1183" s="85">
        <v>41161</v>
      </c>
    </row>
    <row r="1184" spans="1:35" x14ac:dyDescent="0.2">
      <c r="A1184">
        <v>4764</v>
      </c>
      <c r="B1184" s="91" t="s">
        <v>810</v>
      </c>
      <c r="C1184" s="61" t="str" cm="1">
        <f t="array" ref="C1184">_xlfn._xlws.FILTER(B1184,OR(LEN(B1184) = 7,LEN(B1184)=8))</f>
        <v>8/19/12</v>
      </c>
      <c r="D1184" s="61" t="str">
        <f t="shared" si="218"/>
        <v>8/19/12</v>
      </c>
      <c r="E1184" s="85" t="s">
        <v>810</v>
      </c>
      <c r="F1184" s="87" t="e" cm="1" vm="1">
        <f t="array" ref="F1184">_xlfn._xlws.FILTER(B1184,LEN(B1184)=5)</f>
        <v>#VALUE!</v>
      </c>
      <c r="G1184" s="88" t="str">
        <f t="shared" si="219"/>
        <v/>
      </c>
      <c r="H1184" s="85">
        <v>41140</v>
      </c>
      <c r="I1184" s="85" t="s">
        <v>2512</v>
      </c>
      <c r="J1184" s="93">
        <f t="shared" si="217"/>
        <v>41140</v>
      </c>
      <c r="K1184" s="85"/>
      <c r="M1184" s="85" t="s">
        <v>810</v>
      </c>
      <c r="N1184" t="e">
        <f t="shared" si="220"/>
        <v>#VALUE!</v>
      </c>
      <c r="O1184" t="e">
        <f t="shared" si="221"/>
        <v>#VALUE!</v>
      </c>
      <c r="Q1184" s="84" t="s">
        <v>810</v>
      </c>
      <c r="R1184" t="e">
        <f t="shared" si="222"/>
        <v>#VALUE!</v>
      </c>
      <c r="S1184" t="e">
        <f t="shared" si="223"/>
        <v>#VALUE!</v>
      </c>
      <c r="U1184" s="86" t="s">
        <v>810</v>
      </c>
      <c r="V1184" t="e">
        <f t="shared" si="224"/>
        <v>#VALUE!</v>
      </c>
      <c r="W1184" t="e">
        <f t="shared" si="225"/>
        <v>#VALUE!</v>
      </c>
      <c r="Y1184" s="61" t="s">
        <v>810</v>
      </c>
      <c r="Z1184" t="str">
        <f t="shared" si="226"/>
        <v>8-19-12</v>
      </c>
      <c r="AA1184" t="e">
        <f t="shared" si="227"/>
        <v>#VALUE!</v>
      </c>
      <c r="AB1184" t="e">
        <f t="shared" si="228"/>
        <v>#VALUE!</v>
      </c>
      <c r="AD1184" s="85">
        <v>41140</v>
      </c>
      <c r="AG1184" s="85" t="s">
        <v>810</v>
      </c>
      <c r="AI1184" s="85">
        <v>41140</v>
      </c>
    </row>
    <row r="1185" spans="1:35" x14ac:dyDescent="0.2">
      <c r="A1185">
        <v>2223</v>
      </c>
      <c r="B1185" s="91">
        <v>40976</v>
      </c>
      <c r="C1185" s="61" t="e" cm="1" vm="1">
        <f t="array" ref="C1185">_xlfn._xlws.FILTER(B1185,OR(LEN(B1185) = 7,LEN(B1185)=8))</f>
        <v>#VALUE!</v>
      </c>
      <c r="D1185" s="61" t="str">
        <f t="shared" si="218"/>
        <v/>
      </c>
      <c r="E1185" s="61" t="s">
        <v>2512</v>
      </c>
      <c r="F1185" s="87" cm="1">
        <f t="array" ref="F1185">_xlfn._xlws.FILTER(B1185,LEN(B1185)=5)</f>
        <v>40976</v>
      </c>
      <c r="G1185" s="88">
        <f t="shared" si="219"/>
        <v>40976</v>
      </c>
      <c r="H1185" s="61"/>
      <c r="I1185" s="85">
        <v>40976</v>
      </c>
      <c r="J1185" s="93">
        <f t="shared" si="217"/>
        <v>40976</v>
      </c>
      <c r="K1185" s="85"/>
      <c r="M1185" s="85">
        <v>40976</v>
      </c>
      <c r="N1185" t="e">
        <f t="shared" si="220"/>
        <v>#VALUE!</v>
      </c>
      <c r="O1185">
        <f t="shared" si="221"/>
        <v>40976</v>
      </c>
      <c r="Q1185" s="84">
        <v>40976</v>
      </c>
      <c r="R1185" t="e">
        <f t="shared" si="222"/>
        <v>#VALUE!</v>
      </c>
      <c r="S1185">
        <f t="shared" si="223"/>
        <v>40976</v>
      </c>
      <c r="U1185" s="86">
        <v>40976</v>
      </c>
      <c r="V1185" t="e">
        <f t="shared" si="224"/>
        <v>#VALUE!</v>
      </c>
      <c r="W1185">
        <f t="shared" si="225"/>
        <v>40976</v>
      </c>
      <c r="Y1185" s="61">
        <v>40976</v>
      </c>
      <c r="Z1185" t="str">
        <f t="shared" si="226"/>
        <v>40976</v>
      </c>
      <c r="AA1185" t="e">
        <f t="shared" si="227"/>
        <v>#VALUE!</v>
      </c>
      <c r="AB1185">
        <f t="shared" si="228"/>
        <v>40976</v>
      </c>
      <c r="AD1185" s="85">
        <v>27859</v>
      </c>
      <c r="AG1185" s="85">
        <v>40976</v>
      </c>
      <c r="AI1185" s="85">
        <v>41124</v>
      </c>
    </row>
    <row r="1186" spans="1:35" x14ac:dyDescent="0.2">
      <c r="A1186">
        <v>7788</v>
      </c>
      <c r="B1186" s="91">
        <v>41735</v>
      </c>
      <c r="C1186" s="61" t="e" cm="1" vm="1">
        <f t="array" ref="C1186">_xlfn._xlws.FILTER(B1186,OR(LEN(B1186) = 7,LEN(B1186)=8))</f>
        <v>#VALUE!</v>
      </c>
      <c r="D1186" s="61" t="str">
        <f t="shared" si="218"/>
        <v/>
      </c>
      <c r="E1186" s="61" t="s">
        <v>2512</v>
      </c>
      <c r="F1186" s="87" cm="1">
        <f t="array" ref="F1186">_xlfn._xlws.FILTER(B1186,LEN(B1186)=5)</f>
        <v>41735</v>
      </c>
      <c r="G1186" s="88">
        <f t="shared" si="219"/>
        <v>41735</v>
      </c>
      <c r="H1186" s="61"/>
      <c r="I1186" s="85">
        <v>41735</v>
      </c>
      <c r="J1186" s="93">
        <f t="shared" si="217"/>
        <v>41735</v>
      </c>
      <c r="K1186" s="85"/>
      <c r="M1186" s="85">
        <v>41735</v>
      </c>
      <c r="N1186" t="e">
        <f t="shared" si="220"/>
        <v>#VALUE!</v>
      </c>
      <c r="O1186">
        <f t="shared" si="221"/>
        <v>41735</v>
      </c>
      <c r="Q1186" s="84">
        <v>41735</v>
      </c>
      <c r="R1186" t="e">
        <f t="shared" si="222"/>
        <v>#VALUE!</v>
      </c>
      <c r="S1186">
        <f t="shared" si="223"/>
        <v>41735</v>
      </c>
      <c r="U1186" s="86">
        <v>41735</v>
      </c>
      <c r="V1186" t="e">
        <f t="shared" si="224"/>
        <v>#VALUE!</v>
      </c>
      <c r="W1186">
        <f t="shared" si="225"/>
        <v>41735</v>
      </c>
      <c r="Y1186" s="61">
        <v>41735</v>
      </c>
      <c r="Z1186" t="str">
        <f t="shared" si="226"/>
        <v>41735</v>
      </c>
      <c r="AA1186" t="e">
        <f t="shared" si="227"/>
        <v>#VALUE!</v>
      </c>
      <c r="AB1186">
        <f t="shared" si="228"/>
        <v>41735</v>
      </c>
      <c r="AD1186" s="85">
        <v>12891</v>
      </c>
      <c r="AG1186" s="85">
        <v>41735</v>
      </c>
      <c r="AI1186" s="85">
        <v>41794</v>
      </c>
    </row>
    <row r="1187" spans="1:35" x14ac:dyDescent="0.2">
      <c r="A1187">
        <v>5827</v>
      </c>
      <c r="B1187" s="91" t="s">
        <v>1070</v>
      </c>
      <c r="C1187" s="61" t="str" cm="1">
        <f t="array" ref="C1187">_xlfn._xlws.FILTER(B1187,OR(LEN(B1187) = 7,LEN(B1187)=8))</f>
        <v>4/16/14</v>
      </c>
      <c r="D1187" s="61" t="str">
        <f t="shared" si="218"/>
        <v>4/16/14</v>
      </c>
      <c r="E1187" s="85" t="s">
        <v>1070</v>
      </c>
      <c r="F1187" s="87" t="e" cm="1" vm="1">
        <f t="array" ref="F1187">_xlfn._xlws.FILTER(B1187,LEN(B1187)=5)</f>
        <v>#VALUE!</v>
      </c>
      <c r="G1187" s="88" t="str">
        <f t="shared" si="219"/>
        <v/>
      </c>
      <c r="H1187" s="85">
        <v>41745</v>
      </c>
      <c r="I1187" s="85" t="s">
        <v>2512</v>
      </c>
      <c r="J1187" s="93">
        <f t="shared" si="217"/>
        <v>41745</v>
      </c>
      <c r="K1187" s="85"/>
      <c r="M1187" s="85" t="s">
        <v>1070</v>
      </c>
      <c r="N1187" t="e">
        <f t="shared" si="220"/>
        <v>#VALUE!</v>
      </c>
      <c r="O1187" t="e">
        <f t="shared" si="221"/>
        <v>#VALUE!</v>
      </c>
      <c r="Q1187" s="84" t="s">
        <v>1070</v>
      </c>
      <c r="R1187" t="e">
        <f t="shared" si="222"/>
        <v>#VALUE!</v>
      </c>
      <c r="S1187" t="e">
        <f t="shared" si="223"/>
        <v>#VALUE!</v>
      </c>
      <c r="U1187" s="86" t="s">
        <v>1070</v>
      </c>
      <c r="V1187" t="e">
        <f t="shared" si="224"/>
        <v>#VALUE!</v>
      </c>
      <c r="W1187" t="e">
        <f t="shared" si="225"/>
        <v>#VALUE!</v>
      </c>
      <c r="Y1187" s="61" t="s">
        <v>1070</v>
      </c>
      <c r="Z1187" t="str">
        <f t="shared" si="226"/>
        <v>4-16-14</v>
      </c>
      <c r="AA1187" t="e">
        <f t="shared" si="227"/>
        <v>#VALUE!</v>
      </c>
      <c r="AB1187" t="e">
        <f t="shared" si="228"/>
        <v>#VALUE!</v>
      </c>
      <c r="AD1187" s="85">
        <v>41745</v>
      </c>
      <c r="AG1187" s="85" t="s">
        <v>1070</v>
      </c>
      <c r="AI1187" s="85">
        <v>41745</v>
      </c>
    </row>
    <row r="1188" spans="1:35" x14ac:dyDescent="0.2">
      <c r="A1188">
        <v>2958</v>
      </c>
      <c r="B1188" s="91" t="s">
        <v>230</v>
      </c>
      <c r="C1188" s="61" t="str" cm="1">
        <f t="array" ref="C1188">_xlfn._xlws.FILTER(B1188,OR(LEN(B1188) = 7,LEN(B1188)=8))</f>
        <v>2/24/14</v>
      </c>
      <c r="D1188" s="61" t="str">
        <f t="shared" si="218"/>
        <v>2/24/14</v>
      </c>
      <c r="E1188" s="85" t="s">
        <v>230</v>
      </c>
      <c r="F1188" s="87" t="e" cm="1" vm="1">
        <f t="array" ref="F1188">_xlfn._xlws.FILTER(B1188,LEN(B1188)=5)</f>
        <v>#VALUE!</v>
      </c>
      <c r="G1188" s="88" t="str">
        <f t="shared" si="219"/>
        <v/>
      </c>
      <c r="H1188" s="85">
        <v>41694</v>
      </c>
      <c r="I1188" s="85" t="s">
        <v>2512</v>
      </c>
      <c r="J1188" s="93">
        <f t="shared" si="217"/>
        <v>41694</v>
      </c>
      <c r="K1188" s="85"/>
      <c r="M1188" s="85" t="s">
        <v>230</v>
      </c>
      <c r="N1188" t="e">
        <f t="shared" si="220"/>
        <v>#VALUE!</v>
      </c>
      <c r="O1188" t="e">
        <f t="shared" si="221"/>
        <v>#VALUE!</v>
      </c>
      <c r="Q1188" s="84" t="s">
        <v>230</v>
      </c>
      <c r="R1188" t="e">
        <f t="shared" si="222"/>
        <v>#VALUE!</v>
      </c>
      <c r="S1188" t="e">
        <f t="shared" si="223"/>
        <v>#VALUE!</v>
      </c>
      <c r="U1188" s="86" t="s">
        <v>230</v>
      </c>
      <c r="V1188" t="e">
        <f t="shared" si="224"/>
        <v>#VALUE!</v>
      </c>
      <c r="W1188" t="e">
        <f t="shared" si="225"/>
        <v>#VALUE!</v>
      </c>
      <c r="Y1188" s="61" t="s">
        <v>230</v>
      </c>
      <c r="Z1188" t="str">
        <f t="shared" si="226"/>
        <v>2-24-14</v>
      </c>
      <c r="AA1188" t="e">
        <f t="shared" si="227"/>
        <v>#VALUE!</v>
      </c>
      <c r="AB1188" t="e">
        <f t="shared" si="228"/>
        <v>#VALUE!</v>
      </c>
      <c r="AD1188" s="85">
        <v>41694</v>
      </c>
      <c r="AG1188" s="85" t="s">
        <v>230</v>
      </c>
      <c r="AI1188" s="85">
        <v>41694</v>
      </c>
    </row>
    <row r="1189" spans="1:35" x14ac:dyDescent="0.2">
      <c r="A1189">
        <v>4954</v>
      </c>
      <c r="B1189" s="91" t="s">
        <v>1359</v>
      </c>
      <c r="C1189" s="61" t="str" cm="1">
        <f t="array" ref="C1189">_xlfn._xlws.FILTER(B1189,OR(LEN(B1189) = 7,LEN(B1189)=8))</f>
        <v>1/21/14</v>
      </c>
      <c r="D1189" s="61" t="str">
        <f t="shared" si="218"/>
        <v>1/21/14</v>
      </c>
      <c r="E1189" s="85" t="s">
        <v>1359</v>
      </c>
      <c r="F1189" s="87" t="e" cm="1" vm="1">
        <f t="array" ref="F1189">_xlfn._xlws.FILTER(B1189,LEN(B1189)=5)</f>
        <v>#VALUE!</v>
      </c>
      <c r="G1189" s="88" t="str">
        <f t="shared" si="219"/>
        <v/>
      </c>
      <c r="H1189" s="85">
        <v>41660</v>
      </c>
      <c r="I1189" s="85" t="s">
        <v>2512</v>
      </c>
      <c r="J1189" s="93">
        <f t="shared" si="217"/>
        <v>41660</v>
      </c>
      <c r="K1189" s="85"/>
      <c r="M1189" s="85" t="s">
        <v>1359</v>
      </c>
      <c r="N1189" t="e">
        <f t="shared" si="220"/>
        <v>#VALUE!</v>
      </c>
      <c r="O1189" t="e">
        <f t="shared" si="221"/>
        <v>#VALUE!</v>
      </c>
      <c r="Q1189" s="84" t="s">
        <v>1359</v>
      </c>
      <c r="R1189" t="e">
        <f t="shared" si="222"/>
        <v>#VALUE!</v>
      </c>
      <c r="S1189" t="e">
        <f t="shared" si="223"/>
        <v>#VALUE!</v>
      </c>
      <c r="U1189" s="86" t="s">
        <v>1359</v>
      </c>
      <c r="V1189" t="e">
        <f t="shared" si="224"/>
        <v>#VALUE!</v>
      </c>
      <c r="W1189" t="e">
        <f t="shared" si="225"/>
        <v>#VALUE!</v>
      </c>
      <c r="Y1189" s="61" t="s">
        <v>1359</v>
      </c>
      <c r="Z1189" t="str">
        <f t="shared" si="226"/>
        <v>1-21-14</v>
      </c>
      <c r="AA1189" t="e">
        <f t="shared" si="227"/>
        <v>#VALUE!</v>
      </c>
      <c r="AB1189" t="e">
        <f t="shared" si="228"/>
        <v>#VALUE!</v>
      </c>
      <c r="AD1189" s="85">
        <v>41660</v>
      </c>
      <c r="AG1189" s="85" t="s">
        <v>1359</v>
      </c>
      <c r="AI1189" s="85">
        <v>41660</v>
      </c>
    </row>
    <row r="1190" spans="1:35" x14ac:dyDescent="0.2">
      <c r="A1190">
        <v>3139</v>
      </c>
      <c r="B1190" s="91" t="s">
        <v>790</v>
      </c>
      <c r="C1190" s="61" t="str" cm="1">
        <f t="array" ref="C1190">_xlfn._xlws.FILTER(B1190,OR(LEN(B1190) = 7,LEN(B1190)=8))</f>
        <v>12/30/13</v>
      </c>
      <c r="D1190" s="61" t="str">
        <f t="shared" si="218"/>
        <v>12/30/13</v>
      </c>
      <c r="E1190" s="61" t="s">
        <v>790</v>
      </c>
      <c r="F1190" s="87" t="e" cm="1" vm="1">
        <f t="array" ref="F1190">_xlfn._xlws.FILTER(B1190,LEN(B1190)=5)</f>
        <v>#VALUE!</v>
      </c>
      <c r="G1190" s="88" t="str">
        <f t="shared" si="219"/>
        <v/>
      </c>
      <c r="H1190" s="85">
        <v>41638</v>
      </c>
      <c r="I1190" s="85" t="s">
        <v>2512</v>
      </c>
      <c r="J1190" s="93">
        <f t="shared" si="217"/>
        <v>41638</v>
      </c>
      <c r="K1190" s="85"/>
      <c r="M1190" s="85" t="s">
        <v>790</v>
      </c>
      <c r="N1190" t="e">
        <f t="shared" si="220"/>
        <v>#VALUE!</v>
      </c>
      <c r="O1190" t="e">
        <f t="shared" si="221"/>
        <v>#VALUE!</v>
      </c>
      <c r="Q1190" s="84" t="s">
        <v>790</v>
      </c>
      <c r="R1190" t="e">
        <f t="shared" si="222"/>
        <v>#VALUE!</v>
      </c>
      <c r="S1190" t="e">
        <f t="shared" si="223"/>
        <v>#VALUE!</v>
      </c>
      <c r="U1190" s="86" t="s">
        <v>790</v>
      </c>
      <c r="V1190" t="e">
        <f t="shared" si="224"/>
        <v>#VALUE!</v>
      </c>
      <c r="W1190" t="e">
        <f t="shared" si="225"/>
        <v>#VALUE!</v>
      </c>
      <c r="Y1190" s="61" t="s">
        <v>790</v>
      </c>
      <c r="Z1190" t="str">
        <f t="shared" si="226"/>
        <v>12-30-13</v>
      </c>
      <c r="AA1190" t="e">
        <f t="shared" si="227"/>
        <v>#VALUE!</v>
      </c>
      <c r="AB1190" t="e">
        <f t="shared" si="228"/>
        <v>#VALUE!</v>
      </c>
      <c r="AD1190" s="85">
        <v>41638</v>
      </c>
      <c r="AG1190" s="85" t="s">
        <v>790</v>
      </c>
      <c r="AI1190" s="85">
        <v>41638</v>
      </c>
    </row>
    <row r="1191" spans="1:35" x14ac:dyDescent="0.2">
      <c r="A1191">
        <v>9952</v>
      </c>
      <c r="B1191" s="91">
        <v>41590</v>
      </c>
      <c r="C1191" s="61" t="e" cm="1" vm="1">
        <f t="array" ref="C1191">_xlfn._xlws.FILTER(B1191,OR(LEN(B1191) = 7,LEN(B1191)=8))</f>
        <v>#VALUE!</v>
      </c>
      <c r="D1191" s="61" t="str">
        <f t="shared" si="218"/>
        <v/>
      </c>
      <c r="E1191" s="61" t="s">
        <v>2512</v>
      </c>
      <c r="F1191" s="87" cm="1">
        <f t="array" ref="F1191">_xlfn._xlws.FILTER(B1191,LEN(B1191)=5)</f>
        <v>41590</v>
      </c>
      <c r="G1191" s="88">
        <f t="shared" si="219"/>
        <v>41590</v>
      </c>
      <c r="H1191" s="61"/>
      <c r="I1191" s="85">
        <v>41590</v>
      </c>
      <c r="J1191" s="93">
        <f t="shared" si="217"/>
        <v>41590</v>
      </c>
      <c r="K1191" s="85"/>
      <c r="M1191" s="85">
        <v>41590</v>
      </c>
      <c r="N1191" t="e">
        <f t="shared" si="220"/>
        <v>#VALUE!</v>
      </c>
      <c r="O1191">
        <f t="shared" si="221"/>
        <v>41590</v>
      </c>
      <c r="Q1191" s="84">
        <v>41590</v>
      </c>
      <c r="R1191" t="e">
        <f t="shared" si="222"/>
        <v>#VALUE!</v>
      </c>
      <c r="S1191">
        <f t="shared" si="223"/>
        <v>41590</v>
      </c>
      <c r="U1191" s="86">
        <v>41590</v>
      </c>
      <c r="V1191" t="e">
        <f t="shared" si="224"/>
        <v>#VALUE!</v>
      </c>
      <c r="W1191">
        <f t="shared" si="225"/>
        <v>41590</v>
      </c>
      <c r="Y1191" s="61">
        <v>41590</v>
      </c>
      <c r="Z1191" t="str">
        <f t="shared" si="226"/>
        <v>41590</v>
      </c>
      <c r="AA1191" t="e">
        <f t="shared" si="227"/>
        <v>#VALUE!</v>
      </c>
      <c r="AB1191">
        <f t="shared" si="228"/>
        <v>41590</v>
      </c>
      <c r="AD1191" s="85">
        <v>32978</v>
      </c>
      <c r="AG1191" s="85">
        <v>41590</v>
      </c>
      <c r="AI1191" s="85">
        <v>41619</v>
      </c>
    </row>
    <row r="1192" spans="1:35" x14ac:dyDescent="0.2">
      <c r="A1192">
        <v>8180</v>
      </c>
      <c r="B1192" s="91" t="s">
        <v>128</v>
      </c>
      <c r="C1192" s="61" t="str" cm="1">
        <f t="array" ref="C1192">_xlfn._xlws.FILTER(B1192,OR(LEN(B1192) = 7,LEN(B1192)=8))</f>
        <v>11/15/13</v>
      </c>
      <c r="D1192" s="61" t="str">
        <f t="shared" si="218"/>
        <v>11/15/13</v>
      </c>
      <c r="E1192" s="61" t="s">
        <v>128</v>
      </c>
      <c r="F1192" s="87" t="e" cm="1" vm="1">
        <f t="array" ref="F1192">_xlfn._xlws.FILTER(B1192,LEN(B1192)=5)</f>
        <v>#VALUE!</v>
      </c>
      <c r="G1192" s="88" t="str">
        <f t="shared" si="219"/>
        <v/>
      </c>
      <c r="H1192" s="85">
        <v>41593</v>
      </c>
      <c r="I1192" s="85" t="s">
        <v>2512</v>
      </c>
      <c r="J1192" s="93">
        <f t="shared" si="217"/>
        <v>41593</v>
      </c>
      <c r="K1192" s="85"/>
      <c r="M1192" s="85" t="s">
        <v>128</v>
      </c>
      <c r="N1192" t="e">
        <f t="shared" si="220"/>
        <v>#VALUE!</v>
      </c>
      <c r="O1192" t="e">
        <f t="shared" si="221"/>
        <v>#VALUE!</v>
      </c>
      <c r="Q1192" s="84" t="s">
        <v>128</v>
      </c>
      <c r="R1192" t="e">
        <f t="shared" si="222"/>
        <v>#VALUE!</v>
      </c>
      <c r="S1192" t="e">
        <f t="shared" si="223"/>
        <v>#VALUE!</v>
      </c>
      <c r="U1192" s="86" t="s">
        <v>128</v>
      </c>
      <c r="V1192" t="e">
        <f t="shared" si="224"/>
        <v>#VALUE!</v>
      </c>
      <c r="W1192" t="e">
        <f t="shared" si="225"/>
        <v>#VALUE!</v>
      </c>
      <c r="Y1192" s="61" t="s">
        <v>128</v>
      </c>
      <c r="Z1192" t="str">
        <f t="shared" si="226"/>
        <v>11-15-13</v>
      </c>
      <c r="AA1192" t="e">
        <f t="shared" si="227"/>
        <v>#VALUE!</v>
      </c>
      <c r="AB1192" t="e">
        <f t="shared" si="228"/>
        <v>#VALUE!</v>
      </c>
      <c r="AD1192" s="85">
        <v>41593</v>
      </c>
      <c r="AG1192" s="85" t="s">
        <v>128</v>
      </c>
      <c r="AI1192" s="85">
        <v>41593</v>
      </c>
    </row>
    <row r="1193" spans="1:35" x14ac:dyDescent="0.2">
      <c r="A1193">
        <v>3276</v>
      </c>
      <c r="B1193" s="91" t="s">
        <v>619</v>
      </c>
      <c r="C1193" s="61" t="str" cm="1">
        <f t="array" ref="C1193">_xlfn._xlws.FILTER(B1193,OR(LEN(B1193) = 7,LEN(B1193)=8))</f>
        <v>10/25/13</v>
      </c>
      <c r="D1193" s="61" t="str">
        <f t="shared" si="218"/>
        <v>10/25/13</v>
      </c>
      <c r="E1193" s="61" t="s">
        <v>619</v>
      </c>
      <c r="F1193" s="87" t="e" cm="1" vm="1">
        <f t="array" ref="F1193">_xlfn._xlws.FILTER(B1193,LEN(B1193)=5)</f>
        <v>#VALUE!</v>
      </c>
      <c r="G1193" s="88" t="str">
        <f t="shared" si="219"/>
        <v/>
      </c>
      <c r="H1193" s="85">
        <v>41572</v>
      </c>
      <c r="I1193" s="85" t="s">
        <v>2512</v>
      </c>
      <c r="J1193" s="93">
        <f t="shared" si="217"/>
        <v>41572</v>
      </c>
      <c r="K1193" s="85"/>
      <c r="M1193" s="85" t="s">
        <v>619</v>
      </c>
      <c r="N1193" t="e">
        <f t="shared" si="220"/>
        <v>#VALUE!</v>
      </c>
      <c r="O1193" t="e">
        <f t="shared" si="221"/>
        <v>#VALUE!</v>
      </c>
      <c r="Q1193" s="84" t="s">
        <v>619</v>
      </c>
      <c r="R1193" t="e">
        <f t="shared" si="222"/>
        <v>#VALUE!</v>
      </c>
      <c r="S1193" t="e">
        <f t="shared" si="223"/>
        <v>#VALUE!</v>
      </c>
      <c r="U1193" s="86" t="s">
        <v>619</v>
      </c>
      <c r="V1193" t="e">
        <f t="shared" si="224"/>
        <v>#VALUE!</v>
      </c>
      <c r="W1193" t="e">
        <f t="shared" si="225"/>
        <v>#VALUE!</v>
      </c>
      <c r="Y1193" s="61" t="s">
        <v>619</v>
      </c>
      <c r="Z1193" t="str">
        <f t="shared" si="226"/>
        <v>10-25-13</v>
      </c>
      <c r="AA1193" t="e">
        <f t="shared" si="227"/>
        <v>#VALUE!</v>
      </c>
      <c r="AB1193" t="e">
        <f t="shared" si="228"/>
        <v>#VALUE!</v>
      </c>
      <c r="AD1193" s="85">
        <v>41572</v>
      </c>
      <c r="AG1193" s="85" t="s">
        <v>619</v>
      </c>
      <c r="AI1193" s="85">
        <v>41572</v>
      </c>
    </row>
    <row r="1194" spans="1:35" x14ac:dyDescent="0.2">
      <c r="A1194">
        <v>4994</v>
      </c>
      <c r="B1194" s="91">
        <v>41284</v>
      </c>
      <c r="C1194" s="61" t="e" cm="1" vm="1">
        <f t="array" ref="C1194">_xlfn._xlws.FILTER(B1194,OR(LEN(B1194) = 7,LEN(B1194)=8))</f>
        <v>#VALUE!</v>
      </c>
      <c r="D1194" s="61" t="str">
        <f t="shared" si="218"/>
        <v/>
      </c>
      <c r="E1194" s="61" t="s">
        <v>2512</v>
      </c>
      <c r="F1194" s="87" cm="1">
        <f t="array" ref="F1194">_xlfn._xlws.FILTER(B1194,LEN(B1194)=5)</f>
        <v>41284</v>
      </c>
      <c r="G1194" s="88">
        <f t="shared" si="219"/>
        <v>41284</v>
      </c>
      <c r="H1194" s="61"/>
      <c r="I1194" s="85">
        <v>41284</v>
      </c>
      <c r="J1194" s="93">
        <f t="shared" si="217"/>
        <v>41284</v>
      </c>
      <c r="K1194" s="85"/>
      <c r="M1194" s="85">
        <v>41284</v>
      </c>
      <c r="N1194" t="e">
        <f t="shared" si="220"/>
        <v>#VALUE!</v>
      </c>
      <c r="O1194">
        <f t="shared" si="221"/>
        <v>41284</v>
      </c>
      <c r="Q1194" s="84">
        <v>41284</v>
      </c>
      <c r="R1194" t="e">
        <f t="shared" si="222"/>
        <v>#VALUE!</v>
      </c>
      <c r="S1194">
        <f t="shared" si="223"/>
        <v>41284</v>
      </c>
      <c r="U1194" s="86">
        <v>41284</v>
      </c>
      <c r="V1194" t="e">
        <f t="shared" si="224"/>
        <v>#VALUE!</v>
      </c>
      <c r="W1194">
        <f t="shared" si="225"/>
        <v>41284</v>
      </c>
      <c r="Y1194" s="61">
        <v>41284</v>
      </c>
      <c r="Z1194" t="str">
        <f t="shared" si="226"/>
        <v>41284</v>
      </c>
      <c r="AA1194" t="e">
        <f t="shared" si="227"/>
        <v>#VALUE!</v>
      </c>
      <c r="AB1194">
        <f t="shared" si="228"/>
        <v>41284</v>
      </c>
      <c r="AD1194" s="85">
        <v>30784</v>
      </c>
      <c r="AG1194" s="85">
        <v>41284</v>
      </c>
      <c r="AI1194" s="85">
        <v>41548</v>
      </c>
    </row>
    <row r="1195" spans="1:35" x14ac:dyDescent="0.2">
      <c r="A1195">
        <v>3598</v>
      </c>
      <c r="B1195" s="91" t="s">
        <v>1444</v>
      </c>
      <c r="C1195" s="61" t="str" cm="1">
        <f t="array" ref="C1195">_xlfn._xlws.FILTER(B1195,OR(LEN(B1195) = 7,LEN(B1195)=8))</f>
        <v>5/23/13</v>
      </c>
      <c r="D1195" s="61" t="str">
        <f t="shared" si="218"/>
        <v>5/23/13</v>
      </c>
      <c r="E1195" s="85" t="s">
        <v>1444</v>
      </c>
      <c r="F1195" s="87" t="e" cm="1" vm="1">
        <f t="array" ref="F1195">_xlfn._xlws.FILTER(B1195,LEN(B1195)=5)</f>
        <v>#VALUE!</v>
      </c>
      <c r="G1195" s="88" t="str">
        <f t="shared" si="219"/>
        <v/>
      </c>
      <c r="H1195" s="85">
        <v>41417</v>
      </c>
      <c r="I1195" s="85" t="s">
        <v>2512</v>
      </c>
      <c r="J1195" s="93">
        <f t="shared" si="217"/>
        <v>41417</v>
      </c>
      <c r="K1195" s="85"/>
      <c r="M1195" s="85" t="s">
        <v>1444</v>
      </c>
      <c r="N1195" t="e">
        <f t="shared" si="220"/>
        <v>#VALUE!</v>
      </c>
      <c r="O1195" t="e">
        <f t="shared" si="221"/>
        <v>#VALUE!</v>
      </c>
      <c r="Q1195" s="84" t="s">
        <v>1444</v>
      </c>
      <c r="R1195" t="e">
        <f t="shared" si="222"/>
        <v>#VALUE!</v>
      </c>
      <c r="S1195" t="e">
        <f t="shared" si="223"/>
        <v>#VALUE!</v>
      </c>
      <c r="U1195" s="86" t="s">
        <v>1444</v>
      </c>
      <c r="V1195" t="e">
        <f t="shared" si="224"/>
        <v>#VALUE!</v>
      </c>
      <c r="W1195" t="e">
        <f t="shared" si="225"/>
        <v>#VALUE!</v>
      </c>
      <c r="Y1195" s="61" t="s">
        <v>1444</v>
      </c>
      <c r="Z1195" t="str">
        <f t="shared" si="226"/>
        <v>5-23-13</v>
      </c>
      <c r="AA1195" t="e">
        <f t="shared" si="227"/>
        <v>#VALUE!</v>
      </c>
      <c r="AB1195" t="e">
        <f t="shared" si="228"/>
        <v>#VALUE!</v>
      </c>
      <c r="AD1195" s="85">
        <v>41417</v>
      </c>
      <c r="AG1195" s="85" t="s">
        <v>1444</v>
      </c>
      <c r="AI1195" s="85">
        <v>41417</v>
      </c>
    </row>
    <row r="1196" spans="1:35" x14ac:dyDescent="0.2">
      <c r="A1196">
        <v>945</v>
      </c>
      <c r="B1196" s="91" t="s">
        <v>917</v>
      </c>
      <c r="C1196" s="61" t="str" cm="1">
        <f t="array" ref="C1196">_xlfn._xlws.FILTER(B1196,OR(LEN(B1196) = 7,LEN(B1196)=8))</f>
        <v>5/22/13</v>
      </c>
      <c r="D1196" s="61" t="str">
        <f t="shared" si="218"/>
        <v>5/22/13</v>
      </c>
      <c r="E1196" s="85" t="s">
        <v>917</v>
      </c>
      <c r="F1196" s="87" t="e" cm="1" vm="1">
        <f t="array" ref="F1196">_xlfn._xlws.FILTER(B1196,LEN(B1196)=5)</f>
        <v>#VALUE!</v>
      </c>
      <c r="G1196" s="88" t="str">
        <f t="shared" si="219"/>
        <v/>
      </c>
      <c r="H1196" s="85">
        <v>41416</v>
      </c>
      <c r="I1196" s="85" t="s">
        <v>2512</v>
      </c>
      <c r="J1196" s="93">
        <f t="shared" si="217"/>
        <v>41416</v>
      </c>
      <c r="K1196" s="85"/>
      <c r="M1196" s="85" t="s">
        <v>917</v>
      </c>
      <c r="N1196" t="e">
        <f t="shared" si="220"/>
        <v>#VALUE!</v>
      </c>
      <c r="O1196" t="e">
        <f t="shared" si="221"/>
        <v>#VALUE!</v>
      </c>
      <c r="Q1196" s="84" t="s">
        <v>917</v>
      </c>
      <c r="R1196" t="e">
        <f t="shared" si="222"/>
        <v>#VALUE!</v>
      </c>
      <c r="S1196" t="e">
        <f t="shared" si="223"/>
        <v>#VALUE!</v>
      </c>
      <c r="U1196" s="86" t="s">
        <v>917</v>
      </c>
      <c r="V1196" t="e">
        <f t="shared" si="224"/>
        <v>#VALUE!</v>
      </c>
      <c r="W1196" t="e">
        <f t="shared" si="225"/>
        <v>#VALUE!</v>
      </c>
      <c r="Y1196" s="61" t="s">
        <v>917</v>
      </c>
      <c r="Z1196" t="str">
        <f t="shared" si="226"/>
        <v>5-22-13</v>
      </c>
      <c r="AA1196" t="e">
        <f t="shared" si="227"/>
        <v>#VALUE!</v>
      </c>
      <c r="AB1196" t="e">
        <f t="shared" si="228"/>
        <v>#VALUE!</v>
      </c>
      <c r="AD1196" s="85">
        <v>41416</v>
      </c>
      <c r="AG1196" s="85" t="s">
        <v>917</v>
      </c>
      <c r="AI1196" s="85">
        <v>41416</v>
      </c>
    </row>
    <row r="1197" spans="1:35" x14ac:dyDescent="0.2">
      <c r="A1197">
        <v>5048</v>
      </c>
      <c r="B1197" s="91">
        <v>41583</v>
      </c>
      <c r="C1197" s="61" t="e" cm="1" vm="1">
        <f t="array" ref="C1197">_xlfn._xlws.FILTER(B1197,OR(LEN(B1197) = 7,LEN(B1197)=8))</f>
        <v>#VALUE!</v>
      </c>
      <c r="D1197" s="61" t="str">
        <f t="shared" si="218"/>
        <v/>
      </c>
      <c r="E1197" s="61" t="s">
        <v>2512</v>
      </c>
      <c r="F1197" s="87" cm="1">
        <f t="array" ref="F1197">_xlfn._xlws.FILTER(B1197,LEN(B1197)=5)</f>
        <v>41583</v>
      </c>
      <c r="G1197" s="88">
        <f t="shared" si="219"/>
        <v>41583</v>
      </c>
      <c r="H1197" s="61"/>
      <c r="I1197" s="85">
        <v>41583</v>
      </c>
      <c r="J1197" s="93">
        <f t="shared" si="217"/>
        <v>41583</v>
      </c>
      <c r="K1197" s="85"/>
      <c r="M1197" s="85">
        <v>41583</v>
      </c>
      <c r="N1197" t="e">
        <f t="shared" si="220"/>
        <v>#VALUE!</v>
      </c>
      <c r="O1197">
        <f t="shared" si="221"/>
        <v>41583</v>
      </c>
      <c r="Q1197" s="84">
        <v>41583</v>
      </c>
      <c r="R1197" t="e">
        <f t="shared" si="222"/>
        <v>#VALUE!</v>
      </c>
      <c r="S1197">
        <f t="shared" si="223"/>
        <v>41583</v>
      </c>
      <c r="U1197" s="86">
        <v>41583</v>
      </c>
      <c r="V1197" t="e">
        <f t="shared" si="224"/>
        <v>#VALUE!</v>
      </c>
      <c r="W1197">
        <f t="shared" si="225"/>
        <v>41583</v>
      </c>
      <c r="Y1197" s="61">
        <v>41583</v>
      </c>
      <c r="Z1197" t="str">
        <f t="shared" si="226"/>
        <v>41583</v>
      </c>
      <c r="AA1197" t="e">
        <f t="shared" si="227"/>
        <v>#VALUE!</v>
      </c>
      <c r="AB1197">
        <f t="shared" si="228"/>
        <v>41583</v>
      </c>
      <c r="AD1197" s="85">
        <v>30421</v>
      </c>
      <c r="AG1197" s="85">
        <v>41583</v>
      </c>
      <c r="AI1197" s="85">
        <v>41405</v>
      </c>
    </row>
    <row r="1198" spans="1:35" x14ac:dyDescent="0.2">
      <c r="A1198">
        <v>6214</v>
      </c>
      <c r="B1198" s="91">
        <v>41398</v>
      </c>
      <c r="C1198" s="61" t="e" cm="1" vm="1">
        <f t="array" ref="C1198">_xlfn._xlws.FILTER(B1198,OR(LEN(B1198) = 7,LEN(B1198)=8))</f>
        <v>#VALUE!</v>
      </c>
      <c r="D1198" s="61" t="str">
        <f t="shared" si="218"/>
        <v/>
      </c>
      <c r="E1198" s="61" t="s">
        <v>2512</v>
      </c>
      <c r="F1198" s="87" cm="1">
        <f t="array" ref="F1198">_xlfn._xlws.FILTER(B1198,LEN(B1198)=5)</f>
        <v>41398</v>
      </c>
      <c r="G1198" s="88">
        <f t="shared" si="219"/>
        <v>41398</v>
      </c>
      <c r="H1198" s="61"/>
      <c r="I1198" s="85">
        <v>41398</v>
      </c>
      <c r="J1198" s="93">
        <f t="shared" si="217"/>
        <v>41398</v>
      </c>
      <c r="K1198" s="85"/>
      <c r="M1198" s="85">
        <v>41398</v>
      </c>
      <c r="N1198" t="e">
        <f t="shared" si="220"/>
        <v>#VALUE!</v>
      </c>
      <c r="O1198">
        <f t="shared" si="221"/>
        <v>41398</v>
      </c>
      <c r="Q1198" s="84">
        <v>41398</v>
      </c>
      <c r="R1198" t="e">
        <f t="shared" si="222"/>
        <v>#VALUE!</v>
      </c>
      <c r="S1198">
        <f t="shared" si="223"/>
        <v>41398</v>
      </c>
      <c r="U1198" s="86">
        <v>41398</v>
      </c>
      <c r="V1198" t="e">
        <f t="shared" si="224"/>
        <v>#VALUE!</v>
      </c>
      <c r="W1198">
        <f t="shared" si="225"/>
        <v>41398</v>
      </c>
      <c r="Y1198" s="61">
        <v>41398</v>
      </c>
      <c r="Z1198" t="str">
        <f t="shared" si="226"/>
        <v>41398</v>
      </c>
      <c r="AA1198" t="e">
        <f t="shared" si="227"/>
        <v>#VALUE!</v>
      </c>
      <c r="AB1198">
        <f t="shared" si="228"/>
        <v>41398</v>
      </c>
      <c r="AD1198" s="85">
        <v>35898</v>
      </c>
      <c r="AG1198" s="85">
        <v>41398</v>
      </c>
      <c r="AI1198" s="85">
        <v>41369</v>
      </c>
    </row>
    <row r="1199" spans="1:35" x14ac:dyDescent="0.2">
      <c r="A1199">
        <v>6230</v>
      </c>
      <c r="B1199" s="91" t="s">
        <v>476</v>
      </c>
      <c r="C1199" s="61" t="str" cm="1">
        <f t="array" ref="C1199">_xlfn._xlws.FILTER(B1199,OR(LEN(B1199) = 7,LEN(B1199)=8))</f>
        <v>2/15/13</v>
      </c>
      <c r="D1199" s="61" t="str">
        <f t="shared" si="218"/>
        <v>2/15/13</v>
      </c>
      <c r="E1199" s="85" t="s">
        <v>476</v>
      </c>
      <c r="F1199" s="87" t="e" cm="1" vm="1">
        <f t="array" ref="F1199">_xlfn._xlws.FILTER(B1199,LEN(B1199)=5)</f>
        <v>#VALUE!</v>
      </c>
      <c r="G1199" s="88" t="str">
        <f t="shared" si="219"/>
        <v/>
      </c>
      <c r="H1199" s="85">
        <v>41320</v>
      </c>
      <c r="I1199" s="85" t="s">
        <v>2512</v>
      </c>
      <c r="J1199" s="93">
        <f t="shared" si="217"/>
        <v>41320</v>
      </c>
      <c r="K1199" s="85"/>
      <c r="M1199" s="85" t="s">
        <v>476</v>
      </c>
      <c r="N1199" t="e">
        <f t="shared" si="220"/>
        <v>#VALUE!</v>
      </c>
      <c r="O1199" t="e">
        <f t="shared" si="221"/>
        <v>#VALUE!</v>
      </c>
      <c r="Q1199" s="84" t="s">
        <v>476</v>
      </c>
      <c r="R1199" t="e">
        <f t="shared" si="222"/>
        <v>#VALUE!</v>
      </c>
      <c r="S1199" t="e">
        <f t="shared" si="223"/>
        <v>#VALUE!</v>
      </c>
      <c r="U1199" s="86" t="s">
        <v>476</v>
      </c>
      <c r="V1199" t="e">
        <f t="shared" si="224"/>
        <v>#VALUE!</v>
      </c>
      <c r="W1199" t="e">
        <f t="shared" si="225"/>
        <v>#VALUE!</v>
      </c>
      <c r="Y1199" s="61" t="s">
        <v>476</v>
      </c>
      <c r="Z1199" t="str">
        <f t="shared" si="226"/>
        <v>2-15-13</v>
      </c>
      <c r="AA1199" t="e">
        <f t="shared" si="227"/>
        <v>#VALUE!</v>
      </c>
      <c r="AB1199" t="e">
        <f t="shared" si="228"/>
        <v>#VALUE!</v>
      </c>
      <c r="AD1199" s="85">
        <v>41320</v>
      </c>
      <c r="AG1199" s="85" t="s">
        <v>476</v>
      </c>
      <c r="AI1199" s="85">
        <v>41320</v>
      </c>
    </row>
    <row r="1200" spans="1:35" x14ac:dyDescent="0.2">
      <c r="A1200">
        <v>2968</v>
      </c>
      <c r="B1200" s="91">
        <v>41276</v>
      </c>
      <c r="C1200" s="61" t="e" cm="1" vm="1">
        <f t="array" ref="C1200">_xlfn._xlws.FILTER(B1200,OR(LEN(B1200) = 7,LEN(B1200)=8))</f>
        <v>#VALUE!</v>
      </c>
      <c r="D1200" s="61" t="str">
        <f t="shared" si="218"/>
        <v/>
      </c>
      <c r="E1200" s="61" t="s">
        <v>2512</v>
      </c>
      <c r="F1200" s="87" cm="1">
        <f t="array" ref="F1200">_xlfn._xlws.FILTER(B1200,LEN(B1200)=5)</f>
        <v>41276</v>
      </c>
      <c r="G1200" s="88">
        <f t="shared" si="219"/>
        <v>41276</v>
      </c>
      <c r="H1200" s="61"/>
      <c r="I1200" s="85">
        <v>41276</v>
      </c>
      <c r="J1200" s="93">
        <f t="shared" si="217"/>
        <v>41276</v>
      </c>
      <c r="K1200" s="85"/>
      <c r="M1200" s="85">
        <v>41276</v>
      </c>
      <c r="N1200" t="e">
        <f t="shared" si="220"/>
        <v>#VALUE!</v>
      </c>
      <c r="O1200">
        <f t="shared" si="221"/>
        <v>41276</v>
      </c>
      <c r="Q1200" s="84">
        <v>41276</v>
      </c>
      <c r="R1200" t="e">
        <f t="shared" si="222"/>
        <v>#VALUE!</v>
      </c>
      <c r="S1200">
        <f t="shared" si="223"/>
        <v>41276</v>
      </c>
      <c r="U1200" s="86">
        <v>41276</v>
      </c>
      <c r="V1200" t="e">
        <f t="shared" si="224"/>
        <v>#VALUE!</v>
      </c>
      <c r="W1200">
        <f t="shared" si="225"/>
        <v>41276</v>
      </c>
      <c r="Y1200" s="61">
        <v>41276</v>
      </c>
      <c r="Z1200" t="str">
        <f t="shared" si="226"/>
        <v>41276</v>
      </c>
      <c r="AA1200" t="e">
        <f t="shared" si="227"/>
        <v>#VALUE!</v>
      </c>
      <c r="AB1200">
        <f t="shared" si="228"/>
        <v>41276</v>
      </c>
      <c r="AD1200" s="85">
        <v>27862</v>
      </c>
      <c r="AG1200" s="85">
        <v>41276</v>
      </c>
      <c r="AI1200" s="85">
        <v>41306</v>
      </c>
    </row>
    <row r="1201" spans="1:35" x14ac:dyDescent="0.2">
      <c r="A1201">
        <v>8800</v>
      </c>
      <c r="B1201" s="91">
        <v>41276</v>
      </c>
      <c r="C1201" s="61" t="e" cm="1" vm="1">
        <f t="array" ref="C1201">_xlfn._xlws.FILTER(B1201,OR(LEN(B1201) = 7,LEN(B1201)=8))</f>
        <v>#VALUE!</v>
      </c>
      <c r="D1201" s="61" t="str">
        <f t="shared" si="218"/>
        <v/>
      </c>
      <c r="E1201" s="61" t="s">
        <v>2512</v>
      </c>
      <c r="F1201" s="87" cm="1">
        <f t="array" ref="F1201">_xlfn._xlws.FILTER(B1201,LEN(B1201)=5)</f>
        <v>41276</v>
      </c>
      <c r="G1201" s="88">
        <f t="shared" si="219"/>
        <v>41276</v>
      </c>
      <c r="H1201" s="61"/>
      <c r="I1201" s="85">
        <v>41276</v>
      </c>
      <c r="J1201" s="93">
        <f t="shared" si="217"/>
        <v>41276</v>
      </c>
      <c r="K1201" s="85"/>
      <c r="M1201" s="85">
        <v>41276</v>
      </c>
      <c r="N1201" t="e">
        <f t="shared" si="220"/>
        <v>#VALUE!</v>
      </c>
      <c r="O1201">
        <f t="shared" si="221"/>
        <v>41276</v>
      </c>
      <c r="Q1201" s="84">
        <v>41276</v>
      </c>
      <c r="R1201" t="e">
        <f t="shared" si="222"/>
        <v>#VALUE!</v>
      </c>
      <c r="S1201">
        <f t="shared" si="223"/>
        <v>41276</v>
      </c>
      <c r="U1201" s="86">
        <v>41276</v>
      </c>
      <c r="V1201" t="e">
        <f t="shared" si="224"/>
        <v>#VALUE!</v>
      </c>
      <c r="W1201">
        <f t="shared" si="225"/>
        <v>41276</v>
      </c>
      <c r="Y1201" s="61">
        <v>41276</v>
      </c>
      <c r="Z1201" t="str">
        <f t="shared" si="226"/>
        <v>41276</v>
      </c>
      <c r="AA1201" t="e">
        <f t="shared" si="227"/>
        <v>#VALUE!</v>
      </c>
      <c r="AB1201">
        <f t="shared" si="228"/>
        <v>41276</v>
      </c>
      <c r="AD1201" s="85">
        <v>27862</v>
      </c>
      <c r="AG1201" s="85">
        <v>41276</v>
      </c>
      <c r="AI1201" s="85">
        <v>41306</v>
      </c>
    </row>
    <row r="1202" spans="1:35" x14ac:dyDescent="0.2">
      <c r="A1202">
        <v>1907</v>
      </c>
      <c r="B1202" s="91" t="s">
        <v>147</v>
      </c>
      <c r="C1202" s="61" t="str" cm="1">
        <f t="array" ref="C1202">_xlfn._xlws.FILTER(B1202,OR(LEN(B1202) = 7,LEN(B1202)=8))</f>
        <v>9/28/12</v>
      </c>
      <c r="D1202" s="61" t="str">
        <f t="shared" si="218"/>
        <v>9/28/12</v>
      </c>
      <c r="E1202" s="85" t="s">
        <v>147</v>
      </c>
      <c r="F1202" s="87" t="e" cm="1" vm="1">
        <f t="array" ref="F1202">_xlfn._xlws.FILTER(B1202,LEN(B1202)=5)</f>
        <v>#VALUE!</v>
      </c>
      <c r="G1202" s="88" t="str">
        <f t="shared" si="219"/>
        <v/>
      </c>
      <c r="H1202" s="85">
        <v>41180</v>
      </c>
      <c r="I1202" s="85" t="s">
        <v>2512</v>
      </c>
      <c r="J1202" s="93">
        <f t="shared" si="217"/>
        <v>41180</v>
      </c>
      <c r="K1202" s="85"/>
      <c r="M1202" s="85" t="s">
        <v>147</v>
      </c>
      <c r="N1202" t="e">
        <f t="shared" si="220"/>
        <v>#VALUE!</v>
      </c>
      <c r="O1202" t="e">
        <f t="shared" si="221"/>
        <v>#VALUE!</v>
      </c>
      <c r="Q1202" s="84" t="s">
        <v>147</v>
      </c>
      <c r="R1202" t="e">
        <f t="shared" si="222"/>
        <v>#VALUE!</v>
      </c>
      <c r="S1202" t="e">
        <f t="shared" si="223"/>
        <v>#VALUE!</v>
      </c>
      <c r="U1202" s="86" t="s">
        <v>147</v>
      </c>
      <c r="V1202" t="e">
        <f t="shared" si="224"/>
        <v>#VALUE!</v>
      </c>
      <c r="W1202" t="e">
        <f t="shared" si="225"/>
        <v>#VALUE!</v>
      </c>
      <c r="Y1202" s="61" t="s">
        <v>147</v>
      </c>
      <c r="Z1202" t="str">
        <f t="shared" si="226"/>
        <v>9-28-12</v>
      </c>
      <c r="AA1202" t="e">
        <f t="shared" si="227"/>
        <v>#VALUE!</v>
      </c>
      <c r="AB1202" t="e">
        <f t="shared" si="228"/>
        <v>#VALUE!</v>
      </c>
      <c r="AD1202" s="85">
        <v>41180</v>
      </c>
      <c r="AG1202" s="85" t="s">
        <v>147</v>
      </c>
      <c r="AI1202" s="85">
        <v>41180</v>
      </c>
    </row>
    <row r="1203" spans="1:35" x14ac:dyDescent="0.2">
      <c r="A1203">
        <v>10478</v>
      </c>
      <c r="B1203" s="91" t="s">
        <v>149</v>
      </c>
      <c r="C1203" s="61" t="str" cm="1">
        <f t="array" ref="C1203">_xlfn._xlws.FILTER(B1203,OR(LEN(B1203) = 7,LEN(B1203)=8))</f>
        <v>9/27/12</v>
      </c>
      <c r="D1203" s="61" t="str">
        <f t="shared" si="218"/>
        <v>9/27/12</v>
      </c>
      <c r="E1203" s="85" t="s">
        <v>149</v>
      </c>
      <c r="F1203" s="87" t="e" cm="1" vm="1">
        <f t="array" ref="F1203">_xlfn._xlws.FILTER(B1203,LEN(B1203)=5)</f>
        <v>#VALUE!</v>
      </c>
      <c r="G1203" s="88" t="str">
        <f t="shared" si="219"/>
        <v/>
      </c>
      <c r="H1203" s="85">
        <v>41179</v>
      </c>
      <c r="I1203" s="85" t="s">
        <v>2512</v>
      </c>
      <c r="J1203" s="93">
        <f t="shared" si="217"/>
        <v>41179</v>
      </c>
      <c r="K1203" s="85"/>
      <c r="M1203" s="85" t="s">
        <v>149</v>
      </c>
      <c r="N1203" t="e">
        <f t="shared" si="220"/>
        <v>#VALUE!</v>
      </c>
      <c r="O1203" t="e">
        <f t="shared" si="221"/>
        <v>#VALUE!</v>
      </c>
      <c r="Q1203" s="84" t="s">
        <v>149</v>
      </c>
      <c r="R1203" t="e">
        <f t="shared" si="222"/>
        <v>#VALUE!</v>
      </c>
      <c r="S1203" t="e">
        <f t="shared" si="223"/>
        <v>#VALUE!</v>
      </c>
      <c r="U1203" s="86" t="s">
        <v>149</v>
      </c>
      <c r="V1203" t="e">
        <f t="shared" si="224"/>
        <v>#VALUE!</v>
      </c>
      <c r="W1203" t="e">
        <f t="shared" si="225"/>
        <v>#VALUE!</v>
      </c>
      <c r="Y1203" s="61" t="s">
        <v>149</v>
      </c>
      <c r="Z1203" t="str">
        <f t="shared" si="226"/>
        <v>9-27-12</v>
      </c>
      <c r="AA1203" t="e">
        <f t="shared" si="227"/>
        <v>#VALUE!</v>
      </c>
      <c r="AB1203" t="e">
        <f t="shared" si="228"/>
        <v>#VALUE!</v>
      </c>
      <c r="AD1203" s="85">
        <v>41179</v>
      </c>
      <c r="AG1203" s="85" t="s">
        <v>149</v>
      </c>
      <c r="AI1203" s="85">
        <v>41179</v>
      </c>
    </row>
    <row r="1204" spans="1:35" x14ac:dyDescent="0.2">
      <c r="A1204">
        <v>4188</v>
      </c>
      <c r="B1204" s="91" t="s">
        <v>152</v>
      </c>
      <c r="C1204" s="61" t="str" cm="1">
        <f t="array" ref="C1204">_xlfn._xlws.FILTER(B1204,OR(LEN(B1204) = 7,LEN(B1204)=8))</f>
        <v>8/13/12</v>
      </c>
      <c r="D1204" s="61" t="str">
        <f t="shared" si="218"/>
        <v>8/13/12</v>
      </c>
      <c r="E1204" s="85" t="s">
        <v>152</v>
      </c>
      <c r="F1204" s="87" t="e" cm="1" vm="1">
        <f t="array" ref="F1204">_xlfn._xlws.FILTER(B1204,LEN(B1204)=5)</f>
        <v>#VALUE!</v>
      </c>
      <c r="G1204" s="88" t="str">
        <f t="shared" si="219"/>
        <v/>
      </c>
      <c r="H1204" s="85">
        <v>41134</v>
      </c>
      <c r="I1204" s="85" t="s">
        <v>2512</v>
      </c>
      <c r="J1204" s="93">
        <f t="shared" si="217"/>
        <v>41134</v>
      </c>
      <c r="K1204" s="85"/>
      <c r="M1204" s="85" t="s">
        <v>152</v>
      </c>
      <c r="N1204" t="e">
        <f t="shared" si="220"/>
        <v>#VALUE!</v>
      </c>
      <c r="O1204" t="e">
        <f t="shared" si="221"/>
        <v>#VALUE!</v>
      </c>
      <c r="Q1204" s="84" t="s">
        <v>152</v>
      </c>
      <c r="R1204" t="e">
        <f t="shared" si="222"/>
        <v>#VALUE!</v>
      </c>
      <c r="S1204" t="e">
        <f t="shared" si="223"/>
        <v>#VALUE!</v>
      </c>
      <c r="U1204" s="86" t="s">
        <v>152</v>
      </c>
      <c r="V1204" t="e">
        <f t="shared" si="224"/>
        <v>#VALUE!</v>
      </c>
      <c r="W1204" t="e">
        <f t="shared" si="225"/>
        <v>#VALUE!</v>
      </c>
      <c r="Y1204" s="61" t="s">
        <v>152</v>
      </c>
      <c r="Z1204" t="str">
        <f t="shared" si="226"/>
        <v>8-13-12</v>
      </c>
      <c r="AA1204" t="e">
        <f t="shared" si="227"/>
        <v>#VALUE!</v>
      </c>
      <c r="AB1204" t="e">
        <f t="shared" si="228"/>
        <v>#VALUE!</v>
      </c>
      <c r="AD1204" s="85">
        <v>41134</v>
      </c>
      <c r="AG1204" s="85" t="s">
        <v>152</v>
      </c>
      <c r="AI1204" s="85">
        <v>41134</v>
      </c>
    </row>
    <row r="1205" spans="1:35" x14ac:dyDescent="0.2">
      <c r="A1205">
        <v>2225</v>
      </c>
      <c r="B1205" s="91">
        <v>41826</v>
      </c>
      <c r="C1205" s="61" t="e" cm="1" vm="1">
        <f t="array" ref="C1205">_xlfn._xlws.FILTER(B1205,OR(LEN(B1205) = 7,LEN(B1205)=8))</f>
        <v>#VALUE!</v>
      </c>
      <c r="D1205" s="61" t="str">
        <f t="shared" si="218"/>
        <v/>
      </c>
      <c r="E1205" s="61" t="s">
        <v>2512</v>
      </c>
      <c r="F1205" s="87" cm="1">
        <f t="array" ref="F1205">_xlfn._xlws.FILTER(B1205,LEN(B1205)=5)</f>
        <v>41826</v>
      </c>
      <c r="G1205" s="88">
        <f t="shared" si="219"/>
        <v>41826</v>
      </c>
      <c r="H1205" s="61"/>
      <c r="I1205" s="85">
        <v>41826</v>
      </c>
      <c r="J1205" s="93">
        <f t="shared" si="217"/>
        <v>41826</v>
      </c>
      <c r="K1205" s="85"/>
      <c r="M1205" s="85">
        <v>41826</v>
      </c>
      <c r="N1205" t="e">
        <f t="shared" si="220"/>
        <v>#VALUE!</v>
      </c>
      <c r="O1205">
        <f t="shared" si="221"/>
        <v>41826</v>
      </c>
      <c r="Q1205" s="84">
        <v>41826</v>
      </c>
      <c r="R1205" t="e">
        <f t="shared" si="222"/>
        <v>#VALUE!</v>
      </c>
      <c r="S1205">
        <f t="shared" si="223"/>
        <v>41826</v>
      </c>
      <c r="U1205" s="86">
        <v>41826</v>
      </c>
      <c r="V1205" t="e">
        <f t="shared" si="224"/>
        <v>#VALUE!</v>
      </c>
      <c r="W1205">
        <f t="shared" si="225"/>
        <v>41826</v>
      </c>
      <c r="Y1205" s="61">
        <v>41826</v>
      </c>
      <c r="Z1205" t="str">
        <f t="shared" si="226"/>
        <v>41826</v>
      </c>
      <c r="AA1205" t="e">
        <f t="shared" si="227"/>
        <v>#VALUE!</v>
      </c>
      <c r="AB1205">
        <f t="shared" si="228"/>
        <v>41826</v>
      </c>
      <c r="AD1205" s="85">
        <v>46130</v>
      </c>
      <c r="AG1205" s="85">
        <v>41826</v>
      </c>
      <c r="AI1205" s="85">
        <v>41797</v>
      </c>
    </row>
    <row r="1206" spans="1:35" x14ac:dyDescent="0.2">
      <c r="A1206">
        <v>4790</v>
      </c>
      <c r="B1206" s="91">
        <v>41676</v>
      </c>
      <c r="C1206" s="61" t="e" cm="1" vm="1">
        <f t="array" ref="C1206">_xlfn._xlws.FILTER(B1206,OR(LEN(B1206) = 7,LEN(B1206)=8))</f>
        <v>#VALUE!</v>
      </c>
      <c r="D1206" s="61" t="str">
        <f t="shared" si="218"/>
        <v/>
      </c>
      <c r="E1206" s="61" t="s">
        <v>2512</v>
      </c>
      <c r="F1206" s="87" cm="1">
        <f t="array" ref="F1206">_xlfn._xlws.FILTER(B1206,LEN(B1206)=5)</f>
        <v>41676</v>
      </c>
      <c r="G1206" s="88">
        <f t="shared" si="219"/>
        <v>41676</v>
      </c>
      <c r="H1206" s="61"/>
      <c r="I1206" s="85">
        <v>41676</v>
      </c>
      <c r="J1206" s="93">
        <f t="shared" si="217"/>
        <v>41676</v>
      </c>
      <c r="K1206" s="85"/>
      <c r="M1206" s="85">
        <v>41676</v>
      </c>
      <c r="N1206" t="e">
        <f t="shared" si="220"/>
        <v>#VALUE!</v>
      </c>
      <c r="O1206">
        <f t="shared" si="221"/>
        <v>41676</v>
      </c>
      <c r="Q1206" s="84">
        <v>41676</v>
      </c>
      <c r="R1206" t="e">
        <f t="shared" si="222"/>
        <v>#VALUE!</v>
      </c>
      <c r="S1206">
        <f t="shared" si="223"/>
        <v>41676</v>
      </c>
      <c r="U1206" s="86">
        <v>41676</v>
      </c>
      <c r="V1206" t="e">
        <f t="shared" si="224"/>
        <v>#VALUE!</v>
      </c>
      <c r="W1206">
        <f t="shared" si="225"/>
        <v>41676</v>
      </c>
      <c r="Y1206" s="61">
        <v>41676</v>
      </c>
      <c r="Z1206" t="str">
        <f t="shared" si="226"/>
        <v>41676</v>
      </c>
      <c r="AA1206" t="e">
        <f t="shared" si="227"/>
        <v>#VALUE!</v>
      </c>
      <c r="AB1206">
        <f t="shared" si="228"/>
        <v>41676</v>
      </c>
      <c r="AD1206" s="85">
        <v>27866</v>
      </c>
      <c r="AG1206" s="85">
        <v>41676</v>
      </c>
      <c r="AI1206" s="85">
        <v>41792</v>
      </c>
    </row>
    <row r="1207" spans="1:35" x14ac:dyDescent="0.2">
      <c r="A1207">
        <v>1131</v>
      </c>
      <c r="B1207" s="91">
        <v>41763</v>
      </c>
      <c r="C1207" s="61" t="e" cm="1" vm="1">
        <f t="array" ref="C1207">_xlfn._xlws.FILTER(B1207,OR(LEN(B1207) = 7,LEN(B1207)=8))</f>
        <v>#VALUE!</v>
      </c>
      <c r="D1207" s="61" t="str">
        <f t="shared" si="218"/>
        <v/>
      </c>
      <c r="E1207" s="61" t="s">
        <v>2512</v>
      </c>
      <c r="F1207" s="87" cm="1">
        <f t="array" ref="F1207">_xlfn._xlws.FILTER(B1207,LEN(B1207)=5)</f>
        <v>41763</v>
      </c>
      <c r="G1207" s="88">
        <f t="shared" si="219"/>
        <v>41763</v>
      </c>
      <c r="H1207" s="61"/>
      <c r="I1207" s="85">
        <v>41763</v>
      </c>
      <c r="J1207" s="93">
        <f t="shared" si="217"/>
        <v>41763</v>
      </c>
      <c r="K1207" s="85"/>
      <c r="M1207" s="85">
        <v>41763</v>
      </c>
      <c r="N1207" t="e">
        <f t="shared" si="220"/>
        <v>#VALUE!</v>
      </c>
      <c r="O1207">
        <f t="shared" si="221"/>
        <v>41763</v>
      </c>
      <c r="Q1207" s="84">
        <v>41763</v>
      </c>
      <c r="R1207" t="e">
        <f t="shared" si="222"/>
        <v>#VALUE!</v>
      </c>
      <c r="S1207">
        <f t="shared" si="223"/>
        <v>41763</v>
      </c>
      <c r="U1207" s="86">
        <v>41763</v>
      </c>
      <c r="V1207" t="e">
        <f t="shared" si="224"/>
        <v>#VALUE!</v>
      </c>
      <c r="W1207">
        <f t="shared" si="225"/>
        <v>41763</v>
      </c>
      <c r="Y1207" s="61">
        <v>41763</v>
      </c>
      <c r="Z1207" t="str">
        <f t="shared" si="226"/>
        <v>41763</v>
      </c>
      <c r="AA1207" t="e">
        <f t="shared" si="227"/>
        <v>#VALUE!</v>
      </c>
      <c r="AB1207">
        <f t="shared" si="228"/>
        <v>41763</v>
      </c>
      <c r="AD1207" s="85">
        <v>23118</v>
      </c>
      <c r="AG1207" s="85">
        <v>41763</v>
      </c>
      <c r="AI1207" s="85">
        <v>41734</v>
      </c>
    </row>
    <row r="1208" spans="1:35" x14ac:dyDescent="0.2">
      <c r="A1208">
        <v>202</v>
      </c>
      <c r="B1208" s="91">
        <v>41763</v>
      </c>
      <c r="C1208" s="61" t="e" cm="1" vm="1">
        <f t="array" ref="C1208">_xlfn._xlws.FILTER(B1208,OR(LEN(B1208) = 7,LEN(B1208)=8))</f>
        <v>#VALUE!</v>
      </c>
      <c r="D1208" s="61" t="str">
        <f t="shared" si="218"/>
        <v/>
      </c>
      <c r="E1208" s="61" t="s">
        <v>2512</v>
      </c>
      <c r="F1208" s="87" cm="1">
        <f t="array" ref="F1208">_xlfn._xlws.FILTER(B1208,LEN(B1208)=5)</f>
        <v>41763</v>
      </c>
      <c r="G1208" s="88">
        <f t="shared" si="219"/>
        <v>41763</v>
      </c>
      <c r="H1208" s="61"/>
      <c r="I1208" s="85">
        <v>41763</v>
      </c>
      <c r="J1208" s="93">
        <f t="shared" si="217"/>
        <v>41763</v>
      </c>
      <c r="K1208" s="85"/>
      <c r="M1208" s="85">
        <v>41763</v>
      </c>
      <c r="N1208" t="e">
        <f t="shared" si="220"/>
        <v>#VALUE!</v>
      </c>
      <c r="O1208">
        <f t="shared" si="221"/>
        <v>41763</v>
      </c>
      <c r="Q1208" s="84">
        <v>41763</v>
      </c>
      <c r="R1208" t="e">
        <f t="shared" si="222"/>
        <v>#VALUE!</v>
      </c>
      <c r="S1208">
        <f t="shared" si="223"/>
        <v>41763</v>
      </c>
      <c r="U1208" s="86">
        <v>41763</v>
      </c>
      <c r="V1208" t="e">
        <f t="shared" si="224"/>
        <v>#VALUE!</v>
      </c>
      <c r="W1208">
        <f t="shared" si="225"/>
        <v>41763</v>
      </c>
      <c r="Y1208" s="61">
        <v>41763</v>
      </c>
      <c r="Z1208" t="str">
        <f t="shared" si="226"/>
        <v>41763</v>
      </c>
      <c r="AA1208" t="e">
        <f t="shared" si="227"/>
        <v>#VALUE!</v>
      </c>
      <c r="AB1208">
        <f t="shared" si="228"/>
        <v>41763</v>
      </c>
      <c r="AD1208" s="85">
        <v>23118</v>
      </c>
      <c r="AG1208" s="85">
        <v>41763</v>
      </c>
      <c r="AI1208" s="85">
        <v>41734</v>
      </c>
    </row>
    <row r="1209" spans="1:35" x14ac:dyDescent="0.2">
      <c r="A1209">
        <v>9589</v>
      </c>
      <c r="B1209" s="91">
        <v>41763</v>
      </c>
      <c r="C1209" s="61" t="e" cm="1" vm="1">
        <f t="array" ref="C1209">_xlfn._xlws.FILTER(B1209,OR(LEN(B1209) = 7,LEN(B1209)=8))</f>
        <v>#VALUE!</v>
      </c>
      <c r="D1209" s="61" t="str">
        <f t="shared" si="218"/>
        <v/>
      </c>
      <c r="E1209" s="61" t="s">
        <v>2512</v>
      </c>
      <c r="F1209" s="87" cm="1">
        <f t="array" ref="F1209">_xlfn._xlws.FILTER(B1209,LEN(B1209)=5)</f>
        <v>41763</v>
      </c>
      <c r="G1209" s="88">
        <f t="shared" si="219"/>
        <v>41763</v>
      </c>
      <c r="H1209" s="61"/>
      <c r="I1209" s="85">
        <v>41763</v>
      </c>
      <c r="J1209" s="93">
        <f t="shared" si="217"/>
        <v>41763</v>
      </c>
      <c r="K1209" s="85"/>
      <c r="M1209" s="85">
        <v>41763</v>
      </c>
      <c r="N1209" t="e">
        <f t="shared" si="220"/>
        <v>#VALUE!</v>
      </c>
      <c r="O1209">
        <f t="shared" si="221"/>
        <v>41763</v>
      </c>
      <c r="Q1209" s="84">
        <v>41763</v>
      </c>
      <c r="R1209" t="e">
        <f t="shared" si="222"/>
        <v>#VALUE!</v>
      </c>
      <c r="S1209">
        <f t="shared" si="223"/>
        <v>41763</v>
      </c>
      <c r="U1209" s="86">
        <v>41763</v>
      </c>
      <c r="V1209" t="e">
        <f t="shared" si="224"/>
        <v>#VALUE!</v>
      </c>
      <c r="W1209">
        <f t="shared" si="225"/>
        <v>41763</v>
      </c>
      <c r="Y1209" s="61">
        <v>41763</v>
      </c>
      <c r="Z1209" t="str">
        <f t="shared" si="226"/>
        <v>41763</v>
      </c>
      <c r="AA1209" t="e">
        <f t="shared" si="227"/>
        <v>#VALUE!</v>
      </c>
      <c r="AB1209">
        <f t="shared" si="228"/>
        <v>41763</v>
      </c>
      <c r="AD1209" s="85">
        <v>23118</v>
      </c>
      <c r="AG1209" s="85">
        <v>41763</v>
      </c>
      <c r="AI1209" s="85">
        <v>41734</v>
      </c>
    </row>
    <row r="1210" spans="1:35" x14ac:dyDescent="0.2">
      <c r="A1210">
        <v>3900</v>
      </c>
      <c r="B1210" s="91" t="s">
        <v>120</v>
      </c>
      <c r="C1210" s="61" t="str" cm="1">
        <f t="array" ref="C1210">_xlfn._xlws.FILTER(B1210,OR(LEN(B1210) = 7,LEN(B1210)=8))</f>
        <v>3/29/14</v>
      </c>
      <c r="D1210" s="61" t="str">
        <f t="shared" si="218"/>
        <v>3/29/14</v>
      </c>
      <c r="E1210" s="85" t="s">
        <v>120</v>
      </c>
      <c r="F1210" s="87" t="e" cm="1" vm="1">
        <f t="array" ref="F1210">_xlfn._xlws.FILTER(B1210,LEN(B1210)=5)</f>
        <v>#VALUE!</v>
      </c>
      <c r="G1210" s="88" t="str">
        <f t="shared" si="219"/>
        <v/>
      </c>
      <c r="H1210" s="85">
        <v>41727</v>
      </c>
      <c r="I1210" s="85" t="s">
        <v>2512</v>
      </c>
      <c r="J1210" s="93">
        <f t="shared" si="217"/>
        <v>41727</v>
      </c>
      <c r="K1210" s="85"/>
      <c r="M1210" s="85" t="s">
        <v>120</v>
      </c>
      <c r="N1210" t="e">
        <f t="shared" si="220"/>
        <v>#VALUE!</v>
      </c>
      <c r="O1210" t="e">
        <f t="shared" si="221"/>
        <v>#VALUE!</v>
      </c>
      <c r="Q1210" s="84" t="s">
        <v>120</v>
      </c>
      <c r="R1210" t="e">
        <f t="shared" si="222"/>
        <v>#VALUE!</v>
      </c>
      <c r="S1210" t="e">
        <f t="shared" si="223"/>
        <v>#VALUE!</v>
      </c>
      <c r="U1210" s="86" t="s">
        <v>120</v>
      </c>
      <c r="V1210" t="e">
        <f t="shared" si="224"/>
        <v>#VALUE!</v>
      </c>
      <c r="W1210" t="e">
        <f t="shared" si="225"/>
        <v>#VALUE!</v>
      </c>
      <c r="Y1210" s="61" t="s">
        <v>120</v>
      </c>
      <c r="Z1210" t="str">
        <f t="shared" si="226"/>
        <v>3-29-14</v>
      </c>
      <c r="AA1210" t="e">
        <f t="shared" si="227"/>
        <v>#VALUE!</v>
      </c>
      <c r="AB1210" t="e">
        <f t="shared" si="228"/>
        <v>#VALUE!</v>
      </c>
      <c r="AD1210" s="85">
        <v>41727</v>
      </c>
      <c r="AG1210" s="85" t="s">
        <v>120</v>
      </c>
      <c r="AI1210" s="85">
        <v>41727</v>
      </c>
    </row>
    <row r="1211" spans="1:35" x14ac:dyDescent="0.2">
      <c r="A1211">
        <v>9958</v>
      </c>
      <c r="B1211" s="91" t="s">
        <v>120</v>
      </c>
      <c r="C1211" s="61" t="str" cm="1">
        <f t="array" ref="C1211">_xlfn._xlws.FILTER(B1211,OR(LEN(B1211) = 7,LEN(B1211)=8))</f>
        <v>3/29/14</v>
      </c>
      <c r="D1211" s="61" t="str">
        <f t="shared" si="218"/>
        <v>3/29/14</v>
      </c>
      <c r="E1211" s="85" t="s">
        <v>120</v>
      </c>
      <c r="F1211" s="87" t="e" cm="1" vm="1">
        <f t="array" ref="F1211">_xlfn._xlws.FILTER(B1211,LEN(B1211)=5)</f>
        <v>#VALUE!</v>
      </c>
      <c r="G1211" s="88" t="str">
        <f t="shared" si="219"/>
        <v/>
      </c>
      <c r="H1211" s="85">
        <v>41727</v>
      </c>
      <c r="I1211" s="85" t="s">
        <v>2512</v>
      </c>
      <c r="J1211" s="93">
        <f t="shared" si="217"/>
        <v>41727</v>
      </c>
      <c r="K1211" s="85"/>
      <c r="M1211" s="85" t="s">
        <v>120</v>
      </c>
      <c r="N1211" t="e">
        <f t="shared" si="220"/>
        <v>#VALUE!</v>
      </c>
      <c r="O1211" t="e">
        <f t="shared" si="221"/>
        <v>#VALUE!</v>
      </c>
      <c r="Q1211" s="84" t="s">
        <v>120</v>
      </c>
      <c r="R1211" t="e">
        <f t="shared" si="222"/>
        <v>#VALUE!</v>
      </c>
      <c r="S1211" t="e">
        <f t="shared" si="223"/>
        <v>#VALUE!</v>
      </c>
      <c r="U1211" s="86" t="s">
        <v>120</v>
      </c>
      <c r="V1211" t="e">
        <f t="shared" si="224"/>
        <v>#VALUE!</v>
      </c>
      <c r="W1211" t="e">
        <f t="shared" si="225"/>
        <v>#VALUE!</v>
      </c>
      <c r="Y1211" s="61" t="s">
        <v>120</v>
      </c>
      <c r="Z1211" t="str">
        <f t="shared" si="226"/>
        <v>3-29-14</v>
      </c>
      <c r="AA1211" t="e">
        <f t="shared" si="227"/>
        <v>#VALUE!</v>
      </c>
      <c r="AB1211" t="e">
        <f t="shared" si="228"/>
        <v>#VALUE!</v>
      </c>
      <c r="AD1211" s="85">
        <v>41727</v>
      </c>
      <c r="AG1211" s="85" t="s">
        <v>120</v>
      </c>
      <c r="AI1211" s="85">
        <v>41727</v>
      </c>
    </row>
    <row r="1212" spans="1:35" x14ac:dyDescent="0.2">
      <c r="A1212">
        <v>8955</v>
      </c>
      <c r="B1212" s="91" t="s">
        <v>1459</v>
      </c>
      <c r="C1212" s="61" t="str" cm="1">
        <f t="array" ref="C1212">_xlfn._xlws.FILTER(B1212,OR(LEN(B1212) = 7,LEN(B1212)=8))</f>
        <v>2/16/14</v>
      </c>
      <c r="D1212" s="61" t="str">
        <f t="shared" si="218"/>
        <v>2/16/14</v>
      </c>
      <c r="E1212" s="85" t="s">
        <v>1459</v>
      </c>
      <c r="F1212" s="87" t="e" cm="1" vm="1">
        <f t="array" ref="F1212">_xlfn._xlws.FILTER(B1212,LEN(B1212)=5)</f>
        <v>#VALUE!</v>
      </c>
      <c r="G1212" s="88" t="str">
        <f t="shared" si="219"/>
        <v/>
      </c>
      <c r="H1212" s="85">
        <v>41686</v>
      </c>
      <c r="I1212" s="85" t="s">
        <v>2512</v>
      </c>
      <c r="J1212" s="93">
        <f t="shared" si="217"/>
        <v>41686</v>
      </c>
      <c r="K1212" s="85"/>
      <c r="M1212" s="85" t="s">
        <v>1459</v>
      </c>
      <c r="N1212" t="e">
        <f t="shared" si="220"/>
        <v>#VALUE!</v>
      </c>
      <c r="O1212" t="e">
        <f t="shared" si="221"/>
        <v>#VALUE!</v>
      </c>
      <c r="Q1212" s="84" t="s">
        <v>1459</v>
      </c>
      <c r="R1212" t="e">
        <f t="shared" si="222"/>
        <v>#VALUE!</v>
      </c>
      <c r="S1212" t="e">
        <f t="shared" si="223"/>
        <v>#VALUE!</v>
      </c>
      <c r="U1212" s="86" t="s">
        <v>1459</v>
      </c>
      <c r="V1212" t="e">
        <f t="shared" si="224"/>
        <v>#VALUE!</v>
      </c>
      <c r="W1212" t="e">
        <f t="shared" si="225"/>
        <v>#VALUE!</v>
      </c>
      <c r="Y1212" s="61" t="s">
        <v>1459</v>
      </c>
      <c r="Z1212" t="str">
        <f t="shared" si="226"/>
        <v>2-16-14</v>
      </c>
      <c r="AA1212" t="e">
        <f t="shared" si="227"/>
        <v>#VALUE!</v>
      </c>
      <c r="AB1212" t="e">
        <f t="shared" si="228"/>
        <v>#VALUE!</v>
      </c>
      <c r="AD1212" s="85">
        <v>41686</v>
      </c>
      <c r="AG1212" s="85" t="s">
        <v>1459</v>
      </c>
      <c r="AI1212" s="85">
        <v>41686</v>
      </c>
    </row>
    <row r="1213" spans="1:35" x14ac:dyDescent="0.2">
      <c r="A1213">
        <v>10033</v>
      </c>
      <c r="B1213" s="91" t="s">
        <v>878</v>
      </c>
      <c r="C1213" s="61" t="str" cm="1">
        <f t="array" ref="C1213">_xlfn._xlws.FILTER(B1213,OR(LEN(B1213) = 7,LEN(B1213)=8))</f>
        <v>2/13/14</v>
      </c>
      <c r="D1213" s="61" t="str">
        <f t="shared" si="218"/>
        <v>2/13/14</v>
      </c>
      <c r="E1213" s="85" t="s">
        <v>878</v>
      </c>
      <c r="F1213" s="87" t="e" cm="1" vm="1">
        <f t="array" ref="F1213">_xlfn._xlws.FILTER(B1213,LEN(B1213)=5)</f>
        <v>#VALUE!</v>
      </c>
      <c r="G1213" s="88" t="str">
        <f t="shared" si="219"/>
        <v/>
      </c>
      <c r="H1213" s="85">
        <v>41683</v>
      </c>
      <c r="I1213" s="85" t="s">
        <v>2512</v>
      </c>
      <c r="J1213" s="93">
        <f t="shared" si="217"/>
        <v>41683</v>
      </c>
      <c r="K1213" s="85"/>
      <c r="M1213" s="85" t="s">
        <v>878</v>
      </c>
      <c r="N1213" t="e">
        <f t="shared" si="220"/>
        <v>#VALUE!</v>
      </c>
      <c r="O1213" t="e">
        <f t="shared" si="221"/>
        <v>#VALUE!</v>
      </c>
      <c r="Q1213" s="84" t="s">
        <v>878</v>
      </c>
      <c r="R1213" t="e">
        <f t="shared" si="222"/>
        <v>#VALUE!</v>
      </c>
      <c r="S1213" t="e">
        <f t="shared" si="223"/>
        <v>#VALUE!</v>
      </c>
      <c r="U1213" s="86" t="s">
        <v>878</v>
      </c>
      <c r="V1213" t="e">
        <f t="shared" si="224"/>
        <v>#VALUE!</v>
      </c>
      <c r="W1213" t="e">
        <f t="shared" si="225"/>
        <v>#VALUE!</v>
      </c>
      <c r="Y1213" s="61" t="s">
        <v>878</v>
      </c>
      <c r="Z1213" t="str">
        <f t="shared" si="226"/>
        <v>2-13-14</v>
      </c>
      <c r="AA1213" t="e">
        <f t="shared" si="227"/>
        <v>#VALUE!</v>
      </c>
      <c r="AB1213" t="e">
        <f t="shared" si="228"/>
        <v>#VALUE!</v>
      </c>
      <c r="AD1213" s="85">
        <v>41683</v>
      </c>
      <c r="AG1213" s="85" t="s">
        <v>878</v>
      </c>
      <c r="AI1213" s="85">
        <v>41683</v>
      </c>
    </row>
    <row r="1214" spans="1:35" x14ac:dyDescent="0.2">
      <c r="A1214">
        <v>5751</v>
      </c>
      <c r="B1214" s="91" t="s">
        <v>878</v>
      </c>
      <c r="C1214" s="61" t="str" cm="1">
        <f t="array" ref="C1214">_xlfn._xlws.FILTER(B1214,OR(LEN(B1214) = 7,LEN(B1214)=8))</f>
        <v>2/13/14</v>
      </c>
      <c r="D1214" s="61" t="str">
        <f t="shared" si="218"/>
        <v>2/13/14</v>
      </c>
      <c r="E1214" s="85" t="s">
        <v>878</v>
      </c>
      <c r="F1214" s="87" t="e" cm="1" vm="1">
        <f t="array" ref="F1214">_xlfn._xlws.FILTER(B1214,LEN(B1214)=5)</f>
        <v>#VALUE!</v>
      </c>
      <c r="G1214" s="88" t="str">
        <f t="shared" si="219"/>
        <v/>
      </c>
      <c r="H1214" s="85">
        <v>41683</v>
      </c>
      <c r="I1214" s="85" t="s">
        <v>2512</v>
      </c>
      <c r="J1214" s="93">
        <f t="shared" si="217"/>
        <v>41683</v>
      </c>
      <c r="K1214" s="85"/>
      <c r="M1214" s="85" t="s">
        <v>878</v>
      </c>
      <c r="N1214" t="e">
        <f t="shared" si="220"/>
        <v>#VALUE!</v>
      </c>
      <c r="O1214" t="e">
        <f t="shared" si="221"/>
        <v>#VALUE!</v>
      </c>
      <c r="Q1214" s="84" t="s">
        <v>878</v>
      </c>
      <c r="R1214" t="e">
        <f t="shared" si="222"/>
        <v>#VALUE!</v>
      </c>
      <c r="S1214" t="e">
        <f t="shared" si="223"/>
        <v>#VALUE!</v>
      </c>
      <c r="U1214" s="86" t="s">
        <v>878</v>
      </c>
      <c r="V1214" t="e">
        <f t="shared" si="224"/>
        <v>#VALUE!</v>
      </c>
      <c r="W1214" t="e">
        <f t="shared" si="225"/>
        <v>#VALUE!</v>
      </c>
      <c r="Y1214" s="61" t="s">
        <v>878</v>
      </c>
      <c r="Z1214" t="str">
        <f t="shared" si="226"/>
        <v>2-13-14</v>
      </c>
      <c r="AA1214" t="e">
        <f t="shared" si="227"/>
        <v>#VALUE!</v>
      </c>
      <c r="AB1214" t="e">
        <f t="shared" si="228"/>
        <v>#VALUE!</v>
      </c>
      <c r="AD1214" s="85">
        <v>41683</v>
      </c>
      <c r="AG1214" s="85" t="s">
        <v>878</v>
      </c>
      <c r="AI1214" s="85">
        <v>41683</v>
      </c>
    </row>
    <row r="1215" spans="1:35" x14ac:dyDescent="0.2">
      <c r="A1215">
        <v>3308</v>
      </c>
      <c r="B1215" s="91">
        <v>41699</v>
      </c>
      <c r="C1215" s="61" t="e" cm="1" vm="1">
        <f t="array" ref="C1215">_xlfn._xlws.FILTER(B1215,OR(LEN(B1215) = 7,LEN(B1215)=8))</f>
        <v>#VALUE!</v>
      </c>
      <c r="D1215" s="61" t="str">
        <f t="shared" si="218"/>
        <v/>
      </c>
      <c r="E1215" s="61" t="s">
        <v>2512</v>
      </c>
      <c r="F1215" s="87" cm="1">
        <f t="array" ref="F1215">_xlfn._xlws.FILTER(B1215,LEN(B1215)=5)</f>
        <v>41699</v>
      </c>
      <c r="G1215" s="88">
        <f t="shared" si="219"/>
        <v>41699</v>
      </c>
      <c r="H1215" s="61"/>
      <c r="I1215" s="85">
        <v>41699</v>
      </c>
      <c r="J1215" s="93">
        <f t="shared" si="217"/>
        <v>41699</v>
      </c>
      <c r="K1215" s="85"/>
      <c r="M1215" s="85">
        <v>41699</v>
      </c>
      <c r="N1215" t="e">
        <f t="shared" si="220"/>
        <v>#VALUE!</v>
      </c>
      <c r="O1215">
        <f t="shared" si="221"/>
        <v>41699</v>
      </c>
      <c r="Q1215" s="84">
        <v>41699</v>
      </c>
      <c r="R1215" t="e">
        <f t="shared" si="222"/>
        <v>#VALUE!</v>
      </c>
      <c r="S1215">
        <f t="shared" si="223"/>
        <v>41699</v>
      </c>
      <c r="U1215" s="86">
        <v>41699</v>
      </c>
      <c r="V1215" t="e">
        <f t="shared" si="224"/>
        <v>#VALUE!</v>
      </c>
      <c r="W1215">
        <f t="shared" si="225"/>
        <v>41699</v>
      </c>
      <c r="Y1215" s="61">
        <v>41699</v>
      </c>
      <c r="Z1215" t="str">
        <f t="shared" si="226"/>
        <v>41699</v>
      </c>
      <c r="AA1215" t="e">
        <f t="shared" si="227"/>
        <v>#VALUE!</v>
      </c>
      <c r="AB1215">
        <f t="shared" si="228"/>
        <v>41699</v>
      </c>
      <c r="AD1215" s="85">
        <v>36266</v>
      </c>
      <c r="AG1215" s="85">
        <v>41699</v>
      </c>
      <c r="AI1215" s="85">
        <v>41642</v>
      </c>
    </row>
    <row r="1216" spans="1:35" x14ac:dyDescent="0.2">
      <c r="A1216">
        <v>7297</v>
      </c>
      <c r="B1216" s="91" t="s">
        <v>737</v>
      </c>
      <c r="C1216" s="61" t="str" cm="1">
        <f t="array" ref="C1216">_xlfn._xlws.FILTER(B1216,OR(LEN(B1216) = 7,LEN(B1216)=8))</f>
        <v>12/26/13</v>
      </c>
      <c r="D1216" s="61" t="str">
        <f t="shared" si="218"/>
        <v>12/26/13</v>
      </c>
      <c r="E1216" s="61" t="s">
        <v>737</v>
      </c>
      <c r="F1216" s="87" t="e" cm="1" vm="1">
        <f t="array" ref="F1216">_xlfn._xlws.FILTER(B1216,LEN(B1216)=5)</f>
        <v>#VALUE!</v>
      </c>
      <c r="G1216" s="88" t="str">
        <f t="shared" si="219"/>
        <v/>
      </c>
      <c r="H1216" s="85">
        <v>41634</v>
      </c>
      <c r="I1216" s="85" t="s">
        <v>2512</v>
      </c>
      <c r="J1216" s="93">
        <f t="shared" si="217"/>
        <v>41634</v>
      </c>
      <c r="K1216" s="85"/>
      <c r="M1216" s="85" t="s">
        <v>737</v>
      </c>
      <c r="N1216" t="e">
        <f t="shared" si="220"/>
        <v>#VALUE!</v>
      </c>
      <c r="O1216" t="e">
        <f t="shared" si="221"/>
        <v>#VALUE!</v>
      </c>
      <c r="Q1216" s="84" t="s">
        <v>737</v>
      </c>
      <c r="R1216" t="e">
        <f t="shared" si="222"/>
        <v>#VALUE!</v>
      </c>
      <c r="S1216" t="e">
        <f t="shared" si="223"/>
        <v>#VALUE!</v>
      </c>
      <c r="U1216" s="86" t="s">
        <v>737</v>
      </c>
      <c r="V1216" t="e">
        <f t="shared" si="224"/>
        <v>#VALUE!</v>
      </c>
      <c r="W1216" t="e">
        <f t="shared" si="225"/>
        <v>#VALUE!</v>
      </c>
      <c r="Y1216" s="61" t="s">
        <v>737</v>
      </c>
      <c r="Z1216" t="str">
        <f t="shared" si="226"/>
        <v>12-26-13</v>
      </c>
      <c r="AA1216" t="e">
        <f t="shared" si="227"/>
        <v>#VALUE!</v>
      </c>
      <c r="AB1216" t="e">
        <f t="shared" si="228"/>
        <v>#VALUE!</v>
      </c>
      <c r="AD1216" s="85">
        <v>41634</v>
      </c>
      <c r="AG1216" s="85" t="s">
        <v>737</v>
      </c>
      <c r="AI1216" s="85">
        <v>41634</v>
      </c>
    </row>
    <row r="1217" spans="1:35" x14ac:dyDescent="0.2">
      <c r="A1217">
        <v>8008</v>
      </c>
      <c r="B1217" s="91">
        <v>41529</v>
      </c>
      <c r="C1217" s="61" t="e" cm="1" vm="1">
        <f t="array" ref="C1217">_xlfn._xlws.FILTER(B1217,OR(LEN(B1217) = 7,LEN(B1217)=8))</f>
        <v>#VALUE!</v>
      </c>
      <c r="D1217" s="61" t="str">
        <f t="shared" si="218"/>
        <v/>
      </c>
      <c r="E1217" s="61" t="s">
        <v>2512</v>
      </c>
      <c r="F1217" s="87" cm="1">
        <f t="array" ref="F1217">_xlfn._xlws.FILTER(B1217,LEN(B1217)=5)</f>
        <v>41529</v>
      </c>
      <c r="G1217" s="88">
        <f t="shared" si="219"/>
        <v>41529</v>
      </c>
      <c r="H1217" s="61"/>
      <c r="I1217" s="85">
        <v>41529</v>
      </c>
      <c r="J1217" s="93">
        <f t="shared" si="217"/>
        <v>41529</v>
      </c>
      <c r="K1217" s="85"/>
      <c r="M1217" s="85">
        <v>41529</v>
      </c>
      <c r="N1217" t="e">
        <f t="shared" si="220"/>
        <v>#VALUE!</v>
      </c>
      <c r="O1217">
        <f t="shared" si="221"/>
        <v>41529</v>
      </c>
      <c r="Q1217" s="84">
        <v>41529</v>
      </c>
      <c r="R1217" t="e">
        <f t="shared" si="222"/>
        <v>#VALUE!</v>
      </c>
      <c r="S1217">
        <f t="shared" si="223"/>
        <v>41529</v>
      </c>
      <c r="U1217" s="86">
        <v>41529</v>
      </c>
      <c r="V1217" t="e">
        <f t="shared" si="224"/>
        <v>#VALUE!</v>
      </c>
      <c r="W1217">
        <f t="shared" si="225"/>
        <v>41529</v>
      </c>
      <c r="Y1217" s="61">
        <v>41529</v>
      </c>
      <c r="Z1217" t="str">
        <f t="shared" si="226"/>
        <v>41529</v>
      </c>
      <c r="AA1217" t="e">
        <f t="shared" si="227"/>
        <v>#VALUE!</v>
      </c>
      <c r="AB1217">
        <f t="shared" si="228"/>
        <v>41529</v>
      </c>
      <c r="AD1217" s="85">
        <v>47223</v>
      </c>
      <c r="AG1217" s="85">
        <v>41529</v>
      </c>
      <c r="AI1217" s="85">
        <v>41617</v>
      </c>
    </row>
    <row r="1218" spans="1:35" x14ac:dyDescent="0.2">
      <c r="A1218">
        <v>1232</v>
      </c>
      <c r="B1218" s="91" t="s">
        <v>619</v>
      </c>
      <c r="C1218" s="61" t="str" cm="1">
        <f t="array" ref="C1218">_xlfn._xlws.FILTER(B1218,OR(LEN(B1218) = 7,LEN(B1218)=8))</f>
        <v>10/25/13</v>
      </c>
      <c r="D1218" s="61" t="str">
        <f t="shared" si="218"/>
        <v>10/25/13</v>
      </c>
      <c r="E1218" s="61" t="s">
        <v>619</v>
      </c>
      <c r="F1218" s="87" t="e" cm="1" vm="1">
        <f t="array" ref="F1218">_xlfn._xlws.FILTER(B1218,LEN(B1218)=5)</f>
        <v>#VALUE!</v>
      </c>
      <c r="G1218" s="88" t="str">
        <f t="shared" si="219"/>
        <v/>
      </c>
      <c r="H1218" s="85">
        <v>41572</v>
      </c>
      <c r="I1218" s="85" t="s">
        <v>2512</v>
      </c>
      <c r="J1218" s="93">
        <f t="shared" si="217"/>
        <v>41572</v>
      </c>
      <c r="K1218" s="85"/>
      <c r="M1218" s="85" t="s">
        <v>619</v>
      </c>
      <c r="N1218" t="e">
        <f t="shared" si="220"/>
        <v>#VALUE!</v>
      </c>
      <c r="O1218" t="e">
        <f t="shared" si="221"/>
        <v>#VALUE!</v>
      </c>
      <c r="Q1218" s="84" t="s">
        <v>619</v>
      </c>
      <c r="R1218" t="e">
        <f t="shared" si="222"/>
        <v>#VALUE!</v>
      </c>
      <c r="S1218" t="e">
        <f t="shared" si="223"/>
        <v>#VALUE!</v>
      </c>
      <c r="U1218" s="86" t="s">
        <v>619</v>
      </c>
      <c r="V1218" t="e">
        <f t="shared" si="224"/>
        <v>#VALUE!</v>
      </c>
      <c r="W1218" t="e">
        <f t="shared" si="225"/>
        <v>#VALUE!</v>
      </c>
      <c r="Y1218" s="61" t="s">
        <v>619</v>
      </c>
      <c r="Z1218" t="str">
        <f t="shared" si="226"/>
        <v>10-25-13</v>
      </c>
      <c r="AA1218" t="e">
        <f t="shared" si="227"/>
        <v>#VALUE!</v>
      </c>
      <c r="AB1218" t="e">
        <f t="shared" si="228"/>
        <v>#VALUE!</v>
      </c>
      <c r="AD1218" s="85">
        <v>41572</v>
      </c>
      <c r="AG1218" s="85" t="s">
        <v>619</v>
      </c>
      <c r="AI1218" s="85">
        <v>41572</v>
      </c>
    </row>
    <row r="1219" spans="1:35" x14ac:dyDescent="0.2">
      <c r="A1219">
        <v>2345</v>
      </c>
      <c r="B1219" s="91" t="s">
        <v>619</v>
      </c>
      <c r="C1219" s="61" t="str" cm="1">
        <f t="array" ref="C1219">_xlfn._xlws.FILTER(B1219,OR(LEN(B1219) = 7,LEN(B1219)=8))</f>
        <v>10/25/13</v>
      </c>
      <c r="D1219" s="61" t="str">
        <f t="shared" si="218"/>
        <v>10/25/13</v>
      </c>
      <c r="E1219" s="61" t="s">
        <v>619</v>
      </c>
      <c r="F1219" s="87" t="e" cm="1" vm="1">
        <f t="array" ref="F1219">_xlfn._xlws.FILTER(B1219,LEN(B1219)=5)</f>
        <v>#VALUE!</v>
      </c>
      <c r="G1219" s="88" t="str">
        <f t="shared" si="219"/>
        <v/>
      </c>
      <c r="H1219" s="85">
        <v>41572</v>
      </c>
      <c r="I1219" s="85" t="s">
        <v>2512</v>
      </c>
      <c r="J1219" s="93">
        <f t="shared" ref="J1219:J1282" si="229">IF(I1219&gt;$I$1,I1219,H1219)</f>
        <v>41572</v>
      </c>
      <c r="K1219" s="85"/>
      <c r="M1219" s="85" t="s">
        <v>619</v>
      </c>
      <c r="N1219" t="e">
        <f t="shared" si="220"/>
        <v>#VALUE!</v>
      </c>
      <c r="O1219" t="e">
        <f t="shared" si="221"/>
        <v>#VALUE!</v>
      </c>
      <c r="Q1219" s="84" t="s">
        <v>619</v>
      </c>
      <c r="R1219" t="e">
        <f t="shared" si="222"/>
        <v>#VALUE!</v>
      </c>
      <c r="S1219" t="e">
        <f t="shared" si="223"/>
        <v>#VALUE!</v>
      </c>
      <c r="U1219" s="86" t="s">
        <v>619</v>
      </c>
      <c r="V1219" t="e">
        <f t="shared" si="224"/>
        <v>#VALUE!</v>
      </c>
      <c r="W1219" t="e">
        <f t="shared" si="225"/>
        <v>#VALUE!</v>
      </c>
      <c r="Y1219" s="61" t="s">
        <v>619</v>
      </c>
      <c r="Z1219" t="str">
        <f t="shared" si="226"/>
        <v>10-25-13</v>
      </c>
      <c r="AA1219" t="e">
        <f t="shared" si="227"/>
        <v>#VALUE!</v>
      </c>
      <c r="AB1219" t="e">
        <f t="shared" si="228"/>
        <v>#VALUE!</v>
      </c>
      <c r="AD1219" s="85">
        <v>41572</v>
      </c>
      <c r="AG1219" s="85" t="s">
        <v>619</v>
      </c>
      <c r="AI1219" s="85">
        <v>41572</v>
      </c>
    </row>
    <row r="1220" spans="1:35" x14ac:dyDescent="0.2">
      <c r="A1220">
        <v>1628</v>
      </c>
      <c r="B1220" s="91" t="s">
        <v>1465</v>
      </c>
      <c r="C1220" s="61" t="str" cm="1">
        <f t="array" ref="C1220">_xlfn._xlws.FILTER(B1220,OR(LEN(B1220) = 7,LEN(B1220)=8))</f>
        <v>10/24/13</v>
      </c>
      <c r="D1220" s="61" t="str">
        <f t="shared" ref="D1220:D1283" si="230">IFERROR(C1220,"")</f>
        <v>10/24/13</v>
      </c>
      <c r="E1220" s="61" t="s">
        <v>1465</v>
      </c>
      <c r="F1220" s="87" t="e" cm="1" vm="1">
        <f t="array" ref="F1220">_xlfn._xlws.FILTER(B1220,LEN(B1220)=5)</f>
        <v>#VALUE!</v>
      </c>
      <c r="G1220" s="88" t="str">
        <f t="shared" si="219"/>
        <v/>
      </c>
      <c r="H1220" s="85">
        <v>41571</v>
      </c>
      <c r="I1220" s="85" t="s">
        <v>2512</v>
      </c>
      <c r="J1220" s="93">
        <f t="shared" si="229"/>
        <v>41571</v>
      </c>
      <c r="K1220" s="85"/>
      <c r="M1220" s="85" t="s">
        <v>1465</v>
      </c>
      <c r="N1220" t="e">
        <f t="shared" si="220"/>
        <v>#VALUE!</v>
      </c>
      <c r="O1220" t="e">
        <f t="shared" si="221"/>
        <v>#VALUE!</v>
      </c>
      <c r="Q1220" s="84" t="s">
        <v>1465</v>
      </c>
      <c r="R1220" t="e">
        <f t="shared" si="222"/>
        <v>#VALUE!</v>
      </c>
      <c r="S1220" t="e">
        <f t="shared" si="223"/>
        <v>#VALUE!</v>
      </c>
      <c r="U1220" s="86" t="s">
        <v>1465</v>
      </c>
      <c r="V1220" t="e">
        <f t="shared" si="224"/>
        <v>#VALUE!</v>
      </c>
      <c r="W1220" t="e">
        <f t="shared" si="225"/>
        <v>#VALUE!</v>
      </c>
      <c r="Y1220" s="61" t="s">
        <v>1465</v>
      </c>
      <c r="Z1220" t="str">
        <f t="shared" si="226"/>
        <v>10-24-13</v>
      </c>
      <c r="AA1220" t="e">
        <f t="shared" si="227"/>
        <v>#VALUE!</v>
      </c>
      <c r="AB1220" t="e">
        <f t="shared" si="228"/>
        <v>#VALUE!</v>
      </c>
      <c r="AD1220" s="85">
        <v>41571</v>
      </c>
      <c r="AG1220" s="85" t="s">
        <v>1465</v>
      </c>
      <c r="AI1220" s="85">
        <v>41571</v>
      </c>
    </row>
    <row r="1221" spans="1:35" x14ac:dyDescent="0.2">
      <c r="A1221">
        <v>5081</v>
      </c>
      <c r="B1221" s="91" t="s">
        <v>883</v>
      </c>
      <c r="C1221" s="61" t="str" cm="1">
        <f t="array" ref="C1221">_xlfn._xlws.FILTER(B1221,OR(LEN(B1221) = 7,LEN(B1221)=8))</f>
        <v>10/20/13</v>
      </c>
      <c r="D1221" s="61" t="str">
        <f t="shared" si="230"/>
        <v>10/20/13</v>
      </c>
      <c r="E1221" s="61" t="s">
        <v>883</v>
      </c>
      <c r="F1221" s="87" t="e" cm="1" vm="1">
        <f t="array" ref="F1221">_xlfn._xlws.FILTER(B1221,LEN(B1221)=5)</f>
        <v>#VALUE!</v>
      </c>
      <c r="G1221" s="88" t="str">
        <f t="shared" ref="G1221:G1284" si="231">IFERROR(F1221,"")</f>
        <v/>
      </c>
      <c r="H1221" s="85">
        <v>41567</v>
      </c>
      <c r="I1221" s="85" t="s">
        <v>2512</v>
      </c>
      <c r="J1221" s="93">
        <f t="shared" si="229"/>
        <v>41567</v>
      </c>
      <c r="K1221" s="85"/>
      <c r="M1221" s="85" t="s">
        <v>883</v>
      </c>
      <c r="N1221" t="e">
        <f t="shared" ref="N1221:N1284" si="232">DATEVALUE(M1221)</f>
        <v>#VALUE!</v>
      </c>
      <c r="O1221" t="e">
        <f t="shared" ref="O1221:O1284" si="233">VALUE(M1221)</f>
        <v>#VALUE!</v>
      </c>
      <c r="Q1221" s="84" t="s">
        <v>883</v>
      </c>
      <c r="R1221" t="e">
        <f t="shared" ref="R1221:R1284" si="234">DATEVALUE(Q1221)</f>
        <v>#VALUE!</v>
      </c>
      <c r="S1221" t="e">
        <f t="shared" ref="S1221:S1284" si="235">VALUE(Q1221)</f>
        <v>#VALUE!</v>
      </c>
      <c r="U1221" s="86" t="s">
        <v>883</v>
      </c>
      <c r="V1221" t="e">
        <f t="shared" ref="V1221:V1284" si="236">DATEVALUE(U1221)</f>
        <v>#VALUE!</v>
      </c>
      <c r="W1221" t="e">
        <f t="shared" ref="W1221:W1284" si="237">VALUE(U1221)</f>
        <v>#VALUE!</v>
      </c>
      <c r="Y1221" s="61" t="s">
        <v>883</v>
      </c>
      <c r="Z1221" t="str">
        <f t="shared" ref="Z1221:Z1284" si="238">SUBSTITUTE(Y1221,"/","-")</f>
        <v>10-20-13</v>
      </c>
      <c r="AA1221" t="e">
        <f t="shared" ref="AA1221:AA1284" si="239">DATEVALUE(Z1221)</f>
        <v>#VALUE!</v>
      </c>
      <c r="AB1221" t="e">
        <f t="shared" ref="AB1221:AB1284" si="240">VALUE(Z1221)</f>
        <v>#VALUE!</v>
      </c>
      <c r="AD1221" s="85">
        <v>41567</v>
      </c>
      <c r="AG1221" s="85" t="s">
        <v>883</v>
      </c>
      <c r="AI1221" s="85">
        <v>41567</v>
      </c>
    </row>
    <row r="1222" spans="1:35" x14ac:dyDescent="0.2">
      <c r="A1222">
        <v>839</v>
      </c>
      <c r="B1222" s="91" t="s">
        <v>1010</v>
      </c>
      <c r="C1222" s="61" t="str" cm="1">
        <f t="array" ref="C1222">_xlfn._xlws.FILTER(B1222,OR(LEN(B1222) = 7,LEN(B1222)=8))</f>
        <v>9/25/13</v>
      </c>
      <c r="D1222" s="61" t="str">
        <f t="shared" si="230"/>
        <v>9/25/13</v>
      </c>
      <c r="E1222" s="85" t="s">
        <v>1010</v>
      </c>
      <c r="F1222" s="87" t="e" cm="1" vm="1">
        <f t="array" ref="F1222">_xlfn._xlws.FILTER(B1222,LEN(B1222)=5)</f>
        <v>#VALUE!</v>
      </c>
      <c r="G1222" s="88" t="str">
        <f t="shared" si="231"/>
        <v/>
      </c>
      <c r="H1222" s="85">
        <v>41542</v>
      </c>
      <c r="I1222" s="85" t="s">
        <v>2512</v>
      </c>
      <c r="J1222" s="93">
        <f t="shared" si="229"/>
        <v>41542</v>
      </c>
      <c r="K1222" s="85"/>
      <c r="M1222" s="85" t="s">
        <v>1010</v>
      </c>
      <c r="N1222" t="e">
        <f t="shared" si="232"/>
        <v>#VALUE!</v>
      </c>
      <c r="O1222" t="e">
        <f t="shared" si="233"/>
        <v>#VALUE!</v>
      </c>
      <c r="Q1222" s="84" t="s">
        <v>1010</v>
      </c>
      <c r="R1222" t="e">
        <f t="shared" si="234"/>
        <v>#VALUE!</v>
      </c>
      <c r="S1222" t="e">
        <f t="shared" si="235"/>
        <v>#VALUE!</v>
      </c>
      <c r="U1222" s="86" t="s">
        <v>1010</v>
      </c>
      <c r="V1222" t="e">
        <f t="shared" si="236"/>
        <v>#VALUE!</v>
      </c>
      <c r="W1222" t="e">
        <f t="shared" si="237"/>
        <v>#VALUE!</v>
      </c>
      <c r="Y1222" s="61" t="s">
        <v>1010</v>
      </c>
      <c r="Z1222" t="str">
        <f t="shared" si="238"/>
        <v>9-25-13</v>
      </c>
      <c r="AA1222" t="e">
        <f t="shared" si="239"/>
        <v>#VALUE!</v>
      </c>
      <c r="AB1222" t="e">
        <f t="shared" si="240"/>
        <v>#VALUE!</v>
      </c>
      <c r="AD1222" s="85">
        <v>41542</v>
      </c>
      <c r="AG1222" s="85" t="s">
        <v>1010</v>
      </c>
      <c r="AI1222" s="85">
        <v>41542</v>
      </c>
    </row>
    <row r="1223" spans="1:35" x14ac:dyDescent="0.2">
      <c r="A1223">
        <v>3706</v>
      </c>
      <c r="B1223" s="91" t="s">
        <v>793</v>
      </c>
      <c r="C1223" s="61" t="str" cm="1">
        <f t="array" ref="C1223">_xlfn._xlws.FILTER(B1223,OR(LEN(B1223) = 7,LEN(B1223)=8))</f>
        <v>8/21/13</v>
      </c>
      <c r="D1223" s="61" t="str">
        <f t="shared" si="230"/>
        <v>8/21/13</v>
      </c>
      <c r="E1223" s="85" t="s">
        <v>793</v>
      </c>
      <c r="F1223" s="87" t="e" cm="1" vm="1">
        <f t="array" ref="F1223">_xlfn._xlws.FILTER(B1223,LEN(B1223)=5)</f>
        <v>#VALUE!</v>
      </c>
      <c r="G1223" s="88" t="str">
        <f t="shared" si="231"/>
        <v/>
      </c>
      <c r="H1223" s="85">
        <v>41507</v>
      </c>
      <c r="I1223" s="85" t="s">
        <v>2512</v>
      </c>
      <c r="J1223" s="93">
        <f t="shared" si="229"/>
        <v>41507</v>
      </c>
      <c r="K1223" s="85"/>
      <c r="M1223" s="85" t="s">
        <v>793</v>
      </c>
      <c r="N1223" t="e">
        <f t="shared" si="232"/>
        <v>#VALUE!</v>
      </c>
      <c r="O1223" t="e">
        <f t="shared" si="233"/>
        <v>#VALUE!</v>
      </c>
      <c r="Q1223" s="84" t="s">
        <v>793</v>
      </c>
      <c r="R1223" t="e">
        <f t="shared" si="234"/>
        <v>#VALUE!</v>
      </c>
      <c r="S1223" t="e">
        <f t="shared" si="235"/>
        <v>#VALUE!</v>
      </c>
      <c r="U1223" s="86" t="s">
        <v>793</v>
      </c>
      <c r="V1223" t="e">
        <f t="shared" si="236"/>
        <v>#VALUE!</v>
      </c>
      <c r="W1223" t="e">
        <f t="shared" si="237"/>
        <v>#VALUE!</v>
      </c>
      <c r="Y1223" s="61" t="s">
        <v>793</v>
      </c>
      <c r="Z1223" t="str">
        <f t="shared" si="238"/>
        <v>8-21-13</v>
      </c>
      <c r="AA1223" t="e">
        <f t="shared" si="239"/>
        <v>#VALUE!</v>
      </c>
      <c r="AB1223" t="e">
        <f t="shared" si="240"/>
        <v>#VALUE!</v>
      </c>
      <c r="AD1223" s="85">
        <v>41507</v>
      </c>
      <c r="AG1223" s="85" t="s">
        <v>793</v>
      </c>
      <c r="AI1223" s="85">
        <v>41507</v>
      </c>
    </row>
    <row r="1224" spans="1:35" x14ac:dyDescent="0.2">
      <c r="A1224">
        <v>5154</v>
      </c>
      <c r="B1224" s="91">
        <v>41586</v>
      </c>
      <c r="C1224" s="61" t="e" cm="1" vm="1">
        <f t="array" ref="C1224">_xlfn._xlws.FILTER(B1224,OR(LEN(B1224) = 7,LEN(B1224)=8))</f>
        <v>#VALUE!</v>
      </c>
      <c r="D1224" s="61" t="str">
        <f t="shared" si="230"/>
        <v/>
      </c>
      <c r="E1224" s="61" t="s">
        <v>2512</v>
      </c>
      <c r="F1224" s="87" cm="1">
        <f t="array" ref="F1224">_xlfn._xlws.FILTER(B1224,LEN(B1224)=5)</f>
        <v>41586</v>
      </c>
      <c r="G1224" s="88">
        <f t="shared" si="231"/>
        <v>41586</v>
      </c>
      <c r="H1224" s="61"/>
      <c r="I1224" s="85">
        <v>41586</v>
      </c>
      <c r="J1224" s="93">
        <f t="shared" si="229"/>
        <v>41586</v>
      </c>
      <c r="K1224" s="85"/>
      <c r="M1224" s="85">
        <v>41586</v>
      </c>
      <c r="N1224" t="e">
        <f t="shared" si="232"/>
        <v>#VALUE!</v>
      </c>
      <c r="O1224">
        <f t="shared" si="233"/>
        <v>41586</v>
      </c>
      <c r="Q1224" s="84">
        <v>41586</v>
      </c>
      <c r="R1224" t="e">
        <f t="shared" si="234"/>
        <v>#VALUE!</v>
      </c>
      <c r="S1224">
        <f t="shared" si="235"/>
        <v>41586</v>
      </c>
      <c r="U1224" s="86">
        <v>41586</v>
      </c>
      <c r="V1224" t="e">
        <f t="shared" si="236"/>
        <v>#VALUE!</v>
      </c>
      <c r="W1224">
        <f t="shared" si="237"/>
        <v>41586</v>
      </c>
      <c r="Y1224" s="61">
        <v>41586</v>
      </c>
      <c r="Z1224" t="str">
        <f t="shared" si="238"/>
        <v>41586</v>
      </c>
      <c r="AA1224" t="e">
        <f t="shared" si="239"/>
        <v>#VALUE!</v>
      </c>
      <c r="AB1224">
        <f t="shared" si="240"/>
        <v>41586</v>
      </c>
      <c r="AD1224" s="85">
        <v>31517</v>
      </c>
      <c r="AG1224" s="85">
        <v>41586</v>
      </c>
      <c r="AI1224" s="85">
        <v>41497</v>
      </c>
    </row>
    <row r="1225" spans="1:35" x14ac:dyDescent="0.2">
      <c r="A1225">
        <v>8584</v>
      </c>
      <c r="B1225" s="91">
        <v>41492</v>
      </c>
      <c r="C1225" s="61" t="e" cm="1" vm="1">
        <f t="array" ref="C1225">_xlfn._xlws.FILTER(B1225,OR(LEN(B1225) = 7,LEN(B1225)=8))</f>
        <v>#VALUE!</v>
      </c>
      <c r="D1225" s="61" t="str">
        <f t="shared" si="230"/>
        <v/>
      </c>
      <c r="E1225" s="61" t="s">
        <v>2512</v>
      </c>
      <c r="F1225" s="87" cm="1">
        <f t="array" ref="F1225">_xlfn._xlws.FILTER(B1225,LEN(B1225)=5)</f>
        <v>41492</v>
      </c>
      <c r="G1225" s="88">
        <f t="shared" si="231"/>
        <v>41492</v>
      </c>
      <c r="H1225" s="61"/>
      <c r="I1225" s="85">
        <v>41492</v>
      </c>
      <c r="J1225" s="93">
        <f t="shared" si="229"/>
        <v>41492</v>
      </c>
      <c r="K1225" s="85"/>
      <c r="M1225" s="85">
        <v>41492</v>
      </c>
      <c r="N1225" t="e">
        <f t="shared" si="232"/>
        <v>#VALUE!</v>
      </c>
      <c r="O1225">
        <f t="shared" si="233"/>
        <v>41492</v>
      </c>
      <c r="Q1225" s="84">
        <v>41492</v>
      </c>
      <c r="R1225" t="e">
        <f t="shared" si="234"/>
        <v>#VALUE!</v>
      </c>
      <c r="S1225">
        <f t="shared" si="235"/>
        <v>41492</v>
      </c>
      <c r="U1225" s="86">
        <v>41492</v>
      </c>
      <c r="V1225" t="e">
        <f t="shared" si="236"/>
        <v>#VALUE!</v>
      </c>
      <c r="W1225">
        <f t="shared" si="237"/>
        <v>41492</v>
      </c>
      <c r="Y1225" s="61">
        <v>41492</v>
      </c>
      <c r="Z1225" t="str">
        <f t="shared" si="238"/>
        <v>41492</v>
      </c>
      <c r="AA1225" t="e">
        <f t="shared" si="239"/>
        <v>#VALUE!</v>
      </c>
      <c r="AB1225">
        <f t="shared" si="240"/>
        <v>41492</v>
      </c>
      <c r="AD1225" s="85">
        <v>33708</v>
      </c>
      <c r="AG1225" s="85">
        <v>41492</v>
      </c>
      <c r="AI1225" s="85">
        <v>41433</v>
      </c>
    </row>
    <row r="1226" spans="1:35" x14ac:dyDescent="0.2">
      <c r="A1226">
        <v>6583</v>
      </c>
      <c r="B1226" s="91">
        <v>41339</v>
      </c>
      <c r="C1226" s="61" t="e" cm="1" vm="1">
        <f t="array" ref="C1226">_xlfn._xlws.FILTER(B1226,OR(LEN(B1226) = 7,LEN(B1226)=8))</f>
        <v>#VALUE!</v>
      </c>
      <c r="D1226" s="61" t="str">
        <f t="shared" si="230"/>
        <v/>
      </c>
      <c r="E1226" s="61" t="s">
        <v>2512</v>
      </c>
      <c r="F1226" s="87" cm="1">
        <f t="array" ref="F1226">_xlfn._xlws.FILTER(B1226,LEN(B1226)=5)</f>
        <v>41339</v>
      </c>
      <c r="G1226" s="88">
        <f t="shared" si="231"/>
        <v>41339</v>
      </c>
      <c r="H1226" s="61"/>
      <c r="I1226" s="85">
        <v>41339</v>
      </c>
      <c r="J1226" s="93">
        <f t="shared" si="229"/>
        <v>41339</v>
      </c>
      <c r="K1226" s="85"/>
      <c r="M1226" s="85">
        <v>41339</v>
      </c>
      <c r="N1226" t="e">
        <f t="shared" si="232"/>
        <v>#VALUE!</v>
      </c>
      <c r="O1226">
        <f t="shared" si="233"/>
        <v>41339</v>
      </c>
      <c r="Q1226" s="84">
        <v>41339</v>
      </c>
      <c r="R1226" t="e">
        <f t="shared" si="234"/>
        <v>#VALUE!</v>
      </c>
      <c r="S1226">
        <f t="shared" si="235"/>
        <v>41339</v>
      </c>
      <c r="U1226" s="86">
        <v>41339</v>
      </c>
      <c r="V1226" t="e">
        <f t="shared" si="236"/>
        <v>#VALUE!</v>
      </c>
      <c r="W1226">
        <f t="shared" si="237"/>
        <v>41339</v>
      </c>
      <c r="Y1226" s="61">
        <v>41339</v>
      </c>
      <c r="Z1226" t="str">
        <f t="shared" si="238"/>
        <v>41339</v>
      </c>
      <c r="AA1226" t="e">
        <f t="shared" si="239"/>
        <v>#VALUE!</v>
      </c>
      <c r="AB1226">
        <f t="shared" si="240"/>
        <v>41339</v>
      </c>
      <c r="AD1226" s="85">
        <v>14348</v>
      </c>
      <c r="AG1226" s="85">
        <v>41339</v>
      </c>
      <c r="AI1226" s="85">
        <v>41428</v>
      </c>
    </row>
    <row r="1227" spans="1:35" x14ac:dyDescent="0.2">
      <c r="A1227">
        <v>3433</v>
      </c>
      <c r="B1227" s="91">
        <v>41339</v>
      </c>
      <c r="C1227" s="61" t="e" cm="1" vm="1">
        <f t="array" ref="C1227">_xlfn._xlws.FILTER(B1227,OR(LEN(B1227) = 7,LEN(B1227)=8))</f>
        <v>#VALUE!</v>
      </c>
      <c r="D1227" s="61" t="str">
        <f t="shared" si="230"/>
        <v/>
      </c>
      <c r="E1227" s="61" t="s">
        <v>2512</v>
      </c>
      <c r="F1227" s="87" cm="1">
        <f t="array" ref="F1227">_xlfn._xlws.FILTER(B1227,LEN(B1227)=5)</f>
        <v>41339</v>
      </c>
      <c r="G1227" s="88">
        <f t="shared" si="231"/>
        <v>41339</v>
      </c>
      <c r="H1227" s="61"/>
      <c r="I1227" s="85">
        <v>41339</v>
      </c>
      <c r="J1227" s="93">
        <f t="shared" si="229"/>
        <v>41339</v>
      </c>
      <c r="K1227" s="85"/>
      <c r="M1227" s="85">
        <v>41339</v>
      </c>
      <c r="N1227" t="e">
        <f t="shared" si="232"/>
        <v>#VALUE!</v>
      </c>
      <c r="O1227">
        <f t="shared" si="233"/>
        <v>41339</v>
      </c>
      <c r="Q1227" s="84">
        <v>41339</v>
      </c>
      <c r="R1227" t="e">
        <f t="shared" si="234"/>
        <v>#VALUE!</v>
      </c>
      <c r="S1227">
        <f t="shared" si="235"/>
        <v>41339</v>
      </c>
      <c r="U1227" s="86">
        <v>41339</v>
      </c>
      <c r="V1227" t="e">
        <f t="shared" si="236"/>
        <v>#VALUE!</v>
      </c>
      <c r="W1227">
        <f t="shared" si="237"/>
        <v>41339</v>
      </c>
      <c r="Y1227" s="61">
        <v>41339</v>
      </c>
      <c r="Z1227" t="str">
        <f t="shared" si="238"/>
        <v>41339</v>
      </c>
      <c r="AA1227" t="e">
        <f t="shared" si="239"/>
        <v>#VALUE!</v>
      </c>
      <c r="AB1227">
        <f t="shared" si="240"/>
        <v>41339</v>
      </c>
      <c r="AD1227" s="85">
        <v>14348</v>
      </c>
      <c r="AG1227" s="85">
        <v>41339</v>
      </c>
      <c r="AI1227" s="85">
        <v>41428</v>
      </c>
    </row>
    <row r="1228" spans="1:35" x14ac:dyDescent="0.2">
      <c r="A1228">
        <v>10486</v>
      </c>
      <c r="B1228" s="91" t="s">
        <v>180</v>
      </c>
      <c r="C1228" s="61" t="str" cm="1">
        <f t="array" ref="C1228">_xlfn._xlws.FILTER(B1228,OR(LEN(B1228) = 7,LEN(B1228)=8))</f>
        <v>5/29/13</v>
      </c>
      <c r="D1228" s="61" t="str">
        <f t="shared" si="230"/>
        <v>5/29/13</v>
      </c>
      <c r="E1228" s="85" t="s">
        <v>180</v>
      </c>
      <c r="F1228" s="87" t="e" cm="1" vm="1">
        <f t="array" ref="F1228">_xlfn._xlws.FILTER(B1228,LEN(B1228)=5)</f>
        <v>#VALUE!</v>
      </c>
      <c r="G1228" s="88" t="str">
        <f t="shared" si="231"/>
        <v/>
      </c>
      <c r="H1228" s="85">
        <v>41423</v>
      </c>
      <c r="I1228" s="85" t="s">
        <v>2512</v>
      </c>
      <c r="J1228" s="93">
        <f t="shared" si="229"/>
        <v>41423</v>
      </c>
      <c r="K1228" s="85"/>
      <c r="M1228" s="85" t="s">
        <v>180</v>
      </c>
      <c r="N1228" t="e">
        <f t="shared" si="232"/>
        <v>#VALUE!</v>
      </c>
      <c r="O1228" t="e">
        <f t="shared" si="233"/>
        <v>#VALUE!</v>
      </c>
      <c r="Q1228" s="84" t="s">
        <v>180</v>
      </c>
      <c r="R1228" t="e">
        <f t="shared" si="234"/>
        <v>#VALUE!</v>
      </c>
      <c r="S1228" t="e">
        <f t="shared" si="235"/>
        <v>#VALUE!</v>
      </c>
      <c r="U1228" s="86" t="s">
        <v>180</v>
      </c>
      <c r="V1228" t="e">
        <f t="shared" si="236"/>
        <v>#VALUE!</v>
      </c>
      <c r="W1228" t="e">
        <f t="shared" si="237"/>
        <v>#VALUE!</v>
      </c>
      <c r="Y1228" s="61" t="s">
        <v>180</v>
      </c>
      <c r="Z1228" t="str">
        <f t="shared" si="238"/>
        <v>5-29-13</v>
      </c>
      <c r="AA1228" t="e">
        <f t="shared" si="239"/>
        <v>#VALUE!</v>
      </c>
      <c r="AB1228" t="e">
        <f t="shared" si="240"/>
        <v>#VALUE!</v>
      </c>
      <c r="AD1228" s="85">
        <v>41423</v>
      </c>
      <c r="AG1228" s="85" t="s">
        <v>180</v>
      </c>
      <c r="AI1228" s="85">
        <v>41423</v>
      </c>
    </row>
    <row r="1229" spans="1:35" x14ac:dyDescent="0.2">
      <c r="A1229">
        <v>8687</v>
      </c>
      <c r="B1229" s="91">
        <v>41430</v>
      </c>
      <c r="C1229" s="61" t="e" cm="1" vm="1">
        <f t="array" ref="C1229">_xlfn._xlws.FILTER(B1229,OR(LEN(B1229) = 7,LEN(B1229)=8))</f>
        <v>#VALUE!</v>
      </c>
      <c r="D1229" s="61" t="str">
        <f t="shared" si="230"/>
        <v/>
      </c>
      <c r="E1229" s="61" t="s">
        <v>2512</v>
      </c>
      <c r="F1229" s="87" cm="1">
        <f t="array" ref="F1229">_xlfn._xlws.FILTER(B1229,LEN(B1229)=5)</f>
        <v>41430</v>
      </c>
      <c r="G1229" s="88">
        <f t="shared" si="231"/>
        <v>41430</v>
      </c>
      <c r="H1229" s="61"/>
      <c r="I1229" s="85">
        <v>41430</v>
      </c>
      <c r="J1229" s="93">
        <f t="shared" si="229"/>
        <v>41430</v>
      </c>
      <c r="K1229" s="85"/>
      <c r="M1229" s="85">
        <v>41430</v>
      </c>
      <c r="N1229" t="e">
        <f t="shared" si="232"/>
        <v>#VALUE!</v>
      </c>
      <c r="O1229">
        <f t="shared" si="233"/>
        <v>41430</v>
      </c>
      <c r="Q1229" s="84">
        <v>41430</v>
      </c>
      <c r="R1229" t="e">
        <f t="shared" si="234"/>
        <v>#VALUE!</v>
      </c>
      <c r="S1229">
        <f t="shared" si="235"/>
        <v>41430</v>
      </c>
      <c r="U1229" s="86">
        <v>41430</v>
      </c>
      <c r="V1229" t="e">
        <f t="shared" si="236"/>
        <v>#VALUE!</v>
      </c>
      <c r="W1229">
        <f t="shared" si="237"/>
        <v>41430</v>
      </c>
      <c r="Y1229" s="61">
        <v>41430</v>
      </c>
      <c r="Z1229" t="str">
        <f t="shared" si="238"/>
        <v>41430</v>
      </c>
      <c r="AA1229" t="e">
        <f t="shared" si="239"/>
        <v>#VALUE!</v>
      </c>
      <c r="AB1229">
        <f t="shared" si="240"/>
        <v>41430</v>
      </c>
      <c r="AD1229" s="85">
        <v>11062</v>
      </c>
      <c r="AG1229" s="85">
        <v>41430</v>
      </c>
      <c r="AI1229" s="85">
        <v>41400</v>
      </c>
    </row>
    <row r="1230" spans="1:35" x14ac:dyDescent="0.2">
      <c r="A1230">
        <v>7842</v>
      </c>
      <c r="B1230" s="91" t="s">
        <v>400</v>
      </c>
      <c r="C1230" s="61" t="str" cm="1">
        <f t="array" ref="C1230">_xlfn._xlws.FILTER(B1230,OR(LEN(B1230) = 7,LEN(B1230)=8))</f>
        <v>3/31/13</v>
      </c>
      <c r="D1230" s="61" t="str">
        <f t="shared" si="230"/>
        <v>3/31/13</v>
      </c>
      <c r="E1230" s="85" t="s">
        <v>400</v>
      </c>
      <c r="F1230" s="87" t="e" cm="1" vm="1">
        <f t="array" ref="F1230">_xlfn._xlws.FILTER(B1230,LEN(B1230)=5)</f>
        <v>#VALUE!</v>
      </c>
      <c r="G1230" s="88" t="str">
        <f t="shared" si="231"/>
        <v/>
      </c>
      <c r="H1230" s="85">
        <v>41364</v>
      </c>
      <c r="I1230" s="85" t="s">
        <v>2512</v>
      </c>
      <c r="J1230" s="93">
        <f t="shared" si="229"/>
        <v>41364</v>
      </c>
      <c r="K1230" s="85"/>
      <c r="M1230" s="85" t="s">
        <v>400</v>
      </c>
      <c r="N1230" t="e">
        <f t="shared" si="232"/>
        <v>#VALUE!</v>
      </c>
      <c r="O1230" t="e">
        <f t="shared" si="233"/>
        <v>#VALUE!</v>
      </c>
      <c r="Q1230" s="84" t="s">
        <v>400</v>
      </c>
      <c r="R1230" t="e">
        <f t="shared" si="234"/>
        <v>#VALUE!</v>
      </c>
      <c r="S1230" t="e">
        <f t="shared" si="235"/>
        <v>#VALUE!</v>
      </c>
      <c r="U1230" s="86" t="s">
        <v>400</v>
      </c>
      <c r="V1230" t="e">
        <f t="shared" si="236"/>
        <v>#VALUE!</v>
      </c>
      <c r="W1230" t="e">
        <f t="shared" si="237"/>
        <v>#VALUE!</v>
      </c>
      <c r="Y1230" s="61" t="s">
        <v>400</v>
      </c>
      <c r="Z1230" t="str">
        <f t="shared" si="238"/>
        <v>3-31-13</v>
      </c>
      <c r="AA1230" t="e">
        <f t="shared" si="239"/>
        <v>#VALUE!</v>
      </c>
      <c r="AB1230" t="e">
        <f t="shared" si="240"/>
        <v>#VALUE!</v>
      </c>
      <c r="AD1230" s="85">
        <v>41364</v>
      </c>
      <c r="AG1230" s="85" t="s">
        <v>400</v>
      </c>
      <c r="AI1230" s="85">
        <v>41364</v>
      </c>
    </row>
    <row r="1231" spans="1:35" x14ac:dyDescent="0.2">
      <c r="A1231">
        <v>3749</v>
      </c>
      <c r="B1231" s="91">
        <v>41308</v>
      </c>
      <c r="C1231" s="61" t="e" cm="1" vm="1">
        <f t="array" ref="C1231">_xlfn._xlws.FILTER(B1231,OR(LEN(B1231) = 7,LEN(B1231)=8))</f>
        <v>#VALUE!</v>
      </c>
      <c r="D1231" s="61" t="str">
        <f t="shared" si="230"/>
        <v/>
      </c>
      <c r="E1231" s="61" t="s">
        <v>2512</v>
      </c>
      <c r="F1231" s="87" cm="1">
        <f t="array" ref="F1231">_xlfn._xlws.FILTER(B1231,LEN(B1231)=5)</f>
        <v>41308</v>
      </c>
      <c r="G1231" s="88">
        <f t="shared" si="231"/>
        <v>41308</v>
      </c>
      <c r="H1231" s="61"/>
      <c r="I1231" s="85">
        <v>41308</v>
      </c>
      <c r="J1231" s="93">
        <f t="shared" si="229"/>
        <v>41308</v>
      </c>
      <c r="K1231" s="85"/>
      <c r="M1231" s="85">
        <v>41308</v>
      </c>
      <c r="N1231" t="e">
        <f t="shared" si="232"/>
        <v>#VALUE!</v>
      </c>
      <c r="O1231">
        <f t="shared" si="233"/>
        <v>41308</v>
      </c>
      <c r="Q1231" s="84">
        <v>41308</v>
      </c>
      <c r="R1231" t="e">
        <f t="shared" si="234"/>
        <v>#VALUE!</v>
      </c>
      <c r="S1231">
        <f t="shared" si="235"/>
        <v>41308</v>
      </c>
      <c r="U1231" s="86">
        <v>41308</v>
      </c>
      <c r="V1231" t="e">
        <f t="shared" si="236"/>
        <v>#VALUE!</v>
      </c>
      <c r="W1231">
        <f t="shared" si="237"/>
        <v>41308</v>
      </c>
      <c r="Y1231" s="61">
        <v>41308</v>
      </c>
      <c r="Z1231" t="str">
        <f t="shared" si="238"/>
        <v>41308</v>
      </c>
      <c r="AA1231" t="e">
        <f t="shared" si="239"/>
        <v>#VALUE!</v>
      </c>
      <c r="AB1231">
        <f t="shared" si="240"/>
        <v>41308</v>
      </c>
      <c r="AD1231" s="85">
        <v>39551</v>
      </c>
      <c r="AG1231" s="85">
        <v>41308</v>
      </c>
      <c r="AI1231" s="85">
        <v>41335</v>
      </c>
    </row>
    <row r="1232" spans="1:35" x14ac:dyDescent="0.2">
      <c r="A1232">
        <v>1331</v>
      </c>
      <c r="B1232" s="91">
        <v>41306</v>
      </c>
      <c r="C1232" s="61" t="e" cm="1" vm="1">
        <f t="array" ref="C1232">_xlfn._xlws.FILTER(B1232,OR(LEN(B1232) = 7,LEN(B1232)=8))</f>
        <v>#VALUE!</v>
      </c>
      <c r="D1232" s="61" t="str">
        <f t="shared" si="230"/>
        <v/>
      </c>
      <c r="E1232" s="61" t="s">
        <v>2512</v>
      </c>
      <c r="F1232" s="87" cm="1">
        <f t="array" ref="F1232">_xlfn._xlws.FILTER(B1232,LEN(B1232)=5)</f>
        <v>41306</v>
      </c>
      <c r="G1232" s="88">
        <f t="shared" si="231"/>
        <v>41306</v>
      </c>
      <c r="H1232" s="61"/>
      <c r="I1232" s="85">
        <v>41306</v>
      </c>
      <c r="J1232" s="93">
        <f t="shared" si="229"/>
        <v>41306</v>
      </c>
      <c r="K1232" s="85"/>
      <c r="M1232" s="85">
        <v>41306</v>
      </c>
      <c r="N1232" t="e">
        <f t="shared" si="232"/>
        <v>#VALUE!</v>
      </c>
      <c r="O1232">
        <f t="shared" si="233"/>
        <v>41306</v>
      </c>
      <c r="Q1232" s="84">
        <v>41306</v>
      </c>
      <c r="R1232" t="e">
        <f t="shared" si="234"/>
        <v>#VALUE!</v>
      </c>
      <c r="S1232">
        <f t="shared" si="235"/>
        <v>41306</v>
      </c>
      <c r="U1232" s="86">
        <v>41306</v>
      </c>
      <c r="V1232" t="e">
        <f t="shared" si="236"/>
        <v>#VALUE!</v>
      </c>
      <c r="W1232">
        <f t="shared" si="237"/>
        <v>41306</v>
      </c>
      <c r="Y1232" s="61">
        <v>41306</v>
      </c>
      <c r="Z1232" t="str">
        <f t="shared" si="238"/>
        <v>41306</v>
      </c>
      <c r="AA1232" t="e">
        <f t="shared" si="239"/>
        <v>#VALUE!</v>
      </c>
      <c r="AB1232">
        <f t="shared" si="240"/>
        <v>41306</v>
      </c>
      <c r="AD1232" s="85">
        <v>38820</v>
      </c>
      <c r="AG1232" s="85">
        <v>41306</v>
      </c>
      <c r="AI1232" s="85">
        <v>41276</v>
      </c>
    </row>
    <row r="1233" spans="1:35" x14ac:dyDescent="0.2">
      <c r="A1233">
        <v>5995</v>
      </c>
      <c r="B1233" s="91" t="s">
        <v>1477</v>
      </c>
      <c r="C1233" s="61" t="str" cm="1">
        <f t="array" ref="C1233">_xlfn._xlws.FILTER(B1233,OR(LEN(B1233) = 7,LEN(B1233)=8))</f>
        <v>12/18/12</v>
      </c>
      <c r="D1233" s="61" t="str">
        <f t="shared" si="230"/>
        <v>12/18/12</v>
      </c>
      <c r="E1233" s="61" t="s">
        <v>1477</v>
      </c>
      <c r="F1233" s="87" t="e" cm="1" vm="1">
        <f t="array" ref="F1233">_xlfn._xlws.FILTER(B1233,LEN(B1233)=5)</f>
        <v>#VALUE!</v>
      </c>
      <c r="G1233" s="88" t="str">
        <f t="shared" si="231"/>
        <v/>
      </c>
      <c r="H1233" s="85">
        <v>41261</v>
      </c>
      <c r="I1233" s="85" t="s">
        <v>2512</v>
      </c>
      <c r="J1233" s="93">
        <f t="shared" si="229"/>
        <v>41261</v>
      </c>
      <c r="K1233" s="85"/>
      <c r="M1233" s="85" t="s">
        <v>1477</v>
      </c>
      <c r="N1233" t="e">
        <f t="shared" si="232"/>
        <v>#VALUE!</v>
      </c>
      <c r="O1233" t="e">
        <f t="shared" si="233"/>
        <v>#VALUE!</v>
      </c>
      <c r="Q1233" s="84" t="s">
        <v>1477</v>
      </c>
      <c r="R1233" t="e">
        <f t="shared" si="234"/>
        <v>#VALUE!</v>
      </c>
      <c r="S1233" t="e">
        <f t="shared" si="235"/>
        <v>#VALUE!</v>
      </c>
      <c r="U1233" s="86" t="s">
        <v>1477</v>
      </c>
      <c r="V1233" t="e">
        <f t="shared" si="236"/>
        <v>#VALUE!</v>
      </c>
      <c r="W1233" t="e">
        <f t="shared" si="237"/>
        <v>#VALUE!</v>
      </c>
      <c r="Y1233" s="61" t="s">
        <v>1477</v>
      </c>
      <c r="Z1233" t="str">
        <f t="shared" si="238"/>
        <v>12-18-12</v>
      </c>
      <c r="AA1233" t="e">
        <f t="shared" si="239"/>
        <v>#VALUE!</v>
      </c>
      <c r="AB1233" t="e">
        <f t="shared" si="240"/>
        <v>#VALUE!</v>
      </c>
      <c r="AD1233" s="85">
        <v>41261</v>
      </c>
      <c r="AG1233" s="85" t="s">
        <v>1477</v>
      </c>
      <c r="AI1233" s="85">
        <v>41261</v>
      </c>
    </row>
    <row r="1234" spans="1:35" x14ac:dyDescent="0.2">
      <c r="A1234">
        <v>8985</v>
      </c>
      <c r="B1234" s="91">
        <v>41010</v>
      </c>
      <c r="C1234" s="61" t="e" cm="1" vm="1">
        <f t="array" ref="C1234">_xlfn._xlws.FILTER(B1234,OR(LEN(B1234) = 7,LEN(B1234)=8))</f>
        <v>#VALUE!</v>
      </c>
      <c r="D1234" s="61" t="str">
        <f t="shared" si="230"/>
        <v/>
      </c>
      <c r="E1234" s="61" t="s">
        <v>2512</v>
      </c>
      <c r="F1234" s="87" cm="1">
        <f t="array" ref="F1234">_xlfn._xlws.FILTER(B1234,LEN(B1234)=5)</f>
        <v>41010</v>
      </c>
      <c r="G1234" s="88">
        <f t="shared" si="231"/>
        <v>41010</v>
      </c>
      <c r="H1234" s="61"/>
      <c r="I1234" s="85">
        <v>41010</v>
      </c>
      <c r="J1234" s="93">
        <f t="shared" si="229"/>
        <v>41010</v>
      </c>
      <c r="K1234" s="85"/>
      <c r="M1234" s="85">
        <v>41010</v>
      </c>
      <c r="N1234" t="e">
        <f t="shared" si="232"/>
        <v>#VALUE!</v>
      </c>
      <c r="O1234">
        <f t="shared" si="233"/>
        <v>41010</v>
      </c>
      <c r="Q1234" s="84">
        <v>41010</v>
      </c>
      <c r="R1234" t="e">
        <f t="shared" si="234"/>
        <v>#VALUE!</v>
      </c>
      <c r="S1234">
        <f t="shared" si="235"/>
        <v>41010</v>
      </c>
      <c r="U1234" s="86">
        <v>41010</v>
      </c>
      <c r="V1234" t="e">
        <f t="shared" si="236"/>
        <v>#VALUE!</v>
      </c>
      <c r="W1234">
        <f t="shared" si="237"/>
        <v>41010</v>
      </c>
      <c r="Y1234" s="61">
        <v>41010</v>
      </c>
      <c r="Z1234" t="str">
        <f t="shared" si="238"/>
        <v>41010</v>
      </c>
      <c r="AA1234" t="e">
        <f t="shared" si="239"/>
        <v>#VALUE!</v>
      </c>
      <c r="AB1234">
        <f t="shared" si="240"/>
        <v>41010</v>
      </c>
      <c r="AD1234" s="85">
        <v>40278</v>
      </c>
      <c r="AG1234" s="85">
        <v>41010</v>
      </c>
      <c r="AI1234" s="85">
        <v>41217</v>
      </c>
    </row>
    <row r="1235" spans="1:35" x14ac:dyDescent="0.2">
      <c r="A1235">
        <v>2798</v>
      </c>
      <c r="B1235" s="91">
        <v>40950</v>
      </c>
      <c r="C1235" s="61" t="e" cm="1" vm="1">
        <f t="array" ref="C1235">_xlfn._xlws.FILTER(B1235,OR(LEN(B1235) = 7,LEN(B1235)=8))</f>
        <v>#VALUE!</v>
      </c>
      <c r="D1235" s="61" t="str">
        <f t="shared" si="230"/>
        <v/>
      </c>
      <c r="E1235" s="61" t="s">
        <v>2512</v>
      </c>
      <c r="F1235" s="87" cm="1">
        <f t="array" ref="F1235">_xlfn._xlws.FILTER(B1235,LEN(B1235)=5)</f>
        <v>40950</v>
      </c>
      <c r="G1235" s="88">
        <f t="shared" si="231"/>
        <v>40950</v>
      </c>
      <c r="H1235" s="61"/>
      <c r="I1235" s="85">
        <v>40950</v>
      </c>
      <c r="J1235" s="93">
        <f t="shared" si="229"/>
        <v>40950</v>
      </c>
      <c r="K1235" s="85"/>
      <c r="M1235" s="85">
        <v>40950</v>
      </c>
      <c r="N1235" t="e">
        <f t="shared" si="232"/>
        <v>#VALUE!</v>
      </c>
      <c r="O1235">
        <f t="shared" si="233"/>
        <v>40950</v>
      </c>
      <c r="Q1235" s="84">
        <v>40950</v>
      </c>
      <c r="R1235" t="e">
        <f t="shared" si="234"/>
        <v>#VALUE!</v>
      </c>
      <c r="S1235">
        <f t="shared" si="235"/>
        <v>40950</v>
      </c>
      <c r="U1235" s="86">
        <v>40950</v>
      </c>
      <c r="V1235" t="e">
        <f t="shared" si="236"/>
        <v>#VALUE!</v>
      </c>
      <c r="W1235">
        <f t="shared" si="237"/>
        <v>40950</v>
      </c>
      <c r="Y1235" s="61">
        <v>40950</v>
      </c>
      <c r="Z1235" t="str">
        <f t="shared" si="238"/>
        <v>40950</v>
      </c>
      <c r="AA1235" t="e">
        <f t="shared" si="239"/>
        <v>#VALUE!</v>
      </c>
      <c r="AB1235">
        <f t="shared" si="240"/>
        <v>40950</v>
      </c>
      <c r="AD1235" s="85">
        <v>18362</v>
      </c>
      <c r="AG1235" s="85">
        <v>40950</v>
      </c>
      <c r="AI1235" s="85">
        <v>41215</v>
      </c>
    </row>
    <row r="1236" spans="1:35" x14ac:dyDescent="0.2">
      <c r="A1236">
        <v>7108</v>
      </c>
      <c r="B1236" s="91">
        <v>41130</v>
      </c>
      <c r="C1236" s="61" t="e" cm="1" vm="1">
        <f t="array" ref="C1236">_xlfn._xlws.FILTER(B1236,OR(LEN(B1236) = 7,LEN(B1236)=8))</f>
        <v>#VALUE!</v>
      </c>
      <c r="D1236" s="61" t="str">
        <f t="shared" si="230"/>
        <v/>
      </c>
      <c r="E1236" s="61" t="s">
        <v>2512</v>
      </c>
      <c r="F1236" s="87" cm="1">
        <f t="array" ref="F1236">_xlfn._xlws.FILTER(B1236,LEN(B1236)=5)</f>
        <v>41130</v>
      </c>
      <c r="G1236" s="88">
        <f t="shared" si="231"/>
        <v>41130</v>
      </c>
      <c r="H1236" s="61"/>
      <c r="I1236" s="85">
        <v>41130</v>
      </c>
      <c r="J1236" s="93">
        <f t="shared" si="229"/>
        <v>41130</v>
      </c>
      <c r="K1236" s="85"/>
      <c r="M1236" s="85">
        <v>41130</v>
      </c>
      <c r="N1236" t="e">
        <f t="shared" si="232"/>
        <v>#VALUE!</v>
      </c>
      <c r="O1236">
        <f t="shared" si="233"/>
        <v>41130</v>
      </c>
      <c r="Q1236" s="84">
        <v>41130</v>
      </c>
      <c r="R1236" t="e">
        <f t="shared" si="234"/>
        <v>#VALUE!</v>
      </c>
      <c r="S1236">
        <f t="shared" si="235"/>
        <v>41130</v>
      </c>
      <c r="U1236" s="86">
        <v>41130</v>
      </c>
      <c r="V1236" t="e">
        <f t="shared" si="236"/>
        <v>#VALUE!</v>
      </c>
      <c r="W1236">
        <f t="shared" si="237"/>
        <v>41130</v>
      </c>
      <c r="Y1236" s="61">
        <v>41130</v>
      </c>
      <c r="Z1236" t="str">
        <f t="shared" si="238"/>
        <v>41130</v>
      </c>
      <c r="AA1236" t="e">
        <f t="shared" si="239"/>
        <v>#VALUE!</v>
      </c>
      <c r="AB1236">
        <f t="shared" si="240"/>
        <v>41130</v>
      </c>
      <c r="AD1236" s="85">
        <v>11059</v>
      </c>
      <c r="AG1236" s="85">
        <v>41130</v>
      </c>
      <c r="AI1236" s="85">
        <v>41160</v>
      </c>
    </row>
    <row r="1237" spans="1:35" x14ac:dyDescent="0.2">
      <c r="A1237">
        <v>2781</v>
      </c>
      <c r="B1237" s="91" t="s">
        <v>869</v>
      </c>
      <c r="C1237" s="61" t="str" cm="1">
        <f t="array" ref="C1237">_xlfn._xlws.FILTER(B1237,OR(LEN(B1237) = 7,LEN(B1237)=8))</f>
        <v>6/23/14</v>
      </c>
      <c r="D1237" s="61" t="str">
        <f t="shared" si="230"/>
        <v>6/23/14</v>
      </c>
      <c r="E1237" s="85" t="s">
        <v>869</v>
      </c>
      <c r="F1237" s="87" t="e" cm="1" vm="1">
        <f t="array" ref="F1237">_xlfn._xlws.FILTER(B1237,LEN(B1237)=5)</f>
        <v>#VALUE!</v>
      </c>
      <c r="G1237" s="88" t="str">
        <f t="shared" si="231"/>
        <v/>
      </c>
      <c r="H1237" s="85">
        <v>41813</v>
      </c>
      <c r="I1237" s="85" t="s">
        <v>2512</v>
      </c>
      <c r="J1237" s="93">
        <f t="shared" si="229"/>
        <v>41813</v>
      </c>
      <c r="K1237" s="85"/>
      <c r="M1237" s="85" t="s">
        <v>869</v>
      </c>
      <c r="N1237" t="e">
        <f t="shared" si="232"/>
        <v>#VALUE!</v>
      </c>
      <c r="O1237" t="e">
        <f t="shared" si="233"/>
        <v>#VALUE!</v>
      </c>
      <c r="Q1237" s="84" t="s">
        <v>869</v>
      </c>
      <c r="R1237" t="e">
        <f t="shared" si="234"/>
        <v>#VALUE!</v>
      </c>
      <c r="S1237" t="e">
        <f t="shared" si="235"/>
        <v>#VALUE!</v>
      </c>
      <c r="U1237" s="86" t="s">
        <v>869</v>
      </c>
      <c r="V1237" t="e">
        <f t="shared" si="236"/>
        <v>#VALUE!</v>
      </c>
      <c r="W1237" t="e">
        <f t="shared" si="237"/>
        <v>#VALUE!</v>
      </c>
      <c r="Y1237" s="61" t="s">
        <v>869</v>
      </c>
      <c r="Z1237" t="str">
        <f t="shared" si="238"/>
        <v>6-23-14</v>
      </c>
      <c r="AA1237" t="e">
        <f t="shared" si="239"/>
        <v>#VALUE!</v>
      </c>
      <c r="AB1237" t="e">
        <f t="shared" si="240"/>
        <v>#VALUE!</v>
      </c>
      <c r="AD1237" s="85">
        <v>41813</v>
      </c>
      <c r="AG1237" s="85" t="s">
        <v>869</v>
      </c>
      <c r="AI1237" s="85">
        <v>41813</v>
      </c>
    </row>
    <row r="1238" spans="1:35" x14ac:dyDescent="0.2">
      <c r="A1238">
        <v>3623</v>
      </c>
      <c r="B1238" s="91">
        <v>41949</v>
      </c>
      <c r="C1238" s="61" t="e" cm="1" vm="1">
        <f t="array" ref="C1238">_xlfn._xlws.FILTER(B1238,OR(LEN(B1238) = 7,LEN(B1238)=8))</f>
        <v>#VALUE!</v>
      </c>
      <c r="D1238" s="61" t="str">
        <f t="shared" si="230"/>
        <v/>
      </c>
      <c r="E1238" s="61" t="s">
        <v>2512</v>
      </c>
      <c r="F1238" s="87" cm="1">
        <f t="array" ref="F1238">_xlfn._xlws.FILTER(B1238,LEN(B1238)=5)</f>
        <v>41949</v>
      </c>
      <c r="G1238" s="88">
        <f t="shared" si="231"/>
        <v>41949</v>
      </c>
      <c r="H1238" s="61"/>
      <c r="I1238" s="85">
        <v>41949</v>
      </c>
      <c r="J1238" s="93">
        <f t="shared" si="229"/>
        <v>41949</v>
      </c>
      <c r="K1238" s="85"/>
      <c r="M1238" s="85">
        <v>41949</v>
      </c>
      <c r="N1238" t="e">
        <f t="shared" si="232"/>
        <v>#VALUE!</v>
      </c>
      <c r="O1238">
        <f t="shared" si="233"/>
        <v>41949</v>
      </c>
      <c r="Q1238" s="84">
        <v>41949</v>
      </c>
      <c r="R1238" t="e">
        <f t="shared" si="234"/>
        <v>#VALUE!</v>
      </c>
      <c r="S1238">
        <f t="shared" si="235"/>
        <v>41949</v>
      </c>
      <c r="U1238" s="86">
        <v>41949</v>
      </c>
      <c r="V1238" t="e">
        <f t="shared" si="236"/>
        <v>#VALUE!</v>
      </c>
      <c r="W1238">
        <f t="shared" si="237"/>
        <v>41949</v>
      </c>
      <c r="Y1238" s="61">
        <v>41949</v>
      </c>
      <c r="Z1238" t="str">
        <f t="shared" si="238"/>
        <v>41949</v>
      </c>
      <c r="AA1238" t="e">
        <f t="shared" si="239"/>
        <v>#VALUE!</v>
      </c>
      <c r="AB1238">
        <f t="shared" si="240"/>
        <v>41949</v>
      </c>
      <c r="AD1238" s="85">
        <v>18007</v>
      </c>
      <c r="AG1238" s="85">
        <v>41949</v>
      </c>
      <c r="AI1238" s="85">
        <v>41801</v>
      </c>
    </row>
    <row r="1239" spans="1:35" x14ac:dyDescent="0.2">
      <c r="A1239">
        <v>194</v>
      </c>
      <c r="B1239" s="91">
        <v>41888</v>
      </c>
      <c r="C1239" s="61" t="e" cm="1" vm="1">
        <f t="array" ref="C1239">_xlfn._xlws.FILTER(B1239,OR(LEN(B1239) = 7,LEN(B1239)=8))</f>
        <v>#VALUE!</v>
      </c>
      <c r="D1239" s="61" t="str">
        <f t="shared" si="230"/>
        <v/>
      </c>
      <c r="E1239" s="61" t="s">
        <v>2512</v>
      </c>
      <c r="F1239" s="87" cm="1">
        <f t="array" ref="F1239">_xlfn._xlws.FILTER(B1239,LEN(B1239)=5)</f>
        <v>41888</v>
      </c>
      <c r="G1239" s="88">
        <f t="shared" si="231"/>
        <v>41888</v>
      </c>
      <c r="H1239" s="61"/>
      <c r="I1239" s="85">
        <v>41888</v>
      </c>
      <c r="J1239" s="93">
        <f t="shared" si="229"/>
        <v>41888</v>
      </c>
      <c r="K1239" s="85"/>
      <c r="M1239" s="85">
        <v>41888</v>
      </c>
      <c r="N1239" t="e">
        <f t="shared" si="232"/>
        <v>#VALUE!</v>
      </c>
      <c r="O1239">
        <f t="shared" si="233"/>
        <v>41888</v>
      </c>
      <c r="Q1239" s="84">
        <v>41888</v>
      </c>
      <c r="R1239" t="e">
        <f t="shared" si="234"/>
        <v>#VALUE!</v>
      </c>
      <c r="S1239">
        <f t="shared" si="235"/>
        <v>41888</v>
      </c>
      <c r="U1239" s="86">
        <v>41888</v>
      </c>
      <c r="V1239" t="e">
        <f t="shared" si="236"/>
        <v>#VALUE!</v>
      </c>
      <c r="W1239">
        <f t="shared" si="237"/>
        <v>41888</v>
      </c>
      <c r="Y1239" s="61">
        <v>41888</v>
      </c>
      <c r="Z1239" t="str">
        <f t="shared" si="238"/>
        <v>41888</v>
      </c>
      <c r="AA1239" t="e">
        <f t="shared" si="239"/>
        <v>#VALUE!</v>
      </c>
      <c r="AB1239">
        <f t="shared" si="240"/>
        <v>41888</v>
      </c>
      <c r="AD1239" s="85">
        <v>32251</v>
      </c>
      <c r="AG1239" s="85">
        <v>41888</v>
      </c>
      <c r="AI1239" s="85">
        <v>41799</v>
      </c>
    </row>
    <row r="1240" spans="1:35" x14ac:dyDescent="0.2">
      <c r="A1240">
        <v>10833</v>
      </c>
      <c r="B1240" s="91" t="s">
        <v>1384</v>
      </c>
      <c r="C1240" s="61" t="str" cm="1">
        <f t="array" ref="C1240">_xlfn._xlws.FILTER(B1240,OR(LEN(B1240) = 7,LEN(B1240)=8))</f>
        <v>5/24/14</v>
      </c>
      <c r="D1240" s="61" t="str">
        <f t="shared" si="230"/>
        <v>5/24/14</v>
      </c>
      <c r="E1240" s="85" t="s">
        <v>1384</v>
      </c>
      <c r="F1240" s="87" t="e" cm="1" vm="1">
        <f t="array" ref="F1240">_xlfn._xlws.FILTER(B1240,LEN(B1240)=5)</f>
        <v>#VALUE!</v>
      </c>
      <c r="G1240" s="88" t="str">
        <f t="shared" si="231"/>
        <v/>
      </c>
      <c r="H1240" s="85">
        <v>41783</v>
      </c>
      <c r="I1240" s="85" t="s">
        <v>2512</v>
      </c>
      <c r="J1240" s="93">
        <f t="shared" si="229"/>
        <v>41783</v>
      </c>
      <c r="K1240" s="85"/>
      <c r="M1240" s="85" t="s">
        <v>1384</v>
      </c>
      <c r="N1240" t="e">
        <f t="shared" si="232"/>
        <v>#VALUE!</v>
      </c>
      <c r="O1240" t="e">
        <f t="shared" si="233"/>
        <v>#VALUE!</v>
      </c>
      <c r="Q1240" s="84" t="s">
        <v>1384</v>
      </c>
      <c r="R1240" t="e">
        <f t="shared" si="234"/>
        <v>#VALUE!</v>
      </c>
      <c r="S1240" t="e">
        <f t="shared" si="235"/>
        <v>#VALUE!</v>
      </c>
      <c r="U1240" s="86" t="s">
        <v>1384</v>
      </c>
      <c r="V1240" t="e">
        <f t="shared" si="236"/>
        <v>#VALUE!</v>
      </c>
      <c r="W1240" t="e">
        <f t="shared" si="237"/>
        <v>#VALUE!</v>
      </c>
      <c r="Y1240" s="61" t="s">
        <v>1384</v>
      </c>
      <c r="Z1240" t="str">
        <f t="shared" si="238"/>
        <v>5-24-14</v>
      </c>
      <c r="AA1240" t="e">
        <f t="shared" si="239"/>
        <v>#VALUE!</v>
      </c>
      <c r="AB1240" t="e">
        <f t="shared" si="240"/>
        <v>#VALUE!</v>
      </c>
      <c r="AD1240" s="85">
        <v>41783</v>
      </c>
      <c r="AG1240" s="85" t="s">
        <v>1384</v>
      </c>
      <c r="AI1240" s="85">
        <v>41783</v>
      </c>
    </row>
    <row r="1241" spans="1:35" x14ac:dyDescent="0.2">
      <c r="A1241">
        <v>2315</v>
      </c>
      <c r="B1241" s="91" t="s">
        <v>447</v>
      </c>
      <c r="C1241" s="61" t="str" cm="1">
        <f t="array" ref="C1241">_xlfn._xlws.FILTER(B1241,OR(LEN(B1241) = 7,LEN(B1241)=8))</f>
        <v>4/20/14</v>
      </c>
      <c r="D1241" s="61" t="str">
        <f t="shared" si="230"/>
        <v>4/20/14</v>
      </c>
      <c r="E1241" s="85" t="s">
        <v>447</v>
      </c>
      <c r="F1241" s="87" t="e" cm="1" vm="1">
        <f t="array" ref="F1241">_xlfn._xlws.FILTER(B1241,LEN(B1241)=5)</f>
        <v>#VALUE!</v>
      </c>
      <c r="G1241" s="88" t="str">
        <f t="shared" si="231"/>
        <v/>
      </c>
      <c r="H1241" s="85">
        <v>41749</v>
      </c>
      <c r="I1241" s="85" t="s">
        <v>2512</v>
      </c>
      <c r="J1241" s="93">
        <f t="shared" si="229"/>
        <v>41749</v>
      </c>
      <c r="K1241" s="85"/>
      <c r="M1241" s="85" t="s">
        <v>447</v>
      </c>
      <c r="N1241" t="e">
        <f t="shared" si="232"/>
        <v>#VALUE!</v>
      </c>
      <c r="O1241" t="e">
        <f t="shared" si="233"/>
        <v>#VALUE!</v>
      </c>
      <c r="Q1241" s="84" t="s">
        <v>447</v>
      </c>
      <c r="R1241" t="e">
        <f t="shared" si="234"/>
        <v>#VALUE!</v>
      </c>
      <c r="S1241" t="e">
        <f t="shared" si="235"/>
        <v>#VALUE!</v>
      </c>
      <c r="U1241" s="86" t="s">
        <v>447</v>
      </c>
      <c r="V1241" t="e">
        <f t="shared" si="236"/>
        <v>#VALUE!</v>
      </c>
      <c r="W1241" t="e">
        <f t="shared" si="237"/>
        <v>#VALUE!</v>
      </c>
      <c r="Y1241" s="61" t="s">
        <v>447</v>
      </c>
      <c r="Z1241" t="str">
        <f t="shared" si="238"/>
        <v>4-20-14</v>
      </c>
      <c r="AA1241" t="e">
        <f t="shared" si="239"/>
        <v>#VALUE!</v>
      </c>
      <c r="AB1241" t="e">
        <f t="shared" si="240"/>
        <v>#VALUE!</v>
      </c>
      <c r="AD1241" s="85">
        <v>41749</v>
      </c>
      <c r="AG1241" s="85" t="s">
        <v>447</v>
      </c>
      <c r="AI1241" s="85">
        <v>41749</v>
      </c>
    </row>
    <row r="1242" spans="1:35" x14ac:dyDescent="0.2">
      <c r="A1242">
        <v>6336</v>
      </c>
      <c r="B1242" s="91">
        <v>41794</v>
      </c>
      <c r="C1242" s="61" t="e" cm="1" vm="1">
        <f t="array" ref="C1242">_xlfn._xlws.FILTER(B1242,OR(LEN(B1242) = 7,LEN(B1242)=8))</f>
        <v>#VALUE!</v>
      </c>
      <c r="D1242" s="61" t="str">
        <f t="shared" si="230"/>
        <v/>
      </c>
      <c r="E1242" s="61" t="s">
        <v>2512</v>
      </c>
      <c r="F1242" s="87" cm="1">
        <f t="array" ref="F1242">_xlfn._xlws.FILTER(B1242,LEN(B1242)=5)</f>
        <v>41794</v>
      </c>
      <c r="G1242" s="88">
        <f t="shared" si="231"/>
        <v>41794</v>
      </c>
      <c r="H1242" s="61"/>
      <c r="I1242" s="85">
        <v>41794</v>
      </c>
      <c r="J1242" s="93">
        <f t="shared" si="229"/>
        <v>41794</v>
      </c>
      <c r="K1242" s="85"/>
      <c r="M1242" s="85">
        <v>41794</v>
      </c>
      <c r="N1242" t="e">
        <f t="shared" si="232"/>
        <v>#VALUE!</v>
      </c>
      <c r="O1242">
        <f t="shared" si="233"/>
        <v>41794</v>
      </c>
      <c r="Q1242" s="84">
        <v>41794</v>
      </c>
      <c r="R1242" t="e">
        <f t="shared" si="234"/>
        <v>#VALUE!</v>
      </c>
      <c r="S1242">
        <f t="shared" si="235"/>
        <v>41794</v>
      </c>
      <c r="U1242" s="86">
        <v>41794</v>
      </c>
      <c r="V1242" t="e">
        <f t="shared" si="236"/>
        <v>#VALUE!</v>
      </c>
      <c r="W1242">
        <f t="shared" si="237"/>
        <v>41794</v>
      </c>
      <c r="Y1242" s="61">
        <v>41794</v>
      </c>
      <c r="Z1242" t="str">
        <f t="shared" si="238"/>
        <v>41794</v>
      </c>
      <c r="AA1242" t="e">
        <f t="shared" si="239"/>
        <v>#VALUE!</v>
      </c>
      <c r="AB1242">
        <f t="shared" si="240"/>
        <v>41794</v>
      </c>
      <c r="AD1242" s="85">
        <v>34441</v>
      </c>
      <c r="AG1242" s="85">
        <v>41794</v>
      </c>
      <c r="AI1242" s="85">
        <v>41735</v>
      </c>
    </row>
    <row r="1243" spans="1:35" x14ac:dyDescent="0.2">
      <c r="A1243">
        <v>10738</v>
      </c>
      <c r="B1243" s="91" t="s">
        <v>1424</v>
      </c>
      <c r="C1243" s="61" t="str" cm="1">
        <f t="array" ref="C1243">_xlfn._xlws.FILTER(B1243,OR(LEN(B1243) = 7,LEN(B1243)=8))</f>
        <v>8/29/13</v>
      </c>
      <c r="D1243" s="61" t="str">
        <f t="shared" si="230"/>
        <v>8/29/13</v>
      </c>
      <c r="E1243" s="85" t="s">
        <v>1424</v>
      </c>
      <c r="F1243" s="87" t="e" cm="1" vm="1">
        <f t="array" ref="F1243">_xlfn._xlws.FILTER(B1243,LEN(B1243)=5)</f>
        <v>#VALUE!</v>
      </c>
      <c r="G1243" s="88" t="str">
        <f t="shared" si="231"/>
        <v/>
      </c>
      <c r="H1243" s="85">
        <v>41515</v>
      </c>
      <c r="I1243" s="85" t="s">
        <v>2512</v>
      </c>
      <c r="J1243" s="93">
        <f t="shared" si="229"/>
        <v>41515</v>
      </c>
      <c r="K1243" s="85"/>
      <c r="M1243" s="85" t="s">
        <v>1424</v>
      </c>
      <c r="N1243" t="e">
        <f t="shared" si="232"/>
        <v>#VALUE!</v>
      </c>
      <c r="O1243" t="e">
        <f t="shared" si="233"/>
        <v>#VALUE!</v>
      </c>
      <c r="Q1243" s="84" t="s">
        <v>1424</v>
      </c>
      <c r="R1243" t="e">
        <f t="shared" si="234"/>
        <v>#VALUE!</v>
      </c>
      <c r="S1243" t="e">
        <f t="shared" si="235"/>
        <v>#VALUE!</v>
      </c>
      <c r="U1243" s="86" t="s">
        <v>1424</v>
      </c>
      <c r="V1243" t="e">
        <f t="shared" si="236"/>
        <v>#VALUE!</v>
      </c>
      <c r="W1243" t="e">
        <f t="shared" si="237"/>
        <v>#VALUE!</v>
      </c>
      <c r="Y1243" s="61" t="s">
        <v>1424</v>
      </c>
      <c r="Z1243" t="str">
        <f t="shared" si="238"/>
        <v>8-29-13</v>
      </c>
      <c r="AA1243" t="e">
        <f t="shared" si="239"/>
        <v>#VALUE!</v>
      </c>
      <c r="AB1243" t="e">
        <f t="shared" si="240"/>
        <v>#VALUE!</v>
      </c>
      <c r="AD1243" s="85">
        <v>41515</v>
      </c>
      <c r="AG1243" s="85" t="s">
        <v>1424</v>
      </c>
      <c r="AI1243" s="85">
        <v>41515</v>
      </c>
    </row>
    <row r="1244" spans="1:35" x14ac:dyDescent="0.2">
      <c r="A1244">
        <v>8286</v>
      </c>
      <c r="B1244" s="91" t="s">
        <v>233</v>
      </c>
      <c r="C1244" s="61" t="str" cm="1">
        <f t="array" ref="C1244">_xlfn._xlws.FILTER(B1244,OR(LEN(B1244) = 7,LEN(B1244)=8))</f>
        <v>8/20/13</v>
      </c>
      <c r="D1244" s="61" t="str">
        <f t="shared" si="230"/>
        <v>8/20/13</v>
      </c>
      <c r="E1244" s="85" t="s">
        <v>233</v>
      </c>
      <c r="F1244" s="87" t="e" cm="1" vm="1">
        <f t="array" ref="F1244">_xlfn._xlws.FILTER(B1244,LEN(B1244)=5)</f>
        <v>#VALUE!</v>
      </c>
      <c r="G1244" s="88" t="str">
        <f t="shared" si="231"/>
        <v/>
      </c>
      <c r="H1244" s="85">
        <v>41506</v>
      </c>
      <c r="I1244" s="85" t="s">
        <v>2512</v>
      </c>
      <c r="J1244" s="93">
        <f t="shared" si="229"/>
        <v>41506</v>
      </c>
      <c r="K1244" s="85"/>
      <c r="M1244" s="85" t="s">
        <v>233</v>
      </c>
      <c r="N1244" t="e">
        <f t="shared" si="232"/>
        <v>#VALUE!</v>
      </c>
      <c r="O1244" t="e">
        <f t="shared" si="233"/>
        <v>#VALUE!</v>
      </c>
      <c r="Q1244" s="84" t="s">
        <v>233</v>
      </c>
      <c r="R1244" t="e">
        <f t="shared" si="234"/>
        <v>#VALUE!</v>
      </c>
      <c r="S1244" t="e">
        <f t="shared" si="235"/>
        <v>#VALUE!</v>
      </c>
      <c r="U1244" s="86" t="s">
        <v>233</v>
      </c>
      <c r="V1244" t="e">
        <f t="shared" si="236"/>
        <v>#VALUE!</v>
      </c>
      <c r="W1244" t="e">
        <f t="shared" si="237"/>
        <v>#VALUE!</v>
      </c>
      <c r="Y1244" s="61" t="s">
        <v>233</v>
      </c>
      <c r="Z1244" t="str">
        <f t="shared" si="238"/>
        <v>8-20-13</v>
      </c>
      <c r="AA1244" t="e">
        <f t="shared" si="239"/>
        <v>#VALUE!</v>
      </c>
      <c r="AB1244" t="e">
        <f t="shared" si="240"/>
        <v>#VALUE!</v>
      </c>
      <c r="AD1244" s="85">
        <v>41506</v>
      </c>
      <c r="AG1244" s="85" t="s">
        <v>233</v>
      </c>
      <c r="AI1244" s="85">
        <v>41506</v>
      </c>
    </row>
    <row r="1245" spans="1:35" x14ac:dyDescent="0.2">
      <c r="A1245">
        <v>2166</v>
      </c>
      <c r="B1245" s="91">
        <v>41615</v>
      </c>
      <c r="C1245" s="61" t="e" cm="1" vm="1">
        <f t="array" ref="C1245">_xlfn._xlws.FILTER(B1245,OR(LEN(B1245) = 7,LEN(B1245)=8))</f>
        <v>#VALUE!</v>
      </c>
      <c r="D1245" s="61" t="str">
        <f t="shared" si="230"/>
        <v/>
      </c>
      <c r="E1245" s="61" t="s">
        <v>2512</v>
      </c>
      <c r="F1245" s="87" cm="1">
        <f t="array" ref="F1245">_xlfn._xlws.FILTER(B1245,LEN(B1245)=5)</f>
        <v>41615</v>
      </c>
      <c r="G1245" s="88">
        <f t="shared" si="231"/>
        <v>41615</v>
      </c>
      <c r="H1245" s="61"/>
      <c r="I1245" s="85">
        <v>41615</v>
      </c>
      <c r="J1245" s="93">
        <f t="shared" si="229"/>
        <v>41615</v>
      </c>
      <c r="K1245" s="85"/>
      <c r="M1245" s="85">
        <v>41615</v>
      </c>
      <c r="N1245" t="e">
        <f t="shared" si="232"/>
        <v>#VALUE!</v>
      </c>
      <c r="O1245">
        <f t="shared" si="233"/>
        <v>41615</v>
      </c>
      <c r="Q1245" s="84">
        <v>41615</v>
      </c>
      <c r="R1245" t="e">
        <f t="shared" si="234"/>
        <v>#VALUE!</v>
      </c>
      <c r="S1245">
        <f t="shared" si="235"/>
        <v>41615</v>
      </c>
      <c r="U1245" s="86">
        <v>41615</v>
      </c>
      <c r="V1245" t="e">
        <f t="shared" si="236"/>
        <v>#VALUE!</v>
      </c>
      <c r="W1245">
        <f t="shared" si="237"/>
        <v>41615</v>
      </c>
      <c r="Y1245" s="61">
        <v>41615</v>
      </c>
      <c r="Z1245" t="str">
        <f t="shared" si="238"/>
        <v>41615</v>
      </c>
      <c r="AA1245" t="e">
        <f t="shared" si="239"/>
        <v>#VALUE!</v>
      </c>
      <c r="AB1245">
        <f t="shared" si="240"/>
        <v>41615</v>
      </c>
      <c r="AD1245" s="85">
        <v>42110</v>
      </c>
      <c r="AG1245" s="85">
        <v>41615</v>
      </c>
      <c r="AI1245" s="85">
        <v>41467</v>
      </c>
    </row>
    <row r="1246" spans="1:35" x14ac:dyDescent="0.2">
      <c r="A1246">
        <v>10691</v>
      </c>
      <c r="B1246" s="91" t="s">
        <v>1491</v>
      </c>
      <c r="C1246" s="61" t="str" cm="1">
        <f t="array" ref="C1246">_xlfn._xlws.FILTER(B1246,OR(LEN(B1246) = 7,LEN(B1246)=8))</f>
        <v>6/14/13</v>
      </c>
      <c r="D1246" s="61" t="str">
        <f t="shared" si="230"/>
        <v>6/14/13</v>
      </c>
      <c r="E1246" s="85" t="s">
        <v>1491</v>
      </c>
      <c r="F1246" s="87" t="e" cm="1" vm="1">
        <f t="array" ref="F1246">_xlfn._xlws.FILTER(B1246,LEN(B1246)=5)</f>
        <v>#VALUE!</v>
      </c>
      <c r="G1246" s="88" t="str">
        <f t="shared" si="231"/>
        <v/>
      </c>
      <c r="H1246" s="85">
        <v>41439</v>
      </c>
      <c r="I1246" s="85" t="s">
        <v>2512</v>
      </c>
      <c r="J1246" s="93">
        <f t="shared" si="229"/>
        <v>41439</v>
      </c>
      <c r="K1246" s="85"/>
      <c r="M1246" s="85" t="s">
        <v>1491</v>
      </c>
      <c r="N1246" t="e">
        <f t="shared" si="232"/>
        <v>#VALUE!</v>
      </c>
      <c r="O1246" t="e">
        <f t="shared" si="233"/>
        <v>#VALUE!</v>
      </c>
      <c r="Q1246" s="84" t="s">
        <v>1491</v>
      </c>
      <c r="R1246" t="e">
        <f t="shared" si="234"/>
        <v>#VALUE!</v>
      </c>
      <c r="S1246" t="e">
        <f t="shared" si="235"/>
        <v>#VALUE!</v>
      </c>
      <c r="U1246" s="86" t="s">
        <v>1491</v>
      </c>
      <c r="V1246" t="e">
        <f t="shared" si="236"/>
        <v>#VALUE!</v>
      </c>
      <c r="W1246" t="e">
        <f t="shared" si="237"/>
        <v>#VALUE!</v>
      </c>
      <c r="Y1246" s="61" t="s">
        <v>1491</v>
      </c>
      <c r="Z1246" t="str">
        <f t="shared" si="238"/>
        <v>6-14-13</v>
      </c>
      <c r="AA1246" t="e">
        <f t="shared" si="239"/>
        <v>#VALUE!</v>
      </c>
      <c r="AB1246" t="e">
        <f t="shared" si="240"/>
        <v>#VALUE!</v>
      </c>
      <c r="AD1246" s="85">
        <v>41439</v>
      </c>
      <c r="AG1246" s="85" t="s">
        <v>1491</v>
      </c>
      <c r="AI1246" s="85">
        <v>41439</v>
      </c>
    </row>
    <row r="1247" spans="1:35" x14ac:dyDescent="0.2">
      <c r="A1247">
        <v>9739</v>
      </c>
      <c r="B1247" s="91" t="s">
        <v>314</v>
      </c>
      <c r="C1247" s="61" t="str" cm="1">
        <f t="array" ref="C1247">_xlfn._xlws.FILTER(B1247,OR(LEN(B1247) = 7,LEN(B1247)=8))</f>
        <v>1/19/13</v>
      </c>
      <c r="D1247" s="61" t="str">
        <f t="shared" si="230"/>
        <v>1/19/13</v>
      </c>
      <c r="E1247" s="85" t="s">
        <v>314</v>
      </c>
      <c r="F1247" s="87" t="e" cm="1" vm="1">
        <f t="array" ref="F1247">_xlfn._xlws.FILTER(B1247,LEN(B1247)=5)</f>
        <v>#VALUE!</v>
      </c>
      <c r="G1247" s="88" t="str">
        <f t="shared" si="231"/>
        <v/>
      </c>
      <c r="H1247" s="85">
        <v>41293</v>
      </c>
      <c r="I1247" s="85" t="s">
        <v>2512</v>
      </c>
      <c r="J1247" s="93">
        <f t="shared" si="229"/>
        <v>41293</v>
      </c>
      <c r="K1247" s="85"/>
      <c r="M1247" s="85" t="s">
        <v>314</v>
      </c>
      <c r="N1247" t="e">
        <f t="shared" si="232"/>
        <v>#VALUE!</v>
      </c>
      <c r="O1247" t="e">
        <f t="shared" si="233"/>
        <v>#VALUE!</v>
      </c>
      <c r="Q1247" s="84" t="s">
        <v>314</v>
      </c>
      <c r="R1247" t="e">
        <f t="shared" si="234"/>
        <v>#VALUE!</v>
      </c>
      <c r="S1247" t="e">
        <f t="shared" si="235"/>
        <v>#VALUE!</v>
      </c>
      <c r="U1247" s="86" t="s">
        <v>314</v>
      </c>
      <c r="V1247" t="e">
        <f t="shared" si="236"/>
        <v>#VALUE!</v>
      </c>
      <c r="W1247" t="e">
        <f t="shared" si="237"/>
        <v>#VALUE!</v>
      </c>
      <c r="Y1247" s="61" t="s">
        <v>314</v>
      </c>
      <c r="Z1247" t="str">
        <f t="shared" si="238"/>
        <v>1-19-13</v>
      </c>
      <c r="AA1247" t="e">
        <f t="shared" si="239"/>
        <v>#VALUE!</v>
      </c>
      <c r="AB1247" t="e">
        <f t="shared" si="240"/>
        <v>#VALUE!</v>
      </c>
      <c r="AD1247" s="85">
        <v>41293</v>
      </c>
      <c r="AG1247" s="85" t="s">
        <v>314</v>
      </c>
      <c r="AI1247" s="85">
        <v>41293</v>
      </c>
    </row>
    <row r="1248" spans="1:35" x14ac:dyDescent="0.2">
      <c r="A1248">
        <v>1829</v>
      </c>
      <c r="B1248" s="91" t="s">
        <v>314</v>
      </c>
      <c r="C1248" s="61" t="str" cm="1">
        <f t="array" ref="C1248">_xlfn._xlws.FILTER(B1248,OR(LEN(B1248) = 7,LEN(B1248)=8))</f>
        <v>1/19/13</v>
      </c>
      <c r="D1248" s="61" t="str">
        <f t="shared" si="230"/>
        <v>1/19/13</v>
      </c>
      <c r="E1248" s="85" t="s">
        <v>314</v>
      </c>
      <c r="F1248" s="87" t="e" cm="1" vm="1">
        <f t="array" ref="F1248">_xlfn._xlws.FILTER(B1248,LEN(B1248)=5)</f>
        <v>#VALUE!</v>
      </c>
      <c r="G1248" s="88" t="str">
        <f t="shared" si="231"/>
        <v/>
      </c>
      <c r="H1248" s="85">
        <v>41293</v>
      </c>
      <c r="I1248" s="85" t="s">
        <v>2512</v>
      </c>
      <c r="J1248" s="93">
        <f t="shared" si="229"/>
        <v>41293</v>
      </c>
      <c r="K1248" s="85"/>
      <c r="M1248" s="85" t="s">
        <v>314</v>
      </c>
      <c r="N1248" t="e">
        <f t="shared" si="232"/>
        <v>#VALUE!</v>
      </c>
      <c r="O1248" t="e">
        <f t="shared" si="233"/>
        <v>#VALUE!</v>
      </c>
      <c r="Q1248" s="84" t="s">
        <v>314</v>
      </c>
      <c r="R1248" t="e">
        <f t="shared" si="234"/>
        <v>#VALUE!</v>
      </c>
      <c r="S1248" t="e">
        <f t="shared" si="235"/>
        <v>#VALUE!</v>
      </c>
      <c r="U1248" s="86" t="s">
        <v>314</v>
      </c>
      <c r="V1248" t="e">
        <f t="shared" si="236"/>
        <v>#VALUE!</v>
      </c>
      <c r="W1248" t="e">
        <f t="shared" si="237"/>
        <v>#VALUE!</v>
      </c>
      <c r="Y1248" s="61" t="s">
        <v>314</v>
      </c>
      <c r="Z1248" t="str">
        <f t="shared" si="238"/>
        <v>1-19-13</v>
      </c>
      <c r="AA1248" t="e">
        <f t="shared" si="239"/>
        <v>#VALUE!</v>
      </c>
      <c r="AB1248" t="e">
        <f t="shared" si="240"/>
        <v>#VALUE!</v>
      </c>
      <c r="AD1248" s="85">
        <v>41293</v>
      </c>
      <c r="AG1248" s="85" t="s">
        <v>314</v>
      </c>
      <c r="AI1248" s="85">
        <v>41293</v>
      </c>
    </row>
    <row r="1249" spans="1:35" x14ac:dyDescent="0.2">
      <c r="A1249">
        <v>6260</v>
      </c>
      <c r="B1249" s="91" t="s">
        <v>1495</v>
      </c>
      <c r="C1249" s="61" t="str" cm="1">
        <f t="array" ref="C1249">_xlfn._xlws.FILTER(B1249,OR(LEN(B1249) = 7,LEN(B1249)=8))</f>
        <v>11/19/12</v>
      </c>
      <c r="D1249" s="61" t="str">
        <f t="shared" si="230"/>
        <v>11/19/12</v>
      </c>
      <c r="E1249" s="61" t="s">
        <v>1495</v>
      </c>
      <c r="F1249" s="87" t="e" cm="1" vm="1">
        <f t="array" ref="F1249">_xlfn._xlws.FILTER(B1249,LEN(B1249)=5)</f>
        <v>#VALUE!</v>
      </c>
      <c r="G1249" s="88" t="str">
        <f t="shared" si="231"/>
        <v/>
      </c>
      <c r="H1249" s="85">
        <v>41232</v>
      </c>
      <c r="I1249" s="85" t="s">
        <v>2512</v>
      </c>
      <c r="J1249" s="93">
        <f t="shared" si="229"/>
        <v>41232</v>
      </c>
      <c r="K1249" s="85"/>
      <c r="M1249" s="85" t="s">
        <v>1495</v>
      </c>
      <c r="N1249" t="e">
        <f t="shared" si="232"/>
        <v>#VALUE!</v>
      </c>
      <c r="O1249" t="e">
        <f t="shared" si="233"/>
        <v>#VALUE!</v>
      </c>
      <c r="Q1249" s="84" t="s">
        <v>1495</v>
      </c>
      <c r="R1249" t="e">
        <f t="shared" si="234"/>
        <v>#VALUE!</v>
      </c>
      <c r="S1249" t="e">
        <f t="shared" si="235"/>
        <v>#VALUE!</v>
      </c>
      <c r="U1249" s="86" t="s">
        <v>1495</v>
      </c>
      <c r="V1249" t="e">
        <f t="shared" si="236"/>
        <v>#VALUE!</v>
      </c>
      <c r="W1249" t="e">
        <f t="shared" si="237"/>
        <v>#VALUE!</v>
      </c>
      <c r="Y1249" s="61" t="s">
        <v>1495</v>
      </c>
      <c r="Z1249" t="str">
        <f t="shared" si="238"/>
        <v>11-19-12</v>
      </c>
      <c r="AA1249" t="e">
        <f t="shared" si="239"/>
        <v>#VALUE!</v>
      </c>
      <c r="AB1249" t="e">
        <f t="shared" si="240"/>
        <v>#VALUE!</v>
      </c>
      <c r="AD1249" s="85">
        <v>41232</v>
      </c>
      <c r="AG1249" s="85" t="s">
        <v>1495</v>
      </c>
      <c r="AI1249" s="85">
        <v>41232</v>
      </c>
    </row>
    <row r="1250" spans="1:35" x14ac:dyDescent="0.2">
      <c r="A1250">
        <v>10448</v>
      </c>
      <c r="B1250" s="91" t="s">
        <v>1061</v>
      </c>
      <c r="C1250" s="61" t="str" cm="1">
        <f t="array" ref="C1250">_xlfn._xlws.FILTER(B1250,OR(LEN(B1250) = 7,LEN(B1250)=8))</f>
        <v>10/22/12</v>
      </c>
      <c r="D1250" s="61" t="str">
        <f t="shared" si="230"/>
        <v>10/22/12</v>
      </c>
      <c r="E1250" s="61" t="s">
        <v>1061</v>
      </c>
      <c r="F1250" s="87" t="e" cm="1" vm="1">
        <f t="array" ref="F1250">_xlfn._xlws.FILTER(B1250,LEN(B1250)=5)</f>
        <v>#VALUE!</v>
      </c>
      <c r="G1250" s="88" t="str">
        <f t="shared" si="231"/>
        <v/>
      </c>
      <c r="H1250" s="85">
        <v>41204</v>
      </c>
      <c r="I1250" s="85" t="s">
        <v>2512</v>
      </c>
      <c r="J1250" s="93">
        <f t="shared" si="229"/>
        <v>41204</v>
      </c>
      <c r="K1250" s="85"/>
      <c r="M1250" s="85" t="s">
        <v>1061</v>
      </c>
      <c r="N1250" t="e">
        <f t="shared" si="232"/>
        <v>#VALUE!</v>
      </c>
      <c r="O1250" t="e">
        <f t="shared" si="233"/>
        <v>#VALUE!</v>
      </c>
      <c r="Q1250" s="84" t="s">
        <v>1061</v>
      </c>
      <c r="R1250" t="e">
        <f t="shared" si="234"/>
        <v>#VALUE!</v>
      </c>
      <c r="S1250" t="e">
        <f t="shared" si="235"/>
        <v>#VALUE!</v>
      </c>
      <c r="U1250" s="86" t="s">
        <v>1061</v>
      </c>
      <c r="V1250" t="e">
        <f t="shared" si="236"/>
        <v>#VALUE!</v>
      </c>
      <c r="W1250" t="e">
        <f t="shared" si="237"/>
        <v>#VALUE!</v>
      </c>
      <c r="Y1250" s="61" t="s">
        <v>1061</v>
      </c>
      <c r="Z1250" t="str">
        <f t="shared" si="238"/>
        <v>10-22-12</v>
      </c>
      <c r="AA1250" t="e">
        <f t="shared" si="239"/>
        <v>#VALUE!</v>
      </c>
      <c r="AB1250" t="e">
        <f t="shared" si="240"/>
        <v>#VALUE!</v>
      </c>
      <c r="AD1250" s="85">
        <v>41204</v>
      </c>
      <c r="AG1250" s="85" t="s">
        <v>1061</v>
      </c>
      <c r="AI1250" s="85">
        <v>41204</v>
      </c>
    </row>
    <row r="1251" spans="1:35" x14ac:dyDescent="0.2">
      <c r="A1251">
        <v>1343</v>
      </c>
      <c r="B1251" s="91" t="s">
        <v>806</v>
      </c>
      <c r="C1251" s="61" t="str" cm="1">
        <f t="array" ref="C1251">_xlfn._xlws.FILTER(B1251,OR(LEN(B1251) = 7,LEN(B1251)=8))</f>
        <v>9/26/12</v>
      </c>
      <c r="D1251" s="61" t="str">
        <f t="shared" si="230"/>
        <v>9/26/12</v>
      </c>
      <c r="E1251" s="85" t="s">
        <v>806</v>
      </c>
      <c r="F1251" s="87" t="e" cm="1" vm="1">
        <f t="array" ref="F1251">_xlfn._xlws.FILTER(B1251,LEN(B1251)=5)</f>
        <v>#VALUE!</v>
      </c>
      <c r="G1251" s="88" t="str">
        <f t="shared" si="231"/>
        <v/>
      </c>
      <c r="H1251" s="85">
        <v>41178</v>
      </c>
      <c r="I1251" s="85" t="s">
        <v>2512</v>
      </c>
      <c r="J1251" s="93">
        <f t="shared" si="229"/>
        <v>41178</v>
      </c>
      <c r="K1251" s="85"/>
      <c r="M1251" s="85" t="s">
        <v>806</v>
      </c>
      <c r="N1251" t="e">
        <f t="shared" si="232"/>
        <v>#VALUE!</v>
      </c>
      <c r="O1251" t="e">
        <f t="shared" si="233"/>
        <v>#VALUE!</v>
      </c>
      <c r="Q1251" s="84" t="s">
        <v>806</v>
      </c>
      <c r="R1251" t="e">
        <f t="shared" si="234"/>
        <v>#VALUE!</v>
      </c>
      <c r="S1251" t="e">
        <f t="shared" si="235"/>
        <v>#VALUE!</v>
      </c>
      <c r="U1251" s="86" t="s">
        <v>806</v>
      </c>
      <c r="V1251" t="e">
        <f t="shared" si="236"/>
        <v>#VALUE!</v>
      </c>
      <c r="W1251" t="e">
        <f t="shared" si="237"/>
        <v>#VALUE!</v>
      </c>
      <c r="Y1251" s="61" t="s">
        <v>806</v>
      </c>
      <c r="Z1251" t="str">
        <f t="shared" si="238"/>
        <v>9-26-12</v>
      </c>
      <c r="AA1251" t="e">
        <f t="shared" si="239"/>
        <v>#VALUE!</v>
      </c>
      <c r="AB1251" t="e">
        <f t="shared" si="240"/>
        <v>#VALUE!</v>
      </c>
      <c r="AD1251" s="85">
        <v>41178</v>
      </c>
      <c r="AG1251" s="85" t="s">
        <v>806</v>
      </c>
      <c r="AI1251" s="85">
        <v>41178</v>
      </c>
    </row>
    <row r="1252" spans="1:35" x14ac:dyDescent="0.2">
      <c r="A1252">
        <v>4749</v>
      </c>
      <c r="B1252" s="91" t="s">
        <v>806</v>
      </c>
      <c r="C1252" s="61" t="str" cm="1">
        <f t="array" ref="C1252">_xlfn._xlws.FILTER(B1252,OR(LEN(B1252) = 7,LEN(B1252)=8))</f>
        <v>9/26/12</v>
      </c>
      <c r="D1252" s="61" t="str">
        <f t="shared" si="230"/>
        <v>9/26/12</v>
      </c>
      <c r="E1252" s="85" t="s">
        <v>806</v>
      </c>
      <c r="F1252" s="87" t="e" cm="1" vm="1">
        <f t="array" ref="F1252">_xlfn._xlws.FILTER(B1252,LEN(B1252)=5)</f>
        <v>#VALUE!</v>
      </c>
      <c r="G1252" s="88" t="str">
        <f t="shared" si="231"/>
        <v/>
      </c>
      <c r="H1252" s="85">
        <v>41178</v>
      </c>
      <c r="I1252" s="85" t="s">
        <v>2512</v>
      </c>
      <c r="J1252" s="93">
        <f t="shared" si="229"/>
        <v>41178</v>
      </c>
      <c r="K1252" s="85"/>
      <c r="M1252" s="85" t="s">
        <v>806</v>
      </c>
      <c r="N1252" t="e">
        <f t="shared" si="232"/>
        <v>#VALUE!</v>
      </c>
      <c r="O1252" t="e">
        <f t="shared" si="233"/>
        <v>#VALUE!</v>
      </c>
      <c r="Q1252" s="84" t="s">
        <v>806</v>
      </c>
      <c r="R1252" t="e">
        <f t="shared" si="234"/>
        <v>#VALUE!</v>
      </c>
      <c r="S1252" t="e">
        <f t="shared" si="235"/>
        <v>#VALUE!</v>
      </c>
      <c r="U1252" s="86" t="s">
        <v>806</v>
      </c>
      <c r="V1252" t="e">
        <f t="shared" si="236"/>
        <v>#VALUE!</v>
      </c>
      <c r="W1252" t="e">
        <f t="shared" si="237"/>
        <v>#VALUE!</v>
      </c>
      <c r="Y1252" s="61" t="s">
        <v>806</v>
      </c>
      <c r="Z1252" t="str">
        <f t="shared" si="238"/>
        <v>9-26-12</v>
      </c>
      <c r="AA1252" t="e">
        <f t="shared" si="239"/>
        <v>#VALUE!</v>
      </c>
      <c r="AB1252" t="e">
        <f t="shared" si="240"/>
        <v>#VALUE!</v>
      </c>
      <c r="AD1252" s="85">
        <v>41178</v>
      </c>
      <c r="AG1252" s="85" t="s">
        <v>806</v>
      </c>
      <c r="AI1252" s="85">
        <v>41178</v>
      </c>
    </row>
    <row r="1253" spans="1:35" x14ac:dyDescent="0.2">
      <c r="A1253">
        <v>531</v>
      </c>
      <c r="B1253" s="91" t="s">
        <v>245</v>
      </c>
      <c r="C1253" s="61" t="str" cm="1">
        <f t="array" ref="C1253">_xlfn._xlws.FILTER(B1253,OR(LEN(B1253) = 7,LEN(B1253)=8))</f>
        <v>9/22/12</v>
      </c>
      <c r="D1253" s="61" t="str">
        <f t="shared" si="230"/>
        <v>9/22/12</v>
      </c>
      <c r="E1253" s="85" t="s">
        <v>245</v>
      </c>
      <c r="F1253" s="87" t="e" cm="1" vm="1">
        <f t="array" ref="F1253">_xlfn._xlws.FILTER(B1253,LEN(B1253)=5)</f>
        <v>#VALUE!</v>
      </c>
      <c r="G1253" s="88" t="str">
        <f t="shared" si="231"/>
        <v/>
      </c>
      <c r="H1253" s="85">
        <v>41174</v>
      </c>
      <c r="I1253" s="85" t="s">
        <v>2512</v>
      </c>
      <c r="J1253" s="93">
        <f t="shared" si="229"/>
        <v>41174</v>
      </c>
      <c r="K1253" s="85"/>
      <c r="M1253" s="85" t="s">
        <v>245</v>
      </c>
      <c r="N1253" t="e">
        <f t="shared" si="232"/>
        <v>#VALUE!</v>
      </c>
      <c r="O1253" t="e">
        <f t="shared" si="233"/>
        <v>#VALUE!</v>
      </c>
      <c r="Q1253" s="84" t="s">
        <v>245</v>
      </c>
      <c r="R1253" t="e">
        <f t="shared" si="234"/>
        <v>#VALUE!</v>
      </c>
      <c r="S1253" t="e">
        <f t="shared" si="235"/>
        <v>#VALUE!</v>
      </c>
      <c r="U1253" s="86" t="s">
        <v>245</v>
      </c>
      <c r="V1253" t="e">
        <f t="shared" si="236"/>
        <v>#VALUE!</v>
      </c>
      <c r="W1253" t="e">
        <f t="shared" si="237"/>
        <v>#VALUE!</v>
      </c>
      <c r="Y1253" s="61" t="s">
        <v>245</v>
      </c>
      <c r="Z1253" t="str">
        <f t="shared" si="238"/>
        <v>9-22-12</v>
      </c>
      <c r="AA1253" t="e">
        <f t="shared" si="239"/>
        <v>#VALUE!</v>
      </c>
      <c r="AB1253" t="e">
        <f t="shared" si="240"/>
        <v>#VALUE!</v>
      </c>
      <c r="AD1253" s="85">
        <v>41174</v>
      </c>
      <c r="AG1253" s="85" t="s">
        <v>245</v>
      </c>
      <c r="AI1253" s="85">
        <v>41174</v>
      </c>
    </row>
    <row r="1254" spans="1:35" x14ac:dyDescent="0.2">
      <c r="A1254">
        <v>6905</v>
      </c>
      <c r="B1254" s="91" t="s">
        <v>442</v>
      </c>
      <c r="C1254" s="61" t="str" cm="1">
        <f t="array" ref="C1254">_xlfn._xlws.FILTER(B1254,OR(LEN(B1254) = 7,LEN(B1254)=8))</f>
        <v>8/22/12</v>
      </c>
      <c r="D1254" s="61" t="str">
        <f t="shared" si="230"/>
        <v>8/22/12</v>
      </c>
      <c r="E1254" s="85" t="s">
        <v>442</v>
      </c>
      <c r="F1254" s="87" t="e" cm="1" vm="1">
        <f t="array" ref="F1254">_xlfn._xlws.FILTER(B1254,LEN(B1254)=5)</f>
        <v>#VALUE!</v>
      </c>
      <c r="G1254" s="88" t="str">
        <f t="shared" si="231"/>
        <v/>
      </c>
      <c r="H1254" s="85">
        <v>41143</v>
      </c>
      <c r="I1254" s="85" t="s">
        <v>2512</v>
      </c>
      <c r="J1254" s="93">
        <f t="shared" si="229"/>
        <v>41143</v>
      </c>
      <c r="K1254" s="85"/>
      <c r="M1254" s="85" t="s">
        <v>442</v>
      </c>
      <c r="N1254" t="e">
        <f t="shared" si="232"/>
        <v>#VALUE!</v>
      </c>
      <c r="O1254" t="e">
        <f t="shared" si="233"/>
        <v>#VALUE!</v>
      </c>
      <c r="Q1254" s="84" t="s">
        <v>442</v>
      </c>
      <c r="R1254" t="e">
        <f t="shared" si="234"/>
        <v>#VALUE!</v>
      </c>
      <c r="S1254" t="e">
        <f t="shared" si="235"/>
        <v>#VALUE!</v>
      </c>
      <c r="U1254" s="86" t="s">
        <v>442</v>
      </c>
      <c r="V1254" t="e">
        <f t="shared" si="236"/>
        <v>#VALUE!</v>
      </c>
      <c r="W1254" t="e">
        <f t="shared" si="237"/>
        <v>#VALUE!</v>
      </c>
      <c r="Y1254" s="61" t="s">
        <v>442</v>
      </c>
      <c r="Z1254" t="str">
        <f t="shared" si="238"/>
        <v>8-22-12</v>
      </c>
      <c r="AA1254" t="e">
        <f t="shared" si="239"/>
        <v>#VALUE!</v>
      </c>
      <c r="AB1254" t="e">
        <f t="shared" si="240"/>
        <v>#VALUE!</v>
      </c>
      <c r="AD1254" s="85">
        <v>41143</v>
      </c>
      <c r="AG1254" s="85" t="s">
        <v>442</v>
      </c>
      <c r="AI1254" s="85">
        <v>41143</v>
      </c>
    </row>
    <row r="1255" spans="1:35" x14ac:dyDescent="0.2">
      <c r="A1255">
        <v>1045</v>
      </c>
      <c r="B1255" s="91" t="s">
        <v>523</v>
      </c>
      <c r="C1255" s="61" t="str" cm="1">
        <f t="array" ref="C1255">_xlfn._xlws.FILTER(B1255,OR(LEN(B1255) = 7,LEN(B1255)=8))</f>
        <v>8/16/12</v>
      </c>
      <c r="D1255" s="61" t="str">
        <f t="shared" si="230"/>
        <v>8/16/12</v>
      </c>
      <c r="E1255" s="85" t="s">
        <v>523</v>
      </c>
      <c r="F1255" s="87" t="e" cm="1" vm="1">
        <f t="array" ref="F1255">_xlfn._xlws.FILTER(B1255,LEN(B1255)=5)</f>
        <v>#VALUE!</v>
      </c>
      <c r="G1255" s="88" t="str">
        <f t="shared" si="231"/>
        <v/>
      </c>
      <c r="H1255" s="85">
        <v>41137</v>
      </c>
      <c r="I1255" s="85" t="s">
        <v>2512</v>
      </c>
      <c r="J1255" s="93">
        <f t="shared" si="229"/>
        <v>41137</v>
      </c>
      <c r="K1255" s="85"/>
      <c r="M1255" s="85" t="s">
        <v>523</v>
      </c>
      <c r="N1255" t="e">
        <f t="shared" si="232"/>
        <v>#VALUE!</v>
      </c>
      <c r="O1255" t="e">
        <f t="shared" si="233"/>
        <v>#VALUE!</v>
      </c>
      <c r="Q1255" s="84" t="s">
        <v>523</v>
      </c>
      <c r="R1255" t="e">
        <f t="shared" si="234"/>
        <v>#VALUE!</v>
      </c>
      <c r="S1255" t="e">
        <f t="shared" si="235"/>
        <v>#VALUE!</v>
      </c>
      <c r="U1255" s="86" t="s">
        <v>523</v>
      </c>
      <c r="V1255" t="e">
        <f t="shared" si="236"/>
        <v>#VALUE!</v>
      </c>
      <c r="W1255" t="e">
        <f t="shared" si="237"/>
        <v>#VALUE!</v>
      </c>
      <c r="Y1255" s="61" t="s">
        <v>523</v>
      </c>
      <c r="Z1255" t="str">
        <f t="shared" si="238"/>
        <v>8-16-12</v>
      </c>
      <c r="AA1255" t="e">
        <f t="shared" si="239"/>
        <v>#VALUE!</v>
      </c>
      <c r="AB1255" t="e">
        <f t="shared" si="240"/>
        <v>#VALUE!</v>
      </c>
      <c r="AD1255" s="85">
        <v>41137</v>
      </c>
      <c r="AG1255" s="85" t="s">
        <v>523</v>
      </c>
      <c r="AI1255" s="85">
        <v>41137</v>
      </c>
    </row>
    <row r="1256" spans="1:35" x14ac:dyDescent="0.2">
      <c r="A1256">
        <v>4012</v>
      </c>
      <c r="B1256" s="91">
        <v>41221</v>
      </c>
      <c r="C1256" s="61" t="e" cm="1" vm="1">
        <f t="array" ref="C1256">_xlfn._xlws.FILTER(B1256,OR(LEN(B1256) = 7,LEN(B1256)=8))</f>
        <v>#VALUE!</v>
      </c>
      <c r="D1256" s="61" t="str">
        <f t="shared" si="230"/>
        <v/>
      </c>
      <c r="E1256" s="61" t="s">
        <v>2512</v>
      </c>
      <c r="F1256" s="87" cm="1">
        <f t="array" ref="F1256">_xlfn._xlws.FILTER(B1256,LEN(B1256)=5)</f>
        <v>41221</v>
      </c>
      <c r="G1256" s="88">
        <f t="shared" si="231"/>
        <v>41221</v>
      </c>
      <c r="H1256" s="61"/>
      <c r="I1256" s="85">
        <v>41221</v>
      </c>
      <c r="J1256" s="93">
        <f t="shared" si="229"/>
        <v>41221</v>
      </c>
      <c r="K1256" s="85"/>
      <c r="M1256" s="85">
        <v>41221</v>
      </c>
      <c r="N1256" t="e">
        <f t="shared" si="232"/>
        <v>#VALUE!</v>
      </c>
      <c r="O1256">
        <f t="shared" si="233"/>
        <v>41221</v>
      </c>
      <c r="Q1256" s="84">
        <v>41221</v>
      </c>
      <c r="R1256" t="e">
        <f t="shared" si="234"/>
        <v>#VALUE!</v>
      </c>
      <c r="S1256">
        <f t="shared" si="235"/>
        <v>41221</v>
      </c>
      <c r="U1256" s="86">
        <v>41221</v>
      </c>
      <c r="V1256" t="e">
        <f t="shared" si="236"/>
        <v>#VALUE!</v>
      </c>
      <c r="W1256">
        <f t="shared" si="237"/>
        <v>41221</v>
      </c>
      <c r="Y1256" s="61">
        <v>41221</v>
      </c>
      <c r="Z1256" t="str">
        <f t="shared" si="238"/>
        <v>41221</v>
      </c>
      <c r="AA1256" t="e">
        <f t="shared" si="239"/>
        <v>#VALUE!</v>
      </c>
      <c r="AB1256">
        <f t="shared" si="240"/>
        <v>41221</v>
      </c>
      <c r="AD1256" s="85">
        <v>44298</v>
      </c>
      <c r="AG1256" s="85">
        <v>41221</v>
      </c>
      <c r="AI1256" s="85">
        <v>41132</v>
      </c>
    </row>
    <row r="1257" spans="1:35" x14ac:dyDescent="0.2">
      <c r="A1257">
        <v>5529</v>
      </c>
      <c r="B1257" s="91">
        <v>41918</v>
      </c>
      <c r="C1257" s="61" t="e" cm="1" vm="1">
        <f t="array" ref="C1257">_xlfn._xlws.FILTER(B1257,OR(LEN(B1257) = 7,LEN(B1257)=8))</f>
        <v>#VALUE!</v>
      </c>
      <c r="D1257" s="61" t="str">
        <f t="shared" si="230"/>
        <v/>
      </c>
      <c r="E1257" s="61" t="s">
        <v>2512</v>
      </c>
      <c r="F1257" s="87" cm="1">
        <f t="array" ref="F1257">_xlfn._xlws.FILTER(B1257,LEN(B1257)=5)</f>
        <v>41918</v>
      </c>
      <c r="G1257" s="88">
        <f t="shared" si="231"/>
        <v>41918</v>
      </c>
      <c r="H1257" s="61"/>
      <c r="I1257" s="85">
        <v>41918</v>
      </c>
      <c r="J1257" s="93">
        <f t="shared" si="229"/>
        <v>41918</v>
      </c>
      <c r="K1257" s="85"/>
      <c r="M1257" s="85">
        <v>41918</v>
      </c>
      <c r="N1257" t="e">
        <f t="shared" si="232"/>
        <v>#VALUE!</v>
      </c>
      <c r="O1257">
        <f t="shared" si="233"/>
        <v>41918</v>
      </c>
      <c r="Q1257" s="84">
        <v>41918</v>
      </c>
      <c r="R1257" t="e">
        <f t="shared" si="234"/>
        <v>#VALUE!</v>
      </c>
      <c r="S1257">
        <f t="shared" si="235"/>
        <v>41918</v>
      </c>
      <c r="U1257" s="86">
        <v>41918</v>
      </c>
      <c r="V1257" t="e">
        <f t="shared" si="236"/>
        <v>#VALUE!</v>
      </c>
      <c r="W1257">
        <f t="shared" si="237"/>
        <v>41918</v>
      </c>
      <c r="Y1257" s="61">
        <v>41918</v>
      </c>
      <c r="Z1257" t="str">
        <f t="shared" si="238"/>
        <v>41918</v>
      </c>
      <c r="AA1257" t="e">
        <f t="shared" si="239"/>
        <v>#VALUE!</v>
      </c>
      <c r="AB1257">
        <f t="shared" si="240"/>
        <v>41918</v>
      </c>
      <c r="AD1257" s="85">
        <v>43209</v>
      </c>
      <c r="AG1257" s="85">
        <v>41918</v>
      </c>
      <c r="AI1257" s="85">
        <v>41800</v>
      </c>
    </row>
    <row r="1258" spans="1:35" x14ac:dyDescent="0.2">
      <c r="A1258">
        <v>4001</v>
      </c>
      <c r="B1258" s="91">
        <v>41918</v>
      </c>
      <c r="C1258" s="61" t="e" cm="1" vm="1">
        <f t="array" ref="C1258">_xlfn._xlws.FILTER(B1258,OR(LEN(B1258) = 7,LEN(B1258)=8))</f>
        <v>#VALUE!</v>
      </c>
      <c r="D1258" s="61" t="str">
        <f t="shared" si="230"/>
        <v/>
      </c>
      <c r="E1258" s="61" t="s">
        <v>2512</v>
      </c>
      <c r="F1258" s="87" cm="1">
        <f t="array" ref="F1258">_xlfn._xlws.FILTER(B1258,LEN(B1258)=5)</f>
        <v>41918</v>
      </c>
      <c r="G1258" s="88">
        <f t="shared" si="231"/>
        <v>41918</v>
      </c>
      <c r="H1258" s="61"/>
      <c r="I1258" s="85">
        <v>41918</v>
      </c>
      <c r="J1258" s="93">
        <f t="shared" si="229"/>
        <v>41918</v>
      </c>
      <c r="K1258" s="85"/>
      <c r="M1258" s="85">
        <v>41918</v>
      </c>
      <c r="N1258" t="e">
        <f t="shared" si="232"/>
        <v>#VALUE!</v>
      </c>
      <c r="O1258">
        <f t="shared" si="233"/>
        <v>41918</v>
      </c>
      <c r="Q1258" s="84">
        <v>41918</v>
      </c>
      <c r="R1258" t="e">
        <f t="shared" si="234"/>
        <v>#VALUE!</v>
      </c>
      <c r="S1258">
        <f t="shared" si="235"/>
        <v>41918</v>
      </c>
      <c r="U1258" s="86">
        <v>41918</v>
      </c>
      <c r="V1258" t="e">
        <f t="shared" si="236"/>
        <v>#VALUE!</v>
      </c>
      <c r="W1258">
        <f t="shared" si="237"/>
        <v>41918</v>
      </c>
      <c r="Y1258" s="61">
        <v>41918</v>
      </c>
      <c r="Z1258" t="str">
        <f t="shared" si="238"/>
        <v>41918</v>
      </c>
      <c r="AA1258" t="e">
        <f t="shared" si="239"/>
        <v>#VALUE!</v>
      </c>
      <c r="AB1258">
        <f t="shared" si="240"/>
        <v>41918</v>
      </c>
      <c r="AD1258" s="85">
        <v>43209</v>
      </c>
      <c r="AG1258" s="85">
        <v>41918</v>
      </c>
      <c r="AI1258" s="85">
        <v>41800</v>
      </c>
    </row>
    <row r="1259" spans="1:35" x14ac:dyDescent="0.2">
      <c r="A1259">
        <v>10420</v>
      </c>
      <c r="B1259" s="91">
        <v>41764</v>
      </c>
      <c r="C1259" s="61" t="e" cm="1" vm="1">
        <f t="array" ref="C1259">_xlfn._xlws.FILTER(B1259,OR(LEN(B1259) = 7,LEN(B1259)=8))</f>
        <v>#VALUE!</v>
      </c>
      <c r="D1259" s="61" t="str">
        <f t="shared" si="230"/>
        <v/>
      </c>
      <c r="E1259" s="61" t="s">
        <v>2512</v>
      </c>
      <c r="F1259" s="87" cm="1">
        <f t="array" ref="F1259">_xlfn._xlws.FILTER(B1259,LEN(B1259)=5)</f>
        <v>41764</v>
      </c>
      <c r="G1259" s="88">
        <f t="shared" si="231"/>
        <v>41764</v>
      </c>
      <c r="H1259" s="61"/>
      <c r="I1259" s="85">
        <v>41764</v>
      </c>
      <c r="J1259" s="93">
        <f t="shared" si="229"/>
        <v>41764</v>
      </c>
      <c r="K1259" s="85"/>
      <c r="M1259" s="85">
        <v>41764</v>
      </c>
      <c r="N1259" t="e">
        <f t="shared" si="232"/>
        <v>#VALUE!</v>
      </c>
      <c r="O1259">
        <f t="shared" si="233"/>
        <v>41764</v>
      </c>
      <c r="Q1259" s="84">
        <v>41764</v>
      </c>
      <c r="R1259" t="e">
        <f t="shared" si="234"/>
        <v>#VALUE!</v>
      </c>
      <c r="S1259">
        <f t="shared" si="235"/>
        <v>41764</v>
      </c>
      <c r="U1259" s="86">
        <v>41764</v>
      </c>
      <c r="V1259" t="e">
        <f t="shared" si="236"/>
        <v>#VALUE!</v>
      </c>
      <c r="W1259">
        <f t="shared" si="237"/>
        <v>41764</v>
      </c>
      <c r="Y1259" s="61">
        <v>41764</v>
      </c>
      <c r="Z1259" t="str">
        <f t="shared" si="238"/>
        <v>41764</v>
      </c>
      <c r="AA1259" t="e">
        <f t="shared" si="239"/>
        <v>#VALUE!</v>
      </c>
      <c r="AB1259">
        <f t="shared" si="240"/>
        <v>41764</v>
      </c>
      <c r="AD1259" s="85">
        <v>23484</v>
      </c>
      <c r="AG1259" s="85">
        <v>41764</v>
      </c>
      <c r="AI1259" s="85">
        <v>41764</v>
      </c>
    </row>
    <row r="1260" spans="1:35" x14ac:dyDescent="0.2">
      <c r="A1260">
        <v>7723</v>
      </c>
      <c r="B1260" s="91">
        <v>41675</v>
      </c>
      <c r="C1260" s="61" t="e" cm="1" vm="1">
        <f t="array" ref="C1260">_xlfn._xlws.FILTER(B1260,OR(LEN(B1260) = 7,LEN(B1260)=8))</f>
        <v>#VALUE!</v>
      </c>
      <c r="D1260" s="61" t="str">
        <f t="shared" si="230"/>
        <v/>
      </c>
      <c r="E1260" s="61" t="s">
        <v>2512</v>
      </c>
      <c r="F1260" s="87" cm="1">
        <f t="array" ref="F1260">_xlfn._xlws.FILTER(B1260,LEN(B1260)=5)</f>
        <v>41675</v>
      </c>
      <c r="G1260" s="88">
        <f t="shared" si="231"/>
        <v>41675</v>
      </c>
      <c r="H1260" s="61"/>
      <c r="I1260" s="85">
        <v>41675</v>
      </c>
      <c r="J1260" s="93">
        <f t="shared" si="229"/>
        <v>41675</v>
      </c>
      <c r="K1260" s="85"/>
      <c r="M1260" s="85">
        <v>41675</v>
      </c>
      <c r="N1260" t="e">
        <f t="shared" si="232"/>
        <v>#VALUE!</v>
      </c>
      <c r="O1260">
        <f t="shared" si="233"/>
        <v>41675</v>
      </c>
      <c r="Q1260" s="84">
        <v>41675</v>
      </c>
      <c r="R1260" t="e">
        <f t="shared" si="234"/>
        <v>#VALUE!</v>
      </c>
      <c r="S1260">
        <f t="shared" si="235"/>
        <v>41675</v>
      </c>
      <c r="U1260" s="86">
        <v>41675</v>
      </c>
      <c r="V1260" t="e">
        <f t="shared" si="236"/>
        <v>#VALUE!</v>
      </c>
      <c r="W1260">
        <f t="shared" si="237"/>
        <v>41675</v>
      </c>
      <c r="Y1260" s="61">
        <v>41675</v>
      </c>
      <c r="Z1260" t="str">
        <f t="shared" si="238"/>
        <v>41675</v>
      </c>
      <c r="AA1260" t="e">
        <f t="shared" si="239"/>
        <v>#VALUE!</v>
      </c>
      <c r="AB1260">
        <f t="shared" si="240"/>
        <v>41675</v>
      </c>
      <c r="AD1260" s="85">
        <v>27500</v>
      </c>
      <c r="AG1260" s="85">
        <v>41675</v>
      </c>
      <c r="AI1260" s="85">
        <v>41761</v>
      </c>
    </row>
    <row r="1261" spans="1:35" x14ac:dyDescent="0.2">
      <c r="A1261">
        <v>2963</v>
      </c>
      <c r="B1261" s="91">
        <v>41675</v>
      </c>
      <c r="C1261" s="61" t="e" cm="1" vm="1">
        <f t="array" ref="C1261">_xlfn._xlws.FILTER(B1261,OR(LEN(B1261) = 7,LEN(B1261)=8))</f>
        <v>#VALUE!</v>
      </c>
      <c r="D1261" s="61" t="str">
        <f t="shared" si="230"/>
        <v/>
      </c>
      <c r="E1261" s="61" t="s">
        <v>2512</v>
      </c>
      <c r="F1261" s="87" cm="1">
        <f t="array" ref="F1261">_xlfn._xlws.FILTER(B1261,LEN(B1261)=5)</f>
        <v>41675</v>
      </c>
      <c r="G1261" s="88">
        <f t="shared" si="231"/>
        <v>41675</v>
      </c>
      <c r="H1261" s="61"/>
      <c r="I1261" s="85">
        <v>41675</v>
      </c>
      <c r="J1261" s="93">
        <f t="shared" si="229"/>
        <v>41675</v>
      </c>
      <c r="K1261" s="85"/>
      <c r="M1261" s="85">
        <v>41675</v>
      </c>
      <c r="N1261" t="e">
        <f t="shared" si="232"/>
        <v>#VALUE!</v>
      </c>
      <c r="O1261">
        <f t="shared" si="233"/>
        <v>41675</v>
      </c>
      <c r="Q1261" s="84">
        <v>41675</v>
      </c>
      <c r="R1261" t="e">
        <f t="shared" si="234"/>
        <v>#VALUE!</v>
      </c>
      <c r="S1261">
        <f t="shared" si="235"/>
        <v>41675</v>
      </c>
      <c r="U1261" s="86">
        <v>41675</v>
      </c>
      <c r="V1261" t="e">
        <f t="shared" si="236"/>
        <v>#VALUE!</v>
      </c>
      <c r="W1261">
        <f t="shared" si="237"/>
        <v>41675</v>
      </c>
      <c r="Y1261" s="61">
        <v>41675</v>
      </c>
      <c r="Z1261" t="str">
        <f t="shared" si="238"/>
        <v>41675</v>
      </c>
      <c r="AA1261" t="e">
        <f t="shared" si="239"/>
        <v>#VALUE!</v>
      </c>
      <c r="AB1261">
        <f t="shared" si="240"/>
        <v>41675</v>
      </c>
      <c r="AD1261" s="85">
        <v>27500</v>
      </c>
      <c r="AG1261" s="85">
        <v>41675</v>
      </c>
      <c r="AI1261" s="85">
        <v>41761</v>
      </c>
    </row>
    <row r="1262" spans="1:35" x14ac:dyDescent="0.2">
      <c r="A1262">
        <v>10634</v>
      </c>
      <c r="B1262" s="91" t="s">
        <v>1506</v>
      </c>
      <c r="C1262" s="61" t="str" cm="1">
        <f t="array" ref="C1262">_xlfn._xlws.FILTER(B1262,OR(LEN(B1262) = 7,LEN(B1262)=8))</f>
        <v>4/19/14</v>
      </c>
      <c r="D1262" s="61" t="str">
        <f t="shared" si="230"/>
        <v>4/19/14</v>
      </c>
      <c r="E1262" s="85" t="s">
        <v>1506</v>
      </c>
      <c r="F1262" s="87" t="e" cm="1" vm="1">
        <f t="array" ref="F1262">_xlfn._xlws.FILTER(B1262,LEN(B1262)=5)</f>
        <v>#VALUE!</v>
      </c>
      <c r="G1262" s="88" t="str">
        <f t="shared" si="231"/>
        <v/>
      </c>
      <c r="H1262" s="85">
        <v>41748</v>
      </c>
      <c r="I1262" s="85" t="s">
        <v>2512</v>
      </c>
      <c r="J1262" s="93">
        <f t="shared" si="229"/>
        <v>41748</v>
      </c>
      <c r="K1262" s="85"/>
      <c r="M1262" s="85" t="s">
        <v>1506</v>
      </c>
      <c r="N1262" t="e">
        <f t="shared" si="232"/>
        <v>#VALUE!</v>
      </c>
      <c r="O1262" t="e">
        <f t="shared" si="233"/>
        <v>#VALUE!</v>
      </c>
      <c r="Q1262" s="84" t="s">
        <v>1506</v>
      </c>
      <c r="R1262" t="e">
        <f t="shared" si="234"/>
        <v>#VALUE!</v>
      </c>
      <c r="S1262" t="e">
        <f t="shared" si="235"/>
        <v>#VALUE!</v>
      </c>
      <c r="U1262" s="86" t="s">
        <v>1506</v>
      </c>
      <c r="V1262" t="e">
        <f t="shared" si="236"/>
        <v>#VALUE!</v>
      </c>
      <c r="W1262" t="e">
        <f t="shared" si="237"/>
        <v>#VALUE!</v>
      </c>
      <c r="Y1262" s="61" t="s">
        <v>1506</v>
      </c>
      <c r="Z1262" t="str">
        <f t="shared" si="238"/>
        <v>4-19-14</v>
      </c>
      <c r="AA1262" t="e">
        <f t="shared" si="239"/>
        <v>#VALUE!</v>
      </c>
      <c r="AB1262" t="e">
        <f t="shared" si="240"/>
        <v>#VALUE!</v>
      </c>
      <c r="AD1262" s="85">
        <v>41748</v>
      </c>
      <c r="AG1262" s="85" t="s">
        <v>1506</v>
      </c>
      <c r="AI1262" s="85">
        <v>41748</v>
      </c>
    </row>
    <row r="1263" spans="1:35" x14ac:dyDescent="0.2">
      <c r="A1263">
        <v>5180</v>
      </c>
      <c r="B1263" s="91" t="s">
        <v>354</v>
      </c>
      <c r="C1263" s="61" t="str" cm="1">
        <f t="array" ref="C1263">_xlfn._xlws.FILTER(B1263,OR(LEN(B1263) = 7,LEN(B1263)=8))</f>
        <v>4/18/14</v>
      </c>
      <c r="D1263" s="61" t="str">
        <f t="shared" si="230"/>
        <v>4/18/14</v>
      </c>
      <c r="E1263" s="85" t="s">
        <v>354</v>
      </c>
      <c r="F1263" s="87" t="e" cm="1" vm="1">
        <f t="array" ref="F1263">_xlfn._xlws.FILTER(B1263,LEN(B1263)=5)</f>
        <v>#VALUE!</v>
      </c>
      <c r="G1263" s="88" t="str">
        <f t="shared" si="231"/>
        <v/>
      </c>
      <c r="H1263" s="85">
        <v>41747</v>
      </c>
      <c r="I1263" s="85" t="s">
        <v>2512</v>
      </c>
      <c r="J1263" s="93">
        <f t="shared" si="229"/>
        <v>41747</v>
      </c>
      <c r="K1263" s="85"/>
      <c r="M1263" s="85" t="s">
        <v>354</v>
      </c>
      <c r="N1263" t="e">
        <f t="shared" si="232"/>
        <v>#VALUE!</v>
      </c>
      <c r="O1263" t="e">
        <f t="shared" si="233"/>
        <v>#VALUE!</v>
      </c>
      <c r="Q1263" s="84" t="s">
        <v>354</v>
      </c>
      <c r="R1263" t="e">
        <f t="shared" si="234"/>
        <v>#VALUE!</v>
      </c>
      <c r="S1263" t="e">
        <f t="shared" si="235"/>
        <v>#VALUE!</v>
      </c>
      <c r="U1263" s="86" t="s">
        <v>354</v>
      </c>
      <c r="V1263" t="e">
        <f t="shared" si="236"/>
        <v>#VALUE!</v>
      </c>
      <c r="W1263" t="e">
        <f t="shared" si="237"/>
        <v>#VALUE!</v>
      </c>
      <c r="Y1263" s="61" t="s">
        <v>354</v>
      </c>
      <c r="Z1263" t="str">
        <f t="shared" si="238"/>
        <v>4-18-14</v>
      </c>
      <c r="AA1263" t="e">
        <f t="shared" si="239"/>
        <v>#VALUE!</v>
      </c>
      <c r="AB1263" t="e">
        <f t="shared" si="240"/>
        <v>#VALUE!</v>
      </c>
      <c r="AD1263" s="85">
        <v>41747</v>
      </c>
      <c r="AG1263" s="85" t="s">
        <v>354</v>
      </c>
      <c r="AI1263" s="85">
        <v>41747</v>
      </c>
    </row>
    <row r="1264" spans="1:35" x14ac:dyDescent="0.2">
      <c r="A1264">
        <v>6866</v>
      </c>
      <c r="B1264" s="91" t="s">
        <v>201</v>
      </c>
      <c r="C1264" s="61" t="str" cm="1">
        <f t="array" ref="C1264">_xlfn._xlws.FILTER(B1264,OR(LEN(B1264) = 7,LEN(B1264)=8))</f>
        <v>3/23/14</v>
      </c>
      <c r="D1264" s="61" t="str">
        <f t="shared" si="230"/>
        <v>3/23/14</v>
      </c>
      <c r="E1264" s="85" t="s">
        <v>201</v>
      </c>
      <c r="F1264" s="87" t="e" cm="1" vm="1">
        <f t="array" ref="F1264">_xlfn._xlws.FILTER(B1264,LEN(B1264)=5)</f>
        <v>#VALUE!</v>
      </c>
      <c r="G1264" s="88" t="str">
        <f t="shared" si="231"/>
        <v/>
      </c>
      <c r="H1264" s="85">
        <v>41721</v>
      </c>
      <c r="I1264" s="85" t="s">
        <v>2512</v>
      </c>
      <c r="J1264" s="93">
        <f t="shared" si="229"/>
        <v>41721</v>
      </c>
      <c r="K1264" s="85"/>
      <c r="M1264" s="85" t="s">
        <v>201</v>
      </c>
      <c r="N1264" t="e">
        <f t="shared" si="232"/>
        <v>#VALUE!</v>
      </c>
      <c r="O1264" t="e">
        <f t="shared" si="233"/>
        <v>#VALUE!</v>
      </c>
      <c r="Q1264" s="84" t="s">
        <v>201</v>
      </c>
      <c r="R1264" t="e">
        <f t="shared" si="234"/>
        <v>#VALUE!</v>
      </c>
      <c r="S1264" t="e">
        <f t="shared" si="235"/>
        <v>#VALUE!</v>
      </c>
      <c r="U1264" s="86" t="s">
        <v>201</v>
      </c>
      <c r="V1264" t="e">
        <f t="shared" si="236"/>
        <v>#VALUE!</v>
      </c>
      <c r="W1264" t="e">
        <f t="shared" si="237"/>
        <v>#VALUE!</v>
      </c>
      <c r="Y1264" s="61" t="s">
        <v>201</v>
      </c>
      <c r="Z1264" t="str">
        <f t="shared" si="238"/>
        <v>3-23-14</v>
      </c>
      <c r="AA1264" t="e">
        <f t="shared" si="239"/>
        <v>#VALUE!</v>
      </c>
      <c r="AB1264" t="e">
        <f t="shared" si="240"/>
        <v>#VALUE!</v>
      </c>
      <c r="AD1264" s="85">
        <v>41721</v>
      </c>
      <c r="AG1264" s="85" t="s">
        <v>201</v>
      </c>
      <c r="AI1264" s="85">
        <v>41721</v>
      </c>
    </row>
    <row r="1265" spans="1:35" x14ac:dyDescent="0.2">
      <c r="A1265">
        <v>1328</v>
      </c>
      <c r="B1265" s="91" t="s">
        <v>1459</v>
      </c>
      <c r="C1265" s="61" t="str" cm="1">
        <f t="array" ref="C1265">_xlfn._xlws.FILTER(B1265,OR(LEN(B1265) = 7,LEN(B1265)=8))</f>
        <v>2/16/14</v>
      </c>
      <c r="D1265" s="61" t="str">
        <f t="shared" si="230"/>
        <v>2/16/14</v>
      </c>
      <c r="E1265" s="85" t="s">
        <v>1459</v>
      </c>
      <c r="F1265" s="87" t="e" cm="1" vm="1">
        <f t="array" ref="F1265">_xlfn._xlws.FILTER(B1265,LEN(B1265)=5)</f>
        <v>#VALUE!</v>
      </c>
      <c r="G1265" s="88" t="str">
        <f t="shared" si="231"/>
        <v/>
      </c>
      <c r="H1265" s="85">
        <v>41686</v>
      </c>
      <c r="I1265" s="85" t="s">
        <v>2512</v>
      </c>
      <c r="J1265" s="93">
        <f t="shared" si="229"/>
        <v>41686</v>
      </c>
      <c r="K1265" s="85"/>
      <c r="M1265" s="85" t="s">
        <v>1459</v>
      </c>
      <c r="N1265" t="e">
        <f t="shared" si="232"/>
        <v>#VALUE!</v>
      </c>
      <c r="O1265" t="e">
        <f t="shared" si="233"/>
        <v>#VALUE!</v>
      </c>
      <c r="Q1265" s="84" t="s">
        <v>1459</v>
      </c>
      <c r="R1265" t="e">
        <f t="shared" si="234"/>
        <v>#VALUE!</v>
      </c>
      <c r="S1265" t="e">
        <f t="shared" si="235"/>
        <v>#VALUE!</v>
      </c>
      <c r="U1265" s="86" t="s">
        <v>1459</v>
      </c>
      <c r="V1265" t="e">
        <f t="shared" si="236"/>
        <v>#VALUE!</v>
      </c>
      <c r="W1265" t="e">
        <f t="shared" si="237"/>
        <v>#VALUE!</v>
      </c>
      <c r="Y1265" s="61" t="s">
        <v>1459</v>
      </c>
      <c r="Z1265" t="str">
        <f t="shared" si="238"/>
        <v>2-16-14</v>
      </c>
      <c r="AA1265" t="e">
        <f t="shared" si="239"/>
        <v>#VALUE!</v>
      </c>
      <c r="AB1265" t="e">
        <f t="shared" si="240"/>
        <v>#VALUE!</v>
      </c>
      <c r="AD1265" s="85">
        <v>41686</v>
      </c>
      <c r="AG1265" s="85" t="s">
        <v>1459</v>
      </c>
      <c r="AI1265" s="85">
        <v>41686</v>
      </c>
    </row>
    <row r="1266" spans="1:35" x14ac:dyDescent="0.2">
      <c r="A1266">
        <v>1139</v>
      </c>
      <c r="B1266" s="91">
        <v>41792</v>
      </c>
      <c r="C1266" s="61" t="e" cm="1" vm="1">
        <f t="array" ref="C1266">_xlfn._xlws.FILTER(B1266,OR(LEN(B1266) = 7,LEN(B1266)=8))</f>
        <v>#VALUE!</v>
      </c>
      <c r="D1266" s="61" t="str">
        <f t="shared" si="230"/>
        <v/>
      </c>
      <c r="E1266" s="61" t="s">
        <v>2512</v>
      </c>
      <c r="F1266" s="87" cm="1">
        <f t="array" ref="F1266">_xlfn._xlws.FILTER(B1266,LEN(B1266)=5)</f>
        <v>41792</v>
      </c>
      <c r="G1266" s="88">
        <f t="shared" si="231"/>
        <v>41792</v>
      </c>
      <c r="H1266" s="61"/>
      <c r="I1266" s="85">
        <v>41792</v>
      </c>
      <c r="J1266" s="93">
        <f t="shared" si="229"/>
        <v>41792</v>
      </c>
      <c r="K1266" s="85"/>
      <c r="M1266" s="85">
        <v>41792</v>
      </c>
      <c r="N1266" t="e">
        <f t="shared" si="232"/>
        <v>#VALUE!</v>
      </c>
      <c r="O1266">
        <f t="shared" si="233"/>
        <v>41792</v>
      </c>
      <c r="Q1266" s="84">
        <v>41792</v>
      </c>
      <c r="R1266" t="e">
        <f t="shared" si="234"/>
        <v>#VALUE!</v>
      </c>
      <c r="S1266">
        <f t="shared" si="235"/>
        <v>41792</v>
      </c>
      <c r="U1266" s="86">
        <v>41792</v>
      </c>
      <c r="V1266" t="e">
        <f t="shared" si="236"/>
        <v>#VALUE!</v>
      </c>
      <c r="W1266">
        <f t="shared" si="237"/>
        <v>41792</v>
      </c>
      <c r="Y1266" s="61">
        <v>41792</v>
      </c>
      <c r="Z1266" t="str">
        <f t="shared" si="238"/>
        <v>41792</v>
      </c>
      <c r="AA1266" t="e">
        <f t="shared" si="239"/>
        <v>#VALUE!</v>
      </c>
      <c r="AB1266">
        <f t="shared" si="240"/>
        <v>41792</v>
      </c>
      <c r="AD1266" s="85">
        <v>33711</v>
      </c>
      <c r="AG1266" s="85">
        <v>41792</v>
      </c>
      <c r="AI1266" s="85">
        <v>41676</v>
      </c>
    </row>
    <row r="1267" spans="1:35" x14ac:dyDescent="0.2">
      <c r="A1267">
        <v>4961</v>
      </c>
      <c r="B1267" s="91" t="s">
        <v>1359</v>
      </c>
      <c r="C1267" s="61" t="str" cm="1">
        <f t="array" ref="C1267">_xlfn._xlws.FILTER(B1267,OR(LEN(B1267) = 7,LEN(B1267)=8))</f>
        <v>1/21/14</v>
      </c>
      <c r="D1267" s="61" t="str">
        <f t="shared" si="230"/>
        <v>1/21/14</v>
      </c>
      <c r="E1267" s="85" t="s">
        <v>1359</v>
      </c>
      <c r="F1267" s="87" t="e" cm="1" vm="1">
        <f t="array" ref="F1267">_xlfn._xlws.FILTER(B1267,LEN(B1267)=5)</f>
        <v>#VALUE!</v>
      </c>
      <c r="G1267" s="88" t="str">
        <f t="shared" si="231"/>
        <v/>
      </c>
      <c r="H1267" s="85">
        <v>41660</v>
      </c>
      <c r="I1267" s="85" t="s">
        <v>2512</v>
      </c>
      <c r="J1267" s="93">
        <f t="shared" si="229"/>
        <v>41660</v>
      </c>
      <c r="K1267" s="85"/>
      <c r="M1267" s="85" t="s">
        <v>1359</v>
      </c>
      <c r="N1267" t="e">
        <f t="shared" si="232"/>
        <v>#VALUE!</v>
      </c>
      <c r="O1267" t="e">
        <f t="shared" si="233"/>
        <v>#VALUE!</v>
      </c>
      <c r="Q1267" s="84" t="s">
        <v>1359</v>
      </c>
      <c r="R1267" t="e">
        <f t="shared" si="234"/>
        <v>#VALUE!</v>
      </c>
      <c r="S1267" t="e">
        <f t="shared" si="235"/>
        <v>#VALUE!</v>
      </c>
      <c r="U1267" s="86" t="s">
        <v>1359</v>
      </c>
      <c r="V1267" t="e">
        <f t="shared" si="236"/>
        <v>#VALUE!</v>
      </c>
      <c r="W1267" t="e">
        <f t="shared" si="237"/>
        <v>#VALUE!</v>
      </c>
      <c r="Y1267" s="61" t="s">
        <v>1359</v>
      </c>
      <c r="Z1267" t="str">
        <f t="shared" si="238"/>
        <v>1-21-14</v>
      </c>
      <c r="AA1267" t="e">
        <f t="shared" si="239"/>
        <v>#VALUE!</v>
      </c>
      <c r="AB1267" t="e">
        <f t="shared" si="240"/>
        <v>#VALUE!</v>
      </c>
      <c r="AD1267" s="85">
        <v>41660</v>
      </c>
      <c r="AG1267" s="85" t="s">
        <v>1359</v>
      </c>
      <c r="AI1267" s="85">
        <v>41660</v>
      </c>
    </row>
    <row r="1268" spans="1:35" x14ac:dyDescent="0.2">
      <c r="A1268">
        <v>5177</v>
      </c>
      <c r="B1268" s="91">
        <v>41620</v>
      </c>
      <c r="C1268" s="61" t="e" cm="1" vm="1">
        <f t="array" ref="C1268">_xlfn._xlws.FILTER(B1268,OR(LEN(B1268) = 7,LEN(B1268)=8))</f>
        <v>#VALUE!</v>
      </c>
      <c r="D1268" s="61" t="str">
        <f t="shared" si="230"/>
        <v/>
      </c>
      <c r="E1268" s="61" t="s">
        <v>2512</v>
      </c>
      <c r="F1268" s="87" cm="1">
        <f t="array" ref="F1268">_xlfn._xlws.FILTER(B1268,LEN(B1268)=5)</f>
        <v>41620</v>
      </c>
      <c r="G1268" s="88">
        <f t="shared" si="231"/>
        <v>41620</v>
      </c>
      <c r="H1268" s="61"/>
      <c r="I1268" s="85">
        <v>41620</v>
      </c>
      <c r="J1268" s="93">
        <f t="shared" si="229"/>
        <v>41620</v>
      </c>
      <c r="K1268" s="85"/>
      <c r="M1268" s="85">
        <v>41620</v>
      </c>
      <c r="N1268" t="e">
        <f t="shared" si="232"/>
        <v>#VALUE!</v>
      </c>
      <c r="O1268">
        <f t="shared" si="233"/>
        <v>41620</v>
      </c>
      <c r="Q1268" s="84">
        <v>41620</v>
      </c>
      <c r="R1268" t="e">
        <f t="shared" si="234"/>
        <v>#VALUE!</v>
      </c>
      <c r="S1268">
        <f t="shared" si="235"/>
        <v>41620</v>
      </c>
      <c r="U1268" s="86">
        <v>41620</v>
      </c>
      <c r="V1268" t="e">
        <f t="shared" si="236"/>
        <v>#VALUE!</v>
      </c>
      <c r="W1268">
        <f t="shared" si="237"/>
        <v>41620</v>
      </c>
      <c r="Y1268" s="61">
        <v>41620</v>
      </c>
      <c r="Z1268" t="str">
        <f t="shared" si="238"/>
        <v>41620</v>
      </c>
      <c r="AA1268" t="e">
        <f t="shared" si="239"/>
        <v>#VALUE!</v>
      </c>
      <c r="AB1268">
        <f t="shared" si="240"/>
        <v>41620</v>
      </c>
      <c r="AD1268" s="85">
        <v>43937</v>
      </c>
      <c r="AG1268" s="85">
        <v>41620</v>
      </c>
      <c r="AI1268" s="85">
        <v>41620</v>
      </c>
    </row>
    <row r="1269" spans="1:35" x14ac:dyDescent="0.2">
      <c r="A1269">
        <v>2075</v>
      </c>
      <c r="B1269" s="91" t="s">
        <v>207</v>
      </c>
      <c r="C1269" s="61" t="str" cm="1">
        <f t="array" ref="C1269">_xlfn._xlws.FILTER(B1269,OR(LEN(B1269) = 7,LEN(B1269)=8))</f>
        <v>11/14/13</v>
      </c>
      <c r="D1269" s="61" t="str">
        <f t="shared" si="230"/>
        <v>11/14/13</v>
      </c>
      <c r="E1269" s="61" t="s">
        <v>207</v>
      </c>
      <c r="F1269" s="87" t="e" cm="1" vm="1">
        <f t="array" ref="F1269">_xlfn._xlws.FILTER(B1269,LEN(B1269)=5)</f>
        <v>#VALUE!</v>
      </c>
      <c r="G1269" s="88" t="str">
        <f t="shared" si="231"/>
        <v/>
      </c>
      <c r="H1269" s="85">
        <v>41592</v>
      </c>
      <c r="I1269" s="85" t="s">
        <v>2512</v>
      </c>
      <c r="J1269" s="93">
        <f t="shared" si="229"/>
        <v>41592</v>
      </c>
      <c r="K1269" s="85"/>
      <c r="M1269" s="85" t="s">
        <v>207</v>
      </c>
      <c r="N1269" t="e">
        <f t="shared" si="232"/>
        <v>#VALUE!</v>
      </c>
      <c r="O1269" t="e">
        <f t="shared" si="233"/>
        <v>#VALUE!</v>
      </c>
      <c r="Q1269" s="84" t="s">
        <v>207</v>
      </c>
      <c r="R1269" t="e">
        <f t="shared" si="234"/>
        <v>#VALUE!</v>
      </c>
      <c r="S1269" t="e">
        <f t="shared" si="235"/>
        <v>#VALUE!</v>
      </c>
      <c r="U1269" s="86" t="s">
        <v>207</v>
      </c>
      <c r="V1269" t="e">
        <f t="shared" si="236"/>
        <v>#VALUE!</v>
      </c>
      <c r="W1269" t="e">
        <f t="shared" si="237"/>
        <v>#VALUE!</v>
      </c>
      <c r="Y1269" s="61" t="s">
        <v>207</v>
      </c>
      <c r="Z1269" t="str">
        <f t="shared" si="238"/>
        <v>11-14-13</v>
      </c>
      <c r="AA1269" t="e">
        <f t="shared" si="239"/>
        <v>#VALUE!</v>
      </c>
      <c r="AB1269" t="e">
        <f t="shared" si="240"/>
        <v>#VALUE!</v>
      </c>
      <c r="AD1269" s="85">
        <v>41592</v>
      </c>
      <c r="AG1269" s="85" t="s">
        <v>207</v>
      </c>
      <c r="AI1269" s="85">
        <v>41592</v>
      </c>
    </row>
    <row r="1270" spans="1:35" x14ac:dyDescent="0.2">
      <c r="A1270">
        <v>3428</v>
      </c>
      <c r="B1270" s="91">
        <v>41435</v>
      </c>
      <c r="C1270" s="61" t="e" cm="1" vm="1">
        <f t="array" ref="C1270">_xlfn._xlws.FILTER(B1270,OR(LEN(B1270) = 7,LEN(B1270)=8))</f>
        <v>#VALUE!</v>
      </c>
      <c r="D1270" s="61" t="str">
        <f t="shared" si="230"/>
        <v/>
      </c>
      <c r="E1270" s="61" t="s">
        <v>2512</v>
      </c>
      <c r="F1270" s="87" cm="1">
        <f t="array" ref="F1270">_xlfn._xlws.FILTER(B1270,LEN(B1270)=5)</f>
        <v>41435</v>
      </c>
      <c r="G1270" s="88">
        <f t="shared" si="231"/>
        <v>41435</v>
      </c>
      <c r="H1270" s="61"/>
      <c r="I1270" s="85">
        <v>41435</v>
      </c>
      <c r="J1270" s="93">
        <f t="shared" si="229"/>
        <v>41435</v>
      </c>
      <c r="K1270" s="85"/>
      <c r="M1270" s="85">
        <v>41435</v>
      </c>
      <c r="N1270" t="e">
        <f t="shared" si="232"/>
        <v>#VALUE!</v>
      </c>
      <c r="O1270">
        <f t="shared" si="233"/>
        <v>41435</v>
      </c>
      <c r="Q1270" s="84">
        <v>41435</v>
      </c>
      <c r="R1270" t="e">
        <f t="shared" si="234"/>
        <v>#VALUE!</v>
      </c>
      <c r="S1270">
        <f t="shared" si="235"/>
        <v>41435</v>
      </c>
      <c r="U1270" s="86">
        <v>41435</v>
      </c>
      <c r="V1270" t="e">
        <f t="shared" si="236"/>
        <v>#VALUE!</v>
      </c>
      <c r="W1270">
        <f t="shared" si="237"/>
        <v>41435</v>
      </c>
      <c r="Y1270" s="61">
        <v>41435</v>
      </c>
      <c r="Z1270" t="str">
        <f t="shared" si="238"/>
        <v>41435</v>
      </c>
      <c r="AA1270" t="e">
        <f t="shared" si="239"/>
        <v>#VALUE!</v>
      </c>
      <c r="AB1270">
        <f t="shared" si="240"/>
        <v>41435</v>
      </c>
      <c r="AD1270" s="85">
        <v>12888</v>
      </c>
      <c r="AG1270" s="85">
        <v>41435</v>
      </c>
      <c r="AI1270" s="85">
        <v>41553</v>
      </c>
    </row>
    <row r="1271" spans="1:35" x14ac:dyDescent="0.2">
      <c r="A1271">
        <v>4500</v>
      </c>
      <c r="B1271" s="91">
        <v>41435</v>
      </c>
      <c r="C1271" s="61" t="e" cm="1" vm="1">
        <f t="array" ref="C1271">_xlfn._xlws.FILTER(B1271,OR(LEN(B1271) = 7,LEN(B1271)=8))</f>
        <v>#VALUE!</v>
      </c>
      <c r="D1271" s="61" t="str">
        <f t="shared" si="230"/>
        <v/>
      </c>
      <c r="E1271" s="61" t="s">
        <v>2512</v>
      </c>
      <c r="F1271" s="87" cm="1">
        <f t="array" ref="F1271">_xlfn._xlws.FILTER(B1271,LEN(B1271)=5)</f>
        <v>41435</v>
      </c>
      <c r="G1271" s="88">
        <f t="shared" si="231"/>
        <v>41435</v>
      </c>
      <c r="H1271" s="61"/>
      <c r="I1271" s="85">
        <v>41435</v>
      </c>
      <c r="J1271" s="93">
        <f t="shared" si="229"/>
        <v>41435</v>
      </c>
      <c r="K1271" s="85"/>
      <c r="M1271" s="85">
        <v>41435</v>
      </c>
      <c r="N1271" t="e">
        <f t="shared" si="232"/>
        <v>#VALUE!</v>
      </c>
      <c r="O1271">
        <f t="shared" si="233"/>
        <v>41435</v>
      </c>
      <c r="Q1271" s="84">
        <v>41435</v>
      </c>
      <c r="R1271" t="e">
        <f t="shared" si="234"/>
        <v>#VALUE!</v>
      </c>
      <c r="S1271">
        <f t="shared" si="235"/>
        <v>41435</v>
      </c>
      <c r="U1271" s="86">
        <v>41435</v>
      </c>
      <c r="V1271" t="e">
        <f t="shared" si="236"/>
        <v>#VALUE!</v>
      </c>
      <c r="W1271">
        <f t="shared" si="237"/>
        <v>41435</v>
      </c>
      <c r="Y1271" s="61">
        <v>41435</v>
      </c>
      <c r="Z1271" t="str">
        <f t="shared" si="238"/>
        <v>41435</v>
      </c>
      <c r="AA1271" t="e">
        <f t="shared" si="239"/>
        <v>#VALUE!</v>
      </c>
      <c r="AB1271">
        <f t="shared" si="240"/>
        <v>41435</v>
      </c>
      <c r="AD1271" s="85">
        <v>12888</v>
      </c>
      <c r="AG1271" s="85">
        <v>41435</v>
      </c>
      <c r="AI1271" s="85">
        <v>41553</v>
      </c>
    </row>
    <row r="1272" spans="1:35" x14ac:dyDescent="0.2">
      <c r="A1272">
        <v>7369</v>
      </c>
      <c r="B1272" s="91">
        <v>41315</v>
      </c>
      <c r="C1272" s="61" t="e" cm="1" vm="1">
        <f t="array" ref="C1272">_xlfn._xlws.FILTER(B1272,OR(LEN(B1272) = 7,LEN(B1272)=8))</f>
        <v>#VALUE!</v>
      </c>
      <c r="D1272" s="61" t="str">
        <f t="shared" si="230"/>
        <v/>
      </c>
      <c r="E1272" s="61" t="s">
        <v>2512</v>
      </c>
      <c r="F1272" s="87" cm="1">
        <f t="array" ref="F1272">_xlfn._xlws.FILTER(B1272,LEN(B1272)=5)</f>
        <v>41315</v>
      </c>
      <c r="G1272" s="88">
        <f t="shared" si="231"/>
        <v>41315</v>
      </c>
      <c r="H1272" s="61"/>
      <c r="I1272" s="85">
        <v>41315</v>
      </c>
      <c r="J1272" s="93">
        <f t="shared" si="229"/>
        <v>41315</v>
      </c>
      <c r="K1272" s="85"/>
      <c r="M1272" s="85">
        <v>41315</v>
      </c>
      <c r="N1272" t="e">
        <f t="shared" si="232"/>
        <v>#VALUE!</v>
      </c>
      <c r="O1272">
        <f t="shared" si="233"/>
        <v>41315</v>
      </c>
      <c r="Q1272" s="84">
        <v>41315</v>
      </c>
      <c r="R1272" t="e">
        <f t="shared" si="234"/>
        <v>#VALUE!</v>
      </c>
      <c r="S1272">
        <f t="shared" si="235"/>
        <v>41315</v>
      </c>
      <c r="U1272" s="86">
        <v>41315</v>
      </c>
      <c r="V1272" t="e">
        <f t="shared" si="236"/>
        <v>#VALUE!</v>
      </c>
      <c r="W1272">
        <f t="shared" si="237"/>
        <v>41315</v>
      </c>
      <c r="Y1272" s="61">
        <v>41315</v>
      </c>
      <c r="Z1272" t="str">
        <f t="shared" si="238"/>
        <v>41315</v>
      </c>
      <c r="AA1272" t="e">
        <f t="shared" si="239"/>
        <v>#VALUE!</v>
      </c>
      <c r="AB1272">
        <f t="shared" si="240"/>
        <v>41315</v>
      </c>
      <c r="AD1272" s="85">
        <v>42107</v>
      </c>
      <c r="AG1272" s="85">
        <v>41315</v>
      </c>
      <c r="AI1272" s="85">
        <v>41549</v>
      </c>
    </row>
    <row r="1273" spans="1:35" x14ac:dyDescent="0.2">
      <c r="A1273">
        <v>4381</v>
      </c>
      <c r="B1273" s="91" t="s">
        <v>1517</v>
      </c>
      <c r="C1273" s="61" t="str" cm="1">
        <f t="array" ref="C1273">_xlfn._xlws.FILTER(B1273,OR(LEN(B1273) = 7,LEN(B1273)=8))</f>
        <v>8/18/13</v>
      </c>
      <c r="D1273" s="61" t="str">
        <f t="shared" si="230"/>
        <v>8/18/13</v>
      </c>
      <c r="E1273" s="85" t="s">
        <v>1517</v>
      </c>
      <c r="F1273" s="87" t="e" cm="1" vm="1">
        <f t="array" ref="F1273">_xlfn._xlws.FILTER(B1273,LEN(B1273)=5)</f>
        <v>#VALUE!</v>
      </c>
      <c r="G1273" s="88" t="str">
        <f t="shared" si="231"/>
        <v/>
      </c>
      <c r="H1273" s="85">
        <v>41504</v>
      </c>
      <c r="I1273" s="85" t="s">
        <v>2512</v>
      </c>
      <c r="J1273" s="93">
        <f t="shared" si="229"/>
        <v>41504</v>
      </c>
      <c r="K1273" s="85"/>
      <c r="M1273" s="85" t="s">
        <v>1517</v>
      </c>
      <c r="N1273" t="e">
        <f t="shared" si="232"/>
        <v>#VALUE!</v>
      </c>
      <c r="O1273" t="e">
        <f t="shared" si="233"/>
        <v>#VALUE!</v>
      </c>
      <c r="Q1273" s="84" t="s">
        <v>1517</v>
      </c>
      <c r="R1273" t="e">
        <f t="shared" si="234"/>
        <v>#VALUE!</v>
      </c>
      <c r="S1273" t="e">
        <f t="shared" si="235"/>
        <v>#VALUE!</v>
      </c>
      <c r="U1273" s="86" t="s">
        <v>1517</v>
      </c>
      <c r="V1273" t="e">
        <f t="shared" si="236"/>
        <v>#VALUE!</v>
      </c>
      <c r="W1273" t="e">
        <f t="shared" si="237"/>
        <v>#VALUE!</v>
      </c>
      <c r="Y1273" s="61" t="s">
        <v>1517</v>
      </c>
      <c r="Z1273" t="str">
        <f t="shared" si="238"/>
        <v>8-18-13</v>
      </c>
      <c r="AA1273" t="e">
        <f t="shared" si="239"/>
        <v>#VALUE!</v>
      </c>
      <c r="AB1273" t="e">
        <f t="shared" si="240"/>
        <v>#VALUE!</v>
      </c>
      <c r="AD1273" s="85">
        <v>41504</v>
      </c>
      <c r="AG1273" s="85" t="s">
        <v>1517</v>
      </c>
      <c r="AI1273" s="85">
        <v>41504</v>
      </c>
    </row>
    <row r="1274" spans="1:35" x14ac:dyDescent="0.2">
      <c r="A1274">
        <v>9964</v>
      </c>
      <c r="B1274" s="91">
        <v>41463</v>
      </c>
      <c r="C1274" s="61" t="e" cm="1" vm="1">
        <f t="array" ref="C1274">_xlfn._xlws.FILTER(B1274,OR(LEN(B1274) = 7,LEN(B1274)=8))</f>
        <v>#VALUE!</v>
      </c>
      <c r="D1274" s="61" t="str">
        <f t="shared" si="230"/>
        <v/>
      </c>
      <c r="E1274" s="61" t="s">
        <v>2512</v>
      </c>
      <c r="F1274" s="87" cm="1">
        <f t="array" ref="F1274">_xlfn._xlws.FILTER(B1274,LEN(B1274)=5)</f>
        <v>41463</v>
      </c>
      <c r="G1274" s="88">
        <f t="shared" si="231"/>
        <v>41463</v>
      </c>
      <c r="H1274" s="61"/>
      <c r="I1274" s="85">
        <v>41463</v>
      </c>
      <c r="J1274" s="93">
        <f t="shared" si="229"/>
        <v>41463</v>
      </c>
      <c r="K1274" s="85"/>
      <c r="M1274" s="85">
        <v>41463</v>
      </c>
      <c r="N1274" t="e">
        <f t="shared" si="232"/>
        <v>#VALUE!</v>
      </c>
      <c r="O1274">
        <f t="shared" si="233"/>
        <v>41463</v>
      </c>
      <c r="Q1274" s="84">
        <v>41463</v>
      </c>
      <c r="R1274" t="e">
        <f t="shared" si="234"/>
        <v>#VALUE!</v>
      </c>
      <c r="S1274">
        <f t="shared" si="235"/>
        <v>41463</v>
      </c>
      <c r="U1274" s="86">
        <v>41463</v>
      </c>
      <c r="V1274" t="e">
        <f t="shared" si="236"/>
        <v>#VALUE!</v>
      </c>
      <c r="W1274">
        <f t="shared" si="237"/>
        <v>41463</v>
      </c>
      <c r="Y1274" s="61">
        <v>41463</v>
      </c>
      <c r="Z1274" t="str">
        <f t="shared" si="238"/>
        <v>41463</v>
      </c>
      <c r="AA1274" t="e">
        <f t="shared" si="239"/>
        <v>#VALUE!</v>
      </c>
      <c r="AB1274">
        <f t="shared" si="240"/>
        <v>41463</v>
      </c>
      <c r="AD1274" s="85">
        <v>23115</v>
      </c>
      <c r="AG1274" s="85">
        <v>41463</v>
      </c>
      <c r="AI1274" s="85">
        <v>41493</v>
      </c>
    </row>
    <row r="1275" spans="1:35" x14ac:dyDescent="0.2">
      <c r="A1275">
        <v>1630</v>
      </c>
      <c r="B1275" s="91">
        <v>41463</v>
      </c>
      <c r="C1275" s="61" t="e" cm="1" vm="1">
        <f t="array" ref="C1275">_xlfn._xlws.FILTER(B1275,OR(LEN(B1275) = 7,LEN(B1275)=8))</f>
        <v>#VALUE!</v>
      </c>
      <c r="D1275" s="61" t="str">
        <f t="shared" si="230"/>
        <v/>
      </c>
      <c r="E1275" s="61" t="s">
        <v>2512</v>
      </c>
      <c r="F1275" s="87" cm="1">
        <f t="array" ref="F1275">_xlfn._xlws.FILTER(B1275,LEN(B1275)=5)</f>
        <v>41463</v>
      </c>
      <c r="G1275" s="88">
        <f t="shared" si="231"/>
        <v>41463</v>
      </c>
      <c r="H1275" s="61"/>
      <c r="I1275" s="85">
        <v>41463</v>
      </c>
      <c r="J1275" s="93">
        <f t="shared" si="229"/>
        <v>41463</v>
      </c>
      <c r="K1275" s="85"/>
      <c r="M1275" s="85">
        <v>41463</v>
      </c>
      <c r="N1275" t="e">
        <f t="shared" si="232"/>
        <v>#VALUE!</v>
      </c>
      <c r="O1275">
        <f t="shared" si="233"/>
        <v>41463</v>
      </c>
      <c r="Q1275" s="84">
        <v>41463</v>
      </c>
      <c r="R1275" t="e">
        <f t="shared" si="234"/>
        <v>#VALUE!</v>
      </c>
      <c r="S1275">
        <f t="shared" si="235"/>
        <v>41463</v>
      </c>
      <c r="U1275" s="86">
        <v>41463</v>
      </c>
      <c r="V1275" t="e">
        <f t="shared" si="236"/>
        <v>#VALUE!</v>
      </c>
      <c r="W1275">
        <f t="shared" si="237"/>
        <v>41463</v>
      </c>
      <c r="Y1275" s="61">
        <v>41463</v>
      </c>
      <c r="Z1275" t="str">
        <f t="shared" si="238"/>
        <v>41463</v>
      </c>
      <c r="AA1275" t="e">
        <f t="shared" si="239"/>
        <v>#VALUE!</v>
      </c>
      <c r="AB1275">
        <f t="shared" si="240"/>
        <v>41463</v>
      </c>
      <c r="AD1275" s="85">
        <v>23115</v>
      </c>
      <c r="AG1275" s="85">
        <v>41463</v>
      </c>
      <c r="AI1275" s="85">
        <v>41493</v>
      </c>
    </row>
    <row r="1276" spans="1:35" x14ac:dyDescent="0.2">
      <c r="A1276">
        <v>5012</v>
      </c>
      <c r="B1276" s="91">
        <v>41371</v>
      </c>
      <c r="C1276" s="61" t="e" cm="1" vm="1">
        <f t="array" ref="C1276">_xlfn._xlws.FILTER(B1276,OR(LEN(B1276) = 7,LEN(B1276)=8))</f>
        <v>#VALUE!</v>
      </c>
      <c r="D1276" s="61" t="str">
        <f t="shared" si="230"/>
        <v/>
      </c>
      <c r="E1276" s="61" t="s">
        <v>2512</v>
      </c>
      <c r="F1276" s="87" cm="1">
        <f t="array" ref="F1276">_xlfn._xlws.FILTER(B1276,LEN(B1276)=5)</f>
        <v>41371</v>
      </c>
      <c r="G1276" s="88">
        <f t="shared" si="231"/>
        <v>41371</v>
      </c>
      <c r="H1276" s="61"/>
      <c r="I1276" s="85">
        <v>41371</v>
      </c>
      <c r="J1276" s="93">
        <f t="shared" si="229"/>
        <v>41371</v>
      </c>
      <c r="K1276" s="85"/>
      <c r="M1276" s="85">
        <v>41371</v>
      </c>
      <c r="N1276" t="e">
        <f t="shared" si="232"/>
        <v>#VALUE!</v>
      </c>
      <c r="O1276">
        <f t="shared" si="233"/>
        <v>41371</v>
      </c>
      <c r="Q1276" s="84">
        <v>41371</v>
      </c>
      <c r="R1276" t="e">
        <f t="shared" si="234"/>
        <v>#VALUE!</v>
      </c>
      <c r="S1276">
        <f t="shared" si="235"/>
        <v>41371</v>
      </c>
      <c r="U1276" s="86">
        <v>41371</v>
      </c>
      <c r="V1276" t="e">
        <f t="shared" si="236"/>
        <v>#VALUE!</v>
      </c>
      <c r="W1276">
        <f t="shared" si="237"/>
        <v>41371</v>
      </c>
      <c r="Y1276" s="61">
        <v>41371</v>
      </c>
      <c r="Z1276" t="str">
        <f t="shared" si="238"/>
        <v>41371</v>
      </c>
      <c r="AA1276" t="e">
        <f t="shared" si="239"/>
        <v>#VALUE!</v>
      </c>
      <c r="AB1276">
        <f t="shared" si="240"/>
        <v>41371</v>
      </c>
      <c r="AD1276" s="85">
        <v>26036</v>
      </c>
      <c r="AG1276" s="85">
        <v>41371</v>
      </c>
      <c r="AI1276" s="85">
        <v>41459</v>
      </c>
    </row>
    <row r="1277" spans="1:35" x14ac:dyDescent="0.2">
      <c r="A1277">
        <v>6918</v>
      </c>
      <c r="B1277" s="91">
        <v>41371</v>
      </c>
      <c r="C1277" s="61" t="e" cm="1" vm="1">
        <f t="array" ref="C1277">_xlfn._xlws.FILTER(B1277,OR(LEN(B1277) = 7,LEN(B1277)=8))</f>
        <v>#VALUE!</v>
      </c>
      <c r="D1277" s="61" t="str">
        <f t="shared" si="230"/>
        <v/>
      </c>
      <c r="E1277" s="61" t="s">
        <v>2512</v>
      </c>
      <c r="F1277" s="87" cm="1">
        <f t="array" ref="F1277">_xlfn._xlws.FILTER(B1277,LEN(B1277)=5)</f>
        <v>41371</v>
      </c>
      <c r="G1277" s="88">
        <f t="shared" si="231"/>
        <v>41371</v>
      </c>
      <c r="H1277" s="61"/>
      <c r="I1277" s="85">
        <v>41371</v>
      </c>
      <c r="J1277" s="93">
        <f t="shared" si="229"/>
        <v>41371</v>
      </c>
      <c r="K1277" s="85"/>
      <c r="M1277" s="85">
        <v>41371</v>
      </c>
      <c r="N1277" t="e">
        <f t="shared" si="232"/>
        <v>#VALUE!</v>
      </c>
      <c r="O1277">
        <f t="shared" si="233"/>
        <v>41371</v>
      </c>
      <c r="Q1277" s="84">
        <v>41371</v>
      </c>
      <c r="R1277" t="e">
        <f t="shared" si="234"/>
        <v>#VALUE!</v>
      </c>
      <c r="S1277">
        <f t="shared" si="235"/>
        <v>41371</v>
      </c>
      <c r="U1277" s="86">
        <v>41371</v>
      </c>
      <c r="V1277" t="e">
        <f t="shared" si="236"/>
        <v>#VALUE!</v>
      </c>
      <c r="W1277">
        <f t="shared" si="237"/>
        <v>41371</v>
      </c>
      <c r="Y1277" s="61">
        <v>41371</v>
      </c>
      <c r="Z1277" t="str">
        <f t="shared" si="238"/>
        <v>41371</v>
      </c>
      <c r="AA1277" t="e">
        <f t="shared" si="239"/>
        <v>#VALUE!</v>
      </c>
      <c r="AB1277">
        <f t="shared" si="240"/>
        <v>41371</v>
      </c>
      <c r="AD1277" s="85">
        <v>26036</v>
      </c>
      <c r="AG1277" s="85">
        <v>41371</v>
      </c>
      <c r="AI1277" s="85">
        <v>41459</v>
      </c>
    </row>
    <row r="1278" spans="1:35" x14ac:dyDescent="0.2">
      <c r="A1278">
        <v>7822</v>
      </c>
      <c r="B1278" s="91">
        <v>41370</v>
      </c>
      <c r="C1278" s="61" t="e" cm="1" vm="1">
        <f t="array" ref="C1278">_xlfn._xlws.FILTER(B1278,OR(LEN(B1278) = 7,LEN(B1278)=8))</f>
        <v>#VALUE!</v>
      </c>
      <c r="D1278" s="61" t="str">
        <f t="shared" si="230"/>
        <v/>
      </c>
      <c r="E1278" s="61" t="s">
        <v>2512</v>
      </c>
      <c r="F1278" s="87" cm="1">
        <f t="array" ref="F1278">_xlfn._xlws.FILTER(B1278,LEN(B1278)=5)</f>
        <v>41370</v>
      </c>
      <c r="G1278" s="88">
        <f t="shared" si="231"/>
        <v>41370</v>
      </c>
      <c r="H1278" s="61"/>
      <c r="I1278" s="85">
        <v>41370</v>
      </c>
      <c r="J1278" s="93">
        <f t="shared" si="229"/>
        <v>41370</v>
      </c>
      <c r="K1278" s="85"/>
      <c r="M1278" s="85">
        <v>41370</v>
      </c>
      <c r="N1278" t="e">
        <f t="shared" si="232"/>
        <v>#VALUE!</v>
      </c>
      <c r="O1278">
        <f t="shared" si="233"/>
        <v>41370</v>
      </c>
      <c r="Q1278" s="84">
        <v>41370</v>
      </c>
      <c r="R1278" t="e">
        <f t="shared" si="234"/>
        <v>#VALUE!</v>
      </c>
      <c r="S1278">
        <f t="shared" si="235"/>
        <v>41370</v>
      </c>
      <c r="U1278" s="86">
        <v>41370</v>
      </c>
      <c r="V1278" t="e">
        <f t="shared" si="236"/>
        <v>#VALUE!</v>
      </c>
      <c r="W1278">
        <f t="shared" si="237"/>
        <v>41370</v>
      </c>
      <c r="Y1278" s="61">
        <v>41370</v>
      </c>
      <c r="Z1278" t="str">
        <f t="shared" si="238"/>
        <v>41370</v>
      </c>
      <c r="AA1278" t="e">
        <f t="shared" si="239"/>
        <v>#VALUE!</v>
      </c>
      <c r="AB1278">
        <f t="shared" si="240"/>
        <v>41370</v>
      </c>
      <c r="AD1278" s="85">
        <v>25671</v>
      </c>
      <c r="AG1278" s="85">
        <v>41370</v>
      </c>
      <c r="AI1278" s="85">
        <v>41429</v>
      </c>
    </row>
    <row r="1279" spans="1:35" x14ac:dyDescent="0.2">
      <c r="A1279">
        <v>10156</v>
      </c>
      <c r="B1279" s="91">
        <v>41339</v>
      </c>
      <c r="C1279" s="61" t="e" cm="1" vm="1">
        <f t="array" ref="C1279">_xlfn._xlws.FILTER(B1279,OR(LEN(B1279) = 7,LEN(B1279)=8))</f>
        <v>#VALUE!</v>
      </c>
      <c r="D1279" s="61" t="str">
        <f t="shared" si="230"/>
        <v/>
      </c>
      <c r="E1279" s="61" t="s">
        <v>2512</v>
      </c>
      <c r="F1279" s="87" cm="1">
        <f t="array" ref="F1279">_xlfn._xlws.FILTER(B1279,LEN(B1279)=5)</f>
        <v>41339</v>
      </c>
      <c r="G1279" s="88">
        <f t="shared" si="231"/>
        <v>41339</v>
      </c>
      <c r="H1279" s="61"/>
      <c r="I1279" s="85">
        <v>41339</v>
      </c>
      <c r="J1279" s="93">
        <f t="shared" si="229"/>
        <v>41339</v>
      </c>
      <c r="K1279" s="85"/>
      <c r="M1279" s="85">
        <v>41339</v>
      </c>
      <c r="N1279" t="e">
        <f t="shared" si="232"/>
        <v>#VALUE!</v>
      </c>
      <c r="O1279">
        <f t="shared" si="233"/>
        <v>41339</v>
      </c>
      <c r="Q1279" s="84">
        <v>41339</v>
      </c>
      <c r="R1279" t="e">
        <f t="shared" si="234"/>
        <v>#VALUE!</v>
      </c>
      <c r="S1279">
        <f t="shared" si="235"/>
        <v>41339</v>
      </c>
      <c r="U1279" s="86">
        <v>41339</v>
      </c>
      <c r="V1279" t="e">
        <f t="shared" si="236"/>
        <v>#VALUE!</v>
      </c>
      <c r="W1279">
        <f t="shared" si="237"/>
        <v>41339</v>
      </c>
      <c r="Y1279" s="61">
        <v>41339</v>
      </c>
      <c r="Z1279" t="str">
        <f t="shared" si="238"/>
        <v>41339</v>
      </c>
      <c r="AA1279" t="e">
        <f t="shared" si="239"/>
        <v>#VALUE!</v>
      </c>
      <c r="AB1279">
        <f t="shared" si="240"/>
        <v>41339</v>
      </c>
      <c r="AD1279" s="85">
        <v>14348</v>
      </c>
      <c r="AG1279" s="85">
        <v>41339</v>
      </c>
      <c r="AI1279" s="85">
        <v>41428</v>
      </c>
    </row>
    <row r="1280" spans="1:35" x14ac:dyDescent="0.2">
      <c r="A1280">
        <v>3033</v>
      </c>
      <c r="B1280" s="91">
        <v>41583</v>
      </c>
      <c r="C1280" s="61" t="e" cm="1" vm="1">
        <f t="array" ref="C1280">_xlfn._xlws.FILTER(B1280,OR(LEN(B1280) = 7,LEN(B1280)=8))</f>
        <v>#VALUE!</v>
      </c>
      <c r="D1280" s="61" t="str">
        <f t="shared" si="230"/>
        <v/>
      </c>
      <c r="E1280" s="61" t="s">
        <v>2512</v>
      </c>
      <c r="F1280" s="87" cm="1">
        <f t="array" ref="F1280">_xlfn._xlws.FILTER(B1280,LEN(B1280)=5)</f>
        <v>41583</v>
      </c>
      <c r="G1280" s="88">
        <f t="shared" si="231"/>
        <v>41583</v>
      </c>
      <c r="H1280" s="61"/>
      <c r="I1280" s="85">
        <v>41583</v>
      </c>
      <c r="J1280" s="93">
        <f t="shared" si="229"/>
        <v>41583</v>
      </c>
      <c r="K1280" s="85"/>
      <c r="M1280" s="85">
        <v>41583</v>
      </c>
      <c r="N1280" t="e">
        <f t="shared" si="232"/>
        <v>#VALUE!</v>
      </c>
      <c r="O1280">
        <f t="shared" si="233"/>
        <v>41583</v>
      </c>
      <c r="Q1280" s="84">
        <v>41583</v>
      </c>
      <c r="R1280" t="e">
        <f t="shared" si="234"/>
        <v>#VALUE!</v>
      </c>
      <c r="S1280">
        <f t="shared" si="235"/>
        <v>41583</v>
      </c>
      <c r="U1280" s="86">
        <v>41583</v>
      </c>
      <c r="V1280" t="e">
        <f t="shared" si="236"/>
        <v>#VALUE!</v>
      </c>
      <c r="W1280">
        <f t="shared" si="237"/>
        <v>41583</v>
      </c>
      <c r="Y1280" s="61">
        <v>41583</v>
      </c>
      <c r="Z1280" t="str">
        <f t="shared" si="238"/>
        <v>41583</v>
      </c>
      <c r="AA1280" t="e">
        <f t="shared" si="239"/>
        <v>#VALUE!</v>
      </c>
      <c r="AB1280">
        <f t="shared" si="240"/>
        <v>41583</v>
      </c>
      <c r="AD1280" s="85">
        <v>30421</v>
      </c>
      <c r="AG1280" s="85">
        <v>41583</v>
      </c>
      <c r="AI1280" s="85">
        <v>41405</v>
      </c>
    </row>
    <row r="1281" spans="1:35" x14ac:dyDescent="0.2">
      <c r="A1281">
        <v>4119</v>
      </c>
      <c r="B1281" s="91">
        <v>41583</v>
      </c>
      <c r="C1281" s="61" t="e" cm="1" vm="1">
        <f t="array" ref="C1281">_xlfn._xlws.FILTER(B1281,OR(LEN(B1281) = 7,LEN(B1281)=8))</f>
        <v>#VALUE!</v>
      </c>
      <c r="D1281" s="61" t="str">
        <f t="shared" si="230"/>
        <v/>
      </c>
      <c r="E1281" s="61" t="s">
        <v>2512</v>
      </c>
      <c r="F1281" s="87" cm="1">
        <f t="array" ref="F1281">_xlfn._xlws.FILTER(B1281,LEN(B1281)=5)</f>
        <v>41583</v>
      </c>
      <c r="G1281" s="88">
        <f t="shared" si="231"/>
        <v>41583</v>
      </c>
      <c r="H1281" s="61"/>
      <c r="I1281" s="85">
        <v>41583</v>
      </c>
      <c r="J1281" s="93">
        <f t="shared" si="229"/>
        <v>41583</v>
      </c>
      <c r="K1281" s="85"/>
      <c r="M1281" s="85">
        <v>41583</v>
      </c>
      <c r="N1281" t="e">
        <f t="shared" si="232"/>
        <v>#VALUE!</v>
      </c>
      <c r="O1281">
        <f t="shared" si="233"/>
        <v>41583</v>
      </c>
      <c r="Q1281" s="84">
        <v>41583</v>
      </c>
      <c r="R1281" t="e">
        <f t="shared" si="234"/>
        <v>#VALUE!</v>
      </c>
      <c r="S1281">
        <f t="shared" si="235"/>
        <v>41583</v>
      </c>
      <c r="U1281" s="86">
        <v>41583</v>
      </c>
      <c r="V1281" t="e">
        <f t="shared" si="236"/>
        <v>#VALUE!</v>
      </c>
      <c r="W1281">
        <f t="shared" si="237"/>
        <v>41583</v>
      </c>
      <c r="Y1281" s="61">
        <v>41583</v>
      </c>
      <c r="Z1281" t="str">
        <f t="shared" si="238"/>
        <v>41583</v>
      </c>
      <c r="AA1281" t="e">
        <f t="shared" si="239"/>
        <v>#VALUE!</v>
      </c>
      <c r="AB1281">
        <f t="shared" si="240"/>
        <v>41583</v>
      </c>
      <c r="AD1281" s="85">
        <v>30421</v>
      </c>
      <c r="AG1281" s="85">
        <v>41583</v>
      </c>
      <c r="AI1281" s="85">
        <v>41405</v>
      </c>
    </row>
    <row r="1282" spans="1:35" x14ac:dyDescent="0.2">
      <c r="A1282">
        <v>11110</v>
      </c>
      <c r="B1282" s="91" t="s">
        <v>693</v>
      </c>
      <c r="C1282" s="61" t="str" cm="1">
        <f t="array" ref="C1282">_xlfn._xlws.FILTER(B1282,OR(LEN(B1282) = 7,LEN(B1282)=8))</f>
        <v>4/13/13</v>
      </c>
      <c r="D1282" s="61" t="str">
        <f t="shared" si="230"/>
        <v>4/13/13</v>
      </c>
      <c r="E1282" s="85" t="s">
        <v>693</v>
      </c>
      <c r="F1282" s="87" t="e" cm="1" vm="1">
        <f t="array" ref="F1282">_xlfn._xlws.FILTER(B1282,LEN(B1282)=5)</f>
        <v>#VALUE!</v>
      </c>
      <c r="G1282" s="88" t="str">
        <f t="shared" si="231"/>
        <v/>
      </c>
      <c r="H1282" s="85">
        <v>41377</v>
      </c>
      <c r="I1282" s="85" t="s">
        <v>2512</v>
      </c>
      <c r="J1282" s="93">
        <f t="shared" si="229"/>
        <v>41377</v>
      </c>
      <c r="K1282" s="85"/>
      <c r="M1282" s="85" t="s">
        <v>693</v>
      </c>
      <c r="N1282" t="e">
        <f t="shared" si="232"/>
        <v>#VALUE!</v>
      </c>
      <c r="O1282" t="e">
        <f t="shared" si="233"/>
        <v>#VALUE!</v>
      </c>
      <c r="Q1282" s="84" t="s">
        <v>693</v>
      </c>
      <c r="R1282" t="e">
        <f t="shared" si="234"/>
        <v>#VALUE!</v>
      </c>
      <c r="S1282" t="e">
        <f t="shared" si="235"/>
        <v>#VALUE!</v>
      </c>
      <c r="U1282" s="86" t="s">
        <v>693</v>
      </c>
      <c r="V1282" t="e">
        <f t="shared" si="236"/>
        <v>#VALUE!</v>
      </c>
      <c r="W1282" t="e">
        <f t="shared" si="237"/>
        <v>#VALUE!</v>
      </c>
      <c r="Y1282" s="61" t="s">
        <v>693</v>
      </c>
      <c r="Z1282" t="str">
        <f t="shared" si="238"/>
        <v>4-13-13</v>
      </c>
      <c r="AA1282" t="e">
        <f t="shared" si="239"/>
        <v>#VALUE!</v>
      </c>
      <c r="AB1282" t="e">
        <f t="shared" si="240"/>
        <v>#VALUE!</v>
      </c>
      <c r="AD1282" s="85">
        <v>41377</v>
      </c>
      <c r="AG1282" s="85" t="s">
        <v>693</v>
      </c>
      <c r="AI1282" s="85">
        <v>41377</v>
      </c>
    </row>
    <row r="1283" spans="1:35" x14ac:dyDescent="0.2">
      <c r="A1283">
        <v>332</v>
      </c>
      <c r="B1283" s="91" t="s">
        <v>1428</v>
      </c>
      <c r="C1283" s="61" t="str" cm="1">
        <f t="array" ref="C1283">_xlfn._xlws.FILTER(B1283,OR(LEN(B1283) = 7,LEN(B1283)=8))</f>
        <v>3/22/13</v>
      </c>
      <c r="D1283" s="61" t="str">
        <f t="shared" si="230"/>
        <v>3/22/13</v>
      </c>
      <c r="E1283" s="85" t="s">
        <v>1428</v>
      </c>
      <c r="F1283" s="87" t="e" cm="1" vm="1">
        <f t="array" ref="F1283">_xlfn._xlws.FILTER(B1283,LEN(B1283)=5)</f>
        <v>#VALUE!</v>
      </c>
      <c r="G1283" s="88" t="str">
        <f t="shared" si="231"/>
        <v/>
      </c>
      <c r="H1283" s="85">
        <v>41355</v>
      </c>
      <c r="I1283" s="85" t="s">
        <v>2512</v>
      </c>
      <c r="J1283" s="93">
        <f t="shared" ref="J1283:J1346" si="241">IF(I1283&gt;$I$1,I1283,H1283)</f>
        <v>41355</v>
      </c>
      <c r="K1283" s="85"/>
      <c r="M1283" s="85" t="s">
        <v>1428</v>
      </c>
      <c r="N1283" t="e">
        <f t="shared" si="232"/>
        <v>#VALUE!</v>
      </c>
      <c r="O1283" t="e">
        <f t="shared" si="233"/>
        <v>#VALUE!</v>
      </c>
      <c r="Q1283" s="84" t="s">
        <v>1428</v>
      </c>
      <c r="R1283" t="e">
        <f t="shared" si="234"/>
        <v>#VALUE!</v>
      </c>
      <c r="S1283" t="e">
        <f t="shared" si="235"/>
        <v>#VALUE!</v>
      </c>
      <c r="U1283" s="86" t="s">
        <v>1428</v>
      </c>
      <c r="V1283" t="e">
        <f t="shared" si="236"/>
        <v>#VALUE!</v>
      </c>
      <c r="W1283" t="e">
        <f t="shared" si="237"/>
        <v>#VALUE!</v>
      </c>
      <c r="Y1283" s="61" t="s">
        <v>1428</v>
      </c>
      <c r="Z1283" t="str">
        <f t="shared" si="238"/>
        <v>3-22-13</v>
      </c>
      <c r="AA1283" t="e">
        <f t="shared" si="239"/>
        <v>#VALUE!</v>
      </c>
      <c r="AB1283" t="e">
        <f t="shared" si="240"/>
        <v>#VALUE!</v>
      </c>
      <c r="AD1283" s="85">
        <v>41355</v>
      </c>
      <c r="AG1283" s="85" t="s">
        <v>1428</v>
      </c>
      <c r="AI1283" s="85">
        <v>41355</v>
      </c>
    </row>
    <row r="1284" spans="1:35" x14ac:dyDescent="0.2">
      <c r="A1284">
        <v>737</v>
      </c>
      <c r="B1284" s="91">
        <v>41336</v>
      </c>
      <c r="C1284" s="61" t="e" cm="1" vm="1">
        <f t="array" ref="C1284">_xlfn._xlws.FILTER(B1284,OR(LEN(B1284) = 7,LEN(B1284)=8))</f>
        <v>#VALUE!</v>
      </c>
      <c r="D1284" s="61" t="str">
        <f t="shared" ref="D1284:D1347" si="242">IFERROR(C1284,"")</f>
        <v/>
      </c>
      <c r="E1284" s="61" t="s">
        <v>2512</v>
      </c>
      <c r="F1284" s="87" cm="1">
        <f t="array" ref="F1284">_xlfn._xlws.FILTER(B1284,LEN(B1284)=5)</f>
        <v>41336</v>
      </c>
      <c r="G1284" s="88">
        <f t="shared" si="231"/>
        <v>41336</v>
      </c>
      <c r="H1284" s="61"/>
      <c r="I1284" s="85">
        <v>41336</v>
      </c>
      <c r="J1284" s="93">
        <f t="shared" si="241"/>
        <v>41336</v>
      </c>
      <c r="K1284" s="85"/>
      <c r="M1284" s="85">
        <v>41336</v>
      </c>
      <c r="N1284" t="e">
        <f t="shared" si="232"/>
        <v>#VALUE!</v>
      </c>
      <c r="O1284">
        <f t="shared" si="233"/>
        <v>41336</v>
      </c>
      <c r="Q1284" s="84">
        <v>41336</v>
      </c>
      <c r="R1284" t="e">
        <f t="shared" si="234"/>
        <v>#VALUE!</v>
      </c>
      <c r="S1284">
        <f t="shared" si="235"/>
        <v>41336</v>
      </c>
      <c r="U1284" s="86">
        <v>41336</v>
      </c>
      <c r="V1284" t="e">
        <f t="shared" si="236"/>
        <v>#VALUE!</v>
      </c>
      <c r="W1284">
        <f t="shared" si="237"/>
        <v>41336</v>
      </c>
      <c r="Y1284" s="61">
        <v>41336</v>
      </c>
      <c r="Z1284" t="str">
        <f t="shared" si="238"/>
        <v>41336</v>
      </c>
      <c r="AA1284" t="e">
        <f t="shared" si="239"/>
        <v>#VALUE!</v>
      </c>
      <c r="AB1284">
        <f t="shared" si="240"/>
        <v>41336</v>
      </c>
      <c r="AD1284" s="85">
        <v>13253</v>
      </c>
      <c r="AG1284" s="85">
        <v>41336</v>
      </c>
      <c r="AI1284" s="85">
        <v>41336</v>
      </c>
    </row>
    <row r="1285" spans="1:35" x14ac:dyDescent="0.2">
      <c r="A1285">
        <v>10319</v>
      </c>
      <c r="B1285" s="91" t="s">
        <v>1527</v>
      </c>
      <c r="C1285" s="61" t="str" cm="1">
        <f t="array" ref="C1285">_xlfn._xlws.FILTER(B1285,OR(LEN(B1285) = 7,LEN(B1285)=8))</f>
        <v>2/26/13</v>
      </c>
      <c r="D1285" s="61" t="str">
        <f t="shared" si="242"/>
        <v>2/26/13</v>
      </c>
      <c r="E1285" s="85" t="s">
        <v>1527</v>
      </c>
      <c r="F1285" s="87" t="e" cm="1" vm="1">
        <f t="array" ref="F1285">_xlfn._xlws.FILTER(B1285,LEN(B1285)=5)</f>
        <v>#VALUE!</v>
      </c>
      <c r="G1285" s="88" t="str">
        <f t="shared" ref="G1285:G1348" si="243">IFERROR(F1285,"")</f>
        <v/>
      </c>
      <c r="H1285" s="85">
        <v>41331</v>
      </c>
      <c r="I1285" s="85" t="s">
        <v>2512</v>
      </c>
      <c r="J1285" s="93">
        <f t="shared" si="241"/>
        <v>41331</v>
      </c>
      <c r="K1285" s="85"/>
      <c r="M1285" s="85" t="s">
        <v>1527</v>
      </c>
      <c r="N1285" t="e">
        <f t="shared" ref="N1285:N1348" si="244">DATEVALUE(M1285)</f>
        <v>#VALUE!</v>
      </c>
      <c r="O1285" t="e">
        <f t="shared" ref="O1285:O1348" si="245">VALUE(M1285)</f>
        <v>#VALUE!</v>
      </c>
      <c r="Q1285" s="84" t="s">
        <v>1527</v>
      </c>
      <c r="R1285" t="e">
        <f t="shared" ref="R1285:R1348" si="246">DATEVALUE(Q1285)</f>
        <v>#VALUE!</v>
      </c>
      <c r="S1285" t="e">
        <f t="shared" ref="S1285:S1348" si="247">VALUE(Q1285)</f>
        <v>#VALUE!</v>
      </c>
      <c r="U1285" s="86" t="s">
        <v>1527</v>
      </c>
      <c r="V1285" t="e">
        <f t="shared" ref="V1285:V1348" si="248">DATEVALUE(U1285)</f>
        <v>#VALUE!</v>
      </c>
      <c r="W1285" t="e">
        <f t="shared" ref="W1285:W1348" si="249">VALUE(U1285)</f>
        <v>#VALUE!</v>
      </c>
      <c r="Y1285" s="61" t="s">
        <v>1527</v>
      </c>
      <c r="Z1285" t="str">
        <f t="shared" ref="Z1285:Z1348" si="250">SUBSTITUTE(Y1285,"/","-")</f>
        <v>2-26-13</v>
      </c>
      <c r="AA1285" t="e">
        <f t="shared" ref="AA1285:AA1348" si="251">DATEVALUE(Z1285)</f>
        <v>#VALUE!</v>
      </c>
      <c r="AB1285" t="e">
        <f t="shared" ref="AB1285:AB1348" si="252">VALUE(Z1285)</f>
        <v>#VALUE!</v>
      </c>
      <c r="AD1285" s="85">
        <v>41331</v>
      </c>
      <c r="AG1285" s="85" t="s">
        <v>1527</v>
      </c>
      <c r="AI1285" s="85">
        <v>41331</v>
      </c>
    </row>
    <row r="1286" spans="1:35" x14ac:dyDescent="0.2">
      <c r="A1286">
        <v>2683</v>
      </c>
      <c r="B1286" s="91">
        <v>41307</v>
      </c>
      <c r="C1286" s="61" t="e" cm="1" vm="1">
        <f t="array" ref="C1286">_xlfn._xlws.FILTER(B1286,OR(LEN(B1286) = 7,LEN(B1286)=8))</f>
        <v>#VALUE!</v>
      </c>
      <c r="D1286" s="61" t="str">
        <f t="shared" si="242"/>
        <v/>
      </c>
      <c r="E1286" s="61" t="s">
        <v>2512</v>
      </c>
      <c r="F1286" s="87" cm="1">
        <f t="array" ref="F1286">_xlfn._xlws.FILTER(B1286,LEN(B1286)=5)</f>
        <v>41307</v>
      </c>
      <c r="G1286" s="88">
        <f t="shared" si="243"/>
        <v>41307</v>
      </c>
      <c r="H1286" s="61"/>
      <c r="I1286" s="85">
        <v>41307</v>
      </c>
      <c r="J1286" s="93">
        <f t="shared" si="241"/>
        <v>41307</v>
      </c>
      <c r="K1286" s="85"/>
      <c r="M1286" s="85">
        <v>41307</v>
      </c>
      <c r="N1286" t="e">
        <f t="shared" si="244"/>
        <v>#VALUE!</v>
      </c>
      <c r="O1286">
        <f t="shared" si="245"/>
        <v>41307</v>
      </c>
      <c r="Q1286" s="84">
        <v>41307</v>
      </c>
      <c r="R1286" t="e">
        <f t="shared" si="246"/>
        <v>#VALUE!</v>
      </c>
      <c r="S1286">
        <f t="shared" si="247"/>
        <v>41307</v>
      </c>
      <c r="U1286" s="86">
        <v>41307</v>
      </c>
      <c r="V1286" t="e">
        <f t="shared" si="248"/>
        <v>#VALUE!</v>
      </c>
      <c r="W1286">
        <f t="shared" si="249"/>
        <v>41307</v>
      </c>
      <c r="Y1286" s="61">
        <v>41307</v>
      </c>
      <c r="Z1286" t="str">
        <f t="shared" si="250"/>
        <v>41307</v>
      </c>
      <c r="AA1286" t="e">
        <f t="shared" si="251"/>
        <v>#VALUE!</v>
      </c>
      <c r="AB1286">
        <f t="shared" si="252"/>
        <v>41307</v>
      </c>
      <c r="AD1286" s="85">
        <v>39185</v>
      </c>
      <c r="AG1286" s="85">
        <v>41307</v>
      </c>
      <c r="AI1286" s="85">
        <v>41307</v>
      </c>
    </row>
    <row r="1287" spans="1:35" x14ac:dyDescent="0.2">
      <c r="A1287">
        <v>3445</v>
      </c>
      <c r="B1287" s="91" t="s">
        <v>651</v>
      </c>
      <c r="C1287" s="61" t="str" cm="1">
        <f t="array" ref="C1287">_xlfn._xlws.FILTER(B1287,OR(LEN(B1287) = 7,LEN(B1287)=8))</f>
        <v>1/17/13</v>
      </c>
      <c r="D1287" s="61" t="str">
        <f t="shared" si="242"/>
        <v>1/17/13</v>
      </c>
      <c r="E1287" s="85" t="s">
        <v>651</v>
      </c>
      <c r="F1287" s="87" t="e" cm="1" vm="1">
        <f t="array" ref="F1287">_xlfn._xlws.FILTER(B1287,LEN(B1287)=5)</f>
        <v>#VALUE!</v>
      </c>
      <c r="G1287" s="88" t="str">
        <f t="shared" si="243"/>
        <v/>
      </c>
      <c r="H1287" s="85">
        <v>41291</v>
      </c>
      <c r="I1287" s="85" t="s">
        <v>2512</v>
      </c>
      <c r="J1287" s="93">
        <f t="shared" si="241"/>
        <v>41291</v>
      </c>
      <c r="K1287" s="85"/>
      <c r="M1287" s="85" t="s">
        <v>651</v>
      </c>
      <c r="N1287" t="e">
        <f t="shared" si="244"/>
        <v>#VALUE!</v>
      </c>
      <c r="O1287" t="e">
        <f t="shared" si="245"/>
        <v>#VALUE!</v>
      </c>
      <c r="Q1287" s="84" t="s">
        <v>651</v>
      </c>
      <c r="R1287" t="e">
        <f t="shared" si="246"/>
        <v>#VALUE!</v>
      </c>
      <c r="S1287" t="e">
        <f t="shared" si="247"/>
        <v>#VALUE!</v>
      </c>
      <c r="U1287" s="86" t="s">
        <v>651</v>
      </c>
      <c r="V1287" t="e">
        <f t="shared" si="248"/>
        <v>#VALUE!</v>
      </c>
      <c r="W1287" t="e">
        <f t="shared" si="249"/>
        <v>#VALUE!</v>
      </c>
      <c r="Y1287" s="61" t="s">
        <v>651</v>
      </c>
      <c r="Z1287" t="str">
        <f t="shared" si="250"/>
        <v>1-17-13</v>
      </c>
      <c r="AA1287" t="e">
        <f t="shared" si="251"/>
        <v>#VALUE!</v>
      </c>
      <c r="AB1287" t="e">
        <f t="shared" si="252"/>
        <v>#VALUE!</v>
      </c>
      <c r="AD1287" s="85">
        <v>41291</v>
      </c>
      <c r="AG1287" s="85" t="s">
        <v>651</v>
      </c>
      <c r="AI1287" s="85">
        <v>41291</v>
      </c>
    </row>
    <row r="1288" spans="1:35" x14ac:dyDescent="0.2">
      <c r="A1288">
        <v>10913</v>
      </c>
      <c r="B1288" s="91">
        <v>41041</v>
      </c>
      <c r="C1288" s="61" t="e" cm="1" vm="1">
        <f t="array" ref="C1288">_xlfn._xlws.FILTER(B1288,OR(LEN(B1288) = 7,LEN(B1288)=8))</f>
        <v>#VALUE!</v>
      </c>
      <c r="D1288" s="61" t="str">
        <f t="shared" si="242"/>
        <v/>
      </c>
      <c r="E1288" s="61" t="s">
        <v>2512</v>
      </c>
      <c r="F1288" s="87" cm="1">
        <f t="array" ref="F1288">_xlfn._xlws.FILTER(B1288,LEN(B1288)=5)</f>
        <v>41041</v>
      </c>
      <c r="G1288" s="88">
        <f t="shared" si="243"/>
        <v>41041</v>
      </c>
      <c r="H1288" s="61"/>
      <c r="I1288" s="85">
        <v>41041</v>
      </c>
      <c r="J1288" s="93">
        <f t="shared" si="241"/>
        <v>41041</v>
      </c>
      <c r="K1288" s="85"/>
      <c r="M1288" s="85">
        <v>41041</v>
      </c>
      <c r="N1288" t="e">
        <f t="shared" si="244"/>
        <v>#VALUE!</v>
      </c>
      <c r="O1288">
        <f t="shared" si="245"/>
        <v>41041</v>
      </c>
      <c r="Q1288" s="84">
        <v>41041</v>
      </c>
      <c r="R1288" t="e">
        <f t="shared" si="246"/>
        <v>#VALUE!</v>
      </c>
      <c r="S1288">
        <f t="shared" si="247"/>
        <v>41041</v>
      </c>
      <c r="U1288" s="86">
        <v>41041</v>
      </c>
      <c r="V1288" t="e">
        <f t="shared" si="248"/>
        <v>#VALUE!</v>
      </c>
      <c r="W1288">
        <f t="shared" si="249"/>
        <v>41041</v>
      </c>
      <c r="Y1288" s="61">
        <v>41041</v>
      </c>
      <c r="Z1288" t="str">
        <f t="shared" si="250"/>
        <v>41041</v>
      </c>
      <c r="AA1288" t="e">
        <f t="shared" si="251"/>
        <v>#VALUE!</v>
      </c>
      <c r="AB1288">
        <f t="shared" si="252"/>
        <v>41041</v>
      </c>
      <c r="AD1288" s="85">
        <v>15076</v>
      </c>
      <c r="AG1288" s="85">
        <v>41041</v>
      </c>
      <c r="AI1288" s="85">
        <v>41248</v>
      </c>
    </row>
    <row r="1289" spans="1:35" x14ac:dyDescent="0.2">
      <c r="A1289">
        <v>4427</v>
      </c>
      <c r="B1289" s="91" t="s">
        <v>521</v>
      </c>
      <c r="C1289" s="61" t="str" cm="1">
        <f t="array" ref="C1289">_xlfn._xlws.FILTER(B1289,OR(LEN(B1289) = 7,LEN(B1289)=8))</f>
        <v>9/18/12</v>
      </c>
      <c r="D1289" s="61" t="str">
        <f t="shared" si="242"/>
        <v>9/18/12</v>
      </c>
      <c r="E1289" s="85" t="s">
        <v>521</v>
      </c>
      <c r="F1289" s="87" t="e" cm="1" vm="1">
        <f t="array" ref="F1289">_xlfn._xlws.FILTER(B1289,LEN(B1289)=5)</f>
        <v>#VALUE!</v>
      </c>
      <c r="G1289" s="88" t="str">
        <f t="shared" si="243"/>
        <v/>
      </c>
      <c r="H1289" s="85">
        <v>41170</v>
      </c>
      <c r="I1289" s="85" t="s">
        <v>2512</v>
      </c>
      <c r="J1289" s="93">
        <f t="shared" si="241"/>
        <v>41170</v>
      </c>
      <c r="K1289" s="85"/>
      <c r="M1289" s="85" t="s">
        <v>521</v>
      </c>
      <c r="N1289" t="e">
        <f t="shared" si="244"/>
        <v>#VALUE!</v>
      </c>
      <c r="O1289" t="e">
        <f t="shared" si="245"/>
        <v>#VALUE!</v>
      </c>
      <c r="Q1289" s="84" t="s">
        <v>521</v>
      </c>
      <c r="R1289" t="e">
        <f t="shared" si="246"/>
        <v>#VALUE!</v>
      </c>
      <c r="S1289" t="e">
        <f t="shared" si="247"/>
        <v>#VALUE!</v>
      </c>
      <c r="U1289" s="86" t="s">
        <v>521</v>
      </c>
      <c r="V1289" t="e">
        <f t="shared" si="248"/>
        <v>#VALUE!</v>
      </c>
      <c r="W1289" t="e">
        <f t="shared" si="249"/>
        <v>#VALUE!</v>
      </c>
      <c r="Y1289" s="61" t="s">
        <v>521</v>
      </c>
      <c r="Z1289" t="str">
        <f t="shared" si="250"/>
        <v>9-18-12</v>
      </c>
      <c r="AA1289" t="e">
        <f t="shared" si="251"/>
        <v>#VALUE!</v>
      </c>
      <c r="AB1289" t="e">
        <f t="shared" si="252"/>
        <v>#VALUE!</v>
      </c>
      <c r="AD1289" s="85">
        <v>41170</v>
      </c>
      <c r="AG1289" s="85" t="s">
        <v>521</v>
      </c>
      <c r="AI1289" s="85">
        <v>41170</v>
      </c>
    </row>
    <row r="1290" spans="1:35" x14ac:dyDescent="0.2">
      <c r="A1290">
        <v>8717</v>
      </c>
      <c r="B1290" s="91">
        <v>41252</v>
      </c>
      <c r="C1290" s="61" t="e" cm="1" vm="1">
        <f t="array" ref="C1290">_xlfn._xlws.FILTER(B1290,OR(LEN(B1290) = 7,LEN(B1290)=8))</f>
        <v>#VALUE!</v>
      </c>
      <c r="D1290" s="61" t="str">
        <f t="shared" si="242"/>
        <v/>
      </c>
      <c r="E1290" s="61" t="s">
        <v>2512</v>
      </c>
      <c r="F1290" s="87" cm="1">
        <f t="array" ref="F1290">_xlfn._xlws.FILTER(B1290,LEN(B1290)=5)</f>
        <v>41252</v>
      </c>
      <c r="G1290" s="88">
        <f t="shared" si="243"/>
        <v>41252</v>
      </c>
      <c r="H1290" s="61"/>
      <c r="I1290" s="85">
        <v>41252</v>
      </c>
      <c r="J1290" s="93">
        <f t="shared" si="241"/>
        <v>41252</v>
      </c>
      <c r="K1290" s="85"/>
      <c r="M1290" s="85">
        <v>41252</v>
      </c>
      <c r="N1290" t="e">
        <f t="shared" si="244"/>
        <v>#VALUE!</v>
      </c>
      <c r="O1290">
        <f t="shared" si="245"/>
        <v>41252</v>
      </c>
      <c r="Q1290" s="84">
        <v>41252</v>
      </c>
      <c r="R1290" t="e">
        <f t="shared" si="246"/>
        <v>#VALUE!</v>
      </c>
      <c r="S1290">
        <f t="shared" si="247"/>
        <v>41252</v>
      </c>
      <c r="U1290" s="86">
        <v>41252</v>
      </c>
      <c r="V1290" t="e">
        <f t="shared" si="248"/>
        <v>#VALUE!</v>
      </c>
      <c r="W1290">
        <f t="shared" si="249"/>
        <v>41252</v>
      </c>
      <c r="Y1290" s="61">
        <v>41252</v>
      </c>
      <c r="Z1290" t="str">
        <f t="shared" si="250"/>
        <v>41252</v>
      </c>
      <c r="AA1290" t="e">
        <f t="shared" si="251"/>
        <v>#VALUE!</v>
      </c>
      <c r="AB1290">
        <f t="shared" si="252"/>
        <v>41252</v>
      </c>
      <c r="AD1290" s="85">
        <v>19096</v>
      </c>
      <c r="AG1290" s="85">
        <v>41252</v>
      </c>
      <c r="AI1290" s="85">
        <v>41164</v>
      </c>
    </row>
    <row r="1291" spans="1:35" x14ac:dyDescent="0.2">
      <c r="A1291">
        <v>2066</v>
      </c>
      <c r="B1291" s="91" t="s">
        <v>633</v>
      </c>
      <c r="C1291" s="61" t="str" cm="1">
        <f t="array" ref="C1291">_xlfn._xlws.FILTER(B1291,OR(LEN(B1291) = 7,LEN(B1291)=8))</f>
        <v>8/30/12</v>
      </c>
      <c r="D1291" s="61" t="str">
        <f t="shared" si="242"/>
        <v>8/30/12</v>
      </c>
      <c r="E1291" s="85" t="s">
        <v>633</v>
      </c>
      <c r="F1291" s="87" t="e" cm="1" vm="1">
        <f t="array" ref="F1291">_xlfn._xlws.FILTER(B1291,LEN(B1291)=5)</f>
        <v>#VALUE!</v>
      </c>
      <c r="G1291" s="88" t="str">
        <f t="shared" si="243"/>
        <v/>
      </c>
      <c r="H1291" s="85">
        <v>41151</v>
      </c>
      <c r="I1291" s="85" t="s">
        <v>2512</v>
      </c>
      <c r="J1291" s="93">
        <f t="shared" si="241"/>
        <v>41151</v>
      </c>
      <c r="K1291" s="85"/>
      <c r="M1291" s="85" t="s">
        <v>633</v>
      </c>
      <c r="N1291" t="e">
        <f t="shared" si="244"/>
        <v>#VALUE!</v>
      </c>
      <c r="O1291" t="e">
        <f t="shared" si="245"/>
        <v>#VALUE!</v>
      </c>
      <c r="Q1291" s="84" t="s">
        <v>633</v>
      </c>
      <c r="R1291" t="e">
        <f t="shared" si="246"/>
        <v>#VALUE!</v>
      </c>
      <c r="S1291" t="e">
        <f t="shared" si="247"/>
        <v>#VALUE!</v>
      </c>
      <c r="U1291" s="86" t="s">
        <v>633</v>
      </c>
      <c r="V1291" t="e">
        <f t="shared" si="248"/>
        <v>#VALUE!</v>
      </c>
      <c r="W1291" t="e">
        <f t="shared" si="249"/>
        <v>#VALUE!</v>
      </c>
      <c r="Y1291" s="61" t="s">
        <v>633</v>
      </c>
      <c r="Z1291" t="str">
        <f t="shared" si="250"/>
        <v>8-30-12</v>
      </c>
      <c r="AA1291" t="e">
        <f t="shared" si="251"/>
        <v>#VALUE!</v>
      </c>
      <c r="AB1291" t="e">
        <f t="shared" si="252"/>
        <v>#VALUE!</v>
      </c>
      <c r="AD1291" s="85">
        <v>41151</v>
      </c>
      <c r="AG1291" s="85" t="s">
        <v>633</v>
      </c>
      <c r="AI1291" s="85">
        <v>41151</v>
      </c>
    </row>
    <row r="1292" spans="1:35" x14ac:dyDescent="0.2">
      <c r="A1292">
        <v>3340</v>
      </c>
      <c r="B1292" s="91" t="s">
        <v>275</v>
      </c>
      <c r="C1292" s="61" t="str" cm="1">
        <f t="array" ref="C1292">_xlfn._xlws.FILTER(B1292,OR(LEN(B1292) = 7,LEN(B1292)=8))</f>
        <v>8/17/12</v>
      </c>
      <c r="D1292" s="61" t="str">
        <f t="shared" si="242"/>
        <v>8/17/12</v>
      </c>
      <c r="E1292" s="85" t="s">
        <v>275</v>
      </c>
      <c r="F1292" s="87" t="e" cm="1" vm="1">
        <f t="array" ref="F1292">_xlfn._xlws.FILTER(B1292,LEN(B1292)=5)</f>
        <v>#VALUE!</v>
      </c>
      <c r="G1292" s="88" t="str">
        <f t="shared" si="243"/>
        <v/>
      </c>
      <c r="H1292" s="85">
        <v>41138</v>
      </c>
      <c r="I1292" s="85" t="s">
        <v>2512</v>
      </c>
      <c r="J1292" s="93">
        <f t="shared" si="241"/>
        <v>41138</v>
      </c>
      <c r="K1292" s="85"/>
      <c r="M1292" s="85" t="s">
        <v>275</v>
      </c>
      <c r="N1292" t="e">
        <f t="shared" si="244"/>
        <v>#VALUE!</v>
      </c>
      <c r="O1292" t="e">
        <f t="shared" si="245"/>
        <v>#VALUE!</v>
      </c>
      <c r="Q1292" s="84" t="s">
        <v>275</v>
      </c>
      <c r="R1292" t="e">
        <f t="shared" si="246"/>
        <v>#VALUE!</v>
      </c>
      <c r="S1292" t="e">
        <f t="shared" si="247"/>
        <v>#VALUE!</v>
      </c>
      <c r="U1292" s="86" t="s">
        <v>275</v>
      </c>
      <c r="V1292" t="e">
        <f t="shared" si="248"/>
        <v>#VALUE!</v>
      </c>
      <c r="W1292" t="e">
        <f t="shared" si="249"/>
        <v>#VALUE!</v>
      </c>
      <c r="Y1292" s="61" t="s">
        <v>275</v>
      </c>
      <c r="Z1292" t="str">
        <f t="shared" si="250"/>
        <v>8-17-12</v>
      </c>
      <c r="AA1292" t="e">
        <f t="shared" si="251"/>
        <v>#VALUE!</v>
      </c>
      <c r="AB1292" t="e">
        <f t="shared" si="252"/>
        <v>#VALUE!</v>
      </c>
      <c r="AD1292" s="85">
        <v>41138</v>
      </c>
      <c r="AG1292" s="85" t="s">
        <v>275</v>
      </c>
      <c r="AI1292" s="85">
        <v>41138</v>
      </c>
    </row>
    <row r="1293" spans="1:35" x14ac:dyDescent="0.2">
      <c r="A1293">
        <v>8685</v>
      </c>
      <c r="B1293" s="91" t="s">
        <v>275</v>
      </c>
      <c r="C1293" s="61" t="str" cm="1">
        <f t="array" ref="C1293">_xlfn._xlws.FILTER(B1293,OR(LEN(B1293) = 7,LEN(B1293)=8))</f>
        <v>8/17/12</v>
      </c>
      <c r="D1293" s="61" t="str">
        <f t="shared" si="242"/>
        <v>8/17/12</v>
      </c>
      <c r="E1293" s="85" t="s">
        <v>275</v>
      </c>
      <c r="F1293" s="87" t="e" cm="1" vm="1">
        <f t="array" ref="F1293">_xlfn._xlws.FILTER(B1293,LEN(B1293)=5)</f>
        <v>#VALUE!</v>
      </c>
      <c r="G1293" s="88" t="str">
        <f t="shared" si="243"/>
        <v/>
      </c>
      <c r="H1293" s="85">
        <v>41138</v>
      </c>
      <c r="I1293" s="85" t="s">
        <v>2512</v>
      </c>
      <c r="J1293" s="93">
        <f t="shared" si="241"/>
        <v>41138</v>
      </c>
      <c r="K1293" s="85"/>
      <c r="M1293" s="85" t="s">
        <v>275</v>
      </c>
      <c r="N1293" t="e">
        <f t="shared" si="244"/>
        <v>#VALUE!</v>
      </c>
      <c r="O1293" t="e">
        <f t="shared" si="245"/>
        <v>#VALUE!</v>
      </c>
      <c r="Q1293" s="84" t="s">
        <v>275</v>
      </c>
      <c r="R1293" t="e">
        <f t="shared" si="246"/>
        <v>#VALUE!</v>
      </c>
      <c r="S1293" t="e">
        <f t="shared" si="247"/>
        <v>#VALUE!</v>
      </c>
      <c r="U1293" s="86" t="s">
        <v>275</v>
      </c>
      <c r="V1293" t="e">
        <f t="shared" si="248"/>
        <v>#VALUE!</v>
      </c>
      <c r="W1293" t="e">
        <f t="shared" si="249"/>
        <v>#VALUE!</v>
      </c>
      <c r="Y1293" s="61" t="s">
        <v>275</v>
      </c>
      <c r="Z1293" t="str">
        <f t="shared" si="250"/>
        <v>8-17-12</v>
      </c>
      <c r="AA1293" t="e">
        <f t="shared" si="251"/>
        <v>#VALUE!</v>
      </c>
      <c r="AB1293" t="e">
        <f t="shared" si="252"/>
        <v>#VALUE!</v>
      </c>
      <c r="AD1293" s="85">
        <v>41138</v>
      </c>
      <c r="AG1293" s="85" t="s">
        <v>275</v>
      </c>
      <c r="AI1293" s="85">
        <v>41138</v>
      </c>
    </row>
    <row r="1294" spans="1:35" x14ac:dyDescent="0.2">
      <c r="A1294">
        <v>4149</v>
      </c>
      <c r="B1294" s="91" t="s">
        <v>34</v>
      </c>
      <c r="C1294" s="61" t="str" cm="1">
        <f t="array" ref="C1294">_xlfn._xlws.FILTER(B1294,OR(LEN(B1294) = 7,LEN(B1294)=8))</f>
        <v>5/13/14</v>
      </c>
      <c r="D1294" s="61" t="str">
        <f t="shared" si="242"/>
        <v>5/13/14</v>
      </c>
      <c r="E1294" s="85" t="s">
        <v>34</v>
      </c>
      <c r="F1294" s="87" t="e" cm="1" vm="1">
        <f t="array" ref="F1294">_xlfn._xlws.FILTER(B1294,LEN(B1294)=5)</f>
        <v>#VALUE!</v>
      </c>
      <c r="G1294" s="88" t="str">
        <f t="shared" si="243"/>
        <v/>
      </c>
      <c r="H1294" s="85">
        <v>41772</v>
      </c>
      <c r="I1294" s="85" t="s">
        <v>2512</v>
      </c>
      <c r="J1294" s="93">
        <f t="shared" si="241"/>
        <v>41772</v>
      </c>
      <c r="K1294" s="85"/>
      <c r="M1294" s="85" t="s">
        <v>34</v>
      </c>
      <c r="N1294" t="e">
        <f t="shared" si="244"/>
        <v>#VALUE!</v>
      </c>
      <c r="O1294" t="e">
        <f t="shared" si="245"/>
        <v>#VALUE!</v>
      </c>
      <c r="Q1294" s="84" t="s">
        <v>34</v>
      </c>
      <c r="R1294" t="e">
        <f t="shared" si="246"/>
        <v>#VALUE!</v>
      </c>
      <c r="S1294" t="e">
        <f t="shared" si="247"/>
        <v>#VALUE!</v>
      </c>
      <c r="U1294" s="86" t="s">
        <v>34</v>
      </c>
      <c r="V1294" t="e">
        <f t="shared" si="248"/>
        <v>#VALUE!</v>
      </c>
      <c r="W1294" t="e">
        <f t="shared" si="249"/>
        <v>#VALUE!</v>
      </c>
      <c r="Y1294" s="61" t="s">
        <v>34</v>
      </c>
      <c r="Z1294" t="str">
        <f t="shared" si="250"/>
        <v>5-13-14</v>
      </c>
      <c r="AA1294" t="e">
        <f t="shared" si="251"/>
        <v>#VALUE!</v>
      </c>
      <c r="AB1294" t="e">
        <f t="shared" si="252"/>
        <v>#VALUE!</v>
      </c>
      <c r="AD1294" s="85">
        <v>41772</v>
      </c>
      <c r="AG1294" s="85" t="s">
        <v>34</v>
      </c>
      <c r="AI1294" s="85">
        <v>41772</v>
      </c>
    </row>
    <row r="1295" spans="1:35" x14ac:dyDescent="0.2">
      <c r="A1295">
        <v>8726</v>
      </c>
      <c r="B1295" s="91" t="s">
        <v>815</v>
      </c>
      <c r="C1295" s="61" t="str" cm="1">
        <f t="array" ref="C1295">_xlfn._xlws.FILTER(B1295,OR(LEN(B1295) = 7,LEN(B1295)=8))</f>
        <v>4/29/14</v>
      </c>
      <c r="D1295" s="61" t="str">
        <f t="shared" si="242"/>
        <v>4/29/14</v>
      </c>
      <c r="E1295" s="85" t="s">
        <v>815</v>
      </c>
      <c r="F1295" s="87" t="e" cm="1" vm="1">
        <f t="array" ref="F1295">_xlfn._xlws.FILTER(B1295,LEN(B1295)=5)</f>
        <v>#VALUE!</v>
      </c>
      <c r="G1295" s="88" t="str">
        <f t="shared" si="243"/>
        <v/>
      </c>
      <c r="H1295" s="85">
        <v>41758</v>
      </c>
      <c r="I1295" s="85" t="s">
        <v>2512</v>
      </c>
      <c r="J1295" s="93">
        <f t="shared" si="241"/>
        <v>41758</v>
      </c>
      <c r="K1295" s="85"/>
      <c r="M1295" s="85" t="s">
        <v>815</v>
      </c>
      <c r="N1295" t="e">
        <f t="shared" si="244"/>
        <v>#VALUE!</v>
      </c>
      <c r="O1295" t="e">
        <f t="shared" si="245"/>
        <v>#VALUE!</v>
      </c>
      <c r="Q1295" s="84" t="s">
        <v>815</v>
      </c>
      <c r="R1295" t="e">
        <f t="shared" si="246"/>
        <v>#VALUE!</v>
      </c>
      <c r="S1295" t="e">
        <f t="shared" si="247"/>
        <v>#VALUE!</v>
      </c>
      <c r="U1295" s="86" t="s">
        <v>815</v>
      </c>
      <c r="V1295" t="e">
        <f t="shared" si="248"/>
        <v>#VALUE!</v>
      </c>
      <c r="W1295" t="e">
        <f t="shared" si="249"/>
        <v>#VALUE!</v>
      </c>
      <c r="Y1295" s="61" t="s">
        <v>815</v>
      </c>
      <c r="Z1295" t="str">
        <f t="shared" si="250"/>
        <v>4-29-14</v>
      </c>
      <c r="AA1295" t="e">
        <f t="shared" si="251"/>
        <v>#VALUE!</v>
      </c>
      <c r="AB1295" t="e">
        <f t="shared" si="252"/>
        <v>#VALUE!</v>
      </c>
      <c r="AD1295" s="85">
        <v>41758</v>
      </c>
      <c r="AG1295" s="85" t="s">
        <v>815</v>
      </c>
      <c r="AI1295" s="85">
        <v>41758</v>
      </c>
    </row>
    <row r="1296" spans="1:35" x14ac:dyDescent="0.2">
      <c r="A1296">
        <v>2295</v>
      </c>
      <c r="B1296" s="91">
        <v>41672</v>
      </c>
      <c r="C1296" s="61" t="e" cm="1" vm="1">
        <f t="array" ref="C1296">_xlfn._xlws.FILTER(B1296,OR(LEN(B1296) = 7,LEN(B1296)=8))</f>
        <v>#VALUE!</v>
      </c>
      <c r="D1296" s="61" t="str">
        <f t="shared" si="242"/>
        <v/>
      </c>
      <c r="E1296" s="61" t="s">
        <v>2512</v>
      </c>
      <c r="F1296" s="87" cm="1">
        <f t="array" ref="F1296">_xlfn._xlws.FILTER(B1296,LEN(B1296)=5)</f>
        <v>41672</v>
      </c>
      <c r="G1296" s="88">
        <f t="shared" si="243"/>
        <v>41672</v>
      </c>
      <c r="H1296" s="61"/>
      <c r="I1296" s="85">
        <v>41672</v>
      </c>
      <c r="J1296" s="93">
        <f t="shared" si="241"/>
        <v>41672</v>
      </c>
      <c r="K1296" s="85"/>
      <c r="M1296" s="85">
        <v>41672</v>
      </c>
      <c r="N1296" t="e">
        <f t="shared" si="244"/>
        <v>#VALUE!</v>
      </c>
      <c r="O1296">
        <f t="shared" si="245"/>
        <v>41672</v>
      </c>
      <c r="Q1296" s="84">
        <v>41672</v>
      </c>
      <c r="R1296" t="e">
        <f t="shared" si="246"/>
        <v>#VALUE!</v>
      </c>
      <c r="S1296">
        <f t="shared" si="247"/>
        <v>41672</v>
      </c>
      <c r="U1296" s="86">
        <v>41672</v>
      </c>
      <c r="V1296" t="e">
        <f t="shared" si="248"/>
        <v>#VALUE!</v>
      </c>
      <c r="W1296">
        <f t="shared" si="249"/>
        <v>41672</v>
      </c>
      <c r="Y1296" s="61">
        <v>41672</v>
      </c>
      <c r="Z1296" t="str">
        <f t="shared" si="250"/>
        <v>41672</v>
      </c>
      <c r="AA1296" t="e">
        <f t="shared" si="251"/>
        <v>#VALUE!</v>
      </c>
      <c r="AB1296">
        <f t="shared" si="252"/>
        <v>41672</v>
      </c>
      <c r="AD1296" s="85">
        <v>26405</v>
      </c>
      <c r="AG1296" s="85">
        <v>41672</v>
      </c>
      <c r="AI1296" s="85">
        <v>41672</v>
      </c>
    </row>
    <row r="1297" spans="1:35" x14ac:dyDescent="0.2">
      <c r="A1297">
        <v>3283</v>
      </c>
      <c r="B1297" s="91" t="s">
        <v>732</v>
      </c>
      <c r="C1297" s="61" t="str" cm="1">
        <f t="array" ref="C1297">_xlfn._xlws.FILTER(B1297,OR(LEN(B1297) = 7,LEN(B1297)=8))</f>
        <v>1/19/14</v>
      </c>
      <c r="D1297" s="61" t="str">
        <f t="shared" si="242"/>
        <v>1/19/14</v>
      </c>
      <c r="E1297" s="85" t="s">
        <v>732</v>
      </c>
      <c r="F1297" s="87" t="e" cm="1" vm="1">
        <f t="array" ref="F1297">_xlfn._xlws.FILTER(B1297,LEN(B1297)=5)</f>
        <v>#VALUE!</v>
      </c>
      <c r="G1297" s="88" t="str">
        <f t="shared" si="243"/>
        <v/>
      </c>
      <c r="H1297" s="85">
        <v>41658</v>
      </c>
      <c r="I1297" s="85" t="s">
        <v>2512</v>
      </c>
      <c r="J1297" s="93">
        <f t="shared" si="241"/>
        <v>41658</v>
      </c>
      <c r="K1297" s="85"/>
      <c r="M1297" s="85" t="s">
        <v>732</v>
      </c>
      <c r="N1297" t="e">
        <f t="shared" si="244"/>
        <v>#VALUE!</v>
      </c>
      <c r="O1297" t="e">
        <f t="shared" si="245"/>
        <v>#VALUE!</v>
      </c>
      <c r="Q1297" s="84" t="s">
        <v>732</v>
      </c>
      <c r="R1297" t="e">
        <f t="shared" si="246"/>
        <v>#VALUE!</v>
      </c>
      <c r="S1297" t="e">
        <f t="shared" si="247"/>
        <v>#VALUE!</v>
      </c>
      <c r="U1297" s="86" t="s">
        <v>732</v>
      </c>
      <c r="V1297" t="e">
        <f t="shared" si="248"/>
        <v>#VALUE!</v>
      </c>
      <c r="W1297" t="e">
        <f t="shared" si="249"/>
        <v>#VALUE!</v>
      </c>
      <c r="Y1297" s="61" t="s">
        <v>732</v>
      </c>
      <c r="Z1297" t="str">
        <f t="shared" si="250"/>
        <v>1-19-14</v>
      </c>
      <c r="AA1297" t="e">
        <f t="shared" si="251"/>
        <v>#VALUE!</v>
      </c>
      <c r="AB1297" t="e">
        <f t="shared" si="252"/>
        <v>#VALUE!</v>
      </c>
      <c r="AD1297" s="85">
        <v>41658</v>
      </c>
      <c r="AG1297" s="85" t="s">
        <v>732</v>
      </c>
      <c r="AI1297" s="85">
        <v>41658</v>
      </c>
    </row>
    <row r="1298" spans="1:35" x14ac:dyDescent="0.2">
      <c r="A1298">
        <v>1915</v>
      </c>
      <c r="B1298" s="91">
        <v>41620</v>
      </c>
      <c r="C1298" s="61" t="e" cm="1" vm="1">
        <f t="array" ref="C1298">_xlfn._xlws.FILTER(B1298,OR(LEN(B1298) = 7,LEN(B1298)=8))</f>
        <v>#VALUE!</v>
      </c>
      <c r="D1298" s="61" t="str">
        <f t="shared" si="242"/>
        <v/>
      </c>
      <c r="E1298" s="61" t="s">
        <v>2512</v>
      </c>
      <c r="F1298" s="87" cm="1">
        <f t="array" ref="F1298">_xlfn._xlws.FILTER(B1298,LEN(B1298)=5)</f>
        <v>41620</v>
      </c>
      <c r="G1298" s="88">
        <f t="shared" si="243"/>
        <v>41620</v>
      </c>
      <c r="H1298" s="61"/>
      <c r="I1298" s="85">
        <v>41620</v>
      </c>
      <c r="J1298" s="93">
        <f t="shared" si="241"/>
        <v>41620</v>
      </c>
      <c r="K1298" s="85"/>
      <c r="M1298" s="85">
        <v>41620</v>
      </c>
      <c r="N1298" t="e">
        <f t="shared" si="244"/>
        <v>#VALUE!</v>
      </c>
      <c r="O1298">
        <f t="shared" si="245"/>
        <v>41620</v>
      </c>
      <c r="Q1298" s="84">
        <v>41620</v>
      </c>
      <c r="R1298" t="e">
        <f t="shared" si="246"/>
        <v>#VALUE!</v>
      </c>
      <c r="S1298">
        <f t="shared" si="247"/>
        <v>41620</v>
      </c>
      <c r="U1298" s="86">
        <v>41620</v>
      </c>
      <c r="V1298" t="e">
        <f t="shared" si="248"/>
        <v>#VALUE!</v>
      </c>
      <c r="W1298">
        <f t="shared" si="249"/>
        <v>41620</v>
      </c>
      <c r="Y1298" s="61">
        <v>41620</v>
      </c>
      <c r="Z1298" t="str">
        <f t="shared" si="250"/>
        <v>41620</v>
      </c>
      <c r="AA1298" t="e">
        <f t="shared" si="251"/>
        <v>#VALUE!</v>
      </c>
      <c r="AB1298">
        <f t="shared" si="252"/>
        <v>41620</v>
      </c>
      <c r="AD1298" s="85">
        <v>43937</v>
      </c>
      <c r="AG1298" s="85">
        <v>41620</v>
      </c>
      <c r="AI1298" s="85">
        <v>41620</v>
      </c>
    </row>
    <row r="1299" spans="1:35" x14ac:dyDescent="0.2">
      <c r="A1299">
        <v>800</v>
      </c>
      <c r="B1299" s="91" t="s">
        <v>1541</v>
      </c>
      <c r="C1299" s="61" t="str" cm="1">
        <f t="array" ref="C1299">_xlfn._xlws.FILTER(B1299,OR(LEN(B1299) = 7,LEN(B1299)=8))</f>
        <v>8/30/13</v>
      </c>
      <c r="D1299" s="61" t="str">
        <f t="shared" si="242"/>
        <v>8/30/13</v>
      </c>
      <c r="E1299" s="85" t="s">
        <v>1541</v>
      </c>
      <c r="F1299" s="87" t="e" cm="1" vm="1">
        <f t="array" ref="F1299">_xlfn._xlws.FILTER(B1299,LEN(B1299)=5)</f>
        <v>#VALUE!</v>
      </c>
      <c r="G1299" s="88" t="str">
        <f t="shared" si="243"/>
        <v/>
      </c>
      <c r="H1299" s="85">
        <v>41516</v>
      </c>
      <c r="I1299" s="85" t="s">
        <v>2512</v>
      </c>
      <c r="J1299" s="93">
        <f t="shared" si="241"/>
        <v>41516</v>
      </c>
      <c r="K1299" s="85"/>
      <c r="M1299" s="85" t="s">
        <v>1541</v>
      </c>
      <c r="N1299" t="e">
        <f t="shared" si="244"/>
        <v>#VALUE!</v>
      </c>
      <c r="O1299" t="e">
        <f t="shared" si="245"/>
        <v>#VALUE!</v>
      </c>
      <c r="Q1299" s="84" t="s">
        <v>1541</v>
      </c>
      <c r="R1299" t="e">
        <f t="shared" si="246"/>
        <v>#VALUE!</v>
      </c>
      <c r="S1299" t="e">
        <f t="shared" si="247"/>
        <v>#VALUE!</v>
      </c>
      <c r="U1299" s="86" t="s">
        <v>1541</v>
      </c>
      <c r="V1299" t="e">
        <f t="shared" si="248"/>
        <v>#VALUE!</v>
      </c>
      <c r="W1299" t="e">
        <f t="shared" si="249"/>
        <v>#VALUE!</v>
      </c>
      <c r="Y1299" s="61" t="s">
        <v>1541</v>
      </c>
      <c r="Z1299" t="str">
        <f t="shared" si="250"/>
        <v>8-30-13</v>
      </c>
      <c r="AA1299" t="e">
        <f t="shared" si="251"/>
        <v>#VALUE!</v>
      </c>
      <c r="AB1299" t="e">
        <f t="shared" si="252"/>
        <v>#VALUE!</v>
      </c>
      <c r="AD1299" s="85">
        <v>41516</v>
      </c>
      <c r="AG1299" s="85" t="s">
        <v>1541</v>
      </c>
      <c r="AI1299" s="85">
        <v>41516</v>
      </c>
    </row>
    <row r="1300" spans="1:35" x14ac:dyDescent="0.2">
      <c r="A1300">
        <v>9166</v>
      </c>
      <c r="B1300" s="91">
        <v>41525</v>
      </c>
      <c r="C1300" s="61" t="e" cm="1" vm="1">
        <f t="array" ref="C1300">_xlfn._xlws.FILTER(B1300,OR(LEN(B1300) = 7,LEN(B1300)=8))</f>
        <v>#VALUE!</v>
      </c>
      <c r="D1300" s="61" t="str">
        <f t="shared" si="242"/>
        <v/>
      </c>
      <c r="E1300" s="61" t="s">
        <v>2512</v>
      </c>
      <c r="F1300" s="87" cm="1">
        <f t="array" ref="F1300">_xlfn._xlws.FILTER(B1300,LEN(B1300)=5)</f>
        <v>41525</v>
      </c>
      <c r="G1300" s="88">
        <f t="shared" si="243"/>
        <v>41525</v>
      </c>
      <c r="H1300" s="61"/>
      <c r="I1300" s="85">
        <v>41525</v>
      </c>
      <c r="J1300" s="93">
        <f t="shared" si="241"/>
        <v>41525</v>
      </c>
      <c r="K1300" s="85"/>
      <c r="M1300" s="85">
        <v>41525</v>
      </c>
      <c r="N1300" t="e">
        <f t="shared" si="244"/>
        <v>#VALUE!</v>
      </c>
      <c r="O1300">
        <f t="shared" si="245"/>
        <v>41525</v>
      </c>
      <c r="Q1300" s="84">
        <v>41525</v>
      </c>
      <c r="R1300" t="e">
        <f t="shared" si="246"/>
        <v>#VALUE!</v>
      </c>
      <c r="S1300">
        <f t="shared" si="247"/>
        <v>41525</v>
      </c>
      <c r="U1300" s="86">
        <v>41525</v>
      </c>
      <c r="V1300" t="e">
        <f t="shared" si="248"/>
        <v>#VALUE!</v>
      </c>
      <c r="W1300">
        <f t="shared" si="249"/>
        <v>41525</v>
      </c>
      <c r="Y1300" s="61">
        <v>41525</v>
      </c>
      <c r="Z1300" t="str">
        <f t="shared" si="250"/>
        <v>41525</v>
      </c>
      <c r="AA1300" t="e">
        <f t="shared" si="251"/>
        <v>#VALUE!</v>
      </c>
      <c r="AB1300">
        <f t="shared" si="252"/>
        <v>41525</v>
      </c>
      <c r="AD1300" s="85">
        <v>45762</v>
      </c>
      <c r="AG1300" s="85">
        <v>41525</v>
      </c>
      <c r="AI1300" s="85">
        <v>41495</v>
      </c>
    </row>
    <row r="1301" spans="1:35" x14ac:dyDescent="0.2">
      <c r="A1301">
        <v>5147</v>
      </c>
      <c r="B1301" s="91" t="s">
        <v>669</v>
      </c>
      <c r="C1301" s="61" t="str" cm="1">
        <f t="array" ref="C1301">_xlfn._xlws.FILTER(B1301,OR(LEN(B1301) = 7,LEN(B1301)=8))</f>
        <v>7/29/13</v>
      </c>
      <c r="D1301" s="61" t="str">
        <f t="shared" si="242"/>
        <v>7/29/13</v>
      </c>
      <c r="E1301" s="85" t="s">
        <v>669</v>
      </c>
      <c r="F1301" s="87" t="e" cm="1" vm="1">
        <f t="array" ref="F1301">_xlfn._xlws.FILTER(B1301,LEN(B1301)=5)</f>
        <v>#VALUE!</v>
      </c>
      <c r="G1301" s="88" t="str">
        <f t="shared" si="243"/>
        <v/>
      </c>
      <c r="H1301" s="85">
        <v>41484</v>
      </c>
      <c r="I1301" s="85" t="s">
        <v>2512</v>
      </c>
      <c r="J1301" s="93">
        <f t="shared" si="241"/>
        <v>41484</v>
      </c>
      <c r="K1301" s="85"/>
      <c r="M1301" s="85" t="s">
        <v>669</v>
      </c>
      <c r="N1301" t="e">
        <f t="shared" si="244"/>
        <v>#VALUE!</v>
      </c>
      <c r="O1301" t="e">
        <f t="shared" si="245"/>
        <v>#VALUE!</v>
      </c>
      <c r="Q1301" s="84" t="s">
        <v>669</v>
      </c>
      <c r="R1301" t="e">
        <f t="shared" si="246"/>
        <v>#VALUE!</v>
      </c>
      <c r="S1301" t="e">
        <f t="shared" si="247"/>
        <v>#VALUE!</v>
      </c>
      <c r="U1301" s="86" t="s">
        <v>669</v>
      </c>
      <c r="V1301" t="e">
        <f t="shared" si="248"/>
        <v>#VALUE!</v>
      </c>
      <c r="W1301" t="e">
        <f t="shared" si="249"/>
        <v>#VALUE!</v>
      </c>
      <c r="Y1301" s="61" t="s">
        <v>669</v>
      </c>
      <c r="Z1301" t="str">
        <f t="shared" si="250"/>
        <v>7-29-13</v>
      </c>
      <c r="AA1301" t="e">
        <f t="shared" si="251"/>
        <v>#VALUE!</v>
      </c>
      <c r="AB1301" t="e">
        <f t="shared" si="252"/>
        <v>#VALUE!</v>
      </c>
      <c r="AD1301" s="85">
        <v>41484</v>
      </c>
      <c r="AG1301" s="85" t="s">
        <v>669</v>
      </c>
      <c r="AI1301" s="85">
        <v>41484</v>
      </c>
    </row>
    <row r="1302" spans="1:35" x14ac:dyDescent="0.2">
      <c r="A1302">
        <v>13</v>
      </c>
      <c r="B1302" s="91" t="s">
        <v>1079</v>
      </c>
      <c r="C1302" s="61" t="str" cm="1">
        <f t="array" ref="C1302">_xlfn._xlws.FILTER(B1302,OR(LEN(B1302) = 7,LEN(B1302)=8))</f>
        <v>7/22/13</v>
      </c>
      <c r="D1302" s="61" t="str">
        <f t="shared" si="242"/>
        <v>7/22/13</v>
      </c>
      <c r="E1302" s="85" t="s">
        <v>1079</v>
      </c>
      <c r="F1302" s="87" t="e" cm="1" vm="1">
        <f t="array" ref="F1302">_xlfn._xlws.FILTER(B1302,LEN(B1302)=5)</f>
        <v>#VALUE!</v>
      </c>
      <c r="G1302" s="88" t="str">
        <f t="shared" si="243"/>
        <v/>
      </c>
      <c r="H1302" s="85">
        <v>41477</v>
      </c>
      <c r="I1302" s="85" t="s">
        <v>2512</v>
      </c>
      <c r="J1302" s="93">
        <f t="shared" si="241"/>
        <v>41477</v>
      </c>
      <c r="K1302" s="85"/>
      <c r="M1302" s="85" t="s">
        <v>1079</v>
      </c>
      <c r="N1302" t="e">
        <f t="shared" si="244"/>
        <v>#VALUE!</v>
      </c>
      <c r="O1302" t="e">
        <f t="shared" si="245"/>
        <v>#VALUE!</v>
      </c>
      <c r="Q1302" s="84" t="s">
        <v>1079</v>
      </c>
      <c r="R1302" t="e">
        <f t="shared" si="246"/>
        <v>#VALUE!</v>
      </c>
      <c r="S1302" t="e">
        <f t="shared" si="247"/>
        <v>#VALUE!</v>
      </c>
      <c r="U1302" s="86" t="s">
        <v>1079</v>
      </c>
      <c r="V1302" t="e">
        <f t="shared" si="248"/>
        <v>#VALUE!</v>
      </c>
      <c r="W1302" t="e">
        <f t="shared" si="249"/>
        <v>#VALUE!</v>
      </c>
      <c r="Y1302" s="61" t="s">
        <v>1079</v>
      </c>
      <c r="Z1302" t="str">
        <f t="shared" si="250"/>
        <v>7-22-13</v>
      </c>
      <c r="AA1302" t="e">
        <f t="shared" si="251"/>
        <v>#VALUE!</v>
      </c>
      <c r="AB1302" t="e">
        <f t="shared" si="252"/>
        <v>#VALUE!</v>
      </c>
      <c r="AD1302" s="85">
        <v>41477</v>
      </c>
      <c r="AG1302" s="85" t="s">
        <v>1079</v>
      </c>
      <c r="AI1302" s="85">
        <v>41477</v>
      </c>
    </row>
    <row r="1303" spans="1:35" x14ac:dyDescent="0.2">
      <c r="A1303">
        <v>8724</v>
      </c>
      <c r="B1303" s="91" t="s">
        <v>673</v>
      </c>
      <c r="C1303" s="61" t="str" cm="1">
        <f t="array" ref="C1303">_xlfn._xlws.FILTER(B1303,OR(LEN(B1303) = 7,LEN(B1303)=8))</f>
        <v>6/17/13</v>
      </c>
      <c r="D1303" s="61" t="str">
        <f t="shared" si="242"/>
        <v>6/17/13</v>
      </c>
      <c r="E1303" s="85" t="s">
        <v>673</v>
      </c>
      <c r="F1303" s="87" t="e" cm="1" vm="1">
        <f t="array" ref="F1303">_xlfn._xlws.FILTER(B1303,LEN(B1303)=5)</f>
        <v>#VALUE!</v>
      </c>
      <c r="G1303" s="88" t="str">
        <f t="shared" si="243"/>
        <v/>
      </c>
      <c r="H1303" s="85">
        <v>41442</v>
      </c>
      <c r="I1303" s="85" t="s">
        <v>2512</v>
      </c>
      <c r="J1303" s="93">
        <f t="shared" si="241"/>
        <v>41442</v>
      </c>
      <c r="K1303" s="85"/>
      <c r="M1303" s="85" t="s">
        <v>673</v>
      </c>
      <c r="N1303" t="e">
        <f t="shared" si="244"/>
        <v>#VALUE!</v>
      </c>
      <c r="O1303" t="e">
        <f t="shared" si="245"/>
        <v>#VALUE!</v>
      </c>
      <c r="Q1303" s="84" t="s">
        <v>673</v>
      </c>
      <c r="R1303" t="e">
        <f t="shared" si="246"/>
        <v>#VALUE!</v>
      </c>
      <c r="S1303" t="e">
        <f t="shared" si="247"/>
        <v>#VALUE!</v>
      </c>
      <c r="U1303" s="86" t="s">
        <v>673</v>
      </c>
      <c r="V1303" t="e">
        <f t="shared" si="248"/>
        <v>#VALUE!</v>
      </c>
      <c r="W1303" t="e">
        <f t="shared" si="249"/>
        <v>#VALUE!</v>
      </c>
      <c r="Y1303" s="61" t="s">
        <v>673</v>
      </c>
      <c r="Z1303" t="str">
        <f t="shared" si="250"/>
        <v>6-17-13</v>
      </c>
      <c r="AA1303" t="e">
        <f t="shared" si="251"/>
        <v>#VALUE!</v>
      </c>
      <c r="AB1303" t="e">
        <f t="shared" si="252"/>
        <v>#VALUE!</v>
      </c>
      <c r="AD1303" s="85">
        <v>41442</v>
      </c>
      <c r="AG1303" s="85" t="s">
        <v>673</v>
      </c>
      <c r="AI1303" s="85">
        <v>41442</v>
      </c>
    </row>
    <row r="1304" spans="1:35" x14ac:dyDescent="0.2">
      <c r="A1304">
        <v>9381</v>
      </c>
      <c r="B1304" s="91">
        <v>41614</v>
      </c>
      <c r="C1304" s="61" t="e" cm="1" vm="1">
        <f t="array" ref="C1304">_xlfn._xlws.FILTER(B1304,OR(LEN(B1304) = 7,LEN(B1304)=8))</f>
        <v>#VALUE!</v>
      </c>
      <c r="D1304" s="61" t="str">
        <f t="shared" si="242"/>
        <v/>
      </c>
      <c r="E1304" s="61" t="s">
        <v>2512</v>
      </c>
      <c r="F1304" s="87" cm="1">
        <f t="array" ref="F1304">_xlfn._xlws.FILTER(B1304,LEN(B1304)=5)</f>
        <v>41614</v>
      </c>
      <c r="G1304" s="88">
        <f t="shared" si="243"/>
        <v>41614</v>
      </c>
      <c r="H1304" s="61"/>
      <c r="I1304" s="85">
        <v>41614</v>
      </c>
      <c r="J1304" s="93">
        <f t="shared" si="241"/>
        <v>41614</v>
      </c>
      <c r="K1304" s="85"/>
      <c r="M1304" s="85">
        <v>41614</v>
      </c>
      <c r="N1304" t="e">
        <f t="shared" si="244"/>
        <v>#VALUE!</v>
      </c>
      <c r="O1304">
        <f t="shared" si="245"/>
        <v>41614</v>
      </c>
      <c r="Q1304" s="84">
        <v>41614</v>
      </c>
      <c r="R1304" t="e">
        <f t="shared" si="246"/>
        <v>#VALUE!</v>
      </c>
      <c r="S1304">
        <f t="shared" si="247"/>
        <v>41614</v>
      </c>
      <c r="U1304" s="86">
        <v>41614</v>
      </c>
      <c r="V1304" t="e">
        <f t="shared" si="248"/>
        <v>#VALUE!</v>
      </c>
      <c r="W1304">
        <f t="shared" si="249"/>
        <v>41614</v>
      </c>
      <c r="Y1304" s="61">
        <v>41614</v>
      </c>
      <c r="Z1304" t="str">
        <f t="shared" si="250"/>
        <v>41614</v>
      </c>
      <c r="AA1304" t="e">
        <f t="shared" si="251"/>
        <v>#VALUE!</v>
      </c>
      <c r="AB1304">
        <f t="shared" si="252"/>
        <v>41614</v>
      </c>
      <c r="AD1304" s="85">
        <v>41745</v>
      </c>
      <c r="AG1304" s="85">
        <v>41614</v>
      </c>
      <c r="AI1304" s="85">
        <v>41437</v>
      </c>
    </row>
    <row r="1305" spans="1:35" x14ac:dyDescent="0.2">
      <c r="A1305">
        <v>9384</v>
      </c>
      <c r="B1305" s="91">
        <v>41614</v>
      </c>
      <c r="C1305" s="61" t="e" cm="1" vm="1">
        <f t="array" ref="C1305">_xlfn._xlws.FILTER(B1305,OR(LEN(B1305) = 7,LEN(B1305)=8))</f>
        <v>#VALUE!</v>
      </c>
      <c r="D1305" s="61" t="str">
        <f t="shared" si="242"/>
        <v/>
      </c>
      <c r="E1305" s="61" t="s">
        <v>2512</v>
      </c>
      <c r="F1305" s="87" cm="1">
        <f t="array" ref="F1305">_xlfn._xlws.FILTER(B1305,LEN(B1305)=5)</f>
        <v>41614</v>
      </c>
      <c r="G1305" s="88">
        <f t="shared" si="243"/>
        <v>41614</v>
      </c>
      <c r="H1305" s="61"/>
      <c r="I1305" s="85">
        <v>41614</v>
      </c>
      <c r="J1305" s="93">
        <f t="shared" si="241"/>
        <v>41614</v>
      </c>
      <c r="K1305" s="85"/>
      <c r="M1305" s="85">
        <v>41614</v>
      </c>
      <c r="N1305" t="e">
        <f t="shared" si="244"/>
        <v>#VALUE!</v>
      </c>
      <c r="O1305">
        <f t="shared" si="245"/>
        <v>41614</v>
      </c>
      <c r="Q1305" s="84">
        <v>41614</v>
      </c>
      <c r="R1305" t="e">
        <f t="shared" si="246"/>
        <v>#VALUE!</v>
      </c>
      <c r="S1305">
        <f t="shared" si="247"/>
        <v>41614</v>
      </c>
      <c r="U1305" s="86">
        <v>41614</v>
      </c>
      <c r="V1305" t="e">
        <f t="shared" si="248"/>
        <v>#VALUE!</v>
      </c>
      <c r="W1305">
        <f t="shared" si="249"/>
        <v>41614</v>
      </c>
      <c r="Y1305" s="61">
        <v>41614</v>
      </c>
      <c r="Z1305" t="str">
        <f t="shared" si="250"/>
        <v>41614</v>
      </c>
      <c r="AA1305" t="e">
        <f t="shared" si="251"/>
        <v>#VALUE!</v>
      </c>
      <c r="AB1305">
        <f t="shared" si="252"/>
        <v>41614</v>
      </c>
      <c r="AD1305" s="85">
        <v>41745</v>
      </c>
      <c r="AG1305" s="85">
        <v>41614</v>
      </c>
      <c r="AI1305" s="85">
        <v>41437</v>
      </c>
    </row>
    <row r="1306" spans="1:35" x14ac:dyDescent="0.2">
      <c r="A1306">
        <v>3560</v>
      </c>
      <c r="B1306" s="91">
        <v>41613</v>
      </c>
      <c r="C1306" s="61" t="e" cm="1" vm="1">
        <f t="array" ref="C1306">_xlfn._xlws.FILTER(B1306,OR(LEN(B1306) = 7,LEN(B1306)=8))</f>
        <v>#VALUE!</v>
      </c>
      <c r="D1306" s="61" t="str">
        <f t="shared" si="242"/>
        <v/>
      </c>
      <c r="E1306" s="61" t="s">
        <v>2512</v>
      </c>
      <c r="F1306" s="87" cm="1">
        <f t="array" ref="F1306">_xlfn._xlws.FILTER(B1306,LEN(B1306)=5)</f>
        <v>41613</v>
      </c>
      <c r="G1306" s="88">
        <f t="shared" si="243"/>
        <v>41613</v>
      </c>
      <c r="H1306" s="61"/>
      <c r="I1306" s="85">
        <v>41613</v>
      </c>
      <c r="J1306" s="93">
        <f t="shared" si="241"/>
        <v>41613</v>
      </c>
      <c r="K1306" s="85"/>
      <c r="M1306" s="85">
        <v>41613</v>
      </c>
      <c r="N1306" t="e">
        <f t="shared" si="244"/>
        <v>#VALUE!</v>
      </c>
      <c r="O1306">
        <f t="shared" si="245"/>
        <v>41613</v>
      </c>
      <c r="Q1306" s="84">
        <v>41613</v>
      </c>
      <c r="R1306" t="e">
        <f t="shared" si="246"/>
        <v>#VALUE!</v>
      </c>
      <c r="S1306">
        <f t="shared" si="247"/>
        <v>41613</v>
      </c>
      <c r="U1306" s="86">
        <v>41613</v>
      </c>
      <c r="V1306" t="e">
        <f t="shared" si="248"/>
        <v>#VALUE!</v>
      </c>
      <c r="W1306">
        <f t="shared" si="249"/>
        <v>41613</v>
      </c>
      <c r="Y1306" s="61">
        <v>41613</v>
      </c>
      <c r="Z1306" t="str">
        <f t="shared" si="250"/>
        <v>41613</v>
      </c>
      <c r="AA1306" t="e">
        <f t="shared" si="251"/>
        <v>#VALUE!</v>
      </c>
      <c r="AB1306">
        <f t="shared" si="252"/>
        <v>41613</v>
      </c>
      <c r="AD1306" s="85">
        <v>41380</v>
      </c>
      <c r="AG1306" s="85">
        <v>41613</v>
      </c>
      <c r="AI1306" s="85">
        <v>41406</v>
      </c>
    </row>
    <row r="1307" spans="1:35" x14ac:dyDescent="0.2">
      <c r="A1307">
        <v>241</v>
      </c>
      <c r="B1307" s="91">
        <v>41613</v>
      </c>
      <c r="C1307" s="61" t="e" cm="1" vm="1">
        <f t="array" ref="C1307">_xlfn._xlws.FILTER(B1307,OR(LEN(B1307) = 7,LEN(B1307)=8))</f>
        <v>#VALUE!</v>
      </c>
      <c r="D1307" s="61" t="str">
        <f t="shared" si="242"/>
        <v/>
      </c>
      <c r="E1307" s="61" t="s">
        <v>2512</v>
      </c>
      <c r="F1307" s="87" cm="1">
        <f t="array" ref="F1307">_xlfn._xlws.FILTER(B1307,LEN(B1307)=5)</f>
        <v>41613</v>
      </c>
      <c r="G1307" s="88">
        <f t="shared" si="243"/>
        <v>41613</v>
      </c>
      <c r="H1307" s="61"/>
      <c r="I1307" s="85">
        <v>41613</v>
      </c>
      <c r="J1307" s="93">
        <f t="shared" si="241"/>
        <v>41613</v>
      </c>
      <c r="K1307" s="85"/>
      <c r="M1307" s="85">
        <v>41613</v>
      </c>
      <c r="N1307" t="e">
        <f t="shared" si="244"/>
        <v>#VALUE!</v>
      </c>
      <c r="O1307">
        <f t="shared" si="245"/>
        <v>41613</v>
      </c>
      <c r="Q1307" s="84">
        <v>41613</v>
      </c>
      <c r="R1307" t="e">
        <f t="shared" si="246"/>
        <v>#VALUE!</v>
      </c>
      <c r="S1307">
        <f t="shared" si="247"/>
        <v>41613</v>
      </c>
      <c r="U1307" s="86">
        <v>41613</v>
      </c>
      <c r="V1307" t="e">
        <f t="shared" si="248"/>
        <v>#VALUE!</v>
      </c>
      <c r="W1307">
        <f t="shared" si="249"/>
        <v>41613</v>
      </c>
      <c r="Y1307" s="61">
        <v>41613</v>
      </c>
      <c r="Z1307" t="str">
        <f t="shared" si="250"/>
        <v>41613</v>
      </c>
      <c r="AA1307" t="e">
        <f t="shared" si="251"/>
        <v>#VALUE!</v>
      </c>
      <c r="AB1307">
        <f t="shared" si="252"/>
        <v>41613</v>
      </c>
      <c r="AD1307" s="85">
        <v>41380</v>
      </c>
      <c r="AG1307" s="85">
        <v>41613</v>
      </c>
      <c r="AI1307" s="85">
        <v>41406</v>
      </c>
    </row>
    <row r="1308" spans="1:35" x14ac:dyDescent="0.2">
      <c r="A1308">
        <v>7521</v>
      </c>
      <c r="B1308" s="91">
        <v>41613</v>
      </c>
      <c r="C1308" s="61" t="e" cm="1" vm="1">
        <f t="array" ref="C1308">_xlfn._xlws.FILTER(B1308,OR(LEN(B1308) = 7,LEN(B1308)=8))</f>
        <v>#VALUE!</v>
      </c>
      <c r="D1308" s="61" t="str">
        <f t="shared" si="242"/>
        <v/>
      </c>
      <c r="E1308" s="61" t="s">
        <v>2512</v>
      </c>
      <c r="F1308" s="87" cm="1">
        <f t="array" ref="F1308">_xlfn._xlws.FILTER(B1308,LEN(B1308)=5)</f>
        <v>41613</v>
      </c>
      <c r="G1308" s="88">
        <f t="shared" si="243"/>
        <v>41613</v>
      </c>
      <c r="H1308" s="61"/>
      <c r="I1308" s="85">
        <v>41613</v>
      </c>
      <c r="J1308" s="93">
        <f t="shared" si="241"/>
        <v>41613</v>
      </c>
      <c r="K1308" s="85"/>
      <c r="M1308" s="85">
        <v>41613</v>
      </c>
      <c r="N1308" t="e">
        <f t="shared" si="244"/>
        <v>#VALUE!</v>
      </c>
      <c r="O1308">
        <f t="shared" si="245"/>
        <v>41613</v>
      </c>
      <c r="Q1308" s="84">
        <v>41613</v>
      </c>
      <c r="R1308" t="e">
        <f t="shared" si="246"/>
        <v>#VALUE!</v>
      </c>
      <c r="S1308">
        <f t="shared" si="247"/>
        <v>41613</v>
      </c>
      <c r="U1308" s="86">
        <v>41613</v>
      </c>
      <c r="V1308" t="e">
        <f t="shared" si="248"/>
        <v>#VALUE!</v>
      </c>
      <c r="W1308">
        <f t="shared" si="249"/>
        <v>41613</v>
      </c>
      <c r="Y1308" s="61">
        <v>41613</v>
      </c>
      <c r="Z1308" t="str">
        <f t="shared" si="250"/>
        <v>41613</v>
      </c>
      <c r="AA1308" t="e">
        <f t="shared" si="251"/>
        <v>#VALUE!</v>
      </c>
      <c r="AB1308">
        <f t="shared" si="252"/>
        <v>41613</v>
      </c>
      <c r="AD1308" s="85">
        <v>41380</v>
      </c>
      <c r="AG1308" s="85">
        <v>41613</v>
      </c>
      <c r="AI1308" s="85">
        <v>41406</v>
      </c>
    </row>
    <row r="1309" spans="1:35" x14ac:dyDescent="0.2">
      <c r="A1309">
        <v>9799</v>
      </c>
      <c r="B1309" s="91">
        <v>41491</v>
      </c>
      <c r="C1309" s="61" t="e" cm="1" vm="1">
        <f t="array" ref="C1309">_xlfn._xlws.FILTER(B1309,OR(LEN(B1309) = 7,LEN(B1309)=8))</f>
        <v>#VALUE!</v>
      </c>
      <c r="D1309" s="61" t="str">
        <f t="shared" si="242"/>
        <v/>
      </c>
      <c r="E1309" s="61" t="s">
        <v>2512</v>
      </c>
      <c r="F1309" s="87" cm="1">
        <f t="array" ref="F1309">_xlfn._xlws.FILTER(B1309,LEN(B1309)=5)</f>
        <v>41491</v>
      </c>
      <c r="G1309" s="88">
        <f t="shared" si="243"/>
        <v>41491</v>
      </c>
      <c r="H1309" s="61"/>
      <c r="I1309" s="85">
        <v>41491</v>
      </c>
      <c r="J1309" s="93">
        <f t="shared" si="241"/>
        <v>41491</v>
      </c>
      <c r="K1309" s="85"/>
      <c r="M1309" s="85">
        <v>41491</v>
      </c>
      <c r="N1309" t="e">
        <f t="shared" si="244"/>
        <v>#VALUE!</v>
      </c>
      <c r="O1309">
        <f t="shared" si="245"/>
        <v>41491</v>
      </c>
      <c r="Q1309" s="84">
        <v>41491</v>
      </c>
      <c r="R1309" t="e">
        <f t="shared" si="246"/>
        <v>#VALUE!</v>
      </c>
      <c r="S1309">
        <f t="shared" si="247"/>
        <v>41491</v>
      </c>
      <c r="U1309" s="86">
        <v>41491</v>
      </c>
      <c r="V1309" t="e">
        <f t="shared" si="248"/>
        <v>#VALUE!</v>
      </c>
      <c r="W1309">
        <f t="shared" si="249"/>
        <v>41491</v>
      </c>
      <c r="Y1309" s="61">
        <v>41491</v>
      </c>
      <c r="Z1309" t="str">
        <f t="shared" si="250"/>
        <v>41491</v>
      </c>
      <c r="AA1309" t="e">
        <f t="shared" si="251"/>
        <v>#VALUE!</v>
      </c>
      <c r="AB1309">
        <f t="shared" si="252"/>
        <v>41491</v>
      </c>
      <c r="AD1309" s="85">
        <v>33342</v>
      </c>
      <c r="AG1309" s="85">
        <v>41491</v>
      </c>
      <c r="AI1309" s="85">
        <v>41402</v>
      </c>
    </row>
    <row r="1310" spans="1:35" x14ac:dyDescent="0.2">
      <c r="A1310">
        <v>5123</v>
      </c>
      <c r="B1310" s="91" t="s">
        <v>567</v>
      </c>
      <c r="C1310" s="61" t="str" cm="1">
        <f t="array" ref="C1310">_xlfn._xlws.FILTER(B1310,OR(LEN(B1310) = 7,LEN(B1310)=8))</f>
        <v>4/15/13</v>
      </c>
      <c r="D1310" s="61" t="str">
        <f t="shared" si="242"/>
        <v>4/15/13</v>
      </c>
      <c r="E1310" s="85" t="s">
        <v>567</v>
      </c>
      <c r="F1310" s="87" t="e" cm="1" vm="1">
        <f t="array" ref="F1310">_xlfn._xlws.FILTER(B1310,LEN(B1310)=5)</f>
        <v>#VALUE!</v>
      </c>
      <c r="G1310" s="88" t="str">
        <f t="shared" si="243"/>
        <v/>
      </c>
      <c r="H1310" s="85">
        <v>41379</v>
      </c>
      <c r="I1310" s="85" t="s">
        <v>2512</v>
      </c>
      <c r="J1310" s="93">
        <f t="shared" si="241"/>
        <v>41379</v>
      </c>
      <c r="K1310" s="85"/>
      <c r="M1310" s="85" t="s">
        <v>567</v>
      </c>
      <c r="N1310" t="e">
        <f t="shared" si="244"/>
        <v>#VALUE!</v>
      </c>
      <c r="O1310" t="e">
        <f t="shared" si="245"/>
        <v>#VALUE!</v>
      </c>
      <c r="Q1310" s="84" t="s">
        <v>567</v>
      </c>
      <c r="R1310" t="e">
        <f t="shared" si="246"/>
        <v>#VALUE!</v>
      </c>
      <c r="S1310" t="e">
        <f t="shared" si="247"/>
        <v>#VALUE!</v>
      </c>
      <c r="U1310" s="86" t="s">
        <v>567</v>
      </c>
      <c r="V1310" t="e">
        <f t="shared" si="248"/>
        <v>#VALUE!</v>
      </c>
      <c r="W1310" t="e">
        <f t="shared" si="249"/>
        <v>#VALUE!</v>
      </c>
      <c r="Y1310" s="61" t="s">
        <v>567</v>
      </c>
      <c r="Z1310" t="str">
        <f t="shared" si="250"/>
        <v>4-15-13</v>
      </c>
      <c r="AA1310" t="e">
        <f t="shared" si="251"/>
        <v>#VALUE!</v>
      </c>
      <c r="AB1310" t="e">
        <f t="shared" si="252"/>
        <v>#VALUE!</v>
      </c>
      <c r="AD1310" s="85">
        <v>41379</v>
      </c>
      <c r="AG1310" s="85" t="s">
        <v>567</v>
      </c>
      <c r="AI1310" s="85">
        <v>41379</v>
      </c>
    </row>
    <row r="1311" spans="1:35" x14ac:dyDescent="0.2">
      <c r="A1311">
        <v>448</v>
      </c>
      <c r="B1311" s="91">
        <v>41277</v>
      </c>
      <c r="C1311" s="61" t="e" cm="1" vm="1">
        <f t="array" ref="C1311">_xlfn._xlws.FILTER(B1311,OR(LEN(B1311) = 7,LEN(B1311)=8))</f>
        <v>#VALUE!</v>
      </c>
      <c r="D1311" s="61" t="str">
        <f t="shared" si="242"/>
        <v/>
      </c>
      <c r="E1311" s="61" t="s">
        <v>2512</v>
      </c>
      <c r="F1311" s="87" cm="1">
        <f t="array" ref="F1311">_xlfn._xlws.FILTER(B1311,LEN(B1311)=5)</f>
        <v>41277</v>
      </c>
      <c r="G1311" s="88">
        <f t="shared" si="243"/>
        <v>41277</v>
      </c>
      <c r="H1311" s="61"/>
      <c r="I1311" s="85">
        <v>41277</v>
      </c>
      <c r="J1311" s="93">
        <f t="shared" si="241"/>
        <v>41277</v>
      </c>
      <c r="K1311" s="85"/>
      <c r="M1311" s="85">
        <v>41277</v>
      </c>
      <c r="N1311" t="e">
        <f t="shared" si="244"/>
        <v>#VALUE!</v>
      </c>
      <c r="O1311">
        <f t="shared" si="245"/>
        <v>41277</v>
      </c>
      <c r="Q1311" s="84">
        <v>41277</v>
      </c>
      <c r="R1311" t="e">
        <f t="shared" si="246"/>
        <v>#VALUE!</v>
      </c>
      <c r="S1311">
        <f t="shared" si="247"/>
        <v>41277</v>
      </c>
      <c r="U1311" s="86">
        <v>41277</v>
      </c>
      <c r="V1311" t="e">
        <f t="shared" si="248"/>
        <v>#VALUE!</v>
      </c>
      <c r="W1311">
        <f t="shared" si="249"/>
        <v>41277</v>
      </c>
      <c r="Y1311" s="61">
        <v>41277</v>
      </c>
      <c r="Z1311" t="str">
        <f t="shared" si="250"/>
        <v>41277</v>
      </c>
      <c r="AA1311" t="e">
        <f t="shared" si="251"/>
        <v>#VALUE!</v>
      </c>
      <c r="AB1311">
        <f t="shared" si="252"/>
        <v>41277</v>
      </c>
      <c r="AD1311" s="85">
        <v>28227</v>
      </c>
      <c r="AG1311" s="85">
        <v>41277</v>
      </c>
      <c r="AI1311" s="85">
        <v>41334</v>
      </c>
    </row>
    <row r="1312" spans="1:35" x14ac:dyDescent="0.2">
      <c r="A1312">
        <v>4837</v>
      </c>
      <c r="B1312" s="91" t="s">
        <v>515</v>
      </c>
      <c r="C1312" s="61" t="str" cm="1">
        <f t="array" ref="C1312">_xlfn._xlws.FILTER(B1312,OR(LEN(B1312) = 7,LEN(B1312)=8))</f>
        <v>2/16/13</v>
      </c>
      <c r="D1312" s="61" t="str">
        <f t="shared" si="242"/>
        <v>2/16/13</v>
      </c>
      <c r="E1312" s="85" t="s">
        <v>515</v>
      </c>
      <c r="F1312" s="87" t="e" cm="1" vm="1">
        <f t="array" ref="F1312">_xlfn._xlws.FILTER(B1312,LEN(B1312)=5)</f>
        <v>#VALUE!</v>
      </c>
      <c r="G1312" s="88" t="str">
        <f t="shared" si="243"/>
        <v/>
      </c>
      <c r="H1312" s="85">
        <v>41321</v>
      </c>
      <c r="I1312" s="85" t="s">
        <v>2512</v>
      </c>
      <c r="J1312" s="93">
        <f t="shared" si="241"/>
        <v>41321</v>
      </c>
      <c r="K1312" s="85"/>
      <c r="M1312" s="85" t="s">
        <v>515</v>
      </c>
      <c r="N1312" t="e">
        <f t="shared" si="244"/>
        <v>#VALUE!</v>
      </c>
      <c r="O1312" t="e">
        <f t="shared" si="245"/>
        <v>#VALUE!</v>
      </c>
      <c r="Q1312" s="84" t="s">
        <v>515</v>
      </c>
      <c r="R1312" t="e">
        <f t="shared" si="246"/>
        <v>#VALUE!</v>
      </c>
      <c r="S1312" t="e">
        <f t="shared" si="247"/>
        <v>#VALUE!</v>
      </c>
      <c r="U1312" s="86" t="s">
        <v>515</v>
      </c>
      <c r="V1312" t="e">
        <f t="shared" si="248"/>
        <v>#VALUE!</v>
      </c>
      <c r="W1312" t="e">
        <f t="shared" si="249"/>
        <v>#VALUE!</v>
      </c>
      <c r="Y1312" s="61" t="s">
        <v>515</v>
      </c>
      <c r="Z1312" t="str">
        <f t="shared" si="250"/>
        <v>2-16-13</v>
      </c>
      <c r="AA1312" t="e">
        <f t="shared" si="251"/>
        <v>#VALUE!</v>
      </c>
      <c r="AB1312" t="e">
        <f t="shared" si="252"/>
        <v>#VALUE!</v>
      </c>
      <c r="AD1312" s="85">
        <v>41321</v>
      </c>
      <c r="AG1312" s="85" t="s">
        <v>515</v>
      </c>
      <c r="AI1312" s="85">
        <v>41321</v>
      </c>
    </row>
    <row r="1313" spans="1:35" x14ac:dyDescent="0.2">
      <c r="A1313">
        <v>9365</v>
      </c>
      <c r="B1313" s="91" t="s">
        <v>1035</v>
      </c>
      <c r="C1313" s="61" t="str" cm="1">
        <f t="array" ref="C1313">_xlfn._xlws.FILTER(B1313,OR(LEN(B1313) = 7,LEN(B1313)=8))</f>
        <v>12/22/12</v>
      </c>
      <c r="D1313" s="61" t="str">
        <f t="shared" si="242"/>
        <v>12/22/12</v>
      </c>
      <c r="E1313" s="61" t="s">
        <v>1035</v>
      </c>
      <c r="F1313" s="87" t="e" cm="1" vm="1">
        <f t="array" ref="F1313">_xlfn._xlws.FILTER(B1313,LEN(B1313)=5)</f>
        <v>#VALUE!</v>
      </c>
      <c r="G1313" s="88" t="str">
        <f t="shared" si="243"/>
        <v/>
      </c>
      <c r="H1313" s="85">
        <v>41265</v>
      </c>
      <c r="I1313" s="85" t="s">
        <v>2512</v>
      </c>
      <c r="J1313" s="93">
        <f t="shared" si="241"/>
        <v>41265</v>
      </c>
      <c r="K1313" s="85"/>
      <c r="M1313" s="85" t="s">
        <v>1035</v>
      </c>
      <c r="N1313" t="e">
        <f t="shared" si="244"/>
        <v>#VALUE!</v>
      </c>
      <c r="O1313" t="e">
        <f t="shared" si="245"/>
        <v>#VALUE!</v>
      </c>
      <c r="Q1313" s="84" t="s">
        <v>1035</v>
      </c>
      <c r="R1313" t="e">
        <f t="shared" si="246"/>
        <v>#VALUE!</v>
      </c>
      <c r="S1313" t="e">
        <f t="shared" si="247"/>
        <v>#VALUE!</v>
      </c>
      <c r="U1313" s="86" t="s">
        <v>1035</v>
      </c>
      <c r="V1313" t="e">
        <f t="shared" si="248"/>
        <v>#VALUE!</v>
      </c>
      <c r="W1313" t="e">
        <f t="shared" si="249"/>
        <v>#VALUE!</v>
      </c>
      <c r="Y1313" s="61" t="s">
        <v>1035</v>
      </c>
      <c r="Z1313" t="str">
        <f t="shared" si="250"/>
        <v>12-22-12</v>
      </c>
      <c r="AA1313" t="e">
        <f t="shared" si="251"/>
        <v>#VALUE!</v>
      </c>
      <c r="AB1313" t="e">
        <f t="shared" si="252"/>
        <v>#VALUE!</v>
      </c>
      <c r="AD1313" s="85">
        <v>41265</v>
      </c>
      <c r="AG1313" s="85" t="s">
        <v>1035</v>
      </c>
      <c r="AI1313" s="85">
        <v>41265</v>
      </c>
    </row>
    <row r="1314" spans="1:35" x14ac:dyDescent="0.2">
      <c r="A1314">
        <v>8932</v>
      </c>
      <c r="B1314" s="91" t="s">
        <v>243</v>
      </c>
      <c r="C1314" s="61" t="str" cm="1">
        <f t="array" ref="C1314">_xlfn._xlws.FILTER(B1314,OR(LEN(B1314) = 7,LEN(B1314)=8))</f>
        <v>10/29/12</v>
      </c>
      <c r="D1314" s="61" t="str">
        <f t="shared" si="242"/>
        <v>10/29/12</v>
      </c>
      <c r="E1314" s="61" t="s">
        <v>243</v>
      </c>
      <c r="F1314" s="87" t="e" cm="1" vm="1">
        <f t="array" ref="F1314">_xlfn._xlws.FILTER(B1314,LEN(B1314)=5)</f>
        <v>#VALUE!</v>
      </c>
      <c r="G1314" s="88" t="str">
        <f t="shared" si="243"/>
        <v/>
      </c>
      <c r="H1314" s="85">
        <v>41211</v>
      </c>
      <c r="I1314" s="85" t="s">
        <v>2512</v>
      </c>
      <c r="J1314" s="93">
        <f t="shared" si="241"/>
        <v>41211</v>
      </c>
      <c r="K1314" s="85"/>
      <c r="M1314" s="85" t="s">
        <v>243</v>
      </c>
      <c r="N1314" t="e">
        <f t="shared" si="244"/>
        <v>#VALUE!</v>
      </c>
      <c r="O1314" t="e">
        <f t="shared" si="245"/>
        <v>#VALUE!</v>
      </c>
      <c r="Q1314" s="84" t="s">
        <v>243</v>
      </c>
      <c r="R1314" t="e">
        <f t="shared" si="246"/>
        <v>#VALUE!</v>
      </c>
      <c r="S1314" t="e">
        <f t="shared" si="247"/>
        <v>#VALUE!</v>
      </c>
      <c r="U1314" s="86" t="s">
        <v>243</v>
      </c>
      <c r="V1314" t="e">
        <f t="shared" si="248"/>
        <v>#VALUE!</v>
      </c>
      <c r="W1314" t="e">
        <f t="shared" si="249"/>
        <v>#VALUE!</v>
      </c>
      <c r="Y1314" s="61" t="s">
        <v>243</v>
      </c>
      <c r="Z1314" t="str">
        <f t="shared" si="250"/>
        <v>10-29-12</v>
      </c>
      <c r="AA1314" t="e">
        <f t="shared" si="251"/>
        <v>#VALUE!</v>
      </c>
      <c r="AB1314" t="e">
        <f t="shared" si="252"/>
        <v>#VALUE!</v>
      </c>
      <c r="AD1314" s="85">
        <v>41211</v>
      </c>
      <c r="AG1314" s="85" t="s">
        <v>243</v>
      </c>
      <c r="AI1314" s="85">
        <v>41211</v>
      </c>
    </row>
    <row r="1315" spans="1:35" x14ac:dyDescent="0.2">
      <c r="A1315">
        <v>7055</v>
      </c>
      <c r="B1315" s="91">
        <v>41162</v>
      </c>
      <c r="C1315" s="61" t="e" cm="1" vm="1">
        <f t="array" ref="C1315">_xlfn._xlws.FILTER(B1315,OR(LEN(B1315) = 7,LEN(B1315)=8))</f>
        <v>#VALUE!</v>
      </c>
      <c r="D1315" s="61" t="str">
        <f t="shared" si="242"/>
        <v/>
      </c>
      <c r="E1315" s="61" t="s">
        <v>2512</v>
      </c>
      <c r="F1315" s="87" cm="1">
        <f t="array" ref="F1315">_xlfn._xlws.FILTER(B1315,LEN(B1315)=5)</f>
        <v>41162</v>
      </c>
      <c r="G1315" s="88">
        <f t="shared" si="243"/>
        <v>41162</v>
      </c>
      <c r="H1315" s="61"/>
      <c r="I1315" s="85">
        <v>41162</v>
      </c>
      <c r="J1315" s="93">
        <f t="shared" si="241"/>
        <v>41162</v>
      </c>
      <c r="K1315" s="85"/>
      <c r="M1315" s="85">
        <v>41162</v>
      </c>
      <c r="N1315" t="e">
        <f t="shared" si="244"/>
        <v>#VALUE!</v>
      </c>
      <c r="O1315">
        <f t="shared" si="245"/>
        <v>41162</v>
      </c>
      <c r="Q1315" s="84">
        <v>41162</v>
      </c>
      <c r="R1315" t="e">
        <f t="shared" si="246"/>
        <v>#VALUE!</v>
      </c>
      <c r="S1315">
        <f t="shared" si="247"/>
        <v>41162</v>
      </c>
      <c r="U1315" s="86">
        <v>41162</v>
      </c>
      <c r="V1315" t="e">
        <f t="shared" si="248"/>
        <v>#VALUE!</v>
      </c>
      <c r="W1315">
        <f t="shared" si="249"/>
        <v>41162</v>
      </c>
      <c r="Y1315" s="61">
        <v>41162</v>
      </c>
      <c r="Z1315" t="str">
        <f t="shared" si="250"/>
        <v>41162</v>
      </c>
      <c r="AA1315" t="e">
        <f t="shared" si="251"/>
        <v>#VALUE!</v>
      </c>
      <c r="AB1315">
        <f t="shared" si="252"/>
        <v>41162</v>
      </c>
      <c r="AD1315" s="85">
        <v>22747</v>
      </c>
      <c r="AG1315" s="85">
        <v>41162</v>
      </c>
      <c r="AI1315" s="85">
        <v>41191</v>
      </c>
    </row>
    <row r="1316" spans="1:35" x14ac:dyDescent="0.2">
      <c r="A1316">
        <v>3537</v>
      </c>
      <c r="B1316" s="91" t="s">
        <v>275</v>
      </c>
      <c r="C1316" s="61" t="str" cm="1">
        <f t="array" ref="C1316">_xlfn._xlws.FILTER(B1316,OR(LEN(B1316) = 7,LEN(B1316)=8))</f>
        <v>8/17/12</v>
      </c>
      <c r="D1316" s="61" t="str">
        <f t="shared" si="242"/>
        <v>8/17/12</v>
      </c>
      <c r="E1316" s="85" t="s">
        <v>275</v>
      </c>
      <c r="F1316" s="87" t="e" cm="1" vm="1">
        <f t="array" ref="F1316">_xlfn._xlws.FILTER(B1316,LEN(B1316)=5)</f>
        <v>#VALUE!</v>
      </c>
      <c r="G1316" s="88" t="str">
        <f t="shared" si="243"/>
        <v/>
      </c>
      <c r="H1316" s="85">
        <v>41138</v>
      </c>
      <c r="I1316" s="85" t="s">
        <v>2512</v>
      </c>
      <c r="J1316" s="93">
        <f t="shared" si="241"/>
        <v>41138</v>
      </c>
      <c r="K1316" s="85"/>
      <c r="M1316" s="85" t="s">
        <v>275</v>
      </c>
      <c r="N1316" t="e">
        <f t="shared" si="244"/>
        <v>#VALUE!</v>
      </c>
      <c r="O1316" t="e">
        <f t="shared" si="245"/>
        <v>#VALUE!</v>
      </c>
      <c r="Q1316" s="84" t="s">
        <v>275</v>
      </c>
      <c r="R1316" t="e">
        <f t="shared" si="246"/>
        <v>#VALUE!</v>
      </c>
      <c r="S1316" t="e">
        <f t="shared" si="247"/>
        <v>#VALUE!</v>
      </c>
      <c r="U1316" s="86" t="s">
        <v>275</v>
      </c>
      <c r="V1316" t="e">
        <f t="shared" si="248"/>
        <v>#VALUE!</v>
      </c>
      <c r="W1316" t="e">
        <f t="shared" si="249"/>
        <v>#VALUE!</v>
      </c>
      <c r="Y1316" s="61" t="s">
        <v>275</v>
      </c>
      <c r="Z1316" t="str">
        <f t="shared" si="250"/>
        <v>8-17-12</v>
      </c>
      <c r="AA1316" t="e">
        <f t="shared" si="251"/>
        <v>#VALUE!</v>
      </c>
      <c r="AB1316" t="e">
        <f t="shared" si="252"/>
        <v>#VALUE!</v>
      </c>
      <c r="AD1316" s="85">
        <v>41138</v>
      </c>
      <c r="AG1316" s="85" t="s">
        <v>275</v>
      </c>
      <c r="AI1316" s="85">
        <v>41138</v>
      </c>
    </row>
    <row r="1317" spans="1:35" x14ac:dyDescent="0.2">
      <c r="A1317">
        <v>9081</v>
      </c>
      <c r="B1317" s="91" t="s">
        <v>323</v>
      </c>
      <c r="C1317" s="61" t="str" cm="1">
        <f t="array" ref="C1317">_xlfn._xlws.FILTER(B1317,OR(LEN(B1317) = 7,LEN(B1317)=8))</f>
        <v>5/18/14</v>
      </c>
      <c r="D1317" s="61" t="str">
        <f t="shared" si="242"/>
        <v>5/18/14</v>
      </c>
      <c r="E1317" s="85" t="s">
        <v>323</v>
      </c>
      <c r="F1317" s="87" t="e" cm="1" vm="1">
        <f t="array" ref="F1317">_xlfn._xlws.FILTER(B1317,LEN(B1317)=5)</f>
        <v>#VALUE!</v>
      </c>
      <c r="G1317" s="88" t="str">
        <f t="shared" si="243"/>
        <v/>
      </c>
      <c r="H1317" s="85">
        <v>41777</v>
      </c>
      <c r="I1317" s="85" t="s">
        <v>2512</v>
      </c>
      <c r="J1317" s="93">
        <f t="shared" si="241"/>
        <v>41777</v>
      </c>
      <c r="K1317" s="85"/>
      <c r="M1317" s="85" t="s">
        <v>323</v>
      </c>
      <c r="N1317" t="e">
        <f t="shared" si="244"/>
        <v>#VALUE!</v>
      </c>
      <c r="O1317" t="e">
        <f t="shared" si="245"/>
        <v>#VALUE!</v>
      </c>
      <c r="Q1317" s="84" t="s">
        <v>323</v>
      </c>
      <c r="R1317" t="e">
        <f t="shared" si="246"/>
        <v>#VALUE!</v>
      </c>
      <c r="S1317" t="e">
        <f t="shared" si="247"/>
        <v>#VALUE!</v>
      </c>
      <c r="U1317" s="86" t="s">
        <v>323</v>
      </c>
      <c r="V1317" t="e">
        <f t="shared" si="248"/>
        <v>#VALUE!</v>
      </c>
      <c r="W1317" t="e">
        <f t="shared" si="249"/>
        <v>#VALUE!</v>
      </c>
      <c r="Y1317" s="61" t="s">
        <v>323</v>
      </c>
      <c r="Z1317" t="str">
        <f t="shared" si="250"/>
        <v>5-18-14</v>
      </c>
      <c r="AA1317" t="e">
        <f t="shared" si="251"/>
        <v>#VALUE!</v>
      </c>
      <c r="AB1317" t="e">
        <f t="shared" si="252"/>
        <v>#VALUE!</v>
      </c>
      <c r="AD1317" s="85">
        <v>41777</v>
      </c>
      <c r="AG1317" s="85" t="s">
        <v>323</v>
      </c>
      <c r="AI1317" s="85">
        <v>41777</v>
      </c>
    </row>
    <row r="1318" spans="1:35" x14ac:dyDescent="0.2">
      <c r="A1318">
        <v>4988</v>
      </c>
      <c r="B1318" s="91">
        <v>41734</v>
      </c>
      <c r="C1318" s="61" t="e" cm="1" vm="1">
        <f t="array" ref="C1318">_xlfn._xlws.FILTER(B1318,OR(LEN(B1318) = 7,LEN(B1318)=8))</f>
        <v>#VALUE!</v>
      </c>
      <c r="D1318" s="61" t="str">
        <f t="shared" si="242"/>
        <v/>
      </c>
      <c r="E1318" s="61" t="s">
        <v>2512</v>
      </c>
      <c r="F1318" s="87" cm="1">
        <f t="array" ref="F1318">_xlfn._xlws.FILTER(B1318,LEN(B1318)=5)</f>
        <v>41734</v>
      </c>
      <c r="G1318" s="88">
        <f t="shared" si="243"/>
        <v>41734</v>
      </c>
      <c r="H1318" s="61"/>
      <c r="I1318" s="85">
        <v>41734</v>
      </c>
      <c r="J1318" s="93">
        <f t="shared" si="241"/>
        <v>41734</v>
      </c>
      <c r="K1318" s="85"/>
      <c r="M1318" s="85">
        <v>41734</v>
      </c>
      <c r="N1318" t="e">
        <f t="shared" si="244"/>
        <v>#VALUE!</v>
      </c>
      <c r="O1318">
        <f t="shared" si="245"/>
        <v>41734</v>
      </c>
      <c r="Q1318" s="84">
        <v>41734</v>
      </c>
      <c r="R1318" t="e">
        <f t="shared" si="246"/>
        <v>#VALUE!</v>
      </c>
      <c r="S1318">
        <f t="shared" si="247"/>
        <v>41734</v>
      </c>
      <c r="U1318" s="86">
        <v>41734</v>
      </c>
      <c r="V1318" t="e">
        <f t="shared" si="248"/>
        <v>#VALUE!</v>
      </c>
      <c r="W1318">
        <f t="shared" si="249"/>
        <v>41734</v>
      </c>
      <c r="Y1318" s="61">
        <v>41734</v>
      </c>
      <c r="Z1318" t="str">
        <f t="shared" si="250"/>
        <v>41734</v>
      </c>
      <c r="AA1318" t="e">
        <f t="shared" si="251"/>
        <v>#VALUE!</v>
      </c>
      <c r="AB1318">
        <f t="shared" si="252"/>
        <v>41734</v>
      </c>
      <c r="AD1318" s="85">
        <v>12526</v>
      </c>
      <c r="AG1318" s="85">
        <v>41734</v>
      </c>
      <c r="AI1318" s="85">
        <v>41763</v>
      </c>
    </row>
    <row r="1319" spans="1:35" x14ac:dyDescent="0.2">
      <c r="A1319">
        <v>1050</v>
      </c>
      <c r="B1319" s="91" t="s">
        <v>685</v>
      </c>
      <c r="C1319" s="61" t="str" cm="1">
        <f t="array" ref="C1319">_xlfn._xlws.FILTER(B1319,OR(LEN(B1319) = 7,LEN(B1319)=8))</f>
        <v>4/30/14</v>
      </c>
      <c r="D1319" s="61" t="str">
        <f t="shared" si="242"/>
        <v>4/30/14</v>
      </c>
      <c r="E1319" s="85" t="s">
        <v>685</v>
      </c>
      <c r="F1319" s="87" t="e" cm="1" vm="1">
        <f t="array" ref="F1319">_xlfn._xlws.FILTER(B1319,LEN(B1319)=5)</f>
        <v>#VALUE!</v>
      </c>
      <c r="G1319" s="88" t="str">
        <f t="shared" si="243"/>
        <v/>
      </c>
      <c r="H1319" s="85">
        <v>41759</v>
      </c>
      <c r="I1319" s="85" t="s">
        <v>2512</v>
      </c>
      <c r="J1319" s="93">
        <f t="shared" si="241"/>
        <v>41759</v>
      </c>
      <c r="K1319" s="85"/>
      <c r="M1319" s="85" t="s">
        <v>685</v>
      </c>
      <c r="N1319" t="e">
        <f t="shared" si="244"/>
        <v>#VALUE!</v>
      </c>
      <c r="O1319" t="e">
        <f t="shared" si="245"/>
        <v>#VALUE!</v>
      </c>
      <c r="Q1319" s="84" t="s">
        <v>685</v>
      </c>
      <c r="R1319" t="e">
        <f t="shared" si="246"/>
        <v>#VALUE!</v>
      </c>
      <c r="S1319" t="e">
        <f t="shared" si="247"/>
        <v>#VALUE!</v>
      </c>
      <c r="U1319" s="86" t="s">
        <v>685</v>
      </c>
      <c r="V1319" t="e">
        <f t="shared" si="248"/>
        <v>#VALUE!</v>
      </c>
      <c r="W1319" t="e">
        <f t="shared" si="249"/>
        <v>#VALUE!</v>
      </c>
      <c r="Y1319" s="61" t="s">
        <v>685</v>
      </c>
      <c r="Z1319" t="str">
        <f t="shared" si="250"/>
        <v>4-30-14</v>
      </c>
      <c r="AA1319" t="e">
        <f t="shared" si="251"/>
        <v>#VALUE!</v>
      </c>
      <c r="AB1319" t="e">
        <f t="shared" si="252"/>
        <v>#VALUE!</v>
      </c>
      <c r="AD1319" s="85">
        <v>41759</v>
      </c>
      <c r="AG1319" s="85" t="s">
        <v>685</v>
      </c>
      <c r="AI1319" s="85">
        <v>41759</v>
      </c>
    </row>
    <row r="1320" spans="1:35" x14ac:dyDescent="0.2">
      <c r="A1320">
        <v>5610</v>
      </c>
      <c r="B1320" s="91" t="s">
        <v>198</v>
      </c>
      <c r="C1320" s="61" t="str" cm="1">
        <f t="array" ref="C1320">_xlfn._xlws.FILTER(B1320,OR(LEN(B1320) = 7,LEN(B1320)=8))</f>
        <v>4/21/14</v>
      </c>
      <c r="D1320" s="61" t="str">
        <f t="shared" si="242"/>
        <v>4/21/14</v>
      </c>
      <c r="E1320" s="85" t="s">
        <v>198</v>
      </c>
      <c r="F1320" s="87" t="e" cm="1" vm="1">
        <f t="array" ref="F1320">_xlfn._xlws.FILTER(B1320,LEN(B1320)=5)</f>
        <v>#VALUE!</v>
      </c>
      <c r="G1320" s="88" t="str">
        <f t="shared" si="243"/>
        <v/>
      </c>
      <c r="H1320" s="85">
        <v>41750</v>
      </c>
      <c r="I1320" s="85" t="s">
        <v>2512</v>
      </c>
      <c r="J1320" s="93">
        <f t="shared" si="241"/>
        <v>41750</v>
      </c>
      <c r="K1320" s="85"/>
      <c r="M1320" s="85" t="s">
        <v>198</v>
      </c>
      <c r="N1320" t="e">
        <f t="shared" si="244"/>
        <v>#VALUE!</v>
      </c>
      <c r="O1320" t="e">
        <f t="shared" si="245"/>
        <v>#VALUE!</v>
      </c>
      <c r="Q1320" s="84" t="s">
        <v>198</v>
      </c>
      <c r="R1320" t="e">
        <f t="shared" si="246"/>
        <v>#VALUE!</v>
      </c>
      <c r="S1320" t="e">
        <f t="shared" si="247"/>
        <v>#VALUE!</v>
      </c>
      <c r="U1320" s="86" t="s">
        <v>198</v>
      </c>
      <c r="V1320" t="e">
        <f t="shared" si="248"/>
        <v>#VALUE!</v>
      </c>
      <c r="W1320" t="e">
        <f t="shared" si="249"/>
        <v>#VALUE!</v>
      </c>
      <c r="Y1320" s="61" t="s">
        <v>198</v>
      </c>
      <c r="Z1320" t="str">
        <f t="shared" si="250"/>
        <v>4-21-14</v>
      </c>
      <c r="AA1320" t="e">
        <f t="shared" si="251"/>
        <v>#VALUE!</v>
      </c>
      <c r="AB1320" t="e">
        <f t="shared" si="252"/>
        <v>#VALUE!</v>
      </c>
      <c r="AD1320" s="85">
        <v>41750</v>
      </c>
      <c r="AG1320" s="85" t="s">
        <v>198</v>
      </c>
      <c r="AI1320" s="85">
        <v>41750</v>
      </c>
    </row>
    <row r="1321" spans="1:35" x14ac:dyDescent="0.2">
      <c r="A1321">
        <v>3526</v>
      </c>
      <c r="B1321" s="91" t="s">
        <v>708</v>
      </c>
      <c r="C1321" s="61" t="str" cm="1">
        <f t="array" ref="C1321">_xlfn._xlws.FILTER(B1321,OR(LEN(B1321) = 7,LEN(B1321)=8))</f>
        <v>1/27/14</v>
      </c>
      <c r="D1321" s="61" t="str">
        <f t="shared" si="242"/>
        <v>1/27/14</v>
      </c>
      <c r="E1321" s="85" t="s">
        <v>708</v>
      </c>
      <c r="F1321" s="87" t="e" cm="1" vm="1">
        <f t="array" ref="F1321">_xlfn._xlws.FILTER(B1321,LEN(B1321)=5)</f>
        <v>#VALUE!</v>
      </c>
      <c r="G1321" s="88" t="str">
        <f t="shared" si="243"/>
        <v/>
      </c>
      <c r="H1321" s="85">
        <v>41666</v>
      </c>
      <c r="I1321" s="85" t="s">
        <v>2512</v>
      </c>
      <c r="J1321" s="93">
        <f t="shared" si="241"/>
        <v>41666</v>
      </c>
      <c r="K1321" s="85"/>
      <c r="M1321" s="85" t="s">
        <v>708</v>
      </c>
      <c r="N1321" t="e">
        <f t="shared" si="244"/>
        <v>#VALUE!</v>
      </c>
      <c r="O1321" t="e">
        <f t="shared" si="245"/>
        <v>#VALUE!</v>
      </c>
      <c r="Q1321" s="84" t="s">
        <v>708</v>
      </c>
      <c r="R1321" t="e">
        <f t="shared" si="246"/>
        <v>#VALUE!</v>
      </c>
      <c r="S1321" t="e">
        <f t="shared" si="247"/>
        <v>#VALUE!</v>
      </c>
      <c r="U1321" s="86" t="s">
        <v>708</v>
      </c>
      <c r="V1321" t="e">
        <f t="shared" si="248"/>
        <v>#VALUE!</v>
      </c>
      <c r="W1321" t="e">
        <f t="shared" si="249"/>
        <v>#VALUE!</v>
      </c>
      <c r="Y1321" s="61" t="s">
        <v>708</v>
      </c>
      <c r="Z1321" t="str">
        <f t="shared" si="250"/>
        <v>1-27-14</v>
      </c>
      <c r="AA1321" t="e">
        <f t="shared" si="251"/>
        <v>#VALUE!</v>
      </c>
      <c r="AB1321" t="e">
        <f t="shared" si="252"/>
        <v>#VALUE!</v>
      </c>
      <c r="AD1321" s="85">
        <v>41666</v>
      </c>
      <c r="AG1321" s="85" t="s">
        <v>708</v>
      </c>
      <c r="AI1321" s="85">
        <v>41666</v>
      </c>
    </row>
    <row r="1322" spans="1:35" x14ac:dyDescent="0.2">
      <c r="A1322">
        <v>5136</v>
      </c>
      <c r="B1322" s="91" t="s">
        <v>1168</v>
      </c>
      <c r="C1322" s="61" t="str" cm="1">
        <f t="array" ref="C1322">_xlfn._xlws.FILTER(B1322,OR(LEN(B1322) = 7,LEN(B1322)=8))</f>
        <v>1/17/14</v>
      </c>
      <c r="D1322" s="61" t="str">
        <f t="shared" si="242"/>
        <v>1/17/14</v>
      </c>
      <c r="E1322" s="85" t="s">
        <v>1168</v>
      </c>
      <c r="F1322" s="87" t="e" cm="1" vm="1">
        <f t="array" ref="F1322">_xlfn._xlws.FILTER(B1322,LEN(B1322)=5)</f>
        <v>#VALUE!</v>
      </c>
      <c r="G1322" s="88" t="str">
        <f t="shared" si="243"/>
        <v/>
      </c>
      <c r="H1322" s="85">
        <v>41656</v>
      </c>
      <c r="I1322" s="85" t="s">
        <v>2512</v>
      </c>
      <c r="J1322" s="93">
        <f t="shared" si="241"/>
        <v>41656</v>
      </c>
      <c r="K1322" s="85"/>
      <c r="M1322" s="85" t="s">
        <v>1168</v>
      </c>
      <c r="N1322" t="e">
        <f t="shared" si="244"/>
        <v>#VALUE!</v>
      </c>
      <c r="O1322" t="e">
        <f t="shared" si="245"/>
        <v>#VALUE!</v>
      </c>
      <c r="Q1322" s="84" t="s">
        <v>1168</v>
      </c>
      <c r="R1322" t="e">
        <f t="shared" si="246"/>
        <v>#VALUE!</v>
      </c>
      <c r="S1322" t="e">
        <f t="shared" si="247"/>
        <v>#VALUE!</v>
      </c>
      <c r="U1322" s="86" t="s">
        <v>1168</v>
      </c>
      <c r="V1322" t="e">
        <f t="shared" si="248"/>
        <v>#VALUE!</v>
      </c>
      <c r="W1322" t="e">
        <f t="shared" si="249"/>
        <v>#VALUE!</v>
      </c>
      <c r="Y1322" s="61" t="s">
        <v>1168</v>
      </c>
      <c r="Z1322" t="str">
        <f t="shared" si="250"/>
        <v>1-17-14</v>
      </c>
      <c r="AA1322" t="e">
        <f t="shared" si="251"/>
        <v>#VALUE!</v>
      </c>
      <c r="AB1322" t="e">
        <f t="shared" si="252"/>
        <v>#VALUE!</v>
      </c>
      <c r="AD1322" s="85">
        <v>41656</v>
      </c>
      <c r="AG1322" s="85" t="s">
        <v>1168</v>
      </c>
      <c r="AI1322" s="85">
        <v>41656</v>
      </c>
    </row>
    <row r="1323" spans="1:35" x14ac:dyDescent="0.2">
      <c r="A1323">
        <v>1411</v>
      </c>
      <c r="B1323" s="91">
        <v>41558</v>
      </c>
      <c r="C1323" s="61" t="e" cm="1" vm="1">
        <f t="array" ref="C1323">_xlfn._xlws.FILTER(B1323,OR(LEN(B1323) = 7,LEN(B1323)=8))</f>
        <v>#VALUE!</v>
      </c>
      <c r="D1323" s="61" t="str">
        <f t="shared" si="242"/>
        <v/>
      </c>
      <c r="E1323" s="61" t="s">
        <v>2512</v>
      </c>
      <c r="F1323" s="87" cm="1">
        <f t="array" ref="F1323">_xlfn._xlws.FILTER(B1323,LEN(B1323)=5)</f>
        <v>41558</v>
      </c>
      <c r="G1323" s="88">
        <f t="shared" si="243"/>
        <v>41558</v>
      </c>
      <c r="H1323" s="61"/>
      <c r="I1323" s="85">
        <v>41558</v>
      </c>
      <c r="J1323" s="93">
        <f t="shared" si="241"/>
        <v>41558</v>
      </c>
      <c r="K1323" s="85"/>
      <c r="M1323" s="85">
        <v>41558</v>
      </c>
      <c r="N1323" t="e">
        <f t="shared" si="244"/>
        <v>#VALUE!</v>
      </c>
      <c r="O1323">
        <f t="shared" si="245"/>
        <v>41558</v>
      </c>
      <c r="Q1323" s="84">
        <v>41558</v>
      </c>
      <c r="R1323" t="e">
        <f t="shared" si="246"/>
        <v>#VALUE!</v>
      </c>
      <c r="S1323">
        <f t="shared" si="247"/>
        <v>41558</v>
      </c>
      <c r="U1323" s="86">
        <v>41558</v>
      </c>
      <c r="V1323" t="e">
        <f t="shared" si="248"/>
        <v>#VALUE!</v>
      </c>
      <c r="W1323">
        <f t="shared" si="249"/>
        <v>41558</v>
      </c>
      <c r="Y1323" s="61">
        <v>41558</v>
      </c>
      <c r="Z1323" t="str">
        <f t="shared" si="250"/>
        <v>41558</v>
      </c>
      <c r="AA1323" t="e">
        <f t="shared" si="251"/>
        <v>#VALUE!</v>
      </c>
      <c r="AB1323">
        <f t="shared" si="252"/>
        <v>41558</v>
      </c>
      <c r="AD1323" s="85">
        <v>21290</v>
      </c>
      <c r="AG1323" s="85">
        <v>41558</v>
      </c>
      <c r="AI1323" s="85">
        <v>41588</v>
      </c>
    </row>
    <row r="1324" spans="1:35" x14ac:dyDescent="0.2">
      <c r="A1324">
        <v>701</v>
      </c>
      <c r="B1324" s="91">
        <v>41436</v>
      </c>
      <c r="C1324" s="61" t="e" cm="1" vm="1">
        <f t="array" ref="C1324">_xlfn._xlws.FILTER(B1324,OR(LEN(B1324) = 7,LEN(B1324)=8))</f>
        <v>#VALUE!</v>
      </c>
      <c r="D1324" s="61" t="str">
        <f t="shared" si="242"/>
        <v/>
      </c>
      <c r="E1324" s="61" t="s">
        <v>2512</v>
      </c>
      <c r="F1324" s="87" cm="1">
        <f t="array" ref="F1324">_xlfn._xlws.FILTER(B1324,LEN(B1324)=5)</f>
        <v>41436</v>
      </c>
      <c r="G1324" s="88">
        <f t="shared" si="243"/>
        <v>41436</v>
      </c>
      <c r="H1324" s="61"/>
      <c r="I1324" s="85">
        <v>41436</v>
      </c>
      <c r="J1324" s="93">
        <f t="shared" si="241"/>
        <v>41436</v>
      </c>
      <c r="K1324" s="85"/>
      <c r="M1324" s="85">
        <v>41436</v>
      </c>
      <c r="N1324" t="e">
        <f t="shared" si="244"/>
        <v>#VALUE!</v>
      </c>
      <c r="O1324">
        <f t="shared" si="245"/>
        <v>41436</v>
      </c>
      <c r="Q1324" s="84">
        <v>41436</v>
      </c>
      <c r="R1324" t="e">
        <f t="shared" si="246"/>
        <v>#VALUE!</v>
      </c>
      <c r="S1324">
        <f t="shared" si="247"/>
        <v>41436</v>
      </c>
      <c r="U1324" s="86">
        <v>41436</v>
      </c>
      <c r="V1324" t="e">
        <f t="shared" si="248"/>
        <v>#VALUE!</v>
      </c>
      <c r="W1324">
        <f t="shared" si="249"/>
        <v>41436</v>
      </c>
      <c r="Y1324" s="61">
        <v>41436</v>
      </c>
      <c r="Z1324" t="str">
        <f t="shared" si="250"/>
        <v>41436</v>
      </c>
      <c r="AA1324" t="e">
        <f t="shared" si="251"/>
        <v>#VALUE!</v>
      </c>
      <c r="AB1324">
        <f t="shared" si="252"/>
        <v>41436</v>
      </c>
      <c r="AD1324" s="85">
        <v>13254</v>
      </c>
      <c r="AG1324" s="85">
        <v>41436</v>
      </c>
      <c r="AI1324" s="85">
        <v>41584</v>
      </c>
    </row>
    <row r="1325" spans="1:35" x14ac:dyDescent="0.2">
      <c r="A1325">
        <v>6203</v>
      </c>
      <c r="B1325" s="91" t="s">
        <v>1564</v>
      </c>
      <c r="C1325" s="61" t="str" cm="1">
        <f t="array" ref="C1325">_xlfn._xlws.FILTER(B1325,OR(LEN(B1325) = 7,LEN(B1325)=8))</f>
        <v>8/24/13</v>
      </c>
      <c r="D1325" s="61" t="str">
        <f t="shared" si="242"/>
        <v>8/24/13</v>
      </c>
      <c r="E1325" s="85" t="s">
        <v>1564</v>
      </c>
      <c r="F1325" s="87" t="e" cm="1" vm="1">
        <f t="array" ref="F1325">_xlfn._xlws.FILTER(B1325,LEN(B1325)=5)</f>
        <v>#VALUE!</v>
      </c>
      <c r="G1325" s="88" t="str">
        <f t="shared" si="243"/>
        <v/>
      </c>
      <c r="H1325" s="85">
        <v>41510</v>
      </c>
      <c r="I1325" s="85" t="s">
        <v>2512</v>
      </c>
      <c r="J1325" s="93">
        <f t="shared" si="241"/>
        <v>41510</v>
      </c>
      <c r="K1325" s="85"/>
      <c r="M1325" s="85" t="s">
        <v>1564</v>
      </c>
      <c r="N1325" t="e">
        <f t="shared" si="244"/>
        <v>#VALUE!</v>
      </c>
      <c r="O1325" t="e">
        <f t="shared" si="245"/>
        <v>#VALUE!</v>
      </c>
      <c r="Q1325" s="84" t="s">
        <v>1564</v>
      </c>
      <c r="R1325" t="e">
        <f t="shared" si="246"/>
        <v>#VALUE!</v>
      </c>
      <c r="S1325" t="e">
        <f t="shared" si="247"/>
        <v>#VALUE!</v>
      </c>
      <c r="U1325" s="86" t="s">
        <v>1564</v>
      </c>
      <c r="V1325" t="e">
        <f t="shared" si="248"/>
        <v>#VALUE!</v>
      </c>
      <c r="W1325" t="e">
        <f t="shared" si="249"/>
        <v>#VALUE!</v>
      </c>
      <c r="Y1325" s="61" t="s">
        <v>1564</v>
      </c>
      <c r="Z1325" t="str">
        <f t="shared" si="250"/>
        <v>8-24-13</v>
      </c>
      <c r="AA1325" t="e">
        <f t="shared" si="251"/>
        <v>#VALUE!</v>
      </c>
      <c r="AB1325" t="e">
        <f t="shared" si="252"/>
        <v>#VALUE!</v>
      </c>
      <c r="AD1325" s="85">
        <v>41510</v>
      </c>
      <c r="AG1325" s="85" t="s">
        <v>1564</v>
      </c>
      <c r="AI1325" s="85">
        <v>41510</v>
      </c>
    </row>
    <row r="1326" spans="1:35" x14ac:dyDescent="0.2">
      <c r="A1326">
        <v>7192</v>
      </c>
      <c r="B1326" s="91" t="s">
        <v>567</v>
      </c>
      <c r="C1326" s="61" t="str" cm="1">
        <f t="array" ref="C1326">_xlfn._xlws.FILTER(B1326,OR(LEN(B1326) = 7,LEN(B1326)=8))</f>
        <v>4/15/13</v>
      </c>
      <c r="D1326" s="61" t="str">
        <f t="shared" si="242"/>
        <v>4/15/13</v>
      </c>
      <c r="E1326" s="85" t="s">
        <v>567</v>
      </c>
      <c r="F1326" s="87" t="e" cm="1" vm="1">
        <f t="array" ref="F1326">_xlfn._xlws.FILTER(B1326,LEN(B1326)=5)</f>
        <v>#VALUE!</v>
      </c>
      <c r="G1326" s="88" t="str">
        <f t="shared" si="243"/>
        <v/>
      </c>
      <c r="H1326" s="85">
        <v>41379</v>
      </c>
      <c r="I1326" s="85" t="s">
        <v>2512</v>
      </c>
      <c r="J1326" s="93">
        <f t="shared" si="241"/>
        <v>41379</v>
      </c>
      <c r="K1326" s="85"/>
      <c r="M1326" s="85" t="s">
        <v>567</v>
      </c>
      <c r="N1326" t="e">
        <f t="shared" si="244"/>
        <v>#VALUE!</v>
      </c>
      <c r="O1326" t="e">
        <f t="shared" si="245"/>
        <v>#VALUE!</v>
      </c>
      <c r="Q1326" s="84" t="s">
        <v>567</v>
      </c>
      <c r="R1326" t="e">
        <f t="shared" si="246"/>
        <v>#VALUE!</v>
      </c>
      <c r="S1326" t="e">
        <f t="shared" si="247"/>
        <v>#VALUE!</v>
      </c>
      <c r="U1326" s="86" t="s">
        <v>567</v>
      </c>
      <c r="V1326" t="e">
        <f t="shared" si="248"/>
        <v>#VALUE!</v>
      </c>
      <c r="W1326" t="e">
        <f t="shared" si="249"/>
        <v>#VALUE!</v>
      </c>
      <c r="Y1326" s="61" t="s">
        <v>567</v>
      </c>
      <c r="Z1326" t="str">
        <f t="shared" si="250"/>
        <v>4-15-13</v>
      </c>
      <c r="AA1326" t="e">
        <f t="shared" si="251"/>
        <v>#VALUE!</v>
      </c>
      <c r="AB1326" t="e">
        <f t="shared" si="252"/>
        <v>#VALUE!</v>
      </c>
      <c r="AD1326" s="85">
        <v>41379</v>
      </c>
      <c r="AG1326" s="85" t="s">
        <v>567</v>
      </c>
      <c r="AI1326" s="85">
        <v>41379</v>
      </c>
    </row>
    <row r="1327" spans="1:35" x14ac:dyDescent="0.2">
      <c r="A1327">
        <v>5181</v>
      </c>
      <c r="B1327" s="91" t="s">
        <v>922</v>
      </c>
      <c r="C1327" s="61" t="str" cm="1">
        <f t="array" ref="C1327">_xlfn._xlws.FILTER(B1327,OR(LEN(B1327) = 7,LEN(B1327)=8))</f>
        <v>3/20/13</v>
      </c>
      <c r="D1327" s="61" t="str">
        <f t="shared" si="242"/>
        <v>3/20/13</v>
      </c>
      <c r="E1327" s="85" t="s">
        <v>922</v>
      </c>
      <c r="F1327" s="87" t="e" cm="1" vm="1">
        <f t="array" ref="F1327">_xlfn._xlws.FILTER(B1327,LEN(B1327)=5)</f>
        <v>#VALUE!</v>
      </c>
      <c r="G1327" s="88" t="str">
        <f t="shared" si="243"/>
        <v/>
      </c>
      <c r="H1327" s="85">
        <v>41353</v>
      </c>
      <c r="I1327" s="85" t="s">
        <v>2512</v>
      </c>
      <c r="J1327" s="93">
        <f t="shared" si="241"/>
        <v>41353</v>
      </c>
      <c r="K1327" s="85"/>
      <c r="M1327" s="85" t="s">
        <v>922</v>
      </c>
      <c r="N1327" t="e">
        <f t="shared" si="244"/>
        <v>#VALUE!</v>
      </c>
      <c r="O1327" t="e">
        <f t="shared" si="245"/>
        <v>#VALUE!</v>
      </c>
      <c r="Q1327" s="84" t="s">
        <v>922</v>
      </c>
      <c r="R1327" t="e">
        <f t="shared" si="246"/>
        <v>#VALUE!</v>
      </c>
      <c r="S1327" t="e">
        <f t="shared" si="247"/>
        <v>#VALUE!</v>
      </c>
      <c r="U1327" s="86" t="s">
        <v>922</v>
      </c>
      <c r="V1327" t="e">
        <f t="shared" si="248"/>
        <v>#VALUE!</v>
      </c>
      <c r="W1327" t="e">
        <f t="shared" si="249"/>
        <v>#VALUE!</v>
      </c>
      <c r="Y1327" s="61" t="s">
        <v>922</v>
      </c>
      <c r="Z1327" t="str">
        <f t="shared" si="250"/>
        <v>3-20-13</v>
      </c>
      <c r="AA1327" t="e">
        <f t="shared" si="251"/>
        <v>#VALUE!</v>
      </c>
      <c r="AB1327" t="e">
        <f t="shared" si="252"/>
        <v>#VALUE!</v>
      </c>
      <c r="AD1327" s="85">
        <v>41353</v>
      </c>
      <c r="AG1327" s="85" t="s">
        <v>922</v>
      </c>
      <c r="AI1327" s="85">
        <v>41353</v>
      </c>
    </row>
    <row r="1328" spans="1:35" x14ac:dyDescent="0.2">
      <c r="A1328">
        <v>9220</v>
      </c>
      <c r="B1328" s="91" t="s">
        <v>651</v>
      </c>
      <c r="C1328" s="61" t="str" cm="1">
        <f t="array" ref="C1328">_xlfn._xlws.FILTER(B1328,OR(LEN(B1328) = 7,LEN(B1328)=8))</f>
        <v>1/17/13</v>
      </c>
      <c r="D1328" s="61" t="str">
        <f t="shared" si="242"/>
        <v>1/17/13</v>
      </c>
      <c r="E1328" s="85" t="s">
        <v>651</v>
      </c>
      <c r="F1328" s="87" t="e" cm="1" vm="1">
        <f t="array" ref="F1328">_xlfn._xlws.FILTER(B1328,LEN(B1328)=5)</f>
        <v>#VALUE!</v>
      </c>
      <c r="G1328" s="88" t="str">
        <f t="shared" si="243"/>
        <v/>
      </c>
      <c r="H1328" s="85">
        <v>41291</v>
      </c>
      <c r="I1328" s="85" t="s">
        <v>2512</v>
      </c>
      <c r="J1328" s="93">
        <f t="shared" si="241"/>
        <v>41291</v>
      </c>
      <c r="K1328" s="85"/>
      <c r="M1328" s="85" t="s">
        <v>651</v>
      </c>
      <c r="N1328" t="e">
        <f t="shared" si="244"/>
        <v>#VALUE!</v>
      </c>
      <c r="O1328" t="e">
        <f t="shared" si="245"/>
        <v>#VALUE!</v>
      </c>
      <c r="Q1328" s="84" t="s">
        <v>651</v>
      </c>
      <c r="R1328" t="e">
        <f t="shared" si="246"/>
        <v>#VALUE!</v>
      </c>
      <c r="S1328" t="e">
        <f t="shared" si="247"/>
        <v>#VALUE!</v>
      </c>
      <c r="U1328" s="86" t="s">
        <v>651</v>
      </c>
      <c r="V1328" t="e">
        <f t="shared" si="248"/>
        <v>#VALUE!</v>
      </c>
      <c r="W1328" t="e">
        <f t="shared" si="249"/>
        <v>#VALUE!</v>
      </c>
      <c r="Y1328" s="61" t="s">
        <v>651</v>
      </c>
      <c r="Z1328" t="str">
        <f t="shared" si="250"/>
        <v>1-17-13</v>
      </c>
      <c r="AA1328" t="e">
        <f t="shared" si="251"/>
        <v>#VALUE!</v>
      </c>
      <c r="AB1328" t="e">
        <f t="shared" si="252"/>
        <v>#VALUE!</v>
      </c>
      <c r="AD1328" s="85">
        <v>41291</v>
      </c>
      <c r="AG1328" s="85" t="s">
        <v>651</v>
      </c>
      <c r="AI1328" s="85">
        <v>41291</v>
      </c>
    </row>
    <row r="1329" spans="1:35" x14ac:dyDescent="0.2">
      <c r="A1329">
        <v>7734</v>
      </c>
      <c r="B1329" s="91" t="s">
        <v>108</v>
      </c>
      <c r="C1329" s="61" t="str" cm="1">
        <f t="array" ref="C1329">_xlfn._xlws.FILTER(B1329,OR(LEN(B1329) = 7,LEN(B1329)=8))</f>
        <v>12/19/12</v>
      </c>
      <c r="D1329" s="61" t="str">
        <f t="shared" si="242"/>
        <v>12/19/12</v>
      </c>
      <c r="E1329" s="61" t="s">
        <v>108</v>
      </c>
      <c r="F1329" s="87" t="e" cm="1" vm="1">
        <f t="array" ref="F1329">_xlfn._xlws.FILTER(B1329,LEN(B1329)=5)</f>
        <v>#VALUE!</v>
      </c>
      <c r="G1329" s="88" t="str">
        <f t="shared" si="243"/>
        <v/>
      </c>
      <c r="H1329" s="85">
        <v>41262</v>
      </c>
      <c r="I1329" s="85" t="s">
        <v>2512</v>
      </c>
      <c r="J1329" s="93">
        <f t="shared" si="241"/>
        <v>41262</v>
      </c>
      <c r="K1329" s="85"/>
      <c r="M1329" s="85" t="s">
        <v>108</v>
      </c>
      <c r="N1329" t="e">
        <f t="shared" si="244"/>
        <v>#VALUE!</v>
      </c>
      <c r="O1329" t="e">
        <f t="shared" si="245"/>
        <v>#VALUE!</v>
      </c>
      <c r="Q1329" s="84" t="s">
        <v>108</v>
      </c>
      <c r="R1329" t="e">
        <f t="shared" si="246"/>
        <v>#VALUE!</v>
      </c>
      <c r="S1329" t="e">
        <f t="shared" si="247"/>
        <v>#VALUE!</v>
      </c>
      <c r="U1329" s="86" t="s">
        <v>108</v>
      </c>
      <c r="V1329" t="e">
        <f t="shared" si="248"/>
        <v>#VALUE!</v>
      </c>
      <c r="W1329" t="e">
        <f t="shared" si="249"/>
        <v>#VALUE!</v>
      </c>
      <c r="Y1329" s="61" t="s">
        <v>108</v>
      </c>
      <c r="Z1329" t="str">
        <f t="shared" si="250"/>
        <v>12-19-12</v>
      </c>
      <c r="AA1329" t="e">
        <f t="shared" si="251"/>
        <v>#VALUE!</v>
      </c>
      <c r="AB1329" t="e">
        <f t="shared" si="252"/>
        <v>#VALUE!</v>
      </c>
      <c r="AD1329" s="85">
        <v>41262</v>
      </c>
      <c r="AG1329" s="85" t="s">
        <v>108</v>
      </c>
      <c r="AI1329" s="85">
        <v>41262</v>
      </c>
    </row>
    <row r="1330" spans="1:35" x14ac:dyDescent="0.2">
      <c r="A1330">
        <v>10446</v>
      </c>
      <c r="B1330" s="91">
        <v>41101</v>
      </c>
      <c r="C1330" s="61" t="e" cm="1" vm="1">
        <f t="array" ref="C1330">_xlfn._xlws.FILTER(B1330,OR(LEN(B1330) = 7,LEN(B1330)=8))</f>
        <v>#VALUE!</v>
      </c>
      <c r="D1330" s="61" t="str">
        <f t="shared" si="242"/>
        <v/>
      </c>
      <c r="E1330" s="61" t="s">
        <v>2512</v>
      </c>
      <c r="F1330" s="87" cm="1">
        <f t="array" ref="F1330">_xlfn._xlws.FILTER(B1330,LEN(B1330)=5)</f>
        <v>41101</v>
      </c>
      <c r="G1330" s="88">
        <f t="shared" si="243"/>
        <v>41101</v>
      </c>
      <c r="H1330" s="61"/>
      <c r="I1330" s="85">
        <v>41101</v>
      </c>
      <c r="J1330" s="93">
        <f t="shared" si="241"/>
        <v>41101</v>
      </c>
      <c r="K1330" s="85"/>
      <c r="M1330" s="85">
        <v>41101</v>
      </c>
      <c r="N1330" t="e">
        <f t="shared" si="244"/>
        <v>#VALUE!</v>
      </c>
      <c r="O1330">
        <f t="shared" si="245"/>
        <v>41101</v>
      </c>
      <c r="Q1330" s="84">
        <v>41101</v>
      </c>
      <c r="R1330" t="e">
        <f t="shared" si="246"/>
        <v>#VALUE!</v>
      </c>
      <c r="S1330">
        <f t="shared" si="247"/>
        <v>41101</v>
      </c>
      <c r="U1330" s="86">
        <v>41101</v>
      </c>
      <c r="V1330" t="e">
        <f t="shared" si="248"/>
        <v>#VALUE!</v>
      </c>
      <c r="W1330">
        <f t="shared" si="249"/>
        <v>41101</v>
      </c>
      <c r="Y1330" s="61">
        <v>41101</v>
      </c>
      <c r="Z1330" t="str">
        <f t="shared" si="250"/>
        <v>41101</v>
      </c>
      <c r="AA1330" t="e">
        <f t="shared" si="251"/>
        <v>#VALUE!</v>
      </c>
      <c r="AB1330">
        <f t="shared" si="252"/>
        <v>41101</v>
      </c>
      <c r="AD1330" s="85">
        <v>36992</v>
      </c>
      <c r="AG1330" s="85">
        <v>41101</v>
      </c>
      <c r="AI1330" s="85">
        <v>41220</v>
      </c>
    </row>
    <row r="1331" spans="1:35" x14ac:dyDescent="0.2">
      <c r="A1331">
        <v>5524</v>
      </c>
      <c r="B1331" s="91">
        <v>41008</v>
      </c>
      <c r="C1331" s="61" t="e" cm="1" vm="1">
        <f t="array" ref="C1331">_xlfn._xlws.FILTER(B1331,OR(LEN(B1331) = 7,LEN(B1331)=8))</f>
        <v>#VALUE!</v>
      </c>
      <c r="D1331" s="61" t="str">
        <f t="shared" si="242"/>
        <v/>
      </c>
      <c r="E1331" s="61" t="s">
        <v>2512</v>
      </c>
      <c r="F1331" s="87" cm="1">
        <f t="array" ref="F1331">_xlfn._xlws.FILTER(B1331,LEN(B1331)=5)</f>
        <v>41008</v>
      </c>
      <c r="G1331" s="88">
        <f t="shared" si="243"/>
        <v>41008</v>
      </c>
      <c r="H1331" s="61"/>
      <c r="I1331" s="85">
        <v>41008</v>
      </c>
      <c r="J1331" s="93">
        <f t="shared" si="241"/>
        <v>41008</v>
      </c>
      <c r="K1331" s="85"/>
      <c r="M1331" s="85">
        <v>41008</v>
      </c>
      <c r="N1331" t="e">
        <f t="shared" si="244"/>
        <v>#VALUE!</v>
      </c>
      <c r="O1331">
        <f t="shared" si="245"/>
        <v>41008</v>
      </c>
      <c r="Q1331" s="84">
        <v>41008</v>
      </c>
      <c r="R1331" t="e">
        <f t="shared" si="246"/>
        <v>#VALUE!</v>
      </c>
      <c r="S1331">
        <f t="shared" si="247"/>
        <v>41008</v>
      </c>
      <c r="U1331" s="86">
        <v>41008</v>
      </c>
      <c r="V1331" t="e">
        <f t="shared" si="248"/>
        <v>#VALUE!</v>
      </c>
      <c r="W1331">
        <f t="shared" si="249"/>
        <v>41008</v>
      </c>
      <c r="Y1331" s="61">
        <v>41008</v>
      </c>
      <c r="Z1331" t="str">
        <f t="shared" si="250"/>
        <v>41008</v>
      </c>
      <c r="AA1331" t="e">
        <f t="shared" si="251"/>
        <v>#VALUE!</v>
      </c>
      <c r="AB1331">
        <f t="shared" si="252"/>
        <v>41008</v>
      </c>
      <c r="AD1331" s="85">
        <v>39548</v>
      </c>
      <c r="AG1331" s="85">
        <v>41008</v>
      </c>
      <c r="AI1331" s="85">
        <v>41156</v>
      </c>
    </row>
    <row r="1332" spans="1:35" x14ac:dyDescent="0.2">
      <c r="A1332">
        <v>3830</v>
      </c>
      <c r="B1332" s="91" t="s">
        <v>979</v>
      </c>
      <c r="C1332" s="61" t="str" cm="1">
        <f t="array" ref="C1332">_xlfn._xlws.FILTER(B1332,OR(LEN(B1332) = 7,LEN(B1332)=8))</f>
        <v>4/24/14</v>
      </c>
      <c r="D1332" s="61" t="str">
        <f t="shared" si="242"/>
        <v>4/24/14</v>
      </c>
      <c r="E1332" s="85" t="s">
        <v>979</v>
      </c>
      <c r="F1332" s="87" t="e" cm="1" vm="1">
        <f t="array" ref="F1332">_xlfn._xlws.FILTER(B1332,LEN(B1332)=5)</f>
        <v>#VALUE!</v>
      </c>
      <c r="G1332" s="88" t="str">
        <f t="shared" si="243"/>
        <v/>
      </c>
      <c r="H1332" s="85">
        <v>41753</v>
      </c>
      <c r="I1332" s="85" t="s">
        <v>2512</v>
      </c>
      <c r="J1332" s="93">
        <f t="shared" si="241"/>
        <v>41753</v>
      </c>
      <c r="K1332" s="85"/>
      <c r="M1332" s="85" t="s">
        <v>979</v>
      </c>
      <c r="N1332" t="e">
        <f t="shared" si="244"/>
        <v>#VALUE!</v>
      </c>
      <c r="O1332" t="e">
        <f t="shared" si="245"/>
        <v>#VALUE!</v>
      </c>
      <c r="Q1332" s="84" t="s">
        <v>979</v>
      </c>
      <c r="R1332" t="e">
        <f t="shared" si="246"/>
        <v>#VALUE!</v>
      </c>
      <c r="S1332" t="e">
        <f t="shared" si="247"/>
        <v>#VALUE!</v>
      </c>
      <c r="U1332" s="86" t="s">
        <v>979</v>
      </c>
      <c r="V1332" t="e">
        <f t="shared" si="248"/>
        <v>#VALUE!</v>
      </c>
      <c r="W1332" t="e">
        <f t="shared" si="249"/>
        <v>#VALUE!</v>
      </c>
      <c r="Y1332" s="61" t="s">
        <v>979</v>
      </c>
      <c r="Z1332" t="str">
        <f t="shared" si="250"/>
        <v>4-24-14</v>
      </c>
      <c r="AA1332" t="e">
        <f t="shared" si="251"/>
        <v>#VALUE!</v>
      </c>
      <c r="AB1332" t="e">
        <f t="shared" si="252"/>
        <v>#VALUE!</v>
      </c>
      <c r="AD1332" s="85">
        <v>41753</v>
      </c>
      <c r="AG1332" s="85" t="s">
        <v>979</v>
      </c>
      <c r="AI1332" s="85">
        <v>41753</v>
      </c>
    </row>
    <row r="1333" spans="1:35" x14ac:dyDescent="0.2">
      <c r="A1333">
        <v>5186</v>
      </c>
      <c r="B1333" s="91">
        <v>41976</v>
      </c>
      <c r="C1333" s="61" t="e" cm="1" vm="1">
        <f t="array" ref="C1333">_xlfn._xlws.FILTER(B1333,OR(LEN(B1333) = 7,LEN(B1333)=8))</f>
        <v>#VALUE!</v>
      </c>
      <c r="D1333" s="61" t="str">
        <f t="shared" si="242"/>
        <v/>
      </c>
      <c r="E1333" s="61" t="s">
        <v>2512</v>
      </c>
      <c r="F1333" s="87" cm="1">
        <f t="array" ref="F1333">_xlfn._xlws.FILTER(B1333,LEN(B1333)=5)</f>
        <v>41976</v>
      </c>
      <c r="G1333" s="88">
        <f t="shared" si="243"/>
        <v>41976</v>
      </c>
      <c r="H1333" s="61"/>
      <c r="I1333" s="85">
        <v>41976</v>
      </c>
      <c r="J1333" s="93">
        <f t="shared" si="241"/>
        <v>41976</v>
      </c>
      <c r="K1333" s="85"/>
      <c r="M1333" s="85">
        <v>41976</v>
      </c>
      <c r="N1333" t="e">
        <f t="shared" si="244"/>
        <v>#VALUE!</v>
      </c>
      <c r="O1333">
        <f t="shared" si="245"/>
        <v>41976</v>
      </c>
      <c r="Q1333" s="84">
        <v>41976</v>
      </c>
      <c r="R1333" t="e">
        <f t="shared" si="246"/>
        <v>#VALUE!</v>
      </c>
      <c r="S1333">
        <f t="shared" si="247"/>
        <v>41976</v>
      </c>
      <c r="U1333" s="86">
        <v>41976</v>
      </c>
      <c r="V1333" t="e">
        <f t="shared" si="248"/>
        <v>#VALUE!</v>
      </c>
      <c r="W1333">
        <f t="shared" si="249"/>
        <v>41976</v>
      </c>
      <c r="Y1333" s="61">
        <v>41976</v>
      </c>
      <c r="Z1333" t="str">
        <f t="shared" si="250"/>
        <v>41976</v>
      </c>
      <c r="AA1333" t="e">
        <f t="shared" si="251"/>
        <v>#VALUE!</v>
      </c>
      <c r="AB1333">
        <f t="shared" si="252"/>
        <v>41976</v>
      </c>
      <c r="AD1333" s="85">
        <v>27869</v>
      </c>
      <c r="AG1333" s="85">
        <v>41976</v>
      </c>
      <c r="AI1333" s="85">
        <v>41710</v>
      </c>
    </row>
    <row r="1334" spans="1:35" x14ac:dyDescent="0.2">
      <c r="A1334">
        <v>8514</v>
      </c>
      <c r="B1334" s="91" t="s">
        <v>1168</v>
      </c>
      <c r="C1334" s="61" t="str" cm="1">
        <f t="array" ref="C1334">_xlfn._xlws.FILTER(B1334,OR(LEN(B1334) = 7,LEN(B1334)=8))</f>
        <v>1/17/14</v>
      </c>
      <c r="D1334" s="61" t="str">
        <f t="shared" si="242"/>
        <v>1/17/14</v>
      </c>
      <c r="E1334" s="85" t="s">
        <v>1168</v>
      </c>
      <c r="F1334" s="87" t="e" cm="1" vm="1">
        <f t="array" ref="F1334">_xlfn._xlws.FILTER(B1334,LEN(B1334)=5)</f>
        <v>#VALUE!</v>
      </c>
      <c r="G1334" s="88" t="str">
        <f t="shared" si="243"/>
        <v/>
      </c>
      <c r="H1334" s="85">
        <v>41656</v>
      </c>
      <c r="I1334" s="85" t="s">
        <v>2512</v>
      </c>
      <c r="J1334" s="93">
        <f t="shared" si="241"/>
        <v>41656</v>
      </c>
      <c r="K1334" s="85"/>
      <c r="M1334" s="85" t="s">
        <v>1168</v>
      </c>
      <c r="N1334" t="e">
        <f t="shared" si="244"/>
        <v>#VALUE!</v>
      </c>
      <c r="O1334" t="e">
        <f t="shared" si="245"/>
        <v>#VALUE!</v>
      </c>
      <c r="Q1334" s="84" t="s">
        <v>1168</v>
      </c>
      <c r="R1334" t="e">
        <f t="shared" si="246"/>
        <v>#VALUE!</v>
      </c>
      <c r="S1334" t="e">
        <f t="shared" si="247"/>
        <v>#VALUE!</v>
      </c>
      <c r="U1334" s="86" t="s">
        <v>1168</v>
      </c>
      <c r="V1334" t="e">
        <f t="shared" si="248"/>
        <v>#VALUE!</v>
      </c>
      <c r="W1334" t="e">
        <f t="shared" si="249"/>
        <v>#VALUE!</v>
      </c>
      <c r="Y1334" s="61" t="s">
        <v>1168</v>
      </c>
      <c r="Z1334" t="str">
        <f t="shared" si="250"/>
        <v>1-17-14</v>
      </c>
      <c r="AA1334" t="e">
        <f t="shared" si="251"/>
        <v>#VALUE!</v>
      </c>
      <c r="AB1334" t="e">
        <f t="shared" si="252"/>
        <v>#VALUE!</v>
      </c>
      <c r="AD1334" s="85">
        <v>41656</v>
      </c>
      <c r="AG1334" s="85" t="s">
        <v>1168</v>
      </c>
      <c r="AI1334" s="85">
        <v>41656</v>
      </c>
    </row>
    <row r="1335" spans="1:35" x14ac:dyDescent="0.2">
      <c r="A1335">
        <v>7165</v>
      </c>
      <c r="B1335" s="91" t="s">
        <v>386</v>
      </c>
      <c r="C1335" s="61" t="str" cm="1">
        <f t="array" ref="C1335">_xlfn._xlws.FILTER(B1335,OR(LEN(B1335) = 7,LEN(B1335)=8))</f>
        <v>10/22/13</v>
      </c>
      <c r="D1335" s="61" t="str">
        <f t="shared" si="242"/>
        <v>10/22/13</v>
      </c>
      <c r="E1335" s="61" t="s">
        <v>386</v>
      </c>
      <c r="F1335" s="87" t="e" cm="1" vm="1">
        <f t="array" ref="F1335">_xlfn._xlws.FILTER(B1335,LEN(B1335)=5)</f>
        <v>#VALUE!</v>
      </c>
      <c r="G1335" s="88" t="str">
        <f t="shared" si="243"/>
        <v/>
      </c>
      <c r="H1335" s="85">
        <v>41569</v>
      </c>
      <c r="I1335" s="85" t="s">
        <v>2512</v>
      </c>
      <c r="J1335" s="93">
        <f t="shared" si="241"/>
        <v>41569</v>
      </c>
      <c r="K1335" s="85"/>
      <c r="M1335" s="85" t="s">
        <v>386</v>
      </c>
      <c r="N1335" t="e">
        <f t="shared" si="244"/>
        <v>#VALUE!</v>
      </c>
      <c r="O1335" t="e">
        <f t="shared" si="245"/>
        <v>#VALUE!</v>
      </c>
      <c r="Q1335" s="84" t="s">
        <v>386</v>
      </c>
      <c r="R1335" t="e">
        <f t="shared" si="246"/>
        <v>#VALUE!</v>
      </c>
      <c r="S1335" t="e">
        <f t="shared" si="247"/>
        <v>#VALUE!</v>
      </c>
      <c r="U1335" s="86" t="s">
        <v>386</v>
      </c>
      <c r="V1335" t="e">
        <f t="shared" si="248"/>
        <v>#VALUE!</v>
      </c>
      <c r="W1335" t="e">
        <f t="shared" si="249"/>
        <v>#VALUE!</v>
      </c>
      <c r="Y1335" s="61" t="s">
        <v>386</v>
      </c>
      <c r="Z1335" t="str">
        <f t="shared" si="250"/>
        <v>10-22-13</v>
      </c>
      <c r="AA1335" t="e">
        <f t="shared" si="251"/>
        <v>#VALUE!</v>
      </c>
      <c r="AB1335" t="e">
        <f t="shared" si="252"/>
        <v>#VALUE!</v>
      </c>
      <c r="AD1335" s="85">
        <v>41569</v>
      </c>
      <c r="AG1335" s="85" t="s">
        <v>386</v>
      </c>
      <c r="AI1335" s="85">
        <v>41569</v>
      </c>
    </row>
    <row r="1336" spans="1:35" x14ac:dyDescent="0.2">
      <c r="A1336">
        <v>10236</v>
      </c>
      <c r="B1336" s="91" t="s">
        <v>853</v>
      </c>
      <c r="C1336" s="61" t="str" cm="1">
        <f t="array" ref="C1336">_xlfn._xlws.FILTER(B1336,OR(LEN(B1336) = 7,LEN(B1336)=8))</f>
        <v>9/16/13</v>
      </c>
      <c r="D1336" s="61" t="str">
        <f t="shared" si="242"/>
        <v>9/16/13</v>
      </c>
      <c r="E1336" s="85" t="s">
        <v>853</v>
      </c>
      <c r="F1336" s="87" t="e" cm="1" vm="1">
        <f t="array" ref="F1336">_xlfn._xlws.FILTER(B1336,LEN(B1336)=5)</f>
        <v>#VALUE!</v>
      </c>
      <c r="G1336" s="88" t="str">
        <f t="shared" si="243"/>
        <v/>
      </c>
      <c r="H1336" s="85">
        <v>41533</v>
      </c>
      <c r="I1336" s="85" t="s">
        <v>2512</v>
      </c>
      <c r="J1336" s="93">
        <f t="shared" si="241"/>
        <v>41533</v>
      </c>
      <c r="K1336" s="85"/>
      <c r="M1336" s="85" t="s">
        <v>853</v>
      </c>
      <c r="N1336" t="e">
        <f t="shared" si="244"/>
        <v>#VALUE!</v>
      </c>
      <c r="O1336" t="e">
        <f t="shared" si="245"/>
        <v>#VALUE!</v>
      </c>
      <c r="Q1336" s="84" t="s">
        <v>853</v>
      </c>
      <c r="R1336" t="e">
        <f t="shared" si="246"/>
        <v>#VALUE!</v>
      </c>
      <c r="S1336" t="e">
        <f t="shared" si="247"/>
        <v>#VALUE!</v>
      </c>
      <c r="U1336" s="86" t="s">
        <v>853</v>
      </c>
      <c r="V1336" t="e">
        <f t="shared" si="248"/>
        <v>#VALUE!</v>
      </c>
      <c r="W1336" t="e">
        <f t="shared" si="249"/>
        <v>#VALUE!</v>
      </c>
      <c r="Y1336" s="61" t="s">
        <v>853</v>
      </c>
      <c r="Z1336" t="str">
        <f t="shared" si="250"/>
        <v>9-16-13</v>
      </c>
      <c r="AA1336" t="e">
        <f t="shared" si="251"/>
        <v>#VALUE!</v>
      </c>
      <c r="AB1336" t="e">
        <f t="shared" si="252"/>
        <v>#VALUE!</v>
      </c>
      <c r="AD1336" s="85">
        <v>41533</v>
      </c>
      <c r="AG1336" s="85" t="s">
        <v>853</v>
      </c>
      <c r="AI1336" s="85">
        <v>41533</v>
      </c>
    </row>
    <row r="1337" spans="1:35" x14ac:dyDescent="0.2">
      <c r="A1337">
        <v>2392</v>
      </c>
      <c r="B1337" s="91" t="s">
        <v>669</v>
      </c>
      <c r="C1337" s="61" t="str" cm="1">
        <f t="array" ref="C1337">_xlfn._xlws.FILTER(B1337,OR(LEN(B1337) = 7,LEN(B1337)=8))</f>
        <v>7/29/13</v>
      </c>
      <c r="D1337" s="61" t="str">
        <f t="shared" si="242"/>
        <v>7/29/13</v>
      </c>
      <c r="E1337" s="85" t="s">
        <v>669</v>
      </c>
      <c r="F1337" s="87" t="e" cm="1" vm="1">
        <f t="array" ref="F1337">_xlfn._xlws.FILTER(B1337,LEN(B1337)=5)</f>
        <v>#VALUE!</v>
      </c>
      <c r="G1337" s="88" t="str">
        <f t="shared" si="243"/>
        <v/>
      </c>
      <c r="H1337" s="85">
        <v>41484</v>
      </c>
      <c r="I1337" s="85" t="s">
        <v>2512</v>
      </c>
      <c r="J1337" s="93">
        <f t="shared" si="241"/>
        <v>41484</v>
      </c>
      <c r="K1337" s="85"/>
      <c r="M1337" s="85" t="s">
        <v>669</v>
      </c>
      <c r="N1337" t="e">
        <f t="shared" si="244"/>
        <v>#VALUE!</v>
      </c>
      <c r="O1337" t="e">
        <f t="shared" si="245"/>
        <v>#VALUE!</v>
      </c>
      <c r="Q1337" s="84" t="s">
        <v>669</v>
      </c>
      <c r="R1337" t="e">
        <f t="shared" si="246"/>
        <v>#VALUE!</v>
      </c>
      <c r="S1337" t="e">
        <f t="shared" si="247"/>
        <v>#VALUE!</v>
      </c>
      <c r="U1337" s="86" t="s">
        <v>669</v>
      </c>
      <c r="V1337" t="e">
        <f t="shared" si="248"/>
        <v>#VALUE!</v>
      </c>
      <c r="W1337" t="e">
        <f t="shared" si="249"/>
        <v>#VALUE!</v>
      </c>
      <c r="Y1337" s="61" t="s">
        <v>669</v>
      </c>
      <c r="Z1337" t="str">
        <f t="shared" si="250"/>
        <v>7-29-13</v>
      </c>
      <c r="AA1337" t="e">
        <f t="shared" si="251"/>
        <v>#VALUE!</v>
      </c>
      <c r="AB1337" t="e">
        <f t="shared" si="252"/>
        <v>#VALUE!</v>
      </c>
      <c r="AD1337" s="85">
        <v>41484</v>
      </c>
      <c r="AG1337" s="85" t="s">
        <v>669</v>
      </c>
      <c r="AI1337" s="85">
        <v>41484</v>
      </c>
    </row>
    <row r="1338" spans="1:35" x14ac:dyDescent="0.2">
      <c r="A1338">
        <v>1920</v>
      </c>
      <c r="B1338" s="91" t="s">
        <v>669</v>
      </c>
      <c r="C1338" s="61" t="str" cm="1">
        <f t="array" ref="C1338">_xlfn._xlws.FILTER(B1338,OR(LEN(B1338) = 7,LEN(B1338)=8))</f>
        <v>7/29/13</v>
      </c>
      <c r="D1338" s="61" t="str">
        <f t="shared" si="242"/>
        <v>7/29/13</v>
      </c>
      <c r="E1338" s="85" t="s">
        <v>669</v>
      </c>
      <c r="F1338" s="87" t="e" cm="1" vm="1">
        <f t="array" ref="F1338">_xlfn._xlws.FILTER(B1338,LEN(B1338)=5)</f>
        <v>#VALUE!</v>
      </c>
      <c r="G1338" s="88" t="str">
        <f t="shared" si="243"/>
        <v/>
      </c>
      <c r="H1338" s="85">
        <v>41484</v>
      </c>
      <c r="I1338" s="85" t="s">
        <v>2512</v>
      </c>
      <c r="J1338" s="93">
        <f t="shared" si="241"/>
        <v>41484</v>
      </c>
      <c r="K1338" s="85"/>
      <c r="M1338" s="85" t="s">
        <v>669</v>
      </c>
      <c r="N1338" t="e">
        <f t="shared" si="244"/>
        <v>#VALUE!</v>
      </c>
      <c r="O1338" t="e">
        <f t="shared" si="245"/>
        <v>#VALUE!</v>
      </c>
      <c r="Q1338" s="84" t="s">
        <v>669</v>
      </c>
      <c r="R1338" t="e">
        <f t="shared" si="246"/>
        <v>#VALUE!</v>
      </c>
      <c r="S1338" t="e">
        <f t="shared" si="247"/>
        <v>#VALUE!</v>
      </c>
      <c r="U1338" s="86" t="s">
        <v>669</v>
      </c>
      <c r="V1338" t="e">
        <f t="shared" si="248"/>
        <v>#VALUE!</v>
      </c>
      <c r="W1338" t="e">
        <f t="shared" si="249"/>
        <v>#VALUE!</v>
      </c>
      <c r="Y1338" s="61" t="s">
        <v>669</v>
      </c>
      <c r="Z1338" t="str">
        <f t="shared" si="250"/>
        <v>7-29-13</v>
      </c>
      <c r="AA1338" t="e">
        <f t="shared" si="251"/>
        <v>#VALUE!</v>
      </c>
      <c r="AB1338" t="e">
        <f t="shared" si="252"/>
        <v>#VALUE!</v>
      </c>
      <c r="AD1338" s="85">
        <v>41484</v>
      </c>
      <c r="AG1338" s="85" t="s">
        <v>669</v>
      </c>
      <c r="AI1338" s="85">
        <v>41484</v>
      </c>
    </row>
    <row r="1339" spans="1:35" x14ac:dyDescent="0.2">
      <c r="A1339">
        <v>3673</v>
      </c>
      <c r="B1339" s="91" t="s">
        <v>394</v>
      </c>
      <c r="C1339" s="61" t="str" cm="1">
        <f t="array" ref="C1339">_xlfn._xlws.FILTER(B1339,OR(LEN(B1339) = 7,LEN(B1339)=8))</f>
        <v>7/14/13</v>
      </c>
      <c r="D1339" s="61" t="str">
        <f t="shared" si="242"/>
        <v>7/14/13</v>
      </c>
      <c r="E1339" s="85" t="s">
        <v>394</v>
      </c>
      <c r="F1339" s="87" t="e" cm="1" vm="1">
        <f t="array" ref="F1339">_xlfn._xlws.FILTER(B1339,LEN(B1339)=5)</f>
        <v>#VALUE!</v>
      </c>
      <c r="G1339" s="88" t="str">
        <f t="shared" si="243"/>
        <v/>
      </c>
      <c r="H1339" s="85">
        <v>41469</v>
      </c>
      <c r="I1339" s="85" t="s">
        <v>2512</v>
      </c>
      <c r="J1339" s="93">
        <f t="shared" si="241"/>
        <v>41469</v>
      </c>
      <c r="K1339" s="85"/>
      <c r="M1339" s="85" t="s">
        <v>394</v>
      </c>
      <c r="N1339" t="e">
        <f t="shared" si="244"/>
        <v>#VALUE!</v>
      </c>
      <c r="O1339" t="e">
        <f t="shared" si="245"/>
        <v>#VALUE!</v>
      </c>
      <c r="Q1339" s="84" t="s">
        <v>394</v>
      </c>
      <c r="R1339" t="e">
        <f t="shared" si="246"/>
        <v>#VALUE!</v>
      </c>
      <c r="S1339" t="e">
        <f t="shared" si="247"/>
        <v>#VALUE!</v>
      </c>
      <c r="U1339" s="86" t="s">
        <v>394</v>
      </c>
      <c r="V1339" t="e">
        <f t="shared" si="248"/>
        <v>#VALUE!</v>
      </c>
      <c r="W1339" t="e">
        <f t="shared" si="249"/>
        <v>#VALUE!</v>
      </c>
      <c r="Y1339" s="61" t="s">
        <v>394</v>
      </c>
      <c r="Z1339" t="str">
        <f t="shared" si="250"/>
        <v>7-14-13</v>
      </c>
      <c r="AA1339" t="e">
        <f t="shared" si="251"/>
        <v>#VALUE!</v>
      </c>
      <c r="AB1339" t="e">
        <f t="shared" si="252"/>
        <v>#VALUE!</v>
      </c>
      <c r="AD1339" s="85">
        <v>41469</v>
      </c>
      <c r="AG1339" s="85" t="s">
        <v>394</v>
      </c>
      <c r="AI1339" s="85">
        <v>41469</v>
      </c>
    </row>
    <row r="1340" spans="1:35" x14ac:dyDescent="0.2">
      <c r="A1340">
        <v>1453</v>
      </c>
      <c r="B1340" s="91">
        <v>41432</v>
      </c>
      <c r="C1340" s="61" t="e" cm="1" vm="1">
        <f t="array" ref="C1340">_xlfn._xlws.FILTER(B1340,OR(LEN(B1340) = 7,LEN(B1340)=8))</f>
        <v>#VALUE!</v>
      </c>
      <c r="D1340" s="61" t="str">
        <f t="shared" si="242"/>
        <v/>
      </c>
      <c r="E1340" s="61" t="s">
        <v>2512</v>
      </c>
      <c r="F1340" s="87" cm="1">
        <f t="array" ref="F1340">_xlfn._xlws.FILTER(B1340,LEN(B1340)=5)</f>
        <v>41432</v>
      </c>
      <c r="G1340" s="88">
        <f t="shared" si="243"/>
        <v>41432</v>
      </c>
      <c r="H1340" s="61"/>
      <c r="I1340" s="85">
        <v>41432</v>
      </c>
      <c r="J1340" s="93">
        <f t="shared" si="241"/>
        <v>41432</v>
      </c>
      <c r="K1340" s="85"/>
      <c r="M1340" s="85">
        <v>41432</v>
      </c>
      <c r="N1340" t="e">
        <f t="shared" si="244"/>
        <v>#VALUE!</v>
      </c>
      <c r="O1340">
        <f t="shared" si="245"/>
        <v>41432</v>
      </c>
      <c r="Q1340" s="84">
        <v>41432</v>
      </c>
      <c r="R1340" t="e">
        <f t="shared" si="246"/>
        <v>#VALUE!</v>
      </c>
      <c r="S1340">
        <f t="shared" si="247"/>
        <v>41432</v>
      </c>
      <c r="U1340" s="86">
        <v>41432</v>
      </c>
      <c r="V1340" t="e">
        <f t="shared" si="248"/>
        <v>#VALUE!</v>
      </c>
      <c r="W1340">
        <f t="shared" si="249"/>
        <v>41432</v>
      </c>
      <c r="Y1340" s="61">
        <v>41432</v>
      </c>
      <c r="Z1340" t="str">
        <f t="shared" si="250"/>
        <v>41432</v>
      </c>
      <c r="AA1340" t="e">
        <f t="shared" si="251"/>
        <v>#VALUE!</v>
      </c>
      <c r="AB1340">
        <f t="shared" si="252"/>
        <v>41432</v>
      </c>
      <c r="AD1340" s="85">
        <v>11793</v>
      </c>
      <c r="AG1340" s="85">
        <v>41432</v>
      </c>
      <c r="AI1340" s="85">
        <v>41461</v>
      </c>
    </row>
    <row r="1341" spans="1:35" x14ac:dyDescent="0.2">
      <c r="A1341">
        <v>4518</v>
      </c>
      <c r="B1341" s="91" t="s">
        <v>98</v>
      </c>
      <c r="C1341" s="61" t="str" cm="1">
        <f t="array" ref="C1341">_xlfn._xlws.FILTER(B1341,OR(LEN(B1341) = 7,LEN(B1341)=8))</f>
        <v>4/20/13</v>
      </c>
      <c r="D1341" s="61" t="str">
        <f t="shared" si="242"/>
        <v>4/20/13</v>
      </c>
      <c r="E1341" s="85" t="s">
        <v>98</v>
      </c>
      <c r="F1341" s="87" t="e" cm="1" vm="1">
        <f t="array" ref="F1341">_xlfn._xlws.FILTER(B1341,LEN(B1341)=5)</f>
        <v>#VALUE!</v>
      </c>
      <c r="G1341" s="88" t="str">
        <f t="shared" si="243"/>
        <v/>
      </c>
      <c r="H1341" s="85">
        <v>41384</v>
      </c>
      <c r="I1341" s="85" t="s">
        <v>2512</v>
      </c>
      <c r="J1341" s="93">
        <f t="shared" si="241"/>
        <v>41384</v>
      </c>
      <c r="K1341" s="85"/>
      <c r="M1341" s="85" t="s">
        <v>98</v>
      </c>
      <c r="N1341" t="e">
        <f t="shared" si="244"/>
        <v>#VALUE!</v>
      </c>
      <c r="O1341" t="e">
        <f t="shared" si="245"/>
        <v>#VALUE!</v>
      </c>
      <c r="Q1341" s="84" t="s">
        <v>98</v>
      </c>
      <c r="R1341" t="e">
        <f t="shared" si="246"/>
        <v>#VALUE!</v>
      </c>
      <c r="S1341" t="e">
        <f t="shared" si="247"/>
        <v>#VALUE!</v>
      </c>
      <c r="U1341" s="86" t="s">
        <v>98</v>
      </c>
      <c r="V1341" t="e">
        <f t="shared" si="248"/>
        <v>#VALUE!</v>
      </c>
      <c r="W1341" t="e">
        <f t="shared" si="249"/>
        <v>#VALUE!</v>
      </c>
      <c r="Y1341" s="61" t="s">
        <v>98</v>
      </c>
      <c r="Z1341" t="str">
        <f t="shared" si="250"/>
        <v>4-20-13</v>
      </c>
      <c r="AA1341" t="e">
        <f t="shared" si="251"/>
        <v>#VALUE!</v>
      </c>
      <c r="AB1341" t="e">
        <f t="shared" si="252"/>
        <v>#VALUE!</v>
      </c>
      <c r="AD1341" s="85">
        <v>41384</v>
      </c>
      <c r="AG1341" s="85" t="s">
        <v>98</v>
      </c>
      <c r="AI1341" s="85">
        <v>41384</v>
      </c>
    </row>
    <row r="1342" spans="1:35" x14ac:dyDescent="0.2">
      <c r="A1342">
        <v>8969</v>
      </c>
      <c r="B1342" s="91" t="s">
        <v>263</v>
      </c>
      <c r="C1342" s="61" t="str" cm="1">
        <f t="array" ref="C1342">_xlfn._xlws.FILTER(B1342,OR(LEN(B1342) = 7,LEN(B1342)=8))</f>
        <v>1/16/13</v>
      </c>
      <c r="D1342" s="61" t="str">
        <f t="shared" si="242"/>
        <v>1/16/13</v>
      </c>
      <c r="E1342" s="85" t="s">
        <v>263</v>
      </c>
      <c r="F1342" s="87" t="e" cm="1" vm="1">
        <f t="array" ref="F1342">_xlfn._xlws.FILTER(B1342,LEN(B1342)=5)</f>
        <v>#VALUE!</v>
      </c>
      <c r="G1342" s="88" t="str">
        <f t="shared" si="243"/>
        <v/>
      </c>
      <c r="H1342" s="85">
        <v>41290</v>
      </c>
      <c r="I1342" s="85" t="s">
        <v>2512</v>
      </c>
      <c r="J1342" s="93">
        <f t="shared" si="241"/>
        <v>41290</v>
      </c>
      <c r="K1342" s="85"/>
      <c r="M1342" s="85" t="s">
        <v>263</v>
      </c>
      <c r="N1342" t="e">
        <f t="shared" si="244"/>
        <v>#VALUE!</v>
      </c>
      <c r="O1342" t="e">
        <f t="shared" si="245"/>
        <v>#VALUE!</v>
      </c>
      <c r="Q1342" s="84" t="s">
        <v>263</v>
      </c>
      <c r="R1342" t="e">
        <f t="shared" si="246"/>
        <v>#VALUE!</v>
      </c>
      <c r="S1342" t="e">
        <f t="shared" si="247"/>
        <v>#VALUE!</v>
      </c>
      <c r="U1342" s="86" t="s">
        <v>263</v>
      </c>
      <c r="V1342" t="e">
        <f t="shared" si="248"/>
        <v>#VALUE!</v>
      </c>
      <c r="W1342" t="e">
        <f t="shared" si="249"/>
        <v>#VALUE!</v>
      </c>
      <c r="Y1342" s="61" t="s">
        <v>263</v>
      </c>
      <c r="Z1342" t="str">
        <f t="shared" si="250"/>
        <v>1-16-13</v>
      </c>
      <c r="AA1342" t="e">
        <f t="shared" si="251"/>
        <v>#VALUE!</v>
      </c>
      <c r="AB1342" t="e">
        <f t="shared" si="252"/>
        <v>#VALUE!</v>
      </c>
      <c r="AD1342" s="85">
        <v>41290</v>
      </c>
      <c r="AG1342" s="85" t="s">
        <v>263</v>
      </c>
      <c r="AI1342" s="85">
        <v>41290</v>
      </c>
    </row>
    <row r="1343" spans="1:35" x14ac:dyDescent="0.2">
      <c r="A1343">
        <v>387</v>
      </c>
      <c r="B1343" s="91" t="s">
        <v>548</v>
      </c>
      <c r="C1343" s="61" t="str" cm="1">
        <f t="array" ref="C1343">_xlfn._xlws.FILTER(B1343,OR(LEN(B1343) = 7,LEN(B1343)=8))</f>
        <v>11/13/12</v>
      </c>
      <c r="D1343" s="61" t="str">
        <f t="shared" si="242"/>
        <v>11/13/12</v>
      </c>
      <c r="E1343" s="61" t="s">
        <v>548</v>
      </c>
      <c r="F1343" s="87" t="e" cm="1" vm="1">
        <f t="array" ref="F1343">_xlfn._xlws.FILTER(B1343,LEN(B1343)=5)</f>
        <v>#VALUE!</v>
      </c>
      <c r="G1343" s="88" t="str">
        <f t="shared" si="243"/>
        <v/>
      </c>
      <c r="H1343" s="85">
        <v>41226</v>
      </c>
      <c r="I1343" s="85" t="s">
        <v>2512</v>
      </c>
      <c r="J1343" s="93">
        <f t="shared" si="241"/>
        <v>41226</v>
      </c>
      <c r="K1343" s="85"/>
      <c r="M1343" s="85" t="s">
        <v>548</v>
      </c>
      <c r="N1343" t="e">
        <f t="shared" si="244"/>
        <v>#VALUE!</v>
      </c>
      <c r="O1343" t="e">
        <f t="shared" si="245"/>
        <v>#VALUE!</v>
      </c>
      <c r="Q1343" s="84" t="s">
        <v>548</v>
      </c>
      <c r="R1343" t="e">
        <f t="shared" si="246"/>
        <v>#VALUE!</v>
      </c>
      <c r="S1343" t="e">
        <f t="shared" si="247"/>
        <v>#VALUE!</v>
      </c>
      <c r="U1343" s="86" t="s">
        <v>548</v>
      </c>
      <c r="V1343" t="e">
        <f t="shared" si="248"/>
        <v>#VALUE!</v>
      </c>
      <c r="W1343" t="e">
        <f t="shared" si="249"/>
        <v>#VALUE!</v>
      </c>
      <c r="Y1343" s="61" t="s">
        <v>548</v>
      </c>
      <c r="Z1343" t="str">
        <f t="shared" si="250"/>
        <v>11-13-12</v>
      </c>
      <c r="AA1343" t="e">
        <f t="shared" si="251"/>
        <v>#VALUE!</v>
      </c>
      <c r="AB1343" t="e">
        <f t="shared" si="252"/>
        <v>#VALUE!</v>
      </c>
      <c r="AD1343" s="85">
        <v>41226</v>
      </c>
      <c r="AG1343" s="85" t="s">
        <v>548</v>
      </c>
      <c r="AI1343" s="85">
        <v>41226</v>
      </c>
    </row>
    <row r="1344" spans="1:35" x14ac:dyDescent="0.2">
      <c r="A1344">
        <v>1079</v>
      </c>
      <c r="B1344" s="91" t="s">
        <v>552</v>
      </c>
      <c r="C1344" s="61" t="str" cm="1">
        <f t="array" ref="C1344">_xlfn._xlws.FILTER(B1344,OR(LEN(B1344) = 7,LEN(B1344)=8))</f>
        <v>10/16/12</v>
      </c>
      <c r="D1344" s="61" t="str">
        <f t="shared" si="242"/>
        <v>10/16/12</v>
      </c>
      <c r="E1344" s="61" t="s">
        <v>552</v>
      </c>
      <c r="F1344" s="87" t="e" cm="1" vm="1">
        <f t="array" ref="F1344">_xlfn._xlws.FILTER(B1344,LEN(B1344)=5)</f>
        <v>#VALUE!</v>
      </c>
      <c r="G1344" s="88" t="str">
        <f t="shared" si="243"/>
        <v/>
      </c>
      <c r="H1344" s="85">
        <v>41198</v>
      </c>
      <c r="I1344" s="85" t="s">
        <v>2512</v>
      </c>
      <c r="J1344" s="93">
        <f t="shared" si="241"/>
        <v>41198</v>
      </c>
      <c r="K1344" s="85"/>
      <c r="M1344" s="85" t="s">
        <v>552</v>
      </c>
      <c r="N1344" t="e">
        <f t="shared" si="244"/>
        <v>#VALUE!</v>
      </c>
      <c r="O1344" t="e">
        <f t="shared" si="245"/>
        <v>#VALUE!</v>
      </c>
      <c r="Q1344" s="84" t="s">
        <v>552</v>
      </c>
      <c r="R1344" t="e">
        <f t="shared" si="246"/>
        <v>#VALUE!</v>
      </c>
      <c r="S1344" t="e">
        <f t="shared" si="247"/>
        <v>#VALUE!</v>
      </c>
      <c r="U1344" s="86" t="s">
        <v>552</v>
      </c>
      <c r="V1344" t="e">
        <f t="shared" si="248"/>
        <v>#VALUE!</v>
      </c>
      <c r="W1344" t="e">
        <f t="shared" si="249"/>
        <v>#VALUE!</v>
      </c>
      <c r="Y1344" s="61" t="s">
        <v>552</v>
      </c>
      <c r="Z1344" t="str">
        <f t="shared" si="250"/>
        <v>10-16-12</v>
      </c>
      <c r="AA1344" t="e">
        <f t="shared" si="251"/>
        <v>#VALUE!</v>
      </c>
      <c r="AB1344" t="e">
        <f t="shared" si="252"/>
        <v>#VALUE!</v>
      </c>
      <c r="AD1344" s="85">
        <v>41198</v>
      </c>
      <c r="AG1344" s="85" t="s">
        <v>552</v>
      </c>
      <c r="AI1344" s="85">
        <v>41198</v>
      </c>
    </row>
    <row r="1345" spans="1:35" x14ac:dyDescent="0.2">
      <c r="A1345">
        <v>164</v>
      </c>
      <c r="B1345" s="91" t="s">
        <v>76</v>
      </c>
      <c r="C1345" s="61" t="str" cm="1">
        <f t="array" ref="C1345">_xlfn._xlws.FILTER(B1345,OR(LEN(B1345) = 7,LEN(B1345)=8))</f>
        <v>10/13/12</v>
      </c>
      <c r="D1345" s="61" t="str">
        <f t="shared" si="242"/>
        <v>10/13/12</v>
      </c>
      <c r="E1345" s="61" t="s">
        <v>76</v>
      </c>
      <c r="F1345" s="87" t="e" cm="1" vm="1">
        <f t="array" ref="F1345">_xlfn._xlws.FILTER(B1345,LEN(B1345)=5)</f>
        <v>#VALUE!</v>
      </c>
      <c r="G1345" s="88" t="str">
        <f t="shared" si="243"/>
        <v/>
      </c>
      <c r="H1345" s="85">
        <v>41195</v>
      </c>
      <c r="I1345" s="85" t="s">
        <v>2512</v>
      </c>
      <c r="J1345" s="93">
        <f t="shared" si="241"/>
        <v>41195</v>
      </c>
      <c r="K1345" s="85"/>
      <c r="M1345" s="85" t="s">
        <v>76</v>
      </c>
      <c r="N1345" t="e">
        <f t="shared" si="244"/>
        <v>#VALUE!</v>
      </c>
      <c r="O1345" t="e">
        <f t="shared" si="245"/>
        <v>#VALUE!</v>
      </c>
      <c r="Q1345" s="84" t="s">
        <v>76</v>
      </c>
      <c r="R1345" t="e">
        <f t="shared" si="246"/>
        <v>#VALUE!</v>
      </c>
      <c r="S1345" t="e">
        <f t="shared" si="247"/>
        <v>#VALUE!</v>
      </c>
      <c r="U1345" s="86" t="s">
        <v>76</v>
      </c>
      <c r="V1345" t="e">
        <f t="shared" si="248"/>
        <v>#VALUE!</v>
      </c>
      <c r="W1345" t="e">
        <f t="shared" si="249"/>
        <v>#VALUE!</v>
      </c>
      <c r="Y1345" s="61" t="s">
        <v>76</v>
      </c>
      <c r="Z1345" t="str">
        <f t="shared" si="250"/>
        <v>10-13-12</v>
      </c>
      <c r="AA1345" t="e">
        <f t="shared" si="251"/>
        <v>#VALUE!</v>
      </c>
      <c r="AB1345" t="e">
        <f t="shared" si="252"/>
        <v>#VALUE!</v>
      </c>
      <c r="AD1345" s="85">
        <v>41195</v>
      </c>
      <c r="AG1345" s="85" t="s">
        <v>76</v>
      </c>
      <c r="AI1345" s="85">
        <v>41195</v>
      </c>
    </row>
    <row r="1346" spans="1:35" x14ac:dyDescent="0.2">
      <c r="A1346">
        <v>3434</v>
      </c>
      <c r="B1346" s="91">
        <v>41978</v>
      </c>
      <c r="C1346" s="61" t="e" cm="1" vm="1">
        <f t="array" ref="C1346">_xlfn._xlws.FILTER(B1346,OR(LEN(B1346) = 7,LEN(B1346)=8))</f>
        <v>#VALUE!</v>
      </c>
      <c r="D1346" s="61" t="str">
        <f t="shared" si="242"/>
        <v/>
      </c>
      <c r="E1346" s="61" t="s">
        <v>2512</v>
      </c>
      <c r="F1346" s="87" cm="1">
        <f t="array" ref="F1346">_xlfn._xlws.FILTER(B1346,LEN(B1346)=5)</f>
        <v>41978</v>
      </c>
      <c r="G1346" s="88">
        <f t="shared" si="243"/>
        <v>41978</v>
      </c>
      <c r="H1346" s="61"/>
      <c r="I1346" s="85">
        <v>41978</v>
      </c>
      <c r="J1346" s="93">
        <f t="shared" si="241"/>
        <v>41978</v>
      </c>
      <c r="K1346" s="85"/>
      <c r="M1346" s="85">
        <v>41978</v>
      </c>
      <c r="N1346" t="e">
        <f t="shared" si="244"/>
        <v>#VALUE!</v>
      </c>
      <c r="O1346">
        <f t="shared" si="245"/>
        <v>41978</v>
      </c>
      <c r="Q1346" s="84">
        <v>41978</v>
      </c>
      <c r="R1346" t="e">
        <f t="shared" si="246"/>
        <v>#VALUE!</v>
      </c>
      <c r="S1346">
        <f t="shared" si="247"/>
        <v>41978</v>
      </c>
      <c r="U1346" s="86">
        <v>41978</v>
      </c>
      <c r="V1346" t="e">
        <f t="shared" si="248"/>
        <v>#VALUE!</v>
      </c>
      <c r="W1346">
        <f t="shared" si="249"/>
        <v>41978</v>
      </c>
      <c r="Y1346" s="61">
        <v>41978</v>
      </c>
      <c r="Z1346" t="str">
        <f t="shared" si="250"/>
        <v>41978</v>
      </c>
      <c r="AA1346" t="e">
        <f t="shared" si="251"/>
        <v>#VALUE!</v>
      </c>
      <c r="AB1346">
        <f t="shared" si="252"/>
        <v>41978</v>
      </c>
      <c r="AD1346" s="85">
        <v>28599</v>
      </c>
      <c r="AG1346" s="85">
        <v>41978</v>
      </c>
      <c r="AI1346" s="85">
        <v>41771</v>
      </c>
    </row>
    <row r="1347" spans="1:35" x14ac:dyDescent="0.2">
      <c r="A1347">
        <v>5721</v>
      </c>
      <c r="B1347" s="91">
        <v>41948</v>
      </c>
      <c r="C1347" s="61" t="e" cm="1" vm="1">
        <f t="array" ref="C1347">_xlfn._xlws.FILTER(B1347,OR(LEN(B1347) = 7,LEN(B1347)=8))</f>
        <v>#VALUE!</v>
      </c>
      <c r="D1347" s="61" t="str">
        <f t="shared" si="242"/>
        <v/>
      </c>
      <c r="E1347" s="61" t="s">
        <v>2512</v>
      </c>
      <c r="F1347" s="87" cm="1">
        <f t="array" ref="F1347">_xlfn._xlws.FILTER(B1347,LEN(B1347)=5)</f>
        <v>41948</v>
      </c>
      <c r="G1347" s="88">
        <f t="shared" si="243"/>
        <v>41948</v>
      </c>
      <c r="H1347" s="61"/>
      <c r="I1347" s="85">
        <v>41948</v>
      </c>
      <c r="J1347" s="93">
        <f t="shared" ref="J1347:J1410" si="253">IF(I1347&gt;$I$1,I1347,H1347)</f>
        <v>41948</v>
      </c>
      <c r="K1347" s="85"/>
      <c r="M1347" s="85">
        <v>41948</v>
      </c>
      <c r="N1347" t="e">
        <f t="shared" si="244"/>
        <v>#VALUE!</v>
      </c>
      <c r="O1347">
        <f t="shared" si="245"/>
        <v>41948</v>
      </c>
      <c r="Q1347" s="84">
        <v>41948</v>
      </c>
      <c r="R1347" t="e">
        <f t="shared" si="246"/>
        <v>#VALUE!</v>
      </c>
      <c r="S1347">
        <f t="shared" si="247"/>
        <v>41948</v>
      </c>
      <c r="U1347" s="86">
        <v>41948</v>
      </c>
      <c r="V1347" t="e">
        <f t="shared" si="248"/>
        <v>#VALUE!</v>
      </c>
      <c r="W1347">
        <f t="shared" si="249"/>
        <v>41948</v>
      </c>
      <c r="Y1347" s="61">
        <v>41948</v>
      </c>
      <c r="Z1347" t="str">
        <f t="shared" si="250"/>
        <v>41948</v>
      </c>
      <c r="AA1347" t="e">
        <f t="shared" si="251"/>
        <v>#VALUE!</v>
      </c>
      <c r="AB1347">
        <f t="shared" si="252"/>
        <v>41948</v>
      </c>
      <c r="AD1347" s="85">
        <v>17642</v>
      </c>
      <c r="AG1347" s="85">
        <v>41948</v>
      </c>
      <c r="AI1347" s="85">
        <v>41770</v>
      </c>
    </row>
    <row r="1348" spans="1:35" x14ac:dyDescent="0.2">
      <c r="A1348">
        <v>8418</v>
      </c>
      <c r="B1348" s="91" t="s">
        <v>326</v>
      </c>
      <c r="C1348" s="61" t="str" cm="1">
        <f t="array" ref="C1348">_xlfn._xlws.FILTER(B1348,OR(LEN(B1348) = 7,LEN(B1348)=8))</f>
        <v>3/30/14</v>
      </c>
      <c r="D1348" s="61" t="str">
        <f t="shared" ref="D1348:D1411" si="254">IFERROR(C1348,"")</f>
        <v>3/30/14</v>
      </c>
      <c r="E1348" s="85" t="s">
        <v>326</v>
      </c>
      <c r="F1348" s="87" t="e" cm="1" vm="1">
        <f t="array" ref="F1348">_xlfn._xlws.FILTER(B1348,LEN(B1348)=5)</f>
        <v>#VALUE!</v>
      </c>
      <c r="G1348" s="88" t="str">
        <f t="shared" si="243"/>
        <v/>
      </c>
      <c r="H1348" s="85">
        <v>41728</v>
      </c>
      <c r="I1348" s="85" t="s">
        <v>2512</v>
      </c>
      <c r="J1348" s="93">
        <f t="shared" si="253"/>
        <v>41728</v>
      </c>
      <c r="K1348" s="85"/>
      <c r="M1348" s="85" t="s">
        <v>326</v>
      </c>
      <c r="N1348" t="e">
        <f t="shared" si="244"/>
        <v>#VALUE!</v>
      </c>
      <c r="O1348" t="e">
        <f t="shared" si="245"/>
        <v>#VALUE!</v>
      </c>
      <c r="Q1348" s="84" t="s">
        <v>326</v>
      </c>
      <c r="R1348" t="e">
        <f t="shared" si="246"/>
        <v>#VALUE!</v>
      </c>
      <c r="S1348" t="e">
        <f t="shared" si="247"/>
        <v>#VALUE!</v>
      </c>
      <c r="U1348" s="86" t="s">
        <v>326</v>
      </c>
      <c r="V1348" t="e">
        <f t="shared" si="248"/>
        <v>#VALUE!</v>
      </c>
      <c r="W1348" t="e">
        <f t="shared" si="249"/>
        <v>#VALUE!</v>
      </c>
      <c r="Y1348" s="61" t="s">
        <v>326</v>
      </c>
      <c r="Z1348" t="str">
        <f t="shared" si="250"/>
        <v>3-30-14</v>
      </c>
      <c r="AA1348" t="e">
        <f t="shared" si="251"/>
        <v>#VALUE!</v>
      </c>
      <c r="AB1348" t="e">
        <f t="shared" si="252"/>
        <v>#VALUE!</v>
      </c>
      <c r="AD1348" s="85">
        <v>41728</v>
      </c>
      <c r="AG1348" s="85" t="s">
        <v>326</v>
      </c>
      <c r="AI1348" s="85">
        <v>41728</v>
      </c>
    </row>
    <row r="1349" spans="1:35" x14ac:dyDescent="0.2">
      <c r="A1349">
        <v>5300</v>
      </c>
      <c r="B1349" s="91" t="s">
        <v>790</v>
      </c>
      <c r="C1349" s="61" t="str" cm="1">
        <f t="array" ref="C1349">_xlfn._xlws.FILTER(B1349,OR(LEN(B1349) = 7,LEN(B1349)=8))</f>
        <v>12/30/13</v>
      </c>
      <c r="D1349" s="61" t="str">
        <f t="shared" si="254"/>
        <v>12/30/13</v>
      </c>
      <c r="E1349" s="61" t="s">
        <v>790</v>
      </c>
      <c r="F1349" s="87" t="e" cm="1" vm="1">
        <f t="array" ref="F1349">_xlfn._xlws.FILTER(B1349,LEN(B1349)=5)</f>
        <v>#VALUE!</v>
      </c>
      <c r="G1349" s="88" t="str">
        <f t="shared" ref="G1349:G1412" si="255">IFERROR(F1349,"")</f>
        <v/>
      </c>
      <c r="H1349" s="85">
        <v>41638</v>
      </c>
      <c r="I1349" s="85" t="s">
        <v>2512</v>
      </c>
      <c r="J1349" s="93">
        <f t="shared" si="253"/>
        <v>41638</v>
      </c>
      <c r="K1349" s="85"/>
      <c r="M1349" s="85" t="s">
        <v>790</v>
      </c>
      <c r="N1349" t="e">
        <f t="shared" ref="N1349:N1412" si="256">DATEVALUE(M1349)</f>
        <v>#VALUE!</v>
      </c>
      <c r="O1349" t="e">
        <f t="shared" ref="O1349:O1412" si="257">VALUE(M1349)</f>
        <v>#VALUE!</v>
      </c>
      <c r="Q1349" s="84" t="s">
        <v>790</v>
      </c>
      <c r="R1349" t="e">
        <f t="shared" ref="R1349:R1412" si="258">DATEVALUE(Q1349)</f>
        <v>#VALUE!</v>
      </c>
      <c r="S1349" t="e">
        <f t="shared" ref="S1349:S1412" si="259">VALUE(Q1349)</f>
        <v>#VALUE!</v>
      </c>
      <c r="U1349" s="86" t="s">
        <v>790</v>
      </c>
      <c r="V1349" t="e">
        <f t="shared" ref="V1349:V1412" si="260">DATEVALUE(U1349)</f>
        <v>#VALUE!</v>
      </c>
      <c r="W1349" t="e">
        <f t="shared" ref="W1349:W1412" si="261">VALUE(U1349)</f>
        <v>#VALUE!</v>
      </c>
      <c r="Y1349" s="61" t="s">
        <v>790</v>
      </c>
      <c r="Z1349" t="str">
        <f t="shared" ref="Z1349:Z1412" si="262">SUBSTITUTE(Y1349,"/","-")</f>
        <v>12-30-13</v>
      </c>
      <c r="AA1349" t="e">
        <f t="shared" ref="AA1349:AA1412" si="263">DATEVALUE(Z1349)</f>
        <v>#VALUE!</v>
      </c>
      <c r="AB1349" t="e">
        <f t="shared" ref="AB1349:AB1412" si="264">VALUE(Z1349)</f>
        <v>#VALUE!</v>
      </c>
      <c r="AD1349" s="85">
        <v>41638</v>
      </c>
      <c r="AG1349" s="85" t="s">
        <v>790</v>
      </c>
      <c r="AI1349" s="85">
        <v>41638</v>
      </c>
    </row>
    <row r="1350" spans="1:35" x14ac:dyDescent="0.2">
      <c r="A1350">
        <v>10424</v>
      </c>
      <c r="B1350" s="91">
        <v>41529</v>
      </c>
      <c r="C1350" s="61" t="e" cm="1" vm="1">
        <f t="array" ref="C1350">_xlfn._xlws.FILTER(B1350,OR(LEN(B1350) = 7,LEN(B1350)=8))</f>
        <v>#VALUE!</v>
      </c>
      <c r="D1350" s="61" t="str">
        <f t="shared" si="254"/>
        <v/>
      </c>
      <c r="E1350" s="61" t="s">
        <v>2512</v>
      </c>
      <c r="F1350" s="87" cm="1">
        <f t="array" ref="F1350">_xlfn._xlws.FILTER(B1350,LEN(B1350)=5)</f>
        <v>41529</v>
      </c>
      <c r="G1350" s="88">
        <f t="shared" si="255"/>
        <v>41529</v>
      </c>
      <c r="H1350" s="61"/>
      <c r="I1350" s="85">
        <v>41529</v>
      </c>
      <c r="J1350" s="93">
        <f t="shared" si="253"/>
        <v>41529</v>
      </c>
      <c r="K1350" s="85"/>
      <c r="M1350" s="85">
        <v>41529</v>
      </c>
      <c r="N1350" t="e">
        <f t="shared" si="256"/>
        <v>#VALUE!</v>
      </c>
      <c r="O1350">
        <f t="shared" si="257"/>
        <v>41529</v>
      </c>
      <c r="Q1350" s="84">
        <v>41529</v>
      </c>
      <c r="R1350" t="e">
        <f t="shared" si="258"/>
        <v>#VALUE!</v>
      </c>
      <c r="S1350">
        <f t="shared" si="259"/>
        <v>41529</v>
      </c>
      <c r="U1350" s="86">
        <v>41529</v>
      </c>
      <c r="V1350" t="e">
        <f t="shared" si="260"/>
        <v>#VALUE!</v>
      </c>
      <c r="W1350">
        <f t="shared" si="261"/>
        <v>41529</v>
      </c>
      <c r="Y1350" s="61">
        <v>41529</v>
      </c>
      <c r="Z1350" t="str">
        <f t="shared" si="262"/>
        <v>41529</v>
      </c>
      <c r="AA1350" t="e">
        <f t="shared" si="263"/>
        <v>#VALUE!</v>
      </c>
      <c r="AB1350">
        <f t="shared" si="264"/>
        <v>41529</v>
      </c>
      <c r="AD1350" s="85">
        <v>47223</v>
      </c>
      <c r="AG1350" s="85">
        <v>41529</v>
      </c>
      <c r="AI1350" s="85">
        <v>41617</v>
      </c>
    </row>
    <row r="1351" spans="1:35" x14ac:dyDescent="0.2">
      <c r="A1351">
        <v>11171</v>
      </c>
      <c r="B1351" s="91">
        <v>41588</v>
      </c>
      <c r="C1351" s="61" t="e" cm="1" vm="1">
        <f t="array" ref="C1351">_xlfn._xlws.FILTER(B1351,OR(LEN(B1351) = 7,LEN(B1351)=8))</f>
        <v>#VALUE!</v>
      </c>
      <c r="D1351" s="61" t="str">
        <f t="shared" si="254"/>
        <v/>
      </c>
      <c r="E1351" s="61" t="s">
        <v>2512</v>
      </c>
      <c r="F1351" s="87" cm="1">
        <f t="array" ref="F1351">_xlfn._xlws.FILTER(B1351,LEN(B1351)=5)</f>
        <v>41588</v>
      </c>
      <c r="G1351" s="88">
        <f t="shared" si="255"/>
        <v>41588</v>
      </c>
      <c r="H1351" s="61"/>
      <c r="I1351" s="85">
        <v>41588</v>
      </c>
      <c r="J1351" s="93">
        <f t="shared" si="253"/>
        <v>41588</v>
      </c>
      <c r="K1351" s="85"/>
      <c r="M1351" s="85">
        <v>41588</v>
      </c>
      <c r="N1351" t="e">
        <f t="shared" si="256"/>
        <v>#VALUE!</v>
      </c>
      <c r="O1351">
        <f t="shared" si="257"/>
        <v>41588</v>
      </c>
      <c r="Q1351" s="84">
        <v>41588</v>
      </c>
      <c r="R1351" t="e">
        <f t="shared" si="258"/>
        <v>#VALUE!</v>
      </c>
      <c r="S1351">
        <f t="shared" si="259"/>
        <v>41588</v>
      </c>
      <c r="U1351" s="86">
        <v>41588</v>
      </c>
      <c r="V1351" t="e">
        <f t="shared" si="260"/>
        <v>#VALUE!</v>
      </c>
      <c r="W1351">
        <f t="shared" si="261"/>
        <v>41588</v>
      </c>
      <c r="Y1351" s="61">
        <v>41588</v>
      </c>
      <c r="Z1351" t="str">
        <f t="shared" si="262"/>
        <v>41588</v>
      </c>
      <c r="AA1351" t="e">
        <f t="shared" si="263"/>
        <v>#VALUE!</v>
      </c>
      <c r="AB1351">
        <f t="shared" si="264"/>
        <v>41588</v>
      </c>
      <c r="AD1351" s="85">
        <v>32248</v>
      </c>
      <c r="AG1351" s="85">
        <v>41588</v>
      </c>
      <c r="AI1351" s="85">
        <v>41558</v>
      </c>
    </row>
    <row r="1352" spans="1:35" x14ac:dyDescent="0.2">
      <c r="A1352">
        <v>1600</v>
      </c>
      <c r="B1352" s="91">
        <v>41588</v>
      </c>
      <c r="C1352" s="61" t="e" cm="1" vm="1">
        <f t="array" ref="C1352">_xlfn._xlws.FILTER(B1352,OR(LEN(B1352) = 7,LEN(B1352)=8))</f>
        <v>#VALUE!</v>
      </c>
      <c r="D1352" s="61" t="str">
        <f t="shared" si="254"/>
        <v/>
      </c>
      <c r="E1352" s="61" t="s">
        <v>2512</v>
      </c>
      <c r="F1352" s="87" cm="1">
        <f t="array" ref="F1352">_xlfn._xlws.FILTER(B1352,LEN(B1352)=5)</f>
        <v>41588</v>
      </c>
      <c r="G1352" s="88">
        <f t="shared" si="255"/>
        <v>41588</v>
      </c>
      <c r="H1352" s="61"/>
      <c r="I1352" s="85">
        <v>41588</v>
      </c>
      <c r="J1352" s="93">
        <f t="shared" si="253"/>
        <v>41588</v>
      </c>
      <c r="K1352" s="85"/>
      <c r="M1352" s="85">
        <v>41588</v>
      </c>
      <c r="N1352" t="e">
        <f t="shared" si="256"/>
        <v>#VALUE!</v>
      </c>
      <c r="O1352">
        <f t="shared" si="257"/>
        <v>41588</v>
      </c>
      <c r="Q1352" s="84">
        <v>41588</v>
      </c>
      <c r="R1352" t="e">
        <f t="shared" si="258"/>
        <v>#VALUE!</v>
      </c>
      <c r="S1352">
        <f t="shared" si="259"/>
        <v>41588</v>
      </c>
      <c r="U1352" s="86">
        <v>41588</v>
      </c>
      <c r="V1352" t="e">
        <f t="shared" si="260"/>
        <v>#VALUE!</v>
      </c>
      <c r="W1352">
        <f t="shared" si="261"/>
        <v>41588</v>
      </c>
      <c r="Y1352" s="61">
        <v>41588</v>
      </c>
      <c r="Z1352" t="str">
        <f t="shared" si="262"/>
        <v>41588</v>
      </c>
      <c r="AA1352" t="e">
        <f t="shared" si="263"/>
        <v>#VALUE!</v>
      </c>
      <c r="AB1352">
        <f t="shared" si="264"/>
        <v>41588</v>
      </c>
      <c r="AD1352" s="85">
        <v>32248</v>
      </c>
      <c r="AG1352" s="85">
        <v>41588</v>
      </c>
      <c r="AI1352" s="85">
        <v>41558</v>
      </c>
    </row>
    <row r="1353" spans="1:35" x14ac:dyDescent="0.2">
      <c r="A1353">
        <v>7851</v>
      </c>
      <c r="B1353" s="91" t="s">
        <v>1030</v>
      </c>
      <c r="C1353" s="61" t="str" cm="1">
        <f t="array" ref="C1353">_xlfn._xlws.FILTER(B1353,OR(LEN(B1353) = 7,LEN(B1353)=8))</f>
        <v>9/22/13</v>
      </c>
      <c r="D1353" s="61" t="str">
        <f t="shared" si="254"/>
        <v>9/22/13</v>
      </c>
      <c r="E1353" s="85" t="s">
        <v>1030</v>
      </c>
      <c r="F1353" s="87" t="e" cm="1" vm="1">
        <f t="array" ref="F1353">_xlfn._xlws.FILTER(B1353,LEN(B1353)=5)</f>
        <v>#VALUE!</v>
      </c>
      <c r="G1353" s="88" t="str">
        <f t="shared" si="255"/>
        <v/>
      </c>
      <c r="H1353" s="85">
        <v>41539</v>
      </c>
      <c r="I1353" s="85" t="s">
        <v>2512</v>
      </c>
      <c r="J1353" s="93">
        <f t="shared" si="253"/>
        <v>41539</v>
      </c>
      <c r="K1353" s="85"/>
      <c r="M1353" s="85" t="s">
        <v>1030</v>
      </c>
      <c r="N1353" t="e">
        <f t="shared" si="256"/>
        <v>#VALUE!</v>
      </c>
      <c r="O1353" t="e">
        <f t="shared" si="257"/>
        <v>#VALUE!</v>
      </c>
      <c r="Q1353" s="84" t="s">
        <v>1030</v>
      </c>
      <c r="R1353" t="e">
        <f t="shared" si="258"/>
        <v>#VALUE!</v>
      </c>
      <c r="S1353" t="e">
        <f t="shared" si="259"/>
        <v>#VALUE!</v>
      </c>
      <c r="U1353" s="86" t="s">
        <v>1030</v>
      </c>
      <c r="V1353" t="e">
        <f t="shared" si="260"/>
        <v>#VALUE!</v>
      </c>
      <c r="W1353" t="e">
        <f t="shared" si="261"/>
        <v>#VALUE!</v>
      </c>
      <c r="Y1353" s="61" t="s">
        <v>1030</v>
      </c>
      <c r="Z1353" t="str">
        <f t="shared" si="262"/>
        <v>9-22-13</v>
      </c>
      <c r="AA1353" t="e">
        <f t="shared" si="263"/>
        <v>#VALUE!</v>
      </c>
      <c r="AB1353" t="e">
        <f t="shared" si="264"/>
        <v>#VALUE!</v>
      </c>
      <c r="AD1353" s="85">
        <v>41539</v>
      </c>
      <c r="AG1353" s="85" t="s">
        <v>1030</v>
      </c>
      <c r="AI1353" s="85">
        <v>41539</v>
      </c>
    </row>
    <row r="1354" spans="1:35" x14ac:dyDescent="0.2">
      <c r="A1354">
        <v>10701</v>
      </c>
      <c r="B1354" s="91">
        <v>41587</v>
      </c>
      <c r="C1354" s="61" t="e" cm="1" vm="1">
        <f t="array" ref="C1354">_xlfn._xlws.FILTER(B1354,OR(LEN(B1354) = 7,LEN(B1354)=8))</f>
        <v>#VALUE!</v>
      </c>
      <c r="D1354" s="61" t="str">
        <f t="shared" si="254"/>
        <v/>
      </c>
      <c r="E1354" s="61" t="s">
        <v>2512</v>
      </c>
      <c r="F1354" s="87" cm="1">
        <f t="array" ref="F1354">_xlfn._xlws.FILTER(B1354,LEN(B1354)=5)</f>
        <v>41587</v>
      </c>
      <c r="G1354" s="88">
        <f t="shared" si="255"/>
        <v>41587</v>
      </c>
      <c r="H1354" s="61"/>
      <c r="I1354" s="85">
        <v>41587</v>
      </c>
      <c r="J1354" s="93">
        <f t="shared" si="253"/>
        <v>41587</v>
      </c>
      <c r="K1354" s="85"/>
      <c r="M1354" s="85">
        <v>41587</v>
      </c>
      <c r="N1354" t="e">
        <f t="shared" si="256"/>
        <v>#VALUE!</v>
      </c>
      <c r="O1354">
        <f t="shared" si="257"/>
        <v>41587</v>
      </c>
      <c r="Q1354" s="84">
        <v>41587</v>
      </c>
      <c r="R1354" t="e">
        <f t="shared" si="258"/>
        <v>#VALUE!</v>
      </c>
      <c r="S1354">
        <f t="shared" si="259"/>
        <v>41587</v>
      </c>
      <c r="U1354" s="86">
        <v>41587</v>
      </c>
      <c r="V1354" t="e">
        <f t="shared" si="260"/>
        <v>#VALUE!</v>
      </c>
      <c r="W1354">
        <f t="shared" si="261"/>
        <v>41587</v>
      </c>
      <c r="Y1354" s="61">
        <v>41587</v>
      </c>
      <c r="Z1354" t="str">
        <f t="shared" si="262"/>
        <v>41587</v>
      </c>
      <c r="AA1354" t="e">
        <f t="shared" si="263"/>
        <v>#VALUE!</v>
      </c>
      <c r="AB1354">
        <f t="shared" si="264"/>
        <v>41587</v>
      </c>
      <c r="AD1354" s="85">
        <v>31882</v>
      </c>
      <c r="AG1354" s="85">
        <v>41587</v>
      </c>
      <c r="AI1354" s="85">
        <v>41528</v>
      </c>
    </row>
    <row r="1355" spans="1:35" x14ac:dyDescent="0.2">
      <c r="A1355">
        <v>891</v>
      </c>
      <c r="B1355" s="91">
        <v>41464</v>
      </c>
      <c r="C1355" s="61" t="e" cm="1" vm="1">
        <f t="array" ref="C1355">_xlfn._xlws.FILTER(B1355,OR(LEN(B1355) = 7,LEN(B1355)=8))</f>
        <v>#VALUE!</v>
      </c>
      <c r="D1355" s="61" t="str">
        <f t="shared" si="254"/>
        <v/>
      </c>
      <c r="E1355" s="61" t="s">
        <v>2512</v>
      </c>
      <c r="F1355" s="87" cm="1">
        <f t="array" ref="F1355">_xlfn._xlws.FILTER(B1355,LEN(B1355)=5)</f>
        <v>41464</v>
      </c>
      <c r="G1355" s="88">
        <f t="shared" si="255"/>
        <v>41464</v>
      </c>
      <c r="H1355" s="61"/>
      <c r="I1355" s="85">
        <v>41464</v>
      </c>
      <c r="J1355" s="93">
        <f t="shared" si="253"/>
        <v>41464</v>
      </c>
      <c r="K1355" s="85"/>
      <c r="M1355" s="85">
        <v>41464</v>
      </c>
      <c r="N1355" t="e">
        <f t="shared" si="256"/>
        <v>#VALUE!</v>
      </c>
      <c r="O1355">
        <f t="shared" si="257"/>
        <v>41464</v>
      </c>
      <c r="Q1355" s="84">
        <v>41464</v>
      </c>
      <c r="R1355" t="e">
        <f t="shared" si="258"/>
        <v>#VALUE!</v>
      </c>
      <c r="S1355">
        <f t="shared" si="259"/>
        <v>41464</v>
      </c>
      <c r="U1355" s="86">
        <v>41464</v>
      </c>
      <c r="V1355" t="e">
        <f t="shared" si="260"/>
        <v>#VALUE!</v>
      </c>
      <c r="W1355">
        <f t="shared" si="261"/>
        <v>41464</v>
      </c>
      <c r="Y1355" s="61">
        <v>41464</v>
      </c>
      <c r="Z1355" t="str">
        <f t="shared" si="262"/>
        <v>41464</v>
      </c>
      <c r="AA1355" t="e">
        <f t="shared" si="263"/>
        <v>#VALUE!</v>
      </c>
      <c r="AB1355">
        <f t="shared" si="264"/>
        <v>41464</v>
      </c>
      <c r="AD1355" s="85">
        <v>23481</v>
      </c>
      <c r="AG1355" s="85">
        <v>41464</v>
      </c>
      <c r="AI1355" s="85">
        <v>41524</v>
      </c>
    </row>
    <row r="1356" spans="1:35" x14ac:dyDescent="0.2">
      <c r="A1356">
        <v>6912</v>
      </c>
      <c r="B1356" s="91" t="s">
        <v>233</v>
      </c>
      <c r="C1356" s="61" t="str" cm="1">
        <f t="array" ref="C1356">_xlfn._xlws.FILTER(B1356,OR(LEN(B1356) = 7,LEN(B1356)=8))</f>
        <v>8/20/13</v>
      </c>
      <c r="D1356" s="61" t="str">
        <f t="shared" si="254"/>
        <v>8/20/13</v>
      </c>
      <c r="E1356" s="85" t="s">
        <v>233</v>
      </c>
      <c r="F1356" s="87" t="e" cm="1" vm="1">
        <f t="array" ref="F1356">_xlfn._xlws.FILTER(B1356,LEN(B1356)=5)</f>
        <v>#VALUE!</v>
      </c>
      <c r="G1356" s="88" t="str">
        <f t="shared" si="255"/>
        <v/>
      </c>
      <c r="H1356" s="85">
        <v>41506</v>
      </c>
      <c r="I1356" s="85" t="s">
        <v>2512</v>
      </c>
      <c r="J1356" s="93">
        <f t="shared" si="253"/>
        <v>41506</v>
      </c>
      <c r="K1356" s="85"/>
      <c r="M1356" s="85" t="s">
        <v>233</v>
      </c>
      <c r="N1356" t="e">
        <f t="shared" si="256"/>
        <v>#VALUE!</v>
      </c>
      <c r="O1356" t="e">
        <f t="shared" si="257"/>
        <v>#VALUE!</v>
      </c>
      <c r="Q1356" s="84" t="s">
        <v>233</v>
      </c>
      <c r="R1356" t="e">
        <f t="shared" si="258"/>
        <v>#VALUE!</v>
      </c>
      <c r="S1356" t="e">
        <f t="shared" si="259"/>
        <v>#VALUE!</v>
      </c>
      <c r="U1356" s="86" t="s">
        <v>233</v>
      </c>
      <c r="V1356" t="e">
        <f t="shared" si="260"/>
        <v>#VALUE!</v>
      </c>
      <c r="W1356" t="e">
        <f t="shared" si="261"/>
        <v>#VALUE!</v>
      </c>
      <c r="Y1356" s="61" t="s">
        <v>233</v>
      </c>
      <c r="Z1356" t="str">
        <f t="shared" si="262"/>
        <v>8-20-13</v>
      </c>
      <c r="AA1356" t="e">
        <f t="shared" si="263"/>
        <v>#VALUE!</v>
      </c>
      <c r="AB1356" t="e">
        <f t="shared" si="264"/>
        <v>#VALUE!</v>
      </c>
      <c r="AD1356" s="85">
        <v>41506</v>
      </c>
      <c r="AG1356" s="85" t="s">
        <v>233</v>
      </c>
      <c r="AI1356" s="85">
        <v>41506</v>
      </c>
    </row>
    <row r="1357" spans="1:35" x14ac:dyDescent="0.2">
      <c r="A1357">
        <v>5967</v>
      </c>
      <c r="B1357" s="91" t="s">
        <v>215</v>
      </c>
      <c r="C1357" s="61" t="str" cm="1">
        <f t="array" ref="C1357">_xlfn._xlws.FILTER(B1357,OR(LEN(B1357) = 7,LEN(B1357)=8))</f>
        <v>7/18/13</v>
      </c>
      <c r="D1357" s="61" t="str">
        <f t="shared" si="254"/>
        <v>7/18/13</v>
      </c>
      <c r="E1357" s="85" t="s">
        <v>215</v>
      </c>
      <c r="F1357" s="87" t="e" cm="1" vm="1">
        <f t="array" ref="F1357">_xlfn._xlws.FILTER(B1357,LEN(B1357)=5)</f>
        <v>#VALUE!</v>
      </c>
      <c r="G1357" s="88" t="str">
        <f t="shared" si="255"/>
        <v/>
      </c>
      <c r="H1357" s="85">
        <v>41473</v>
      </c>
      <c r="I1357" s="85" t="s">
        <v>2512</v>
      </c>
      <c r="J1357" s="93">
        <f t="shared" si="253"/>
        <v>41473</v>
      </c>
      <c r="K1357" s="85"/>
      <c r="M1357" s="85" t="s">
        <v>215</v>
      </c>
      <c r="N1357" t="e">
        <f t="shared" si="256"/>
        <v>#VALUE!</v>
      </c>
      <c r="O1357" t="e">
        <f t="shared" si="257"/>
        <v>#VALUE!</v>
      </c>
      <c r="Q1357" s="84" t="s">
        <v>215</v>
      </c>
      <c r="R1357" t="e">
        <f t="shared" si="258"/>
        <v>#VALUE!</v>
      </c>
      <c r="S1357" t="e">
        <f t="shared" si="259"/>
        <v>#VALUE!</v>
      </c>
      <c r="U1357" s="86" t="s">
        <v>215</v>
      </c>
      <c r="V1357" t="e">
        <f t="shared" si="260"/>
        <v>#VALUE!</v>
      </c>
      <c r="W1357" t="e">
        <f t="shared" si="261"/>
        <v>#VALUE!</v>
      </c>
      <c r="Y1357" s="61" t="s">
        <v>215</v>
      </c>
      <c r="Z1357" t="str">
        <f t="shared" si="262"/>
        <v>7-18-13</v>
      </c>
      <c r="AA1357" t="e">
        <f t="shared" si="263"/>
        <v>#VALUE!</v>
      </c>
      <c r="AB1357" t="e">
        <f t="shared" si="264"/>
        <v>#VALUE!</v>
      </c>
      <c r="AD1357" s="85">
        <v>41473</v>
      </c>
      <c r="AG1357" s="85" t="s">
        <v>215</v>
      </c>
      <c r="AI1357" s="85">
        <v>41473</v>
      </c>
    </row>
    <row r="1358" spans="1:35" x14ac:dyDescent="0.2">
      <c r="A1358">
        <v>2109</v>
      </c>
      <c r="B1358" s="91" t="s">
        <v>565</v>
      </c>
      <c r="C1358" s="61" t="str" cm="1">
        <f t="array" ref="C1358">_xlfn._xlws.FILTER(B1358,OR(LEN(B1358) = 7,LEN(B1358)=8))</f>
        <v>4/23/13</v>
      </c>
      <c r="D1358" s="61" t="str">
        <f t="shared" si="254"/>
        <v>4/23/13</v>
      </c>
      <c r="E1358" s="85" t="s">
        <v>565</v>
      </c>
      <c r="F1358" s="87" t="e" cm="1" vm="1">
        <f t="array" ref="F1358">_xlfn._xlws.FILTER(B1358,LEN(B1358)=5)</f>
        <v>#VALUE!</v>
      </c>
      <c r="G1358" s="88" t="str">
        <f t="shared" si="255"/>
        <v/>
      </c>
      <c r="H1358" s="85">
        <v>41387</v>
      </c>
      <c r="I1358" s="85" t="s">
        <v>2512</v>
      </c>
      <c r="J1358" s="93">
        <f t="shared" si="253"/>
        <v>41387</v>
      </c>
      <c r="K1358" s="85"/>
      <c r="M1358" s="85" t="s">
        <v>565</v>
      </c>
      <c r="N1358" t="e">
        <f t="shared" si="256"/>
        <v>#VALUE!</v>
      </c>
      <c r="O1358" t="e">
        <f t="shared" si="257"/>
        <v>#VALUE!</v>
      </c>
      <c r="Q1358" s="84" t="s">
        <v>565</v>
      </c>
      <c r="R1358" t="e">
        <f t="shared" si="258"/>
        <v>#VALUE!</v>
      </c>
      <c r="S1358" t="e">
        <f t="shared" si="259"/>
        <v>#VALUE!</v>
      </c>
      <c r="U1358" s="86" t="s">
        <v>565</v>
      </c>
      <c r="V1358" t="e">
        <f t="shared" si="260"/>
        <v>#VALUE!</v>
      </c>
      <c r="W1358" t="e">
        <f t="shared" si="261"/>
        <v>#VALUE!</v>
      </c>
      <c r="Y1358" s="61" t="s">
        <v>565</v>
      </c>
      <c r="Z1358" t="str">
        <f t="shared" si="262"/>
        <v>4-23-13</v>
      </c>
      <c r="AA1358" t="e">
        <f t="shared" si="263"/>
        <v>#VALUE!</v>
      </c>
      <c r="AB1358" t="e">
        <f t="shared" si="264"/>
        <v>#VALUE!</v>
      </c>
      <c r="AD1358" s="85">
        <v>41387</v>
      </c>
      <c r="AG1358" s="85" t="s">
        <v>565</v>
      </c>
      <c r="AI1358" s="85">
        <v>41387</v>
      </c>
    </row>
    <row r="1359" spans="1:35" x14ac:dyDescent="0.2">
      <c r="A1359">
        <v>6292</v>
      </c>
      <c r="B1359" s="91" t="s">
        <v>100</v>
      </c>
      <c r="C1359" s="61" t="str" cm="1">
        <f t="array" ref="C1359">_xlfn._xlws.FILTER(B1359,OR(LEN(B1359) = 7,LEN(B1359)=8))</f>
        <v>3/30/13</v>
      </c>
      <c r="D1359" s="61" t="str">
        <f t="shared" si="254"/>
        <v>3/30/13</v>
      </c>
      <c r="E1359" s="85" t="s">
        <v>100</v>
      </c>
      <c r="F1359" s="87" t="e" cm="1" vm="1">
        <f t="array" ref="F1359">_xlfn._xlws.FILTER(B1359,LEN(B1359)=5)</f>
        <v>#VALUE!</v>
      </c>
      <c r="G1359" s="88" t="str">
        <f t="shared" si="255"/>
        <v/>
      </c>
      <c r="H1359" s="85">
        <v>41363</v>
      </c>
      <c r="I1359" s="85" t="s">
        <v>2512</v>
      </c>
      <c r="J1359" s="93">
        <f t="shared" si="253"/>
        <v>41363</v>
      </c>
      <c r="K1359" s="85"/>
      <c r="M1359" s="85" t="s">
        <v>100</v>
      </c>
      <c r="N1359" t="e">
        <f t="shared" si="256"/>
        <v>#VALUE!</v>
      </c>
      <c r="O1359" t="e">
        <f t="shared" si="257"/>
        <v>#VALUE!</v>
      </c>
      <c r="Q1359" s="84" t="s">
        <v>100</v>
      </c>
      <c r="R1359" t="e">
        <f t="shared" si="258"/>
        <v>#VALUE!</v>
      </c>
      <c r="S1359" t="e">
        <f t="shared" si="259"/>
        <v>#VALUE!</v>
      </c>
      <c r="U1359" s="86" t="s">
        <v>100</v>
      </c>
      <c r="V1359" t="e">
        <f t="shared" si="260"/>
        <v>#VALUE!</v>
      </c>
      <c r="W1359" t="e">
        <f t="shared" si="261"/>
        <v>#VALUE!</v>
      </c>
      <c r="Y1359" s="61" t="s">
        <v>100</v>
      </c>
      <c r="Z1359" t="str">
        <f t="shared" si="262"/>
        <v>3-30-13</v>
      </c>
      <c r="AA1359" t="e">
        <f t="shared" si="263"/>
        <v>#VALUE!</v>
      </c>
      <c r="AB1359" t="e">
        <f t="shared" si="264"/>
        <v>#VALUE!</v>
      </c>
      <c r="AD1359" s="85">
        <v>41363</v>
      </c>
      <c r="AG1359" s="85" t="s">
        <v>100</v>
      </c>
      <c r="AI1359" s="85">
        <v>41363</v>
      </c>
    </row>
    <row r="1360" spans="1:35" x14ac:dyDescent="0.2">
      <c r="A1360">
        <v>8537</v>
      </c>
      <c r="B1360" s="91" t="s">
        <v>1596</v>
      </c>
      <c r="C1360" s="61" t="str" cm="1">
        <f t="array" ref="C1360">_xlfn._xlws.FILTER(B1360,OR(LEN(B1360) = 7,LEN(B1360)=8))</f>
        <v>2/27/13</v>
      </c>
      <c r="D1360" s="61" t="str">
        <f t="shared" si="254"/>
        <v>2/27/13</v>
      </c>
      <c r="E1360" s="85" t="s">
        <v>1596</v>
      </c>
      <c r="F1360" s="87" t="e" cm="1" vm="1">
        <f t="array" ref="F1360">_xlfn._xlws.FILTER(B1360,LEN(B1360)=5)</f>
        <v>#VALUE!</v>
      </c>
      <c r="G1360" s="88" t="str">
        <f t="shared" si="255"/>
        <v/>
      </c>
      <c r="H1360" s="85">
        <v>41332</v>
      </c>
      <c r="I1360" s="85" t="s">
        <v>2512</v>
      </c>
      <c r="J1360" s="93">
        <f t="shared" si="253"/>
        <v>41332</v>
      </c>
      <c r="K1360" s="85"/>
      <c r="M1360" s="85" t="s">
        <v>1596</v>
      </c>
      <c r="N1360" t="e">
        <f t="shared" si="256"/>
        <v>#VALUE!</v>
      </c>
      <c r="O1360" t="e">
        <f t="shared" si="257"/>
        <v>#VALUE!</v>
      </c>
      <c r="Q1360" s="84" t="s">
        <v>1596</v>
      </c>
      <c r="R1360" t="e">
        <f t="shared" si="258"/>
        <v>#VALUE!</v>
      </c>
      <c r="S1360" t="e">
        <f t="shared" si="259"/>
        <v>#VALUE!</v>
      </c>
      <c r="U1360" s="86" t="s">
        <v>1596</v>
      </c>
      <c r="V1360" t="e">
        <f t="shared" si="260"/>
        <v>#VALUE!</v>
      </c>
      <c r="W1360" t="e">
        <f t="shared" si="261"/>
        <v>#VALUE!</v>
      </c>
      <c r="Y1360" s="61" t="s">
        <v>1596</v>
      </c>
      <c r="Z1360" t="str">
        <f t="shared" si="262"/>
        <v>2-27-13</v>
      </c>
      <c r="AA1360" t="e">
        <f t="shared" si="263"/>
        <v>#VALUE!</v>
      </c>
      <c r="AB1360" t="e">
        <f t="shared" si="264"/>
        <v>#VALUE!</v>
      </c>
      <c r="AD1360" s="85">
        <v>41332</v>
      </c>
      <c r="AG1360" s="85" t="s">
        <v>1596</v>
      </c>
      <c r="AI1360" s="85">
        <v>41332</v>
      </c>
    </row>
    <row r="1361" spans="1:35" x14ac:dyDescent="0.2">
      <c r="A1361">
        <v>9576</v>
      </c>
      <c r="B1361" s="91">
        <v>41580</v>
      </c>
      <c r="C1361" s="61" t="e" cm="1" vm="1">
        <f t="array" ref="C1361">_xlfn._xlws.FILTER(B1361,OR(LEN(B1361) = 7,LEN(B1361)=8))</f>
        <v>#VALUE!</v>
      </c>
      <c r="D1361" s="61" t="str">
        <f t="shared" si="254"/>
        <v/>
      </c>
      <c r="E1361" s="61" t="s">
        <v>2512</v>
      </c>
      <c r="F1361" s="87" cm="1">
        <f t="array" ref="F1361">_xlfn._xlws.FILTER(B1361,LEN(B1361)=5)</f>
        <v>41580</v>
      </c>
      <c r="G1361" s="88">
        <f t="shared" si="255"/>
        <v>41580</v>
      </c>
      <c r="H1361" s="61"/>
      <c r="I1361" s="85">
        <v>41580</v>
      </c>
      <c r="J1361" s="93">
        <f t="shared" si="253"/>
        <v>41580</v>
      </c>
      <c r="K1361" s="85"/>
      <c r="M1361" s="85">
        <v>41580</v>
      </c>
      <c r="N1361" t="e">
        <f t="shared" si="256"/>
        <v>#VALUE!</v>
      </c>
      <c r="O1361">
        <f t="shared" si="257"/>
        <v>41580</v>
      </c>
      <c r="Q1361" s="84">
        <v>41580</v>
      </c>
      <c r="R1361" t="e">
        <f t="shared" si="258"/>
        <v>#VALUE!</v>
      </c>
      <c r="S1361">
        <f t="shared" si="259"/>
        <v>41580</v>
      </c>
      <c r="U1361" s="86">
        <v>41580</v>
      </c>
      <c r="V1361" t="e">
        <f t="shared" si="260"/>
        <v>#VALUE!</v>
      </c>
      <c r="W1361">
        <f t="shared" si="261"/>
        <v>41580</v>
      </c>
      <c r="Y1361" s="61">
        <v>41580</v>
      </c>
      <c r="Z1361" t="str">
        <f t="shared" si="262"/>
        <v>41580</v>
      </c>
      <c r="AA1361" t="e">
        <f t="shared" si="263"/>
        <v>#VALUE!</v>
      </c>
      <c r="AB1361">
        <f t="shared" si="264"/>
        <v>41580</v>
      </c>
      <c r="AD1361" s="85">
        <v>29326</v>
      </c>
      <c r="AG1361" s="85">
        <v>41580</v>
      </c>
      <c r="AI1361" s="85">
        <v>41316</v>
      </c>
    </row>
    <row r="1362" spans="1:35" x14ac:dyDescent="0.2">
      <c r="A1362">
        <v>5935</v>
      </c>
      <c r="B1362" s="91" t="s">
        <v>225</v>
      </c>
      <c r="C1362" s="61" t="str" cm="1">
        <f t="array" ref="C1362">_xlfn._xlws.FILTER(B1362,OR(LEN(B1362) = 7,LEN(B1362)=8))</f>
        <v>12/24/12</v>
      </c>
      <c r="D1362" s="61" t="str">
        <f t="shared" si="254"/>
        <v>12/24/12</v>
      </c>
      <c r="E1362" s="61" t="s">
        <v>225</v>
      </c>
      <c r="F1362" s="87" t="e" cm="1" vm="1">
        <f t="array" ref="F1362">_xlfn._xlws.FILTER(B1362,LEN(B1362)=5)</f>
        <v>#VALUE!</v>
      </c>
      <c r="G1362" s="88" t="str">
        <f t="shared" si="255"/>
        <v/>
      </c>
      <c r="H1362" s="85">
        <v>41267</v>
      </c>
      <c r="I1362" s="85" t="s">
        <v>2512</v>
      </c>
      <c r="J1362" s="93">
        <f t="shared" si="253"/>
        <v>41267</v>
      </c>
      <c r="K1362" s="85"/>
      <c r="M1362" s="85" t="s">
        <v>225</v>
      </c>
      <c r="N1362" t="e">
        <f t="shared" si="256"/>
        <v>#VALUE!</v>
      </c>
      <c r="O1362" t="e">
        <f t="shared" si="257"/>
        <v>#VALUE!</v>
      </c>
      <c r="Q1362" s="84" t="s">
        <v>225</v>
      </c>
      <c r="R1362" t="e">
        <f t="shared" si="258"/>
        <v>#VALUE!</v>
      </c>
      <c r="S1362" t="e">
        <f t="shared" si="259"/>
        <v>#VALUE!</v>
      </c>
      <c r="U1362" s="86" t="s">
        <v>225</v>
      </c>
      <c r="V1362" t="e">
        <f t="shared" si="260"/>
        <v>#VALUE!</v>
      </c>
      <c r="W1362" t="e">
        <f t="shared" si="261"/>
        <v>#VALUE!</v>
      </c>
      <c r="Y1362" s="61" t="s">
        <v>225</v>
      </c>
      <c r="Z1362" t="str">
        <f t="shared" si="262"/>
        <v>12-24-12</v>
      </c>
      <c r="AA1362" t="e">
        <f t="shared" si="263"/>
        <v>#VALUE!</v>
      </c>
      <c r="AB1362" t="e">
        <f t="shared" si="264"/>
        <v>#VALUE!</v>
      </c>
      <c r="AD1362" s="85">
        <v>41267</v>
      </c>
      <c r="AG1362" s="85" t="s">
        <v>225</v>
      </c>
      <c r="AI1362" s="85">
        <v>41267</v>
      </c>
    </row>
    <row r="1363" spans="1:35" x14ac:dyDescent="0.2">
      <c r="A1363">
        <v>10264</v>
      </c>
      <c r="B1363" s="91">
        <v>41192</v>
      </c>
      <c r="C1363" s="61" t="e" cm="1" vm="1">
        <f t="array" ref="C1363">_xlfn._xlws.FILTER(B1363,OR(LEN(B1363) = 7,LEN(B1363)=8))</f>
        <v>#VALUE!</v>
      </c>
      <c r="D1363" s="61" t="str">
        <f t="shared" si="254"/>
        <v/>
      </c>
      <c r="E1363" s="61" t="s">
        <v>2512</v>
      </c>
      <c r="F1363" s="87" cm="1">
        <f t="array" ref="F1363">_xlfn._xlws.FILTER(B1363,LEN(B1363)=5)</f>
        <v>41192</v>
      </c>
      <c r="G1363" s="88">
        <f t="shared" si="255"/>
        <v>41192</v>
      </c>
      <c r="H1363" s="61"/>
      <c r="I1363" s="85">
        <v>41192</v>
      </c>
      <c r="J1363" s="93">
        <f t="shared" si="253"/>
        <v>41192</v>
      </c>
      <c r="K1363" s="85"/>
      <c r="M1363" s="85">
        <v>41192</v>
      </c>
      <c r="N1363" t="e">
        <f t="shared" si="256"/>
        <v>#VALUE!</v>
      </c>
      <c r="O1363">
        <f t="shared" si="257"/>
        <v>41192</v>
      </c>
      <c r="Q1363" s="84">
        <v>41192</v>
      </c>
      <c r="R1363" t="e">
        <f t="shared" si="258"/>
        <v>#VALUE!</v>
      </c>
      <c r="S1363">
        <f t="shared" si="259"/>
        <v>41192</v>
      </c>
      <c r="U1363" s="86">
        <v>41192</v>
      </c>
      <c r="V1363" t="e">
        <f t="shared" si="260"/>
        <v>#VALUE!</v>
      </c>
      <c r="W1363">
        <f t="shared" si="261"/>
        <v>41192</v>
      </c>
      <c r="Y1363" s="61">
        <v>41192</v>
      </c>
      <c r="Z1363" t="str">
        <f t="shared" si="262"/>
        <v>41192</v>
      </c>
      <c r="AA1363" t="e">
        <f t="shared" si="263"/>
        <v>#VALUE!</v>
      </c>
      <c r="AB1363">
        <f t="shared" si="264"/>
        <v>41192</v>
      </c>
      <c r="AD1363" s="85">
        <v>33705</v>
      </c>
      <c r="AG1363" s="85">
        <v>41192</v>
      </c>
      <c r="AI1363" s="85">
        <v>41192</v>
      </c>
    </row>
    <row r="1364" spans="1:35" x14ac:dyDescent="0.2">
      <c r="A1364">
        <v>234</v>
      </c>
      <c r="B1364" s="91">
        <v>41192</v>
      </c>
      <c r="C1364" s="61" t="e" cm="1" vm="1">
        <f t="array" ref="C1364">_xlfn._xlws.FILTER(B1364,OR(LEN(B1364) = 7,LEN(B1364)=8))</f>
        <v>#VALUE!</v>
      </c>
      <c r="D1364" s="61" t="str">
        <f t="shared" si="254"/>
        <v/>
      </c>
      <c r="E1364" s="61" t="s">
        <v>2512</v>
      </c>
      <c r="F1364" s="87" cm="1">
        <f t="array" ref="F1364">_xlfn._xlws.FILTER(B1364,LEN(B1364)=5)</f>
        <v>41192</v>
      </c>
      <c r="G1364" s="88">
        <f t="shared" si="255"/>
        <v>41192</v>
      </c>
      <c r="H1364" s="61"/>
      <c r="I1364" s="85">
        <v>41192</v>
      </c>
      <c r="J1364" s="93">
        <f t="shared" si="253"/>
        <v>41192</v>
      </c>
      <c r="K1364" s="85"/>
      <c r="M1364" s="85">
        <v>41192</v>
      </c>
      <c r="N1364" t="e">
        <f t="shared" si="256"/>
        <v>#VALUE!</v>
      </c>
      <c r="O1364">
        <f t="shared" si="257"/>
        <v>41192</v>
      </c>
      <c r="Q1364" s="84">
        <v>41192</v>
      </c>
      <c r="R1364" t="e">
        <f t="shared" si="258"/>
        <v>#VALUE!</v>
      </c>
      <c r="S1364">
        <f t="shared" si="259"/>
        <v>41192</v>
      </c>
      <c r="U1364" s="86">
        <v>41192</v>
      </c>
      <c r="V1364" t="e">
        <f t="shared" si="260"/>
        <v>#VALUE!</v>
      </c>
      <c r="W1364">
        <f t="shared" si="261"/>
        <v>41192</v>
      </c>
      <c r="Y1364" s="61">
        <v>41192</v>
      </c>
      <c r="Z1364" t="str">
        <f t="shared" si="262"/>
        <v>41192</v>
      </c>
      <c r="AA1364" t="e">
        <f t="shared" si="263"/>
        <v>#VALUE!</v>
      </c>
      <c r="AB1364">
        <f t="shared" si="264"/>
        <v>41192</v>
      </c>
      <c r="AD1364" s="85">
        <v>33705</v>
      </c>
      <c r="AG1364" s="85">
        <v>41192</v>
      </c>
      <c r="AI1364" s="85">
        <v>41192</v>
      </c>
    </row>
    <row r="1365" spans="1:35" x14ac:dyDescent="0.2">
      <c r="A1365">
        <v>3202</v>
      </c>
      <c r="B1365" s="91">
        <v>40918</v>
      </c>
      <c r="C1365" s="61" t="e" cm="1" vm="1">
        <f t="array" ref="C1365">_xlfn._xlws.FILTER(B1365,OR(LEN(B1365) = 7,LEN(B1365)=8))</f>
        <v>#VALUE!</v>
      </c>
      <c r="D1365" s="61" t="str">
        <f t="shared" si="254"/>
        <v/>
      </c>
      <c r="E1365" s="61" t="s">
        <v>2512</v>
      </c>
      <c r="F1365" s="87" cm="1">
        <f t="array" ref="F1365">_xlfn._xlws.FILTER(B1365,LEN(B1365)=5)</f>
        <v>40918</v>
      </c>
      <c r="G1365" s="88">
        <f t="shared" si="255"/>
        <v>40918</v>
      </c>
      <c r="H1365" s="61"/>
      <c r="I1365" s="85">
        <v>40918</v>
      </c>
      <c r="J1365" s="93">
        <f t="shared" si="253"/>
        <v>40918</v>
      </c>
      <c r="K1365" s="85"/>
      <c r="M1365" s="85">
        <v>40918</v>
      </c>
      <c r="N1365" t="e">
        <f t="shared" si="256"/>
        <v>#VALUE!</v>
      </c>
      <c r="O1365">
        <f t="shared" si="257"/>
        <v>40918</v>
      </c>
      <c r="Q1365" s="84">
        <v>40918</v>
      </c>
      <c r="R1365" t="e">
        <f t="shared" si="258"/>
        <v>#VALUE!</v>
      </c>
      <c r="S1365">
        <f t="shared" si="259"/>
        <v>40918</v>
      </c>
      <c r="U1365" s="86">
        <v>40918</v>
      </c>
      <c r="V1365" t="e">
        <f t="shared" si="260"/>
        <v>#VALUE!</v>
      </c>
      <c r="W1365">
        <f t="shared" si="261"/>
        <v>40918</v>
      </c>
      <c r="Y1365" s="61">
        <v>40918</v>
      </c>
      <c r="Z1365" t="str">
        <f t="shared" si="262"/>
        <v>40918</v>
      </c>
      <c r="AA1365" t="e">
        <f t="shared" si="263"/>
        <v>#VALUE!</v>
      </c>
      <c r="AB1365">
        <f t="shared" si="264"/>
        <v>40918</v>
      </c>
      <c r="AD1365" s="85">
        <v>43199</v>
      </c>
      <c r="AG1365" s="85">
        <v>40918</v>
      </c>
      <c r="AI1365" s="85">
        <v>41183</v>
      </c>
    </row>
    <row r="1366" spans="1:35" x14ac:dyDescent="0.2">
      <c r="A1366">
        <v>1103</v>
      </c>
      <c r="B1366" s="91" t="s">
        <v>839</v>
      </c>
      <c r="C1366" s="61" t="str" cm="1">
        <f t="array" ref="C1366">_xlfn._xlws.FILTER(B1366,OR(LEN(B1366) = 7,LEN(B1366)=8))</f>
        <v>9/29/12</v>
      </c>
      <c r="D1366" s="61" t="str">
        <f t="shared" si="254"/>
        <v>9/29/12</v>
      </c>
      <c r="E1366" s="85" t="s">
        <v>839</v>
      </c>
      <c r="F1366" s="87" t="e" cm="1" vm="1">
        <f t="array" ref="F1366">_xlfn._xlws.FILTER(B1366,LEN(B1366)=5)</f>
        <v>#VALUE!</v>
      </c>
      <c r="G1366" s="88" t="str">
        <f t="shared" si="255"/>
        <v/>
      </c>
      <c r="H1366" s="85">
        <v>41181</v>
      </c>
      <c r="I1366" s="85" t="s">
        <v>2512</v>
      </c>
      <c r="J1366" s="93">
        <f t="shared" si="253"/>
        <v>41181</v>
      </c>
      <c r="K1366" s="85"/>
      <c r="M1366" s="85" t="s">
        <v>839</v>
      </c>
      <c r="N1366" t="e">
        <f t="shared" si="256"/>
        <v>#VALUE!</v>
      </c>
      <c r="O1366" t="e">
        <f t="shared" si="257"/>
        <v>#VALUE!</v>
      </c>
      <c r="Q1366" s="84" t="s">
        <v>839</v>
      </c>
      <c r="R1366" t="e">
        <f t="shared" si="258"/>
        <v>#VALUE!</v>
      </c>
      <c r="S1366" t="e">
        <f t="shared" si="259"/>
        <v>#VALUE!</v>
      </c>
      <c r="U1366" s="86" t="s">
        <v>839</v>
      </c>
      <c r="V1366" t="e">
        <f t="shared" si="260"/>
        <v>#VALUE!</v>
      </c>
      <c r="W1366" t="e">
        <f t="shared" si="261"/>
        <v>#VALUE!</v>
      </c>
      <c r="Y1366" s="61" t="s">
        <v>839</v>
      </c>
      <c r="Z1366" t="str">
        <f t="shared" si="262"/>
        <v>9-29-12</v>
      </c>
      <c r="AA1366" t="e">
        <f t="shared" si="263"/>
        <v>#VALUE!</v>
      </c>
      <c r="AB1366" t="e">
        <f t="shared" si="264"/>
        <v>#VALUE!</v>
      </c>
      <c r="AD1366" s="85">
        <v>41181</v>
      </c>
      <c r="AG1366" s="85" t="s">
        <v>839</v>
      </c>
      <c r="AI1366" s="85">
        <v>41181</v>
      </c>
    </row>
    <row r="1367" spans="1:35" x14ac:dyDescent="0.2">
      <c r="A1367">
        <v>610</v>
      </c>
      <c r="B1367" s="91">
        <v>41098</v>
      </c>
      <c r="C1367" s="61" t="e" cm="1" vm="1">
        <f t="array" ref="C1367">_xlfn._xlws.FILTER(B1367,OR(LEN(B1367) = 7,LEN(B1367)=8))</f>
        <v>#VALUE!</v>
      </c>
      <c r="D1367" s="61" t="str">
        <f t="shared" si="254"/>
        <v/>
      </c>
      <c r="E1367" s="61" t="s">
        <v>2512</v>
      </c>
      <c r="F1367" s="87" cm="1">
        <f t="array" ref="F1367">_xlfn._xlws.FILTER(B1367,LEN(B1367)=5)</f>
        <v>41098</v>
      </c>
      <c r="G1367" s="88">
        <f t="shared" si="255"/>
        <v>41098</v>
      </c>
      <c r="H1367" s="61"/>
      <c r="I1367" s="85">
        <v>41098</v>
      </c>
      <c r="J1367" s="93">
        <f t="shared" si="253"/>
        <v>41098</v>
      </c>
      <c r="K1367" s="85"/>
      <c r="M1367" s="85">
        <v>41098</v>
      </c>
      <c r="N1367" t="e">
        <f t="shared" si="256"/>
        <v>#VALUE!</v>
      </c>
      <c r="O1367">
        <f t="shared" si="257"/>
        <v>41098</v>
      </c>
      <c r="Q1367" s="84">
        <v>41098</v>
      </c>
      <c r="R1367" t="e">
        <f t="shared" si="258"/>
        <v>#VALUE!</v>
      </c>
      <c r="S1367">
        <f t="shared" si="259"/>
        <v>41098</v>
      </c>
      <c r="U1367" s="86">
        <v>41098</v>
      </c>
      <c r="V1367" t="e">
        <f t="shared" si="260"/>
        <v>#VALUE!</v>
      </c>
      <c r="W1367">
        <f t="shared" si="261"/>
        <v>41098</v>
      </c>
      <c r="Y1367" s="61">
        <v>41098</v>
      </c>
      <c r="Z1367" t="str">
        <f t="shared" si="262"/>
        <v>41098</v>
      </c>
      <c r="AA1367" t="e">
        <f t="shared" si="263"/>
        <v>#VALUE!</v>
      </c>
      <c r="AB1367">
        <f t="shared" si="264"/>
        <v>41098</v>
      </c>
      <c r="AD1367" s="85">
        <v>35895</v>
      </c>
      <c r="AG1367" s="85">
        <v>41098</v>
      </c>
      <c r="AI1367" s="85">
        <v>41128</v>
      </c>
    </row>
    <row r="1368" spans="1:35" x14ac:dyDescent="0.2">
      <c r="A1368">
        <v>4480</v>
      </c>
      <c r="B1368" s="91">
        <v>41885</v>
      </c>
      <c r="C1368" s="61" t="e" cm="1" vm="1">
        <f t="array" ref="C1368">_xlfn._xlws.FILTER(B1368,OR(LEN(B1368) = 7,LEN(B1368)=8))</f>
        <v>#VALUE!</v>
      </c>
      <c r="D1368" s="61" t="str">
        <f t="shared" si="254"/>
        <v/>
      </c>
      <c r="E1368" s="61" t="s">
        <v>2512</v>
      </c>
      <c r="F1368" s="87" cm="1">
        <f t="array" ref="F1368">_xlfn._xlws.FILTER(B1368,LEN(B1368)=5)</f>
        <v>41885</v>
      </c>
      <c r="G1368" s="88">
        <f t="shared" si="255"/>
        <v>41885</v>
      </c>
      <c r="H1368" s="61"/>
      <c r="I1368" s="85">
        <v>41885</v>
      </c>
      <c r="J1368" s="93">
        <f t="shared" si="253"/>
        <v>41885</v>
      </c>
      <c r="K1368" s="85"/>
      <c r="M1368" s="85">
        <v>41885</v>
      </c>
      <c r="N1368" t="e">
        <f t="shared" si="256"/>
        <v>#VALUE!</v>
      </c>
      <c r="O1368">
        <f t="shared" si="257"/>
        <v>41885</v>
      </c>
      <c r="Q1368" s="84">
        <v>41885</v>
      </c>
      <c r="R1368" t="e">
        <f t="shared" si="258"/>
        <v>#VALUE!</v>
      </c>
      <c r="S1368">
        <f t="shared" si="259"/>
        <v>41885</v>
      </c>
      <c r="U1368" s="86">
        <v>41885</v>
      </c>
      <c r="V1368" t="e">
        <f t="shared" si="260"/>
        <v>#VALUE!</v>
      </c>
      <c r="W1368">
        <f t="shared" si="261"/>
        <v>41885</v>
      </c>
      <c r="Y1368" s="61">
        <v>41885</v>
      </c>
      <c r="Z1368" t="str">
        <f t="shared" si="262"/>
        <v>41885</v>
      </c>
      <c r="AA1368" t="e">
        <f t="shared" si="263"/>
        <v>#VALUE!</v>
      </c>
      <c r="AB1368">
        <f t="shared" si="264"/>
        <v>41885</v>
      </c>
      <c r="AD1368" s="85">
        <v>31155</v>
      </c>
      <c r="AG1368" s="85">
        <v>41885</v>
      </c>
      <c r="AI1368" s="85">
        <v>41707</v>
      </c>
    </row>
    <row r="1369" spans="1:35" x14ac:dyDescent="0.2">
      <c r="A1369">
        <v>10660</v>
      </c>
      <c r="B1369" s="91">
        <v>41974</v>
      </c>
      <c r="C1369" s="61" t="e" cm="1" vm="1">
        <f t="array" ref="C1369">_xlfn._xlws.FILTER(B1369,OR(LEN(B1369) = 7,LEN(B1369)=8))</f>
        <v>#VALUE!</v>
      </c>
      <c r="D1369" s="61" t="str">
        <f t="shared" si="254"/>
        <v/>
      </c>
      <c r="E1369" s="61" t="s">
        <v>2512</v>
      </c>
      <c r="F1369" s="87" cm="1">
        <f t="array" ref="F1369">_xlfn._xlws.FILTER(B1369,LEN(B1369)=5)</f>
        <v>41974</v>
      </c>
      <c r="G1369" s="88">
        <f t="shared" si="255"/>
        <v>41974</v>
      </c>
      <c r="H1369" s="61"/>
      <c r="I1369" s="85">
        <v>41974</v>
      </c>
      <c r="J1369" s="93">
        <f t="shared" si="253"/>
        <v>41974</v>
      </c>
      <c r="K1369" s="85"/>
      <c r="M1369" s="85">
        <v>41974</v>
      </c>
      <c r="N1369" t="e">
        <f t="shared" si="256"/>
        <v>#VALUE!</v>
      </c>
      <c r="O1369">
        <f t="shared" si="257"/>
        <v>41974</v>
      </c>
      <c r="Q1369" s="84">
        <v>41974</v>
      </c>
      <c r="R1369" t="e">
        <f t="shared" si="258"/>
        <v>#VALUE!</v>
      </c>
      <c r="S1369">
        <f t="shared" si="259"/>
        <v>41974</v>
      </c>
      <c r="U1369" s="86">
        <v>41974</v>
      </c>
      <c r="V1369" t="e">
        <f t="shared" si="260"/>
        <v>#VALUE!</v>
      </c>
      <c r="W1369">
        <f t="shared" si="261"/>
        <v>41974</v>
      </c>
      <c r="Y1369" s="61">
        <v>41974</v>
      </c>
      <c r="Z1369" t="str">
        <f t="shared" si="262"/>
        <v>41974</v>
      </c>
      <c r="AA1369" t="e">
        <f t="shared" si="263"/>
        <v>#VALUE!</v>
      </c>
      <c r="AB1369">
        <f t="shared" si="264"/>
        <v>41974</v>
      </c>
      <c r="AD1369" s="85">
        <v>27138</v>
      </c>
      <c r="AG1369" s="85">
        <v>41974</v>
      </c>
      <c r="AI1369" s="85">
        <v>41651</v>
      </c>
    </row>
    <row r="1370" spans="1:35" x14ac:dyDescent="0.2">
      <c r="A1370">
        <v>9353</v>
      </c>
      <c r="B1370" s="91">
        <v>41791</v>
      </c>
      <c r="C1370" s="61" t="e" cm="1" vm="1">
        <f t="array" ref="C1370">_xlfn._xlws.FILTER(B1370,OR(LEN(B1370) = 7,LEN(B1370)=8))</f>
        <v>#VALUE!</v>
      </c>
      <c r="D1370" s="61" t="str">
        <f t="shared" si="254"/>
        <v/>
      </c>
      <c r="E1370" s="61" t="s">
        <v>2512</v>
      </c>
      <c r="F1370" s="87" cm="1">
        <f t="array" ref="F1370">_xlfn._xlws.FILTER(B1370,LEN(B1370)=5)</f>
        <v>41791</v>
      </c>
      <c r="G1370" s="88">
        <f t="shared" si="255"/>
        <v>41791</v>
      </c>
      <c r="H1370" s="61"/>
      <c r="I1370" s="85">
        <v>41791</v>
      </c>
      <c r="J1370" s="93">
        <f t="shared" si="253"/>
        <v>41791</v>
      </c>
      <c r="K1370" s="85"/>
      <c r="M1370" s="85">
        <v>41791</v>
      </c>
      <c r="N1370" t="e">
        <f t="shared" si="256"/>
        <v>#VALUE!</v>
      </c>
      <c r="O1370">
        <f t="shared" si="257"/>
        <v>41791</v>
      </c>
      <c r="Q1370" s="84">
        <v>41791</v>
      </c>
      <c r="R1370" t="e">
        <f t="shared" si="258"/>
        <v>#VALUE!</v>
      </c>
      <c r="S1370">
        <f t="shared" si="259"/>
        <v>41791</v>
      </c>
      <c r="U1370" s="86">
        <v>41791</v>
      </c>
      <c r="V1370" t="e">
        <f t="shared" si="260"/>
        <v>#VALUE!</v>
      </c>
      <c r="W1370">
        <f t="shared" si="261"/>
        <v>41791</v>
      </c>
      <c r="Y1370" s="61">
        <v>41791</v>
      </c>
      <c r="Z1370" t="str">
        <f t="shared" si="262"/>
        <v>41791</v>
      </c>
      <c r="AA1370" t="e">
        <f t="shared" si="263"/>
        <v>#VALUE!</v>
      </c>
      <c r="AB1370">
        <f t="shared" si="264"/>
        <v>41791</v>
      </c>
      <c r="AD1370" s="85">
        <v>33345</v>
      </c>
      <c r="AG1370" s="85">
        <v>41791</v>
      </c>
      <c r="AI1370" s="85">
        <v>41645</v>
      </c>
    </row>
    <row r="1371" spans="1:35" x14ac:dyDescent="0.2">
      <c r="A1371">
        <v>4120</v>
      </c>
      <c r="B1371" s="91" t="s">
        <v>453</v>
      </c>
      <c r="C1371" s="61" t="str" cm="1">
        <f t="array" ref="C1371">_xlfn._xlws.FILTER(B1371,OR(LEN(B1371) = 7,LEN(B1371)=8))</f>
        <v>12/17/13</v>
      </c>
      <c r="D1371" s="61" t="str">
        <f t="shared" si="254"/>
        <v>12/17/13</v>
      </c>
      <c r="E1371" s="61" t="s">
        <v>453</v>
      </c>
      <c r="F1371" s="87" t="e" cm="1" vm="1">
        <f t="array" ref="F1371">_xlfn._xlws.FILTER(B1371,LEN(B1371)=5)</f>
        <v>#VALUE!</v>
      </c>
      <c r="G1371" s="88" t="str">
        <f t="shared" si="255"/>
        <v/>
      </c>
      <c r="H1371" s="85">
        <v>41625</v>
      </c>
      <c r="I1371" s="85" t="s">
        <v>2512</v>
      </c>
      <c r="J1371" s="93">
        <f t="shared" si="253"/>
        <v>41625</v>
      </c>
      <c r="K1371" s="85"/>
      <c r="M1371" s="85" t="s">
        <v>453</v>
      </c>
      <c r="N1371" t="e">
        <f t="shared" si="256"/>
        <v>#VALUE!</v>
      </c>
      <c r="O1371" t="e">
        <f t="shared" si="257"/>
        <v>#VALUE!</v>
      </c>
      <c r="Q1371" s="84" t="s">
        <v>453</v>
      </c>
      <c r="R1371" t="e">
        <f t="shared" si="258"/>
        <v>#VALUE!</v>
      </c>
      <c r="S1371" t="e">
        <f t="shared" si="259"/>
        <v>#VALUE!</v>
      </c>
      <c r="U1371" s="86" t="s">
        <v>453</v>
      </c>
      <c r="V1371" t="e">
        <f t="shared" si="260"/>
        <v>#VALUE!</v>
      </c>
      <c r="W1371" t="e">
        <f t="shared" si="261"/>
        <v>#VALUE!</v>
      </c>
      <c r="Y1371" s="61" t="s">
        <v>453</v>
      </c>
      <c r="Z1371" t="str">
        <f t="shared" si="262"/>
        <v>12-17-13</v>
      </c>
      <c r="AA1371" t="e">
        <f t="shared" si="263"/>
        <v>#VALUE!</v>
      </c>
      <c r="AB1371" t="e">
        <f t="shared" si="264"/>
        <v>#VALUE!</v>
      </c>
      <c r="AD1371" s="85">
        <v>41625</v>
      </c>
      <c r="AG1371" s="85" t="s">
        <v>453</v>
      </c>
      <c r="AI1371" s="85">
        <v>41625</v>
      </c>
    </row>
    <row r="1372" spans="1:35" x14ac:dyDescent="0.2">
      <c r="A1372">
        <v>2836</v>
      </c>
      <c r="B1372" s="91" t="s">
        <v>853</v>
      </c>
      <c r="C1372" s="61" t="str" cm="1">
        <f t="array" ref="C1372">_xlfn._xlws.FILTER(B1372,OR(LEN(B1372) = 7,LEN(B1372)=8))</f>
        <v>9/16/13</v>
      </c>
      <c r="D1372" s="61" t="str">
        <f t="shared" si="254"/>
        <v>9/16/13</v>
      </c>
      <c r="E1372" s="85" t="s">
        <v>853</v>
      </c>
      <c r="F1372" s="87" t="e" cm="1" vm="1">
        <f t="array" ref="F1372">_xlfn._xlws.FILTER(B1372,LEN(B1372)=5)</f>
        <v>#VALUE!</v>
      </c>
      <c r="G1372" s="88" t="str">
        <f t="shared" si="255"/>
        <v/>
      </c>
      <c r="H1372" s="85">
        <v>41533</v>
      </c>
      <c r="I1372" s="85" t="s">
        <v>2512</v>
      </c>
      <c r="J1372" s="93">
        <f t="shared" si="253"/>
        <v>41533</v>
      </c>
      <c r="K1372" s="85"/>
      <c r="M1372" s="85" t="s">
        <v>853</v>
      </c>
      <c r="N1372" t="e">
        <f t="shared" si="256"/>
        <v>#VALUE!</v>
      </c>
      <c r="O1372" t="e">
        <f t="shared" si="257"/>
        <v>#VALUE!</v>
      </c>
      <c r="Q1372" s="84" t="s">
        <v>853</v>
      </c>
      <c r="R1372" t="e">
        <f t="shared" si="258"/>
        <v>#VALUE!</v>
      </c>
      <c r="S1372" t="e">
        <f t="shared" si="259"/>
        <v>#VALUE!</v>
      </c>
      <c r="U1372" s="86" t="s">
        <v>853</v>
      </c>
      <c r="V1372" t="e">
        <f t="shared" si="260"/>
        <v>#VALUE!</v>
      </c>
      <c r="W1372" t="e">
        <f t="shared" si="261"/>
        <v>#VALUE!</v>
      </c>
      <c r="Y1372" s="61" t="s">
        <v>853</v>
      </c>
      <c r="Z1372" t="str">
        <f t="shared" si="262"/>
        <v>9-16-13</v>
      </c>
      <c r="AA1372" t="e">
        <f t="shared" si="263"/>
        <v>#VALUE!</v>
      </c>
      <c r="AB1372" t="e">
        <f t="shared" si="264"/>
        <v>#VALUE!</v>
      </c>
      <c r="AD1372" s="85">
        <v>41533</v>
      </c>
      <c r="AG1372" s="85" t="s">
        <v>853</v>
      </c>
      <c r="AI1372" s="85">
        <v>41533</v>
      </c>
    </row>
    <row r="1373" spans="1:35" x14ac:dyDescent="0.2">
      <c r="A1373">
        <v>9579</v>
      </c>
      <c r="B1373" s="91">
        <v>41462</v>
      </c>
      <c r="C1373" s="61" t="e" cm="1" vm="1">
        <f t="array" ref="C1373">_xlfn._xlws.FILTER(B1373,OR(LEN(B1373) = 7,LEN(B1373)=8))</f>
        <v>#VALUE!</v>
      </c>
      <c r="D1373" s="61" t="str">
        <f t="shared" si="254"/>
        <v/>
      </c>
      <c r="E1373" s="61" t="s">
        <v>2512</v>
      </c>
      <c r="F1373" s="87" cm="1">
        <f t="array" ref="F1373">_xlfn._xlws.FILTER(B1373,LEN(B1373)=5)</f>
        <v>41462</v>
      </c>
      <c r="G1373" s="88">
        <f t="shared" si="255"/>
        <v>41462</v>
      </c>
      <c r="H1373" s="61"/>
      <c r="I1373" s="85">
        <v>41462</v>
      </c>
      <c r="J1373" s="93">
        <f t="shared" si="253"/>
        <v>41462</v>
      </c>
      <c r="K1373" s="85"/>
      <c r="M1373" s="85">
        <v>41462</v>
      </c>
      <c r="N1373" t="e">
        <f t="shared" si="256"/>
        <v>#VALUE!</v>
      </c>
      <c r="O1373">
        <f t="shared" si="257"/>
        <v>41462</v>
      </c>
      <c r="Q1373" s="84">
        <v>41462</v>
      </c>
      <c r="R1373" t="e">
        <f t="shared" si="258"/>
        <v>#VALUE!</v>
      </c>
      <c r="S1373">
        <f t="shared" si="259"/>
        <v>41462</v>
      </c>
      <c r="U1373" s="86">
        <v>41462</v>
      </c>
      <c r="V1373" t="e">
        <f t="shared" si="260"/>
        <v>#VALUE!</v>
      </c>
      <c r="W1373">
        <f t="shared" si="261"/>
        <v>41462</v>
      </c>
      <c r="Y1373" s="61">
        <v>41462</v>
      </c>
      <c r="Z1373" t="str">
        <f t="shared" si="262"/>
        <v>41462</v>
      </c>
      <c r="AA1373" t="e">
        <f t="shared" si="263"/>
        <v>#VALUE!</v>
      </c>
      <c r="AB1373">
        <f t="shared" si="264"/>
        <v>41462</v>
      </c>
      <c r="AD1373" s="85">
        <v>22750</v>
      </c>
      <c r="AG1373" s="85">
        <v>41462</v>
      </c>
      <c r="AI1373" s="85">
        <v>41462</v>
      </c>
    </row>
    <row r="1374" spans="1:35" x14ac:dyDescent="0.2">
      <c r="A1374">
        <v>5841</v>
      </c>
      <c r="B1374" s="91" t="s">
        <v>796</v>
      </c>
      <c r="C1374" s="61" t="str" cm="1">
        <f t="array" ref="C1374">_xlfn._xlws.FILTER(B1374,OR(LEN(B1374) = 7,LEN(B1374)=8))</f>
        <v>6/28/13</v>
      </c>
      <c r="D1374" s="61" t="str">
        <f t="shared" si="254"/>
        <v>6/28/13</v>
      </c>
      <c r="E1374" s="85" t="s">
        <v>796</v>
      </c>
      <c r="F1374" s="87" t="e" cm="1" vm="1">
        <f t="array" ref="F1374">_xlfn._xlws.FILTER(B1374,LEN(B1374)=5)</f>
        <v>#VALUE!</v>
      </c>
      <c r="G1374" s="88" t="str">
        <f t="shared" si="255"/>
        <v/>
      </c>
      <c r="H1374" s="85">
        <v>41453</v>
      </c>
      <c r="I1374" s="85" t="s">
        <v>2512</v>
      </c>
      <c r="J1374" s="93">
        <f t="shared" si="253"/>
        <v>41453</v>
      </c>
      <c r="K1374" s="85"/>
      <c r="M1374" s="85" t="s">
        <v>796</v>
      </c>
      <c r="N1374" t="e">
        <f t="shared" si="256"/>
        <v>#VALUE!</v>
      </c>
      <c r="O1374" t="e">
        <f t="shared" si="257"/>
        <v>#VALUE!</v>
      </c>
      <c r="Q1374" s="84" t="s">
        <v>796</v>
      </c>
      <c r="R1374" t="e">
        <f t="shared" si="258"/>
        <v>#VALUE!</v>
      </c>
      <c r="S1374" t="e">
        <f t="shared" si="259"/>
        <v>#VALUE!</v>
      </c>
      <c r="U1374" s="86" t="s">
        <v>796</v>
      </c>
      <c r="V1374" t="e">
        <f t="shared" si="260"/>
        <v>#VALUE!</v>
      </c>
      <c r="W1374" t="e">
        <f t="shared" si="261"/>
        <v>#VALUE!</v>
      </c>
      <c r="Y1374" s="61" t="s">
        <v>796</v>
      </c>
      <c r="Z1374" t="str">
        <f t="shared" si="262"/>
        <v>6-28-13</v>
      </c>
      <c r="AA1374" t="e">
        <f t="shared" si="263"/>
        <v>#VALUE!</v>
      </c>
      <c r="AB1374" t="e">
        <f t="shared" si="264"/>
        <v>#VALUE!</v>
      </c>
      <c r="AD1374" s="85">
        <v>41453</v>
      </c>
      <c r="AG1374" s="85" t="s">
        <v>796</v>
      </c>
      <c r="AI1374" s="85">
        <v>41453</v>
      </c>
    </row>
    <row r="1375" spans="1:35" x14ac:dyDescent="0.2">
      <c r="A1375">
        <v>3174</v>
      </c>
      <c r="B1375" s="91" t="s">
        <v>917</v>
      </c>
      <c r="C1375" s="61" t="str" cm="1">
        <f t="array" ref="C1375">_xlfn._xlws.FILTER(B1375,OR(LEN(B1375) = 7,LEN(B1375)=8))</f>
        <v>5/22/13</v>
      </c>
      <c r="D1375" s="61" t="str">
        <f t="shared" si="254"/>
        <v>5/22/13</v>
      </c>
      <c r="E1375" s="85" t="s">
        <v>917</v>
      </c>
      <c r="F1375" s="87" t="e" cm="1" vm="1">
        <f t="array" ref="F1375">_xlfn._xlws.FILTER(B1375,LEN(B1375)=5)</f>
        <v>#VALUE!</v>
      </c>
      <c r="G1375" s="88" t="str">
        <f t="shared" si="255"/>
        <v/>
      </c>
      <c r="H1375" s="85">
        <v>41416</v>
      </c>
      <c r="I1375" s="85" t="s">
        <v>2512</v>
      </c>
      <c r="J1375" s="93">
        <f t="shared" si="253"/>
        <v>41416</v>
      </c>
      <c r="K1375" s="85"/>
      <c r="M1375" s="85" t="s">
        <v>917</v>
      </c>
      <c r="N1375" t="e">
        <f t="shared" si="256"/>
        <v>#VALUE!</v>
      </c>
      <c r="O1375" t="e">
        <f t="shared" si="257"/>
        <v>#VALUE!</v>
      </c>
      <c r="Q1375" s="84" t="s">
        <v>917</v>
      </c>
      <c r="R1375" t="e">
        <f t="shared" si="258"/>
        <v>#VALUE!</v>
      </c>
      <c r="S1375" t="e">
        <f t="shared" si="259"/>
        <v>#VALUE!</v>
      </c>
      <c r="U1375" s="86" t="s">
        <v>917</v>
      </c>
      <c r="V1375" t="e">
        <f t="shared" si="260"/>
        <v>#VALUE!</v>
      </c>
      <c r="W1375" t="e">
        <f t="shared" si="261"/>
        <v>#VALUE!</v>
      </c>
      <c r="Y1375" s="61" t="s">
        <v>917</v>
      </c>
      <c r="Z1375" t="str">
        <f t="shared" si="262"/>
        <v>5-22-13</v>
      </c>
      <c r="AA1375" t="e">
        <f t="shared" si="263"/>
        <v>#VALUE!</v>
      </c>
      <c r="AB1375" t="e">
        <f t="shared" si="264"/>
        <v>#VALUE!</v>
      </c>
      <c r="AD1375" s="85">
        <v>41416</v>
      </c>
      <c r="AG1375" s="85" t="s">
        <v>917</v>
      </c>
      <c r="AI1375" s="85">
        <v>41416</v>
      </c>
    </row>
    <row r="1376" spans="1:35" x14ac:dyDescent="0.2">
      <c r="A1376">
        <v>5536</v>
      </c>
      <c r="B1376" s="91" t="s">
        <v>917</v>
      </c>
      <c r="C1376" s="61" t="str" cm="1">
        <f t="array" ref="C1376">_xlfn._xlws.FILTER(B1376,OR(LEN(B1376) = 7,LEN(B1376)=8))</f>
        <v>5/22/13</v>
      </c>
      <c r="D1376" s="61" t="str">
        <f t="shared" si="254"/>
        <v>5/22/13</v>
      </c>
      <c r="E1376" s="85" t="s">
        <v>917</v>
      </c>
      <c r="F1376" s="87" t="e" cm="1" vm="1">
        <f t="array" ref="F1376">_xlfn._xlws.FILTER(B1376,LEN(B1376)=5)</f>
        <v>#VALUE!</v>
      </c>
      <c r="G1376" s="88" t="str">
        <f t="shared" si="255"/>
        <v/>
      </c>
      <c r="H1376" s="85">
        <v>41416</v>
      </c>
      <c r="I1376" s="85" t="s">
        <v>2512</v>
      </c>
      <c r="J1376" s="93">
        <f t="shared" si="253"/>
        <v>41416</v>
      </c>
      <c r="K1376" s="85"/>
      <c r="M1376" s="85" t="s">
        <v>917</v>
      </c>
      <c r="N1376" t="e">
        <f t="shared" si="256"/>
        <v>#VALUE!</v>
      </c>
      <c r="O1376" t="e">
        <f t="shared" si="257"/>
        <v>#VALUE!</v>
      </c>
      <c r="Q1376" s="84" t="s">
        <v>917</v>
      </c>
      <c r="R1376" t="e">
        <f t="shared" si="258"/>
        <v>#VALUE!</v>
      </c>
      <c r="S1376" t="e">
        <f t="shared" si="259"/>
        <v>#VALUE!</v>
      </c>
      <c r="U1376" s="86" t="s">
        <v>917</v>
      </c>
      <c r="V1376" t="e">
        <f t="shared" si="260"/>
        <v>#VALUE!</v>
      </c>
      <c r="W1376" t="e">
        <f t="shared" si="261"/>
        <v>#VALUE!</v>
      </c>
      <c r="Y1376" s="61" t="s">
        <v>917</v>
      </c>
      <c r="Z1376" t="str">
        <f t="shared" si="262"/>
        <v>5-22-13</v>
      </c>
      <c r="AA1376" t="e">
        <f t="shared" si="263"/>
        <v>#VALUE!</v>
      </c>
      <c r="AB1376" t="e">
        <f t="shared" si="264"/>
        <v>#VALUE!</v>
      </c>
      <c r="AD1376" s="85">
        <v>41416</v>
      </c>
      <c r="AG1376" s="85" t="s">
        <v>917</v>
      </c>
      <c r="AI1376" s="85">
        <v>41416</v>
      </c>
    </row>
    <row r="1377" spans="1:35" x14ac:dyDescent="0.2">
      <c r="A1377">
        <v>2061</v>
      </c>
      <c r="B1377" s="91">
        <v>41583</v>
      </c>
      <c r="C1377" s="61" t="e" cm="1" vm="1">
        <f t="array" ref="C1377">_xlfn._xlws.FILTER(B1377,OR(LEN(B1377) = 7,LEN(B1377)=8))</f>
        <v>#VALUE!</v>
      </c>
      <c r="D1377" s="61" t="str">
        <f t="shared" si="254"/>
        <v/>
      </c>
      <c r="E1377" s="61" t="s">
        <v>2512</v>
      </c>
      <c r="F1377" s="87" cm="1">
        <f t="array" ref="F1377">_xlfn._xlws.FILTER(B1377,LEN(B1377)=5)</f>
        <v>41583</v>
      </c>
      <c r="G1377" s="88">
        <f t="shared" si="255"/>
        <v>41583</v>
      </c>
      <c r="H1377" s="61"/>
      <c r="I1377" s="85">
        <v>41583</v>
      </c>
      <c r="J1377" s="93">
        <f t="shared" si="253"/>
        <v>41583</v>
      </c>
      <c r="K1377" s="85"/>
      <c r="M1377" s="85">
        <v>41583</v>
      </c>
      <c r="N1377" t="e">
        <f t="shared" si="256"/>
        <v>#VALUE!</v>
      </c>
      <c r="O1377">
        <f t="shared" si="257"/>
        <v>41583</v>
      </c>
      <c r="Q1377" s="84">
        <v>41583</v>
      </c>
      <c r="R1377" t="e">
        <f t="shared" si="258"/>
        <v>#VALUE!</v>
      </c>
      <c r="S1377">
        <f t="shared" si="259"/>
        <v>41583</v>
      </c>
      <c r="U1377" s="86">
        <v>41583</v>
      </c>
      <c r="V1377" t="e">
        <f t="shared" si="260"/>
        <v>#VALUE!</v>
      </c>
      <c r="W1377">
        <f t="shared" si="261"/>
        <v>41583</v>
      </c>
      <c r="Y1377" s="61">
        <v>41583</v>
      </c>
      <c r="Z1377" t="str">
        <f t="shared" si="262"/>
        <v>41583</v>
      </c>
      <c r="AA1377" t="e">
        <f t="shared" si="263"/>
        <v>#VALUE!</v>
      </c>
      <c r="AB1377">
        <f t="shared" si="264"/>
        <v>41583</v>
      </c>
      <c r="AD1377" s="85">
        <v>30421</v>
      </c>
      <c r="AG1377" s="85">
        <v>41583</v>
      </c>
      <c r="AI1377" s="85">
        <v>41405</v>
      </c>
    </row>
    <row r="1378" spans="1:35" x14ac:dyDescent="0.2">
      <c r="A1378">
        <v>8477</v>
      </c>
      <c r="B1378" s="91">
        <v>41581</v>
      </c>
      <c r="C1378" s="61" t="e" cm="1" vm="1">
        <f t="array" ref="C1378">_xlfn._xlws.FILTER(B1378,OR(LEN(B1378) = 7,LEN(B1378)=8))</f>
        <v>#VALUE!</v>
      </c>
      <c r="D1378" s="61" t="str">
        <f t="shared" si="254"/>
        <v/>
      </c>
      <c r="E1378" s="61" t="s">
        <v>2512</v>
      </c>
      <c r="F1378" s="87" cm="1">
        <f t="array" ref="F1378">_xlfn._xlws.FILTER(B1378,LEN(B1378)=5)</f>
        <v>41581</v>
      </c>
      <c r="G1378" s="88">
        <f t="shared" si="255"/>
        <v>41581</v>
      </c>
      <c r="H1378" s="61"/>
      <c r="I1378" s="85">
        <v>41581</v>
      </c>
      <c r="J1378" s="93">
        <f t="shared" si="253"/>
        <v>41581</v>
      </c>
      <c r="K1378" s="85"/>
      <c r="M1378" s="85">
        <v>41581</v>
      </c>
      <c r="N1378" t="e">
        <f t="shared" si="256"/>
        <v>#VALUE!</v>
      </c>
      <c r="O1378">
        <f t="shared" si="257"/>
        <v>41581</v>
      </c>
      <c r="Q1378" s="84">
        <v>41581</v>
      </c>
      <c r="R1378" t="e">
        <f t="shared" si="258"/>
        <v>#VALUE!</v>
      </c>
      <c r="S1378">
        <f t="shared" si="259"/>
        <v>41581</v>
      </c>
      <c r="U1378" s="86">
        <v>41581</v>
      </c>
      <c r="V1378" t="e">
        <f t="shared" si="260"/>
        <v>#VALUE!</v>
      </c>
      <c r="W1378">
        <f t="shared" si="261"/>
        <v>41581</v>
      </c>
      <c r="Y1378" s="61">
        <v>41581</v>
      </c>
      <c r="Z1378" t="str">
        <f t="shared" si="262"/>
        <v>41581</v>
      </c>
      <c r="AA1378" t="e">
        <f t="shared" si="263"/>
        <v>#VALUE!</v>
      </c>
      <c r="AB1378">
        <f t="shared" si="264"/>
        <v>41581</v>
      </c>
      <c r="AD1378" s="85">
        <v>29691</v>
      </c>
      <c r="AG1378" s="85">
        <v>41581</v>
      </c>
      <c r="AI1378" s="85">
        <v>41344</v>
      </c>
    </row>
    <row r="1379" spans="1:35" x14ac:dyDescent="0.2">
      <c r="A1379">
        <v>640</v>
      </c>
      <c r="B1379" s="91">
        <v>41581</v>
      </c>
      <c r="C1379" s="61" t="e" cm="1" vm="1">
        <f t="array" ref="C1379">_xlfn._xlws.FILTER(B1379,OR(LEN(B1379) = 7,LEN(B1379)=8))</f>
        <v>#VALUE!</v>
      </c>
      <c r="D1379" s="61" t="str">
        <f t="shared" si="254"/>
        <v/>
      </c>
      <c r="E1379" s="61" t="s">
        <v>2512</v>
      </c>
      <c r="F1379" s="87" cm="1">
        <f t="array" ref="F1379">_xlfn._xlws.FILTER(B1379,LEN(B1379)=5)</f>
        <v>41581</v>
      </c>
      <c r="G1379" s="88">
        <f t="shared" si="255"/>
        <v>41581</v>
      </c>
      <c r="H1379" s="61"/>
      <c r="I1379" s="85">
        <v>41581</v>
      </c>
      <c r="J1379" s="93">
        <f t="shared" si="253"/>
        <v>41581</v>
      </c>
      <c r="K1379" s="85"/>
      <c r="M1379" s="85">
        <v>41581</v>
      </c>
      <c r="N1379" t="e">
        <f t="shared" si="256"/>
        <v>#VALUE!</v>
      </c>
      <c r="O1379">
        <f t="shared" si="257"/>
        <v>41581</v>
      </c>
      <c r="Q1379" s="84">
        <v>41581</v>
      </c>
      <c r="R1379" t="e">
        <f t="shared" si="258"/>
        <v>#VALUE!</v>
      </c>
      <c r="S1379">
        <f t="shared" si="259"/>
        <v>41581</v>
      </c>
      <c r="U1379" s="86">
        <v>41581</v>
      </c>
      <c r="V1379" t="e">
        <f t="shared" si="260"/>
        <v>#VALUE!</v>
      </c>
      <c r="W1379">
        <f t="shared" si="261"/>
        <v>41581</v>
      </c>
      <c r="Y1379" s="61">
        <v>41581</v>
      </c>
      <c r="Z1379" t="str">
        <f t="shared" si="262"/>
        <v>41581</v>
      </c>
      <c r="AA1379" t="e">
        <f t="shared" si="263"/>
        <v>#VALUE!</v>
      </c>
      <c r="AB1379">
        <f t="shared" si="264"/>
        <v>41581</v>
      </c>
      <c r="AD1379" s="85">
        <v>29691</v>
      </c>
      <c r="AG1379" s="85">
        <v>41581</v>
      </c>
      <c r="AI1379" s="85">
        <v>41344</v>
      </c>
    </row>
    <row r="1380" spans="1:35" x14ac:dyDescent="0.2">
      <c r="A1380">
        <v>3828</v>
      </c>
      <c r="B1380" s="91" t="s">
        <v>1273</v>
      </c>
      <c r="C1380" s="61" t="str" cm="1">
        <f t="array" ref="C1380">_xlfn._xlws.FILTER(B1380,OR(LEN(B1380) = 7,LEN(B1380)=8))</f>
        <v>2/17/13</v>
      </c>
      <c r="D1380" s="61" t="str">
        <f t="shared" si="254"/>
        <v>2/17/13</v>
      </c>
      <c r="E1380" s="85" t="s">
        <v>1273</v>
      </c>
      <c r="F1380" s="87" t="e" cm="1" vm="1">
        <f t="array" ref="F1380">_xlfn._xlws.FILTER(B1380,LEN(B1380)=5)</f>
        <v>#VALUE!</v>
      </c>
      <c r="G1380" s="88" t="str">
        <f t="shared" si="255"/>
        <v/>
      </c>
      <c r="H1380" s="85">
        <v>41322</v>
      </c>
      <c r="I1380" s="85" t="s">
        <v>2512</v>
      </c>
      <c r="J1380" s="93">
        <f t="shared" si="253"/>
        <v>41322</v>
      </c>
      <c r="K1380" s="85"/>
      <c r="M1380" s="85" t="s">
        <v>1273</v>
      </c>
      <c r="N1380" t="e">
        <f t="shared" si="256"/>
        <v>#VALUE!</v>
      </c>
      <c r="O1380" t="e">
        <f t="shared" si="257"/>
        <v>#VALUE!</v>
      </c>
      <c r="Q1380" s="84" t="s">
        <v>1273</v>
      </c>
      <c r="R1380" t="e">
        <f t="shared" si="258"/>
        <v>#VALUE!</v>
      </c>
      <c r="S1380" t="e">
        <f t="shared" si="259"/>
        <v>#VALUE!</v>
      </c>
      <c r="U1380" s="86" t="s">
        <v>1273</v>
      </c>
      <c r="V1380" t="e">
        <f t="shared" si="260"/>
        <v>#VALUE!</v>
      </c>
      <c r="W1380" t="e">
        <f t="shared" si="261"/>
        <v>#VALUE!</v>
      </c>
      <c r="Y1380" s="61" t="s">
        <v>1273</v>
      </c>
      <c r="Z1380" t="str">
        <f t="shared" si="262"/>
        <v>2-17-13</v>
      </c>
      <c r="AA1380" t="e">
        <f t="shared" si="263"/>
        <v>#VALUE!</v>
      </c>
      <c r="AB1380" t="e">
        <f t="shared" si="264"/>
        <v>#VALUE!</v>
      </c>
      <c r="AD1380" s="85">
        <v>41322</v>
      </c>
      <c r="AG1380" s="85" t="s">
        <v>1273</v>
      </c>
      <c r="AI1380" s="85">
        <v>41322</v>
      </c>
    </row>
    <row r="1381" spans="1:35" x14ac:dyDescent="0.2">
      <c r="A1381">
        <v>4093</v>
      </c>
      <c r="B1381" s="91">
        <v>41580</v>
      </c>
      <c r="C1381" s="61" t="e" cm="1" vm="1">
        <f t="array" ref="C1381">_xlfn._xlws.FILTER(B1381,OR(LEN(B1381) = 7,LEN(B1381)=8))</f>
        <v>#VALUE!</v>
      </c>
      <c r="D1381" s="61" t="str">
        <f t="shared" si="254"/>
        <v/>
      </c>
      <c r="E1381" s="61" t="s">
        <v>2512</v>
      </c>
      <c r="F1381" s="87" cm="1">
        <f t="array" ref="F1381">_xlfn._xlws.FILTER(B1381,LEN(B1381)=5)</f>
        <v>41580</v>
      </c>
      <c r="G1381" s="88">
        <f t="shared" si="255"/>
        <v>41580</v>
      </c>
      <c r="H1381" s="61"/>
      <c r="I1381" s="85">
        <v>41580</v>
      </c>
      <c r="J1381" s="93">
        <f t="shared" si="253"/>
        <v>41580</v>
      </c>
      <c r="K1381" s="85"/>
      <c r="M1381" s="85">
        <v>41580</v>
      </c>
      <c r="N1381" t="e">
        <f t="shared" si="256"/>
        <v>#VALUE!</v>
      </c>
      <c r="O1381">
        <f t="shared" si="257"/>
        <v>41580</v>
      </c>
      <c r="Q1381" s="84">
        <v>41580</v>
      </c>
      <c r="R1381" t="e">
        <f t="shared" si="258"/>
        <v>#VALUE!</v>
      </c>
      <c r="S1381">
        <f t="shared" si="259"/>
        <v>41580</v>
      </c>
      <c r="U1381" s="86">
        <v>41580</v>
      </c>
      <c r="V1381" t="e">
        <f t="shared" si="260"/>
        <v>#VALUE!</v>
      </c>
      <c r="W1381">
        <f t="shared" si="261"/>
        <v>41580</v>
      </c>
      <c r="Y1381" s="61">
        <v>41580</v>
      </c>
      <c r="Z1381" t="str">
        <f t="shared" si="262"/>
        <v>41580</v>
      </c>
      <c r="AA1381" t="e">
        <f t="shared" si="263"/>
        <v>#VALUE!</v>
      </c>
      <c r="AB1381">
        <f t="shared" si="264"/>
        <v>41580</v>
      </c>
      <c r="AD1381" s="85">
        <v>29326</v>
      </c>
      <c r="AG1381" s="85">
        <v>41580</v>
      </c>
      <c r="AI1381" s="85">
        <v>41316</v>
      </c>
    </row>
    <row r="1382" spans="1:35" x14ac:dyDescent="0.2">
      <c r="A1382">
        <v>8624</v>
      </c>
      <c r="B1382" s="91">
        <v>41427</v>
      </c>
      <c r="C1382" s="61" t="e" cm="1" vm="1">
        <f t="array" ref="C1382">_xlfn._xlws.FILTER(B1382,OR(LEN(B1382) = 7,LEN(B1382)=8))</f>
        <v>#VALUE!</v>
      </c>
      <c r="D1382" s="61" t="str">
        <f t="shared" si="254"/>
        <v/>
      </c>
      <c r="E1382" s="61" t="s">
        <v>2512</v>
      </c>
      <c r="F1382" s="87" cm="1">
        <f t="array" ref="F1382">_xlfn._xlws.FILTER(B1382,LEN(B1382)=5)</f>
        <v>41427</v>
      </c>
      <c r="G1382" s="88">
        <f t="shared" si="255"/>
        <v>41427</v>
      </c>
      <c r="H1382" s="61"/>
      <c r="I1382" s="85">
        <v>41427</v>
      </c>
      <c r="J1382" s="93">
        <f t="shared" si="253"/>
        <v>41427</v>
      </c>
      <c r="K1382" s="85"/>
      <c r="M1382" s="85">
        <v>41427</v>
      </c>
      <c r="N1382" t="e">
        <f t="shared" si="256"/>
        <v>#VALUE!</v>
      </c>
      <c r="O1382">
        <f t="shared" si="257"/>
        <v>41427</v>
      </c>
      <c r="Q1382" s="84">
        <v>41427</v>
      </c>
      <c r="R1382" t="e">
        <f t="shared" si="258"/>
        <v>#VALUE!</v>
      </c>
      <c r="S1382">
        <f t="shared" si="259"/>
        <v>41427</v>
      </c>
      <c r="U1382" s="86">
        <v>41427</v>
      </c>
      <c r="V1382" t="e">
        <f t="shared" si="260"/>
        <v>#VALUE!</v>
      </c>
      <c r="W1382">
        <f t="shared" si="261"/>
        <v>41427</v>
      </c>
      <c r="Y1382" s="61">
        <v>41427</v>
      </c>
      <c r="Z1382" t="str">
        <f t="shared" si="262"/>
        <v>41427</v>
      </c>
      <c r="AA1382" t="e">
        <f t="shared" si="263"/>
        <v>#VALUE!</v>
      </c>
      <c r="AB1382">
        <f t="shared" si="264"/>
        <v>41427</v>
      </c>
      <c r="AD1382" s="85">
        <v>46491</v>
      </c>
      <c r="AG1382" s="85">
        <v>41427</v>
      </c>
      <c r="AI1382" s="85">
        <v>41311</v>
      </c>
    </row>
    <row r="1383" spans="1:35" x14ac:dyDescent="0.2">
      <c r="A1383">
        <v>2802</v>
      </c>
      <c r="B1383" s="91" t="s">
        <v>110</v>
      </c>
      <c r="C1383" s="61" t="str" cm="1">
        <f t="array" ref="C1383">_xlfn._xlws.FILTER(B1383,OR(LEN(B1383) = 7,LEN(B1383)=8))</f>
        <v>12/15/12</v>
      </c>
      <c r="D1383" s="61" t="str">
        <f t="shared" si="254"/>
        <v>12/15/12</v>
      </c>
      <c r="E1383" s="61" t="s">
        <v>110</v>
      </c>
      <c r="F1383" s="87" t="e" cm="1" vm="1">
        <f t="array" ref="F1383">_xlfn._xlws.FILTER(B1383,LEN(B1383)=5)</f>
        <v>#VALUE!</v>
      </c>
      <c r="G1383" s="88" t="str">
        <f t="shared" si="255"/>
        <v/>
      </c>
      <c r="H1383" s="85">
        <v>41258</v>
      </c>
      <c r="I1383" s="85" t="s">
        <v>2512</v>
      </c>
      <c r="J1383" s="93">
        <f t="shared" si="253"/>
        <v>41258</v>
      </c>
      <c r="K1383" s="85"/>
      <c r="M1383" s="85" t="s">
        <v>110</v>
      </c>
      <c r="N1383" t="e">
        <f t="shared" si="256"/>
        <v>#VALUE!</v>
      </c>
      <c r="O1383" t="e">
        <f t="shared" si="257"/>
        <v>#VALUE!</v>
      </c>
      <c r="Q1383" s="84" t="s">
        <v>110</v>
      </c>
      <c r="R1383" t="e">
        <f t="shared" si="258"/>
        <v>#VALUE!</v>
      </c>
      <c r="S1383" t="e">
        <f t="shared" si="259"/>
        <v>#VALUE!</v>
      </c>
      <c r="U1383" s="86" t="s">
        <v>110</v>
      </c>
      <c r="V1383" t="e">
        <f t="shared" si="260"/>
        <v>#VALUE!</v>
      </c>
      <c r="W1383" t="e">
        <f t="shared" si="261"/>
        <v>#VALUE!</v>
      </c>
      <c r="Y1383" s="61" t="s">
        <v>110</v>
      </c>
      <c r="Z1383" t="str">
        <f t="shared" si="262"/>
        <v>12-15-12</v>
      </c>
      <c r="AA1383" t="e">
        <f t="shared" si="263"/>
        <v>#VALUE!</v>
      </c>
      <c r="AB1383" t="e">
        <f t="shared" si="264"/>
        <v>#VALUE!</v>
      </c>
      <c r="AD1383" s="85">
        <v>41258</v>
      </c>
      <c r="AG1383" s="85" t="s">
        <v>110</v>
      </c>
      <c r="AI1383" s="85">
        <v>41258</v>
      </c>
    </row>
    <row r="1384" spans="1:35" x14ac:dyDescent="0.2">
      <c r="A1384">
        <v>368</v>
      </c>
      <c r="B1384" s="91" t="s">
        <v>972</v>
      </c>
      <c r="C1384" s="61" t="str" cm="1">
        <f t="array" ref="C1384">_xlfn._xlws.FILTER(B1384,OR(LEN(B1384) = 7,LEN(B1384)=8))</f>
        <v>11/29/12</v>
      </c>
      <c r="D1384" s="61" t="str">
        <f t="shared" si="254"/>
        <v>11/29/12</v>
      </c>
      <c r="E1384" s="61" t="s">
        <v>972</v>
      </c>
      <c r="F1384" s="87" t="e" cm="1" vm="1">
        <f t="array" ref="F1384">_xlfn._xlws.FILTER(B1384,LEN(B1384)=5)</f>
        <v>#VALUE!</v>
      </c>
      <c r="G1384" s="88" t="str">
        <f t="shared" si="255"/>
        <v/>
      </c>
      <c r="H1384" s="85">
        <v>41242</v>
      </c>
      <c r="I1384" s="85" t="s">
        <v>2512</v>
      </c>
      <c r="J1384" s="93">
        <f t="shared" si="253"/>
        <v>41242</v>
      </c>
      <c r="K1384" s="85"/>
      <c r="M1384" s="85" t="s">
        <v>972</v>
      </c>
      <c r="N1384" t="e">
        <f t="shared" si="256"/>
        <v>#VALUE!</v>
      </c>
      <c r="O1384" t="e">
        <f t="shared" si="257"/>
        <v>#VALUE!</v>
      </c>
      <c r="Q1384" s="84" t="s">
        <v>972</v>
      </c>
      <c r="R1384" t="e">
        <f t="shared" si="258"/>
        <v>#VALUE!</v>
      </c>
      <c r="S1384" t="e">
        <f t="shared" si="259"/>
        <v>#VALUE!</v>
      </c>
      <c r="U1384" s="86" t="s">
        <v>972</v>
      </c>
      <c r="V1384" t="e">
        <f t="shared" si="260"/>
        <v>#VALUE!</v>
      </c>
      <c r="W1384" t="e">
        <f t="shared" si="261"/>
        <v>#VALUE!</v>
      </c>
      <c r="Y1384" s="61" t="s">
        <v>972</v>
      </c>
      <c r="Z1384" t="str">
        <f t="shared" si="262"/>
        <v>11-29-12</v>
      </c>
      <c r="AA1384" t="e">
        <f t="shared" si="263"/>
        <v>#VALUE!</v>
      </c>
      <c r="AB1384" t="e">
        <f t="shared" si="264"/>
        <v>#VALUE!</v>
      </c>
      <c r="AD1384" s="85">
        <v>41242</v>
      </c>
      <c r="AG1384" s="85" t="s">
        <v>972</v>
      </c>
      <c r="AI1384" s="85">
        <v>41242</v>
      </c>
    </row>
    <row r="1385" spans="1:35" x14ac:dyDescent="0.2">
      <c r="A1385">
        <v>3599</v>
      </c>
      <c r="B1385" s="91" t="s">
        <v>1619</v>
      </c>
      <c r="C1385" s="61" t="str" cm="1">
        <f t="array" ref="C1385">_xlfn._xlws.FILTER(B1385,OR(LEN(B1385) = 7,LEN(B1385)=8))</f>
        <v>11/26/12</v>
      </c>
      <c r="D1385" s="61" t="str">
        <f t="shared" si="254"/>
        <v>11/26/12</v>
      </c>
      <c r="E1385" s="61" t="s">
        <v>1619</v>
      </c>
      <c r="F1385" s="87" t="e" cm="1" vm="1">
        <f t="array" ref="F1385">_xlfn._xlws.FILTER(B1385,LEN(B1385)=5)</f>
        <v>#VALUE!</v>
      </c>
      <c r="G1385" s="88" t="str">
        <f t="shared" si="255"/>
        <v/>
      </c>
      <c r="H1385" s="85">
        <v>41239</v>
      </c>
      <c r="I1385" s="85" t="s">
        <v>2512</v>
      </c>
      <c r="J1385" s="93">
        <f t="shared" si="253"/>
        <v>41239</v>
      </c>
      <c r="K1385" s="85"/>
      <c r="M1385" s="85" t="s">
        <v>1619</v>
      </c>
      <c r="N1385" t="e">
        <f t="shared" si="256"/>
        <v>#VALUE!</v>
      </c>
      <c r="O1385" t="e">
        <f t="shared" si="257"/>
        <v>#VALUE!</v>
      </c>
      <c r="Q1385" s="84" t="s">
        <v>1619</v>
      </c>
      <c r="R1385" t="e">
        <f t="shared" si="258"/>
        <v>#VALUE!</v>
      </c>
      <c r="S1385" t="e">
        <f t="shared" si="259"/>
        <v>#VALUE!</v>
      </c>
      <c r="U1385" s="86" t="s">
        <v>1619</v>
      </c>
      <c r="V1385" t="e">
        <f t="shared" si="260"/>
        <v>#VALUE!</v>
      </c>
      <c r="W1385" t="e">
        <f t="shared" si="261"/>
        <v>#VALUE!</v>
      </c>
      <c r="Y1385" s="61" t="s">
        <v>1619</v>
      </c>
      <c r="Z1385" t="str">
        <f t="shared" si="262"/>
        <v>11-26-12</v>
      </c>
      <c r="AA1385" t="e">
        <f t="shared" si="263"/>
        <v>#VALUE!</v>
      </c>
      <c r="AB1385" t="e">
        <f t="shared" si="264"/>
        <v>#VALUE!</v>
      </c>
      <c r="AD1385" s="85">
        <v>41239</v>
      </c>
      <c r="AG1385" s="85" t="s">
        <v>1619</v>
      </c>
      <c r="AI1385" s="85">
        <v>41239</v>
      </c>
    </row>
    <row r="1386" spans="1:35" x14ac:dyDescent="0.2">
      <c r="A1386">
        <v>3389</v>
      </c>
      <c r="B1386" s="91" t="s">
        <v>519</v>
      </c>
      <c r="C1386" s="61" t="str" cm="1">
        <f t="array" ref="C1386">_xlfn._xlws.FILTER(B1386,OR(LEN(B1386) = 7,LEN(B1386)=8))</f>
        <v>11/22/12</v>
      </c>
      <c r="D1386" s="61" t="str">
        <f t="shared" si="254"/>
        <v>11/22/12</v>
      </c>
      <c r="E1386" s="61" t="s">
        <v>519</v>
      </c>
      <c r="F1386" s="87" t="e" cm="1" vm="1">
        <f t="array" ref="F1386">_xlfn._xlws.FILTER(B1386,LEN(B1386)=5)</f>
        <v>#VALUE!</v>
      </c>
      <c r="G1386" s="88" t="str">
        <f t="shared" si="255"/>
        <v/>
      </c>
      <c r="H1386" s="85">
        <v>41235</v>
      </c>
      <c r="I1386" s="85" t="s">
        <v>2512</v>
      </c>
      <c r="J1386" s="93">
        <f t="shared" si="253"/>
        <v>41235</v>
      </c>
      <c r="K1386" s="85"/>
      <c r="M1386" s="85" t="s">
        <v>519</v>
      </c>
      <c r="N1386" t="e">
        <f t="shared" si="256"/>
        <v>#VALUE!</v>
      </c>
      <c r="O1386" t="e">
        <f t="shared" si="257"/>
        <v>#VALUE!</v>
      </c>
      <c r="Q1386" s="84" t="s">
        <v>519</v>
      </c>
      <c r="R1386" t="e">
        <f t="shared" si="258"/>
        <v>#VALUE!</v>
      </c>
      <c r="S1386" t="e">
        <f t="shared" si="259"/>
        <v>#VALUE!</v>
      </c>
      <c r="U1386" s="86" t="s">
        <v>519</v>
      </c>
      <c r="V1386" t="e">
        <f t="shared" si="260"/>
        <v>#VALUE!</v>
      </c>
      <c r="W1386" t="e">
        <f t="shared" si="261"/>
        <v>#VALUE!</v>
      </c>
      <c r="Y1386" s="61" t="s">
        <v>519</v>
      </c>
      <c r="Z1386" t="str">
        <f t="shared" si="262"/>
        <v>11-22-12</v>
      </c>
      <c r="AA1386" t="e">
        <f t="shared" si="263"/>
        <v>#VALUE!</v>
      </c>
      <c r="AB1386" t="e">
        <f t="shared" si="264"/>
        <v>#VALUE!</v>
      </c>
      <c r="AD1386" s="85">
        <v>41235</v>
      </c>
      <c r="AG1386" s="85" t="s">
        <v>519</v>
      </c>
      <c r="AI1386" s="85">
        <v>41235</v>
      </c>
    </row>
    <row r="1387" spans="1:35" x14ac:dyDescent="0.2">
      <c r="A1387">
        <v>10710</v>
      </c>
      <c r="B1387" s="91" t="s">
        <v>1621</v>
      </c>
      <c r="C1387" s="61" t="str" cm="1">
        <f t="array" ref="C1387">_xlfn._xlws.FILTER(B1387,OR(LEN(B1387) = 7,LEN(B1387)=8))</f>
        <v>8/29/12</v>
      </c>
      <c r="D1387" s="61" t="str">
        <f t="shared" si="254"/>
        <v>8/29/12</v>
      </c>
      <c r="E1387" s="85" t="s">
        <v>1621</v>
      </c>
      <c r="F1387" s="87" t="e" cm="1" vm="1">
        <f t="array" ref="F1387">_xlfn._xlws.FILTER(B1387,LEN(B1387)=5)</f>
        <v>#VALUE!</v>
      </c>
      <c r="G1387" s="88" t="str">
        <f t="shared" si="255"/>
        <v/>
      </c>
      <c r="H1387" s="85">
        <v>41150</v>
      </c>
      <c r="I1387" s="85" t="s">
        <v>2512</v>
      </c>
      <c r="J1387" s="93">
        <f t="shared" si="253"/>
        <v>41150</v>
      </c>
      <c r="K1387" s="85"/>
      <c r="M1387" s="85" t="s">
        <v>1621</v>
      </c>
      <c r="N1387" t="e">
        <f t="shared" si="256"/>
        <v>#VALUE!</v>
      </c>
      <c r="O1387" t="e">
        <f t="shared" si="257"/>
        <v>#VALUE!</v>
      </c>
      <c r="Q1387" s="84" t="s">
        <v>1621</v>
      </c>
      <c r="R1387" t="e">
        <f t="shared" si="258"/>
        <v>#VALUE!</v>
      </c>
      <c r="S1387" t="e">
        <f t="shared" si="259"/>
        <v>#VALUE!</v>
      </c>
      <c r="U1387" s="86" t="s">
        <v>1621</v>
      </c>
      <c r="V1387" t="e">
        <f t="shared" si="260"/>
        <v>#VALUE!</v>
      </c>
      <c r="W1387" t="e">
        <f t="shared" si="261"/>
        <v>#VALUE!</v>
      </c>
      <c r="Y1387" s="61" t="s">
        <v>1621</v>
      </c>
      <c r="Z1387" t="str">
        <f t="shared" si="262"/>
        <v>8-29-12</v>
      </c>
      <c r="AA1387" t="e">
        <f t="shared" si="263"/>
        <v>#VALUE!</v>
      </c>
      <c r="AB1387" t="e">
        <f t="shared" si="264"/>
        <v>#VALUE!</v>
      </c>
      <c r="AD1387" s="85">
        <v>41150</v>
      </c>
      <c r="AG1387" s="85" t="s">
        <v>1621</v>
      </c>
      <c r="AI1387" s="85">
        <v>41150</v>
      </c>
    </row>
    <row r="1388" spans="1:35" x14ac:dyDescent="0.2">
      <c r="A1388">
        <v>7118</v>
      </c>
      <c r="B1388" s="91">
        <v>40916</v>
      </c>
      <c r="C1388" s="61" t="e" cm="1" vm="1">
        <f t="array" ref="C1388">_xlfn._xlws.FILTER(B1388,OR(LEN(B1388) = 7,LEN(B1388)=8))</f>
        <v>#VALUE!</v>
      </c>
      <c r="D1388" s="61" t="str">
        <f t="shared" si="254"/>
        <v/>
      </c>
      <c r="E1388" s="61" t="s">
        <v>2512</v>
      </c>
      <c r="F1388" s="87" cm="1">
        <f t="array" ref="F1388">_xlfn._xlws.FILTER(B1388,LEN(B1388)=5)</f>
        <v>40916</v>
      </c>
      <c r="G1388" s="88">
        <f t="shared" si="255"/>
        <v>40916</v>
      </c>
      <c r="H1388" s="61"/>
      <c r="I1388" s="85">
        <v>40916</v>
      </c>
      <c r="J1388" s="93">
        <f t="shared" si="253"/>
        <v>40916</v>
      </c>
      <c r="K1388" s="85"/>
      <c r="M1388" s="85">
        <v>40916</v>
      </c>
      <c r="N1388" t="e">
        <f t="shared" si="256"/>
        <v>#VALUE!</v>
      </c>
      <c r="O1388">
        <f t="shared" si="257"/>
        <v>40916</v>
      </c>
      <c r="Q1388" s="84">
        <v>40916</v>
      </c>
      <c r="R1388" t="e">
        <f t="shared" si="258"/>
        <v>#VALUE!</v>
      </c>
      <c r="S1388">
        <f t="shared" si="259"/>
        <v>40916</v>
      </c>
      <c r="U1388" s="86">
        <v>40916</v>
      </c>
      <c r="V1388" t="e">
        <f t="shared" si="260"/>
        <v>#VALUE!</v>
      </c>
      <c r="W1388">
        <f t="shared" si="261"/>
        <v>40916</v>
      </c>
      <c r="Y1388" s="61">
        <v>40916</v>
      </c>
      <c r="Z1388" t="str">
        <f t="shared" si="262"/>
        <v>40916</v>
      </c>
      <c r="AA1388" t="e">
        <f t="shared" si="263"/>
        <v>#VALUE!</v>
      </c>
      <c r="AB1388">
        <f t="shared" si="264"/>
        <v>40916</v>
      </c>
      <c r="AD1388" s="85">
        <v>42469</v>
      </c>
      <c r="AG1388" s="85">
        <v>40916</v>
      </c>
      <c r="AI1388" s="85">
        <v>41122</v>
      </c>
    </row>
    <row r="1389" spans="1:35" x14ac:dyDescent="0.2">
      <c r="A1389">
        <v>4937</v>
      </c>
      <c r="B1389" s="91">
        <v>41918</v>
      </c>
      <c r="C1389" s="61" t="e" cm="1" vm="1">
        <f t="array" ref="C1389">_xlfn._xlws.FILTER(B1389,OR(LEN(B1389) = 7,LEN(B1389)=8))</f>
        <v>#VALUE!</v>
      </c>
      <c r="D1389" s="61" t="str">
        <f t="shared" si="254"/>
        <v/>
      </c>
      <c r="E1389" s="61" t="s">
        <v>2512</v>
      </c>
      <c r="F1389" s="87" cm="1">
        <f t="array" ref="F1389">_xlfn._xlws.FILTER(B1389,LEN(B1389)=5)</f>
        <v>41918</v>
      </c>
      <c r="G1389" s="88">
        <f t="shared" si="255"/>
        <v>41918</v>
      </c>
      <c r="H1389" s="61"/>
      <c r="I1389" s="85">
        <v>41918</v>
      </c>
      <c r="J1389" s="93">
        <f t="shared" si="253"/>
        <v>41918</v>
      </c>
      <c r="K1389" s="85"/>
      <c r="M1389" s="85">
        <v>41918</v>
      </c>
      <c r="N1389" t="e">
        <f t="shared" si="256"/>
        <v>#VALUE!</v>
      </c>
      <c r="O1389">
        <f t="shared" si="257"/>
        <v>41918</v>
      </c>
      <c r="Q1389" s="84">
        <v>41918</v>
      </c>
      <c r="R1389" t="e">
        <f t="shared" si="258"/>
        <v>#VALUE!</v>
      </c>
      <c r="S1389">
        <f t="shared" si="259"/>
        <v>41918</v>
      </c>
      <c r="U1389" s="86">
        <v>41918</v>
      </c>
      <c r="V1389" t="e">
        <f t="shared" si="260"/>
        <v>#VALUE!</v>
      </c>
      <c r="W1389">
        <f t="shared" si="261"/>
        <v>41918</v>
      </c>
      <c r="Y1389" s="61">
        <v>41918</v>
      </c>
      <c r="Z1389" t="str">
        <f t="shared" si="262"/>
        <v>41918</v>
      </c>
      <c r="AA1389" t="e">
        <f t="shared" si="263"/>
        <v>#VALUE!</v>
      </c>
      <c r="AB1389">
        <f t="shared" si="264"/>
        <v>41918</v>
      </c>
      <c r="AD1389" s="85">
        <v>43209</v>
      </c>
      <c r="AG1389" s="85">
        <v>41918</v>
      </c>
      <c r="AI1389" s="85">
        <v>41800</v>
      </c>
    </row>
    <row r="1390" spans="1:35" x14ac:dyDescent="0.2">
      <c r="A1390">
        <v>1127</v>
      </c>
      <c r="B1390" s="91" t="s">
        <v>607</v>
      </c>
      <c r="C1390" s="61" t="str" cm="1">
        <f t="array" ref="C1390">_xlfn._xlws.FILTER(B1390,OR(LEN(B1390) = 7,LEN(B1390)=8))</f>
        <v>5/29/14</v>
      </c>
      <c r="D1390" s="61" t="str">
        <f t="shared" si="254"/>
        <v>5/29/14</v>
      </c>
      <c r="E1390" s="85" t="s">
        <v>607</v>
      </c>
      <c r="F1390" s="87" t="e" cm="1" vm="1">
        <f t="array" ref="F1390">_xlfn._xlws.FILTER(B1390,LEN(B1390)=5)</f>
        <v>#VALUE!</v>
      </c>
      <c r="G1390" s="88" t="str">
        <f t="shared" si="255"/>
        <v/>
      </c>
      <c r="H1390" s="85">
        <v>41788</v>
      </c>
      <c r="I1390" s="85" t="s">
        <v>2512</v>
      </c>
      <c r="J1390" s="93">
        <f t="shared" si="253"/>
        <v>41788</v>
      </c>
      <c r="K1390" s="85"/>
      <c r="M1390" s="85" t="s">
        <v>607</v>
      </c>
      <c r="N1390" t="e">
        <f t="shared" si="256"/>
        <v>#VALUE!</v>
      </c>
      <c r="O1390" t="e">
        <f t="shared" si="257"/>
        <v>#VALUE!</v>
      </c>
      <c r="Q1390" s="84" t="s">
        <v>607</v>
      </c>
      <c r="R1390" t="e">
        <f t="shared" si="258"/>
        <v>#VALUE!</v>
      </c>
      <c r="S1390" t="e">
        <f t="shared" si="259"/>
        <v>#VALUE!</v>
      </c>
      <c r="U1390" s="86" t="s">
        <v>607</v>
      </c>
      <c r="V1390" t="e">
        <f t="shared" si="260"/>
        <v>#VALUE!</v>
      </c>
      <c r="W1390" t="e">
        <f t="shared" si="261"/>
        <v>#VALUE!</v>
      </c>
      <c r="Y1390" s="61" t="s">
        <v>607</v>
      </c>
      <c r="Z1390" t="str">
        <f t="shared" si="262"/>
        <v>5-29-14</v>
      </c>
      <c r="AA1390" t="e">
        <f t="shared" si="263"/>
        <v>#VALUE!</v>
      </c>
      <c r="AB1390" t="e">
        <f t="shared" si="264"/>
        <v>#VALUE!</v>
      </c>
      <c r="AD1390" s="85">
        <v>41788</v>
      </c>
      <c r="AG1390" s="85" t="s">
        <v>607</v>
      </c>
      <c r="AI1390" s="85">
        <v>41788</v>
      </c>
    </row>
    <row r="1391" spans="1:35" x14ac:dyDescent="0.2">
      <c r="A1391">
        <v>833</v>
      </c>
      <c r="B1391" s="91" t="s">
        <v>326</v>
      </c>
      <c r="C1391" s="61" t="str" cm="1">
        <f t="array" ref="C1391">_xlfn._xlws.FILTER(B1391,OR(LEN(B1391) = 7,LEN(B1391)=8))</f>
        <v>3/30/14</v>
      </c>
      <c r="D1391" s="61" t="str">
        <f t="shared" si="254"/>
        <v>3/30/14</v>
      </c>
      <c r="E1391" s="85" t="s">
        <v>326</v>
      </c>
      <c r="F1391" s="87" t="e" cm="1" vm="1">
        <f t="array" ref="F1391">_xlfn._xlws.FILTER(B1391,LEN(B1391)=5)</f>
        <v>#VALUE!</v>
      </c>
      <c r="G1391" s="88" t="str">
        <f t="shared" si="255"/>
        <v/>
      </c>
      <c r="H1391" s="85">
        <v>41728</v>
      </c>
      <c r="I1391" s="85" t="s">
        <v>2512</v>
      </c>
      <c r="J1391" s="93">
        <f t="shared" si="253"/>
        <v>41728</v>
      </c>
      <c r="K1391" s="85"/>
      <c r="M1391" s="85" t="s">
        <v>326</v>
      </c>
      <c r="N1391" t="e">
        <f t="shared" si="256"/>
        <v>#VALUE!</v>
      </c>
      <c r="O1391" t="e">
        <f t="shared" si="257"/>
        <v>#VALUE!</v>
      </c>
      <c r="Q1391" s="84" t="s">
        <v>326</v>
      </c>
      <c r="R1391" t="e">
        <f t="shared" si="258"/>
        <v>#VALUE!</v>
      </c>
      <c r="S1391" t="e">
        <f t="shared" si="259"/>
        <v>#VALUE!</v>
      </c>
      <c r="U1391" s="86" t="s">
        <v>326</v>
      </c>
      <c r="V1391" t="e">
        <f t="shared" si="260"/>
        <v>#VALUE!</v>
      </c>
      <c r="W1391" t="e">
        <f t="shared" si="261"/>
        <v>#VALUE!</v>
      </c>
      <c r="Y1391" s="61" t="s">
        <v>326</v>
      </c>
      <c r="Z1391" t="str">
        <f t="shared" si="262"/>
        <v>3-30-14</v>
      </c>
      <c r="AA1391" t="e">
        <f t="shared" si="263"/>
        <v>#VALUE!</v>
      </c>
      <c r="AB1391" t="e">
        <f t="shared" si="264"/>
        <v>#VALUE!</v>
      </c>
      <c r="AD1391" s="85">
        <v>41728</v>
      </c>
      <c r="AG1391" s="85" t="s">
        <v>326</v>
      </c>
      <c r="AI1391" s="85">
        <v>41728</v>
      </c>
    </row>
    <row r="1392" spans="1:35" x14ac:dyDescent="0.2">
      <c r="A1392">
        <v>3565</v>
      </c>
      <c r="B1392" s="91" t="s">
        <v>326</v>
      </c>
      <c r="C1392" s="61" t="str" cm="1">
        <f t="array" ref="C1392">_xlfn._xlws.FILTER(B1392,OR(LEN(B1392) = 7,LEN(B1392)=8))</f>
        <v>3/30/14</v>
      </c>
      <c r="D1392" s="61" t="str">
        <f t="shared" si="254"/>
        <v>3/30/14</v>
      </c>
      <c r="E1392" s="85" t="s">
        <v>326</v>
      </c>
      <c r="F1392" s="87" t="e" cm="1" vm="1">
        <f t="array" ref="F1392">_xlfn._xlws.FILTER(B1392,LEN(B1392)=5)</f>
        <v>#VALUE!</v>
      </c>
      <c r="G1392" s="88" t="str">
        <f t="shared" si="255"/>
        <v/>
      </c>
      <c r="H1392" s="85">
        <v>41728</v>
      </c>
      <c r="I1392" s="85" t="s">
        <v>2512</v>
      </c>
      <c r="J1392" s="93">
        <f t="shared" si="253"/>
        <v>41728</v>
      </c>
      <c r="K1392" s="85"/>
      <c r="M1392" s="85" t="s">
        <v>326</v>
      </c>
      <c r="N1392" t="e">
        <f t="shared" si="256"/>
        <v>#VALUE!</v>
      </c>
      <c r="O1392" t="e">
        <f t="shared" si="257"/>
        <v>#VALUE!</v>
      </c>
      <c r="Q1392" s="84" t="s">
        <v>326</v>
      </c>
      <c r="R1392" t="e">
        <f t="shared" si="258"/>
        <v>#VALUE!</v>
      </c>
      <c r="S1392" t="e">
        <f t="shared" si="259"/>
        <v>#VALUE!</v>
      </c>
      <c r="U1392" s="86" t="s">
        <v>326</v>
      </c>
      <c r="V1392" t="e">
        <f t="shared" si="260"/>
        <v>#VALUE!</v>
      </c>
      <c r="W1392" t="e">
        <f t="shared" si="261"/>
        <v>#VALUE!</v>
      </c>
      <c r="Y1392" s="61" t="s">
        <v>326</v>
      </c>
      <c r="Z1392" t="str">
        <f t="shared" si="262"/>
        <v>3-30-14</v>
      </c>
      <c r="AA1392" t="e">
        <f t="shared" si="263"/>
        <v>#VALUE!</v>
      </c>
      <c r="AB1392" t="e">
        <f t="shared" si="264"/>
        <v>#VALUE!</v>
      </c>
      <c r="AD1392" s="85">
        <v>41728</v>
      </c>
      <c r="AG1392" s="85" t="s">
        <v>326</v>
      </c>
      <c r="AI1392" s="85">
        <v>41728</v>
      </c>
    </row>
    <row r="1393" spans="1:35" x14ac:dyDescent="0.2">
      <c r="A1393">
        <v>6086</v>
      </c>
      <c r="B1393" s="91" t="s">
        <v>361</v>
      </c>
      <c r="C1393" s="61" t="str" cm="1">
        <f t="array" ref="C1393">_xlfn._xlws.FILTER(B1393,OR(LEN(B1393) = 7,LEN(B1393)=8))</f>
        <v>11/23/13</v>
      </c>
      <c r="D1393" s="61" t="str">
        <f t="shared" si="254"/>
        <v>11/23/13</v>
      </c>
      <c r="E1393" s="61" t="s">
        <v>361</v>
      </c>
      <c r="F1393" s="87" t="e" cm="1" vm="1">
        <f t="array" ref="F1393">_xlfn._xlws.FILTER(B1393,LEN(B1393)=5)</f>
        <v>#VALUE!</v>
      </c>
      <c r="G1393" s="88" t="str">
        <f t="shared" si="255"/>
        <v/>
      </c>
      <c r="H1393" s="85">
        <v>41601</v>
      </c>
      <c r="I1393" s="85" t="s">
        <v>2512</v>
      </c>
      <c r="J1393" s="93">
        <f t="shared" si="253"/>
        <v>41601</v>
      </c>
      <c r="K1393" s="85"/>
      <c r="M1393" s="85" t="s">
        <v>361</v>
      </c>
      <c r="N1393" t="e">
        <f t="shared" si="256"/>
        <v>#VALUE!</v>
      </c>
      <c r="O1393" t="e">
        <f t="shared" si="257"/>
        <v>#VALUE!</v>
      </c>
      <c r="Q1393" s="84" t="s">
        <v>361</v>
      </c>
      <c r="R1393" t="e">
        <f t="shared" si="258"/>
        <v>#VALUE!</v>
      </c>
      <c r="S1393" t="e">
        <f t="shared" si="259"/>
        <v>#VALUE!</v>
      </c>
      <c r="U1393" s="86" t="s">
        <v>361</v>
      </c>
      <c r="V1393" t="e">
        <f t="shared" si="260"/>
        <v>#VALUE!</v>
      </c>
      <c r="W1393" t="e">
        <f t="shared" si="261"/>
        <v>#VALUE!</v>
      </c>
      <c r="Y1393" s="61" t="s">
        <v>361</v>
      </c>
      <c r="Z1393" t="str">
        <f t="shared" si="262"/>
        <v>11-23-13</v>
      </c>
      <c r="AA1393" t="e">
        <f t="shared" si="263"/>
        <v>#VALUE!</v>
      </c>
      <c r="AB1393" t="e">
        <f t="shared" si="264"/>
        <v>#VALUE!</v>
      </c>
      <c r="AD1393" s="85">
        <v>41601</v>
      </c>
      <c r="AG1393" s="85" t="s">
        <v>361</v>
      </c>
      <c r="AI1393" s="85">
        <v>41601</v>
      </c>
    </row>
    <row r="1394" spans="1:35" x14ac:dyDescent="0.2">
      <c r="A1394">
        <v>1763</v>
      </c>
      <c r="B1394" s="91" t="s">
        <v>138</v>
      </c>
      <c r="C1394" s="61" t="str" cm="1">
        <f t="array" ref="C1394">_xlfn._xlws.FILTER(B1394,OR(LEN(B1394) = 7,LEN(B1394)=8))</f>
        <v>7/27/13</v>
      </c>
      <c r="D1394" s="61" t="str">
        <f t="shared" si="254"/>
        <v>7/27/13</v>
      </c>
      <c r="E1394" s="85" t="s">
        <v>138</v>
      </c>
      <c r="F1394" s="87" t="e" cm="1" vm="1">
        <f t="array" ref="F1394">_xlfn._xlws.FILTER(B1394,LEN(B1394)=5)</f>
        <v>#VALUE!</v>
      </c>
      <c r="G1394" s="88" t="str">
        <f t="shared" si="255"/>
        <v/>
      </c>
      <c r="H1394" s="85">
        <v>41482</v>
      </c>
      <c r="I1394" s="85" t="s">
        <v>2512</v>
      </c>
      <c r="J1394" s="93">
        <f t="shared" si="253"/>
        <v>41482</v>
      </c>
      <c r="K1394" s="85"/>
      <c r="M1394" s="85" t="s">
        <v>138</v>
      </c>
      <c r="N1394" t="e">
        <f t="shared" si="256"/>
        <v>#VALUE!</v>
      </c>
      <c r="O1394" t="e">
        <f t="shared" si="257"/>
        <v>#VALUE!</v>
      </c>
      <c r="Q1394" s="84" t="s">
        <v>138</v>
      </c>
      <c r="R1394" t="e">
        <f t="shared" si="258"/>
        <v>#VALUE!</v>
      </c>
      <c r="S1394" t="e">
        <f t="shared" si="259"/>
        <v>#VALUE!</v>
      </c>
      <c r="U1394" s="86" t="s">
        <v>138</v>
      </c>
      <c r="V1394" t="e">
        <f t="shared" si="260"/>
        <v>#VALUE!</v>
      </c>
      <c r="W1394" t="e">
        <f t="shared" si="261"/>
        <v>#VALUE!</v>
      </c>
      <c r="Y1394" s="61" t="s">
        <v>138</v>
      </c>
      <c r="Z1394" t="str">
        <f t="shared" si="262"/>
        <v>7-27-13</v>
      </c>
      <c r="AA1394" t="e">
        <f t="shared" si="263"/>
        <v>#VALUE!</v>
      </c>
      <c r="AB1394" t="e">
        <f t="shared" si="264"/>
        <v>#VALUE!</v>
      </c>
      <c r="AD1394" s="85">
        <v>41482</v>
      </c>
      <c r="AG1394" s="85" t="s">
        <v>138</v>
      </c>
      <c r="AI1394" s="85">
        <v>41482</v>
      </c>
    </row>
    <row r="1395" spans="1:35" x14ac:dyDescent="0.2">
      <c r="A1395">
        <v>4697</v>
      </c>
      <c r="B1395" s="91" t="s">
        <v>563</v>
      </c>
      <c r="C1395" s="61" t="str" cm="1">
        <f t="array" ref="C1395">_xlfn._xlws.FILTER(B1395,OR(LEN(B1395) = 7,LEN(B1395)=8))</f>
        <v>6/13/13</v>
      </c>
      <c r="D1395" s="61" t="str">
        <f t="shared" si="254"/>
        <v>6/13/13</v>
      </c>
      <c r="E1395" s="85" t="s">
        <v>563</v>
      </c>
      <c r="F1395" s="87" t="e" cm="1" vm="1">
        <f t="array" ref="F1395">_xlfn._xlws.FILTER(B1395,LEN(B1395)=5)</f>
        <v>#VALUE!</v>
      </c>
      <c r="G1395" s="88" t="str">
        <f t="shared" si="255"/>
        <v/>
      </c>
      <c r="H1395" s="85">
        <v>41438</v>
      </c>
      <c r="I1395" s="85" t="s">
        <v>2512</v>
      </c>
      <c r="J1395" s="93">
        <f t="shared" si="253"/>
        <v>41438</v>
      </c>
      <c r="K1395" s="85"/>
      <c r="M1395" s="85" t="s">
        <v>563</v>
      </c>
      <c r="N1395" t="e">
        <f t="shared" si="256"/>
        <v>#VALUE!</v>
      </c>
      <c r="O1395" t="e">
        <f t="shared" si="257"/>
        <v>#VALUE!</v>
      </c>
      <c r="Q1395" s="84" t="s">
        <v>563</v>
      </c>
      <c r="R1395" t="e">
        <f t="shared" si="258"/>
        <v>#VALUE!</v>
      </c>
      <c r="S1395" t="e">
        <f t="shared" si="259"/>
        <v>#VALUE!</v>
      </c>
      <c r="U1395" s="86" t="s">
        <v>563</v>
      </c>
      <c r="V1395" t="e">
        <f t="shared" si="260"/>
        <v>#VALUE!</v>
      </c>
      <c r="W1395" t="e">
        <f t="shared" si="261"/>
        <v>#VALUE!</v>
      </c>
      <c r="Y1395" s="61" t="s">
        <v>563</v>
      </c>
      <c r="Z1395" t="str">
        <f t="shared" si="262"/>
        <v>6-13-13</v>
      </c>
      <c r="AA1395" t="e">
        <f t="shared" si="263"/>
        <v>#VALUE!</v>
      </c>
      <c r="AB1395" t="e">
        <f t="shared" si="264"/>
        <v>#VALUE!</v>
      </c>
      <c r="AD1395" s="85">
        <v>41438</v>
      </c>
      <c r="AG1395" s="85" t="s">
        <v>563</v>
      </c>
      <c r="AI1395" s="85">
        <v>41438</v>
      </c>
    </row>
    <row r="1396" spans="1:35" x14ac:dyDescent="0.2">
      <c r="A1396">
        <v>182</v>
      </c>
      <c r="B1396" s="91">
        <v>41583</v>
      </c>
      <c r="C1396" s="61" t="e" cm="1" vm="1">
        <f t="array" ref="C1396">_xlfn._xlws.FILTER(B1396,OR(LEN(B1396) = 7,LEN(B1396)=8))</f>
        <v>#VALUE!</v>
      </c>
      <c r="D1396" s="61" t="str">
        <f t="shared" si="254"/>
        <v/>
      </c>
      <c r="E1396" s="61" t="s">
        <v>2512</v>
      </c>
      <c r="F1396" s="87" cm="1">
        <f t="array" ref="F1396">_xlfn._xlws.FILTER(B1396,LEN(B1396)=5)</f>
        <v>41583</v>
      </c>
      <c r="G1396" s="88">
        <f t="shared" si="255"/>
        <v>41583</v>
      </c>
      <c r="H1396" s="61"/>
      <c r="I1396" s="85">
        <v>41583</v>
      </c>
      <c r="J1396" s="93">
        <f t="shared" si="253"/>
        <v>41583</v>
      </c>
      <c r="K1396" s="85"/>
      <c r="M1396" s="85">
        <v>41583</v>
      </c>
      <c r="N1396" t="e">
        <f t="shared" si="256"/>
        <v>#VALUE!</v>
      </c>
      <c r="O1396">
        <f t="shared" si="257"/>
        <v>41583</v>
      </c>
      <c r="Q1396" s="84">
        <v>41583</v>
      </c>
      <c r="R1396" t="e">
        <f t="shared" si="258"/>
        <v>#VALUE!</v>
      </c>
      <c r="S1396">
        <f t="shared" si="259"/>
        <v>41583</v>
      </c>
      <c r="U1396" s="86">
        <v>41583</v>
      </c>
      <c r="V1396" t="e">
        <f t="shared" si="260"/>
        <v>#VALUE!</v>
      </c>
      <c r="W1396">
        <f t="shared" si="261"/>
        <v>41583</v>
      </c>
      <c r="Y1396" s="61">
        <v>41583</v>
      </c>
      <c r="Z1396" t="str">
        <f t="shared" si="262"/>
        <v>41583</v>
      </c>
      <c r="AA1396" t="e">
        <f t="shared" si="263"/>
        <v>#VALUE!</v>
      </c>
      <c r="AB1396">
        <f t="shared" si="264"/>
        <v>41583</v>
      </c>
      <c r="AD1396" s="85">
        <v>30421</v>
      </c>
      <c r="AG1396" s="85">
        <v>41583</v>
      </c>
      <c r="AI1396" s="85">
        <v>41405</v>
      </c>
    </row>
    <row r="1397" spans="1:35" x14ac:dyDescent="0.2">
      <c r="A1397">
        <v>1165</v>
      </c>
      <c r="B1397" s="91">
        <v>41310</v>
      </c>
      <c r="C1397" s="61" t="e" cm="1" vm="1">
        <f t="array" ref="C1397">_xlfn._xlws.FILTER(B1397,OR(LEN(B1397) = 7,LEN(B1397)=8))</f>
        <v>#VALUE!</v>
      </c>
      <c r="D1397" s="61" t="str">
        <f t="shared" si="254"/>
        <v/>
      </c>
      <c r="E1397" s="61" t="s">
        <v>2512</v>
      </c>
      <c r="F1397" s="87" cm="1">
        <f t="array" ref="F1397">_xlfn._xlws.FILTER(B1397,LEN(B1397)=5)</f>
        <v>41310</v>
      </c>
      <c r="G1397" s="88">
        <f t="shared" si="255"/>
        <v>41310</v>
      </c>
      <c r="H1397" s="61"/>
      <c r="I1397" s="85">
        <v>41310</v>
      </c>
      <c r="J1397" s="93">
        <f t="shared" si="253"/>
        <v>41310</v>
      </c>
      <c r="K1397" s="85"/>
      <c r="M1397" s="85">
        <v>41310</v>
      </c>
      <c r="N1397" t="e">
        <f t="shared" si="256"/>
        <v>#VALUE!</v>
      </c>
      <c r="O1397">
        <f t="shared" si="257"/>
        <v>41310</v>
      </c>
      <c r="Q1397" s="84">
        <v>41310</v>
      </c>
      <c r="R1397" t="e">
        <f t="shared" si="258"/>
        <v>#VALUE!</v>
      </c>
      <c r="S1397">
        <f t="shared" si="259"/>
        <v>41310</v>
      </c>
      <c r="U1397" s="86">
        <v>41310</v>
      </c>
      <c r="V1397" t="e">
        <f t="shared" si="260"/>
        <v>#VALUE!</v>
      </c>
      <c r="W1397">
        <f t="shared" si="261"/>
        <v>41310</v>
      </c>
      <c r="Y1397" s="61">
        <v>41310</v>
      </c>
      <c r="Z1397" t="str">
        <f t="shared" si="262"/>
        <v>41310</v>
      </c>
      <c r="AA1397" t="e">
        <f t="shared" si="263"/>
        <v>#VALUE!</v>
      </c>
      <c r="AB1397">
        <f t="shared" si="264"/>
        <v>41310</v>
      </c>
      <c r="AD1397" s="85">
        <v>40281</v>
      </c>
      <c r="AG1397" s="85">
        <v>41310</v>
      </c>
      <c r="AI1397" s="85">
        <v>41396</v>
      </c>
    </row>
    <row r="1398" spans="1:35" x14ac:dyDescent="0.2">
      <c r="A1398">
        <v>5386</v>
      </c>
      <c r="B1398" s="91">
        <v>41367</v>
      </c>
      <c r="C1398" s="61" t="e" cm="1" vm="1">
        <f t="array" ref="C1398">_xlfn._xlws.FILTER(B1398,OR(LEN(B1398) = 7,LEN(B1398)=8))</f>
        <v>#VALUE!</v>
      </c>
      <c r="D1398" s="61" t="str">
        <f t="shared" si="254"/>
        <v/>
      </c>
      <c r="E1398" s="61" t="s">
        <v>2512</v>
      </c>
      <c r="F1398" s="87" cm="1">
        <f t="array" ref="F1398">_xlfn._xlws.FILTER(B1398,LEN(B1398)=5)</f>
        <v>41367</v>
      </c>
      <c r="G1398" s="88">
        <f t="shared" si="255"/>
        <v>41367</v>
      </c>
      <c r="H1398" s="61"/>
      <c r="I1398" s="85">
        <v>41367</v>
      </c>
      <c r="J1398" s="93">
        <f t="shared" si="253"/>
        <v>41367</v>
      </c>
      <c r="K1398" s="85"/>
      <c r="M1398" s="85">
        <v>41367</v>
      </c>
      <c r="N1398" t="e">
        <f t="shared" si="256"/>
        <v>#VALUE!</v>
      </c>
      <c r="O1398">
        <f t="shared" si="257"/>
        <v>41367</v>
      </c>
      <c r="Q1398" s="84">
        <v>41367</v>
      </c>
      <c r="R1398" t="e">
        <f t="shared" si="258"/>
        <v>#VALUE!</v>
      </c>
      <c r="S1398">
        <f t="shared" si="259"/>
        <v>41367</v>
      </c>
      <c r="U1398" s="86">
        <v>41367</v>
      </c>
      <c r="V1398" t="e">
        <f t="shared" si="260"/>
        <v>#VALUE!</v>
      </c>
      <c r="W1398">
        <f t="shared" si="261"/>
        <v>41367</v>
      </c>
      <c r="Y1398" s="61">
        <v>41367</v>
      </c>
      <c r="Z1398" t="str">
        <f t="shared" si="262"/>
        <v>41367</v>
      </c>
      <c r="AA1398" t="e">
        <f t="shared" si="263"/>
        <v>#VALUE!</v>
      </c>
      <c r="AB1398">
        <f t="shared" si="264"/>
        <v>41367</v>
      </c>
      <c r="AD1398" s="85">
        <v>24575</v>
      </c>
      <c r="AG1398" s="85">
        <v>41367</v>
      </c>
      <c r="AI1398" s="85">
        <v>41337</v>
      </c>
    </row>
    <row r="1399" spans="1:35" x14ac:dyDescent="0.2">
      <c r="A1399">
        <v>6024</v>
      </c>
      <c r="B1399" s="91">
        <v>41367</v>
      </c>
      <c r="C1399" s="61" t="e" cm="1" vm="1">
        <f t="array" ref="C1399">_xlfn._xlws.FILTER(B1399,OR(LEN(B1399) = 7,LEN(B1399)=8))</f>
        <v>#VALUE!</v>
      </c>
      <c r="D1399" s="61" t="str">
        <f t="shared" si="254"/>
        <v/>
      </c>
      <c r="E1399" s="61" t="s">
        <v>2512</v>
      </c>
      <c r="F1399" s="87" cm="1">
        <f t="array" ref="F1399">_xlfn._xlws.FILTER(B1399,LEN(B1399)=5)</f>
        <v>41367</v>
      </c>
      <c r="G1399" s="88">
        <f t="shared" si="255"/>
        <v>41367</v>
      </c>
      <c r="H1399" s="61"/>
      <c r="I1399" s="85">
        <v>41367</v>
      </c>
      <c r="J1399" s="93">
        <f t="shared" si="253"/>
        <v>41367</v>
      </c>
      <c r="K1399" s="85"/>
      <c r="M1399" s="85">
        <v>41367</v>
      </c>
      <c r="N1399" t="e">
        <f t="shared" si="256"/>
        <v>#VALUE!</v>
      </c>
      <c r="O1399">
        <f t="shared" si="257"/>
        <v>41367</v>
      </c>
      <c r="Q1399" s="84">
        <v>41367</v>
      </c>
      <c r="R1399" t="e">
        <f t="shared" si="258"/>
        <v>#VALUE!</v>
      </c>
      <c r="S1399">
        <f t="shared" si="259"/>
        <v>41367</v>
      </c>
      <c r="U1399" s="86">
        <v>41367</v>
      </c>
      <c r="V1399" t="e">
        <f t="shared" si="260"/>
        <v>#VALUE!</v>
      </c>
      <c r="W1399">
        <f t="shared" si="261"/>
        <v>41367</v>
      </c>
      <c r="Y1399" s="61">
        <v>41367</v>
      </c>
      <c r="Z1399" t="str">
        <f t="shared" si="262"/>
        <v>41367</v>
      </c>
      <c r="AA1399" t="e">
        <f t="shared" si="263"/>
        <v>#VALUE!</v>
      </c>
      <c r="AB1399">
        <f t="shared" si="264"/>
        <v>41367</v>
      </c>
      <c r="AD1399" s="85">
        <v>24575</v>
      </c>
      <c r="AG1399" s="85">
        <v>41367</v>
      </c>
      <c r="AI1399" s="85">
        <v>41337</v>
      </c>
    </row>
    <row r="1400" spans="1:35" x14ac:dyDescent="0.2">
      <c r="A1400">
        <v>2678</v>
      </c>
      <c r="B1400" s="91" t="s">
        <v>695</v>
      </c>
      <c r="C1400" s="61" t="str" cm="1">
        <f t="array" ref="C1400">_xlfn._xlws.FILTER(B1400,OR(LEN(B1400) = 7,LEN(B1400)=8))</f>
        <v>2/13/13</v>
      </c>
      <c r="D1400" s="61" t="str">
        <f t="shared" si="254"/>
        <v>2/13/13</v>
      </c>
      <c r="E1400" s="85" t="s">
        <v>695</v>
      </c>
      <c r="F1400" s="87" t="e" cm="1" vm="1">
        <f t="array" ref="F1400">_xlfn._xlws.FILTER(B1400,LEN(B1400)=5)</f>
        <v>#VALUE!</v>
      </c>
      <c r="G1400" s="88" t="str">
        <f t="shared" si="255"/>
        <v/>
      </c>
      <c r="H1400" s="85">
        <v>41318</v>
      </c>
      <c r="I1400" s="85" t="s">
        <v>2512</v>
      </c>
      <c r="J1400" s="93">
        <f t="shared" si="253"/>
        <v>41318</v>
      </c>
      <c r="K1400" s="85"/>
      <c r="M1400" s="85" t="s">
        <v>695</v>
      </c>
      <c r="N1400" t="e">
        <f t="shared" si="256"/>
        <v>#VALUE!</v>
      </c>
      <c r="O1400" t="e">
        <f t="shared" si="257"/>
        <v>#VALUE!</v>
      </c>
      <c r="Q1400" s="84" t="s">
        <v>695</v>
      </c>
      <c r="R1400" t="e">
        <f t="shared" si="258"/>
        <v>#VALUE!</v>
      </c>
      <c r="S1400" t="e">
        <f t="shared" si="259"/>
        <v>#VALUE!</v>
      </c>
      <c r="U1400" s="86" t="s">
        <v>695</v>
      </c>
      <c r="V1400" t="e">
        <f t="shared" si="260"/>
        <v>#VALUE!</v>
      </c>
      <c r="W1400" t="e">
        <f t="shared" si="261"/>
        <v>#VALUE!</v>
      </c>
      <c r="Y1400" s="61" t="s">
        <v>695</v>
      </c>
      <c r="Z1400" t="str">
        <f t="shared" si="262"/>
        <v>2-13-13</v>
      </c>
      <c r="AA1400" t="e">
        <f t="shared" si="263"/>
        <v>#VALUE!</v>
      </c>
      <c r="AB1400" t="e">
        <f t="shared" si="264"/>
        <v>#VALUE!</v>
      </c>
      <c r="AD1400" s="85">
        <v>41318</v>
      </c>
      <c r="AG1400" s="85" t="s">
        <v>695</v>
      </c>
      <c r="AI1400" s="85">
        <v>41318</v>
      </c>
    </row>
    <row r="1401" spans="1:35" x14ac:dyDescent="0.2">
      <c r="A1401">
        <v>5790</v>
      </c>
      <c r="B1401" s="91" t="s">
        <v>1634</v>
      </c>
      <c r="C1401" s="61" t="str" cm="1">
        <f t="array" ref="C1401">_xlfn._xlws.FILTER(B1401,OR(LEN(B1401) = 7,LEN(B1401)=8))</f>
        <v>1/27/13</v>
      </c>
      <c r="D1401" s="61" t="str">
        <f t="shared" si="254"/>
        <v>1/27/13</v>
      </c>
      <c r="E1401" s="85" t="s">
        <v>1634</v>
      </c>
      <c r="F1401" s="87" t="e" cm="1" vm="1">
        <f t="array" ref="F1401">_xlfn._xlws.FILTER(B1401,LEN(B1401)=5)</f>
        <v>#VALUE!</v>
      </c>
      <c r="G1401" s="88" t="str">
        <f t="shared" si="255"/>
        <v/>
      </c>
      <c r="H1401" s="85">
        <v>41301</v>
      </c>
      <c r="I1401" s="85" t="s">
        <v>2512</v>
      </c>
      <c r="J1401" s="93">
        <f t="shared" si="253"/>
        <v>41301</v>
      </c>
      <c r="K1401" s="85"/>
      <c r="M1401" s="85" t="s">
        <v>1634</v>
      </c>
      <c r="N1401" t="e">
        <f t="shared" si="256"/>
        <v>#VALUE!</v>
      </c>
      <c r="O1401" t="e">
        <f t="shared" si="257"/>
        <v>#VALUE!</v>
      </c>
      <c r="Q1401" s="84" t="s">
        <v>1634</v>
      </c>
      <c r="R1401" t="e">
        <f t="shared" si="258"/>
        <v>#VALUE!</v>
      </c>
      <c r="S1401" t="e">
        <f t="shared" si="259"/>
        <v>#VALUE!</v>
      </c>
      <c r="U1401" s="86" t="s">
        <v>1634</v>
      </c>
      <c r="V1401" t="e">
        <f t="shared" si="260"/>
        <v>#VALUE!</v>
      </c>
      <c r="W1401" t="e">
        <f t="shared" si="261"/>
        <v>#VALUE!</v>
      </c>
      <c r="Y1401" s="61" t="s">
        <v>1634</v>
      </c>
      <c r="Z1401" t="str">
        <f t="shared" si="262"/>
        <v>1-27-13</v>
      </c>
      <c r="AA1401" t="e">
        <f t="shared" si="263"/>
        <v>#VALUE!</v>
      </c>
      <c r="AB1401" t="e">
        <f t="shared" si="264"/>
        <v>#VALUE!</v>
      </c>
      <c r="AD1401" s="85">
        <v>41301</v>
      </c>
      <c r="AG1401" s="85" t="s">
        <v>1634</v>
      </c>
      <c r="AI1401" s="85">
        <v>41301</v>
      </c>
    </row>
    <row r="1402" spans="1:35" x14ac:dyDescent="0.2">
      <c r="A1402">
        <v>236</v>
      </c>
      <c r="B1402" s="91" t="s">
        <v>314</v>
      </c>
      <c r="C1402" s="61" t="str" cm="1">
        <f t="array" ref="C1402">_xlfn._xlws.FILTER(B1402,OR(LEN(B1402) = 7,LEN(B1402)=8))</f>
        <v>1/19/13</v>
      </c>
      <c r="D1402" s="61" t="str">
        <f t="shared" si="254"/>
        <v>1/19/13</v>
      </c>
      <c r="E1402" s="85" t="s">
        <v>314</v>
      </c>
      <c r="F1402" s="87" t="e" cm="1" vm="1">
        <f t="array" ref="F1402">_xlfn._xlws.FILTER(B1402,LEN(B1402)=5)</f>
        <v>#VALUE!</v>
      </c>
      <c r="G1402" s="88" t="str">
        <f t="shared" si="255"/>
        <v/>
      </c>
      <c r="H1402" s="85">
        <v>41293</v>
      </c>
      <c r="I1402" s="85" t="s">
        <v>2512</v>
      </c>
      <c r="J1402" s="93">
        <f t="shared" si="253"/>
        <v>41293</v>
      </c>
      <c r="K1402" s="85"/>
      <c r="M1402" s="85" t="s">
        <v>314</v>
      </c>
      <c r="N1402" t="e">
        <f t="shared" si="256"/>
        <v>#VALUE!</v>
      </c>
      <c r="O1402" t="e">
        <f t="shared" si="257"/>
        <v>#VALUE!</v>
      </c>
      <c r="Q1402" s="84" t="s">
        <v>314</v>
      </c>
      <c r="R1402" t="e">
        <f t="shared" si="258"/>
        <v>#VALUE!</v>
      </c>
      <c r="S1402" t="e">
        <f t="shared" si="259"/>
        <v>#VALUE!</v>
      </c>
      <c r="U1402" s="86" t="s">
        <v>314</v>
      </c>
      <c r="V1402" t="e">
        <f t="shared" si="260"/>
        <v>#VALUE!</v>
      </c>
      <c r="W1402" t="e">
        <f t="shared" si="261"/>
        <v>#VALUE!</v>
      </c>
      <c r="Y1402" s="61" t="s">
        <v>314</v>
      </c>
      <c r="Z1402" t="str">
        <f t="shared" si="262"/>
        <v>1-19-13</v>
      </c>
      <c r="AA1402" t="e">
        <f t="shared" si="263"/>
        <v>#VALUE!</v>
      </c>
      <c r="AB1402" t="e">
        <f t="shared" si="264"/>
        <v>#VALUE!</v>
      </c>
      <c r="AD1402" s="85">
        <v>41293</v>
      </c>
      <c r="AG1402" s="85" t="s">
        <v>314</v>
      </c>
      <c r="AI1402" s="85">
        <v>41293</v>
      </c>
    </row>
    <row r="1403" spans="1:35" x14ac:dyDescent="0.2">
      <c r="A1403">
        <v>6001</v>
      </c>
      <c r="B1403" s="91">
        <v>41306</v>
      </c>
      <c r="C1403" s="61" t="e" cm="1" vm="1">
        <f t="array" ref="C1403">_xlfn._xlws.FILTER(B1403,OR(LEN(B1403) = 7,LEN(B1403)=8))</f>
        <v>#VALUE!</v>
      </c>
      <c r="D1403" s="61" t="str">
        <f t="shared" si="254"/>
        <v/>
      </c>
      <c r="E1403" s="61" t="s">
        <v>2512</v>
      </c>
      <c r="F1403" s="87" cm="1">
        <f t="array" ref="F1403">_xlfn._xlws.FILTER(B1403,LEN(B1403)=5)</f>
        <v>41306</v>
      </c>
      <c r="G1403" s="88">
        <f t="shared" si="255"/>
        <v>41306</v>
      </c>
      <c r="H1403" s="61"/>
      <c r="I1403" s="85">
        <v>41306</v>
      </c>
      <c r="J1403" s="93">
        <f t="shared" si="253"/>
        <v>41306</v>
      </c>
      <c r="K1403" s="85"/>
      <c r="M1403" s="85">
        <v>41306</v>
      </c>
      <c r="N1403" t="e">
        <f t="shared" si="256"/>
        <v>#VALUE!</v>
      </c>
      <c r="O1403">
        <f t="shared" si="257"/>
        <v>41306</v>
      </c>
      <c r="Q1403" s="84">
        <v>41306</v>
      </c>
      <c r="R1403" t="e">
        <f t="shared" si="258"/>
        <v>#VALUE!</v>
      </c>
      <c r="S1403">
        <f t="shared" si="259"/>
        <v>41306</v>
      </c>
      <c r="U1403" s="86">
        <v>41306</v>
      </c>
      <c r="V1403" t="e">
        <f t="shared" si="260"/>
        <v>#VALUE!</v>
      </c>
      <c r="W1403">
        <f t="shared" si="261"/>
        <v>41306</v>
      </c>
      <c r="Y1403" s="61">
        <v>41306</v>
      </c>
      <c r="Z1403" t="str">
        <f t="shared" si="262"/>
        <v>41306</v>
      </c>
      <c r="AA1403" t="e">
        <f t="shared" si="263"/>
        <v>#VALUE!</v>
      </c>
      <c r="AB1403">
        <f t="shared" si="264"/>
        <v>41306</v>
      </c>
      <c r="AD1403" s="85">
        <v>38820</v>
      </c>
      <c r="AG1403" s="85">
        <v>41306</v>
      </c>
      <c r="AI1403" s="85">
        <v>41276</v>
      </c>
    </row>
    <row r="1404" spans="1:35" x14ac:dyDescent="0.2">
      <c r="A1404">
        <v>6250</v>
      </c>
      <c r="B1404" s="91" t="s">
        <v>1495</v>
      </c>
      <c r="C1404" s="61" t="str" cm="1">
        <f t="array" ref="C1404">_xlfn._xlws.FILTER(B1404,OR(LEN(B1404) = 7,LEN(B1404)=8))</f>
        <v>11/19/12</v>
      </c>
      <c r="D1404" s="61" t="str">
        <f t="shared" si="254"/>
        <v>11/19/12</v>
      </c>
      <c r="E1404" s="61" t="s">
        <v>1495</v>
      </c>
      <c r="F1404" s="87" t="e" cm="1" vm="1">
        <f t="array" ref="F1404">_xlfn._xlws.FILTER(B1404,LEN(B1404)=5)</f>
        <v>#VALUE!</v>
      </c>
      <c r="G1404" s="88" t="str">
        <f t="shared" si="255"/>
        <v/>
      </c>
      <c r="H1404" s="85">
        <v>41232</v>
      </c>
      <c r="I1404" s="85" t="s">
        <v>2512</v>
      </c>
      <c r="J1404" s="93">
        <f t="shared" si="253"/>
        <v>41232</v>
      </c>
      <c r="K1404" s="85"/>
      <c r="M1404" s="85" t="s">
        <v>1495</v>
      </c>
      <c r="N1404" t="e">
        <f t="shared" si="256"/>
        <v>#VALUE!</v>
      </c>
      <c r="O1404" t="e">
        <f t="shared" si="257"/>
        <v>#VALUE!</v>
      </c>
      <c r="Q1404" s="84" t="s">
        <v>1495</v>
      </c>
      <c r="R1404" t="e">
        <f t="shared" si="258"/>
        <v>#VALUE!</v>
      </c>
      <c r="S1404" t="e">
        <f t="shared" si="259"/>
        <v>#VALUE!</v>
      </c>
      <c r="U1404" s="86" t="s">
        <v>1495</v>
      </c>
      <c r="V1404" t="e">
        <f t="shared" si="260"/>
        <v>#VALUE!</v>
      </c>
      <c r="W1404" t="e">
        <f t="shared" si="261"/>
        <v>#VALUE!</v>
      </c>
      <c r="Y1404" s="61" t="s">
        <v>1495</v>
      </c>
      <c r="Z1404" t="str">
        <f t="shared" si="262"/>
        <v>11-19-12</v>
      </c>
      <c r="AA1404" t="e">
        <f t="shared" si="263"/>
        <v>#VALUE!</v>
      </c>
      <c r="AB1404" t="e">
        <f t="shared" si="264"/>
        <v>#VALUE!</v>
      </c>
      <c r="AD1404" s="85">
        <v>41232</v>
      </c>
      <c r="AG1404" s="85" t="s">
        <v>1495</v>
      </c>
      <c r="AI1404" s="85">
        <v>41232</v>
      </c>
    </row>
    <row r="1405" spans="1:35" x14ac:dyDescent="0.2">
      <c r="A1405">
        <v>1168</v>
      </c>
      <c r="B1405" s="91" t="s">
        <v>243</v>
      </c>
      <c r="C1405" s="61" t="str" cm="1">
        <f t="array" ref="C1405">_xlfn._xlws.FILTER(B1405,OR(LEN(B1405) = 7,LEN(B1405)=8))</f>
        <v>10/29/12</v>
      </c>
      <c r="D1405" s="61" t="str">
        <f t="shared" si="254"/>
        <v>10/29/12</v>
      </c>
      <c r="E1405" s="61" t="s">
        <v>243</v>
      </c>
      <c r="F1405" s="87" t="e" cm="1" vm="1">
        <f t="array" ref="F1405">_xlfn._xlws.FILTER(B1405,LEN(B1405)=5)</f>
        <v>#VALUE!</v>
      </c>
      <c r="G1405" s="88" t="str">
        <f t="shared" si="255"/>
        <v/>
      </c>
      <c r="H1405" s="85">
        <v>41211</v>
      </c>
      <c r="I1405" s="85" t="s">
        <v>2512</v>
      </c>
      <c r="J1405" s="93">
        <f t="shared" si="253"/>
        <v>41211</v>
      </c>
      <c r="K1405" s="85"/>
      <c r="M1405" s="85" t="s">
        <v>243</v>
      </c>
      <c r="N1405" t="e">
        <f t="shared" si="256"/>
        <v>#VALUE!</v>
      </c>
      <c r="O1405" t="e">
        <f t="shared" si="257"/>
        <v>#VALUE!</v>
      </c>
      <c r="Q1405" s="84" t="s">
        <v>243</v>
      </c>
      <c r="R1405" t="e">
        <f t="shared" si="258"/>
        <v>#VALUE!</v>
      </c>
      <c r="S1405" t="e">
        <f t="shared" si="259"/>
        <v>#VALUE!</v>
      </c>
      <c r="U1405" s="86" t="s">
        <v>243</v>
      </c>
      <c r="V1405" t="e">
        <f t="shared" si="260"/>
        <v>#VALUE!</v>
      </c>
      <c r="W1405" t="e">
        <f t="shared" si="261"/>
        <v>#VALUE!</v>
      </c>
      <c r="Y1405" s="61" t="s">
        <v>243</v>
      </c>
      <c r="Z1405" t="str">
        <f t="shared" si="262"/>
        <v>10-29-12</v>
      </c>
      <c r="AA1405" t="e">
        <f t="shared" si="263"/>
        <v>#VALUE!</v>
      </c>
      <c r="AB1405" t="e">
        <f t="shared" si="264"/>
        <v>#VALUE!</v>
      </c>
      <c r="AD1405" s="85">
        <v>41211</v>
      </c>
      <c r="AG1405" s="85" t="s">
        <v>243</v>
      </c>
      <c r="AI1405" s="85">
        <v>41211</v>
      </c>
    </row>
    <row r="1406" spans="1:35" x14ac:dyDescent="0.2">
      <c r="A1406">
        <v>10749</v>
      </c>
      <c r="B1406" s="91" t="s">
        <v>521</v>
      </c>
      <c r="C1406" s="61" t="str" cm="1">
        <f t="array" ref="C1406">_xlfn._xlws.FILTER(B1406,OR(LEN(B1406) = 7,LEN(B1406)=8))</f>
        <v>9/18/12</v>
      </c>
      <c r="D1406" s="61" t="str">
        <f t="shared" si="254"/>
        <v>9/18/12</v>
      </c>
      <c r="E1406" s="85" t="s">
        <v>521</v>
      </c>
      <c r="F1406" s="87" t="e" cm="1" vm="1">
        <f t="array" ref="F1406">_xlfn._xlws.FILTER(B1406,LEN(B1406)=5)</f>
        <v>#VALUE!</v>
      </c>
      <c r="G1406" s="88" t="str">
        <f t="shared" si="255"/>
        <v/>
      </c>
      <c r="H1406" s="85">
        <v>41170</v>
      </c>
      <c r="I1406" s="85" t="s">
        <v>2512</v>
      </c>
      <c r="J1406" s="93">
        <f t="shared" si="253"/>
        <v>41170</v>
      </c>
      <c r="K1406" s="85"/>
      <c r="M1406" s="85" t="s">
        <v>521</v>
      </c>
      <c r="N1406" t="e">
        <f t="shared" si="256"/>
        <v>#VALUE!</v>
      </c>
      <c r="O1406" t="e">
        <f t="shared" si="257"/>
        <v>#VALUE!</v>
      </c>
      <c r="Q1406" s="84" t="s">
        <v>521</v>
      </c>
      <c r="R1406" t="e">
        <f t="shared" si="258"/>
        <v>#VALUE!</v>
      </c>
      <c r="S1406" t="e">
        <f t="shared" si="259"/>
        <v>#VALUE!</v>
      </c>
      <c r="U1406" s="86" t="s">
        <v>521</v>
      </c>
      <c r="V1406" t="e">
        <f t="shared" si="260"/>
        <v>#VALUE!</v>
      </c>
      <c r="W1406" t="e">
        <f t="shared" si="261"/>
        <v>#VALUE!</v>
      </c>
      <c r="Y1406" s="61" t="s">
        <v>521</v>
      </c>
      <c r="Z1406" t="str">
        <f t="shared" si="262"/>
        <v>9-18-12</v>
      </c>
      <c r="AA1406" t="e">
        <f t="shared" si="263"/>
        <v>#VALUE!</v>
      </c>
      <c r="AB1406" t="e">
        <f t="shared" si="264"/>
        <v>#VALUE!</v>
      </c>
      <c r="AD1406" s="85">
        <v>41170</v>
      </c>
      <c r="AG1406" s="85" t="s">
        <v>521</v>
      </c>
      <c r="AI1406" s="85">
        <v>41170</v>
      </c>
    </row>
    <row r="1407" spans="1:35" x14ac:dyDescent="0.2">
      <c r="A1407">
        <v>2926</v>
      </c>
      <c r="B1407" s="91" t="s">
        <v>1641</v>
      </c>
      <c r="C1407" s="61" t="str" cm="1">
        <f t="array" ref="C1407">_xlfn._xlws.FILTER(B1407,OR(LEN(B1407) = 7,LEN(B1407)=8))</f>
        <v>8/23/12</v>
      </c>
      <c r="D1407" s="61" t="str">
        <f t="shared" si="254"/>
        <v>8/23/12</v>
      </c>
      <c r="E1407" s="85" t="s">
        <v>1641</v>
      </c>
      <c r="F1407" s="87" t="e" cm="1" vm="1">
        <f t="array" ref="F1407">_xlfn._xlws.FILTER(B1407,LEN(B1407)=5)</f>
        <v>#VALUE!</v>
      </c>
      <c r="G1407" s="88" t="str">
        <f t="shared" si="255"/>
        <v/>
      </c>
      <c r="H1407" s="85">
        <v>41144</v>
      </c>
      <c r="I1407" s="85" t="s">
        <v>2512</v>
      </c>
      <c r="J1407" s="93">
        <f t="shared" si="253"/>
        <v>41144</v>
      </c>
      <c r="K1407" s="85"/>
      <c r="M1407" s="85" t="s">
        <v>1641</v>
      </c>
      <c r="N1407" t="e">
        <f t="shared" si="256"/>
        <v>#VALUE!</v>
      </c>
      <c r="O1407" t="e">
        <f t="shared" si="257"/>
        <v>#VALUE!</v>
      </c>
      <c r="Q1407" s="84" t="s">
        <v>1641</v>
      </c>
      <c r="R1407" t="e">
        <f t="shared" si="258"/>
        <v>#VALUE!</v>
      </c>
      <c r="S1407" t="e">
        <f t="shared" si="259"/>
        <v>#VALUE!</v>
      </c>
      <c r="U1407" s="86" t="s">
        <v>1641</v>
      </c>
      <c r="V1407" t="e">
        <f t="shared" si="260"/>
        <v>#VALUE!</v>
      </c>
      <c r="W1407" t="e">
        <f t="shared" si="261"/>
        <v>#VALUE!</v>
      </c>
      <c r="Y1407" s="61" t="s">
        <v>1641</v>
      </c>
      <c r="Z1407" t="str">
        <f t="shared" si="262"/>
        <v>8-23-12</v>
      </c>
      <c r="AA1407" t="e">
        <f t="shared" si="263"/>
        <v>#VALUE!</v>
      </c>
      <c r="AB1407" t="e">
        <f t="shared" si="264"/>
        <v>#VALUE!</v>
      </c>
      <c r="AD1407" s="85">
        <v>41144</v>
      </c>
      <c r="AG1407" s="85" t="s">
        <v>1641</v>
      </c>
      <c r="AI1407" s="85">
        <v>41144</v>
      </c>
    </row>
    <row r="1408" spans="1:35" x14ac:dyDescent="0.2">
      <c r="A1408">
        <v>716</v>
      </c>
      <c r="B1408" s="91" t="s">
        <v>785</v>
      </c>
      <c r="C1408" s="61" t="str" cm="1">
        <f t="array" ref="C1408">_xlfn._xlws.FILTER(B1408,OR(LEN(B1408) = 7,LEN(B1408)=8))</f>
        <v>5/22/14</v>
      </c>
      <c r="D1408" s="61" t="str">
        <f t="shared" si="254"/>
        <v>5/22/14</v>
      </c>
      <c r="E1408" s="85" t="s">
        <v>785</v>
      </c>
      <c r="F1408" s="87" t="e" cm="1" vm="1">
        <f t="array" ref="F1408">_xlfn._xlws.FILTER(B1408,LEN(B1408)=5)</f>
        <v>#VALUE!</v>
      </c>
      <c r="G1408" s="88" t="str">
        <f t="shared" si="255"/>
        <v/>
      </c>
      <c r="H1408" s="85">
        <v>41781</v>
      </c>
      <c r="I1408" s="85" t="s">
        <v>2512</v>
      </c>
      <c r="J1408" s="93">
        <f t="shared" si="253"/>
        <v>41781</v>
      </c>
      <c r="K1408" s="85"/>
      <c r="M1408" s="85" t="s">
        <v>785</v>
      </c>
      <c r="N1408" t="e">
        <f t="shared" si="256"/>
        <v>#VALUE!</v>
      </c>
      <c r="O1408" t="e">
        <f t="shared" si="257"/>
        <v>#VALUE!</v>
      </c>
      <c r="Q1408" s="84" t="s">
        <v>785</v>
      </c>
      <c r="R1408" t="e">
        <f t="shared" si="258"/>
        <v>#VALUE!</v>
      </c>
      <c r="S1408" t="e">
        <f t="shared" si="259"/>
        <v>#VALUE!</v>
      </c>
      <c r="U1408" s="86" t="s">
        <v>785</v>
      </c>
      <c r="V1408" t="e">
        <f t="shared" si="260"/>
        <v>#VALUE!</v>
      </c>
      <c r="W1408" t="e">
        <f t="shared" si="261"/>
        <v>#VALUE!</v>
      </c>
      <c r="Y1408" s="61" t="s">
        <v>785</v>
      </c>
      <c r="Z1408" t="str">
        <f t="shared" si="262"/>
        <v>5-22-14</v>
      </c>
      <c r="AA1408" t="e">
        <f t="shared" si="263"/>
        <v>#VALUE!</v>
      </c>
      <c r="AB1408" t="e">
        <f t="shared" si="264"/>
        <v>#VALUE!</v>
      </c>
      <c r="AD1408" s="85">
        <v>41781</v>
      </c>
      <c r="AG1408" s="85" t="s">
        <v>785</v>
      </c>
      <c r="AI1408" s="85">
        <v>41781</v>
      </c>
    </row>
    <row r="1409" spans="1:35" x14ac:dyDescent="0.2">
      <c r="A1409">
        <v>6544</v>
      </c>
      <c r="B1409" s="91" t="s">
        <v>785</v>
      </c>
      <c r="C1409" s="61" t="str" cm="1">
        <f t="array" ref="C1409">_xlfn._xlws.FILTER(B1409,OR(LEN(B1409) = 7,LEN(B1409)=8))</f>
        <v>5/22/14</v>
      </c>
      <c r="D1409" s="61" t="str">
        <f t="shared" si="254"/>
        <v>5/22/14</v>
      </c>
      <c r="E1409" s="85" t="s">
        <v>785</v>
      </c>
      <c r="F1409" s="87" t="e" cm="1" vm="1">
        <f t="array" ref="F1409">_xlfn._xlws.FILTER(B1409,LEN(B1409)=5)</f>
        <v>#VALUE!</v>
      </c>
      <c r="G1409" s="88" t="str">
        <f t="shared" si="255"/>
        <v/>
      </c>
      <c r="H1409" s="85">
        <v>41781</v>
      </c>
      <c r="I1409" s="85" t="s">
        <v>2512</v>
      </c>
      <c r="J1409" s="93">
        <f t="shared" si="253"/>
        <v>41781</v>
      </c>
      <c r="K1409" s="85"/>
      <c r="M1409" s="85" t="s">
        <v>785</v>
      </c>
      <c r="N1409" t="e">
        <f t="shared" si="256"/>
        <v>#VALUE!</v>
      </c>
      <c r="O1409" t="e">
        <f t="shared" si="257"/>
        <v>#VALUE!</v>
      </c>
      <c r="Q1409" s="84" t="s">
        <v>785</v>
      </c>
      <c r="R1409" t="e">
        <f t="shared" si="258"/>
        <v>#VALUE!</v>
      </c>
      <c r="S1409" t="e">
        <f t="shared" si="259"/>
        <v>#VALUE!</v>
      </c>
      <c r="U1409" s="86" t="s">
        <v>785</v>
      </c>
      <c r="V1409" t="e">
        <f t="shared" si="260"/>
        <v>#VALUE!</v>
      </c>
      <c r="W1409" t="e">
        <f t="shared" si="261"/>
        <v>#VALUE!</v>
      </c>
      <c r="Y1409" s="61" t="s">
        <v>785</v>
      </c>
      <c r="Z1409" t="str">
        <f t="shared" si="262"/>
        <v>5-22-14</v>
      </c>
      <c r="AA1409" t="e">
        <f t="shared" si="263"/>
        <v>#VALUE!</v>
      </c>
      <c r="AB1409" t="e">
        <f t="shared" si="264"/>
        <v>#VALUE!</v>
      </c>
      <c r="AD1409" s="85">
        <v>41781</v>
      </c>
      <c r="AG1409" s="85" t="s">
        <v>785</v>
      </c>
      <c r="AI1409" s="85">
        <v>41781</v>
      </c>
    </row>
    <row r="1410" spans="1:35" x14ac:dyDescent="0.2">
      <c r="A1410">
        <v>4298</v>
      </c>
      <c r="B1410" s="91" t="s">
        <v>846</v>
      </c>
      <c r="C1410" s="61" t="str" cm="1">
        <f t="array" ref="C1410">_xlfn._xlws.FILTER(B1410,OR(LEN(B1410) = 7,LEN(B1410)=8))</f>
        <v>3/24/14</v>
      </c>
      <c r="D1410" s="61" t="str">
        <f t="shared" si="254"/>
        <v>3/24/14</v>
      </c>
      <c r="E1410" s="85" t="s">
        <v>846</v>
      </c>
      <c r="F1410" s="87" t="e" cm="1" vm="1">
        <f t="array" ref="F1410">_xlfn._xlws.FILTER(B1410,LEN(B1410)=5)</f>
        <v>#VALUE!</v>
      </c>
      <c r="G1410" s="88" t="str">
        <f t="shared" si="255"/>
        <v/>
      </c>
      <c r="H1410" s="85">
        <v>41722</v>
      </c>
      <c r="I1410" s="85" t="s">
        <v>2512</v>
      </c>
      <c r="J1410" s="93">
        <f t="shared" si="253"/>
        <v>41722</v>
      </c>
      <c r="K1410" s="85"/>
      <c r="M1410" s="85" t="s">
        <v>846</v>
      </c>
      <c r="N1410" t="e">
        <f t="shared" si="256"/>
        <v>#VALUE!</v>
      </c>
      <c r="O1410" t="e">
        <f t="shared" si="257"/>
        <v>#VALUE!</v>
      </c>
      <c r="Q1410" s="84" t="s">
        <v>846</v>
      </c>
      <c r="R1410" t="e">
        <f t="shared" si="258"/>
        <v>#VALUE!</v>
      </c>
      <c r="S1410" t="e">
        <f t="shared" si="259"/>
        <v>#VALUE!</v>
      </c>
      <c r="U1410" s="86" t="s">
        <v>846</v>
      </c>
      <c r="V1410" t="e">
        <f t="shared" si="260"/>
        <v>#VALUE!</v>
      </c>
      <c r="W1410" t="e">
        <f t="shared" si="261"/>
        <v>#VALUE!</v>
      </c>
      <c r="Y1410" s="61" t="s">
        <v>846</v>
      </c>
      <c r="Z1410" t="str">
        <f t="shared" si="262"/>
        <v>3-24-14</v>
      </c>
      <c r="AA1410" t="e">
        <f t="shared" si="263"/>
        <v>#VALUE!</v>
      </c>
      <c r="AB1410" t="e">
        <f t="shared" si="264"/>
        <v>#VALUE!</v>
      </c>
      <c r="AD1410" s="85">
        <v>41722</v>
      </c>
      <c r="AG1410" s="85" t="s">
        <v>846</v>
      </c>
      <c r="AI1410" s="85">
        <v>41722</v>
      </c>
    </row>
    <row r="1411" spans="1:35" x14ac:dyDescent="0.2">
      <c r="A1411">
        <v>5823</v>
      </c>
      <c r="B1411" s="91">
        <v>41854</v>
      </c>
      <c r="C1411" s="61" t="e" cm="1" vm="1">
        <f t="array" ref="C1411">_xlfn._xlws.FILTER(B1411,OR(LEN(B1411) = 7,LEN(B1411)=8))</f>
        <v>#VALUE!</v>
      </c>
      <c r="D1411" s="61" t="str">
        <f t="shared" si="254"/>
        <v/>
      </c>
      <c r="E1411" s="61" t="s">
        <v>2512</v>
      </c>
      <c r="F1411" s="87" cm="1">
        <f t="array" ref="F1411">_xlfn._xlws.FILTER(B1411,LEN(B1411)=5)</f>
        <v>41854</v>
      </c>
      <c r="G1411" s="88">
        <f t="shared" si="255"/>
        <v>41854</v>
      </c>
      <c r="H1411" s="61"/>
      <c r="I1411" s="85">
        <v>41854</v>
      </c>
      <c r="J1411" s="93">
        <f t="shared" ref="J1411:J1474" si="265">IF(I1411&gt;$I$1,I1411,H1411)</f>
        <v>41854</v>
      </c>
      <c r="K1411" s="85"/>
      <c r="M1411" s="85">
        <v>41854</v>
      </c>
      <c r="N1411" t="e">
        <f t="shared" si="256"/>
        <v>#VALUE!</v>
      </c>
      <c r="O1411">
        <f t="shared" si="257"/>
        <v>41854</v>
      </c>
      <c r="Q1411" s="84">
        <v>41854</v>
      </c>
      <c r="R1411" t="e">
        <f t="shared" si="258"/>
        <v>#VALUE!</v>
      </c>
      <c r="S1411">
        <f t="shared" si="259"/>
        <v>41854</v>
      </c>
      <c r="U1411" s="86">
        <v>41854</v>
      </c>
      <c r="V1411" t="e">
        <f t="shared" si="260"/>
        <v>#VALUE!</v>
      </c>
      <c r="W1411">
        <f t="shared" si="261"/>
        <v>41854</v>
      </c>
      <c r="Y1411" s="61">
        <v>41854</v>
      </c>
      <c r="Z1411" t="str">
        <f t="shared" si="262"/>
        <v>41854</v>
      </c>
      <c r="AA1411" t="e">
        <f t="shared" si="263"/>
        <v>#VALUE!</v>
      </c>
      <c r="AB1411">
        <f t="shared" si="264"/>
        <v>41854</v>
      </c>
      <c r="AD1411" s="85">
        <v>19832</v>
      </c>
      <c r="AG1411" s="85">
        <v>41854</v>
      </c>
      <c r="AI1411" s="85">
        <v>41706</v>
      </c>
    </row>
    <row r="1412" spans="1:35" x14ac:dyDescent="0.2">
      <c r="A1412">
        <v>8375</v>
      </c>
      <c r="B1412" s="91">
        <v>41701</v>
      </c>
      <c r="C1412" s="61" t="e" cm="1" vm="1">
        <f t="array" ref="C1412">_xlfn._xlws.FILTER(B1412,OR(LEN(B1412) = 7,LEN(B1412)=8))</f>
        <v>#VALUE!</v>
      </c>
      <c r="D1412" s="61" t="str">
        <f t="shared" ref="D1412:D1475" si="266">IFERROR(C1412,"")</f>
        <v/>
      </c>
      <c r="E1412" s="61" t="s">
        <v>2512</v>
      </c>
      <c r="F1412" s="87" cm="1">
        <f t="array" ref="F1412">_xlfn._xlws.FILTER(B1412,LEN(B1412)=5)</f>
        <v>41701</v>
      </c>
      <c r="G1412" s="88">
        <f t="shared" si="255"/>
        <v>41701</v>
      </c>
      <c r="H1412" s="61"/>
      <c r="I1412" s="85">
        <v>41701</v>
      </c>
      <c r="J1412" s="93">
        <f t="shared" si="265"/>
        <v>41701</v>
      </c>
      <c r="K1412" s="85"/>
      <c r="M1412" s="85">
        <v>41701</v>
      </c>
      <c r="N1412" t="e">
        <f t="shared" si="256"/>
        <v>#VALUE!</v>
      </c>
      <c r="O1412">
        <f t="shared" si="257"/>
        <v>41701</v>
      </c>
      <c r="Q1412" s="84">
        <v>41701</v>
      </c>
      <c r="R1412" t="e">
        <f t="shared" si="258"/>
        <v>#VALUE!</v>
      </c>
      <c r="S1412">
        <f t="shared" si="259"/>
        <v>41701</v>
      </c>
      <c r="U1412" s="86">
        <v>41701</v>
      </c>
      <c r="V1412" t="e">
        <f t="shared" si="260"/>
        <v>#VALUE!</v>
      </c>
      <c r="W1412">
        <f t="shared" si="261"/>
        <v>41701</v>
      </c>
      <c r="Y1412" s="61">
        <v>41701</v>
      </c>
      <c r="Z1412" t="str">
        <f t="shared" si="262"/>
        <v>41701</v>
      </c>
      <c r="AA1412" t="e">
        <f t="shared" si="263"/>
        <v>#VALUE!</v>
      </c>
      <c r="AB1412">
        <f t="shared" si="264"/>
        <v>41701</v>
      </c>
      <c r="AD1412" s="85">
        <v>36998</v>
      </c>
      <c r="AG1412" s="85">
        <v>41701</v>
      </c>
      <c r="AI1412" s="85">
        <v>41701</v>
      </c>
    </row>
    <row r="1413" spans="1:35" x14ac:dyDescent="0.2">
      <c r="A1413">
        <v>5723</v>
      </c>
      <c r="B1413" s="91">
        <v>41944</v>
      </c>
      <c r="C1413" s="61" t="e" cm="1" vm="1">
        <f t="array" ref="C1413">_xlfn._xlws.FILTER(B1413,OR(LEN(B1413) = 7,LEN(B1413)=8))</f>
        <v>#VALUE!</v>
      </c>
      <c r="D1413" s="61" t="str">
        <f t="shared" si="266"/>
        <v/>
      </c>
      <c r="E1413" s="61" t="s">
        <v>2512</v>
      </c>
      <c r="F1413" s="87" cm="1">
        <f t="array" ref="F1413">_xlfn._xlws.FILTER(B1413,LEN(B1413)=5)</f>
        <v>41944</v>
      </c>
      <c r="G1413" s="88">
        <f t="shared" ref="G1413:G1476" si="267">IFERROR(F1413,"")</f>
        <v>41944</v>
      </c>
      <c r="H1413" s="61"/>
      <c r="I1413" s="85">
        <v>41944</v>
      </c>
      <c r="J1413" s="93">
        <f t="shared" si="265"/>
        <v>41944</v>
      </c>
      <c r="K1413" s="85"/>
      <c r="M1413" s="85">
        <v>41944</v>
      </c>
      <c r="N1413" t="e">
        <f t="shared" ref="N1413:N1476" si="268">DATEVALUE(M1413)</f>
        <v>#VALUE!</v>
      </c>
      <c r="O1413">
        <f t="shared" ref="O1413:O1476" si="269">VALUE(M1413)</f>
        <v>41944</v>
      </c>
      <c r="Q1413" s="84">
        <v>41944</v>
      </c>
      <c r="R1413" t="e">
        <f t="shared" ref="R1413:R1476" si="270">DATEVALUE(Q1413)</f>
        <v>#VALUE!</v>
      </c>
      <c r="S1413">
        <f t="shared" ref="S1413:S1476" si="271">VALUE(Q1413)</f>
        <v>41944</v>
      </c>
      <c r="U1413" s="86">
        <v>41944</v>
      </c>
      <c r="V1413" t="e">
        <f t="shared" ref="V1413:V1476" si="272">DATEVALUE(U1413)</f>
        <v>#VALUE!</v>
      </c>
      <c r="W1413">
        <f t="shared" ref="W1413:W1476" si="273">VALUE(U1413)</f>
        <v>41944</v>
      </c>
      <c r="Y1413" s="61">
        <v>41944</v>
      </c>
      <c r="Z1413" t="str">
        <f t="shared" ref="Z1413:Z1476" si="274">SUBSTITUTE(Y1413,"/","-")</f>
        <v>41944</v>
      </c>
      <c r="AA1413" t="e">
        <f t="shared" ref="AA1413:AA1476" si="275">DATEVALUE(Z1413)</f>
        <v>#VALUE!</v>
      </c>
      <c r="AB1413">
        <f t="shared" ref="AB1413:AB1476" si="276">VALUE(Z1413)</f>
        <v>41944</v>
      </c>
      <c r="AD1413" s="85">
        <v>16181</v>
      </c>
      <c r="AG1413" s="85">
        <v>41944</v>
      </c>
      <c r="AI1413" s="85">
        <v>41650</v>
      </c>
    </row>
    <row r="1414" spans="1:35" x14ac:dyDescent="0.2">
      <c r="A1414">
        <v>5763</v>
      </c>
      <c r="B1414" s="91">
        <v>41558</v>
      </c>
      <c r="C1414" s="61" t="e" cm="1" vm="1">
        <f t="array" ref="C1414">_xlfn._xlws.FILTER(B1414,OR(LEN(B1414) = 7,LEN(B1414)=8))</f>
        <v>#VALUE!</v>
      </c>
      <c r="D1414" s="61" t="str">
        <f t="shared" si="266"/>
        <v/>
      </c>
      <c r="E1414" s="61" t="s">
        <v>2512</v>
      </c>
      <c r="F1414" s="87" cm="1">
        <f t="array" ref="F1414">_xlfn._xlws.FILTER(B1414,LEN(B1414)=5)</f>
        <v>41558</v>
      </c>
      <c r="G1414" s="88">
        <f t="shared" si="267"/>
        <v>41558</v>
      </c>
      <c r="H1414" s="61"/>
      <c r="I1414" s="85">
        <v>41558</v>
      </c>
      <c r="J1414" s="93">
        <f t="shared" si="265"/>
        <v>41558</v>
      </c>
      <c r="K1414" s="85"/>
      <c r="M1414" s="85">
        <v>41558</v>
      </c>
      <c r="N1414" t="e">
        <f t="shared" si="268"/>
        <v>#VALUE!</v>
      </c>
      <c r="O1414">
        <f t="shared" si="269"/>
        <v>41558</v>
      </c>
      <c r="Q1414" s="84">
        <v>41558</v>
      </c>
      <c r="R1414" t="e">
        <f t="shared" si="270"/>
        <v>#VALUE!</v>
      </c>
      <c r="S1414">
        <f t="shared" si="271"/>
        <v>41558</v>
      </c>
      <c r="U1414" s="86">
        <v>41558</v>
      </c>
      <c r="V1414" t="e">
        <f t="shared" si="272"/>
        <v>#VALUE!</v>
      </c>
      <c r="W1414">
        <f t="shared" si="273"/>
        <v>41558</v>
      </c>
      <c r="Y1414" s="61">
        <v>41558</v>
      </c>
      <c r="Z1414" t="str">
        <f t="shared" si="274"/>
        <v>41558</v>
      </c>
      <c r="AA1414" t="e">
        <f t="shared" si="275"/>
        <v>#VALUE!</v>
      </c>
      <c r="AB1414">
        <f t="shared" si="276"/>
        <v>41558</v>
      </c>
      <c r="AD1414" s="85">
        <v>21290</v>
      </c>
      <c r="AG1414" s="85">
        <v>41558</v>
      </c>
      <c r="AI1414" s="85">
        <v>41588</v>
      </c>
    </row>
    <row r="1415" spans="1:35" x14ac:dyDescent="0.2">
      <c r="A1415">
        <v>8727</v>
      </c>
      <c r="B1415" s="91" t="s">
        <v>1649</v>
      </c>
      <c r="C1415" s="61" t="str" cm="1">
        <f t="array" ref="C1415">_xlfn._xlws.FILTER(B1415,OR(LEN(B1415) = 7,LEN(B1415)=8))</f>
        <v>10/14/13</v>
      </c>
      <c r="D1415" s="61" t="str">
        <f t="shared" si="266"/>
        <v>10/14/13</v>
      </c>
      <c r="E1415" s="61" t="s">
        <v>1649</v>
      </c>
      <c r="F1415" s="87" t="e" cm="1" vm="1">
        <f t="array" ref="F1415">_xlfn._xlws.FILTER(B1415,LEN(B1415)=5)</f>
        <v>#VALUE!</v>
      </c>
      <c r="G1415" s="88" t="str">
        <f t="shared" si="267"/>
        <v/>
      </c>
      <c r="H1415" s="85">
        <v>41561</v>
      </c>
      <c r="I1415" s="85" t="s">
        <v>2512</v>
      </c>
      <c r="J1415" s="93">
        <f t="shared" si="265"/>
        <v>41561</v>
      </c>
      <c r="K1415" s="85"/>
      <c r="M1415" s="85" t="s">
        <v>1649</v>
      </c>
      <c r="N1415" t="e">
        <f t="shared" si="268"/>
        <v>#VALUE!</v>
      </c>
      <c r="O1415" t="e">
        <f t="shared" si="269"/>
        <v>#VALUE!</v>
      </c>
      <c r="Q1415" s="84" t="s">
        <v>1649</v>
      </c>
      <c r="R1415" t="e">
        <f t="shared" si="270"/>
        <v>#VALUE!</v>
      </c>
      <c r="S1415" t="e">
        <f t="shared" si="271"/>
        <v>#VALUE!</v>
      </c>
      <c r="U1415" s="86" t="s">
        <v>1649</v>
      </c>
      <c r="V1415" t="e">
        <f t="shared" si="272"/>
        <v>#VALUE!</v>
      </c>
      <c r="W1415" t="e">
        <f t="shared" si="273"/>
        <v>#VALUE!</v>
      </c>
      <c r="Y1415" s="61" t="s">
        <v>1649</v>
      </c>
      <c r="Z1415" t="str">
        <f t="shared" si="274"/>
        <v>10-14-13</v>
      </c>
      <c r="AA1415" t="e">
        <f t="shared" si="275"/>
        <v>#VALUE!</v>
      </c>
      <c r="AB1415" t="e">
        <f t="shared" si="276"/>
        <v>#VALUE!</v>
      </c>
      <c r="AD1415" s="85">
        <v>41561</v>
      </c>
      <c r="AG1415" s="85" t="s">
        <v>1649</v>
      </c>
      <c r="AI1415" s="85">
        <v>41561</v>
      </c>
    </row>
    <row r="1416" spans="1:35" x14ac:dyDescent="0.2">
      <c r="A1416">
        <v>3056</v>
      </c>
      <c r="B1416" s="91" t="s">
        <v>1649</v>
      </c>
      <c r="C1416" s="61" t="str" cm="1">
        <f t="array" ref="C1416">_xlfn._xlws.FILTER(B1416,OR(LEN(B1416) = 7,LEN(B1416)=8))</f>
        <v>10/14/13</v>
      </c>
      <c r="D1416" s="61" t="str">
        <f t="shared" si="266"/>
        <v>10/14/13</v>
      </c>
      <c r="E1416" s="61" t="s">
        <v>1649</v>
      </c>
      <c r="F1416" s="87" t="e" cm="1" vm="1">
        <f t="array" ref="F1416">_xlfn._xlws.FILTER(B1416,LEN(B1416)=5)</f>
        <v>#VALUE!</v>
      </c>
      <c r="G1416" s="88" t="str">
        <f t="shared" si="267"/>
        <v/>
      </c>
      <c r="H1416" s="85">
        <v>41561</v>
      </c>
      <c r="I1416" s="85" t="s">
        <v>2512</v>
      </c>
      <c r="J1416" s="93">
        <f t="shared" si="265"/>
        <v>41561</v>
      </c>
      <c r="K1416" s="85"/>
      <c r="M1416" s="85" t="s">
        <v>1649</v>
      </c>
      <c r="N1416" t="e">
        <f t="shared" si="268"/>
        <v>#VALUE!</v>
      </c>
      <c r="O1416" t="e">
        <f t="shared" si="269"/>
        <v>#VALUE!</v>
      </c>
      <c r="Q1416" s="84" t="s">
        <v>1649</v>
      </c>
      <c r="R1416" t="e">
        <f t="shared" si="270"/>
        <v>#VALUE!</v>
      </c>
      <c r="S1416" t="e">
        <f t="shared" si="271"/>
        <v>#VALUE!</v>
      </c>
      <c r="U1416" s="86" t="s">
        <v>1649</v>
      </c>
      <c r="V1416" t="e">
        <f t="shared" si="272"/>
        <v>#VALUE!</v>
      </c>
      <c r="W1416" t="e">
        <f t="shared" si="273"/>
        <v>#VALUE!</v>
      </c>
      <c r="Y1416" s="61" t="s">
        <v>1649</v>
      </c>
      <c r="Z1416" t="str">
        <f t="shared" si="274"/>
        <v>10-14-13</v>
      </c>
      <c r="AA1416" t="e">
        <f t="shared" si="275"/>
        <v>#VALUE!</v>
      </c>
      <c r="AB1416" t="e">
        <f t="shared" si="276"/>
        <v>#VALUE!</v>
      </c>
      <c r="AD1416" s="85">
        <v>41561</v>
      </c>
      <c r="AG1416" s="85" t="s">
        <v>1649</v>
      </c>
      <c r="AI1416" s="85">
        <v>41561</v>
      </c>
    </row>
    <row r="1417" spans="1:35" x14ac:dyDescent="0.2">
      <c r="A1417">
        <v>8442</v>
      </c>
      <c r="B1417" s="91">
        <v>41373</v>
      </c>
      <c r="C1417" s="61" t="e" cm="1" vm="1">
        <f t="array" ref="C1417">_xlfn._xlws.FILTER(B1417,OR(LEN(B1417) = 7,LEN(B1417)=8))</f>
        <v>#VALUE!</v>
      </c>
      <c r="D1417" s="61" t="str">
        <f t="shared" si="266"/>
        <v/>
      </c>
      <c r="E1417" s="61" t="s">
        <v>2512</v>
      </c>
      <c r="F1417" s="87" cm="1">
        <f t="array" ref="F1417">_xlfn._xlws.FILTER(B1417,LEN(B1417)=5)</f>
        <v>41373</v>
      </c>
      <c r="G1417" s="88">
        <f t="shared" si="267"/>
        <v>41373</v>
      </c>
      <c r="H1417" s="61"/>
      <c r="I1417" s="85">
        <v>41373</v>
      </c>
      <c r="J1417" s="93">
        <f t="shared" si="265"/>
        <v>41373</v>
      </c>
      <c r="K1417" s="85"/>
      <c r="M1417" s="85">
        <v>41373</v>
      </c>
      <c r="N1417" t="e">
        <f t="shared" si="268"/>
        <v>#VALUE!</v>
      </c>
      <c r="O1417">
        <f t="shared" si="269"/>
        <v>41373</v>
      </c>
      <c r="Q1417" s="84">
        <v>41373</v>
      </c>
      <c r="R1417" t="e">
        <f t="shared" si="270"/>
        <v>#VALUE!</v>
      </c>
      <c r="S1417">
        <f t="shared" si="271"/>
        <v>41373</v>
      </c>
      <c r="U1417" s="86">
        <v>41373</v>
      </c>
      <c r="V1417" t="e">
        <f t="shared" si="272"/>
        <v>#VALUE!</v>
      </c>
      <c r="W1417">
        <f t="shared" si="273"/>
        <v>41373</v>
      </c>
      <c r="Y1417" s="61">
        <v>41373</v>
      </c>
      <c r="Z1417" t="str">
        <f t="shared" si="274"/>
        <v>41373</v>
      </c>
      <c r="AA1417" t="e">
        <f t="shared" si="275"/>
        <v>#VALUE!</v>
      </c>
      <c r="AB1417">
        <f t="shared" si="276"/>
        <v>41373</v>
      </c>
      <c r="AD1417" s="85">
        <v>26767</v>
      </c>
      <c r="AG1417" s="85">
        <v>41373</v>
      </c>
      <c r="AI1417" s="85">
        <v>41521</v>
      </c>
    </row>
    <row r="1418" spans="1:35" x14ac:dyDescent="0.2">
      <c r="A1418">
        <v>3712</v>
      </c>
      <c r="B1418" s="91" t="s">
        <v>911</v>
      </c>
      <c r="C1418" s="61" t="str" cm="1">
        <f t="array" ref="C1418">_xlfn._xlws.FILTER(B1418,OR(LEN(B1418) = 7,LEN(B1418)=8))</f>
        <v>8/28/13</v>
      </c>
      <c r="D1418" s="61" t="str">
        <f t="shared" si="266"/>
        <v>8/28/13</v>
      </c>
      <c r="E1418" s="85" t="s">
        <v>911</v>
      </c>
      <c r="F1418" s="87" t="e" cm="1" vm="1">
        <f t="array" ref="F1418">_xlfn._xlws.FILTER(B1418,LEN(B1418)=5)</f>
        <v>#VALUE!</v>
      </c>
      <c r="G1418" s="88" t="str">
        <f t="shared" si="267"/>
        <v/>
      </c>
      <c r="H1418" s="85">
        <v>41514</v>
      </c>
      <c r="I1418" s="85" t="s">
        <v>2512</v>
      </c>
      <c r="J1418" s="93">
        <f t="shared" si="265"/>
        <v>41514</v>
      </c>
      <c r="K1418" s="85"/>
      <c r="M1418" s="85" t="s">
        <v>911</v>
      </c>
      <c r="N1418" t="e">
        <f t="shared" si="268"/>
        <v>#VALUE!</v>
      </c>
      <c r="O1418" t="e">
        <f t="shared" si="269"/>
        <v>#VALUE!</v>
      </c>
      <c r="Q1418" s="84" t="s">
        <v>911</v>
      </c>
      <c r="R1418" t="e">
        <f t="shared" si="270"/>
        <v>#VALUE!</v>
      </c>
      <c r="S1418" t="e">
        <f t="shared" si="271"/>
        <v>#VALUE!</v>
      </c>
      <c r="U1418" s="86" t="s">
        <v>911</v>
      </c>
      <c r="V1418" t="e">
        <f t="shared" si="272"/>
        <v>#VALUE!</v>
      </c>
      <c r="W1418" t="e">
        <f t="shared" si="273"/>
        <v>#VALUE!</v>
      </c>
      <c r="Y1418" s="61" t="s">
        <v>911</v>
      </c>
      <c r="Z1418" t="str">
        <f t="shared" si="274"/>
        <v>8-28-13</v>
      </c>
      <c r="AA1418" t="e">
        <f t="shared" si="275"/>
        <v>#VALUE!</v>
      </c>
      <c r="AB1418" t="e">
        <f t="shared" si="276"/>
        <v>#VALUE!</v>
      </c>
      <c r="AD1418" s="85">
        <v>41514</v>
      </c>
      <c r="AG1418" s="85" t="s">
        <v>911</v>
      </c>
      <c r="AI1418" s="85">
        <v>41514</v>
      </c>
    </row>
    <row r="1419" spans="1:35" x14ac:dyDescent="0.2">
      <c r="A1419">
        <v>10722</v>
      </c>
      <c r="B1419" s="91" t="s">
        <v>793</v>
      </c>
      <c r="C1419" s="61" t="str" cm="1">
        <f t="array" ref="C1419">_xlfn._xlws.FILTER(B1419,OR(LEN(B1419) = 7,LEN(B1419)=8))</f>
        <v>8/21/13</v>
      </c>
      <c r="D1419" s="61" t="str">
        <f t="shared" si="266"/>
        <v>8/21/13</v>
      </c>
      <c r="E1419" s="85" t="s">
        <v>793</v>
      </c>
      <c r="F1419" s="87" t="e" cm="1" vm="1">
        <f t="array" ref="F1419">_xlfn._xlws.FILTER(B1419,LEN(B1419)=5)</f>
        <v>#VALUE!</v>
      </c>
      <c r="G1419" s="88" t="str">
        <f t="shared" si="267"/>
        <v/>
      </c>
      <c r="H1419" s="85">
        <v>41507</v>
      </c>
      <c r="I1419" s="85" t="s">
        <v>2512</v>
      </c>
      <c r="J1419" s="93">
        <f t="shared" si="265"/>
        <v>41507</v>
      </c>
      <c r="K1419" s="85"/>
      <c r="M1419" s="85" t="s">
        <v>793</v>
      </c>
      <c r="N1419" t="e">
        <f t="shared" si="268"/>
        <v>#VALUE!</v>
      </c>
      <c r="O1419" t="e">
        <f t="shared" si="269"/>
        <v>#VALUE!</v>
      </c>
      <c r="Q1419" s="84" t="s">
        <v>793</v>
      </c>
      <c r="R1419" t="e">
        <f t="shared" si="270"/>
        <v>#VALUE!</v>
      </c>
      <c r="S1419" t="e">
        <f t="shared" si="271"/>
        <v>#VALUE!</v>
      </c>
      <c r="U1419" s="86" t="s">
        <v>793</v>
      </c>
      <c r="V1419" t="e">
        <f t="shared" si="272"/>
        <v>#VALUE!</v>
      </c>
      <c r="W1419" t="e">
        <f t="shared" si="273"/>
        <v>#VALUE!</v>
      </c>
      <c r="Y1419" s="61" t="s">
        <v>793</v>
      </c>
      <c r="Z1419" t="str">
        <f t="shared" si="274"/>
        <v>8-21-13</v>
      </c>
      <c r="AA1419" t="e">
        <f t="shared" si="275"/>
        <v>#VALUE!</v>
      </c>
      <c r="AB1419" t="e">
        <f t="shared" si="276"/>
        <v>#VALUE!</v>
      </c>
      <c r="AD1419" s="85">
        <v>41507</v>
      </c>
      <c r="AG1419" s="85" t="s">
        <v>793</v>
      </c>
      <c r="AI1419" s="85">
        <v>41507</v>
      </c>
    </row>
    <row r="1420" spans="1:35" x14ac:dyDescent="0.2">
      <c r="A1420">
        <v>2406</v>
      </c>
      <c r="B1420" s="91">
        <v>41402</v>
      </c>
      <c r="C1420" s="61" t="e" cm="1" vm="1">
        <f t="array" ref="C1420">_xlfn._xlws.FILTER(B1420,OR(LEN(B1420) = 7,LEN(B1420)=8))</f>
        <v>#VALUE!</v>
      </c>
      <c r="D1420" s="61" t="str">
        <f t="shared" si="266"/>
        <v/>
      </c>
      <c r="E1420" s="61" t="s">
        <v>2512</v>
      </c>
      <c r="F1420" s="87" cm="1">
        <f t="array" ref="F1420">_xlfn._xlws.FILTER(B1420,LEN(B1420)=5)</f>
        <v>41402</v>
      </c>
      <c r="G1420" s="88">
        <f t="shared" si="267"/>
        <v>41402</v>
      </c>
      <c r="H1420" s="61"/>
      <c r="I1420" s="85">
        <v>41402</v>
      </c>
      <c r="J1420" s="93">
        <f t="shared" si="265"/>
        <v>41402</v>
      </c>
      <c r="K1420" s="85"/>
      <c r="M1420" s="85">
        <v>41402</v>
      </c>
      <c r="N1420" t="e">
        <f t="shared" si="268"/>
        <v>#VALUE!</v>
      </c>
      <c r="O1420">
        <f t="shared" si="269"/>
        <v>41402</v>
      </c>
      <c r="Q1420" s="84">
        <v>41402</v>
      </c>
      <c r="R1420" t="e">
        <f t="shared" si="270"/>
        <v>#VALUE!</v>
      </c>
      <c r="S1420">
        <f t="shared" si="271"/>
        <v>41402</v>
      </c>
      <c r="U1420" s="86">
        <v>41402</v>
      </c>
      <c r="V1420" t="e">
        <f t="shared" si="272"/>
        <v>#VALUE!</v>
      </c>
      <c r="W1420">
        <f t="shared" si="273"/>
        <v>41402</v>
      </c>
      <c r="Y1420" s="61">
        <v>41402</v>
      </c>
      <c r="Z1420" t="str">
        <f t="shared" si="274"/>
        <v>41402</v>
      </c>
      <c r="AA1420" t="e">
        <f t="shared" si="275"/>
        <v>#VALUE!</v>
      </c>
      <c r="AB1420">
        <f t="shared" si="276"/>
        <v>41402</v>
      </c>
      <c r="AD1420" s="85">
        <v>37360</v>
      </c>
      <c r="AG1420" s="85">
        <v>41402</v>
      </c>
      <c r="AI1420" s="85">
        <v>41491</v>
      </c>
    </row>
    <row r="1421" spans="1:35" x14ac:dyDescent="0.2">
      <c r="A1421">
        <v>7313</v>
      </c>
      <c r="B1421" s="91">
        <v>41339</v>
      </c>
      <c r="C1421" s="61" t="e" cm="1" vm="1">
        <f t="array" ref="C1421">_xlfn._xlws.FILTER(B1421,OR(LEN(B1421) = 7,LEN(B1421)=8))</f>
        <v>#VALUE!</v>
      </c>
      <c r="D1421" s="61" t="str">
        <f t="shared" si="266"/>
        <v/>
      </c>
      <c r="E1421" s="61" t="s">
        <v>2512</v>
      </c>
      <c r="F1421" s="87" cm="1">
        <f t="array" ref="F1421">_xlfn._xlws.FILTER(B1421,LEN(B1421)=5)</f>
        <v>41339</v>
      </c>
      <c r="G1421" s="88">
        <f t="shared" si="267"/>
        <v>41339</v>
      </c>
      <c r="H1421" s="61"/>
      <c r="I1421" s="85">
        <v>41339</v>
      </c>
      <c r="J1421" s="93">
        <f t="shared" si="265"/>
        <v>41339</v>
      </c>
      <c r="K1421" s="85"/>
      <c r="M1421" s="85">
        <v>41339</v>
      </c>
      <c r="N1421" t="e">
        <f t="shared" si="268"/>
        <v>#VALUE!</v>
      </c>
      <c r="O1421">
        <f t="shared" si="269"/>
        <v>41339</v>
      </c>
      <c r="Q1421" s="84">
        <v>41339</v>
      </c>
      <c r="R1421" t="e">
        <f t="shared" si="270"/>
        <v>#VALUE!</v>
      </c>
      <c r="S1421">
        <f t="shared" si="271"/>
        <v>41339</v>
      </c>
      <c r="U1421" s="86">
        <v>41339</v>
      </c>
      <c r="V1421" t="e">
        <f t="shared" si="272"/>
        <v>#VALUE!</v>
      </c>
      <c r="W1421">
        <f t="shared" si="273"/>
        <v>41339</v>
      </c>
      <c r="Y1421" s="61">
        <v>41339</v>
      </c>
      <c r="Z1421" t="str">
        <f t="shared" si="274"/>
        <v>41339</v>
      </c>
      <c r="AA1421" t="e">
        <f t="shared" si="275"/>
        <v>#VALUE!</v>
      </c>
      <c r="AB1421">
        <f t="shared" si="276"/>
        <v>41339</v>
      </c>
      <c r="AD1421" s="85">
        <v>14348</v>
      </c>
      <c r="AG1421" s="85">
        <v>41339</v>
      </c>
      <c r="AI1421" s="85">
        <v>41428</v>
      </c>
    </row>
    <row r="1422" spans="1:35" x14ac:dyDescent="0.2">
      <c r="A1422">
        <v>2656</v>
      </c>
      <c r="B1422" s="91" t="s">
        <v>829</v>
      </c>
      <c r="C1422" s="61" t="str" cm="1">
        <f t="array" ref="C1422">_xlfn._xlws.FILTER(B1422,OR(LEN(B1422) = 7,LEN(B1422)=8))</f>
        <v>2/21/13</v>
      </c>
      <c r="D1422" s="61" t="str">
        <f t="shared" si="266"/>
        <v>2/21/13</v>
      </c>
      <c r="E1422" s="85" t="s">
        <v>829</v>
      </c>
      <c r="F1422" s="87" t="e" cm="1" vm="1">
        <f t="array" ref="F1422">_xlfn._xlws.FILTER(B1422,LEN(B1422)=5)</f>
        <v>#VALUE!</v>
      </c>
      <c r="G1422" s="88" t="str">
        <f t="shared" si="267"/>
        <v/>
      </c>
      <c r="H1422" s="85">
        <v>41326</v>
      </c>
      <c r="I1422" s="85" t="s">
        <v>2512</v>
      </c>
      <c r="J1422" s="93">
        <f t="shared" si="265"/>
        <v>41326</v>
      </c>
      <c r="K1422" s="85"/>
      <c r="M1422" s="85" t="s">
        <v>829</v>
      </c>
      <c r="N1422" t="e">
        <f t="shared" si="268"/>
        <v>#VALUE!</v>
      </c>
      <c r="O1422" t="e">
        <f t="shared" si="269"/>
        <v>#VALUE!</v>
      </c>
      <c r="Q1422" s="84" t="s">
        <v>829</v>
      </c>
      <c r="R1422" t="e">
        <f t="shared" si="270"/>
        <v>#VALUE!</v>
      </c>
      <c r="S1422" t="e">
        <f t="shared" si="271"/>
        <v>#VALUE!</v>
      </c>
      <c r="U1422" s="86" t="s">
        <v>829</v>
      </c>
      <c r="V1422" t="e">
        <f t="shared" si="272"/>
        <v>#VALUE!</v>
      </c>
      <c r="W1422" t="e">
        <f t="shared" si="273"/>
        <v>#VALUE!</v>
      </c>
      <c r="Y1422" s="61" t="s">
        <v>829</v>
      </c>
      <c r="Z1422" t="str">
        <f t="shared" si="274"/>
        <v>2-21-13</v>
      </c>
      <c r="AA1422" t="e">
        <f t="shared" si="275"/>
        <v>#VALUE!</v>
      </c>
      <c r="AB1422" t="e">
        <f t="shared" si="276"/>
        <v>#VALUE!</v>
      </c>
      <c r="AD1422" s="85">
        <v>41326</v>
      </c>
      <c r="AG1422" s="85" t="s">
        <v>829</v>
      </c>
      <c r="AI1422" s="85">
        <v>41326</v>
      </c>
    </row>
    <row r="1423" spans="1:35" x14ac:dyDescent="0.2">
      <c r="A1423">
        <v>1993</v>
      </c>
      <c r="B1423" s="91" t="s">
        <v>1657</v>
      </c>
      <c r="C1423" s="61" t="str" cm="1">
        <f t="array" ref="C1423">_xlfn._xlws.FILTER(B1423,OR(LEN(B1423) = 7,LEN(B1423)=8))</f>
        <v>12/23/12</v>
      </c>
      <c r="D1423" s="61" t="str">
        <f t="shared" si="266"/>
        <v>12/23/12</v>
      </c>
      <c r="E1423" s="61" t="s">
        <v>1657</v>
      </c>
      <c r="F1423" s="87" t="e" cm="1" vm="1">
        <f t="array" ref="F1423">_xlfn._xlws.FILTER(B1423,LEN(B1423)=5)</f>
        <v>#VALUE!</v>
      </c>
      <c r="G1423" s="88" t="str">
        <f t="shared" si="267"/>
        <v/>
      </c>
      <c r="H1423" s="85">
        <v>41266</v>
      </c>
      <c r="I1423" s="85" t="s">
        <v>2512</v>
      </c>
      <c r="J1423" s="93">
        <f t="shared" si="265"/>
        <v>41266</v>
      </c>
      <c r="K1423" s="85"/>
      <c r="M1423" s="85" t="s">
        <v>1657</v>
      </c>
      <c r="N1423" t="e">
        <f t="shared" si="268"/>
        <v>#VALUE!</v>
      </c>
      <c r="O1423" t="e">
        <f t="shared" si="269"/>
        <v>#VALUE!</v>
      </c>
      <c r="Q1423" s="84" t="s">
        <v>1657</v>
      </c>
      <c r="R1423" t="e">
        <f t="shared" si="270"/>
        <v>#VALUE!</v>
      </c>
      <c r="S1423" t="e">
        <f t="shared" si="271"/>
        <v>#VALUE!</v>
      </c>
      <c r="U1423" s="86" t="s">
        <v>1657</v>
      </c>
      <c r="V1423" t="e">
        <f t="shared" si="272"/>
        <v>#VALUE!</v>
      </c>
      <c r="W1423" t="e">
        <f t="shared" si="273"/>
        <v>#VALUE!</v>
      </c>
      <c r="Y1423" s="61" t="s">
        <v>1657</v>
      </c>
      <c r="Z1423" t="str">
        <f t="shared" si="274"/>
        <v>12-23-12</v>
      </c>
      <c r="AA1423" t="e">
        <f t="shared" si="275"/>
        <v>#VALUE!</v>
      </c>
      <c r="AB1423" t="e">
        <f t="shared" si="276"/>
        <v>#VALUE!</v>
      </c>
      <c r="AD1423" s="85">
        <v>41266</v>
      </c>
      <c r="AG1423" s="85" t="s">
        <v>1657</v>
      </c>
      <c r="AI1423" s="85">
        <v>41266</v>
      </c>
    </row>
    <row r="1424" spans="1:35" x14ac:dyDescent="0.2">
      <c r="A1424">
        <v>4136</v>
      </c>
      <c r="B1424" s="91">
        <v>40980</v>
      </c>
      <c r="C1424" s="61" t="e" cm="1" vm="1">
        <f t="array" ref="C1424">_xlfn._xlws.FILTER(B1424,OR(LEN(B1424) = 7,LEN(B1424)=8))</f>
        <v>#VALUE!</v>
      </c>
      <c r="D1424" s="61" t="str">
        <f t="shared" si="266"/>
        <v/>
      </c>
      <c r="E1424" s="61" t="s">
        <v>2512</v>
      </c>
      <c r="F1424" s="87" cm="1">
        <f t="array" ref="F1424">_xlfn._xlws.FILTER(B1424,LEN(B1424)=5)</f>
        <v>40980</v>
      </c>
      <c r="G1424" s="88">
        <f t="shared" si="267"/>
        <v>40980</v>
      </c>
      <c r="H1424" s="61"/>
      <c r="I1424" s="85">
        <v>40980</v>
      </c>
      <c r="J1424" s="93">
        <f t="shared" si="265"/>
        <v>40980</v>
      </c>
      <c r="K1424" s="85"/>
      <c r="M1424" s="85">
        <v>40980</v>
      </c>
      <c r="N1424" t="e">
        <f t="shared" si="268"/>
        <v>#VALUE!</v>
      </c>
      <c r="O1424">
        <f t="shared" si="269"/>
        <v>40980</v>
      </c>
      <c r="Q1424" s="84">
        <v>40980</v>
      </c>
      <c r="R1424" t="e">
        <f t="shared" si="270"/>
        <v>#VALUE!</v>
      </c>
      <c r="S1424">
        <f t="shared" si="271"/>
        <v>40980</v>
      </c>
      <c r="U1424" s="86">
        <v>40980</v>
      </c>
      <c r="V1424" t="e">
        <f t="shared" si="272"/>
        <v>#VALUE!</v>
      </c>
      <c r="W1424">
        <f t="shared" si="273"/>
        <v>40980</v>
      </c>
      <c r="Y1424" s="61">
        <v>40980</v>
      </c>
      <c r="Z1424" t="str">
        <f t="shared" si="274"/>
        <v>40980</v>
      </c>
      <c r="AA1424" t="e">
        <f t="shared" si="275"/>
        <v>#VALUE!</v>
      </c>
      <c r="AB1424">
        <f t="shared" si="276"/>
        <v>40980</v>
      </c>
      <c r="AD1424" s="85">
        <v>29320</v>
      </c>
      <c r="AG1424" s="85">
        <v>40980</v>
      </c>
      <c r="AI1424" s="85">
        <v>41246</v>
      </c>
    </row>
    <row r="1425" spans="1:35" x14ac:dyDescent="0.2">
      <c r="A1425">
        <v>2928</v>
      </c>
      <c r="B1425" s="91">
        <v>40920</v>
      </c>
      <c r="C1425" s="61" t="e" cm="1" vm="1">
        <f t="array" ref="C1425">_xlfn._xlws.FILTER(B1425,OR(LEN(B1425) = 7,LEN(B1425)=8))</f>
        <v>#VALUE!</v>
      </c>
      <c r="D1425" s="61" t="str">
        <f t="shared" si="266"/>
        <v/>
      </c>
      <c r="E1425" s="61" t="s">
        <v>2512</v>
      </c>
      <c r="F1425" s="87" cm="1">
        <f t="array" ref="F1425">_xlfn._xlws.FILTER(B1425,LEN(B1425)=5)</f>
        <v>40920</v>
      </c>
      <c r="G1425" s="88">
        <f t="shared" si="267"/>
        <v>40920</v>
      </c>
      <c r="H1425" s="61"/>
      <c r="I1425" s="85">
        <v>40920</v>
      </c>
      <c r="J1425" s="93">
        <f t="shared" si="265"/>
        <v>40920</v>
      </c>
      <c r="K1425" s="85"/>
      <c r="M1425" s="85">
        <v>40920</v>
      </c>
      <c r="N1425" t="e">
        <f t="shared" si="268"/>
        <v>#VALUE!</v>
      </c>
      <c r="O1425">
        <f t="shared" si="269"/>
        <v>40920</v>
      </c>
      <c r="Q1425" s="84">
        <v>40920</v>
      </c>
      <c r="R1425" t="e">
        <f t="shared" si="270"/>
        <v>#VALUE!</v>
      </c>
      <c r="S1425">
        <f t="shared" si="271"/>
        <v>40920</v>
      </c>
      <c r="U1425" s="86">
        <v>40920</v>
      </c>
      <c r="V1425" t="e">
        <f t="shared" si="272"/>
        <v>#VALUE!</v>
      </c>
      <c r="W1425">
        <f t="shared" si="273"/>
        <v>40920</v>
      </c>
      <c r="Y1425" s="61">
        <v>40920</v>
      </c>
      <c r="Z1425" t="str">
        <f t="shared" si="274"/>
        <v>40920</v>
      </c>
      <c r="AA1425" t="e">
        <f t="shared" si="275"/>
        <v>#VALUE!</v>
      </c>
      <c r="AB1425">
        <f t="shared" si="276"/>
        <v>40920</v>
      </c>
      <c r="AD1425" s="85">
        <v>43930</v>
      </c>
      <c r="AG1425" s="85">
        <v>40920</v>
      </c>
      <c r="AI1425" s="85">
        <v>41244</v>
      </c>
    </row>
    <row r="1426" spans="1:35" x14ac:dyDescent="0.2">
      <c r="A1426">
        <v>2920</v>
      </c>
      <c r="B1426" s="91">
        <v>40920</v>
      </c>
      <c r="C1426" s="61" t="e" cm="1" vm="1">
        <f t="array" ref="C1426">_xlfn._xlws.FILTER(B1426,OR(LEN(B1426) = 7,LEN(B1426)=8))</f>
        <v>#VALUE!</v>
      </c>
      <c r="D1426" s="61" t="str">
        <f t="shared" si="266"/>
        <v/>
      </c>
      <c r="E1426" s="61" t="s">
        <v>2512</v>
      </c>
      <c r="F1426" s="87" cm="1">
        <f t="array" ref="F1426">_xlfn._xlws.FILTER(B1426,LEN(B1426)=5)</f>
        <v>40920</v>
      </c>
      <c r="G1426" s="88">
        <f t="shared" si="267"/>
        <v>40920</v>
      </c>
      <c r="H1426" s="61"/>
      <c r="I1426" s="85">
        <v>40920</v>
      </c>
      <c r="J1426" s="93">
        <f t="shared" si="265"/>
        <v>40920</v>
      </c>
      <c r="K1426" s="85"/>
      <c r="M1426" s="85">
        <v>40920</v>
      </c>
      <c r="N1426" t="e">
        <f t="shared" si="268"/>
        <v>#VALUE!</v>
      </c>
      <c r="O1426">
        <f t="shared" si="269"/>
        <v>40920</v>
      </c>
      <c r="Q1426" s="84">
        <v>40920</v>
      </c>
      <c r="R1426" t="e">
        <f t="shared" si="270"/>
        <v>#VALUE!</v>
      </c>
      <c r="S1426">
        <f t="shared" si="271"/>
        <v>40920</v>
      </c>
      <c r="U1426" s="86">
        <v>40920</v>
      </c>
      <c r="V1426" t="e">
        <f t="shared" si="272"/>
        <v>#VALUE!</v>
      </c>
      <c r="W1426">
        <f t="shared" si="273"/>
        <v>40920</v>
      </c>
      <c r="Y1426" s="61">
        <v>40920</v>
      </c>
      <c r="Z1426" t="str">
        <f t="shared" si="274"/>
        <v>40920</v>
      </c>
      <c r="AA1426" t="e">
        <f t="shared" si="275"/>
        <v>#VALUE!</v>
      </c>
      <c r="AB1426">
        <f t="shared" si="276"/>
        <v>40920</v>
      </c>
      <c r="AD1426" s="85">
        <v>43930</v>
      </c>
      <c r="AG1426" s="85">
        <v>40920</v>
      </c>
      <c r="AI1426" s="85">
        <v>41244</v>
      </c>
    </row>
    <row r="1427" spans="1:35" x14ac:dyDescent="0.2">
      <c r="A1427">
        <v>6661</v>
      </c>
      <c r="B1427" s="91">
        <v>41251</v>
      </c>
      <c r="C1427" s="61" t="e" cm="1" vm="1">
        <f t="array" ref="C1427">_xlfn._xlws.FILTER(B1427,OR(LEN(B1427) = 7,LEN(B1427)=8))</f>
        <v>#VALUE!</v>
      </c>
      <c r="D1427" s="61" t="str">
        <f t="shared" si="266"/>
        <v/>
      </c>
      <c r="E1427" s="61" t="s">
        <v>2512</v>
      </c>
      <c r="F1427" s="87" cm="1">
        <f t="array" ref="F1427">_xlfn._xlws.FILTER(B1427,LEN(B1427)=5)</f>
        <v>41251</v>
      </c>
      <c r="G1427" s="88">
        <f t="shared" si="267"/>
        <v>41251</v>
      </c>
      <c r="H1427" s="61"/>
      <c r="I1427" s="85">
        <v>41251</v>
      </c>
      <c r="J1427" s="93">
        <f t="shared" si="265"/>
        <v>41251</v>
      </c>
      <c r="K1427" s="85"/>
      <c r="M1427" s="85">
        <v>41251</v>
      </c>
      <c r="N1427" t="e">
        <f t="shared" si="268"/>
        <v>#VALUE!</v>
      </c>
      <c r="O1427">
        <f t="shared" si="269"/>
        <v>41251</v>
      </c>
      <c r="Q1427" s="84">
        <v>41251</v>
      </c>
      <c r="R1427" t="e">
        <f t="shared" si="270"/>
        <v>#VALUE!</v>
      </c>
      <c r="S1427">
        <f t="shared" si="271"/>
        <v>41251</v>
      </c>
      <c r="U1427" s="86">
        <v>41251</v>
      </c>
      <c r="V1427" t="e">
        <f t="shared" si="272"/>
        <v>#VALUE!</v>
      </c>
      <c r="W1427">
        <f t="shared" si="273"/>
        <v>41251</v>
      </c>
      <c r="Y1427" s="61">
        <v>41251</v>
      </c>
      <c r="Z1427" t="str">
        <f t="shared" si="274"/>
        <v>41251</v>
      </c>
      <c r="AA1427" t="e">
        <f t="shared" si="275"/>
        <v>#VALUE!</v>
      </c>
      <c r="AB1427">
        <f t="shared" si="276"/>
        <v>41251</v>
      </c>
      <c r="AD1427" s="85">
        <v>18730</v>
      </c>
      <c r="AG1427" s="85">
        <v>41251</v>
      </c>
      <c r="AI1427" s="85">
        <v>41133</v>
      </c>
    </row>
    <row r="1428" spans="1:35" x14ac:dyDescent="0.2">
      <c r="A1428">
        <v>5462</v>
      </c>
      <c r="B1428" s="91">
        <v>41251</v>
      </c>
      <c r="C1428" s="61" t="e" cm="1" vm="1">
        <f t="array" ref="C1428">_xlfn._xlws.FILTER(B1428,OR(LEN(B1428) = 7,LEN(B1428)=8))</f>
        <v>#VALUE!</v>
      </c>
      <c r="D1428" s="61" t="str">
        <f t="shared" si="266"/>
        <v/>
      </c>
      <c r="E1428" s="61" t="s">
        <v>2512</v>
      </c>
      <c r="F1428" s="87" cm="1">
        <f t="array" ref="F1428">_xlfn._xlws.FILTER(B1428,LEN(B1428)=5)</f>
        <v>41251</v>
      </c>
      <c r="G1428" s="88">
        <f t="shared" si="267"/>
        <v>41251</v>
      </c>
      <c r="H1428" s="61"/>
      <c r="I1428" s="85">
        <v>41251</v>
      </c>
      <c r="J1428" s="93">
        <f t="shared" si="265"/>
        <v>41251</v>
      </c>
      <c r="K1428" s="85"/>
      <c r="M1428" s="85">
        <v>41251</v>
      </c>
      <c r="N1428" t="e">
        <f t="shared" si="268"/>
        <v>#VALUE!</v>
      </c>
      <c r="O1428">
        <f t="shared" si="269"/>
        <v>41251</v>
      </c>
      <c r="Q1428" s="84">
        <v>41251</v>
      </c>
      <c r="R1428" t="e">
        <f t="shared" si="270"/>
        <v>#VALUE!</v>
      </c>
      <c r="S1428">
        <f t="shared" si="271"/>
        <v>41251</v>
      </c>
      <c r="U1428" s="86">
        <v>41251</v>
      </c>
      <c r="V1428" t="e">
        <f t="shared" si="272"/>
        <v>#VALUE!</v>
      </c>
      <c r="W1428">
        <f t="shared" si="273"/>
        <v>41251</v>
      </c>
      <c r="Y1428" s="61">
        <v>41251</v>
      </c>
      <c r="Z1428" t="str">
        <f t="shared" si="274"/>
        <v>41251</v>
      </c>
      <c r="AA1428" t="e">
        <f t="shared" si="275"/>
        <v>#VALUE!</v>
      </c>
      <c r="AB1428">
        <f t="shared" si="276"/>
        <v>41251</v>
      </c>
      <c r="AD1428" s="85">
        <v>18730</v>
      </c>
      <c r="AG1428" s="85">
        <v>41251</v>
      </c>
      <c r="AI1428" s="85">
        <v>41133</v>
      </c>
    </row>
    <row r="1429" spans="1:35" x14ac:dyDescent="0.2">
      <c r="A1429">
        <v>10897</v>
      </c>
      <c r="B1429" s="91">
        <v>41251</v>
      </c>
      <c r="C1429" s="61" t="e" cm="1" vm="1">
        <f t="array" ref="C1429">_xlfn._xlws.FILTER(B1429,OR(LEN(B1429) = 7,LEN(B1429)=8))</f>
        <v>#VALUE!</v>
      </c>
      <c r="D1429" s="61" t="str">
        <f t="shared" si="266"/>
        <v/>
      </c>
      <c r="E1429" s="61" t="s">
        <v>2512</v>
      </c>
      <c r="F1429" s="87" cm="1">
        <f t="array" ref="F1429">_xlfn._xlws.FILTER(B1429,LEN(B1429)=5)</f>
        <v>41251</v>
      </c>
      <c r="G1429" s="88">
        <f t="shared" si="267"/>
        <v>41251</v>
      </c>
      <c r="H1429" s="61"/>
      <c r="I1429" s="85">
        <v>41251</v>
      </c>
      <c r="J1429" s="93">
        <f t="shared" si="265"/>
        <v>41251</v>
      </c>
      <c r="K1429" s="85"/>
      <c r="M1429" s="85">
        <v>41251</v>
      </c>
      <c r="N1429" t="e">
        <f t="shared" si="268"/>
        <v>#VALUE!</v>
      </c>
      <c r="O1429">
        <f t="shared" si="269"/>
        <v>41251</v>
      </c>
      <c r="Q1429" s="84">
        <v>41251</v>
      </c>
      <c r="R1429" t="e">
        <f t="shared" si="270"/>
        <v>#VALUE!</v>
      </c>
      <c r="S1429">
        <f t="shared" si="271"/>
        <v>41251</v>
      </c>
      <c r="U1429" s="86">
        <v>41251</v>
      </c>
      <c r="V1429" t="e">
        <f t="shared" si="272"/>
        <v>#VALUE!</v>
      </c>
      <c r="W1429">
        <f t="shared" si="273"/>
        <v>41251</v>
      </c>
      <c r="Y1429" s="61">
        <v>41251</v>
      </c>
      <c r="Z1429" t="str">
        <f t="shared" si="274"/>
        <v>41251</v>
      </c>
      <c r="AA1429" t="e">
        <f t="shared" si="275"/>
        <v>#VALUE!</v>
      </c>
      <c r="AB1429">
        <f t="shared" si="276"/>
        <v>41251</v>
      </c>
      <c r="AD1429" s="85">
        <v>18730</v>
      </c>
      <c r="AG1429" s="85">
        <v>41251</v>
      </c>
      <c r="AI1429" s="85">
        <v>41133</v>
      </c>
    </row>
    <row r="1430" spans="1:35" x14ac:dyDescent="0.2">
      <c r="A1430">
        <v>10542</v>
      </c>
      <c r="B1430" s="91">
        <v>41037</v>
      </c>
      <c r="C1430" s="61" t="e" cm="1" vm="1">
        <f t="array" ref="C1430">_xlfn._xlws.FILTER(B1430,OR(LEN(B1430) = 7,LEN(B1430)=8))</f>
        <v>#VALUE!</v>
      </c>
      <c r="D1430" s="61" t="str">
        <f t="shared" si="266"/>
        <v/>
      </c>
      <c r="E1430" s="61" t="s">
        <v>2512</v>
      </c>
      <c r="F1430" s="87" cm="1">
        <f t="array" ref="F1430">_xlfn._xlws.FILTER(B1430,LEN(B1430)=5)</f>
        <v>41037</v>
      </c>
      <c r="G1430" s="88">
        <f t="shared" si="267"/>
        <v>41037</v>
      </c>
      <c r="H1430" s="61"/>
      <c r="I1430" s="85">
        <v>41037</v>
      </c>
      <c r="J1430" s="93">
        <f t="shared" si="265"/>
        <v>41037</v>
      </c>
      <c r="K1430" s="85"/>
      <c r="M1430" s="85">
        <v>41037</v>
      </c>
      <c r="N1430" t="e">
        <f t="shared" si="268"/>
        <v>#VALUE!</v>
      </c>
      <c r="O1430">
        <f t="shared" si="269"/>
        <v>41037</v>
      </c>
      <c r="Q1430" s="84">
        <v>41037</v>
      </c>
      <c r="R1430" t="e">
        <f t="shared" si="270"/>
        <v>#VALUE!</v>
      </c>
      <c r="S1430">
        <f t="shared" si="271"/>
        <v>41037</v>
      </c>
      <c r="U1430" s="86">
        <v>41037</v>
      </c>
      <c r="V1430" t="e">
        <f t="shared" si="272"/>
        <v>#VALUE!</v>
      </c>
      <c r="W1430">
        <f t="shared" si="273"/>
        <v>41037</v>
      </c>
      <c r="Y1430" s="61">
        <v>41037</v>
      </c>
      <c r="Z1430" t="str">
        <f t="shared" si="274"/>
        <v>41037</v>
      </c>
      <c r="AA1430" t="e">
        <f t="shared" si="275"/>
        <v>#VALUE!</v>
      </c>
      <c r="AB1430">
        <f t="shared" si="276"/>
        <v>41037</v>
      </c>
      <c r="AD1430" s="85">
        <v>13615</v>
      </c>
      <c r="AG1430" s="85">
        <v>41037</v>
      </c>
      <c r="AI1430" s="85">
        <v>41126</v>
      </c>
    </row>
    <row r="1431" spans="1:35" x14ac:dyDescent="0.2">
      <c r="A1431">
        <v>5756</v>
      </c>
      <c r="B1431" s="91">
        <v>41702</v>
      </c>
      <c r="C1431" s="61" t="e" cm="1" vm="1">
        <f t="array" ref="C1431">_xlfn._xlws.FILTER(B1431,OR(LEN(B1431) = 7,LEN(B1431)=8))</f>
        <v>#VALUE!</v>
      </c>
      <c r="D1431" s="61" t="str">
        <f t="shared" si="266"/>
        <v/>
      </c>
      <c r="E1431" s="61" t="s">
        <v>2512</v>
      </c>
      <c r="F1431" s="87" cm="1">
        <f t="array" ref="F1431">_xlfn._xlws.FILTER(B1431,LEN(B1431)=5)</f>
        <v>41702</v>
      </c>
      <c r="G1431" s="88">
        <f t="shared" si="267"/>
        <v>41702</v>
      </c>
      <c r="H1431" s="61"/>
      <c r="I1431" s="85">
        <v>41702</v>
      </c>
      <c r="J1431" s="93">
        <f t="shared" si="265"/>
        <v>41702</v>
      </c>
      <c r="K1431" s="85"/>
      <c r="M1431" s="85">
        <v>41702</v>
      </c>
      <c r="N1431" t="e">
        <f t="shared" si="268"/>
        <v>#VALUE!</v>
      </c>
      <c r="O1431">
        <f t="shared" si="269"/>
        <v>41702</v>
      </c>
      <c r="Q1431" s="84">
        <v>41702</v>
      </c>
      <c r="R1431" t="e">
        <f t="shared" si="270"/>
        <v>#VALUE!</v>
      </c>
      <c r="S1431">
        <f t="shared" si="271"/>
        <v>41702</v>
      </c>
      <c r="U1431" s="86">
        <v>41702</v>
      </c>
      <c r="V1431" t="e">
        <f t="shared" si="272"/>
        <v>#VALUE!</v>
      </c>
      <c r="W1431">
        <f t="shared" si="273"/>
        <v>41702</v>
      </c>
      <c r="Y1431" s="61">
        <v>41702</v>
      </c>
      <c r="Z1431" t="str">
        <f t="shared" si="274"/>
        <v>41702</v>
      </c>
      <c r="AA1431" t="e">
        <f t="shared" si="275"/>
        <v>#VALUE!</v>
      </c>
      <c r="AB1431">
        <f t="shared" si="276"/>
        <v>41702</v>
      </c>
      <c r="AD1431" s="85">
        <v>37363</v>
      </c>
      <c r="AG1431" s="85">
        <v>41702</v>
      </c>
      <c r="AI1431" s="85">
        <v>41732</v>
      </c>
    </row>
    <row r="1432" spans="1:35" x14ac:dyDescent="0.2">
      <c r="A1432">
        <v>3570</v>
      </c>
      <c r="B1432" s="91" t="s">
        <v>423</v>
      </c>
      <c r="C1432" s="61" t="str" cm="1">
        <f t="array" ref="C1432">_xlfn._xlws.FILTER(B1432,OR(LEN(B1432) = 7,LEN(B1432)=8))</f>
        <v>10/21/13</v>
      </c>
      <c r="D1432" s="61" t="str">
        <f t="shared" si="266"/>
        <v>10/21/13</v>
      </c>
      <c r="E1432" s="61" t="s">
        <v>423</v>
      </c>
      <c r="F1432" s="87" t="e" cm="1" vm="1">
        <f t="array" ref="F1432">_xlfn._xlws.FILTER(B1432,LEN(B1432)=5)</f>
        <v>#VALUE!</v>
      </c>
      <c r="G1432" s="88" t="str">
        <f t="shared" si="267"/>
        <v/>
      </c>
      <c r="H1432" s="85">
        <v>41568</v>
      </c>
      <c r="I1432" s="85" t="s">
        <v>2512</v>
      </c>
      <c r="J1432" s="93">
        <f t="shared" si="265"/>
        <v>41568</v>
      </c>
      <c r="K1432" s="85"/>
      <c r="M1432" s="85" t="s">
        <v>423</v>
      </c>
      <c r="N1432" t="e">
        <f t="shared" si="268"/>
        <v>#VALUE!</v>
      </c>
      <c r="O1432" t="e">
        <f t="shared" si="269"/>
        <v>#VALUE!</v>
      </c>
      <c r="Q1432" s="84" t="s">
        <v>423</v>
      </c>
      <c r="R1432" t="e">
        <f t="shared" si="270"/>
        <v>#VALUE!</v>
      </c>
      <c r="S1432" t="e">
        <f t="shared" si="271"/>
        <v>#VALUE!</v>
      </c>
      <c r="U1432" s="86" t="s">
        <v>423</v>
      </c>
      <c r="V1432" t="e">
        <f t="shared" si="272"/>
        <v>#VALUE!</v>
      </c>
      <c r="W1432" t="e">
        <f t="shared" si="273"/>
        <v>#VALUE!</v>
      </c>
      <c r="Y1432" s="61" t="s">
        <v>423</v>
      </c>
      <c r="Z1432" t="str">
        <f t="shared" si="274"/>
        <v>10-21-13</v>
      </c>
      <c r="AA1432" t="e">
        <f t="shared" si="275"/>
        <v>#VALUE!</v>
      </c>
      <c r="AB1432" t="e">
        <f t="shared" si="276"/>
        <v>#VALUE!</v>
      </c>
      <c r="AD1432" s="85">
        <v>41568</v>
      </c>
      <c r="AG1432" s="85" t="s">
        <v>423</v>
      </c>
      <c r="AI1432" s="85">
        <v>41568</v>
      </c>
    </row>
    <row r="1433" spans="1:35" x14ac:dyDescent="0.2">
      <c r="A1433">
        <v>1072</v>
      </c>
      <c r="B1433" s="91" t="s">
        <v>1541</v>
      </c>
      <c r="C1433" s="61" t="str" cm="1">
        <f t="array" ref="C1433">_xlfn._xlws.FILTER(B1433,OR(LEN(B1433) = 7,LEN(B1433)=8))</f>
        <v>8/30/13</v>
      </c>
      <c r="D1433" s="61" t="str">
        <f t="shared" si="266"/>
        <v>8/30/13</v>
      </c>
      <c r="E1433" s="85" t="s">
        <v>1541</v>
      </c>
      <c r="F1433" s="87" t="e" cm="1" vm="1">
        <f t="array" ref="F1433">_xlfn._xlws.FILTER(B1433,LEN(B1433)=5)</f>
        <v>#VALUE!</v>
      </c>
      <c r="G1433" s="88" t="str">
        <f t="shared" si="267"/>
        <v/>
      </c>
      <c r="H1433" s="85">
        <v>41516</v>
      </c>
      <c r="I1433" s="85" t="s">
        <v>2512</v>
      </c>
      <c r="J1433" s="93">
        <f t="shared" si="265"/>
        <v>41516</v>
      </c>
      <c r="K1433" s="85"/>
      <c r="M1433" s="85" t="s">
        <v>1541</v>
      </c>
      <c r="N1433" t="e">
        <f t="shared" si="268"/>
        <v>#VALUE!</v>
      </c>
      <c r="O1433" t="e">
        <f t="shared" si="269"/>
        <v>#VALUE!</v>
      </c>
      <c r="Q1433" s="84" t="s">
        <v>1541</v>
      </c>
      <c r="R1433" t="e">
        <f t="shared" si="270"/>
        <v>#VALUE!</v>
      </c>
      <c r="S1433" t="e">
        <f t="shared" si="271"/>
        <v>#VALUE!</v>
      </c>
      <c r="U1433" s="86" t="s">
        <v>1541</v>
      </c>
      <c r="V1433" t="e">
        <f t="shared" si="272"/>
        <v>#VALUE!</v>
      </c>
      <c r="W1433" t="e">
        <f t="shared" si="273"/>
        <v>#VALUE!</v>
      </c>
      <c r="Y1433" s="61" t="s">
        <v>1541</v>
      </c>
      <c r="Z1433" t="str">
        <f t="shared" si="274"/>
        <v>8-30-13</v>
      </c>
      <c r="AA1433" t="e">
        <f t="shared" si="275"/>
        <v>#VALUE!</v>
      </c>
      <c r="AB1433" t="e">
        <f t="shared" si="276"/>
        <v>#VALUE!</v>
      </c>
      <c r="AD1433" s="85">
        <v>41516</v>
      </c>
      <c r="AG1433" s="85" t="s">
        <v>1541</v>
      </c>
      <c r="AI1433" s="85">
        <v>41516</v>
      </c>
    </row>
    <row r="1434" spans="1:35" x14ac:dyDescent="0.2">
      <c r="A1434">
        <v>9606</v>
      </c>
      <c r="B1434" s="91" t="s">
        <v>1665</v>
      </c>
      <c r="C1434" s="61" t="str" cm="1">
        <f t="array" ref="C1434">_xlfn._xlws.FILTER(B1434,OR(LEN(B1434) = 7,LEN(B1434)=8))</f>
        <v>8/27/13</v>
      </c>
      <c r="D1434" s="61" t="str">
        <f t="shared" si="266"/>
        <v>8/27/13</v>
      </c>
      <c r="E1434" s="85" t="s">
        <v>1665</v>
      </c>
      <c r="F1434" s="87" t="e" cm="1" vm="1">
        <f t="array" ref="F1434">_xlfn._xlws.FILTER(B1434,LEN(B1434)=5)</f>
        <v>#VALUE!</v>
      </c>
      <c r="G1434" s="88" t="str">
        <f t="shared" si="267"/>
        <v/>
      </c>
      <c r="H1434" s="85">
        <v>41513</v>
      </c>
      <c r="I1434" s="85" t="s">
        <v>2512</v>
      </c>
      <c r="J1434" s="93">
        <f t="shared" si="265"/>
        <v>41513</v>
      </c>
      <c r="K1434" s="85"/>
      <c r="M1434" s="85" t="s">
        <v>1665</v>
      </c>
      <c r="N1434" t="e">
        <f t="shared" si="268"/>
        <v>#VALUE!</v>
      </c>
      <c r="O1434" t="e">
        <f t="shared" si="269"/>
        <v>#VALUE!</v>
      </c>
      <c r="Q1434" s="84" t="s">
        <v>1665</v>
      </c>
      <c r="R1434" t="e">
        <f t="shared" si="270"/>
        <v>#VALUE!</v>
      </c>
      <c r="S1434" t="e">
        <f t="shared" si="271"/>
        <v>#VALUE!</v>
      </c>
      <c r="U1434" s="86" t="s">
        <v>1665</v>
      </c>
      <c r="V1434" t="e">
        <f t="shared" si="272"/>
        <v>#VALUE!</v>
      </c>
      <c r="W1434" t="e">
        <f t="shared" si="273"/>
        <v>#VALUE!</v>
      </c>
      <c r="Y1434" s="61" t="s">
        <v>1665</v>
      </c>
      <c r="Z1434" t="str">
        <f t="shared" si="274"/>
        <v>8-27-13</v>
      </c>
      <c r="AA1434" t="e">
        <f t="shared" si="275"/>
        <v>#VALUE!</v>
      </c>
      <c r="AB1434" t="e">
        <f t="shared" si="276"/>
        <v>#VALUE!</v>
      </c>
      <c r="AD1434" s="85">
        <v>41513</v>
      </c>
      <c r="AG1434" s="85" t="s">
        <v>1665</v>
      </c>
      <c r="AI1434" s="85">
        <v>41513</v>
      </c>
    </row>
    <row r="1435" spans="1:35" x14ac:dyDescent="0.2">
      <c r="A1435">
        <v>2730</v>
      </c>
      <c r="B1435" s="91" t="s">
        <v>233</v>
      </c>
      <c r="C1435" s="61" t="str" cm="1">
        <f t="array" ref="C1435">_xlfn._xlws.FILTER(B1435,OR(LEN(B1435) = 7,LEN(B1435)=8))</f>
        <v>8/20/13</v>
      </c>
      <c r="D1435" s="61" t="str">
        <f t="shared" si="266"/>
        <v>8/20/13</v>
      </c>
      <c r="E1435" s="85" t="s">
        <v>233</v>
      </c>
      <c r="F1435" s="87" t="e" cm="1" vm="1">
        <f t="array" ref="F1435">_xlfn._xlws.FILTER(B1435,LEN(B1435)=5)</f>
        <v>#VALUE!</v>
      </c>
      <c r="G1435" s="88" t="str">
        <f t="shared" si="267"/>
        <v/>
      </c>
      <c r="H1435" s="85">
        <v>41506</v>
      </c>
      <c r="I1435" s="85" t="s">
        <v>2512</v>
      </c>
      <c r="J1435" s="93">
        <f t="shared" si="265"/>
        <v>41506</v>
      </c>
      <c r="K1435" s="85"/>
      <c r="M1435" s="85" t="s">
        <v>233</v>
      </c>
      <c r="N1435" t="e">
        <f t="shared" si="268"/>
        <v>#VALUE!</v>
      </c>
      <c r="O1435" t="e">
        <f t="shared" si="269"/>
        <v>#VALUE!</v>
      </c>
      <c r="Q1435" s="84" t="s">
        <v>233</v>
      </c>
      <c r="R1435" t="e">
        <f t="shared" si="270"/>
        <v>#VALUE!</v>
      </c>
      <c r="S1435" t="e">
        <f t="shared" si="271"/>
        <v>#VALUE!</v>
      </c>
      <c r="U1435" s="86" t="s">
        <v>233</v>
      </c>
      <c r="V1435" t="e">
        <f t="shared" si="272"/>
        <v>#VALUE!</v>
      </c>
      <c r="W1435" t="e">
        <f t="shared" si="273"/>
        <v>#VALUE!</v>
      </c>
      <c r="Y1435" s="61" t="s">
        <v>233</v>
      </c>
      <c r="Z1435" t="str">
        <f t="shared" si="274"/>
        <v>8-20-13</v>
      </c>
      <c r="AA1435" t="e">
        <f t="shared" si="275"/>
        <v>#VALUE!</v>
      </c>
      <c r="AB1435" t="e">
        <f t="shared" si="276"/>
        <v>#VALUE!</v>
      </c>
      <c r="AD1435" s="85">
        <v>41506</v>
      </c>
      <c r="AG1435" s="85" t="s">
        <v>233</v>
      </c>
      <c r="AI1435" s="85">
        <v>41506</v>
      </c>
    </row>
    <row r="1436" spans="1:35" x14ac:dyDescent="0.2">
      <c r="A1436">
        <v>2995</v>
      </c>
      <c r="B1436" s="91" t="s">
        <v>622</v>
      </c>
      <c r="C1436" s="61" t="str" cm="1">
        <f t="array" ref="C1436">_xlfn._xlws.FILTER(B1436,OR(LEN(B1436) = 7,LEN(B1436)=8))</f>
        <v>8/17/13</v>
      </c>
      <c r="D1436" s="61" t="str">
        <f t="shared" si="266"/>
        <v>8/17/13</v>
      </c>
      <c r="E1436" s="85" t="s">
        <v>622</v>
      </c>
      <c r="F1436" s="87" t="e" cm="1" vm="1">
        <f t="array" ref="F1436">_xlfn._xlws.FILTER(B1436,LEN(B1436)=5)</f>
        <v>#VALUE!</v>
      </c>
      <c r="G1436" s="88" t="str">
        <f t="shared" si="267"/>
        <v/>
      </c>
      <c r="H1436" s="85">
        <v>41503</v>
      </c>
      <c r="I1436" s="85" t="s">
        <v>2512</v>
      </c>
      <c r="J1436" s="93">
        <f t="shared" si="265"/>
        <v>41503</v>
      </c>
      <c r="K1436" s="85"/>
      <c r="M1436" s="85" t="s">
        <v>622</v>
      </c>
      <c r="N1436" t="e">
        <f t="shared" si="268"/>
        <v>#VALUE!</v>
      </c>
      <c r="O1436" t="e">
        <f t="shared" si="269"/>
        <v>#VALUE!</v>
      </c>
      <c r="Q1436" s="84" t="s">
        <v>622</v>
      </c>
      <c r="R1436" t="e">
        <f t="shared" si="270"/>
        <v>#VALUE!</v>
      </c>
      <c r="S1436" t="e">
        <f t="shared" si="271"/>
        <v>#VALUE!</v>
      </c>
      <c r="U1436" s="86" t="s">
        <v>622</v>
      </c>
      <c r="V1436" t="e">
        <f t="shared" si="272"/>
        <v>#VALUE!</v>
      </c>
      <c r="W1436" t="e">
        <f t="shared" si="273"/>
        <v>#VALUE!</v>
      </c>
      <c r="Y1436" s="61" t="s">
        <v>622</v>
      </c>
      <c r="Z1436" t="str">
        <f t="shared" si="274"/>
        <v>8-17-13</v>
      </c>
      <c r="AA1436" t="e">
        <f t="shared" si="275"/>
        <v>#VALUE!</v>
      </c>
      <c r="AB1436" t="e">
        <f t="shared" si="276"/>
        <v>#VALUE!</v>
      </c>
      <c r="AD1436" s="85">
        <v>41503</v>
      </c>
      <c r="AG1436" s="85" t="s">
        <v>622</v>
      </c>
      <c r="AI1436" s="85">
        <v>41503</v>
      </c>
    </row>
    <row r="1437" spans="1:35" x14ac:dyDescent="0.2">
      <c r="A1437">
        <v>8210</v>
      </c>
      <c r="B1437" s="91" t="s">
        <v>462</v>
      </c>
      <c r="C1437" s="61" t="str" cm="1">
        <f t="array" ref="C1437">_xlfn._xlws.FILTER(B1437,OR(LEN(B1437) = 7,LEN(B1437)=8))</f>
        <v>8/15/13</v>
      </c>
      <c r="D1437" s="61" t="str">
        <f t="shared" si="266"/>
        <v>8/15/13</v>
      </c>
      <c r="E1437" s="85" t="s">
        <v>462</v>
      </c>
      <c r="F1437" s="87" t="e" cm="1" vm="1">
        <f t="array" ref="F1437">_xlfn._xlws.FILTER(B1437,LEN(B1437)=5)</f>
        <v>#VALUE!</v>
      </c>
      <c r="G1437" s="88" t="str">
        <f t="shared" si="267"/>
        <v/>
      </c>
      <c r="H1437" s="85">
        <v>41501</v>
      </c>
      <c r="I1437" s="85" t="s">
        <v>2512</v>
      </c>
      <c r="J1437" s="93">
        <f t="shared" si="265"/>
        <v>41501</v>
      </c>
      <c r="K1437" s="85"/>
      <c r="M1437" s="85" t="s">
        <v>462</v>
      </c>
      <c r="N1437" t="e">
        <f t="shared" si="268"/>
        <v>#VALUE!</v>
      </c>
      <c r="O1437" t="e">
        <f t="shared" si="269"/>
        <v>#VALUE!</v>
      </c>
      <c r="Q1437" s="84" t="s">
        <v>462</v>
      </c>
      <c r="R1437" t="e">
        <f t="shared" si="270"/>
        <v>#VALUE!</v>
      </c>
      <c r="S1437" t="e">
        <f t="shared" si="271"/>
        <v>#VALUE!</v>
      </c>
      <c r="U1437" s="86" t="s">
        <v>462</v>
      </c>
      <c r="V1437" t="e">
        <f t="shared" si="272"/>
        <v>#VALUE!</v>
      </c>
      <c r="W1437" t="e">
        <f t="shared" si="273"/>
        <v>#VALUE!</v>
      </c>
      <c r="Y1437" s="61" t="s">
        <v>462</v>
      </c>
      <c r="Z1437" t="str">
        <f t="shared" si="274"/>
        <v>8-15-13</v>
      </c>
      <c r="AA1437" t="e">
        <f t="shared" si="275"/>
        <v>#VALUE!</v>
      </c>
      <c r="AB1437" t="e">
        <f t="shared" si="276"/>
        <v>#VALUE!</v>
      </c>
      <c r="AD1437" s="85">
        <v>41501</v>
      </c>
      <c r="AG1437" s="85" t="s">
        <v>462</v>
      </c>
      <c r="AI1437" s="85">
        <v>41501</v>
      </c>
    </row>
    <row r="1438" spans="1:35" x14ac:dyDescent="0.2">
      <c r="A1438">
        <v>773</v>
      </c>
      <c r="B1438" s="91" t="s">
        <v>1398</v>
      </c>
      <c r="C1438" s="61" t="str" cm="1">
        <f t="array" ref="C1438">_xlfn._xlws.FILTER(B1438,OR(LEN(B1438) = 7,LEN(B1438)=8))</f>
        <v>6/30/13</v>
      </c>
      <c r="D1438" s="61" t="str">
        <f t="shared" si="266"/>
        <v>6/30/13</v>
      </c>
      <c r="E1438" s="85" t="s">
        <v>1398</v>
      </c>
      <c r="F1438" s="87" t="e" cm="1" vm="1">
        <f t="array" ref="F1438">_xlfn._xlws.FILTER(B1438,LEN(B1438)=5)</f>
        <v>#VALUE!</v>
      </c>
      <c r="G1438" s="88" t="str">
        <f t="shared" si="267"/>
        <v/>
      </c>
      <c r="H1438" s="85">
        <v>41455</v>
      </c>
      <c r="I1438" s="85" t="s">
        <v>2512</v>
      </c>
      <c r="J1438" s="93">
        <f t="shared" si="265"/>
        <v>41455</v>
      </c>
      <c r="K1438" s="85"/>
      <c r="M1438" s="85" t="s">
        <v>1398</v>
      </c>
      <c r="N1438" t="e">
        <f t="shared" si="268"/>
        <v>#VALUE!</v>
      </c>
      <c r="O1438" t="e">
        <f t="shared" si="269"/>
        <v>#VALUE!</v>
      </c>
      <c r="Q1438" s="84" t="s">
        <v>1398</v>
      </c>
      <c r="R1438" t="e">
        <f t="shared" si="270"/>
        <v>#VALUE!</v>
      </c>
      <c r="S1438" t="e">
        <f t="shared" si="271"/>
        <v>#VALUE!</v>
      </c>
      <c r="U1438" s="86" t="s">
        <v>1398</v>
      </c>
      <c r="V1438" t="e">
        <f t="shared" si="272"/>
        <v>#VALUE!</v>
      </c>
      <c r="W1438" t="e">
        <f t="shared" si="273"/>
        <v>#VALUE!</v>
      </c>
      <c r="Y1438" s="61" t="s">
        <v>1398</v>
      </c>
      <c r="Z1438" t="str">
        <f t="shared" si="274"/>
        <v>6-30-13</v>
      </c>
      <c r="AA1438" t="e">
        <f t="shared" si="275"/>
        <v>#VALUE!</v>
      </c>
      <c r="AB1438" t="e">
        <f t="shared" si="276"/>
        <v>#VALUE!</v>
      </c>
      <c r="AD1438" s="85">
        <v>41455</v>
      </c>
      <c r="AG1438" s="85" t="s">
        <v>1398</v>
      </c>
      <c r="AI1438" s="85">
        <v>41455</v>
      </c>
    </row>
    <row r="1439" spans="1:35" x14ac:dyDescent="0.2">
      <c r="A1439">
        <v>5272</v>
      </c>
      <c r="B1439" s="91" t="s">
        <v>258</v>
      </c>
      <c r="C1439" s="61" t="str" cm="1">
        <f t="array" ref="C1439">_xlfn._xlws.FILTER(B1439,OR(LEN(B1439) = 7,LEN(B1439)=8))</f>
        <v>6/27/13</v>
      </c>
      <c r="D1439" s="61" t="str">
        <f t="shared" si="266"/>
        <v>6/27/13</v>
      </c>
      <c r="E1439" s="85" t="s">
        <v>258</v>
      </c>
      <c r="F1439" s="87" t="e" cm="1" vm="1">
        <f t="array" ref="F1439">_xlfn._xlws.FILTER(B1439,LEN(B1439)=5)</f>
        <v>#VALUE!</v>
      </c>
      <c r="G1439" s="88" t="str">
        <f t="shared" si="267"/>
        <v/>
      </c>
      <c r="H1439" s="85">
        <v>41452</v>
      </c>
      <c r="I1439" s="85" t="s">
        <v>2512</v>
      </c>
      <c r="J1439" s="93">
        <f t="shared" si="265"/>
        <v>41452</v>
      </c>
      <c r="K1439" s="85"/>
      <c r="M1439" s="85" t="s">
        <v>258</v>
      </c>
      <c r="N1439" t="e">
        <f t="shared" si="268"/>
        <v>#VALUE!</v>
      </c>
      <c r="O1439" t="e">
        <f t="shared" si="269"/>
        <v>#VALUE!</v>
      </c>
      <c r="Q1439" s="84" t="s">
        <v>258</v>
      </c>
      <c r="R1439" t="e">
        <f t="shared" si="270"/>
        <v>#VALUE!</v>
      </c>
      <c r="S1439" t="e">
        <f t="shared" si="271"/>
        <v>#VALUE!</v>
      </c>
      <c r="U1439" s="86" t="s">
        <v>258</v>
      </c>
      <c r="V1439" t="e">
        <f t="shared" si="272"/>
        <v>#VALUE!</v>
      </c>
      <c r="W1439" t="e">
        <f t="shared" si="273"/>
        <v>#VALUE!</v>
      </c>
      <c r="Y1439" s="61" t="s">
        <v>258</v>
      </c>
      <c r="Z1439" t="str">
        <f t="shared" si="274"/>
        <v>6-27-13</v>
      </c>
      <c r="AA1439" t="e">
        <f t="shared" si="275"/>
        <v>#VALUE!</v>
      </c>
      <c r="AB1439" t="e">
        <f t="shared" si="276"/>
        <v>#VALUE!</v>
      </c>
      <c r="AD1439" s="85">
        <v>41452</v>
      </c>
      <c r="AG1439" s="85" t="s">
        <v>258</v>
      </c>
      <c r="AI1439" s="85">
        <v>41452</v>
      </c>
    </row>
    <row r="1440" spans="1:35" x14ac:dyDescent="0.2">
      <c r="A1440">
        <v>5125</v>
      </c>
      <c r="B1440" s="91" t="s">
        <v>308</v>
      </c>
      <c r="C1440" s="61" t="str" cm="1">
        <f t="array" ref="C1440">_xlfn._xlws.FILTER(B1440,OR(LEN(B1440) = 7,LEN(B1440)=8))</f>
        <v>5/17/13</v>
      </c>
      <c r="D1440" s="61" t="str">
        <f t="shared" si="266"/>
        <v>5/17/13</v>
      </c>
      <c r="E1440" s="85" t="s">
        <v>308</v>
      </c>
      <c r="F1440" s="87" t="e" cm="1" vm="1">
        <f t="array" ref="F1440">_xlfn._xlws.FILTER(B1440,LEN(B1440)=5)</f>
        <v>#VALUE!</v>
      </c>
      <c r="G1440" s="88" t="str">
        <f t="shared" si="267"/>
        <v/>
      </c>
      <c r="H1440" s="85">
        <v>41411</v>
      </c>
      <c r="I1440" s="85" t="s">
        <v>2512</v>
      </c>
      <c r="J1440" s="93">
        <f t="shared" si="265"/>
        <v>41411</v>
      </c>
      <c r="K1440" s="85"/>
      <c r="M1440" s="85" t="s">
        <v>308</v>
      </c>
      <c r="N1440" t="e">
        <f t="shared" si="268"/>
        <v>#VALUE!</v>
      </c>
      <c r="O1440" t="e">
        <f t="shared" si="269"/>
        <v>#VALUE!</v>
      </c>
      <c r="Q1440" s="84" t="s">
        <v>308</v>
      </c>
      <c r="R1440" t="e">
        <f t="shared" si="270"/>
        <v>#VALUE!</v>
      </c>
      <c r="S1440" t="e">
        <f t="shared" si="271"/>
        <v>#VALUE!</v>
      </c>
      <c r="U1440" s="86" t="s">
        <v>308</v>
      </c>
      <c r="V1440" t="e">
        <f t="shared" si="272"/>
        <v>#VALUE!</v>
      </c>
      <c r="W1440" t="e">
        <f t="shared" si="273"/>
        <v>#VALUE!</v>
      </c>
      <c r="Y1440" s="61" t="s">
        <v>308</v>
      </c>
      <c r="Z1440" t="str">
        <f t="shared" si="274"/>
        <v>5-17-13</v>
      </c>
      <c r="AA1440" t="e">
        <f t="shared" si="275"/>
        <v>#VALUE!</v>
      </c>
      <c r="AB1440" t="e">
        <f t="shared" si="276"/>
        <v>#VALUE!</v>
      </c>
      <c r="AD1440" s="85">
        <v>41411</v>
      </c>
      <c r="AG1440" s="85" t="s">
        <v>308</v>
      </c>
      <c r="AI1440" s="85">
        <v>41411</v>
      </c>
    </row>
    <row r="1441" spans="1:35" x14ac:dyDescent="0.2">
      <c r="A1441">
        <v>4391</v>
      </c>
      <c r="B1441" s="91" t="s">
        <v>1085</v>
      </c>
      <c r="C1441" s="61" t="str" cm="1">
        <f t="array" ref="C1441">_xlfn._xlws.FILTER(B1441,OR(LEN(B1441) = 7,LEN(B1441)=8))</f>
        <v>4/21/13</v>
      </c>
      <c r="D1441" s="61" t="str">
        <f t="shared" si="266"/>
        <v>4/21/13</v>
      </c>
      <c r="E1441" s="85" t="s">
        <v>1085</v>
      </c>
      <c r="F1441" s="87" t="e" cm="1" vm="1">
        <f t="array" ref="F1441">_xlfn._xlws.FILTER(B1441,LEN(B1441)=5)</f>
        <v>#VALUE!</v>
      </c>
      <c r="G1441" s="88" t="str">
        <f t="shared" si="267"/>
        <v/>
      </c>
      <c r="H1441" s="85">
        <v>41385</v>
      </c>
      <c r="I1441" s="85" t="s">
        <v>2512</v>
      </c>
      <c r="J1441" s="93">
        <f t="shared" si="265"/>
        <v>41385</v>
      </c>
      <c r="K1441" s="85"/>
      <c r="M1441" s="85" t="s">
        <v>1085</v>
      </c>
      <c r="N1441" t="e">
        <f t="shared" si="268"/>
        <v>#VALUE!</v>
      </c>
      <c r="O1441" t="e">
        <f t="shared" si="269"/>
        <v>#VALUE!</v>
      </c>
      <c r="Q1441" s="84" t="s">
        <v>1085</v>
      </c>
      <c r="R1441" t="e">
        <f t="shared" si="270"/>
        <v>#VALUE!</v>
      </c>
      <c r="S1441" t="e">
        <f t="shared" si="271"/>
        <v>#VALUE!</v>
      </c>
      <c r="U1441" s="86" t="s">
        <v>1085</v>
      </c>
      <c r="V1441" t="e">
        <f t="shared" si="272"/>
        <v>#VALUE!</v>
      </c>
      <c r="W1441" t="e">
        <f t="shared" si="273"/>
        <v>#VALUE!</v>
      </c>
      <c r="Y1441" s="61" t="s">
        <v>1085</v>
      </c>
      <c r="Z1441" t="str">
        <f t="shared" si="274"/>
        <v>4-21-13</v>
      </c>
      <c r="AA1441" t="e">
        <f t="shared" si="275"/>
        <v>#VALUE!</v>
      </c>
      <c r="AB1441" t="e">
        <f t="shared" si="276"/>
        <v>#VALUE!</v>
      </c>
      <c r="AD1441" s="85">
        <v>41385</v>
      </c>
      <c r="AG1441" s="85" t="s">
        <v>1085</v>
      </c>
      <c r="AI1441" s="85">
        <v>41385</v>
      </c>
    </row>
    <row r="1442" spans="1:35" x14ac:dyDescent="0.2">
      <c r="A1442">
        <v>6283</v>
      </c>
      <c r="B1442" s="91" t="s">
        <v>1085</v>
      </c>
      <c r="C1442" s="61" t="str" cm="1">
        <f t="array" ref="C1442">_xlfn._xlws.FILTER(B1442,OR(LEN(B1442) = 7,LEN(B1442)=8))</f>
        <v>4/21/13</v>
      </c>
      <c r="D1442" s="61" t="str">
        <f t="shared" si="266"/>
        <v>4/21/13</v>
      </c>
      <c r="E1442" s="85" t="s">
        <v>1085</v>
      </c>
      <c r="F1442" s="87" t="e" cm="1" vm="1">
        <f t="array" ref="F1442">_xlfn._xlws.FILTER(B1442,LEN(B1442)=5)</f>
        <v>#VALUE!</v>
      </c>
      <c r="G1442" s="88" t="str">
        <f t="shared" si="267"/>
        <v/>
      </c>
      <c r="H1442" s="85">
        <v>41385</v>
      </c>
      <c r="I1442" s="85" t="s">
        <v>2512</v>
      </c>
      <c r="J1442" s="93">
        <f t="shared" si="265"/>
        <v>41385</v>
      </c>
      <c r="K1442" s="85"/>
      <c r="M1442" s="85" t="s">
        <v>1085</v>
      </c>
      <c r="N1442" t="e">
        <f t="shared" si="268"/>
        <v>#VALUE!</v>
      </c>
      <c r="O1442" t="e">
        <f t="shared" si="269"/>
        <v>#VALUE!</v>
      </c>
      <c r="Q1442" s="84" t="s">
        <v>1085</v>
      </c>
      <c r="R1442" t="e">
        <f t="shared" si="270"/>
        <v>#VALUE!</v>
      </c>
      <c r="S1442" t="e">
        <f t="shared" si="271"/>
        <v>#VALUE!</v>
      </c>
      <c r="U1442" s="86" t="s">
        <v>1085</v>
      </c>
      <c r="V1442" t="e">
        <f t="shared" si="272"/>
        <v>#VALUE!</v>
      </c>
      <c r="W1442" t="e">
        <f t="shared" si="273"/>
        <v>#VALUE!</v>
      </c>
      <c r="Y1442" s="61" t="s">
        <v>1085</v>
      </c>
      <c r="Z1442" t="str">
        <f t="shared" si="274"/>
        <v>4-21-13</v>
      </c>
      <c r="AA1442" t="e">
        <f t="shared" si="275"/>
        <v>#VALUE!</v>
      </c>
      <c r="AB1442" t="e">
        <f t="shared" si="276"/>
        <v>#VALUE!</v>
      </c>
      <c r="AD1442" s="85">
        <v>41385</v>
      </c>
      <c r="AG1442" s="85" t="s">
        <v>1085</v>
      </c>
      <c r="AI1442" s="85">
        <v>41385</v>
      </c>
    </row>
    <row r="1443" spans="1:35" x14ac:dyDescent="0.2">
      <c r="A1443">
        <v>3421</v>
      </c>
      <c r="B1443" s="91" t="s">
        <v>1085</v>
      </c>
      <c r="C1443" s="61" t="str" cm="1">
        <f t="array" ref="C1443">_xlfn._xlws.FILTER(B1443,OR(LEN(B1443) = 7,LEN(B1443)=8))</f>
        <v>4/21/13</v>
      </c>
      <c r="D1443" s="61" t="str">
        <f t="shared" si="266"/>
        <v>4/21/13</v>
      </c>
      <c r="E1443" s="85" t="s">
        <v>1085</v>
      </c>
      <c r="F1443" s="87" t="e" cm="1" vm="1">
        <f t="array" ref="F1443">_xlfn._xlws.FILTER(B1443,LEN(B1443)=5)</f>
        <v>#VALUE!</v>
      </c>
      <c r="G1443" s="88" t="str">
        <f t="shared" si="267"/>
        <v/>
      </c>
      <c r="H1443" s="85">
        <v>41385</v>
      </c>
      <c r="I1443" s="85" t="s">
        <v>2512</v>
      </c>
      <c r="J1443" s="93">
        <f t="shared" si="265"/>
        <v>41385</v>
      </c>
      <c r="K1443" s="85"/>
      <c r="M1443" s="85" t="s">
        <v>1085</v>
      </c>
      <c r="N1443" t="e">
        <f t="shared" si="268"/>
        <v>#VALUE!</v>
      </c>
      <c r="O1443" t="e">
        <f t="shared" si="269"/>
        <v>#VALUE!</v>
      </c>
      <c r="Q1443" s="84" t="s">
        <v>1085</v>
      </c>
      <c r="R1443" t="e">
        <f t="shared" si="270"/>
        <v>#VALUE!</v>
      </c>
      <c r="S1443" t="e">
        <f t="shared" si="271"/>
        <v>#VALUE!</v>
      </c>
      <c r="U1443" s="86" t="s">
        <v>1085</v>
      </c>
      <c r="V1443" t="e">
        <f t="shared" si="272"/>
        <v>#VALUE!</v>
      </c>
      <c r="W1443" t="e">
        <f t="shared" si="273"/>
        <v>#VALUE!</v>
      </c>
      <c r="Y1443" s="61" t="s">
        <v>1085</v>
      </c>
      <c r="Z1443" t="str">
        <f t="shared" si="274"/>
        <v>4-21-13</v>
      </c>
      <c r="AA1443" t="e">
        <f t="shared" si="275"/>
        <v>#VALUE!</v>
      </c>
      <c r="AB1443" t="e">
        <f t="shared" si="276"/>
        <v>#VALUE!</v>
      </c>
      <c r="AD1443" s="85">
        <v>41385</v>
      </c>
      <c r="AG1443" s="85" t="s">
        <v>1085</v>
      </c>
      <c r="AI1443" s="85">
        <v>41385</v>
      </c>
    </row>
    <row r="1444" spans="1:35" x14ac:dyDescent="0.2">
      <c r="A1444">
        <v>5731</v>
      </c>
      <c r="B1444" s="91">
        <v>41398</v>
      </c>
      <c r="C1444" s="61" t="e" cm="1" vm="1">
        <f t="array" ref="C1444">_xlfn._xlws.FILTER(B1444,OR(LEN(B1444) = 7,LEN(B1444)=8))</f>
        <v>#VALUE!</v>
      </c>
      <c r="D1444" s="61" t="str">
        <f t="shared" si="266"/>
        <v/>
      </c>
      <c r="E1444" s="61" t="s">
        <v>2512</v>
      </c>
      <c r="F1444" s="87" cm="1">
        <f t="array" ref="F1444">_xlfn._xlws.FILTER(B1444,LEN(B1444)=5)</f>
        <v>41398</v>
      </c>
      <c r="G1444" s="88">
        <f t="shared" si="267"/>
        <v>41398</v>
      </c>
      <c r="H1444" s="61"/>
      <c r="I1444" s="85">
        <v>41398</v>
      </c>
      <c r="J1444" s="93">
        <f t="shared" si="265"/>
        <v>41398</v>
      </c>
      <c r="K1444" s="85"/>
      <c r="M1444" s="85">
        <v>41398</v>
      </c>
      <c r="N1444" t="e">
        <f t="shared" si="268"/>
        <v>#VALUE!</v>
      </c>
      <c r="O1444">
        <f t="shared" si="269"/>
        <v>41398</v>
      </c>
      <c r="Q1444" s="84">
        <v>41398</v>
      </c>
      <c r="R1444" t="e">
        <f t="shared" si="270"/>
        <v>#VALUE!</v>
      </c>
      <c r="S1444">
        <f t="shared" si="271"/>
        <v>41398</v>
      </c>
      <c r="U1444" s="86">
        <v>41398</v>
      </c>
      <c r="V1444" t="e">
        <f t="shared" si="272"/>
        <v>#VALUE!</v>
      </c>
      <c r="W1444">
        <f t="shared" si="273"/>
        <v>41398</v>
      </c>
      <c r="Y1444" s="61">
        <v>41398</v>
      </c>
      <c r="Z1444" t="str">
        <f t="shared" si="274"/>
        <v>41398</v>
      </c>
      <c r="AA1444" t="e">
        <f t="shared" si="275"/>
        <v>#VALUE!</v>
      </c>
      <c r="AB1444">
        <f t="shared" si="276"/>
        <v>41398</v>
      </c>
      <c r="AD1444" s="85">
        <v>35898</v>
      </c>
      <c r="AG1444" s="85">
        <v>41398</v>
      </c>
      <c r="AI1444" s="85">
        <v>41369</v>
      </c>
    </row>
    <row r="1445" spans="1:35" x14ac:dyDescent="0.2">
      <c r="A1445">
        <v>7152</v>
      </c>
      <c r="B1445" s="91">
        <v>41398</v>
      </c>
      <c r="C1445" s="61" t="e" cm="1" vm="1">
        <f t="array" ref="C1445">_xlfn._xlws.FILTER(B1445,OR(LEN(B1445) = 7,LEN(B1445)=8))</f>
        <v>#VALUE!</v>
      </c>
      <c r="D1445" s="61" t="str">
        <f t="shared" si="266"/>
        <v/>
      </c>
      <c r="E1445" s="61" t="s">
        <v>2512</v>
      </c>
      <c r="F1445" s="87" cm="1">
        <f t="array" ref="F1445">_xlfn._xlws.FILTER(B1445,LEN(B1445)=5)</f>
        <v>41398</v>
      </c>
      <c r="G1445" s="88">
        <f t="shared" si="267"/>
        <v>41398</v>
      </c>
      <c r="H1445" s="61"/>
      <c r="I1445" s="85">
        <v>41398</v>
      </c>
      <c r="J1445" s="93">
        <f t="shared" si="265"/>
        <v>41398</v>
      </c>
      <c r="K1445" s="85"/>
      <c r="M1445" s="85">
        <v>41398</v>
      </c>
      <c r="N1445" t="e">
        <f t="shared" si="268"/>
        <v>#VALUE!</v>
      </c>
      <c r="O1445">
        <f t="shared" si="269"/>
        <v>41398</v>
      </c>
      <c r="Q1445" s="84">
        <v>41398</v>
      </c>
      <c r="R1445" t="e">
        <f t="shared" si="270"/>
        <v>#VALUE!</v>
      </c>
      <c r="S1445">
        <f t="shared" si="271"/>
        <v>41398</v>
      </c>
      <c r="U1445" s="86">
        <v>41398</v>
      </c>
      <c r="V1445" t="e">
        <f t="shared" si="272"/>
        <v>#VALUE!</v>
      </c>
      <c r="W1445">
        <f t="shared" si="273"/>
        <v>41398</v>
      </c>
      <c r="Y1445" s="61">
        <v>41398</v>
      </c>
      <c r="Z1445" t="str">
        <f t="shared" si="274"/>
        <v>41398</v>
      </c>
      <c r="AA1445" t="e">
        <f t="shared" si="275"/>
        <v>#VALUE!</v>
      </c>
      <c r="AB1445">
        <f t="shared" si="276"/>
        <v>41398</v>
      </c>
      <c r="AD1445" s="85">
        <v>35898</v>
      </c>
      <c r="AG1445" s="85">
        <v>41398</v>
      </c>
      <c r="AI1445" s="85">
        <v>41369</v>
      </c>
    </row>
    <row r="1446" spans="1:35" x14ac:dyDescent="0.2">
      <c r="A1446">
        <v>3919</v>
      </c>
      <c r="B1446" s="91">
        <v>41581</v>
      </c>
      <c r="C1446" s="61" t="e" cm="1" vm="1">
        <f t="array" ref="C1446">_xlfn._xlws.FILTER(B1446,OR(LEN(B1446) = 7,LEN(B1446)=8))</f>
        <v>#VALUE!</v>
      </c>
      <c r="D1446" s="61" t="str">
        <f t="shared" si="266"/>
        <v/>
      </c>
      <c r="E1446" s="61" t="s">
        <v>2512</v>
      </c>
      <c r="F1446" s="87" cm="1">
        <f t="array" ref="F1446">_xlfn._xlws.FILTER(B1446,LEN(B1446)=5)</f>
        <v>41581</v>
      </c>
      <c r="G1446" s="88">
        <f t="shared" si="267"/>
        <v>41581</v>
      </c>
      <c r="H1446" s="61"/>
      <c r="I1446" s="85">
        <v>41581</v>
      </c>
      <c r="J1446" s="93">
        <f t="shared" si="265"/>
        <v>41581</v>
      </c>
      <c r="K1446" s="85"/>
      <c r="M1446" s="85">
        <v>41581</v>
      </c>
      <c r="N1446" t="e">
        <f t="shared" si="268"/>
        <v>#VALUE!</v>
      </c>
      <c r="O1446">
        <f t="shared" si="269"/>
        <v>41581</v>
      </c>
      <c r="Q1446" s="84">
        <v>41581</v>
      </c>
      <c r="R1446" t="e">
        <f t="shared" si="270"/>
        <v>#VALUE!</v>
      </c>
      <c r="S1446">
        <f t="shared" si="271"/>
        <v>41581</v>
      </c>
      <c r="U1446" s="86">
        <v>41581</v>
      </c>
      <c r="V1446" t="e">
        <f t="shared" si="272"/>
        <v>#VALUE!</v>
      </c>
      <c r="W1446">
        <f t="shared" si="273"/>
        <v>41581</v>
      </c>
      <c r="Y1446" s="61">
        <v>41581</v>
      </c>
      <c r="Z1446" t="str">
        <f t="shared" si="274"/>
        <v>41581</v>
      </c>
      <c r="AA1446" t="e">
        <f t="shared" si="275"/>
        <v>#VALUE!</v>
      </c>
      <c r="AB1446">
        <f t="shared" si="276"/>
        <v>41581</v>
      </c>
      <c r="AD1446" s="85">
        <v>29691</v>
      </c>
      <c r="AG1446" s="85">
        <v>41581</v>
      </c>
      <c r="AI1446" s="85">
        <v>41344</v>
      </c>
    </row>
    <row r="1447" spans="1:35" x14ac:dyDescent="0.2">
      <c r="A1447">
        <v>6097</v>
      </c>
      <c r="B1447" s="91" t="s">
        <v>263</v>
      </c>
      <c r="C1447" s="61" t="str" cm="1">
        <f t="array" ref="C1447">_xlfn._xlws.FILTER(B1447,OR(LEN(B1447) = 7,LEN(B1447)=8))</f>
        <v>1/16/13</v>
      </c>
      <c r="D1447" s="61" t="str">
        <f t="shared" si="266"/>
        <v>1/16/13</v>
      </c>
      <c r="E1447" s="85" t="s">
        <v>263</v>
      </c>
      <c r="F1447" s="87" t="e" cm="1" vm="1">
        <f t="array" ref="F1447">_xlfn._xlws.FILTER(B1447,LEN(B1447)=5)</f>
        <v>#VALUE!</v>
      </c>
      <c r="G1447" s="88" t="str">
        <f t="shared" si="267"/>
        <v/>
      </c>
      <c r="H1447" s="85">
        <v>41290</v>
      </c>
      <c r="I1447" s="85" t="s">
        <v>2512</v>
      </c>
      <c r="J1447" s="93">
        <f t="shared" si="265"/>
        <v>41290</v>
      </c>
      <c r="K1447" s="85"/>
      <c r="M1447" s="85" t="s">
        <v>263</v>
      </c>
      <c r="N1447" t="e">
        <f t="shared" si="268"/>
        <v>#VALUE!</v>
      </c>
      <c r="O1447" t="e">
        <f t="shared" si="269"/>
        <v>#VALUE!</v>
      </c>
      <c r="Q1447" s="84" t="s">
        <v>263</v>
      </c>
      <c r="R1447" t="e">
        <f t="shared" si="270"/>
        <v>#VALUE!</v>
      </c>
      <c r="S1447" t="e">
        <f t="shared" si="271"/>
        <v>#VALUE!</v>
      </c>
      <c r="U1447" s="86" t="s">
        <v>263</v>
      </c>
      <c r="V1447" t="e">
        <f t="shared" si="272"/>
        <v>#VALUE!</v>
      </c>
      <c r="W1447" t="e">
        <f t="shared" si="273"/>
        <v>#VALUE!</v>
      </c>
      <c r="Y1447" s="61" t="s">
        <v>263</v>
      </c>
      <c r="Z1447" t="str">
        <f t="shared" si="274"/>
        <v>1-16-13</v>
      </c>
      <c r="AA1447" t="e">
        <f t="shared" si="275"/>
        <v>#VALUE!</v>
      </c>
      <c r="AB1447" t="e">
        <f t="shared" si="276"/>
        <v>#VALUE!</v>
      </c>
      <c r="AD1447" s="85">
        <v>41290</v>
      </c>
      <c r="AG1447" s="85" t="s">
        <v>263</v>
      </c>
      <c r="AI1447" s="85">
        <v>41290</v>
      </c>
    </row>
    <row r="1448" spans="1:35" x14ac:dyDescent="0.2">
      <c r="A1448">
        <v>5150</v>
      </c>
      <c r="B1448" s="91" t="s">
        <v>1677</v>
      </c>
      <c r="C1448" s="61" t="str" cm="1">
        <f t="array" ref="C1448">_xlfn._xlws.FILTER(B1448,OR(LEN(B1448) = 7,LEN(B1448)=8))</f>
        <v>12/17/12</v>
      </c>
      <c r="D1448" s="61" t="str">
        <f t="shared" si="266"/>
        <v>12/17/12</v>
      </c>
      <c r="E1448" s="61" t="s">
        <v>1677</v>
      </c>
      <c r="F1448" s="87" t="e" cm="1" vm="1">
        <f t="array" ref="F1448">_xlfn._xlws.FILTER(B1448,LEN(B1448)=5)</f>
        <v>#VALUE!</v>
      </c>
      <c r="G1448" s="88" t="str">
        <f t="shared" si="267"/>
        <v/>
      </c>
      <c r="H1448" s="85">
        <v>41260</v>
      </c>
      <c r="I1448" s="85" t="s">
        <v>2512</v>
      </c>
      <c r="J1448" s="93">
        <f t="shared" si="265"/>
        <v>41260</v>
      </c>
      <c r="K1448" s="85"/>
      <c r="M1448" s="85" t="s">
        <v>1677</v>
      </c>
      <c r="N1448" t="e">
        <f t="shared" si="268"/>
        <v>#VALUE!</v>
      </c>
      <c r="O1448" t="e">
        <f t="shared" si="269"/>
        <v>#VALUE!</v>
      </c>
      <c r="Q1448" s="84" t="s">
        <v>1677</v>
      </c>
      <c r="R1448" t="e">
        <f t="shared" si="270"/>
        <v>#VALUE!</v>
      </c>
      <c r="S1448" t="e">
        <f t="shared" si="271"/>
        <v>#VALUE!</v>
      </c>
      <c r="U1448" s="86" t="s">
        <v>1677</v>
      </c>
      <c r="V1448" t="e">
        <f t="shared" si="272"/>
        <v>#VALUE!</v>
      </c>
      <c r="W1448" t="e">
        <f t="shared" si="273"/>
        <v>#VALUE!</v>
      </c>
      <c r="Y1448" s="61" t="s">
        <v>1677</v>
      </c>
      <c r="Z1448" t="str">
        <f t="shared" si="274"/>
        <v>12-17-12</v>
      </c>
      <c r="AA1448" t="e">
        <f t="shared" si="275"/>
        <v>#VALUE!</v>
      </c>
      <c r="AB1448" t="e">
        <f t="shared" si="276"/>
        <v>#VALUE!</v>
      </c>
      <c r="AD1448" s="85">
        <v>41260</v>
      </c>
      <c r="AG1448" s="85" t="s">
        <v>1677</v>
      </c>
      <c r="AI1448" s="85">
        <v>41260</v>
      </c>
    </row>
    <row r="1449" spans="1:35" x14ac:dyDescent="0.2">
      <c r="A1449">
        <v>10479</v>
      </c>
      <c r="B1449" s="91">
        <v>41102</v>
      </c>
      <c r="C1449" s="61" t="e" cm="1" vm="1">
        <f t="array" ref="C1449">_xlfn._xlws.FILTER(B1449,OR(LEN(B1449) = 7,LEN(B1449)=8))</f>
        <v>#VALUE!</v>
      </c>
      <c r="D1449" s="61" t="str">
        <f t="shared" si="266"/>
        <v/>
      </c>
      <c r="E1449" s="61" t="s">
        <v>2512</v>
      </c>
      <c r="F1449" s="87" cm="1">
        <f t="array" ref="F1449">_xlfn._xlws.FILTER(B1449,LEN(B1449)=5)</f>
        <v>41102</v>
      </c>
      <c r="G1449" s="88">
        <f t="shared" si="267"/>
        <v>41102</v>
      </c>
      <c r="H1449" s="61"/>
      <c r="I1449" s="85">
        <v>41102</v>
      </c>
      <c r="J1449" s="93">
        <f t="shared" si="265"/>
        <v>41102</v>
      </c>
      <c r="K1449" s="85"/>
      <c r="M1449" s="85">
        <v>41102</v>
      </c>
      <c r="N1449" t="e">
        <f t="shared" si="268"/>
        <v>#VALUE!</v>
      </c>
      <c r="O1449">
        <f t="shared" si="269"/>
        <v>41102</v>
      </c>
      <c r="Q1449" s="84">
        <v>41102</v>
      </c>
      <c r="R1449" t="e">
        <f t="shared" si="270"/>
        <v>#VALUE!</v>
      </c>
      <c r="S1449">
        <f t="shared" si="271"/>
        <v>41102</v>
      </c>
      <c r="U1449" s="86">
        <v>41102</v>
      </c>
      <c r="V1449" t="e">
        <f t="shared" si="272"/>
        <v>#VALUE!</v>
      </c>
      <c r="W1449">
        <f t="shared" si="273"/>
        <v>41102</v>
      </c>
      <c r="Y1449" s="61">
        <v>41102</v>
      </c>
      <c r="Z1449" t="str">
        <f t="shared" si="274"/>
        <v>41102</v>
      </c>
      <c r="AA1449" t="e">
        <f t="shared" si="275"/>
        <v>#VALUE!</v>
      </c>
      <c r="AB1449">
        <f t="shared" si="276"/>
        <v>41102</v>
      </c>
      <c r="AD1449" s="85">
        <v>37357</v>
      </c>
      <c r="AG1449" s="85">
        <v>41102</v>
      </c>
      <c r="AI1449" s="85">
        <v>41250</v>
      </c>
    </row>
    <row r="1450" spans="1:35" x14ac:dyDescent="0.2">
      <c r="A1450">
        <v>5966</v>
      </c>
      <c r="B1450" s="91">
        <v>41193</v>
      </c>
      <c r="C1450" s="61" t="e" cm="1" vm="1">
        <f t="array" ref="C1450">_xlfn._xlws.FILTER(B1450,OR(LEN(B1450) = 7,LEN(B1450)=8))</f>
        <v>#VALUE!</v>
      </c>
      <c r="D1450" s="61" t="str">
        <f t="shared" si="266"/>
        <v/>
      </c>
      <c r="E1450" s="61" t="s">
        <v>2512</v>
      </c>
      <c r="F1450" s="87" cm="1">
        <f t="array" ref="F1450">_xlfn._xlws.FILTER(B1450,LEN(B1450)=5)</f>
        <v>41193</v>
      </c>
      <c r="G1450" s="88">
        <f t="shared" si="267"/>
        <v>41193</v>
      </c>
      <c r="H1450" s="61"/>
      <c r="I1450" s="85">
        <v>41193</v>
      </c>
      <c r="J1450" s="93">
        <f t="shared" si="265"/>
        <v>41193</v>
      </c>
      <c r="K1450" s="85"/>
      <c r="M1450" s="85">
        <v>41193</v>
      </c>
      <c r="N1450" t="e">
        <f t="shared" si="268"/>
        <v>#VALUE!</v>
      </c>
      <c r="O1450">
        <f t="shared" si="269"/>
        <v>41193</v>
      </c>
      <c r="Q1450" s="84">
        <v>41193</v>
      </c>
      <c r="R1450" t="e">
        <f t="shared" si="270"/>
        <v>#VALUE!</v>
      </c>
      <c r="S1450">
        <f t="shared" si="271"/>
        <v>41193</v>
      </c>
      <c r="U1450" s="86">
        <v>41193</v>
      </c>
      <c r="V1450" t="e">
        <f t="shared" si="272"/>
        <v>#VALUE!</v>
      </c>
      <c r="W1450">
        <f t="shared" si="273"/>
        <v>41193</v>
      </c>
      <c r="Y1450" s="61">
        <v>41193</v>
      </c>
      <c r="Z1450" t="str">
        <f t="shared" si="274"/>
        <v>41193</v>
      </c>
      <c r="AA1450" t="e">
        <f t="shared" si="275"/>
        <v>#VALUE!</v>
      </c>
      <c r="AB1450">
        <f t="shared" si="276"/>
        <v>41193</v>
      </c>
      <c r="AD1450" s="85">
        <v>34070</v>
      </c>
      <c r="AG1450" s="85">
        <v>41193</v>
      </c>
      <c r="AI1450" s="85">
        <v>41223</v>
      </c>
    </row>
    <row r="1451" spans="1:35" x14ac:dyDescent="0.2">
      <c r="A1451">
        <v>3439</v>
      </c>
      <c r="B1451" s="91" t="s">
        <v>479</v>
      </c>
      <c r="C1451" s="61" t="str" cm="1">
        <f t="array" ref="C1451">_xlfn._xlws.FILTER(B1451,OR(LEN(B1451) = 7,LEN(B1451)=8))</f>
        <v>10/31/12</v>
      </c>
      <c r="D1451" s="61" t="str">
        <f t="shared" si="266"/>
        <v>10/31/12</v>
      </c>
      <c r="E1451" s="61" t="s">
        <v>479</v>
      </c>
      <c r="F1451" s="87" t="e" cm="1" vm="1">
        <f t="array" ref="F1451">_xlfn._xlws.FILTER(B1451,LEN(B1451)=5)</f>
        <v>#VALUE!</v>
      </c>
      <c r="G1451" s="88" t="str">
        <f t="shared" si="267"/>
        <v/>
      </c>
      <c r="H1451" s="85">
        <v>41213</v>
      </c>
      <c r="I1451" s="85" t="s">
        <v>2512</v>
      </c>
      <c r="J1451" s="93">
        <f t="shared" si="265"/>
        <v>41213</v>
      </c>
      <c r="K1451" s="85"/>
      <c r="M1451" s="85" t="s">
        <v>479</v>
      </c>
      <c r="N1451" t="e">
        <f t="shared" si="268"/>
        <v>#VALUE!</v>
      </c>
      <c r="O1451" t="e">
        <f t="shared" si="269"/>
        <v>#VALUE!</v>
      </c>
      <c r="Q1451" s="84" t="s">
        <v>479</v>
      </c>
      <c r="R1451" t="e">
        <f t="shared" si="270"/>
        <v>#VALUE!</v>
      </c>
      <c r="S1451" t="e">
        <f t="shared" si="271"/>
        <v>#VALUE!</v>
      </c>
      <c r="U1451" s="86" t="s">
        <v>479</v>
      </c>
      <c r="V1451" t="e">
        <f t="shared" si="272"/>
        <v>#VALUE!</v>
      </c>
      <c r="W1451" t="e">
        <f t="shared" si="273"/>
        <v>#VALUE!</v>
      </c>
      <c r="Y1451" s="61" t="s">
        <v>479</v>
      </c>
      <c r="Z1451" t="str">
        <f t="shared" si="274"/>
        <v>10-31-12</v>
      </c>
      <c r="AA1451" t="e">
        <f t="shared" si="275"/>
        <v>#VALUE!</v>
      </c>
      <c r="AB1451" t="e">
        <f t="shared" si="276"/>
        <v>#VALUE!</v>
      </c>
      <c r="AD1451" s="85">
        <v>41213</v>
      </c>
      <c r="AG1451" s="85" t="s">
        <v>479</v>
      </c>
      <c r="AI1451" s="85">
        <v>41213</v>
      </c>
    </row>
    <row r="1452" spans="1:35" x14ac:dyDescent="0.2">
      <c r="A1452">
        <v>6609</v>
      </c>
      <c r="B1452" s="91" t="s">
        <v>521</v>
      </c>
      <c r="C1452" s="61" t="str" cm="1">
        <f t="array" ref="C1452">_xlfn._xlws.FILTER(B1452,OR(LEN(B1452) = 7,LEN(B1452)=8))</f>
        <v>9/18/12</v>
      </c>
      <c r="D1452" s="61" t="str">
        <f t="shared" si="266"/>
        <v>9/18/12</v>
      </c>
      <c r="E1452" s="85" t="s">
        <v>521</v>
      </c>
      <c r="F1452" s="87" t="e" cm="1" vm="1">
        <f t="array" ref="F1452">_xlfn._xlws.FILTER(B1452,LEN(B1452)=5)</f>
        <v>#VALUE!</v>
      </c>
      <c r="G1452" s="88" t="str">
        <f t="shared" si="267"/>
        <v/>
      </c>
      <c r="H1452" s="85">
        <v>41170</v>
      </c>
      <c r="I1452" s="85" t="s">
        <v>2512</v>
      </c>
      <c r="J1452" s="93">
        <f t="shared" si="265"/>
        <v>41170</v>
      </c>
      <c r="K1452" s="85"/>
      <c r="M1452" s="85" t="s">
        <v>521</v>
      </c>
      <c r="N1452" t="e">
        <f t="shared" si="268"/>
        <v>#VALUE!</v>
      </c>
      <c r="O1452" t="e">
        <f t="shared" si="269"/>
        <v>#VALUE!</v>
      </c>
      <c r="Q1452" s="84" t="s">
        <v>521</v>
      </c>
      <c r="R1452" t="e">
        <f t="shared" si="270"/>
        <v>#VALUE!</v>
      </c>
      <c r="S1452" t="e">
        <f t="shared" si="271"/>
        <v>#VALUE!</v>
      </c>
      <c r="U1452" s="86" t="s">
        <v>521</v>
      </c>
      <c r="V1452" t="e">
        <f t="shared" si="272"/>
        <v>#VALUE!</v>
      </c>
      <c r="W1452" t="e">
        <f t="shared" si="273"/>
        <v>#VALUE!</v>
      </c>
      <c r="Y1452" s="61" t="s">
        <v>521</v>
      </c>
      <c r="Z1452" t="str">
        <f t="shared" si="274"/>
        <v>9-18-12</v>
      </c>
      <c r="AA1452" t="e">
        <f t="shared" si="275"/>
        <v>#VALUE!</v>
      </c>
      <c r="AB1452" t="e">
        <f t="shared" si="276"/>
        <v>#VALUE!</v>
      </c>
      <c r="AD1452" s="85">
        <v>41170</v>
      </c>
      <c r="AG1452" s="85" t="s">
        <v>521</v>
      </c>
      <c r="AI1452" s="85">
        <v>41170</v>
      </c>
    </row>
    <row r="1453" spans="1:35" x14ac:dyDescent="0.2">
      <c r="A1453">
        <v>5393</v>
      </c>
      <c r="B1453" s="91">
        <v>41098</v>
      </c>
      <c r="C1453" s="61" t="e" cm="1" vm="1">
        <f t="array" ref="C1453">_xlfn._xlws.FILTER(B1453,OR(LEN(B1453) = 7,LEN(B1453)=8))</f>
        <v>#VALUE!</v>
      </c>
      <c r="D1453" s="61" t="str">
        <f t="shared" si="266"/>
        <v/>
      </c>
      <c r="E1453" s="61" t="s">
        <v>2512</v>
      </c>
      <c r="F1453" s="87" cm="1">
        <f t="array" ref="F1453">_xlfn._xlws.FILTER(B1453,LEN(B1453)=5)</f>
        <v>41098</v>
      </c>
      <c r="G1453" s="88">
        <f t="shared" si="267"/>
        <v>41098</v>
      </c>
      <c r="H1453" s="61"/>
      <c r="I1453" s="85">
        <v>41098</v>
      </c>
      <c r="J1453" s="93">
        <f t="shared" si="265"/>
        <v>41098</v>
      </c>
      <c r="K1453" s="85"/>
      <c r="M1453" s="85">
        <v>41098</v>
      </c>
      <c r="N1453" t="e">
        <f t="shared" si="268"/>
        <v>#VALUE!</v>
      </c>
      <c r="O1453">
        <f t="shared" si="269"/>
        <v>41098</v>
      </c>
      <c r="Q1453" s="84">
        <v>41098</v>
      </c>
      <c r="R1453" t="e">
        <f t="shared" si="270"/>
        <v>#VALUE!</v>
      </c>
      <c r="S1453">
        <f t="shared" si="271"/>
        <v>41098</v>
      </c>
      <c r="U1453" s="86">
        <v>41098</v>
      </c>
      <c r="V1453" t="e">
        <f t="shared" si="272"/>
        <v>#VALUE!</v>
      </c>
      <c r="W1453">
        <f t="shared" si="273"/>
        <v>41098</v>
      </c>
      <c r="Y1453" s="61">
        <v>41098</v>
      </c>
      <c r="Z1453" t="str">
        <f t="shared" si="274"/>
        <v>41098</v>
      </c>
      <c r="AA1453" t="e">
        <f t="shared" si="275"/>
        <v>#VALUE!</v>
      </c>
      <c r="AB1453">
        <f t="shared" si="276"/>
        <v>41098</v>
      </c>
      <c r="AD1453" s="85">
        <v>35895</v>
      </c>
      <c r="AG1453" s="85">
        <v>41098</v>
      </c>
      <c r="AI1453" s="85">
        <v>41128</v>
      </c>
    </row>
    <row r="1454" spans="1:35" x14ac:dyDescent="0.2">
      <c r="A1454">
        <v>9014</v>
      </c>
      <c r="B1454" s="91" t="s">
        <v>1282</v>
      </c>
      <c r="C1454" s="61" t="str" cm="1">
        <f t="array" ref="C1454">_xlfn._xlws.FILTER(B1454,OR(LEN(B1454) = 7,LEN(B1454)=8))</f>
        <v>6/26/14</v>
      </c>
      <c r="D1454" s="61" t="str">
        <f t="shared" si="266"/>
        <v>6/26/14</v>
      </c>
      <c r="E1454" s="85" t="s">
        <v>1282</v>
      </c>
      <c r="F1454" s="87" t="e" cm="1" vm="1">
        <f t="array" ref="F1454">_xlfn._xlws.FILTER(B1454,LEN(B1454)=5)</f>
        <v>#VALUE!</v>
      </c>
      <c r="G1454" s="88" t="str">
        <f t="shared" si="267"/>
        <v/>
      </c>
      <c r="H1454" s="85">
        <v>41816</v>
      </c>
      <c r="I1454" s="85" t="s">
        <v>2512</v>
      </c>
      <c r="J1454" s="93">
        <f t="shared" si="265"/>
        <v>41816</v>
      </c>
      <c r="K1454" s="85"/>
      <c r="M1454" s="85" t="s">
        <v>1282</v>
      </c>
      <c r="N1454" t="e">
        <f t="shared" si="268"/>
        <v>#VALUE!</v>
      </c>
      <c r="O1454" t="e">
        <f t="shared" si="269"/>
        <v>#VALUE!</v>
      </c>
      <c r="Q1454" s="84" t="s">
        <v>1282</v>
      </c>
      <c r="R1454" t="e">
        <f t="shared" si="270"/>
        <v>#VALUE!</v>
      </c>
      <c r="S1454" t="e">
        <f t="shared" si="271"/>
        <v>#VALUE!</v>
      </c>
      <c r="U1454" s="86" t="s">
        <v>1282</v>
      </c>
      <c r="V1454" t="e">
        <f t="shared" si="272"/>
        <v>#VALUE!</v>
      </c>
      <c r="W1454" t="e">
        <f t="shared" si="273"/>
        <v>#VALUE!</v>
      </c>
      <c r="Y1454" s="61" t="s">
        <v>1282</v>
      </c>
      <c r="Z1454" t="str">
        <f t="shared" si="274"/>
        <v>6-26-14</v>
      </c>
      <c r="AA1454" t="e">
        <f t="shared" si="275"/>
        <v>#VALUE!</v>
      </c>
      <c r="AB1454" t="e">
        <f t="shared" si="276"/>
        <v>#VALUE!</v>
      </c>
      <c r="AD1454" s="85">
        <v>41816</v>
      </c>
      <c r="AG1454" s="85" t="s">
        <v>1282</v>
      </c>
      <c r="AI1454" s="85">
        <v>41816</v>
      </c>
    </row>
    <row r="1455" spans="1:35" x14ac:dyDescent="0.2">
      <c r="A1455">
        <v>4050</v>
      </c>
      <c r="B1455" s="91" t="s">
        <v>1685</v>
      </c>
      <c r="C1455" s="61" t="str" cm="1">
        <f t="array" ref="C1455">_xlfn._xlws.FILTER(B1455,OR(LEN(B1455) = 7,LEN(B1455)=8))</f>
        <v>6/21/14</v>
      </c>
      <c r="D1455" s="61" t="str">
        <f t="shared" si="266"/>
        <v>6/21/14</v>
      </c>
      <c r="E1455" s="85" t="s">
        <v>1685</v>
      </c>
      <c r="F1455" s="87" t="e" cm="1" vm="1">
        <f t="array" ref="F1455">_xlfn._xlws.FILTER(B1455,LEN(B1455)=5)</f>
        <v>#VALUE!</v>
      </c>
      <c r="G1455" s="88" t="str">
        <f t="shared" si="267"/>
        <v/>
      </c>
      <c r="H1455" s="85">
        <v>41811</v>
      </c>
      <c r="I1455" s="85" t="s">
        <v>2512</v>
      </c>
      <c r="J1455" s="93">
        <f t="shared" si="265"/>
        <v>41811</v>
      </c>
      <c r="K1455" s="85"/>
      <c r="M1455" s="85" t="s">
        <v>1685</v>
      </c>
      <c r="N1455" t="e">
        <f t="shared" si="268"/>
        <v>#VALUE!</v>
      </c>
      <c r="O1455" t="e">
        <f t="shared" si="269"/>
        <v>#VALUE!</v>
      </c>
      <c r="Q1455" s="84" t="s">
        <v>1685</v>
      </c>
      <c r="R1455" t="e">
        <f t="shared" si="270"/>
        <v>#VALUE!</v>
      </c>
      <c r="S1455" t="e">
        <f t="shared" si="271"/>
        <v>#VALUE!</v>
      </c>
      <c r="U1455" s="86" t="s">
        <v>1685</v>
      </c>
      <c r="V1455" t="e">
        <f t="shared" si="272"/>
        <v>#VALUE!</v>
      </c>
      <c r="W1455" t="e">
        <f t="shared" si="273"/>
        <v>#VALUE!</v>
      </c>
      <c r="Y1455" s="61" t="s">
        <v>1685</v>
      </c>
      <c r="Z1455" t="str">
        <f t="shared" si="274"/>
        <v>6-21-14</v>
      </c>
      <c r="AA1455" t="e">
        <f t="shared" si="275"/>
        <v>#VALUE!</v>
      </c>
      <c r="AB1455" t="e">
        <f t="shared" si="276"/>
        <v>#VALUE!</v>
      </c>
      <c r="AD1455" s="85">
        <v>41811</v>
      </c>
      <c r="AG1455" s="85" t="s">
        <v>1685</v>
      </c>
      <c r="AI1455" s="85">
        <v>41811</v>
      </c>
    </row>
    <row r="1456" spans="1:35" x14ac:dyDescent="0.2">
      <c r="A1456">
        <v>6862</v>
      </c>
      <c r="B1456" s="91" t="s">
        <v>323</v>
      </c>
      <c r="C1456" s="61" t="str" cm="1">
        <f t="array" ref="C1456">_xlfn._xlws.FILTER(B1456,OR(LEN(B1456) = 7,LEN(B1456)=8))</f>
        <v>5/18/14</v>
      </c>
      <c r="D1456" s="61" t="str">
        <f t="shared" si="266"/>
        <v>5/18/14</v>
      </c>
      <c r="E1456" s="85" t="s">
        <v>323</v>
      </c>
      <c r="F1456" s="87" t="e" cm="1" vm="1">
        <f t="array" ref="F1456">_xlfn._xlws.FILTER(B1456,LEN(B1456)=5)</f>
        <v>#VALUE!</v>
      </c>
      <c r="G1456" s="88" t="str">
        <f t="shared" si="267"/>
        <v/>
      </c>
      <c r="H1456" s="85">
        <v>41777</v>
      </c>
      <c r="I1456" s="85" t="s">
        <v>2512</v>
      </c>
      <c r="J1456" s="93">
        <f t="shared" si="265"/>
        <v>41777</v>
      </c>
      <c r="K1456" s="85"/>
      <c r="M1456" s="85" t="s">
        <v>323</v>
      </c>
      <c r="N1456" t="e">
        <f t="shared" si="268"/>
        <v>#VALUE!</v>
      </c>
      <c r="O1456" t="e">
        <f t="shared" si="269"/>
        <v>#VALUE!</v>
      </c>
      <c r="Q1456" s="84" t="s">
        <v>323</v>
      </c>
      <c r="R1456" t="e">
        <f t="shared" si="270"/>
        <v>#VALUE!</v>
      </c>
      <c r="S1456" t="e">
        <f t="shared" si="271"/>
        <v>#VALUE!</v>
      </c>
      <c r="U1456" s="86" t="s">
        <v>323</v>
      </c>
      <c r="V1456" t="e">
        <f t="shared" si="272"/>
        <v>#VALUE!</v>
      </c>
      <c r="W1456" t="e">
        <f t="shared" si="273"/>
        <v>#VALUE!</v>
      </c>
      <c r="Y1456" s="61" t="s">
        <v>323</v>
      </c>
      <c r="Z1456" t="str">
        <f t="shared" si="274"/>
        <v>5-18-14</v>
      </c>
      <c r="AA1456" t="e">
        <f t="shared" si="275"/>
        <v>#VALUE!</v>
      </c>
      <c r="AB1456" t="e">
        <f t="shared" si="276"/>
        <v>#VALUE!</v>
      </c>
      <c r="AD1456" s="85">
        <v>41777</v>
      </c>
      <c r="AG1456" s="85" t="s">
        <v>323</v>
      </c>
      <c r="AI1456" s="85">
        <v>41777</v>
      </c>
    </row>
    <row r="1457" spans="1:35" x14ac:dyDescent="0.2">
      <c r="A1457">
        <v>8315</v>
      </c>
      <c r="B1457" s="91" t="s">
        <v>1688</v>
      </c>
      <c r="C1457" s="61" t="str" cm="1">
        <f t="array" ref="C1457">_xlfn._xlws.FILTER(B1457,OR(LEN(B1457) = 7,LEN(B1457)=8))</f>
        <v>3/26/14</v>
      </c>
      <c r="D1457" s="61" t="str">
        <f t="shared" si="266"/>
        <v>3/26/14</v>
      </c>
      <c r="E1457" s="85" t="s">
        <v>1688</v>
      </c>
      <c r="F1457" s="87" t="e" cm="1" vm="1">
        <f t="array" ref="F1457">_xlfn._xlws.FILTER(B1457,LEN(B1457)=5)</f>
        <v>#VALUE!</v>
      </c>
      <c r="G1457" s="88" t="str">
        <f t="shared" si="267"/>
        <v/>
      </c>
      <c r="H1457" s="85">
        <v>41724</v>
      </c>
      <c r="I1457" s="85" t="s">
        <v>2512</v>
      </c>
      <c r="J1457" s="93">
        <f t="shared" si="265"/>
        <v>41724</v>
      </c>
      <c r="K1457" s="85"/>
      <c r="M1457" s="85" t="s">
        <v>1688</v>
      </c>
      <c r="N1457" t="e">
        <f t="shared" si="268"/>
        <v>#VALUE!</v>
      </c>
      <c r="O1457" t="e">
        <f t="shared" si="269"/>
        <v>#VALUE!</v>
      </c>
      <c r="Q1457" s="84" t="s">
        <v>1688</v>
      </c>
      <c r="R1457" t="e">
        <f t="shared" si="270"/>
        <v>#VALUE!</v>
      </c>
      <c r="S1457" t="e">
        <f t="shared" si="271"/>
        <v>#VALUE!</v>
      </c>
      <c r="U1457" s="86" t="s">
        <v>1688</v>
      </c>
      <c r="V1457" t="e">
        <f t="shared" si="272"/>
        <v>#VALUE!</v>
      </c>
      <c r="W1457" t="e">
        <f t="shared" si="273"/>
        <v>#VALUE!</v>
      </c>
      <c r="Y1457" s="61" t="s">
        <v>1688</v>
      </c>
      <c r="Z1457" t="str">
        <f t="shared" si="274"/>
        <v>3-26-14</v>
      </c>
      <c r="AA1457" t="e">
        <f t="shared" si="275"/>
        <v>#VALUE!</v>
      </c>
      <c r="AB1457" t="e">
        <f t="shared" si="276"/>
        <v>#VALUE!</v>
      </c>
      <c r="AD1457" s="85">
        <v>41724</v>
      </c>
      <c r="AG1457" s="85" t="s">
        <v>1688</v>
      </c>
      <c r="AI1457" s="85">
        <v>41724</v>
      </c>
    </row>
    <row r="1458" spans="1:35" x14ac:dyDescent="0.2">
      <c r="A1458">
        <v>5184</v>
      </c>
      <c r="B1458" s="91" t="s">
        <v>1688</v>
      </c>
      <c r="C1458" s="61" t="str" cm="1">
        <f t="array" ref="C1458">_xlfn._xlws.FILTER(B1458,OR(LEN(B1458) = 7,LEN(B1458)=8))</f>
        <v>3/26/14</v>
      </c>
      <c r="D1458" s="61" t="str">
        <f t="shared" si="266"/>
        <v>3/26/14</v>
      </c>
      <c r="E1458" s="85" t="s">
        <v>1688</v>
      </c>
      <c r="F1458" s="87" t="e" cm="1" vm="1">
        <f t="array" ref="F1458">_xlfn._xlws.FILTER(B1458,LEN(B1458)=5)</f>
        <v>#VALUE!</v>
      </c>
      <c r="G1458" s="88" t="str">
        <f t="shared" si="267"/>
        <v/>
      </c>
      <c r="H1458" s="85">
        <v>41724</v>
      </c>
      <c r="I1458" s="85" t="s">
        <v>2512</v>
      </c>
      <c r="J1458" s="93">
        <f t="shared" si="265"/>
        <v>41724</v>
      </c>
      <c r="K1458" s="85"/>
      <c r="M1458" s="85" t="s">
        <v>1688</v>
      </c>
      <c r="N1458" t="e">
        <f t="shared" si="268"/>
        <v>#VALUE!</v>
      </c>
      <c r="O1458" t="e">
        <f t="shared" si="269"/>
        <v>#VALUE!</v>
      </c>
      <c r="Q1458" s="84" t="s">
        <v>1688</v>
      </c>
      <c r="R1458" t="e">
        <f t="shared" si="270"/>
        <v>#VALUE!</v>
      </c>
      <c r="S1458" t="e">
        <f t="shared" si="271"/>
        <v>#VALUE!</v>
      </c>
      <c r="U1458" s="86" t="s">
        <v>1688</v>
      </c>
      <c r="V1458" t="e">
        <f t="shared" si="272"/>
        <v>#VALUE!</v>
      </c>
      <c r="W1458" t="e">
        <f t="shared" si="273"/>
        <v>#VALUE!</v>
      </c>
      <c r="Y1458" s="61" t="s">
        <v>1688</v>
      </c>
      <c r="Z1458" t="str">
        <f t="shared" si="274"/>
        <v>3-26-14</v>
      </c>
      <c r="AA1458" t="e">
        <f t="shared" si="275"/>
        <v>#VALUE!</v>
      </c>
      <c r="AB1458" t="e">
        <f t="shared" si="276"/>
        <v>#VALUE!</v>
      </c>
      <c r="AD1458" s="85">
        <v>41724</v>
      </c>
      <c r="AG1458" s="85" t="s">
        <v>1688</v>
      </c>
      <c r="AI1458" s="85">
        <v>41724</v>
      </c>
    </row>
    <row r="1459" spans="1:35" x14ac:dyDescent="0.2">
      <c r="A1459">
        <v>3643</v>
      </c>
      <c r="B1459" s="91" t="s">
        <v>505</v>
      </c>
      <c r="C1459" s="61" t="str" cm="1">
        <f t="array" ref="C1459">_xlfn._xlws.FILTER(B1459,OR(LEN(B1459) = 7,LEN(B1459)=8))</f>
        <v>3/20/14</v>
      </c>
      <c r="D1459" s="61" t="str">
        <f t="shared" si="266"/>
        <v>3/20/14</v>
      </c>
      <c r="E1459" s="85" t="s">
        <v>505</v>
      </c>
      <c r="F1459" s="87" t="e" cm="1" vm="1">
        <f t="array" ref="F1459">_xlfn._xlws.FILTER(B1459,LEN(B1459)=5)</f>
        <v>#VALUE!</v>
      </c>
      <c r="G1459" s="88" t="str">
        <f t="shared" si="267"/>
        <v/>
      </c>
      <c r="H1459" s="85">
        <v>41718</v>
      </c>
      <c r="I1459" s="85" t="s">
        <v>2512</v>
      </c>
      <c r="J1459" s="93">
        <f t="shared" si="265"/>
        <v>41718</v>
      </c>
      <c r="K1459" s="85"/>
      <c r="M1459" s="85" t="s">
        <v>505</v>
      </c>
      <c r="N1459" t="e">
        <f t="shared" si="268"/>
        <v>#VALUE!</v>
      </c>
      <c r="O1459" t="e">
        <f t="shared" si="269"/>
        <v>#VALUE!</v>
      </c>
      <c r="Q1459" s="84" t="s">
        <v>505</v>
      </c>
      <c r="R1459" t="e">
        <f t="shared" si="270"/>
        <v>#VALUE!</v>
      </c>
      <c r="S1459" t="e">
        <f t="shared" si="271"/>
        <v>#VALUE!</v>
      </c>
      <c r="U1459" s="86" t="s">
        <v>505</v>
      </c>
      <c r="V1459" t="e">
        <f t="shared" si="272"/>
        <v>#VALUE!</v>
      </c>
      <c r="W1459" t="e">
        <f t="shared" si="273"/>
        <v>#VALUE!</v>
      </c>
      <c r="Y1459" s="61" t="s">
        <v>505</v>
      </c>
      <c r="Z1459" t="str">
        <f t="shared" si="274"/>
        <v>3-20-14</v>
      </c>
      <c r="AA1459" t="e">
        <f t="shared" si="275"/>
        <v>#VALUE!</v>
      </c>
      <c r="AB1459" t="e">
        <f t="shared" si="276"/>
        <v>#VALUE!</v>
      </c>
      <c r="AD1459" s="85">
        <v>41718</v>
      </c>
      <c r="AG1459" s="85" t="s">
        <v>505</v>
      </c>
      <c r="AI1459" s="85">
        <v>41718</v>
      </c>
    </row>
    <row r="1460" spans="1:35" x14ac:dyDescent="0.2">
      <c r="A1460">
        <v>2589</v>
      </c>
      <c r="B1460" s="91">
        <v>41822</v>
      </c>
      <c r="C1460" s="61" t="e" cm="1" vm="1">
        <f t="array" ref="C1460">_xlfn._xlws.FILTER(B1460,OR(LEN(B1460) = 7,LEN(B1460)=8))</f>
        <v>#VALUE!</v>
      </c>
      <c r="D1460" s="61" t="str">
        <f t="shared" si="266"/>
        <v/>
      </c>
      <c r="E1460" s="61" t="s">
        <v>2512</v>
      </c>
      <c r="F1460" s="87" cm="1">
        <f t="array" ref="F1460">_xlfn._xlws.FILTER(B1460,LEN(B1460)=5)</f>
        <v>41822</v>
      </c>
      <c r="G1460" s="88">
        <f t="shared" si="267"/>
        <v>41822</v>
      </c>
      <c r="H1460" s="61"/>
      <c r="I1460" s="85">
        <v>41822</v>
      </c>
      <c r="J1460" s="93">
        <f t="shared" si="265"/>
        <v>41822</v>
      </c>
      <c r="K1460" s="85"/>
      <c r="M1460" s="85">
        <v>41822</v>
      </c>
      <c r="N1460" t="e">
        <f t="shared" si="268"/>
        <v>#VALUE!</v>
      </c>
      <c r="O1460">
        <f t="shared" si="269"/>
        <v>41822</v>
      </c>
      <c r="Q1460" s="84">
        <v>41822</v>
      </c>
      <c r="R1460" t="e">
        <f t="shared" si="270"/>
        <v>#VALUE!</v>
      </c>
      <c r="S1460">
        <f t="shared" si="271"/>
        <v>41822</v>
      </c>
      <c r="U1460" s="86">
        <v>41822</v>
      </c>
      <c r="V1460" t="e">
        <f t="shared" si="272"/>
        <v>#VALUE!</v>
      </c>
      <c r="W1460">
        <f t="shared" si="273"/>
        <v>41822</v>
      </c>
      <c r="Y1460" s="61">
        <v>41822</v>
      </c>
      <c r="Z1460" t="str">
        <f t="shared" si="274"/>
        <v>41822</v>
      </c>
      <c r="AA1460" t="e">
        <f t="shared" si="275"/>
        <v>#VALUE!</v>
      </c>
      <c r="AB1460">
        <f t="shared" si="276"/>
        <v>41822</v>
      </c>
      <c r="AD1460" s="85">
        <v>44669</v>
      </c>
      <c r="AG1460" s="85">
        <v>41822</v>
      </c>
      <c r="AI1460" s="85">
        <v>41677</v>
      </c>
    </row>
    <row r="1461" spans="1:35" x14ac:dyDescent="0.2">
      <c r="A1461">
        <v>4887</v>
      </c>
      <c r="B1461" s="91" t="s">
        <v>1692</v>
      </c>
      <c r="C1461" s="61" t="str" cm="1">
        <f t="array" ref="C1461">_xlfn._xlws.FILTER(B1461,OR(LEN(B1461) = 7,LEN(B1461)=8))</f>
        <v>11/22/13</v>
      </c>
      <c r="D1461" s="61" t="str">
        <f t="shared" si="266"/>
        <v>11/22/13</v>
      </c>
      <c r="E1461" s="61" t="s">
        <v>1692</v>
      </c>
      <c r="F1461" s="87" t="e" cm="1" vm="1">
        <f t="array" ref="F1461">_xlfn._xlws.FILTER(B1461,LEN(B1461)=5)</f>
        <v>#VALUE!</v>
      </c>
      <c r="G1461" s="88" t="str">
        <f t="shared" si="267"/>
        <v/>
      </c>
      <c r="H1461" s="85">
        <v>41600</v>
      </c>
      <c r="I1461" s="85" t="s">
        <v>2512</v>
      </c>
      <c r="J1461" s="93">
        <f t="shared" si="265"/>
        <v>41600</v>
      </c>
      <c r="K1461" s="85"/>
      <c r="M1461" s="85" t="s">
        <v>1692</v>
      </c>
      <c r="N1461" t="e">
        <f t="shared" si="268"/>
        <v>#VALUE!</v>
      </c>
      <c r="O1461" t="e">
        <f t="shared" si="269"/>
        <v>#VALUE!</v>
      </c>
      <c r="Q1461" s="84" t="s">
        <v>1692</v>
      </c>
      <c r="R1461" t="e">
        <f t="shared" si="270"/>
        <v>#VALUE!</v>
      </c>
      <c r="S1461" t="e">
        <f t="shared" si="271"/>
        <v>#VALUE!</v>
      </c>
      <c r="U1461" s="86" t="s">
        <v>1692</v>
      </c>
      <c r="V1461" t="e">
        <f t="shared" si="272"/>
        <v>#VALUE!</v>
      </c>
      <c r="W1461" t="e">
        <f t="shared" si="273"/>
        <v>#VALUE!</v>
      </c>
      <c r="Y1461" s="61" t="s">
        <v>1692</v>
      </c>
      <c r="Z1461" t="str">
        <f t="shared" si="274"/>
        <v>11-22-13</v>
      </c>
      <c r="AA1461" t="e">
        <f t="shared" si="275"/>
        <v>#VALUE!</v>
      </c>
      <c r="AB1461" t="e">
        <f t="shared" si="276"/>
        <v>#VALUE!</v>
      </c>
      <c r="AD1461" s="85">
        <v>41600</v>
      </c>
      <c r="AG1461" s="85" t="s">
        <v>1692</v>
      </c>
      <c r="AI1461" s="85">
        <v>41600</v>
      </c>
    </row>
    <row r="1462" spans="1:35" x14ac:dyDescent="0.2">
      <c r="A1462">
        <v>10104</v>
      </c>
      <c r="B1462" s="91">
        <v>41344</v>
      </c>
      <c r="C1462" s="61" t="e" cm="1" vm="1">
        <f t="array" ref="C1462">_xlfn._xlws.FILTER(B1462,OR(LEN(B1462) = 7,LEN(B1462)=8))</f>
        <v>#VALUE!</v>
      </c>
      <c r="D1462" s="61" t="str">
        <f t="shared" si="266"/>
        <v/>
      </c>
      <c r="E1462" s="61" t="s">
        <v>2512</v>
      </c>
      <c r="F1462" s="87" cm="1">
        <f t="array" ref="F1462">_xlfn._xlws.FILTER(B1462,LEN(B1462)=5)</f>
        <v>41344</v>
      </c>
      <c r="G1462" s="88">
        <f t="shared" si="267"/>
        <v>41344</v>
      </c>
      <c r="H1462" s="61"/>
      <c r="I1462" s="85">
        <v>41344</v>
      </c>
      <c r="J1462" s="93">
        <f t="shared" si="265"/>
        <v>41344</v>
      </c>
      <c r="K1462" s="85"/>
      <c r="M1462" s="85">
        <v>41344</v>
      </c>
      <c r="N1462" t="e">
        <f t="shared" si="268"/>
        <v>#VALUE!</v>
      </c>
      <c r="O1462">
        <f t="shared" si="269"/>
        <v>41344</v>
      </c>
      <c r="Q1462" s="84">
        <v>41344</v>
      </c>
      <c r="R1462" t="e">
        <f t="shared" si="270"/>
        <v>#VALUE!</v>
      </c>
      <c r="S1462">
        <f t="shared" si="271"/>
        <v>41344</v>
      </c>
      <c r="U1462" s="86">
        <v>41344</v>
      </c>
      <c r="V1462" t="e">
        <f t="shared" si="272"/>
        <v>#VALUE!</v>
      </c>
      <c r="W1462">
        <f t="shared" si="273"/>
        <v>41344</v>
      </c>
      <c r="Y1462" s="61">
        <v>41344</v>
      </c>
      <c r="Z1462" t="str">
        <f t="shared" si="274"/>
        <v>41344</v>
      </c>
      <c r="AA1462" t="e">
        <f t="shared" si="275"/>
        <v>#VALUE!</v>
      </c>
      <c r="AB1462">
        <f t="shared" si="276"/>
        <v>41344</v>
      </c>
      <c r="AD1462" s="85">
        <v>16175</v>
      </c>
      <c r="AG1462" s="85">
        <v>41344</v>
      </c>
      <c r="AI1462" s="85">
        <v>41581</v>
      </c>
    </row>
    <row r="1463" spans="1:35" x14ac:dyDescent="0.2">
      <c r="A1463">
        <v>3254</v>
      </c>
      <c r="B1463" s="91" t="s">
        <v>1649</v>
      </c>
      <c r="C1463" s="61" t="str" cm="1">
        <f t="array" ref="C1463">_xlfn._xlws.FILTER(B1463,OR(LEN(B1463) = 7,LEN(B1463)=8))</f>
        <v>10/14/13</v>
      </c>
      <c r="D1463" s="61" t="str">
        <f t="shared" si="266"/>
        <v>10/14/13</v>
      </c>
      <c r="E1463" s="61" t="s">
        <v>1649</v>
      </c>
      <c r="F1463" s="87" t="e" cm="1" vm="1">
        <f t="array" ref="F1463">_xlfn._xlws.FILTER(B1463,LEN(B1463)=5)</f>
        <v>#VALUE!</v>
      </c>
      <c r="G1463" s="88" t="str">
        <f t="shared" si="267"/>
        <v/>
      </c>
      <c r="H1463" s="85">
        <v>41561</v>
      </c>
      <c r="I1463" s="85" t="s">
        <v>2512</v>
      </c>
      <c r="J1463" s="93">
        <f t="shared" si="265"/>
        <v>41561</v>
      </c>
      <c r="K1463" s="85"/>
      <c r="M1463" s="85" t="s">
        <v>1649</v>
      </c>
      <c r="N1463" t="e">
        <f t="shared" si="268"/>
        <v>#VALUE!</v>
      </c>
      <c r="O1463" t="e">
        <f t="shared" si="269"/>
        <v>#VALUE!</v>
      </c>
      <c r="Q1463" s="84" t="s">
        <v>1649</v>
      </c>
      <c r="R1463" t="e">
        <f t="shared" si="270"/>
        <v>#VALUE!</v>
      </c>
      <c r="S1463" t="e">
        <f t="shared" si="271"/>
        <v>#VALUE!</v>
      </c>
      <c r="U1463" s="86" t="s">
        <v>1649</v>
      </c>
      <c r="V1463" t="e">
        <f t="shared" si="272"/>
        <v>#VALUE!</v>
      </c>
      <c r="W1463" t="e">
        <f t="shared" si="273"/>
        <v>#VALUE!</v>
      </c>
      <c r="Y1463" s="61" t="s">
        <v>1649</v>
      </c>
      <c r="Z1463" t="str">
        <f t="shared" si="274"/>
        <v>10-14-13</v>
      </c>
      <c r="AA1463" t="e">
        <f t="shared" si="275"/>
        <v>#VALUE!</v>
      </c>
      <c r="AB1463" t="e">
        <f t="shared" si="276"/>
        <v>#VALUE!</v>
      </c>
      <c r="AD1463" s="85">
        <v>41561</v>
      </c>
      <c r="AG1463" s="85" t="s">
        <v>1649</v>
      </c>
      <c r="AI1463" s="85">
        <v>41561</v>
      </c>
    </row>
    <row r="1464" spans="1:35" x14ac:dyDescent="0.2">
      <c r="A1464">
        <v>2004</v>
      </c>
      <c r="B1464" s="91" t="s">
        <v>212</v>
      </c>
      <c r="C1464" s="61" t="str" cm="1">
        <f t="array" ref="C1464">_xlfn._xlws.FILTER(B1464,OR(LEN(B1464) = 7,LEN(B1464)=8))</f>
        <v>9/18/13</v>
      </c>
      <c r="D1464" s="61" t="str">
        <f t="shared" si="266"/>
        <v>9/18/13</v>
      </c>
      <c r="E1464" s="85" t="s">
        <v>212</v>
      </c>
      <c r="F1464" s="87" t="e" cm="1" vm="1">
        <f t="array" ref="F1464">_xlfn._xlws.FILTER(B1464,LEN(B1464)=5)</f>
        <v>#VALUE!</v>
      </c>
      <c r="G1464" s="88" t="str">
        <f t="shared" si="267"/>
        <v/>
      </c>
      <c r="H1464" s="85">
        <v>41535</v>
      </c>
      <c r="I1464" s="85" t="s">
        <v>2512</v>
      </c>
      <c r="J1464" s="93">
        <f t="shared" si="265"/>
        <v>41535</v>
      </c>
      <c r="K1464" s="85"/>
      <c r="M1464" s="85" t="s">
        <v>212</v>
      </c>
      <c r="N1464" t="e">
        <f t="shared" si="268"/>
        <v>#VALUE!</v>
      </c>
      <c r="O1464" t="e">
        <f t="shared" si="269"/>
        <v>#VALUE!</v>
      </c>
      <c r="Q1464" s="84" t="s">
        <v>212</v>
      </c>
      <c r="R1464" t="e">
        <f t="shared" si="270"/>
        <v>#VALUE!</v>
      </c>
      <c r="S1464" t="e">
        <f t="shared" si="271"/>
        <v>#VALUE!</v>
      </c>
      <c r="U1464" s="86" t="s">
        <v>212</v>
      </c>
      <c r="V1464" t="e">
        <f t="shared" si="272"/>
        <v>#VALUE!</v>
      </c>
      <c r="W1464" t="e">
        <f t="shared" si="273"/>
        <v>#VALUE!</v>
      </c>
      <c r="Y1464" s="61" t="s">
        <v>212</v>
      </c>
      <c r="Z1464" t="str">
        <f t="shared" si="274"/>
        <v>9-18-13</v>
      </c>
      <c r="AA1464" t="e">
        <f t="shared" si="275"/>
        <v>#VALUE!</v>
      </c>
      <c r="AB1464" t="e">
        <f t="shared" si="276"/>
        <v>#VALUE!</v>
      </c>
      <c r="AD1464" s="85">
        <v>41535</v>
      </c>
      <c r="AG1464" s="85" t="s">
        <v>212</v>
      </c>
      <c r="AI1464" s="85">
        <v>41535</v>
      </c>
    </row>
    <row r="1465" spans="1:35" x14ac:dyDescent="0.2">
      <c r="A1465">
        <v>6142</v>
      </c>
      <c r="B1465" s="91" t="s">
        <v>233</v>
      </c>
      <c r="C1465" s="61" t="str" cm="1">
        <f t="array" ref="C1465">_xlfn._xlws.FILTER(B1465,OR(LEN(B1465) = 7,LEN(B1465)=8))</f>
        <v>8/20/13</v>
      </c>
      <c r="D1465" s="61" t="str">
        <f t="shared" si="266"/>
        <v>8/20/13</v>
      </c>
      <c r="E1465" s="85" t="s">
        <v>233</v>
      </c>
      <c r="F1465" s="87" t="e" cm="1" vm="1">
        <f t="array" ref="F1465">_xlfn._xlws.FILTER(B1465,LEN(B1465)=5)</f>
        <v>#VALUE!</v>
      </c>
      <c r="G1465" s="88" t="str">
        <f t="shared" si="267"/>
        <v/>
      </c>
      <c r="H1465" s="85">
        <v>41506</v>
      </c>
      <c r="I1465" s="85" t="s">
        <v>2512</v>
      </c>
      <c r="J1465" s="93">
        <f t="shared" si="265"/>
        <v>41506</v>
      </c>
      <c r="K1465" s="85"/>
      <c r="M1465" s="85" t="s">
        <v>233</v>
      </c>
      <c r="N1465" t="e">
        <f t="shared" si="268"/>
        <v>#VALUE!</v>
      </c>
      <c r="O1465" t="e">
        <f t="shared" si="269"/>
        <v>#VALUE!</v>
      </c>
      <c r="Q1465" s="84" t="s">
        <v>233</v>
      </c>
      <c r="R1465" t="e">
        <f t="shared" si="270"/>
        <v>#VALUE!</v>
      </c>
      <c r="S1465" t="e">
        <f t="shared" si="271"/>
        <v>#VALUE!</v>
      </c>
      <c r="U1465" s="86" t="s">
        <v>233</v>
      </c>
      <c r="V1465" t="e">
        <f t="shared" si="272"/>
        <v>#VALUE!</v>
      </c>
      <c r="W1465" t="e">
        <f t="shared" si="273"/>
        <v>#VALUE!</v>
      </c>
      <c r="Y1465" s="61" t="s">
        <v>233</v>
      </c>
      <c r="Z1465" t="str">
        <f t="shared" si="274"/>
        <v>8-20-13</v>
      </c>
      <c r="AA1465" t="e">
        <f t="shared" si="275"/>
        <v>#VALUE!</v>
      </c>
      <c r="AB1465" t="e">
        <f t="shared" si="276"/>
        <v>#VALUE!</v>
      </c>
      <c r="AD1465" s="85">
        <v>41506</v>
      </c>
      <c r="AG1465" s="85" t="s">
        <v>233</v>
      </c>
      <c r="AI1465" s="85">
        <v>41506</v>
      </c>
    </row>
    <row r="1466" spans="1:35" x14ac:dyDescent="0.2">
      <c r="A1466">
        <v>8553</v>
      </c>
      <c r="B1466" s="91" t="s">
        <v>235</v>
      </c>
      <c r="C1466" s="61" t="str" cm="1">
        <f t="array" ref="C1466">_xlfn._xlws.FILTER(B1466,OR(LEN(B1466) = 7,LEN(B1466)=8))</f>
        <v>6/23/13</v>
      </c>
      <c r="D1466" s="61" t="str">
        <f t="shared" si="266"/>
        <v>6/23/13</v>
      </c>
      <c r="E1466" s="85" t="s">
        <v>235</v>
      </c>
      <c r="F1466" s="87" t="e" cm="1" vm="1">
        <f t="array" ref="F1466">_xlfn._xlws.FILTER(B1466,LEN(B1466)=5)</f>
        <v>#VALUE!</v>
      </c>
      <c r="G1466" s="88" t="str">
        <f t="shared" si="267"/>
        <v/>
      </c>
      <c r="H1466" s="85">
        <v>41448</v>
      </c>
      <c r="I1466" s="85" t="s">
        <v>2512</v>
      </c>
      <c r="J1466" s="93">
        <f t="shared" si="265"/>
        <v>41448</v>
      </c>
      <c r="K1466" s="85"/>
      <c r="M1466" s="85" t="s">
        <v>235</v>
      </c>
      <c r="N1466" t="e">
        <f t="shared" si="268"/>
        <v>#VALUE!</v>
      </c>
      <c r="O1466" t="e">
        <f t="shared" si="269"/>
        <v>#VALUE!</v>
      </c>
      <c r="Q1466" s="84" t="s">
        <v>235</v>
      </c>
      <c r="R1466" t="e">
        <f t="shared" si="270"/>
        <v>#VALUE!</v>
      </c>
      <c r="S1466" t="e">
        <f t="shared" si="271"/>
        <v>#VALUE!</v>
      </c>
      <c r="U1466" s="86" t="s">
        <v>235</v>
      </c>
      <c r="V1466" t="e">
        <f t="shared" si="272"/>
        <v>#VALUE!</v>
      </c>
      <c r="W1466" t="e">
        <f t="shared" si="273"/>
        <v>#VALUE!</v>
      </c>
      <c r="Y1466" s="61" t="s">
        <v>235</v>
      </c>
      <c r="Z1466" t="str">
        <f t="shared" si="274"/>
        <v>6-23-13</v>
      </c>
      <c r="AA1466" t="e">
        <f t="shared" si="275"/>
        <v>#VALUE!</v>
      </c>
      <c r="AB1466" t="e">
        <f t="shared" si="276"/>
        <v>#VALUE!</v>
      </c>
      <c r="AD1466" s="85">
        <v>41448</v>
      </c>
      <c r="AG1466" s="85" t="s">
        <v>235</v>
      </c>
      <c r="AI1466" s="85">
        <v>41448</v>
      </c>
    </row>
    <row r="1467" spans="1:35" x14ac:dyDescent="0.2">
      <c r="A1467">
        <v>9805</v>
      </c>
      <c r="B1467" s="91" t="s">
        <v>886</v>
      </c>
      <c r="C1467" s="61" t="str" cm="1">
        <f t="array" ref="C1467">_xlfn._xlws.FILTER(B1467,OR(LEN(B1467) = 7,LEN(B1467)=8))</f>
        <v>6/20/13</v>
      </c>
      <c r="D1467" s="61" t="str">
        <f t="shared" si="266"/>
        <v>6/20/13</v>
      </c>
      <c r="E1467" s="85" t="s">
        <v>886</v>
      </c>
      <c r="F1467" s="87" t="e" cm="1" vm="1">
        <f t="array" ref="F1467">_xlfn._xlws.FILTER(B1467,LEN(B1467)=5)</f>
        <v>#VALUE!</v>
      </c>
      <c r="G1467" s="88" t="str">
        <f t="shared" si="267"/>
        <v/>
      </c>
      <c r="H1467" s="85">
        <v>41445</v>
      </c>
      <c r="I1467" s="85" t="s">
        <v>2512</v>
      </c>
      <c r="J1467" s="93">
        <f t="shared" si="265"/>
        <v>41445</v>
      </c>
      <c r="K1467" s="85"/>
      <c r="M1467" s="85" t="s">
        <v>886</v>
      </c>
      <c r="N1467" t="e">
        <f t="shared" si="268"/>
        <v>#VALUE!</v>
      </c>
      <c r="O1467" t="e">
        <f t="shared" si="269"/>
        <v>#VALUE!</v>
      </c>
      <c r="Q1467" s="84" t="s">
        <v>886</v>
      </c>
      <c r="R1467" t="e">
        <f t="shared" si="270"/>
        <v>#VALUE!</v>
      </c>
      <c r="S1467" t="e">
        <f t="shared" si="271"/>
        <v>#VALUE!</v>
      </c>
      <c r="U1467" s="86" t="s">
        <v>886</v>
      </c>
      <c r="V1467" t="e">
        <f t="shared" si="272"/>
        <v>#VALUE!</v>
      </c>
      <c r="W1467" t="e">
        <f t="shared" si="273"/>
        <v>#VALUE!</v>
      </c>
      <c r="Y1467" s="61" t="s">
        <v>886</v>
      </c>
      <c r="Z1467" t="str">
        <f t="shared" si="274"/>
        <v>6-20-13</v>
      </c>
      <c r="AA1467" t="e">
        <f t="shared" si="275"/>
        <v>#VALUE!</v>
      </c>
      <c r="AB1467" t="e">
        <f t="shared" si="276"/>
        <v>#VALUE!</v>
      </c>
      <c r="AD1467" s="85">
        <v>41445</v>
      </c>
      <c r="AG1467" s="85" t="s">
        <v>886</v>
      </c>
      <c r="AI1467" s="85">
        <v>41445</v>
      </c>
    </row>
    <row r="1468" spans="1:35" x14ac:dyDescent="0.2">
      <c r="A1468">
        <v>849</v>
      </c>
      <c r="B1468" s="91" t="s">
        <v>886</v>
      </c>
      <c r="C1468" s="61" t="str" cm="1">
        <f t="array" ref="C1468">_xlfn._xlws.FILTER(B1468,OR(LEN(B1468) = 7,LEN(B1468)=8))</f>
        <v>6/20/13</v>
      </c>
      <c r="D1468" s="61" t="str">
        <f t="shared" si="266"/>
        <v>6/20/13</v>
      </c>
      <c r="E1468" s="85" t="s">
        <v>886</v>
      </c>
      <c r="F1468" s="87" t="e" cm="1" vm="1">
        <f t="array" ref="F1468">_xlfn._xlws.FILTER(B1468,LEN(B1468)=5)</f>
        <v>#VALUE!</v>
      </c>
      <c r="G1468" s="88" t="str">
        <f t="shared" si="267"/>
        <v/>
      </c>
      <c r="H1468" s="85">
        <v>41445</v>
      </c>
      <c r="I1468" s="85" t="s">
        <v>2512</v>
      </c>
      <c r="J1468" s="93">
        <f t="shared" si="265"/>
        <v>41445</v>
      </c>
      <c r="K1468" s="85"/>
      <c r="M1468" s="85" t="s">
        <v>886</v>
      </c>
      <c r="N1468" t="e">
        <f t="shared" si="268"/>
        <v>#VALUE!</v>
      </c>
      <c r="O1468" t="e">
        <f t="shared" si="269"/>
        <v>#VALUE!</v>
      </c>
      <c r="Q1468" s="84" t="s">
        <v>886</v>
      </c>
      <c r="R1468" t="e">
        <f t="shared" si="270"/>
        <v>#VALUE!</v>
      </c>
      <c r="S1468" t="e">
        <f t="shared" si="271"/>
        <v>#VALUE!</v>
      </c>
      <c r="U1468" s="86" t="s">
        <v>886</v>
      </c>
      <c r="V1468" t="e">
        <f t="shared" si="272"/>
        <v>#VALUE!</v>
      </c>
      <c r="W1468" t="e">
        <f t="shared" si="273"/>
        <v>#VALUE!</v>
      </c>
      <c r="Y1468" s="61" t="s">
        <v>886</v>
      </c>
      <c r="Z1468" t="str">
        <f t="shared" si="274"/>
        <v>6-20-13</v>
      </c>
      <c r="AA1468" t="e">
        <f t="shared" si="275"/>
        <v>#VALUE!</v>
      </c>
      <c r="AB1468" t="e">
        <f t="shared" si="276"/>
        <v>#VALUE!</v>
      </c>
      <c r="AD1468" s="85">
        <v>41445</v>
      </c>
      <c r="AG1468" s="85" t="s">
        <v>886</v>
      </c>
      <c r="AI1468" s="85">
        <v>41445</v>
      </c>
    </row>
    <row r="1469" spans="1:35" x14ac:dyDescent="0.2">
      <c r="A1469">
        <v>1606</v>
      </c>
      <c r="B1469" s="91" t="s">
        <v>965</v>
      </c>
      <c r="C1469" s="61" t="str" cm="1">
        <f t="array" ref="C1469">_xlfn._xlws.FILTER(B1469,OR(LEN(B1469) = 7,LEN(B1469)=8))</f>
        <v>5/15/13</v>
      </c>
      <c r="D1469" s="61" t="str">
        <f t="shared" si="266"/>
        <v>5/15/13</v>
      </c>
      <c r="E1469" s="85" t="s">
        <v>965</v>
      </c>
      <c r="F1469" s="87" t="e" cm="1" vm="1">
        <f t="array" ref="F1469">_xlfn._xlws.FILTER(B1469,LEN(B1469)=5)</f>
        <v>#VALUE!</v>
      </c>
      <c r="G1469" s="88" t="str">
        <f t="shared" si="267"/>
        <v/>
      </c>
      <c r="H1469" s="85">
        <v>41409</v>
      </c>
      <c r="I1469" s="85" t="s">
        <v>2512</v>
      </c>
      <c r="J1469" s="93">
        <f t="shared" si="265"/>
        <v>41409</v>
      </c>
      <c r="K1469" s="85"/>
      <c r="M1469" s="85" t="s">
        <v>965</v>
      </c>
      <c r="N1469" t="e">
        <f t="shared" si="268"/>
        <v>#VALUE!</v>
      </c>
      <c r="O1469" t="e">
        <f t="shared" si="269"/>
        <v>#VALUE!</v>
      </c>
      <c r="Q1469" s="84" t="s">
        <v>965</v>
      </c>
      <c r="R1469" t="e">
        <f t="shared" si="270"/>
        <v>#VALUE!</v>
      </c>
      <c r="S1469" t="e">
        <f t="shared" si="271"/>
        <v>#VALUE!</v>
      </c>
      <c r="U1469" s="86" t="s">
        <v>965</v>
      </c>
      <c r="V1469" t="e">
        <f t="shared" si="272"/>
        <v>#VALUE!</v>
      </c>
      <c r="W1469" t="e">
        <f t="shared" si="273"/>
        <v>#VALUE!</v>
      </c>
      <c r="Y1469" s="61" t="s">
        <v>965</v>
      </c>
      <c r="Z1469" t="str">
        <f t="shared" si="274"/>
        <v>5-15-13</v>
      </c>
      <c r="AA1469" t="e">
        <f t="shared" si="275"/>
        <v>#VALUE!</v>
      </c>
      <c r="AB1469" t="e">
        <f t="shared" si="276"/>
        <v>#VALUE!</v>
      </c>
      <c r="AD1469" s="85">
        <v>41409</v>
      </c>
      <c r="AG1469" s="85" t="s">
        <v>965</v>
      </c>
      <c r="AI1469" s="85">
        <v>41409</v>
      </c>
    </row>
    <row r="1470" spans="1:35" x14ac:dyDescent="0.2">
      <c r="A1470">
        <v>125</v>
      </c>
      <c r="B1470" s="91" t="s">
        <v>965</v>
      </c>
      <c r="C1470" s="61" t="str" cm="1">
        <f t="array" ref="C1470">_xlfn._xlws.FILTER(B1470,OR(LEN(B1470) = 7,LEN(B1470)=8))</f>
        <v>5/15/13</v>
      </c>
      <c r="D1470" s="61" t="str">
        <f t="shared" si="266"/>
        <v>5/15/13</v>
      </c>
      <c r="E1470" s="85" t="s">
        <v>965</v>
      </c>
      <c r="F1470" s="87" t="e" cm="1" vm="1">
        <f t="array" ref="F1470">_xlfn._xlws.FILTER(B1470,LEN(B1470)=5)</f>
        <v>#VALUE!</v>
      </c>
      <c r="G1470" s="88" t="str">
        <f t="shared" si="267"/>
        <v/>
      </c>
      <c r="H1470" s="85">
        <v>41409</v>
      </c>
      <c r="I1470" s="85" t="s">
        <v>2512</v>
      </c>
      <c r="J1470" s="93">
        <f t="shared" si="265"/>
        <v>41409</v>
      </c>
      <c r="K1470" s="85"/>
      <c r="M1470" s="85" t="s">
        <v>965</v>
      </c>
      <c r="N1470" t="e">
        <f t="shared" si="268"/>
        <v>#VALUE!</v>
      </c>
      <c r="O1470" t="e">
        <f t="shared" si="269"/>
        <v>#VALUE!</v>
      </c>
      <c r="Q1470" s="84" t="s">
        <v>965</v>
      </c>
      <c r="R1470" t="e">
        <f t="shared" si="270"/>
        <v>#VALUE!</v>
      </c>
      <c r="S1470" t="e">
        <f t="shared" si="271"/>
        <v>#VALUE!</v>
      </c>
      <c r="U1470" s="86" t="s">
        <v>965</v>
      </c>
      <c r="V1470" t="e">
        <f t="shared" si="272"/>
        <v>#VALUE!</v>
      </c>
      <c r="W1470" t="e">
        <f t="shared" si="273"/>
        <v>#VALUE!</v>
      </c>
      <c r="Y1470" s="61" t="s">
        <v>965</v>
      </c>
      <c r="Z1470" t="str">
        <f t="shared" si="274"/>
        <v>5-15-13</v>
      </c>
      <c r="AA1470" t="e">
        <f t="shared" si="275"/>
        <v>#VALUE!</v>
      </c>
      <c r="AB1470" t="e">
        <f t="shared" si="276"/>
        <v>#VALUE!</v>
      </c>
      <c r="AD1470" s="85">
        <v>41409</v>
      </c>
      <c r="AG1470" s="85" t="s">
        <v>965</v>
      </c>
      <c r="AI1470" s="85">
        <v>41409</v>
      </c>
    </row>
    <row r="1471" spans="1:35" x14ac:dyDescent="0.2">
      <c r="A1471">
        <v>9305</v>
      </c>
      <c r="B1471" s="91">
        <v>41613</v>
      </c>
      <c r="C1471" s="61" t="e" cm="1" vm="1">
        <f t="array" ref="C1471">_xlfn._xlws.FILTER(B1471,OR(LEN(B1471) = 7,LEN(B1471)=8))</f>
        <v>#VALUE!</v>
      </c>
      <c r="D1471" s="61" t="str">
        <f t="shared" si="266"/>
        <v/>
      </c>
      <c r="E1471" s="61" t="s">
        <v>2512</v>
      </c>
      <c r="F1471" s="87" cm="1">
        <f t="array" ref="F1471">_xlfn._xlws.FILTER(B1471,LEN(B1471)=5)</f>
        <v>41613</v>
      </c>
      <c r="G1471" s="88">
        <f t="shared" si="267"/>
        <v>41613</v>
      </c>
      <c r="H1471" s="61"/>
      <c r="I1471" s="85">
        <v>41613</v>
      </c>
      <c r="J1471" s="93">
        <f t="shared" si="265"/>
        <v>41613</v>
      </c>
      <c r="K1471" s="85"/>
      <c r="M1471" s="85">
        <v>41613</v>
      </c>
      <c r="N1471" t="e">
        <f t="shared" si="268"/>
        <v>#VALUE!</v>
      </c>
      <c r="O1471">
        <f t="shared" si="269"/>
        <v>41613</v>
      </c>
      <c r="Q1471" s="84">
        <v>41613</v>
      </c>
      <c r="R1471" t="e">
        <f t="shared" si="270"/>
        <v>#VALUE!</v>
      </c>
      <c r="S1471">
        <f t="shared" si="271"/>
        <v>41613</v>
      </c>
      <c r="U1471" s="86">
        <v>41613</v>
      </c>
      <c r="V1471" t="e">
        <f t="shared" si="272"/>
        <v>#VALUE!</v>
      </c>
      <c r="W1471">
        <f t="shared" si="273"/>
        <v>41613</v>
      </c>
      <c r="Y1471" s="61">
        <v>41613</v>
      </c>
      <c r="Z1471" t="str">
        <f t="shared" si="274"/>
        <v>41613</v>
      </c>
      <c r="AA1471" t="e">
        <f t="shared" si="275"/>
        <v>#VALUE!</v>
      </c>
      <c r="AB1471">
        <f t="shared" si="276"/>
        <v>41613</v>
      </c>
      <c r="AD1471" s="85">
        <v>41380</v>
      </c>
      <c r="AG1471" s="85">
        <v>41613</v>
      </c>
      <c r="AI1471" s="85">
        <v>41406</v>
      </c>
    </row>
    <row r="1472" spans="1:35" x14ac:dyDescent="0.2">
      <c r="A1472">
        <v>4706</v>
      </c>
      <c r="B1472" s="91" t="s">
        <v>436</v>
      </c>
      <c r="C1472" s="61" t="str" cm="1">
        <f t="array" ref="C1472">_xlfn._xlws.FILTER(B1472,OR(LEN(B1472) = 7,LEN(B1472)=8))</f>
        <v>4/27/13</v>
      </c>
      <c r="D1472" s="61" t="str">
        <f t="shared" si="266"/>
        <v>4/27/13</v>
      </c>
      <c r="E1472" s="85" t="s">
        <v>436</v>
      </c>
      <c r="F1472" s="87" t="e" cm="1" vm="1">
        <f t="array" ref="F1472">_xlfn._xlws.FILTER(B1472,LEN(B1472)=5)</f>
        <v>#VALUE!</v>
      </c>
      <c r="G1472" s="88" t="str">
        <f t="shared" si="267"/>
        <v/>
      </c>
      <c r="H1472" s="85">
        <v>41391</v>
      </c>
      <c r="I1472" s="85" t="s">
        <v>2512</v>
      </c>
      <c r="J1472" s="93">
        <f t="shared" si="265"/>
        <v>41391</v>
      </c>
      <c r="K1472" s="85"/>
      <c r="M1472" s="85" t="s">
        <v>436</v>
      </c>
      <c r="N1472" t="e">
        <f t="shared" si="268"/>
        <v>#VALUE!</v>
      </c>
      <c r="O1472" t="e">
        <f t="shared" si="269"/>
        <v>#VALUE!</v>
      </c>
      <c r="Q1472" s="84" t="s">
        <v>436</v>
      </c>
      <c r="R1472" t="e">
        <f t="shared" si="270"/>
        <v>#VALUE!</v>
      </c>
      <c r="S1472" t="e">
        <f t="shared" si="271"/>
        <v>#VALUE!</v>
      </c>
      <c r="U1472" s="86" t="s">
        <v>436</v>
      </c>
      <c r="V1472" t="e">
        <f t="shared" si="272"/>
        <v>#VALUE!</v>
      </c>
      <c r="W1472" t="e">
        <f t="shared" si="273"/>
        <v>#VALUE!</v>
      </c>
      <c r="Y1472" s="61" t="s">
        <v>436</v>
      </c>
      <c r="Z1472" t="str">
        <f t="shared" si="274"/>
        <v>4-27-13</v>
      </c>
      <c r="AA1472" t="e">
        <f t="shared" si="275"/>
        <v>#VALUE!</v>
      </c>
      <c r="AB1472" t="e">
        <f t="shared" si="276"/>
        <v>#VALUE!</v>
      </c>
      <c r="AD1472" s="85">
        <v>41391</v>
      </c>
      <c r="AG1472" s="85" t="s">
        <v>436</v>
      </c>
      <c r="AI1472" s="85">
        <v>41391</v>
      </c>
    </row>
    <row r="1473" spans="1:35" x14ac:dyDescent="0.2">
      <c r="A1473">
        <v>4437</v>
      </c>
      <c r="B1473" s="91" t="s">
        <v>344</v>
      </c>
      <c r="C1473" s="61" t="str" cm="1">
        <f t="array" ref="C1473">_xlfn._xlws.FILTER(B1473,OR(LEN(B1473) = 7,LEN(B1473)=8))</f>
        <v>4/24/13</v>
      </c>
      <c r="D1473" s="61" t="str">
        <f t="shared" si="266"/>
        <v>4/24/13</v>
      </c>
      <c r="E1473" s="85" t="s">
        <v>344</v>
      </c>
      <c r="F1473" s="87" t="e" cm="1" vm="1">
        <f t="array" ref="F1473">_xlfn._xlws.FILTER(B1473,LEN(B1473)=5)</f>
        <v>#VALUE!</v>
      </c>
      <c r="G1473" s="88" t="str">
        <f t="shared" si="267"/>
        <v/>
      </c>
      <c r="H1473" s="85">
        <v>41388</v>
      </c>
      <c r="I1473" s="85" t="s">
        <v>2512</v>
      </c>
      <c r="J1473" s="93">
        <f t="shared" si="265"/>
        <v>41388</v>
      </c>
      <c r="K1473" s="85"/>
      <c r="M1473" s="85" t="s">
        <v>344</v>
      </c>
      <c r="N1473" t="e">
        <f t="shared" si="268"/>
        <v>#VALUE!</v>
      </c>
      <c r="O1473" t="e">
        <f t="shared" si="269"/>
        <v>#VALUE!</v>
      </c>
      <c r="Q1473" s="84" t="s">
        <v>344</v>
      </c>
      <c r="R1473" t="e">
        <f t="shared" si="270"/>
        <v>#VALUE!</v>
      </c>
      <c r="S1473" t="e">
        <f t="shared" si="271"/>
        <v>#VALUE!</v>
      </c>
      <c r="U1473" s="86" t="s">
        <v>344</v>
      </c>
      <c r="V1473" t="e">
        <f t="shared" si="272"/>
        <v>#VALUE!</v>
      </c>
      <c r="W1473" t="e">
        <f t="shared" si="273"/>
        <v>#VALUE!</v>
      </c>
      <c r="Y1473" s="61" t="s">
        <v>344</v>
      </c>
      <c r="Z1473" t="str">
        <f t="shared" si="274"/>
        <v>4-24-13</v>
      </c>
      <c r="AA1473" t="e">
        <f t="shared" si="275"/>
        <v>#VALUE!</v>
      </c>
      <c r="AB1473" t="e">
        <f t="shared" si="276"/>
        <v>#VALUE!</v>
      </c>
      <c r="AD1473" s="85">
        <v>41388</v>
      </c>
      <c r="AG1473" s="85" t="s">
        <v>344</v>
      </c>
      <c r="AI1473" s="85">
        <v>41388</v>
      </c>
    </row>
    <row r="1474" spans="1:35" x14ac:dyDescent="0.2">
      <c r="A1474">
        <v>3081</v>
      </c>
      <c r="B1474" s="91" t="s">
        <v>470</v>
      </c>
      <c r="C1474" s="61" t="str" cm="1">
        <f t="array" ref="C1474">_xlfn._xlws.FILTER(B1474,OR(LEN(B1474) = 7,LEN(B1474)=8))</f>
        <v>4/22/13</v>
      </c>
      <c r="D1474" s="61" t="str">
        <f t="shared" si="266"/>
        <v>4/22/13</v>
      </c>
      <c r="E1474" s="85" t="s">
        <v>470</v>
      </c>
      <c r="F1474" s="87" t="e" cm="1" vm="1">
        <f t="array" ref="F1474">_xlfn._xlws.FILTER(B1474,LEN(B1474)=5)</f>
        <v>#VALUE!</v>
      </c>
      <c r="G1474" s="88" t="str">
        <f t="shared" si="267"/>
        <v/>
      </c>
      <c r="H1474" s="85">
        <v>41386</v>
      </c>
      <c r="I1474" s="85" t="s">
        <v>2512</v>
      </c>
      <c r="J1474" s="93">
        <f t="shared" si="265"/>
        <v>41386</v>
      </c>
      <c r="K1474" s="85"/>
      <c r="M1474" s="85" t="s">
        <v>470</v>
      </c>
      <c r="N1474" t="e">
        <f t="shared" si="268"/>
        <v>#VALUE!</v>
      </c>
      <c r="O1474" t="e">
        <f t="shared" si="269"/>
        <v>#VALUE!</v>
      </c>
      <c r="Q1474" s="84" t="s">
        <v>470</v>
      </c>
      <c r="R1474" t="e">
        <f t="shared" si="270"/>
        <v>#VALUE!</v>
      </c>
      <c r="S1474" t="e">
        <f t="shared" si="271"/>
        <v>#VALUE!</v>
      </c>
      <c r="U1474" s="86" t="s">
        <v>470</v>
      </c>
      <c r="V1474" t="e">
        <f t="shared" si="272"/>
        <v>#VALUE!</v>
      </c>
      <c r="W1474" t="e">
        <f t="shared" si="273"/>
        <v>#VALUE!</v>
      </c>
      <c r="Y1474" s="61" t="s">
        <v>470</v>
      </c>
      <c r="Z1474" t="str">
        <f t="shared" si="274"/>
        <v>4-22-13</v>
      </c>
      <c r="AA1474" t="e">
        <f t="shared" si="275"/>
        <v>#VALUE!</v>
      </c>
      <c r="AB1474" t="e">
        <f t="shared" si="276"/>
        <v>#VALUE!</v>
      </c>
      <c r="AD1474" s="85">
        <v>41386</v>
      </c>
      <c r="AG1474" s="85" t="s">
        <v>470</v>
      </c>
      <c r="AI1474" s="85">
        <v>41386</v>
      </c>
    </row>
    <row r="1475" spans="1:35" x14ac:dyDescent="0.2">
      <c r="A1475">
        <v>3536</v>
      </c>
      <c r="B1475" s="91" t="s">
        <v>376</v>
      </c>
      <c r="C1475" s="61" t="str" cm="1">
        <f t="array" ref="C1475">_xlfn._xlws.FILTER(B1475,OR(LEN(B1475) = 7,LEN(B1475)=8))</f>
        <v>3/24/13</v>
      </c>
      <c r="D1475" s="61" t="str">
        <f t="shared" si="266"/>
        <v>3/24/13</v>
      </c>
      <c r="E1475" s="85" t="s">
        <v>376</v>
      </c>
      <c r="F1475" s="87" t="e" cm="1" vm="1">
        <f t="array" ref="F1475">_xlfn._xlws.FILTER(B1475,LEN(B1475)=5)</f>
        <v>#VALUE!</v>
      </c>
      <c r="G1475" s="88" t="str">
        <f t="shared" si="267"/>
        <v/>
      </c>
      <c r="H1475" s="85">
        <v>41357</v>
      </c>
      <c r="I1475" s="85" t="s">
        <v>2512</v>
      </c>
      <c r="J1475" s="93">
        <f t="shared" ref="J1475:J1538" si="277">IF(I1475&gt;$I$1,I1475,H1475)</f>
        <v>41357</v>
      </c>
      <c r="K1475" s="85"/>
      <c r="M1475" s="85" t="s">
        <v>376</v>
      </c>
      <c r="N1475" t="e">
        <f t="shared" si="268"/>
        <v>#VALUE!</v>
      </c>
      <c r="O1475" t="e">
        <f t="shared" si="269"/>
        <v>#VALUE!</v>
      </c>
      <c r="Q1475" s="84" t="s">
        <v>376</v>
      </c>
      <c r="R1475" t="e">
        <f t="shared" si="270"/>
        <v>#VALUE!</v>
      </c>
      <c r="S1475" t="e">
        <f t="shared" si="271"/>
        <v>#VALUE!</v>
      </c>
      <c r="U1475" s="86" t="s">
        <v>376</v>
      </c>
      <c r="V1475" t="e">
        <f t="shared" si="272"/>
        <v>#VALUE!</v>
      </c>
      <c r="W1475" t="e">
        <f t="shared" si="273"/>
        <v>#VALUE!</v>
      </c>
      <c r="Y1475" s="61" t="s">
        <v>376</v>
      </c>
      <c r="Z1475" t="str">
        <f t="shared" si="274"/>
        <v>3-24-13</v>
      </c>
      <c r="AA1475" t="e">
        <f t="shared" si="275"/>
        <v>#VALUE!</v>
      </c>
      <c r="AB1475" t="e">
        <f t="shared" si="276"/>
        <v>#VALUE!</v>
      </c>
      <c r="AD1475" s="85">
        <v>41357</v>
      </c>
      <c r="AG1475" s="85" t="s">
        <v>376</v>
      </c>
      <c r="AI1475" s="85">
        <v>41357</v>
      </c>
    </row>
    <row r="1476" spans="1:35" x14ac:dyDescent="0.2">
      <c r="A1476">
        <v>8686</v>
      </c>
      <c r="B1476" s="91">
        <v>41487</v>
      </c>
      <c r="C1476" s="61" t="e" cm="1" vm="1">
        <f t="array" ref="C1476">_xlfn._xlws.FILTER(B1476,OR(LEN(B1476) = 7,LEN(B1476)=8))</f>
        <v>#VALUE!</v>
      </c>
      <c r="D1476" s="61" t="str">
        <f t="shared" ref="D1476:D1539" si="278">IFERROR(C1476,"")</f>
        <v/>
      </c>
      <c r="E1476" s="61" t="s">
        <v>2512</v>
      </c>
      <c r="F1476" s="87" cm="1">
        <f t="array" ref="F1476">_xlfn._xlws.FILTER(B1476,LEN(B1476)=5)</f>
        <v>41487</v>
      </c>
      <c r="G1476" s="88">
        <f t="shared" si="267"/>
        <v>41487</v>
      </c>
      <c r="H1476" s="61"/>
      <c r="I1476" s="85">
        <v>41487</v>
      </c>
      <c r="J1476" s="93">
        <f t="shared" si="277"/>
        <v>41487</v>
      </c>
      <c r="K1476" s="85"/>
      <c r="M1476" s="85">
        <v>41487</v>
      </c>
      <c r="N1476" t="e">
        <f t="shared" si="268"/>
        <v>#VALUE!</v>
      </c>
      <c r="O1476">
        <f t="shared" si="269"/>
        <v>41487</v>
      </c>
      <c r="Q1476" s="84">
        <v>41487</v>
      </c>
      <c r="R1476" t="e">
        <f t="shared" si="270"/>
        <v>#VALUE!</v>
      </c>
      <c r="S1476">
        <f t="shared" si="271"/>
        <v>41487</v>
      </c>
      <c r="U1476" s="86">
        <v>41487</v>
      </c>
      <c r="V1476" t="e">
        <f t="shared" si="272"/>
        <v>#VALUE!</v>
      </c>
      <c r="W1476">
        <f t="shared" si="273"/>
        <v>41487</v>
      </c>
      <c r="Y1476" s="61">
        <v>41487</v>
      </c>
      <c r="Z1476" t="str">
        <f t="shared" si="274"/>
        <v>41487</v>
      </c>
      <c r="AA1476" t="e">
        <f t="shared" si="275"/>
        <v>#VALUE!</v>
      </c>
      <c r="AB1476">
        <f t="shared" si="276"/>
        <v>41487</v>
      </c>
      <c r="AD1476" s="85">
        <v>31881</v>
      </c>
      <c r="AG1476" s="85">
        <v>41487</v>
      </c>
      <c r="AI1476" s="85">
        <v>41282</v>
      </c>
    </row>
    <row r="1477" spans="1:35" x14ac:dyDescent="0.2">
      <c r="A1477">
        <v>9707</v>
      </c>
      <c r="B1477" s="91" t="s">
        <v>74</v>
      </c>
      <c r="C1477" s="61" t="str" cm="1">
        <f t="array" ref="C1477">_xlfn._xlws.FILTER(B1477,OR(LEN(B1477) = 7,LEN(B1477)=8))</f>
        <v>11/23/12</v>
      </c>
      <c r="D1477" s="61" t="str">
        <f t="shared" si="278"/>
        <v>11/23/12</v>
      </c>
      <c r="E1477" s="61" t="s">
        <v>74</v>
      </c>
      <c r="F1477" s="87" t="e" cm="1" vm="1">
        <f t="array" ref="F1477">_xlfn._xlws.FILTER(B1477,LEN(B1477)=5)</f>
        <v>#VALUE!</v>
      </c>
      <c r="G1477" s="88" t="str">
        <f t="shared" ref="G1477:G1540" si="279">IFERROR(F1477,"")</f>
        <v/>
      </c>
      <c r="H1477" s="85">
        <v>41236</v>
      </c>
      <c r="I1477" s="85" t="s">
        <v>2512</v>
      </c>
      <c r="J1477" s="93">
        <f t="shared" si="277"/>
        <v>41236</v>
      </c>
      <c r="K1477" s="85"/>
      <c r="M1477" s="85" t="s">
        <v>74</v>
      </c>
      <c r="N1477" t="e">
        <f t="shared" ref="N1477:N1540" si="280">DATEVALUE(M1477)</f>
        <v>#VALUE!</v>
      </c>
      <c r="O1477" t="e">
        <f t="shared" ref="O1477:O1540" si="281">VALUE(M1477)</f>
        <v>#VALUE!</v>
      </c>
      <c r="Q1477" s="84" t="s">
        <v>74</v>
      </c>
      <c r="R1477" t="e">
        <f t="shared" ref="R1477:R1540" si="282">DATEVALUE(Q1477)</f>
        <v>#VALUE!</v>
      </c>
      <c r="S1477" t="e">
        <f t="shared" ref="S1477:S1540" si="283">VALUE(Q1477)</f>
        <v>#VALUE!</v>
      </c>
      <c r="U1477" s="86" t="s">
        <v>74</v>
      </c>
      <c r="V1477" t="e">
        <f t="shared" ref="V1477:V1540" si="284">DATEVALUE(U1477)</f>
        <v>#VALUE!</v>
      </c>
      <c r="W1477" t="e">
        <f t="shared" ref="W1477:W1540" si="285">VALUE(U1477)</f>
        <v>#VALUE!</v>
      </c>
      <c r="Y1477" s="61" t="s">
        <v>74</v>
      </c>
      <c r="Z1477" t="str">
        <f t="shared" ref="Z1477:Z1540" si="286">SUBSTITUTE(Y1477,"/","-")</f>
        <v>11-23-12</v>
      </c>
      <c r="AA1477" t="e">
        <f t="shared" ref="AA1477:AA1540" si="287">DATEVALUE(Z1477)</f>
        <v>#VALUE!</v>
      </c>
      <c r="AB1477" t="e">
        <f t="shared" ref="AB1477:AB1540" si="288">VALUE(Z1477)</f>
        <v>#VALUE!</v>
      </c>
      <c r="AD1477" s="85">
        <v>41236</v>
      </c>
      <c r="AG1477" s="85" t="s">
        <v>74</v>
      </c>
      <c r="AI1477" s="85">
        <v>41236</v>
      </c>
    </row>
    <row r="1478" spans="1:35" x14ac:dyDescent="0.2">
      <c r="A1478">
        <v>10872</v>
      </c>
      <c r="B1478" s="91" t="s">
        <v>74</v>
      </c>
      <c r="C1478" s="61" t="str" cm="1">
        <f t="array" ref="C1478">_xlfn._xlws.FILTER(B1478,OR(LEN(B1478) = 7,LEN(B1478)=8))</f>
        <v>11/23/12</v>
      </c>
      <c r="D1478" s="61" t="str">
        <f t="shared" si="278"/>
        <v>11/23/12</v>
      </c>
      <c r="E1478" s="61" t="s">
        <v>74</v>
      </c>
      <c r="F1478" s="87" t="e" cm="1" vm="1">
        <f t="array" ref="F1478">_xlfn._xlws.FILTER(B1478,LEN(B1478)=5)</f>
        <v>#VALUE!</v>
      </c>
      <c r="G1478" s="88" t="str">
        <f t="shared" si="279"/>
        <v/>
      </c>
      <c r="H1478" s="85">
        <v>41236</v>
      </c>
      <c r="I1478" s="85" t="s">
        <v>2512</v>
      </c>
      <c r="J1478" s="93">
        <f t="shared" si="277"/>
        <v>41236</v>
      </c>
      <c r="K1478" s="85"/>
      <c r="M1478" s="85" t="s">
        <v>74</v>
      </c>
      <c r="N1478" t="e">
        <f t="shared" si="280"/>
        <v>#VALUE!</v>
      </c>
      <c r="O1478" t="e">
        <f t="shared" si="281"/>
        <v>#VALUE!</v>
      </c>
      <c r="Q1478" s="84" t="s">
        <v>74</v>
      </c>
      <c r="R1478" t="e">
        <f t="shared" si="282"/>
        <v>#VALUE!</v>
      </c>
      <c r="S1478" t="e">
        <f t="shared" si="283"/>
        <v>#VALUE!</v>
      </c>
      <c r="U1478" s="86" t="s">
        <v>74</v>
      </c>
      <c r="V1478" t="e">
        <f t="shared" si="284"/>
        <v>#VALUE!</v>
      </c>
      <c r="W1478" t="e">
        <f t="shared" si="285"/>
        <v>#VALUE!</v>
      </c>
      <c r="Y1478" s="61" t="s">
        <v>74</v>
      </c>
      <c r="Z1478" t="str">
        <f t="shared" si="286"/>
        <v>11-23-12</v>
      </c>
      <c r="AA1478" t="e">
        <f t="shared" si="287"/>
        <v>#VALUE!</v>
      </c>
      <c r="AB1478" t="e">
        <f t="shared" si="288"/>
        <v>#VALUE!</v>
      </c>
      <c r="AD1478" s="85">
        <v>41236</v>
      </c>
      <c r="AG1478" s="85" t="s">
        <v>74</v>
      </c>
      <c r="AI1478" s="85">
        <v>41236</v>
      </c>
    </row>
    <row r="1479" spans="1:35" x14ac:dyDescent="0.2">
      <c r="A1479">
        <v>9058</v>
      </c>
      <c r="B1479" s="91" t="s">
        <v>630</v>
      </c>
      <c r="C1479" s="61" t="str" cm="1">
        <f t="array" ref="C1479">_xlfn._xlws.FILTER(B1479,OR(LEN(B1479) = 7,LEN(B1479)=8))</f>
        <v>9/23/12</v>
      </c>
      <c r="D1479" s="61" t="str">
        <f t="shared" si="278"/>
        <v>9/23/12</v>
      </c>
      <c r="E1479" s="85" t="s">
        <v>630</v>
      </c>
      <c r="F1479" s="87" t="e" cm="1" vm="1">
        <f t="array" ref="F1479">_xlfn._xlws.FILTER(B1479,LEN(B1479)=5)</f>
        <v>#VALUE!</v>
      </c>
      <c r="G1479" s="88" t="str">
        <f t="shared" si="279"/>
        <v/>
      </c>
      <c r="H1479" s="85">
        <v>41175</v>
      </c>
      <c r="I1479" s="85" t="s">
        <v>2512</v>
      </c>
      <c r="J1479" s="93">
        <f t="shared" si="277"/>
        <v>41175</v>
      </c>
      <c r="K1479" s="85"/>
      <c r="M1479" s="85" t="s">
        <v>630</v>
      </c>
      <c r="N1479" t="e">
        <f t="shared" si="280"/>
        <v>#VALUE!</v>
      </c>
      <c r="O1479" t="e">
        <f t="shared" si="281"/>
        <v>#VALUE!</v>
      </c>
      <c r="Q1479" s="84" t="s">
        <v>630</v>
      </c>
      <c r="R1479" t="e">
        <f t="shared" si="282"/>
        <v>#VALUE!</v>
      </c>
      <c r="S1479" t="e">
        <f t="shared" si="283"/>
        <v>#VALUE!</v>
      </c>
      <c r="U1479" s="86" t="s">
        <v>630</v>
      </c>
      <c r="V1479" t="e">
        <f t="shared" si="284"/>
        <v>#VALUE!</v>
      </c>
      <c r="W1479" t="e">
        <f t="shared" si="285"/>
        <v>#VALUE!</v>
      </c>
      <c r="Y1479" s="61" t="s">
        <v>630</v>
      </c>
      <c r="Z1479" t="str">
        <f t="shared" si="286"/>
        <v>9-23-12</v>
      </c>
      <c r="AA1479" t="e">
        <f t="shared" si="287"/>
        <v>#VALUE!</v>
      </c>
      <c r="AB1479" t="e">
        <f t="shared" si="288"/>
        <v>#VALUE!</v>
      </c>
      <c r="AD1479" s="85">
        <v>41175</v>
      </c>
      <c r="AG1479" s="85" t="s">
        <v>630</v>
      </c>
      <c r="AI1479" s="85">
        <v>41175</v>
      </c>
    </row>
    <row r="1480" spans="1:35" x14ac:dyDescent="0.2">
      <c r="A1480">
        <v>4640</v>
      </c>
      <c r="B1480" s="91" t="s">
        <v>271</v>
      </c>
      <c r="C1480" s="61" t="str" cm="1">
        <f t="array" ref="C1480">_xlfn._xlws.FILTER(B1480,OR(LEN(B1480) = 7,LEN(B1480)=8))</f>
        <v>9/21/12</v>
      </c>
      <c r="D1480" s="61" t="str">
        <f t="shared" si="278"/>
        <v>9/21/12</v>
      </c>
      <c r="E1480" s="85" t="s">
        <v>271</v>
      </c>
      <c r="F1480" s="87" t="e" cm="1" vm="1">
        <f t="array" ref="F1480">_xlfn._xlws.FILTER(B1480,LEN(B1480)=5)</f>
        <v>#VALUE!</v>
      </c>
      <c r="G1480" s="88" t="str">
        <f t="shared" si="279"/>
        <v/>
      </c>
      <c r="H1480" s="85">
        <v>41173</v>
      </c>
      <c r="I1480" s="85" t="s">
        <v>2512</v>
      </c>
      <c r="J1480" s="93">
        <f t="shared" si="277"/>
        <v>41173</v>
      </c>
      <c r="K1480" s="85"/>
      <c r="M1480" s="85" t="s">
        <v>271</v>
      </c>
      <c r="N1480" t="e">
        <f t="shared" si="280"/>
        <v>#VALUE!</v>
      </c>
      <c r="O1480" t="e">
        <f t="shared" si="281"/>
        <v>#VALUE!</v>
      </c>
      <c r="Q1480" s="84" t="s">
        <v>271</v>
      </c>
      <c r="R1480" t="e">
        <f t="shared" si="282"/>
        <v>#VALUE!</v>
      </c>
      <c r="S1480" t="e">
        <f t="shared" si="283"/>
        <v>#VALUE!</v>
      </c>
      <c r="U1480" s="86" t="s">
        <v>271</v>
      </c>
      <c r="V1480" t="e">
        <f t="shared" si="284"/>
        <v>#VALUE!</v>
      </c>
      <c r="W1480" t="e">
        <f t="shared" si="285"/>
        <v>#VALUE!</v>
      </c>
      <c r="Y1480" s="61" t="s">
        <v>271</v>
      </c>
      <c r="Z1480" t="str">
        <f t="shared" si="286"/>
        <v>9-21-12</v>
      </c>
      <c r="AA1480" t="e">
        <f t="shared" si="287"/>
        <v>#VALUE!</v>
      </c>
      <c r="AB1480" t="e">
        <f t="shared" si="288"/>
        <v>#VALUE!</v>
      </c>
      <c r="AD1480" s="85">
        <v>41173</v>
      </c>
      <c r="AG1480" s="85" t="s">
        <v>271</v>
      </c>
      <c r="AI1480" s="85">
        <v>41173</v>
      </c>
    </row>
    <row r="1481" spans="1:35" x14ac:dyDescent="0.2">
      <c r="A1481">
        <v>2525</v>
      </c>
      <c r="B1481" s="91" t="s">
        <v>78</v>
      </c>
      <c r="C1481" s="61" t="str" cm="1">
        <f t="array" ref="C1481">_xlfn._xlws.FILTER(B1481,OR(LEN(B1481) = 7,LEN(B1481)=8))</f>
        <v>9/14/12</v>
      </c>
      <c r="D1481" s="61" t="str">
        <f t="shared" si="278"/>
        <v>9/14/12</v>
      </c>
      <c r="E1481" s="85" t="s">
        <v>78</v>
      </c>
      <c r="F1481" s="87" t="e" cm="1" vm="1">
        <f t="array" ref="F1481">_xlfn._xlws.FILTER(B1481,LEN(B1481)=5)</f>
        <v>#VALUE!</v>
      </c>
      <c r="G1481" s="88" t="str">
        <f t="shared" si="279"/>
        <v/>
      </c>
      <c r="H1481" s="85">
        <v>41166</v>
      </c>
      <c r="I1481" s="85" t="s">
        <v>2512</v>
      </c>
      <c r="J1481" s="93">
        <f t="shared" si="277"/>
        <v>41166</v>
      </c>
      <c r="K1481" s="85"/>
      <c r="M1481" s="85" t="s">
        <v>78</v>
      </c>
      <c r="N1481" t="e">
        <f t="shared" si="280"/>
        <v>#VALUE!</v>
      </c>
      <c r="O1481" t="e">
        <f t="shared" si="281"/>
        <v>#VALUE!</v>
      </c>
      <c r="Q1481" s="84" t="s">
        <v>78</v>
      </c>
      <c r="R1481" t="e">
        <f t="shared" si="282"/>
        <v>#VALUE!</v>
      </c>
      <c r="S1481" t="e">
        <f t="shared" si="283"/>
        <v>#VALUE!</v>
      </c>
      <c r="U1481" s="86" t="s">
        <v>78</v>
      </c>
      <c r="V1481" t="e">
        <f t="shared" si="284"/>
        <v>#VALUE!</v>
      </c>
      <c r="W1481" t="e">
        <f t="shared" si="285"/>
        <v>#VALUE!</v>
      </c>
      <c r="Y1481" s="61" t="s">
        <v>78</v>
      </c>
      <c r="Z1481" t="str">
        <f t="shared" si="286"/>
        <v>9-14-12</v>
      </c>
      <c r="AA1481" t="e">
        <f t="shared" si="287"/>
        <v>#VALUE!</v>
      </c>
      <c r="AB1481" t="e">
        <f t="shared" si="288"/>
        <v>#VALUE!</v>
      </c>
      <c r="AD1481" s="85">
        <v>41166</v>
      </c>
      <c r="AG1481" s="85" t="s">
        <v>78</v>
      </c>
      <c r="AI1481" s="85">
        <v>41166</v>
      </c>
    </row>
    <row r="1482" spans="1:35" x14ac:dyDescent="0.2">
      <c r="A1482">
        <v>9503</v>
      </c>
      <c r="B1482" s="91" t="s">
        <v>1621</v>
      </c>
      <c r="C1482" s="61" t="str" cm="1">
        <f t="array" ref="C1482">_xlfn._xlws.FILTER(B1482,OR(LEN(B1482) = 7,LEN(B1482)=8))</f>
        <v>8/29/12</v>
      </c>
      <c r="D1482" s="61" t="str">
        <f t="shared" si="278"/>
        <v>8/29/12</v>
      </c>
      <c r="E1482" s="85" t="s">
        <v>1621</v>
      </c>
      <c r="F1482" s="87" t="e" cm="1" vm="1">
        <f t="array" ref="F1482">_xlfn._xlws.FILTER(B1482,LEN(B1482)=5)</f>
        <v>#VALUE!</v>
      </c>
      <c r="G1482" s="88" t="str">
        <f t="shared" si="279"/>
        <v/>
      </c>
      <c r="H1482" s="85">
        <v>41150</v>
      </c>
      <c r="I1482" s="85" t="s">
        <v>2512</v>
      </c>
      <c r="J1482" s="93">
        <f t="shared" si="277"/>
        <v>41150</v>
      </c>
      <c r="K1482" s="85"/>
      <c r="M1482" s="85" t="s">
        <v>1621</v>
      </c>
      <c r="N1482" t="e">
        <f t="shared" si="280"/>
        <v>#VALUE!</v>
      </c>
      <c r="O1482" t="e">
        <f t="shared" si="281"/>
        <v>#VALUE!</v>
      </c>
      <c r="Q1482" s="84" t="s">
        <v>1621</v>
      </c>
      <c r="R1482" t="e">
        <f t="shared" si="282"/>
        <v>#VALUE!</v>
      </c>
      <c r="S1482" t="e">
        <f t="shared" si="283"/>
        <v>#VALUE!</v>
      </c>
      <c r="U1482" s="86" t="s">
        <v>1621</v>
      </c>
      <c r="V1482" t="e">
        <f t="shared" si="284"/>
        <v>#VALUE!</v>
      </c>
      <c r="W1482" t="e">
        <f t="shared" si="285"/>
        <v>#VALUE!</v>
      </c>
      <c r="Y1482" s="61" t="s">
        <v>1621</v>
      </c>
      <c r="Z1482" t="str">
        <f t="shared" si="286"/>
        <v>8-29-12</v>
      </c>
      <c r="AA1482" t="e">
        <f t="shared" si="287"/>
        <v>#VALUE!</v>
      </c>
      <c r="AB1482" t="e">
        <f t="shared" si="288"/>
        <v>#VALUE!</v>
      </c>
      <c r="AD1482" s="85">
        <v>41150</v>
      </c>
      <c r="AG1482" s="85" t="s">
        <v>1621</v>
      </c>
      <c r="AI1482" s="85">
        <v>41150</v>
      </c>
    </row>
    <row r="1483" spans="1:35" x14ac:dyDescent="0.2">
      <c r="A1483">
        <v>10704</v>
      </c>
      <c r="B1483" s="91" t="s">
        <v>1713</v>
      </c>
      <c r="C1483" s="61" t="str" cm="1">
        <f t="array" ref="C1483">_xlfn._xlws.FILTER(B1483,OR(LEN(B1483) = 7,LEN(B1483)=8))</f>
        <v>8/21/12</v>
      </c>
      <c r="D1483" s="61" t="str">
        <f t="shared" si="278"/>
        <v>8/21/12</v>
      </c>
      <c r="E1483" s="85" t="s">
        <v>1713</v>
      </c>
      <c r="F1483" s="87" t="e" cm="1" vm="1">
        <f t="array" ref="F1483">_xlfn._xlws.FILTER(B1483,LEN(B1483)=5)</f>
        <v>#VALUE!</v>
      </c>
      <c r="G1483" s="88" t="str">
        <f t="shared" si="279"/>
        <v/>
      </c>
      <c r="H1483" s="85">
        <v>41142</v>
      </c>
      <c r="I1483" s="85" t="s">
        <v>2512</v>
      </c>
      <c r="J1483" s="93">
        <f t="shared" si="277"/>
        <v>41142</v>
      </c>
      <c r="K1483" s="85"/>
      <c r="M1483" s="85" t="s">
        <v>1713</v>
      </c>
      <c r="N1483" t="e">
        <f t="shared" si="280"/>
        <v>#VALUE!</v>
      </c>
      <c r="O1483" t="e">
        <f t="shared" si="281"/>
        <v>#VALUE!</v>
      </c>
      <c r="Q1483" s="84" t="s">
        <v>1713</v>
      </c>
      <c r="R1483" t="e">
        <f t="shared" si="282"/>
        <v>#VALUE!</v>
      </c>
      <c r="S1483" t="e">
        <f t="shared" si="283"/>
        <v>#VALUE!</v>
      </c>
      <c r="U1483" s="86" t="s">
        <v>1713</v>
      </c>
      <c r="V1483" t="e">
        <f t="shared" si="284"/>
        <v>#VALUE!</v>
      </c>
      <c r="W1483" t="e">
        <f t="shared" si="285"/>
        <v>#VALUE!</v>
      </c>
      <c r="Y1483" s="61" t="s">
        <v>1713</v>
      </c>
      <c r="Z1483" t="str">
        <f t="shared" si="286"/>
        <v>8-21-12</v>
      </c>
      <c r="AA1483" t="e">
        <f t="shared" si="287"/>
        <v>#VALUE!</v>
      </c>
      <c r="AB1483" t="e">
        <f t="shared" si="288"/>
        <v>#VALUE!</v>
      </c>
      <c r="AD1483" s="85">
        <v>41142</v>
      </c>
      <c r="AG1483" s="85" t="s">
        <v>1713</v>
      </c>
      <c r="AI1483" s="85">
        <v>41142</v>
      </c>
    </row>
    <row r="1484" spans="1:35" x14ac:dyDescent="0.2">
      <c r="A1484">
        <v>2669</v>
      </c>
      <c r="B1484" s="91">
        <v>41734</v>
      </c>
      <c r="C1484" s="61" t="e" cm="1" vm="1">
        <f t="array" ref="C1484">_xlfn._xlws.FILTER(B1484,OR(LEN(B1484) = 7,LEN(B1484)=8))</f>
        <v>#VALUE!</v>
      </c>
      <c r="D1484" s="61" t="str">
        <f t="shared" si="278"/>
        <v/>
      </c>
      <c r="E1484" s="61" t="s">
        <v>2512</v>
      </c>
      <c r="F1484" s="87" cm="1">
        <f t="array" ref="F1484">_xlfn._xlws.FILTER(B1484,LEN(B1484)=5)</f>
        <v>41734</v>
      </c>
      <c r="G1484" s="88">
        <f t="shared" si="279"/>
        <v>41734</v>
      </c>
      <c r="H1484" s="61"/>
      <c r="I1484" s="85">
        <v>41734</v>
      </c>
      <c r="J1484" s="93">
        <f t="shared" si="277"/>
        <v>41734</v>
      </c>
      <c r="K1484" s="85"/>
      <c r="M1484" s="85">
        <v>41734</v>
      </c>
      <c r="N1484" t="e">
        <f t="shared" si="280"/>
        <v>#VALUE!</v>
      </c>
      <c r="O1484">
        <f t="shared" si="281"/>
        <v>41734</v>
      </c>
      <c r="Q1484" s="84">
        <v>41734</v>
      </c>
      <c r="R1484" t="e">
        <f t="shared" si="282"/>
        <v>#VALUE!</v>
      </c>
      <c r="S1484">
        <f t="shared" si="283"/>
        <v>41734</v>
      </c>
      <c r="U1484" s="86">
        <v>41734</v>
      </c>
      <c r="V1484" t="e">
        <f t="shared" si="284"/>
        <v>#VALUE!</v>
      </c>
      <c r="W1484">
        <f t="shared" si="285"/>
        <v>41734</v>
      </c>
      <c r="Y1484" s="61">
        <v>41734</v>
      </c>
      <c r="Z1484" t="str">
        <f t="shared" si="286"/>
        <v>41734</v>
      </c>
      <c r="AA1484" t="e">
        <f t="shared" si="287"/>
        <v>#VALUE!</v>
      </c>
      <c r="AB1484">
        <f t="shared" si="288"/>
        <v>41734</v>
      </c>
      <c r="AD1484" s="85">
        <v>12526</v>
      </c>
      <c r="AG1484" s="85">
        <v>41734</v>
      </c>
      <c r="AI1484" s="85">
        <v>41763</v>
      </c>
    </row>
    <row r="1485" spans="1:35" x14ac:dyDescent="0.2">
      <c r="A1485">
        <v>10037</v>
      </c>
      <c r="B1485" s="91">
        <v>41734</v>
      </c>
      <c r="C1485" s="61" t="e" cm="1" vm="1">
        <f t="array" ref="C1485">_xlfn._xlws.FILTER(B1485,OR(LEN(B1485) = 7,LEN(B1485)=8))</f>
        <v>#VALUE!</v>
      </c>
      <c r="D1485" s="61" t="str">
        <f t="shared" si="278"/>
        <v/>
      </c>
      <c r="E1485" s="61" t="s">
        <v>2512</v>
      </c>
      <c r="F1485" s="87" cm="1">
        <f t="array" ref="F1485">_xlfn._xlws.FILTER(B1485,LEN(B1485)=5)</f>
        <v>41734</v>
      </c>
      <c r="G1485" s="88">
        <f t="shared" si="279"/>
        <v>41734</v>
      </c>
      <c r="H1485" s="61"/>
      <c r="I1485" s="85">
        <v>41734</v>
      </c>
      <c r="J1485" s="93">
        <f t="shared" si="277"/>
        <v>41734</v>
      </c>
      <c r="K1485" s="85"/>
      <c r="M1485" s="85">
        <v>41734</v>
      </c>
      <c r="N1485" t="e">
        <f t="shared" si="280"/>
        <v>#VALUE!</v>
      </c>
      <c r="O1485">
        <f t="shared" si="281"/>
        <v>41734</v>
      </c>
      <c r="Q1485" s="84">
        <v>41734</v>
      </c>
      <c r="R1485" t="e">
        <f t="shared" si="282"/>
        <v>#VALUE!</v>
      </c>
      <c r="S1485">
        <f t="shared" si="283"/>
        <v>41734</v>
      </c>
      <c r="U1485" s="86">
        <v>41734</v>
      </c>
      <c r="V1485" t="e">
        <f t="shared" si="284"/>
        <v>#VALUE!</v>
      </c>
      <c r="W1485">
        <f t="shared" si="285"/>
        <v>41734</v>
      </c>
      <c r="Y1485" s="61">
        <v>41734</v>
      </c>
      <c r="Z1485" t="str">
        <f t="shared" si="286"/>
        <v>41734</v>
      </c>
      <c r="AA1485" t="e">
        <f t="shared" si="287"/>
        <v>#VALUE!</v>
      </c>
      <c r="AB1485">
        <f t="shared" si="288"/>
        <v>41734</v>
      </c>
      <c r="AD1485" s="85">
        <v>12526</v>
      </c>
      <c r="AG1485" s="85">
        <v>41734</v>
      </c>
      <c r="AI1485" s="85">
        <v>41763</v>
      </c>
    </row>
    <row r="1486" spans="1:35" x14ac:dyDescent="0.2">
      <c r="A1486">
        <v>5680</v>
      </c>
      <c r="B1486" s="91" t="s">
        <v>1716</v>
      </c>
      <c r="C1486" s="61" t="str" cm="1">
        <f t="array" ref="C1486">_xlfn._xlws.FILTER(B1486,OR(LEN(B1486) = 7,LEN(B1486)=8))</f>
        <v>4/22/14</v>
      </c>
      <c r="D1486" s="61" t="str">
        <f t="shared" si="278"/>
        <v>4/22/14</v>
      </c>
      <c r="E1486" s="85" t="s">
        <v>1716</v>
      </c>
      <c r="F1486" s="87" t="e" cm="1" vm="1">
        <f t="array" ref="F1486">_xlfn._xlws.FILTER(B1486,LEN(B1486)=5)</f>
        <v>#VALUE!</v>
      </c>
      <c r="G1486" s="88" t="str">
        <f t="shared" si="279"/>
        <v/>
      </c>
      <c r="H1486" s="85">
        <v>41751</v>
      </c>
      <c r="I1486" s="85" t="s">
        <v>2512</v>
      </c>
      <c r="J1486" s="93">
        <f t="shared" si="277"/>
        <v>41751</v>
      </c>
      <c r="K1486" s="85"/>
      <c r="M1486" s="85" t="s">
        <v>1716</v>
      </c>
      <c r="N1486" t="e">
        <f t="shared" si="280"/>
        <v>#VALUE!</v>
      </c>
      <c r="O1486" t="e">
        <f t="shared" si="281"/>
        <v>#VALUE!</v>
      </c>
      <c r="Q1486" s="84" t="s">
        <v>1716</v>
      </c>
      <c r="R1486" t="e">
        <f t="shared" si="282"/>
        <v>#VALUE!</v>
      </c>
      <c r="S1486" t="e">
        <f t="shared" si="283"/>
        <v>#VALUE!</v>
      </c>
      <c r="U1486" s="86" t="s">
        <v>1716</v>
      </c>
      <c r="V1486" t="e">
        <f t="shared" si="284"/>
        <v>#VALUE!</v>
      </c>
      <c r="W1486" t="e">
        <f t="shared" si="285"/>
        <v>#VALUE!</v>
      </c>
      <c r="Y1486" s="61" t="s">
        <v>1716</v>
      </c>
      <c r="Z1486" t="str">
        <f t="shared" si="286"/>
        <v>4-22-14</v>
      </c>
      <c r="AA1486" t="e">
        <f t="shared" si="287"/>
        <v>#VALUE!</v>
      </c>
      <c r="AB1486" t="e">
        <f t="shared" si="288"/>
        <v>#VALUE!</v>
      </c>
      <c r="AD1486" s="85">
        <v>41751</v>
      </c>
      <c r="AG1486" s="85" t="s">
        <v>1716</v>
      </c>
      <c r="AI1486" s="85">
        <v>41751</v>
      </c>
    </row>
    <row r="1487" spans="1:35" x14ac:dyDescent="0.2">
      <c r="A1487">
        <v>3726</v>
      </c>
      <c r="B1487" s="91" t="s">
        <v>1459</v>
      </c>
      <c r="C1487" s="61" t="str" cm="1">
        <f t="array" ref="C1487">_xlfn._xlws.FILTER(B1487,OR(LEN(B1487) = 7,LEN(B1487)=8))</f>
        <v>2/16/14</v>
      </c>
      <c r="D1487" s="61" t="str">
        <f t="shared" si="278"/>
        <v>2/16/14</v>
      </c>
      <c r="E1487" s="85" t="s">
        <v>1459</v>
      </c>
      <c r="F1487" s="87" t="e" cm="1" vm="1">
        <f t="array" ref="F1487">_xlfn._xlws.FILTER(B1487,LEN(B1487)=5)</f>
        <v>#VALUE!</v>
      </c>
      <c r="G1487" s="88" t="str">
        <f t="shared" si="279"/>
        <v/>
      </c>
      <c r="H1487" s="85">
        <v>41686</v>
      </c>
      <c r="I1487" s="85" t="s">
        <v>2512</v>
      </c>
      <c r="J1487" s="93">
        <f t="shared" si="277"/>
        <v>41686</v>
      </c>
      <c r="K1487" s="85"/>
      <c r="M1487" s="85" t="s">
        <v>1459</v>
      </c>
      <c r="N1487" t="e">
        <f t="shared" si="280"/>
        <v>#VALUE!</v>
      </c>
      <c r="O1487" t="e">
        <f t="shared" si="281"/>
        <v>#VALUE!</v>
      </c>
      <c r="Q1487" s="84" t="s">
        <v>1459</v>
      </c>
      <c r="R1487" t="e">
        <f t="shared" si="282"/>
        <v>#VALUE!</v>
      </c>
      <c r="S1487" t="e">
        <f t="shared" si="283"/>
        <v>#VALUE!</v>
      </c>
      <c r="U1487" s="86" t="s">
        <v>1459</v>
      </c>
      <c r="V1487" t="e">
        <f t="shared" si="284"/>
        <v>#VALUE!</v>
      </c>
      <c r="W1487" t="e">
        <f t="shared" si="285"/>
        <v>#VALUE!</v>
      </c>
      <c r="Y1487" s="61" t="s">
        <v>1459</v>
      </c>
      <c r="Z1487" t="str">
        <f t="shared" si="286"/>
        <v>2-16-14</v>
      </c>
      <c r="AA1487" t="e">
        <f t="shared" si="287"/>
        <v>#VALUE!</v>
      </c>
      <c r="AB1487" t="e">
        <f t="shared" si="288"/>
        <v>#VALUE!</v>
      </c>
      <c r="AD1487" s="85">
        <v>41686</v>
      </c>
      <c r="AG1487" s="85" t="s">
        <v>1459</v>
      </c>
      <c r="AI1487" s="85">
        <v>41686</v>
      </c>
    </row>
    <row r="1488" spans="1:35" x14ac:dyDescent="0.2">
      <c r="A1488">
        <v>4548</v>
      </c>
      <c r="B1488" s="91" t="s">
        <v>361</v>
      </c>
      <c r="C1488" s="61" t="str" cm="1">
        <f t="array" ref="C1488">_xlfn._xlws.FILTER(B1488,OR(LEN(B1488) = 7,LEN(B1488)=8))</f>
        <v>11/23/13</v>
      </c>
      <c r="D1488" s="61" t="str">
        <f t="shared" si="278"/>
        <v>11/23/13</v>
      </c>
      <c r="E1488" s="61" t="s">
        <v>361</v>
      </c>
      <c r="F1488" s="87" t="e" cm="1" vm="1">
        <f t="array" ref="F1488">_xlfn._xlws.FILTER(B1488,LEN(B1488)=5)</f>
        <v>#VALUE!</v>
      </c>
      <c r="G1488" s="88" t="str">
        <f t="shared" si="279"/>
        <v/>
      </c>
      <c r="H1488" s="85">
        <v>41601</v>
      </c>
      <c r="I1488" s="85" t="s">
        <v>2512</v>
      </c>
      <c r="J1488" s="93">
        <f t="shared" si="277"/>
        <v>41601</v>
      </c>
      <c r="K1488" s="85"/>
      <c r="M1488" s="85" t="s">
        <v>361</v>
      </c>
      <c r="N1488" t="e">
        <f t="shared" si="280"/>
        <v>#VALUE!</v>
      </c>
      <c r="O1488" t="e">
        <f t="shared" si="281"/>
        <v>#VALUE!</v>
      </c>
      <c r="Q1488" s="84" t="s">
        <v>361</v>
      </c>
      <c r="R1488" t="e">
        <f t="shared" si="282"/>
        <v>#VALUE!</v>
      </c>
      <c r="S1488" t="e">
        <f t="shared" si="283"/>
        <v>#VALUE!</v>
      </c>
      <c r="U1488" s="86" t="s">
        <v>361</v>
      </c>
      <c r="V1488" t="e">
        <f t="shared" si="284"/>
        <v>#VALUE!</v>
      </c>
      <c r="W1488" t="e">
        <f t="shared" si="285"/>
        <v>#VALUE!</v>
      </c>
      <c r="Y1488" s="61" t="s">
        <v>361</v>
      </c>
      <c r="Z1488" t="str">
        <f t="shared" si="286"/>
        <v>11-23-13</v>
      </c>
      <c r="AA1488" t="e">
        <f t="shared" si="287"/>
        <v>#VALUE!</v>
      </c>
      <c r="AB1488" t="e">
        <f t="shared" si="288"/>
        <v>#VALUE!</v>
      </c>
      <c r="AD1488" s="85">
        <v>41601</v>
      </c>
      <c r="AG1488" s="85" t="s">
        <v>361</v>
      </c>
      <c r="AI1488" s="85">
        <v>41601</v>
      </c>
    </row>
    <row r="1489" spans="1:35" x14ac:dyDescent="0.2">
      <c r="A1489">
        <v>4599</v>
      </c>
      <c r="B1489" s="91">
        <v>41375</v>
      </c>
      <c r="C1489" s="61" t="e" cm="1" vm="1">
        <f t="array" ref="C1489">_xlfn._xlws.FILTER(B1489,OR(LEN(B1489) = 7,LEN(B1489)=8))</f>
        <v>#VALUE!</v>
      </c>
      <c r="D1489" s="61" t="str">
        <f t="shared" si="278"/>
        <v/>
      </c>
      <c r="E1489" s="61" t="s">
        <v>2512</v>
      </c>
      <c r="F1489" s="87" cm="1">
        <f t="array" ref="F1489">_xlfn._xlws.FILTER(B1489,LEN(B1489)=5)</f>
        <v>41375</v>
      </c>
      <c r="G1489" s="88">
        <f t="shared" si="279"/>
        <v>41375</v>
      </c>
      <c r="H1489" s="61"/>
      <c r="I1489" s="85">
        <v>41375</v>
      </c>
      <c r="J1489" s="93">
        <f t="shared" si="277"/>
        <v>41375</v>
      </c>
      <c r="K1489" s="85"/>
      <c r="M1489" s="85">
        <v>41375</v>
      </c>
      <c r="N1489" t="e">
        <f t="shared" si="280"/>
        <v>#VALUE!</v>
      </c>
      <c r="O1489">
        <f t="shared" si="281"/>
        <v>41375</v>
      </c>
      <c r="Q1489" s="84">
        <v>41375</v>
      </c>
      <c r="R1489" t="e">
        <f t="shared" si="282"/>
        <v>#VALUE!</v>
      </c>
      <c r="S1489">
        <f t="shared" si="283"/>
        <v>41375</v>
      </c>
      <c r="U1489" s="86">
        <v>41375</v>
      </c>
      <c r="V1489" t="e">
        <f t="shared" si="284"/>
        <v>#VALUE!</v>
      </c>
      <c r="W1489">
        <f t="shared" si="285"/>
        <v>41375</v>
      </c>
      <c r="Y1489" s="61">
        <v>41375</v>
      </c>
      <c r="Z1489" t="str">
        <f t="shared" si="286"/>
        <v>41375</v>
      </c>
      <c r="AA1489" t="e">
        <f t="shared" si="287"/>
        <v>#VALUE!</v>
      </c>
      <c r="AB1489">
        <f t="shared" si="288"/>
        <v>41375</v>
      </c>
      <c r="AD1489" s="85">
        <v>27497</v>
      </c>
      <c r="AG1489" s="85">
        <v>41375</v>
      </c>
      <c r="AI1489" s="85">
        <v>41582</v>
      </c>
    </row>
    <row r="1490" spans="1:35" x14ac:dyDescent="0.2">
      <c r="A1490">
        <v>879</v>
      </c>
      <c r="B1490" s="91">
        <v>41375</v>
      </c>
      <c r="C1490" s="61" t="e" cm="1" vm="1">
        <f t="array" ref="C1490">_xlfn._xlws.FILTER(B1490,OR(LEN(B1490) = 7,LEN(B1490)=8))</f>
        <v>#VALUE!</v>
      </c>
      <c r="D1490" s="61" t="str">
        <f t="shared" si="278"/>
        <v/>
      </c>
      <c r="E1490" s="61" t="s">
        <v>2512</v>
      </c>
      <c r="F1490" s="87" cm="1">
        <f t="array" ref="F1490">_xlfn._xlws.FILTER(B1490,LEN(B1490)=5)</f>
        <v>41375</v>
      </c>
      <c r="G1490" s="88">
        <f t="shared" si="279"/>
        <v>41375</v>
      </c>
      <c r="H1490" s="61"/>
      <c r="I1490" s="85">
        <v>41375</v>
      </c>
      <c r="J1490" s="93">
        <f t="shared" si="277"/>
        <v>41375</v>
      </c>
      <c r="K1490" s="85"/>
      <c r="M1490" s="85">
        <v>41375</v>
      </c>
      <c r="N1490" t="e">
        <f t="shared" si="280"/>
        <v>#VALUE!</v>
      </c>
      <c r="O1490">
        <f t="shared" si="281"/>
        <v>41375</v>
      </c>
      <c r="Q1490" s="84">
        <v>41375</v>
      </c>
      <c r="R1490" t="e">
        <f t="shared" si="282"/>
        <v>#VALUE!</v>
      </c>
      <c r="S1490">
        <f t="shared" si="283"/>
        <v>41375</v>
      </c>
      <c r="U1490" s="86">
        <v>41375</v>
      </c>
      <c r="V1490" t="e">
        <f t="shared" si="284"/>
        <v>#VALUE!</v>
      </c>
      <c r="W1490">
        <f t="shared" si="285"/>
        <v>41375</v>
      </c>
      <c r="Y1490" s="61">
        <v>41375</v>
      </c>
      <c r="Z1490" t="str">
        <f t="shared" si="286"/>
        <v>41375</v>
      </c>
      <c r="AA1490" t="e">
        <f t="shared" si="287"/>
        <v>#VALUE!</v>
      </c>
      <c r="AB1490">
        <f t="shared" si="288"/>
        <v>41375</v>
      </c>
      <c r="AD1490" s="85">
        <v>27497</v>
      </c>
      <c r="AG1490" s="85">
        <v>41375</v>
      </c>
      <c r="AI1490" s="85">
        <v>41582</v>
      </c>
    </row>
    <row r="1491" spans="1:35" x14ac:dyDescent="0.2">
      <c r="A1491">
        <v>7409</v>
      </c>
      <c r="B1491" s="91" t="s">
        <v>1721</v>
      </c>
      <c r="C1491" s="61" t="str" cm="1">
        <f t="array" ref="C1491">_xlfn._xlws.FILTER(B1491,OR(LEN(B1491) = 7,LEN(B1491)=8))</f>
        <v>10/26/13</v>
      </c>
      <c r="D1491" s="61" t="str">
        <f t="shared" si="278"/>
        <v>10/26/13</v>
      </c>
      <c r="E1491" s="61" t="s">
        <v>1721</v>
      </c>
      <c r="F1491" s="87" t="e" cm="1" vm="1">
        <f t="array" ref="F1491">_xlfn._xlws.FILTER(B1491,LEN(B1491)=5)</f>
        <v>#VALUE!</v>
      </c>
      <c r="G1491" s="88" t="str">
        <f t="shared" si="279"/>
        <v/>
      </c>
      <c r="H1491" s="85">
        <v>41573</v>
      </c>
      <c r="I1491" s="85" t="s">
        <v>2512</v>
      </c>
      <c r="J1491" s="93">
        <f t="shared" si="277"/>
        <v>41573</v>
      </c>
      <c r="K1491" s="85"/>
      <c r="M1491" s="85" t="s">
        <v>1721</v>
      </c>
      <c r="N1491" t="e">
        <f t="shared" si="280"/>
        <v>#VALUE!</v>
      </c>
      <c r="O1491" t="e">
        <f t="shared" si="281"/>
        <v>#VALUE!</v>
      </c>
      <c r="Q1491" s="84" t="s">
        <v>1721</v>
      </c>
      <c r="R1491" t="e">
        <f t="shared" si="282"/>
        <v>#VALUE!</v>
      </c>
      <c r="S1491" t="e">
        <f t="shared" si="283"/>
        <v>#VALUE!</v>
      </c>
      <c r="U1491" s="86" t="s">
        <v>1721</v>
      </c>
      <c r="V1491" t="e">
        <f t="shared" si="284"/>
        <v>#VALUE!</v>
      </c>
      <c r="W1491" t="e">
        <f t="shared" si="285"/>
        <v>#VALUE!</v>
      </c>
      <c r="Y1491" s="61" t="s">
        <v>1721</v>
      </c>
      <c r="Z1491" t="str">
        <f t="shared" si="286"/>
        <v>10-26-13</v>
      </c>
      <c r="AA1491" t="e">
        <f t="shared" si="287"/>
        <v>#VALUE!</v>
      </c>
      <c r="AB1491" t="e">
        <f t="shared" si="288"/>
        <v>#VALUE!</v>
      </c>
      <c r="AD1491" s="85">
        <v>41573</v>
      </c>
      <c r="AG1491" s="85" t="s">
        <v>1721</v>
      </c>
      <c r="AI1491" s="85">
        <v>41573</v>
      </c>
    </row>
    <row r="1492" spans="1:35" x14ac:dyDescent="0.2">
      <c r="A1492">
        <v>1964</v>
      </c>
      <c r="B1492" s="91">
        <v>41403</v>
      </c>
      <c r="C1492" s="61" t="e" cm="1" vm="1">
        <f t="array" ref="C1492">_xlfn._xlws.FILTER(B1492,OR(LEN(B1492) = 7,LEN(B1492)=8))</f>
        <v>#VALUE!</v>
      </c>
      <c r="D1492" s="61" t="str">
        <f t="shared" si="278"/>
        <v/>
      </c>
      <c r="E1492" s="61" t="s">
        <v>2512</v>
      </c>
      <c r="F1492" s="87" cm="1">
        <f t="array" ref="F1492">_xlfn._xlws.FILTER(B1492,LEN(B1492)=5)</f>
        <v>41403</v>
      </c>
      <c r="G1492" s="88">
        <f t="shared" si="279"/>
        <v>41403</v>
      </c>
      <c r="H1492" s="61"/>
      <c r="I1492" s="85">
        <v>41403</v>
      </c>
      <c r="J1492" s="93">
        <f t="shared" si="277"/>
        <v>41403</v>
      </c>
      <c r="K1492" s="85"/>
      <c r="M1492" s="85">
        <v>41403</v>
      </c>
      <c r="N1492" t="e">
        <f t="shared" si="280"/>
        <v>#VALUE!</v>
      </c>
      <c r="O1492">
        <f t="shared" si="281"/>
        <v>41403</v>
      </c>
      <c r="Q1492" s="84">
        <v>41403</v>
      </c>
      <c r="R1492" t="e">
        <f t="shared" si="282"/>
        <v>#VALUE!</v>
      </c>
      <c r="S1492">
        <f t="shared" si="283"/>
        <v>41403</v>
      </c>
      <c r="U1492" s="86">
        <v>41403</v>
      </c>
      <c r="V1492" t="e">
        <f t="shared" si="284"/>
        <v>#VALUE!</v>
      </c>
      <c r="W1492">
        <f t="shared" si="285"/>
        <v>41403</v>
      </c>
      <c r="Y1492" s="61">
        <v>41403</v>
      </c>
      <c r="Z1492" t="str">
        <f t="shared" si="286"/>
        <v>41403</v>
      </c>
      <c r="AA1492" t="e">
        <f t="shared" si="287"/>
        <v>#VALUE!</v>
      </c>
      <c r="AB1492">
        <f t="shared" si="288"/>
        <v>41403</v>
      </c>
      <c r="AD1492" s="85">
        <v>37725</v>
      </c>
      <c r="AG1492" s="85">
        <v>41403</v>
      </c>
      <c r="AI1492" s="85">
        <v>41522</v>
      </c>
    </row>
    <row r="1493" spans="1:35" x14ac:dyDescent="0.2">
      <c r="A1493">
        <v>0</v>
      </c>
      <c r="B1493" s="91">
        <v>41369</v>
      </c>
      <c r="C1493" s="61" t="e" cm="1" vm="1">
        <f t="array" ref="C1493">_xlfn._xlws.FILTER(B1493,OR(LEN(B1493) = 7,LEN(B1493)=8))</f>
        <v>#VALUE!</v>
      </c>
      <c r="D1493" s="61" t="str">
        <f t="shared" si="278"/>
        <v/>
      </c>
      <c r="E1493" s="61" t="s">
        <v>2512</v>
      </c>
      <c r="F1493" s="87" cm="1">
        <f t="array" ref="F1493">_xlfn._xlws.FILTER(B1493,LEN(B1493)=5)</f>
        <v>41369</v>
      </c>
      <c r="G1493" s="88">
        <f t="shared" si="279"/>
        <v>41369</v>
      </c>
      <c r="H1493" s="61"/>
      <c r="I1493" s="85">
        <v>41369</v>
      </c>
      <c r="J1493" s="93">
        <f t="shared" si="277"/>
        <v>41369</v>
      </c>
      <c r="K1493" s="85"/>
      <c r="M1493" s="85">
        <v>41369</v>
      </c>
      <c r="N1493" t="e">
        <f t="shared" si="280"/>
        <v>#VALUE!</v>
      </c>
      <c r="O1493">
        <f t="shared" si="281"/>
        <v>41369</v>
      </c>
      <c r="Q1493" s="84">
        <v>41369</v>
      </c>
      <c r="R1493" t="e">
        <f t="shared" si="282"/>
        <v>#VALUE!</v>
      </c>
      <c r="S1493">
        <f t="shared" si="283"/>
        <v>41369</v>
      </c>
      <c r="U1493" s="86">
        <v>41369</v>
      </c>
      <c r="V1493" t="e">
        <f t="shared" si="284"/>
        <v>#VALUE!</v>
      </c>
      <c r="W1493">
        <f t="shared" si="285"/>
        <v>41369</v>
      </c>
      <c r="Y1493" s="61">
        <v>41369</v>
      </c>
      <c r="Z1493" t="str">
        <f t="shared" si="286"/>
        <v>41369</v>
      </c>
      <c r="AA1493" t="e">
        <f t="shared" si="287"/>
        <v>#VALUE!</v>
      </c>
      <c r="AB1493">
        <f t="shared" si="288"/>
        <v>41369</v>
      </c>
      <c r="AD1493" s="85">
        <v>25306</v>
      </c>
      <c r="AG1493" s="85">
        <v>41369</v>
      </c>
      <c r="AI1493" s="85">
        <v>41398</v>
      </c>
    </row>
    <row r="1494" spans="1:35" x14ac:dyDescent="0.2">
      <c r="A1494">
        <v>4860</v>
      </c>
      <c r="B1494" s="91">
        <v>41489</v>
      </c>
      <c r="C1494" s="61" t="e" cm="1" vm="1">
        <f t="array" ref="C1494">_xlfn._xlws.FILTER(B1494,OR(LEN(B1494) = 7,LEN(B1494)=8))</f>
        <v>#VALUE!</v>
      </c>
      <c r="D1494" s="61" t="str">
        <f t="shared" si="278"/>
        <v/>
      </c>
      <c r="E1494" s="61" t="s">
        <v>2512</v>
      </c>
      <c r="F1494" s="87" cm="1">
        <f t="array" ref="F1494">_xlfn._xlws.FILTER(B1494,LEN(B1494)=5)</f>
        <v>41489</v>
      </c>
      <c r="G1494" s="88">
        <f t="shared" si="279"/>
        <v>41489</v>
      </c>
      <c r="H1494" s="61"/>
      <c r="I1494" s="85">
        <v>41489</v>
      </c>
      <c r="J1494" s="93">
        <f t="shared" si="277"/>
        <v>41489</v>
      </c>
      <c r="K1494" s="85"/>
      <c r="M1494" s="85">
        <v>41489</v>
      </c>
      <c r="N1494" t="e">
        <f t="shared" si="280"/>
        <v>#VALUE!</v>
      </c>
      <c r="O1494">
        <f t="shared" si="281"/>
        <v>41489</v>
      </c>
      <c r="Q1494" s="84">
        <v>41489</v>
      </c>
      <c r="R1494" t="e">
        <f t="shared" si="282"/>
        <v>#VALUE!</v>
      </c>
      <c r="S1494">
        <f t="shared" si="283"/>
        <v>41489</v>
      </c>
      <c r="U1494" s="86">
        <v>41489</v>
      </c>
      <c r="V1494" t="e">
        <f t="shared" si="284"/>
        <v>#VALUE!</v>
      </c>
      <c r="W1494">
        <f t="shared" si="285"/>
        <v>41489</v>
      </c>
      <c r="Y1494" s="61">
        <v>41489</v>
      </c>
      <c r="Z1494" t="str">
        <f t="shared" si="286"/>
        <v>41489</v>
      </c>
      <c r="AA1494" t="e">
        <f t="shared" si="287"/>
        <v>#VALUE!</v>
      </c>
      <c r="AB1494">
        <f t="shared" si="288"/>
        <v>41489</v>
      </c>
      <c r="AD1494" s="85">
        <v>32612</v>
      </c>
      <c r="AG1494" s="85">
        <v>41489</v>
      </c>
      <c r="AI1494" s="85">
        <v>41341</v>
      </c>
    </row>
    <row r="1495" spans="1:35" x14ac:dyDescent="0.2">
      <c r="A1495">
        <v>425</v>
      </c>
      <c r="B1495" s="91" t="s">
        <v>312</v>
      </c>
      <c r="C1495" s="61" t="str" cm="1">
        <f t="array" ref="C1495">_xlfn._xlws.FILTER(B1495,OR(LEN(B1495) = 7,LEN(B1495)=8))</f>
        <v>2/19/13</v>
      </c>
      <c r="D1495" s="61" t="str">
        <f t="shared" si="278"/>
        <v>2/19/13</v>
      </c>
      <c r="E1495" s="85" t="s">
        <v>312</v>
      </c>
      <c r="F1495" s="87" t="e" cm="1" vm="1">
        <f t="array" ref="F1495">_xlfn._xlws.FILTER(B1495,LEN(B1495)=5)</f>
        <v>#VALUE!</v>
      </c>
      <c r="G1495" s="88" t="str">
        <f t="shared" si="279"/>
        <v/>
      </c>
      <c r="H1495" s="85">
        <v>41324</v>
      </c>
      <c r="I1495" s="85" t="s">
        <v>2512</v>
      </c>
      <c r="J1495" s="93">
        <f t="shared" si="277"/>
        <v>41324</v>
      </c>
      <c r="K1495" s="85"/>
      <c r="M1495" s="85" t="s">
        <v>312</v>
      </c>
      <c r="N1495" t="e">
        <f t="shared" si="280"/>
        <v>#VALUE!</v>
      </c>
      <c r="O1495" t="e">
        <f t="shared" si="281"/>
        <v>#VALUE!</v>
      </c>
      <c r="Q1495" s="84" t="s">
        <v>312</v>
      </c>
      <c r="R1495" t="e">
        <f t="shared" si="282"/>
        <v>#VALUE!</v>
      </c>
      <c r="S1495" t="e">
        <f t="shared" si="283"/>
        <v>#VALUE!</v>
      </c>
      <c r="U1495" s="86" t="s">
        <v>312</v>
      </c>
      <c r="V1495" t="e">
        <f t="shared" si="284"/>
        <v>#VALUE!</v>
      </c>
      <c r="W1495" t="e">
        <f t="shared" si="285"/>
        <v>#VALUE!</v>
      </c>
      <c r="Y1495" s="61" t="s">
        <v>312</v>
      </c>
      <c r="Z1495" t="str">
        <f t="shared" si="286"/>
        <v>2-19-13</v>
      </c>
      <c r="AA1495" t="e">
        <f t="shared" si="287"/>
        <v>#VALUE!</v>
      </c>
      <c r="AB1495" t="e">
        <f t="shared" si="288"/>
        <v>#VALUE!</v>
      </c>
      <c r="AD1495" s="85">
        <v>41324</v>
      </c>
      <c r="AG1495" s="85" t="s">
        <v>312</v>
      </c>
      <c r="AI1495" s="85">
        <v>41324</v>
      </c>
    </row>
    <row r="1496" spans="1:35" x14ac:dyDescent="0.2">
      <c r="A1496">
        <v>9500</v>
      </c>
      <c r="B1496" s="91" t="s">
        <v>544</v>
      </c>
      <c r="C1496" s="61" t="str" cm="1">
        <f t="array" ref="C1496">_xlfn._xlws.FILTER(B1496,OR(LEN(B1496) = 7,LEN(B1496)=8))</f>
        <v>1/25/13</v>
      </c>
      <c r="D1496" s="61" t="str">
        <f t="shared" si="278"/>
        <v>1/25/13</v>
      </c>
      <c r="E1496" s="85" t="s">
        <v>544</v>
      </c>
      <c r="F1496" s="87" t="e" cm="1" vm="1">
        <f t="array" ref="F1496">_xlfn._xlws.FILTER(B1496,LEN(B1496)=5)</f>
        <v>#VALUE!</v>
      </c>
      <c r="G1496" s="88" t="str">
        <f t="shared" si="279"/>
        <v/>
      </c>
      <c r="H1496" s="85">
        <v>41299</v>
      </c>
      <c r="I1496" s="85" t="s">
        <v>2512</v>
      </c>
      <c r="J1496" s="93">
        <f t="shared" si="277"/>
        <v>41299</v>
      </c>
      <c r="K1496" s="85"/>
      <c r="M1496" s="85" t="s">
        <v>544</v>
      </c>
      <c r="N1496" t="e">
        <f t="shared" si="280"/>
        <v>#VALUE!</v>
      </c>
      <c r="O1496" t="e">
        <f t="shared" si="281"/>
        <v>#VALUE!</v>
      </c>
      <c r="Q1496" s="84" t="s">
        <v>544</v>
      </c>
      <c r="R1496" t="e">
        <f t="shared" si="282"/>
        <v>#VALUE!</v>
      </c>
      <c r="S1496" t="e">
        <f t="shared" si="283"/>
        <v>#VALUE!</v>
      </c>
      <c r="U1496" s="86" t="s">
        <v>544</v>
      </c>
      <c r="V1496" t="e">
        <f t="shared" si="284"/>
        <v>#VALUE!</v>
      </c>
      <c r="W1496" t="e">
        <f t="shared" si="285"/>
        <v>#VALUE!</v>
      </c>
      <c r="Y1496" s="61" t="s">
        <v>544</v>
      </c>
      <c r="Z1496" t="str">
        <f t="shared" si="286"/>
        <v>1-25-13</v>
      </c>
      <c r="AA1496" t="e">
        <f t="shared" si="287"/>
        <v>#VALUE!</v>
      </c>
      <c r="AB1496" t="e">
        <f t="shared" si="288"/>
        <v>#VALUE!</v>
      </c>
      <c r="AD1496" s="85">
        <v>41299</v>
      </c>
      <c r="AG1496" s="85" t="s">
        <v>544</v>
      </c>
      <c r="AI1496" s="85">
        <v>41299</v>
      </c>
    </row>
    <row r="1497" spans="1:35" x14ac:dyDescent="0.2">
      <c r="A1497">
        <v>3074</v>
      </c>
      <c r="B1497" s="91" t="s">
        <v>1154</v>
      </c>
      <c r="C1497" s="61" t="str" cm="1">
        <f t="array" ref="C1497">_xlfn._xlws.FILTER(B1497,OR(LEN(B1497) = 7,LEN(B1497)=8))</f>
        <v>10/15/12</v>
      </c>
      <c r="D1497" s="61" t="str">
        <f t="shared" si="278"/>
        <v>10/15/12</v>
      </c>
      <c r="E1497" s="61" t="s">
        <v>1154</v>
      </c>
      <c r="F1497" s="87" t="e" cm="1" vm="1">
        <f t="array" ref="F1497">_xlfn._xlws.FILTER(B1497,LEN(B1497)=5)</f>
        <v>#VALUE!</v>
      </c>
      <c r="G1497" s="88" t="str">
        <f t="shared" si="279"/>
        <v/>
      </c>
      <c r="H1497" s="85">
        <v>41197</v>
      </c>
      <c r="I1497" s="85" t="s">
        <v>2512</v>
      </c>
      <c r="J1497" s="93">
        <f t="shared" si="277"/>
        <v>41197</v>
      </c>
      <c r="K1497" s="85"/>
      <c r="M1497" s="85" t="s">
        <v>1154</v>
      </c>
      <c r="N1497" t="e">
        <f t="shared" si="280"/>
        <v>#VALUE!</v>
      </c>
      <c r="O1497" t="e">
        <f t="shared" si="281"/>
        <v>#VALUE!</v>
      </c>
      <c r="Q1497" s="84" t="s">
        <v>1154</v>
      </c>
      <c r="R1497" t="e">
        <f t="shared" si="282"/>
        <v>#VALUE!</v>
      </c>
      <c r="S1497" t="e">
        <f t="shared" si="283"/>
        <v>#VALUE!</v>
      </c>
      <c r="U1497" s="86" t="s">
        <v>1154</v>
      </c>
      <c r="V1497" t="e">
        <f t="shared" si="284"/>
        <v>#VALUE!</v>
      </c>
      <c r="W1497" t="e">
        <f t="shared" si="285"/>
        <v>#VALUE!</v>
      </c>
      <c r="Y1497" s="61" t="s">
        <v>1154</v>
      </c>
      <c r="Z1497" t="str">
        <f t="shared" si="286"/>
        <v>10-15-12</v>
      </c>
      <c r="AA1497" t="e">
        <f t="shared" si="287"/>
        <v>#VALUE!</v>
      </c>
      <c r="AB1497" t="e">
        <f t="shared" si="288"/>
        <v>#VALUE!</v>
      </c>
      <c r="AD1497" s="85">
        <v>41197</v>
      </c>
      <c r="AG1497" s="85" t="s">
        <v>1154</v>
      </c>
      <c r="AI1497" s="85">
        <v>41197</v>
      </c>
    </row>
    <row r="1498" spans="1:35" x14ac:dyDescent="0.2">
      <c r="A1498">
        <v>5140</v>
      </c>
      <c r="B1498" s="91" t="s">
        <v>1229</v>
      </c>
      <c r="C1498" s="61" t="str" cm="1">
        <f t="array" ref="C1498">_xlfn._xlws.FILTER(B1498,OR(LEN(B1498) = 7,LEN(B1498)=8))</f>
        <v>8/24/12</v>
      </c>
      <c r="D1498" s="61" t="str">
        <f t="shared" si="278"/>
        <v>8/24/12</v>
      </c>
      <c r="E1498" s="85" t="s">
        <v>1229</v>
      </c>
      <c r="F1498" s="87" t="e" cm="1" vm="1">
        <f t="array" ref="F1498">_xlfn._xlws.FILTER(B1498,LEN(B1498)=5)</f>
        <v>#VALUE!</v>
      </c>
      <c r="G1498" s="88" t="str">
        <f t="shared" si="279"/>
        <v/>
      </c>
      <c r="H1498" s="85">
        <v>41145</v>
      </c>
      <c r="I1498" s="85" t="s">
        <v>2512</v>
      </c>
      <c r="J1498" s="93">
        <f t="shared" si="277"/>
        <v>41145</v>
      </c>
      <c r="K1498" s="85"/>
      <c r="M1498" s="85" t="s">
        <v>1229</v>
      </c>
      <c r="N1498" t="e">
        <f t="shared" si="280"/>
        <v>#VALUE!</v>
      </c>
      <c r="O1498" t="e">
        <f t="shared" si="281"/>
        <v>#VALUE!</v>
      </c>
      <c r="Q1498" s="84" t="s">
        <v>1229</v>
      </c>
      <c r="R1498" t="e">
        <f t="shared" si="282"/>
        <v>#VALUE!</v>
      </c>
      <c r="S1498" t="e">
        <f t="shared" si="283"/>
        <v>#VALUE!</v>
      </c>
      <c r="U1498" s="86" t="s">
        <v>1229</v>
      </c>
      <c r="V1498" t="e">
        <f t="shared" si="284"/>
        <v>#VALUE!</v>
      </c>
      <c r="W1498" t="e">
        <f t="shared" si="285"/>
        <v>#VALUE!</v>
      </c>
      <c r="Y1498" s="61" t="s">
        <v>1229</v>
      </c>
      <c r="Z1498" t="str">
        <f t="shared" si="286"/>
        <v>8-24-12</v>
      </c>
      <c r="AA1498" t="e">
        <f t="shared" si="287"/>
        <v>#VALUE!</v>
      </c>
      <c r="AB1498" t="e">
        <f t="shared" si="288"/>
        <v>#VALUE!</v>
      </c>
      <c r="AD1498" s="85">
        <v>41145</v>
      </c>
      <c r="AG1498" s="85" t="s">
        <v>1229</v>
      </c>
      <c r="AI1498" s="85">
        <v>41145</v>
      </c>
    </row>
    <row r="1499" spans="1:35" x14ac:dyDescent="0.2">
      <c r="A1499">
        <v>2611</v>
      </c>
      <c r="B1499" s="91">
        <v>40916</v>
      </c>
      <c r="C1499" s="61" t="e" cm="1" vm="1">
        <f t="array" ref="C1499">_xlfn._xlws.FILTER(B1499,OR(LEN(B1499) = 7,LEN(B1499)=8))</f>
        <v>#VALUE!</v>
      </c>
      <c r="D1499" s="61" t="str">
        <f t="shared" si="278"/>
        <v/>
      </c>
      <c r="E1499" s="61" t="s">
        <v>2512</v>
      </c>
      <c r="F1499" s="87" cm="1">
        <f t="array" ref="F1499">_xlfn._xlws.FILTER(B1499,LEN(B1499)=5)</f>
        <v>40916</v>
      </c>
      <c r="G1499" s="88">
        <f t="shared" si="279"/>
        <v>40916</v>
      </c>
      <c r="H1499" s="61"/>
      <c r="I1499" s="85">
        <v>40916</v>
      </c>
      <c r="J1499" s="93">
        <f t="shared" si="277"/>
        <v>40916</v>
      </c>
      <c r="K1499" s="85"/>
      <c r="M1499" s="85">
        <v>40916</v>
      </c>
      <c r="N1499" t="e">
        <f t="shared" si="280"/>
        <v>#VALUE!</v>
      </c>
      <c r="O1499">
        <f t="shared" si="281"/>
        <v>40916</v>
      </c>
      <c r="Q1499" s="84">
        <v>40916</v>
      </c>
      <c r="R1499" t="e">
        <f t="shared" si="282"/>
        <v>#VALUE!</v>
      </c>
      <c r="S1499">
        <f t="shared" si="283"/>
        <v>40916</v>
      </c>
      <c r="U1499" s="86">
        <v>40916</v>
      </c>
      <c r="V1499" t="e">
        <f t="shared" si="284"/>
        <v>#VALUE!</v>
      </c>
      <c r="W1499">
        <f t="shared" si="285"/>
        <v>40916</v>
      </c>
      <c r="Y1499" s="61">
        <v>40916</v>
      </c>
      <c r="Z1499" t="str">
        <f t="shared" si="286"/>
        <v>40916</v>
      </c>
      <c r="AA1499" t="e">
        <f t="shared" si="287"/>
        <v>#VALUE!</v>
      </c>
      <c r="AB1499">
        <f t="shared" si="288"/>
        <v>40916</v>
      </c>
      <c r="AD1499" s="85">
        <v>42469</v>
      </c>
      <c r="AG1499" s="85">
        <v>40916</v>
      </c>
      <c r="AI1499" s="85">
        <v>41122</v>
      </c>
    </row>
    <row r="1500" spans="1:35" x14ac:dyDescent="0.2">
      <c r="A1500">
        <v>916</v>
      </c>
      <c r="B1500" s="91">
        <v>41887</v>
      </c>
      <c r="C1500" s="61" t="e" cm="1" vm="1">
        <f t="array" ref="C1500">_xlfn._xlws.FILTER(B1500,OR(LEN(B1500) = 7,LEN(B1500)=8))</f>
        <v>#VALUE!</v>
      </c>
      <c r="D1500" s="61" t="str">
        <f t="shared" si="278"/>
        <v/>
      </c>
      <c r="E1500" s="61" t="s">
        <v>2512</v>
      </c>
      <c r="F1500" s="87" cm="1">
        <f t="array" ref="F1500">_xlfn._xlws.FILTER(B1500,LEN(B1500)=5)</f>
        <v>41887</v>
      </c>
      <c r="G1500" s="88">
        <f t="shared" si="279"/>
        <v>41887</v>
      </c>
      <c r="H1500" s="61"/>
      <c r="I1500" s="85">
        <v>41887</v>
      </c>
      <c r="J1500" s="93">
        <f t="shared" si="277"/>
        <v>41887</v>
      </c>
      <c r="K1500" s="85"/>
      <c r="M1500" s="85">
        <v>41887</v>
      </c>
      <c r="N1500" t="e">
        <f t="shared" si="280"/>
        <v>#VALUE!</v>
      </c>
      <c r="O1500">
        <f t="shared" si="281"/>
        <v>41887</v>
      </c>
      <c r="Q1500" s="84">
        <v>41887</v>
      </c>
      <c r="R1500" t="e">
        <f t="shared" si="282"/>
        <v>#VALUE!</v>
      </c>
      <c r="S1500">
        <f t="shared" si="283"/>
        <v>41887</v>
      </c>
      <c r="U1500" s="86">
        <v>41887</v>
      </c>
      <c r="V1500" t="e">
        <f t="shared" si="284"/>
        <v>#VALUE!</v>
      </c>
      <c r="W1500">
        <f t="shared" si="285"/>
        <v>41887</v>
      </c>
      <c r="Y1500" s="61">
        <v>41887</v>
      </c>
      <c r="Z1500" t="str">
        <f t="shared" si="286"/>
        <v>41887</v>
      </c>
      <c r="AA1500" t="e">
        <f t="shared" si="287"/>
        <v>#VALUE!</v>
      </c>
      <c r="AB1500">
        <f t="shared" si="288"/>
        <v>41887</v>
      </c>
      <c r="AD1500" s="85">
        <v>31885</v>
      </c>
      <c r="AG1500" s="85">
        <v>41887</v>
      </c>
      <c r="AI1500" s="85">
        <v>41768</v>
      </c>
    </row>
    <row r="1501" spans="1:35" x14ac:dyDescent="0.2">
      <c r="A1501">
        <v>10413</v>
      </c>
      <c r="B1501" s="91" t="s">
        <v>1136</v>
      </c>
      <c r="C1501" s="61" t="str" cm="1">
        <f t="array" ref="C1501">_xlfn._xlws.FILTER(B1501,OR(LEN(B1501) = 7,LEN(B1501)=8))</f>
        <v>4/25/14</v>
      </c>
      <c r="D1501" s="61" t="str">
        <f t="shared" si="278"/>
        <v>4/25/14</v>
      </c>
      <c r="E1501" s="85" t="s">
        <v>1136</v>
      </c>
      <c r="F1501" s="87" t="e" cm="1" vm="1">
        <f t="array" ref="F1501">_xlfn._xlws.FILTER(B1501,LEN(B1501)=5)</f>
        <v>#VALUE!</v>
      </c>
      <c r="G1501" s="88" t="str">
        <f t="shared" si="279"/>
        <v/>
      </c>
      <c r="H1501" s="85">
        <v>41754</v>
      </c>
      <c r="I1501" s="85" t="s">
        <v>2512</v>
      </c>
      <c r="J1501" s="93">
        <f t="shared" si="277"/>
        <v>41754</v>
      </c>
      <c r="K1501" s="85"/>
      <c r="M1501" s="85" t="s">
        <v>1136</v>
      </c>
      <c r="N1501" t="e">
        <f t="shared" si="280"/>
        <v>#VALUE!</v>
      </c>
      <c r="O1501" t="e">
        <f t="shared" si="281"/>
        <v>#VALUE!</v>
      </c>
      <c r="Q1501" s="84" t="s">
        <v>1136</v>
      </c>
      <c r="R1501" t="e">
        <f t="shared" si="282"/>
        <v>#VALUE!</v>
      </c>
      <c r="S1501" t="e">
        <f t="shared" si="283"/>
        <v>#VALUE!</v>
      </c>
      <c r="U1501" s="86" t="s">
        <v>1136</v>
      </c>
      <c r="V1501" t="e">
        <f t="shared" si="284"/>
        <v>#VALUE!</v>
      </c>
      <c r="W1501" t="e">
        <f t="shared" si="285"/>
        <v>#VALUE!</v>
      </c>
      <c r="Y1501" s="61" t="s">
        <v>1136</v>
      </c>
      <c r="Z1501" t="str">
        <f t="shared" si="286"/>
        <v>4-25-14</v>
      </c>
      <c r="AA1501" t="e">
        <f t="shared" si="287"/>
        <v>#VALUE!</v>
      </c>
      <c r="AB1501" t="e">
        <f t="shared" si="288"/>
        <v>#VALUE!</v>
      </c>
      <c r="AD1501" s="85">
        <v>41754</v>
      </c>
      <c r="AG1501" s="85" t="s">
        <v>1136</v>
      </c>
      <c r="AI1501" s="85">
        <v>41754</v>
      </c>
    </row>
    <row r="1502" spans="1:35" x14ac:dyDescent="0.2">
      <c r="A1502">
        <v>3696</v>
      </c>
      <c r="B1502" s="91" t="s">
        <v>708</v>
      </c>
      <c r="C1502" s="61" t="str" cm="1">
        <f t="array" ref="C1502">_xlfn._xlws.FILTER(B1502,OR(LEN(B1502) = 7,LEN(B1502)=8))</f>
        <v>1/27/14</v>
      </c>
      <c r="D1502" s="61" t="str">
        <f t="shared" si="278"/>
        <v>1/27/14</v>
      </c>
      <c r="E1502" s="85" t="s">
        <v>708</v>
      </c>
      <c r="F1502" s="87" t="e" cm="1" vm="1">
        <f t="array" ref="F1502">_xlfn._xlws.FILTER(B1502,LEN(B1502)=5)</f>
        <v>#VALUE!</v>
      </c>
      <c r="G1502" s="88" t="str">
        <f t="shared" si="279"/>
        <v/>
      </c>
      <c r="H1502" s="85">
        <v>41666</v>
      </c>
      <c r="I1502" s="85" t="s">
        <v>2512</v>
      </c>
      <c r="J1502" s="93">
        <f t="shared" si="277"/>
        <v>41666</v>
      </c>
      <c r="K1502" s="85"/>
      <c r="M1502" s="85" t="s">
        <v>708</v>
      </c>
      <c r="N1502" t="e">
        <f t="shared" si="280"/>
        <v>#VALUE!</v>
      </c>
      <c r="O1502" t="e">
        <f t="shared" si="281"/>
        <v>#VALUE!</v>
      </c>
      <c r="Q1502" s="84" t="s">
        <v>708</v>
      </c>
      <c r="R1502" t="e">
        <f t="shared" si="282"/>
        <v>#VALUE!</v>
      </c>
      <c r="S1502" t="e">
        <f t="shared" si="283"/>
        <v>#VALUE!</v>
      </c>
      <c r="U1502" s="86" t="s">
        <v>708</v>
      </c>
      <c r="V1502" t="e">
        <f t="shared" si="284"/>
        <v>#VALUE!</v>
      </c>
      <c r="W1502" t="e">
        <f t="shared" si="285"/>
        <v>#VALUE!</v>
      </c>
      <c r="Y1502" s="61" t="s">
        <v>708</v>
      </c>
      <c r="Z1502" t="str">
        <f t="shared" si="286"/>
        <v>1-27-14</v>
      </c>
      <c r="AA1502" t="e">
        <f t="shared" si="287"/>
        <v>#VALUE!</v>
      </c>
      <c r="AB1502" t="e">
        <f t="shared" si="288"/>
        <v>#VALUE!</v>
      </c>
      <c r="AD1502" s="85">
        <v>41666</v>
      </c>
      <c r="AG1502" s="85" t="s">
        <v>708</v>
      </c>
      <c r="AI1502" s="85">
        <v>41666</v>
      </c>
    </row>
    <row r="1503" spans="1:35" x14ac:dyDescent="0.2">
      <c r="A1503">
        <v>304</v>
      </c>
      <c r="B1503" s="91" t="s">
        <v>615</v>
      </c>
      <c r="C1503" s="61" t="str" cm="1">
        <f t="array" ref="C1503">_xlfn._xlws.FILTER(B1503,OR(LEN(B1503) = 7,LEN(B1503)=8))</f>
        <v>12/23/13</v>
      </c>
      <c r="D1503" s="61" t="str">
        <f t="shared" si="278"/>
        <v>12/23/13</v>
      </c>
      <c r="E1503" s="61" t="s">
        <v>615</v>
      </c>
      <c r="F1503" s="87" t="e" cm="1" vm="1">
        <f t="array" ref="F1503">_xlfn._xlws.FILTER(B1503,LEN(B1503)=5)</f>
        <v>#VALUE!</v>
      </c>
      <c r="G1503" s="88" t="str">
        <f t="shared" si="279"/>
        <v/>
      </c>
      <c r="H1503" s="85">
        <v>41631</v>
      </c>
      <c r="I1503" s="85" t="s">
        <v>2512</v>
      </c>
      <c r="J1503" s="93">
        <f t="shared" si="277"/>
        <v>41631</v>
      </c>
      <c r="K1503" s="85"/>
      <c r="M1503" s="85" t="s">
        <v>615</v>
      </c>
      <c r="N1503" t="e">
        <f t="shared" si="280"/>
        <v>#VALUE!</v>
      </c>
      <c r="O1503" t="e">
        <f t="shared" si="281"/>
        <v>#VALUE!</v>
      </c>
      <c r="Q1503" s="84" t="s">
        <v>615</v>
      </c>
      <c r="R1503" t="e">
        <f t="shared" si="282"/>
        <v>#VALUE!</v>
      </c>
      <c r="S1503" t="e">
        <f t="shared" si="283"/>
        <v>#VALUE!</v>
      </c>
      <c r="U1503" s="86" t="s">
        <v>615</v>
      </c>
      <c r="V1503" t="e">
        <f t="shared" si="284"/>
        <v>#VALUE!</v>
      </c>
      <c r="W1503" t="e">
        <f t="shared" si="285"/>
        <v>#VALUE!</v>
      </c>
      <c r="Y1503" s="61" t="s">
        <v>615</v>
      </c>
      <c r="Z1503" t="str">
        <f t="shared" si="286"/>
        <v>12-23-13</v>
      </c>
      <c r="AA1503" t="e">
        <f t="shared" si="287"/>
        <v>#VALUE!</v>
      </c>
      <c r="AB1503" t="e">
        <f t="shared" si="288"/>
        <v>#VALUE!</v>
      </c>
      <c r="AD1503" s="85">
        <v>41631</v>
      </c>
      <c r="AG1503" s="85" t="s">
        <v>615</v>
      </c>
      <c r="AI1503" s="85">
        <v>41631</v>
      </c>
    </row>
    <row r="1504" spans="1:35" x14ac:dyDescent="0.2">
      <c r="A1504">
        <v>5113</v>
      </c>
      <c r="B1504" s="91">
        <v>41466</v>
      </c>
      <c r="C1504" s="61" t="e" cm="1" vm="1">
        <f t="array" ref="C1504">_xlfn._xlws.FILTER(B1504,OR(LEN(B1504) = 7,LEN(B1504)=8))</f>
        <v>#VALUE!</v>
      </c>
      <c r="D1504" s="61" t="str">
        <f t="shared" si="278"/>
        <v/>
      </c>
      <c r="E1504" s="61" t="s">
        <v>2512</v>
      </c>
      <c r="F1504" s="87" cm="1">
        <f t="array" ref="F1504">_xlfn._xlws.FILTER(B1504,LEN(B1504)=5)</f>
        <v>41466</v>
      </c>
      <c r="G1504" s="88">
        <f t="shared" si="279"/>
        <v>41466</v>
      </c>
      <c r="H1504" s="61"/>
      <c r="I1504" s="85">
        <v>41466</v>
      </c>
      <c r="J1504" s="93">
        <f t="shared" si="277"/>
        <v>41466</v>
      </c>
      <c r="K1504" s="85"/>
      <c r="M1504" s="85">
        <v>41466</v>
      </c>
      <c r="N1504" t="e">
        <f t="shared" si="280"/>
        <v>#VALUE!</v>
      </c>
      <c r="O1504">
        <f t="shared" si="281"/>
        <v>41466</v>
      </c>
      <c r="Q1504" s="84">
        <v>41466</v>
      </c>
      <c r="R1504" t="e">
        <f t="shared" si="282"/>
        <v>#VALUE!</v>
      </c>
      <c r="S1504">
        <f t="shared" si="283"/>
        <v>41466</v>
      </c>
      <c r="U1504" s="86">
        <v>41466</v>
      </c>
      <c r="V1504" t="e">
        <f t="shared" si="284"/>
        <v>#VALUE!</v>
      </c>
      <c r="W1504">
        <f t="shared" si="285"/>
        <v>41466</v>
      </c>
      <c r="Y1504" s="61">
        <v>41466</v>
      </c>
      <c r="Z1504" t="str">
        <f t="shared" si="286"/>
        <v>41466</v>
      </c>
      <c r="AA1504" t="e">
        <f t="shared" si="287"/>
        <v>#VALUE!</v>
      </c>
      <c r="AB1504">
        <f t="shared" si="288"/>
        <v>41466</v>
      </c>
      <c r="AD1504" s="85">
        <v>24211</v>
      </c>
      <c r="AG1504" s="85">
        <v>41466</v>
      </c>
      <c r="AI1504" s="85">
        <v>41585</v>
      </c>
    </row>
    <row r="1505" spans="1:35" x14ac:dyDescent="0.2">
      <c r="A1505">
        <v>4597</v>
      </c>
      <c r="B1505" s="91">
        <v>41312</v>
      </c>
      <c r="C1505" s="61" t="e" cm="1" vm="1">
        <f t="array" ref="C1505">_xlfn._xlws.FILTER(B1505,OR(LEN(B1505) = 7,LEN(B1505)=8))</f>
        <v>#VALUE!</v>
      </c>
      <c r="D1505" s="61" t="str">
        <f t="shared" si="278"/>
        <v/>
      </c>
      <c r="E1505" s="61" t="s">
        <v>2512</v>
      </c>
      <c r="F1505" s="87" cm="1">
        <f t="array" ref="F1505">_xlfn._xlws.FILTER(B1505,LEN(B1505)=5)</f>
        <v>41312</v>
      </c>
      <c r="G1505" s="88">
        <f t="shared" si="279"/>
        <v>41312</v>
      </c>
      <c r="H1505" s="61"/>
      <c r="I1505" s="85">
        <v>41312</v>
      </c>
      <c r="J1505" s="93">
        <f t="shared" si="277"/>
        <v>41312</v>
      </c>
      <c r="K1505" s="85"/>
      <c r="M1505" s="85">
        <v>41312</v>
      </c>
      <c r="N1505" t="e">
        <f t="shared" si="280"/>
        <v>#VALUE!</v>
      </c>
      <c r="O1505">
        <f t="shared" si="281"/>
        <v>41312</v>
      </c>
      <c r="Q1505" s="84">
        <v>41312</v>
      </c>
      <c r="R1505" t="e">
        <f t="shared" si="282"/>
        <v>#VALUE!</v>
      </c>
      <c r="S1505">
        <f t="shared" si="283"/>
        <v>41312</v>
      </c>
      <c r="U1505" s="86">
        <v>41312</v>
      </c>
      <c r="V1505" t="e">
        <f t="shared" si="284"/>
        <v>#VALUE!</v>
      </c>
      <c r="W1505">
        <f t="shared" si="285"/>
        <v>41312</v>
      </c>
      <c r="Y1505" s="61">
        <v>41312</v>
      </c>
      <c r="Z1505" t="str">
        <f t="shared" si="286"/>
        <v>41312</v>
      </c>
      <c r="AA1505" t="e">
        <f t="shared" si="287"/>
        <v>#VALUE!</v>
      </c>
      <c r="AB1505">
        <f t="shared" si="288"/>
        <v>41312</v>
      </c>
      <c r="AD1505" s="85">
        <v>41012</v>
      </c>
      <c r="AG1505" s="85">
        <v>41312</v>
      </c>
      <c r="AI1505" s="85">
        <v>41457</v>
      </c>
    </row>
    <row r="1506" spans="1:35" x14ac:dyDescent="0.2">
      <c r="A1506">
        <v>675</v>
      </c>
      <c r="B1506" s="91" t="s">
        <v>308</v>
      </c>
      <c r="C1506" s="61" t="str" cm="1">
        <f t="array" ref="C1506">_xlfn._xlws.FILTER(B1506,OR(LEN(B1506) = 7,LEN(B1506)=8))</f>
        <v>5/17/13</v>
      </c>
      <c r="D1506" s="61" t="str">
        <f t="shared" si="278"/>
        <v>5/17/13</v>
      </c>
      <c r="E1506" s="85" t="s">
        <v>308</v>
      </c>
      <c r="F1506" s="87" t="e" cm="1" vm="1">
        <f t="array" ref="F1506">_xlfn._xlws.FILTER(B1506,LEN(B1506)=5)</f>
        <v>#VALUE!</v>
      </c>
      <c r="G1506" s="88" t="str">
        <f t="shared" si="279"/>
        <v/>
      </c>
      <c r="H1506" s="85">
        <v>41411</v>
      </c>
      <c r="I1506" s="85" t="s">
        <v>2512</v>
      </c>
      <c r="J1506" s="93">
        <f t="shared" si="277"/>
        <v>41411</v>
      </c>
      <c r="K1506" s="85"/>
      <c r="M1506" s="85" t="s">
        <v>308</v>
      </c>
      <c r="N1506" t="e">
        <f t="shared" si="280"/>
        <v>#VALUE!</v>
      </c>
      <c r="O1506" t="e">
        <f t="shared" si="281"/>
        <v>#VALUE!</v>
      </c>
      <c r="Q1506" s="84" t="s">
        <v>308</v>
      </c>
      <c r="R1506" t="e">
        <f t="shared" si="282"/>
        <v>#VALUE!</v>
      </c>
      <c r="S1506" t="e">
        <f t="shared" si="283"/>
        <v>#VALUE!</v>
      </c>
      <c r="U1506" s="86" t="s">
        <v>308</v>
      </c>
      <c r="V1506" t="e">
        <f t="shared" si="284"/>
        <v>#VALUE!</v>
      </c>
      <c r="W1506" t="e">
        <f t="shared" si="285"/>
        <v>#VALUE!</v>
      </c>
      <c r="Y1506" s="61" t="s">
        <v>308</v>
      </c>
      <c r="Z1506" t="str">
        <f t="shared" si="286"/>
        <v>5-17-13</v>
      </c>
      <c r="AA1506" t="e">
        <f t="shared" si="287"/>
        <v>#VALUE!</v>
      </c>
      <c r="AB1506" t="e">
        <f t="shared" si="288"/>
        <v>#VALUE!</v>
      </c>
      <c r="AD1506" s="85">
        <v>41411</v>
      </c>
      <c r="AG1506" s="85" t="s">
        <v>308</v>
      </c>
      <c r="AI1506" s="85">
        <v>41411</v>
      </c>
    </row>
    <row r="1507" spans="1:35" x14ac:dyDescent="0.2">
      <c r="A1507">
        <v>4483</v>
      </c>
      <c r="B1507" s="91" t="s">
        <v>1738</v>
      </c>
      <c r="C1507" s="61" t="str" cm="1">
        <f t="array" ref="C1507">_xlfn._xlws.FILTER(B1507,OR(LEN(B1507) = 7,LEN(B1507)=8))</f>
        <v>4/17/13</v>
      </c>
      <c r="D1507" s="61" t="str">
        <f t="shared" si="278"/>
        <v>4/17/13</v>
      </c>
      <c r="E1507" s="85" t="s">
        <v>1738</v>
      </c>
      <c r="F1507" s="87" t="e" cm="1" vm="1">
        <f t="array" ref="F1507">_xlfn._xlws.FILTER(B1507,LEN(B1507)=5)</f>
        <v>#VALUE!</v>
      </c>
      <c r="G1507" s="88" t="str">
        <f t="shared" si="279"/>
        <v/>
      </c>
      <c r="H1507" s="85">
        <v>41381</v>
      </c>
      <c r="I1507" s="85" t="s">
        <v>2512</v>
      </c>
      <c r="J1507" s="93">
        <f t="shared" si="277"/>
        <v>41381</v>
      </c>
      <c r="K1507" s="85"/>
      <c r="M1507" s="85" t="s">
        <v>1738</v>
      </c>
      <c r="N1507" t="e">
        <f t="shared" si="280"/>
        <v>#VALUE!</v>
      </c>
      <c r="O1507" t="e">
        <f t="shared" si="281"/>
        <v>#VALUE!</v>
      </c>
      <c r="Q1507" s="84" t="s">
        <v>1738</v>
      </c>
      <c r="R1507" t="e">
        <f t="shared" si="282"/>
        <v>#VALUE!</v>
      </c>
      <c r="S1507" t="e">
        <f t="shared" si="283"/>
        <v>#VALUE!</v>
      </c>
      <c r="U1507" s="86" t="s">
        <v>1738</v>
      </c>
      <c r="V1507" t="e">
        <f t="shared" si="284"/>
        <v>#VALUE!</v>
      </c>
      <c r="W1507" t="e">
        <f t="shared" si="285"/>
        <v>#VALUE!</v>
      </c>
      <c r="Y1507" s="61" t="s">
        <v>1738</v>
      </c>
      <c r="Z1507" t="str">
        <f t="shared" si="286"/>
        <v>4-17-13</v>
      </c>
      <c r="AA1507" t="e">
        <f t="shared" si="287"/>
        <v>#VALUE!</v>
      </c>
      <c r="AB1507" t="e">
        <f t="shared" si="288"/>
        <v>#VALUE!</v>
      </c>
      <c r="AD1507" s="85">
        <v>41381</v>
      </c>
      <c r="AG1507" s="85" t="s">
        <v>1738</v>
      </c>
      <c r="AI1507" s="85">
        <v>41381</v>
      </c>
    </row>
    <row r="1508" spans="1:35" x14ac:dyDescent="0.2">
      <c r="A1508">
        <v>1502</v>
      </c>
      <c r="B1508" s="91" t="s">
        <v>1740</v>
      </c>
      <c r="C1508" s="61" t="str" cm="1">
        <f t="array" ref="C1508">_xlfn._xlws.FILTER(B1508,OR(LEN(B1508) = 7,LEN(B1508)=8))</f>
        <v>3/21/13</v>
      </c>
      <c r="D1508" s="61" t="str">
        <f t="shared" si="278"/>
        <v>3/21/13</v>
      </c>
      <c r="E1508" s="85" t="s">
        <v>1740</v>
      </c>
      <c r="F1508" s="87" t="e" cm="1" vm="1">
        <f t="array" ref="F1508">_xlfn._xlws.FILTER(B1508,LEN(B1508)=5)</f>
        <v>#VALUE!</v>
      </c>
      <c r="G1508" s="88" t="str">
        <f t="shared" si="279"/>
        <v/>
      </c>
      <c r="H1508" s="85">
        <v>41354</v>
      </c>
      <c r="I1508" s="85" t="s">
        <v>2512</v>
      </c>
      <c r="J1508" s="93">
        <f t="shared" si="277"/>
        <v>41354</v>
      </c>
      <c r="K1508" s="85"/>
      <c r="M1508" s="85" t="s">
        <v>1740</v>
      </c>
      <c r="N1508" t="e">
        <f t="shared" si="280"/>
        <v>#VALUE!</v>
      </c>
      <c r="O1508" t="e">
        <f t="shared" si="281"/>
        <v>#VALUE!</v>
      </c>
      <c r="Q1508" s="84" t="s">
        <v>1740</v>
      </c>
      <c r="R1508" t="e">
        <f t="shared" si="282"/>
        <v>#VALUE!</v>
      </c>
      <c r="S1508" t="e">
        <f t="shared" si="283"/>
        <v>#VALUE!</v>
      </c>
      <c r="U1508" s="86" t="s">
        <v>1740</v>
      </c>
      <c r="V1508" t="e">
        <f t="shared" si="284"/>
        <v>#VALUE!</v>
      </c>
      <c r="W1508" t="e">
        <f t="shared" si="285"/>
        <v>#VALUE!</v>
      </c>
      <c r="Y1508" s="61" t="s">
        <v>1740</v>
      </c>
      <c r="Z1508" t="str">
        <f t="shared" si="286"/>
        <v>3-21-13</v>
      </c>
      <c r="AA1508" t="e">
        <f t="shared" si="287"/>
        <v>#VALUE!</v>
      </c>
      <c r="AB1508" t="e">
        <f t="shared" si="288"/>
        <v>#VALUE!</v>
      </c>
      <c r="AD1508" s="85">
        <v>41354</v>
      </c>
      <c r="AG1508" s="85" t="s">
        <v>1740</v>
      </c>
      <c r="AI1508" s="85">
        <v>41354</v>
      </c>
    </row>
    <row r="1509" spans="1:35" x14ac:dyDescent="0.2">
      <c r="A1509">
        <v>736</v>
      </c>
      <c r="B1509" s="91" t="s">
        <v>1740</v>
      </c>
      <c r="C1509" s="61" t="str" cm="1">
        <f t="array" ref="C1509">_xlfn._xlws.FILTER(B1509,OR(LEN(B1509) = 7,LEN(B1509)=8))</f>
        <v>3/21/13</v>
      </c>
      <c r="D1509" s="61" t="str">
        <f t="shared" si="278"/>
        <v>3/21/13</v>
      </c>
      <c r="E1509" s="85" t="s">
        <v>1740</v>
      </c>
      <c r="F1509" s="87" t="e" cm="1" vm="1">
        <f t="array" ref="F1509">_xlfn._xlws.FILTER(B1509,LEN(B1509)=5)</f>
        <v>#VALUE!</v>
      </c>
      <c r="G1509" s="88" t="str">
        <f t="shared" si="279"/>
        <v/>
      </c>
      <c r="H1509" s="85">
        <v>41354</v>
      </c>
      <c r="I1509" s="85" t="s">
        <v>2512</v>
      </c>
      <c r="J1509" s="93">
        <f t="shared" si="277"/>
        <v>41354</v>
      </c>
      <c r="K1509" s="85"/>
      <c r="M1509" s="85" t="s">
        <v>1740</v>
      </c>
      <c r="N1509" t="e">
        <f t="shared" si="280"/>
        <v>#VALUE!</v>
      </c>
      <c r="O1509" t="e">
        <f t="shared" si="281"/>
        <v>#VALUE!</v>
      </c>
      <c r="Q1509" s="84" t="s">
        <v>1740</v>
      </c>
      <c r="R1509" t="e">
        <f t="shared" si="282"/>
        <v>#VALUE!</v>
      </c>
      <c r="S1509" t="e">
        <f t="shared" si="283"/>
        <v>#VALUE!</v>
      </c>
      <c r="U1509" s="86" t="s">
        <v>1740</v>
      </c>
      <c r="V1509" t="e">
        <f t="shared" si="284"/>
        <v>#VALUE!</v>
      </c>
      <c r="W1509" t="e">
        <f t="shared" si="285"/>
        <v>#VALUE!</v>
      </c>
      <c r="Y1509" s="61" t="s">
        <v>1740</v>
      </c>
      <c r="Z1509" t="str">
        <f t="shared" si="286"/>
        <v>3-21-13</v>
      </c>
      <c r="AA1509" t="e">
        <f t="shared" si="287"/>
        <v>#VALUE!</v>
      </c>
      <c r="AB1509" t="e">
        <f t="shared" si="288"/>
        <v>#VALUE!</v>
      </c>
      <c r="AD1509" s="85">
        <v>41354</v>
      </c>
      <c r="AG1509" s="85" t="s">
        <v>1740</v>
      </c>
      <c r="AI1509" s="85">
        <v>41354</v>
      </c>
    </row>
    <row r="1510" spans="1:35" x14ac:dyDescent="0.2">
      <c r="A1510">
        <v>4487</v>
      </c>
      <c r="B1510" s="91" t="s">
        <v>1742</v>
      </c>
      <c r="C1510" s="61" t="str" cm="1">
        <f t="array" ref="C1510">_xlfn._xlws.FILTER(B1510,OR(LEN(B1510) = 7,LEN(B1510)=8))</f>
        <v>1/24/13</v>
      </c>
      <c r="D1510" s="61" t="str">
        <f t="shared" si="278"/>
        <v>1/24/13</v>
      </c>
      <c r="E1510" s="85" t="s">
        <v>1742</v>
      </c>
      <c r="F1510" s="87" t="e" cm="1" vm="1">
        <f t="array" ref="F1510">_xlfn._xlws.FILTER(B1510,LEN(B1510)=5)</f>
        <v>#VALUE!</v>
      </c>
      <c r="G1510" s="88" t="str">
        <f t="shared" si="279"/>
        <v/>
      </c>
      <c r="H1510" s="85">
        <v>41298</v>
      </c>
      <c r="I1510" s="85" t="s">
        <v>2512</v>
      </c>
      <c r="J1510" s="93">
        <f t="shared" si="277"/>
        <v>41298</v>
      </c>
      <c r="K1510" s="85"/>
      <c r="M1510" s="85" t="s">
        <v>1742</v>
      </c>
      <c r="N1510" t="e">
        <f t="shared" si="280"/>
        <v>#VALUE!</v>
      </c>
      <c r="O1510" t="e">
        <f t="shared" si="281"/>
        <v>#VALUE!</v>
      </c>
      <c r="Q1510" s="84" t="s">
        <v>1742</v>
      </c>
      <c r="R1510" t="e">
        <f t="shared" si="282"/>
        <v>#VALUE!</v>
      </c>
      <c r="S1510" t="e">
        <f t="shared" si="283"/>
        <v>#VALUE!</v>
      </c>
      <c r="U1510" s="86" t="s">
        <v>1742</v>
      </c>
      <c r="V1510" t="e">
        <f t="shared" si="284"/>
        <v>#VALUE!</v>
      </c>
      <c r="W1510" t="e">
        <f t="shared" si="285"/>
        <v>#VALUE!</v>
      </c>
      <c r="Y1510" s="61" t="s">
        <v>1742</v>
      </c>
      <c r="Z1510" t="str">
        <f t="shared" si="286"/>
        <v>1-24-13</v>
      </c>
      <c r="AA1510" t="e">
        <f t="shared" si="287"/>
        <v>#VALUE!</v>
      </c>
      <c r="AB1510" t="e">
        <f t="shared" si="288"/>
        <v>#VALUE!</v>
      </c>
      <c r="AD1510" s="85">
        <v>41298</v>
      </c>
      <c r="AG1510" s="85" t="s">
        <v>1742</v>
      </c>
      <c r="AI1510" s="85">
        <v>41298</v>
      </c>
    </row>
    <row r="1511" spans="1:35" x14ac:dyDescent="0.2">
      <c r="A1511">
        <v>3412</v>
      </c>
      <c r="B1511" s="91" t="s">
        <v>1246</v>
      </c>
      <c r="C1511" s="61" t="str" cm="1">
        <f t="array" ref="C1511">_xlfn._xlws.FILTER(B1511,OR(LEN(B1511) = 7,LEN(B1511)=8))</f>
        <v>1/15/13</v>
      </c>
      <c r="D1511" s="61" t="str">
        <f t="shared" si="278"/>
        <v>1/15/13</v>
      </c>
      <c r="E1511" s="85" t="s">
        <v>1246</v>
      </c>
      <c r="F1511" s="87" t="e" cm="1" vm="1">
        <f t="array" ref="F1511">_xlfn._xlws.FILTER(B1511,LEN(B1511)=5)</f>
        <v>#VALUE!</v>
      </c>
      <c r="G1511" s="88" t="str">
        <f t="shared" si="279"/>
        <v/>
      </c>
      <c r="H1511" s="85">
        <v>41289</v>
      </c>
      <c r="I1511" s="85" t="s">
        <v>2512</v>
      </c>
      <c r="J1511" s="93">
        <f t="shared" si="277"/>
        <v>41289</v>
      </c>
      <c r="K1511" s="85"/>
      <c r="M1511" s="85" t="s">
        <v>1246</v>
      </c>
      <c r="N1511" t="e">
        <f t="shared" si="280"/>
        <v>#VALUE!</v>
      </c>
      <c r="O1511" t="e">
        <f t="shared" si="281"/>
        <v>#VALUE!</v>
      </c>
      <c r="Q1511" s="84" t="s">
        <v>1246</v>
      </c>
      <c r="R1511" t="e">
        <f t="shared" si="282"/>
        <v>#VALUE!</v>
      </c>
      <c r="S1511" t="e">
        <f t="shared" si="283"/>
        <v>#VALUE!</v>
      </c>
      <c r="U1511" s="86" t="s">
        <v>1246</v>
      </c>
      <c r="V1511" t="e">
        <f t="shared" si="284"/>
        <v>#VALUE!</v>
      </c>
      <c r="W1511" t="e">
        <f t="shared" si="285"/>
        <v>#VALUE!</v>
      </c>
      <c r="Y1511" s="61" t="s">
        <v>1246</v>
      </c>
      <c r="Z1511" t="str">
        <f t="shared" si="286"/>
        <v>1-15-13</v>
      </c>
      <c r="AA1511" t="e">
        <f t="shared" si="287"/>
        <v>#VALUE!</v>
      </c>
      <c r="AB1511" t="e">
        <f t="shared" si="288"/>
        <v>#VALUE!</v>
      </c>
      <c r="AD1511" s="85">
        <v>41289</v>
      </c>
      <c r="AG1511" s="85" t="s">
        <v>1246</v>
      </c>
      <c r="AI1511" s="85">
        <v>41289</v>
      </c>
    </row>
    <row r="1512" spans="1:35" x14ac:dyDescent="0.2">
      <c r="A1512">
        <v>1744</v>
      </c>
      <c r="B1512" s="91">
        <v>41456</v>
      </c>
      <c r="C1512" s="61" t="e" cm="1" vm="1">
        <f t="array" ref="C1512">_xlfn._xlws.FILTER(B1512,OR(LEN(B1512) = 7,LEN(B1512)=8))</f>
        <v>#VALUE!</v>
      </c>
      <c r="D1512" s="61" t="str">
        <f t="shared" si="278"/>
        <v/>
      </c>
      <c r="E1512" s="61" t="s">
        <v>2512</v>
      </c>
      <c r="F1512" s="87" cm="1">
        <f t="array" ref="F1512">_xlfn._xlws.FILTER(B1512,LEN(B1512)=5)</f>
        <v>41456</v>
      </c>
      <c r="G1512" s="88">
        <f t="shared" si="279"/>
        <v>41456</v>
      </c>
      <c r="H1512" s="61"/>
      <c r="I1512" s="85">
        <v>41456</v>
      </c>
      <c r="J1512" s="93">
        <f t="shared" si="277"/>
        <v>41456</v>
      </c>
      <c r="K1512" s="85"/>
      <c r="M1512" s="85">
        <v>41456</v>
      </c>
      <c r="N1512" t="e">
        <f t="shared" si="280"/>
        <v>#VALUE!</v>
      </c>
      <c r="O1512">
        <f t="shared" si="281"/>
        <v>41456</v>
      </c>
      <c r="Q1512" s="84">
        <v>41456</v>
      </c>
      <c r="R1512" t="e">
        <f t="shared" si="282"/>
        <v>#VALUE!</v>
      </c>
      <c r="S1512">
        <f t="shared" si="283"/>
        <v>41456</v>
      </c>
      <c r="U1512" s="86">
        <v>41456</v>
      </c>
      <c r="V1512" t="e">
        <f t="shared" si="284"/>
        <v>#VALUE!</v>
      </c>
      <c r="W1512">
        <f t="shared" si="285"/>
        <v>41456</v>
      </c>
      <c r="Y1512" s="61">
        <v>41456</v>
      </c>
      <c r="Z1512" t="str">
        <f t="shared" si="286"/>
        <v>41456</v>
      </c>
      <c r="AA1512" t="e">
        <f t="shared" si="287"/>
        <v>#VALUE!</v>
      </c>
      <c r="AB1512">
        <f t="shared" si="288"/>
        <v>41456</v>
      </c>
      <c r="AD1512" s="85">
        <v>20559</v>
      </c>
      <c r="AG1512" s="85">
        <v>41456</v>
      </c>
      <c r="AI1512" s="85">
        <v>41281</v>
      </c>
    </row>
    <row r="1513" spans="1:35" x14ac:dyDescent="0.2">
      <c r="A1513">
        <v>5837</v>
      </c>
      <c r="B1513" s="91" t="s">
        <v>1746</v>
      </c>
      <c r="C1513" s="61" t="str" cm="1">
        <f t="array" ref="C1513">_xlfn._xlws.FILTER(B1513,OR(LEN(B1513) = 7,LEN(B1513)=8))</f>
        <v>12/28/12</v>
      </c>
      <c r="D1513" s="61" t="str">
        <f t="shared" si="278"/>
        <v>12/28/12</v>
      </c>
      <c r="E1513" s="61" t="s">
        <v>1746</v>
      </c>
      <c r="F1513" s="87" t="e" cm="1" vm="1">
        <f t="array" ref="F1513">_xlfn._xlws.FILTER(B1513,LEN(B1513)=5)</f>
        <v>#VALUE!</v>
      </c>
      <c r="G1513" s="88" t="str">
        <f t="shared" si="279"/>
        <v/>
      </c>
      <c r="H1513" s="85">
        <v>41271</v>
      </c>
      <c r="I1513" s="85" t="s">
        <v>2512</v>
      </c>
      <c r="J1513" s="93">
        <f t="shared" si="277"/>
        <v>41271</v>
      </c>
      <c r="K1513" s="85"/>
      <c r="M1513" s="85" t="s">
        <v>1746</v>
      </c>
      <c r="N1513" t="e">
        <f t="shared" si="280"/>
        <v>#VALUE!</v>
      </c>
      <c r="O1513" t="e">
        <f t="shared" si="281"/>
        <v>#VALUE!</v>
      </c>
      <c r="Q1513" s="84" t="s">
        <v>1746</v>
      </c>
      <c r="R1513" t="e">
        <f t="shared" si="282"/>
        <v>#VALUE!</v>
      </c>
      <c r="S1513" t="e">
        <f t="shared" si="283"/>
        <v>#VALUE!</v>
      </c>
      <c r="U1513" s="86" t="s">
        <v>1746</v>
      </c>
      <c r="V1513" t="e">
        <f t="shared" si="284"/>
        <v>#VALUE!</v>
      </c>
      <c r="W1513" t="e">
        <f t="shared" si="285"/>
        <v>#VALUE!</v>
      </c>
      <c r="Y1513" s="61" t="s">
        <v>1746</v>
      </c>
      <c r="Z1513" t="str">
        <f t="shared" si="286"/>
        <v>12-28-12</v>
      </c>
      <c r="AA1513" t="e">
        <f t="shared" si="287"/>
        <v>#VALUE!</v>
      </c>
      <c r="AB1513" t="e">
        <f t="shared" si="288"/>
        <v>#VALUE!</v>
      </c>
      <c r="AD1513" s="85">
        <v>41271</v>
      </c>
      <c r="AG1513" s="85" t="s">
        <v>1746</v>
      </c>
      <c r="AI1513" s="85">
        <v>41271</v>
      </c>
    </row>
    <row r="1514" spans="1:35" x14ac:dyDescent="0.2">
      <c r="A1514">
        <v>3422</v>
      </c>
      <c r="B1514" s="91" t="s">
        <v>972</v>
      </c>
      <c r="C1514" s="61" t="str" cm="1">
        <f t="array" ref="C1514">_xlfn._xlws.FILTER(B1514,OR(LEN(B1514) = 7,LEN(B1514)=8))</f>
        <v>11/29/12</v>
      </c>
      <c r="D1514" s="61" t="str">
        <f t="shared" si="278"/>
        <v>11/29/12</v>
      </c>
      <c r="E1514" s="61" t="s">
        <v>972</v>
      </c>
      <c r="F1514" s="87" t="e" cm="1" vm="1">
        <f t="array" ref="F1514">_xlfn._xlws.FILTER(B1514,LEN(B1514)=5)</f>
        <v>#VALUE!</v>
      </c>
      <c r="G1514" s="88" t="str">
        <f t="shared" si="279"/>
        <v/>
      </c>
      <c r="H1514" s="85">
        <v>41242</v>
      </c>
      <c r="I1514" s="85" t="s">
        <v>2512</v>
      </c>
      <c r="J1514" s="93">
        <f t="shared" si="277"/>
        <v>41242</v>
      </c>
      <c r="K1514" s="85"/>
      <c r="M1514" s="85" t="s">
        <v>972</v>
      </c>
      <c r="N1514" t="e">
        <f t="shared" si="280"/>
        <v>#VALUE!</v>
      </c>
      <c r="O1514" t="e">
        <f t="shared" si="281"/>
        <v>#VALUE!</v>
      </c>
      <c r="Q1514" s="84" t="s">
        <v>972</v>
      </c>
      <c r="R1514" t="e">
        <f t="shared" si="282"/>
        <v>#VALUE!</v>
      </c>
      <c r="S1514" t="e">
        <f t="shared" si="283"/>
        <v>#VALUE!</v>
      </c>
      <c r="U1514" s="86" t="s">
        <v>972</v>
      </c>
      <c r="V1514" t="e">
        <f t="shared" si="284"/>
        <v>#VALUE!</v>
      </c>
      <c r="W1514" t="e">
        <f t="shared" si="285"/>
        <v>#VALUE!</v>
      </c>
      <c r="Y1514" s="61" t="s">
        <v>972</v>
      </c>
      <c r="Z1514" t="str">
        <f t="shared" si="286"/>
        <v>11-29-12</v>
      </c>
      <c r="AA1514" t="e">
        <f t="shared" si="287"/>
        <v>#VALUE!</v>
      </c>
      <c r="AB1514" t="e">
        <f t="shared" si="288"/>
        <v>#VALUE!</v>
      </c>
      <c r="AD1514" s="85">
        <v>41242</v>
      </c>
      <c r="AG1514" s="85" t="s">
        <v>972</v>
      </c>
      <c r="AI1514" s="85">
        <v>41242</v>
      </c>
    </row>
    <row r="1515" spans="1:35" x14ac:dyDescent="0.2">
      <c r="A1515">
        <v>7462</v>
      </c>
      <c r="B1515" s="91" t="s">
        <v>724</v>
      </c>
      <c r="C1515" s="61" t="str" cm="1">
        <f t="array" ref="C1515">_xlfn._xlws.FILTER(B1515,OR(LEN(B1515) = 7,LEN(B1515)=8))</f>
        <v>11/24/12</v>
      </c>
      <c r="D1515" s="61" t="str">
        <f t="shared" si="278"/>
        <v>11/24/12</v>
      </c>
      <c r="E1515" s="61" t="s">
        <v>724</v>
      </c>
      <c r="F1515" s="87" t="e" cm="1" vm="1">
        <f t="array" ref="F1515">_xlfn._xlws.FILTER(B1515,LEN(B1515)=5)</f>
        <v>#VALUE!</v>
      </c>
      <c r="G1515" s="88" t="str">
        <f t="shared" si="279"/>
        <v/>
      </c>
      <c r="H1515" s="85">
        <v>41237</v>
      </c>
      <c r="I1515" s="85" t="s">
        <v>2512</v>
      </c>
      <c r="J1515" s="93">
        <f t="shared" si="277"/>
        <v>41237</v>
      </c>
      <c r="K1515" s="85"/>
      <c r="M1515" s="85" t="s">
        <v>724</v>
      </c>
      <c r="N1515" t="e">
        <f t="shared" si="280"/>
        <v>#VALUE!</v>
      </c>
      <c r="O1515" t="e">
        <f t="shared" si="281"/>
        <v>#VALUE!</v>
      </c>
      <c r="Q1515" s="84" t="s">
        <v>724</v>
      </c>
      <c r="R1515" t="e">
        <f t="shared" si="282"/>
        <v>#VALUE!</v>
      </c>
      <c r="S1515" t="e">
        <f t="shared" si="283"/>
        <v>#VALUE!</v>
      </c>
      <c r="U1515" s="86" t="s">
        <v>724</v>
      </c>
      <c r="V1515" t="e">
        <f t="shared" si="284"/>
        <v>#VALUE!</v>
      </c>
      <c r="W1515" t="e">
        <f t="shared" si="285"/>
        <v>#VALUE!</v>
      </c>
      <c r="Y1515" s="61" t="s">
        <v>724</v>
      </c>
      <c r="Z1515" t="str">
        <f t="shared" si="286"/>
        <v>11-24-12</v>
      </c>
      <c r="AA1515" t="e">
        <f t="shared" si="287"/>
        <v>#VALUE!</v>
      </c>
      <c r="AB1515" t="e">
        <f t="shared" si="288"/>
        <v>#VALUE!</v>
      </c>
      <c r="AD1515" s="85">
        <v>41237</v>
      </c>
      <c r="AG1515" s="85" t="s">
        <v>724</v>
      </c>
      <c r="AI1515" s="85">
        <v>41237</v>
      </c>
    </row>
    <row r="1516" spans="1:35" x14ac:dyDescent="0.2">
      <c r="A1516">
        <v>10702</v>
      </c>
      <c r="B1516" s="91">
        <v>40979</v>
      </c>
      <c r="C1516" s="61" t="e" cm="1" vm="1">
        <f t="array" ref="C1516">_xlfn._xlws.FILTER(B1516,OR(LEN(B1516) = 7,LEN(B1516)=8))</f>
        <v>#VALUE!</v>
      </c>
      <c r="D1516" s="61" t="str">
        <f t="shared" si="278"/>
        <v/>
      </c>
      <c r="E1516" s="61" t="s">
        <v>2512</v>
      </c>
      <c r="F1516" s="87" cm="1">
        <f t="array" ref="F1516">_xlfn._xlws.FILTER(B1516,LEN(B1516)=5)</f>
        <v>40979</v>
      </c>
      <c r="G1516" s="88">
        <f t="shared" si="279"/>
        <v>40979</v>
      </c>
      <c r="H1516" s="61"/>
      <c r="I1516" s="85">
        <v>40979</v>
      </c>
      <c r="J1516" s="93">
        <f t="shared" si="277"/>
        <v>40979</v>
      </c>
      <c r="K1516" s="85"/>
      <c r="M1516" s="85">
        <v>40979</v>
      </c>
      <c r="N1516" t="e">
        <f t="shared" si="280"/>
        <v>#VALUE!</v>
      </c>
      <c r="O1516">
        <f t="shared" si="281"/>
        <v>40979</v>
      </c>
      <c r="Q1516" s="84">
        <v>40979</v>
      </c>
      <c r="R1516" t="e">
        <f t="shared" si="282"/>
        <v>#VALUE!</v>
      </c>
      <c r="S1516">
        <f t="shared" si="283"/>
        <v>40979</v>
      </c>
      <c r="U1516" s="86">
        <v>40979</v>
      </c>
      <c r="V1516" t="e">
        <f t="shared" si="284"/>
        <v>#VALUE!</v>
      </c>
      <c r="W1516">
        <f t="shared" si="285"/>
        <v>40979</v>
      </c>
      <c r="Y1516" s="61">
        <v>40979</v>
      </c>
      <c r="Z1516" t="str">
        <f t="shared" si="286"/>
        <v>40979</v>
      </c>
      <c r="AA1516" t="e">
        <f t="shared" si="287"/>
        <v>#VALUE!</v>
      </c>
      <c r="AB1516">
        <f t="shared" si="288"/>
        <v>40979</v>
      </c>
      <c r="AD1516" s="85">
        <v>28954</v>
      </c>
      <c r="AG1516" s="85">
        <v>40979</v>
      </c>
      <c r="AI1516" s="85">
        <v>41216</v>
      </c>
    </row>
    <row r="1517" spans="1:35" x14ac:dyDescent="0.2">
      <c r="A1517">
        <v>2115</v>
      </c>
      <c r="B1517" s="91" t="s">
        <v>728</v>
      </c>
      <c r="C1517" s="61" t="str" cm="1">
        <f t="array" ref="C1517">_xlfn._xlws.FILTER(B1517,OR(LEN(B1517) = 7,LEN(B1517)=8))</f>
        <v>6/20/14</v>
      </c>
      <c r="D1517" s="61" t="str">
        <f t="shared" si="278"/>
        <v>6/20/14</v>
      </c>
      <c r="E1517" s="85" t="s">
        <v>728</v>
      </c>
      <c r="F1517" s="87" t="e" cm="1" vm="1">
        <f t="array" ref="F1517">_xlfn._xlws.FILTER(B1517,LEN(B1517)=5)</f>
        <v>#VALUE!</v>
      </c>
      <c r="G1517" s="88" t="str">
        <f t="shared" si="279"/>
        <v/>
      </c>
      <c r="H1517" s="85">
        <v>41810</v>
      </c>
      <c r="I1517" s="85" t="s">
        <v>2512</v>
      </c>
      <c r="J1517" s="93">
        <f t="shared" si="277"/>
        <v>41810</v>
      </c>
      <c r="K1517" s="85"/>
      <c r="M1517" s="85" t="s">
        <v>728</v>
      </c>
      <c r="N1517" t="e">
        <f t="shared" si="280"/>
        <v>#VALUE!</v>
      </c>
      <c r="O1517" t="e">
        <f t="shared" si="281"/>
        <v>#VALUE!</v>
      </c>
      <c r="Q1517" s="84" t="s">
        <v>728</v>
      </c>
      <c r="R1517" t="e">
        <f t="shared" si="282"/>
        <v>#VALUE!</v>
      </c>
      <c r="S1517" t="e">
        <f t="shared" si="283"/>
        <v>#VALUE!</v>
      </c>
      <c r="U1517" s="86" t="s">
        <v>728</v>
      </c>
      <c r="V1517" t="e">
        <f t="shared" si="284"/>
        <v>#VALUE!</v>
      </c>
      <c r="W1517" t="e">
        <f t="shared" si="285"/>
        <v>#VALUE!</v>
      </c>
      <c r="Y1517" s="61" t="s">
        <v>728</v>
      </c>
      <c r="Z1517" t="str">
        <f t="shared" si="286"/>
        <v>6-20-14</v>
      </c>
      <c r="AA1517" t="e">
        <f t="shared" si="287"/>
        <v>#VALUE!</v>
      </c>
      <c r="AB1517" t="e">
        <f t="shared" si="288"/>
        <v>#VALUE!</v>
      </c>
      <c r="AD1517" s="85">
        <v>41810</v>
      </c>
      <c r="AG1517" s="85" t="s">
        <v>728</v>
      </c>
      <c r="AI1517" s="85">
        <v>41810</v>
      </c>
    </row>
    <row r="1518" spans="1:35" x14ac:dyDescent="0.2">
      <c r="A1518">
        <v>4138</v>
      </c>
      <c r="B1518" s="91" t="s">
        <v>1384</v>
      </c>
      <c r="C1518" s="61" t="str" cm="1">
        <f t="array" ref="C1518">_xlfn._xlws.FILTER(B1518,OR(LEN(B1518) = 7,LEN(B1518)=8))</f>
        <v>5/24/14</v>
      </c>
      <c r="D1518" s="61" t="str">
        <f t="shared" si="278"/>
        <v>5/24/14</v>
      </c>
      <c r="E1518" s="85" t="s">
        <v>1384</v>
      </c>
      <c r="F1518" s="87" t="e" cm="1" vm="1">
        <f t="array" ref="F1518">_xlfn._xlws.FILTER(B1518,LEN(B1518)=5)</f>
        <v>#VALUE!</v>
      </c>
      <c r="G1518" s="88" t="str">
        <f t="shared" si="279"/>
        <v/>
      </c>
      <c r="H1518" s="85">
        <v>41783</v>
      </c>
      <c r="I1518" s="85" t="s">
        <v>2512</v>
      </c>
      <c r="J1518" s="93">
        <f t="shared" si="277"/>
        <v>41783</v>
      </c>
      <c r="K1518" s="85"/>
      <c r="M1518" s="85" t="s">
        <v>1384</v>
      </c>
      <c r="N1518" t="e">
        <f t="shared" si="280"/>
        <v>#VALUE!</v>
      </c>
      <c r="O1518" t="e">
        <f t="shared" si="281"/>
        <v>#VALUE!</v>
      </c>
      <c r="Q1518" s="84" t="s">
        <v>1384</v>
      </c>
      <c r="R1518" t="e">
        <f t="shared" si="282"/>
        <v>#VALUE!</v>
      </c>
      <c r="S1518" t="e">
        <f t="shared" si="283"/>
        <v>#VALUE!</v>
      </c>
      <c r="U1518" s="86" t="s">
        <v>1384</v>
      </c>
      <c r="V1518" t="e">
        <f t="shared" si="284"/>
        <v>#VALUE!</v>
      </c>
      <c r="W1518" t="e">
        <f t="shared" si="285"/>
        <v>#VALUE!</v>
      </c>
      <c r="Y1518" s="61" t="s">
        <v>1384</v>
      </c>
      <c r="Z1518" t="str">
        <f t="shared" si="286"/>
        <v>5-24-14</v>
      </c>
      <c r="AA1518" t="e">
        <f t="shared" si="287"/>
        <v>#VALUE!</v>
      </c>
      <c r="AB1518" t="e">
        <f t="shared" si="288"/>
        <v>#VALUE!</v>
      </c>
      <c r="AD1518" s="85">
        <v>41783</v>
      </c>
      <c r="AG1518" s="85" t="s">
        <v>1384</v>
      </c>
      <c r="AI1518" s="85">
        <v>41783</v>
      </c>
    </row>
    <row r="1519" spans="1:35" x14ac:dyDescent="0.2">
      <c r="A1519">
        <v>11091</v>
      </c>
      <c r="B1519" s="91" t="s">
        <v>1134</v>
      </c>
      <c r="C1519" s="61" t="str" cm="1">
        <f t="array" ref="C1519">_xlfn._xlws.FILTER(B1519,OR(LEN(B1519) = 7,LEN(B1519)=8))</f>
        <v>5/16/14</v>
      </c>
      <c r="D1519" s="61" t="str">
        <f t="shared" si="278"/>
        <v>5/16/14</v>
      </c>
      <c r="E1519" s="85" t="s">
        <v>1134</v>
      </c>
      <c r="F1519" s="87" t="e" cm="1" vm="1">
        <f t="array" ref="F1519">_xlfn._xlws.FILTER(B1519,LEN(B1519)=5)</f>
        <v>#VALUE!</v>
      </c>
      <c r="G1519" s="88" t="str">
        <f t="shared" si="279"/>
        <v/>
      </c>
      <c r="H1519" s="85">
        <v>41775</v>
      </c>
      <c r="I1519" s="85" t="s">
        <v>2512</v>
      </c>
      <c r="J1519" s="93">
        <f t="shared" si="277"/>
        <v>41775</v>
      </c>
      <c r="K1519" s="85"/>
      <c r="M1519" s="85" t="s">
        <v>1134</v>
      </c>
      <c r="N1519" t="e">
        <f t="shared" si="280"/>
        <v>#VALUE!</v>
      </c>
      <c r="O1519" t="e">
        <f t="shared" si="281"/>
        <v>#VALUE!</v>
      </c>
      <c r="Q1519" s="84" t="s">
        <v>1134</v>
      </c>
      <c r="R1519" t="e">
        <f t="shared" si="282"/>
        <v>#VALUE!</v>
      </c>
      <c r="S1519" t="e">
        <f t="shared" si="283"/>
        <v>#VALUE!</v>
      </c>
      <c r="U1519" s="86" t="s">
        <v>1134</v>
      </c>
      <c r="V1519" t="e">
        <f t="shared" si="284"/>
        <v>#VALUE!</v>
      </c>
      <c r="W1519" t="e">
        <f t="shared" si="285"/>
        <v>#VALUE!</v>
      </c>
      <c r="Y1519" s="61" t="s">
        <v>1134</v>
      </c>
      <c r="Z1519" t="str">
        <f t="shared" si="286"/>
        <v>5-16-14</v>
      </c>
      <c r="AA1519" t="e">
        <f t="shared" si="287"/>
        <v>#VALUE!</v>
      </c>
      <c r="AB1519" t="e">
        <f t="shared" si="288"/>
        <v>#VALUE!</v>
      </c>
      <c r="AD1519" s="85">
        <v>41775</v>
      </c>
      <c r="AG1519" s="85" t="s">
        <v>1134</v>
      </c>
      <c r="AI1519" s="85">
        <v>41775</v>
      </c>
    </row>
    <row r="1520" spans="1:35" x14ac:dyDescent="0.2">
      <c r="A1520">
        <v>7712</v>
      </c>
      <c r="B1520" s="91" t="s">
        <v>117</v>
      </c>
      <c r="C1520" s="61" t="str" cm="1">
        <f t="array" ref="C1520">_xlfn._xlws.FILTER(B1520,OR(LEN(B1520) = 7,LEN(B1520)=8))</f>
        <v>4/28/14</v>
      </c>
      <c r="D1520" s="61" t="str">
        <f t="shared" si="278"/>
        <v>4/28/14</v>
      </c>
      <c r="E1520" s="85" t="s">
        <v>117</v>
      </c>
      <c r="F1520" s="87" t="e" cm="1" vm="1">
        <f t="array" ref="F1520">_xlfn._xlws.FILTER(B1520,LEN(B1520)=5)</f>
        <v>#VALUE!</v>
      </c>
      <c r="G1520" s="88" t="str">
        <f t="shared" si="279"/>
        <v/>
      </c>
      <c r="H1520" s="85">
        <v>41757</v>
      </c>
      <c r="I1520" s="85" t="s">
        <v>2512</v>
      </c>
      <c r="J1520" s="93">
        <f t="shared" si="277"/>
        <v>41757</v>
      </c>
      <c r="K1520" s="85"/>
      <c r="M1520" s="85" t="s">
        <v>117</v>
      </c>
      <c r="N1520" t="e">
        <f t="shared" si="280"/>
        <v>#VALUE!</v>
      </c>
      <c r="O1520" t="e">
        <f t="shared" si="281"/>
        <v>#VALUE!</v>
      </c>
      <c r="Q1520" s="84" t="s">
        <v>117</v>
      </c>
      <c r="R1520" t="e">
        <f t="shared" si="282"/>
        <v>#VALUE!</v>
      </c>
      <c r="S1520" t="e">
        <f t="shared" si="283"/>
        <v>#VALUE!</v>
      </c>
      <c r="U1520" s="86" t="s">
        <v>117</v>
      </c>
      <c r="V1520" t="e">
        <f t="shared" si="284"/>
        <v>#VALUE!</v>
      </c>
      <c r="W1520" t="e">
        <f t="shared" si="285"/>
        <v>#VALUE!</v>
      </c>
      <c r="Y1520" s="61" t="s">
        <v>117</v>
      </c>
      <c r="Z1520" t="str">
        <f t="shared" si="286"/>
        <v>4-28-14</v>
      </c>
      <c r="AA1520" t="e">
        <f t="shared" si="287"/>
        <v>#VALUE!</v>
      </c>
      <c r="AB1520" t="e">
        <f t="shared" si="288"/>
        <v>#VALUE!</v>
      </c>
      <c r="AD1520" s="85">
        <v>41757</v>
      </c>
      <c r="AG1520" s="85" t="s">
        <v>117</v>
      </c>
      <c r="AI1520" s="85">
        <v>41757</v>
      </c>
    </row>
    <row r="1521" spans="1:35" x14ac:dyDescent="0.2">
      <c r="A1521">
        <v>3535</v>
      </c>
      <c r="B1521" s="91" t="s">
        <v>42</v>
      </c>
      <c r="C1521" s="61" t="str" cm="1">
        <f t="array" ref="C1521">_xlfn._xlws.FILTER(B1521,OR(LEN(B1521) = 7,LEN(B1521)=8))</f>
        <v>3/17/14</v>
      </c>
      <c r="D1521" s="61" t="str">
        <f t="shared" si="278"/>
        <v>3/17/14</v>
      </c>
      <c r="E1521" s="85" t="s">
        <v>42</v>
      </c>
      <c r="F1521" s="87" t="e" cm="1" vm="1">
        <f t="array" ref="F1521">_xlfn._xlws.FILTER(B1521,LEN(B1521)=5)</f>
        <v>#VALUE!</v>
      </c>
      <c r="G1521" s="88" t="str">
        <f t="shared" si="279"/>
        <v/>
      </c>
      <c r="H1521" s="85">
        <v>41715</v>
      </c>
      <c r="I1521" s="85" t="s">
        <v>2512</v>
      </c>
      <c r="J1521" s="93">
        <f t="shared" si="277"/>
        <v>41715</v>
      </c>
      <c r="K1521" s="85"/>
      <c r="M1521" s="85" t="s">
        <v>42</v>
      </c>
      <c r="N1521" t="e">
        <f t="shared" si="280"/>
        <v>#VALUE!</v>
      </c>
      <c r="O1521" t="e">
        <f t="shared" si="281"/>
        <v>#VALUE!</v>
      </c>
      <c r="Q1521" s="84" t="s">
        <v>42</v>
      </c>
      <c r="R1521" t="e">
        <f t="shared" si="282"/>
        <v>#VALUE!</v>
      </c>
      <c r="S1521" t="e">
        <f t="shared" si="283"/>
        <v>#VALUE!</v>
      </c>
      <c r="U1521" s="86" t="s">
        <v>42</v>
      </c>
      <c r="V1521" t="e">
        <f t="shared" si="284"/>
        <v>#VALUE!</v>
      </c>
      <c r="W1521" t="e">
        <f t="shared" si="285"/>
        <v>#VALUE!</v>
      </c>
      <c r="Y1521" s="61" t="s">
        <v>42</v>
      </c>
      <c r="Z1521" t="str">
        <f t="shared" si="286"/>
        <v>3-17-14</v>
      </c>
      <c r="AA1521" t="e">
        <f t="shared" si="287"/>
        <v>#VALUE!</v>
      </c>
      <c r="AB1521" t="e">
        <f t="shared" si="288"/>
        <v>#VALUE!</v>
      </c>
      <c r="AD1521" s="85">
        <v>41715</v>
      </c>
      <c r="AG1521" s="85" t="s">
        <v>42</v>
      </c>
      <c r="AI1521" s="85">
        <v>41715</v>
      </c>
    </row>
    <row r="1522" spans="1:35" x14ac:dyDescent="0.2">
      <c r="A1522">
        <v>5899</v>
      </c>
      <c r="B1522" s="91" t="s">
        <v>1755</v>
      </c>
      <c r="C1522" s="61" t="str" cm="1">
        <f t="array" ref="C1522">_xlfn._xlws.FILTER(B1522,OR(LEN(B1522) = 7,LEN(B1522)=8))</f>
        <v>3/13/14</v>
      </c>
      <c r="D1522" s="61" t="str">
        <f t="shared" si="278"/>
        <v>3/13/14</v>
      </c>
      <c r="E1522" s="85" t="s">
        <v>1755</v>
      </c>
      <c r="F1522" s="87" t="e" cm="1" vm="1">
        <f t="array" ref="F1522">_xlfn._xlws.FILTER(B1522,LEN(B1522)=5)</f>
        <v>#VALUE!</v>
      </c>
      <c r="G1522" s="88" t="str">
        <f t="shared" si="279"/>
        <v/>
      </c>
      <c r="H1522" s="85">
        <v>41711</v>
      </c>
      <c r="I1522" s="85" t="s">
        <v>2512</v>
      </c>
      <c r="J1522" s="93">
        <f t="shared" si="277"/>
        <v>41711</v>
      </c>
      <c r="K1522" s="85"/>
      <c r="M1522" s="85" t="s">
        <v>1755</v>
      </c>
      <c r="N1522" t="e">
        <f t="shared" si="280"/>
        <v>#VALUE!</v>
      </c>
      <c r="O1522" t="e">
        <f t="shared" si="281"/>
        <v>#VALUE!</v>
      </c>
      <c r="Q1522" s="84" t="s">
        <v>1755</v>
      </c>
      <c r="R1522" t="e">
        <f t="shared" si="282"/>
        <v>#VALUE!</v>
      </c>
      <c r="S1522" t="e">
        <f t="shared" si="283"/>
        <v>#VALUE!</v>
      </c>
      <c r="U1522" s="86" t="s">
        <v>1755</v>
      </c>
      <c r="V1522" t="e">
        <f t="shared" si="284"/>
        <v>#VALUE!</v>
      </c>
      <c r="W1522" t="e">
        <f t="shared" si="285"/>
        <v>#VALUE!</v>
      </c>
      <c r="Y1522" s="61" t="s">
        <v>1755</v>
      </c>
      <c r="Z1522" t="str">
        <f t="shared" si="286"/>
        <v>3-13-14</v>
      </c>
      <c r="AA1522" t="e">
        <f t="shared" si="287"/>
        <v>#VALUE!</v>
      </c>
      <c r="AB1522" t="e">
        <f t="shared" si="288"/>
        <v>#VALUE!</v>
      </c>
      <c r="AD1522" s="85">
        <v>41711</v>
      </c>
      <c r="AG1522" s="85" t="s">
        <v>1755</v>
      </c>
      <c r="AI1522" s="85">
        <v>41711</v>
      </c>
    </row>
    <row r="1523" spans="1:35" x14ac:dyDescent="0.2">
      <c r="A1523">
        <v>8749</v>
      </c>
      <c r="B1523" s="91">
        <v>41641</v>
      </c>
      <c r="C1523" s="61" t="e" cm="1" vm="1">
        <f t="array" ref="C1523">_xlfn._xlws.FILTER(B1523,OR(LEN(B1523) = 7,LEN(B1523)=8))</f>
        <v>#VALUE!</v>
      </c>
      <c r="D1523" s="61" t="str">
        <f t="shared" si="278"/>
        <v/>
      </c>
      <c r="E1523" s="61" t="s">
        <v>2512</v>
      </c>
      <c r="F1523" s="87" cm="1">
        <f t="array" ref="F1523">_xlfn._xlws.FILTER(B1523,LEN(B1523)=5)</f>
        <v>41641</v>
      </c>
      <c r="G1523" s="88">
        <f t="shared" si="279"/>
        <v>41641</v>
      </c>
      <c r="H1523" s="61"/>
      <c r="I1523" s="85">
        <v>41641</v>
      </c>
      <c r="J1523" s="93">
        <f t="shared" si="277"/>
        <v>41641</v>
      </c>
      <c r="K1523" s="85"/>
      <c r="M1523" s="85">
        <v>41641</v>
      </c>
      <c r="N1523" t="e">
        <f t="shared" si="280"/>
        <v>#VALUE!</v>
      </c>
      <c r="O1523">
        <f t="shared" si="281"/>
        <v>41641</v>
      </c>
      <c r="Q1523" s="84">
        <v>41641</v>
      </c>
      <c r="R1523" t="e">
        <f t="shared" si="282"/>
        <v>#VALUE!</v>
      </c>
      <c r="S1523">
        <f t="shared" si="283"/>
        <v>41641</v>
      </c>
      <c r="U1523" s="86">
        <v>41641</v>
      </c>
      <c r="V1523" t="e">
        <f t="shared" si="284"/>
        <v>#VALUE!</v>
      </c>
      <c r="W1523">
        <f t="shared" si="285"/>
        <v>41641</v>
      </c>
      <c r="Y1523" s="61">
        <v>41641</v>
      </c>
      <c r="Z1523" t="str">
        <f t="shared" si="286"/>
        <v>41641</v>
      </c>
      <c r="AA1523" t="e">
        <f t="shared" si="287"/>
        <v>#VALUE!</v>
      </c>
      <c r="AB1523">
        <f t="shared" si="288"/>
        <v>41641</v>
      </c>
      <c r="AD1523" s="85">
        <v>15082</v>
      </c>
      <c r="AG1523" s="85">
        <v>41641</v>
      </c>
      <c r="AI1523" s="85">
        <v>41671</v>
      </c>
    </row>
    <row r="1524" spans="1:35" x14ac:dyDescent="0.2">
      <c r="A1524">
        <v>10955</v>
      </c>
      <c r="B1524" s="91">
        <v>41821</v>
      </c>
      <c r="C1524" s="61" t="e" cm="1" vm="1">
        <f t="array" ref="C1524">_xlfn._xlws.FILTER(B1524,OR(LEN(B1524) = 7,LEN(B1524)=8))</f>
        <v>#VALUE!</v>
      </c>
      <c r="D1524" s="61" t="str">
        <f t="shared" si="278"/>
        <v/>
      </c>
      <c r="E1524" s="61" t="s">
        <v>2512</v>
      </c>
      <c r="F1524" s="87" cm="1">
        <f t="array" ref="F1524">_xlfn._xlws.FILTER(B1524,LEN(B1524)=5)</f>
        <v>41821</v>
      </c>
      <c r="G1524" s="88">
        <f t="shared" si="279"/>
        <v>41821</v>
      </c>
      <c r="H1524" s="61"/>
      <c r="I1524" s="85">
        <v>41821</v>
      </c>
      <c r="J1524" s="93">
        <f t="shared" si="277"/>
        <v>41821</v>
      </c>
      <c r="K1524" s="85"/>
      <c r="M1524" s="85">
        <v>41821</v>
      </c>
      <c r="N1524" t="e">
        <f t="shared" si="280"/>
        <v>#VALUE!</v>
      </c>
      <c r="O1524">
        <f t="shared" si="281"/>
        <v>41821</v>
      </c>
      <c r="Q1524" s="84">
        <v>41821</v>
      </c>
      <c r="R1524" t="e">
        <f t="shared" si="282"/>
        <v>#VALUE!</v>
      </c>
      <c r="S1524">
        <f t="shared" si="283"/>
        <v>41821</v>
      </c>
      <c r="U1524" s="86">
        <v>41821</v>
      </c>
      <c r="V1524" t="e">
        <f t="shared" si="284"/>
        <v>#VALUE!</v>
      </c>
      <c r="W1524">
        <f t="shared" si="285"/>
        <v>41821</v>
      </c>
      <c r="Y1524" s="61">
        <v>41821</v>
      </c>
      <c r="Z1524" t="str">
        <f t="shared" si="286"/>
        <v>41821</v>
      </c>
      <c r="AA1524" t="e">
        <f t="shared" si="287"/>
        <v>#VALUE!</v>
      </c>
      <c r="AB1524">
        <f t="shared" si="288"/>
        <v>41821</v>
      </c>
      <c r="AD1524" s="85">
        <v>44304</v>
      </c>
      <c r="AG1524" s="85">
        <v>41821</v>
      </c>
      <c r="AI1524" s="85">
        <v>41646</v>
      </c>
    </row>
    <row r="1525" spans="1:35" x14ac:dyDescent="0.2">
      <c r="A1525">
        <v>9491</v>
      </c>
      <c r="B1525" s="91" t="s">
        <v>52</v>
      </c>
      <c r="C1525" s="61" t="str" cm="1">
        <f t="array" ref="C1525">_xlfn._xlws.FILTER(B1525,OR(LEN(B1525) = 7,LEN(B1525)=8))</f>
        <v>12/27/13</v>
      </c>
      <c r="D1525" s="61" t="str">
        <f t="shared" si="278"/>
        <v>12/27/13</v>
      </c>
      <c r="E1525" s="61" t="s">
        <v>52</v>
      </c>
      <c r="F1525" s="87" t="e" cm="1" vm="1">
        <f t="array" ref="F1525">_xlfn._xlws.FILTER(B1525,LEN(B1525)=5)</f>
        <v>#VALUE!</v>
      </c>
      <c r="G1525" s="88" t="str">
        <f t="shared" si="279"/>
        <v/>
      </c>
      <c r="H1525" s="85">
        <v>41635</v>
      </c>
      <c r="I1525" s="85" t="s">
        <v>2512</v>
      </c>
      <c r="J1525" s="93">
        <f t="shared" si="277"/>
        <v>41635</v>
      </c>
      <c r="K1525" s="85"/>
      <c r="M1525" s="85" t="s">
        <v>52</v>
      </c>
      <c r="N1525" t="e">
        <f t="shared" si="280"/>
        <v>#VALUE!</v>
      </c>
      <c r="O1525" t="e">
        <f t="shared" si="281"/>
        <v>#VALUE!</v>
      </c>
      <c r="Q1525" s="84" t="s">
        <v>52</v>
      </c>
      <c r="R1525" t="e">
        <f t="shared" si="282"/>
        <v>#VALUE!</v>
      </c>
      <c r="S1525" t="e">
        <f t="shared" si="283"/>
        <v>#VALUE!</v>
      </c>
      <c r="U1525" s="86" t="s">
        <v>52</v>
      </c>
      <c r="V1525" t="e">
        <f t="shared" si="284"/>
        <v>#VALUE!</v>
      </c>
      <c r="W1525" t="e">
        <f t="shared" si="285"/>
        <v>#VALUE!</v>
      </c>
      <c r="Y1525" s="61" t="s">
        <v>52</v>
      </c>
      <c r="Z1525" t="str">
        <f t="shared" si="286"/>
        <v>12-27-13</v>
      </c>
      <c r="AA1525" t="e">
        <f t="shared" si="287"/>
        <v>#VALUE!</v>
      </c>
      <c r="AB1525" t="e">
        <f t="shared" si="288"/>
        <v>#VALUE!</v>
      </c>
      <c r="AD1525" s="85">
        <v>41635</v>
      </c>
      <c r="AG1525" s="85" t="s">
        <v>52</v>
      </c>
      <c r="AI1525" s="85">
        <v>41635</v>
      </c>
    </row>
    <row r="1526" spans="1:35" x14ac:dyDescent="0.2">
      <c r="A1526">
        <v>5286</v>
      </c>
      <c r="B1526" s="91" t="s">
        <v>458</v>
      </c>
      <c r="C1526" s="61" t="str" cm="1">
        <f t="array" ref="C1526">_xlfn._xlws.FILTER(B1526,OR(LEN(B1526) = 7,LEN(B1526)=8))</f>
        <v>10/28/13</v>
      </c>
      <c r="D1526" s="61" t="str">
        <f t="shared" si="278"/>
        <v>10/28/13</v>
      </c>
      <c r="E1526" s="61" t="s">
        <v>458</v>
      </c>
      <c r="F1526" s="87" t="e" cm="1" vm="1">
        <f t="array" ref="F1526">_xlfn._xlws.FILTER(B1526,LEN(B1526)=5)</f>
        <v>#VALUE!</v>
      </c>
      <c r="G1526" s="88" t="str">
        <f t="shared" si="279"/>
        <v/>
      </c>
      <c r="H1526" s="85">
        <v>41575</v>
      </c>
      <c r="I1526" s="85" t="s">
        <v>2512</v>
      </c>
      <c r="J1526" s="93">
        <f t="shared" si="277"/>
        <v>41575</v>
      </c>
      <c r="K1526" s="85"/>
      <c r="M1526" s="85" t="s">
        <v>458</v>
      </c>
      <c r="N1526" t="e">
        <f t="shared" si="280"/>
        <v>#VALUE!</v>
      </c>
      <c r="O1526" t="e">
        <f t="shared" si="281"/>
        <v>#VALUE!</v>
      </c>
      <c r="Q1526" s="84" t="s">
        <v>458</v>
      </c>
      <c r="R1526" t="e">
        <f t="shared" si="282"/>
        <v>#VALUE!</v>
      </c>
      <c r="S1526" t="e">
        <f t="shared" si="283"/>
        <v>#VALUE!</v>
      </c>
      <c r="U1526" s="86" t="s">
        <v>458</v>
      </c>
      <c r="V1526" t="e">
        <f t="shared" si="284"/>
        <v>#VALUE!</v>
      </c>
      <c r="W1526" t="e">
        <f t="shared" si="285"/>
        <v>#VALUE!</v>
      </c>
      <c r="Y1526" s="61" t="s">
        <v>458</v>
      </c>
      <c r="Z1526" t="str">
        <f t="shared" si="286"/>
        <v>10-28-13</v>
      </c>
      <c r="AA1526" t="e">
        <f t="shared" si="287"/>
        <v>#VALUE!</v>
      </c>
      <c r="AB1526" t="e">
        <f t="shared" si="288"/>
        <v>#VALUE!</v>
      </c>
      <c r="AD1526" s="85">
        <v>41575</v>
      </c>
      <c r="AG1526" s="85" t="s">
        <v>458</v>
      </c>
      <c r="AI1526" s="85">
        <v>41575</v>
      </c>
    </row>
    <row r="1527" spans="1:35" x14ac:dyDescent="0.2">
      <c r="A1527">
        <v>3409</v>
      </c>
      <c r="B1527" s="91" t="s">
        <v>1761</v>
      </c>
      <c r="C1527" s="61" t="str" cm="1">
        <f t="array" ref="C1527">_xlfn._xlws.FILTER(B1527,OR(LEN(B1527) = 7,LEN(B1527)=8))</f>
        <v>10/15/13</v>
      </c>
      <c r="D1527" s="61" t="str">
        <f t="shared" si="278"/>
        <v>10/15/13</v>
      </c>
      <c r="E1527" s="61" t="s">
        <v>1761</v>
      </c>
      <c r="F1527" s="87" t="e" cm="1" vm="1">
        <f t="array" ref="F1527">_xlfn._xlws.FILTER(B1527,LEN(B1527)=5)</f>
        <v>#VALUE!</v>
      </c>
      <c r="G1527" s="88" t="str">
        <f t="shared" si="279"/>
        <v/>
      </c>
      <c r="H1527" s="85">
        <v>41562</v>
      </c>
      <c r="I1527" s="85" t="s">
        <v>2512</v>
      </c>
      <c r="J1527" s="93">
        <f t="shared" si="277"/>
        <v>41562</v>
      </c>
      <c r="K1527" s="85"/>
      <c r="M1527" s="85" t="s">
        <v>1761</v>
      </c>
      <c r="N1527" t="e">
        <f t="shared" si="280"/>
        <v>#VALUE!</v>
      </c>
      <c r="O1527" t="e">
        <f t="shared" si="281"/>
        <v>#VALUE!</v>
      </c>
      <c r="Q1527" s="84" t="s">
        <v>1761</v>
      </c>
      <c r="R1527" t="e">
        <f t="shared" si="282"/>
        <v>#VALUE!</v>
      </c>
      <c r="S1527" t="e">
        <f t="shared" si="283"/>
        <v>#VALUE!</v>
      </c>
      <c r="U1527" s="86" t="s">
        <v>1761</v>
      </c>
      <c r="V1527" t="e">
        <f t="shared" si="284"/>
        <v>#VALUE!</v>
      </c>
      <c r="W1527" t="e">
        <f t="shared" si="285"/>
        <v>#VALUE!</v>
      </c>
      <c r="Y1527" s="61" t="s">
        <v>1761</v>
      </c>
      <c r="Z1527" t="str">
        <f t="shared" si="286"/>
        <v>10-15-13</v>
      </c>
      <c r="AA1527" t="e">
        <f t="shared" si="287"/>
        <v>#VALUE!</v>
      </c>
      <c r="AB1527" t="e">
        <f t="shared" si="288"/>
        <v>#VALUE!</v>
      </c>
      <c r="AD1527" s="85">
        <v>41562</v>
      </c>
      <c r="AG1527" s="85" t="s">
        <v>1761</v>
      </c>
      <c r="AI1527" s="85">
        <v>41562</v>
      </c>
    </row>
    <row r="1528" spans="1:35" x14ac:dyDescent="0.2">
      <c r="A1528">
        <v>2544</v>
      </c>
      <c r="B1528" s="91">
        <v>41618</v>
      </c>
      <c r="C1528" s="61" t="e" cm="1" vm="1">
        <f t="array" ref="C1528">_xlfn._xlws.FILTER(B1528,OR(LEN(B1528) = 7,LEN(B1528)=8))</f>
        <v>#VALUE!</v>
      </c>
      <c r="D1528" s="61" t="str">
        <f t="shared" si="278"/>
        <v/>
      </c>
      <c r="E1528" s="61" t="s">
        <v>2512</v>
      </c>
      <c r="F1528" s="87" cm="1">
        <f t="array" ref="F1528">_xlfn._xlws.FILTER(B1528,LEN(B1528)=5)</f>
        <v>41618</v>
      </c>
      <c r="G1528" s="88">
        <f t="shared" si="279"/>
        <v>41618</v>
      </c>
      <c r="H1528" s="61"/>
      <c r="I1528" s="85">
        <v>41618</v>
      </c>
      <c r="J1528" s="93">
        <f t="shared" si="277"/>
        <v>41618</v>
      </c>
      <c r="K1528" s="85"/>
      <c r="M1528" s="85">
        <v>41618</v>
      </c>
      <c r="N1528" t="e">
        <f t="shared" si="280"/>
        <v>#VALUE!</v>
      </c>
      <c r="O1528">
        <f t="shared" si="281"/>
        <v>41618</v>
      </c>
      <c r="Q1528" s="84">
        <v>41618</v>
      </c>
      <c r="R1528" t="e">
        <f t="shared" si="282"/>
        <v>#VALUE!</v>
      </c>
      <c r="S1528">
        <f t="shared" si="283"/>
        <v>41618</v>
      </c>
      <c r="U1528" s="86">
        <v>41618</v>
      </c>
      <c r="V1528" t="e">
        <f t="shared" si="284"/>
        <v>#VALUE!</v>
      </c>
      <c r="W1528">
        <f t="shared" si="285"/>
        <v>41618</v>
      </c>
      <c r="Y1528" s="61">
        <v>41618</v>
      </c>
      <c r="Z1528" t="str">
        <f t="shared" si="286"/>
        <v>41618</v>
      </c>
      <c r="AA1528" t="e">
        <f t="shared" si="287"/>
        <v>#VALUE!</v>
      </c>
      <c r="AB1528">
        <f t="shared" si="288"/>
        <v>41618</v>
      </c>
      <c r="AD1528" s="85">
        <v>43206</v>
      </c>
      <c r="AG1528" s="85">
        <v>41618</v>
      </c>
      <c r="AI1528" s="85">
        <v>41559</v>
      </c>
    </row>
    <row r="1529" spans="1:35" x14ac:dyDescent="0.2">
      <c r="A1529">
        <v>2118</v>
      </c>
      <c r="B1529" s="91">
        <v>41556</v>
      </c>
      <c r="C1529" s="61" t="e" cm="1" vm="1">
        <f t="array" ref="C1529">_xlfn._xlws.FILTER(B1529,OR(LEN(B1529) = 7,LEN(B1529)=8))</f>
        <v>#VALUE!</v>
      </c>
      <c r="D1529" s="61" t="str">
        <f t="shared" si="278"/>
        <v/>
      </c>
      <c r="E1529" s="61" t="s">
        <v>2512</v>
      </c>
      <c r="F1529" s="87" cm="1">
        <f t="array" ref="F1529">_xlfn._xlws.FILTER(B1529,LEN(B1529)=5)</f>
        <v>41556</v>
      </c>
      <c r="G1529" s="88">
        <f t="shared" si="279"/>
        <v>41556</v>
      </c>
      <c r="H1529" s="61"/>
      <c r="I1529" s="85">
        <v>41556</v>
      </c>
      <c r="J1529" s="93">
        <f t="shared" si="277"/>
        <v>41556</v>
      </c>
      <c r="K1529" s="85"/>
      <c r="M1529" s="85">
        <v>41556</v>
      </c>
      <c r="N1529" t="e">
        <f t="shared" si="280"/>
        <v>#VALUE!</v>
      </c>
      <c r="O1529">
        <f t="shared" si="281"/>
        <v>41556</v>
      </c>
      <c r="Q1529" s="84">
        <v>41556</v>
      </c>
      <c r="R1529" t="e">
        <f t="shared" si="282"/>
        <v>#VALUE!</v>
      </c>
      <c r="S1529">
        <f t="shared" si="283"/>
        <v>41556</v>
      </c>
      <c r="U1529" s="86">
        <v>41556</v>
      </c>
      <c r="V1529" t="e">
        <f t="shared" si="284"/>
        <v>#VALUE!</v>
      </c>
      <c r="W1529">
        <f t="shared" si="285"/>
        <v>41556</v>
      </c>
      <c r="Y1529" s="61">
        <v>41556</v>
      </c>
      <c r="Z1529" t="str">
        <f t="shared" si="286"/>
        <v>41556</v>
      </c>
      <c r="AA1529" t="e">
        <f t="shared" si="287"/>
        <v>#VALUE!</v>
      </c>
      <c r="AB1529">
        <f t="shared" si="288"/>
        <v>41556</v>
      </c>
      <c r="AD1529" s="85">
        <v>20560</v>
      </c>
      <c r="AG1529" s="85">
        <v>41556</v>
      </c>
      <c r="AI1529" s="85">
        <v>41527</v>
      </c>
    </row>
    <row r="1530" spans="1:35" x14ac:dyDescent="0.2">
      <c r="A1530">
        <v>9370</v>
      </c>
      <c r="B1530" s="91" t="s">
        <v>308</v>
      </c>
      <c r="C1530" s="61" t="str" cm="1">
        <f t="array" ref="C1530">_xlfn._xlws.FILTER(B1530,OR(LEN(B1530) = 7,LEN(B1530)=8))</f>
        <v>5/17/13</v>
      </c>
      <c r="D1530" s="61" t="str">
        <f t="shared" si="278"/>
        <v>5/17/13</v>
      </c>
      <c r="E1530" s="85" t="s">
        <v>308</v>
      </c>
      <c r="F1530" s="87" t="e" cm="1" vm="1">
        <f t="array" ref="F1530">_xlfn._xlws.FILTER(B1530,LEN(B1530)=5)</f>
        <v>#VALUE!</v>
      </c>
      <c r="G1530" s="88" t="str">
        <f t="shared" si="279"/>
        <v/>
      </c>
      <c r="H1530" s="85">
        <v>41411</v>
      </c>
      <c r="I1530" s="85" t="s">
        <v>2512</v>
      </c>
      <c r="J1530" s="93">
        <f t="shared" si="277"/>
        <v>41411</v>
      </c>
      <c r="K1530" s="85"/>
      <c r="M1530" s="85" t="s">
        <v>308</v>
      </c>
      <c r="N1530" t="e">
        <f t="shared" si="280"/>
        <v>#VALUE!</v>
      </c>
      <c r="O1530" t="e">
        <f t="shared" si="281"/>
        <v>#VALUE!</v>
      </c>
      <c r="Q1530" s="84" t="s">
        <v>308</v>
      </c>
      <c r="R1530" t="e">
        <f t="shared" si="282"/>
        <v>#VALUE!</v>
      </c>
      <c r="S1530" t="e">
        <f t="shared" si="283"/>
        <v>#VALUE!</v>
      </c>
      <c r="U1530" s="86" t="s">
        <v>308</v>
      </c>
      <c r="V1530" t="e">
        <f t="shared" si="284"/>
        <v>#VALUE!</v>
      </c>
      <c r="W1530" t="e">
        <f t="shared" si="285"/>
        <v>#VALUE!</v>
      </c>
      <c r="Y1530" s="61" t="s">
        <v>308</v>
      </c>
      <c r="Z1530" t="str">
        <f t="shared" si="286"/>
        <v>5-17-13</v>
      </c>
      <c r="AA1530" t="e">
        <f t="shared" si="287"/>
        <v>#VALUE!</v>
      </c>
      <c r="AB1530" t="e">
        <f t="shared" si="288"/>
        <v>#VALUE!</v>
      </c>
      <c r="AD1530" s="85">
        <v>41411</v>
      </c>
      <c r="AG1530" s="85" t="s">
        <v>308</v>
      </c>
      <c r="AI1530" s="85">
        <v>41411</v>
      </c>
    </row>
    <row r="1531" spans="1:35" x14ac:dyDescent="0.2">
      <c r="A1531">
        <v>4864</v>
      </c>
      <c r="B1531" s="91">
        <v>41310</v>
      </c>
      <c r="C1531" s="61" t="e" cm="1" vm="1">
        <f t="array" ref="C1531">_xlfn._xlws.FILTER(B1531,OR(LEN(B1531) = 7,LEN(B1531)=8))</f>
        <v>#VALUE!</v>
      </c>
      <c r="D1531" s="61" t="str">
        <f t="shared" si="278"/>
        <v/>
      </c>
      <c r="E1531" s="61" t="s">
        <v>2512</v>
      </c>
      <c r="F1531" s="87" cm="1">
        <f t="array" ref="F1531">_xlfn._xlws.FILTER(B1531,LEN(B1531)=5)</f>
        <v>41310</v>
      </c>
      <c r="G1531" s="88">
        <f t="shared" si="279"/>
        <v>41310</v>
      </c>
      <c r="H1531" s="61"/>
      <c r="I1531" s="85">
        <v>41310</v>
      </c>
      <c r="J1531" s="93">
        <f t="shared" si="277"/>
        <v>41310</v>
      </c>
      <c r="K1531" s="85"/>
      <c r="M1531" s="85">
        <v>41310</v>
      </c>
      <c r="N1531" t="e">
        <f t="shared" si="280"/>
        <v>#VALUE!</v>
      </c>
      <c r="O1531">
        <f t="shared" si="281"/>
        <v>41310</v>
      </c>
      <c r="Q1531" s="84">
        <v>41310</v>
      </c>
      <c r="R1531" t="e">
        <f t="shared" si="282"/>
        <v>#VALUE!</v>
      </c>
      <c r="S1531">
        <f t="shared" si="283"/>
        <v>41310</v>
      </c>
      <c r="U1531" s="86">
        <v>41310</v>
      </c>
      <c r="V1531" t="e">
        <f t="shared" si="284"/>
        <v>#VALUE!</v>
      </c>
      <c r="W1531">
        <f t="shared" si="285"/>
        <v>41310</v>
      </c>
      <c r="Y1531" s="61">
        <v>41310</v>
      </c>
      <c r="Z1531" t="str">
        <f t="shared" si="286"/>
        <v>41310</v>
      </c>
      <c r="AA1531" t="e">
        <f t="shared" si="287"/>
        <v>#VALUE!</v>
      </c>
      <c r="AB1531">
        <f t="shared" si="288"/>
        <v>41310</v>
      </c>
      <c r="AD1531" s="85">
        <v>40281</v>
      </c>
      <c r="AG1531" s="85">
        <v>41310</v>
      </c>
      <c r="AI1531" s="85">
        <v>41396</v>
      </c>
    </row>
    <row r="1532" spans="1:35" x14ac:dyDescent="0.2">
      <c r="A1532">
        <v>405</v>
      </c>
      <c r="B1532" s="91" t="s">
        <v>695</v>
      </c>
      <c r="C1532" s="61" t="str" cm="1">
        <f t="array" ref="C1532">_xlfn._xlws.FILTER(B1532,OR(LEN(B1532) = 7,LEN(B1532)=8))</f>
        <v>2/13/13</v>
      </c>
      <c r="D1532" s="61" t="str">
        <f t="shared" si="278"/>
        <v>2/13/13</v>
      </c>
      <c r="E1532" s="85" t="s">
        <v>695</v>
      </c>
      <c r="F1532" s="87" t="e" cm="1" vm="1">
        <f t="array" ref="F1532">_xlfn._xlws.FILTER(B1532,LEN(B1532)=5)</f>
        <v>#VALUE!</v>
      </c>
      <c r="G1532" s="88" t="str">
        <f t="shared" si="279"/>
        <v/>
      </c>
      <c r="H1532" s="85">
        <v>41318</v>
      </c>
      <c r="I1532" s="85" t="s">
        <v>2512</v>
      </c>
      <c r="J1532" s="93">
        <f t="shared" si="277"/>
        <v>41318</v>
      </c>
      <c r="K1532" s="85"/>
      <c r="M1532" s="85" t="s">
        <v>695</v>
      </c>
      <c r="N1532" t="e">
        <f t="shared" si="280"/>
        <v>#VALUE!</v>
      </c>
      <c r="O1532" t="e">
        <f t="shared" si="281"/>
        <v>#VALUE!</v>
      </c>
      <c r="Q1532" s="84" t="s">
        <v>695</v>
      </c>
      <c r="R1532" t="e">
        <f t="shared" si="282"/>
        <v>#VALUE!</v>
      </c>
      <c r="S1532" t="e">
        <f t="shared" si="283"/>
        <v>#VALUE!</v>
      </c>
      <c r="U1532" s="86" t="s">
        <v>695</v>
      </c>
      <c r="V1532" t="e">
        <f t="shared" si="284"/>
        <v>#VALUE!</v>
      </c>
      <c r="W1532" t="e">
        <f t="shared" si="285"/>
        <v>#VALUE!</v>
      </c>
      <c r="Y1532" s="61" t="s">
        <v>695</v>
      </c>
      <c r="Z1532" t="str">
        <f t="shared" si="286"/>
        <v>2-13-13</v>
      </c>
      <c r="AA1532" t="e">
        <f t="shared" si="287"/>
        <v>#VALUE!</v>
      </c>
      <c r="AB1532" t="e">
        <f t="shared" si="288"/>
        <v>#VALUE!</v>
      </c>
      <c r="AD1532" s="85">
        <v>41318</v>
      </c>
      <c r="AG1532" s="85" t="s">
        <v>695</v>
      </c>
      <c r="AI1532" s="85">
        <v>41318</v>
      </c>
    </row>
    <row r="1533" spans="1:35" x14ac:dyDescent="0.2">
      <c r="A1533">
        <v>10513</v>
      </c>
      <c r="B1533" s="91" t="s">
        <v>991</v>
      </c>
      <c r="C1533" s="61" t="str" cm="1">
        <f t="array" ref="C1533">_xlfn._xlws.FILTER(B1533,OR(LEN(B1533) = 7,LEN(B1533)=8))</f>
        <v>1/20/13</v>
      </c>
      <c r="D1533" s="61" t="str">
        <f t="shared" si="278"/>
        <v>1/20/13</v>
      </c>
      <c r="E1533" s="85" t="s">
        <v>991</v>
      </c>
      <c r="F1533" s="87" t="e" cm="1" vm="1">
        <f t="array" ref="F1533">_xlfn._xlws.FILTER(B1533,LEN(B1533)=5)</f>
        <v>#VALUE!</v>
      </c>
      <c r="G1533" s="88" t="str">
        <f t="shared" si="279"/>
        <v/>
      </c>
      <c r="H1533" s="85">
        <v>41294</v>
      </c>
      <c r="I1533" s="85" t="s">
        <v>2512</v>
      </c>
      <c r="J1533" s="93">
        <f t="shared" si="277"/>
        <v>41294</v>
      </c>
      <c r="K1533" s="85"/>
      <c r="M1533" s="85" t="s">
        <v>991</v>
      </c>
      <c r="N1533" t="e">
        <f t="shared" si="280"/>
        <v>#VALUE!</v>
      </c>
      <c r="O1533" t="e">
        <f t="shared" si="281"/>
        <v>#VALUE!</v>
      </c>
      <c r="Q1533" s="84" t="s">
        <v>991</v>
      </c>
      <c r="R1533" t="e">
        <f t="shared" si="282"/>
        <v>#VALUE!</v>
      </c>
      <c r="S1533" t="e">
        <f t="shared" si="283"/>
        <v>#VALUE!</v>
      </c>
      <c r="U1533" s="86" t="s">
        <v>991</v>
      </c>
      <c r="V1533" t="e">
        <f t="shared" si="284"/>
        <v>#VALUE!</v>
      </c>
      <c r="W1533" t="e">
        <f t="shared" si="285"/>
        <v>#VALUE!</v>
      </c>
      <c r="Y1533" s="61" t="s">
        <v>991</v>
      </c>
      <c r="Z1533" t="str">
        <f t="shared" si="286"/>
        <v>1-20-13</v>
      </c>
      <c r="AA1533" t="e">
        <f t="shared" si="287"/>
        <v>#VALUE!</v>
      </c>
      <c r="AB1533" t="e">
        <f t="shared" si="288"/>
        <v>#VALUE!</v>
      </c>
      <c r="AD1533" s="85">
        <v>41294</v>
      </c>
      <c r="AG1533" s="85" t="s">
        <v>991</v>
      </c>
      <c r="AI1533" s="85">
        <v>41294</v>
      </c>
    </row>
    <row r="1534" spans="1:35" x14ac:dyDescent="0.2">
      <c r="A1534">
        <v>5138</v>
      </c>
      <c r="B1534" s="91" t="s">
        <v>1769</v>
      </c>
      <c r="C1534" s="61" t="str" cm="1">
        <f t="array" ref="C1534">_xlfn._xlws.FILTER(B1534,OR(LEN(B1534) = 7,LEN(B1534)=8))</f>
        <v>1/14/13</v>
      </c>
      <c r="D1534" s="61" t="str">
        <f t="shared" si="278"/>
        <v>1/14/13</v>
      </c>
      <c r="E1534" s="85" t="s">
        <v>1769</v>
      </c>
      <c r="F1534" s="87" t="e" cm="1" vm="1">
        <f t="array" ref="F1534">_xlfn._xlws.FILTER(B1534,LEN(B1534)=5)</f>
        <v>#VALUE!</v>
      </c>
      <c r="G1534" s="88" t="str">
        <f t="shared" si="279"/>
        <v/>
      </c>
      <c r="H1534" s="85">
        <v>41288</v>
      </c>
      <c r="I1534" s="85" t="s">
        <v>2512</v>
      </c>
      <c r="J1534" s="93">
        <f t="shared" si="277"/>
        <v>41288</v>
      </c>
      <c r="K1534" s="85"/>
      <c r="M1534" s="85" t="s">
        <v>1769</v>
      </c>
      <c r="N1534" t="e">
        <f t="shared" si="280"/>
        <v>#VALUE!</v>
      </c>
      <c r="O1534" t="e">
        <f t="shared" si="281"/>
        <v>#VALUE!</v>
      </c>
      <c r="Q1534" s="84" t="s">
        <v>1769</v>
      </c>
      <c r="R1534" t="e">
        <f t="shared" si="282"/>
        <v>#VALUE!</v>
      </c>
      <c r="S1534" t="e">
        <f t="shared" si="283"/>
        <v>#VALUE!</v>
      </c>
      <c r="U1534" s="86" t="s">
        <v>1769</v>
      </c>
      <c r="V1534" t="e">
        <f t="shared" si="284"/>
        <v>#VALUE!</v>
      </c>
      <c r="W1534" t="e">
        <f t="shared" si="285"/>
        <v>#VALUE!</v>
      </c>
      <c r="Y1534" s="61" t="s">
        <v>1769</v>
      </c>
      <c r="Z1534" t="str">
        <f t="shared" si="286"/>
        <v>1-14-13</v>
      </c>
      <c r="AA1534" t="e">
        <f t="shared" si="287"/>
        <v>#VALUE!</v>
      </c>
      <c r="AB1534" t="e">
        <f t="shared" si="288"/>
        <v>#VALUE!</v>
      </c>
      <c r="AD1534" s="85">
        <v>41288</v>
      </c>
      <c r="AG1534" s="85" t="s">
        <v>1769</v>
      </c>
      <c r="AI1534" s="85">
        <v>41288</v>
      </c>
    </row>
    <row r="1535" spans="1:35" x14ac:dyDescent="0.2">
      <c r="A1535">
        <v>8387</v>
      </c>
      <c r="B1535" s="91">
        <v>41395</v>
      </c>
      <c r="C1535" s="61" t="e" cm="1" vm="1">
        <f t="array" ref="C1535">_xlfn._xlws.FILTER(B1535,OR(LEN(B1535) = 7,LEN(B1535)=8))</f>
        <v>#VALUE!</v>
      </c>
      <c r="D1535" s="61" t="str">
        <f t="shared" si="278"/>
        <v/>
      </c>
      <c r="E1535" s="61" t="s">
        <v>2512</v>
      </c>
      <c r="F1535" s="87" cm="1">
        <f t="array" ref="F1535">_xlfn._xlws.FILTER(B1535,LEN(B1535)=5)</f>
        <v>41395</v>
      </c>
      <c r="G1535" s="88">
        <f t="shared" si="279"/>
        <v>41395</v>
      </c>
      <c r="H1535" s="61"/>
      <c r="I1535" s="85">
        <v>41395</v>
      </c>
      <c r="J1535" s="93">
        <f t="shared" si="277"/>
        <v>41395</v>
      </c>
      <c r="K1535" s="85"/>
      <c r="M1535" s="85">
        <v>41395</v>
      </c>
      <c r="N1535" t="e">
        <f t="shared" si="280"/>
        <v>#VALUE!</v>
      </c>
      <c r="O1535">
        <f t="shared" si="281"/>
        <v>41395</v>
      </c>
      <c r="Q1535" s="84">
        <v>41395</v>
      </c>
      <c r="R1535" t="e">
        <f t="shared" si="282"/>
        <v>#VALUE!</v>
      </c>
      <c r="S1535">
        <f t="shared" si="283"/>
        <v>41395</v>
      </c>
      <c r="U1535" s="86">
        <v>41395</v>
      </c>
      <c r="V1535" t="e">
        <f t="shared" si="284"/>
        <v>#VALUE!</v>
      </c>
      <c r="W1535">
        <f t="shared" si="285"/>
        <v>41395</v>
      </c>
      <c r="Y1535" s="61">
        <v>41395</v>
      </c>
      <c r="Z1535" t="str">
        <f t="shared" si="286"/>
        <v>41395</v>
      </c>
      <c r="AA1535" t="e">
        <f t="shared" si="287"/>
        <v>#VALUE!</v>
      </c>
      <c r="AB1535">
        <f t="shared" si="288"/>
        <v>41395</v>
      </c>
      <c r="AD1535" s="85">
        <v>34802</v>
      </c>
      <c r="AG1535" s="85">
        <v>41395</v>
      </c>
      <c r="AI1535" s="85">
        <v>41279</v>
      </c>
    </row>
    <row r="1536" spans="1:35" x14ac:dyDescent="0.2">
      <c r="A1536">
        <v>378</v>
      </c>
      <c r="B1536" s="91" t="s">
        <v>440</v>
      </c>
      <c r="C1536" s="61" t="str" cm="1">
        <f t="array" ref="C1536">_xlfn._xlws.FILTER(B1536,OR(LEN(B1536) = 7,LEN(B1536)=8))</f>
        <v>12/30/12</v>
      </c>
      <c r="D1536" s="61" t="str">
        <f t="shared" si="278"/>
        <v>12/30/12</v>
      </c>
      <c r="E1536" s="61" t="s">
        <v>440</v>
      </c>
      <c r="F1536" s="87" t="e" cm="1" vm="1">
        <f t="array" ref="F1536">_xlfn._xlws.FILTER(B1536,LEN(B1536)=5)</f>
        <v>#VALUE!</v>
      </c>
      <c r="G1536" s="88" t="str">
        <f t="shared" si="279"/>
        <v/>
      </c>
      <c r="H1536" s="85">
        <v>41273</v>
      </c>
      <c r="I1536" s="85" t="s">
        <v>2512</v>
      </c>
      <c r="J1536" s="93">
        <f t="shared" si="277"/>
        <v>41273</v>
      </c>
      <c r="K1536" s="85"/>
      <c r="M1536" s="85" t="s">
        <v>440</v>
      </c>
      <c r="N1536" t="e">
        <f t="shared" si="280"/>
        <v>#VALUE!</v>
      </c>
      <c r="O1536" t="e">
        <f t="shared" si="281"/>
        <v>#VALUE!</v>
      </c>
      <c r="Q1536" s="84" t="s">
        <v>440</v>
      </c>
      <c r="R1536" t="e">
        <f t="shared" si="282"/>
        <v>#VALUE!</v>
      </c>
      <c r="S1536" t="e">
        <f t="shared" si="283"/>
        <v>#VALUE!</v>
      </c>
      <c r="U1536" s="86" t="s">
        <v>440</v>
      </c>
      <c r="V1536" t="e">
        <f t="shared" si="284"/>
        <v>#VALUE!</v>
      </c>
      <c r="W1536" t="e">
        <f t="shared" si="285"/>
        <v>#VALUE!</v>
      </c>
      <c r="Y1536" s="61" t="s">
        <v>440</v>
      </c>
      <c r="Z1536" t="str">
        <f t="shared" si="286"/>
        <v>12-30-12</v>
      </c>
      <c r="AA1536" t="e">
        <f t="shared" si="287"/>
        <v>#VALUE!</v>
      </c>
      <c r="AB1536" t="e">
        <f t="shared" si="288"/>
        <v>#VALUE!</v>
      </c>
      <c r="AD1536" s="85">
        <v>41273</v>
      </c>
      <c r="AG1536" s="85" t="s">
        <v>440</v>
      </c>
      <c r="AI1536" s="85">
        <v>41273</v>
      </c>
    </row>
    <row r="1537" spans="1:35" x14ac:dyDescent="0.2">
      <c r="A1537">
        <v>5846</v>
      </c>
      <c r="B1537" s="91" t="s">
        <v>108</v>
      </c>
      <c r="C1537" s="61" t="str" cm="1">
        <f t="array" ref="C1537">_xlfn._xlws.FILTER(B1537,OR(LEN(B1537) = 7,LEN(B1537)=8))</f>
        <v>12/19/12</v>
      </c>
      <c r="D1537" s="61" t="str">
        <f t="shared" si="278"/>
        <v>12/19/12</v>
      </c>
      <c r="E1537" s="61" t="s">
        <v>108</v>
      </c>
      <c r="F1537" s="87" t="e" cm="1" vm="1">
        <f t="array" ref="F1537">_xlfn._xlws.FILTER(B1537,LEN(B1537)=5)</f>
        <v>#VALUE!</v>
      </c>
      <c r="G1537" s="88" t="str">
        <f t="shared" si="279"/>
        <v/>
      </c>
      <c r="H1537" s="85">
        <v>41262</v>
      </c>
      <c r="I1537" s="85" t="s">
        <v>2512</v>
      </c>
      <c r="J1537" s="93">
        <f t="shared" si="277"/>
        <v>41262</v>
      </c>
      <c r="K1537" s="85"/>
      <c r="M1537" s="85" t="s">
        <v>108</v>
      </c>
      <c r="N1537" t="e">
        <f t="shared" si="280"/>
        <v>#VALUE!</v>
      </c>
      <c r="O1537" t="e">
        <f t="shared" si="281"/>
        <v>#VALUE!</v>
      </c>
      <c r="Q1537" s="84" t="s">
        <v>108</v>
      </c>
      <c r="R1537" t="e">
        <f t="shared" si="282"/>
        <v>#VALUE!</v>
      </c>
      <c r="S1537" t="e">
        <f t="shared" si="283"/>
        <v>#VALUE!</v>
      </c>
      <c r="U1537" s="86" t="s">
        <v>108</v>
      </c>
      <c r="V1537" t="e">
        <f t="shared" si="284"/>
        <v>#VALUE!</v>
      </c>
      <c r="W1537" t="e">
        <f t="shared" si="285"/>
        <v>#VALUE!</v>
      </c>
      <c r="Y1537" s="61" t="s">
        <v>108</v>
      </c>
      <c r="Z1537" t="str">
        <f t="shared" si="286"/>
        <v>12-19-12</v>
      </c>
      <c r="AA1537" t="e">
        <f t="shared" si="287"/>
        <v>#VALUE!</v>
      </c>
      <c r="AB1537" t="e">
        <f t="shared" si="288"/>
        <v>#VALUE!</v>
      </c>
      <c r="AD1537" s="85">
        <v>41262</v>
      </c>
      <c r="AG1537" s="85" t="s">
        <v>108</v>
      </c>
      <c r="AI1537" s="85">
        <v>41262</v>
      </c>
    </row>
    <row r="1538" spans="1:35" x14ac:dyDescent="0.2">
      <c r="A1538">
        <v>8870</v>
      </c>
      <c r="B1538" s="91" t="s">
        <v>548</v>
      </c>
      <c r="C1538" s="61" t="str" cm="1">
        <f t="array" ref="C1538">_xlfn._xlws.FILTER(B1538,OR(LEN(B1538) = 7,LEN(B1538)=8))</f>
        <v>11/13/12</v>
      </c>
      <c r="D1538" s="61" t="str">
        <f t="shared" si="278"/>
        <v>11/13/12</v>
      </c>
      <c r="E1538" s="61" t="s">
        <v>548</v>
      </c>
      <c r="F1538" s="87" t="e" cm="1" vm="1">
        <f t="array" ref="F1538">_xlfn._xlws.FILTER(B1538,LEN(B1538)=5)</f>
        <v>#VALUE!</v>
      </c>
      <c r="G1538" s="88" t="str">
        <f t="shared" si="279"/>
        <v/>
      </c>
      <c r="H1538" s="85">
        <v>41226</v>
      </c>
      <c r="I1538" s="85" t="s">
        <v>2512</v>
      </c>
      <c r="J1538" s="93">
        <f t="shared" si="277"/>
        <v>41226</v>
      </c>
      <c r="K1538" s="85"/>
      <c r="M1538" s="85" t="s">
        <v>548</v>
      </c>
      <c r="N1538" t="e">
        <f t="shared" si="280"/>
        <v>#VALUE!</v>
      </c>
      <c r="O1538" t="e">
        <f t="shared" si="281"/>
        <v>#VALUE!</v>
      </c>
      <c r="Q1538" s="84" t="s">
        <v>548</v>
      </c>
      <c r="R1538" t="e">
        <f t="shared" si="282"/>
        <v>#VALUE!</v>
      </c>
      <c r="S1538" t="e">
        <f t="shared" si="283"/>
        <v>#VALUE!</v>
      </c>
      <c r="U1538" s="86" t="s">
        <v>548</v>
      </c>
      <c r="V1538" t="e">
        <f t="shared" si="284"/>
        <v>#VALUE!</v>
      </c>
      <c r="W1538" t="e">
        <f t="shared" si="285"/>
        <v>#VALUE!</v>
      </c>
      <c r="Y1538" s="61" t="s">
        <v>548</v>
      </c>
      <c r="Z1538" t="str">
        <f t="shared" si="286"/>
        <v>11-13-12</v>
      </c>
      <c r="AA1538" t="e">
        <f t="shared" si="287"/>
        <v>#VALUE!</v>
      </c>
      <c r="AB1538" t="e">
        <f t="shared" si="288"/>
        <v>#VALUE!</v>
      </c>
      <c r="AD1538" s="85">
        <v>41226</v>
      </c>
      <c r="AG1538" s="85" t="s">
        <v>548</v>
      </c>
      <c r="AI1538" s="85">
        <v>41226</v>
      </c>
    </row>
    <row r="1539" spans="1:35" x14ac:dyDescent="0.2">
      <c r="A1539">
        <v>10340</v>
      </c>
      <c r="B1539" s="91" t="s">
        <v>548</v>
      </c>
      <c r="C1539" s="61" t="str" cm="1">
        <f t="array" ref="C1539">_xlfn._xlws.FILTER(B1539,OR(LEN(B1539) = 7,LEN(B1539)=8))</f>
        <v>11/13/12</v>
      </c>
      <c r="D1539" s="61" t="str">
        <f t="shared" si="278"/>
        <v>11/13/12</v>
      </c>
      <c r="E1539" s="61" t="s">
        <v>548</v>
      </c>
      <c r="F1539" s="87" t="e" cm="1" vm="1">
        <f t="array" ref="F1539">_xlfn._xlws.FILTER(B1539,LEN(B1539)=5)</f>
        <v>#VALUE!</v>
      </c>
      <c r="G1539" s="88" t="str">
        <f t="shared" si="279"/>
        <v/>
      </c>
      <c r="H1539" s="85">
        <v>41226</v>
      </c>
      <c r="I1539" s="85" t="s">
        <v>2512</v>
      </c>
      <c r="J1539" s="93">
        <f t="shared" ref="J1539:J1602" si="289">IF(I1539&gt;$I$1,I1539,H1539)</f>
        <v>41226</v>
      </c>
      <c r="K1539" s="85"/>
      <c r="M1539" s="85" t="s">
        <v>548</v>
      </c>
      <c r="N1539" t="e">
        <f t="shared" si="280"/>
        <v>#VALUE!</v>
      </c>
      <c r="O1539" t="e">
        <f t="shared" si="281"/>
        <v>#VALUE!</v>
      </c>
      <c r="Q1539" s="84" t="s">
        <v>548</v>
      </c>
      <c r="R1539" t="e">
        <f t="shared" si="282"/>
        <v>#VALUE!</v>
      </c>
      <c r="S1539" t="e">
        <f t="shared" si="283"/>
        <v>#VALUE!</v>
      </c>
      <c r="U1539" s="86" t="s">
        <v>548</v>
      </c>
      <c r="V1539" t="e">
        <f t="shared" si="284"/>
        <v>#VALUE!</v>
      </c>
      <c r="W1539" t="e">
        <f t="shared" si="285"/>
        <v>#VALUE!</v>
      </c>
      <c r="Y1539" s="61" t="s">
        <v>548</v>
      </c>
      <c r="Z1539" t="str">
        <f t="shared" si="286"/>
        <v>11-13-12</v>
      </c>
      <c r="AA1539" t="e">
        <f t="shared" si="287"/>
        <v>#VALUE!</v>
      </c>
      <c r="AB1539" t="e">
        <f t="shared" si="288"/>
        <v>#VALUE!</v>
      </c>
      <c r="AD1539" s="85">
        <v>41226</v>
      </c>
      <c r="AG1539" s="85" t="s">
        <v>548</v>
      </c>
      <c r="AI1539" s="85">
        <v>41226</v>
      </c>
    </row>
    <row r="1540" spans="1:35" x14ac:dyDescent="0.2">
      <c r="A1540">
        <v>7290</v>
      </c>
      <c r="B1540" s="91">
        <v>41039</v>
      </c>
      <c r="C1540" s="61" t="e" cm="1" vm="1">
        <f t="array" ref="C1540">_xlfn._xlws.FILTER(B1540,OR(LEN(B1540) = 7,LEN(B1540)=8))</f>
        <v>#VALUE!</v>
      </c>
      <c r="D1540" s="61" t="str">
        <f t="shared" ref="D1540:D1603" si="290">IFERROR(C1540,"")</f>
        <v/>
      </c>
      <c r="E1540" s="61" t="s">
        <v>2512</v>
      </c>
      <c r="F1540" s="87" cm="1">
        <f t="array" ref="F1540">_xlfn._xlws.FILTER(B1540,LEN(B1540)=5)</f>
        <v>41039</v>
      </c>
      <c r="G1540" s="88">
        <f t="shared" si="279"/>
        <v>41039</v>
      </c>
      <c r="H1540" s="61"/>
      <c r="I1540" s="85">
        <v>41039</v>
      </c>
      <c r="J1540" s="93">
        <f t="shared" si="289"/>
        <v>41039</v>
      </c>
      <c r="K1540" s="85"/>
      <c r="M1540" s="85">
        <v>41039</v>
      </c>
      <c r="N1540" t="e">
        <f t="shared" si="280"/>
        <v>#VALUE!</v>
      </c>
      <c r="O1540">
        <f t="shared" si="281"/>
        <v>41039</v>
      </c>
      <c r="Q1540" s="84">
        <v>41039</v>
      </c>
      <c r="R1540" t="e">
        <f t="shared" si="282"/>
        <v>#VALUE!</v>
      </c>
      <c r="S1540">
        <f t="shared" si="283"/>
        <v>41039</v>
      </c>
      <c r="U1540" s="86">
        <v>41039</v>
      </c>
      <c r="V1540" t="e">
        <f t="shared" si="284"/>
        <v>#VALUE!</v>
      </c>
      <c r="W1540">
        <f t="shared" si="285"/>
        <v>41039</v>
      </c>
      <c r="Y1540" s="61">
        <v>41039</v>
      </c>
      <c r="Z1540" t="str">
        <f t="shared" si="286"/>
        <v>41039</v>
      </c>
      <c r="AA1540" t="e">
        <f t="shared" si="287"/>
        <v>#VALUE!</v>
      </c>
      <c r="AB1540">
        <f t="shared" si="288"/>
        <v>41039</v>
      </c>
      <c r="AD1540" s="85">
        <v>14345</v>
      </c>
      <c r="AG1540" s="85">
        <v>41039</v>
      </c>
      <c r="AI1540" s="85">
        <v>41187</v>
      </c>
    </row>
    <row r="1541" spans="1:35" x14ac:dyDescent="0.2">
      <c r="A1541">
        <v>8895</v>
      </c>
      <c r="B1541" s="91">
        <v>41039</v>
      </c>
      <c r="C1541" s="61" t="e" cm="1" vm="1">
        <f t="array" ref="C1541">_xlfn._xlws.FILTER(B1541,OR(LEN(B1541) = 7,LEN(B1541)=8))</f>
        <v>#VALUE!</v>
      </c>
      <c r="D1541" s="61" t="str">
        <f t="shared" si="290"/>
        <v/>
      </c>
      <c r="E1541" s="61" t="s">
        <v>2512</v>
      </c>
      <c r="F1541" s="87" cm="1">
        <f t="array" ref="F1541">_xlfn._xlws.FILTER(B1541,LEN(B1541)=5)</f>
        <v>41039</v>
      </c>
      <c r="G1541" s="88">
        <f t="shared" ref="G1541:G1604" si="291">IFERROR(F1541,"")</f>
        <v>41039</v>
      </c>
      <c r="H1541" s="61"/>
      <c r="I1541" s="85">
        <v>41039</v>
      </c>
      <c r="J1541" s="93">
        <f t="shared" si="289"/>
        <v>41039</v>
      </c>
      <c r="K1541" s="85"/>
      <c r="M1541" s="85">
        <v>41039</v>
      </c>
      <c r="N1541" t="e">
        <f t="shared" ref="N1541:N1604" si="292">DATEVALUE(M1541)</f>
        <v>#VALUE!</v>
      </c>
      <c r="O1541">
        <f t="shared" ref="O1541:O1604" si="293">VALUE(M1541)</f>
        <v>41039</v>
      </c>
      <c r="Q1541" s="84">
        <v>41039</v>
      </c>
      <c r="R1541" t="e">
        <f t="shared" ref="R1541:R1604" si="294">DATEVALUE(Q1541)</f>
        <v>#VALUE!</v>
      </c>
      <c r="S1541">
        <f t="shared" ref="S1541:S1604" si="295">VALUE(Q1541)</f>
        <v>41039</v>
      </c>
      <c r="U1541" s="86">
        <v>41039</v>
      </c>
      <c r="V1541" t="e">
        <f t="shared" ref="V1541:V1604" si="296">DATEVALUE(U1541)</f>
        <v>#VALUE!</v>
      </c>
      <c r="W1541">
        <f t="shared" ref="W1541:W1604" si="297">VALUE(U1541)</f>
        <v>41039</v>
      </c>
      <c r="Y1541" s="61">
        <v>41039</v>
      </c>
      <c r="Z1541" t="str">
        <f t="shared" ref="Z1541:Z1604" si="298">SUBSTITUTE(Y1541,"/","-")</f>
        <v>41039</v>
      </c>
      <c r="AA1541" t="e">
        <f t="shared" ref="AA1541:AA1604" si="299">DATEVALUE(Z1541)</f>
        <v>#VALUE!</v>
      </c>
      <c r="AB1541">
        <f t="shared" ref="AB1541:AB1604" si="300">VALUE(Z1541)</f>
        <v>41039</v>
      </c>
      <c r="AD1541" s="85">
        <v>14345</v>
      </c>
      <c r="AG1541" s="85">
        <v>41039</v>
      </c>
      <c r="AI1541" s="85">
        <v>41187</v>
      </c>
    </row>
    <row r="1542" spans="1:35" x14ac:dyDescent="0.2">
      <c r="A1542">
        <v>3635</v>
      </c>
      <c r="B1542" s="91">
        <v>41825</v>
      </c>
      <c r="C1542" s="61" t="e" cm="1" vm="1">
        <f t="array" ref="C1542">_xlfn._xlws.FILTER(B1542,OR(LEN(B1542) = 7,LEN(B1542)=8))</f>
        <v>#VALUE!</v>
      </c>
      <c r="D1542" s="61" t="str">
        <f t="shared" si="290"/>
        <v/>
      </c>
      <c r="E1542" s="61" t="s">
        <v>2512</v>
      </c>
      <c r="F1542" s="87" cm="1">
        <f t="array" ref="F1542">_xlfn._xlws.FILTER(B1542,LEN(B1542)=5)</f>
        <v>41825</v>
      </c>
      <c r="G1542" s="88">
        <f t="shared" si="291"/>
        <v>41825</v>
      </c>
      <c r="H1542" s="61"/>
      <c r="I1542" s="85">
        <v>41825</v>
      </c>
      <c r="J1542" s="93">
        <f t="shared" si="289"/>
        <v>41825</v>
      </c>
      <c r="K1542" s="85"/>
      <c r="M1542" s="85">
        <v>41825</v>
      </c>
      <c r="N1542" t="e">
        <f t="shared" si="292"/>
        <v>#VALUE!</v>
      </c>
      <c r="O1542">
        <f t="shared" si="293"/>
        <v>41825</v>
      </c>
      <c r="Q1542" s="84">
        <v>41825</v>
      </c>
      <c r="R1542" t="e">
        <f t="shared" si="294"/>
        <v>#VALUE!</v>
      </c>
      <c r="S1542">
        <f t="shared" si="295"/>
        <v>41825</v>
      </c>
      <c r="U1542" s="86">
        <v>41825</v>
      </c>
      <c r="V1542" t="e">
        <f t="shared" si="296"/>
        <v>#VALUE!</v>
      </c>
      <c r="W1542">
        <f t="shared" si="297"/>
        <v>41825</v>
      </c>
      <c r="Y1542" s="61">
        <v>41825</v>
      </c>
      <c r="Z1542" t="str">
        <f t="shared" si="298"/>
        <v>41825</v>
      </c>
      <c r="AA1542" t="e">
        <f t="shared" si="299"/>
        <v>#VALUE!</v>
      </c>
      <c r="AB1542">
        <f t="shared" si="300"/>
        <v>41825</v>
      </c>
      <c r="AD1542" s="85">
        <v>45765</v>
      </c>
      <c r="AG1542" s="85">
        <v>41825</v>
      </c>
      <c r="AI1542" s="85">
        <v>41766</v>
      </c>
    </row>
    <row r="1543" spans="1:35" x14ac:dyDescent="0.2">
      <c r="A1543">
        <v>11178</v>
      </c>
      <c r="B1543" s="91" t="s">
        <v>201</v>
      </c>
      <c r="C1543" s="61" t="str" cm="1">
        <f t="array" ref="C1543">_xlfn._xlws.FILTER(B1543,OR(LEN(B1543) = 7,LEN(B1543)=8))</f>
        <v>3/23/14</v>
      </c>
      <c r="D1543" s="61" t="str">
        <f t="shared" si="290"/>
        <v>3/23/14</v>
      </c>
      <c r="E1543" s="85" t="s">
        <v>201</v>
      </c>
      <c r="F1543" s="87" t="e" cm="1" vm="1">
        <f t="array" ref="F1543">_xlfn._xlws.FILTER(B1543,LEN(B1543)=5)</f>
        <v>#VALUE!</v>
      </c>
      <c r="G1543" s="88" t="str">
        <f t="shared" si="291"/>
        <v/>
      </c>
      <c r="H1543" s="85">
        <v>41721</v>
      </c>
      <c r="I1543" s="85" t="s">
        <v>2512</v>
      </c>
      <c r="J1543" s="93">
        <f t="shared" si="289"/>
        <v>41721</v>
      </c>
      <c r="K1543" s="85"/>
      <c r="M1543" s="85" t="s">
        <v>201</v>
      </c>
      <c r="N1543" t="e">
        <f t="shared" si="292"/>
        <v>#VALUE!</v>
      </c>
      <c r="O1543" t="e">
        <f t="shared" si="293"/>
        <v>#VALUE!</v>
      </c>
      <c r="Q1543" s="84" t="s">
        <v>201</v>
      </c>
      <c r="R1543" t="e">
        <f t="shared" si="294"/>
        <v>#VALUE!</v>
      </c>
      <c r="S1543" t="e">
        <f t="shared" si="295"/>
        <v>#VALUE!</v>
      </c>
      <c r="U1543" s="86" t="s">
        <v>201</v>
      </c>
      <c r="V1543" t="e">
        <f t="shared" si="296"/>
        <v>#VALUE!</v>
      </c>
      <c r="W1543" t="e">
        <f t="shared" si="297"/>
        <v>#VALUE!</v>
      </c>
      <c r="Y1543" s="61" t="s">
        <v>201</v>
      </c>
      <c r="Z1543" t="str">
        <f t="shared" si="298"/>
        <v>3-23-14</v>
      </c>
      <c r="AA1543" t="e">
        <f t="shared" si="299"/>
        <v>#VALUE!</v>
      </c>
      <c r="AB1543" t="e">
        <f t="shared" si="300"/>
        <v>#VALUE!</v>
      </c>
      <c r="AD1543" s="85">
        <v>41721</v>
      </c>
      <c r="AG1543" s="85" t="s">
        <v>201</v>
      </c>
      <c r="AI1543" s="85">
        <v>41721</v>
      </c>
    </row>
    <row r="1544" spans="1:35" x14ac:dyDescent="0.2">
      <c r="A1544">
        <v>2410</v>
      </c>
      <c r="B1544" s="91" t="s">
        <v>333</v>
      </c>
      <c r="C1544" s="61" t="str" cm="1">
        <f t="array" ref="C1544">_xlfn._xlws.FILTER(B1544,OR(LEN(B1544) = 7,LEN(B1544)=8))</f>
        <v>1/22/14</v>
      </c>
      <c r="D1544" s="61" t="str">
        <f t="shared" si="290"/>
        <v>1/22/14</v>
      </c>
      <c r="E1544" s="85" t="s">
        <v>333</v>
      </c>
      <c r="F1544" s="87" t="e" cm="1" vm="1">
        <f t="array" ref="F1544">_xlfn._xlws.FILTER(B1544,LEN(B1544)=5)</f>
        <v>#VALUE!</v>
      </c>
      <c r="G1544" s="88" t="str">
        <f t="shared" si="291"/>
        <v/>
      </c>
      <c r="H1544" s="85">
        <v>41661</v>
      </c>
      <c r="I1544" s="85" t="s">
        <v>2512</v>
      </c>
      <c r="J1544" s="93">
        <f t="shared" si="289"/>
        <v>41661</v>
      </c>
      <c r="K1544" s="85"/>
      <c r="M1544" s="85" t="s">
        <v>333</v>
      </c>
      <c r="N1544" t="e">
        <f t="shared" si="292"/>
        <v>#VALUE!</v>
      </c>
      <c r="O1544" t="e">
        <f t="shared" si="293"/>
        <v>#VALUE!</v>
      </c>
      <c r="Q1544" s="84" t="s">
        <v>333</v>
      </c>
      <c r="R1544" t="e">
        <f t="shared" si="294"/>
        <v>#VALUE!</v>
      </c>
      <c r="S1544" t="e">
        <f t="shared" si="295"/>
        <v>#VALUE!</v>
      </c>
      <c r="U1544" s="86" t="s">
        <v>333</v>
      </c>
      <c r="V1544" t="e">
        <f t="shared" si="296"/>
        <v>#VALUE!</v>
      </c>
      <c r="W1544" t="e">
        <f t="shared" si="297"/>
        <v>#VALUE!</v>
      </c>
      <c r="Y1544" s="61" t="s">
        <v>333</v>
      </c>
      <c r="Z1544" t="str">
        <f t="shared" si="298"/>
        <v>1-22-14</v>
      </c>
      <c r="AA1544" t="e">
        <f t="shared" si="299"/>
        <v>#VALUE!</v>
      </c>
      <c r="AB1544" t="e">
        <f t="shared" si="300"/>
        <v>#VALUE!</v>
      </c>
      <c r="AD1544" s="85">
        <v>41661</v>
      </c>
      <c r="AG1544" s="85" t="s">
        <v>333</v>
      </c>
      <c r="AI1544" s="85">
        <v>41661</v>
      </c>
    </row>
    <row r="1545" spans="1:35" x14ac:dyDescent="0.2">
      <c r="A1545">
        <v>3281</v>
      </c>
      <c r="B1545" s="91">
        <v>41344</v>
      </c>
      <c r="C1545" s="61" t="e" cm="1" vm="1">
        <f t="array" ref="C1545">_xlfn._xlws.FILTER(B1545,OR(LEN(B1545) = 7,LEN(B1545)=8))</f>
        <v>#VALUE!</v>
      </c>
      <c r="D1545" s="61" t="str">
        <f t="shared" si="290"/>
        <v/>
      </c>
      <c r="E1545" s="61" t="s">
        <v>2512</v>
      </c>
      <c r="F1545" s="87" cm="1">
        <f t="array" ref="F1545">_xlfn._xlws.FILTER(B1545,LEN(B1545)=5)</f>
        <v>41344</v>
      </c>
      <c r="G1545" s="88">
        <f t="shared" si="291"/>
        <v>41344</v>
      </c>
      <c r="H1545" s="61"/>
      <c r="I1545" s="85">
        <v>41344</v>
      </c>
      <c r="J1545" s="93">
        <f t="shared" si="289"/>
        <v>41344</v>
      </c>
      <c r="K1545" s="85"/>
      <c r="M1545" s="85">
        <v>41344</v>
      </c>
      <c r="N1545" t="e">
        <f t="shared" si="292"/>
        <v>#VALUE!</v>
      </c>
      <c r="O1545">
        <f t="shared" si="293"/>
        <v>41344</v>
      </c>
      <c r="Q1545" s="84">
        <v>41344</v>
      </c>
      <c r="R1545" t="e">
        <f t="shared" si="294"/>
        <v>#VALUE!</v>
      </c>
      <c r="S1545">
        <f t="shared" si="295"/>
        <v>41344</v>
      </c>
      <c r="U1545" s="86">
        <v>41344</v>
      </c>
      <c r="V1545" t="e">
        <f t="shared" si="296"/>
        <v>#VALUE!</v>
      </c>
      <c r="W1545">
        <f t="shared" si="297"/>
        <v>41344</v>
      </c>
      <c r="Y1545" s="61">
        <v>41344</v>
      </c>
      <c r="Z1545" t="str">
        <f t="shared" si="298"/>
        <v>41344</v>
      </c>
      <c r="AA1545" t="e">
        <f t="shared" si="299"/>
        <v>#VALUE!</v>
      </c>
      <c r="AB1545">
        <f t="shared" si="300"/>
        <v>41344</v>
      </c>
      <c r="AD1545" s="85">
        <v>16175</v>
      </c>
      <c r="AG1545" s="85">
        <v>41344</v>
      </c>
      <c r="AI1545" s="85">
        <v>41581</v>
      </c>
    </row>
    <row r="1546" spans="1:35" x14ac:dyDescent="0.2">
      <c r="A1546">
        <v>9905</v>
      </c>
      <c r="B1546" s="91" t="s">
        <v>1780</v>
      </c>
      <c r="C1546" s="61" t="str" cm="1">
        <f t="array" ref="C1546">_xlfn._xlws.FILTER(B1546,OR(LEN(B1546) = 7,LEN(B1546)=8))</f>
        <v>7/13/13</v>
      </c>
      <c r="D1546" s="61" t="str">
        <f t="shared" si="290"/>
        <v>7/13/13</v>
      </c>
      <c r="E1546" s="85" t="s">
        <v>1780</v>
      </c>
      <c r="F1546" s="87" t="e" cm="1" vm="1">
        <f t="array" ref="F1546">_xlfn._xlws.FILTER(B1546,LEN(B1546)=5)</f>
        <v>#VALUE!</v>
      </c>
      <c r="G1546" s="88" t="str">
        <f t="shared" si="291"/>
        <v/>
      </c>
      <c r="H1546" s="85">
        <v>41468</v>
      </c>
      <c r="I1546" s="85" t="s">
        <v>2512</v>
      </c>
      <c r="J1546" s="93">
        <f t="shared" si="289"/>
        <v>41468</v>
      </c>
      <c r="K1546" s="85"/>
      <c r="M1546" s="85" t="s">
        <v>1780</v>
      </c>
      <c r="N1546" t="e">
        <f t="shared" si="292"/>
        <v>#VALUE!</v>
      </c>
      <c r="O1546" t="e">
        <f t="shared" si="293"/>
        <v>#VALUE!</v>
      </c>
      <c r="Q1546" s="84" t="s">
        <v>1780</v>
      </c>
      <c r="R1546" t="e">
        <f t="shared" si="294"/>
        <v>#VALUE!</v>
      </c>
      <c r="S1546" t="e">
        <f t="shared" si="295"/>
        <v>#VALUE!</v>
      </c>
      <c r="U1546" s="86" t="s">
        <v>1780</v>
      </c>
      <c r="V1546" t="e">
        <f t="shared" si="296"/>
        <v>#VALUE!</v>
      </c>
      <c r="W1546" t="e">
        <f t="shared" si="297"/>
        <v>#VALUE!</v>
      </c>
      <c r="Y1546" s="61" t="s">
        <v>1780</v>
      </c>
      <c r="Z1546" t="str">
        <f t="shared" si="298"/>
        <v>7-13-13</v>
      </c>
      <c r="AA1546" t="e">
        <f t="shared" si="299"/>
        <v>#VALUE!</v>
      </c>
      <c r="AB1546" t="e">
        <f t="shared" si="300"/>
        <v>#VALUE!</v>
      </c>
      <c r="AD1546" s="85">
        <v>41468</v>
      </c>
      <c r="AG1546" s="85" t="s">
        <v>1780</v>
      </c>
      <c r="AI1546" s="85">
        <v>41468</v>
      </c>
    </row>
    <row r="1547" spans="1:35" x14ac:dyDescent="0.2">
      <c r="A1547">
        <v>2565</v>
      </c>
      <c r="B1547" s="91">
        <v>41280</v>
      </c>
      <c r="C1547" s="61" t="e" cm="1" vm="1">
        <f t="array" ref="C1547">_xlfn._xlws.FILTER(B1547,OR(LEN(B1547) = 7,LEN(B1547)=8))</f>
        <v>#VALUE!</v>
      </c>
      <c r="D1547" s="61" t="str">
        <f t="shared" si="290"/>
        <v/>
      </c>
      <c r="E1547" s="61" t="s">
        <v>2512</v>
      </c>
      <c r="F1547" s="87" cm="1">
        <f t="array" ref="F1547">_xlfn._xlws.FILTER(B1547,LEN(B1547)=5)</f>
        <v>41280</v>
      </c>
      <c r="G1547" s="88">
        <f t="shared" si="291"/>
        <v>41280</v>
      </c>
      <c r="H1547" s="61"/>
      <c r="I1547" s="85">
        <v>41280</v>
      </c>
      <c r="J1547" s="93">
        <f t="shared" si="289"/>
        <v>41280</v>
      </c>
      <c r="K1547" s="85"/>
      <c r="M1547" s="85">
        <v>41280</v>
      </c>
      <c r="N1547" t="e">
        <f t="shared" si="292"/>
        <v>#VALUE!</v>
      </c>
      <c r="O1547">
        <f t="shared" si="293"/>
        <v>41280</v>
      </c>
      <c r="Q1547" s="84">
        <v>41280</v>
      </c>
      <c r="R1547" t="e">
        <f t="shared" si="294"/>
        <v>#VALUE!</v>
      </c>
      <c r="S1547">
        <f t="shared" si="295"/>
        <v>41280</v>
      </c>
      <c r="U1547" s="86">
        <v>41280</v>
      </c>
      <c r="V1547" t="e">
        <f t="shared" si="296"/>
        <v>#VALUE!</v>
      </c>
      <c r="W1547">
        <f t="shared" si="297"/>
        <v>41280</v>
      </c>
      <c r="Y1547" s="61">
        <v>41280</v>
      </c>
      <c r="Z1547" t="str">
        <f t="shared" si="298"/>
        <v>41280</v>
      </c>
      <c r="AA1547" t="e">
        <f t="shared" si="299"/>
        <v>#VALUE!</v>
      </c>
      <c r="AB1547">
        <f t="shared" si="300"/>
        <v>41280</v>
      </c>
      <c r="AD1547" s="85">
        <v>29323</v>
      </c>
      <c r="AG1547" s="85">
        <v>41280</v>
      </c>
      <c r="AI1547" s="85">
        <v>41426</v>
      </c>
    </row>
    <row r="1548" spans="1:35" x14ac:dyDescent="0.2">
      <c r="A1548">
        <v>7912</v>
      </c>
      <c r="B1548" s="91" t="s">
        <v>470</v>
      </c>
      <c r="C1548" s="61" t="str" cm="1">
        <f t="array" ref="C1548">_xlfn._xlws.FILTER(B1548,OR(LEN(B1548) = 7,LEN(B1548)=8))</f>
        <v>4/22/13</v>
      </c>
      <c r="D1548" s="61" t="str">
        <f t="shared" si="290"/>
        <v>4/22/13</v>
      </c>
      <c r="E1548" s="85" t="s">
        <v>470</v>
      </c>
      <c r="F1548" s="87" t="e" cm="1" vm="1">
        <f t="array" ref="F1548">_xlfn._xlws.FILTER(B1548,LEN(B1548)=5)</f>
        <v>#VALUE!</v>
      </c>
      <c r="G1548" s="88" t="str">
        <f t="shared" si="291"/>
        <v/>
      </c>
      <c r="H1548" s="85">
        <v>41386</v>
      </c>
      <c r="I1548" s="85" t="s">
        <v>2512</v>
      </c>
      <c r="J1548" s="93">
        <f t="shared" si="289"/>
        <v>41386</v>
      </c>
      <c r="K1548" s="85"/>
      <c r="M1548" s="85" t="s">
        <v>470</v>
      </c>
      <c r="N1548" t="e">
        <f t="shared" si="292"/>
        <v>#VALUE!</v>
      </c>
      <c r="O1548" t="e">
        <f t="shared" si="293"/>
        <v>#VALUE!</v>
      </c>
      <c r="Q1548" s="84" t="s">
        <v>470</v>
      </c>
      <c r="R1548" t="e">
        <f t="shared" si="294"/>
        <v>#VALUE!</v>
      </c>
      <c r="S1548" t="e">
        <f t="shared" si="295"/>
        <v>#VALUE!</v>
      </c>
      <c r="U1548" s="86" t="s">
        <v>470</v>
      </c>
      <c r="V1548" t="e">
        <f t="shared" si="296"/>
        <v>#VALUE!</v>
      </c>
      <c r="W1548" t="e">
        <f t="shared" si="297"/>
        <v>#VALUE!</v>
      </c>
      <c r="Y1548" s="61" t="s">
        <v>470</v>
      </c>
      <c r="Z1548" t="str">
        <f t="shared" si="298"/>
        <v>4-22-13</v>
      </c>
      <c r="AA1548" t="e">
        <f t="shared" si="299"/>
        <v>#VALUE!</v>
      </c>
      <c r="AB1548" t="e">
        <f t="shared" si="300"/>
        <v>#VALUE!</v>
      </c>
      <c r="AD1548" s="85">
        <v>41386</v>
      </c>
      <c r="AG1548" s="85" t="s">
        <v>470</v>
      </c>
      <c r="AI1548" s="85">
        <v>41386</v>
      </c>
    </row>
    <row r="1549" spans="1:35" x14ac:dyDescent="0.2">
      <c r="A1549">
        <v>7072</v>
      </c>
      <c r="B1549" s="91" t="s">
        <v>626</v>
      </c>
      <c r="C1549" s="61" t="str" cm="1">
        <f t="array" ref="C1549">_xlfn._xlws.FILTER(B1549,OR(LEN(B1549) = 7,LEN(B1549)=8))</f>
        <v>3/29/13</v>
      </c>
      <c r="D1549" s="61" t="str">
        <f t="shared" si="290"/>
        <v>3/29/13</v>
      </c>
      <c r="E1549" s="85" t="s">
        <v>626</v>
      </c>
      <c r="F1549" s="87" t="e" cm="1" vm="1">
        <f t="array" ref="F1549">_xlfn._xlws.FILTER(B1549,LEN(B1549)=5)</f>
        <v>#VALUE!</v>
      </c>
      <c r="G1549" s="88" t="str">
        <f t="shared" si="291"/>
        <v/>
      </c>
      <c r="H1549" s="85">
        <v>41362</v>
      </c>
      <c r="I1549" s="85" t="s">
        <v>2512</v>
      </c>
      <c r="J1549" s="93">
        <f t="shared" si="289"/>
        <v>41362</v>
      </c>
      <c r="K1549" s="85"/>
      <c r="M1549" s="85" t="s">
        <v>626</v>
      </c>
      <c r="N1549" t="e">
        <f t="shared" si="292"/>
        <v>#VALUE!</v>
      </c>
      <c r="O1549" t="e">
        <f t="shared" si="293"/>
        <v>#VALUE!</v>
      </c>
      <c r="Q1549" s="84" t="s">
        <v>626</v>
      </c>
      <c r="R1549" t="e">
        <f t="shared" si="294"/>
        <v>#VALUE!</v>
      </c>
      <c r="S1549" t="e">
        <f t="shared" si="295"/>
        <v>#VALUE!</v>
      </c>
      <c r="U1549" s="86" t="s">
        <v>626</v>
      </c>
      <c r="V1549" t="e">
        <f t="shared" si="296"/>
        <v>#VALUE!</v>
      </c>
      <c r="W1549" t="e">
        <f t="shared" si="297"/>
        <v>#VALUE!</v>
      </c>
      <c r="Y1549" s="61" t="s">
        <v>626</v>
      </c>
      <c r="Z1549" t="str">
        <f t="shared" si="298"/>
        <v>3-29-13</v>
      </c>
      <c r="AA1549" t="e">
        <f t="shared" si="299"/>
        <v>#VALUE!</v>
      </c>
      <c r="AB1549" t="e">
        <f t="shared" si="300"/>
        <v>#VALUE!</v>
      </c>
      <c r="AD1549" s="85">
        <v>41362</v>
      </c>
      <c r="AG1549" s="85" t="s">
        <v>626</v>
      </c>
      <c r="AI1549" s="85">
        <v>41362</v>
      </c>
    </row>
    <row r="1550" spans="1:35" x14ac:dyDescent="0.2">
      <c r="A1550">
        <v>1409</v>
      </c>
      <c r="B1550" s="91" t="s">
        <v>719</v>
      </c>
      <c r="C1550" s="61" t="str" cm="1">
        <f t="array" ref="C1550">_xlfn._xlws.FILTER(B1550,OR(LEN(B1550) = 7,LEN(B1550)=8))</f>
        <v>3/18/13</v>
      </c>
      <c r="D1550" s="61" t="str">
        <f t="shared" si="290"/>
        <v>3/18/13</v>
      </c>
      <c r="E1550" s="85" t="s">
        <v>719</v>
      </c>
      <c r="F1550" s="87" t="e" cm="1" vm="1">
        <f t="array" ref="F1550">_xlfn._xlws.FILTER(B1550,LEN(B1550)=5)</f>
        <v>#VALUE!</v>
      </c>
      <c r="G1550" s="88" t="str">
        <f t="shared" si="291"/>
        <v/>
      </c>
      <c r="H1550" s="85">
        <v>41351</v>
      </c>
      <c r="I1550" s="85" t="s">
        <v>2512</v>
      </c>
      <c r="J1550" s="93">
        <f t="shared" si="289"/>
        <v>41351</v>
      </c>
      <c r="K1550" s="85"/>
      <c r="M1550" s="85" t="s">
        <v>719</v>
      </c>
      <c r="N1550" t="e">
        <f t="shared" si="292"/>
        <v>#VALUE!</v>
      </c>
      <c r="O1550" t="e">
        <f t="shared" si="293"/>
        <v>#VALUE!</v>
      </c>
      <c r="Q1550" s="84" t="s">
        <v>719</v>
      </c>
      <c r="R1550" t="e">
        <f t="shared" si="294"/>
        <v>#VALUE!</v>
      </c>
      <c r="S1550" t="e">
        <f t="shared" si="295"/>
        <v>#VALUE!</v>
      </c>
      <c r="U1550" s="86" t="s">
        <v>719</v>
      </c>
      <c r="V1550" t="e">
        <f t="shared" si="296"/>
        <v>#VALUE!</v>
      </c>
      <c r="W1550" t="e">
        <f t="shared" si="297"/>
        <v>#VALUE!</v>
      </c>
      <c r="Y1550" s="61" t="s">
        <v>719</v>
      </c>
      <c r="Z1550" t="str">
        <f t="shared" si="298"/>
        <v>3-18-13</v>
      </c>
      <c r="AA1550" t="e">
        <f t="shared" si="299"/>
        <v>#VALUE!</v>
      </c>
      <c r="AB1550" t="e">
        <f t="shared" si="300"/>
        <v>#VALUE!</v>
      </c>
      <c r="AD1550" s="85">
        <v>41351</v>
      </c>
      <c r="AG1550" s="85" t="s">
        <v>719</v>
      </c>
      <c r="AI1550" s="85">
        <v>41351</v>
      </c>
    </row>
    <row r="1551" spans="1:35" x14ac:dyDescent="0.2">
      <c r="A1551">
        <v>5314</v>
      </c>
      <c r="B1551" s="91" t="s">
        <v>719</v>
      </c>
      <c r="C1551" s="61" t="str" cm="1">
        <f t="array" ref="C1551">_xlfn._xlws.FILTER(B1551,OR(LEN(B1551) = 7,LEN(B1551)=8))</f>
        <v>3/18/13</v>
      </c>
      <c r="D1551" s="61" t="str">
        <f t="shared" si="290"/>
        <v>3/18/13</v>
      </c>
      <c r="E1551" s="85" t="s">
        <v>719</v>
      </c>
      <c r="F1551" s="87" t="e" cm="1" vm="1">
        <f t="array" ref="F1551">_xlfn._xlws.FILTER(B1551,LEN(B1551)=5)</f>
        <v>#VALUE!</v>
      </c>
      <c r="G1551" s="88" t="str">
        <f t="shared" si="291"/>
        <v/>
      </c>
      <c r="H1551" s="85">
        <v>41351</v>
      </c>
      <c r="I1551" s="85" t="s">
        <v>2512</v>
      </c>
      <c r="J1551" s="93">
        <f t="shared" si="289"/>
        <v>41351</v>
      </c>
      <c r="K1551" s="85"/>
      <c r="M1551" s="85" t="s">
        <v>719</v>
      </c>
      <c r="N1551" t="e">
        <f t="shared" si="292"/>
        <v>#VALUE!</v>
      </c>
      <c r="O1551" t="e">
        <f t="shared" si="293"/>
        <v>#VALUE!</v>
      </c>
      <c r="Q1551" s="84" t="s">
        <v>719</v>
      </c>
      <c r="R1551" t="e">
        <f t="shared" si="294"/>
        <v>#VALUE!</v>
      </c>
      <c r="S1551" t="e">
        <f t="shared" si="295"/>
        <v>#VALUE!</v>
      </c>
      <c r="U1551" s="86" t="s">
        <v>719</v>
      </c>
      <c r="V1551" t="e">
        <f t="shared" si="296"/>
        <v>#VALUE!</v>
      </c>
      <c r="W1551" t="e">
        <f t="shared" si="297"/>
        <v>#VALUE!</v>
      </c>
      <c r="Y1551" s="61" t="s">
        <v>719</v>
      </c>
      <c r="Z1551" t="str">
        <f t="shared" si="298"/>
        <v>3-18-13</v>
      </c>
      <c r="AA1551" t="e">
        <f t="shared" si="299"/>
        <v>#VALUE!</v>
      </c>
      <c r="AB1551" t="e">
        <f t="shared" si="300"/>
        <v>#VALUE!</v>
      </c>
      <c r="AD1551" s="85">
        <v>41351</v>
      </c>
      <c r="AG1551" s="85" t="s">
        <v>719</v>
      </c>
      <c r="AI1551" s="85">
        <v>41351</v>
      </c>
    </row>
    <row r="1552" spans="1:35" x14ac:dyDescent="0.2">
      <c r="A1552">
        <v>7215</v>
      </c>
      <c r="B1552" s="91">
        <v>41611</v>
      </c>
      <c r="C1552" s="61" t="e" cm="1" vm="1">
        <f t="array" ref="C1552">_xlfn._xlws.FILTER(B1552,OR(LEN(B1552) = 7,LEN(B1552)=8))</f>
        <v>#VALUE!</v>
      </c>
      <c r="D1552" s="61" t="str">
        <f t="shared" si="290"/>
        <v/>
      </c>
      <c r="E1552" s="61" t="s">
        <v>2512</v>
      </c>
      <c r="F1552" s="87" cm="1">
        <f t="array" ref="F1552">_xlfn._xlws.FILTER(B1552,LEN(B1552)=5)</f>
        <v>41611</v>
      </c>
      <c r="G1552" s="88">
        <f t="shared" si="291"/>
        <v>41611</v>
      </c>
      <c r="H1552" s="61"/>
      <c r="I1552" s="85">
        <v>41611</v>
      </c>
      <c r="J1552" s="93">
        <f t="shared" si="289"/>
        <v>41611</v>
      </c>
      <c r="K1552" s="85"/>
      <c r="M1552" s="85">
        <v>41611</v>
      </c>
      <c r="N1552" t="e">
        <f t="shared" si="292"/>
        <v>#VALUE!</v>
      </c>
      <c r="O1552">
        <f t="shared" si="293"/>
        <v>41611</v>
      </c>
      <c r="Q1552" s="84">
        <v>41611</v>
      </c>
      <c r="R1552" t="e">
        <f t="shared" si="294"/>
        <v>#VALUE!</v>
      </c>
      <c r="S1552">
        <f t="shared" si="295"/>
        <v>41611</v>
      </c>
      <c r="U1552" s="86">
        <v>41611</v>
      </c>
      <c r="V1552" t="e">
        <f t="shared" si="296"/>
        <v>#VALUE!</v>
      </c>
      <c r="W1552">
        <f t="shared" si="297"/>
        <v>41611</v>
      </c>
      <c r="Y1552" s="61">
        <v>41611</v>
      </c>
      <c r="Z1552" t="str">
        <f t="shared" si="298"/>
        <v>41611</v>
      </c>
      <c r="AA1552" t="e">
        <f t="shared" si="299"/>
        <v>#VALUE!</v>
      </c>
      <c r="AB1552">
        <f t="shared" si="300"/>
        <v>41611</v>
      </c>
      <c r="AD1552" s="85">
        <v>40649</v>
      </c>
      <c r="AG1552" s="85">
        <v>41611</v>
      </c>
      <c r="AI1552" s="85">
        <v>41345</v>
      </c>
    </row>
    <row r="1553" spans="1:35" x14ac:dyDescent="0.2">
      <c r="A1553">
        <v>8858</v>
      </c>
      <c r="B1553" s="91">
        <v>41458</v>
      </c>
      <c r="C1553" s="61" t="e" cm="1" vm="1">
        <f t="array" ref="C1553">_xlfn._xlws.FILTER(B1553,OR(LEN(B1553) = 7,LEN(B1553)=8))</f>
        <v>#VALUE!</v>
      </c>
      <c r="D1553" s="61" t="str">
        <f t="shared" si="290"/>
        <v/>
      </c>
      <c r="E1553" s="61" t="s">
        <v>2512</v>
      </c>
      <c r="F1553" s="87" cm="1">
        <f t="array" ref="F1553">_xlfn._xlws.FILTER(B1553,LEN(B1553)=5)</f>
        <v>41458</v>
      </c>
      <c r="G1553" s="88">
        <f t="shared" si="291"/>
        <v>41458</v>
      </c>
      <c r="H1553" s="61"/>
      <c r="I1553" s="85">
        <v>41458</v>
      </c>
      <c r="J1553" s="93">
        <f t="shared" si="289"/>
        <v>41458</v>
      </c>
      <c r="K1553" s="85"/>
      <c r="M1553" s="85">
        <v>41458</v>
      </c>
      <c r="N1553" t="e">
        <f t="shared" si="292"/>
        <v>#VALUE!</v>
      </c>
      <c r="O1553">
        <f t="shared" si="293"/>
        <v>41458</v>
      </c>
      <c r="Q1553" s="84">
        <v>41458</v>
      </c>
      <c r="R1553" t="e">
        <f t="shared" si="294"/>
        <v>#VALUE!</v>
      </c>
      <c r="S1553">
        <f t="shared" si="295"/>
        <v>41458</v>
      </c>
      <c r="U1553" s="86">
        <v>41458</v>
      </c>
      <c r="V1553" t="e">
        <f t="shared" si="296"/>
        <v>#VALUE!</v>
      </c>
      <c r="W1553">
        <f t="shared" si="297"/>
        <v>41458</v>
      </c>
      <c r="Y1553" s="61">
        <v>41458</v>
      </c>
      <c r="Z1553" t="str">
        <f t="shared" si="298"/>
        <v>41458</v>
      </c>
      <c r="AA1553" t="e">
        <f t="shared" si="299"/>
        <v>#VALUE!</v>
      </c>
      <c r="AB1553">
        <f t="shared" si="300"/>
        <v>41458</v>
      </c>
      <c r="AD1553" s="85">
        <v>21289</v>
      </c>
      <c r="AG1553" s="85">
        <v>41458</v>
      </c>
      <c r="AI1553" s="85">
        <v>41340</v>
      </c>
    </row>
    <row r="1554" spans="1:35" x14ac:dyDescent="0.2">
      <c r="A1554">
        <v>895</v>
      </c>
      <c r="B1554" s="91">
        <v>41164</v>
      </c>
      <c r="C1554" s="61" t="e" cm="1" vm="1">
        <f t="array" ref="C1554">_xlfn._xlws.FILTER(B1554,OR(LEN(B1554) = 7,LEN(B1554)=8))</f>
        <v>#VALUE!</v>
      </c>
      <c r="D1554" s="61" t="str">
        <f t="shared" si="290"/>
        <v/>
      </c>
      <c r="E1554" s="61" t="s">
        <v>2512</v>
      </c>
      <c r="F1554" s="87" cm="1">
        <f t="array" ref="F1554">_xlfn._xlws.FILTER(B1554,LEN(B1554)=5)</f>
        <v>41164</v>
      </c>
      <c r="G1554" s="88">
        <f t="shared" si="291"/>
        <v>41164</v>
      </c>
      <c r="H1554" s="61"/>
      <c r="I1554" s="85">
        <v>41164</v>
      </c>
      <c r="J1554" s="93">
        <f t="shared" si="289"/>
        <v>41164</v>
      </c>
      <c r="K1554" s="85"/>
      <c r="M1554" s="85">
        <v>41164</v>
      </c>
      <c r="N1554" t="e">
        <f t="shared" si="292"/>
        <v>#VALUE!</v>
      </c>
      <c r="O1554">
        <f t="shared" si="293"/>
        <v>41164</v>
      </c>
      <c r="Q1554" s="84">
        <v>41164</v>
      </c>
      <c r="R1554" t="e">
        <f t="shared" si="294"/>
        <v>#VALUE!</v>
      </c>
      <c r="S1554">
        <f t="shared" si="295"/>
        <v>41164</v>
      </c>
      <c r="U1554" s="86">
        <v>41164</v>
      </c>
      <c r="V1554" t="e">
        <f t="shared" si="296"/>
        <v>#VALUE!</v>
      </c>
      <c r="W1554">
        <f t="shared" si="297"/>
        <v>41164</v>
      </c>
      <c r="Y1554" s="61">
        <v>41164</v>
      </c>
      <c r="Z1554" t="str">
        <f t="shared" si="298"/>
        <v>41164</v>
      </c>
      <c r="AA1554" t="e">
        <f t="shared" si="299"/>
        <v>#VALUE!</v>
      </c>
      <c r="AB1554">
        <f t="shared" si="300"/>
        <v>41164</v>
      </c>
      <c r="AD1554" s="85">
        <v>23478</v>
      </c>
      <c r="AG1554" s="85">
        <v>41164</v>
      </c>
      <c r="AI1554" s="85">
        <v>41252</v>
      </c>
    </row>
    <row r="1555" spans="1:35" x14ac:dyDescent="0.2">
      <c r="A1555">
        <v>10313</v>
      </c>
      <c r="B1555" s="91" t="s">
        <v>1299</v>
      </c>
      <c r="C1555" s="61" t="str" cm="1">
        <f t="array" ref="C1555">_xlfn._xlws.FILTER(B1555,OR(LEN(B1555) = 7,LEN(B1555)=8))</f>
        <v>10/28/12</v>
      </c>
      <c r="D1555" s="61" t="str">
        <f t="shared" si="290"/>
        <v>10/28/12</v>
      </c>
      <c r="E1555" s="61" t="s">
        <v>1299</v>
      </c>
      <c r="F1555" s="87" t="e" cm="1" vm="1">
        <f t="array" ref="F1555">_xlfn._xlws.FILTER(B1555,LEN(B1555)=5)</f>
        <v>#VALUE!</v>
      </c>
      <c r="G1555" s="88" t="str">
        <f t="shared" si="291"/>
        <v/>
      </c>
      <c r="H1555" s="85">
        <v>41210</v>
      </c>
      <c r="I1555" s="85" t="s">
        <v>2512</v>
      </c>
      <c r="J1555" s="93">
        <f t="shared" si="289"/>
        <v>41210</v>
      </c>
      <c r="K1555" s="85"/>
      <c r="M1555" s="85" t="s">
        <v>1299</v>
      </c>
      <c r="N1555" t="e">
        <f t="shared" si="292"/>
        <v>#VALUE!</v>
      </c>
      <c r="O1555" t="e">
        <f t="shared" si="293"/>
        <v>#VALUE!</v>
      </c>
      <c r="Q1555" s="84" t="s">
        <v>1299</v>
      </c>
      <c r="R1555" t="e">
        <f t="shared" si="294"/>
        <v>#VALUE!</v>
      </c>
      <c r="S1555" t="e">
        <f t="shared" si="295"/>
        <v>#VALUE!</v>
      </c>
      <c r="U1555" s="86" t="s">
        <v>1299</v>
      </c>
      <c r="V1555" t="e">
        <f t="shared" si="296"/>
        <v>#VALUE!</v>
      </c>
      <c r="W1555" t="e">
        <f t="shared" si="297"/>
        <v>#VALUE!</v>
      </c>
      <c r="Y1555" s="61" t="s">
        <v>1299</v>
      </c>
      <c r="Z1555" t="str">
        <f t="shared" si="298"/>
        <v>10-28-12</v>
      </c>
      <c r="AA1555" t="e">
        <f t="shared" si="299"/>
        <v>#VALUE!</v>
      </c>
      <c r="AB1555" t="e">
        <f t="shared" si="300"/>
        <v>#VALUE!</v>
      </c>
      <c r="AD1555" s="85">
        <v>41210</v>
      </c>
      <c r="AG1555" s="85" t="s">
        <v>1299</v>
      </c>
      <c r="AI1555" s="85">
        <v>41210</v>
      </c>
    </row>
    <row r="1556" spans="1:35" x14ac:dyDescent="0.2">
      <c r="A1556">
        <v>642</v>
      </c>
      <c r="B1556" s="91" t="s">
        <v>933</v>
      </c>
      <c r="C1556" s="61" t="str" cm="1">
        <f t="array" ref="C1556">_xlfn._xlws.FILTER(B1556,OR(LEN(B1556) = 7,LEN(B1556)=8))</f>
        <v>8/14/12</v>
      </c>
      <c r="D1556" s="61" t="str">
        <f t="shared" si="290"/>
        <v>8/14/12</v>
      </c>
      <c r="E1556" s="85" t="s">
        <v>933</v>
      </c>
      <c r="F1556" s="87" t="e" cm="1" vm="1">
        <f t="array" ref="F1556">_xlfn._xlws.FILTER(B1556,LEN(B1556)=5)</f>
        <v>#VALUE!</v>
      </c>
      <c r="G1556" s="88" t="str">
        <f t="shared" si="291"/>
        <v/>
      </c>
      <c r="H1556" s="85">
        <v>41135</v>
      </c>
      <c r="I1556" s="85" t="s">
        <v>2512</v>
      </c>
      <c r="J1556" s="93">
        <f t="shared" si="289"/>
        <v>41135</v>
      </c>
      <c r="K1556" s="85"/>
      <c r="M1556" s="85" t="s">
        <v>933</v>
      </c>
      <c r="N1556" t="e">
        <f t="shared" si="292"/>
        <v>#VALUE!</v>
      </c>
      <c r="O1556" t="e">
        <f t="shared" si="293"/>
        <v>#VALUE!</v>
      </c>
      <c r="Q1556" s="84" t="s">
        <v>933</v>
      </c>
      <c r="R1556" t="e">
        <f t="shared" si="294"/>
        <v>#VALUE!</v>
      </c>
      <c r="S1556" t="e">
        <f t="shared" si="295"/>
        <v>#VALUE!</v>
      </c>
      <c r="U1556" s="86" t="s">
        <v>933</v>
      </c>
      <c r="V1556" t="e">
        <f t="shared" si="296"/>
        <v>#VALUE!</v>
      </c>
      <c r="W1556" t="e">
        <f t="shared" si="297"/>
        <v>#VALUE!</v>
      </c>
      <c r="Y1556" s="61" t="s">
        <v>933</v>
      </c>
      <c r="Z1556" t="str">
        <f t="shared" si="298"/>
        <v>8-14-12</v>
      </c>
      <c r="AA1556" t="e">
        <f t="shared" si="299"/>
        <v>#VALUE!</v>
      </c>
      <c r="AB1556" t="e">
        <f t="shared" si="300"/>
        <v>#VALUE!</v>
      </c>
      <c r="AD1556" s="85">
        <v>41135</v>
      </c>
      <c r="AG1556" s="85" t="s">
        <v>933</v>
      </c>
      <c r="AI1556" s="85">
        <v>41135</v>
      </c>
    </row>
    <row r="1557" spans="1:35" x14ac:dyDescent="0.2">
      <c r="A1557">
        <v>8504</v>
      </c>
      <c r="B1557" s="91">
        <v>41978</v>
      </c>
      <c r="C1557" s="61" t="e" cm="1" vm="1">
        <f t="array" ref="C1557">_xlfn._xlws.FILTER(B1557,OR(LEN(B1557) = 7,LEN(B1557)=8))</f>
        <v>#VALUE!</v>
      </c>
      <c r="D1557" s="61" t="str">
        <f t="shared" si="290"/>
        <v/>
      </c>
      <c r="E1557" s="61" t="s">
        <v>2512</v>
      </c>
      <c r="F1557" s="87" cm="1">
        <f t="array" ref="F1557">_xlfn._xlws.FILTER(B1557,LEN(B1557)=5)</f>
        <v>41978</v>
      </c>
      <c r="G1557" s="88">
        <f t="shared" si="291"/>
        <v>41978</v>
      </c>
      <c r="H1557" s="61"/>
      <c r="I1557" s="85">
        <v>41978</v>
      </c>
      <c r="J1557" s="93">
        <f t="shared" si="289"/>
        <v>41978</v>
      </c>
      <c r="K1557" s="85"/>
      <c r="M1557" s="85">
        <v>41978</v>
      </c>
      <c r="N1557" t="e">
        <f t="shared" si="292"/>
        <v>#VALUE!</v>
      </c>
      <c r="O1557">
        <f t="shared" si="293"/>
        <v>41978</v>
      </c>
      <c r="Q1557" s="84">
        <v>41978</v>
      </c>
      <c r="R1557" t="e">
        <f t="shared" si="294"/>
        <v>#VALUE!</v>
      </c>
      <c r="S1557">
        <f t="shared" si="295"/>
        <v>41978</v>
      </c>
      <c r="U1557" s="86">
        <v>41978</v>
      </c>
      <c r="V1557" t="e">
        <f t="shared" si="296"/>
        <v>#VALUE!</v>
      </c>
      <c r="W1557">
        <f t="shared" si="297"/>
        <v>41978</v>
      </c>
      <c r="Y1557" s="61">
        <v>41978</v>
      </c>
      <c r="Z1557" t="str">
        <f t="shared" si="298"/>
        <v>41978</v>
      </c>
      <c r="AA1557" t="e">
        <f t="shared" si="299"/>
        <v>#VALUE!</v>
      </c>
      <c r="AB1557">
        <f t="shared" si="300"/>
        <v>41978</v>
      </c>
      <c r="AD1557" s="85">
        <v>28599</v>
      </c>
      <c r="AG1557" s="85">
        <v>41978</v>
      </c>
      <c r="AI1557" s="85">
        <v>41771</v>
      </c>
    </row>
    <row r="1558" spans="1:35" x14ac:dyDescent="0.2">
      <c r="A1558">
        <v>1020</v>
      </c>
      <c r="B1558" s="91">
        <v>41978</v>
      </c>
      <c r="C1558" s="61" t="e" cm="1" vm="1">
        <f t="array" ref="C1558">_xlfn._xlws.FILTER(B1558,OR(LEN(B1558) = 7,LEN(B1558)=8))</f>
        <v>#VALUE!</v>
      </c>
      <c r="D1558" s="61" t="str">
        <f t="shared" si="290"/>
        <v/>
      </c>
      <c r="E1558" s="61" t="s">
        <v>2512</v>
      </c>
      <c r="F1558" s="87" cm="1">
        <f t="array" ref="F1558">_xlfn._xlws.FILTER(B1558,LEN(B1558)=5)</f>
        <v>41978</v>
      </c>
      <c r="G1558" s="88">
        <f t="shared" si="291"/>
        <v>41978</v>
      </c>
      <c r="H1558" s="61"/>
      <c r="I1558" s="85">
        <v>41978</v>
      </c>
      <c r="J1558" s="93">
        <f t="shared" si="289"/>
        <v>41978</v>
      </c>
      <c r="K1558" s="85"/>
      <c r="M1558" s="85">
        <v>41978</v>
      </c>
      <c r="N1558" t="e">
        <f t="shared" si="292"/>
        <v>#VALUE!</v>
      </c>
      <c r="O1558">
        <f t="shared" si="293"/>
        <v>41978</v>
      </c>
      <c r="Q1558" s="84">
        <v>41978</v>
      </c>
      <c r="R1558" t="e">
        <f t="shared" si="294"/>
        <v>#VALUE!</v>
      </c>
      <c r="S1558">
        <f t="shared" si="295"/>
        <v>41978</v>
      </c>
      <c r="U1558" s="86">
        <v>41978</v>
      </c>
      <c r="V1558" t="e">
        <f t="shared" si="296"/>
        <v>#VALUE!</v>
      </c>
      <c r="W1558">
        <f t="shared" si="297"/>
        <v>41978</v>
      </c>
      <c r="Y1558" s="61">
        <v>41978</v>
      </c>
      <c r="Z1558" t="str">
        <f t="shared" si="298"/>
        <v>41978</v>
      </c>
      <c r="AA1558" t="e">
        <f t="shared" si="299"/>
        <v>#VALUE!</v>
      </c>
      <c r="AB1558">
        <f t="shared" si="300"/>
        <v>41978</v>
      </c>
      <c r="AD1558" s="85">
        <v>28599</v>
      </c>
      <c r="AG1558" s="85">
        <v>41978</v>
      </c>
      <c r="AI1558" s="85">
        <v>41771</v>
      </c>
    </row>
    <row r="1559" spans="1:35" x14ac:dyDescent="0.2">
      <c r="A1559">
        <v>3717</v>
      </c>
      <c r="B1559" s="91" t="s">
        <v>1792</v>
      </c>
      <c r="C1559" s="61" t="str" cm="1">
        <f t="array" ref="C1559">_xlfn._xlws.FILTER(B1559,OR(LEN(B1559) = 7,LEN(B1559)=8))</f>
        <v>4/23/14</v>
      </c>
      <c r="D1559" s="61" t="str">
        <f t="shared" si="290"/>
        <v>4/23/14</v>
      </c>
      <c r="E1559" s="85" t="s">
        <v>1792</v>
      </c>
      <c r="F1559" s="87" t="e" cm="1" vm="1">
        <f t="array" ref="F1559">_xlfn._xlws.FILTER(B1559,LEN(B1559)=5)</f>
        <v>#VALUE!</v>
      </c>
      <c r="G1559" s="88" t="str">
        <f t="shared" si="291"/>
        <v/>
      </c>
      <c r="H1559" s="85">
        <v>41752</v>
      </c>
      <c r="I1559" s="85" t="s">
        <v>2512</v>
      </c>
      <c r="J1559" s="93">
        <f t="shared" si="289"/>
        <v>41752</v>
      </c>
      <c r="K1559" s="85"/>
      <c r="M1559" s="85" t="s">
        <v>1792</v>
      </c>
      <c r="N1559" t="e">
        <f t="shared" si="292"/>
        <v>#VALUE!</v>
      </c>
      <c r="O1559" t="e">
        <f t="shared" si="293"/>
        <v>#VALUE!</v>
      </c>
      <c r="Q1559" s="84" t="s">
        <v>1792</v>
      </c>
      <c r="R1559" t="e">
        <f t="shared" si="294"/>
        <v>#VALUE!</v>
      </c>
      <c r="S1559" t="e">
        <f t="shared" si="295"/>
        <v>#VALUE!</v>
      </c>
      <c r="U1559" s="86" t="s">
        <v>1792</v>
      </c>
      <c r="V1559" t="e">
        <f t="shared" si="296"/>
        <v>#VALUE!</v>
      </c>
      <c r="W1559" t="e">
        <f t="shared" si="297"/>
        <v>#VALUE!</v>
      </c>
      <c r="Y1559" s="61" t="s">
        <v>1792</v>
      </c>
      <c r="Z1559" t="str">
        <f t="shared" si="298"/>
        <v>4-23-14</v>
      </c>
      <c r="AA1559" t="e">
        <f t="shared" si="299"/>
        <v>#VALUE!</v>
      </c>
      <c r="AB1559" t="e">
        <f t="shared" si="300"/>
        <v>#VALUE!</v>
      </c>
      <c r="AD1559" s="85">
        <v>41752</v>
      </c>
      <c r="AG1559" s="85" t="s">
        <v>1792</v>
      </c>
      <c r="AI1559" s="85">
        <v>41752</v>
      </c>
    </row>
    <row r="1560" spans="1:35" x14ac:dyDescent="0.2">
      <c r="A1560">
        <v>7646</v>
      </c>
      <c r="B1560" s="91" t="s">
        <v>1794</v>
      </c>
      <c r="C1560" s="61" t="str" cm="1">
        <f t="array" ref="C1560">_xlfn._xlws.FILTER(B1560,OR(LEN(B1560) = 7,LEN(B1560)=8))</f>
        <v>2/18/14</v>
      </c>
      <c r="D1560" s="61" t="str">
        <f t="shared" si="290"/>
        <v>2/18/14</v>
      </c>
      <c r="E1560" s="85" t="s">
        <v>1794</v>
      </c>
      <c r="F1560" s="87" t="e" cm="1" vm="1">
        <f t="array" ref="F1560">_xlfn._xlws.FILTER(B1560,LEN(B1560)=5)</f>
        <v>#VALUE!</v>
      </c>
      <c r="G1560" s="88" t="str">
        <f t="shared" si="291"/>
        <v/>
      </c>
      <c r="H1560" s="85">
        <v>41688</v>
      </c>
      <c r="I1560" s="85" t="s">
        <v>2512</v>
      </c>
      <c r="J1560" s="93">
        <f t="shared" si="289"/>
        <v>41688</v>
      </c>
      <c r="K1560" s="85"/>
      <c r="M1560" s="85" t="s">
        <v>1794</v>
      </c>
      <c r="N1560" t="e">
        <f t="shared" si="292"/>
        <v>#VALUE!</v>
      </c>
      <c r="O1560" t="e">
        <f t="shared" si="293"/>
        <v>#VALUE!</v>
      </c>
      <c r="Q1560" s="84" t="s">
        <v>1794</v>
      </c>
      <c r="R1560" t="e">
        <f t="shared" si="294"/>
        <v>#VALUE!</v>
      </c>
      <c r="S1560" t="e">
        <f t="shared" si="295"/>
        <v>#VALUE!</v>
      </c>
      <c r="U1560" s="86" t="s">
        <v>1794</v>
      </c>
      <c r="V1560" t="e">
        <f t="shared" si="296"/>
        <v>#VALUE!</v>
      </c>
      <c r="W1560" t="e">
        <f t="shared" si="297"/>
        <v>#VALUE!</v>
      </c>
      <c r="Y1560" s="61" t="s">
        <v>1794</v>
      </c>
      <c r="Z1560" t="str">
        <f t="shared" si="298"/>
        <v>2-18-14</v>
      </c>
      <c r="AA1560" t="e">
        <f t="shared" si="299"/>
        <v>#VALUE!</v>
      </c>
      <c r="AB1560" t="e">
        <f t="shared" si="300"/>
        <v>#VALUE!</v>
      </c>
      <c r="AD1560" s="85">
        <v>41688</v>
      </c>
      <c r="AG1560" s="85" t="s">
        <v>1794</v>
      </c>
      <c r="AI1560" s="85">
        <v>41688</v>
      </c>
    </row>
    <row r="1561" spans="1:35" x14ac:dyDescent="0.2">
      <c r="A1561">
        <v>5796</v>
      </c>
      <c r="B1561" s="91" t="s">
        <v>205</v>
      </c>
      <c r="C1561" s="61" t="str" cm="1">
        <f t="array" ref="C1561">_xlfn._xlws.FILTER(B1561,OR(LEN(B1561) = 7,LEN(B1561)=8))</f>
        <v>11/26/13</v>
      </c>
      <c r="D1561" s="61" t="str">
        <f t="shared" si="290"/>
        <v>11/26/13</v>
      </c>
      <c r="E1561" s="61" t="s">
        <v>205</v>
      </c>
      <c r="F1561" s="87" t="e" cm="1" vm="1">
        <f t="array" ref="F1561">_xlfn._xlws.FILTER(B1561,LEN(B1561)=5)</f>
        <v>#VALUE!</v>
      </c>
      <c r="G1561" s="88" t="str">
        <f t="shared" si="291"/>
        <v/>
      </c>
      <c r="H1561" s="85">
        <v>41604</v>
      </c>
      <c r="I1561" s="85" t="s">
        <v>2512</v>
      </c>
      <c r="J1561" s="93">
        <f t="shared" si="289"/>
        <v>41604</v>
      </c>
      <c r="K1561" s="85"/>
      <c r="M1561" s="85" t="s">
        <v>205</v>
      </c>
      <c r="N1561" t="e">
        <f t="shared" si="292"/>
        <v>#VALUE!</v>
      </c>
      <c r="O1561" t="e">
        <f t="shared" si="293"/>
        <v>#VALUE!</v>
      </c>
      <c r="Q1561" s="84" t="s">
        <v>205</v>
      </c>
      <c r="R1561" t="e">
        <f t="shared" si="294"/>
        <v>#VALUE!</v>
      </c>
      <c r="S1561" t="e">
        <f t="shared" si="295"/>
        <v>#VALUE!</v>
      </c>
      <c r="U1561" s="86" t="s">
        <v>205</v>
      </c>
      <c r="V1561" t="e">
        <f t="shared" si="296"/>
        <v>#VALUE!</v>
      </c>
      <c r="W1561" t="e">
        <f t="shared" si="297"/>
        <v>#VALUE!</v>
      </c>
      <c r="Y1561" s="61" t="s">
        <v>205</v>
      </c>
      <c r="Z1561" t="str">
        <f t="shared" si="298"/>
        <v>11-26-13</v>
      </c>
      <c r="AA1561" t="e">
        <f t="shared" si="299"/>
        <v>#VALUE!</v>
      </c>
      <c r="AB1561" t="e">
        <f t="shared" si="300"/>
        <v>#VALUE!</v>
      </c>
      <c r="AD1561" s="85">
        <v>41604</v>
      </c>
      <c r="AG1561" s="85" t="s">
        <v>205</v>
      </c>
      <c r="AI1561" s="85">
        <v>41604</v>
      </c>
    </row>
    <row r="1562" spans="1:35" x14ac:dyDescent="0.2">
      <c r="A1562">
        <v>8625</v>
      </c>
      <c r="B1562" s="91">
        <v>41619</v>
      </c>
      <c r="C1562" s="61" t="e" cm="1" vm="1">
        <f t="array" ref="C1562">_xlfn._xlws.FILTER(B1562,OR(LEN(B1562) = 7,LEN(B1562)=8))</f>
        <v>#VALUE!</v>
      </c>
      <c r="D1562" s="61" t="str">
        <f t="shared" si="290"/>
        <v/>
      </c>
      <c r="E1562" s="61" t="s">
        <v>2512</v>
      </c>
      <c r="F1562" s="87" cm="1">
        <f t="array" ref="F1562">_xlfn._xlws.FILTER(B1562,LEN(B1562)=5)</f>
        <v>41619</v>
      </c>
      <c r="G1562" s="88">
        <f t="shared" si="291"/>
        <v>41619</v>
      </c>
      <c r="H1562" s="61"/>
      <c r="I1562" s="85">
        <v>41619</v>
      </c>
      <c r="J1562" s="93">
        <f t="shared" si="289"/>
        <v>41619</v>
      </c>
      <c r="K1562" s="85"/>
      <c r="M1562" s="85">
        <v>41619</v>
      </c>
      <c r="N1562" t="e">
        <f t="shared" si="292"/>
        <v>#VALUE!</v>
      </c>
      <c r="O1562">
        <f t="shared" si="293"/>
        <v>41619</v>
      </c>
      <c r="Q1562" s="84">
        <v>41619</v>
      </c>
      <c r="R1562" t="e">
        <f t="shared" si="294"/>
        <v>#VALUE!</v>
      </c>
      <c r="S1562">
        <f t="shared" si="295"/>
        <v>41619</v>
      </c>
      <c r="U1562" s="86">
        <v>41619</v>
      </c>
      <c r="V1562" t="e">
        <f t="shared" si="296"/>
        <v>#VALUE!</v>
      </c>
      <c r="W1562">
        <f t="shared" si="297"/>
        <v>41619</v>
      </c>
      <c r="Y1562" s="61">
        <v>41619</v>
      </c>
      <c r="Z1562" t="str">
        <f t="shared" si="298"/>
        <v>41619</v>
      </c>
      <c r="AA1562" t="e">
        <f t="shared" si="299"/>
        <v>#VALUE!</v>
      </c>
      <c r="AB1562">
        <f t="shared" si="300"/>
        <v>41619</v>
      </c>
      <c r="AD1562" s="85">
        <v>43571</v>
      </c>
      <c r="AG1562" s="85">
        <v>41619</v>
      </c>
      <c r="AI1562" s="85">
        <v>41590</v>
      </c>
    </row>
    <row r="1563" spans="1:35" x14ac:dyDescent="0.2">
      <c r="A1563">
        <v>5407</v>
      </c>
      <c r="B1563" s="91">
        <v>41617</v>
      </c>
      <c r="C1563" s="61" t="e" cm="1" vm="1">
        <f t="array" ref="C1563">_xlfn._xlws.FILTER(B1563,OR(LEN(B1563) = 7,LEN(B1563)=8))</f>
        <v>#VALUE!</v>
      </c>
      <c r="D1563" s="61" t="str">
        <f t="shared" si="290"/>
        <v/>
      </c>
      <c r="E1563" s="61" t="s">
        <v>2512</v>
      </c>
      <c r="F1563" s="87" cm="1">
        <f t="array" ref="F1563">_xlfn._xlws.FILTER(B1563,LEN(B1563)=5)</f>
        <v>41617</v>
      </c>
      <c r="G1563" s="88">
        <f t="shared" si="291"/>
        <v>41617</v>
      </c>
      <c r="H1563" s="61"/>
      <c r="I1563" s="85">
        <v>41617</v>
      </c>
      <c r="J1563" s="93">
        <f t="shared" si="289"/>
        <v>41617</v>
      </c>
      <c r="K1563" s="85"/>
      <c r="M1563" s="85">
        <v>41617</v>
      </c>
      <c r="N1563" t="e">
        <f t="shared" si="292"/>
        <v>#VALUE!</v>
      </c>
      <c r="O1563">
        <f t="shared" si="293"/>
        <v>41617</v>
      </c>
      <c r="Q1563" s="84">
        <v>41617</v>
      </c>
      <c r="R1563" t="e">
        <f t="shared" si="294"/>
        <v>#VALUE!</v>
      </c>
      <c r="S1563">
        <f t="shared" si="295"/>
        <v>41617</v>
      </c>
      <c r="U1563" s="86">
        <v>41617</v>
      </c>
      <c r="V1563" t="e">
        <f t="shared" si="296"/>
        <v>#VALUE!</v>
      </c>
      <c r="W1563">
        <f t="shared" si="297"/>
        <v>41617</v>
      </c>
      <c r="Y1563" s="61">
        <v>41617</v>
      </c>
      <c r="Z1563" t="str">
        <f t="shared" si="298"/>
        <v>41617</v>
      </c>
      <c r="AA1563" t="e">
        <f t="shared" si="299"/>
        <v>#VALUE!</v>
      </c>
      <c r="AB1563">
        <f t="shared" si="300"/>
        <v>41617</v>
      </c>
      <c r="AD1563" s="85">
        <v>42841</v>
      </c>
      <c r="AG1563" s="85">
        <v>41617</v>
      </c>
      <c r="AI1563" s="85">
        <v>41529</v>
      </c>
    </row>
    <row r="1564" spans="1:35" x14ac:dyDescent="0.2">
      <c r="A1564">
        <v>4356</v>
      </c>
      <c r="B1564" s="91" t="s">
        <v>911</v>
      </c>
      <c r="C1564" s="61" t="str" cm="1">
        <f t="array" ref="C1564">_xlfn._xlws.FILTER(B1564,OR(LEN(B1564) = 7,LEN(B1564)=8))</f>
        <v>8/28/13</v>
      </c>
      <c r="D1564" s="61" t="str">
        <f t="shared" si="290"/>
        <v>8/28/13</v>
      </c>
      <c r="E1564" s="85" t="s">
        <v>911</v>
      </c>
      <c r="F1564" s="87" t="e" cm="1" vm="1">
        <f t="array" ref="F1564">_xlfn._xlws.FILTER(B1564,LEN(B1564)=5)</f>
        <v>#VALUE!</v>
      </c>
      <c r="G1564" s="88" t="str">
        <f t="shared" si="291"/>
        <v/>
      </c>
      <c r="H1564" s="85">
        <v>41514</v>
      </c>
      <c r="I1564" s="85" t="s">
        <v>2512</v>
      </c>
      <c r="J1564" s="93">
        <f t="shared" si="289"/>
        <v>41514</v>
      </c>
      <c r="K1564" s="85"/>
      <c r="M1564" s="85" t="s">
        <v>911</v>
      </c>
      <c r="N1564" t="e">
        <f t="shared" si="292"/>
        <v>#VALUE!</v>
      </c>
      <c r="O1564" t="e">
        <f t="shared" si="293"/>
        <v>#VALUE!</v>
      </c>
      <c r="Q1564" s="84" t="s">
        <v>911</v>
      </c>
      <c r="R1564" t="e">
        <f t="shared" si="294"/>
        <v>#VALUE!</v>
      </c>
      <c r="S1564" t="e">
        <f t="shared" si="295"/>
        <v>#VALUE!</v>
      </c>
      <c r="U1564" s="86" t="s">
        <v>911</v>
      </c>
      <c r="V1564" t="e">
        <f t="shared" si="296"/>
        <v>#VALUE!</v>
      </c>
      <c r="W1564" t="e">
        <f t="shared" si="297"/>
        <v>#VALUE!</v>
      </c>
      <c r="Y1564" s="61" t="s">
        <v>911</v>
      </c>
      <c r="Z1564" t="str">
        <f t="shared" si="298"/>
        <v>8-28-13</v>
      </c>
      <c r="AA1564" t="e">
        <f t="shared" si="299"/>
        <v>#VALUE!</v>
      </c>
      <c r="AB1564" t="e">
        <f t="shared" si="300"/>
        <v>#VALUE!</v>
      </c>
      <c r="AD1564" s="85">
        <v>41514</v>
      </c>
      <c r="AG1564" s="85" t="s">
        <v>911</v>
      </c>
      <c r="AI1564" s="85">
        <v>41514</v>
      </c>
    </row>
    <row r="1565" spans="1:35" x14ac:dyDescent="0.2">
      <c r="A1565">
        <v>2886</v>
      </c>
      <c r="B1565" s="91">
        <v>41616</v>
      </c>
      <c r="C1565" s="61" t="e" cm="1" vm="1">
        <f t="array" ref="C1565">_xlfn._xlws.FILTER(B1565,OR(LEN(B1565) = 7,LEN(B1565)=8))</f>
        <v>#VALUE!</v>
      </c>
      <c r="D1565" s="61" t="str">
        <f t="shared" si="290"/>
        <v/>
      </c>
      <c r="E1565" s="61" t="s">
        <v>2512</v>
      </c>
      <c r="F1565" s="87" cm="1">
        <f t="array" ref="F1565">_xlfn._xlws.FILTER(B1565,LEN(B1565)=5)</f>
        <v>41616</v>
      </c>
      <c r="G1565" s="88">
        <f t="shared" si="291"/>
        <v>41616</v>
      </c>
      <c r="H1565" s="61"/>
      <c r="I1565" s="85">
        <v>41616</v>
      </c>
      <c r="J1565" s="93">
        <f t="shared" si="289"/>
        <v>41616</v>
      </c>
      <c r="K1565" s="85"/>
      <c r="M1565" s="85">
        <v>41616</v>
      </c>
      <c r="N1565" t="e">
        <f t="shared" si="292"/>
        <v>#VALUE!</v>
      </c>
      <c r="O1565">
        <f t="shared" si="293"/>
        <v>41616</v>
      </c>
      <c r="Q1565" s="84">
        <v>41616</v>
      </c>
      <c r="R1565" t="e">
        <f t="shared" si="294"/>
        <v>#VALUE!</v>
      </c>
      <c r="S1565">
        <f t="shared" si="295"/>
        <v>41616</v>
      </c>
      <c r="U1565" s="86">
        <v>41616</v>
      </c>
      <c r="V1565" t="e">
        <f t="shared" si="296"/>
        <v>#VALUE!</v>
      </c>
      <c r="W1565">
        <f t="shared" si="297"/>
        <v>41616</v>
      </c>
      <c r="Y1565" s="61">
        <v>41616</v>
      </c>
      <c r="Z1565" t="str">
        <f t="shared" si="298"/>
        <v>41616</v>
      </c>
      <c r="AA1565" t="e">
        <f t="shared" si="299"/>
        <v>#VALUE!</v>
      </c>
      <c r="AB1565">
        <f t="shared" si="300"/>
        <v>41616</v>
      </c>
      <c r="AD1565" s="85">
        <v>42476</v>
      </c>
      <c r="AG1565" s="85">
        <v>41616</v>
      </c>
      <c r="AI1565" s="85">
        <v>41498</v>
      </c>
    </row>
    <row r="1566" spans="1:35" x14ac:dyDescent="0.2">
      <c r="A1566">
        <v>10057</v>
      </c>
      <c r="B1566" s="91" t="s">
        <v>1236</v>
      </c>
      <c r="C1566" s="61" t="str" cm="1">
        <f t="array" ref="C1566">_xlfn._xlws.FILTER(B1566,OR(LEN(B1566) = 7,LEN(B1566)=8))</f>
        <v>7/19/13</v>
      </c>
      <c r="D1566" s="61" t="str">
        <f t="shared" si="290"/>
        <v>7/19/13</v>
      </c>
      <c r="E1566" s="85" t="s">
        <v>1236</v>
      </c>
      <c r="F1566" s="87" t="e" cm="1" vm="1">
        <f t="array" ref="F1566">_xlfn._xlws.FILTER(B1566,LEN(B1566)=5)</f>
        <v>#VALUE!</v>
      </c>
      <c r="G1566" s="88" t="str">
        <f t="shared" si="291"/>
        <v/>
      </c>
      <c r="H1566" s="85">
        <v>41474</v>
      </c>
      <c r="I1566" s="85" t="s">
        <v>2512</v>
      </c>
      <c r="J1566" s="93">
        <f t="shared" si="289"/>
        <v>41474</v>
      </c>
      <c r="K1566" s="85"/>
      <c r="M1566" s="85" t="s">
        <v>1236</v>
      </c>
      <c r="N1566" t="e">
        <f t="shared" si="292"/>
        <v>#VALUE!</v>
      </c>
      <c r="O1566" t="e">
        <f t="shared" si="293"/>
        <v>#VALUE!</v>
      </c>
      <c r="Q1566" s="84" t="s">
        <v>1236</v>
      </c>
      <c r="R1566" t="e">
        <f t="shared" si="294"/>
        <v>#VALUE!</v>
      </c>
      <c r="S1566" t="e">
        <f t="shared" si="295"/>
        <v>#VALUE!</v>
      </c>
      <c r="U1566" s="86" t="s">
        <v>1236</v>
      </c>
      <c r="V1566" t="e">
        <f t="shared" si="296"/>
        <v>#VALUE!</v>
      </c>
      <c r="W1566" t="e">
        <f t="shared" si="297"/>
        <v>#VALUE!</v>
      </c>
      <c r="Y1566" s="61" t="s">
        <v>1236</v>
      </c>
      <c r="Z1566" t="str">
        <f t="shared" si="298"/>
        <v>7-19-13</v>
      </c>
      <c r="AA1566" t="e">
        <f t="shared" si="299"/>
        <v>#VALUE!</v>
      </c>
      <c r="AB1566" t="e">
        <f t="shared" si="300"/>
        <v>#VALUE!</v>
      </c>
      <c r="AD1566" s="85">
        <v>41474</v>
      </c>
      <c r="AG1566" s="85" t="s">
        <v>1236</v>
      </c>
      <c r="AI1566" s="85">
        <v>41474</v>
      </c>
    </row>
    <row r="1567" spans="1:35" x14ac:dyDescent="0.2">
      <c r="A1567">
        <v>10741</v>
      </c>
      <c r="B1567" s="91">
        <v>41582</v>
      </c>
      <c r="C1567" s="61" t="e" cm="1" vm="1">
        <f t="array" ref="C1567">_xlfn._xlws.FILTER(B1567,OR(LEN(B1567) = 7,LEN(B1567)=8))</f>
        <v>#VALUE!</v>
      </c>
      <c r="D1567" s="61" t="str">
        <f t="shared" si="290"/>
        <v/>
      </c>
      <c r="E1567" s="61" t="s">
        <v>2512</v>
      </c>
      <c r="F1567" s="87" cm="1">
        <f t="array" ref="F1567">_xlfn._xlws.FILTER(B1567,LEN(B1567)=5)</f>
        <v>41582</v>
      </c>
      <c r="G1567" s="88">
        <f t="shared" si="291"/>
        <v>41582</v>
      </c>
      <c r="H1567" s="61"/>
      <c r="I1567" s="85">
        <v>41582</v>
      </c>
      <c r="J1567" s="93">
        <f t="shared" si="289"/>
        <v>41582</v>
      </c>
      <c r="K1567" s="85"/>
      <c r="M1567" s="85">
        <v>41582</v>
      </c>
      <c r="N1567" t="e">
        <f t="shared" si="292"/>
        <v>#VALUE!</v>
      </c>
      <c r="O1567">
        <f t="shared" si="293"/>
        <v>41582</v>
      </c>
      <c r="Q1567" s="84">
        <v>41582</v>
      </c>
      <c r="R1567" t="e">
        <f t="shared" si="294"/>
        <v>#VALUE!</v>
      </c>
      <c r="S1567">
        <f t="shared" si="295"/>
        <v>41582</v>
      </c>
      <c r="U1567" s="86">
        <v>41582</v>
      </c>
      <c r="V1567" t="e">
        <f t="shared" si="296"/>
        <v>#VALUE!</v>
      </c>
      <c r="W1567">
        <f t="shared" si="297"/>
        <v>41582</v>
      </c>
      <c r="Y1567" s="61">
        <v>41582</v>
      </c>
      <c r="Z1567" t="str">
        <f t="shared" si="298"/>
        <v>41582</v>
      </c>
      <c r="AA1567" t="e">
        <f t="shared" si="299"/>
        <v>#VALUE!</v>
      </c>
      <c r="AB1567">
        <f t="shared" si="300"/>
        <v>41582</v>
      </c>
      <c r="AD1567" s="85">
        <v>30056</v>
      </c>
      <c r="AG1567" s="85">
        <v>41582</v>
      </c>
      <c r="AI1567" s="85">
        <v>41375</v>
      </c>
    </row>
    <row r="1568" spans="1:35" x14ac:dyDescent="0.2">
      <c r="A1568">
        <v>5491</v>
      </c>
      <c r="B1568" s="91">
        <v>41582</v>
      </c>
      <c r="C1568" s="61" t="e" cm="1" vm="1">
        <f t="array" ref="C1568">_xlfn._xlws.FILTER(B1568,OR(LEN(B1568) = 7,LEN(B1568)=8))</f>
        <v>#VALUE!</v>
      </c>
      <c r="D1568" s="61" t="str">
        <f t="shared" si="290"/>
        <v/>
      </c>
      <c r="E1568" s="61" t="s">
        <v>2512</v>
      </c>
      <c r="F1568" s="87" cm="1">
        <f t="array" ref="F1568">_xlfn._xlws.FILTER(B1568,LEN(B1568)=5)</f>
        <v>41582</v>
      </c>
      <c r="G1568" s="88">
        <f t="shared" si="291"/>
        <v>41582</v>
      </c>
      <c r="H1568" s="61"/>
      <c r="I1568" s="85">
        <v>41582</v>
      </c>
      <c r="J1568" s="93">
        <f t="shared" si="289"/>
        <v>41582</v>
      </c>
      <c r="K1568" s="85"/>
      <c r="M1568" s="85">
        <v>41582</v>
      </c>
      <c r="N1568" t="e">
        <f t="shared" si="292"/>
        <v>#VALUE!</v>
      </c>
      <c r="O1568">
        <f t="shared" si="293"/>
        <v>41582</v>
      </c>
      <c r="Q1568" s="84">
        <v>41582</v>
      </c>
      <c r="R1568" t="e">
        <f t="shared" si="294"/>
        <v>#VALUE!</v>
      </c>
      <c r="S1568">
        <f t="shared" si="295"/>
        <v>41582</v>
      </c>
      <c r="U1568" s="86">
        <v>41582</v>
      </c>
      <c r="V1568" t="e">
        <f t="shared" si="296"/>
        <v>#VALUE!</v>
      </c>
      <c r="W1568">
        <f t="shared" si="297"/>
        <v>41582</v>
      </c>
      <c r="Y1568" s="61">
        <v>41582</v>
      </c>
      <c r="Z1568" t="str">
        <f t="shared" si="298"/>
        <v>41582</v>
      </c>
      <c r="AA1568" t="e">
        <f t="shared" si="299"/>
        <v>#VALUE!</v>
      </c>
      <c r="AB1568">
        <f t="shared" si="300"/>
        <v>41582</v>
      </c>
      <c r="AD1568" s="85">
        <v>30056</v>
      </c>
      <c r="AG1568" s="85">
        <v>41582</v>
      </c>
      <c r="AI1568" s="85">
        <v>41375</v>
      </c>
    </row>
    <row r="1569" spans="1:35" x14ac:dyDescent="0.2">
      <c r="A1569">
        <v>4442</v>
      </c>
      <c r="B1569" s="91">
        <v>41398</v>
      </c>
      <c r="C1569" s="61" t="e" cm="1" vm="1">
        <f t="array" ref="C1569">_xlfn._xlws.FILTER(B1569,OR(LEN(B1569) = 7,LEN(B1569)=8))</f>
        <v>#VALUE!</v>
      </c>
      <c r="D1569" s="61" t="str">
        <f t="shared" si="290"/>
        <v/>
      </c>
      <c r="E1569" s="61" t="s">
        <v>2512</v>
      </c>
      <c r="F1569" s="87" cm="1">
        <f t="array" ref="F1569">_xlfn._xlws.FILTER(B1569,LEN(B1569)=5)</f>
        <v>41398</v>
      </c>
      <c r="G1569" s="88">
        <f t="shared" si="291"/>
        <v>41398</v>
      </c>
      <c r="H1569" s="61"/>
      <c r="I1569" s="85">
        <v>41398</v>
      </c>
      <c r="J1569" s="93">
        <f t="shared" si="289"/>
        <v>41398</v>
      </c>
      <c r="K1569" s="85"/>
      <c r="M1569" s="85">
        <v>41398</v>
      </c>
      <c r="N1569" t="e">
        <f t="shared" si="292"/>
        <v>#VALUE!</v>
      </c>
      <c r="O1569">
        <f t="shared" si="293"/>
        <v>41398</v>
      </c>
      <c r="Q1569" s="84">
        <v>41398</v>
      </c>
      <c r="R1569" t="e">
        <f t="shared" si="294"/>
        <v>#VALUE!</v>
      </c>
      <c r="S1569">
        <f t="shared" si="295"/>
        <v>41398</v>
      </c>
      <c r="U1569" s="86">
        <v>41398</v>
      </c>
      <c r="V1569" t="e">
        <f t="shared" si="296"/>
        <v>#VALUE!</v>
      </c>
      <c r="W1569">
        <f t="shared" si="297"/>
        <v>41398</v>
      </c>
      <c r="Y1569" s="61">
        <v>41398</v>
      </c>
      <c r="Z1569" t="str">
        <f t="shared" si="298"/>
        <v>41398</v>
      </c>
      <c r="AA1569" t="e">
        <f t="shared" si="299"/>
        <v>#VALUE!</v>
      </c>
      <c r="AB1569">
        <f t="shared" si="300"/>
        <v>41398</v>
      </c>
      <c r="AD1569" s="85">
        <v>35898</v>
      </c>
      <c r="AG1569" s="85">
        <v>41398</v>
      </c>
      <c r="AI1569" s="85">
        <v>41369</v>
      </c>
    </row>
    <row r="1570" spans="1:35" x14ac:dyDescent="0.2">
      <c r="A1570">
        <v>3972</v>
      </c>
      <c r="B1570" s="91">
        <v>41337</v>
      </c>
      <c r="C1570" s="61" t="e" cm="1" vm="1">
        <f t="array" ref="C1570">_xlfn._xlws.FILTER(B1570,OR(LEN(B1570) = 7,LEN(B1570)=8))</f>
        <v>#VALUE!</v>
      </c>
      <c r="D1570" s="61" t="str">
        <f t="shared" si="290"/>
        <v/>
      </c>
      <c r="E1570" s="61" t="s">
        <v>2512</v>
      </c>
      <c r="F1570" s="87" cm="1">
        <f t="array" ref="F1570">_xlfn._xlws.FILTER(B1570,LEN(B1570)=5)</f>
        <v>41337</v>
      </c>
      <c r="G1570" s="88">
        <f t="shared" si="291"/>
        <v>41337</v>
      </c>
      <c r="H1570" s="61"/>
      <c r="I1570" s="85">
        <v>41337</v>
      </c>
      <c r="J1570" s="93">
        <f t="shared" si="289"/>
        <v>41337</v>
      </c>
      <c r="K1570" s="85"/>
      <c r="M1570" s="85">
        <v>41337</v>
      </c>
      <c r="N1570" t="e">
        <f t="shared" si="292"/>
        <v>#VALUE!</v>
      </c>
      <c r="O1570">
        <f t="shared" si="293"/>
        <v>41337</v>
      </c>
      <c r="Q1570" s="84">
        <v>41337</v>
      </c>
      <c r="R1570" t="e">
        <f t="shared" si="294"/>
        <v>#VALUE!</v>
      </c>
      <c r="S1570">
        <f t="shared" si="295"/>
        <v>41337</v>
      </c>
      <c r="U1570" s="86">
        <v>41337</v>
      </c>
      <c r="V1570" t="e">
        <f t="shared" si="296"/>
        <v>#VALUE!</v>
      </c>
      <c r="W1570">
        <f t="shared" si="297"/>
        <v>41337</v>
      </c>
      <c r="Y1570" s="61">
        <v>41337</v>
      </c>
      <c r="Z1570" t="str">
        <f t="shared" si="298"/>
        <v>41337</v>
      </c>
      <c r="AA1570" t="e">
        <f t="shared" si="299"/>
        <v>#VALUE!</v>
      </c>
      <c r="AB1570">
        <f t="shared" si="300"/>
        <v>41337</v>
      </c>
      <c r="AD1570" s="85">
        <v>13618</v>
      </c>
      <c r="AG1570" s="85">
        <v>41337</v>
      </c>
      <c r="AI1570" s="85">
        <v>41367</v>
      </c>
    </row>
    <row r="1571" spans="1:35" x14ac:dyDescent="0.2">
      <c r="A1571">
        <v>2431</v>
      </c>
      <c r="B1571" s="91" t="s">
        <v>1805</v>
      </c>
      <c r="C1571" s="61" t="str" cm="1">
        <f t="array" ref="C1571">_xlfn._xlws.FILTER(B1571,OR(LEN(B1571) = 7,LEN(B1571)=8))</f>
        <v>12/31/12</v>
      </c>
      <c r="D1571" s="61" t="str">
        <f t="shared" si="290"/>
        <v>12/31/12</v>
      </c>
      <c r="E1571" s="61" t="s">
        <v>1805</v>
      </c>
      <c r="F1571" s="87" t="e" cm="1" vm="1">
        <f t="array" ref="F1571">_xlfn._xlws.FILTER(B1571,LEN(B1571)=5)</f>
        <v>#VALUE!</v>
      </c>
      <c r="G1571" s="88" t="str">
        <f t="shared" si="291"/>
        <v/>
      </c>
      <c r="H1571" s="85">
        <v>41274</v>
      </c>
      <c r="I1571" s="85" t="s">
        <v>2512</v>
      </c>
      <c r="J1571" s="93">
        <f t="shared" si="289"/>
        <v>41274</v>
      </c>
      <c r="K1571" s="85"/>
      <c r="M1571" s="85" t="s">
        <v>1805</v>
      </c>
      <c r="N1571" t="e">
        <f t="shared" si="292"/>
        <v>#VALUE!</v>
      </c>
      <c r="O1571" t="e">
        <f t="shared" si="293"/>
        <v>#VALUE!</v>
      </c>
      <c r="Q1571" s="84" t="s">
        <v>1805</v>
      </c>
      <c r="R1571" t="e">
        <f t="shared" si="294"/>
        <v>#VALUE!</v>
      </c>
      <c r="S1571" t="e">
        <f t="shared" si="295"/>
        <v>#VALUE!</v>
      </c>
      <c r="U1571" s="86" t="s">
        <v>1805</v>
      </c>
      <c r="V1571" t="e">
        <f t="shared" si="296"/>
        <v>#VALUE!</v>
      </c>
      <c r="W1571" t="e">
        <f t="shared" si="297"/>
        <v>#VALUE!</v>
      </c>
      <c r="Y1571" s="61" t="s">
        <v>1805</v>
      </c>
      <c r="Z1571" t="str">
        <f t="shared" si="298"/>
        <v>12-31-12</v>
      </c>
      <c r="AA1571" t="e">
        <f t="shared" si="299"/>
        <v>#VALUE!</v>
      </c>
      <c r="AB1571" t="e">
        <f t="shared" si="300"/>
        <v>#VALUE!</v>
      </c>
      <c r="AD1571" s="85">
        <v>41274</v>
      </c>
      <c r="AG1571" s="85" t="s">
        <v>1805</v>
      </c>
      <c r="AI1571" s="85">
        <v>41274</v>
      </c>
    </row>
    <row r="1572" spans="1:35" x14ac:dyDescent="0.2">
      <c r="A1572">
        <v>7899</v>
      </c>
      <c r="B1572" s="91" t="s">
        <v>243</v>
      </c>
      <c r="C1572" s="61" t="str" cm="1">
        <f t="array" ref="C1572">_xlfn._xlws.FILTER(B1572,OR(LEN(B1572) = 7,LEN(B1572)=8))</f>
        <v>10/29/12</v>
      </c>
      <c r="D1572" s="61" t="str">
        <f t="shared" si="290"/>
        <v>10/29/12</v>
      </c>
      <c r="E1572" s="61" t="s">
        <v>243</v>
      </c>
      <c r="F1572" s="87" t="e" cm="1" vm="1">
        <f t="array" ref="F1572">_xlfn._xlws.FILTER(B1572,LEN(B1572)=5)</f>
        <v>#VALUE!</v>
      </c>
      <c r="G1572" s="88" t="str">
        <f t="shared" si="291"/>
        <v/>
      </c>
      <c r="H1572" s="85">
        <v>41211</v>
      </c>
      <c r="I1572" s="85" t="s">
        <v>2512</v>
      </c>
      <c r="J1572" s="93">
        <f t="shared" si="289"/>
        <v>41211</v>
      </c>
      <c r="K1572" s="85"/>
      <c r="M1572" s="85" t="s">
        <v>243</v>
      </c>
      <c r="N1572" t="e">
        <f t="shared" si="292"/>
        <v>#VALUE!</v>
      </c>
      <c r="O1572" t="e">
        <f t="shared" si="293"/>
        <v>#VALUE!</v>
      </c>
      <c r="Q1572" s="84" t="s">
        <v>243</v>
      </c>
      <c r="R1572" t="e">
        <f t="shared" si="294"/>
        <v>#VALUE!</v>
      </c>
      <c r="S1572" t="e">
        <f t="shared" si="295"/>
        <v>#VALUE!</v>
      </c>
      <c r="U1572" s="86" t="s">
        <v>243</v>
      </c>
      <c r="V1572" t="e">
        <f t="shared" si="296"/>
        <v>#VALUE!</v>
      </c>
      <c r="W1572" t="e">
        <f t="shared" si="297"/>
        <v>#VALUE!</v>
      </c>
      <c r="Y1572" s="61" t="s">
        <v>243</v>
      </c>
      <c r="Z1572" t="str">
        <f t="shared" si="298"/>
        <v>10-29-12</v>
      </c>
      <c r="AA1572" t="e">
        <f t="shared" si="299"/>
        <v>#VALUE!</v>
      </c>
      <c r="AB1572" t="e">
        <f t="shared" si="300"/>
        <v>#VALUE!</v>
      </c>
      <c r="AD1572" s="85">
        <v>41211</v>
      </c>
      <c r="AG1572" s="85" t="s">
        <v>243</v>
      </c>
      <c r="AI1572" s="85">
        <v>41211</v>
      </c>
    </row>
    <row r="1573" spans="1:35" x14ac:dyDescent="0.2">
      <c r="A1573">
        <v>9703</v>
      </c>
      <c r="B1573" s="91" t="s">
        <v>1154</v>
      </c>
      <c r="C1573" s="61" t="str" cm="1">
        <f t="array" ref="C1573">_xlfn._xlws.FILTER(B1573,OR(LEN(B1573) = 7,LEN(B1573)=8))</f>
        <v>10/15/12</v>
      </c>
      <c r="D1573" s="61" t="str">
        <f t="shared" si="290"/>
        <v>10/15/12</v>
      </c>
      <c r="E1573" s="61" t="s">
        <v>1154</v>
      </c>
      <c r="F1573" s="87" t="e" cm="1" vm="1">
        <f t="array" ref="F1573">_xlfn._xlws.FILTER(B1573,LEN(B1573)=5)</f>
        <v>#VALUE!</v>
      </c>
      <c r="G1573" s="88" t="str">
        <f t="shared" si="291"/>
        <v/>
      </c>
      <c r="H1573" s="85">
        <v>41197</v>
      </c>
      <c r="I1573" s="85" t="s">
        <v>2512</v>
      </c>
      <c r="J1573" s="93">
        <f t="shared" si="289"/>
        <v>41197</v>
      </c>
      <c r="K1573" s="85"/>
      <c r="M1573" s="85" t="s">
        <v>1154</v>
      </c>
      <c r="N1573" t="e">
        <f t="shared" si="292"/>
        <v>#VALUE!</v>
      </c>
      <c r="O1573" t="e">
        <f t="shared" si="293"/>
        <v>#VALUE!</v>
      </c>
      <c r="Q1573" s="84" t="s">
        <v>1154</v>
      </c>
      <c r="R1573" t="e">
        <f t="shared" si="294"/>
        <v>#VALUE!</v>
      </c>
      <c r="S1573" t="e">
        <f t="shared" si="295"/>
        <v>#VALUE!</v>
      </c>
      <c r="U1573" s="86" t="s">
        <v>1154</v>
      </c>
      <c r="V1573" t="e">
        <f t="shared" si="296"/>
        <v>#VALUE!</v>
      </c>
      <c r="W1573" t="e">
        <f t="shared" si="297"/>
        <v>#VALUE!</v>
      </c>
      <c r="Y1573" s="61" t="s">
        <v>1154</v>
      </c>
      <c r="Z1573" t="str">
        <f t="shared" si="298"/>
        <v>10-15-12</v>
      </c>
      <c r="AA1573" t="e">
        <f t="shared" si="299"/>
        <v>#VALUE!</v>
      </c>
      <c r="AB1573" t="e">
        <f t="shared" si="300"/>
        <v>#VALUE!</v>
      </c>
      <c r="AD1573" s="85">
        <v>41197</v>
      </c>
      <c r="AG1573" s="85" t="s">
        <v>1154</v>
      </c>
      <c r="AI1573" s="85">
        <v>41197</v>
      </c>
    </row>
    <row r="1574" spans="1:35" x14ac:dyDescent="0.2">
      <c r="A1574">
        <v>6927</v>
      </c>
      <c r="B1574" s="91">
        <v>41039</v>
      </c>
      <c r="C1574" s="61" t="e" cm="1" vm="1">
        <f t="array" ref="C1574">_xlfn._xlws.FILTER(B1574,OR(LEN(B1574) = 7,LEN(B1574)=8))</f>
        <v>#VALUE!</v>
      </c>
      <c r="D1574" s="61" t="str">
        <f t="shared" si="290"/>
        <v/>
      </c>
      <c r="E1574" s="61" t="s">
        <v>2512</v>
      </c>
      <c r="F1574" s="87" cm="1">
        <f t="array" ref="F1574">_xlfn._xlws.FILTER(B1574,LEN(B1574)=5)</f>
        <v>41039</v>
      </c>
      <c r="G1574" s="88">
        <f t="shared" si="291"/>
        <v>41039</v>
      </c>
      <c r="H1574" s="61"/>
      <c r="I1574" s="85">
        <v>41039</v>
      </c>
      <c r="J1574" s="93">
        <f t="shared" si="289"/>
        <v>41039</v>
      </c>
      <c r="K1574" s="85"/>
      <c r="M1574" s="85">
        <v>41039</v>
      </c>
      <c r="N1574" t="e">
        <f t="shared" si="292"/>
        <v>#VALUE!</v>
      </c>
      <c r="O1574">
        <f t="shared" si="293"/>
        <v>41039</v>
      </c>
      <c r="Q1574" s="84">
        <v>41039</v>
      </c>
      <c r="R1574" t="e">
        <f t="shared" si="294"/>
        <v>#VALUE!</v>
      </c>
      <c r="S1574">
        <f t="shared" si="295"/>
        <v>41039</v>
      </c>
      <c r="U1574" s="86">
        <v>41039</v>
      </c>
      <c r="V1574" t="e">
        <f t="shared" si="296"/>
        <v>#VALUE!</v>
      </c>
      <c r="W1574">
        <f t="shared" si="297"/>
        <v>41039</v>
      </c>
      <c r="Y1574" s="61">
        <v>41039</v>
      </c>
      <c r="Z1574" t="str">
        <f t="shared" si="298"/>
        <v>41039</v>
      </c>
      <c r="AA1574" t="e">
        <f t="shared" si="299"/>
        <v>#VALUE!</v>
      </c>
      <c r="AB1574">
        <f t="shared" si="300"/>
        <v>41039</v>
      </c>
      <c r="AD1574" s="85">
        <v>14345</v>
      </c>
      <c r="AG1574" s="85">
        <v>41039</v>
      </c>
      <c r="AI1574" s="85">
        <v>41187</v>
      </c>
    </row>
    <row r="1575" spans="1:35" x14ac:dyDescent="0.2">
      <c r="A1575">
        <v>7005</v>
      </c>
      <c r="B1575" s="91" t="s">
        <v>26</v>
      </c>
      <c r="C1575" s="61" t="str" cm="1">
        <f t="array" ref="C1575">_xlfn._xlws.FILTER(B1575,OR(LEN(B1575) = 7,LEN(B1575)=8))</f>
        <v>6/16/14</v>
      </c>
      <c r="D1575" s="61" t="str">
        <f t="shared" si="290"/>
        <v>6/16/14</v>
      </c>
      <c r="E1575" s="85" t="s">
        <v>26</v>
      </c>
      <c r="F1575" s="87" t="e" cm="1" vm="1">
        <f t="array" ref="F1575">_xlfn._xlws.FILTER(B1575,LEN(B1575)=5)</f>
        <v>#VALUE!</v>
      </c>
      <c r="G1575" s="88" t="str">
        <f t="shared" si="291"/>
        <v/>
      </c>
      <c r="H1575" s="85">
        <v>41806</v>
      </c>
      <c r="I1575" s="85" t="s">
        <v>2512</v>
      </c>
      <c r="J1575" s="93">
        <f t="shared" si="289"/>
        <v>41806</v>
      </c>
      <c r="K1575" s="85"/>
      <c r="M1575" s="85" t="s">
        <v>26</v>
      </c>
      <c r="N1575" t="e">
        <f t="shared" si="292"/>
        <v>#VALUE!</v>
      </c>
      <c r="O1575" t="e">
        <f t="shared" si="293"/>
        <v>#VALUE!</v>
      </c>
      <c r="Q1575" s="84" t="s">
        <v>26</v>
      </c>
      <c r="R1575" t="e">
        <f t="shared" si="294"/>
        <v>#VALUE!</v>
      </c>
      <c r="S1575" t="e">
        <f t="shared" si="295"/>
        <v>#VALUE!</v>
      </c>
      <c r="U1575" s="86" t="s">
        <v>26</v>
      </c>
      <c r="V1575" t="e">
        <f t="shared" si="296"/>
        <v>#VALUE!</v>
      </c>
      <c r="W1575" t="e">
        <f t="shared" si="297"/>
        <v>#VALUE!</v>
      </c>
      <c r="Y1575" s="61" t="s">
        <v>26</v>
      </c>
      <c r="Z1575" t="str">
        <f t="shared" si="298"/>
        <v>6-16-14</v>
      </c>
      <c r="AA1575" t="e">
        <f t="shared" si="299"/>
        <v>#VALUE!</v>
      </c>
      <c r="AB1575" t="e">
        <f t="shared" si="300"/>
        <v>#VALUE!</v>
      </c>
      <c r="AD1575" s="85">
        <v>41806</v>
      </c>
      <c r="AG1575" s="85" t="s">
        <v>26</v>
      </c>
      <c r="AI1575" s="85">
        <v>41806</v>
      </c>
    </row>
    <row r="1576" spans="1:35" x14ac:dyDescent="0.2">
      <c r="A1576">
        <v>246</v>
      </c>
      <c r="B1576" s="91" t="s">
        <v>82</v>
      </c>
      <c r="C1576" s="61" t="str" cm="1">
        <f t="array" ref="C1576">_xlfn._xlws.FILTER(B1576,OR(LEN(B1576) = 7,LEN(B1576)=8))</f>
        <v>5/31/14</v>
      </c>
      <c r="D1576" s="61" t="str">
        <f t="shared" si="290"/>
        <v>5/31/14</v>
      </c>
      <c r="E1576" s="85" t="s">
        <v>82</v>
      </c>
      <c r="F1576" s="87" t="e" cm="1" vm="1">
        <f t="array" ref="F1576">_xlfn._xlws.FILTER(B1576,LEN(B1576)=5)</f>
        <v>#VALUE!</v>
      </c>
      <c r="G1576" s="88" t="str">
        <f t="shared" si="291"/>
        <v/>
      </c>
      <c r="H1576" s="85">
        <v>41790</v>
      </c>
      <c r="I1576" s="85" t="s">
        <v>2512</v>
      </c>
      <c r="J1576" s="93">
        <f t="shared" si="289"/>
        <v>41790</v>
      </c>
      <c r="K1576" s="85"/>
      <c r="M1576" s="85" t="s">
        <v>82</v>
      </c>
      <c r="N1576" t="e">
        <f t="shared" si="292"/>
        <v>#VALUE!</v>
      </c>
      <c r="O1576" t="e">
        <f t="shared" si="293"/>
        <v>#VALUE!</v>
      </c>
      <c r="Q1576" s="84" t="s">
        <v>82</v>
      </c>
      <c r="R1576" t="e">
        <f t="shared" si="294"/>
        <v>#VALUE!</v>
      </c>
      <c r="S1576" t="e">
        <f t="shared" si="295"/>
        <v>#VALUE!</v>
      </c>
      <c r="U1576" s="86" t="s">
        <v>82</v>
      </c>
      <c r="V1576" t="e">
        <f t="shared" si="296"/>
        <v>#VALUE!</v>
      </c>
      <c r="W1576" t="e">
        <f t="shared" si="297"/>
        <v>#VALUE!</v>
      </c>
      <c r="Y1576" s="61" t="s">
        <v>82</v>
      </c>
      <c r="Z1576" t="str">
        <f t="shared" si="298"/>
        <v>5-31-14</v>
      </c>
      <c r="AA1576" t="e">
        <f t="shared" si="299"/>
        <v>#VALUE!</v>
      </c>
      <c r="AB1576" t="e">
        <f t="shared" si="300"/>
        <v>#VALUE!</v>
      </c>
      <c r="AD1576" s="85">
        <v>41790</v>
      </c>
      <c r="AG1576" s="85" t="s">
        <v>82</v>
      </c>
      <c r="AI1576" s="85">
        <v>41790</v>
      </c>
    </row>
    <row r="1577" spans="1:35" x14ac:dyDescent="0.2">
      <c r="A1577">
        <v>4796</v>
      </c>
      <c r="B1577" s="91" t="s">
        <v>1506</v>
      </c>
      <c r="C1577" s="61" t="str" cm="1">
        <f t="array" ref="C1577">_xlfn._xlws.FILTER(B1577,OR(LEN(B1577) = 7,LEN(B1577)=8))</f>
        <v>4/19/14</v>
      </c>
      <c r="D1577" s="61" t="str">
        <f t="shared" si="290"/>
        <v>4/19/14</v>
      </c>
      <c r="E1577" s="85" t="s">
        <v>1506</v>
      </c>
      <c r="F1577" s="87" t="e" cm="1" vm="1">
        <f t="array" ref="F1577">_xlfn._xlws.FILTER(B1577,LEN(B1577)=5)</f>
        <v>#VALUE!</v>
      </c>
      <c r="G1577" s="88" t="str">
        <f t="shared" si="291"/>
        <v/>
      </c>
      <c r="H1577" s="85">
        <v>41748</v>
      </c>
      <c r="I1577" s="85" t="s">
        <v>2512</v>
      </c>
      <c r="J1577" s="93">
        <f t="shared" si="289"/>
        <v>41748</v>
      </c>
      <c r="K1577" s="85"/>
      <c r="M1577" s="85" t="s">
        <v>1506</v>
      </c>
      <c r="N1577" t="e">
        <f t="shared" si="292"/>
        <v>#VALUE!</v>
      </c>
      <c r="O1577" t="e">
        <f t="shared" si="293"/>
        <v>#VALUE!</v>
      </c>
      <c r="Q1577" s="84" t="s">
        <v>1506</v>
      </c>
      <c r="R1577" t="e">
        <f t="shared" si="294"/>
        <v>#VALUE!</v>
      </c>
      <c r="S1577" t="e">
        <f t="shared" si="295"/>
        <v>#VALUE!</v>
      </c>
      <c r="U1577" s="86" t="s">
        <v>1506</v>
      </c>
      <c r="V1577" t="e">
        <f t="shared" si="296"/>
        <v>#VALUE!</v>
      </c>
      <c r="W1577" t="e">
        <f t="shared" si="297"/>
        <v>#VALUE!</v>
      </c>
      <c r="Y1577" s="61" t="s">
        <v>1506</v>
      </c>
      <c r="Z1577" t="str">
        <f t="shared" si="298"/>
        <v>4-19-14</v>
      </c>
      <c r="AA1577" t="e">
        <f t="shared" si="299"/>
        <v>#VALUE!</v>
      </c>
      <c r="AB1577" t="e">
        <f t="shared" si="300"/>
        <v>#VALUE!</v>
      </c>
      <c r="AD1577" s="85">
        <v>41748</v>
      </c>
      <c r="AG1577" s="85" t="s">
        <v>1506</v>
      </c>
      <c r="AI1577" s="85">
        <v>41748</v>
      </c>
    </row>
    <row r="1578" spans="1:35" x14ac:dyDescent="0.2">
      <c r="A1578">
        <v>4725</v>
      </c>
      <c r="B1578" s="91" t="s">
        <v>527</v>
      </c>
      <c r="C1578" s="61" t="str" cm="1">
        <f t="array" ref="C1578">_xlfn._xlws.FILTER(B1578,OR(LEN(B1578) = 7,LEN(B1578)=8))</f>
        <v>4/13/14</v>
      </c>
      <c r="D1578" s="61" t="str">
        <f t="shared" si="290"/>
        <v>4/13/14</v>
      </c>
      <c r="E1578" s="85" t="s">
        <v>527</v>
      </c>
      <c r="F1578" s="87" t="e" cm="1" vm="1">
        <f t="array" ref="F1578">_xlfn._xlws.FILTER(B1578,LEN(B1578)=5)</f>
        <v>#VALUE!</v>
      </c>
      <c r="G1578" s="88" t="str">
        <f t="shared" si="291"/>
        <v/>
      </c>
      <c r="H1578" s="85">
        <v>41742</v>
      </c>
      <c r="I1578" s="85" t="s">
        <v>2512</v>
      </c>
      <c r="J1578" s="93">
        <f t="shared" si="289"/>
        <v>41742</v>
      </c>
      <c r="K1578" s="85"/>
      <c r="M1578" s="85" t="s">
        <v>527</v>
      </c>
      <c r="N1578" t="e">
        <f t="shared" si="292"/>
        <v>#VALUE!</v>
      </c>
      <c r="O1578" t="e">
        <f t="shared" si="293"/>
        <v>#VALUE!</v>
      </c>
      <c r="Q1578" s="84" t="s">
        <v>527</v>
      </c>
      <c r="R1578" t="e">
        <f t="shared" si="294"/>
        <v>#VALUE!</v>
      </c>
      <c r="S1578" t="e">
        <f t="shared" si="295"/>
        <v>#VALUE!</v>
      </c>
      <c r="U1578" s="86" t="s">
        <v>527</v>
      </c>
      <c r="V1578" t="e">
        <f t="shared" si="296"/>
        <v>#VALUE!</v>
      </c>
      <c r="W1578" t="e">
        <f t="shared" si="297"/>
        <v>#VALUE!</v>
      </c>
      <c r="Y1578" s="61" t="s">
        <v>527</v>
      </c>
      <c r="Z1578" t="str">
        <f t="shared" si="298"/>
        <v>4-13-14</v>
      </c>
      <c r="AA1578" t="e">
        <f t="shared" si="299"/>
        <v>#VALUE!</v>
      </c>
      <c r="AB1578" t="e">
        <f t="shared" si="300"/>
        <v>#VALUE!</v>
      </c>
      <c r="AD1578" s="85">
        <v>41742</v>
      </c>
      <c r="AG1578" s="85" t="s">
        <v>527</v>
      </c>
      <c r="AI1578" s="85">
        <v>41742</v>
      </c>
    </row>
    <row r="1579" spans="1:35" x14ac:dyDescent="0.2">
      <c r="A1579">
        <v>3286</v>
      </c>
      <c r="B1579" s="91">
        <v>41642</v>
      </c>
      <c r="C1579" s="61" t="e" cm="1" vm="1">
        <f t="array" ref="C1579">_xlfn._xlws.FILTER(B1579,OR(LEN(B1579) = 7,LEN(B1579)=8))</f>
        <v>#VALUE!</v>
      </c>
      <c r="D1579" s="61" t="str">
        <f t="shared" si="290"/>
        <v/>
      </c>
      <c r="E1579" s="61" t="s">
        <v>2512</v>
      </c>
      <c r="F1579" s="87" cm="1">
        <f t="array" ref="F1579">_xlfn._xlws.FILTER(B1579,LEN(B1579)=5)</f>
        <v>41642</v>
      </c>
      <c r="G1579" s="88">
        <f t="shared" si="291"/>
        <v>41642</v>
      </c>
      <c r="H1579" s="61"/>
      <c r="I1579" s="85">
        <v>41642</v>
      </c>
      <c r="J1579" s="93">
        <f t="shared" si="289"/>
        <v>41642</v>
      </c>
      <c r="K1579" s="85"/>
      <c r="M1579" s="85">
        <v>41642</v>
      </c>
      <c r="N1579" t="e">
        <f t="shared" si="292"/>
        <v>#VALUE!</v>
      </c>
      <c r="O1579">
        <f t="shared" si="293"/>
        <v>41642</v>
      </c>
      <c r="Q1579" s="84">
        <v>41642</v>
      </c>
      <c r="R1579" t="e">
        <f t="shared" si="294"/>
        <v>#VALUE!</v>
      </c>
      <c r="S1579">
        <f t="shared" si="295"/>
        <v>41642</v>
      </c>
      <c r="U1579" s="86">
        <v>41642</v>
      </c>
      <c r="V1579" t="e">
        <f t="shared" si="296"/>
        <v>#VALUE!</v>
      </c>
      <c r="W1579">
        <f t="shared" si="297"/>
        <v>41642</v>
      </c>
      <c r="Y1579" s="61">
        <v>41642</v>
      </c>
      <c r="Z1579" t="str">
        <f t="shared" si="298"/>
        <v>41642</v>
      </c>
      <c r="AA1579" t="e">
        <f t="shared" si="299"/>
        <v>#VALUE!</v>
      </c>
      <c r="AB1579">
        <f t="shared" si="300"/>
        <v>41642</v>
      </c>
      <c r="AD1579" s="85">
        <v>15447</v>
      </c>
      <c r="AG1579" s="85">
        <v>41642</v>
      </c>
      <c r="AI1579" s="85">
        <v>41699</v>
      </c>
    </row>
    <row r="1580" spans="1:35" x14ac:dyDescent="0.2">
      <c r="A1580">
        <v>10680</v>
      </c>
      <c r="B1580" s="91">
        <v>41761</v>
      </c>
      <c r="C1580" s="61" t="e" cm="1" vm="1">
        <f t="array" ref="C1580">_xlfn._xlws.FILTER(B1580,OR(LEN(B1580) = 7,LEN(B1580)=8))</f>
        <v>#VALUE!</v>
      </c>
      <c r="D1580" s="61" t="str">
        <f t="shared" si="290"/>
        <v/>
      </c>
      <c r="E1580" s="61" t="s">
        <v>2512</v>
      </c>
      <c r="F1580" s="87" cm="1">
        <f t="array" ref="F1580">_xlfn._xlws.FILTER(B1580,LEN(B1580)=5)</f>
        <v>41761</v>
      </c>
      <c r="G1580" s="88">
        <f t="shared" si="291"/>
        <v>41761</v>
      </c>
      <c r="H1580" s="61"/>
      <c r="I1580" s="85">
        <v>41761</v>
      </c>
      <c r="J1580" s="93">
        <f t="shared" si="289"/>
        <v>41761</v>
      </c>
      <c r="K1580" s="85"/>
      <c r="M1580" s="85">
        <v>41761</v>
      </c>
      <c r="N1580" t="e">
        <f t="shared" si="292"/>
        <v>#VALUE!</v>
      </c>
      <c r="O1580">
        <f t="shared" si="293"/>
        <v>41761</v>
      </c>
      <c r="Q1580" s="84">
        <v>41761</v>
      </c>
      <c r="R1580" t="e">
        <f t="shared" si="294"/>
        <v>#VALUE!</v>
      </c>
      <c r="S1580">
        <f t="shared" si="295"/>
        <v>41761</v>
      </c>
      <c r="U1580" s="86">
        <v>41761</v>
      </c>
      <c r="V1580" t="e">
        <f t="shared" si="296"/>
        <v>#VALUE!</v>
      </c>
      <c r="W1580">
        <f t="shared" si="297"/>
        <v>41761</v>
      </c>
      <c r="Y1580" s="61">
        <v>41761</v>
      </c>
      <c r="Z1580" t="str">
        <f t="shared" si="298"/>
        <v>41761</v>
      </c>
      <c r="AA1580" t="e">
        <f t="shared" si="299"/>
        <v>#VALUE!</v>
      </c>
      <c r="AB1580">
        <f t="shared" si="300"/>
        <v>41761</v>
      </c>
      <c r="AD1580" s="85">
        <v>22388</v>
      </c>
      <c r="AG1580" s="85">
        <v>41761</v>
      </c>
      <c r="AI1580" s="85">
        <v>41675</v>
      </c>
    </row>
    <row r="1581" spans="1:35" x14ac:dyDescent="0.2">
      <c r="A1581">
        <v>4297</v>
      </c>
      <c r="B1581" s="91" t="s">
        <v>331</v>
      </c>
      <c r="C1581" s="61" t="str" cm="1">
        <f t="array" ref="C1581">_xlfn._xlws.FILTER(B1581,OR(LEN(B1581) = 7,LEN(B1581)=8))</f>
        <v>1/26/14</v>
      </c>
      <c r="D1581" s="61" t="str">
        <f t="shared" si="290"/>
        <v>1/26/14</v>
      </c>
      <c r="E1581" s="85" t="s">
        <v>331</v>
      </c>
      <c r="F1581" s="87" t="e" cm="1" vm="1">
        <f t="array" ref="F1581">_xlfn._xlws.FILTER(B1581,LEN(B1581)=5)</f>
        <v>#VALUE!</v>
      </c>
      <c r="G1581" s="88" t="str">
        <f t="shared" si="291"/>
        <v/>
      </c>
      <c r="H1581" s="85">
        <v>41665</v>
      </c>
      <c r="I1581" s="85" t="s">
        <v>2512</v>
      </c>
      <c r="J1581" s="93">
        <f t="shared" si="289"/>
        <v>41665</v>
      </c>
      <c r="K1581" s="85"/>
      <c r="M1581" s="85" t="s">
        <v>331</v>
      </c>
      <c r="N1581" t="e">
        <f t="shared" si="292"/>
        <v>#VALUE!</v>
      </c>
      <c r="O1581" t="e">
        <f t="shared" si="293"/>
        <v>#VALUE!</v>
      </c>
      <c r="Q1581" s="84" t="s">
        <v>331</v>
      </c>
      <c r="R1581" t="e">
        <f t="shared" si="294"/>
        <v>#VALUE!</v>
      </c>
      <c r="S1581" t="e">
        <f t="shared" si="295"/>
        <v>#VALUE!</v>
      </c>
      <c r="U1581" s="86" t="s">
        <v>331</v>
      </c>
      <c r="V1581" t="e">
        <f t="shared" si="296"/>
        <v>#VALUE!</v>
      </c>
      <c r="W1581" t="e">
        <f t="shared" si="297"/>
        <v>#VALUE!</v>
      </c>
      <c r="Y1581" s="61" t="s">
        <v>331</v>
      </c>
      <c r="Z1581" t="str">
        <f t="shared" si="298"/>
        <v>1-26-14</v>
      </c>
      <c r="AA1581" t="e">
        <f t="shared" si="299"/>
        <v>#VALUE!</v>
      </c>
      <c r="AB1581" t="e">
        <f t="shared" si="300"/>
        <v>#VALUE!</v>
      </c>
      <c r="AD1581" s="85">
        <v>41665</v>
      </c>
      <c r="AG1581" s="85" t="s">
        <v>331</v>
      </c>
      <c r="AI1581" s="85">
        <v>41665</v>
      </c>
    </row>
    <row r="1582" spans="1:35" x14ac:dyDescent="0.2">
      <c r="A1582">
        <v>7327</v>
      </c>
      <c r="B1582" s="91" t="s">
        <v>735</v>
      </c>
      <c r="C1582" s="61" t="str" cm="1">
        <f t="array" ref="C1582">_xlfn._xlws.FILTER(B1582,OR(LEN(B1582) = 7,LEN(B1582)=8))</f>
        <v>12/29/13</v>
      </c>
      <c r="D1582" s="61" t="str">
        <f t="shared" si="290"/>
        <v>12/29/13</v>
      </c>
      <c r="E1582" s="61" t="s">
        <v>735</v>
      </c>
      <c r="F1582" s="87" t="e" cm="1" vm="1">
        <f t="array" ref="F1582">_xlfn._xlws.FILTER(B1582,LEN(B1582)=5)</f>
        <v>#VALUE!</v>
      </c>
      <c r="G1582" s="88" t="str">
        <f t="shared" si="291"/>
        <v/>
      </c>
      <c r="H1582" s="85">
        <v>41637</v>
      </c>
      <c r="I1582" s="85" t="s">
        <v>2512</v>
      </c>
      <c r="J1582" s="93">
        <f t="shared" si="289"/>
        <v>41637</v>
      </c>
      <c r="K1582" s="85"/>
      <c r="M1582" s="85" t="s">
        <v>735</v>
      </c>
      <c r="N1582" t="e">
        <f t="shared" si="292"/>
        <v>#VALUE!</v>
      </c>
      <c r="O1582" t="e">
        <f t="shared" si="293"/>
        <v>#VALUE!</v>
      </c>
      <c r="Q1582" s="84" t="s">
        <v>735</v>
      </c>
      <c r="R1582" t="e">
        <f t="shared" si="294"/>
        <v>#VALUE!</v>
      </c>
      <c r="S1582" t="e">
        <f t="shared" si="295"/>
        <v>#VALUE!</v>
      </c>
      <c r="U1582" s="86" t="s">
        <v>735</v>
      </c>
      <c r="V1582" t="e">
        <f t="shared" si="296"/>
        <v>#VALUE!</v>
      </c>
      <c r="W1582" t="e">
        <f t="shared" si="297"/>
        <v>#VALUE!</v>
      </c>
      <c r="Y1582" s="61" t="s">
        <v>735</v>
      </c>
      <c r="Z1582" t="str">
        <f t="shared" si="298"/>
        <v>12-29-13</v>
      </c>
      <c r="AA1582" t="e">
        <f t="shared" si="299"/>
        <v>#VALUE!</v>
      </c>
      <c r="AB1582" t="e">
        <f t="shared" si="300"/>
        <v>#VALUE!</v>
      </c>
      <c r="AD1582" s="85">
        <v>41637</v>
      </c>
      <c r="AG1582" s="85" t="s">
        <v>735</v>
      </c>
      <c r="AI1582" s="85">
        <v>41637</v>
      </c>
    </row>
    <row r="1583" spans="1:35" x14ac:dyDescent="0.2">
      <c r="A1583">
        <v>1553</v>
      </c>
      <c r="B1583" s="91" t="s">
        <v>210</v>
      </c>
      <c r="C1583" s="61" t="str" cm="1">
        <f t="array" ref="C1583">_xlfn._xlws.FILTER(B1583,OR(LEN(B1583) = 7,LEN(B1583)=8))</f>
        <v>9/27/13</v>
      </c>
      <c r="D1583" s="61" t="str">
        <f t="shared" si="290"/>
        <v>9/27/13</v>
      </c>
      <c r="E1583" s="85" t="s">
        <v>210</v>
      </c>
      <c r="F1583" s="87" t="e" cm="1" vm="1">
        <f t="array" ref="F1583">_xlfn._xlws.FILTER(B1583,LEN(B1583)=5)</f>
        <v>#VALUE!</v>
      </c>
      <c r="G1583" s="88" t="str">
        <f t="shared" si="291"/>
        <v/>
      </c>
      <c r="H1583" s="85">
        <v>41544</v>
      </c>
      <c r="I1583" s="85" t="s">
        <v>2512</v>
      </c>
      <c r="J1583" s="93">
        <f t="shared" si="289"/>
        <v>41544</v>
      </c>
      <c r="K1583" s="85"/>
      <c r="M1583" s="85" t="s">
        <v>210</v>
      </c>
      <c r="N1583" t="e">
        <f t="shared" si="292"/>
        <v>#VALUE!</v>
      </c>
      <c r="O1583" t="e">
        <f t="shared" si="293"/>
        <v>#VALUE!</v>
      </c>
      <c r="Q1583" s="84" t="s">
        <v>210</v>
      </c>
      <c r="R1583" t="e">
        <f t="shared" si="294"/>
        <v>#VALUE!</v>
      </c>
      <c r="S1583" t="e">
        <f t="shared" si="295"/>
        <v>#VALUE!</v>
      </c>
      <c r="U1583" s="86" t="s">
        <v>210</v>
      </c>
      <c r="V1583" t="e">
        <f t="shared" si="296"/>
        <v>#VALUE!</v>
      </c>
      <c r="W1583" t="e">
        <f t="shared" si="297"/>
        <v>#VALUE!</v>
      </c>
      <c r="Y1583" s="61" t="s">
        <v>210</v>
      </c>
      <c r="Z1583" t="str">
        <f t="shared" si="298"/>
        <v>9-27-13</v>
      </c>
      <c r="AA1583" t="e">
        <f t="shared" si="299"/>
        <v>#VALUE!</v>
      </c>
      <c r="AB1583" t="e">
        <f t="shared" si="300"/>
        <v>#VALUE!</v>
      </c>
      <c r="AD1583" s="85">
        <v>41544</v>
      </c>
      <c r="AG1583" s="85" t="s">
        <v>210</v>
      </c>
      <c r="AI1583" s="85">
        <v>41544</v>
      </c>
    </row>
    <row r="1584" spans="1:35" x14ac:dyDescent="0.2">
      <c r="A1584">
        <v>1665</v>
      </c>
      <c r="B1584" s="91" t="s">
        <v>255</v>
      </c>
      <c r="C1584" s="61" t="str" cm="1">
        <f t="array" ref="C1584">_xlfn._xlws.FILTER(B1584,OR(LEN(B1584) = 7,LEN(B1584)=8))</f>
        <v>9/23/13</v>
      </c>
      <c r="D1584" s="61" t="str">
        <f t="shared" si="290"/>
        <v>9/23/13</v>
      </c>
      <c r="E1584" s="85" t="s">
        <v>255</v>
      </c>
      <c r="F1584" s="87" t="e" cm="1" vm="1">
        <f t="array" ref="F1584">_xlfn._xlws.FILTER(B1584,LEN(B1584)=5)</f>
        <v>#VALUE!</v>
      </c>
      <c r="G1584" s="88" t="str">
        <f t="shared" si="291"/>
        <v/>
      </c>
      <c r="H1584" s="85">
        <v>41540</v>
      </c>
      <c r="I1584" s="85" t="s">
        <v>2512</v>
      </c>
      <c r="J1584" s="93">
        <f t="shared" si="289"/>
        <v>41540</v>
      </c>
      <c r="K1584" s="85"/>
      <c r="M1584" s="85" t="s">
        <v>255</v>
      </c>
      <c r="N1584" t="e">
        <f t="shared" si="292"/>
        <v>#VALUE!</v>
      </c>
      <c r="O1584" t="e">
        <f t="shared" si="293"/>
        <v>#VALUE!</v>
      </c>
      <c r="Q1584" s="84" t="s">
        <v>255</v>
      </c>
      <c r="R1584" t="e">
        <f t="shared" si="294"/>
        <v>#VALUE!</v>
      </c>
      <c r="S1584" t="e">
        <f t="shared" si="295"/>
        <v>#VALUE!</v>
      </c>
      <c r="U1584" s="86" t="s">
        <v>255</v>
      </c>
      <c r="V1584" t="e">
        <f t="shared" si="296"/>
        <v>#VALUE!</v>
      </c>
      <c r="W1584" t="e">
        <f t="shared" si="297"/>
        <v>#VALUE!</v>
      </c>
      <c r="Y1584" s="61" t="s">
        <v>255</v>
      </c>
      <c r="Z1584" t="str">
        <f t="shared" si="298"/>
        <v>9-23-13</v>
      </c>
      <c r="AA1584" t="e">
        <f t="shared" si="299"/>
        <v>#VALUE!</v>
      </c>
      <c r="AB1584" t="e">
        <f t="shared" si="300"/>
        <v>#VALUE!</v>
      </c>
      <c r="AD1584" s="85">
        <v>41540</v>
      </c>
      <c r="AG1584" s="85" t="s">
        <v>255</v>
      </c>
      <c r="AI1584" s="85">
        <v>41540</v>
      </c>
    </row>
    <row r="1585" spans="1:35" x14ac:dyDescent="0.2">
      <c r="A1585">
        <v>10640</v>
      </c>
      <c r="B1585" s="91">
        <v>41403</v>
      </c>
      <c r="C1585" s="61" t="e" cm="1" vm="1">
        <f t="array" ref="C1585">_xlfn._xlws.FILTER(B1585,OR(LEN(B1585) = 7,LEN(B1585)=8))</f>
        <v>#VALUE!</v>
      </c>
      <c r="D1585" s="61" t="str">
        <f t="shared" si="290"/>
        <v/>
      </c>
      <c r="E1585" s="61" t="s">
        <v>2512</v>
      </c>
      <c r="F1585" s="87" cm="1">
        <f t="array" ref="F1585">_xlfn._xlws.FILTER(B1585,LEN(B1585)=5)</f>
        <v>41403</v>
      </c>
      <c r="G1585" s="88">
        <f t="shared" si="291"/>
        <v>41403</v>
      </c>
      <c r="H1585" s="61"/>
      <c r="I1585" s="85">
        <v>41403</v>
      </c>
      <c r="J1585" s="93">
        <f t="shared" si="289"/>
        <v>41403</v>
      </c>
      <c r="K1585" s="85"/>
      <c r="M1585" s="85">
        <v>41403</v>
      </c>
      <c r="N1585" t="e">
        <f t="shared" si="292"/>
        <v>#VALUE!</v>
      </c>
      <c r="O1585">
        <f t="shared" si="293"/>
        <v>41403</v>
      </c>
      <c r="Q1585" s="84">
        <v>41403</v>
      </c>
      <c r="R1585" t="e">
        <f t="shared" si="294"/>
        <v>#VALUE!</v>
      </c>
      <c r="S1585">
        <f t="shared" si="295"/>
        <v>41403</v>
      </c>
      <c r="U1585" s="86">
        <v>41403</v>
      </c>
      <c r="V1585" t="e">
        <f t="shared" si="296"/>
        <v>#VALUE!</v>
      </c>
      <c r="W1585">
        <f t="shared" si="297"/>
        <v>41403</v>
      </c>
      <c r="Y1585" s="61">
        <v>41403</v>
      </c>
      <c r="Z1585" t="str">
        <f t="shared" si="298"/>
        <v>41403</v>
      </c>
      <c r="AA1585" t="e">
        <f t="shared" si="299"/>
        <v>#VALUE!</v>
      </c>
      <c r="AB1585">
        <f t="shared" si="300"/>
        <v>41403</v>
      </c>
      <c r="AD1585" s="85">
        <v>37725</v>
      </c>
      <c r="AG1585" s="85">
        <v>41403</v>
      </c>
      <c r="AI1585" s="85">
        <v>41522</v>
      </c>
    </row>
    <row r="1586" spans="1:35" x14ac:dyDescent="0.2">
      <c r="A1586">
        <v>7620</v>
      </c>
      <c r="B1586" s="91">
        <v>41402</v>
      </c>
      <c r="C1586" s="61" t="e" cm="1" vm="1">
        <f t="array" ref="C1586">_xlfn._xlws.FILTER(B1586,OR(LEN(B1586) = 7,LEN(B1586)=8))</f>
        <v>#VALUE!</v>
      </c>
      <c r="D1586" s="61" t="str">
        <f t="shared" si="290"/>
        <v/>
      </c>
      <c r="E1586" s="61" t="s">
        <v>2512</v>
      </c>
      <c r="F1586" s="87" cm="1">
        <f t="array" ref="F1586">_xlfn._xlws.FILTER(B1586,LEN(B1586)=5)</f>
        <v>41402</v>
      </c>
      <c r="G1586" s="88">
        <f t="shared" si="291"/>
        <v>41402</v>
      </c>
      <c r="H1586" s="61"/>
      <c r="I1586" s="85">
        <v>41402</v>
      </c>
      <c r="J1586" s="93">
        <f t="shared" si="289"/>
        <v>41402</v>
      </c>
      <c r="K1586" s="85"/>
      <c r="M1586" s="85">
        <v>41402</v>
      </c>
      <c r="N1586" t="e">
        <f t="shared" si="292"/>
        <v>#VALUE!</v>
      </c>
      <c r="O1586">
        <f t="shared" si="293"/>
        <v>41402</v>
      </c>
      <c r="Q1586" s="84">
        <v>41402</v>
      </c>
      <c r="R1586" t="e">
        <f t="shared" si="294"/>
        <v>#VALUE!</v>
      </c>
      <c r="S1586">
        <f t="shared" si="295"/>
        <v>41402</v>
      </c>
      <c r="U1586" s="86">
        <v>41402</v>
      </c>
      <c r="V1586" t="e">
        <f t="shared" si="296"/>
        <v>#VALUE!</v>
      </c>
      <c r="W1586">
        <f t="shared" si="297"/>
        <v>41402</v>
      </c>
      <c r="Y1586" s="61">
        <v>41402</v>
      </c>
      <c r="Z1586" t="str">
        <f t="shared" si="298"/>
        <v>41402</v>
      </c>
      <c r="AA1586" t="e">
        <f t="shared" si="299"/>
        <v>#VALUE!</v>
      </c>
      <c r="AB1586">
        <f t="shared" si="300"/>
        <v>41402</v>
      </c>
      <c r="AD1586" s="85">
        <v>37360</v>
      </c>
      <c r="AG1586" s="85">
        <v>41402</v>
      </c>
      <c r="AI1586" s="85">
        <v>41491</v>
      </c>
    </row>
    <row r="1587" spans="1:35" x14ac:dyDescent="0.2">
      <c r="A1587">
        <v>7761</v>
      </c>
      <c r="B1587" s="91">
        <v>41282</v>
      </c>
      <c r="C1587" s="61" t="e" cm="1" vm="1">
        <f t="array" ref="C1587">_xlfn._xlws.FILTER(B1587,OR(LEN(B1587) = 7,LEN(B1587)=8))</f>
        <v>#VALUE!</v>
      </c>
      <c r="D1587" s="61" t="str">
        <f t="shared" si="290"/>
        <v/>
      </c>
      <c r="E1587" s="61" t="s">
        <v>2512</v>
      </c>
      <c r="F1587" s="87" cm="1">
        <f t="array" ref="F1587">_xlfn._xlws.FILTER(B1587,LEN(B1587)=5)</f>
        <v>41282</v>
      </c>
      <c r="G1587" s="88">
        <f t="shared" si="291"/>
        <v>41282</v>
      </c>
      <c r="H1587" s="61"/>
      <c r="I1587" s="85">
        <v>41282</v>
      </c>
      <c r="J1587" s="93">
        <f t="shared" si="289"/>
        <v>41282</v>
      </c>
      <c r="K1587" s="85"/>
      <c r="M1587" s="85">
        <v>41282</v>
      </c>
      <c r="N1587" t="e">
        <f t="shared" si="292"/>
        <v>#VALUE!</v>
      </c>
      <c r="O1587">
        <f t="shared" si="293"/>
        <v>41282</v>
      </c>
      <c r="Q1587" s="84">
        <v>41282</v>
      </c>
      <c r="R1587" t="e">
        <f t="shared" si="294"/>
        <v>#VALUE!</v>
      </c>
      <c r="S1587">
        <f t="shared" si="295"/>
        <v>41282</v>
      </c>
      <c r="U1587" s="86">
        <v>41282</v>
      </c>
      <c r="V1587" t="e">
        <f t="shared" si="296"/>
        <v>#VALUE!</v>
      </c>
      <c r="W1587">
        <f t="shared" si="297"/>
        <v>41282</v>
      </c>
      <c r="Y1587" s="61">
        <v>41282</v>
      </c>
      <c r="Z1587" t="str">
        <f t="shared" si="298"/>
        <v>41282</v>
      </c>
      <c r="AA1587" t="e">
        <f t="shared" si="299"/>
        <v>#VALUE!</v>
      </c>
      <c r="AB1587">
        <f t="shared" si="300"/>
        <v>41282</v>
      </c>
      <c r="AD1587" s="85">
        <v>30053</v>
      </c>
      <c r="AG1587" s="85">
        <v>41282</v>
      </c>
      <c r="AI1587" s="85">
        <v>41487</v>
      </c>
    </row>
    <row r="1588" spans="1:35" x14ac:dyDescent="0.2">
      <c r="A1588">
        <v>5062</v>
      </c>
      <c r="B1588" s="91" t="s">
        <v>138</v>
      </c>
      <c r="C1588" s="61" t="str" cm="1">
        <f t="array" ref="C1588">_xlfn._xlws.FILTER(B1588,OR(LEN(B1588) = 7,LEN(B1588)=8))</f>
        <v>7/27/13</v>
      </c>
      <c r="D1588" s="61" t="str">
        <f t="shared" si="290"/>
        <v>7/27/13</v>
      </c>
      <c r="E1588" s="85" t="s">
        <v>138</v>
      </c>
      <c r="F1588" s="87" t="e" cm="1" vm="1">
        <f t="array" ref="F1588">_xlfn._xlws.FILTER(B1588,LEN(B1588)=5)</f>
        <v>#VALUE!</v>
      </c>
      <c r="G1588" s="88" t="str">
        <f t="shared" si="291"/>
        <v/>
      </c>
      <c r="H1588" s="85">
        <v>41482</v>
      </c>
      <c r="I1588" s="85" t="s">
        <v>2512</v>
      </c>
      <c r="J1588" s="93">
        <f t="shared" si="289"/>
        <v>41482</v>
      </c>
      <c r="K1588" s="85"/>
      <c r="M1588" s="85" t="s">
        <v>138</v>
      </c>
      <c r="N1588" t="e">
        <f t="shared" si="292"/>
        <v>#VALUE!</v>
      </c>
      <c r="O1588" t="e">
        <f t="shared" si="293"/>
        <v>#VALUE!</v>
      </c>
      <c r="Q1588" s="84" t="s">
        <v>138</v>
      </c>
      <c r="R1588" t="e">
        <f t="shared" si="294"/>
        <v>#VALUE!</v>
      </c>
      <c r="S1588" t="e">
        <f t="shared" si="295"/>
        <v>#VALUE!</v>
      </c>
      <c r="U1588" s="86" t="s">
        <v>138</v>
      </c>
      <c r="V1588" t="e">
        <f t="shared" si="296"/>
        <v>#VALUE!</v>
      </c>
      <c r="W1588" t="e">
        <f t="shared" si="297"/>
        <v>#VALUE!</v>
      </c>
      <c r="Y1588" s="61" t="s">
        <v>138</v>
      </c>
      <c r="Z1588" t="str">
        <f t="shared" si="298"/>
        <v>7-27-13</v>
      </c>
      <c r="AA1588" t="e">
        <f t="shared" si="299"/>
        <v>#VALUE!</v>
      </c>
      <c r="AB1588" t="e">
        <f t="shared" si="300"/>
        <v>#VALUE!</v>
      </c>
      <c r="AD1588" s="85">
        <v>41482</v>
      </c>
      <c r="AG1588" s="85" t="s">
        <v>138</v>
      </c>
      <c r="AI1588" s="85">
        <v>41482</v>
      </c>
    </row>
    <row r="1589" spans="1:35" x14ac:dyDescent="0.2">
      <c r="A1589">
        <v>6349</v>
      </c>
      <c r="B1589" s="91">
        <v>41432</v>
      </c>
      <c r="C1589" s="61" t="e" cm="1" vm="1">
        <f t="array" ref="C1589">_xlfn._xlws.FILTER(B1589,OR(LEN(B1589) = 7,LEN(B1589)=8))</f>
        <v>#VALUE!</v>
      </c>
      <c r="D1589" s="61" t="str">
        <f t="shared" si="290"/>
        <v/>
      </c>
      <c r="E1589" s="61" t="s">
        <v>2512</v>
      </c>
      <c r="F1589" s="87" cm="1">
        <f t="array" ref="F1589">_xlfn._xlws.FILTER(B1589,LEN(B1589)=5)</f>
        <v>41432</v>
      </c>
      <c r="G1589" s="88">
        <f t="shared" si="291"/>
        <v>41432</v>
      </c>
      <c r="H1589" s="61"/>
      <c r="I1589" s="85">
        <v>41432</v>
      </c>
      <c r="J1589" s="93">
        <f t="shared" si="289"/>
        <v>41432</v>
      </c>
      <c r="K1589" s="85"/>
      <c r="M1589" s="85">
        <v>41432</v>
      </c>
      <c r="N1589" t="e">
        <f t="shared" si="292"/>
        <v>#VALUE!</v>
      </c>
      <c r="O1589">
        <f t="shared" si="293"/>
        <v>41432</v>
      </c>
      <c r="Q1589" s="84">
        <v>41432</v>
      </c>
      <c r="R1589" t="e">
        <f t="shared" si="294"/>
        <v>#VALUE!</v>
      </c>
      <c r="S1589">
        <f t="shared" si="295"/>
        <v>41432</v>
      </c>
      <c r="U1589" s="86">
        <v>41432</v>
      </c>
      <c r="V1589" t="e">
        <f t="shared" si="296"/>
        <v>#VALUE!</v>
      </c>
      <c r="W1589">
        <f t="shared" si="297"/>
        <v>41432</v>
      </c>
      <c r="Y1589" s="61">
        <v>41432</v>
      </c>
      <c r="Z1589" t="str">
        <f t="shared" si="298"/>
        <v>41432</v>
      </c>
      <c r="AA1589" t="e">
        <f t="shared" si="299"/>
        <v>#VALUE!</v>
      </c>
      <c r="AB1589">
        <f t="shared" si="300"/>
        <v>41432</v>
      </c>
      <c r="AD1589" s="85">
        <v>11793</v>
      </c>
      <c r="AG1589" s="85">
        <v>41432</v>
      </c>
      <c r="AI1589" s="85">
        <v>41461</v>
      </c>
    </row>
    <row r="1590" spans="1:35" x14ac:dyDescent="0.2">
      <c r="A1590">
        <v>3386</v>
      </c>
      <c r="B1590" s="91" t="s">
        <v>1341</v>
      </c>
      <c r="C1590" s="61" t="str" cm="1">
        <f t="array" ref="C1590">_xlfn._xlws.FILTER(B1590,OR(LEN(B1590) = 7,LEN(B1590)=8))</f>
        <v>6/21/13</v>
      </c>
      <c r="D1590" s="61" t="str">
        <f t="shared" si="290"/>
        <v>6/21/13</v>
      </c>
      <c r="E1590" s="85" t="s">
        <v>1341</v>
      </c>
      <c r="F1590" s="87" t="e" cm="1" vm="1">
        <f t="array" ref="F1590">_xlfn._xlws.FILTER(B1590,LEN(B1590)=5)</f>
        <v>#VALUE!</v>
      </c>
      <c r="G1590" s="88" t="str">
        <f t="shared" si="291"/>
        <v/>
      </c>
      <c r="H1590" s="85">
        <v>41446</v>
      </c>
      <c r="I1590" s="85" t="s">
        <v>2512</v>
      </c>
      <c r="J1590" s="93">
        <f t="shared" si="289"/>
        <v>41446</v>
      </c>
      <c r="K1590" s="85"/>
      <c r="M1590" s="85" t="s">
        <v>1341</v>
      </c>
      <c r="N1590" t="e">
        <f t="shared" si="292"/>
        <v>#VALUE!</v>
      </c>
      <c r="O1590" t="e">
        <f t="shared" si="293"/>
        <v>#VALUE!</v>
      </c>
      <c r="Q1590" s="84" t="s">
        <v>1341</v>
      </c>
      <c r="R1590" t="e">
        <f t="shared" si="294"/>
        <v>#VALUE!</v>
      </c>
      <c r="S1590" t="e">
        <f t="shared" si="295"/>
        <v>#VALUE!</v>
      </c>
      <c r="U1590" s="86" t="s">
        <v>1341</v>
      </c>
      <c r="V1590" t="e">
        <f t="shared" si="296"/>
        <v>#VALUE!</v>
      </c>
      <c r="W1590" t="e">
        <f t="shared" si="297"/>
        <v>#VALUE!</v>
      </c>
      <c r="Y1590" s="61" t="s">
        <v>1341</v>
      </c>
      <c r="Z1590" t="str">
        <f t="shared" si="298"/>
        <v>6-21-13</v>
      </c>
      <c r="AA1590" t="e">
        <f t="shared" si="299"/>
        <v>#VALUE!</v>
      </c>
      <c r="AB1590" t="e">
        <f t="shared" si="300"/>
        <v>#VALUE!</v>
      </c>
      <c r="AD1590" s="85">
        <v>41446</v>
      </c>
      <c r="AG1590" s="85" t="s">
        <v>1341</v>
      </c>
      <c r="AI1590" s="85">
        <v>41446</v>
      </c>
    </row>
    <row r="1591" spans="1:35" x14ac:dyDescent="0.2">
      <c r="A1591">
        <v>8175</v>
      </c>
      <c r="B1591" s="91" t="s">
        <v>1341</v>
      </c>
      <c r="C1591" s="61" t="str" cm="1">
        <f t="array" ref="C1591">_xlfn._xlws.FILTER(B1591,OR(LEN(B1591) = 7,LEN(B1591)=8))</f>
        <v>6/21/13</v>
      </c>
      <c r="D1591" s="61" t="str">
        <f t="shared" si="290"/>
        <v>6/21/13</v>
      </c>
      <c r="E1591" s="85" t="s">
        <v>1341</v>
      </c>
      <c r="F1591" s="87" t="e" cm="1" vm="1">
        <f t="array" ref="F1591">_xlfn._xlws.FILTER(B1591,LEN(B1591)=5)</f>
        <v>#VALUE!</v>
      </c>
      <c r="G1591" s="88" t="str">
        <f t="shared" si="291"/>
        <v/>
      </c>
      <c r="H1591" s="85">
        <v>41446</v>
      </c>
      <c r="I1591" s="85" t="s">
        <v>2512</v>
      </c>
      <c r="J1591" s="93">
        <f t="shared" si="289"/>
        <v>41446</v>
      </c>
      <c r="K1591" s="85"/>
      <c r="M1591" s="85" t="s">
        <v>1341</v>
      </c>
      <c r="N1591" t="e">
        <f t="shared" si="292"/>
        <v>#VALUE!</v>
      </c>
      <c r="O1591" t="e">
        <f t="shared" si="293"/>
        <v>#VALUE!</v>
      </c>
      <c r="Q1591" s="84" t="s">
        <v>1341</v>
      </c>
      <c r="R1591" t="e">
        <f t="shared" si="294"/>
        <v>#VALUE!</v>
      </c>
      <c r="S1591" t="e">
        <f t="shared" si="295"/>
        <v>#VALUE!</v>
      </c>
      <c r="U1591" s="86" t="s">
        <v>1341</v>
      </c>
      <c r="V1591" t="e">
        <f t="shared" si="296"/>
        <v>#VALUE!</v>
      </c>
      <c r="W1591" t="e">
        <f t="shared" si="297"/>
        <v>#VALUE!</v>
      </c>
      <c r="Y1591" s="61" t="s">
        <v>1341</v>
      </c>
      <c r="Z1591" t="str">
        <f t="shared" si="298"/>
        <v>6-21-13</v>
      </c>
      <c r="AA1591" t="e">
        <f t="shared" si="299"/>
        <v>#VALUE!</v>
      </c>
      <c r="AB1591" t="e">
        <f t="shared" si="300"/>
        <v>#VALUE!</v>
      </c>
      <c r="AD1591" s="85">
        <v>41446</v>
      </c>
      <c r="AG1591" s="85" t="s">
        <v>1341</v>
      </c>
      <c r="AI1591" s="85">
        <v>41446</v>
      </c>
    </row>
    <row r="1592" spans="1:35" x14ac:dyDescent="0.2">
      <c r="A1592">
        <v>6245</v>
      </c>
      <c r="B1592" s="91" t="s">
        <v>563</v>
      </c>
      <c r="C1592" s="61" t="str" cm="1">
        <f t="array" ref="C1592">_xlfn._xlws.FILTER(B1592,OR(LEN(B1592) = 7,LEN(B1592)=8))</f>
        <v>6/13/13</v>
      </c>
      <c r="D1592" s="61" t="str">
        <f t="shared" si="290"/>
        <v>6/13/13</v>
      </c>
      <c r="E1592" s="85" t="s">
        <v>563</v>
      </c>
      <c r="F1592" s="87" t="e" cm="1" vm="1">
        <f t="array" ref="F1592">_xlfn._xlws.FILTER(B1592,LEN(B1592)=5)</f>
        <v>#VALUE!</v>
      </c>
      <c r="G1592" s="88" t="str">
        <f t="shared" si="291"/>
        <v/>
      </c>
      <c r="H1592" s="85">
        <v>41438</v>
      </c>
      <c r="I1592" s="85" t="s">
        <v>2512</v>
      </c>
      <c r="J1592" s="93">
        <f t="shared" si="289"/>
        <v>41438</v>
      </c>
      <c r="K1592" s="85"/>
      <c r="M1592" s="85" t="s">
        <v>563</v>
      </c>
      <c r="N1592" t="e">
        <f t="shared" si="292"/>
        <v>#VALUE!</v>
      </c>
      <c r="O1592" t="e">
        <f t="shared" si="293"/>
        <v>#VALUE!</v>
      </c>
      <c r="Q1592" s="84" t="s">
        <v>563</v>
      </c>
      <c r="R1592" t="e">
        <f t="shared" si="294"/>
        <v>#VALUE!</v>
      </c>
      <c r="S1592" t="e">
        <f t="shared" si="295"/>
        <v>#VALUE!</v>
      </c>
      <c r="U1592" s="86" t="s">
        <v>563</v>
      </c>
      <c r="V1592" t="e">
        <f t="shared" si="296"/>
        <v>#VALUE!</v>
      </c>
      <c r="W1592" t="e">
        <f t="shared" si="297"/>
        <v>#VALUE!</v>
      </c>
      <c r="Y1592" s="61" t="s">
        <v>563</v>
      </c>
      <c r="Z1592" t="str">
        <f t="shared" si="298"/>
        <v>6-13-13</v>
      </c>
      <c r="AA1592" t="e">
        <f t="shared" si="299"/>
        <v>#VALUE!</v>
      </c>
      <c r="AB1592" t="e">
        <f t="shared" si="300"/>
        <v>#VALUE!</v>
      </c>
      <c r="AD1592" s="85">
        <v>41438</v>
      </c>
      <c r="AG1592" s="85" t="s">
        <v>563</v>
      </c>
      <c r="AI1592" s="85">
        <v>41438</v>
      </c>
    </row>
    <row r="1593" spans="1:35" x14ac:dyDescent="0.2">
      <c r="A1593">
        <v>8780</v>
      </c>
      <c r="B1593" s="91" t="s">
        <v>563</v>
      </c>
      <c r="C1593" s="61" t="str" cm="1">
        <f t="array" ref="C1593">_xlfn._xlws.FILTER(B1593,OR(LEN(B1593) = 7,LEN(B1593)=8))</f>
        <v>6/13/13</v>
      </c>
      <c r="D1593" s="61" t="str">
        <f t="shared" si="290"/>
        <v>6/13/13</v>
      </c>
      <c r="E1593" s="85" t="s">
        <v>563</v>
      </c>
      <c r="F1593" s="87" t="e" cm="1" vm="1">
        <f t="array" ref="F1593">_xlfn._xlws.FILTER(B1593,LEN(B1593)=5)</f>
        <v>#VALUE!</v>
      </c>
      <c r="G1593" s="88" t="str">
        <f t="shared" si="291"/>
        <v/>
      </c>
      <c r="H1593" s="85">
        <v>41438</v>
      </c>
      <c r="I1593" s="85" t="s">
        <v>2512</v>
      </c>
      <c r="J1593" s="93">
        <f t="shared" si="289"/>
        <v>41438</v>
      </c>
      <c r="K1593" s="85"/>
      <c r="M1593" s="85" t="s">
        <v>563</v>
      </c>
      <c r="N1593" t="e">
        <f t="shared" si="292"/>
        <v>#VALUE!</v>
      </c>
      <c r="O1593" t="e">
        <f t="shared" si="293"/>
        <v>#VALUE!</v>
      </c>
      <c r="Q1593" s="84" t="s">
        <v>563</v>
      </c>
      <c r="R1593" t="e">
        <f t="shared" si="294"/>
        <v>#VALUE!</v>
      </c>
      <c r="S1593" t="e">
        <f t="shared" si="295"/>
        <v>#VALUE!</v>
      </c>
      <c r="U1593" s="86" t="s">
        <v>563</v>
      </c>
      <c r="V1593" t="e">
        <f t="shared" si="296"/>
        <v>#VALUE!</v>
      </c>
      <c r="W1593" t="e">
        <f t="shared" si="297"/>
        <v>#VALUE!</v>
      </c>
      <c r="Y1593" s="61" t="s">
        <v>563</v>
      </c>
      <c r="Z1593" t="str">
        <f t="shared" si="298"/>
        <v>6-13-13</v>
      </c>
      <c r="AA1593" t="e">
        <f t="shared" si="299"/>
        <v>#VALUE!</v>
      </c>
      <c r="AB1593" t="e">
        <f t="shared" si="300"/>
        <v>#VALUE!</v>
      </c>
      <c r="AD1593" s="85">
        <v>41438</v>
      </c>
      <c r="AG1593" s="85" t="s">
        <v>563</v>
      </c>
      <c r="AI1593" s="85">
        <v>41438</v>
      </c>
    </row>
    <row r="1594" spans="1:35" x14ac:dyDescent="0.2">
      <c r="A1594">
        <v>2276</v>
      </c>
      <c r="B1594" s="91">
        <v>41310</v>
      </c>
      <c r="C1594" s="61" t="e" cm="1" vm="1">
        <f t="array" ref="C1594">_xlfn._xlws.FILTER(B1594,OR(LEN(B1594) = 7,LEN(B1594)=8))</f>
        <v>#VALUE!</v>
      </c>
      <c r="D1594" s="61" t="str">
        <f t="shared" si="290"/>
        <v/>
      </c>
      <c r="E1594" s="61" t="s">
        <v>2512</v>
      </c>
      <c r="F1594" s="87" cm="1">
        <f t="array" ref="F1594">_xlfn._xlws.FILTER(B1594,LEN(B1594)=5)</f>
        <v>41310</v>
      </c>
      <c r="G1594" s="88">
        <f t="shared" si="291"/>
        <v>41310</v>
      </c>
      <c r="H1594" s="61"/>
      <c r="I1594" s="85">
        <v>41310</v>
      </c>
      <c r="J1594" s="93">
        <f t="shared" si="289"/>
        <v>41310</v>
      </c>
      <c r="K1594" s="85"/>
      <c r="M1594" s="85">
        <v>41310</v>
      </c>
      <c r="N1594" t="e">
        <f t="shared" si="292"/>
        <v>#VALUE!</v>
      </c>
      <c r="O1594">
        <f t="shared" si="293"/>
        <v>41310</v>
      </c>
      <c r="Q1594" s="84">
        <v>41310</v>
      </c>
      <c r="R1594" t="e">
        <f t="shared" si="294"/>
        <v>#VALUE!</v>
      </c>
      <c r="S1594">
        <f t="shared" si="295"/>
        <v>41310</v>
      </c>
      <c r="U1594" s="86">
        <v>41310</v>
      </c>
      <c r="V1594" t="e">
        <f t="shared" si="296"/>
        <v>#VALUE!</v>
      </c>
      <c r="W1594">
        <f t="shared" si="297"/>
        <v>41310</v>
      </c>
      <c r="Y1594" s="61">
        <v>41310</v>
      </c>
      <c r="Z1594" t="str">
        <f t="shared" si="298"/>
        <v>41310</v>
      </c>
      <c r="AA1594" t="e">
        <f t="shared" si="299"/>
        <v>#VALUE!</v>
      </c>
      <c r="AB1594">
        <f t="shared" si="300"/>
        <v>41310</v>
      </c>
      <c r="AD1594" s="85">
        <v>40281</v>
      </c>
      <c r="AG1594" s="85">
        <v>41310</v>
      </c>
      <c r="AI1594" s="85">
        <v>41396</v>
      </c>
    </row>
    <row r="1595" spans="1:35" x14ac:dyDescent="0.2">
      <c r="A1595">
        <v>1172</v>
      </c>
      <c r="B1595" s="91">
        <v>41279</v>
      </c>
      <c r="C1595" s="61" t="e" cm="1" vm="1">
        <f t="array" ref="C1595">_xlfn._xlws.FILTER(B1595,OR(LEN(B1595) = 7,LEN(B1595)=8))</f>
        <v>#VALUE!</v>
      </c>
      <c r="D1595" s="61" t="str">
        <f t="shared" si="290"/>
        <v/>
      </c>
      <c r="E1595" s="61" t="s">
        <v>2512</v>
      </c>
      <c r="F1595" s="87" cm="1">
        <f t="array" ref="F1595">_xlfn._xlws.FILTER(B1595,LEN(B1595)=5)</f>
        <v>41279</v>
      </c>
      <c r="G1595" s="88">
        <f t="shared" si="291"/>
        <v>41279</v>
      </c>
      <c r="H1595" s="61"/>
      <c r="I1595" s="85">
        <v>41279</v>
      </c>
      <c r="J1595" s="93">
        <f t="shared" si="289"/>
        <v>41279</v>
      </c>
      <c r="K1595" s="85"/>
      <c r="M1595" s="85">
        <v>41279</v>
      </c>
      <c r="N1595" t="e">
        <f t="shared" si="292"/>
        <v>#VALUE!</v>
      </c>
      <c r="O1595">
        <f t="shared" si="293"/>
        <v>41279</v>
      </c>
      <c r="Q1595" s="84">
        <v>41279</v>
      </c>
      <c r="R1595" t="e">
        <f t="shared" si="294"/>
        <v>#VALUE!</v>
      </c>
      <c r="S1595">
        <f t="shared" si="295"/>
        <v>41279</v>
      </c>
      <c r="U1595" s="86">
        <v>41279</v>
      </c>
      <c r="V1595" t="e">
        <f t="shared" si="296"/>
        <v>#VALUE!</v>
      </c>
      <c r="W1595">
        <f t="shared" si="297"/>
        <v>41279</v>
      </c>
      <c r="Y1595" s="61">
        <v>41279</v>
      </c>
      <c r="Z1595" t="str">
        <f t="shared" si="298"/>
        <v>41279</v>
      </c>
      <c r="AA1595" t="e">
        <f t="shared" si="299"/>
        <v>#VALUE!</v>
      </c>
      <c r="AB1595">
        <f t="shared" si="300"/>
        <v>41279</v>
      </c>
      <c r="AD1595" s="85">
        <v>28957</v>
      </c>
      <c r="AG1595" s="85">
        <v>41279</v>
      </c>
      <c r="AI1595" s="85">
        <v>41395</v>
      </c>
    </row>
    <row r="1596" spans="1:35" x14ac:dyDescent="0.2">
      <c r="A1596">
        <v>3225</v>
      </c>
      <c r="B1596" s="91">
        <v>41278</v>
      </c>
      <c r="C1596" s="61" t="e" cm="1" vm="1">
        <f t="array" ref="C1596">_xlfn._xlws.FILTER(B1596,OR(LEN(B1596) = 7,LEN(B1596)=8))</f>
        <v>#VALUE!</v>
      </c>
      <c r="D1596" s="61" t="str">
        <f t="shared" si="290"/>
        <v/>
      </c>
      <c r="E1596" s="61" t="s">
        <v>2512</v>
      </c>
      <c r="F1596" s="87" cm="1">
        <f t="array" ref="F1596">_xlfn._xlws.FILTER(B1596,LEN(B1596)=5)</f>
        <v>41278</v>
      </c>
      <c r="G1596" s="88">
        <f t="shared" si="291"/>
        <v>41278</v>
      </c>
      <c r="H1596" s="61"/>
      <c r="I1596" s="85">
        <v>41278</v>
      </c>
      <c r="J1596" s="93">
        <f t="shared" si="289"/>
        <v>41278</v>
      </c>
      <c r="K1596" s="85"/>
      <c r="M1596" s="85">
        <v>41278</v>
      </c>
      <c r="N1596" t="e">
        <f t="shared" si="292"/>
        <v>#VALUE!</v>
      </c>
      <c r="O1596">
        <f t="shared" si="293"/>
        <v>41278</v>
      </c>
      <c r="Q1596" s="84">
        <v>41278</v>
      </c>
      <c r="R1596" t="e">
        <f t="shared" si="294"/>
        <v>#VALUE!</v>
      </c>
      <c r="S1596">
        <f t="shared" si="295"/>
        <v>41278</v>
      </c>
      <c r="U1596" s="86">
        <v>41278</v>
      </c>
      <c r="V1596" t="e">
        <f t="shared" si="296"/>
        <v>#VALUE!</v>
      </c>
      <c r="W1596">
        <f t="shared" si="297"/>
        <v>41278</v>
      </c>
      <c r="Y1596" s="61">
        <v>41278</v>
      </c>
      <c r="Z1596" t="str">
        <f t="shared" si="298"/>
        <v>41278</v>
      </c>
      <c r="AA1596" t="e">
        <f t="shared" si="299"/>
        <v>#VALUE!</v>
      </c>
      <c r="AB1596">
        <f t="shared" si="300"/>
        <v>41278</v>
      </c>
      <c r="AD1596" s="85">
        <v>28592</v>
      </c>
      <c r="AG1596" s="85">
        <v>41278</v>
      </c>
      <c r="AI1596" s="85">
        <v>41365</v>
      </c>
    </row>
    <row r="1597" spans="1:35" x14ac:dyDescent="0.2">
      <c r="A1597">
        <v>8629</v>
      </c>
      <c r="B1597" s="91" t="s">
        <v>69</v>
      </c>
      <c r="C1597" s="61" t="str" cm="1">
        <f t="array" ref="C1597">_xlfn._xlws.FILTER(B1597,OR(LEN(B1597) = 7,LEN(B1597)=8))</f>
        <v>3/26/13</v>
      </c>
      <c r="D1597" s="61" t="str">
        <f t="shared" si="290"/>
        <v>3/26/13</v>
      </c>
      <c r="E1597" s="85" t="s">
        <v>69</v>
      </c>
      <c r="F1597" s="87" t="e" cm="1" vm="1">
        <f t="array" ref="F1597">_xlfn._xlws.FILTER(B1597,LEN(B1597)=5)</f>
        <v>#VALUE!</v>
      </c>
      <c r="G1597" s="88" t="str">
        <f t="shared" si="291"/>
        <v/>
      </c>
      <c r="H1597" s="85">
        <v>41359</v>
      </c>
      <c r="I1597" s="85" t="s">
        <v>2512</v>
      </c>
      <c r="J1597" s="93">
        <f t="shared" si="289"/>
        <v>41359</v>
      </c>
      <c r="K1597" s="85"/>
      <c r="M1597" s="85" t="s">
        <v>69</v>
      </c>
      <c r="N1597" t="e">
        <f t="shared" si="292"/>
        <v>#VALUE!</v>
      </c>
      <c r="O1597" t="e">
        <f t="shared" si="293"/>
        <v>#VALUE!</v>
      </c>
      <c r="Q1597" s="84" t="s">
        <v>69</v>
      </c>
      <c r="R1597" t="e">
        <f t="shared" si="294"/>
        <v>#VALUE!</v>
      </c>
      <c r="S1597" t="e">
        <f t="shared" si="295"/>
        <v>#VALUE!</v>
      </c>
      <c r="U1597" s="86" t="s">
        <v>69</v>
      </c>
      <c r="V1597" t="e">
        <f t="shared" si="296"/>
        <v>#VALUE!</v>
      </c>
      <c r="W1597" t="e">
        <f t="shared" si="297"/>
        <v>#VALUE!</v>
      </c>
      <c r="Y1597" s="61" t="s">
        <v>69</v>
      </c>
      <c r="Z1597" t="str">
        <f t="shared" si="298"/>
        <v>3-26-13</v>
      </c>
      <c r="AA1597" t="e">
        <f t="shared" si="299"/>
        <v>#VALUE!</v>
      </c>
      <c r="AB1597" t="e">
        <f t="shared" si="300"/>
        <v>#VALUE!</v>
      </c>
      <c r="AD1597" s="85">
        <v>41359</v>
      </c>
      <c r="AG1597" s="85" t="s">
        <v>69</v>
      </c>
      <c r="AI1597" s="85">
        <v>41359</v>
      </c>
    </row>
    <row r="1598" spans="1:35" x14ac:dyDescent="0.2">
      <c r="A1598">
        <v>798</v>
      </c>
      <c r="B1598" s="91" t="s">
        <v>225</v>
      </c>
      <c r="C1598" s="61" t="str" cm="1">
        <f t="array" ref="C1598">_xlfn._xlws.FILTER(B1598,OR(LEN(B1598) = 7,LEN(B1598)=8))</f>
        <v>12/24/12</v>
      </c>
      <c r="D1598" s="61" t="str">
        <f t="shared" si="290"/>
        <v>12/24/12</v>
      </c>
      <c r="E1598" s="61" t="s">
        <v>225</v>
      </c>
      <c r="F1598" s="87" t="e" cm="1" vm="1">
        <f t="array" ref="F1598">_xlfn._xlws.FILTER(B1598,LEN(B1598)=5)</f>
        <v>#VALUE!</v>
      </c>
      <c r="G1598" s="88" t="str">
        <f t="shared" si="291"/>
        <v/>
      </c>
      <c r="H1598" s="85">
        <v>41267</v>
      </c>
      <c r="I1598" s="85" t="s">
        <v>2512</v>
      </c>
      <c r="J1598" s="93">
        <f t="shared" si="289"/>
        <v>41267</v>
      </c>
      <c r="K1598" s="85"/>
      <c r="M1598" s="85" t="s">
        <v>225</v>
      </c>
      <c r="N1598" t="e">
        <f t="shared" si="292"/>
        <v>#VALUE!</v>
      </c>
      <c r="O1598" t="e">
        <f t="shared" si="293"/>
        <v>#VALUE!</v>
      </c>
      <c r="Q1598" s="84" t="s">
        <v>225</v>
      </c>
      <c r="R1598" t="e">
        <f t="shared" si="294"/>
        <v>#VALUE!</v>
      </c>
      <c r="S1598" t="e">
        <f t="shared" si="295"/>
        <v>#VALUE!</v>
      </c>
      <c r="U1598" s="86" t="s">
        <v>225</v>
      </c>
      <c r="V1598" t="e">
        <f t="shared" si="296"/>
        <v>#VALUE!</v>
      </c>
      <c r="W1598" t="e">
        <f t="shared" si="297"/>
        <v>#VALUE!</v>
      </c>
      <c r="Y1598" s="61" t="s">
        <v>225</v>
      </c>
      <c r="Z1598" t="str">
        <f t="shared" si="298"/>
        <v>12-24-12</v>
      </c>
      <c r="AA1598" t="e">
        <f t="shared" si="299"/>
        <v>#VALUE!</v>
      </c>
      <c r="AB1598" t="e">
        <f t="shared" si="300"/>
        <v>#VALUE!</v>
      </c>
      <c r="AD1598" s="85">
        <v>41267</v>
      </c>
      <c r="AG1598" s="85" t="s">
        <v>225</v>
      </c>
      <c r="AI1598" s="85">
        <v>41267</v>
      </c>
    </row>
    <row r="1599" spans="1:35" x14ac:dyDescent="0.2">
      <c r="A1599">
        <v>269</v>
      </c>
      <c r="B1599" s="91" t="s">
        <v>350</v>
      </c>
      <c r="C1599" s="61" t="str" cm="1">
        <f t="array" ref="C1599">_xlfn._xlws.FILTER(B1599,OR(LEN(B1599) = 7,LEN(B1599)=8))</f>
        <v>11/16/12</v>
      </c>
      <c r="D1599" s="61" t="str">
        <f t="shared" si="290"/>
        <v>11/16/12</v>
      </c>
      <c r="E1599" s="61" t="s">
        <v>350</v>
      </c>
      <c r="F1599" s="87" t="e" cm="1" vm="1">
        <f t="array" ref="F1599">_xlfn._xlws.FILTER(B1599,LEN(B1599)=5)</f>
        <v>#VALUE!</v>
      </c>
      <c r="G1599" s="88" t="str">
        <f t="shared" si="291"/>
        <v/>
      </c>
      <c r="H1599" s="85">
        <v>41229</v>
      </c>
      <c r="I1599" s="85" t="s">
        <v>2512</v>
      </c>
      <c r="J1599" s="93">
        <f t="shared" si="289"/>
        <v>41229</v>
      </c>
      <c r="K1599" s="85"/>
      <c r="M1599" s="85" t="s">
        <v>350</v>
      </c>
      <c r="N1599" t="e">
        <f t="shared" si="292"/>
        <v>#VALUE!</v>
      </c>
      <c r="O1599" t="e">
        <f t="shared" si="293"/>
        <v>#VALUE!</v>
      </c>
      <c r="Q1599" s="84" t="s">
        <v>350</v>
      </c>
      <c r="R1599" t="e">
        <f t="shared" si="294"/>
        <v>#VALUE!</v>
      </c>
      <c r="S1599" t="e">
        <f t="shared" si="295"/>
        <v>#VALUE!</v>
      </c>
      <c r="U1599" s="86" t="s">
        <v>350</v>
      </c>
      <c r="V1599" t="e">
        <f t="shared" si="296"/>
        <v>#VALUE!</v>
      </c>
      <c r="W1599" t="e">
        <f t="shared" si="297"/>
        <v>#VALUE!</v>
      </c>
      <c r="Y1599" s="61" t="s">
        <v>350</v>
      </c>
      <c r="Z1599" t="str">
        <f t="shared" si="298"/>
        <v>11-16-12</v>
      </c>
      <c r="AA1599" t="e">
        <f t="shared" si="299"/>
        <v>#VALUE!</v>
      </c>
      <c r="AB1599" t="e">
        <f t="shared" si="300"/>
        <v>#VALUE!</v>
      </c>
      <c r="AD1599" s="85">
        <v>41229</v>
      </c>
      <c r="AG1599" s="85" t="s">
        <v>350</v>
      </c>
      <c r="AI1599" s="85">
        <v>41229</v>
      </c>
    </row>
    <row r="1600" spans="1:35" x14ac:dyDescent="0.2">
      <c r="A1600">
        <v>8213</v>
      </c>
      <c r="B1600" s="91">
        <v>41163</v>
      </c>
      <c r="C1600" s="61" t="e" cm="1" vm="1">
        <f t="array" ref="C1600">_xlfn._xlws.FILTER(B1600,OR(LEN(B1600) = 7,LEN(B1600)=8))</f>
        <v>#VALUE!</v>
      </c>
      <c r="D1600" s="61" t="str">
        <f t="shared" si="290"/>
        <v/>
      </c>
      <c r="E1600" s="61" t="s">
        <v>2512</v>
      </c>
      <c r="F1600" s="87" cm="1">
        <f t="array" ref="F1600">_xlfn._xlws.FILTER(B1600,LEN(B1600)=5)</f>
        <v>41163</v>
      </c>
      <c r="G1600" s="88">
        <f t="shared" si="291"/>
        <v>41163</v>
      </c>
      <c r="H1600" s="61"/>
      <c r="I1600" s="85">
        <v>41163</v>
      </c>
      <c r="J1600" s="93">
        <f t="shared" si="289"/>
        <v>41163</v>
      </c>
      <c r="K1600" s="85"/>
      <c r="M1600" s="85">
        <v>41163</v>
      </c>
      <c r="N1600" t="e">
        <f t="shared" si="292"/>
        <v>#VALUE!</v>
      </c>
      <c r="O1600">
        <f t="shared" si="293"/>
        <v>41163</v>
      </c>
      <c r="Q1600" s="84">
        <v>41163</v>
      </c>
      <c r="R1600" t="e">
        <f t="shared" si="294"/>
        <v>#VALUE!</v>
      </c>
      <c r="S1600">
        <f t="shared" si="295"/>
        <v>41163</v>
      </c>
      <c r="U1600" s="86">
        <v>41163</v>
      </c>
      <c r="V1600" t="e">
        <f t="shared" si="296"/>
        <v>#VALUE!</v>
      </c>
      <c r="W1600">
        <f t="shared" si="297"/>
        <v>41163</v>
      </c>
      <c r="Y1600" s="61">
        <v>41163</v>
      </c>
      <c r="Z1600" t="str">
        <f t="shared" si="298"/>
        <v>41163</v>
      </c>
      <c r="AA1600" t="e">
        <f t="shared" si="299"/>
        <v>#VALUE!</v>
      </c>
      <c r="AB1600">
        <f t="shared" si="300"/>
        <v>41163</v>
      </c>
      <c r="AD1600" s="85">
        <v>23112</v>
      </c>
      <c r="AG1600" s="85">
        <v>41163</v>
      </c>
      <c r="AI1600" s="85">
        <v>41222</v>
      </c>
    </row>
    <row r="1601" spans="1:35" x14ac:dyDescent="0.2">
      <c r="A1601">
        <v>10245</v>
      </c>
      <c r="B1601" s="91" t="s">
        <v>479</v>
      </c>
      <c r="C1601" s="61" t="str" cm="1">
        <f t="array" ref="C1601">_xlfn._xlws.FILTER(B1601,OR(LEN(B1601) = 7,LEN(B1601)=8))</f>
        <v>10/31/12</v>
      </c>
      <c r="D1601" s="61" t="str">
        <f t="shared" si="290"/>
        <v>10/31/12</v>
      </c>
      <c r="E1601" s="61" t="s">
        <v>479</v>
      </c>
      <c r="F1601" s="87" t="e" cm="1" vm="1">
        <f t="array" ref="F1601">_xlfn._xlws.FILTER(B1601,LEN(B1601)=5)</f>
        <v>#VALUE!</v>
      </c>
      <c r="G1601" s="88" t="str">
        <f t="shared" si="291"/>
        <v/>
      </c>
      <c r="H1601" s="85">
        <v>41213</v>
      </c>
      <c r="I1601" s="85" t="s">
        <v>2512</v>
      </c>
      <c r="J1601" s="93">
        <f t="shared" si="289"/>
        <v>41213</v>
      </c>
      <c r="K1601" s="85"/>
      <c r="M1601" s="85" t="s">
        <v>479</v>
      </c>
      <c r="N1601" t="e">
        <f t="shared" si="292"/>
        <v>#VALUE!</v>
      </c>
      <c r="O1601" t="e">
        <f t="shared" si="293"/>
        <v>#VALUE!</v>
      </c>
      <c r="Q1601" s="84" t="s">
        <v>479</v>
      </c>
      <c r="R1601" t="e">
        <f t="shared" si="294"/>
        <v>#VALUE!</v>
      </c>
      <c r="S1601" t="e">
        <f t="shared" si="295"/>
        <v>#VALUE!</v>
      </c>
      <c r="U1601" s="86" t="s">
        <v>479</v>
      </c>
      <c r="V1601" t="e">
        <f t="shared" si="296"/>
        <v>#VALUE!</v>
      </c>
      <c r="W1601" t="e">
        <f t="shared" si="297"/>
        <v>#VALUE!</v>
      </c>
      <c r="Y1601" s="61" t="s">
        <v>479</v>
      </c>
      <c r="Z1601" t="str">
        <f t="shared" si="298"/>
        <v>10-31-12</v>
      </c>
      <c r="AA1601" t="e">
        <f t="shared" si="299"/>
        <v>#VALUE!</v>
      </c>
      <c r="AB1601" t="e">
        <f t="shared" si="300"/>
        <v>#VALUE!</v>
      </c>
      <c r="AD1601" s="85">
        <v>41213</v>
      </c>
      <c r="AG1601" s="85" t="s">
        <v>479</v>
      </c>
      <c r="AI1601" s="85">
        <v>41213</v>
      </c>
    </row>
    <row r="1602" spans="1:35" x14ac:dyDescent="0.2">
      <c r="A1602">
        <v>2447</v>
      </c>
      <c r="B1602" s="91" t="s">
        <v>865</v>
      </c>
      <c r="C1602" s="61" t="str" cm="1">
        <f t="array" ref="C1602">_xlfn._xlws.FILTER(B1602,OR(LEN(B1602) = 7,LEN(B1602)=8))</f>
        <v>10/17/12</v>
      </c>
      <c r="D1602" s="61" t="str">
        <f t="shared" si="290"/>
        <v>10/17/12</v>
      </c>
      <c r="E1602" s="61" t="s">
        <v>865</v>
      </c>
      <c r="F1602" s="87" t="e" cm="1" vm="1">
        <f t="array" ref="F1602">_xlfn._xlws.FILTER(B1602,LEN(B1602)=5)</f>
        <v>#VALUE!</v>
      </c>
      <c r="G1602" s="88" t="str">
        <f t="shared" si="291"/>
        <v/>
      </c>
      <c r="H1602" s="85">
        <v>41199</v>
      </c>
      <c r="I1602" s="85" t="s">
        <v>2512</v>
      </c>
      <c r="J1602" s="93">
        <f t="shared" si="289"/>
        <v>41199</v>
      </c>
      <c r="K1602" s="85"/>
      <c r="M1602" s="85" t="s">
        <v>865</v>
      </c>
      <c r="N1602" t="e">
        <f t="shared" si="292"/>
        <v>#VALUE!</v>
      </c>
      <c r="O1602" t="e">
        <f t="shared" si="293"/>
        <v>#VALUE!</v>
      </c>
      <c r="Q1602" s="84" t="s">
        <v>865</v>
      </c>
      <c r="R1602" t="e">
        <f t="shared" si="294"/>
        <v>#VALUE!</v>
      </c>
      <c r="S1602" t="e">
        <f t="shared" si="295"/>
        <v>#VALUE!</v>
      </c>
      <c r="U1602" s="86" t="s">
        <v>865</v>
      </c>
      <c r="V1602" t="e">
        <f t="shared" si="296"/>
        <v>#VALUE!</v>
      </c>
      <c r="W1602" t="e">
        <f t="shared" si="297"/>
        <v>#VALUE!</v>
      </c>
      <c r="Y1602" s="61" t="s">
        <v>865</v>
      </c>
      <c r="Z1602" t="str">
        <f t="shared" si="298"/>
        <v>10-17-12</v>
      </c>
      <c r="AA1602" t="e">
        <f t="shared" si="299"/>
        <v>#VALUE!</v>
      </c>
      <c r="AB1602" t="e">
        <f t="shared" si="300"/>
        <v>#VALUE!</v>
      </c>
      <c r="AD1602" s="85">
        <v>41199</v>
      </c>
      <c r="AG1602" s="85" t="s">
        <v>865</v>
      </c>
      <c r="AI1602" s="85">
        <v>41199</v>
      </c>
    </row>
    <row r="1603" spans="1:35" x14ac:dyDescent="0.2">
      <c r="A1603">
        <v>9817</v>
      </c>
      <c r="B1603" s="91" t="s">
        <v>1713</v>
      </c>
      <c r="C1603" s="61" t="str" cm="1">
        <f t="array" ref="C1603">_xlfn._xlws.FILTER(B1603,OR(LEN(B1603) = 7,LEN(B1603)=8))</f>
        <v>8/21/12</v>
      </c>
      <c r="D1603" s="61" t="str">
        <f t="shared" si="290"/>
        <v>8/21/12</v>
      </c>
      <c r="E1603" s="85" t="s">
        <v>1713</v>
      </c>
      <c r="F1603" s="87" t="e" cm="1" vm="1">
        <f t="array" ref="F1603">_xlfn._xlws.FILTER(B1603,LEN(B1603)=5)</f>
        <v>#VALUE!</v>
      </c>
      <c r="G1603" s="88" t="str">
        <f t="shared" si="291"/>
        <v/>
      </c>
      <c r="H1603" s="85">
        <v>41142</v>
      </c>
      <c r="I1603" s="85" t="s">
        <v>2512</v>
      </c>
      <c r="J1603" s="93">
        <f t="shared" ref="J1603:J1666" si="301">IF(I1603&gt;$I$1,I1603,H1603)</f>
        <v>41142</v>
      </c>
      <c r="K1603" s="85"/>
      <c r="M1603" s="85" t="s">
        <v>1713</v>
      </c>
      <c r="N1603" t="e">
        <f t="shared" si="292"/>
        <v>#VALUE!</v>
      </c>
      <c r="O1603" t="e">
        <f t="shared" si="293"/>
        <v>#VALUE!</v>
      </c>
      <c r="Q1603" s="84" t="s">
        <v>1713</v>
      </c>
      <c r="R1603" t="e">
        <f t="shared" si="294"/>
        <v>#VALUE!</v>
      </c>
      <c r="S1603" t="e">
        <f t="shared" si="295"/>
        <v>#VALUE!</v>
      </c>
      <c r="U1603" s="86" t="s">
        <v>1713</v>
      </c>
      <c r="V1603" t="e">
        <f t="shared" si="296"/>
        <v>#VALUE!</v>
      </c>
      <c r="W1603" t="e">
        <f t="shared" si="297"/>
        <v>#VALUE!</v>
      </c>
      <c r="Y1603" s="61" t="s">
        <v>1713</v>
      </c>
      <c r="Z1603" t="str">
        <f t="shared" si="298"/>
        <v>8-21-12</v>
      </c>
      <c r="AA1603" t="e">
        <f t="shared" si="299"/>
        <v>#VALUE!</v>
      </c>
      <c r="AB1603" t="e">
        <f t="shared" si="300"/>
        <v>#VALUE!</v>
      </c>
      <c r="AD1603" s="85">
        <v>41142</v>
      </c>
      <c r="AG1603" s="85" t="s">
        <v>1713</v>
      </c>
      <c r="AI1603" s="85">
        <v>41142</v>
      </c>
    </row>
    <row r="1604" spans="1:35" x14ac:dyDescent="0.2">
      <c r="A1604">
        <v>1371</v>
      </c>
      <c r="B1604" s="91" t="s">
        <v>1836</v>
      </c>
      <c r="C1604" s="61" t="str" cm="1">
        <f t="array" ref="C1604">_xlfn._xlws.FILTER(B1604,OR(LEN(B1604) = 7,LEN(B1604)=8))</f>
        <v>6/28/14</v>
      </c>
      <c r="D1604" s="61" t="str">
        <f t="shared" ref="D1604:D1667" si="302">IFERROR(C1604,"")</f>
        <v>6/28/14</v>
      </c>
      <c r="E1604" s="85" t="s">
        <v>1836</v>
      </c>
      <c r="F1604" s="87" t="e" cm="1" vm="1">
        <f t="array" ref="F1604">_xlfn._xlws.FILTER(B1604,LEN(B1604)=5)</f>
        <v>#VALUE!</v>
      </c>
      <c r="G1604" s="88" t="str">
        <f t="shared" si="291"/>
        <v/>
      </c>
      <c r="H1604" s="85">
        <v>41818</v>
      </c>
      <c r="I1604" s="85" t="s">
        <v>2512</v>
      </c>
      <c r="J1604" s="93">
        <f t="shared" si="301"/>
        <v>41818</v>
      </c>
      <c r="K1604" s="85"/>
      <c r="M1604" s="85" t="s">
        <v>1836</v>
      </c>
      <c r="N1604" t="e">
        <f t="shared" si="292"/>
        <v>#VALUE!</v>
      </c>
      <c r="O1604" t="e">
        <f t="shared" si="293"/>
        <v>#VALUE!</v>
      </c>
      <c r="Q1604" s="84" t="s">
        <v>1836</v>
      </c>
      <c r="R1604" t="e">
        <f t="shared" si="294"/>
        <v>#VALUE!</v>
      </c>
      <c r="S1604" t="e">
        <f t="shared" si="295"/>
        <v>#VALUE!</v>
      </c>
      <c r="U1604" s="86" t="s">
        <v>1836</v>
      </c>
      <c r="V1604" t="e">
        <f t="shared" si="296"/>
        <v>#VALUE!</v>
      </c>
      <c r="W1604" t="e">
        <f t="shared" si="297"/>
        <v>#VALUE!</v>
      </c>
      <c r="Y1604" s="61" t="s">
        <v>1836</v>
      </c>
      <c r="Z1604" t="str">
        <f t="shared" si="298"/>
        <v>6-28-14</v>
      </c>
      <c r="AA1604" t="e">
        <f t="shared" si="299"/>
        <v>#VALUE!</v>
      </c>
      <c r="AB1604" t="e">
        <f t="shared" si="300"/>
        <v>#VALUE!</v>
      </c>
      <c r="AD1604" s="85">
        <v>41818</v>
      </c>
      <c r="AG1604" s="85" t="s">
        <v>1836</v>
      </c>
      <c r="AI1604" s="85">
        <v>41818</v>
      </c>
    </row>
    <row r="1605" spans="1:35" x14ac:dyDescent="0.2">
      <c r="A1605">
        <v>8093</v>
      </c>
      <c r="B1605" s="91" t="s">
        <v>1836</v>
      </c>
      <c r="C1605" s="61" t="str" cm="1">
        <f t="array" ref="C1605">_xlfn._xlws.FILTER(B1605,OR(LEN(B1605) = 7,LEN(B1605)=8))</f>
        <v>6/28/14</v>
      </c>
      <c r="D1605" s="61" t="str">
        <f t="shared" si="302"/>
        <v>6/28/14</v>
      </c>
      <c r="E1605" s="85" t="s">
        <v>1836</v>
      </c>
      <c r="F1605" s="87" t="e" cm="1" vm="1">
        <f t="array" ref="F1605">_xlfn._xlws.FILTER(B1605,LEN(B1605)=5)</f>
        <v>#VALUE!</v>
      </c>
      <c r="G1605" s="88" t="str">
        <f t="shared" ref="G1605:G1668" si="303">IFERROR(F1605,"")</f>
        <v/>
      </c>
      <c r="H1605" s="85">
        <v>41818</v>
      </c>
      <c r="I1605" s="85" t="s">
        <v>2512</v>
      </c>
      <c r="J1605" s="93">
        <f t="shared" si="301"/>
        <v>41818</v>
      </c>
      <c r="K1605" s="85"/>
      <c r="M1605" s="85" t="s">
        <v>1836</v>
      </c>
      <c r="N1605" t="e">
        <f t="shared" ref="N1605:N1668" si="304">DATEVALUE(M1605)</f>
        <v>#VALUE!</v>
      </c>
      <c r="O1605" t="e">
        <f t="shared" ref="O1605:O1668" si="305">VALUE(M1605)</f>
        <v>#VALUE!</v>
      </c>
      <c r="Q1605" s="84" t="s">
        <v>1836</v>
      </c>
      <c r="R1605" t="e">
        <f t="shared" ref="R1605:R1668" si="306">DATEVALUE(Q1605)</f>
        <v>#VALUE!</v>
      </c>
      <c r="S1605" t="e">
        <f t="shared" ref="S1605:S1668" si="307">VALUE(Q1605)</f>
        <v>#VALUE!</v>
      </c>
      <c r="U1605" s="86" t="s">
        <v>1836</v>
      </c>
      <c r="V1605" t="e">
        <f t="shared" ref="V1605:V1668" si="308">DATEVALUE(U1605)</f>
        <v>#VALUE!</v>
      </c>
      <c r="W1605" t="e">
        <f t="shared" ref="W1605:W1668" si="309">VALUE(U1605)</f>
        <v>#VALUE!</v>
      </c>
      <c r="Y1605" s="61" t="s">
        <v>1836</v>
      </c>
      <c r="Z1605" t="str">
        <f t="shared" ref="Z1605:Z1668" si="310">SUBSTITUTE(Y1605,"/","-")</f>
        <v>6-28-14</v>
      </c>
      <c r="AA1605" t="e">
        <f t="shared" ref="AA1605:AA1668" si="311">DATEVALUE(Z1605)</f>
        <v>#VALUE!</v>
      </c>
      <c r="AB1605" t="e">
        <f t="shared" ref="AB1605:AB1668" si="312">VALUE(Z1605)</f>
        <v>#VALUE!</v>
      </c>
      <c r="AD1605" s="85">
        <v>41818</v>
      </c>
      <c r="AG1605" s="85" t="s">
        <v>1836</v>
      </c>
      <c r="AI1605" s="85">
        <v>41818</v>
      </c>
    </row>
    <row r="1606" spans="1:35" x14ac:dyDescent="0.2">
      <c r="A1606">
        <v>713</v>
      </c>
      <c r="B1606" s="91">
        <v>41857</v>
      </c>
      <c r="C1606" s="61" t="e" cm="1" vm="1">
        <f t="array" ref="C1606">_xlfn._xlws.FILTER(B1606,OR(LEN(B1606) = 7,LEN(B1606)=8))</f>
        <v>#VALUE!</v>
      </c>
      <c r="D1606" s="61" t="str">
        <f t="shared" si="302"/>
        <v/>
      </c>
      <c r="E1606" s="61" t="s">
        <v>2512</v>
      </c>
      <c r="F1606" s="87" cm="1">
        <f t="array" ref="F1606">_xlfn._xlws.FILTER(B1606,LEN(B1606)=5)</f>
        <v>41857</v>
      </c>
      <c r="G1606" s="88">
        <f t="shared" si="303"/>
        <v>41857</v>
      </c>
      <c r="H1606" s="61"/>
      <c r="I1606" s="85">
        <v>41857</v>
      </c>
      <c r="J1606" s="93">
        <f t="shared" si="301"/>
        <v>41857</v>
      </c>
      <c r="K1606" s="85"/>
      <c r="M1606" s="85">
        <v>41857</v>
      </c>
      <c r="N1606" t="e">
        <f t="shared" si="304"/>
        <v>#VALUE!</v>
      </c>
      <c r="O1606">
        <f t="shared" si="305"/>
        <v>41857</v>
      </c>
      <c r="Q1606" s="84">
        <v>41857</v>
      </c>
      <c r="R1606" t="e">
        <f t="shared" si="306"/>
        <v>#VALUE!</v>
      </c>
      <c r="S1606">
        <f t="shared" si="307"/>
        <v>41857</v>
      </c>
      <c r="U1606" s="86">
        <v>41857</v>
      </c>
      <c r="V1606" t="e">
        <f t="shared" si="308"/>
        <v>#VALUE!</v>
      </c>
      <c r="W1606">
        <f t="shared" si="309"/>
        <v>41857</v>
      </c>
      <c r="Y1606" s="61">
        <v>41857</v>
      </c>
      <c r="Z1606" t="str">
        <f t="shared" si="310"/>
        <v>41857</v>
      </c>
      <c r="AA1606" t="e">
        <f t="shared" si="311"/>
        <v>#VALUE!</v>
      </c>
      <c r="AB1606">
        <f t="shared" si="312"/>
        <v>41857</v>
      </c>
      <c r="AD1606" s="85">
        <v>20928</v>
      </c>
      <c r="AG1606" s="85">
        <v>41857</v>
      </c>
      <c r="AI1606" s="85">
        <v>41798</v>
      </c>
    </row>
    <row r="1607" spans="1:35" x14ac:dyDescent="0.2">
      <c r="A1607">
        <v>11051</v>
      </c>
      <c r="B1607" s="91">
        <v>41917</v>
      </c>
      <c r="C1607" s="61" t="e" cm="1" vm="1">
        <f t="array" ref="C1607">_xlfn._xlws.FILTER(B1607,OR(LEN(B1607) = 7,LEN(B1607)=8))</f>
        <v>#VALUE!</v>
      </c>
      <c r="D1607" s="61" t="str">
        <f t="shared" si="302"/>
        <v/>
      </c>
      <c r="E1607" s="61" t="s">
        <v>2512</v>
      </c>
      <c r="F1607" s="87" cm="1">
        <f t="array" ref="F1607">_xlfn._xlws.FILTER(B1607,LEN(B1607)=5)</f>
        <v>41917</v>
      </c>
      <c r="G1607" s="88">
        <f t="shared" si="303"/>
        <v>41917</v>
      </c>
      <c r="H1607" s="61"/>
      <c r="I1607" s="85">
        <v>41917</v>
      </c>
      <c r="J1607" s="93">
        <f t="shared" si="301"/>
        <v>41917</v>
      </c>
      <c r="K1607" s="85"/>
      <c r="M1607" s="85">
        <v>41917</v>
      </c>
      <c r="N1607" t="e">
        <f t="shared" si="304"/>
        <v>#VALUE!</v>
      </c>
      <c r="O1607">
        <f t="shared" si="305"/>
        <v>41917</v>
      </c>
      <c r="Q1607" s="84">
        <v>41917</v>
      </c>
      <c r="R1607" t="e">
        <f t="shared" si="306"/>
        <v>#VALUE!</v>
      </c>
      <c r="S1607">
        <f t="shared" si="307"/>
        <v>41917</v>
      </c>
      <c r="U1607" s="86">
        <v>41917</v>
      </c>
      <c r="V1607" t="e">
        <f t="shared" si="308"/>
        <v>#VALUE!</v>
      </c>
      <c r="W1607">
        <f t="shared" si="309"/>
        <v>41917</v>
      </c>
      <c r="Y1607" s="61">
        <v>41917</v>
      </c>
      <c r="Z1607" t="str">
        <f t="shared" si="310"/>
        <v>41917</v>
      </c>
      <c r="AA1607" t="e">
        <f t="shared" si="311"/>
        <v>#VALUE!</v>
      </c>
      <c r="AB1607">
        <f t="shared" si="312"/>
        <v>41917</v>
      </c>
      <c r="AD1607" s="85">
        <v>42844</v>
      </c>
      <c r="AG1607" s="85">
        <v>41917</v>
      </c>
      <c r="AI1607" s="85">
        <v>41769</v>
      </c>
    </row>
    <row r="1608" spans="1:35" x14ac:dyDescent="0.2">
      <c r="A1608">
        <v>5545</v>
      </c>
      <c r="B1608" s="91">
        <v>41763</v>
      </c>
      <c r="C1608" s="61" t="e" cm="1" vm="1">
        <f t="array" ref="C1608">_xlfn._xlws.FILTER(B1608,OR(LEN(B1608) = 7,LEN(B1608)=8))</f>
        <v>#VALUE!</v>
      </c>
      <c r="D1608" s="61" t="str">
        <f t="shared" si="302"/>
        <v/>
      </c>
      <c r="E1608" s="61" t="s">
        <v>2512</v>
      </c>
      <c r="F1608" s="87" cm="1">
        <f t="array" ref="F1608">_xlfn._xlws.FILTER(B1608,LEN(B1608)=5)</f>
        <v>41763</v>
      </c>
      <c r="G1608" s="88">
        <f t="shared" si="303"/>
        <v>41763</v>
      </c>
      <c r="H1608" s="61"/>
      <c r="I1608" s="85">
        <v>41763</v>
      </c>
      <c r="J1608" s="93">
        <f t="shared" si="301"/>
        <v>41763</v>
      </c>
      <c r="K1608" s="85"/>
      <c r="M1608" s="85">
        <v>41763</v>
      </c>
      <c r="N1608" t="e">
        <f t="shared" si="304"/>
        <v>#VALUE!</v>
      </c>
      <c r="O1608">
        <f t="shared" si="305"/>
        <v>41763</v>
      </c>
      <c r="Q1608" s="84">
        <v>41763</v>
      </c>
      <c r="R1608" t="e">
        <f t="shared" si="306"/>
        <v>#VALUE!</v>
      </c>
      <c r="S1608">
        <f t="shared" si="307"/>
        <v>41763</v>
      </c>
      <c r="U1608" s="86">
        <v>41763</v>
      </c>
      <c r="V1608" t="e">
        <f t="shared" si="308"/>
        <v>#VALUE!</v>
      </c>
      <c r="W1608">
        <f t="shared" si="309"/>
        <v>41763</v>
      </c>
      <c r="Y1608" s="61">
        <v>41763</v>
      </c>
      <c r="Z1608" t="str">
        <f t="shared" si="310"/>
        <v>41763</v>
      </c>
      <c r="AA1608" t="e">
        <f t="shared" si="311"/>
        <v>#VALUE!</v>
      </c>
      <c r="AB1608">
        <f t="shared" si="312"/>
        <v>41763</v>
      </c>
      <c r="AD1608" s="85">
        <v>23118</v>
      </c>
      <c r="AG1608" s="85">
        <v>41763</v>
      </c>
      <c r="AI1608" s="85">
        <v>41734</v>
      </c>
    </row>
    <row r="1609" spans="1:35" x14ac:dyDescent="0.2">
      <c r="A1609">
        <v>5283</v>
      </c>
      <c r="B1609" s="91" t="s">
        <v>705</v>
      </c>
      <c r="C1609" s="61" t="str" cm="1">
        <f t="array" ref="C1609">_xlfn._xlws.FILTER(B1609,OR(LEN(B1609) = 7,LEN(B1609)=8))</f>
        <v>2/17/14</v>
      </c>
      <c r="D1609" s="61" t="str">
        <f t="shared" si="302"/>
        <v>2/17/14</v>
      </c>
      <c r="E1609" s="85" t="s">
        <v>705</v>
      </c>
      <c r="F1609" s="87" t="e" cm="1" vm="1">
        <f t="array" ref="F1609">_xlfn._xlws.FILTER(B1609,LEN(B1609)=5)</f>
        <v>#VALUE!</v>
      </c>
      <c r="G1609" s="88" t="str">
        <f t="shared" si="303"/>
        <v/>
      </c>
      <c r="H1609" s="85">
        <v>41687</v>
      </c>
      <c r="I1609" s="85" t="s">
        <v>2512</v>
      </c>
      <c r="J1609" s="93">
        <f t="shared" si="301"/>
        <v>41687</v>
      </c>
      <c r="K1609" s="85"/>
      <c r="M1609" s="85" t="s">
        <v>705</v>
      </c>
      <c r="N1609" t="e">
        <f t="shared" si="304"/>
        <v>#VALUE!</v>
      </c>
      <c r="O1609" t="e">
        <f t="shared" si="305"/>
        <v>#VALUE!</v>
      </c>
      <c r="Q1609" s="84" t="s">
        <v>705</v>
      </c>
      <c r="R1609" t="e">
        <f t="shared" si="306"/>
        <v>#VALUE!</v>
      </c>
      <c r="S1609" t="e">
        <f t="shared" si="307"/>
        <v>#VALUE!</v>
      </c>
      <c r="U1609" s="86" t="s">
        <v>705</v>
      </c>
      <c r="V1609" t="e">
        <f t="shared" si="308"/>
        <v>#VALUE!</v>
      </c>
      <c r="W1609" t="e">
        <f t="shared" si="309"/>
        <v>#VALUE!</v>
      </c>
      <c r="Y1609" s="61" t="s">
        <v>705</v>
      </c>
      <c r="Z1609" t="str">
        <f t="shared" si="310"/>
        <v>2-17-14</v>
      </c>
      <c r="AA1609" t="e">
        <f t="shared" si="311"/>
        <v>#VALUE!</v>
      </c>
      <c r="AB1609" t="e">
        <f t="shared" si="312"/>
        <v>#VALUE!</v>
      </c>
      <c r="AD1609" s="85">
        <v>41687</v>
      </c>
      <c r="AG1609" s="85" t="s">
        <v>705</v>
      </c>
      <c r="AI1609" s="85">
        <v>41687</v>
      </c>
    </row>
    <row r="1610" spans="1:35" x14ac:dyDescent="0.2">
      <c r="A1610">
        <v>5010</v>
      </c>
      <c r="B1610" s="91">
        <v>41672</v>
      </c>
      <c r="C1610" s="61" t="e" cm="1" vm="1">
        <f t="array" ref="C1610">_xlfn._xlws.FILTER(B1610,OR(LEN(B1610) = 7,LEN(B1610)=8))</f>
        <v>#VALUE!</v>
      </c>
      <c r="D1610" s="61" t="str">
        <f t="shared" si="302"/>
        <v/>
      </c>
      <c r="E1610" s="61" t="s">
        <v>2512</v>
      </c>
      <c r="F1610" s="87" cm="1">
        <f t="array" ref="F1610">_xlfn._xlws.FILTER(B1610,LEN(B1610)=5)</f>
        <v>41672</v>
      </c>
      <c r="G1610" s="88">
        <f t="shared" si="303"/>
        <v>41672</v>
      </c>
      <c r="H1610" s="61"/>
      <c r="I1610" s="85">
        <v>41672</v>
      </c>
      <c r="J1610" s="93">
        <f t="shared" si="301"/>
        <v>41672</v>
      </c>
      <c r="K1610" s="85"/>
      <c r="M1610" s="85">
        <v>41672</v>
      </c>
      <c r="N1610" t="e">
        <f t="shared" si="304"/>
        <v>#VALUE!</v>
      </c>
      <c r="O1610">
        <f t="shared" si="305"/>
        <v>41672</v>
      </c>
      <c r="Q1610" s="84">
        <v>41672</v>
      </c>
      <c r="R1610" t="e">
        <f t="shared" si="306"/>
        <v>#VALUE!</v>
      </c>
      <c r="S1610">
        <f t="shared" si="307"/>
        <v>41672</v>
      </c>
      <c r="U1610" s="86">
        <v>41672</v>
      </c>
      <c r="V1610" t="e">
        <f t="shared" si="308"/>
        <v>#VALUE!</v>
      </c>
      <c r="W1610">
        <f t="shared" si="309"/>
        <v>41672</v>
      </c>
      <c r="Y1610" s="61">
        <v>41672</v>
      </c>
      <c r="Z1610" t="str">
        <f t="shared" si="310"/>
        <v>41672</v>
      </c>
      <c r="AA1610" t="e">
        <f t="shared" si="311"/>
        <v>#VALUE!</v>
      </c>
      <c r="AB1610">
        <f t="shared" si="312"/>
        <v>41672</v>
      </c>
      <c r="AD1610" s="85">
        <v>26405</v>
      </c>
      <c r="AG1610" s="85">
        <v>41672</v>
      </c>
      <c r="AI1610" s="85">
        <v>41672</v>
      </c>
    </row>
    <row r="1611" spans="1:35" x14ac:dyDescent="0.2">
      <c r="A1611">
        <v>7495</v>
      </c>
      <c r="B1611" s="91" t="s">
        <v>1184</v>
      </c>
      <c r="C1611" s="61" t="str" cm="1">
        <f t="array" ref="C1611">_xlfn._xlws.FILTER(B1611,OR(LEN(B1611) = 7,LEN(B1611)=8))</f>
        <v>12/20/13</v>
      </c>
      <c r="D1611" s="61" t="str">
        <f t="shared" si="302"/>
        <v>12/20/13</v>
      </c>
      <c r="E1611" s="61" t="s">
        <v>1184</v>
      </c>
      <c r="F1611" s="87" t="e" cm="1" vm="1">
        <f t="array" ref="F1611">_xlfn._xlws.FILTER(B1611,LEN(B1611)=5)</f>
        <v>#VALUE!</v>
      </c>
      <c r="G1611" s="88" t="str">
        <f t="shared" si="303"/>
        <v/>
      </c>
      <c r="H1611" s="85">
        <v>41628</v>
      </c>
      <c r="I1611" s="85" t="s">
        <v>2512</v>
      </c>
      <c r="J1611" s="93">
        <f t="shared" si="301"/>
        <v>41628</v>
      </c>
      <c r="K1611" s="85"/>
      <c r="M1611" s="85" t="s">
        <v>1184</v>
      </c>
      <c r="N1611" t="e">
        <f t="shared" si="304"/>
        <v>#VALUE!</v>
      </c>
      <c r="O1611" t="e">
        <f t="shared" si="305"/>
        <v>#VALUE!</v>
      </c>
      <c r="Q1611" s="84" t="s">
        <v>1184</v>
      </c>
      <c r="R1611" t="e">
        <f t="shared" si="306"/>
        <v>#VALUE!</v>
      </c>
      <c r="S1611" t="e">
        <f t="shared" si="307"/>
        <v>#VALUE!</v>
      </c>
      <c r="U1611" s="86" t="s">
        <v>1184</v>
      </c>
      <c r="V1611" t="e">
        <f t="shared" si="308"/>
        <v>#VALUE!</v>
      </c>
      <c r="W1611" t="e">
        <f t="shared" si="309"/>
        <v>#VALUE!</v>
      </c>
      <c r="Y1611" s="61" t="s">
        <v>1184</v>
      </c>
      <c r="Z1611" t="str">
        <f t="shared" si="310"/>
        <v>12-20-13</v>
      </c>
      <c r="AA1611" t="e">
        <f t="shared" si="311"/>
        <v>#VALUE!</v>
      </c>
      <c r="AB1611" t="e">
        <f t="shared" si="312"/>
        <v>#VALUE!</v>
      </c>
      <c r="AD1611" s="85">
        <v>41628</v>
      </c>
      <c r="AG1611" s="85" t="s">
        <v>1184</v>
      </c>
      <c r="AI1611" s="85">
        <v>41628</v>
      </c>
    </row>
    <row r="1612" spans="1:35" x14ac:dyDescent="0.2">
      <c r="A1612">
        <v>4368</v>
      </c>
      <c r="B1612" s="91">
        <v>41345</v>
      </c>
      <c r="C1612" s="61" t="e" cm="1" vm="1">
        <f t="array" ref="C1612">_xlfn._xlws.FILTER(B1612,OR(LEN(B1612) = 7,LEN(B1612)=8))</f>
        <v>#VALUE!</v>
      </c>
      <c r="D1612" s="61" t="str">
        <f t="shared" si="302"/>
        <v/>
      </c>
      <c r="E1612" s="61" t="s">
        <v>2512</v>
      </c>
      <c r="F1612" s="87" cm="1">
        <f t="array" ref="F1612">_xlfn._xlws.FILTER(B1612,LEN(B1612)=5)</f>
        <v>41345</v>
      </c>
      <c r="G1612" s="88">
        <f t="shared" si="303"/>
        <v>41345</v>
      </c>
      <c r="H1612" s="61"/>
      <c r="I1612" s="85">
        <v>41345</v>
      </c>
      <c r="J1612" s="93">
        <f t="shared" si="301"/>
        <v>41345</v>
      </c>
      <c r="K1612" s="85"/>
      <c r="M1612" s="85">
        <v>41345</v>
      </c>
      <c r="N1612" t="e">
        <f t="shared" si="304"/>
        <v>#VALUE!</v>
      </c>
      <c r="O1612">
        <f t="shared" si="305"/>
        <v>41345</v>
      </c>
      <c r="Q1612" s="84">
        <v>41345</v>
      </c>
      <c r="R1612" t="e">
        <f t="shared" si="306"/>
        <v>#VALUE!</v>
      </c>
      <c r="S1612">
        <f t="shared" si="307"/>
        <v>41345</v>
      </c>
      <c r="U1612" s="86">
        <v>41345</v>
      </c>
      <c r="V1612" t="e">
        <f t="shared" si="308"/>
        <v>#VALUE!</v>
      </c>
      <c r="W1612">
        <f t="shared" si="309"/>
        <v>41345</v>
      </c>
      <c r="Y1612" s="61">
        <v>41345</v>
      </c>
      <c r="Z1612" t="str">
        <f t="shared" si="310"/>
        <v>41345</v>
      </c>
      <c r="AA1612" t="e">
        <f t="shared" si="311"/>
        <v>#VALUE!</v>
      </c>
      <c r="AB1612">
        <f t="shared" si="312"/>
        <v>41345</v>
      </c>
      <c r="AD1612" s="85">
        <v>16540</v>
      </c>
      <c r="AG1612" s="85">
        <v>41345</v>
      </c>
      <c r="AI1612" s="85">
        <v>41611</v>
      </c>
    </row>
    <row r="1613" spans="1:35" x14ac:dyDescent="0.2">
      <c r="A1613">
        <v>6303</v>
      </c>
      <c r="B1613" s="91" t="s">
        <v>361</v>
      </c>
      <c r="C1613" s="61" t="str" cm="1">
        <f t="array" ref="C1613">_xlfn._xlws.FILTER(B1613,OR(LEN(B1613) = 7,LEN(B1613)=8))</f>
        <v>11/23/13</v>
      </c>
      <c r="D1613" s="61" t="str">
        <f t="shared" si="302"/>
        <v>11/23/13</v>
      </c>
      <c r="E1613" s="61" t="s">
        <v>361</v>
      </c>
      <c r="F1613" s="87" t="e" cm="1" vm="1">
        <f t="array" ref="F1613">_xlfn._xlws.FILTER(B1613,LEN(B1613)=5)</f>
        <v>#VALUE!</v>
      </c>
      <c r="G1613" s="88" t="str">
        <f t="shared" si="303"/>
        <v/>
      </c>
      <c r="H1613" s="85">
        <v>41601</v>
      </c>
      <c r="I1613" s="85" t="s">
        <v>2512</v>
      </c>
      <c r="J1613" s="93">
        <f t="shared" si="301"/>
        <v>41601</v>
      </c>
      <c r="K1613" s="85"/>
      <c r="M1613" s="85" t="s">
        <v>361</v>
      </c>
      <c r="N1613" t="e">
        <f t="shared" si="304"/>
        <v>#VALUE!</v>
      </c>
      <c r="O1613" t="e">
        <f t="shared" si="305"/>
        <v>#VALUE!</v>
      </c>
      <c r="Q1613" s="84" t="s">
        <v>361</v>
      </c>
      <c r="R1613" t="e">
        <f t="shared" si="306"/>
        <v>#VALUE!</v>
      </c>
      <c r="S1613" t="e">
        <f t="shared" si="307"/>
        <v>#VALUE!</v>
      </c>
      <c r="U1613" s="86" t="s">
        <v>361</v>
      </c>
      <c r="V1613" t="e">
        <f t="shared" si="308"/>
        <v>#VALUE!</v>
      </c>
      <c r="W1613" t="e">
        <f t="shared" si="309"/>
        <v>#VALUE!</v>
      </c>
      <c r="Y1613" s="61" t="s">
        <v>361</v>
      </c>
      <c r="Z1613" t="str">
        <f t="shared" si="310"/>
        <v>11-23-13</v>
      </c>
      <c r="AA1613" t="e">
        <f t="shared" si="311"/>
        <v>#VALUE!</v>
      </c>
      <c r="AB1613" t="e">
        <f t="shared" si="312"/>
        <v>#VALUE!</v>
      </c>
      <c r="AD1613" s="85">
        <v>41601</v>
      </c>
      <c r="AG1613" s="85" t="s">
        <v>361</v>
      </c>
      <c r="AI1613" s="85">
        <v>41601</v>
      </c>
    </row>
    <row r="1614" spans="1:35" x14ac:dyDescent="0.2">
      <c r="A1614">
        <v>1030</v>
      </c>
      <c r="B1614" s="91" t="s">
        <v>304</v>
      </c>
      <c r="C1614" s="61" t="str" cm="1">
        <f t="array" ref="C1614">_xlfn._xlws.FILTER(B1614,OR(LEN(B1614) = 7,LEN(B1614)=8))</f>
        <v>7/17/13</v>
      </c>
      <c r="D1614" s="61" t="str">
        <f t="shared" si="302"/>
        <v>7/17/13</v>
      </c>
      <c r="E1614" s="85" t="s">
        <v>304</v>
      </c>
      <c r="F1614" s="87" t="e" cm="1" vm="1">
        <f t="array" ref="F1614">_xlfn._xlws.FILTER(B1614,LEN(B1614)=5)</f>
        <v>#VALUE!</v>
      </c>
      <c r="G1614" s="88" t="str">
        <f t="shared" si="303"/>
        <v/>
      </c>
      <c r="H1614" s="85">
        <v>41472</v>
      </c>
      <c r="I1614" s="85" t="s">
        <v>2512</v>
      </c>
      <c r="J1614" s="93">
        <f t="shared" si="301"/>
        <v>41472</v>
      </c>
      <c r="K1614" s="85"/>
      <c r="M1614" s="85" t="s">
        <v>304</v>
      </c>
      <c r="N1614" t="e">
        <f t="shared" si="304"/>
        <v>#VALUE!</v>
      </c>
      <c r="O1614" t="e">
        <f t="shared" si="305"/>
        <v>#VALUE!</v>
      </c>
      <c r="Q1614" s="84" t="s">
        <v>304</v>
      </c>
      <c r="R1614" t="e">
        <f t="shared" si="306"/>
        <v>#VALUE!</v>
      </c>
      <c r="S1614" t="e">
        <f t="shared" si="307"/>
        <v>#VALUE!</v>
      </c>
      <c r="U1614" s="86" t="s">
        <v>304</v>
      </c>
      <c r="V1614" t="e">
        <f t="shared" si="308"/>
        <v>#VALUE!</v>
      </c>
      <c r="W1614" t="e">
        <f t="shared" si="309"/>
        <v>#VALUE!</v>
      </c>
      <c r="Y1614" s="61" t="s">
        <v>304</v>
      </c>
      <c r="Z1614" t="str">
        <f t="shared" si="310"/>
        <v>7-17-13</v>
      </c>
      <c r="AA1614" t="e">
        <f t="shared" si="311"/>
        <v>#VALUE!</v>
      </c>
      <c r="AB1614" t="e">
        <f t="shared" si="312"/>
        <v>#VALUE!</v>
      </c>
      <c r="AD1614" s="85">
        <v>41472</v>
      </c>
      <c r="AG1614" s="85" t="s">
        <v>304</v>
      </c>
      <c r="AI1614" s="85">
        <v>41472</v>
      </c>
    </row>
    <row r="1615" spans="1:35" x14ac:dyDescent="0.2">
      <c r="A1615">
        <v>10364</v>
      </c>
      <c r="B1615" s="91" t="s">
        <v>1780</v>
      </c>
      <c r="C1615" s="61" t="str" cm="1">
        <f t="array" ref="C1615">_xlfn._xlws.FILTER(B1615,OR(LEN(B1615) = 7,LEN(B1615)=8))</f>
        <v>7/13/13</v>
      </c>
      <c r="D1615" s="61" t="str">
        <f t="shared" si="302"/>
        <v>7/13/13</v>
      </c>
      <c r="E1615" s="85" t="s">
        <v>1780</v>
      </c>
      <c r="F1615" s="87" t="e" cm="1" vm="1">
        <f t="array" ref="F1615">_xlfn._xlws.FILTER(B1615,LEN(B1615)=5)</f>
        <v>#VALUE!</v>
      </c>
      <c r="G1615" s="88" t="str">
        <f t="shared" si="303"/>
        <v/>
      </c>
      <c r="H1615" s="85">
        <v>41468</v>
      </c>
      <c r="I1615" s="85" t="s">
        <v>2512</v>
      </c>
      <c r="J1615" s="93">
        <f t="shared" si="301"/>
        <v>41468</v>
      </c>
      <c r="K1615" s="85"/>
      <c r="M1615" s="85" t="s">
        <v>1780</v>
      </c>
      <c r="N1615" t="e">
        <f t="shared" si="304"/>
        <v>#VALUE!</v>
      </c>
      <c r="O1615" t="e">
        <f t="shared" si="305"/>
        <v>#VALUE!</v>
      </c>
      <c r="Q1615" s="84" t="s">
        <v>1780</v>
      </c>
      <c r="R1615" t="e">
        <f t="shared" si="306"/>
        <v>#VALUE!</v>
      </c>
      <c r="S1615" t="e">
        <f t="shared" si="307"/>
        <v>#VALUE!</v>
      </c>
      <c r="U1615" s="86" t="s">
        <v>1780</v>
      </c>
      <c r="V1615" t="e">
        <f t="shared" si="308"/>
        <v>#VALUE!</v>
      </c>
      <c r="W1615" t="e">
        <f t="shared" si="309"/>
        <v>#VALUE!</v>
      </c>
      <c r="Y1615" s="61" t="s">
        <v>1780</v>
      </c>
      <c r="Z1615" t="str">
        <f t="shared" si="310"/>
        <v>7-13-13</v>
      </c>
      <c r="AA1615" t="e">
        <f t="shared" si="311"/>
        <v>#VALUE!</v>
      </c>
      <c r="AB1615" t="e">
        <f t="shared" si="312"/>
        <v>#VALUE!</v>
      </c>
      <c r="AD1615" s="85">
        <v>41468</v>
      </c>
      <c r="AG1615" s="85" t="s">
        <v>1780</v>
      </c>
      <c r="AI1615" s="85">
        <v>41468</v>
      </c>
    </row>
    <row r="1616" spans="1:35" x14ac:dyDescent="0.2">
      <c r="A1616">
        <v>6945</v>
      </c>
      <c r="B1616" s="91">
        <v>41370</v>
      </c>
      <c r="C1616" s="61" t="e" cm="1" vm="1">
        <f t="array" ref="C1616">_xlfn._xlws.FILTER(B1616,OR(LEN(B1616) = 7,LEN(B1616)=8))</f>
        <v>#VALUE!</v>
      </c>
      <c r="D1616" s="61" t="str">
        <f t="shared" si="302"/>
        <v/>
      </c>
      <c r="E1616" s="61" t="s">
        <v>2512</v>
      </c>
      <c r="F1616" s="87" cm="1">
        <f t="array" ref="F1616">_xlfn._xlws.FILTER(B1616,LEN(B1616)=5)</f>
        <v>41370</v>
      </c>
      <c r="G1616" s="88">
        <f t="shared" si="303"/>
        <v>41370</v>
      </c>
      <c r="H1616" s="61"/>
      <c r="I1616" s="85">
        <v>41370</v>
      </c>
      <c r="J1616" s="93">
        <f t="shared" si="301"/>
        <v>41370</v>
      </c>
      <c r="K1616" s="85"/>
      <c r="M1616" s="85">
        <v>41370</v>
      </c>
      <c r="N1616" t="e">
        <f t="shared" si="304"/>
        <v>#VALUE!</v>
      </c>
      <c r="O1616">
        <f t="shared" si="305"/>
        <v>41370</v>
      </c>
      <c r="Q1616" s="84">
        <v>41370</v>
      </c>
      <c r="R1616" t="e">
        <f t="shared" si="306"/>
        <v>#VALUE!</v>
      </c>
      <c r="S1616">
        <f t="shared" si="307"/>
        <v>41370</v>
      </c>
      <c r="U1616" s="86">
        <v>41370</v>
      </c>
      <c r="V1616" t="e">
        <f t="shared" si="308"/>
        <v>#VALUE!</v>
      </c>
      <c r="W1616">
        <f t="shared" si="309"/>
        <v>41370</v>
      </c>
      <c r="Y1616" s="61">
        <v>41370</v>
      </c>
      <c r="Z1616" t="str">
        <f t="shared" si="310"/>
        <v>41370</v>
      </c>
      <c r="AA1616" t="e">
        <f t="shared" si="311"/>
        <v>#VALUE!</v>
      </c>
      <c r="AB1616">
        <f t="shared" si="312"/>
        <v>41370</v>
      </c>
      <c r="AD1616" s="85">
        <v>25671</v>
      </c>
      <c r="AG1616" s="85">
        <v>41370</v>
      </c>
      <c r="AI1616" s="85">
        <v>41429</v>
      </c>
    </row>
    <row r="1617" spans="1:35" x14ac:dyDescent="0.2">
      <c r="A1617">
        <v>8562</v>
      </c>
      <c r="B1617" s="91" t="s">
        <v>66</v>
      </c>
      <c r="C1617" s="61" t="str" cm="1">
        <f t="array" ref="C1617">_xlfn._xlws.FILTER(B1617,OR(LEN(B1617) = 7,LEN(B1617)=8))</f>
        <v>5/28/13</v>
      </c>
      <c r="D1617" s="61" t="str">
        <f t="shared" si="302"/>
        <v>5/28/13</v>
      </c>
      <c r="E1617" s="85" t="s">
        <v>66</v>
      </c>
      <c r="F1617" s="87" t="e" cm="1" vm="1">
        <f t="array" ref="F1617">_xlfn._xlws.FILTER(B1617,LEN(B1617)=5)</f>
        <v>#VALUE!</v>
      </c>
      <c r="G1617" s="88" t="str">
        <f t="shared" si="303"/>
        <v/>
      </c>
      <c r="H1617" s="85">
        <v>41422</v>
      </c>
      <c r="I1617" s="85" t="s">
        <v>2512</v>
      </c>
      <c r="J1617" s="93">
        <f t="shared" si="301"/>
        <v>41422</v>
      </c>
      <c r="K1617" s="85"/>
      <c r="M1617" s="85" t="s">
        <v>66</v>
      </c>
      <c r="N1617" t="e">
        <f t="shared" si="304"/>
        <v>#VALUE!</v>
      </c>
      <c r="O1617" t="e">
        <f t="shared" si="305"/>
        <v>#VALUE!</v>
      </c>
      <c r="Q1617" s="84" t="s">
        <v>66</v>
      </c>
      <c r="R1617" t="e">
        <f t="shared" si="306"/>
        <v>#VALUE!</v>
      </c>
      <c r="S1617" t="e">
        <f t="shared" si="307"/>
        <v>#VALUE!</v>
      </c>
      <c r="U1617" s="86" t="s">
        <v>66</v>
      </c>
      <c r="V1617" t="e">
        <f t="shared" si="308"/>
        <v>#VALUE!</v>
      </c>
      <c r="W1617" t="e">
        <f t="shared" si="309"/>
        <v>#VALUE!</v>
      </c>
      <c r="Y1617" s="61" t="s">
        <v>66</v>
      </c>
      <c r="Z1617" t="str">
        <f t="shared" si="310"/>
        <v>5-28-13</v>
      </c>
      <c r="AA1617" t="e">
        <f t="shared" si="311"/>
        <v>#VALUE!</v>
      </c>
      <c r="AB1617" t="e">
        <f t="shared" si="312"/>
        <v>#VALUE!</v>
      </c>
      <c r="AD1617" s="85">
        <v>41422</v>
      </c>
      <c r="AG1617" s="85" t="s">
        <v>66</v>
      </c>
      <c r="AI1617" s="85">
        <v>41422</v>
      </c>
    </row>
    <row r="1618" spans="1:35" x14ac:dyDescent="0.2">
      <c r="A1618">
        <v>2918</v>
      </c>
      <c r="B1618" s="91" t="s">
        <v>693</v>
      </c>
      <c r="C1618" s="61" t="str" cm="1">
        <f t="array" ref="C1618">_xlfn._xlws.FILTER(B1618,OR(LEN(B1618) = 7,LEN(B1618)=8))</f>
        <v>4/13/13</v>
      </c>
      <c r="D1618" s="61" t="str">
        <f t="shared" si="302"/>
        <v>4/13/13</v>
      </c>
      <c r="E1618" s="85" t="s">
        <v>693</v>
      </c>
      <c r="F1618" s="87" t="e" cm="1" vm="1">
        <f t="array" ref="F1618">_xlfn._xlws.FILTER(B1618,LEN(B1618)=5)</f>
        <v>#VALUE!</v>
      </c>
      <c r="G1618" s="88" t="str">
        <f t="shared" si="303"/>
        <v/>
      </c>
      <c r="H1618" s="85">
        <v>41377</v>
      </c>
      <c r="I1618" s="85" t="s">
        <v>2512</v>
      </c>
      <c r="J1618" s="93">
        <f t="shared" si="301"/>
        <v>41377</v>
      </c>
      <c r="K1618" s="85"/>
      <c r="M1618" s="85" t="s">
        <v>693</v>
      </c>
      <c r="N1618" t="e">
        <f t="shared" si="304"/>
        <v>#VALUE!</v>
      </c>
      <c r="O1618" t="e">
        <f t="shared" si="305"/>
        <v>#VALUE!</v>
      </c>
      <c r="Q1618" s="84" t="s">
        <v>693</v>
      </c>
      <c r="R1618" t="e">
        <f t="shared" si="306"/>
        <v>#VALUE!</v>
      </c>
      <c r="S1618" t="e">
        <f t="shared" si="307"/>
        <v>#VALUE!</v>
      </c>
      <c r="U1618" s="86" t="s">
        <v>693</v>
      </c>
      <c r="V1618" t="e">
        <f t="shared" si="308"/>
        <v>#VALUE!</v>
      </c>
      <c r="W1618" t="e">
        <f t="shared" si="309"/>
        <v>#VALUE!</v>
      </c>
      <c r="Y1618" s="61" t="s">
        <v>693</v>
      </c>
      <c r="Z1618" t="str">
        <f t="shared" si="310"/>
        <v>4-13-13</v>
      </c>
      <c r="AA1618" t="e">
        <f t="shared" si="311"/>
        <v>#VALUE!</v>
      </c>
      <c r="AB1618" t="e">
        <f t="shared" si="312"/>
        <v>#VALUE!</v>
      </c>
      <c r="AD1618" s="85">
        <v>41377</v>
      </c>
      <c r="AG1618" s="85" t="s">
        <v>693</v>
      </c>
      <c r="AI1618" s="85">
        <v>41377</v>
      </c>
    </row>
    <row r="1619" spans="1:35" x14ac:dyDescent="0.2">
      <c r="A1619">
        <v>9167</v>
      </c>
      <c r="B1619" s="91" t="s">
        <v>69</v>
      </c>
      <c r="C1619" s="61" t="str" cm="1">
        <f t="array" ref="C1619">_xlfn._xlws.FILTER(B1619,OR(LEN(B1619) = 7,LEN(B1619)=8))</f>
        <v>3/26/13</v>
      </c>
      <c r="D1619" s="61" t="str">
        <f t="shared" si="302"/>
        <v>3/26/13</v>
      </c>
      <c r="E1619" s="85" t="s">
        <v>69</v>
      </c>
      <c r="F1619" s="87" t="e" cm="1" vm="1">
        <f t="array" ref="F1619">_xlfn._xlws.FILTER(B1619,LEN(B1619)=5)</f>
        <v>#VALUE!</v>
      </c>
      <c r="G1619" s="88" t="str">
        <f t="shared" si="303"/>
        <v/>
      </c>
      <c r="H1619" s="85">
        <v>41359</v>
      </c>
      <c r="I1619" s="85" t="s">
        <v>2512</v>
      </c>
      <c r="J1619" s="93">
        <f t="shared" si="301"/>
        <v>41359</v>
      </c>
      <c r="K1619" s="85"/>
      <c r="M1619" s="85" t="s">
        <v>69</v>
      </c>
      <c r="N1619" t="e">
        <f t="shared" si="304"/>
        <v>#VALUE!</v>
      </c>
      <c r="O1619" t="e">
        <f t="shared" si="305"/>
        <v>#VALUE!</v>
      </c>
      <c r="Q1619" s="84" t="s">
        <v>69</v>
      </c>
      <c r="R1619" t="e">
        <f t="shared" si="306"/>
        <v>#VALUE!</v>
      </c>
      <c r="S1619" t="e">
        <f t="shared" si="307"/>
        <v>#VALUE!</v>
      </c>
      <c r="U1619" s="86" t="s">
        <v>69</v>
      </c>
      <c r="V1619" t="e">
        <f t="shared" si="308"/>
        <v>#VALUE!</v>
      </c>
      <c r="W1619" t="e">
        <f t="shared" si="309"/>
        <v>#VALUE!</v>
      </c>
      <c r="Y1619" s="61" t="s">
        <v>69</v>
      </c>
      <c r="Z1619" t="str">
        <f t="shared" si="310"/>
        <v>3-26-13</v>
      </c>
      <c r="AA1619" t="e">
        <f t="shared" si="311"/>
        <v>#VALUE!</v>
      </c>
      <c r="AB1619" t="e">
        <f t="shared" si="312"/>
        <v>#VALUE!</v>
      </c>
      <c r="AD1619" s="85">
        <v>41359</v>
      </c>
      <c r="AG1619" s="85" t="s">
        <v>69</v>
      </c>
      <c r="AI1619" s="85">
        <v>41359</v>
      </c>
    </row>
    <row r="1620" spans="1:35" x14ac:dyDescent="0.2">
      <c r="A1620">
        <v>4743</v>
      </c>
      <c r="B1620" s="91">
        <v>41336</v>
      </c>
      <c r="C1620" s="61" t="e" cm="1" vm="1">
        <f t="array" ref="C1620">_xlfn._xlws.FILTER(B1620,OR(LEN(B1620) = 7,LEN(B1620)=8))</f>
        <v>#VALUE!</v>
      </c>
      <c r="D1620" s="61" t="str">
        <f t="shared" si="302"/>
        <v/>
      </c>
      <c r="E1620" s="61" t="s">
        <v>2512</v>
      </c>
      <c r="F1620" s="87" cm="1">
        <f t="array" ref="F1620">_xlfn._xlws.FILTER(B1620,LEN(B1620)=5)</f>
        <v>41336</v>
      </c>
      <c r="G1620" s="88">
        <f t="shared" si="303"/>
        <v>41336</v>
      </c>
      <c r="H1620" s="61"/>
      <c r="I1620" s="85">
        <v>41336</v>
      </c>
      <c r="J1620" s="93">
        <f t="shared" si="301"/>
        <v>41336</v>
      </c>
      <c r="K1620" s="85"/>
      <c r="M1620" s="85">
        <v>41336</v>
      </c>
      <c r="N1620" t="e">
        <f t="shared" si="304"/>
        <v>#VALUE!</v>
      </c>
      <c r="O1620">
        <f t="shared" si="305"/>
        <v>41336</v>
      </c>
      <c r="Q1620" s="84">
        <v>41336</v>
      </c>
      <c r="R1620" t="e">
        <f t="shared" si="306"/>
        <v>#VALUE!</v>
      </c>
      <c r="S1620">
        <f t="shared" si="307"/>
        <v>41336</v>
      </c>
      <c r="U1620" s="86">
        <v>41336</v>
      </c>
      <c r="V1620" t="e">
        <f t="shared" si="308"/>
        <v>#VALUE!</v>
      </c>
      <c r="W1620">
        <f t="shared" si="309"/>
        <v>41336</v>
      </c>
      <c r="Y1620" s="61">
        <v>41336</v>
      </c>
      <c r="Z1620" t="str">
        <f t="shared" si="310"/>
        <v>41336</v>
      </c>
      <c r="AA1620" t="e">
        <f t="shared" si="311"/>
        <v>#VALUE!</v>
      </c>
      <c r="AB1620">
        <f t="shared" si="312"/>
        <v>41336</v>
      </c>
      <c r="AD1620" s="85">
        <v>13253</v>
      </c>
      <c r="AG1620" s="85">
        <v>41336</v>
      </c>
      <c r="AI1620" s="85">
        <v>41336</v>
      </c>
    </row>
    <row r="1621" spans="1:35" x14ac:dyDescent="0.2">
      <c r="A1621">
        <v>10742</v>
      </c>
      <c r="B1621" s="91" t="s">
        <v>1596</v>
      </c>
      <c r="C1621" s="61" t="str" cm="1">
        <f t="array" ref="C1621">_xlfn._xlws.FILTER(B1621,OR(LEN(B1621) = 7,LEN(B1621)=8))</f>
        <v>2/27/13</v>
      </c>
      <c r="D1621" s="61" t="str">
        <f t="shared" si="302"/>
        <v>2/27/13</v>
      </c>
      <c r="E1621" s="85" t="s">
        <v>1596</v>
      </c>
      <c r="F1621" s="87" t="e" cm="1" vm="1">
        <f t="array" ref="F1621">_xlfn._xlws.FILTER(B1621,LEN(B1621)=5)</f>
        <v>#VALUE!</v>
      </c>
      <c r="G1621" s="88" t="str">
        <f t="shared" si="303"/>
        <v/>
      </c>
      <c r="H1621" s="85">
        <v>41332</v>
      </c>
      <c r="I1621" s="85" t="s">
        <v>2512</v>
      </c>
      <c r="J1621" s="93">
        <f t="shared" si="301"/>
        <v>41332</v>
      </c>
      <c r="K1621" s="85"/>
      <c r="M1621" s="85" t="s">
        <v>1596</v>
      </c>
      <c r="N1621" t="e">
        <f t="shared" si="304"/>
        <v>#VALUE!</v>
      </c>
      <c r="O1621" t="e">
        <f t="shared" si="305"/>
        <v>#VALUE!</v>
      </c>
      <c r="Q1621" s="84" t="s">
        <v>1596</v>
      </c>
      <c r="R1621" t="e">
        <f t="shared" si="306"/>
        <v>#VALUE!</v>
      </c>
      <c r="S1621" t="e">
        <f t="shared" si="307"/>
        <v>#VALUE!</v>
      </c>
      <c r="U1621" s="86" t="s">
        <v>1596</v>
      </c>
      <c r="V1621" t="e">
        <f t="shared" si="308"/>
        <v>#VALUE!</v>
      </c>
      <c r="W1621" t="e">
        <f t="shared" si="309"/>
        <v>#VALUE!</v>
      </c>
      <c r="Y1621" s="61" t="s">
        <v>1596</v>
      </c>
      <c r="Z1621" t="str">
        <f t="shared" si="310"/>
        <v>2-27-13</v>
      </c>
      <c r="AA1621" t="e">
        <f t="shared" si="311"/>
        <v>#VALUE!</v>
      </c>
      <c r="AB1621" t="e">
        <f t="shared" si="312"/>
        <v>#VALUE!</v>
      </c>
      <c r="AD1621" s="85">
        <v>41332</v>
      </c>
      <c r="AG1621" s="85" t="s">
        <v>1596</v>
      </c>
      <c r="AI1621" s="85">
        <v>41332</v>
      </c>
    </row>
    <row r="1622" spans="1:35" x14ac:dyDescent="0.2">
      <c r="A1622">
        <v>10965</v>
      </c>
      <c r="B1622" s="91" t="s">
        <v>989</v>
      </c>
      <c r="C1622" s="61" t="str" cm="1">
        <f t="array" ref="C1622">_xlfn._xlws.FILTER(B1622,OR(LEN(B1622) = 7,LEN(B1622)=8))</f>
        <v>2/22/13</v>
      </c>
      <c r="D1622" s="61" t="str">
        <f t="shared" si="302"/>
        <v>2/22/13</v>
      </c>
      <c r="E1622" s="85" t="s">
        <v>989</v>
      </c>
      <c r="F1622" s="87" t="e" cm="1" vm="1">
        <f t="array" ref="F1622">_xlfn._xlws.FILTER(B1622,LEN(B1622)=5)</f>
        <v>#VALUE!</v>
      </c>
      <c r="G1622" s="88" t="str">
        <f t="shared" si="303"/>
        <v/>
      </c>
      <c r="H1622" s="85">
        <v>41327</v>
      </c>
      <c r="I1622" s="85" t="s">
        <v>2512</v>
      </c>
      <c r="J1622" s="93">
        <f t="shared" si="301"/>
        <v>41327</v>
      </c>
      <c r="K1622" s="85"/>
      <c r="M1622" s="85" t="s">
        <v>989</v>
      </c>
      <c r="N1622" t="e">
        <f t="shared" si="304"/>
        <v>#VALUE!</v>
      </c>
      <c r="O1622" t="e">
        <f t="shared" si="305"/>
        <v>#VALUE!</v>
      </c>
      <c r="Q1622" s="84" t="s">
        <v>989</v>
      </c>
      <c r="R1622" t="e">
        <f t="shared" si="306"/>
        <v>#VALUE!</v>
      </c>
      <c r="S1622" t="e">
        <f t="shared" si="307"/>
        <v>#VALUE!</v>
      </c>
      <c r="U1622" s="86" t="s">
        <v>989</v>
      </c>
      <c r="V1622" t="e">
        <f t="shared" si="308"/>
        <v>#VALUE!</v>
      </c>
      <c r="W1622" t="e">
        <f t="shared" si="309"/>
        <v>#VALUE!</v>
      </c>
      <c r="Y1622" s="61" t="s">
        <v>989</v>
      </c>
      <c r="Z1622" t="str">
        <f t="shared" si="310"/>
        <v>2-22-13</v>
      </c>
      <c r="AA1622" t="e">
        <f t="shared" si="311"/>
        <v>#VALUE!</v>
      </c>
      <c r="AB1622" t="e">
        <f t="shared" si="312"/>
        <v>#VALUE!</v>
      </c>
      <c r="AD1622" s="85">
        <v>41327</v>
      </c>
      <c r="AG1622" s="85" t="s">
        <v>989</v>
      </c>
      <c r="AI1622" s="85">
        <v>41327</v>
      </c>
    </row>
    <row r="1623" spans="1:35" x14ac:dyDescent="0.2">
      <c r="A1623">
        <v>7129</v>
      </c>
      <c r="B1623" s="91" t="s">
        <v>1273</v>
      </c>
      <c r="C1623" s="61" t="str" cm="1">
        <f t="array" ref="C1623">_xlfn._xlws.FILTER(B1623,OR(LEN(B1623) = 7,LEN(B1623)=8))</f>
        <v>2/17/13</v>
      </c>
      <c r="D1623" s="61" t="str">
        <f t="shared" si="302"/>
        <v>2/17/13</v>
      </c>
      <c r="E1623" s="85" t="s">
        <v>1273</v>
      </c>
      <c r="F1623" s="87" t="e" cm="1" vm="1">
        <f t="array" ref="F1623">_xlfn._xlws.FILTER(B1623,LEN(B1623)=5)</f>
        <v>#VALUE!</v>
      </c>
      <c r="G1623" s="88" t="str">
        <f t="shared" si="303"/>
        <v/>
      </c>
      <c r="H1623" s="85">
        <v>41322</v>
      </c>
      <c r="I1623" s="85" t="s">
        <v>2512</v>
      </c>
      <c r="J1623" s="93">
        <f t="shared" si="301"/>
        <v>41322</v>
      </c>
      <c r="K1623" s="85"/>
      <c r="M1623" s="85" t="s">
        <v>1273</v>
      </c>
      <c r="N1623" t="e">
        <f t="shared" si="304"/>
        <v>#VALUE!</v>
      </c>
      <c r="O1623" t="e">
        <f t="shared" si="305"/>
        <v>#VALUE!</v>
      </c>
      <c r="Q1623" s="84" t="s">
        <v>1273</v>
      </c>
      <c r="R1623" t="e">
        <f t="shared" si="306"/>
        <v>#VALUE!</v>
      </c>
      <c r="S1623" t="e">
        <f t="shared" si="307"/>
        <v>#VALUE!</v>
      </c>
      <c r="U1623" s="86" t="s">
        <v>1273</v>
      </c>
      <c r="V1623" t="e">
        <f t="shared" si="308"/>
        <v>#VALUE!</v>
      </c>
      <c r="W1623" t="e">
        <f t="shared" si="309"/>
        <v>#VALUE!</v>
      </c>
      <c r="Y1623" s="61" t="s">
        <v>1273</v>
      </c>
      <c r="Z1623" t="str">
        <f t="shared" si="310"/>
        <v>2-17-13</v>
      </c>
      <c r="AA1623" t="e">
        <f t="shared" si="311"/>
        <v>#VALUE!</v>
      </c>
      <c r="AB1623" t="e">
        <f t="shared" si="312"/>
        <v>#VALUE!</v>
      </c>
      <c r="AD1623" s="85">
        <v>41322</v>
      </c>
      <c r="AG1623" s="85" t="s">
        <v>1273</v>
      </c>
      <c r="AI1623" s="85">
        <v>41322</v>
      </c>
    </row>
    <row r="1624" spans="1:35" x14ac:dyDescent="0.2">
      <c r="A1624">
        <v>3732</v>
      </c>
      <c r="B1624" s="91">
        <v>41366</v>
      </c>
      <c r="C1624" s="61" t="e" cm="1" vm="1">
        <f t="array" ref="C1624">_xlfn._xlws.FILTER(B1624,OR(LEN(B1624) = 7,LEN(B1624)=8))</f>
        <v>#VALUE!</v>
      </c>
      <c r="D1624" s="61" t="str">
        <f t="shared" si="302"/>
        <v/>
      </c>
      <c r="E1624" s="61" t="s">
        <v>2512</v>
      </c>
      <c r="F1624" s="87" cm="1">
        <f t="array" ref="F1624">_xlfn._xlws.FILTER(B1624,LEN(B1624)=5)</f>
        <v>41366</v>
      </c>
      <c r="G1624" s="88">
        <f t="shared" si="303"/>
        <v>41366</v>
      </c>
      <c r="H1624" s="61"/>
      <c r="I1624" s="85">
        <v>41366</v>
      </c>
      <c r="J1624" s="93">
        <f t="shared" si="301"/>
        <v>41366</v>
      </c>
      <c r="K1624" s="85"/>
      <c r="M1624" s="85">
        <v>41366</v>
      </c>
      <c r="N1624" t="e">
        <f t="shared" si="304"/>
        <v>#VALUE!</v>
      </c>
      <c r="O1624">
        <f t="shared" si="305"/>
        <v>41366</v>
      </c>
      <c r="Q1624" s="84">
        <v>41366</v>
      </c>
      <c r="R1624" t="e">
        <f t="shared" si="306"/>
        <v>#VALUE!</v>
      </c>
      <c r="S1624">
        <f t="shared" si="307"/>
        <v>41366</v>
      </c>
      <c r="U1624" s="86">
        <v>41366</v>
      </c>
      <c r="V1624" t="e">
        <f t="shared" si="308"/>
        <v>#VALUE!</v>
      </c>
      <c r="W1624">
        <f t="shared" si="309"/>
        <v>41366</v>
      </c>
      <c r="Y1624" s="61">
        <v>41366</v>
      </c>
      <c r="Z1624" t="str">
        <f t="shared" si="310"/>
        <v>41366</v>
      </c>
      <c r="AA1624" t="e">
        <f t="shared" si="311"/>
        <v>#VALUE!</v>
      </c>
      <c r="AB1624">
        <f t="shared" si="312"/>
        <v>41366</v>
      </c>
      <c r="AD1624" s="85">
        <v>24210</v>
      </c>
      <c r="AG1624" s="85">
        <v>41366</v>
      </c>
      <c r="AI1624" s="85">
        <v>41309</v>
      </c>
    </row>
    <row r="1625" spans="1:35" x14ac:dyDescent="0.2">
      <c r="A1625">
        <v>7124</v>
      </c>
      <c r="B1625" s="91">
        <v>41276</v>
      </c>
      <c r="C1625" s="61" t="e" cm="1" vm="1">
        <f t="array" ref="C1625">_xlfn._xlws.FILTER(B1625,OR(LEN(B1625) = 7,LEN(B1625)=8))</f>
        <v>#VALUE!</v>
      </c>
      <c r="D1625" s="61" t="str">
        <f t="shared" si="302"/>
        <v/>
      </c>
      <c r="E1625" s="61" t="s">
        <v>2512</v>
      </c>
      <c r="F1625" s="87" cm="1">
        <f t="array" ref="F1625">_xlfn._xlws.FILTER(B1625,LEN(B1625)=5)</f>
        <v>41276</v>
      </c>
      <c r="G1625" s="88">
        <f t="shared" si="303"/>
        <v>41276</v>
      </c>
      <c r="H1625" s="61"/>
      <c r="I1625" s="85">
        <v>41276</v>
      </c>
      <c r="J1625" s="93">
        <f t="shared" si="301"/>
        <v>41276</v>
      </c>
      <c r="K1625" s="85"/>
      <c r="M1625" s="85">
        <v>41276</v>
      </c>
      <c r="N1625" t="e">
        <f t="shared" si="304"/>
        <v>#VALUE!</v>
      </c>
      <c r="O1625">
        <f t="shared" si="305"/>
        <v>41276</v>
      </c>
      <c r="Q1625" s="84">
        <v>41276</v>
      </c>
      <c r="R1625" t="e">
        <f t="shared" si="306"/>
        <v>#VALUE!</v>
      </c>
      <c r="S1625">
        <f t="shared" si="307"/>
        <v>41276</v>
      </c>
      <c r="U1625" s="86">
        <v>41276</v>
      </c>
      <c r="V1625" t="e">
        <f t="shared" si="308"/>
        <v>#VALUE!</v>
      </c>
      <c r="W1625">
        <f t="shared" si="309"/>
        <v>41276</v>
      </c>
      <c r="Y1625" s="61">
        <v>41276</v>
      </c>
      <c r="Z1625" t="str">
        <f t="shared" si="310"/>
        <v>41276</v>
      </c>
      <c r="AA1625" t="e">
        <f t="shared" si="311"/>
        <v>#VALUE!</v>
      </c>
      <c r="AB1625">
        <f t="shared" si="312"/>
        <v>41276</v>
      </c>
      <c r="AD1625" s="85">
        <v>27862</v>
      </c>
      <c r="AG1625" s="85">
        <v>41276</v>
      </c>
      <c r="AI1625" s="85">
        <v>41306</v>
      </c>
    </row>
    <row r="1626" spans="1:35" x14ac:dyDescent="0.2">
      <c r="A1626">
        <v>10686</v>
      </c>
      <c r="B1626" s="91" t="s">
        <v>1859</v>
      </c>
      <c r="C1626" s="61" t="str" cm="1">
        <f t="array" ref="C1626">_xlfn._xlws.FILTER(B1626,OR(LEN(B1626) = 7,LEN(B1626)=8))</f>
        <v>12/26/12</v>
      </c>
      <c r="D1626" s="61" t="str">
        <f t="shared" si="302"/>
        <v>12/26/12</v>
      </c>
      <c r="E1626" s="61" t="s">
        <v>1859</v>
      </c>
      <c r="F1626" s="87" t="e" cm="1" vm="1">
        <f t="array" ref="F1626">_xlfn._xlws.FILTER(B1626,LEN(B1626)=5)</f>
        <v>#VALUE!</v>
      </c>
      <c r="G1626" s="88" t="str">
        <f t="shared" si="303"/>
        <v/>
      </c>
      <c r="H1626" s="85">
        <v>41269</v>
      </c>
      <c r="I1626" s="85" t="s">
        <v>2512</v>
      </c>
      <c r="J1626" s="93">
        <f t="shared" si="301"/>
        <v>41269</v>
      </c>
      <c r="K1626" s="85"/>
      <c r="M1626" s="85" t="s">
        <v>1859</v>
      </c>
      <c r="N1626" t="e">
        <f t="shared" si="304"/>
        <v>#VALUE!</v>
      </c>
      <c r="O1626" t="e">
        <f t="shared" si="305"/>
        <v>#VALUE!</v>
      </c>
      <c r="Q1626" s="84" t="s">
        <v>1859</v>
      </c>
      <c r="R1626" t="e">
        <f t="shared" si="306"/>
        <v>#VALUE!</v>
      </c>
      <c r="S1626" t="e">
        <f t="shared" si="307"/>
        <v>#VALUE!</v>
      </c>
      <c r="U1626" s="86" t="s">
        <v>1859</v>
      </c>
      <c r="V1626" t="e">
        <f t="shared" si="308"/>
        <v>#VALUE!</v>
      </c>
      <c r="W1626" t="e">
        <f t="shared" si="309"/>
        <v>#VALUE!</v>
      </c>
      <c r="Y1626" s="61" t="s">
        <v>1859</v>
      </c>
      <c r="Z1626" t="str">
        <f t="shared" si="310"/>
        <v>12-26-12</v>
      </c>
      <c r="AA1626" t="e">
        <f t="shared" si="311"/>
        <v>#VALUE!</v>
      </c>
      <c r="AB1626" t="e">
        <f t="shared" si="312"/>
        <v>#VALUE!</v>
      </c>
      <c r="AD1626" s="85">
        <v>41269</v>
      </c>
      <c r="AG1626" s="85" t="s">
        <v>1859</v>
      </c>
      <c r="AI1626" s="85">
        <v>41269</v>
      </c>
    </row>
    <row r="1627" spans="1:35" x14ac:dyDescent="0.2">
      <c r="A1627">
        <v>7247</v>
      </c>
      <c r="B1627" s="91" t="s">
        <v>519</v>
      </c>
      <c r="C1627" s="61" t="str" cm="1">
        <f t="array" ref="C1627">_xlfn._xlws.FILTER(B1627,OR(LEN(B1627) = 7,LEN(B1627)=8))</f>
        <v>11/22/12</v>
      </c>
      <c r="D1627" s="61" t="str">
        <f t="shared" si="302"/>
        <v>11/22/12</v>
      </c>
      <c r="E1627" s="61" t="s">
        <v>519</v>
      </c>
      <c r="F1627" s="87" t="e" cm="1" vm="1">
        <f t="array" ref="F1627">_xlfn._xlws.FILTER(B1627,LEN(B1627)=5)</f>
        <v>#VALUE!</v>
      </c>
      <c r="G1627" s="88" t="str">
        <f t="shared" si="303"/>
        <v/>
      </c>
      <c r="H1627" s="85">
        <v>41235</v>
      </c>
      <c r="I1627" s="85" t="s">
        <v>2512</v>
      </c>
      <c r="J1627" s="93">
        <f t="shared" si="301"/>
        <v>41235</v>
      </c>
      <c r="K1627" s="85"/>
      <c r="M1627" s="85" t="s">
        <v>519</v>
      </c>
      <c r="N1627" t="e">
        <f t="shared" si="304"/>
        <v>#VALUE!</v>
      </c>
      <c r="O1627" t="e">
        <f t="shared" si="305"/>
        <v>#VALUE!</v>
      </c>
      <c r="Q1627" s="84" t="s">
        <v>519</v>
      </c>
      <c r="R1627" t="e">
        <f t="shared" si="306"/>
        <v>#VALUE!</v>
      </c>
      <c r="S1627" t="e">
        <f t="shared" si="307"/>
        <v>#VALUE!</v>
      </c>
      <c r="U1627" s="86" t="s">
        <v>519</v>
      </c>
      <c r="V1627" t="e">
        <f t="shared" si="308"/>
        <v>#VALUE!</v>
      </c>
      <c r="W1627" t="e">
        <f t="shared" si="309"/>
        <v>#VALUE!</v>
      </c>
      <c r="Y1627" s="61" t="s">
        <v>519</v>
      </c>
      <c r="Z1627" t="str">
        <f t="shared" si="310"/>
        <v>11-22-12</v>
      </c>
      <c r="AA1627" t="e">
        <f t="shared" si="311"/>
        <v>#VALUE!</v>
      </c>
      <c r="AB1627" t="e">
        <f t="shared" si="312"/>
        <v>#VALUE!</v>
      </c>
      <c r="AD1627" s="85">
        <v>41235</v>
      </c>
      <c r="AG1627" s="85" t="s">
        <v>519</v>
      </c>
      <c r="AI1627" s="85">
        <v>41235</v>
      </c>
    </row>
    <row r="1628" spans="1:35" x14ac:dyDescent="0.2">
      <c r="A1628">
        <v>1513</v>
      </c>
      <c r="B1628" s="91" t="s">
        <v>1115</v>
      </c>
      <c r="C1628" s="61" t="str" cm="1">
        <f t="array" ref="C1628">_xlfn._xlws.FILTER(B1628,OR(LEN(B1628) = 7,LEN(B1628)=8))</f>
        <v>8/28/12</v>
      </c>
      <c r="D1628" s="61" t="str">
        <f t="shared" si="302"/>
        <v>8/28/12</v>
      </c>
      <c r="E1628" s="85" t="s">
        <v>1115</v>
      </c>
      <c r="F1628" s="87" t="e" cm="1" vm="1">
        <f t="array" ref="F1628">_xlfn._xlws.FILTER(B1628,LEN(B1628)=5)</f>
        <v>#VALUE!</v>
      </c>
      <c r="G1628" s="88" t="str">
        <f t="shared" si="303"/>
        <v/>
      </c>
      <c r="H1628" s="85">
        <v>41149</v>
      </c>
      <c r="I1628" s="85" t="s">
        <v>2512</v>
      </c>
      <c r="J1628" s="93">
        <f t="shared" si="301"/>
        <v>41149</v>
      </c>
      <c r="K1628" s="85"/>
      <c r="M1628" s="85" t="s">
        <v>1115</v>
      </c>
      <c r="N1628" t="e">
        <f t="shared" si="304"/>
        <v>#VALUE!</v>
      </c>
      <c r="O1628" t="e">
        <f t="shared" si="305"/>
        <v>#VALUE!</v>
      </c>
      <c r="Q1628" s="84" t="s">
        <v>1115</v>
      </c>
      <c r="R1628" t="e">
        <f t="shared" si="306"/>
        <v>#VALUE!</v>
      </c>
      <c r="S1628" t="e">
        <f t="shared" si="307"/>
        <v>#VALUE!</v>
      </c>
      <c r="U1628" s="86" t="s">
        <v>1115</v>
      </c>
      <c r="V1628" t="e">
        <f t="shared" si="308"/>
        <v>#VALUE!</v>
      </c>
      <c r="W1628" t="e">
        <f t="shared" si="309"/>
        <v>#VALUE!</v>
      </c>
      <c r="Y1628" s="61" t="s">
        <v>1115</v>
      </c>
      <c r="Z1628" t="str">
        <f t="shared" si="310"/>
        <v>8-28-12</v>
      </c>
      <c r="AA1628" t="e">
        <f t="shared" si="311"/>
        <v>#VALUE!</v>
      </c>
      <c r="AB1628" t="e">
        <f t="shared" si="312"/>
        <v>#VALUE!</v>
      </c>
      <c r="AD1628" s="85">
        <v>41149</v>
      </c>
      <c r="AG1628" s="85" t="s">
        <v>1115</v>
      </c>
      <c r="AI1628" s="85">
        <v>41149</v>
      </c>
    </row>
    <row r="1629" spans="1:35" x14ac:dyDescent="0.2">
      <c r="A1629">
        <v>460</v>
      </c>
      <c r="B1629" s="91">
        <v>41129</v>
      </c>
      <c r="C1629" s="61" t="e" cm="1" vm="1">
        <f t="array" ref="C1629">_xlfn._xlws.FILTER(B1629,OR(LEN(B1629) = 7,LEN(B1629)=8))</f>
        <v>#VALUE!</v>
      </c>
      <c r="D1629" s="61" t="str">
        <f t="shared" si="302"/>
        <v/>
      </c>
      <c r="E1629" s="61" t="s">
        <v>2512</v>
      </c>
      <c r="F1629" s="87" cm="1">
        <f t="array" ref="F1629">_xlfn._xlws.FILTER(B1629,LEN(B1629)=5)</f>
        <v>41129</v>
      </c>
      <c r="G1629" s="88">
        <f t="shared" si="303"/>
        <v>41129</v>
      </c>
      <c r="H1629" s="61"/>
      <c r="I1629" s="85">
        <v>41129</v>
      </c>
      <c r="J1629" s="93">
        <f t="shared" si="301"/>
        <v>41129</v>
      </c>
      <c r="K1629" s="85"/>
      <c r="M1629" s="85">
        <v>41129</v>
      </c>
      <c r="N1629" t="e">
        <f t="shared" si="304"/>
        <v>#VALUE!</v>
      </c>
      <c r="O1629">
        <f t="shared" si="305"/>
        <v>41129</v>
      </c>
      <c r="Q1629" s="84">
        <v>41129</v>
      </c>
      <c r="R1629" t="e">
        <f t="shared" si="306"/>
        <v>#VALUE!</v>
      </c>
      <c r="S1629">
        <f t="shared" si="307"/>
        <v>41129</v>
      </c>
      <c r="U1629" s="86">
        <v>41129</v>
      </c>
      <c r="V1629" t="e">
        <f t="shared" si="308"/>
        <v>#VALUE!</v>
      </c>
      <c r="W1629">
        <f t="shared" si="309"/>
        <v>41129</v>
      </c>
      <c r="Y1629" s="61">
        <v>41129</v>
      </c>
      <c r="Z1629" t="str">
        <f t="shared" si="310"/>
        <v>41129</v>
      </c>
      <c r="AA1629" t="e">
        <f t="shared" si="311"/>
        <v>#VALUE!</v>
      </c>
      <c r="AB1629">
        <f t="shared" si="312"/>
        <v>41129</v>
      </c>
      <c r="AD1629" s="85">
        <v>47219</v>
      </c>
      <c r="AG1629" s="85">
        <v>41129</v>
      </c>
      <c r="AI1629" s="85">
        <v>41129</v>
      </c>
    </row>
    <row r="1630" spans="1:35" x14ac:dyDescent="0.2">
      <c r="A1630">
        <v>6653</v>
      </c>
      <c r="B1630" s="91" t="s">
        <v>1864</v>
      </c>
      <c r="C1630" s="61" t="str" cm="1">
        <f t="array" ref="C1630">_xlfn._xlws.FILTER(B1630,OR(LEN(B1630) = 7,LEN(B1630)=8))</f>
        <v>7/30/12</v>
      </c>
      <c r="D1630" s="61" t="str">
        <f t="shared" si="302"/>
        <v>7/30/12</v>
      </c>
      <c r="E1630" s="85" t="s">
        <v>1864</v>
      </c>
      <c r="F1630" s="87" t="e" cm="1" vm="1">
        <f t="array" ref="F1630">_xlfn._xlws.FILTER(B1630,LEN(B1630)=5)</f>
        <v>#VALUE!</v>
      </c>
      <c r="G1630" s="88" t="str">
        <f t="shared" si="303"/>
        <v/>
      </c>
      <c r="H1630" s="85">
        <v>41120</v>
      </c>
      <c r="I1630" s="85" t="s">
        <v>2512</v>
      </c>
      <c r="J1630" s="93">
        <f t="shared" si="301"/>
        <v>41120</v>
      </c>
      <c r="K1630" s="85"/>
      <c r="M1630" s="85" t="s">
        <v>1864</v>
      </c>
      <c r="N1630" t="e">
        <f t="shared" si="304"/>
        <v>#VALUE!</v>
      </c>
      <c r="O1630" t="e">
        <f t="shared" si="305"/>
        <v>#VALUE!</v>
      </c>
      <c r="Q1630" s="84" t="s">
        <v>1864</v>
      </c>
      <c r="R1630" t="e">
        <f t="shared" si="306"/>
        <v>#VALUE!</v>
      </c>
      <c r="S1630" t="e">
        <f t="shared" si="307"/>
        <v>#VALUE!</v>
      </c>
      <c r="U1630" s="86" t="s">
        <v>1864</v>
      </c>
      <c r="V1630" t="e">
        <f t="shared" si="308"/>
        <v>#VALUE!</v>
      </c>
      <c r="W1630" t="e">
        <f t="shared" si="309"/>
        <v>#VALUE!</v>
      </c>
      <c r="Y1630" s="61" t="s">
        <v>1864</v>
      </c>
      <c r="Z1630" t="str">
        <f t="shared" si="310"/>
        <v>7-30-12</v>
      </c>
      <c r="AA1630" t="e">
        <f t="shared" si="311"/>
        <v>#VALUE!</v>
      </c>
      <c r="AB1630" t="e">
        <f t="shared" si="312"/>
        <v>#VALUE!</v>
      </c>
      <c r="AD1630" s="85">
        <v>41120</v>
      </c>
      <c r="AG1630" s="85" t="s">
        <v>1864</v>
      </c>
      <c r="AI1630" s="85">
        <v>41120</v>
      </c>
    </row>
    <row r="1631" spans="1:35" x14ac:dyDescent="0.2">
      <c r="A1631">
        <v>9400</v>
      </c>
      <c r="B1631" s="91" t="s">
        <v>1685</v>
      </c>
      <c r="C1631" s="61" t="str" cm="1">
        <f t="array" ref="C1631">_xlfn._xlws.FILTER(B1631,OR(LEN(B1631) = 7,LEN(B1631)=8))</f>
        <v>6/21/14</v>
      </c>
      <c r="D1631" s="61" t="str">
        <f t="shared" si="302"/>
        <v>6/21/14</v>
      </c>
      <c r="E1631" s="85" t="s">
        <v>1685</v>
      </c>
      <c r="F1631" s="87" t="e" cm="1" vm="1">
        <f t="array" ref="F1631">_xlfn._xlws.FILTER(B1631,LEN(B1631)=5)</f>
        <v>#VALUE!</v>
      </c>
      <c r="G1631" s="88" t="str">
        <f t="shared" si="303"/>
        <v/>
      </c>
      <c r="H1631" s="85">
        <v>41811</v>
      </c>
      <c r="I1631" s="85" t="s">
        <v>2512</v>
      </c>
      <c r="J1631" s="93">
        <f t="shared" si="301"/>
        <v>41811</v>
      </c>
      <c r="K1631" s="85"/>
      <c r="M1631" s="85" t="s">
        <v>1685</v>
      </c>
      <c r="N1631" t="e">
        <f t="shared" si="304"/>
        <v>#VALUE!</v>
      </c>
      <c r="O1631" t="e">
        <f t="shared" si="305"/>
        <v>#VALUE!</v>
      </c>
      <c r="Q1631" s="84" t="s">
        <v>1685</v>
      </c>
      <c r="R1631" t="e">
        <f t="shared" si="306"/>
        <v>#VALUE!</v>
      </c>
      <c r="S1631" t="e">
        <f t="shared" si="307"/>
        <v>#VALUE!</v>
      </c>
      <c r="U1631" s="86" t="s">
        <v>1685</v>
      </c>
      <c r="V1631" t="e">
        <f t="shared" si="308"/>
        <v>#VALUE!</v>
      </c>
      <c r="W1631" t="e">
        <f t="shared" si="309"/>
        <v>#VALUE!</v>
      </c>
      <c r="Y1631" s="61" t="s">
        <v>1685</v>
      </c>
      <c r="Z1631" t="str">
        <f t="shared" si="310"/>
        <v>6-21-14</v>
      </c>
      <c r="AA1631" t="e">
        <f t="shared" si="311"/>
        <v>#VALUE!</v>
      </c>
      <c r="AB1631" t="e">
        <f t="shared" si="312"/>
        <v>#VALUE!</v>
      </c>
      <c r="AD1631" s="85">
        <v>41811</v>
      </c>
      <c r="AG1631" s="85" t="s">
        <v>1685</v>
      </c>
      <c r="AI1631" s="85">
        <v>41811</v>
      </c>
    </row>
    <row r="1632" spans="1:35" x14ac:dyDescent="0.2">
      <c r="A1632">
        <v>7106</v>
      </c>
      <c r="B1632" s="91" t="s">
        <v>249</v>
      </c>
      <c r="C1632" s="61" t="str" cm="1">
        <f t="array" ref="C1632">_xlfn._xlws.FILTER(B1632,OR(LEN(B1632) = 7,LEN(B1632)=8))</f>
        <v>3/31/14</v>
      </c>
      <c r="D1632" s="61" t="str">
        <f t="shared" si="302"/>
        <v>3/31/14</v>
      </c>
      <c r="E1632" s="85" t="s">
        <v>249</v>
      </c>
      <c r="F1632" s="87" t="e" cm="1" vm="1">
        <f t="array" ref="F1632">_xlfn._xlws.FILTER(B1632,LEN(B1632)=5)</f>
        <v>#VALUE!</v>
      </c>
      <c r="G1632" s="88" t="str">
        <f t="shared" si="303"/>
        <v/>
      </c>
      <c r="H1632" s="85">
        <v>41729</v>
      </c>
      <c r="I1632" s="85" t="s">
        <v>2512</v>
      </c>
      <c r="J1632" s="93">
        <f t="shared" si="301"/>
        <v>41729</v>
      </c>
      <c r="K1632" s="85"/>
      <c r="M1632" s="85" t="s">
        <v>249</v>
      </c>
      <c r="N1632" t="e">
        <f t="shared" si="304"/>
        <v>#VALUE!</v>
      </c>
      <c r="O1632" t="e">
        <f t="shared" si="305"/>
        <v>#VALUE!</v>
      </c>
      <c r="Q1632" s="84" t="s">
        <v>249</v>
      </c>
      <c r="R1632" t="e">
        <f t="shared" si="306"/>
        <v>#VALUE!</v>
      </c>
      <c r="S1632" t="e">
        <f t="shared" si="307"/>
        <v>#VALUE!</v>
      </c>
      <c r="U1632" s="86" t="s">
        <v>249</v>
      </c>
      <c r="V1632" t="e">
        <f t="shared" si="308"/>
        <v>#VALUE!</v>
      </c>
      <c r="W1632" t="e">
        <f t="shared" si="309"/>
        <v>#VALUE!</v>
      </c>
      <c r="Y1632" s="61" t="s">
        <v>249</v>
      </c>
      <c r="Z1632" t="str">
        <f t="shared" si="310"/>
        <v>3-31-14</v>
      </c>
      <c r="AA1632" t="e">
        <f t="shared" si="311"/>
        <v>#VALUE!</v>
      </c>
      <c r="AB1632" t="e">
        <f t="shared" si="312"/>
        <v>#VALUE!</v>
      </c>
      <c r="AD1632" s="85">
        <v>41729</v>
      </c>
      <c r="AG1632" s="85" t="s">
        <v>249</v>
      </c>
      <c r="AI1632" s="85">
        <v>41729</v>
      </c>
    </row>
    <row r="1633" spans="1:35" x14ac:dyDescent="0.2">
      <c r="A1633">
        <v>4252</v>
      </c>
      <c r="B1633" s="91" t="s">
        <v>201</v>
      </c>
      <c r="C1633" s="61" t="str" cm="1">
        <f t="array" ref="C1633">_xlfn._xlws.FILTER(B1633,OR(LEN(B1633) = 7,LEN(B1633)=8))</f>
        <v>3/23/14</v>
      </c>
      <c r="D1633" s="61" t="str">
        <f t="shared" si="302"/>
        <v>3/23/14</v>
      </c>
      <c r="E1633" s="85" t="s">
        <v>201</v>
      </c>
      <c r="F1633" s="87" t="e" cm="1" vm="1">
        <f t="array" ref="F1633">_xlfn._xlws.FILTER(B1633,LEN(B1633)=5)</f>
        <v>#VALUE!</v>
      </c>
      <c r="G1633" s="88" t="str">
        <f t="shared" si="303"/>
        <v/>
      </c>
      <c r="H1633" s="85">
        <v>41721</v>
      </c>
      <c r="I1633" s="85" t="s">
        <v>2512</v>
      </c>
      <c r="J1633" s="93">
        <f t="shared" si="301"/>
        <v>41721</v>
      </c>
      <c r="K1633" s="85"/>
      <c r="M1633" s="85" t="s">
        <v>201</v>
      </c>
      <c r="N1633" t="e">
        <f t="shared" si="304"/>
        <v>#VALUE!</v>
      </c>
      <c r="O1633" t="e">
        <f t="shared" si="305"/>
        <v>#VALUE!</v>
      </c>
      <c r="Q1633" s="84" t="s">
        <v>201</v>
      </c>
      <c r="R1633" t="e">
        <f t="shared" si="306"/>
        <v>#VALUE!</v>
      </c>
      <c r="S1633" t="e">
        <f t="shared" si="307"/>
        <v>#VALUE!</v>
      </c>
      <c r="U1633" s="86" t="s">
        <v>201</v>
      </c>
      <c r="V1633" t="e">
        <f t="shared" si="308"/>
        <v>#VALUE!</v>
      </c>
      <c r="W1633" t="e">
        <f t="shared" si="309"/>
        <v>#VALUE!</v>
      </c>
      <c r="Y1633" s="61" t="s">
        <v>201</v>
      </c>
      <c r="Z1633" t="str">
        <f t="shared" si="310"/>
        <v>3-23-14</v>
      </c>
      <c r="AA1633" t="e">
        <f t="shared" si="311"/>
        <v>#VALUE!</v>
      </c>
      <c r="AB1633" t="e">
        <f t="shared" si="312"/>
        <v>#VALUE!</v>
      </c>
      <c r="AD1633" s="85">
        <v>41721</v>
      </c>
      <c r="AG1633" s="85" t="s">
        <v>201</v>
      </c>
      <c r="AI1633" s="85">
        <v>41721</v>
      </c>
    </row>
    <row r="1634" spans="1:35" x14ac:dyDescent="0.2">
      <c r="A1634">
        <v>9240</v>
      </c>
      <c r="B1634" s="91">
        <v>41822</v>
      </c>
      <c r="C1634" s="61" t="e" cm="1" vm="1">
        <f t="array" ref="C1634">_xlfn._xlws.FILTER(B1634,OR(LEN(B1634) = 7,LEN(B1634)=8))</f>
        <v>#VALUE!</v>
      </c>
      <c r="D1634" s="61" t="str">
        <f t="shared" si="302"/>
        <v/>
      </c>
      <c r="E1634" s="61" t="s">
        <v>2512</v>
      </c>
      <c r="F1634" s="87" cm="1">
        <f t="array" ref="F1634">_xlfn._xlws.FILTER(B1634,LEN(B1634)=5)</f>
        <v>41822</v>
      </c>
      <c r="G1634" s="88">
        <f t="shared" si="303"/>
        <v>41822</v>
      </c>
      <c r="H1634" s="61"/>
      <c r="I1634" s="85">
        <v>41822</v>
      </c>
      <c r="J1634" s="93">
        <f t="shared" si="301"/>
        <v>41822</v>
      </c>
      <c r="K1634" s="85"/>
      <c r="M1634" s="85">
        <v>41822</v>
      </c>
      <c r="N1634" t="e">
        <f t="shared" si="304"/>
        <v>#VALUE!</v>
      </c>
      <c r="O1634">
        <f t="shared" si="305"/>
        <v>41822</v>
      </c>
      <c r="Q1634" s="84">
        <v>41822</v>
      </c>
      <c r="R1634" t="e">
        <f t="shared" si="306"/>
        <v>#VALUE!</v>
      </c>
      <c r="S1634">
        <f t="shared" si="307"/>
        <v>41822</v>
      </c>
      <c r="U1634" s="86">
        <v>41822</v>
      </c>
      <c r="V1634" t="e">
        <f t="shared" si="308"/>
        <v>#VALUE!</v>
      </c>
      <c r="W1634">
        <f t="shared" si="309"/>
        <v>41822</v>
      </c>
      <c r="Y1634" s="61">
        <v>41822</v>
      </c>
      <c r="Z1634" t="str">
        <f t="shared" si="310"/>
        <v>41822</v>
      </c>
      <c r="AA1634" t="e">
        <f t="shared" si="311"/>
        <v>#VALUE!</v>
      </c>
      <c r="AB1634">
        <f t="shared" si="312"/>
        <v>41822</v>
      </c>
      <c r="AD1634" s="85">
        <v>44669</v>
      </c>
      <c r="AG1634" s="85">
        <v>41822</v>
      </c>
      <c r="AI1634" s="85">
        <v>41677</v>
      </c>
    </row>
    <row r="1635" spans="1:35" x14ac:dyDescent="0.2">
      <c r="A1635">
        <v>10770</v>
      </c>
      <c r="B1635" s="91" t="s">
        <v>331</v>
      </c>
      <c r="C1635" s="61" t="str" cm="1">
        <f t="array" ref="C1635">_xlfn._xlws.FILTER(B1635,OR(LEN(B1635) = 7,LEN(B1635)=8))</f>
        <v>1/26/14</v>
      </c>
      <c r="D1635" s="61" t="str">
        <f t="shared" si="302"/>
        <v>1/26/14</v>
      </c>
      <c r="E1635" s="85" t="s">
        <v>331</v>
      </c>
      <c r="F1635" s="87" t="e" cm="1" vm="1">
        <f t="array" ref="F1635">_xlfn._xlws.FILTER(B1635,LEN(B1635)=5)</f>
        <v>#VALUE!</v>
      </c>
      <c r="G1635" s="88" t="str">
        <f t="shared" si="303"/>
        <v/>
      </c>
      <c r="H1635" s="85">
        <v>41665</v>
      </c>
      <c r="I1635" s="85" t="s">
        <v>2512</v>
      </c>
      <c r="J1635" s="93">
        <f t="shared" si="301"/>
        <v>41665</v>
      </c>
      <c r="K1635" s="85"/>
      <c r="M1635" s="85" t="s">
        <v>331</v>
      </c>
      <c r="N1635" t="e">
        <f t="shared" si="304"/>
        <v>#VALUE!</v>
      </c>
      <c r="O1635" t="e">
        <f t="shared" si="305"/>
        <v>#VALUE!</v>
      </c>
      <c r="Q1635" s="84" t="s">
        <v>331</v>
      </c>
      <c r="R1635" t="e">
        <f t="shared" si="306"/>
        <v>#VALUE!</v>
      </c>
      <c r="S1635" t="e">
        <f t="shared" si="307"/>
        <v>#VALUE!</v>
      </c>
      <c r="U1635" s="86" t="s">
        <v>331</v>
      </c>
      <c r="V1635" t="e">
        <f t="shared" si="308"/>
        <v>#VALUE!</v>
      </c>
      <c r="W1635" t="e">
        <f t="shared" si="309"/>
        <v>#VALUE!</v>
      </c>
      <c r="Y1635" s="61" t="s">
        <v>331</v>
      </c>
      <c r="Z1635" t="str">
        <f t="shared" si="310"/>
        <v>1-26-14</v>
      </c>
      <c r="AA1635" t="e">
        <f t="shared" si="311"/>
        <v>#VALUE!</v>
      </c>
      <c r="AB1635" t="e">
        <f t="shared" si="312"/>
        <v>#VALUE!</v>
      </c>
      <c r="AD1635" s="85">
        <v>41665</v>
      </c>
      <c r="AG1635" s="85" t="s">
        <v>331</v>
      </c>
      <c r="AI1635" s="85">
        <v>41665</v>
      </c>
    </row>
    <row r="1636" spans="1:35" x14ac:dyDescent="0.2">
      <c r="A1636">
        <v>176</v>
      </c>
      <c r="B1636" s="91">
        <v>41671</v>
      </c>
      <c r="C1636" s="61" t="e" cm="1" vm="1">
        <f t="array" ref="C1636">_xlfn._xlws.FILTER(B1636,OR(LEN(B1636) = 7,LEN(B1636)=8))</f>
        <v>#VALUE!</v>
      </c>
      <c r="D1636" s="61" t="str">
        <f t="shared" si="302"/>
        <v/>
      </c>
      <c r="E1636" s="61" t="s">
        <v>2512</v>
      </c>
      <c r="F1636" s="87" cm="1">
        <f t="array" ref="F1636">_xlfn._xlws.FILTER(B1636,LEN(B1636)=5)</f>
        <v>41671</v>
      </c>
      <c r="G1636" s="88">
        <f t="shared" si="303"/>
        <v>41671</v>
      </c>
      <c r="H1636" s="61"/>
      <c r="I1636" s="85">
        <v>41671</v>
      </c>
      <c r="J1636" s="93">
        <f t="shared" si="301"/>
        <v>41671</v>
      </c>
      <c r="K1636" s="85"/>
      <c r="M1636" s="85">
        <v>41671</v>
      </c>
      <c r="N1636" t="e">
        <f t="shared" si="304"/>
        <v>#VALUE!</v>
      </c>
      <c r="O1636">
        <f t="shared" si="305"/>
        <v>41671</v>
      </c>
      <c r="Q1636" s="84">
        <v>41671</v>
      </c>
      <c r="R1636" t="e">
        <f t="shared" si="306"/>
        <v>#VALUE!</v>
      </c>
      <c r="S1636">
        <f t="shared" si="307"/>
        <v>41671</v>
      </c>
      <c r="U1636" s="86">
        <v>41671</v>
      </c>
      <c r="V1636" t="e">
        <f t="shared" si="308"/>
        <v>#VALUE!</v>
      </c>
      <c r="W1636">
        <f t="shared" si="309"/>
        <v>41671</v>
      </c>
      <c r="Y1636" s="61">
        <v>41671</v>
      </c>
      <c r="Z1636" t="str">
        <f t="shared" si="310"/>
        <v>41671</v>
      </c>
      <c r="AA1636" t="e">
        <f t="shared" si="311"/>
        <v>#VALUE!</v>
      </c>
      <c r="AB1636">
        <f t="shared" si="312"/>
        <v>41671</v>
      </c>
      <c r="AD1636" s="85">
        <v>26039</v>
      </c>
      <c r="AG1636" s="85">
        <v>41671</v>
      </c>
      <c r="AI1636" s="85">
        <v>41641</v>
      </c>
    </row>
    <row r="1637" spans="1:35" x14ac:dyDescent="0.2">
      <c r="A1637">
        <v>6870</v>
      </c>
      <c r="B1637" s="91" t="s">
        <v>1390</v>
      </c>
      <c r="C1637" s="61" t="str" cm="1">
        <f t="array" ref="C1637">_xlfn._xlws.FILTER(B1637,OR(LEN(B1637) = 7,LEN(B1637)=8))</f>
        <v>9/17/13</v>
      </c>
      <c r="D1637" s="61" t="str">
        <f t="shared" si="302"/>
        <v>9/17/13</v>
      </c>
      <c r="E1637" s="85" t="s">
        <v>1390</v>
      </c>
      <c r="F1637" s="87" t="e" cm="1" vm="1">
        <f t="array" ref="F1637">_xlfn._xlws.FILTER(B1637,LEN(B1637)=5)</f>
        <v>#VALUE!</v>
      </c>
      <c r="G1637" s="88" t="str">
        <f t="shared" si="303"/>
        <v/>
      </c>
      <c r="H1637" s="85">
        <v>41534</v>
      </c>
      <c r="I1637" s="85" t="s">
        <v>2512</v>
      </c>
      <c r="J1637" s="93">
        <f t="shared" si="301"/>
        <v>41534</v>
      </c>
      <c r="K1637" s="85"/>
      <c r="M1637" s="85" t="s">
        <v>1390</v>
      </c>
      <c r="N1637" t="e">
        <f t="shared" si="304"/>
        <v>#VALUE!</v>
      </c>
      <c r="O1637" t="e">
        <f t="shared" si="305"/>
        <v>#VALUE!</v>
      </c>
      <c r="Q1637" s="84" t="s">
        <v>1390</v>
      </c>
      <c r="R1637" t="e">
        <f t="shared" si="306"/>
        <v>#VALUE!</v>
      </c>
      <c r="S1637" t="e">
        <f t="shared" si="307"/>
        <v>#VALUE!</v>
      </c>
      <c r="U1637" s="86" t="s">
        <v>1390</v>
      </c>
      <c r="V1637" t="e">
        <f t="shared" si="308"/>
        <v>#VALUE!</v>
      </c>
      <c r="W1637" t="e">
        <f t="shared" si="309"/>
        <v>#VALUE!</v>
      </c>
      <c r="Y1637" s="61" t="s">
        <v>1390</v>
      </c>
      <c r="Z1637" t="str">
        <f t="shared" si="310"/>
        <v>9-17-13</v>
      </c>
      <c r="AA1637" t="e">
        <f t="shared" si="311"/>
        <v>#VALUE!</v>
      </c>
      <c r="AB1637" t="e">
        <f t="shared" si="312"/>
        <v>#VALUE!</v>
      </c>
      <c r="AD1637" s="85">
        <v>41534</v>
      </c>
      <c r="AG1637" s="85" t="s">
        <v>1390</v>
      </c>
      <c r="AI1637" s="85">
        <v>41534</v>
      </c>
    </row>
    <row r="1638" spans="1:35" x14ac:dyDescent="0.2">
      <c r="A1638">
        <v>143</v>
      </c>
      <c r="B1638" s="91" t="s">
        <v>771</v>
      </c>
      <c r="C1638" s="61" t="str" cm="1">
        <f t="array" ref="C1638">_xlfn._xlws.FILTER(B1638,OR(LEN(B1638) = 7,LEN(B1638)=8))</f>
        <v>8/25/13</v>
      </c>
      <c r="D1638" s="61" t="str">
        <f t="shared" si="302"/>
        <v>8/25/13</v>
      </c>
      <c r="E1638" s="85" t="s">
        <v>771</v>
      </c>
      <c r="F1638" s="87" t="e" cm="1" vm="1">
        <f t="array" ref="F1638">_xlfn._xlws.FILTER(B1638,LEN(B1638)=5)</f>
        <v>#VALUE!</v>
      </c>
      <c r="G1638" s="88" t="str">
        <f t="shared" si="303"/>
        <v/>
      </c>
      <c r="H1638" s="85">
        <v>41511</v>
      </c>
      <c r="I1638" s="85" t="s">
        <v>2512</v>
      </c>
      <c r="J1638" s="93">
        <f t="shared" si="301"/>
        <v>41511</v>
      </c>
      <c r="K1638" s="85"/>
      <c r="M1638" s="85" t="s">
        <v>771</v>
      </c>
      <c r="N1638" t="e">
        <f t="shared" si="304"/>
        <v>#VALUE!</v>
      </c>
      <c r="O1638" t="e">
        <f t="shared" si="305"/>
        <v>#VALUE!</v>
      </c>
      <c r="Q1638" s="84" t="s">
        <v>771</v>
      </c>
      <c r="R1638" t="e">
        <f t="shared" si="306"/>
        <v>#VALUE!</v>
      </c>
      <c r="S1638" t="e">
        <f t="shared" si="307"/>
        <v>#VALUE!</v>
      </c>
      <c r="U1638" s="86" t="s">
        <v>771</v>
      </c>
      <c r="V1638" t="e">
        <f t="shared" si="308"/>
        <v>#VALUE!</v>
      </c>
      <c r="W1638" t="e">
        <f t="shared" si="309"/>
        <v>#VALUE!</v>
      </c>
      <c r="Y1638" s="61" t="s">
        <v>771</v>
      </c>
      <c r="Z1638" t="str">
        <f t="shared" si="310"/>
        <v>8-25-13</v>
      </c>
      <c r="AA1638" t="e">
        <f t="shared" si="311"/>
        <v>#VALUE!</v>
      </c>
      <c r="AB1638" t="e">
        <f t="shared" si="312"/>
        <v>#VALUE!</v>
      </c>
      <c r="AD1638" s="85">
        <v>41511</v>
      </c>
      <c r="AG1638" s="85" t="s">
        <v>771</v>
      </c>
      <c r="AI1638" s="85">
        <v>41511</v>
      </c>
    </row>
    <row r="1639" spans="1:35" x14ac:dyDescent="0.2">
      <c r="A1639">
        <v>6445</v>
      </c>
      <c r="B1639" s="91" t="s">
        <v>394</v>
      </c>
      <c r="C1639" s="61" t="str" cm="1">
        <f t="array" ref="C1639">_xlfn._xlws.FILTER(B1639,OR(LEN(B1639) = 7,LEN(B1639)=8))</f>
        <v>7/14/13</v>
      </c>
      <c r="D1639" s="61" t="str">
        <f t="shared" si="302"/>
        <v>7/14/13</v>
      </c>
      <c r="E1639" s="85" t="s">
        <v>394</v>
      </c>
      <c r="F1639" s="87" t="e" cm="1" vm="1">
        <f t="array" ref="F1639">_xlfn._xlws.FILTER(B1639,LEN(B1639)=5)</f>
        <v>#VALUE!</v>
      </c>
      <c r="G1639" s="88" t="str">
        <f t="shared" si="303"/>
        <v/>
      </c>
      <c r="H1639" s="85">
        <v>41469</v>
      </c>
      <c r="I1639" s="85" t="s">
        <v>2512</v>
      </c>
      <c r="J1639" s="93">
        <f t="shared" si="301"/>
        <v>41469</v>
      </c>
      <c r="K1639" s="85"/>
      <c r="M1639" s="85" t="s">
        <v>394</v>
      </c>
      <c r="N1639" t="e">
        <f t="shared" si="304"/>
        <v>#VALUE!</v>
      </c>
      <c r="O1639" t="e">
        <f t="shared" si="305"/>
        <v>#VALUE!</v>
      </c>
      <c r="Q1639" s="84" t="s">
        <v>394</v>
      </c>
      <c r="R1639" t="e">
        <f t="shared" si="306"/>
        <v>#VALUE!</v>
      </c>
      <c r="S1639" t="e">
        <f t="shared" si="307"/>
        <v>#VALUE!</v>
      </c>
      <c r="U1639" s="86" t="s">
        <v>394</v>
      </c>
      <c r="V1639" t="e">
        <f t="shared" si="308"/>
        <v>#VALUE!</v>
      </c>
      <c r="W1639" t="e">
        <f t="shared" si="309"/>
        <v>#VALUE!</v>
      </c>
      <c r="Y1639" s="61" t="s">
        <v>394</v>
      </c>
      <c r="Z1639" t="str">
        <f t="shared" si="310"/>
        <v>7-14-13</v>
      </c>
      <c r="AA1639" t="e">
        <f t="shared" si="311"/>
        <v>#VALUE!</v>
      </c>
      <c r="AB1639" t="e">
        <f t="shared" si="312"/>
        <v>#VALUE!</v>
      </c>
      <c r="AD1639" s="85">
        <v>41469</v>
      </c>
      <c r="AG1639" s="85" t="s">
        <v>394</v>
      </c>
      <c r="AI1639" s="85">
        <v>41469</v>
      </c>
    </row>
    <row r="1640" spans="1:35" x14ac:dyDescent="0.2">
      <c r="A1640">
        <v>4278</v>
      </c>
      <c r="B1640" s="91">
        <v>41339</v>
      </c>
      <c r="C1640" s="61" t="e" cm="1" vm="1">
        <f t="array" ref="C1640">_xlfn._xlws.FILTER(B1640,OR(LEN(B1640) = 7,LEN(B1640)=8))</f>
        <v>#VALUE!</v>
      </c>
      <c r="D1640" s="61" t="str">
        <f t="shared" si="302"/>
        <v/>
      </c>
      <c r="E1640" s="61" t="s">
        <v>2512</v>
      </c>
      <c r="F1640" s="87" cm="1">
        <f t="array" ref="F1640">_xlfn._xlws.FILTER(B1640,LEN(B1640)=5)</f>
        <v>41339</v>
      </c>
      <c r="G1640" s="88">
        <f t="shared" si="303"/>
        <v>41339</v>
      </c>
      <c r="H1640" s="61"/>
      <c r="I1640" s="85">
        <v>41339</v>
      </c>
      <c r="J1640" s="93">
        <f t="shared" si="301"/>
        <v>41339</v>
      </c>
      <c r="K1640" s="85"/>
      <c r="M1640" s="85">
        <v>41339</v>
      </c>
      <c r="N1640" t="e">
        <f t="shared" si="304"/>
        <v>#VALUE!</v>
      </c>
      <c r="O1640">
        <f t="shared" si="305"/>
        <v>41339</v>
      </c>
      <c r="Q1640" s="84">
        <v>41339</v>
      </c>
      <c r="R1640" t="e">
        <f t="shared" si="306"/>
        <v>#VALUE!</v>
      </c>
      <c r="S1640">
        <f t="shared" si="307"/>
        <v>41339</v>
      </c>
      <c r="U1640" s="86">
        <v>41339</v>
      </c>
      <c r="V1640" t="e">
        <f t="shared" si="308"/>
        <v>#VALUE!</v>
      </c>
      <c r="W1640">
        <f t="shared" si="309"/>
        <v>41339</v>
      </c>
      <c r="Y1640" s="61">
        <v>41339</v>
      </c>
      <c r="Z1640" t="str">
        <f t="shared" si="310"/>
        <v>41339</v>
      </c>
      <c r="AA1640" t="e">
        <f t="shared" si="311"/>
        <v>#VALUE!</v>
      </c>
      <c r="AB1640">
        <f t="shared" si="312"/>
        <v>41339</v>
      </c>
      <c r="AD1640" s="85">
        <v>14348</v>
      </c>
      <c r="AG1640" s="85">
        <v>41339</v>
      </c>
      <c r="AI1640" s="85">
        <v>41428</v>
      </c>
    </row>
    <row r="1641" spans="1:35" x14ac:dyDescent="0.2">
      <c r="A1641">
        <v>6906</v>
      </c>
      <c r="B1641" s="91">
        <v>41339</v>
      </c>
      <c r="C1641" s="61" t="e" cm="1" vm="1">
        <f t="array" ref="C1641">_xlfn._xlws.FILTER(B1641,OR(LEN(B1641) = 7,LEN(B1641)=8))</f>
        <v>#VALUE!</v>
      </c>
      <c r="D1641" s="61" t="str">
        <f t="shared" si="302"/>
        <v/>
      </c>
      <c r="E1641" s="61" t="s">
        <v>2512</v>
      </c>
      <c r="F1641" s="87" cm="1">
        <f t="array" ref="F1641">_xlfn._xlws.FILTER(B1641,LEN(B1641)=5)</f>
        <v>41339</v>
      </c>
      <c r="G1641" s="88">
        <f t="shared" si="303"/>
        <v>41339</v>
      </c>
      <c r="H1641" s="61"/>
      <c r="I1641" s="85">
        <v>41339</v>
      </c>
      <c r="J1641" s="93">
        <f t="shared" si="301"/>
        <v>41339</v>
      </c>
      <c r="K1641" s="85"/>
      <c r="M1641" s="85">
        <v>41339</v>
      </c>
      <c r="N1641" t="e">
        <f t="shared" si="304"/>
        <v>#VALUE!</v>
      </c>
      <c r="O1641">
        <f t="shared" si="305"/>
        <v>41339</v>
      </c>
      <c r="Q1641" s="84">
        <v>41339</v>
      </c>
      <c r="R1641" t="e">
        <f t="shared" si="306"/>
        <v>#VALUE!</v>
      </c>
      <c r="S1641">
        <f t="shared" si="307"/>
        <v>41339</v>
      </c>
      <c r="U1641" s="86">
        <v>41339</v>
      </c>
      <c r="V1641" t="e">
        <f t="shared" si="308"/>
        <v>#VALUE!</v>
      </c>
      <c r="W1641">
        <f t="shared" si="309"/>
        <v>41339</v>
      </c>
      <c r="Y1641" s="61">
        <v>41339</v>
      </c>
      <c r="Z1641" t="str">
        <f t="shared" si="310"/>
        <v>41339</v>
      </c>
      <c r="AA1641" t="e">
        <f t="shared" si="311"/>
        <v>#VALUE!</v>
      </c>
      <c r="AB1641">
        <f t="shared" si="312"/>
        <v>41339</v>
      </c>
      <c r="AD1641" s="85">
        <v>14348</v>
      </c>
      <c r="AG1641" s="85">
        <v>41339</v>
      </c>
      <c r="AI1641" s="85">
        <v>41428</v>
      </c>
    </row>
    <row r="1642" spans="1:35" x14ac:dyDescent="0.2">
      <c r="A1642">
        <v>4637</v>
      </c>
      <c r="B1642" s="91" t="s">
        <v>593</v>
      </c>
      <c r="C1642" s="61" t="str" cm="1">
        <f t="array" ref="C1642">_xlfn._xlws.FILTER(B1642,OR(LEN(B1642) = 7,LEN(B1642)=8))</f>
        <v>5/18/13</v>
      </c>
      <c r="D1642" s="61" t="str">
        <f t="shared" si="302"/>
        <v>5/18/13</v>
      </c>
      <c r="E1642" s="85" t="s">
        <v>593</v>
      </c>
      <c r="F1642" s="87" t="e" cm="1" vm="1">
        <f t="array" ref="F1642">_xlfn._xlws.FILTER(B1642,LEN(B1642)=5)</f>
        <v>#VALUE!</v>
      </c>
      <c r="G1642" s="88" t="str">
        <f t="shared" si="303"/>
        <v/>
      </c>
      <c r="H1642" s="85">
        <v>41412</v>
      </c>
      <c r="I1642" s="85" t="s">
        <v>2512</v>
      </c>
      <c r="J1642" s="93">
        <f t="shared" si="301"/>
        <v>41412</v>
      </c>
      <c r="K1642" s="85"/>
      <c r="M1642" s="85" t="s">
        <v>593</v>
      </c>
      <c r="N1642" t="e">
        <f t="shared" si="304"/>
        <v>#VALUE!</v>
      </c>
      <c r="O1642" t="e">
        <f t="shared" si="305"/>
        <v>#VALUE!</v>
      </c>
      <c r="Q1642" s="84" t="s">
        <v>593</v>
      </c>
      <c r="R1642" t="e">
        <f t="shared" si="306"/>
        <v>#VALUE!</v>
      </c>
      <c r="S1642" t="e">
        <f t="shared" si="307"/>
        <v>#VALUE!</v>
      </c>
      <c r="U1642" s="86" t="s">
        <v>593</v>
      </c>
      <c r="V1642" t="e">
        <f t="shared" si="308"/>
        <v>#VALUE!</v>
      </c>
      <c r="W1642" t="e">
        <f t="shared" si="309"/>
        <v>#VALUE!</v>
      </c>
      <c r="Y1642" s="61" t="s">
        <v>593</v>
      </c>
      <c r="Z1642" t="str">
        <f t="shared" si="310"/>
        <v>5-18-13</v>
      </c>
      <c r="AA1642" t="e">
        <f t="shared" si="311"/>
        <v>#VALUE!</v>
      </c>
      <c r="AB1642" t="e">
        <f t="shared" si="312"/>
        <v>#VALUE!</v>
      </c>
      <c r="AD1642" s="85">
        <v>41412</v>
      </c>
      <c r="AG1642" s="85" t="s">
        <v>593</v>
      </c>
      <c r="AI1642" s="85">
        <v>41412</v>
      </c>
    </row>
    <row r="1643" spans="1:35" x14ac:dyDescent="0.2">
      <c r="A1643">
        <v>8690</v>
      </c>
      <c r="B1643" s="91" t="s">
        <v>1878</v>
      </c>
      <c r="C1643" s="61" t="str" cm="1">
        <f t="array" ref="C1643">_xlfn._xlws.FILTER(B1643,OR(LEN(B1643) = 7,LEN(B1643)=8))</f>
        <v>4/19/13</v>
      </c>
      <c r="D1643" s="61" t="str">
        <f t="shared" si="302"/>
        <v>4/19/13</v>
      </c>
      <c r="E1643" s="85" t="s">
        <v>1878</v>
      </c>
      <c r="F1643" s="87" t="e" cm="1" vm="1">
        <f t="array" ref="F1643">_xlfn._xlws.FILTER(B1643,LEN(B1643)=5)</f>
        <v>#VALUE!</v>
      </c>
      <c r="G1643" s="88" t="str">
        <f t="shared" si="303"/>
        <v/>
      </c>
      <c r="H1643" s="85">
        <v>41383</v>
      </c>
      <c r="I1643" s="85" t="s">
        <v>2512</v>
      </c>
      <c r="J1643" s="93">
        <f t="shared" si="301"/>
        <v>41383</v>
      </c>
      <c r="K1643" s="85"/>
      <c r="M1643" s="85" t="s">
        <v>1878</v>
      </c>
      <c r="N1643" t="e">
        <f t="shared" si="304"/>
        <v>#VALUE!</v>
      </c>
      <c r="O1643" t="e">
        <f t="shared" si="305"/>
        <v>#VALUE!</v>
      </c>
      <c r="Q1643" s="84" t="s">
        <v>1878</v>
      </c>
      <c r="R1643" t="e">
        <f t="shared" si="306"/>
        <v>#VALUE!</v>
      </c>
      <c r="S1643" t="e">
        <f t="shared" si="307"/>
        <v>#VALUE!</v>
      </c>
      <c r="U1643" s="86" t="s">
        <v>1878</v>
      </c>
      <c r="V1643" t="e">
        <f t="shared" si="308"/>
        <v>#VALUE!</v>
      </c>
      <c r="W1643" t="e">
        <f t="shared" si="309"/>
        <v>#VALUE!</v>
      </c>
      <c r="Y1643" s="61" t="s">
        <v>1878</v>
      </c>
      <c r="Z1643" t="str">
        <f t="shared" si="310"/>
        <v>4-19-13</v>
      </c>
      <c r="AA1643" t="e">
        <f t="shared" si="311"/>
        <v>#VALUE!</v>
      </c>
      <c r="AB1643" t="e">
        <f t="shared" si="312"/>
        <v>#VALUE!</v>
      </c>
      <c r="AD1643" s="85">
        <v>41383</v>
      </c>
      <c r="AG1643" s="85" t="s">
        <v>1878</v>
      </c>
      <c r="AI1643" s="85">
        <v>41383</v>
      </c>
    </row>
    <row r="1644" spans="1:35" x14ac:dyDescent="0.2">
      <c r="A1644">
        <v>1173</v>
      </c>
      <c r="B1644" s="91">
        <v>41550</v>
      </c>
      <c r="C1644" s="61" t="e" cm="1" vm="1">
        <f t="array" ref="C1644">_xlfn._xlws.FILTER(B1644,OR(LEN(B1644) = 7,LEN(B1644)=8))</f>
        <v>#VALUE!</v>
      </c>
      <c r="D1644" s="61" t="str">
        <f t="shared" si="302"/>
        <v/>
      </c>
      <c r="E1644" s="61" t="s">
        <v>2512</v>
      </c>
      <c r="F1644" s="87" cm="1">
        <f t="array" ref="F1644">_xlfn._xlws.FILTER(B1644,LEN(B1644)=5)</f>
        <v>41550</v>
      </c>
      <c r="G1644" s="88">
        <f t="shared" si="303"/>
        <v>41550</v>
      </c>
      <c r="H1644" s="61"/>
      <c r="I1644" s="85">
        <v>41550</v>
      </c>
      <c r="J1644" s="93">
        <f t="shared" si="301"/>
        <v>41550</v>
      </c>
      <c r="K1644" s="85"/>
      <c r="M1644" s="85">
        <v>41550</v>
      </c>
      <c r="N1644" t="e">
        <f t="shared" si="304"/>
        <v>#VALUE!</v>
      </c>
      <c r="O1644">
        <f t="shared" si="305"/>
        <v>41550</v>
      </c>
      <c r="Q1644" s="84">
        <v>41550</v>
      </c>
      <c r="R1644" t="e">
        <f t="shared" si="306"/>
        <v>#VALUE!</v>
      </c>
      <c r="S1644">
        <f t="shared" si="307"/>
        <v>41550</v>
      </c>
      <c r="U1644" s="86">
        <v>41550</v>
      </c>
      <c r="V1644" t="e">
        <f t="shared" si="308"/>
        <v>#VALUE!</v>
      </c>
      <c r="W1644">
        <f t="shared" si="309"/>
        <v>41550</v>
      </c>
      <c r="Y1644" s="61">
        <v>41550</v>
      </c>
      <c r="Z1644" t="str">
        <f t="shared" si="310"/>
        <v>41550</v>
      </c>
      <c r="AA1644" t="e">
        <f t="shared" si="311"/>
        <v>#VALUE!</v>
      </c>
      <c r="AB1644">
        <f t="shared" si="312"/>
        <v>41550</v>
      </c>
      <c r="AD1644" s="85">
        <v>18368</v>
      </c>
      <c r="AG1644" s="85">
        <v>41550</v>
      </c>
      <c r="AI1644" s="85">
        <v>41343</v>
      </c>
    </row>
    <row r="1645" spans="1:35" x14ac:dyDescent="0.2">
      <c r="A1645">
        <v>1928</v>
      </c>
      <c r="B1645" s="91">
        <v>41519</v>
      </c>
      <c r="C1645" s="61" t="e" cm="1" vm="1">
        <f t="array" ref="C1645">_xlfn._xlws.FILTER(B1645,OR(LEN(B1645) = 7,LEN(B1645)=8))</f>
        <v>#VALUE!</v>
      </c>
      <c r="D1645" s="61" t="str">
        <f t="shared" si="302"/>
        <v/>
      </c>
      <c r="E1645" s="61" t="s">
        <v>2512</v>
      </c>
      <c r="F1645" s="87" cm="1">
        <f t="array" ref="F1645">_xlfn._xlws.FILTER(B1645,LEN(B1645)=5)</f>
        <v>41519</v>
      </c>
      <c r="G1645" s="88">
        <f t="shared" si="303"/>
        <v>41519</v>
      </c>
      <c r="H1645" s="61"/>
      <c r="I1645" s="85">
        <v>41519</v>
      </c>
      <c r="J1645" s="93">
        <f t="shared" si="301"/>
        <v>41519</v>
      </c>
      <c r="K1645" s="85"/>
      <c r="M1645" s="85">
        <v>41519</v>
      </c>
      <c r="N1645" t="e">
        <f t="shared" si="304"/>
        <v>#VALUE!</v>
      </c>
      <c r="O1645">
        <f t="shared" si="305"/>
        <v>41519</v>
      </c>
      <c r="Q1645" s="84">
        <v>41519</v>
      </c>
      <c r="R1645" t="e">
        <f t="shared" si="306"/>
        <v>#VALUE!</v>
      </c>
      <c r="S1645">
        <f t="shared" si="307"/>
        <v>41519</v>
      </c>
      <c r="U1645" s="86">
        <v>41519</v>
      </c>
      <c r="V1645" t="e">
        <f t="shared" si="308"/>
        <v>#VALUE!</v>
      </c>
      <c r="W1645">
        <f t="shared" si="309"/>
        <v>41519</v>
      </c>
      <c r="Y1645" s="61">
        <v>41519</v>
      </c>
      <c r="Z1645" t="str">
        <f t="shared" si="310"/>
        <v>41519</v>
      </c>
      <c r="AA1645" t="e">
        <f t="shared" si="311"/>
        <v>#VALUE!</v>
      </c>
      <c r="AB1645">
        <f t="shared" si="312"/>
        <v>41519</v>
      </c>
      <c r="AD1645" s="85">
        <v>43570</v>
      </c>
      <c r="AG1645" s="85">
        <v>41519</v>
      </c>
      <c r="AI1645" s="85">
        <v>41314</v>
      </c>
    </row>
    <row r="1646" spans="1:35" x14ac:dyDescent="0.2">
      <c r="A1646">
        <v>9029</v>
      </c>
      <c r="B1646" s="91" t="s">
        <v>1882</v>
      </c>
      <c r="C1646" s="61" t="str" cm="1">
        <f t="array" ref="C1646">_xlfn._xlws.FILTER(B1646,OR(LEN(B1646) = 7,LEN(B1646)=8))</f>
        <v>1/26/13</v>
      </c>
      <c r="D1646" s="61" t="str">
        <f t="shared" si="302"/>
        <v>1/26/13</v>
      </c>
      <c r="E1646" s="85" t="s">
        <v>1882</v>
      </c>
      <c r="F1646" s="87" t="e" cm="1" vm="1">
        <f t="array" ref="F1646">_xlfn._xlws.FILTER(B1646,LEN(B1646)=5)</f>
        <v>#VALUE!</v>
      </c>
      <c r="G1646" s="88" t="str">
        <f t="shared" si="303"/>
        <v/>
      </c>
      <c r="H1646" s="85">
        <v>41300</v>
      </c>
      <c r="I1646" s="85" t="s">
        <v>2512</v>
      </c>
      <c r="J1646" s="93">
        <f t="shared" si="301"/>
        <v>41300</v>
      </c>
      <c r="K1646" s="85"/>
      <c r="M1646" s="85" t="s">
        <v>1882</v>
      </c>
      <c r="N1646" t="e">
        <f t="shared" si="304"/>
        <v>#VALUE!</v>
      </c>
      <c r="O1646" t="e">
        <f t="shared" si="305"/>
        <v>#VALUE!</v>
      </c>
      <c r="Q1646" s="84" t="s">
        <v>1882</v>
      </c>
      <c r="R1646" t="e">
        <f t="shared" si="306"/>
        <v>#VALUE!</v>
      </c>
      <c r="S1646" t="e">
        <f t="shared" si="307"/>
        <v>#VALUE!</v>
      </c>
      <c r="U1646" s="86" t="s">
        <v>1882</v>
      </c>
      <c r="V1646" t="e">
        <f t="shared" si="308"/>
        <v>#VALUE!</v>
      </c>
      <c r="W1646" t="e">
        <f t="shared" si="309"/>
        <v>#VALUE!</v>
      </c>
      <c r="Y1646" s="61" t="s">
        <v>1882</v>
      </c>
      <c r="Z1646" t="str">
        <f t="shared" si="310"/>
        <v>1-26-13</v>
      </c>
      <c r="AA1646" t="e">
        <f t="shared" si="311"/>
        <v>#VALUE!</v>
      </c>
      <c r="AB1646" t="e">
        <f t="shared" si="312"/>
        <v>#VALUE!</v>
      </c>
      <c r="AD1646" s="85">
        <v>41300</v>
      </c>
      <c r="AG1646" s="85" t="s">
        <v>1882</v>
      </c>
      <c r="AI1646" s="85">
        <v>41300</v>
      </c>
    </row>
    <row r="1647" spans="1:35" x14ac:dyDescent="0.2">
      <c r="A1647">
        <v>10299</v>
      </c>
      <c r="B1647" s="91">
        <v>41163</v>
      </c>
      <c r="C1647" s="61" t="e" cm="1" vm="1">
        <f t="array" ref="C1647">_xlfn._xlws.FILTER(B1647,OR(LEN(B1647) = 7,LEN(B1647)=8))</f>
        <v>#VALUE!</v>
      </c>
      <c r="D1647" s="61" t="str">
        <f t="shared" si="302"/>
        <v/>
      </c>
      <c r="E1647" s="61" t="s">
        <v>2512</v>
      </c>
      <c r="F1647" s="87" cm="1">
        <f t="array" ref="F1647">_xlfn._xlws.FILTER(B1647,LEN(B1647)=5)</f>
        <v>41163</v>
      </c>
      <c r="G1647" s="88">
        <f t="shared" si="303"/>
        <v>41163</v>
      </c>
      <c r="H1647" s="61"/>
      <c r="I1647" s="85">
        <v>41163</v>
      </c>
      <c r="J1647" s="93">
        <f t="shared" si="301"/>
        <v>41163</v>
      </c>
      <c r="K1647" s="85"/>
      <c r="M1647" s="85">
        <v>41163</v>
      </c>
      <c r="N1647" t="e">
        <f t="shared" si="304"/>
        <v>#VALUE!</v>
      </c>
      <c r="O1647">
        <f t="shared" si="305"/>
        <v>41163</v>
      </c>
      <c r="Q1647" s="84">
        <v>41163</v>
      </c>
      <c r="R1647" t="e">
        <f t="shared" si="306"/>
        <v>#VALUE!</v>
      </c>
      <c r="S1647">
        <f t="shared" si="307"/>
        <v>41163</v>
      </c>
      <c r="U1647" s="86">
        <v>41163</v>
      </c>
      <c r="V1647" t="e">
        <f t="shared" si="308"/>
        <v>#VALUE!</v>
      </c>
      <c r="W1647">
        <f t="shared" si="309"/>
        <v>41163</v>
      </c>
      <c r="Y1647" s="61">
        <v>41163</v>
      </c>
      <c r="Z1647" t="str">
        <f t="shared" si="310"/>
        <v>41163</v>
      </c>
      <c r="AA1647" t="e">
        <f t="shared" si="311"/>
        <v>#VALUE!</v>
      </c>
      <c r="AB1647">
        <f t="shared" si="312"/>
        <v>41163</v>
      </c>
      <c r="AD1647" s="85">
        <v>23112</v>
      </c>
      <c r="AG1647" s="85">
        <v>41163</v>
      </c>
      <c r="AI1647" s="85">
        <v>41222</v>
      </c>
    </row>
    <row r="1648" spans="1:35" x14ac:dyDescent="0.2">
      <c r="A1648">
        <v>9246</v>
      </c>
      <c r="B1648" s="91" t="s">
        <v>1885</v>
      </c>
      <c r="C1648" s="61" t="str" cm="1">
        <f t="array" ref="C1648">_xlfn._xlws.FILTER(B1648,OR(LEN(B1648) = 7,LEN(B1648)=8))</f>
        <v>10/14/12</v>
      </c>
      <c r="D1648" s="61" t="str">
        <f t="shared" si="302"/>
        <v>10/14/12</v>
      </c>
      <c r="E1648" s="61" t="s">
        <v>1885</v>
      </c>
      <c r="F1648" s="87" t="e" cm="1" vm="1">
        <f t="array" ref="F1648">_xlfn._xlws.FILTER(B1648,LEN(B1648)=5)</f>
        <v>#VALUE!</v>
      </c>
      <c r="G1648" s="88" t="str">
        <f t="shared" si="303"/>
        <v/>
      </c>
      <c r="H1648" s="85">
        <v>41196</v>
      </c>
      <c r="I1648" s="85" t="s">
        <v>2512</v>
      </c>
      <c r="J1648" s="93">
        <f t="shared" si="301"/>
        <v>41196</v>
      </c>
      <c r="K1648" s="85"/>
      <c r="M1648" s="85" t="s">
        <v>1885</v>
      </c>
      <c r="N1648" t="e">
        <f t="shared" si="304"/>
        <v>#VALUE!</v>
      </c>
      <c r="O1648" t="e">
        <f t="shared" si="305"/>
        <v>#VALUE!</v>
      </c>
      <c r="Q1648" s="84" t="s">
        <v>1885</v>
      </c>
      <c r="R1648" t="e">
        <f t="shared" si="306"/>
        <v>#VALUE!</v>
      </c>
      <c r="S1648" t="e">
        <f t="shared" si="307"/>
        <v>#VALUE!</v>
      </c>
      <c r="U1648" s="86" t="s">
        <v>1885</v>
      </c>
      <c r="V1648" t="e">
        <f t="shared" si="308"/>
        <v>#VALUE!</v>
      </c>
      <c r="W1648" t="e">
        <f t="shared" si="309"/>
        <v>#VALUE!</v>
      </c>
      <c r="Y1648" s="61" t="s">
        <v>1885</v>
      </c>
      <c r="Z1648" t="str">
        <f t="shared" si="310"/>
        <v>10-14-12</v>
      </c>
      <c r="AA1648" t="e">
        <f t="shared" si="311"/>
        <v>#VALUE!</v>
      </c>
      <c r="AB1648" t="e">
        <f t="shared" si="312"/>
        <v>#VALUE!</v>
      </c>
      <c r="AD1648" s="85">
        <v>41196</v>
      </c>
      <c r="AG1648" s="85" t="s">
        <v>1885</v>
      </c>
      <c r="AI1648" s="85">
        <v>41196</v>
      </c>
    </row>
    <row r="1649" spans="1:35" x14ac:dyDescent="0.2">
      <c r="A1649">
        <v>4943</v>
      </c>
      <c r="B1649" s="91" t="s">
        <v>1887</v>
      </c>
      <c r="C1649" s="61" t="str" cm="1">
        <f t="array" ref="C1649">_xlfn._xlws.FILTER(B1649,OR(LEN(B1649) = 7,LEN(B1649)=8))</f>
        <v>9/30/12</v>
      </c>
      <c r="D1649" s="61" t="str">
        <f t="shared" si="302"/>
        <v>9/30/12</v>
      </c>
      <c r="E1649" s="85" t="s">
        <v>1887</v>
      </c>
      <c r="F1649" s="87" t="e" cm="1" vm="1">
        <f t="array" ref="F1649">_xlfn._xlws.FILTER(B1649,LEN(B1649)=5)</f>
        <v>#VALUE!</v>
      </c>
      <c r="G1649" s="88" t="str">
        <f t="shared" si="303"/>
        <v/>
      </c>
      <c r="H1649" s="85">
        <v>41182</v>
      </c>
      <c r="I1649" s="85" t="s">
        <v>2512</v>
      </c>
      <c r="J1649" s="93">
        <f t="shared" si="301"/>
        <v>41182</v>
      </c>
      <c r="K1649" s="85"/>
      <c r="M1649" s="85" t="s">
        <v>1887</v>
      </c>
      <c r="N1649" t="e">
        <f t="shared" si="304"/>
        <v>#VALUE!</v>
      </c>
      <c r="O1649" t="e">
        <f t="shared" si="305"/>
        <v>#VALUE!</v>
      </c>
      <c r="Q1649" s="84" t="s">
        <v>1887</v>
      </c>
      <c r="R1649" t="e">
        <f t="shared" si="306"/>
        <v>#VALUE!</v>
      </c>
      <c r="S1649" t="e">
        <f t="shared" si="307"/>
        <v>#VALUE!</v>
      </c>
      <c r="U1649" s="86" t="s">
        <v>1887</v>
      </c>
      <c r="V1649" t="e">
        <f t="shared" si="308"/>
        <v>#VALUE!</v>
      </c>
      <c r="W1649" t="e">
        <f t="shared" si="309"/>
        <v>#VALUE!</v>
      </c>
      <c r="Y1649" s="61" t="s">
        <v>1887</v>
      </c>
      <c r="Z1649" t="str">
        <f t="shared" si="310"/>
        <v>9-30-12</v>
      </c>
      <c r="AA1649" t="e">
        <f t="shared" si="311"/>
        <v>#VALUE!</v>
      </c>
      <c r="AB1649" t="e">
        <f t="shared" si="312"/>
        <v>#VALUE!</v>
      </c>
      <c r="AD1649" s="85">
        <v>41182</v>
      </c>
      <c r="AG1649" s="85" t="s">
        <v>1887</v>
      </c>
      <c r="AI1649" s="85">
        <v>41182</v>
      </c>
    </row>
    <row r="1650" spans="1:35" x14ac:dyDescent="0.2">
      <c r="A1650">
        <v>4122</v>
      </c>
      <c r="B1650" s="91" t="s">
        <v>1621</v>
      </c>
      <c r="C1650" s="61" t="str" cm="1">
        <f t="array" ref="C1650">_xlfn._xlws.FILTER(B1650,OR(LEN(B1650) = 7,LEN(B1650)=8))</f>
        <v>8/29/12</v>
      </c>
      <c r="D1650" s="61" t="str">
        <f t="shared" si="302"/>
        <v>8/29/12</v>
      </c>
      <c r="E1650" s="85" t="s">
        <v>1621</v>
      </c>
      <c r="F1650" s="87" t="e" cm="1" vm="1">
        <f t="array" ref="F1650">_xlfn._xlws.FILTER(B1650,LEN(B1650)=5)</f>
        <v>#VALUE!</v>
      </c>
      <c r="G1650" s="88" t="str">
        <f t="shared" si="303"/>
        <v/>
      </c>
      <c r="H1650" s="85">
        <v>41150</v>
      </c>
      <c r="I1650" s="85" t="s">
        <v>2512</v>
      </c>
      <c r="J1650" s="93">
        <f t="shared" si="301"/>
        <v>41150</v>
      </c>
      <c r="K1650" s="85"/>
      <c r="M1650" s="85" t="s">
        <v>1621</v>
      </c>
      <c r="N1650" t="e">
        <f t="shared" si="304"/>
        <v>#VALUE!</v>
      </c>
      <c r="O1650" t="e">
        <f t="shared" si="305"/>
        <v>#VALUE!</v>
      </c>
      <c r="Q1650" s="84" t="s">
        <v>1621</v>
      </c>
      <c r="R1650" t="e">
        <f t="shared" si="306"/>
        <v>#VALUE!</v>
      </c>
      <c r="S1650" t="e">
        <f t="shared" si="307"/>
        <v>#VALUE!</v>
      </c>
      <c r="U1650" s="86" t="s">
        <v>1621</v>
      </c>
      <c r="V1650" t="e">
        <f t="shared" si="308"/>
        <v>#VALUE!</v>
      </c>
      <c r="W1650" t="e">
        <f t="shared" si="309"/>
        <v>#VALUE!</v>
      </c>
      <c r="Y1650" s="61" t="s">
        <v>1621</v>
      </c>
      <c r="Z1650" t="str">
        <f t="shared" si="310"/>
        <v>8-29-12</v>
      </c>
      <c r="AA1650" t="e">
        <f t="shared" si="311"/>
        <v>#VALUE!</v>
      </c>
      <c r="AB1650" t="e">
        <f t="shared" si="312"/>
        <v>#VALUE!</v>
      </c>
      <c r="AD1650" s="85">
        <v>41150</v>
      </c>
      <c r="AG1650" s="85" t="s">
        <v>1621</v>
      </c>
      <c r="AI1650" s="85">
        <v>41150</v>
      </c>
    </row>
    <row r="1651" spans="1:35" x14ac:dyDescent="0.2">
      <c r="A1651">
        <v>2853</v>
      </c>
      <c r="B1651" s="91">
        <v>41946</v>
      </c>
      <c r="C1651" s="61" t="e" cm="1" vm="1">
        <f t="array" ref="C1651">_xlfn._xlws.FILTER(B1651,OR(LEN(B1651) = 7,LEN(B1651)=8))</f>
        <v>#VALUE!</v>
      </c>
      <c r="D1651" s="61" t="str">
        <f t="shared" si="302"/>
        <v/>
      </c>
      <c r="E1651" s="61" t="s">
        <v>2512</v>
      </c>
      <c r="F1651" s="87" cm="1">
        <f t="array" ref="F1651">_xlfn._xlws.FILTER(B1651,LEN(B1651)=5)</f>
        <v>41946</v>
      </c>
      <c r="G1651" s="88">
        <f t="shared" si="303"/>
        <v>41946</v>
      </c>
      <c r="H1651" s="61"/>
      <c r="I1651" s="85">
        <v>41946</v>
      </c>
      <c r="J1651" s="93">
        <f t="shared" si="301"/>
        <v>41946</v>
      </c>
      <c r="K1651" s="85"/>
      <c r="M1651" s="85">
        <v>41946</v>
      </c>
      <c r="N1651" t="e">
        <f t="shared" si="304"/>
        <v>#VALUE!</v>
      </c>
      <c r="O1651">
        <f t="shared" si="305"/>
        <v>41946</v>
      </c>
      <c r="Q1651" s="84">
        <v>41946</v>
      </c>
      <c r="R1651" t="e">
        <f t="shared" si="306"/>
        <v>#VALUE!</v>
      </c>
      <c r="S1651">
        <f t="shared" si="307"/>
        <v>41946</v>
      </c>
      <c r="U1651" s="86">
        <v>41946</v>
      </c>
      <c r="V1651" t="e">
        <f t="shared" si="308"/>
        <v>#VALUE!</v>
      </c>
      <c r="W1651">
        <f t="shared" si="309"/>
        <v>41946</v>
      </c>
      <c r="Y1651" s="61">
        <v>41946</v>
      </c>
      <c r="Z1651" t="str">
        <f t="shared" si="310"/>
        <v>41946</v>
      </c>
      <c r="AA1651" t="e">
        <f t="shared" si="311"/>
        <v>#VALUE!</v>
      </c>
      <c r="AB1651">
        <f t="shared" si="312"/>
        <v>41946</v>
      </c>
      <c r="AD1651" s="85">
        <v>16911</v>
      </c>
      <c r="AG1651" s="85">
        <v>41946</v>
      </c>
      <c r="AI1651" s="85">
        <v>41709</v>
      </c>
    </row>
    <row r="1652" spans="1:35" x14ac:dyDescent="0.2">
      <c r="A1652">
        <v>902</v>
      </c>
      <c r="B1652" s="91">
        <v>41732</v>
      </c>
      <c r="C1652" s="61" t="e" cm="1" vm="1">
        <f t="array" ref="C1652">_xlfn._xlws.FILTER(B1652,OR(LEN(B1652) = 7,LEN(B1652)=8))</f>
        <v>#VALUE!</v>
      </c>
      <c r="D1652" s="61" t="str">
        <f t="shared" si="302"/>
        <v/>
      </c>
      <c r="E1652" s="61" t="s">
        <v>2512</v>
      </c>
      <c r="F1652" s="87" cm="1">
        <f t="array" ref="F1652">_xlfn._xlws.FILTER(B1652,LEN(B1652)=5)</f>
        <v>41732</v>
      </c>
      <c r="G1652" s="88">
        <f t="shared" si="303"/>
        <v>41732</v>
      </c>
      <c r="H1652" s="61"/>
      <c r="I1652" s="85">
        <v>41732</v>
      </c>
      <c r="J1652" s="93">
        <f t="shared" si="301"/>
        <v>41732</v>
      </c>
      <c r="K1652" s="85"/>
      <c r="M1652" s="85">
        <v>41732</v>
      </c>
      <c r="N1652" t="e">
        <f t="shared" si="304"/>
        <v>#VALUE!</v>
      </c>
      <c r="O1652">
        <f t="shared" si="305"/>
        <v>41732</v>
      </c>
      <c r="Q1652" s="84">
        <v>41732</v>
      </c>
      <c r="R1652" t="e">
        <f t="shared" si="306"/>
        <v>#VALUE!</v>
      </c>
      <c r="S1652">
        <f t="shared" si="307"/>
        <v>41732</v>
      </c>
      <c r="U1652" s="86">
        <v>41732</v>
      </c>
      <c r="V1652" t="e">
        <f t="shared" si="308"/>
        <v>#VALUE!</v>
      </c>
      <c r="W1652">
        <f t="shared" si="309"/>
        <v>41732</v>
      </c>
      <c r="Y1652" s="61">
        <v>41732</v>
      </c>
      <c r="Z1652" t="str">
        <f t="shared" si="310"/>
        <v>41732</v>
      </c>
      <c r="AA1652" t="e">
        <f t="shared" si="311"/>
        <v>#VALUE!</v>
      </c>
      <c r="AB1652">
        <f t="shared" si="312"/>
        <v>41732</v>
      </c>
      <c r="AD1652" s="85">
        <v>11796</v>
      </c>
      <c r="AG1652" s="85">
        <v>41732</v>
      </c>
      <c r="AI1652" s="85">
        <v>41702</v>
      </c>
    </row>
    <row r="1653" spans="1:35" x14ac:dyDescent="0.2">
      <c r="A1653">
        <v>1672</v>
      </c>
      <c r="B1653" s="91">
        <v>41642</v>
      </c>
      <c r="C1653" s="61" t="e" cm="1" vm="1">
        <f t="array" ref="C1653">_xlfn._xlws.FILTER(B1653,OR(LEN(B1653) = 7,LEN(B1653)=8))</f>
        <v>#VALUE!</v>
      </c>
      <c r="D1653" s="61" t="str">
        <f t="shared" si="302"/>
        <v/>
      </c>
      <c r="E1653" s="61" t="s">
        <v>2512</v>
      </c>
      <c r="F1653" s="87" cm="1">
        <f t="array" ref="F1653">_xlfn._xlws.FILTER(B1653,LEN(B1653)=5)</f>
        <v>41642</v>
      </c>
      <c r="G1653" s="88">
        <f t="shared" si="303"/>
        <v>41642</v>
      </c>
      <c r="H1653" s="61"/>
      <c r="I1653" s="85">
        <v>41642</v>
      </c>
      <c r="J1653" s="93">
        <f t="shared" si="301"/>
        <v>41642</v>
      </c>
      <c r="K1653" s="85"/>
      <c r="M1653" s="85">
        <v>41642</v>
      </c>
      <c r="N1653" t="e">
        <f t="shared" si="304"/>
        <v>#VALUE!</v>
      </c>
      <c r="O1653">
        <f t="shared" si="305"/>
        <v>41642</v>
      </c>
      <c r="Q1653" s="84">
        <v>41642</v>
      </c>
      <c r="R1653" t="e">
        <f t="shared" si="306"/>
        <v>#VALUE!</v>
      </c>
      <c r="S1653">
        <f t="shared" si="307"/>
        <v>41642</v>
      </c>
      <c r="U1653" s="86">
        <v>41642</v>
      </c>
      <c r="V1653" t="e">
        <f t="shared" si="308"/>
        <v>#VALUE!</v>
      </c>
      <c r="W1653">
        <f t="shared" si="309"/>
        <v>41642</v>
      </c>
      <c r="Y1653" s="61">
        <v>41642</v>
      </c>
      <c r="Z1653" t="str">
        <f t="shared" si="310"/>
        <v>41642</v>
      </c>
      <c r="AA1653" t="e">
        <f t="shared" si="311"/>
        <v>#VALUE!</v>
      </c>
      <c r="AB1653">
        <f t="shared" si="312"/>
        <v>41642</v>
      </c>
      <c r="AD1653" s="85">
        <v>15447</v>
      </c>
      <c r="AG1653" s="85">
        <v>41642</v>
      </c>
      <c r="AI1653" s="85">
        <v>41699</v>
      </c>
    </row>
    <row r="1654" spans="1:35" x14ac:dyDescent="0.2">
      <c r="A1654">
        <v>7254</v>
      </c>
      <c r="B1654" s="91" t="s">
        <v>52</v>
      </c>
      <c r="C1654" s="61" t="str" cm="1">
        <f t="array" ref="C1654">_xlfn._xlws.FILTER(B1654,OR(LEN(B1654) = 7,LEN(B1654)=8))</f>
        <v>12/27/13</v>
      </c>
      <c r="D1654" s="61" t="str">
        <f t="shared" si="302"/>
        <v>12/27/13</v>
      </c>
      <c r="E1654" s="61" t="s">
        <v>52</v>
      </c>
      <c r="F1654" s="87" t="e" cm="1" vm="1">
        <f t="array" ref="F1654">_xlfn._xlws.FILTER(B1654,LEN(B1654)=5)</f>
        <v>#VALUE!</v>
      </c>
      <c r="G1654" s="88" t="str">
        <f t="shared" si="303"/>
        <v/>
      </c>
      <c r="H1654" s="85">
        <v>41635</v>
      </c>
      <c r="I1654" s="85" t="s">
        <v>2512</v>
      </c>
      <c r="J1654" s="93">
        <f t="shared" si="301"/>
        <v>41635</v>
      </c>
      <c r="K1654" s="85"/>
      <c r="M1654" s="85" t="s">
        <v>52</v>
      </c>
      <c r="N1654" t="e">
        <f t="shared" si="304"/>
        <v>#VALUE!</v>
      </c>
      <c r="O1654" t="e">
        <f t="shared" si="305"/>
        <v>#VALUE!</v>
      </c>
      <c r="Q1654" s="84" t="s">
        <v>52</v>
      </c>
      <c r="R1654" t="e">
        <f t="shared" si="306"/>
        <v>#VALUE!</v>
      </c>
      <c r="S1654" t="e">
        <f t="shared" si="307"/>
        <v>#VALUE!</v>
      </c>
      <c r="U1654" s="86" t="s">
        <v>52</v>
      </c>
      <c r="V1654" t="e">
        <f t="shared" si="308"/>
        <v>#VALUE!</v>
      </c>
      <c r="W1654" t="e">
        <f t="shared" si="309"/>
        <v>#VALUE!</v>
      </c>
      <c r="Y1654" s="61" t="s">
        <v>52</v>
      </c>
      <c r="Z1654" t="str">
        <f t="shared" si="310"/>
        <v>12-27-13</v>
      </c>
      <c r="AA1654" t="e">
        <f t="shared" si="311"/>
        <v>#VALUE!</v>
      </c>
      <c r="AB1654" t="e">
        <f t="shared" si="312"/>
        <v>#VALUE!</v>
      </c>
      <c r="AD1654" s="85">
        <v>41635</v>
      </c>
      <c r="AG1654" s="85" t="s">
        <v>52</v>
      </c>
      <c r="AI1654" s="85">
        <v>41635</v>
      </c>
    </row>
    <row r="1655" spans="1:35" x14ac:dyDescent="0.2">
      <c r="A1655">
        <v>8775</v>
      </c>
      <c r="B1655" s="91" t="s">
        <v>52</v>
      </c>
      <c r="C1655" s="61" t="str" cm="1">
        <f t="array" ref="C1655">_xlfn._xlws.FILTER(B1655,OR(LEN(B1655) = 7,LEN(B1655)=8))</f>
        <v>12/27/13</v>
      </c>
      <c r="D1655" s="61" t="str">
        <f t="shared" si="302"/>
        <v>12/27/13</v>
      </c>
      <c r="E1655" s="61" t="s">
        <v>52</v>
      </c>
      <c r="F1655" s="87" t="e" cm="1" vm="1">
        <f t="array" ref="F1655">_xlfn._xlws.FILTER(B1655,LEN(B1655)=5)</f>
        <v>#VALUE!</v>
      </c>
      <c r="G1655" s="88" t="str">
        <f t="shared" si="303"/>
        <v/>
      </c>
      <c r="H1655" s="85">
        <v>41635</v>
      </c>
      <c r="I1655" s="85" t="s">
        <v>2512</v>
      </c>
      <c r="J1655" s="93">
        <f t="shared" si="301"/>
        <v>41635</v>
      </c>
      <c r="K1655" s="85"/>
      <c r="M1655" s="85" t="s">
        <v>52</v>
      </c>
      <c r="N1655" t="e">
        <f t="shared" si="304"/>
        <v>#VALUE!</v>
      </c>
      <c r="O1655" t="e">
        <f t="shared" si="305"/>
        <v>#VALUE!</v>
      </c>
      <c r="Q1655" s="84" t="s">
        <v>52</v>
      </c>
      <c r="R1655" t="e">
        <f t="shared" si="306"/>
        <v>#VALUE!</v>
      </c>
      <c r="S1655" t="e">
        <f t="shared" si="307"/>
        <v>#VALUE!</v>
      </c>
      <c r="U1655" s="86" t="s">
        <v>52</v>
      </c>
      <c r="V1655" t="e">
        <f t="shared" si="308"/>
        <v>#VALUE!</v>
      </c>
      <c r="W1655" t="e">
        <f t="shared" si="309"/>
        <v>#VALUE!</v>
      </c>
      <c r="Y1655" s="61" t="s">
        <v>52</v>
      </c>
      <c r="Z1655" t="str">
        <f t="shared" si="310"/>
        <v>12-27-13</v>
      </c>
      <c r="AA1655" t="e">
        <f t="shared" si="311"/>
        <v>#VALUE!</v>
      </c>
      <c r="AB1655" t="e">
        <f t="shared" si="312"/>
        <v>#VALUE!</v>
      </c>
      <c r="AD1655" s="85">
        <v>41635</v>
      </c>
      <c r="AG1655" s="85" t="s">
        <v>52</v>
      </c>
      <c r="AI1655" s="85">
        <v>41635</v>
      </c>
    </row>
    <row r="1656" spans="1:35" x14ac:dyDescent="0.2">
      <c r="A1656">
        <v>9543</v>
      </c>
      <c r="B1656" s="91" t="s">
        <v>207</v>
      </c>
      <c r="C1656" s="61" t="str" cm="1">
        <f t="array" ref="C1656">_xlfn._xlws.FILTER(B1656,OR(LEN(B1656) = 7,LEN(B1656)=8))</f>
        <v>11/14/13</v>
      </c>
      <c r="D1656" s="61" t="str">
        <f t="shared" si="302"/>
        <v>11/14/13</v>
      </c>
      <c r="E1656" s="61" t="s">
        <v>207</v>
      </c>
      <c r="F1656" s="87" t="e" cm="1" vm="1">
        <f t="array" ref="F1656">_xlfn._xlws.FILTER(B1656,LEN(B1656)=5)</f>
        <v>#VALUE!</v>
      </c>
      <c r="G1656" s="88" t="str">
        <f t="shared" si="303"/>
        <v/>
      </c>
      <c r="H1656" s="85">
        <v>41592</v>
      </c>
      <c r="I1656" s="85" t="s">
        <v>2512</v>
      </c>
      <c r="J1656" s="93">
        <f t="shared" si="301"/>
        <v>41592</v>
      </c>
      <c r="K1656" s="85"/>
      <c r="M1656" s="85" t="s">
        <v>207</v>
      </c>
      <c r="N1656" t="e">
        <f t="shared" si="304"/>
        <v>#VALUE!</v>
      </c>
      <c r="O1656" t="e">
        <f t="shared" si="305"/>
        <v>#VALUE!</v>
      </c>
      <c r="Q1656" s="84" t="s">
        <v>207</v>
      </c>
      <c r="R1656" t="e">
        <f t="shared" si="306"/>
        <v>#VALUE!</v>
      </c>
      <c r="S1656" t="e">
        <f t="shared" si="307"/>
        <v>#VALUE!</v>
      </c>
      <c r="U1656" s="86" t="s">
        <v>207</v>
      </c>
      <c r="V1656" t="e">
        <f t="shared" si="308"/>
        <v>#VALUE!</v>
      </c>
      <c r="W1656" t="e">
        <f t="shared" si="309"/>
        <v>#VALUE!</v>
      </c>
      <c r="Y1656" s="61" t="s">
        <v>207</v>
      </c>
      <c r="Z1656" t="str">
        <f t="shared" si="310"/>
        <v>11-14-13</v>
      </c>
      <c r="AA1656" t="e">
        <f t="shared" si="311"/>
        <v>#VALUE!</v>
      </c>
      <c r="AB1656" t="e">
        <f t="shared" si="312"/>
        <v>#VALUE!</v>
      </c>
      <c r="AD1656" s="85">
        <v>41592</v>
      </c>
      <c r="AG1656" s="85" t="s">
        <v>207</v>
      </c>
      <c r="AI1656" s="85">
        <v>41592</v>
      </c>
    </row>
    <row r="1657" spans="1:35" x14ac:dyDescent="0.2">
      <c r="A1657">
        <v>7093</v>
      </c>
      <c r="B1657" s="91" t="s">
        <v>207</v>
      </c>
      <c r="C1657" s="61" t="str" cm="1">
        <f t="array" ref="C1657">_xlfn._xlws.FILTER(B1657,OR(LEN(B1657) = 7,LEN(B1657)=8))</f>
        <v>11/14/13</v>
      </c>
      <c r="D1657" s="61" t="str">
        <f t="shared" si="302"/>
        <v>11/14/13</v>
      </c>
      <c r="E1657" s="61" t="s">
        <v>207</v>
      </c>
      <c r="F1657" s="87" t="e" cm="1" vm="1">
        <f t="array" ref="F1657">_xlfn._xlws.FILTER(B1657,LEN(B1657)=5)</f>
        <v>#VALUE!</v>
      </c>
      <c r="G1657" s="88" t="str">
        <f t="shared" si="303"/>
        <v/>
      </c>
      <c r="H1657" s="85">
        <v>41592</v>
      </c>
      <c r="I1657" s="85" t="s">
        <v>2512</v>
      </c>
      <c r="J1657" s="93">
        <f t="shared" si="301"/>
        <v>41592</v>
      </c>
      <c r="K1657" s="85"/>
      <c r="M1657" s="85" t="s">
        <v>207</v>
      </c>
      <c r="N1657" t="e">
        <f t="shared" si="304"/>
        <v>#VALUE!</v>
      </c>
      <c r="O1657" t="e">
        <f t="shared" si="305"/>
        <v>#VALUE!</v>
      </c>
      <c r="Q1657" s="84" t="s">
        <v>207</v>
      </c>
      <c r="R1657" t="e">
        <f t="shared" si="306"/>
        <v>#VALUE!</v>
      </c>
      <c r="S1657" t="e">
        <f t="shared" si="307"/>
        <v>#VALUE!</v>
      </c>
      <c r="U1657" s="86" t="s">
        <v>207</v>
      </c>
      <c r="V1657" t="e">
        <f t="shared" si="308"/>
        <v>#VALUE!</v>
      </c>
      <c r="W1657" t="e">
        <f t="shared" si="309"/>
        <v>#VALUE!</v>
      </c>
      <c r="Y1657" s="61" t="s">
        <v>207</v>
      </c>
      <c r="Z1657" t="str">
        <f t="shared" si="310"/>
        <v>11-14-13</v>
      </c>
      <c r="AA1657" t="e">
        <f t="shared" si="311"/>
        <v>#VALUE!</v>
      </c>
      <c r="AB1657" t="e">
        <f t="shared" si="312"/>
        <v>#VALUE!</v>
      </c>
      <c r="AD1657" s="85">
        <v>41592</v>
      </c>
      <c r="AG1657" s="85" t="s">
        <v>207</v>
      </c>
      <c r="AI1657" s="85">
        <v>41592</v>
      </c>
    </row>
    <row r="1658" spans="1:35" x14ac:dyDescent="0.2">
      <c r="A1658">
        <v>2894</v>
      </c>
      <c r="B1658" s="91" t="s">
        <v>90</v>
      </c>
      <c r="C1658" s="61" t="str" cm="1">
        <f t="array" ref="C1658">_xlfn._xlws.FILTER(B1658,OR(LEN(B1658) = 7,LEN(B1658)=8))</f>
        <v>10/29/13</v>
      </c>
      <c r="D1658" s="61" t="str">
        <f t="shared" si="302"/>
        <v>10/29/13</v>
      </c>
      <c r="E1658" s="61" t="s">
        <v>90</v>
      </c>
      <c r="F1658" s="87" t="e" cm="1" vm="1">
        <f t="array" ref="F1658">_xlfn._xlws.FILTER(B1658,LEN(B1658)=5)</f>
        <v>#VALUE!</v>
      </c>
      <c r="G1658" s="88" t="str">
        <f t="shared" si="303"/>
        <v/>
      </c>
      <c r="H1658" s="85">
        <v>41576</v>
      </c>
      <c r="I1658" s="85" t="s">
        <v>2512</v>
      </c>
      <c r="J1658" s="93">
        <f t="shared" si="301"/>
        <v>41576</v>
      </c>
      <c r="K1658" s="85"/>
      <c r="M1658" s="85" t="s">
        <v>90</v>
      </c>
      <c r="N1658" t="e">
        <f t="shared" si="304"/>
        <v>#VALUE!</v>
      </c>
      <c r="O1658" t="e">
        <f t="shared" si="305"/>
        <v>#VALUE!</v>
      </c>
      <c r="Q1658" s="84" t="s">
        <v>90</v>
      </c>
      <c r="R1658" t="e">
        <f t="shared" si="306"/>
        <v>#VALUE!</v>
      </c>
      <c r="S1658" t="e">
        <f t="shared" si="307"/>
        <v>#VALUE!</v>
      </c>
      <c r="U1658" s="86" t="s">
        <v>90</v>
      </c>
      <c r="V1658" t="e">
        <f t="shared" si="308"/>
        <v>#VALUE!</v>
      </c>
      <c r="W1658" t="e">
        <f t="shared" si="309"/>
        <v>#VALUE!</v>
      </c>
      <c r="Y1658" s="61" t="s">
        <v>90</v>
      </c>
      <c r="Z1658" t="str">
        <f t="shared" si="310"/>
        <v>10-29-13</v>
      </c>
      <c r="AA1658" t="e">
        <f t="shared" si="311"/>
        <v>#VALUE!</v>
      </c>
      <c r="AB1658" t="e">
        <f t="shared" si="312"/>
        <v>#VALUE!</v>
      </c>
      <c r="AD1658" s="85">
        <v>41576</v>
      </c>
      <c r="AG1658" s="85" t="s">
        <v>90</v>
      </c>
      <c r="AI1658" s="85">
        <v>41576</v>
      </c>
    </row>
    <row r="1659" spans="1:35" x14ac:dyDescent="0.2">
      <c r="A1659">
        <v>5956</v>
      </c>
      <c r="B1659" s="91" t="s">
        <v>58</v>
      </c>
      <c r="C1659" s="61" t="str" cm="1">
        <f t="array" ref="C1659">_xlfn._xlws.FILTER(B1659,OR(LEN(B1659) = 7,LEN(B1659)=8))</f>
        <v>10/16/13</v>
      </c>
      <c r="D1659" s="61" t="str">
        <f t="shared" si="302"/>
        <v>10/16/13</v>
      </c>
      <c r="E1659" s="61" t="s">
        <v>58</v>
      </c>
      <c r="F1659" s="87" t="e" cm="1" vm="1">
        <f t="array" ref="F1659">_xlfn._xlws.FILTER(B1659,LEN(B1659)=5)</f>
        <v>#VALUE!</v>
      </c>
      <c r="G1659" s="88" t="str">
        <f t="shared" si="303"/>
        <v/>
      </c>
      <c r="H1659" s="85">
        <v>41563</v>
      </c>
      <c r="I1659" s="85" t="s">
        <v>2512</v>
      </c>
      <c r="J1659" s="93">
        <f t="shared" si="301"/>
        <v>41563</v>
      </c>
      <c r="K1659" s="85"/>
      <c r="M1659" s="85" t="s">
        <v>58</v>
      </c>
      <c r="N1659" t="e">
        <f t="shared" si="304"/>
        <v>#VALUE!</v>
      </c>
      <c r="O1659" t="e">
        <f t="shared" si="305"/>
        <v>#VALUE!</v>
      </c>
      <c r="Q1659" s="84" t="s">
        <v>58</v>
      </c>
      <c r="R1659" t="e">
        <f t="shared" si="306"/>
        <v>#VALUE!</v>
      </c>
      <c r="S1659" t="e">
        <f t="shared" si="307"/>
        <v>#VALUE!</v>
      </c>
      <c r="U1659" s="86" t="s">
        <v>58</v>
      </c>
      <c r="V1659" t="e">
        <f t="shared" si="308"/>
        <v>#VALUE!</v>
      </c>
      <c r="W1659" t="e">
        <f t="shared" si="309"/>
        <v>#VALUE!</v>
      </c>
      <c r="Y1659" s="61" t="s">
        <v>58</v>
      </c>
      <c r="Z1659" t="str">
        <f t="shared" si="310"/>
        <v>10-16-13</v>
      </c>
      <c r="AA1659" t="e">
        <f t="shared" si="311"/>
        <v>#VALUE!</v>
      </c>
      <c r="AB1659" t="e">
        <f t="shared" si="312"/>
        <v>#VALUE!</v>
      </c>
      <c r="AD1659" s="85">
        <v>41563</v>
      </c>
      <c r="AG1659" s="85" t="s">
        <v>58</v>
      </c>
      <c r="AI1659" s="85">
        <v>41563</v>
      </c>
    </row>
    <row r="1660" spans="1:35" x14ac:dyDescent="0.2">
      <c r="A1660">
        <v>1921</v>
      </c>
      <c r="B1660" s="91">
        <v>41343</v>
      </c>
      <c r="C1660" s="61" t="e" cm="1" vm="1">
        <f t="array" ref="C1660">_xlfn._xlws.FILTER(B1660,OR(LEN(B1660) = 7,LEN(B1660)=8))</f>
        <v>#VALUE!</v>
      </c>
      <c r="D1660" s="61" t="str">
        <f t="shared" si="302"/>
        <v/>
      </c>
      <c r="E1660" s="61" t="s">
        <v>2512</v>
      </c>
      <c r="F1660" s="87" cm="1">
        <f t="array" ref="F1660">_xlfn._xlws.FILTER(B1660,LEN(B1660)=5)</f>
        <v>41343</v>
      </c>
      <c r="G1660" s="88">
        <f t="shared" si="303"/>
        <v>41343</v>
      </c>
      <c r="H1660" s="61"/>
      <c r="I1660" s="85">
        <v>41343</v>
      </c>
      <c r="J1660" s="93">
        <f t="shared" si="301"/>
        <v>41343</v>
      </c>
      <c r="K1660" s="85"/>
      <c r="M1660" s="85">
        <v>41343</v>
      </c>
      <c r="N1660" t="e">
        <f t="shared" si="304"/>
        <v>#VALUE!</v>
      </c>
      <c r="O1660">
        <f t="shared" si="305"/>
        <v>41343</v>
      </c>
      <c r="Q1660" s="84">
        <v>41343</v>
      </c>
      <c r="R1660" t="e">
        <f t="shared" si="306"/>
        <v>#VALUE!</v>
      </c>
      <c r="S1660">
        <f t="shared" si="307"/>
        <v>41343</v>
      </c>
      <c r="U1660" s="86">
        <v>41343</v>
      </c>
      <c r="V1660" t="e">
        <f t="shared" si="308"/>
        <v>#VALUE!</v>
      </c>
      <c r="W1660">
        <f t="shared" si="309"/>
        <v>41343</v>
      </c>
      <c r="Y1660" s="61">
        <v>41343</v>
      </c>
      <c r="Z1660" t="str">
        <f t="shared" si="310"/>
        <v>41343</v>
      </c>
      <c r="AA1660" t="e">
        <f t="shared" si="311"/>
        <v>#VALUE!</v>
      </c>
      <c r="AB1660">
        <f t="shared" si="312"/>
        <v>41343</v>
      </c>
      <c r="AD1660" s="85">
        <v>15809</v>
      </c>
      <c r="AG1660" s="85">
        <v>41343</v>
      </c>
      <c r="AI1660" s="85">
        <v>41550</v>
      </c>
    </row>
    <row r="1661" spans="1:35" x14ac:dyDescent="0.2">
      <c r="A1661">
        <v>5057</v>
      </c>
      <c r="B1661" s="91" t="s">
        <v>1898</v>
      </c>
      <c r="C1661" s="61" t="str" cm="1">
        <f t="array" ref="C1661">_xlfn._xlws.FILTER(B1661,OR(LEN(B1661) = 7,LEN(B1661)=8))</f>
        <v>9/14/13</v>
      </c>
      <c r="D1661" s="61" t="str">
        <f t="shared" si="302"/>
        <v>9/14/13</v>
      </c>
      <c r="E1661" s="85" t="s">
        <v>1898</v>
      </c>
      <c r="F1661" s="87" t="e" cm="1" vm="1">
        <f t="array" ref="F1661">_xlfn._xlws.FILTER(B1661,LEN(B1661)=5)</f>
        <v>#VALUE!</v>
      </c>
      <c r="G1661" s="88" t="str">
        <f t="shared" si="303"/>
        <v/>
      </c>
      <c r="H1661" s="85">
        <v>41531</v>
      </c>
      <c r="I1661" s="85" t="s">
        <v>2512</v>
      </c>
      <c r="J1661" s="93">
        <f t="shared" si="301"/>
        <v>41531</v>
      </c>
      <c r="K1661" s="85"/>
      <c r="M1661" s="85" t="s">
        <v>1898</v>
      </c>
      <c r="N1661" t="e">
        <f t="shared" si="304"/>
        <v>#VALUE!</v>
      </c>
      <c r="O1661" t="e">
        <f t="shared" si="305"/>
        <v>#VALUE!</v>
      </c>
      <c r="Q1661" s="84" t="s">
        <v>1898</v>
      </c>
      <c r="R1661" t="e">
        <f t="shared" si="306"/>
        <v>#VALUE!</v>
      </c>
      <c r="S1661" t="e">
        <f t="shared" si="307"/>
        <v>#VALUE!</v>
      </c>
      <c r="U1661" s="86" t="s">
        <v>1898</v>
      </c>
      <c r="V1661" t="e">
        <f t="shared" si="308"/>
        <v>#VALUE!</v>
      </c>
      <c r="W1661" t="e">
        <f t="shared" si="309"/>
        <v>#VALUE!</v>
      </c>
      <c r="Y1661" s="61" t="s">
        <v>1898</v>
      </c>
      <c r="Z1661" t="str">
        <f t="shared" si="310"/>
        <v>9-14-13</v>
      </c>
      <c r="AA1661" t="e">
        <f t="shared" si="311"/>
        <v>#VALUE!</v>
      </c>
      <c r="AB1661" t="e">
        <f t="shared" si="312"/>
        <v>#VALUE!</v>
      </c>
      <c r="AD1661" s="85">
        <v>41531</v>
      </c>
      <c r="AG1661" s="85" t="s">
        <v>1898</v>
      </c>
      <c r="AI1661" s="85">
        <v>41531</v>
      </c>
    </row>
    <row r="1662" spans="1:35" x14ac:dyDescent="0.2">
      <c r="A1662">
        <v>10260</v>
      </c>
      <c r="B1662" s="91" t="s">
        <v>540</v>
      </c>
      <c r="C1662" s="61" t="str" cm="1">
        <f t="array" ref="C1662">_xlfn._xlws.FILTER(B1662,OR(LEN(B1662) = 7,LEN(B1662)=8))</f>
        <v>8/26/13</v>
      </c>
      <c r="D1662" s="61" t="str">
        <f t="shared" si="302"/>
        <v>8/26/13</v>
      </c>
      <c r="E1662" s="85" t="s">
        <v>540</v>
      </c>
      <c r="F1662" s="87" t="e" cm="1" vm="1">
        <f t="array" ref="F1662">_xlfn._xlws.FILTER(B1662,LEN(B1662)=5)</f>
        <v>#VALUE!</v>
      </c>
      <c r="G1662" s="88" t="str">
        <f t="shared" si="303"/>
        <v/>
      </c>
      <c r="H1662" s="85">
        <v>41512</v>
      </c>
      <c r="I1662" s="85" t="s">
        <v>2512</v>
      </c>
      <c r="J1662" s="93">
        <f t="shared" si="301"/>
        <v>41512</v>
      </c>
      <c r="K1662" s="85"/>
      <c r="M1662" s="85" t="s">
        <v>540</v>
      </c>
      <c r="N1662" t="e">
        <f t="shared" si="304"/>
        <v>#VALUE!</v>
      </c>
      <c r="O1662" t="e">
        <f t="shared" si="305"/>
        <v>#VALUE!</v>
      </c>
      <c r="Q1662" s="84" t="s">
        <v>540</v>
      </c>
      <c r="R1662" t="e">
        <f t="shared" si="306"/>
        <v>#VALUE!</v>
      </c>
      <c r="S1662" t="e">
        <f t="shared" si="307"/>
        <v>#VALUE!</v>
      </c>
      <c r="U1662" s="86" t="s">
        <v>540</v>
      </c>
      <c r="V1662" t="e">
        <f t="shared" si="308"/>
        <v>#VALUE!</v>
      </c>
      <c r="W1662" t="e">
        <f t="shared" si="309"/>
        <v>#VALUE!</v>
      </c>
      <c r="Y1662" s="61" t="s">
        <v>540</v>
      </c>
      <c r="Z1662" t="str">
        <f t="shared" si="310"/>
        <v>8-26-13</v>
      </c>
      <c r="AA1662" t="e">
        <f t="shared" si="311"/>
        <v>#VALUE!</v>
      </c>
      <c r="AB1662" t="e">
        <f t="shared" si="312"/>
        <v>#VALUE!</v>
      </c>
      <c r="AD1662" s="85">
        <v>41512</v>
      </c>
      <c r="AG1662" s="85" t="s">
        <v>540</v>
      </c>
      <c r="AI1662" s="85">
        <v>41512</v>
      </c>
    </row>
    <row r="1663" spans="1:35" x14ac:dyDescent="0.2">
      <c r="A1663">
        <v>2262</v>
      </c>
      <c r="B1663" s="91" t="s">
        <v>540</v>
      </c>
      <c r="C1663" s="61" t="str" cm="1">
        <f t="array" ref="C1663">_xlfn._xlws.FILTER(B1663,OR(LEN(B1663) = 7,LEN(B1663)=8))</f>
        <v>8/26/13</v>
      </c>
      <c r="D1663" s="61" t="str">
        <f t="shared" si="302"/>
        <v>8/26/13</v>
      </c>
      <c r="E1663" s="85" t="s">
        <v>540</v>
      </c>
      <c r="F1663" s="87" t="e" cm="1" vm="1">
        <f t="array" ref="F1663">_xlfn._xlws.FILTER(B1663,LEN(B1663)=5)</f>
        <v>#VALUE!</v>
      </c>
      <c r="G1663" s="88" t="str">
        <f t="shared" si="303"/>
        <v/>
      </c>
      <c r="H1663" s="85">
        <v>41512</v>
      </c>
      <c r="I1663" s="85" t="s">
        <v>2512</v>
      </c>
      <c r="J1663" s="93">
        <f t="shared" si="301"/>
        <v>41512</v>
      </c>
      <c r="K1663" s="85"/>
      <c r="M1663" s="85" t="s">
        <v>540</v>
      </c>
      <c r="N1663" t="e">
        <f t="shared" si="304"/>
        <v>#VALUE!</v>
      </c>
      <c r="O1663" t="e">
        <f t="shared" si="305"/>
        <v>#VALUE!</v>
      </c>
      <c r="Q1663" s="84" t="s">
        <v>540</v>
      </c>
      <c r="R1663" t="e">
        <f t="shared" si="306"/>
        <v>#VALUE!</v>
      </c>
      <c r="S1663" t="e">
        <f t="shared" si="307"/>
        <v>#VALUE!</v>
      </c>
      <c r="U1663" s="86" t="s">
        <v>540</v>
      </c>
      <c r="V1663" t="e">
        <f t="shared" si="308"/>
        <v>#VALUE!</v>
      </c>
      <c r="W1663" t="e">
        <f t="shared" si="309"/>
        <v>#VALUE!</v>
      </c>
      <c r="Y1663" s="61" t="s">
        <v>540</v>
      </c>
      <c r="Z1663" t="str">
        <f t="shared" si="310"/>
        <v>8-26-13</v>
      </c>
      <c r="AA1663" t="e">
        <f t="shared" si="311"/>
        <v>#VALUE!</v>
      </c>
      <c r="AB1663" t="e">
        <f t="shared" si="312"/>
        <v>#VALUE!</v>
      </c>
      <c r="AD1663" s="85">
        <v>41512</v>
      </c>
      <c r="AG1663" s="85" t="s">
        <v>540</v>
      </c>
      <c r="AI1663" s="85">
        <v>41512</v>
      </c>
    </row>
    <row r="1664" spans="1:35" x14ac:dyDescent="0.2">
      <c r="A1664">
        <v>7930</v>
      </c>
      <c r="B1664" s="91" t="s">
        <v>747</v>
      </c>
      <c r="C1664" s="61" t="str" cm="1">
        <f t="array" ref="C1664">_xlfn._xlws.FILTER(B1664,OR(LEN(B1664) = 7,LEN(B1664)=8))</f>
        <v>8/19/13</v>
      </c>
      <c r="D1664" s="61" t="str">
        <f t="shared" si="302"/>
        <v>8/19/13</v>
      </c>
      <c r="E1664" s="85" t="s">
        <v>747</v>
      </c>
      <c r="F1664" s="87" t="e" cm="1" vm="1">
        <f t="array" ref="F1664">_xlfn._xlws.FILTER(B1664,LEN(B1664)=5)</f>
        <v>#VALUE!</v>
      </c>
      <c r="G1664" s="88" t="str">
        <f t="shared" si="303"/>
        <v/>
      </c>
      <c r="H1664" s="85">
        <v>41505</v>
      </c>
      <c r="I1664" s="85" t="s">
        <v>2512</v>
      </c>
      <c r="J1664" s="93">
        <f t="shared" si="301"/>
        <v>41505</v>
      </c>
      <c r="K1664" s="85"/>
      <c r="M1664" s="85" t="s">
        <v>747</v>
      </c>
      <c r="N1664" t="e">
        <f t="shared" si="304"/>
        <v>#VALUE!</v>
      </c>
      <c r="O1664" t="e">
        <f t="shared" si="305"/>
        <v>#VALUE!</v>
      </c>
      <c r="Q1664" s="84" t="s">
        <v>747</v>
      </c>
      <c r="R1664" t="e">
        <f t="shared" si="306"/>
        <v>#VALUE!</v>
      </c>
      <c r="S1664" t="e">
        <f t="shared" si="307"/>
        <v>#VALUE!</v>
      </c>
      <c r="U1664" s="86" t="s">
        <v>747</v>
      </c>
      <c r="V1664" t="e">
        <f t="shared" si="308"/>
        <v>#VALUE!</v>
      </c>
      <c r="W1664" t="e">
        <f t="shared" si="309"/>
        <v>#VALUE!</v>
      </c>
      <c r="Y1664" s="61" t="s">
        <v>747</v>
      </c>
      <c r="Z1664" t="str">
        <f t="shared" si="310"/>
        <v>8-19-13</v>
      </c>
      <c r="AA1664" t="e">
        <f t="shared" si="311"/>
        <v>#VALUE!</v>
      </c>
      <c r="AB1664" t="e">
        <f t="shared" si="312"/>
        <v>#VALUE!</v>
      </c>
      <c r="AD1664" s="85">
        <v>41505</v>
      </c>
      <c r="AG1664" s="85" t="s">
        <v>747</v>
      </c>
      <c r="AI1664" s="85">
        <v>41505</v>
      </c>
    </row>
    <row r="1665" spans="1:35" x14ac:dyDescent="0.2">
      <c r="A1665">
        <v>1461</v>
      </c>
      <c r="B1665" s="91" t="s">
        <v>1902</v>
      </c>
      <c r="C1665" s="61" t="str" cm="1">
        <f t="array" ref="C1665">_xlfn._xlws.FILTER(B1665,OR(LEN(B1665) = 7,LEN(B1665)=8))</f>
        <v>7/28/13</v>
      </c>
      <c r="D1665" s="61" t="str">
        <f t="shared" si="302"/>
        <v>7/28/13</v>
      </c>
      <c r="E1665" s="85" t="s">
        <v>1902</v>
      </c>
      <c r="F1665" s="87" t="e" cm="1" vm="1">
        <f t="array" ref="F1665">_xlfn._xlws.FILTER(B1665,LEN(B1665)=5)</f>
        <v>#VALUE!</v>
      </c>
      <c r="G1665" s="88" t="str">
        <f t="shared" si="303"/>
        <v/>
      </c>
      <c r="H1665" s="85">
        <v>41483</v>
      </c>
      <c r="I1665" s="85" t="s">
        <v>2512</v>
      </c>
      <c r="J1665" s="93">
        <f t="shared" si="301"/>
        <v>41483</v>
      </c>
      <c r="K1665" s="85"/>
      <c r="M1665" s="85" t="s">
        <v>1902</v>
      </c>
      <c r="N1665" t="e">
        <f t="shared" si="304"/>
        <v>#VALUE!</v>
      </c>
      <c r="O1665" t="e">
        <f t="shared" si="305"/>
        <v>#VALUE!</v>
      </c>
      <c r="Q1665" s="84" t="s">
        <v>1902</v>
      </c>
      <c r="R1665" t="e">
        <f t="shared" si="306"/>
        <v>#VALUE!</v>
      </c>
      <c r="S1665" t="e">
        <f t="shared" si="307"/>
        <v>#VALUE!</v>
      </c>
      <c r="U1665" s="86" t="s">
        <v>1902</v>
      </c>
      <c r="V1665" t="e">
        <f t="shared" si="308"/>
        <v>#VALUE!</v>
      </c>
      <c r="W1665" t="e">
        <f t="shared" si="309"/>
        <v>#VALUE!</v>
      </c>
      <c r="Y1665" s="61" t="s">
        <v>1902</v>
      </c>
      <c r="Z1665" t="str">
        <f t="shared" si="310"/>
        <v>7-28-13</v>
      </c>
      <c r="AA1665" t="e">
        <f t="shared" si="311"/>
        <v>#VALUE!</v>
      </c>
      <c r="AB1665" t="e">
        <f t="shared" si="312"/>
        <v>#VALUE!</v>
      </c>
      <c r="AD1665" s="85">
        <v>41483</v>
      </c>
      <c r="AG1665" s="85" t="s">
        <v>1902</v>
      </c>
      <c r="AI1665" s="85">
        <v>41483</v>
      </c>
    </row>
    <row r="1666" spans="1:35" x14ac:dyDescent="0.2">
      <c r="A1666">
        <v>7514</v>
      </c>
      <c r="B1666" s="91">
        <v>41340</v>
      </c>
      <c r="C1666" s="61" t="e" cm="1" vm="1">
        <f t="array" ref="C1666">_xlfn._xlws.FILTER(B1666,OR(LEN(B1666) = 7,LEN(B1666)=8))</f>
        <v>#VALUE!</v>
      </c>
      <c r="D1666" s="61" t="str">
        <f t="shared" si="302"/>
        <v/>
      </c>
      <c r="E1666" s="61" t="s">
        <v>2512</v>
      </c>
      <c r="F1666" s="87" cm="1">
        <f t="array" ref="F1666">_xlfn._xlws.FILTER(B1666,LEN(B1666)=5)</f>
        <v>41340</v>
      </c>
      <c r="G1666" s="88">
        <f t="shared" si="303"/>
        <v>41340</v>
      </c>
      <c r="H1666" s="61"/>
      <c r="I1666" s="85">
        <v>41340</v>
      </c>
      <c r="J1666" s="93">
        <f t="shared" si="301"/>
        <v>41340</v>
      </c>
      <c r="K1666" s="85"/>
      <c r="M1666" s="85">
        <v>41340</v>
      </c>
      <c r="N1666" t="e">
        <f t="shared" si="304"/>
        <v>#VALUE!</v>
      </c>
      <c r="O1666">
        <f t="shared" si="305"/>
        <v>41340</v>
      </c>
      <c r="Q1666" s="84">
        <v>41340</v>
      </c>
      <c r="R1666" t="e">
        <f t="shared" si="306"/>
        <v>#VALUE!</v>
      </c>
      <c r="S1666">
        <f t="shared" si="307"/>
        <v>41340</v>
      </c>
      <c r="U1666" s="86">
        <v>41340</v>
      </c>
      <c r="V1666" t="e">
        <f t="shared" si="308"/>
        <v>#VALUE!</v>
      </c>
      <c r="W1666">
        <f t="shared" si="309"/>
        <v>41340</v>
      </c>
      <c r="Y1666" s="61">
        <v>41340</v>
      </c>
      <c r="Z1666" t="str">
        <f t="shared" si="310"/>
        <v>41340</v>
      </c>
      <c r="AA1666" t="e">
        <f t="shared" si="311"/>
        <v>#VALUE!</v>
      </c>
      <c r="AB1666">
        <f t="shared" si="312"/>
        <v>41340</v>
      </c>
      <c r="AD1666" s="85">
        <v>14714</v>
      </c>
      <c r="AG1666" s="85">
        <v>41340</v>
      </c>
      <c r="AI1666" s="85">
        <v>41458</v>
      </c>
    </row>
    <row r="1667" spans="1:35" x14ac:dyDescent="0.2">
      <c r="A1667">
        <v>6461</v>
      </c>
      <c r="B1667" s="91" t="s">
        <v>1905</v>
      </c>
      <c r="C1667" s="61" t="str" cm="1">
        <f t="array" ref="C1667">_xlfn._xlws.FILTER(B1667,OR(LEN(B1667) = 7,LEN(B1667)=8))</f>
        <v>5/19/13</v>
      </c>
      <c r="D1667" s="61" t="str">
        <f t="shared" si="302"/>
        <v>5/19/13</v>
      </c>
      <c r="E1667" s="85" t="s">
        <v>1905</v>
      </c>
      <c r="F1667" s="87" t="e" cm="1" vm="1">
        <f t="array" ref="F1667">_xlfn._xlws.FILTER(B1667,LEN(B1667)=5)</f>
        <v>#VALUE!</v>
      </c>
      <c r="G1667" s="88" t="str">
        <f t="shared" si="303"/>
        <v/>
      </c>
      <c r="H1667" s="85">
        <v>41413</v>
      </c>
      <c r="I1667" s="85" t="s">
        <v>2512</v>
      </c>
      <c r="J1667" s="93">
        <f t="shared" ref="J1667:J1730" si="313">IF(I1667&gt;$I$1,I1667,H1667)</f>
        <v>41413</v>
      </c>
      <c r="K1667" s="85"/>
      <c r="M1667" s="85" t="s">
        <v>1905</v>
      </c>
      <c r="N1667" t="e">
        <f t="shared" si="304"/>
        <v>#VALUE!</v>
      </c>
      <c r="O1667" t="e">
        <f t="shared" si="305"/>
        <v>#VALUE!</v>
      </c>
      <c r="Q1667" s="84" t="s">
        <v>1905</v>
      </c>
      <c r="R1667" t="e">
        <f t="shared" si="306"/>
        <v>#VALUE!</v>
      </c>
      <c r="S1667" t="e">
        <f t="shared" si="307"/>
        <v>#VALUE!</v>
      </c>
      <c r="U1667" s="86" t="s">
        <v>1905</v>
      </c>
      <c r="V1667" t="e">
        <f t="shared" si="308"/>
        <v>#VALUE!</v>
      </c>
      <c r="W1667" t="e">
        <f t="shared" si="309"/>
        <v>#VALUE!</v>
      </c>
      <c r="Y1667" s="61" t="s">
        <v>1905</v>
      </c>
      <c r="Z1667" t="str">
        <f t="shared" si="310"/>
        <v>5-19-13</v>
      </c>
      <c r="AA1667" t="e">
        <f t="shared" si="311"/>
        <v>#VALUE!</v>
      </c>
      <c r="AB1667" t="e">
        <f t="shared" si="312"/>
        <v>#VALUE!</v>
      </c>
      <c r="AD1667" s="85">
        <v>41413</v>
      </c>
      <c r="AG1667" s="85" t="s">
        <v>1905</v>
      </c>
      <c r="AI1667" s="85">
        <v>41413</v>
      </c>
    </row>
    <row r="1668" spans="1:35" x14ac:dyDescent="0.2">
      <c r="A1668">
        <v>257</v>
      </c>
      <c r="B1668" s="91" t="s">
        <v>1907</v>
      </c>
      <c r="C1668" s="61" t="str" cm="1">
        <f t="array" ref="C1668">_xlfn._xlws.FILTER(B1668,OR(LEN(B1668) = 7,LEN(B1668)=8))</f>
        <v>4/28/13</v>
      </c>
      <c r="D1668" s="61" t="str">
        <f t="shared" ref="D1668:D1731" si="314">IFERROR(C1668,"")</f>
        <v>4/28/13</v>
      </c>
      <c r="E1668" s="85" t="s">
        <v>1907</v>
      </c>
      <c r="F1668" s="87" t="e" cm="1" vm="1">
        <f t="array" ref="F1668">_xlfn._xlws.FILTER(B1668,LEN(B1668)=5)</f>
        <v>#VALUE!</v>
      </c>
      <c r="G1668" s="88" t="str">
        <f t="shared" si="303"/>
        <v/>
      </c>
      <c r="H1668" s="85">
        <v>41392</v>
      </c>
      <c r="I1668" s="85" t="s">
        <v>2512</v>
      </c>
      <c r="J1668" s="93">
        <f t="shared" si="313"/>
        <v>41392</v>
      </c>
      <c r="K1668" s="85"/>
      <c r="M1668" s="85" t="s">
        <v>1907</v>
      </c>
      <c r="N1668" t="e">
        <f t="shared" si="304"/>
        <v>#VALUE!</v>
      </c>
      <c r="O1668" t="e">
        <f t="shared" si="305"/>
        <v>#VALUE!</v>
      </c>
      <c r="Q1668" s="84" t="s">
        <v>1907</v>
      </c>
      <c r="R1668" t="e">
        <f t="shared" si="306"/>
        <v>#VALUE!</v>
      </c>
      <c r="S1668" t="e">
        <f t="shared" si="307"/>
        <v>#VALUE!</v>
      </c>
      <c r="U1668" s="86" t="s">
        <v>1907</v>
      </c>
      <c r="V1668" t="e">
        <f t="shared" si="308"/>
        <v>#VALUE!</v>
      </c>
      <c r="W1668" t="e">
        <f t="shared" si="309"/>
        <v>#VALUE!</v>
      </c>
      <c r="Y1668" s="61" t="s">
        <v>1907</v>
      </c>
      <c r="Z1668" t="str">
        <f t="shared" si="310"/>
        <v>4-28-13</v>
      </c>
      <c r="AA1668" t="e">
        <f t="shared" si="311"/>
        <v>#VALUE!</v>
      </c>
      <c r="AB1668" t="e">
        <f t="shared" si="312"/>
        <v>#VALUE!</v>
      </c>
      <c r="AD1668" s="85">
        <v>41392</v>
      </c>
      <c r="AG1668" s="85" t="s">
        <v>1907</v>
      </c>
      <c r="AI1668" s="85">
        <v>41392</v>
      </c>
    </row>
    <row r="1669" spans="1:35" x14ac:dyDescent="0.2">
      <c r="A1669">
        <v>9460</v>
      </c>
      <c r="B1669" s="91" t="s">
        <v>438</v>
      </c>
      <c r="C1669" s="61" t="str" cm="1">
        <f t="array" ref="C1669">_xlfn._xlws.FILTER(B1669,OR(LEN(B1669) = 7,LEN(B1669)=8))</f>
        <v>4/18/13</v>
      </c>
      <c r="D1669" s="61" t="str">
        <f t="shared" si="314"/>
        <v>4/18/13</v>
      </c>
      <c r="E1669" s="85" t="s">
        <v>438</v>
      </c>
      <c r="F1669" s="87" t="e" cm="1" vm="1">
        <f t="array" ref="F1669">_xlfn._xlws.FILTER(B1669,LEN(B1669)=5)</f>
        <v>#VALUE!</v>
      </c>
      <c r="G1669" s="88" t="str">
        <f t="shared" ref="G1669:G1732" si="315">IFERROR(F1669,"")</f>
        <v/>
      </c>
      <c r="H1669" s="85">
        <v>41382</v>
      </c>
      <c r="I1669" s="85" t="s">
        <v>2512</v>
      </c>
      <c r="J1669" s="93">
        <f t="shared" si="313"/>
        <v>41382</v>
      </c>
      <c r="K1669" s="85"/>
      <c r="M1669" s="85" t="s">
        <v>438</v>
      </c>
      <c r="N1669" t="e">
        <f t="shared" ref="N1669:N1732" si="316">DATEVALUE(M1669)</f>
        <v>#VALUE!</v>
      </c>
      <c r="O1669" t="e">
        <f t="shared" ref="O1669:O1732" si="317">VALUE(M1669)</f>
        <v>#VALUE!</v>
      </c>
      <c r="Q1669" s="84" t="s">
        <v>438</v>
      </c>
      <c r="R1669" t="e">
        <f t="shared" ref="R1669:R1732" si="318">DATEVALUE(Q1669)</f>
        <v>#VALUE!</v>
      </c>
      <c r="S1669" t="e">
        <f t="shared" ref="S1669:S1732" si="319">VALUE(Q1669)</f>
        <v>#VALUE!</v>
      </c>
      <c r="U1669" s="86" t="s">
        <v>438</v>
      </c>
      <c r="V1669" t="e">
        <f t="shared" ref="V1669:V1732" si="320">DATEVALUE(U1669)</f>
        <v>#VALUE!</v>
      </c>
      <c r="W1669" t="e">
        <f t="shared" ref="W1669:W1732" si="321">VALUE(U1669)</f>
        <v>#VALUE!</v>
      </c>
      <c r="Y1669" s="61" t="s">
        <v>438</v>
      </c>
      <c r="Z1669" t="str">
        <f t="shared" ref="Z1669:Z1732" si="322">SUBSTITUTE(Y1669,"/","-")</f>
        <v>4-18-13</v>
      </c>
      <c r="AA1669" t="e">
        <f t="shared" ref="AA1669:AA1732" si="323">DATEVALUE(Z1669)</f>
        <v>#VALUE!</v>
      </c>
      <c r="AB1669" t="e">
        <f t="shared" ref="AB1669:AB1732" si="324">VALUE(Z1669)</f>
        <v>#VALUE!</v>
      </c>
      <c r="AD1669" s="85">
        <v>41382</v>
      </c>
      <c r="AG1669" s="85" t="s">
        <v>438</v>
      </c>
      <c r="AI1669" s="85">
        <v>41382</v>
      </c>
    </row>
    <row r="1670" spans="1:35" x14ac:dyDescent="0.2">
      <c r="A1670">
        <v>3855</v>
      </c>
      <c r="B1670" s="91" t="s">
        <v>438</v>
      </c>
      <c r="C1670" s="61" t="str" cm="1">
        <f t="array" ref="C1670">_xlfn._xlws.FILTER(B1670,OR(LEN(B1670) = 7,LEN(B1670)=8))</f>
        <v>4/18/13</v>
      </c>
      <c r="D1670" s="61" t="str">
        <f t="shared" si="314"/>
        <v>4/18/13</v>
      </c>
      <c r="E1670" s="85" t="s">
        <v>438</v>
      </c>
      <c r="F1670" s="87" t="e" cm="1" vm="1">
        <f t="array" ref="F1670">_xlfn._xlws.FILTER(B1670,LEN(B1670)=5)</f>
        <v>#VALUE!</v>
      </c>
      <c r="G1670" s="88" t="str">
        <f t="shared" si="315"/>
        <v/>
      </c>
      <c r="H1670" s="85">
        <v>41382</v>
      </c>
      <c r="I1670" s="85" t="s">
        <v>2512</v>
      </c>
      <c r="J1670" s="93">
        <f t="shared" si="313"/>
        <v>41382</v>
      </c>
      <c r="K1670" s="85"/>
      <c r="M1670" s="85" t="s">
        <v>438</v>
      </c>
      <c r="N1670" t="e">
        <f t="shared" si="316"/>
        <v>#VALUE!</v>
      </c>
      <c r="O1670" t="e">
        <f t="shared" si="317"/>
        <v>#VALUE!</v>
      </c>
      <c r="Q1670" s="84" t="s">
        <v>438</v>
      </c>
      <c r="R1670" t="e">
        <f t="shared" si="318"/>
        <v>#VALUE!</v>
      </c>
      <c r="S1670" t="e">
        <f t="shared" si="319"/>
        <v>#VALUE!</v>
      </c>
      <c r="U1670" s="86" t="s">
        <v>438</v>
      </c>
      <c r="V1670" t="e">
        <f t="shared" si="320"/>
        <v>#VALUE!</v>
      </c>
      <c r="W1670" t="e">
        <f t="shared" si="321"/>
        <v>#VALUE!</v>
      </c>
      <c r="Y1670" s="61" t="s">
        <v>438</v>
      </c>
      <c r="Z1670" t="str">
        <f t="shared" si="322"/>
        <v>4-18-13</v>
      </c>
      <c r="AA1670" t="e">
        <f t="shared" si="323"/>
        <v>#VALUE!</v>
      </c>
      <c r="AB1670" t="e">
        <f t="shared" si="324"/>
        <v>#VALUE!</v>
      </c>
      <c r="AD1670" s="85">
        <v>41382</v>
      </c>
      <c r="AG1670" s="85" t="s">
        <v>438</v>
      </c>
      <c r="AI1670" s="85">
        <v>41382</v>
      </c>
    </row>
    <row r="1671" spans="1:35" x14ac:dyDescent="0.2">
      <c r="A1671">
        <v>367</v>
      </c>
      <c r="B1671" s="91" t="s">
        <v>312</v>
      </c>
      <c r="C1671" s="61" t="str" cm="1">
        <f t="array" ref="C1671">_xlfn._xlws.FILTER(B1671,OR(LEN(B1671) = 7,LEN(B1671)=8))</f>
        <v>2/19/13</v>
      </c>
      <c r="D1671" s="61" t="str">
        <f t="shared" si="314"/>
        <v>2/19/13</v>
      </c>
      <c r="E1671" s="85" t="s">
        <v>312</v>
      </c>
      <c r="F1671" s="87" t="e" cm="1" vm="1">
        <f t="array" ref="F1671">_xlfn._xlws.FILTER(B1671,LEN(B1671)=5)</f>
        <v>#VALUE!</v>
      </c>
      <c r="G1671" s="88" t="str">
        <f t="shared" si="315"/>
        <v/>
      </c>
      <c r="H1671" s="85">
        <v>41324</v>
      </c>
      <c r="I1671" s="85" t="s">
        <v>2512</v>
      </c>
      <c r="J1671" s="93">
        <f t="shared" si="313"/>
        <v>41324</v>
      </c>
      <c r="K1671" s="85"/>
      <c r="M1671" s="85" t="s">
        <v>312</v>
      </c>
      <c r="N1671" t="e">
        <f t="shared" si="316"/>
        <v>#VALUE!</v>
      </c>
      <c r="O1671" t="e">
        <f t="shared" si="317"/>
        <v>#VALUE!</v>
      </c>
      <c r="Q1671" s="84" t="s">
        <v>312</v>
      </c>
      <c r="R1671" t="e">
        <f t="shared" si="318"/>
        <v>#VALUE!</v>
      </c>
      <c r="S1671" t="e">
        <f t="shared" si="319"/>
        <v>#VALUE!</v>
      </c>
      <c r="U1671" s="86" t="s">
        <v>312</v>
      </c>
      <c r="V1671" t="e">
        <f t="shared" si="320"/>
        <v>#VALUE!</v>
      </c>
      <c r="W1671" t="e">
        <f t="shared" si="321"/>
        <v>#VALUE!</v>
      </c>
      <c r="Y1671" s="61" t="s">
        <v>312</v>
      </c>
      <c r="Z1671" t="str">
        <f t="shared" si="322"/>
        <v>2-19-13</v>
      </c>
      <c r="AA1671" t="e">
        <f t="shared" si="323"/>
        <v>#VALUE!</v>
      </c>
      <c r="AB1671" t="e">
        <f t="shared" si="324"/>
        <v>#VALUE!</v>
      </c>
      <c r="AD1671" s="85">
        <v>41324</v>
      </c>
      <c r="AG1671" s="85" t="s">
        <v>312</v>
      </c>
      <c r="AI1671" s="85">
        <v>41324</v>
      </c>
    </row>
    <row r="1672" spans="1:35" x14ac:dyDescent="0.2">
      <c r="A1672">
        <v>9265</v>
      </c>
      <c r="B1672" s="91">
        <v>41518</v>
      </c>
      <c r="C1672" s="61" t="e" cm="1" vm="1">
        <f t="array" ref="C1672">_xlfn._xlws.FILTER(B1672,OR(LEN(B1672) = 7,LEN(B1672)=8))</f>
        <v>#VALUE!</v>
      </c>
      <c r="D1672" s="61" t="str">
        <f t="shared" si="314"/>
        <v/>
      </c>
      <c r="E1672" s="61" t="s">
        <v>2512</v>
      </c>
      <c r="F1672" s="87" cm="1">
        <f t="array" ref="F1672">_xlfn._xlws.FILTER(B1672,LEN(B1672)=5)</f>
        <v>41518</v>
      </c>
      <c r="G1672" s="88">
        <f t="shared" si="315"/>
        <v>41518</v>
      </c>
      <c r="H1672" s="61"/>
      <c r="I1672" s="85">
        <v>41518</v>
      </c>
      <c r="J1672" s="93">
        <f t="shared" si="313"/>
        <v>41518</v>
      </c>
      <c r="K1672" s="85"/>
      <c r="M1672" s="85">
        <v>41518</v>
      </c>
      <c r="N1672" t="e">
        <f t="shared" si="316"/>
        <v>#VALUE!</v>
      </c>
      <c r="O1672">
        <f t="shared" si="317"/>
        <v>41518</v>
      </c>
      <c r="Q1672" s="84">
        <v>41518</v>
      </c>
      <c r="R1672" t="e">
        <f t="shared" si="318"/>
        <v>#VALUE!</v>
      </c>
      <c r="S1672">
        <f t="shared" si="319"/>
        <v>41518</v>
      </c>
      <c r="U1672" s="86">
        <v>41518</v>
      </c>
      <c r="V1672" t="e">
        <f t="shared" si="320"/>
        <v>#VALUE!</v>
      </c>
      <c r="W1672">
        <f t="shared" si="321"/>
        <v>41518</v>
      </c>
      <c r="Y1672" s="61">
        <v>41518</v>
      </c>
      <c r="Z1672" t="str">
        <f t="shared" si="322"/>
        <v>41518</v>
      </c>
      <c r="AA1672" t="e">
        <f t="shared" si="323"/>
        <v>#VALUE!</v>
      </c>
      <c r="AB1672">
        <f t="shared" si="324"/>
        <v>41518</v>
      </c>
      <c r="AD1672" s="85">
        <v>43205</v>
      </c>
      <c r="AG1672" s="85">
        <v>41518</v>
      </c>
      <c r="AI1672" s="85">
        <v>41283</v>
      </c>
    </row>
    <row r="1673" spans="1:35" x14ac:dyDescent="0.2">
      <c r="A1673">
        <v>1990</v>
      </c>
      <c r="B1673" s="91">
        <v>41040</v>
      </c>
      <c r="C1673" s="61" t="e" cm="1" vm="1">
        <f t="array" ref="C1673">_xlfn._xlws.FILTER(B1673,OR(LEN(B1673) = 7,LEN(B1673)=8))</f>
        <v>#VALUE!</v>
      </c>
      <c r="D1673" s="61" t="str">
        <f t="shared" si="314"/>
        <v/>
      </c>
      <c r="E1673" s="61" t="s">
        <v>2512</v>
      </c>
      <c r="F1673" s="87" cm="1">
        <f t="array" ref="F1673">_xlfn._xlws.FILTER(B1673,LEN(B1673)=5)</f>
        <v>41040</v>
      </c>
      <c r="G1673" s="88">
        <f t="shared" si="315"/>
        <v>41040</v>
      </c>
      <c r="H1673" s="61"/>
      <c r="I1673" s="85">
        <v>41040</v>
      </c>
      <c r="J1673" s="93">
        <f t="shared" si="313"/>
        <v>41040</v>
      </c>
      <c r="K1673" s="85"/>
      <c r="M1673" s="85">
        <v>41040</v>
      </c>
      <c r="N1673" t="e">
        <f t="shared" si="316"/>
        <v>#VALUE!</v>
      </c>
      <c r="O1673">
        <f t="shared" si="317"/>
        <v>41040</v>
      </c>
      <c r="Q1673" s="84">
        <v>41040</v>
      </c>
      <c r="R1673" t="e">
        <f t="shared" si="318"/>
        <v>#VALUE!</v>
      </c>
      <c r="S1673">
        <f t="shared" si="319"/>
        <v>41040</v>
      </c>
      <c r="U1673" s="86">
        <v>41040</v>
      </c>
      <c r="V1673" t="e">
        <f t="shared" si="320"/>
        <v>#VALUE!</v>
      </c>
      <c r="W1673">
        <f t="shared" si="321"/>
        <v>41040</v>
      </c>
      <c r="Y1673" s="61">
        <v>41040</v>
      </c>
      <c r="Z1673" t="str">
        <f t="shared" si="322"/>
        <v>41040</v>
      </c>
      <c r="AA1673" t="e">
        <f t="shared" si="323"/>
        <v>#VALUE!</v>
      </c>
      <c r="AB1673">
        <f t="shared" si="324"/>
        <v>41040</v>
      </c>
      <c r="AD1673" s="85">
        <v>14711</v>
      </c>
      <c r="AG1673" s="85">
        <v>41040</v>
      </c>
      <c r="AI1673" s="85">
        <v>41218</v>
      </c>
    </row>
    <row r="1674" spans="1:35" x14ac:dyDescent="0.2">
      <c r="A1674">
        <v>3594</v>
      </c>
      <c r="B1674" s="91">
        <v>41040</v>
      </c>
      <c r="C1674" s="61" t="e" cm="1" vm="1">
        <f t="array" ref="C1674">_xlfn._xlws.FILTER(B1674,OR(LEN(B1674) = 7,LEN(B1674)=8))</f>
        <v>#VALUE!</v>
      </c>
      <c r="D1674" s="61" t="str">
        <f t="shared" si="314"/>
        <v/>
      </c>
      <c r="E1674" s="61" t="s">
        <v>2512</v>
      </c>
      <c r="F1674" s="87" cm="1">
        <f t="array" ref="F1674">_xlfn._xlws.FILTER(B1674,LEN(B1674)=5)</f>
        <v>41040</v>
      </c>
      <c r="G1674" s="88">
        <f t="shared" si="315"/>
        <v>41040</v>
      </c>
      <c r="H1674" s="61"/>
      <c r="I1674" s="85">
        <v>41040</v>
      </c>
      <c r="J1674" s="93">
        <f t="shared" si="313"/>
        <v>41040</v>
      </c>
      <c r="K1674" s="85"/>
      <c r="M1674" s="85">
        <v>41040</v>
      </c>
      <c r="N1674" t="e">
        <f t="shared" si="316"/>
        <v>#VALUE!</v>
      </c>
      <c r="O1674">
        <f t="shared" si="317"/>
        <v>41040</v>
      </c>
      <c r="Q1674" s="84">
        <v>41040</v>
      </c>
      <c r="R1674" t="e">
        <f t="shared" si="318"/>
        <v>#VALUE!</v>
      </c>
      <c r="S1674">
        <f t="shared" si="319"/>
        <v>41040</v>
      </c>
      <c r="U1674" s="86">
        <v>41040</v>
      </c>
      <c r="V1674" t="e">
        <f t="shared" si="320"/>
        <v>#VALUE!</v>
      </c>
      <c r="W1674">
        <f t="shared" si="321"/>
        <v>41040</v>
      </c>
      <c r="Y1674" s="61">
        <v>41040</v>
      </c>
      <c r="Z1674" t="str">
        <f t="shared" si="322"/>
        <v>41040</v>
      </c>
      <c r="AA1674" t="e">
        <f t="shared" si="323"/>
        <v>#VALUE!</v>
      </c>
      <c r="AB1674">
        <f t="shared" si="324"/>
        <v>41040</v>
      </c>
      <c r="AD1674" s="85">
        <v>14711</v>
      </c>
      <c r="AG1674" s="85">
        <v>41040</v>
      </c>
      <c r="AI1674" s="85">
        <v>41218</v>
      </c>
    </row>
    <row r="1675" spans="1:35" x14ac:dyDescent="0.2">
      <c r="A1675">
        <v>9292</v>
      </c>
      <c r="B1675" s="91" t="s">
        <v>726</v>
      </c>
      <c r="C1675" s="61" t="str" cm="1">
        <f t="array" ref="C1675">_xlfn._xlws.FILTER(B1675,OR(LEN(B1675) = 7,LEN(B1675)=8))</f>
        <v>10/26/12</v>
      </c>
      <c r="D1675" s="61" t="str">
        <f t="shared" si="314"/>
        <v>10/26/12</v>
      </c>
      <c r="E1675" s="61" t="s">
        <v>726</v>
      </c>
      <c r="F1675" s="87" t="e" cm="1" vm="1">
        <f t="array" ref="F1675">_xlfn._xlws.FILTER(B1675,LEN(B1675)=5)</f>
        <v>#VALUE!</v>
      </c>
      <c r="G1675" s="88" t="str">
        <f t="shared" si="315"/>
        <v/>
      </c>
      <c r="H1675" s="85">
        <v>41208</v>
      </c>
      <c r="I1675" s="85" t="s">
        <v>2512</v>
      </c>
      <c r="J1675" s="93">
        <f t="shared" si="313"/>
        <v>41208</v>
      </c>
      <c r="K1675" s="85"/>
      <c r="M1675" s="85" t="s">
        <v>726</v>
      </c>
      <c r="N1675" t="e">
        <f t="shared" si="316"/>
        <v>#VALUE!</v>
      </c>
      <c r="O1675" t="e">
        <f t="shared" si="317"/>
        <v>#VALUE!</v>
      </c>
      <c r="Q1675" s="84" t="s">
        <v>726</v>
      </c>
      <c r="R1675" t="e">
        <f t="shared" si="318"/>
        <v>#VALUE!</v>
      </c>
      <c r="S1675" t="e">
        <f t="shared" si="319"/>
        <v>#VALUE!</v>
      </c>
      <c r="U1675" s="86" t="s">
        <v>726</v>
      </c>
      <c r="V1675" t="e">
        <f t="shared" si="320"/>
        <v>#VALUE!</v>
      </c>
      <c r="W1675" t="e">
        <f t="shared" si="321"/>
        <v>#VALUE!</v>
      </c>
      <c r="Y1675" s="61" t="s">
        <v>726</v>
      </c>
      <c r="Z1675" t="str">
        <f t="shared" si="322"/>
        <v>10-26-12</v>
      </c>
      <c r="AA1675" t="e">
        <f t="shared" si="323"/>
        <v>#VALUE!</v>
      </c>
      <c r="AB1675" t="e">
        <f t="shared" si="324"/>
        <v>#VALUE!</v>
      </c>
      <c r="AD1675" s="85">
        <v>41208</v>
      </c>
      <c r="AG1675" s="85" t="s">
        <v>726</v>
      </c>
      <c r="AI1675" s="85">
        <v>41208</v>
      </c>
    </row>
    <row r="1676" spans="1:35" x14ac:dyDescent="0.2">
      <c r="A1676">
        <v>6218</v>
      </c>
      <c r="B1676" s="91" t="s">
        <v>1915</v>
      </c>
      <c r="C1676" s="61" t="str" cm="1">
        <f t="array" ref="C1676">_xlfn._xlws.FILTER(B1676,OR(LEN(B1676) = 7,LEN(B1676)=8))</f>
        <v>10/20/12</v>
      </c>
      <c r="D1676" s="61" t="str">
        <f t="shared" si="314"/>
        <v>10/20/12</v>
      </c>
      <c r="E1676" s="61" t="s">
        <v>1915</v>
      </c>
      <c r="F1676" s="87" t="e" cm="1" vm="1">
        <f t="array" ref="F1676">_xlfn._xlws.FILTER(B1676,LEN(B1676)=5)</f>
        <v>#VALUE!</v>
      </c>
      <c r="G1676" s="88" t="str">
        <f t="shared" si="315"/>
        <v/>
      </c>
      <c r="H1676" s="85">
        <v>41202</v>
      </c>
      <c r="I1676" s="85" t="s">
        <v>2512</v>
      </c>
      <c r="J1676" s="93">
        <f t="shared" si="313"/>
        <v>41202</v>
      </c>
      <c r="K1676" s="85"/>
      <c r="M1676" s="85" t="s">
        <v>1915</v>
      </c>
      <c r="N1676" t="e">
        <f t="shared" si="316"/>
        <v>#VALUE!</v>
      </c>
      <c r="O1676" t="e">
        <f t="shared" si="317"/>
        <v>#VALUE!</v>
      </c>
      <c r="Q1676" s="84" t="s">
        <v>1915</v>
      </c>
      <c r="R1676" t="e">
        <f t="shared" si="318"/>
        <v>#VALUE!</v>
      </c>
      <c r="S1676" t="e">
        <f t="shared" si="319"/>
        <v>#VALUE!</v>
      </c>
      <c r="U1676" s="86" t="s">
        <v>1915</v>
      </c>
      <c r="V1676" t="e">
        <f t="shared" si="320"/>
        <v>#VALUE!</v>
      </c>
      <c r="W1676" t="e">
        <f t="shared" si="321"/>
        <v>#VALUE!</v>
      </c>
      <c r="Y1676" s="61" t="s">
        <v>1915</v>
      </c>
      <c r="Z1676" t="str">
        <f t="shared" si="322"/>
        <v>10-20-12</v>
      </c>
      <c r="AA1676" t="e">
        <f t="shared" si="323"/>
        <v>#VALUE!</v>
      </c>
      <c r="AB1676" t="e">
        <f t="shared" si="324"/>
        <v>#VALUE!</v>
      </c>
      <c r="AD1676" s="85">
        <v>41202</v>
      </c>
      <c r="AG1676" s="85" t="s">
        <v>1915</v>
      </c>
      <c r="AI1676" s="85">
        <v>41202</v>
      </c>
    </row>
    <row r="1677" spans="1:35" x14ac:dyDescent="0.2">
      <c r="A1677">
        <v>6528</v>
      </c>
      <c r="B1677" s="91">
        <v>41765</v>
      </c>
      <c r="C1677" s="61" t="e" cm="1" vm="1">
        <f t="array" ref="C1677">_xlfn._xlws.FILTER(B1677,OR(LEN(B1677) = 7,LEN(B1677)=8))</f>
        <v>#VALUE!</v>
      </c>
      <c r="D1677" s="61" t="str">
        <f t="shared" si="314"/>
        <v/>
      </c>
      <c r="E1677" s="61" t="s">
        <v>2512</v>
      </c>
      <c r="F1677" s="87" cm="1">
        <f t="array" ref="F1677">_xlfn._xlws.FILTER(B1677,LEN(B1677)=5)</f>
        <v>41765</v>
      </c>
      <c r="G1677" s="88">
        <f t="shared" si="315"/>
        <v>41765</v>
      </c>
      <c r="H1677" s="61"/>
      <c r="I1677" s="85">
        <v>41765</v>
      </c>
      <c r="J1677" s="93">
        <f t="shared" si="313"/>
        <v>41765</v>
      </c>
      <c r="K1677" s="85"/>
      <c r="M1677" s="85">
        <v>41765</v>
      </c>
      <c r="N1677" t="e">
        <f t="shared" si="316"/>
        <v>#VALUE!</v>
      </c>
      <c r="O1677">
        <f t="shared" si="317"/>
        <v>41765</v>
      </c>
      <c r="Q1677" s="84">
        <v>41765</v>
      </c>
      <c r="R1677" t="e">
        <f t="shared" si="318"/>
        <v>#VALUE!</v>
      </c>
      <c r="S1677">
        <f t="shared" si="319"/>
        <v>41765</v>
      </c>
      <c r="U1677" s="86">
        <v>41765</v>
      </c>
      <c r="V1677" t="e">
        <f t="shared" si="320"/>
        <v>#VALUE!</v>
      </c>
      <c r="W1677">
        <f t="shared" si="321"/>
        <v>41765</v>
      </c>
      <c r="Y1677" s="61">
        <v>41765</v>
      </c>
      <c r="Z1677" t="str">
        <f t="shared" si="322"/>
        <v>41765</v>
      </c>
      <c r="AA1677" t="e">
        <f t="shared" si="323"/>
        <v>#VALUE!</v>
      </c>
      <c r="AB1677">
        <f t="shared" si="324"/>
        <v>41765</v>
      </c>
      <c r="AD1677" s="85">
        <v>23849</v>
      </c>
      <c r="AG1677" s="85">
        <v>41765</v>
      </c>
      <c r="AI1677" s="85">
        <v>41795</v>
      </c>
    </row>
    <row r="1678" spans="1:35" x14ac:dyDescent="0.2">
      <c r="A1678">
        <v>10164</v>
      </c>
      <c r="B1678" s="91">
        <v>41702</v>
      </c>
      <c r="C1678" s="61" t="e" cm="1" vm="1">
        <f t="array" ref="C1678">_xlfn._xlws.FILTER(B1678,OR(LEN(B1678) = 7,LEN(B1678)=8))</f>
        <v>#VALUE!</v>
      </c>
      <c r="D1678" s="61" t="str">
        <f t="shared" si="314"/>
        <v/>
      </c>
      <c r="E1678" s="61" t="s">
        <v>2512</v>
      </c>
      <c r="F1678" s="87" cm="1">
        <f t="array" ref="F1678">_xlfn._xlws.FILTER(B1678,LEN(B1678)=5)</f>
        <v>41702</v>
      </c>
      <c r="G1678" s="88">
        <f t="shared" si="315"/>
        <v>41702</v>
      </c>
      <c r="H1678" s="61"/>
      <c r="I1678" s="85">
        <v>41702</v>
      </c>
      <c r="J1678" s="93">
        <f t="shared" si="313"/>
        <v>41702</v>
      </c>
      <c r="K1678" s="85"/>
      <c r="M1678" s="85">
        <v>41702</v>
      </c>
      <c r="N1678" t="e">
        <f t="shared" si="316"/>
        <v>#VALUE!</v>
      </c>
      <c r="O1678">
        <f t="shared" si="317"/>
        <v>41702</v>
      </c>
      <c r="Q1678" s="84">
        <v>41702</v>
      </c>
      <c r="R1678" t="e">
        <f t="shared" si="318"/>
        <v>#VALUE!</v>
      </c>
      <c r="S1678">
        <f t="shared" si="319"/>
        <v>41702</v>
      </c>
      <c r="U1678" s="86">
        <v>41702</v>
      </c>
      <c r="V1678" t="e">
        <f t="shared" si="320"/>
        <v>#VALUE!</v>
      </c>
      <c r="W1678">
        <f t="shared" si="321"/>
        <v>41702</v>
      </c>
      <c r="Y1678" s="61">
        <v>41702</v>
      </c>
      <c r="Z1678" t="str">
        <f t="shared" si="322"/>
        <v>41702</v>
      </c>
      <c r="AA1678" t="e">
        <f t="shared" si="323"/>
        <v>#VALUE!</v>
      </c>
      <c r="AB1678">
        <f t="shared" si="324"/>
        <v>41702</v>
      </c>
      <c r="AD1678" s="85">
        <v>37363</v>
      </c>
      <c r="AG1678" s="85">
        <v>41702</v>
      </c>
      <c r="AI1678" s="85">
        <v>41732</v>
      </c>
    </row>
    <row r="1679" spans="1:35" x14ac:dyDescent="0.2">
      <c r="A1679">
        <v>9937</v>
      </c>
      <c r="B1679" s="91">
        <v>41671</v>
      </c>
      <c r="C1679" s="61" t="e" cm="1" vm="1">
        <f t="array" ref="C1679">_xlfn._xlws.FILTER(B1679,OR(LEN(B1679) = 7,LEN(B1679)=8))</f>
        <v>#VALUE!</v>
      </c>
      <c r="D1679" s="61" t="str">
        <f t="shared" si="314"/>
        <v/>
      </c>
      <c r="E1679" s="61" t="s">
        <v>2512</v>
      </c>
      <c r="F1679" s="87" cm="1">
        <f t="array" ref="F1679">_xlfn._xlws.FILTER(B1679,LEN(B1679)=5)</f>
        <v>41671</v>
      </c>
      <c r="G1679" s="88">
        <f t="shared" si="315"/>
        <v>41671</v>
      </c>
      <c r="H1679" s="61"/>
      <c r="I1679" s="85">
        <v>41671</v>
      </c>
      <c r="J1679" s="93">
        <f t="shared" si="313"/>
        <v>41671</v>
      </c>
      <c r="K1679" s="85"/>
      <c r="M1679" s="85">
        <v>41671</v>
      </c>
      <c r="N1679" t="e">
        <f t="shared" si="316"/>
        <v>#VALUE!</v>
      </c>
      <c r="O1679">
        <f t="shared" si="317"/>
        <v>41671</v>
      </c>
      <c r="Q1679" s="84">
        <v>41671</v>
      </c>
      <c r="R1679" t="e">
        <f t="shared" si="318"/>
        <v>#VALUE!</v>
      </c>
      <c r="S1679">
        <f t="shared" si="319"/>
        <v>41671</v>
      </c>
      <c r="U1679" s="86">
        <v>41671</v>
      </c>
      <c r="V1679" t="e">
        <f t="shared" si="320"/>
        <v>#VALUE!</v>
      </c>
      <c r="W1679">
        <f t="shared" si="321"/>
        <v>41671</v>
      </c>
      <c r="Y1679" s="61">
        <v>41671</v>
      </c>
      <c r="Z1679" t="str">
        <f t="shared" si="322"/>
        <v>41671</v>
      </c>
      <c r="AA1679" t="e">
        <f t="shared" si="323"/>
        <v>#VALUE!</v>
      </c>
      <c r="AB1679">
        <f t="shared" si="324"/>
        <v>41671</v>
      </c>
      <c r="AD1679" s="85">
        <v>26039</v>
      </c>
      <c r="AG1679" s="85">
        <v>41671</v>
      </c>
      <c r="AI1679" s="85">
        <v>41641</v>
      </c>
    </row>
    <row r="1680" spans="1:35" x14ac:dyDescent="0.2">
      <c r="A1680">
        <v>274</v>
      </c>
      <c r="B1680" s="91" t="s">
        <v>615</v>
      </c>
      <c r="C1680" s="61" t="str" cm="1">
        <f t="array" ref="C1680">_xlfn._xlws.FILTER(B1680,OR(LEN(B1680) = 7,LEN(B1680)=8))</f>
        <v>12/23/13</v>
      </c>
      <c r="D1680" s="61" t="str">
        <f t="shared" si="314"/>
        <v>12/23/13</v>
      </c>
      <c r="E1680" s="61" t="s">
        <v>615</v>
      </c>
      <c r="F1680" s="87" t="e" cm="1" vm="1">
        <f t="array" ref="F1680">_xlfn._xlws.FILTER(B1680,LEN(B1680)=5)</f>
        <v>#VALUE!</v>
      </c>
      <c r="G1680" s="88" t="str">
        <f t="shared" si="315"/>
        <v/>
      </c>
      <c r="H1680" s="85">
        <v>41631</v>
      </c>
      <c r="I1680" s="85" t="s">
        <v>2512</v>
      </c>
      <c r="J1680" s="93">
        <f t="shared" si="313"/>
        <v>41631</v>
      </c>
      <c r="K1680" s="85"/>
      <c r="M1680" s="85" t="s">
        <v>615</v>
      </c>
      <c r="N1680" t="e">
        <f t="shared" si="316"/>
        <v>#VALUE!</v>
      </c>
      <c r="O1680" t="e">
        <f t="shared" si="317"/>
        <v>#VALUE!</v>
      </c>
      <c r="Q1680" s="84" t="s">
        <v>615</v>
      </c>
      <c r="R1680" t="e">
        <f t="shared" si="318"/>
        <v>#VALUE!</v>
      </c>
      <c r="S1680" t="e">
        <f t="shared" si="319"/>
        <v>#VALUE!</v>
      </c>
      <c r="U1680" s="86" t="s">
        <v>615</v>
      </c>
      <c r="V1680" t="e">
        <f t="shared" si="320"/>
        <v>#VALUE!</v>
      </c>
      <c r="W1680" t="e">
        <f t="shared" si="321"/>
        <v>#VALUE!</v>
      </c>
      <c r="Y1680" s="61" t="s">
        <v>615</v>
      </c>
      <c r="Z1680" t="str">
        <f t="shared" si="322"/>
        <v>12-23-13</v>
      </c>
      <c r="AA1680" t="e">
        <f t="shared" si="323"/>
        <v>#VALUE!</v>
      </c>
      <c r="AB1680" t="e">
        <f t="shared" si="324"/>
        <v>#VALUE!</v>
      </c>
      <c r="AD1680" s="85">
        <v>41631</v>
      </c>
      <c r="AG1680" s="85" t="s">
        <v>615</v>
      </c>
      <c r="AI1680" s="85">
        <v>41631</v>
      </c>
    </row>
    <row r="1681" spans="1:35" x14ac:dyDescent="0.2">
      <c r="A1681">
        <v>11010</v>
      </c>
      <c r="B1681" s="91" t="s">
        <v>1541</v>
      </c>
      <c r="C1681" s="61" t="str" cm="1">
        <f t="array" ref="C1681">_xlfn._xlws.FILTER(B1681,OR(LEN(B1681) = 7,LEN(B1681)=8))</f>
        <v>8/30/13</v>
      </c>
      <c r="D1681" s="61" t="str">
        <f t="shared" si="314"/>
        <v>8/30/13</v>
      </c>
      <c r="E1681" s="85" t="s">
        <v>1541</v>
      </c>
      <c r="F1681" s="87" t="e" cm="1" vm="1">
        <f t="array" ref="F1681">_xlfn._xlws.FILTER(B1681,LEN(B1681)=5)</f>
        <v>#VALUE!</v>
      </c>
      <c r="G1681" s="88" t="str">
        <f t="shared" si="315"/>
        <v/>
      </c>
      <c r="H1681" s="85">
        <v>41516</v>
      </c>
      <c r="I1681" s="85" t="s">
        <v>2512</v>
      </c>
      <c r="J1681" s="93">
        <f t="shared" si="313"/>
        <v>41516</v>
      </c>
      <c r="K1681" s="85"/>
      <c r="M1681" s="85" t="s">
        <v>1541</v>
      </c>
      <c r="N1681" t="e">
        <f t="shared" si="316"/>
        <v>#VALUE!</v>
      </c>
      <c r="O1681" t="e">
        <f t="shared" si="317"/>
        <v>#VALUE!</v>
      </c>
      <c r="Q1681" s="84" t="s">
        <v>1541</v>
      </c>
      <c r="R1681" t="e">
        <f t="shared" si="318"/>
        <v>#VALUE!</v>
      </c>
      <c r="S1681" t="e">
        <f t="shared" si="319"/>
        <v>#VALUE!</v>
      </c>
      <c r="U1681" s="86" t="s">
        <v>1541</v>
      </c>
      <c r="V1681" t="e">
        <f t="shared" si="320"/>
        <v>#VALUE!</v>
      </c>
      <c r="W1681" t="e">
        <f t="shared" si="321"/>
        <v>#VALUE!</v>
      </c>
      <c r="Y1681" s="61" t="s">
        <v>1541</v>
      </c>
      <c r="Z1681" t="str">
        <f t="shared" si="322"/>
        <v>8-30-13</v>
      </c>
      <c r="AA1681" t="e">
        <f t="shared" si="323"/>
        <v>#VALUE!</v>
      </c>
      <c r="AB1681" t="e">
        <f t="shared" si="324"/>
        <v>#VALUE!</v>
      </c>
      <c r="AD1681" s="85">
        <v>41516</v>
      </c>
      <c r="AG1681" s="85" t="s">
        <v>1541</v>
      </c>
      <c r="AI1681" s="85">
        <v>41516</v>
      </c>
    </row>
    <row r="1682" spans="1:35" x14ac:dyDescent="0.2">
      <c r="A1682">
        <v>6969</v>
      </c>
      <c r="B1682" s="91">
        <v>41463</v>
      </c>
      <c r="C1682" s="61" t="e" cm="1" vm="1">
        <f t="array" ref="C1682">_xlfn._xlws.FILTER(B1682,OR(LEN(B1682) = 7,LEN(B1682)=8))</f>
        <v>#VALUE!</v>
      </c>
      <c r="D1682" s="61" t="str">
        <f t="shared" si="314"/>
        <v/>
      </c>
      <c r="E1682" s="61" t="s">
        <v>2512</v>
      </c>
      <c r="F1682" s="87" cm="1">
        <f t="array" ref="F1682">_xlfn._xlws.FILTER(B1682,LEN(B1682)=5)</f>
        <v>41463</v>
      </c>
      <c r="G1682" s="88">
        <f t="shared" si="315"/>
        <v>41463</v>
      </c>
      <c r="H1682" s="61"/>
      <c r="I1682" s="85">
        <v>41463</v>
      </c>
      <c r="J1682" s="93">
        <f t="shared" si="313"/>
        <v>41463</v>
      </c>
      <c r="K1682" s="85"/>
      <c r="M1682" s="85">
        <v>41463</v>
      </c>
      <c r="N1682" t="e">
        <f t="shared" si="316"/>
        <v>#VALUE!</v>
      </c>
      <c r="O1682">
        <f t="shared" si="317"/>
        <v>41463</v>
      </c>
      <c r="Q1682" s="84">
        <v>41463</v>
      </c>
      <c r="R1682" t="e">
        <f t="shared" si="318"/>
        <v>#VALUE!</v>
      </c>
      <c r="S1682">
        <f t="shared" si="319"/>
        <v>41463</v>
      </c>
      <c r="U1682" s="86">
        <v>41463</v>
      </c>
      <c r="V1682" t="e">
        <f t="shared" si="320"/>
        <v>#VALUE!</v>
      </c>
      <c r="W1682">
        <f t="shared" si="321"/>
        <v>41463</v>
      </c>
      <c r="Y1682" s="61">
        <v>41463</v>
      </c>
      <c r="Z1682" t="str">
        <f t="shared" si="322"/>
        <v>41463</v>
      </c>
      <c r="AA1682" t="e">
        <f t="shared" si="323"/>
        <v>#VALUE!</v>
      </c>
      <c r="AB1682">
        <f t="shared" si="324"/>
        <v>41463</v>
      </c>
      <c r="AD1682" s="85">
        <v>23115</v>
      </c>
      <c r="AG1682" s="85">
        <v>41463</v>
      </c>
      <c r="AI1682" s="85">
        <v>41493</v>
      </c>
    </row>
    <row r="1683" spans="1:35" x14ac:dyDescent="0.2">
      <c r="A1683">
        <v>10735</v>
      </c>
      <c r="B1683" s="91" t="s">
        <v>1923</v>
      </c>
      <c r="C1683" s="61" t="str" cm="1">
        <f t="array" ref="C1683">_xlfn._xlws.FILTER(B1683,OR(LEN(B1683) = 7,LEN(B1683)=8))</f>
        <v>7/31/13</v>
      </c>
      <c r="D1683" s="61" t="str">
        <f t="shared" si="314"/>
        <v>7/31/13</v>
      </c>
      <c r="E1683" s="85" t="s">
        <v>1923</v>
      </c>
      <c r="F1683" s="87" t="e" cm="1" vm="1">
        <f t="array" ref="F1683">_xlfn._xlws.FILTER(B1683,LEN(B1683)=5)</f>
        <v>#VALUE!</v>
      </c>
      <c r="G1683" s="88" t="str">
        <f t="shared" si="315"/>
        <v/>
      </c>
      <c r="H1683" s="85">
        <v>41486</v>
      </c>
      <c r="I1683" s="85" t="s">
        <v>2512</v>
      </c>
      <c r="J1683" s="93">
        <f t="shared" si="313"/>
        <v>41486</v>
      </c>
      <c r="K1683" s="85"/>
      <c r="M1683" s="85" t="s">
        <v>1923</v>
      </c>
      <c r="N1683" t="e">
        <f t="shared" si="316"/>
        <v>#VALUE!</v>
      </c>
      <c r="O1683" t="e">
        <f t="shared" si="317"/>
        <v>#VALUE!</v>
      </c>
      <c r="Q1683" s="84" t="s">
        <v>1923</v>
      </c>
      <c r="R1683" t="e">
        <f t="shared" si="318"/>
        <v>#VALUE!</v>
      </c>
      <c r="S1683" t="e">
        <f t="shared" si="319"/>
        <v>#VALUE!</v>
      </c>
      <c r="U1683" s="86" t="s">
        <v>1923</v>
      </c>
      <c r="V1683" t="e">
        <f t="shared" si="320"/>
        <v>#VALUE!</v>
      </c>
      <c r="W1683" t="e">
        <f t="shared" si="321"/>
        <v>#VALUE!</v>
      </c>
      <c r="Y1683" s="61" t="s">
        <v>1923</v>
      </c>
      <c r="Z1683" t="str">
        <f t="shared" si="322"/>
        <v>7-31-13</v>
      </c>
      <c r="AA1683" t="e">
        <f t="shared" si="323"/>
        <v>#VALUE!</v>
      </c>
      <c r="AB1683" t="e">
        <f t="shared" si="324"/>
        <v>#VALUE!</v>
      </c>
      <c r="AD1683" s="85">
        <v>41486</v>
      </c>
      <c r="AG1683" s="85" t="s">
        <v>1923</v>
      </c>
      <c r="AI1683" s="85">
        <v>41486</v>
      </c>
    </row>
    <row r="1684" spans="1:35" x14ac:dyDescent="0.2">
      <c r="A1684">
        <v>5068</v>
      </c>
      <c r="B1684" s="91" t="s">
        <v>1923</v>
      </c>
      <c r="C1684" s="61" t="str" cm="1">
        <f t="array" ref="C1684">_xlfn._xlws.FILTER(B1684,OR(LEN(B1684) = 7,LEN(B1684)=8))</f>
        <v>7/31/13</v>
      </c>
      <c r="D1684" s="61" t="str">
        <f t="shared" si="314"/>
        <v>7/31/13</v>
      </c>
      <c r="E1684" s="85" t="s">
        <v>1923</v>
      </c>
      <c r="F1684" s="87" t="e" cm="1" vm="1">
        <f t="array" ref="F1684">_xlfn._xlws.FILTER(B1684,LEN(B1684)=5)</f>
        <v>#VALUE!</v>
      </c>
      <c r="G1684" s="88" t="str">
        <f t="shared" si="315"/>
        <v/>
      </c>
      <c r="H1684" s="85">
        <v>41486</v>
      </c>
      <c r="I1684" s="85" t="s">
        <v>2512</v>
      </c>
      <c r="J1684" s="93">
        <f t="shared" si="313"/>
        <v>41486</v>
      </c>
      <c r="K1684" s="85"/>
      <c r="M1684" s="85" t="s">
        <v>1923</v>
      </c>
      <c r="N1684" t="e">
        <f t="shared" si="316"/>
        <v>#VALUE!</v>
      </c>
      <c r="O1684" t="e">
        <f t="shared" si="317"/>
        <v>#VALUE!</v>
      </c>
      <c r="Q1684" s="84" t="s">
        <v>1923</v>
      </c>
      <c r="R1684" t="e">
        <f t="shared" si="318"/>
        <v>#VALUE!</v>
      </c>
      <c r="S1684" t="e">
        <f t="shared" si="319"/>
        <v>#VALUE!</v>
      </c>
      <c r="U1684" s="86" t="s">
        <v>1923</v>
      </c>
      <c r="V1684" t="e">
        <f t="shared" si="320"/>
        <v>#VALUE!</v>
      </c>
      <c r="W1684" t="e">
        <f t="shared" si="321"/>
        <v>#VALUE!</v>
      </c>
      <c r="Y1684" s="61" t="s">
        <v>1923</v>
      </c>
      <c r="Z1684" t="str">
        <f t="shared" si="322"/>
        <v>7-31-13</v>
      </c>
      <c r="AA1684" t="e">
        <f t="shared" si="323"/>
        <v>#VALUE!</v>
      </c>
      <c r="AB1684" t="e">
        <f t="shared" si="324"/>
        <v>#VALUE!</v>
      </c>
      <c r="AD1684" s="85">
        <v>41486</v>
      </c>
      <c r="AG1684" s="85" t="s">
        <v>1923</v>
      </c>
      <c r="AI1684" s="85">
        <v>41486</v>
      </c>
    </row>
    <row r="1685" spans="1:35" x14ac:dyDescent="0.2">
      <c r="A1685">
        <v>9974</v>
      </c>
      <c r="B1685" s="91">
        <v>41615</v>
      </c>
      <c r="C1685" s="61" t="e" cm="1" vm="1">
        <f t="array" ref="C1685">_xlfn._xlws.FILTER(B1685,OR(LEN(B1685) = 7,LEN(B1685)=8))</f>
        <v>#VALUE!</v>
      </c>
      <c r="D1685" s="61" t="str">
        <f t="shared" si="314"/>
        <v/>
      </c>
      <c r="E1685" s="61" t="s">
        <v>2512</v>
      </c>
      <c r="F1685" s="87" cm="1">
        <f t="array" ref="F1685">_xlfn._xlws.FILTER(B1685,LEN(B1685)=5)</f>
        <v>41615</v>
      </c>
      <c r="G1685" s="88">
        <f t="shared" si="315"/>
        <v>41615</v>
      </c>
      <c r="H1685" s="61"/>
      <c r="I1685" s="85">
        <v>41615</v>
      </c>
      <c r="J1685" s="93">
        <f t="shared" si="313"/>
        <v>41615</v>
      </c>
      <c r="K1685" s="85"/>
      <c r="M1685" s="85">
        <v>41615</v>
      </c>
      <c r="N1685" t="e">
        <f t="shared" si="316"/>
        <v>#VALUE!</v>
      </c>
      <c r="O1685">
        <f t="shared" si="317"/>
        <v>41615</v>
      </c>
      <c r="Q1685" s="84">
        <v>41615</v>
      </c>
      <c r="R1685" t="e">
        <f t="shared" si="318"/>
        <v>#VALUE!</v>
      </c>
      <c r="S1685">
        <f t="shared" si="319"/>
        <v>41615</v>
      </c>
      <c r="U1685" s="86">
        <v>41615</v>
      </c>
      <c r="V1685" t="e">
        <f t="shared" si="320"/>
        <v>#VALUE!</v>
      </c>
      <c r="W1685">
        <f t="shared" si="321"/>
        <v>41615</v>
      </c>
      <c r="Y1685" s="61">
        <v>41615</v>
      </c>
      <c r="Z1685" t="str">
        <f t="shared" si="322"/>
        <v>41615</v>
      </c>
      <c r="AA1685" t="e">
        <f t="shared" si="323"/>
        <v>#VALUE!</v>
      </c>
      <c r="AB1685">
        <f t="shared" si="324"/>
        <v>41615</v>
      </c>
      <c r="AD1685" s="85">
        <v>42110</v>
      </c>
      <c r="AG1685" s="85">
        <v>41615</v>
      </c>
      <c r="AI1685" s="85">
        <v>41467</v>
      </c>
    </row>
    <row r="1686" spans="1:35" x14ac:dyDescent="0.2">
      <c r="A1686">
        <v>7053</v>
      </c>
      <c r="B1686" s="91" t="s">
        <v>671</v>
      </c>
      <c r="C1686" s="61" t="str" cm="1">
        <f t="array" ref="C1686">_xlfn._xlws.FILTER(B1686,OR(LEN(B1686) = 7,LEN(B1686)=8))</f>
        <v>6/29/13</v>
      </c>
      <c r="D1686" s="61" t="str">
        <f t="shared" si="314"/>
        <v>6/29/13</v>
      </c>
      <c r="E1686" s="85" t="s">
        <v>671</v>
      </c>
      <c r="F1686" s="87" t="e" cm="1" vm="1">
        <f t="array" ref="F1686">_xlfn._xlws.FILTER(B1686,LEN(B1686)=5)</f>
        <v>#VALUE!</v>
      </c>
      <c r="G1686" s="88" t="str">
        <f t="shared" si="315"/>
        <v/>
      </c>
      <c r="H1686" s="85">
        <v>41454</v>
      </c>
      <c r="I1686" s="85" t="s">
        <v>2512</v>
      </c>
      <c r="J1686" s="93">
        <f t="shared" si="313"/>
        <v>41454</v>
      </c>
      <c r="K1686" s="85"/>
      <c r="M1686" s="85" t="s">
        <v>671</v>
      </c>
      <c r="N1686" t="e">
        <f t="shared" si="316"/>
        <v>#VALUE!</v>
      </c>
      <c r="O1686" t="e">
        <f t="shared" si="317"/>
        <v>#VALUE!</v>
      </c>
      <c r="Q1686" s="84" t="s">
        <v>671</v>
      </c>
      <c r="R1686" t="e">
        <f t="shared" si="318"/>
        <v>#VALUE!</v>
      </c>
      <c r="S1686" t="e">
        <f t="shared" si="319"/>
        <v>#VALUE!</v>
      </c>
      <c r="U1686" s="86" t="s">
        <v>671</v>
      </c>
      <c r="V1686" t="e">
        <f t="shared" si="320"/>
        <v>#VALUE!</v>
      </c>
      <c r="W1686" t="e">
        <f t="shared" si="321"/>
        <v>#VALUE!</v>
      </c>
      <c r="Y1686" s="61" t="s">
        <v>671</v>
      </c>
      <c r="Z1686" t="str">
        <f t="shared" si="322"/>
        <v>6-29-13</v>
      </c>
      <c r="AA1686" t="e">
        <f t="shared" si="323"/>
        <v>#VALUE!</v>
      </c>
      <c r="AB1686" t="e">
        <f t="shared" si="324"/>
        <v>#VALUE!</v>
      </c>
      <c r="AD1686" s="85">
        <v>41454</v>
      </c>
      <c r="AG1686" s="85" t="s">
        <v>671</v>
      </c>
      <c r="AI1686" s="85">
        <v>41454</v>
      </c>
    </row>
    <row r="1687" spans="1:35" x14ac:dyDescent="0.2">
      <c r="A1687">
        <v>3179</v>
      </c>
      <c r="B1687" s="91" t="s">
        <v>467</v>
      </c>
      <c r="C1687" s="61" t="str" cm="1">
        <f t="array" ref="C1687">_xlfn._xlws.FILTER(B1687,OR(LEN(B1687) = 7,LEN(B1687)=8))</f>
        <v>6/16/13</v>
      </c>
      <c r="D1687" s="61" t="str">
        <f t="shared" si="314"/>
        <v>6/16/13</v>
      </c>
      <c r="E1687" s="85" t="s">
        <v>467</v>
      </c>
      <c r="F1687" s="87" t="e" cm="1" vm="1">
        <f t="array" ref="F1687">_xlfn._xlws.FILTER(B1687,LEN(B1687)=5)</f>
        <v>#VALUE!</v>
      </c>
      <c r="G1687" s="88" t="str">
        <f t="shared" si="315"/>
        <v/>
      </c>
      <c r="H1687" s="85">
        <v>41441</v>
      </c>
      <c r="I1687" s="85" t="s">
        <v>2512</v>
      </c>
      <c r="J1687" s="93">
        <f t="shared" si="313"/>
        <v>41441</v>
      </c>
      <c r="K1687" s="85"/>
      <c r="M1687" s="85" t="s">
        <v>467</v>
      </c>
      <c r="N1687" t="e">
        <f t="shared" si="316"/>
        <v>#VALUE!</v>
      </c>
      <c r="O1687" t="e">
        <f t="shared" si="317"/>
        <v>#VALUE!</v>
      </c>
      <c r="Q1687" s="84" t="s">
        <v>467</v>
      </c>
      <c r="R1687" t="e">
        <f t="shared" si="318"/>
        <v>#VALUE!</v>
      </c>
      <c r="S1687" t="e">
        <f t="shared" si="319"/>
        <v>#VALUE!</v>
      </c>
      <c r="U1687" s="86" t="s">
        <v>467</v>
      </c>
      <c r="V1687" t="e">
        <f t="shared" si="320"/>
        <v>#VALUE!</v>
      </c>
      <c r="W1687" t="e">
        <f t="shared" si="321"/>
        <v>#VALUE!</v>
      </c>
      <c r="Y1687" s="61" t="s">
        <v>467</v>
      </c>
      <c r="Z1687" t="str">
        <f t="shared" si="322"/>
        <v>6-16-13</v>
      </c>
      <c r="AA1687" t="e">
        <f t="shared" si="323"/>
        <v>#VALUE!</v>
      </c>
      <c r="AB1687" t="e">
        <f t="shared" si="324"/>
        <v>#VALUE!</v>
      </c>
      <c r="AD1687" s="85">
        <v>41441</v>
      </c>
      <c r="AG1687" s="85" t="s">
        <v>467</v>
      </c>
      <c r="AI1687" s="85">
        <v>41441</v>
      </c>
    </row>
    <row r="1688" spans="1:35" x14ac:dyDescent="0.2">
      <c r="A1688">
        <v>8082</v>
      </c>
      <c r="B1688" s="91" t="s">
        <v>1928</v>
      </c>
      <c r="C1688" s="61" t="str" cm="1">
        <f t="array" ref="C1688">_xlfn._xlws.FILTER(B1688,OR(LEN(B1688) = 7,LEN(B1688)=8))</f>
        <v>5/21/13</v>
      </c>
      <c r="D1688" s="61" t="str">
        <f t="shared" si="314"/>
        <v>5/21/13</v>
      </c>
      <c r="E1688" s="85" t="s">
        <v>1928</v>
      </c>
      <c r="F1688" s="87" t="e" cm="1" vm="1">
        <f t="array" ref="F1688">_xlfn._xlws.FILTER(B1688,LEN(B1688)=5)</f>
        <v>#VALUE!</v>
      </c>
      <c r="G1688" s="88" t="str">
        <f t="shared" si="315"/>
        <v/>
      </c>
      <c r="H1688" s="85">
        <v>41415</v>
      </c>
      <c r="I1688" s="85" t="s">
        <v>2512</v>
      </c>
      <c r="J1688" s="93">
        <f t="shared" si="313"/>
        <v>41415</v>
      </c>
      <c r="K1688" s="85"/>
      <c r="M1688" s="85" t="s">
        <v>1928</v>
      </c>
      <c r="N1688" t="e">
        <f t="shared" si="316"/>
        <v>#VALUE!</v>
      </c>
      <c r="O1688" t="e">
        <f t="shared" si="317"/>
        <v>#VALUE!</v>
      </c>
      <c r="Q1688" s="84" t="s">
        <v>1928</v>
      </c>
      <c r="R1688" t="e">
        <f t="shared" si="318"/>
        <v>#VALUE!</v>
      </c>
      <c r="S1688" t="e">
        <f t="shared" si="319"/>
        <v>#VALUE!</v>
      </c>
      <c r="U1688" s="86" t="s">
        <v>1928</v>
      </c>
      <c r="V1688" t="e">
        <f t="shared" si="320"/>
        <v>#VALUE!</v>
      </c>
      <c r="W1688" t="e">
        <f t="shared" si="321"/>
        <v>#VALUE!</v>
      </c>
      <c r="Y1688" s="61" t="s">
        <v>1928</v>
      </c>
      <c r="Z1688" t="str">
        <f t="shared" si="322"/>
        <v>5-21-13</v>
      </c>
      <c r="AA1688" t="e">
        <f t="shared" si="323"/>
        <v>#VALUE!</v>
      </c>
      <c r="AB1688" t="e">
        <f t="shared" si="324"/>
        <v>#VALUE!</v>
      </c>
      <c r="AD1688" s="85">
        <v>41415</v>
      </c>
      <c r="AG1688" s="85" t="s">
        <v>1928</v>
      </c>
      <c r="AI1688" s="85">
        <v>41415</v>
      </c>
    </row>
    <row r="1689" spans="1:35" x14ac:dyDescent="0.2">
      <c r="A1689">
        <v>1362</v>
      </c>
      <c r="B1689" s="91">
        <v>41367</v>
      </c>
      <c r="C1689" s="61" t="e" cm="1" vm="1">
        <f t="array" ref="C1689">_xlfn._xlws.FILTER(B1689,OR(LEN(B1689) = 7,LEN(B1689)=8))</f>
        <v>#VALUE!</v>
      </c>
      <c r="D1689" s="61" t="str">
        <f t="shared" si="314"/>
        <v/>
      </c>
      <c r="E1689" s="61" t="s">
        <v>2512</v>
      </c>
      <c r="F1689" s="87" cm="1">
        <f t="array" ref="F1689">_xlfn._xlws.FILTER(B1689,LEN(B1689)=5)</f>
        <v>41367</v>
      </c>
      <c r="G1689" s="88">
        <f t="shared" si="315"/>
        <v>41367</v>
      </c>
      <c r="H1689" s="61"/>
      <c r="I1689" s="85">
        <v>41367</v>
      </c>
      <c r="J1689" s="93">
        <f t="shared" si="313"/>
        <v>41367</v>
      </c>
      <c r="K1689" s="85"/>
      <c r="M1689" s="85">
        <v>41367</v>
      </c>
      <c r="N1689" t="e">
        <f t="shared" si="316"/>
        <v>#VALUE!</v>
      </c>
      <c r="O1689">
        <f t="shared" si="317"/>
        <v>41367</v>
      </c>
      <c r="Q1689" s="84">
        <v>41367</v>
      </c>
      <c r="R1689" t="e">
        <f t="shared" si="318"/>
        <v>#VALUE!</v>
      </c>
      <c r="S1689">
        <f t="shared" si="319"/>
        <v>41367</v>
      </c>
      <c r="U1689" s="86">
        <v>41367</v>
      </c>
      <c r="V1689" t="e">
        <f t="shared" si="320"/>
        <v>#VALUE!</v>
      </c>
      <c r="W1689">
        <f t="shared" si="321"/>
        <v>41367</v>
      </c>
      <c r="Y1689" s="61">
        <v>41367</v>
      </c>
      <c r="Z1689" t="str">
        <f t="shared" si="322"/>
        <v>41367</v>
      </c>
      <c r="AA1689" t="e">
        <f t="shared" si="323"/>
        <v>#VALUE!</v>
      </c>
      <c r="AB1689">
        <f t="shared" si="324"/>
        <v>41367</v>
      </c>
      <c r="AD1689" s="85">
        <v>24575</v>
      </c>
      <c r="AG1689" s="85">
        <v>41367</v>
      </c>
      <c r="AI1689" s="85">
        <v>41337</v>
      </c>
    </row>
    <row r="1690" spans="1:35" x14ac:dyDescent="0.2">
      <c r="A1690">
        <v>6768</v>
      </c>
      <c r="B1690" s="91">
        <v>41609</v>
      </c>
      <c r="C1690" s="61" t="e" cm="1" vm="1">
        <f t="array" ref="C1690">_xlfn._xlws.FILTER(B1690,OR(LEN(B1690) = 7,LEN(B1690)=8))</f>
        <v>#VALUE!</v>
      </c>
      <c r="D1690" s="61" t="str">
        <f t="shared" si="314"/>
        <v/>
      </c>
      <c r="E1690" s="61" t="s">
        <v>2512</v>
      </c>
      <c r="F1690" s="87" cm="1">
        <f t="array" ref="F1690">_xlfn._xlws.FILTER(B1690,LEN(B1690)=5)</f>
        <v>41609</v>
      </c>
      <c r="G1690" s="88">
        <f t="shared" si="315"/>
        <v>41609</v>
      </c>
      <c r="H1690" s="61"/>
      <c r="I1690" s="85">
        <v>41609</v>
      </c>
      <c r="J1690" s="93">
        <f t="shared" si="313"/>
        <v>41609</v>
      </c>
      <c r="K1690" s="85"/>
      <c r="M1690" s="85">
        <v>41609</v>
      </c>
      <c r="N1690" t="e">
        <f t="shared" si="316"/>
        <v>#VALUE!</v>
      </c>
      <c r="O1690">
        <f t="shared" si="317"/>
        <v>41609</v>
      </c>
      <c r="Q1690" s="84">
        <v>41609</v>
      </c>
      <c r="R1690" t="e">
        <f t="shared" si="318"/>
        <v>#VALUE!</v>
      </c>
      <c r="S1690">
        <f t="shared" si="319"/>
        <v>41609</v>
      </c>
      <c r="U1690" s="86">
        <v>41609</v>
      </c>
      <c r="V1690" t="e">
        <f t="shared" si="320"/>
        <v>#VALUE!</v>
      </c>
      <c r="W1690">
        <f t="shared" si="321"/>
        <v>41609</v>
      </c>
      <c r="Y1690" s="61">
        <v>41609</v>
      </c>
      <c r="Z1690" t="str">
        <f t="shared" si="322"/>
        <v>41609</v>
      </c>
      <c r="AA1690" t="e">
        <f t="shared" si="323"/>
        <v>#VALUE!</v>
      </c>
      <c r="AB1690">
        <f t="shared" si="324"/>
        <v>41609</v>
      </c>
      <c r="AD1690" s="85">
        <v>39919</v>
      </c>
      <c r="AG1690" s="85">
        <v>41609</v>
      </c>
      <c r="AI1690" s="85">
        <v>41286</v>
      </c>
    </row>
    <row r="1691" spans="1:35" x14ac:dyDescent="0.2">
      <c r="A1691">
        <v>2375</v>
      </c>
      <c r="B1691" s="91" t="s">
        <v>1932</v>
      </c>
      <c r="C1691" s="61" t="str" cm="1">
        <f t="array" ref="C1691">_xlfn._xlws.FILTER(B1691,OR(LEN(B1691) = 7,LEN(B1691)=8))</f>
        <v>9/25/12</v>
      </c>
      <c r="D1691" s="61" t="str">
        <f t="shared" si="314"/>
        <v>9/25/12</v>
      </c>
      <c r="E1691" s="85" t="s">
        <v>1932</v>
      </c>
      <c r="F1691" s="87" t="e" cm="1" vm="1">
        <f t="array" ref="F1691">_xlfn._xlws.FILTER(B1691,LEN(B1691)=5)</f>
        <v>#VALUE!</v>
      </c>
      <c r="G1691" s="88" t="str">
        <f t="shared" si="315"/>
        <v/>
      </c>
      <c r="H1691" s="85">
        <v>41177</v>
      </c>
      <c r="I1691" s="85" t="s">
        <v>2512</v>
      </c>
      <c r="J1691" s="93">
        <f t="shared" si="313"/>
        <v>41177</v>
      </c>
      <c r="K1691" s="85"/>
      <c r="M1691" s="85" t="s">
        <v>1932</v>
      </c>
      <c r="N1691" t="e">
        <f t="shared" si="316"/>
        <v>#VALUE!</v>
      </c>
      <c r="O1691" t="e">
        <f t="shared" si="317"/>
        <v>#VALUE!</v>
      </c>
      <c r="Q1691" s="84" t="s">
        <v>1932</v>
      </c>
      <c r="R1691" t="e">
        <f t="shared" si="318"/>
        <v>#VALUE!</v>
      </c>
      <c r="S1691" t="e">
        <f t="shared" si="319"/>
        <v>#VALUE!</v>
      </c>
      <c r="U1691" s="86" t="s">
        <v>1932</v>
      </c>
      <c r="V1691" t="e">
        <f t="shared" si="320"/>
        <v>#VALUE!</v>
      </c>
      <c r="W1691" t="e">
        <f t="shared" si="321"/>
        <v>#VALUE!</v>
      </c>
      <c r="Y1691" s="61" t="s">
        <v>1932</v>
      </c>
      <c r="Z1691" t="str">
        <f t="shared" si="322"/>
        <v>9-25-12</v>
      </c>
      <c r="AA1691" t="e">
        <f t="shared" si="323"/>
        <v>#VALUE!</v>
      </c>
      <c r="AB1691" t="e">
        <f t="shared" si="324"/>
        <v>#VALUE!</v>
      </c>
      <c r="AD1691" s="85">
        <v>41177</v>
      </c>
      <c r="AG1691" s="85" t="s">
        <v>1932</v>
      </c>
      <c r="AI1691" s="85">
        <v>41177</v>
      </c>
    </row>
    <row r="1692" spans="1:35" x14ac:dyDescent="0.2">
      <c r="A1692">
        <v>6856</v>
      </c>
      <c r="B1692" s="91">
        <v>40977</v>
      </c>
      <c r="C1692" s="61" t="e" cm="1" vm="1">
        <f t="array" ref="C1692">_xlfn._xlws.FILTER(B1692,OR(LEN(B1692) = 7,LEN(B1692)=8))</f>
        <v>#VALUE!</v>
      </c>
      <c r="D1692" s="61" t="str">
        <f t="shared" si="314"/>
        <v/>
      </c>
      <c r="E1692" s="61" t="s">
        <v>2512</v>
      </c>
      <c r="F1692" s="87" cm="1">
        <f t="array" ref="F1692">_xlfn._xlws.FILTER(B1692,LEN(B1692)=5)</f>
        <v>40977</v>
      </c>
      <c r="G1692" s="88">
        <f t="shared" si="315"/>
        <v>40977</v>
      </c>
      <c r="H1692" s="61"/>
      <c r="I1692" s="85">
        <v>40977</v>
      </c>
      <c r="J1692" s="93">
        <f t="shared" si="313"/>
        <v>40977</v>
      </c>
      <c r="K1692" s="85"/>
      <c r="M1692" s="85">
        <v>40977</v>
      </c>
      <c r="N1692" t="e">
        <f t="shared" si="316"/>
        <v>#VALUE!</v>
      </c>
      <c r="O1692">
        <f t="shared" si="317"/>
        <v>40977</v>
      </c>
      <c r="Q1692" s="84">
        <v>40977</v>
      </c>
      <c r="R1692" t="e">
        <f t="shared" si="318"/>
        <v>#VALUE!</v>
      </c>
      <c r="S1692">
        <f t="shared" si="319"/>
        <v>40977</v>
      </c>
      <c r="U1692" s="86">
        <v>40977</v>
      </c>
      <c r="V1692" t="e">
        <f t="shared" si="320"/>
        <v>#VALUE!</v>
      </c>
      <c r="W1692">
        <f t="shared" si="321"/>
        <v>40977</v>
      </c>
      <c r="Y1692" s="61">
        <v>40977</v>
      </c>
      <c r="Z1692" t="str">
        <f t="shared" si="322"/>
        <v>40977</v>
      </c>
      <c r="AA1692" t="e">
        <f t="shared" si="323"/>
        <v>#VALUE!</v>
      </c>
      <c r="AB1692">
        <f t="shared" si="324"/>
        <v>40977</v>
      </c>
      <c r="AD1692" s="85">
        <v>28224</v>
      </c>
      <c r="AG1692" s="85">
        <v>40977</v>
      </c>
      <c r="AI1692" s="85">
        <v>41155</v>
      </c>
    </row>
    <row r="1693" spans="1:35" x14ac:dyDescent="0.2">
      <c r="A1693">
        <v>4066</v>
      </c>
      <c r="B1693" s="91">
        <v>41948</v>
      </c>
      <c r="C1693" s="61" t="e" cm="1" vm="1">
        <f t="array" ref="C1693">_xlfn._xlws.FILTER(B1693,OR(LEN(B1693) = 7,LEN(B1693)=8))</f>
        <v>#VALUE!</v>
      </c>
      <c r="D1693" s="61" t="str">
        <f t="shared" si="314"/>
        <v/>
      </c>
      <c r="E1693" s="61" t="s">
        <v>2512</v>
      </c>
      <c r="F1693" s="87" cm="1">
        <f t="array" ref="F1693">_xlfn._xlws.FILTER(B1693,LEN(B1693)=5)</f>
        <v>41948</v>
      </c>
      <c r="G1693" s="88">
        <f t="shared" si="315"/>
        <v>41948</v>
      </c>
      <c r="H1693" s="61"/>
      <c r="I1693" s="85">
        <v>41948</v>
      </c>
      <c r="J1693" s="93">
        <f t="shared" si="313"/>
        <v>41948</v>
      </c>
      <c r="K1693" s="85"/>
      <c r="M1693" s="85">
        <v>41948</v>
      </c>
      <c r="N1693" t="e">
        <f t="shared" si="316"/>
        <v>#VALUE!</v>
      </c>
      <c r="O1693">
        <f t="shared" si="317"/>
        <v>41948</v>
      </c>
      <c r="Q1693" s="84">
        <v>41948</v>
      </c>
      <c r="R1693" t="e">
        <f t="shared" si="318"/>
        <v>#VALUE!</v>
      </c>
      <c r="S1693">
        <f t="shared" si="319"/>
        <v>41948</v>
      </c>
      <c r="U1693" s="86">
        <v>41948</v>
      </c>
      <c r="V1693" t="e">
        <f t="shared" si="320"/>
        <v>#VALUE!</v>
      </c>
      <c r="W1693">
        <f t="shared" si="321"/>
        <v>41948</v>
      </c>
      <c r="Y1693" s="61">
        <v>41948</v>
      </c>
      <c r="Z1693" t="str">
        <f t="shared" si="322"/>
        <v>41948</v>
      </c>
      <c r="AA1693" t="e">
        <f t="shared" si="323"/>
        <v>#VALUE!</v>
      </c>
      <c r="AB1693">
        <f t="shared" si="324"/>
        <v>41948</v>
      </c>
      <c r="AD1693" s="85">
        <v>17642</v>
      </c>
      <c r="AG1693" s="85">
        <v>41948</v>
      </c>
      <c r="AI1693" s="85">
        <v>41770</v>
      </c>
    </row>
    <row r="1694" spans="1:35" x14ac:dyDescent="0.2">
      <c r="A1694">
        <v>4333</v>
      </c>
      <c r="B1694" s="91" t="s">
        <v>201</v>
      </c>
      <c r="C1694" s="61" t="str" cm="1">
        <f t="array" ref="C1694">_xlfn._xlws.FILTER(B1694,OR(LEN(B1694) = 7,LEN(B1694)=8))</f>
        <v>3/23/14</v>
      </c>
      <c r="D1694" s="61" t="str">
        <f t="shared" si="314"/>
        <v>3/23/14</v>
      </c>
      <c r="E1694" s="85" t="s">
        <v>201</v>
      </c>
      <c r="F1694" s="87" t="e" cm="1" vm="1">
        <f t="array" ref="F1694">_xlfn._xlws.FILTER(B1694,LEN(B1694)=5)</f>
        <v>#VALUE!</v>
      </c>
      <c r="G1694" s="88" t="str">
        <f t="shared" si="315"/>
        <v/>
      </c>
      <c r="H1694" s="85">
        <v>41721</v>
      </c>
      <c r="I1694" s="85" t="s">
        <v>2512</v>
      </c>
      <c r="J1694" s="93">
        <f t="shared" si="313"/>
        <v>41721</v>
      </c>
      <c r="K1694" s="85"/>
      <c r="M1694" s="85" t="s">
        <v>201</v>
      </c>
      <c r="N1694" t="e">
        <f t="shared" si="316"/>
        <v>#VALUE!</v>
      </c>
      <c r="O1694" t="e">
        <f t="shared" si="317"/>
        <v>#VALUE!</v>
      </c>
      <c r="Q1694" s="84" t="s">
        <v>201</v>
      </c>
      <c r="R1694" t="e">
        <f t="shared" si="318"/>
        <v>#VALUE!</v>
      </c>
      <c r="S1694" t="e">
        <f t="shared" si="319"/>
        <v>#VALUE!</v>
      </c>
      <c r="U1694" s="86" t="s">
        <v>201</v>
      </c>
      <c r="V1694" t="e">
        <f t="shared" si="320"/>
        <v>#VALUE!</v>
      </c>
      <c r="W1694" t="e">
        <f t="shared" si="321"/>
        <v>#VALUE!</v>
      </c>
      <c r="Y1694" s="61" t="s">
        <v>201</v>
      </c>
      <c r="Z1694" t="str">
        <f t="shared" si="322"/>
        <v>3-23-14</v>
      </c>
      <c r="AA1694" t="e">
        <f t="shared" si="323"/>
        <v>#VALUE!</v>
      </c>
      <c r="AB1694" t="e">
        <f t="shared" si="324"/>
        <v>#VALUE!</v>
      </c>
      <c r="AD1694" s="85">
        <v>41721</v>
      </c>
      <c r="AG1694" s="85" t="s">
        <v>201</v>
      </c>
      <c r="AI1694" s="85">
        <v>41721</v>
      </c>
    </row>
    <row r="1695" spans="1:35" x14ac:dyDescent="0.2">
      <c r="A1695">
        <v>2948</v>
      </c>
      <c r="B1695" s="91">
        <v>41642</v>
      </c>
      <c r="C1695" s="61" t="e" cm="1" vm="1">
        <f t="array" ref="C1695">_xlfn._xlws.FILTER(B1695,OR(LEN(B1695) = 7,LEN(B1695)=8))</f>
        <v>#VALUE!</v>
      </c>
      <c r="D1695" s="61" t="str">
        <f t="shared" si="314"/>
        <v/>
      </c>
      <c r="E1695" s="61" t="s">
        <v>2512</v>
      </c>
      <c r="F1695" s="87" cm="1">
        <f t="array" ref="F1695">_xlfn._xlws.FILTER(B1695,LEN(B1695)=5)</f>
        <v>41642</v>
      </c>
      <c r="G1695" s="88">
        <f t="shared" si="315"/>
        <v>41642</v>
      </c>
      <c r="H1695" s="61"/>
      <c r="I1695" s="85">
        <v>41642</v>
      </c>
      <c r="J1695" s="93">
        <f t="shared" si="313"/>
        <v>41642</v>
      </c>
      <c r="K1695" s="85"/>
      <c r="M1695" s="85">
        <v>41642</v>
      </c>
      <c r="N1695" t="e">
        <f t="shared" si="316"/>
        <v>#VALUE!</v>
      </c>
      <c r="O1695">
        <f t="shared" si="317"/>
        <v>41642</v>
      </c>
      <c r="Q1695" s="84">
        <v>41642</v>
      </c>
      <c r="R1695" t="e">
        <f t="shared" si="318"/>
        <v>#VALUE!</v>
      </c>
      <c r="S1695">
        <f t="shared" si="319"/>
        <v>41642</v>
      </c>
      <c r="U1695" s="86">
        <v>41642</v>
      </c>
      <c r="V1695" t="e">
        <f t="shared" si="320"/>
        <v>#VALUE!</v>
      </c>
      <c r="W1695">
        <f t="shared" si="321"/>
        <v>41642</v>
      </c>
      <c r="Y1695" s="61">
        <v>41642</v>
      </c>
      <c r="Z1695" t="str">
        <f t="shared" si="322"/>
        <v>41642</v>
      </c>
      <c r="AA1695" t="e">
        <f t="shared" si="323"/>
        <v>#VALUE!</v>
      </c>
      <c r="AB1695">
        <f t="shared" si="324"/>
        <v>41642</v>
      </c>
      <c r="AD1695" s="85">
        <v>15447</v>
      </c>
      <c r="AG1695" s="85">
        <v>41642</v>
      </c>
      <c r="AI1695" s="85">
        <v>41699</v>
      </c>
    </row>
    <row r="1696" spans="1:35" x14ac:dyDescent="0.2">
      <c r="A1696">
        <v>4927</v>
      </c>
      <c r="B1696" s="91" t="s">
        <v>336</v>
      </c>
      <c r="C1696" s="61" t="str" cm="1">
        <f t="array" ref="C1696">_xlfn._xlws.FILTER(B1696,OR(LEN(B1696) = 7,LEN(B1696)=8))</f>
        <v>1/15/14</v>
      </c>
      <c r="D1696" s="61" t="str">
        <f t="shared" si="314"/>
        <v>1/15/14</v>
      </c>
      <c r="E1696" s="85" t="s">
        <v>336</v>
      </c>
      <c r="F1696" s="87" t="e" cm="1" vm="1">
        <f t="array" ref="F1696">_xlfn._xlws.FILTER(B1696,LEN(B1696)=5)</f>
        <v>#VALUE!</v>
      </c>
      <c r="G1696" s="88" t="str">
        <f t="shared" si="315"/>
        <v/>
      </c>
      <c r="H1696" s="85">
        <v>41654</v>
      </c>
      <c r="I1696" s="85" t="s">
        <v>2512</v>
      </c>
      <c r="J1696" s="93">
        <f t="shared" si="313"/>
        <v>41654</v>
      </c>
      <c r="K1696" s="85"/>
      <c r="M1696" s="85" t="s">
        <v>336</v>
      </c>
      <c r="N1696" t="e">
        <f t="shared" si="316"/>
        <v>#VALUE!</v>
      </c>
      <c r="O1696" t="e">
        <f t="shared" si="317"/>
        <v>#VALUE!</v>
      </c>
      <c r="Q1696" s="84" t="s">
        <v>336</v>
      </c>
      <c r="R1696" t="e">
        <f t="shared" si="318"/>
        <v>#VALUE!</v>
      </c>
      <c r="S1696" t="e">
        <f t="shared" si="319"/>
        <v>#VALUE!</v>
      </c>
      <c r="U1696" s="86" t="s">
        <v>336</v>
      </c>
      <c r="V1696" t="e">
        <f t="shared" si="320"/>
        <v>#VALUE!</v>
      </c>
      <c r="W1696" t="e">
        <f t="shared" si="321"/>
        <v>#VALUE!</v>
      </c>
      <c r="Y1696" s="61" t="s">
        <v>336</v>
      </c>
      <c r="Z1696" t="str">
        <f t="shared" si="322"/>
        <v>1-15-14</v>
      </c>
      <c r="AA1696" t="e">
        <f t="shared" si="323"/>
        <v>#VALUE!</v>
      </c>
      <c r="AB1696" t="e">
        <f t="shared" si="324"/>
        <v>#VALUE!</v>
      </c>
      <c r="AD1696" s="85">
        <v>41654</v>
      </c>
      <c r="AG1696" s="85" t="s">
        <v>336</v>
      </c>
      <c r="AI1696" s="85">
        <v>41654</v>
      </c>
    </row>
    <row r="1697" spans="1:35" x14ac:dyDescent="0.2">
      <c r="A1697">
        <v>7426</v>
      </c>
      <c r="B1697" s="91">
        <v>41466</v>
      </c>
      <c r="C1697" s="61" t="e" cm="1" vm="1">
        <f t="array" ref="C1697">_xlfn._xlws.FILTER(B1697,OR(LEN(B1697) = 7,LEN(B1697)=8))</f>
        <v>#VALUE!</v>
      </c>
      <c r="D1697" s="61" t="str">
        <f t="shared" si="314"/>
        <v/>
      </c>
      <c r="E1697" s="61" t="s">
        <v>2512</v>
      </c>
      <c r="F1697" s="87" cm="1">
        <f t="array" ref="F1697">_xlfn._xlws.FILTER(B1697,LEN(B1697)=5)</f>
        <v>41466</v>
      </c>
      <c r="G1697" s="88">
        <f t="shared" si="315"/>
        <v>41466</v>
      </c>
      <c r="H1697" s="61"/>
      <c r="I1697" s="85">
        <v>41466</v>
      </c>
      <c r="J1697" s="93">
        <f t="shared" si="313"/>
        <v>41466</v>
      </c>
      <c r="K1697" s="85"/>
      <c r="M1697" s="85">
        <v>41466</v>
      </c>
      <c r="N1697" t="e">
        <f t="shared" si="316"/>
        <v>#VALUE!</v>
      </c>
      <c r="O1697">
        <f t="shared" si="317"/>
        <v>41466</v>
      </c>
      <c r="Q1697" s="84">
        <v>41466</v>
      </c>
      <c r="R1697" t="e">
        <f t="shared" si="318"/>
        <v>#VALUE!</v>
      </c>
      <c r="S1697">
        <f t="shared" si="319"/>
        <v>41466</v>
      </c>
      <c r="U1697" s="86">
        <v>41466</v>
      </c>
      <c r="V1697" t="e">
        <f t="shared" si="320"/>
        <v>#VALUE!</v>
      </c>
      <c r="W1697">
        <f t="shared" si="321"/>
        <v>41466</v>
      </c>
      <c r="Y1697" s="61">
        <v>41466</v>
      </c>
      <c r="Z1697" t="str">
        <f t="shared" si="322"/>
        <v>41466</v>
      </c>
      <c r="AA1697" t="e">
        <f t="shared" si="323"/>
        <v>#VALUE!</v>
      </c>
      <c r="AB1697">
        <f t="shared" si="324"/>
        <v>41466</v>
      </c>
      <c r="AD1697" s="85">
        <v>24211</v>
      </c>
      <c r="AG1697" s="85">
        <v>41466</v>
      </c>
      <c r="AI1697" s="85">
        <v>41585</v>
      </c>
    </row>
    <row r="1698" spans="1:35" x14ac:dyDescent="0.2">
      <c r="A1698">
        <v>8360</v>
      </c>
      <c r="B1698" s="91">
        <v>41466</v>
      </c>
      <c r="C1698" s="61" t="e" cm="1" vm="1">
        <f t="array" ref="C1698">_xlfn._xlws.FILTER(B1698,OR(LEN(B1698) = 7,LEN(B1698)=8))</f>
        <v>#VALUE!</v>
      </c>
      <c r="D1698" s="61" t="str">
        <f t="shared" si="314"/>
        <v/>
      </c>
      <c r="E1698" s="61" t="s">
        <v>2512</v>
      </c>
      <c r="F1698" s="87" cm="1">
        <f t="array" ref="F1698">_xlfn._xlws.FILTER(B1698,LEN(B1698)=5)</f>
        <v>41466</v>
      </c>
      <c r="G1698" s="88">
        <f t="shared" si="315"/>
        <v>41466</v>
      </c>
      <c r="H1698" s="61"/>
      <c r="I1698" s="85">
        <v>41466</v>
      </c>
      <c r="J1698" s="93">
        <f t="shared" si="313"/>
        <v>41466</v>
      </c>
      <c r="K1698" s="85"/>
      <c r="M1698" s="85">
        <v>41466</v>
      </c>
      <c r="N1698" t="e">
        <f t="shared" si="316"/>
        <v>#VALUE!</v>
      </c>
      <c r="O1698">
        <f t="shared" si="317"/>
        <v>41466</v>
      </c>
      <c r="Q1698" s="84">
        <v>41466</v>
      </c>
      <c r="R1698" t="e">
        <f t="shared" si="318"/>
        <v>#VALUE!</v>
      </c>
      <c r="S1698">
        <f t="shared" si="319"/>
        <v>41466</v>
      </c>
      <c r="U1698" s="86">
        <v>41466</v>
      </c>
      <c r="V1698" t="e">
        <f t="shared" si="320"/>
        <v>#VALUE!</v>
      </c>
      <c r="W1698">
        <f t="shared" si="321"/>
        <v>41466</v>
      </c>
      <c r="Y1698" s="61">
        <v>41466</v>
      </c>
      <c r="Z1698" t="str">
        <f t="shared" si="322"/>
        <v>41466</v>
      </c>
      <c r="AA1698" t="e">
        <f t="shared" si="323"/>
        <v>#VALUE!</v>
      </c>
      <c r="AB1698">
        <f t="shared" si="324"/>
        <v>41466</v>
      </c>
      <c r="AD1698" s="85">
        <v>24211</v>
      </c>
      <c r="AG1698" s="85">
        <v>41466</v>
      </c>
      <c r="AI1698" s="85">
        <v>41585</v>
      </c>
    </row>
    <row r="1699" spans="1:35" x14ac:dyDescent="0.2">
      <c r="A1699">
        <v>4058</v>
      </c>
      <c r="B1699" s="91">
        <v>41618</v>
      </c>
      <c r="C1699" s="61" t="e" cm="1" vm="1">
        <f t="array" ref="C1699">_xlfn._xlws.FILTER(B1699,OR(LEN(B1699) = 7,LEN(B1699)=8))</f>
        <v>#VALUE!</v>
      </c>
      <c r="D1699" s="61" t="str">
        <f t="shared" si="314"/>
        <v/>
      </c>
      <c r="E1699" s="61" t="s">
        <v>2512</v>
      </c>
      <c r="F1699" s="87" cm="1">
        <f t="array" ref="F1699">_xlfn._xlws.FILTER(B1699,LEN(B1699)=5)</f>
        <v>41618</v>
      </c>
      <c r="G1699" s="88">
        <f t="shared" si="315"/>
        <v>41618</v>
      </c>
      <c r="H1699" s="61"/>
      <c r="I1699" s="85">
        <v>41618</v>
      </c>
      <c r="J1699" s="93">
        <f t="shared" si="313"/>
        <v>41618</v>
      </c>
      <c r="K1699" s="85"/>
      <c r="M1699" s="85">
        <v>41618</v>
      </c>
      <c r="N1699" t="e">
        <f t="shared" si="316"/>
        <v>#VALUE!</v>
      </c>
      <c r="O1699">
        <f t="shared" si="317"/>
        <v>41618</v>
      </c>
      <c r="Q1699" s="84">
        <v>41618</v>
      </c>
      <c r="R1699" t="e">
        <f t="shared" si="318"/>
        <v>#VALUE!</v>
      </c>
      <c r="S1699">
        <f t="shared" si="319"/>
        <v>41618</v>
      </c>
      <c r="U1699" s="86">
        <v>41618</v>
      </c>
      <c r="V1699" t="e">
        <f t="shared" si="320"/>
        <v>#VALUE!</v>
      </c>
      <c r="W1699">
        <f t="shared" si="321"/>
        <v>41618</v>
      </c>
      <c r="Y1699" s="61">
        <v>41618</v>
      </c>
      <c r="Z1699" t="str">
        <f t="shared" si="322"/>
        <v>41618</v>
      </c>
      <c r="AA1699" t="e">
        <f t="shared" si="323"/>
        <v>#VALUE!</v>
      </c>
      <c r="AB1699">
        <f t="shared" si="324"/>
        <v>41618</v>
      </c>
      <c r="AD1699" s="85">
        <v>43206</v>
      </c>
      <c r="AG1699" s="85">
        <v>41618</v>
      </c>
      <c r="AI1699" s="85">
        <v>41559</v>
      </c>
    </row>
    <row r="1700" spans="1:35" x14ac:dyDescent="0.2">
      <c r="A1700">
        <v>10755</v>
      </c>
      <c r="B1700" s="91">
        <v>41314</v>
      </c>
      <c r="C1700" s="61" t="e" cm="1" vm="1">
        <f t="array" ref="C1700">_xlfn._xlws.FILTER(B1700,OR(LEN(B1700) = 7,LEN(B1700)=8))</f>
        <v>#VALUE!</v>
      </c>
      <c r="D1700" s="61" t="str">
        <f t="shared" si="314"/>
        <v/>
      </c>
      <c r="E1700" s="61" t="s">
        <v>2512</v>
      </c>
      <c r="F1700" s="87" cm="1">
        <f t="array" ref="F1700">_xlfn._xlws.FILTER(B1700,LEN(B1700)=5)</f>
        <v>41314</v>
      </c>
      <c r="G1700" s="88">
        <f t="shared" si="315"/>
        <v>41314</v>
      </c>
      <c r="H1700" s="61"/>
      <c r="I1700" s="85">
        <v>41314</v>
      </c>
      <c r="J1700" s="93">
        <f t="shared" si="313"/>
        <v>41314</v>
      </c>
      <c r="K1700" s="85"/>
      <c r="M1700" s="85">
        <v>41314</v>
      </c>
      <c r="N1700" t="e">
        <f t="shared" si="316"/>
        <v>#VALUE!</v>
      </c>
      <c r="O1700">
        <f t="shared" si="317"/>
        <v>41314</v>
      </c>
      <c r="Q1700" s="84">
        <v>41314</v>
      </c>
      <c r="R1700" t="e">
        <f t="shared" si="318"/>
        <v>#VALUE!</v>
      </c>
      <c r="S1700">
        <f t="shared" si="319"/>
        <v>41314</v>
      </c>
      <c r="U1700" s="86">
        <v>41314</v>
      </c>
      <c r="V1700" t="e">
        <f t="shared" si="320"/>
        <v>#VALUE!</v>
      </c>
      <c r="W1700">
        <f t="shared" si="321"/>
        <v>41314</v>
      </c>
      <c r="Y1700" s="61">
        <v>41314</v>
      </c>
      <c r="Z1700" t="str">
        <f t="shared" si="322"/>
        <v>41314</v>
      </c>
      <c r="AA1700" t="e">
        <f t="shared" si="323"/>
        <v>#VALUE!</v>
      </c>
      <c r="AB1700">
        <f t="shared" si="324"/>
        <v>41314</v>
      </c>
      <c r="AD1700" s="85">
        <v>41742</v>
      </c>
      <c r="AG1700" s="85">
        <v>41314</v>
      </c>
      <c r="AI1700" s="85">
        <v>41519</v>
      </c>
    </row>
    <row r="1701" spans="1:35" x14ac:dyDescent="0.2">
      <c r="A1701">
        <v>8414</v>
      </c>
      <c r="B1701" s="91" t="s">
        <v>622</v>
      </c>
      <c r="C1701" s="61" t="str" cm="1">
        <f t="array" ref="C1701">_xlfn._xlws.FILTER(B1701,OR(LEN(B1701) = 7,LEN(B1701)=8))</f>
        <v>8/17/13</v>
      </c>
      <c r="D1701" s="61" t="str">
        <f t="shared" si="314"/>
        <v>8/17/13</v>
      </c>
      <c r="E1701" s="85" t="s">
        <v>622</v>
      </c>
      <c r="F1701" s="87" t="e" cm="1" vm="1">
        <f t="array" ref="F1701">_xlfn._xlws.FILTER(B1701,LEN(B1701)=5)</f>
        <v>#VALUE!</v>
      </c>
      <c r="G1701" s="88" t="str">
        <f t="shared" si="315"/>
        <v/>
      </c>
      <c r="H1701" s="85">
        <v>41503</v>
      </c>
      <c r="I1701" s="85" t="s">
        <v>2512</v>
      </c>
      <c r="J1701" s="93">
        <f t="shared" si="313"/>
        <v>41503</v>
      </c>
      <c r="K1701" s="85"/>
      <c r="M1701" s="85" t="s">
        <v>622</v>
      </c>
      <c r="N1701" t="e">
        <f t="shared" si="316"/>
        <v>#VALUE!</v>
      </c>
      <c r="O1701" t="e">
        <f t="shared" si="317"/>
        <v>#VALUE!</v>
      </c>
      <c r="Q1701" s="84" t="s">
        <v>622</v>
      </c>
      <c r="R1701" t="e">
        <f t="shared" si="318"/>
        <v>#VALUE!</v>
      </c>
      <c r="S1701" t="e">
        <f t="shared" si="319"/>
        <v>#VALUE!</v>
      </c>
      <c r="U1701" s="86" t="s">
        <v>622</v>
      </c>
      <c r="V1701" t="e">
        <f t="shared" si="320"/>
        <v>#VALUE!</v>
      </c>
      <c r="W1701" t="e">
        <f t="shared" si="321"/>
        <v>#VALUE!</v>
      </c>
      <c r="Y1701" s="61" t="s">
        <v>622</v>
      </c>
      <c r="Z1701" t="str">
        <f t="shared" si="322"/>
        <v>8-17-13</v>
      </c>
      <c r="AA1701" t="e">
        <f t="shared" si="323"/>
        <v>#VALUE!</v>
      </c>
      <c r="AB1701" t="e">
        <f t="shared" si="324"/>
        <v>#VALUE!</v>
      </c>
      <c r="AD1701" s="85">
        <v>41503</v>
      </c>
      <c r="AG1701" s="85" t="s">
        <v>622</v>
      </c>
      <c r="AI1701" s="85">
        <v>41503</v>
      </c>
    </row>
    <row r="1702" spans="1:35" x14ac:dyDescent="0.2">
      <c r="A1702">
        <v>6810</v>
      </c>
      <c r="B1702" s="91" t="s">
        <v>66</v>
      </c>
      <c r="C1702" s="61" t="str" cm="1">
        <f t="array" ref="C1702">_xlfn._xlws.FILTER(B1702,OR(LEN(B1702) = 7,LEN(B1702)=8))</f>
        <v>5/28/13</v>
      </c>
      <c r="D1702" s="61" t="str">
        <f t="shared" si="314"/>
        <v>5/28/13</v>
      </c>
      <c r="E1702" s="85" t="s">
        <v>66</v>
      </c>
      <c r="F1702" s="87" t="e" cm="1" vm="1">
        <f t="array" ref="F1702">_xlfn._xlws.FILTER(B1702,LEN(B1702)=5)</f>
        <v>#VALUE!</v>
      </c>
      <c r="G1702" s="88" t="str">
        <f t="shared" si="315"/>
        <v/>
      </c>
      <c r="H1702" s="85">
        <v>41422</v>
      </c>
      <c r="I1702" s="85" t="s">
        <v>2512</v>
      </c>
      <c r="J1702" s="93">
        <f t="shared" si="313"/>
        <v>41422</v>
      </c>
      <c r="K1702" s="85"/>
      <c r="M1702" s="85" t="s">
        <v>66</v>
      </c>
      <c r="N1702" t="e">
        <f t="shared" si="316"/>
        <v>#VALUE!</v>
      </c>
      <c r="O1702" t="e">
        <f t="shared" si="317"/>
        <v>#VALUE!</v>
      </c>
      <c r="Q1702" s="84" t="s">
        <v>66</v>
      </c>
      <c r="R1702" t="e">
        <f t="shared" si="318"/>
        <v>#VALUE!</v>
      </c>
      <c r="S1702" t="e">
        <f t="shared" si="319"/>
        <v>#VALUE!</v>
      </c>
      <c r="U1702" s="86" t="s">
        <v>66</v>
      </c>
      <c r="V1702" t="e">
        <f t="shared" si="320"/>
        <v>#VALUE!</v>
      </c>
      <c r="W1702" t="e">
        <f t="shared" si="321"/>
        <v>#VALUE!</v>
      </c>
      <c r="Y1702" s="61" t="s">
        <v>66</v>
      </c>
      <c r="Z1702" t="str">
        <f t="shared" si="322"/>
        <v>5-28-13</v>
      </c>
      <c r="AA1702" t="e">
        <f t="shared" si="323"/>
        <v>#VALUE!</v>
      </c>
      <c r="AB1702" t="e">
        <f t="shared" si="324"/>
        <v>#VALUE!</v>
      </c>
      <c r="AD1702" s="85">
        <v>41422</v>
      </c>
      <c r="AG1702" s="85" t="s">
        <v>66</v>
      </c>
      <c r="AI1702" s="85">
        <v>41422</v>
      </c>
    </row>
    <row r="1703" spans="1:35" x14ac:dyDescent="0.2">
      <c r="A1703">
        <v>3839</v>
      </c>
      <c r="B1703" s="91">
        <v>41338</v>
      </c>
      <c r="C1703" s="61" t="e" cm="1" vm="1">
        <f t="array" ref="C1703">_xlfn._xlws.FILTER(B1703,OR(LEN(B1703) = 7,LEN(B1703)=8))</f>
        <v>#VALUE!</v>
      </c>
      <c r="D1703" s="61" t="str">
        <f t="shared" si="314"/>
        <v/>
      </c>
      <c r="E1703" s="61" t="s">
        <v>2512</v>
      </c>
      <c r="F1703" s="87" cm="1">
        <f t="array" ref="F1703">_xlfn._xlws.FILTER(B1703,LEN(B1703)=5)</f>
        <v>41338</v>
      </c>
      <c r="G1703" s="88">
        <f t="shared" si="315"/>
        <v>41338</v>
      </c>
      <c r="H1703" s="61"/>
      <c r="I1703" s="85">
        <v>41338</v>
      </c>
      <c r="J1703" s="93">
        <f t="shared" si="313"/>
        <v>41338</v>
      </c>
      <c r="K1703" s="85"/>
      <c r="M1703" s="85">
        <v>41338</v>
      </c>
      <c r="N1703" t="e">
        <f t="shared" si="316"/>
        <v>#VALUE!</v>
      </c>
      <c r="O1703">
        <f t="shared" si="317"/>
        <v>41338</v>
      </c>
      <c r="Q1703" s="84">
        <v>41338</v>
      </c>
      <c r="R1703" t="e">
        <f t="shared" si="318"/>
        <v>#VALUE!</v>
      </c>
      <c r="S1703">
        <f t="shared" si="319"/>
        <v>41338</v>
      </c>
      <c r="U1703" s="86">
        <v>41338</v>
      </c>
      <c r="V1703" t="e">
        <f t="shared" si="320"/>
        <v>#VALUE!</v>
      </c>
      <c r="W1703">
        <f t="shared" si="321"/>
        <v>41338</v>
      </c>
      <c r="Y1703" s="61">
        <v>41338</v>
      </c>
      <c r="Z1703" t="str">
        <f t="shared" si="322"/>
        <v>41338</v>
      </c>
      <c r="AA1703" t="e">
        <f t="shared" si="323"/>
        <v>#VALUE!</v>
      </c>
      <c r="AB1703">
        <f t="shared" si="324"/>
        <v>41338</v>
      </c>
      <c r="AD1703" s="85">
        <v>13983</v>
      </c>
      <c r="AG1703" s="85">
        <v>41338</v>
      </c>
      <c r="AI1703" s="85">
        <v>41397</v>
      </c>
    </row>
    <row r="1704" spans="1:35" x14ac:dyDescent="0.2">
      <c r="A1704">
        <v>3483</v>
      </c>
      <c r="B1704" s="91">
        <v>41429</v>
      </c>
      <c r="C1704" s="61" t="e" cm="1" vm="1">
        <f t="array" ref="C1704">_xlfn._xlws.FILTER(B1704,OR(LEN(B1704) = 7,LEN(B1704)=8))</f>
        <v>#VALUE!</v>
      </c>
      <c r="D1704" s="61" t="str">
        <f t="shared" si="314"/>
        <v/>
      </c>
      <c r="E1704" s="61" t="s">
        <v>2512</v>
      </c>
      <c r="F1704" s="87" cm="1">
        <f t="array" ref="F1704">_xlfn._xlws.FILTER(B1704,LEN(B1704)=5)</f>
        <v>41429</v>
      </c>
      <c r="G1704" s="88">
        <f t="shared" si="315"/>
        <v>41429</v>
      </c>
      <c r="H1704" s="61"/>
      <c r="I1704" s="85">
        <v>41429</v>
      </c>
      <c r="J1704" s="93">
        <f t="shared" si="313"/>
        <v>41429</v>
      </c>
      <c r="K1704" s="85"/>
      <c r="M1704" s="85">
        <v>41429</v>
      </c>
      <c r="N1704" t="e">
        <f t="shared" si="316"/>
        <v>#VALUE!</v>
      </c>
      <c r="O1704">
        <f t="shared" si="317"/>
        <v>41429</v>
      </c>
      <c r="Q1704" s="84">
        <v>41429</v>
      </c>
      <c r="R1704" t="e">
        <f t="shared" si="318"/>
        <v>#VALUE!</v>
      </c>
      <c r="S1704">
        <f t="shared" si="319"/>
        <v>41429</v>
      </c>
      <c r="U1704" s="86">
        <v>41429</v>
      </c>
      <c r="V1704" t="e">
        <f t="shared" si="320"/>
        <v>#VALUE!</v>
      </c>
      <c r="W1704">
        <f t="shared" si="321"/>
        <v>41429</v>
      </c>
      <c r="Y1704" s="61">
        <v>41429</v>
      </c>
      <c r="Z1704" t="str">
        <f t="shared" si="322"/>
        <v>41429</v>
      </c>
      <c r="AA1704" t="e">
        <f t="shared" si="323"/>
        <v>#VALUE!</v>
      </c>
      <c r="AB1704">
        <f t="shared" si="324"/>
        <v>41429</v>
      </c>
      <c r="AD1704" s="85">
        <v>47222</v>
      </c>
      <c r="AG1704" s="85">
        <v>41429</v>
      </c>
      <c r="AI1704" s="85">
        <v>41370</v>
      </c>
    </row>
    <row r="1705" spans="1:35" x14ac:dyDescent="0.2">
      <c r="A1705">
        <v>238</v>
      </c>
      <c r="B1705" s="91" t="s">
        <v>1344</v>
      </c>
      <c r="C1705" s="61" t="str" cm="1">
        <f t="array" ref="C1705">_xlfn._xlws.FILTER(B1705,OR(LEN(B1705) = 7,LEN(B1705)=8))</f>
        <v>1/23/13</v>
      </c>
      <c r="D1705" s="61" t="str">
        <f t="shared" si="314"/>
        <v>1/23/13</v>
      </c>
      <c r="E1705" s="85" t="s">
        <v>1344</v>
      </c>
      <c r="F1705" s="87" t="e" cm="1" vm="1">
        <f t="array" ref="F1705">_xlfn._xlws.FILTER(B1705,LEN(B1705)=5)</f>
        <v>#VALUE!</v>
      </c>
      <c r="G1705" s="88" t="str">
        <f t="shared" si="315"/>
        <v/>
      </c>
      <c r="H1705" s="85">
        <v>41297</v>
      </c>
      <c r="I1705" s="85" t="s">
        <v>2512</v>
      </c>
      <c r="J1705" s="93">
        <f t="shared" si="313"/>
        <v>41297</v>
      </c>
      <c r="K1705" s="85"/>
      <c r="M1705" s="85" t="s">
        <v>1344</v>
      </c>
      <c r="N1705" t="e">
        <f t="shared" si="316"/>
        <v>#VALUE!</v>
      </c>
      <c r="O1705" t="e">
        <f t="shared" si="317"/>
        <v>#VALUE!</v>
      </c>
      <c r="Q1705" s="84" t="s">
        <v>1344</v>
      </c>
      <c r="R1705" t="e">
        <f t="shared" si="318"/>
        <v>#VALUE!</v>
      </c>
      <c r="S1705" t="e">
        <f t="shared" si="319"/>
        <v>#VALUE!</v>
      </c>
      <c r="U1705" s="86" t="s">
        <v>1344</v>
      </c>
      <c r="V1705" t="e">
        <f t="shared" si="320"/>
        <v>#VALUE!</v>
      </c>
      <c r="W1705" t="e">
        <f t="shared" si="321"/>
        <v>#VALUE!</v>
      </c>
      <c r="Y1705" s="61" t="s">
        <v>1344</v>
      </c>
      <c r="Z1705" t="str">
        <f t="shared" si="322"/>
        <v>1-23-13</v>
      </c>
      <c r="AA1705" t="e">
        <f t="shared" si="323"/>
        <v>#VALUE!</v>
      </c>
      <c r="AB1705" t="e">
        <f t="shared" si="324"/>
        <v>#VALUE!</v>
      </c>
      <c r="AD1705" s="85">
        <v>41297</v>
      </c>
      <c r="AG1705" s="85" t="s">
        <v>1344</v>
      </c>
      <c r="AI1705" s="85">
        <v>41297</v>
      </c>
    </row>
    <row r="1706" spans="1:35" x14ac:dyDescent="0.2">
      <c r="A1706">
        <v>591</v>
      </c>
      <c r="B1706" s="91" t="s">
        <v>991</v>
      </c>
      <c r="C1706" s="61" t="str" cm="1">
        <f t="array" ref="C1706">_xlfn._xlws.FILTER(B1706,OR(LEN(B1706) = 7,LEN(B1706)=8))</f>
        <v>1/20/13</v>
      </c>
      <c r="D1706" s="61" t="str">
        <f t="shared" si="314"/>
        <v>1/20/13</v>
      </c>
      <c r="E1706" s="85" t="s">
        <v>991</v>
      </c>
      <c r="F1706" s="87" t="e" cm="1" vm="1">
        <f t="array" ref="F1706">_xlfn._xlws.FILTER(B1706,LEN(B1706)=5)</f>
        <v>#VALUE!</v>
      </c>
      <c r="G1706" s="88" t="str">
        <f t="shared" si="315"/>
        <v/>
      </c>
      <c r="H1706" s="85">
        <v>41294</v>
      </c>
      <c r="I1706" s="85" t="s">
        <v>2512</v>
      </c>
      <c r="J1706" s="93">
        <f t="shared" si="313"/>
        <v>41294</v>
      </c>
      <c r="K1706" s="85"/>
      <c r="M1706" s="85" t="s">
        <v>991</v>
      </c>
      <c r="N1706" t="e">
        <f t="shared" si="316"/>
        <v>#VALUE!</v>
      </c>
      <c r="O1706" t="e">
        <f t="shared" si="317"/>
        <v>#VALUE!</v>
      </c>
      <c r="Q1706" s="84" t="s">
        <v>991</v>
      </c>
      <c r="R1706" t="e">
        <f t="shared" si="318"/>
        <v>#VALUE!</v>
      </c>
      <c r="S1706" t="e">
        <f t="shared" si="319"/>
        <v>#VALUE!</v>
      </c>
      <c r="U1706" s="86" t="s">
        <v>991</v>
      </c>
      <c r="V1706" t="e">
        <f t="shared" si="320"/>
        <v>#VALUE!</v>
      </c>
      <c r="W1706" t="e">
        <f t="shared" si="321"/>
        <v>#VALUE!</v>
      </c>
      <c r="Y1706" s="61" t="s">
        <v>991</v>
      </c>
      <c r="Z1706" t="str">
        <f t="shared" si="322"/>
        <v>1-20-13</v>
      </c>
      <c r="AA1706" t="e">
        <f t="shared" si="323"/>
        <v>#VALUE!</v>
      </c>
      <c r="AB1706" t="e">
        <f t="shared" si="324"/>
        <v>#VALUE!</v>
      </c>
      <c r="AD1706" s="85">
        <v>41294</v>
      </c>
      <c r="AG1706" s="85" t="s">
        <v>991</v>
      </c>
      <c r="AI1706" s="85">
        <v>41294</v>
      </c>
    </row>
    <row r="1707" spans="1:35" x14ac:dyDescent="0.2">
      <c r="A1707">
        <v>5063</v>
      </c>
      <c r="B1707" s="91" t="s">
        <v>1477</v>
      </c>
      <c r="C1707" s="61" t="str" cm="1">
        <f t="array" ref="C1707">_xlfn._xlws.FILTER(B1707,OR(LEN(B1707) = 7,LEN(B1707)=8))</f>
        <v>12/18/12</v>
      </c>
      <c r="D1707" s="61" t="str">
        <f t="shared" si="314"/>
        <v>12/18/12</v>
      </c>
      <c r="E1707" s="61" t="s">
        <v>1477</v>
      </c>
      <c r="F1707" s="87" t="e" cm="1" vm="1">
        <f t="array" ref="F1707">_xlfn._xlws.FILTER(B1707,LEN(B1707)=5)</f>
        <v>#VALUE!</v>
      </c>
      <c r="G1707" s="88" t="str">
        <f t="shared" si="315"/>
        <v/>
      </c>
      <c r="H1707" s="85">
        <v>41261</v>
      </c>
      <c r="I1707" s="85" t="s">
        <v>2512</v>
      </c>
      <c r="J1707" s="93">
        <f t="shared" si="313"/>
        <v>41261</v>
      </c>
      <c r="K1707" s="85"/>
      <c r="M1707" s="85" t="s">
        <v>1477</v>
      </c>
      <c r="N1707" t="e">
        <f t="shared" si="316"/>
        <v>#VALUE!</v>
      </c>
      <c r="O1707" t="e">
        <f t="shared" si="317"/>
        <v>#VALUE!</v>
      </c>
      <c r="Q1707" s="84" t="s">
        <v>1477</v>
      </c>
      <c r="R1707" t="e">
        <f t="shared" si="318"/>
        <v>#VALUE!</v>
      </c>
      <c r="S1707" t="e">
        <f t="shared" si="319"/>
        <v>#VALUE!</v>
      </c>
      <c r="U1707" s="86" t="s">
        <v>1477</v>
      </c>
      <c r="V1707" t="e">
        <f t="shared" si="320"/>
        <v>#VALUE!</v>
      </c>
      <c r="W1707" t="e">
        <f t="shared" si="321"/>
        <v>#VALUE!</v>
      </c>
      <c r="Y1707" s="61" t="s">
        <v>1477</v>
      </c>
      <c r="Z1707" t="str">
        <f t="shared" si="322"/>
        <v>12-18-12</v>
      </c>
      <c r="AA1707" t="e">
        <f t="shared" si="323"/>
        <v>#VALUE!</v>
      </c>
      <c r="AB1707" t="e">
        <f t="shared" si="324"/>
        <v>#VALUE!</v>
      </c>
      <c r="AD1707" s="85">
        <v>41261</v>
      </c>
      <c r="AG1707" s="85" t="s">
        <v>1477</v>
      </c>
      <c r="AI1707" s="85">
        <v>41261</v>
      </c>
    </row>
    <row r="1708" spans="1:35" x14ac:dyDescent="0.2">
      <c r="A1708">
        <v>4303</v>
      </c>
      <c r="B1708" s="91">
        <v>41133</v>
      </c>
      <c r="C1708" s="61" t="e" cm="1" vm="1">
        <f t="array" ref="C1708">_xlfn._xlws.FILTER(B1708,OR(LEN(B1708) = 7,LEN(B1708)=8))</f>
        <v>#VALUE!</v>
      </c>
      <c r="D1708" s="61" t="str">
        <f t="shared" si="314"/>
        <v/>
      </c>
      <c r="E1708" s="61" t="s">
        <v>2512</v>
      </c>
      <c r="F1708" s="87" cm="1">
        <f t="array" ref="F1708">_xlfn._xlws.FILTER(B1708,LEN(B1708)=5)</f>
        <v>41133</v>
      </c>
      <c r="G1708" s="88">
        <f t="shared" si="315"/>
        <v>41133</v>
      </c>
      <c r="H1708" s="61"/>
      <c r="I1708" s="85">
        <v>41133</v>
      </c>
      <c r="J1708" s="93">
        <f t="shared" si="313"/>
        <v>41133</v>
      </c>
      <c r="K1708" s="85"/>
      <c r="M1708" s="85">
        <v>41133</v>
      </c>
      <c r="N1708" t="e">
        <f t="shared" si="316"/>
        <v>#VALUE!</v>
      </c>
      <c r="O1708">
        <f t="shared" si="317"/>
        <v>41133</v>
      </c>
      <c r="Q1708" s="84">
        <v>41133</v>
      </c>
      <c r="R1708" t="e">
        <f t="shared" si="318"/>
        <v>#VALUE!</v>
      </c>
      <c r="S1708">
        <f t="shared" si="319"/>
        <v>41133</v>
      </c>
      <c r="U1708" s="86">
        <v>41133</v>
      </c>
      <c r="V1708" t="e">
        <f t="shared" si="320"/>
        <v>#VALUE!</v>
      </c>
      <c r="W1708">
        <f t="shared" si="321"/>
        <v>41133</v>
      </c>
      <c r="Y1708" s="61">
        <v>41133</v>
      </c>
      <c r="Z1708" t="str">
        <f t="shared" si="322"/>
        <v>41133</v>
      </c>
      <c r="AA1708" t="e">
        <f t="shared" si="323"/>
        <v>#VALUE!</v>
      </c>
      <c r="AB1708">
        <f t="shared" si="324"/>
        <v>41133</v>
      </c>
      <c r="AD1708" s="85">
        <v>12155</v>
      </c>
      <c r="AG1708" s="85">
        <v>41133</v>
      </c>
      <c r="AI1708" s="85">
        <v>41251</v>
      </c>
    </row>
    <row r="1709" spans="1:35" x14ac:dyDescent="0.2">
      <c r="A1709">
        <v>2258</v>
      </c>
      <c r="B1709" s="91">
        <v>41011</v>
      </c>
      <c r="C1709" s="61" t="e" cm="1" vm="1">
        <f t="array" ref="C1709">_xlfn._xlws.FILTER(B1709,OR(LEN(B1709) = 7,LEN(B1709)=8))</f>
        <v>#VALUE!</v>
      </c>
      <c r="D1709" s="61" t="str">
        <f t="shared" si="314"/>
        <v/>
      </c>
      <c r="E1709" s="61" t="s">
        <v>2512</v>
      </c>
      <c r="F1709" s="87" cm="1">
        <f t="array" ref="F1709">_xlfn._xlws.FILTER(B1709,LEN(B1709)=5)</f>
        <v>41011</v>
      </c>
      <c r="G1709" s="88">
        <f t="shared" si="315"/>
        <v>41011</v>
      </c>
      <c r="H1709" s="61"/>
      <c r="I1709" s="85">
        <v>41011</v>
      </c>
      <c r="J1709" s="93">
        <f t="shared" si="313"/>
        <v>41011</v>
      </c>
      <c r="K1709" s="85"/>
      <c r="M1709" s="85">
        <v>41011</v>
      </c>
      <c r="N1709" t="e">
        <f t="shared" si="316"/>
        <v>#VALUE!</v>
      </c>
      <c r="O1709">
        <f t="shared" si="317"/>
        <v>41011</v>
      </c>
      <c r="Q1709" s="84">
        <v>41011</v>
      </c>
      <c r="R1709" t="e">
        <f t="shared" si="318"/>
        <v>#VALUE!</v>
      </c>
      <c r="S1709">
        <f t="shared" si="319"/>
        <v>41011</v>
      </c>
      <c r="U1709" s="86">
        <v>41011</v>
      </c>
      <c r="V1709" t="e">
        <f t="shared" si="320"/>
        <v>#VALUE!</v>
      </c>
      <c r="W1709">
        <f t="shared" si="321"/>
        <v>41011</v>
      </c>
      <c r="Y1709" s="61">
        <v>41011</v>
      </c>
      <c r="Z1709" t="str">
        <f t="shared" si="322"/>
        <v>41011</v>
      </c>
      <c r="AA1709" t="e">
        <f t="shared" si="323"/>
        <v>#VALUE!</v>
      </c>
      <c r="AB1709">
        <f t="shared" si="324"/>
        <v>41011</v>
      </c>
      <c r="AD1709" s="85">
        <v>40643</v>
      </c>
      <c r="AG1709" s="85">
        <v>41011</v>
      </c>
      <c r="AI1709" s="85">
        <v>41247</v>
      </c>
    </row>
    <row r="1710" spans="1:35" x14ac:dyDescent="0.2">
      <c r="A1710">
        <v>7301</v>
      </c>
      <c r="B1710" s="91" t="s">
        <v>546</v>
      </c>
      <c r="C1710" s="61" t="str" cm="1">
        <f t="array" ref="C1710">_xlfn._xlws.FILTER(B1710,OR(LEN(B1710) = 7,LEN(B1710)=8))</f>
        <v>11/17/12</v>
      </c>
      <c r="D1710" s="61" t="str">
        <f t="shared" si="314"/>
        <v>11/17/12</v>
      </c>
      <c r="E1710" s="61" t="s">
        <v>546</v>
      </c>
      <c r="F1710" s="87" t="e" cm="1" vm="1">
        <f t="array" ref="F1710">_xlfn._xlws.FILTER(B1710,LEN(B1710)=5)</f>
        <v>#VALUE!</v>
      </c>
      <c r="G1710" s="88" t="str">
        <f t="shared" si="315"/>
        <v/>
      </c>
      <c r="H1710" s="85">
        <v>41230</v>
      </c>
      <c r="I1710" s="85" t="s">
        <v>2512</v>
      </c>
      <c r="J1710" s="93">
        <f t="shared" si="313"/>
        <v>41230</v>
      </c>
      <c r="K1710" s="85"/>
      <c r="M1710" s="85" t="s">
        <v>546</v>
      </c>
      <c r="N1710" t="e">
        <f t="shared" si="316"/>
        <v>#VALUE!</v>
      </c>
      <c r="O1710" t="e">
        <f t="shared" si="317"/>
        <v>#VALUE!</v>
      </c>
      <c r="Q1710" s="84" t="s">
        <v>546</v>
      </c>
      <c r="R1710" t="e">
        <f t="shared" si="318"/>
        <v>#VALUE!</v>
      </c>
      <c r="S1710" t="e">
        <f t="shared" si="319"/>
        <v>#VALUE!</v>
      </c>
      <c r="U1710" s="86" t="s">
        <v>546</v>
      </c>
      <c r="V1710" t="e">
        <f t="shared" si="320"/>
        <v>#VALUE!</v>
      </c>
      <c r="W1710" t="e">
        <f t="shared" si="321"/>
        <v>#VALUE!</v>
      </c>
      <c r="Y1710" s="61" t="s">
        <v>546</v>
      </c>
      <c r="Z1710" t="str">
        <f t="shared" si="322"/>
        <v>11-17-12</v>
      </c>
      <c r="AA1710" t="e">
        <f t="shared" si="323"/>
        <v>#VALUE!</v>
      </c>
      <c r="AB1710" t="e">
        <f t="shared" si="324"/>
        <v>#VALUE!</v>
      </c>
      <c r="AD1710" s="85">
        <v>41230</v>
      </c>
      <c r="AG1710" s="85" t="s">
        <v>546</v>
      </c>
      <c r="AI1710" s="85">
        <v>41230</v>
      </c>
    </row>
    <row r="1711" spans="1:35" x14ac:dyDescent="0.2">
      <c r="A1711">
        <v>11121</v>
      </c>
      <c r="B1711" s="91">
        <v>41193</v>
      </c>
      <c r="C1711" s="61" t="e" cm="1" vm="1">
        <f t="array" ref="C1711">_xlfn._xlws.FILTER(B1711,OR(LEN(B1711) = 7,LEN(B1711)=8))</f>
        <v>#VALUE!</v>
      </c>
      <c r="D1711" s="61" t="str">
        <f t="shared" si="314"/>
        <v/>
      </c>
      <c r="E1711" s="61" t="s">
        <v>2512</v>
      </c>
      <c r="F1711" s="87" cm="1">
        <f t="array" ref="F1711">_xlfn._xlws.FILTER(B1711,LEN(B1711)=5)</f>
        <v>41193</v>
      </c>
      <c r="G1711" s="88">
        <f t="shared" si="315"/>
        <v>41193</v>
      </c>
      <c r="H1711" s="61"/>
      <c r="I1711" s="85">
        <v>41193</v>
      </c>
      <c r="J1711" s="93">
        <f t="shared" si="313"/>
        <v>41193</v>
      </c>
      <c r="K1711" s="85"/>
      <c r="M1711" s="85">
        <v>41193</v>
      </c>
      <c r="N1711" t="e">
        <f t="shared" si="316"/>
        <v>#VALUE!</v>
      </c>
      <c r="O1711">
        <f t="shared" si="317"/>
        <v>41193</v>
      </c>
      <c r="Q1711" s="84">
        <v>41193</v>
      </c>
      <c r="R1711" t="e">
        <f t="shared" si="318"/>
        <v>#VALUE!</v>
      </c>
      <c r="S1711">
        <f t="shared" si="319"/>
        <v>41193</v>
      </c>
      <c r="U1711" s="86">
        <v>41193</v>
      </c>
      <c r="V1711" t="e">
        <f t="shared" si="320"/>
        <v>#VALUE!</v>
      </c>
      <c r="W1711">
        <f t="shared" si="321"/>
        <v>41193</v>
      </c>
      <c r="Y1711" s="61">
        <v>41193</v>
      </c>
      <c r="Z1711" t="str">
        <f t="shared" si="322"/>
        <v>41193</v>
      </c>
      <c r="AA1711" t="e">
        <f t="shared" si="323"/>
        <v>#VALUE!</v>
      </c>
      <c r="AB1711">
        <f t="shared" si="324"/>
        <v>41193</v>
      </c>
      <c r="AD1711" s="85">
        <v>34070</v>
      </c>
      <c r="AG1711" s="85">
        <v>41193</v>
      </c>
      <c r="AI1711" s="85">
        <v>41223</v>
      </c>
    </row>
    <row r="1712" spans="1:35" x14ac:dyDescent="0.2">
      <c r="A1712">
        <v>5287</v>
      </c>
      <c r="B1712" s="91" t="s">
        <v>445</v>
      </c>
      <c r="C1712" s="61" t="str" cm="1">
        <f t="array" ref="C1712">_xlfn._xlws.FILTER(B1712,OR(LEN(B1712) = 7,LEN(B1712)=8))</f>
        <v>6/19/14</v>
      </c>
      <c r="D1712" s="61" t="str">
        <f t="shared" si="314"/>
        <v>6/19/14</v>
      </c>
      <c r="E1712" s="85" t="s">
        <v>445</v>
      </c>
      <c r="F1712" s="87" t="e" cm="1" vm="1">
        <f t="array" ref="F1712">_xlfn._xlws.FILTER(B1712,LEN(B1712)=5)</f>
        <v>#VALUE!</v>
      </c>
      <c r="G1712" s="88" t="str">
        <f t="shared" si="315"/>
        <v/>
      </c>
      <c r="H1712" s="85">
        <v>41809</v>
      </c>
      <c r="I1712" s="85" t="s">
        <v>2512</v>
      </c>
      <c r="J1712" s="93">
        <f t="shared" si="313"/>
        <v>41809</v>
      </c>
      <c r="K1712" s="85"/>
      <c r="M1712" s="85" t="s">
        <v>445</v>
      </c>
      <c r="N1712" t="e">
        <f t="shared" si="316"/>
        <v>#VALUE!</v>
      </c>
      <c r="O1712" t="e">
        <f t="shared" si="317"/>
        <v>#VALUE!</v>
      </c>
      <c r="Q1712" s="84" t="s">
        <v>445</v>
      </c>
      <c r="R1712" t="e">
        <f t="shared" si="318"/>
        <v>#VALUE!</v>
      </c>
      <c r="S1712" t="e">
        <f t="shared" si="319"/>
        <v>#VALUE!</v>
      </c>
      <c r="U1712" s="86" t="s">
        <v>445</v>
      </c>
      <c r="V1712" t="e">
        <f t="shared" si="320"/>
        <v>#VALUE!</v>
      </c>
      <c r="W1712" t="e">
        <f t="shared" si="321"/>
        <v>#VALUE!</v>
      </c>
      <c r="Y1712" s="61" t="s">
        <v>445</v>
      </c>
      <c r="Z1712" t="str">
        <f t="shared" si="322"/>
        <v>6-19-14</v>
      </c>
      <c r="AA1712" t="e">
        <f t="shared" si="323"/>
        <v>#VALUE!</v>
      </c>
      <c r="AB1712" t="e">
        <f t="shared" si="324"/>
        <v>#VALUE!</v>
      </c>
      <c r="AD1712" s="85">
        <v>41809</v>
      </c>
      <c r="AG1712" s="85" t="s">
        <v>445</v>
      </c>
      <c r="AI1712" s="85">
        <v>41809</v>
      </c>
    </row>
    <row r="1713" spans="1:35" x14ac:dyDescent="0.2">
      <c r="A1713">
        <v>6457</v>
      </c>
      <c r="B1713" s="91" t="s">
        <v>607</v>
      </c>
      <c r="C1713" s="61" t="str" cm="1">
        <f t="array" ref="C1713">_xlfn._xlws.FILTER(B1713,OR(LEN(B1713) = 7,LEN(B1713)=8))</f>
        <v>5/29/14</v>
      </c>
      <c r="D1713" s="61" t="str">
        <f t="shared" si="314"/>
        <v>5/29/14</v>
      </c>
      <c r="E1713" s="85" t="s">
        <v>607</v>
      </c>
      <c r="F1713" s="87" t="e" cm="1" vm="1">
        <f t="array" ref="F1713">_xlfn._xlws.FILTER(B1713,LEN(B1713)=5)</f>
        <v>#VALUE!</v>
      </c>
      <c r="G1713" s="88" t="str">
        <f t="shared" si="315"/>
        <v/>
      </c>
      <c r="H1713" s="85">
        <v>41788</v>
      </c>
      <c r="I1713" s="85" t="s">
        <v>2512</v>
      </c>
      <c r="J1713" s="93">
        <f t="shared" si="313"/>
        <v>41788</v>
      </c>
      <c r="K1713" s="85"/>
      <c r="M1713" s="85" t="s">
        <v>607</v>
      </c>
      <c r="N1713" t="e">
        <f t="shared" si="316"/>
        <v>#VALUE!</v>
      </c>
      <c r="O1713" t="e">
        <f t="shared" si="317"/>
        <v>#VALUE!</v>
      </c>
      <c r="Q1713" s="84" t="s">
        <v>607</v>
      </c>
      <c r="R1713" t="e">
        <f t="shared" si="318"/>
        <v>#VALUE!</v>
      </c>
      <c r="S1713" t="e">
        <f t="shared" si="319"/>
        <v>#VALUE!</v>
      </c>
      <c r="U1713" s="86" t="s">
        <v>607</v>
      </c>
      <c r="V1713" t="e">
        <f t="shared" si="320"/>
        <v>#VALUE!</v>
      </c>
      <c r="W1713" t="e">
        <f t="shared" si="321"/>
        <v>#VALUE!</v>
      </c>
      <c r="Y1713" s="61" t="s">
        <v>607</v>
      </c>
      <c r="Z1713" t="str">
        <f t="shared" si="322"/>
        <v>5-29-14</v>
      </c>
      <c r="AA1713" t="e">
        <f t="shared" si="323"/>
        <v>#VALUE!</v>
      </c>
      <c r="AB1713" t="e">
        <f t="shared" si="324"/>
        <v>#VALUE!</v>
      </c>
      <c r="AD1713" s="85">
        <v>41788</v>
      </c>
      <c r="AG1713" s="85" t="s">
        <v>607</v>
      </c>
      <c r="AI1713" s="85">
        <v>41788</v>
      </c>
    </row>
    <row r="1714" spans="1:35" x14ac:dyDescent="0.2">
      <c r="A1714">
        <v>3559</v>
      </c>
      <c r="B1714" s="91">
        <v>41917</v>
      </c>
      <c r="C1714" s="61" t="e" cm="1" vm="1">
        <f t="array" ref="C1714">_xlfn._xlws.FILTER(B1714,OR(LEN(B1714) = 7,LEN(B1714)=8))</f>
        <v>#VALUE!</v>
      </c>
      <c r="D1714" s="61" t="str">
        <f t="shared" si="314"/>
        <v/>
      </c>
      <c r="E1714" s="61" t="s">
        <v>2512</v>
      </c>
      <c r="F1714" s="87" cm="1">
        <f t="array" ref="F1714">_xlfn._xlws.FILTER(B1714,LEN(B1714)=5)</f>
        <v>41917</v>
      </c>
      <c r="G1714" s="88">
        <f t="shared" si="315"/>
        <v>41917</v>
      </c>
      <c r="H1714" s="61"/>
      <c r="I1714" s="85">
        <v>41917</v>
      </c>
      <c r="J1714" s="93">
        <f t="shared" si="313"/>
        <v>41917</v>
      </c>
      <c r="K1714" s="85"/>
      <c r="M1714" s="85">
        <v>41917</v>
      </c>
      <c r="N1714" t="e">
        <f t="shared" si="316"/>
        <v>#VALUE!</v>
      </c>
      <c r="O1714">
        <f t="shared" si="317"/>
        <v>41917</v>
      </c>
      <c r="Q1714" s="84">
        <v>41917</v>
      </c>
      <c r="R1714" t="e">
        <f t="shared" si="318"/>
        <v>#VALUE!</v>
      </c>
      <c r="S1714">
        <f t="shared" si="319"/>
        <v>41917</v>
      </c>
      <c r="U1714" s="86">
        <v>41917</v>
      </c>
      <c r="V1714" t="e">
        <f t="shared" si="320"/>
        <v>#VALUE!</v>
      </c>
      <c r="W1714">
        <f t="shared" si="321"/>
        <v>41917</v>
      </c>
      <c r="Y1714" s="61">
        <v>41917</v>
      </c>
      <c r="Z1714" t="str">
        <f t="shared" si="322"/>
        <v>41917</v>
      </c>
      <c r="AA1714" t="e">
        <f t="shared" si="323"/>
        <v>#VALUE!</v>
      </c>
      <c r="AB1714">
        <f t="shared" si="324"/>
        <v>41917</v>
      </c>
      <c r="AD1714" s="85">
        <v>42844</v>
      </c>
      <c r="AG1714" s="85">
        <v>41917</v>
      </c>
      <c r="AI1714" s="85">
        <v>41769</v>
      </c>
    </row>
    <row r="1715" spans="1:35" x14ac:dyDescent="0.2">
      <c r="A1715">
        <v>5577</v>
      </c>
      <c r="B1715" s="91">
        <v>41703</v>
      </c>
      <c r="C1715" s="61" t="e" cm="1" vm="1">
        <f t="array" ref="C1715">_xlfn._xlws.FILTER(B1715,OR(LEN(B1715) = 7,LEN(B1715)=8))</f>
        <v>#VALUE!</v>
      </c>
      <c r="D1715" s="61" t="str">
        <f t="shared" si="314"/>
        <v/>
      </c>
      <c r="E1715" s="61" t="s">
        <v>2512</v>
      </c>
      <c r="F1715" s="87" cm="1">
        <f t="array" ref="F1715">_xlfn._xlws.FILTER(B1715,LEN(B1715)=5)</f>
        <v>41703</v>
      </c>
      <c r="G1715" s="88">
        <f t="shared" si="315"/>
        <v>41703</v>
      </c>
      <c r="H1715" s="61"/>
      <c r="I1715" s="85">
        <v>41703</v>
      </c>
      <c r="J1715" s="93">
        <f t="shared" si="313"/>
        <v>41703</v>
      </c>
      <c r="K1715" s="85"/>
      <c r="M1715" s="85">
        <v>41703</v>
      </c>
      <c r="N1715" t="e">
        <f t="shared" si="316"/>
        <v>#VALUE!</v>
      </c>
      <c r="O1715">
        <f t="shared" si="317"/>
        <v>41703</v>
      </c>
      <c r="Q1715" s="84">
        <v>41703</v>
      </c>
      <c r="R1715" t="e">
        <f t="shared" si="318"/>
        <v>#VALUE!</v>
      </c>
      <c r="S1715">
        <f t="shared" si="319"/>
        <v>41703</v>
      </c>
      <c r="U1715" s="86">
        <v>41703</v>
      </c>
      <c r="V1715" t="e">
        <f t="shared" si="320"/>
        <v>#VALUE!</v>
      </c>
      <c r="W1715">
        <f t="shared" si="321"/>
        <v>41703</v>
      </c>
      <c r="Y1715" s="61">
        <v>41703</v>
      </c>
      <c r="Z1715" t="str">
        <f t="shared" si="322"/>
        <v>41703</v>
      </c>
      <c r="AA1715" t="e">
        <f t="shared" si="323"/>
        <v>#VALUE!</v>
      </c>
      <c r="AB1715">
        <f t="shared" si="324"/>
        <v>41703</v>
      </c>
      <c r="AD1715" s="85">
        <v>37728</v>
      </c>
      <c r="AG1715" s="85">
        <v>41703</v>
      </c>
      <c r="AI1715" s="85">
        <v>41762</v>
      </c>
    </row>
    <row r="1716" spans="1:35" x14ac:dyDescent="0.2">
      <c r="A1716">
        <v>641</v>
      </c>
      <c r="B1716" s="91">
        <v>41733</v>
      </c>
      <c r="C1716" s="61" t="e" cm="1" vm="1">
        <f t="array" ref="C1716">_xlfn._xlws.FILTER(B1716,OR(LEN(B1716) = 7,LEN(B1716)=8))</f>
        <v>#VALUE!</v>
      </c>
      <c r="D1716" s="61" t="str">
        <f t="shared" si="314"/>
        <v/>
      </c>
      <c r="E1716" s="61" t="s">
        <v>2512</v>
      </c>
      <c r="F1716" s="87" cm="1">
        <f t="array" ref="F1716">_xlfn._xlws.FILTER(B1716,LEN(B1716)=5)</f>
        <v>41733</v>
      </c>
      <c r="G1716" s="88">
        <f t="shared" si="315"/>
        <v>41733</v>
      </c>
      <c r="H1716" s="61"/>
      <c r="I1716" s="85">
        <v>41733</v>
      </c>
      <c r="J1716" s="93">
        <f t="shared" si="313"/>
        <v>41733</v>
      </c>
      <c r="K1716" s="85"/>
      <c r="M1716" s="85">
        <v>41733</v>
      </c>
      <c r="N1716" t="e">
        <f t="shared" si="316"/>
        <v>#VALUE!</v>
      </c>
      <c r="O1716">
        <f t="shared" si="317"/>
        <v>41733</v>
      </c>
      <c r="Q1716" s="84">
        <v>41733</v>
      </c>
      <c r="R1716" t="e">
        <f t="shared" si="318"/>
        <v>#VALUE!</v>
      </c>
      <c r="S1716">
        <f t="shared" si="319"/>
        <v>41733</v>
      </c>
      <c r="U1716" s="86">
        <v>41733</v>
      </c>
      <c r="V1716" t="e">
        <f t="shared" si="320"/>
        <v>#VALUE!</v>
      </c>
      <c r="W1716">
        <f t="shared" si="321"/>
        <v>41733</v>
      </c>
      <c r="Y1716" s="61">
        <v>41733</v>
      </c>
      <c r="Z1716" t="str">
        <f t="shared" si="322"/>
        <v>41733</v>
      </c>
      <c r="AA1716" t="e">
        <f t="shared" si="323"/>
        <v>#VALUE!</v>
      </c>
      <c r="AB1716">
        <f t="shared" si="324"/>
        <v>41733</v>
      </c>
      <c r="AD1716" s="85">
        <v>12161</v>
      </c>
      <c r="AG1716" s="85">
        <v>41733</v>
      </c>
      <c r="AI1716" s="85">
        <v>41733</v>
      </c>
    </row>
    <row r="1717" spans="1:35" x14ac:dyDescent="0.2">
      <c r="A1717">
        <v>954</v>
      </c>
      <c r="B1717" s="91" t="s">
        <v>1957</v>
      </c>
      <c r="C1717" s="61" t="str" cm="1">
        <f t="array" ref="C1717">_xlfn._xlws.FILTER(B1717,OR(LEN(B1717) = 7,LEN(B1717)=8))</f>
        <v>3/27/14</v>
      </c>
      <c r="D1717" s="61" t="str">
        <f t="shared" si="314"/>
        <v>3/27/14</v>
      </c>
      <c r="E1717" s="85" t="s">
        <v>1957</v>
      </c>
      <c r="F1717" s="87" t="e" cm="1" vm="1">
        <f t="array" ref="F1717">_xlfn._xlws.FILTER(B1717,LEN(B1717)=5)</f>
        <v>#VALUE!</v>
      </c>
      <c r="G1717" s="88" t="str">
        <f t="shared" si="315"/>
        <v/>
      </c>
      <c r="H1717" s="85">
        <v>41725</v>
      </c>
      <c r="I1717" s="85" t="s">
        <v>2512</v>
      </c>
      <c r="J1717" s="93">
        <f t="shared" si="313"/>
        <v>41725</v>
      </c>
      <c r="K1717" s="85"/>
      <c r="M1717" s="85" t="s">
        <v>1957</v>
      </c>
      <c r="N1717" t="e">
        <f t="shared" si="316"/>
        <v>#VALUE!</v>
      </c>
      <c r="O1717" t="e">
        <f t="shared" si="317"/>
        <v>#VALUE!</v>
      </c>
      <c r="Q1717" s="84" t="s">
        <v>1957</v>
      </c>
      <c r="R1717" t="e">
        <f t="shared" si="318"/>
        <v>#VALUE!</v>
      </c>
      <c r="S1717" t="e">
        <f t="shared" si="319"/>
        <v>#VALUE!</v>
      </c>
      <c r="U1717" s="86" t="s">
        <v>1957</v>
      </c>
      <c r="V1717" t="e">
        <f t="shared" si="320"/>
        <v>#VALUE!</v>
      </c>
      <c r="W1717" t="e">
        <f t="shared" si="321"/>
        <v>#VALUE!</v>
      </c>
      <c r="Y1717" s="61" t="s">
        <v>1957</v>
      </c>
      <c r="Z1717" t="str">
        <f t="shared" si="322"/>
        <v>3-27-14</v>
      </c>
      <c r="AA1717" t="e">
        <f t="shared" si="323"/>
        <v>#VALUE!</v>
      </c>
      <c r="AB1717" t="e">
        <f t="shared" si="324"/>
        <v>#VALUE!</v>
      </c>
      <c r="AD1717" s="85">
        <v>41725</v>
      </c>
      <c r="AG1717" s="85" t="s">
        <v>1957</v>
      </c>
      <c r="AI1717" s="85">
        <v>41725</v>
      </c>
    </row>
    <row r="1718" spans="1:35" x14ac:dyDescent="0.2">
      <c r="A1718">
        <v>1834</v>
      </c>
      <c r="B1718" s="91">
        <v>41854</v>
      </c>
      <c r="C1718" s="61" t="e" cm="1" vm="1">
        <f t="array" ref="C1718">_xlfn._xlws.FILTER(B1718,OR(LEN(B1718) = 7,LEN(B1718)=8))</f>
        <v>#VALUE!</v>
      </c>
      <c r="D1718" s="61" t="str">
        <f t="shared" si="314"/>
        <v/>
      </c>
      <c r="E1718" s="61" t="s">
        <v>2512</v>
      </c>
      <c r="F1718" s="87" cm="1">
        <f t="array" ref="F1718">_xlfn._xlws.FILTER(B1718,LEN(B1718)=5)</f>
        <v>41854</v>
      </c>
      <c r="G1718" s="88">
        <f t="shared" si="315"/>
        <v>41854</v>
      </c>
      <c r="H1718" s="61"/>
      <c r="I1718" s="85">
        <v>41854</v>
      </c>
      <c r="J1718" s="93">
        <f t="shared" si="313"/>
        <v>41854</v>
      </c>
      <c r="K1718" s="85"/>
      <c r="M1718" s="85">
        <v>41854</v>
      </c>
      <c r="N1718" t="e">
        <f t="shared" si="316"/>
        <v>#VALUE!</v>
      </c>
      <c r="O1718">
        <f t="shared" si="317"/>
        <v>41854</v>
      </c>
      <c r="Q1718" s="84">
        <v>41854</v>
      </c>
      <c r="R1718" t="e">
        <f t="shared" si="318"/>
        <v>#VALUE!</v>
      </c>
      <c r="S1718">
        <f t="shared" si="319"/>
        <v>41854</v>
      </c>
      <c r="U1718" s="86">
        <v>41854</v>
      </c>
      <c r="V1718" t="e">
        <f t="shared" si="320"/>
        <v>#VALUE!</v>
      </c>
      <c r="W1718">
        <f t="shared" si="321"/>
        <v>41854</v>
      </c>
      <c r="Y1718" s="61">
        <v>41854</v>
      </c>
      <c r="Z1718" t="str">
        <f t="shared" si="322"/>
        <v>41854</v>
      </c>
      <c r="AA1718" t="e">
        <f t="shared" si="323"/>
        <v>#VALUE!</v>
      </c>
      <c r="AB1718">
        <f t="shared" si="324"/>
        <v>41854</v>
      </c>
      <c r="AD1718" s="85">
        <v>19832</v>
      </c>
      <c r="AG1718" s="85">
        <v>41854</v>
      </c>
      <c r="AI1718" s="85">
        <v>41706</v>
      </c>
    </row>
    <row r="1719" spans="1:35" x14ac:dyDescent="0.2">
      <c r="A1719">
        <v>8789</v>
      </c>
      <c r="B1719" s="91">
        <v>41944</v>
      </c>
      <c r="C1719" s="61" t="e" cm="1" vm="1">
        <f t="array" ref="C1719">_xlfn._xlws.FILTER(B1719,OR(LEN(B1719) = 7,LEN(B1719)=8))</f>
        <v>#VALUE!</v>
      </c>
      <c r="D1719" s="61" t="str">
        <f t="shared" si="314"/>
        <v/>
      </c>
      <c r="E1719" s="61" t="s">
        <v>2512</v>
      </c>
      <c r="F1719" s="87" cm="1">
        <f t="array" ref="F1719">_xlfn._xlws.FILTER(B1719,LEN(B1719)=5)</f>
        <v>41944</v>
      </c>
      <c r="G1719" s="88">
        <f t="shared" si="315"/>
        <v>41944</v>
      </c>
      <c r="H1719" s="61"/>
      <c r="I1719" s="85">
        <v>41944</v>
      </c>
      <c r="J1719" s="93">
        <f t="shared" si="313"/>
        <v>41944</v>
      </c>
      <c r="K1719" s="85"/>
      <c r="M1719" s="85">
        <v>41944</v>
      </c>
      <c r="N1719" t="e">
        <f t="shared" si="316"/>
        <v>#VALUE!</v>
      </c>
      <c r="O1719">
        <f t="shared" si="317"/>
        <v>41944</v>
      </c>
      <c r="Q1719" s="84">
        <v>41944</v>
      </c>
      <c r="R1719" t="e">
        <f t="shared" si="318"/>
        <v>#VALUE!</v>
      </c>
      <c r="S1719">
        <f t="shared" si="319"/>
        <v>41944</v>
      </c>
      <c r="U1719" s="86">
        <v>41944</v>
      </c>
      <c r="V1719" t="e">
        <f t="shared" si="320"/>
        <v>#VALUE!</v>
      </c>
      <c r="W1719">
        <f t="shared" si="321"/>
        <v>41944</v>
      </c>
      <c r="Y1719" s="61">
        <v>41944</v>
      </c>
      <c r="Z1719" t="str">
        <f t="shared" si="322"/>
        <v>41944</v>
      </c>
      <c r="AA1719" t="e">
        <f t="shared" si="323"/>
        <v>#VALUE!</v>
      </c>
      <c r="AB1719">
        <f t="shared" si="324"/>
        <v>41944</v>
      </c>
      <c r="AD1719" s="85">
        <v>16181</v>
      </c>
      <c r="AG1719" s="85">
        <v>41944</v>
      </c>
      <c r="AI1719" s="85">
        <v>41650</v>
      </c>
    </row>
    <row r="1720" spans="1:35" x14ac:dyDescent="0.2">
      <c r="A1720">
        <v>10584</v>
      </c>
      <c r="B1720" s="91">
        <v>41317</v>
      </c>
      <c r="C1720" s="61" t="e" cm="1" vm="1">
        <f t="array" ref="C1720">_xlfn._xlws.FILTER(B1720,OR(LEN(B1720) = 7,LEN(B1720)=8))</f>
        <v>#VALUE!</v>
      </c>
      <c r="D1720" s="61" t="str">
        <f t="shared" si="314"/>
        <v/>
      </c>
      <c r="E1720" s="61" t="s">
        <v>2512</v>
      </c>
      <c r="F1720" s="87" cm="1">
        <f t="array" ref="F1720">_xlfn._xlws.FILTER(B1720,LEN(B1720)=5)</f>
        <v>41317</v>
      </c>
      <c r="G1720" s="88">
        <f t="shared" si="315"/>
        <v>41317</v>
      </c>
      <c r="H1720" s="61"/>
      <c r="I1720" s="85">
        <v>41317</v>
      </c>
      <c r="J1720" s="93">
        <f t="shared" si="313"/>
        <v>41317</v>
      </c>
      <c r="K1720" s="85"/>
      <c r="M1720" s="85">
        <v>41317</v>
      </c>
      <c r="N1720" t="e">
        <f t="shared" si="316"/>
        <v>#VALUE!</v>
      </c>
      <c r="O1720">
        <f t="shared" si="317"/>
        <v>41317</v>
      </c>
      <c r="Q1720" s="84">
        <v>41317</v>
      </c>
      <c r="R1720" t="e">
        <f t="shared" si="318"/>
        <v>#VALUE!</v>
      </c>
      <c r="S1720">
        <f t="shared" si="319"/>
        <v>41317</v>
      </c>
      <c r="U1720" s="86">
        <v>41317</v>
      </c>
      <c r="V1720" t="e">
        <f t="shared" si="320"/>
        <v>#VALUE!</v>
      </c>
      <c r="W1720">
        <f t="shared" si="321"/>
        <v>41317</v>
      </c>
      <c r="Y1720" s="61">
        <v>41317</v>
      </c>
      <c r="Z1720" t="str">
        <f t="shared" si="322"/>
        <v>41317</v>
      </c>
      <c r="AA1720" t="e">
        <f t="shared" si="323"/>
        <v>#VALUE!</v>
      </c>
      <c r="AB1720">
        <f t="shared" si="324"/>
        <v>41317</v>
      </c>
      <c r="AD1720" s="85">
        <v>42838</v>
      </c>
      <c r="AG1720" s="85">
        <v>41317</v>
      </c>
      <c r="AI1720" s="85">
        <v>41610</v>
      </c>
    </row>
    <row r="1721" spans="1:35" x14ac:dyDescent="0.2">
      <c r="A1721">
        <v>2337</v>
      </c>
      <c r="B1721" s="91" t="s">
        <v>1465</v>
      </c>
      <c r="C1721" s="61" t="str" cm="1">
        <f t="array" ref="C1721">_xlfn._xlws.FILTER(B1721,OR(LEN(B1721) = 7,LEN(B1721)=8))</f>
        <v>10/24/13</v>
      </c>
      <c r="D1721" s="61" t="str">
        <f t="shared" si="314"/>
        <v>10/24/13</v>
      </c>
      <c r="E1721" s="61" t="s">
        <v>1465</v>
      </c>
      <c r="F1721" s="87" t="e" cm="1" vm="1">
        <f t="array" ref="F1721">_xlfn._xlws.FILTER(B1721,LEN(B1721)=5)</f>
        <v>#VALUE!</v>
      </c>
      <c r="G1721" s="88" t="str">
        <f t="shared" si="315"/>
        <v/>
      </c>
      <c r="H1721" s="85">
        <v>41571</v>
      </c>
      <c r="I1721" s="85" t="s">
        <v>2512</v>
      </c>
      <c r="J1721" s="93">
        <f t="shared" si="313"/>
        <v>41571</v>
      </c>
      <c r="K1721" s="85"/>
      <c r="M1721" s="85" t="s">
        <v>1465</v>
      </c>
      <c r="N1721" t="e">
        <f t="shared" si="316"/>
        <v>#VALUE!</v>
      </c>
      <c r="O1721" t="e">
        <f t="shared" si="317"/>
        <v>#VALUE!</v>
      </c>
      <c r="Q1721" s="84" t="s">
        <v>1465</v>
      </c>
      <c r="R1721" t="e">
        <f t="shared" si="318"/>
        <v>#VALUE!</v>
      </c>
      <c r="S1721" t="e">
        <f t="shared" si="319"/>
        <v>#VALUE!</v>
      </c>
      <c r="U1721" s="86" t="s">
        <v>1465</v>
      </c>
      <c r="V1721" t="e">
        <f t="shared" si="320"/>
        <v>#VALUE!</v>
      </c>
      <c r="W1721" t="e">
        <f t="shared" si="321"/>
        <v>#VALUE!</v>
      </c>
      <c r="Y1721" s="61" t="s">
        <v>1465</v>
      </c>
      <c r="Z1721" t="str">
        <f t="shared" si="322"/>
        <v>10-24-13</v>
      </c>
      <c r="AA1721" t="e">
        <f t="shared" si="323"/>
        <v>#VALUE!</v>
      </c>
      <c r="AB1721" t="e">
        <f t="shared" si="324"/>
        <v>#VALUE!</v>
      </c>
      <c r="AD1721" s="85">
        <v>41571</v>
      </c>
      <c r="AG1721" s="85" t="s">
        <v>1465</v>
      </c>
      <c r="AI1721" s="85">
        <v>41571</v>
      </c>
    </row>
    <row r="1722" spans="1:35" x14ac:dyDescent="0.2">
      <c r="A1722">
        <v>6071</v>
      </c>
      <c r="B1722" s="91" t="s">
        <v>1236</v>
      </c>
      <c r="C1722" s="61" t="str" cm="1">
        <f t="array" ref="C1722">_xlfn._xlws.FILTER(B1722,OR(LEN(B1722) = 7,LEN(B1722)=8))</f>
        <v>7/19/13</v>
      </c>
      <c r="D1722" s="61" t="str">
        <f t="shared" si="314"/>
        <v>7/19/13</v>
      </c>
      <c r="E1722" s="85" t="s">
        <v>1236</v>
      </c>
      <c r="F1722" s="87" t="e" cm="1" vm="1">
        <f t="array" ref="F1722">_xlfn._xlws.FILTER(B1722,LEN(B1722)=5)</f>
        <v>#VALUE!</v>
      </c>
      <c r="G1722" s="88" t="str">
        <f t="shared" si="315"/>
        <v/>
      </c>
      <c r="H1722" s="85">
        <v>41474</v>
      </c>
      <c r="I1722" s="85" t="s">
        <v>2512</v>
      </c>
      <c r="J1722" s="93">
        <f t="shared" si="313"/>
        <v>41474</v>
      </c>
      <c r="K1722" s="85"/>
      <c r="M1722" s="85" t="s">
        <v>1236</v>
      </c>
      <c r="N1722" t="e">
        <f t="shared" si="316"/>
        <v>#VALUE!</v>
      </c>
      <c r="O1722" t="e">
        <f t="shared" si="317"/>
        <v>#VALUE!</v>
      </c>
      <c r="Q1722" s="84" t="s">
        <v>1236</v>
      </c>
      <c r="R1722" t="e">
        <f t="shared" si="318"/>
        <v>#VALUE!</v>
      </c>
      <c r="S1722" t="e">
        <f t="shared" si="319"/>
        <v>#VALUE!</v>
      </c>
      <c r="U1722" s="86" t="s">
        <v>1236</v>
      </c>
      <c r="V1722" t="e">
        <f t="shared" si="320"/>
        <v>#VALUE!</v>
      </c>
      <c r="W1722" t="e">
        <f t="shared" si="321"/>
        <v>#VALUE!</v>
      </c>
      <c r="Y1722" s="61" t="s">
        <v>1236</v>
      </c>
      <c r="Z1722" t="str">
        <f t="shared" si="322"/>
        <v>7-19-13</v>
      </c>
      <c r="AA1722" t="e">
        <f t="shared" si="323"/>
        <v>#VALUE!</v>
      </c>
      <c r="AB1722" t="e">
        <f t="shared" si="324"/>
        <v>#VALUE!</v>
      </c>
      <c r="AD1722" s="85">
        <v>41474</v>
      </c>
      <c r="AG1722" s="85" t="s">
        <v>1236</v>
      </c>
      <c r="AI1722" s="85">
        <v>41474</v>
      </c>
    </row>
    <row r="1723" spans="1:35" x14ac:dyDescent="0.2">
      <c r="A1723">
        <v>295</v>
      </c>
      <c r="B1723" s="91" t="s">
        <v>1236</v>
      </c>
      <c r="C1723" s="61" t="str" cm="1">
        <f t="array" ref="C1723">_xlfn._xlws.FILTER(B1723,OR(LEN(B1723) = 7,LEN(B1723)=8))</f>
        <v>7/19/13</v>
      </c>
      <c r="D1723" s="61" t="str">
        <f t="shared" si="314"/>
        <v>7/19/13</v>
      </c>
      <c r="E1723" s="85" t="s">
        <v>1236</v>
      </c>
      <c r="F1723" s="87" t="e" cm="1" vm="1">
        <f t="array" ref="F1723">_xlfn._xlws.FILTER(B1723,LEN(B1723)=5)</f>
        <v>#VALUE!</v>
      </c>
      <c r="G1723" s="88" t="str">
        <f t="shared" si="315"/>
        <v/>
      </c>
      <c r="H1723" s="85">
        <v>41474</v>
      </c>
      <c r="I1723" s="85" t="s">
        <v>2512</v>
      </c>
      <c r="J1723" s="93">
        <f t="shared" si="313"/>
        <v>41474</v>
      </c>
      <c r="K1723" s="85"/>
      <c r="M1723" s="85" t="s">
        <v>1236</v>
      </c>
      <c r="N1723" t="e">
        <f t="shared" si="316"/>
        <v>#VALUE!</v>
      </c>
      <c r="O1723" t="e">
        <f t="shared" si="317"/>
        <v>#VALUE!</v>
      </c>
      <c r="Q1723" s="84" t="s">
        <v>1236</v>
      </c>
      <c r="R1723" t="e">
        <f t="shared" si="318"/>
        <v>#VALUE!</v>
      </c>
      <c r="S1723" t="e">
        <f t="shared" si="319"/>
        <v>#VALUE!</v>
      </c>
      <c r="U1723" s="86" t="s">
        <v>1236</v>
      </c>
      <c r="V1723" t="e">
        <f t="shared" si="320"/>
        <v>#VALUE!</v>
      </c>
      <c r="W1723" t="e">
        <f t="shared" si="321"/>
        <v>#VALUE!</v>
      </c>
      <c r="Y1723" s="61" t="s">
        <v>1236</v>
      </c>
      <c r="Z1723" t="str">
        <f t="shared" si="322"/>
        <v>7-19-13</v>
      </c>
      <c r="AA1723" t="e">
        <f t="shared" si="323"/>
        <v>#VALUE!</v>
      </c>
      <c r="AB1723" t="e">
        <f t="shared" si="324"/>
        <v>#VALUE!</v>
      </c>
      <c r="AD1723" s="85">
        <v>41474</v>
      </c>
      <c r="AG1723" s="85" t="s">
        <v>1236</v>
      </c>
      <c r="AI1723" s="85">
        <v>41474</v>
      </c>
    </row>
    <row r="1724" spans="1:35" x14ac:dyDescent="0.2">
      <c r="A1724">
        <v>10203</v>
      </c>
      <c r="B1724" s="91" t="s">
        <v>1398</v>
      </c>
      <c r="C1724" s="61" t="str" cm="1">
        <f t="array" ref="C1724">_xlfn._xlws.FILTER(B1724,OR(LEN(B1724) = 7,LEN(B1724)=8))</f>
        <v>6/30/13</v>
      </c>
      <c r="D1724" s="61" t="str">
        <f t="shared" si="314"/>
        <v>6/30/13</v>
      </c>
      <c r="E1724" s="85" t="s">
        <v>1398</v>
      </c>
      <c r="F1724" s="87" t="e" cm="1" vm="1">
        <f t="array" ref="F1724">_xlfn._xlws.FILTER(B1724,LEN(B1724)=5)</f>
        <v>#VALUE!</v>
      </c>
      <c r="G1724" s="88" t="str">
        <f t="shared" si="315"/>
        <v/>
      </c>
      <c r="H1724" s="85">
        <v>41455</v>
      </c>
      <c r="I1724" s="85" t="s">
        <v>2512</v>
      </c>
      <c r="J1724" s="93">
        <f t="shared" si="313"/>
        <v>41455</v>
      </c>
      <c r="K1724" s="85"/>
      <c r="M1724" s="85" t="s">
        <v>1398</v>
      </c>
      <c r="N1724" t="e">
        <f t="shared" si="316"/>
        <v>#VALUE!</v>
      </c>
      <c r="O1724" t="e">
        <f t="shared" si="317"/>
        <v>#VALUE!</v>
      </c>
      <c r="Q1724" s="84" t="s">
        <v>1398</v>
      </c>
      <c r="R1724" t="e">
        <f t="shared" si="318"/>
        <v>#VALUE!</v>
      </c>
      <c r="S1724" t="e">
        <f t="shared" si="319"/>
        <v>#VALUE!</v>
      </c>
      <c r="U1724" s="86" t="s">
        <v>1398</v>
      </c>
      <c r="V1724" t="e">
        <f t="shared" si="320"/>
        <v>#VALUE!</v>
      </c>
      <c r="W1724" t="e">
        <f t="shared" si="321"/>
        <v>#VALUE!</v>
      </c>
      <c r="Y1724" s="61" t="s">
        <v>1398</v>
      </c>
      <c r="Z1724" t="str">
        <f t="shared" si="322"/>
        <v>6-30-13</v>
      </c>
      <c r="AA1724" t="e">
        <f t="shared" si="323"/>
        <v>#VALUE!</v>
      </c>
      <c r="AB1724" t="e">
        <f t="shared" si="324"/>
        <v>#VALUE!</v>
      </c>
      <c r="AD1724" s="85">
        <v>41455</v>
      </c>
      <c r="AG1724" s="85" t="s">
        <v>1398</v>
      </c>
      <c r="AI1724" s="85">
        <v>41455</v>
      </c>
    </row>
    <row r="1725" spans="1:35" x14ac:dyDescent="0.2">
      <c r="A1725">
        <v>3968</v>
      </c>
      <c r="B1725" s="91" t="s">
        <v>796</v>
      </c>
      <c r="C1725" s="61" t="str" cm="1">
        <f t="array" ref="C1725">_xlfn._xlws.FILTER(B1725,OR(LEN(B1725) = 7,LEN(B1725)=8))</f>
        <v>6/28/13</v>
      </c>
      <c r="D1725" s="61" t="str">
        <f t="shared" si="314"/>
        <v>6/28/13</v>
      </c>
      <c r="E1725" s="85" t="s">
        <v>796</v>
      </c>
      <c r="F1725" s="87" t="e" cm="1" vm="1">
        <f t="array" ref="F1725">_xlfn._xlws.FILTER(B1725,LEN(B1725)=5)</f>
        <v>#VALUE!</v>
      </c>
      <c r="G1725" s="88" t="str">
        <f t="shared" si="315"/>
        <v/>
      </c>
      <c r="H1725" s="85">
        <v>41453</v>
      </c>
      <c r="I1725" s="85" t="s">
        <v>2512</v>
      </c>
      <c r="J1725" s="93">
        <f t="shared" si="313"/>
        <v>41453</v>
      </c>
      <c r="K1725" s="85"/>
      <c r="M1725" s="85" t="s">
        <v>796</v>
      </c>
      <c r="N1725" t="e">
        <f t="shared" si="316"/>
        <v>#VALUE!</v>
      </c>
      <c r="O1725" t="e">
        <f t="shared" si="317"/>
        <v>#VALUE!</v>
      </c>
      <c r="Q1725" s="84" t="s">
        <v>796</v>
      </c>
      <c r="R1725" t="e">
        <f t="shared" si="318"/>
        <v>#VALUE!</v>
      </c>
      <c r="S1725" t="e">
        <f t="shared" si="319"/>
        <v>#VALUE!</v>
      </c>
      <c r="U1725" s="86" t="s">
        <v>796</v>
      </c>
      <c r="V1725" t="e">
        <f t="shared" si="320"/>
        <v>#VALUE!</v>
      </c>
      <c r="W1725" t="e">
        <f t="shared" si="321"/>
        <v>#VALUE!</v>
      </c>
      <c r="Y1725" s="61" t="s">
        <v>796</v>
      </c>
      <c r="Z1725" t="str">
        <f t="shared" si="322"/>
        <v>6-28-13</v>
      </c>
      <c r="AA1725" t="e">
        <f t="shared" si="323"/>
        <v>#VALUE!</v>
      </c>
      <c r="AB1725" t="e">
        <f t="shared" si="324"/>
        <v>#VALUE!</v>
      </c>
      <c r="AD1725" s="85">
        <v>41453</v>
      </c>
      <c r="AG1725" s="85" t="s">
        <v>796</v>
      </c>
      <c r="AI1725" s="85">
        <v>41453</v>
      </c>
    </row>
    <row r="1726" spans="1:35" x14ac:dyDescent="0.2">
      <c r="A1726">
        <v>4037</v>
      </c>
      <c r="B1726" s="91" t="s">
        <v>1491</v>
      </c>
      <c r="C1726" s="61" t="str" cm="1">
        <f t="array" ref="C1726">_xlfn._xlws.FILTER(B1726,OR(LEN(B1726) = 7,LEN(B1726)=8))</f>
        <v>6/14/13</v>
      </c>
      <c r="D1726" s="61" t="str">
        <f t="shared" si="314"/>
        <v>6/14/13</v>
      </c>
      <c r="E1726" s="85" t="s">
        <v>1491</v>
      </c>
      <c r="F1726" s="87" t="e" cm="1" vm="1">
        <f t="array" ref="F1726">_xlfn._xlws.FILTER(B1726,LEN(B1726)=5)</f>
        <v>#VALUE!</v>
      </c>
      <c r="G1726" s="88" t="str">
        <f t="shared" si="315"/>
        <v/>
      </c>
      <c r="H1726" s="85">
        <v>41439</v>
      </c>
      <c r="I1726" s="85" t="s">
        <v>2512</v>
      </c>
      <c r="J1726" s="93">
        <f t="shared" si="313"/>
        <v>41439</v>
      </c>
      <c r="K1726" s="85"/>
      <c r="M1726" s="85" t="s">
        <v>1491</v>
      </c>
      <c r="N1726" t="e">
        <f t="shared" si="316"/>
        <v>#VALUE!</v>
      </c>
      <c r="O1726" t="e">
        <f t="shared" si="317"/>
        <v>#VALUE!</v>
      </c>
      <c r="Q1726" s="84" t="s">
        <v>1491</v>
      </c>
      <c r="R1726" t="e">
        <f t="shared" si="318"/>
        <v>#VALUE!</v>
      </c>
      <c r="S1726" t="e">
        <f t="shared" si="319"/>
        <v>#VALUE!</v>
      </c>
      <c r="U1726" s="86" t="s">
        <v>1491</v>
      </c>
      <c r="V1726" t="e">
        <f t="shared" si="320"/>
        <v>#VALUE!</v>
      </c>
      <c r="W1726" t="e">
        <f t="shared" si="321"/>
        <v>#VALUE!</v>
      </c>
      <c r="Y1726" s="61" t="s">
        <v>1491</v>
      </c>
      <c r="Z1726" t="str">
        <f t="shared" si="322"/>
        <v>6-14-13</v>
      </c>
      <c r="AA1726" t="e">
        <f t="shared" si="323"/>
        <v>#VALUE!</v>
      </c>
      <c r="AB1726" t="e">
        <f t="shared" si="324"/>
        <v>#VALUE!</v>
      </c>
      <c r="AD1726" s="85">
        <v>41439</v>
      </c>
      <c r="AG1726" s="85" t="s">
        <v>1491</v>
      </c>
      <c r="AI1726" s="85">
        <v>41439</v>
      </c>
    </row>
    <row r="1727" spans="1:35" x14ac:dyDescent="0.2">
      <c r="A1727">
        <v>6932</v>
      </c>
      <c r="B1727" s="91" t="s">
        <v>693</v>
      </c>
      <c r="C1727" s="61" t="str" cm="1">
        <f t="array" ref="C1727">_xlfn._xlws.FILTER(B1727,OR(LEN(B1727) = 7,LEN(B1727)=8))</f>
        <v>4/13/13</v>
      </c>
      <c r="D1727" s="61" t="str">
        <f t="shared" si="314"/>
        <v>4/13/13</v>
      </c>
      <c r="E1727" s="85" t="s">
        <v>693</v>
      </c>
      <c r="F1727" s="87" t="e" cm="1" vm="1">
        <f t="array" ref="F1727">_xlfn._xlws.FILTER(B1727,LEN(B1727)=5)</f>
        <v>#VALUE!</v>
      </c>
      <c r="G1727" s="88" t="str">
        <f t="shared" si="315"/>
        <v/>
      </c>
      <c r="H1727" s="85">
        <v>41377</v>
      </c>
      <c r="I1727" s="85" t="s">
        <v>2512</v>
      </c>
      <c r="J1727" s="93">
        <f t="shared" si="313"/>
        <v>41377</v>
      </c>
      <c r="K1727" s="85"/>
      <c r="M1727" s="85" t="s">
        <v>693</v>
      </c>
      <c r="N1727" t="e">
        <f t="shared" si="316"/>
        <v>#VALUE!</v>
      </c>
      <c r="O1727" t="e">
        <f t="shared" si="317"/>
        <v>#VALUE!</v>
      </c>
      <c r="Q1727" s="84" t="s">
        <v>693</v>
      </c>
      <c r="R1727" t="e">
        <f t="shared" si="318"/>
        <v>#VALUE!</v>
      </c>
      <c r="S1727" t="e">
        <f t="shared" si="319"/>
        <v>#VALUE!</v>
      </c>
      <c r="U1727" s="86" t="s">
        <v>693</v>
      </c>
      <c r="V1727" t="e">
        <f t="shared" si="320"/>
        <v>#VALUE!</v>
      </c>
      <c r="W1727" t="e">
        <f t="shared" si="321"/>
        <v>#VALUE!</v>
      </c>
      <c r="Y1727" s="61" t="s">
        <v>693</v>
      </c>
      <c r="Z1727" t="str">
        <f t="shared" si="322"/>
        <v>4-13-13</v>
      </c>
      <c r="AA1727" t="e">
        <f t="shared" si="323"/>
        <v>#VALUE!</v>
      </c>
      <c r="AB1727" t="e">
        <f t="shared" si="324"/>
        <v>#VALUE!</v>
      </c>
      <c r="AD1727" s="85">
        <v>41377</v>
      </c>
      <c r="AG1727" s="85" t="s">
        <v>693</v>
      </c>
      <c r="AI1727" s="85">
        <v>41377</v>
      </c>
    </row>
    <row r="1728" spans="1:35" x14ac:dyDescent="0.2">
      <c r="A1728">
        <v>10159</v>
      </c>
      <c r="B1728" s="91" t="s">
        <v>400</v>
      </c>
      <c r="C1728" s="61" t="str" cm="1">
        <f t="array" ref="C1728">_xlfn._xlws.FILTER(B1728,OR(LEN(B1728) = 7,LEN(B1728)=8))</f>
        <v>3/31/13</v>
      </c>
      <c r="D1728" s="61" t="str">
        <f t="shared" si="314"/>
        <v>3/31/13</v>
      </c>
      <c r="E1728" s="85" t="s">
        <v>400</v>
      </c>
      <c r="F1728" s="87" t="e" cm="1" vm="1">
        <f t="array" ref="F1728">_xlfn._xlws.FILTER(B1728,LEN(B1728)=5)</f>
        <v>#VALUE!</v>
      </c>
      <c r="G1728" s="88" t="str">
        <f t="shared" si="315"/>
        <v/>
      </c>
      <c r="H1728" s="85">
        <v>41364</v>
      </c>
      <c r="I1728" s="85" t="s">
        <v>2512</v>
      </c>
      <c r="J1728" s="93">
        <f t="shared" si="313"/>
        <v>41364</v>
      </c>
      <c r="K1728" s="85"/>
      <c r="M1728" s="85" t="s">
        <v>400</v>
      </c>
      <c r="N1728" t="e">
        <f t="shared" si="316"/>
        <v>#VALUE!</v>
      </c>
      <c r="O1728" t="e">
        <f t="shared" si="317"/>
        <v>#VALUE!</v>
      </c>
      <c r="Q1728" s="84" t="s">
        <v>400</v>
      </c>
      <c r="R1728" t="e">
        <f t="shared" si="318"/>
        <v>#VALUE!</v>
      </c>
      <c r="S1728" t="e">
        <f t="shared" si="319"/>
        <v>#VALUE!</v>
      </c>
      <c r="U1728" s="86" t="s">
        <v>400</v>
      </c>
      <c r="V1728" t="e">
        <f t="shared" si="320"/>
        <v>#VALUE!</v>
      </c>
      <c r="W1728" t="e">
        <f t="shared" si="321"/>
        <v>#VALUE!</v>
      </c>
      <c r="Y1728" s="61" t="s">
        <v>400</v>
      </c>
      <c r="Z1728" t="str">
        <f t="shared" si="322"/>
        <v>3-31-13</v>
      </c>
      <c r="AA1728" t="e">
        <f t="shared" si="323"/>
        <v>#VALUE!</v>
      </c>
      <c r="AB1728" t="e">
        <f t="shared" si="324"/>
        <v>#VALUE!</v>
      </c>
      <c r="AD1728" s="85">
        <v>41364</v>
      </c>
      <c r="AG1728" s="85" t="s">
        <v>400</v>
      </c>
      <c r="AI1728" s="85">
        <v>41364</v>
      </c>
    </row>
    <row r="1729" spans="1:35" x14ac:dyDescent="0.2">
      <c r="A1729">
        <v>1177</v>
      </c>
      <c r="B1729" s="91" t="s">
        <v>1882</v>
      </c>
      <c r="C1729" s="61" t="str" cm="1">
        <f t="array" ref="C1729">_xlfn._xlws.FILTER(B1729,OR(LEN(B1729) = 7,LEN(B1729)=8))</f>
        <v>1/26/13</v>
      </c>
      <c r="D1729" s="61" t="str">
        <f t="shared" si="314"/>
        <v>1/26/13</v>
      </c>
      <c r="E1729" s="85" t="s">
        <v>1882</v>
      </c>
      <c r="F1729" s="87" t="e" cm="1" vm="1">
        <f t="array" ref="F1729">_xlfn._xlws.FILTER(B1729,LEN(B1729)=5)</f>
        <v>#VALUE!</v>
      </c>
      <c r="G1729" s="88" t="str">
        <f t="shared" si="315"/>
        <v/>
      </c>
      <c r="H1729" s="85">
        <v>41300</v>
      </c>
      <c r="I1729" s="85" t="s">
        <v>2512</v>
      </c>
      <c r="J1729" s="93">
        <f t="shared" si="313"/>
        <v>41300</v>
      </c>
      <c r="K1729" s="85"/>
      <c r="M1729" s="85" t="s">
        <v>1882</v>
      </c>
      <c r="N1729" t="e">
        <f t="shared" si="316"/>
        <v>#VALUE!</v>
      </c>
      <c r="O1729" t="e">
        <f t="shared" si="317"/>
        <v>#VALUE!</v>
      </c>
      <c r="Q1729" s="84" t="s">
        <v>1882</v>
      </c>
      <c r="R1729" t="e">
        <f t="shared" si="318"/>
        <v>#VALUE!</v>
      </c>
      <c r="S1729" t="e">
        <f t="shared" si="319"/>
        <v>#VALUE!</v>
      </c>
      <c r="U1729" s="86" t="s">
        <v>1882</v>
      </c>
      <c r="V1729" t="e">
        <f t="shared" si="320"/>
        <v>#VALUE!</v>
      </c>
      <c r="W1729" t="e">
        <f t="shared" si="321"/>
        <v>#VALUE!</v>
      </c>
      <c r="Y1729" s="61" t="s">
        <v>1882</v>
      </c>
      <c r="Z1729" t="str">
        <f t="shared" si="322"/>
        <v>1-26-13</v>
      </c>
      <c r="AA1729" t="e">
        <f t="shared" si="323"/>
        <v>#VALUE!</v>
      </c>
      <c r="AB1729" t="e">
        <f t="shared" si="324"/>
        <v>#VALUE!</v>
      </c>
      <c r="AD1729" s="85">
        <v>41300</v>
      </c>
      <c r="AG1729" s="85" t="s">
        <v>1882</v>
      </c>
      <c r="AI1729" s="85">
        <v>41300</v>
      </c>
    </row>
    <row r="1730" spans="1:35" x14ac:dyDescent="0.2">
      <c r="A1730">
        <v>9426</v>
      </c>
      <c r="B1730" s="91">
        <v>41609</v>
      </c>
      <c r="C1730" s="61" t="e" cm="1" vm="1">
        <f t="array" ref="C1730">_xlfn._xlws.FILTER(B1730,OR(LEN(B1730) = 7,LEN(B1730)=8))</f>
        <v>#VALUE!</v>
      </c>
      <c r="D1730" s="61" t="str">
        <f t="shared" si="314"/>
        <v/>
      </c>
      <c r="E1730" s="61" t="s">
        <v>2512</v>
      </c>
      <c r="F1730" s="87" cm="1">
        <f t="array" ref="F1730">_xlfn._xlws.FILTER(B1730,LEN(B1730)=5)</f>
        <v>41609</v>
      </c>
      <c r="G1730" s="88">
        <f t="shared" si="315"/>
        <v>41609</v>
      </c>
      <c r="H1730" s="61"/>
      <c r="I1730" s="85">
        <v>41609</v>
      </c>
      <c r="J1730" s="93">
        <f t="shared" si="313"/>
        <v>41609</v>
      </c>
      <c r="K1730" s="85"/>
      <c r="M1730" s="85">
        <v>41609</v>
      </c>
      <c r="N1730" t="e">
        <f t="shared" si="316"/>
        <v>#VALUE!</v>
      </c>
      <c r="O1730">
        <f t="shared" si="317"/>
        <v>41609</v>
      </c>
      <c r="Q1730" s="84">
        <v>41609</v>
      </c>
      <c r="R1730" t="e">
        <f t="shared" si="318"/>
        <v>#VALUE!</v>
      </c>
      <c r="S1730">
        <f t="shared" si="319"/>
        <v>41609</v>
      </c>
      <c r="U1730" s="86">
        <v>41609</v>
      </c>
      <c r="V1730" t="e">
        <f t="shared" si="320"/>
        <v>#VALUE!</v>
      </c>
      <c r="W1730">
        <f t="shared" si="321"/>
        <v>41609</v>
      </c>
      <c r="Y1730" s="61">
        <v>41609</v>
      </c>
      <c r="Z1730" t="str">
        <f t="shared" si="322"/>
        <v>41609</v>
      </c>
      <c r="AA1730" t="e">
        <f t="shared" si="323"/>
        <v>#VALUE!</v>
      </c>
      <c r="AB1730">
        <f t="shared" si="324"/>
        <v>41609</v>
      </c>
      <c r="AD1730" s="85">
        <v>39919</v>
      </c>
      <c r="AG1730" s="85">
        <v>41609</v>
      </c>
      <c r="AI1730" s="85">
        <v>41286</v>
      </c>
    </row>
    <row r="1731" spans="1:35" x14ac:dyDescent="0.2">
      <c r="A1731">
        <v>10637</v>
      </c>
      <c r="B1731" s="91">
        <v>41275</v>
      </c>
      <c r="C1731" s="61" t="e" cm="1" vm="1">
        <f t="array" ref="C1731">_xlfn._xlws.FILTER(B1731,OR(LEN(B1731) = 7,LEN(B1731)=8))</f>
        <v>#VALUE!</v>
      </c>
      <c r="D1731" s="61" t="str">
        <f t="shared" si="314"/>
        <v/>
      </c>
      <c r="E1731" s="61" t="s">
        <v>2512</v>
      </c>
      <c r="F1731" s="87" cm="1">
        <f t="array" ref="F1731">_xlfn._xlws.FILTER(B1731,LEN(B1731)=5)</f>
        <v>41275</v>
      </c>
      <c r="G1731" s="88">
        <f t="shared" si="315"/>
        <v>41275</v>
      </c>
      <c r="H1731" s="61"/>
      <c r="I1731" s="85">
        <v>41275</v>
      </c>
      <c r="J1731" s="93">
        <f t="shared" ref="J1731:J1794" si="325">IF(I1731&gt;$I$1,I1731,H1731)</f>
        <v>41275</v>
      </c>
      <c r="K1731" s="85"/>
      <c r="M1731" s="85">
        <v>41275</v>
      </c>
      <c r="N1731" t="e">
        <f t="shared" si="316"/>
        <v>#VALUE!</v>
      </c>
      <c r="O1731">
        <f t="shared" si="317"/>
        <v>41275</v>
      </c>
      <c r="Q1731" s="84">
        <v>41275</v>
      </c>
      <c r="R1731" t="e">
        <f t="shared" si="318"/>
        <v>#VALUE!</v>
      </c>
      <c r="S1731">
        <f t="shared" si="319"/>
        <v>41275</v>
      </c>
      <c r="U1731" s="86">
        <v>41275</v>
      </c>
      <c r="V1731" t="e">
        <f t="shared" si="320"/>
        <v>#VALUE!</v>
      </c>
      <c r="W1731">
        <f t="shared" si="321"/>
        <v>41275</v>
      </c>
      <c r="Y1731" s="61">
        <v>41275</v>
      </c>
      <c r="Z1731" t="str">
        <f t="shared" si="322"/>
        <v>41275</v>
      </c>
      <c r="AA1731" t="e">
        <f t="shared" si="323"/>
        <v>#VALUE!</v>
      </c>
      <c r="AB1731">
        <f t="shared" si="324"/>
        <v>41275</v>
      </c>
      <c r="AD1731" s="85">
        <v>27496</v>
      </c>
      <c r="AG1731" s="85">
        <v>41275</v>
      </c>
      <c r="AI1731" s="85">
        <v>41275</v>
      </c>
    </row>
    <row r="1732" spans="1:35" x14ac:dyDescent="0.2">
      <c r="A1732">
        <v>10826</v>
      </c>
      <c r="B1732" s="91" t="s">
        <v>1746</v>
      </c>
      <c r="C1732" s="61" t="str" cm="1">
        <f t="array" ref="C1732">_xlfn._xlws.FILTER(B1732,OR(LEN(B1732) = 7,LEN(B1732)=8))</f>
        <v>12/28/12</v>
      </c>
      <c r="D1732" s="61" t="str">
        <f t="shared" ref="D1732:D1795" si="326">IFERROR(C1732,"")</f>
        <v>12/28/12</v>
      </c>
      <c r="E1732" s="61" t="s">
        <v>1746</v>
      </c>
      <c r="F1732" s="87" t="e" cm="1" vm="1">
        <f t="array" ref="F1732">_xlfn._xlws.FILTER(B1732,LEN(B1732)=5)</f>
        <v>#VALUE!</v>
      </c>
      <c r="G1732" s="88" t="str">
        <f t="shared" si="315"/>
        <v/>
      </c>
      <c r="H1732" s="85">
        <v>41271</v>
      </c>
      <c r="I1732" s="85" t="s">
        <v>2512</v>
      </c>
      <c r="J1732" s="93">
        <f t="shared" si="325"/>
        <v>41271</v>
      </c>
      <c r="K1732" s="85"/>
      <c r="M1732" s="85" t="s">
        <v>1746</v>
      </c>
      <c r="N1732" t="e">
        <f t="shared" si="316"/>
        <v>#VALUE!</v>
      </c>
      <c r="O1732" t="e">
        <f t="shared" si="317"/>
        <v>#VALUE!</v>
      </c>
      <c r="Q1732" s="84" t="s">
        <v>1746</v>
      </c>
      <c r="R1732" t="e">
        <f t="shared" si="318"/>
        <v>#VALUE!</v>
      </c>
      <c r="S1732" t="e">
        <f t="shared" si="319"/>
        <v>#VALUE!</v>
      </c>
      <c r="U1732" s="86" t="s">
        <v>1746</v>
      </c>
      <c r="V1732" t="e">
        <f t="shared" si="320"/>
        <v>#VALUE!</v>
      </c>
      <c r="W1732" t="e">
        <f t="shared" si="321"/>
        <v>#VALUE!</v>
      </c>
      <c r="Y1732" s="61" t="s">
        <v>1746</v>
      </c>
      <c r="Z1732" t="str">
        <f t="shared" si="322"/>
        <v>12-28-12</v>
      </c>
      <c r="AA1732" t="e">
        <f t="shared" si="323"/>
        <v>#VALUE!</v>
      </c>
      <c r="AB1732" t="e">
        <f t="shared" si="324"/>
        <v>#VALUE!</v>
      </c>
      <c r="AD1732" s="85">
        <v>41271</v>
      </c>
      <c r="AG1732" s="85" t="s">
        <v>1746</v>
      </c>
      <c r="AI1732" s="85">
        <v>41271</v>
      </c>
    </row>
    <row r="1733" spans="1:35" x14ac:dyDescent="0.2">
      <c r="A1733">
        <v>4086</v>
      </c>
      <c r="B1733" s="91" t="s">
        <v>1746</v>
      </c>
      <c r="C1733" s="61" t="str" cm="1">
        <f t="array" ref="C1733">_xlfn._xlws.FILTER(B1733,OR(LEN(B1733) = 7,LEN(B1733)=8))</f>
        <v>12/28/12</v>
      </c>
      <c r="D1733" s="61" t="str">
        <f t="shared" si="326"/>
        <v>12/28/12</v>
      </c>
      <c r="E1733" s="61" t="s">
        <v>1746</v>
      </c>
      <c r="F1733" s="87" t="e" cm="1" vm="1">
        <f t="array" ref="F1733">_xlfn._xlws.FILTER(B1733,LEN(B1733)=5)</f>
        <v>#VALUE!</v>
      </c>
      <c r="G1733" s="88" t="str">
        <f t="shared" ref="G1733:G1796" si="327">IFERROR(F1733,"")</f>
        <v/>
      </c>
      <c r="H1733" s="85">
        <v>41271</v>
      </c>
      <c r="I1733" s="85" t="s">
        <v>2512</v>
      </c>
      <c r="J1733" s="93">
        <f t="shared" si="325"/>
        <v>41271</v>
      </c>
      <c r="K1733" s="85"/>
      <c r="M1733" s="85" t="s">
        <v>1746</v>
      </c>
      <c r="N1733" t="e">
        <f t="shared" ref="N1733:N1796" si="328">DATEVALUE(M1733)</f>
        <v>#VALUE!</v>
      </c>
      <c r="O1733" t="e">
        <f t="shared" ref="O1733:O1796" si="329">VALUE(M1733)</f>
        <v>#VALUE!</v>
      </c>
      <c r="Q1733" s="84" t="s">
        <v>1746</v>
      </c>
      <c r="R1733" t="e">
        <f t="shared" ref="R1733:R1796" si="330">DATEVALUE(Q1733)</f>
        <v>#VALUE!</v>
      </c>
      <c r="S1733" t="e">
        <f t="shared" ref="S1733:S1796" si="331">VALUE(Q1733)</f>
        <v>#VALUE!</v>
      </c>
      <c r="U1733" s="86" t="s">
        <v>1746</v>
      </c>
      <c r="V1733" t="e">
        <f t="shared" ref="V1733:V1796" si="332">DATEVALUE(U1733)</f>
        <v>#VALUE!</v>
      </c>
      <c r="W1733" t="e">
        <f t="shared" ref="W1733:W1796" si="333">VALUE(U1733)</f>
        <v>#VALUE!</v>
      </c>
      <c r="Y1733" s="61" t="s">
        <v>1746</v>
      </c>
      <c r="Z1733" t="str">
        <f t="shared" ref="Z1733:Z1796" si="334">SUBSTITUTE(Y1733,"/","-")</f>
        <v>12-28-12</v>
      </c>
      <c r="AA1733" t="e">
        <f t="shared" ref="AA1733:AA1796" si="335">DATEVALUE(Z1733)</f>
        <v>#VALUE!</v>
      </c>
      <c r="AB1733" t="e">
        <f t="shared" ref="AB1733:AB1796" si="336">VALUE(Z1733)</f>
        <v>#VALUE!</v>
      </c>
      <c r="AD1733" s="85">
        <v>41271</v>
      </c>
      <c r="AG1733" s="85" t="s">
        <v>1746</v>
      </c>
      <c r="AI1733" s="85">
        <v>41271</v>
      </c>
    </row>
    <row r="1734" spans="1:35" x14ac:dyDescent="0.2">
      <c r="A1734">
        <v>10304</v>
      </c>
      <c r="B1734" s="91" t="s">
        <v>1746</v>
      </c>
      <c r="C1734" s="61" t="str" cm="1">
        <f t="array" ref="C1734">_xlfn._xlws.FILTER(B1734,OR(LEN(B1734) = 7,LEN(B1734)=8))</f>
        <v>12/28/12</v>
      </c>
      <c r="D1734" s="61" t="str">
        <f t="shared" si="326"/>
        <v>12/28/12</v>
      </c>
      <c r="E1734" s="61" t="s">
        <v>1746</v>
      </c>
      <c r="F1734" s="87" t="e" cm="1" vm="1">
        <f t="array" ref="F1734">_xlfn._xlws.FILTER(B1734,LEN(B1734)=5)</f>
        <v>#VALUE!</v>
      </c>
      <c r="G1734" s="88" t="str">
        <f t="shared" si="327"/>
        <v/>
      </c>
      <c r="H1734" s="85">
        <v>41271</v>
      </c>
      <c r="I1734" s="85" t="s">
        <v>2512</v>
      </c>
      <c r="J1734" s="93">
        <f t="shared" si="325"/>
        <v>41271</v>
      </c>
      <c r="K1734" s="85"/>
      <c r="M1734" s="85" t="s">
        <v>1746</v>
      </c>
      <c r="N1734" t="e">
        <f t="shared" si="328"/>
        <v>#VALUE!</v>
      </c>
      <c r="O1734" t="e">
        <f t="shared" si="329"/>
        <v>#VALUE!</v>
      </c>
      <c r="Q1734" s="84" t="s">
        <v>1746</v>
      </c>
      <c r="R1734" t="e">
        <f t="shared" si="330"/>
        <v>#VALUE!</v>
      </c>
      <c r="S1734" t="e">
        <f t="shared" si="331"/>
        <v>#VALUE!</v>
      </c>
      <c r="U1734" s="86" t="s">
        <v>1746</v>
      </c>
      <c r="V1734" t="e">
        <f t="shared" si="332"/>
        <v>#VALUE!</v>
      </c>
      <c r="W1734" t="e">
        <f t="shared" si="333"/>
        <v>#VALUE!</v>
      </c>
      <c r="Y1734" s="61" t="s">
        <v>1746</v>
      </c>
      <c r="Z1734" t="str">
        <f t="shared" si="334"/>
        <v>12-28-12</v>
      </c>
      <c r="AA1734" t="e">
        <f t="shared" si="335"/>
        <v>#VALUE!</v>
      </c>
      <c r="AB1734" t="e">
        <f t="shared" si="336"/>
        <v>#VALUE!</v>
      </c>
      <c r="AD1734" s="85">
        <v>41271</v>
      </c>
      <c r="AG1734" s="85" t="s">
        <v>1746</v>
      </c>
      <c r="AI1734" s="85">
        <v>41271</v>
      </c>
    </row>
    <row r="1735" spans="1:35" x14ac:dyDescent="0.2">
      <c r="A1735">
        <v>7998</v>
      </c>
      <c r="B1735" s="91">
        <v>41225</v>
      </c>
      <c r="C1735" s="61" t="e" cm="1" vm="1">
        <f t="array" ref="C1735">_xlfn._xlws.FILTER(B1735,OR(LEN(B1735) = 7,LEN(B1735)=8))</f>
        <v>#VALUE!</v>
      </c>
      <c r="D1735" s="61" t="str">
        <f t="shared" si="326"/>
        <v/>
      </c>
      <c r="E1735" s="61" t="s">
        <v>2512</v>
      </c>
      <c r="F1735" s="87" cm="1">
        <f t="array" ref="F1735">_xlfn._xlws.FILTER(B1735,LEN(B1735)=5)</f>
        <v>41225</v>
      </c>
      <c r="G1735" s="88">
        <f t="shared" si="327"/>
        <v>41225</v>
      </c>
      <c r="H1735" s="61"/>
      <c r="I1735" s="85">
        <v>41225</v>
      </c>
      <c r="J1735" s="93">
        <f t="shared" si="325"/>
        <v>41225</v>
      </c>
      <c r="K1735" s="85"/>
      <c r="M1735" s="85">
        <v>41225</v>
      </c>
      <c r="N1735" t="e">
        <f t="shared" si="328"/>
        <v>#VALUE!</v>
      </c>
      <c r="O1735">
        <f t="shared" si="329"/>
        <v>41225</v>
      </c>
      <c r="Q1735" s="84">
        <v>41225</v>
      </c>
      <c r="R1735" t="e">
        <f t="shared" si="330"/>
        <v>#VALUE!</v>
      </c>
      <c r="S1735">
        <f t="shared" si="331"/>
        <v>41225</v>
      </c>
      <c r="U1735" s="86">
        <v>41225</v>
      </c>
      <c r="V1735" t="e">
        <f t="shared" si="332"/>
        <v>#VALUE!</v>
      </c>
      <c r="W1735">
        <f t="shared" si="333"/>
        <v>41225</v>
      </c>
      <c r="Y1735" s="61">
        <v>41225</v>
      </c>
      <c r="Z1735" t="str">
        <f t="shared" si="334"/>
        <v>41225</v>
      </c>
      <c r="AA1735" t="e">
        <f t="shared" si="335"/>
        <v>#VALUE!</v>
      </c>
      <c r="AB1735">
        <f t="shared" si="336"/>
        <v>41225</v>
      </c>
      <c r="AD1735" s="85">
        <v>45759</v>
      </c>
      <c r="AG1735" s="85">
        <v>41225</v>
      </c>
      <c r="AI1735" s="85">
        <v>41254</v>
      </c>
    </row>
    <row r="1736" spans="1:35" x14ac:dyDescent="0.2">
      <c r="A1736">
        <v>10992</v>
      </c>
      <c r="B1736" s="91" t="s">
        <v>1621</v>
      </c>
      <c r="C1736" s="61" t="str" cm="1">
        <f t="array" ref="C1736">_xlfn._xlws.FILTER(B1736,OR(LEN(B1736) = 7,LEN(B1736)=8))</f>
        <v>8/29/12</v>
      </c>
      <c r="D1736" s="61" t="str">
        <f t="shared" si="326"/>
        <v>8/29/12</v>
      </c>
      <c r="E1736" s="85" t="s">
        <v>1621</v>
      </c>
      <c r="F1736" s="87" t="e" cm="1" vm="1">
        <f t="array" ref="F1736">_xlfn._xlws.FILTER(B1736,LEN(B1736)=5)</f>
        <v>#VALUE!</v>
      </c>
      <c r="G1736" s="88" t="str">
        <f t="shared" si="327"/>
        <v/>
      </c>
      <c r="H1736" s="85">
        <v>41150</v>
      </c>
      <c r="I1736" s="85" t="s">
        <v>2512</v>
      </c>
      <c r="J1736" s="93">
        <f t="shared" si="325"/>
        <v>41150</v>
      </c>
      <c r="K1736" s="85"/>
      <c r="M1736" s="85" t="s">
        <v>1621</v>
      </c>
      <c r="N1736" t="e">
        <f t="shared" si="328"/>
        <v>#VALUE!</v>
      </c>
      <c r="O1736" t="e">
        <f t="shared" si="329"/>
        <v>#VALUE!</v>
      </c>
      <c r="Q1736" s="84" t="s">
        <v>1621</v>
      </c>
      <c r="R1736" t="e">
        <f t="shared" si="330"/>
        <v>#VALUE!</v>
      </c>
      <c r="S1736" t="e">
        <f t="shared" si="331"/>
        <v>#VALUE!</v>
      </c>
      <c r="U1736" s="86" t="s">
        <v>1621</v>
      </c>
      <c r="V1736" t="e">
        <f t="shared" si="332"/>
        <v>#VALUE!</v>
      </c>
      <c r="W1736" t="e">
        <f t="shared" si="333"/>
        <v>#VALUE!</v>
      </c>
      <c r="Y1736" s="61" t="s">
        <v>1621</v>
      </c>
      <c r="Z1736" t="str">
        <f t="shared" si="334"/>
        <v>8-29-12</v>
      </c>
      <c r="AA1736" t="e">
        <f t="shared" si="335"/>
        <v>#VALUE!</v>
      </c>
      <c r="AB1736" t="e">
        <f t="shared" si="336"/>
        <v>#VALUE!</v>
      </c>
      <c r="AD1736" s="85">
        <v>41150</v>
      </c>
      <c r="AG1736" s="85" t="s">
        <v>1621</v>
      </c>
      <c r="AI1736" s="85">
        <v>41150</v>
      </c>
    </row>
    <row r="1737" spans="1:35" x14ac:dyDescent="0.2">
      <c r="A1737">
        <v>6383</v>
      </c>
      <c r="B1737" s="91" t="s">
        <v>1415</v>
      </c>
      <c r="C1737" s="61" t="str" cm="1">
        <f t="array" ref="C1737">_xlfn._xlws.FILTER(B1737,OR(LEN(B1737) = 7,LEN(B1737)=8))</f>
        <v>5/25/14</v>
      </c>
      <c r="D1737" s="61" t="str">
        <f t="shared" si="326"/>
        <v>5/25/14</v>
      </c>
      <c r="E1737" s="85" t="s">
        <v>1415</v>
      </c>
      <c r="F1737" s="87" t="e" cm="1" vm="1">
        <f t="array" ref="F1737">_xlfn._xlws.FILTER(B1737,LEN(B1737)=5)</f>
        <v>#VALUE!</v>
      </c>
      <c r="G1737" s="88" t="str">
        <f t="shared" si="327"/>
        <v/>
      </c>
      <c r="H1737" s="85">
        <v>41784</v>
      </c>
      <c r="I1737" s="85" t="s">
        <v>2512</v>
      </c>
      <c r="J1737" s="93">
        <f t="shared" si="325"/>
        <v>41784</v>
      </c>
      <c r="K1737" s="85"/>
      <c r="M1737" s="85" t="s">
        <v>1415</v>
      </c>
      <c r="N1737" t="e">
        <f t="shared" si="328"/>
        <v>#VALUE!</v>
      </c>
      <c r="O1737" t="e">
        <f t="shared" si="329"/>
        <v>#VALUE!</v>
      </c>
      <c r="Q1737" s="84" t="s">
        <v>1415</v>
      </c>
      <c r="R1737" t="e">
        <f t="shared" si="330"/>
        <v>#VALUE!</v>
      </c>
      <c r="S1737" t="e">
        <f t="shared" si="331"/>
        <v>#VALUE!</v>
      </c>
      <c r="U1737" s="86" t="s">
        <v>1415</v>
      </c>
      <c r="V1737" t="e">
        <f t="shared" si="332"/>
        <v>#VALUE!</v>
      </c>
      <c r="W1737" t="e">
        <f t="shared" si="333"/>
        <v>#VALUE!</v>
      </c>
      <c r="Y1737" s="61" t="s">
        <v>1415</v>
      </c>
      <c r="Z1737" t="str">
        <f t="shared" si="334"/>
        <v>5-25-14</v>
      </c>
      <c r="AA1737" t="e">
        <f t="shared" si="335"/>
        <v>#VALUE!</v>
      </c>
      <c r="AB1737" t="e">
        <f t="shared" si="336"/>
        <v>#VALUE!</v>
      </c>
      <c r="AD1737" s="85">
        <v>41784</v>
      </c>
      <c r="AG1737" s="85" t="s">
        <v>1415</v>
      </c>
      <c r="AI1737" s="85">
        <v>41784</v>
      </c>
    </row>
    <row r="1738" spans="1:35" x14ac:dyDescent="0.2">
      <c r="A1738">
        <v>10536</v>
      </c>
      <c r="B1738" s="91" t="s">
        <v>1415</v>
      </c>
      <c r="C1738" s="61" t="str" cm="1">
        <f t="array" ref="C1738">_xlfn._xlws.FILTER(B1738,OR(LEN(B1738) = 7,LEN(B1738)=8))</f>
        <v>5/25/14</v>
      </c>
      <c r="D1738" s="61" t="str">
        <f t="shared" si="326"/>
        <v>5/25/14</v>
      </c>
      <c r="E1738" s="85" t="s">
        <v>1415</v>
      </c>
      <c r="F1738" s="87" t="e" cm="1" vm="1">
        <f t="array" ref="F1738">_xlfn._xlws.FILTER(B1738,LEN(B1738)=5)</f>
        <v>#VALUE!</v>
      </c>
      <c r="G1738" s="88" t="str">
        <f t="shared" si="327"/>
        <v/>
      </c>
      <c r="H1738" s="85">
        <v>41784</v>
      </c>
      <c r="I1738" s="85" t="s">
        <v>2512</v>
      </c>
      <c r="J1738" s="93">
        <f t="shared" si="325"/>
        <v>41784</v>
      </c>
      <c r="K1738" s="85"/>
      <c r="M1738" s="85" t="s">
        <v>1415</v>
      </c>
      <c r="N1738" t="e">
        <f t="shared" si="328"/>
        <v>#VALUE!</v>
      </c>
      <c r="O1738" t="e">
        <f t="shared" si="329"/>
        <v>#VALUE!</v>
      </c>
      <c r="Q1738" s="84" t="s">
        <v>1415</v>
      </c>
      <c r="R1738" t="e">
        <f t="shared" si="330"/>
        <v>#VALUE!</v>
      </c>
      <c r="S1738" t="e">
        <f t="shared" si="331"/>
        <v>#VALUE!</v>
      </c>
      <c r="U1738" s="86" t="s">
        <v>1415</v>
      </c>
      <c r="V1738" t="e">
        <f t="shared" si="332"/>
        <v>#VALUE!</v>
      </c>
      <c r="W1738" t="e">
        <f t="shared" si="333"/>
        <v>#VALUE!</v>
      </c>
      <c r="Y1738" s="61" t="s">
        <v>1415</v>
      </c>
      <c r="Z1738" t="str">
        <f t="shared" si="334"/>
        <v>5-25-14</v>
      </c>
      <c r="AA1738" t="e">
        <f t="shared" si="335"/>
        <v>#VALUE!</v>
      </c>
      <c r="AB1738" t="e">
        <f t="shared" si="336"/>
        <v>#VALUE!</v>
      </c>
      <c r="AD1738" s="85">
        <v>41784</v>
      </c>
      <c r="AG1738" s="85" t="s">
        <v>1415</v>
      </c>
      <c r="AI1738" s="85">
        <v>41784</v>
      </c>
    </row>
    <row r="1739" spans="1:35" x14ac:dyDescent="0.2">
      <c r="A1739">
        <v>6036</v>
      </c>
      <c r="B1739" s="91" t="s">
        <v>42</v>
      </c>
      <c r="C1739" s="61" t="str" cm="1">
        <f t="array" ref="C1739">_xlfn._xlws.FILTER(B1739,OR(LEN(B1739) = 7,LEN(B1739)=8))</f>
        <v>3/17/14</v>
      </c>
      <c r="D1739" s="61" t="str">
        <f t="shared" si="326"/>
        <v>3/17/14</v>
      </c>
      <c r="E1739" s="85" t="s">
        <v>42</v>
      </c>
      <c r="F1739" s="87" t="e" cm="1" vm="1">
        <f t="array" ref="F1739">_xlfn._xlws.FILTER(B1739,LEN(B1739)=5)</f>
        <v>#VALUE!</v>
      </c>
      <c r="G1739" s="88" t="str">
        <f t="shared" si="327"/>
        <v/>
      </c>
      <c r="H1739" s="85">
        <v>41715</v>
      </c>
      <c r="I1739" s="85" t="s">
        <v>2512</v>
      </c>
      <c r="J1739" s="93">
        <f t="shared" si="325"/>
        <v>41715</v>
      </c>
      <c r="K1739" s="85"/>
      <c r="M1739" s="85" t="s">
        <v>42</v>
      </c>
      <c r="N1739" t="e">
        <f t="shared" si="328"/>
        <v>#VALUE!</v>
      </c>
      <c r="O1739" t="e">
        <f t="shared" si="329"/>
        <v>#VALUE!</v>
      </c>
      <c r="Q1739" s="84" t="s">
        <v>42</v>
      </c>
      <c r="R1739" t="e">
        <f t="shared" si="330"/>
        <v>#VALUE!</v>
      </c>
      <c r="S1739" t="e">
        <f t="shared" si="331"/>
        <v>#VALUE!</v>
      </c>
      <c r="U1739" s="86" t="s">
        <v>42</v>
      </c>
      <c r="V1739" t="e">
        <f t="shared" si="332"/>
        <v>#VALUE!</v>
      </c>
      <c r="W1739" t="e">
        <f t="shared" si="333"/>
        <v>#VALUE!</v>
      </c>
      <c r="Y1739" s="61" t="s">
        <v>42</v>
      </c>
      <c r="Z1739" t="str">
        <f t="shared" si="334"/>
        <v>3-17-14</v>
      </c>
      <c r="AA1739" t="e">
        <f t="shared" si="335"/>
        <v>#VALUE!</v>
      </c>
      <c r="AB1739" t="e">
        <f t="shared" si="336"/>
        <v>#VALUE!</v>
      </c>
      <c r="AD1739" s="85">
        <v>41715</v>
      </c>
      <c r="AG1739" s="85" t="s">
        <v>42</v>
      </c>
      <c r="AI1739" s="85">
        <v>41715</v>
      </c>
    </row>
    <row r="1740" spans="1:35" x14ac:dyDescent="0.2">
      <c r="A1740">
        <v>11092</v>
      </c>
      <c r="B1740" s="91">
        <v>41673</v>
      </c>
      <c r="C1740" s="61" t="e" cm="1" vm="1">
        <f t="array" ref="C1740">_xlfn._xlws.FILTER(B1740,OR(LEN(B1740) = 7,LEN(B1740)=8))</f>
        <v>#VALUE!</v>
      </c>
      <c r="D1740" s="61" t="str">
        <f t="shared" si="326"/>
        <v/>
      </c>
      <c r="E1740" s="61" t="s">
        <v>2512</v>
      </c>
      <c r="F1740" s="87" cm="1">
        <f t="array" ref="F1740">_xlfn._xlws.FILTER(B1740,LEN(B1740)=5)</f>
        <v>41673</v>
      </c>
      <c r="G1740" s="88">
        <f t="shared" si="327"/>
        <v>41673</v>
      </c>
      <c r="H1740" s="61"/>
      <c r="I1740" s="85">
        <v>41673</v>
      </c>
      <c r="J1740" s="93">
        <f t="shared" si="325"/>
        <v>41673</v>
      </c>
      <c r="K1740" s="85"/>
      <c r="M1740" s="85">
        <v>41673</v>
      </c>
      <c r="N1740" t="e">
        <f t="shared" si="328"/>
        <v>#VALUE!</v>
      </c>
      <c r="O1740">
        <f t="shared" si="329"/>
        <v>41673</v>
      </c>
      <c r="Q1740" s="84">
        <v>41673</v>
      </c>
      <c r="R1740" t="e">
        <f t="shared" si="330"/>
        <v>#VALUE!</v>
      </c>
      <c r="S1740">
        <f t="shared" si="331"/>
        <v>41673</v>
      </c>
      <c r="U1740" s="86">
        <v>41673</v>
      </c>
      <c r="V1740" t="e">
        <f t="shared" si="332"/>
        <v>#VALUE!</v>
      </c>
      <c r="W1740">
        <f t="shared" si="333"/>
        <v>41673</v>
      </c>
      <c r="Y1740" s="61">
        <v>41673</v>
      </c>
      <c r="Z1740" t="str">
        <f t="shared" si="334"/>
        <v>41673</v>
      </c>
      <c r="AA1740" t="e">
        <f t="shared" si="335"/>
        <v>#VALUE!</v>
      </c>
      <c r="AB1740">
        <f t="shared" si="336"/>
        <v>41673</v>
      </c>
      <c r="AD1740" s="85">
        <v>26770</v>
      </c>
      <c r="AG1740" s="85">
        <v>41673</v>
      </c>
      <c r="AI1740" s="85">
        <v>41700</v>
      </c>
    </row>
    <row r="1741" spans="1:35" x14ac:dyDescent="0.2">
      <c r="A1741">
        <v>538</v>
      </c>
      <c r="B1741" s="91">
        <v>41914</v>
      </c>
      <c r="C1741" s="61" t="e" cm="1" vm="1">
        <f t="array" ref="C1741">_xlfn._xlws.FILTER(B1741,OR(LEN(B1741) = 7,LEN(B1741)=8))</f>
        <v>#VALUE!</v>
      </c>
      <c r="D1741" s="61" t="str">
        <f t="shared" si="326"/>
        <v/>
      </c>
      <c r="E1741" s="61" t="s">
        <v>2512</v>
      </c>
      <c r="F1741" s="87" cm="1">
        <f t="array" ref="F1741">_xlfn._xlws.FILTER(B1741,LEN(B1741)=5)</f>
        <v>41914</v>
      </c>
      <c r="G1741" s="88">
        <f t="shared" si="327"/>
        <v>41914</v>
      </c>
      <c r="H1741" s="61"/>
      <c r="I1741" s="85">
        <v>41914</v>
      </c>
      <c r="J1741" s="93">
        <f t="shared" si="325"/>
        <v>41914</v>
      </c>
      <c r="K1741" s="85"/>
      <c r="M1741" s="85">
        <v>41914</v>
      </c>
      <c r="N1741" t="e">
        <f t="shared" si="328"/>
        <v>#VALUE!</v>
      </c>
      <c r="O1741">
        <f t="shared" si="329"/>
        <v>41914</v>
      </c>
      <c r="Q1741" s="84">
        <v>41914</v>
      </c>
      <c r="R1741" t="e">
        <f t="shared" si="330"/>
        <v>#VALUE!</v>
      </c>
      <c r="S1741">
        <f t="shared" si="331"/>
        <v>41914</v>
      </c>
      <c r="U1741" s="86">
        <v>41914</v>
      </c>
      <c r="V1741" t="e">
        <f t="shared" si="332"/>
        <v>#VALUE!</v>
      </c>
      <c r="W1741">
        <f t="shared" si="333"/>
        <v>41914</v>
      </c>
      <c r="Y1741" s="61">
        <v>41914</v>
      </c>
      <c r="Z1741" t="str">
        <f t="shared" si="334"/>
        <v>41914</v>
      </c>
      <c r="AA1741" t="e">
        <f t="shared" si="335"/>
        <v>#VALUE!</v>
      </c>
      <c r="AB1741">
        <f t="shared" si="336"/>
        <v>41914</v>
      </c>
      <c r="AD1741" s="85">
        <v>41748</v>
      </c>
      <c r="AG1741" s="85">
        <v>41914</v>
      </c>
      <c r="AI1741" s="85">
        <v>41680</v>
      </c>
    </row>
    <row r="1742" spans="1:35" x14ac:dyDescent="0.2">
      <c r="A1742">
        <v>10022</v>
      </c>
      <c r="B1742" s="91">
        <v>41884</v>
      </c>
      <c r="C1742" s="61" t="e" cm="1" vm="1">
        <f t="array" ref="C1742">_xlfn._xlws.FILTER(B1742,OR(LEN(B1742) = 7,LEN(B1742)=8))</f>
        <v>#VALUE!</v>
      </c>
      <c r="D1742" s="61" t="str">
        <f t="shared" si="326"/>
        <v/>
      </c>
      <c r="E1742" s="61" t="s">
        <v>2512</v>
      </c>
      <c r="F1742" s="87" cm="1">
        <f t="array" ref="F1742">_xlfn._xlws.FILTER(B1742,LEN(B1742)=5)</f>
        <v>41884</v>
      </c>
      <c r="G1742" s="88">
        <f t="shared" si="327"/>
        <v>41884</v>
      </c>
      <c r="H1742" s="61"/>
      <c r="I1742" s="85">
        <v>41884</v>
      </c>
      <c r="J1742" s="93">
        <f t="shared" si="325"/>
        <v>41884</v>
      </c>
      <c r="K1742" s="85"/>
      <c r="M1742" s="85">
        <v>41884</v>
      </c>
      <c r="N1742" t="e">
        <f t="shared" si="328"/>
        <v>#VALUE!</v>
      </c>
      <c r="O1742">
        <f t="shared" si="329"/>
        <v>41884</v>
      </c>
      <c r="Q1742" s="84">
        <v>41884</v>
      </c>
      <c r="R1742" t="e">
        <f t="shared" si="330"/>
        <v>#VALUE!</v>
      </c>
      <c r="S1742">
        <f t="shared" si="331"/>
        <v>41884</v>
      </c>
      <c r="U1742" s="86">
        <v>41884</v>
      </c>
      <c r="V1742" t="e">
        <f t="shared" si="332"/>
        <v>#VALUE!</v>
      </c>
      <c r="W1742">
        <f t="shared" si="333"/>
        <v>41884</v>
      </c>
      <c r="Y1742" s="61">
        <v>41884</v>
      </c>
      <c r="Z1742" t="str">
        <f t="shared" si="334"/>
        <v>41884</v>
      </c>
      <c r="AA1742" t="e">
        <f t="shared" si="335"/>
        <v>#VALUE!</v>
      </c>
      <c r="AB1742">
        <f t="shared" si="336"/>
        <v>41884</v>
      </c>
      <c r="AD1742" s="85">
        <v>30790</v>
      </c>
      <c r="AG1742" s="85">
        <v>41884</v>
      </c>
      <c r="AI1742" s="85">
        <v>41679</v>
      </c>
    </row>
    <row r="1743" spans="1:35" x14ac:dyDescent="0.2">
      <c r="A1743">
        <v>10157</v>
      </c>
      <c r="B1743" s="91" t="s">
        <v>639</v>
      </c>
      <c r="C1743" s="61" t="str" cm="1">
        <f t="array" ref="C1743">_xlfn._xlws.FILTER(B1743,OR(LEN(B1743) = 7,LEN(B1743)=8))</f>
        <v>1/25/14</v>
      </c>
      <c r="D1743" s="61" t="str">
        <f t="shared" si="326"/>
        <v>1/25/14</v>
      </c>
      <c r="E1743" s="85" t="s">
        <v>639</v>
      </c>
      <c r="F1743" s="87" t="e" cm="1" vm="1">
        <f t="array" ref="F1743">_xlfn._xlws.FILTER(B1743,LEN(B1743)=5)</f>
        <v>#VALUE!</v>
      </c>
      <c r="G1743" s="88" t="str">
        <f t="shared" si="327"/>
        <v/>
      </c>
      <c r="H1743" s="85">
        <v>41664</v>
      </c>
      <c r="I1743" s="85" t="s">
        <v>2512</v>
      </c>
      <c r="J1743" s="93">
        <f t="shared" si="325"/>
        <v>41664</v>
      </c>
      <c r="K1743" s="85"/>
      <c r="M1743" s="85" t="s">
        <v>639</v>
      </c>
      <c r="N1743" t="e">
        <f t="shared" si="328"/>
        <v>#VALUE!</v>
      </c>
      <c r="O1743" t="e">
        <f t="shared" si="329"/>
        <v>#VALUE!</v>
      </c>
      <c r="Q1743" s="84" t="s">
        <v>639</v>
      </c>
      <c r="R1743" t="e">
        <f t="shared" si="330"/>
        <v>#VALUE!</v>
      </c>
      <c r="S1743" t="e">
        <f t="shared" si="331"/>
        <v>#VALUE!</v>
      </c>
      <c r="U1743" s="86" t="s">
        <v>639</v>
      </c>
      <c r="V1743" t="e">
        <f t="shared" si="332"/>
        <v>#VALUE!</v>
      </c>
      <c r="W1743" t="e">
        <f t="shared" si="333"/>
        <v>#VALUE!</v>
      </c>
      <c r="Y1743" s="61" t="s">
        <v>639</v>
      </c>
      <c r="Z1743" t="str">
        <f t="shared" si="334"/>
        <v>1-25-14</v>
      </c>
      <c r="AA1743" t="e">
        <f t="shared" si="335"/>
        <v>#VALUE!</v>
      </c>
      <c r="AB1743" t="e">
        <f t="shared" si="336"/>
        <v>#VALUE!</v>
      </c>
      <c r="AD1743" s="85">
        <v>41664</v>
      </c>
      <c r="AG1743" s="85" t="s">
        <v>639</v>
      </c>
      <c r="AI1743" s="85">
        <v>41664</v>
      </c>
    </row>
    <row r="1744" spans="1:35" x14ac:dyDescent="0.2">
      <c r="A1744">
        <v>3503</v>
      </c>
      <c r="B1744" s="91">
        <v>41317</v>
      </c>
      <c r="C1744" s="61" t="e" cm="1" vm="1">
        <f t="array" ref="C1744">_xlfn._xlws.FILTER(B1744,OR(LEN(B1744) = 7,LEN(B1744)=8))</f>
        <v>#VALUE!</v>
      </c>
      <c r="D1744" s="61" t="str">
        <f t="shared" si="326"/>
        <v/>
      </c>
      <c r="E1744" s="61" t="s">
        <v>2512</v>
      </c>
      <c r="F1744" s="87" cm="1">
        <f t="array" ref="F1744">_xlfn._xlws.FILTER(B1744,LEN(B1744)=5)</f>
        <v>41317</v>
      </c>
      <c r="G1744" s="88">
        <f t="shared" si="327"/>
        <v>41317</v>
      </c>
      <c r="H1744" s="61"/>
      <c r="I1744" s="85">
        <v>41317</v>
      </c>
      <c r="J1744" s="93">
        <f t="shared" si="325"/>
        <v>41317</v>
      </c>
      <c r="K1744" s="85"/>
      <c r="M1744" s="85">
        <v>41317</v>
      </c>
      <c r="N1744" t="e">
        <f t="shared" si="328"/>
        <v>#VALUE!</v>
      </c>
      <c r="O1744">
        <f t="shared" si="329"/>
        <v>41317</v>
      </c>
      <c r="Q1744" s="84">
        <v>41317</v>
      </c>
      <c r="R1744" t="e">
        <f t="shared" si="330"/>
        <v>#VALUE!</v>
      </c>
      <c r="S1744">
        <f t="shared" si="331"/>
        <v>41317</v>
      </c>
      <c r="U1744" s="86">
        <v>41317</v>
      </c>
      <c r="V1744" t="e">
        <f t="shared" si="332"/>
        <v>#VALUE!</v>
      </c>
      <c r="W1744">
        <f t="shared" si="333"/>
        <v>41317</v>
      </c>
      <c r="Y1744" s="61">
        <v>41317</v>
      </c>
      <c r="Z1744" t="str">
        <f t="shared" si="334"/>
        <v>41317</v>
      </c>
      <c r="AA1744" t="e">
        <f t="shared" si="335"/>
        <v>#VALUE!</v>
      </c>
      <c r="AB1744">
        <f t="shared" si="336"/>
        <v>41317</v>
      </c>
      <c r="AD1744" s="85">
        <v>42838</v>
      </c>
      <c r="AG1744" s="85">
        <v>41317</v>
      </c>
      <c r="AI1744" s="85">
        <v>41610</v>
      </c>
    </row>
    <row r="1745" spans="1:35" x14ac:dyDescent="0.2">
      <c r="A1745">
        <v>146</v>
      </c>
      <c r="B1745" s="91" t="s">
        <v>128</v>
      </c>
      <c r="C1745" s="61" t="str" cm="1">
        <f t="array" ref="C1745">_xlfn._xlws.FILTER(B1745,OR(LEN(B1745) = 7,LEN(B1745)=8))</f>
        <v>11/15/13</v>
      </c>
      <c r="D1745" s="61" t="str">
        <f t="shared" si="326"/>
        <v>11/15/13</v>
      </c>
      <c r="E1745" s="61" t="s">
        <v>128</v>
      </c>
      <c r="F1745" s="87" t="e" cm="1" vm="1">
        <f t="array" ref="F1745">_xlfn._xlws.FILTER(B1745,LEN(B1745)=5)</f>
        <v>#VALUE!</v>
      </c>
      <c r="G1745" s="88" t="str">
        <f t="shared" si="327"/>
        <v/>
      </c>
      <c r="H1745" s="85">
        <v>41593</v>
      </c>
      <c r="I1745" s="85" t="s">
        <v>2512</v>
      </c>
      <c r="J1745" s="93">
        <f t="shared" si="325"/>
        <v>41593</v>
      </c>
      <c r="K1745" s="85"/>
      <c r="M1745" s="85" t="s">
        <v>128</v>
      </c>
      <c r="N1745" t="e">
        <f t="shared" si="328"/>
        <v>#VALUE!</v>
      </c>
      <c r="O1745" t="e">
        <f t="shared" si="329"/>
        <v>#VALUE!</v>
      </c>
      <c r="Q1745" s="84" t="s">
        <v>128</v>
      </c>
      <c r="R1745" t="e">
        <f t="shared" si="330"/>
        <v>#VALUE!</v>
      </c>
      <c r="S1745" t="e">
        <f t="shared" si="331"/>
        <v>#VALUE!</v>
      </c>
      <c r="U1745" s="86" t="s">
        <v>128</v>
      </c>
      <c r="V1745" t="e">
        <f t="shared" si="332"/>
        <v>#VALUE!</v>
      </c>
      <c r="W1745" t="e">
        <f t="shared" si="333"/>
        <v>#VALUE!</v>
      </c>
      <c r="Y1745" s="61" t="s">
        <v>128</v>
      </c>
      <c r="Z1745" t="str">
        <f t="shared" si="334"/>
        <v>11-15-13</v>
      </c>
      <c r="AA1745" t="e">
        <f t="shared" si="335"/>
        <v>#VALUE!</v>
      </c>
      <c r="AB1745" t="e">
        <f t="shared" si="336"/>
        <v>#VALUE!</v>
      </c>
      <c r="AD1745" s="85">
        <v>41593</v>
      </c>
      <c r="AG1745" s="85" t="s">
        <v>128</v>
      </c>
      <c r="AI1745" s="85">
        <v>41593</v>
      </c>
    </row>
    <row r="1746" spans="1:35" x14ac:dyDescent="0.2">
      <c r="A1746">
        <v>5538</v>
      </c>
      <c r="B1746" s="91">
        <v>41496</v>
      </c>
      <c r="C1746" s="61" t="e" cm="1" vm="1">
        <f t="array" ref="C1746">_xlfn._xlws.FILTER(B1746,OR(LEN(B1746) = 7,LEN(B1746)=8))</f>
        <v>#VALUE!</v>
      </c>
      <c r="D1746" s="61" t="str">
        <f t="shared" si="326"/>
        <v/>
      </c>
      <c r="E1746" s="61" t="s">
        <v>2512</v>
      </c>
      <c r="F1746" s="87" cm="1">
        <f t="array" ref="F1746">_xlfn._xlws.FILTER(B1746,LEN(B1746)=5)</f>
        <v>41496</v>
      </c>
      <c r="G1746" s="88">
        <f t="shared" si="327"/>
        <v>41496</v>
      </c>
      <c r="H1746" s="61"/>
      <c r="I1746" s="85">
        <v>41496</v>
      </c>
      <c r="J1746" s="93">
        <f t="shared" si="325"/>
        <v>41496</v>
      </c>
      <c r="K1746" s="85"/>
      <c r="M1746" s="85">
        <v>41496</v>
      </c>
      <c r="N1746" t="e">
        <f t="shared" si="328"/>
        <v>#VALUE!</v>
      </c>
      <c r="O1746">
        <f t="shared" si="329"/>
        <v>41496</v>
      </c>
      <c r="Q1746" s="84">
        <v>41496</v>
      </c>
      <c r="R1746" t="e">
        <f t="shared" si="330"/>
        <v>#VALUE!</v>
      </c>
      <c r="S1746">
        <f t="shared" si="331"/>
        <v>41496</v>
      </c>
      <c r="U1746" s="86">
        <v>41496</v>
      </c>
      <c r="V1746" t="e">
        <f t="shared" si="332"/>
        <v>#VALUE!</v>
      </c>
      <c r="W1746">
        <f t="shared" si="333"/>
        <v>41496</v>
      </c>
      <c r="Y1746" s="61">
        <v>41496</v>
      </c>
      <c r="Z1746" t="str">
        <f t="shared" si="334"/>
        <v>41496</v>
      </c>
      <c r="AA1746" t="e">
        <f t="shared" si="335"/>
        <v>#VALUE!</v>
      </c>
      <c r="AB1746">
        <f t="shared" si="336"/>
        <v>41496</v>
      </c>
      <c r="AD1746" s="85">
        <v>35169</v>
      </c>
      <c r="AG1746" s="85">
        <v>41496</v>
      </c>
      <c r="AI1746" s="85">
        <v>41555</v>
      </c>
    </row>
    <row r="1747" spans="1:35" x14ac:dyDescent="0.2">
      <c r="A1747">
        <v>3910</v>
      </c>
      <c r="B1747" s="91">
        <v>41496</v>
      </c>
      <c r="C1747" s="61" t="e" cm="1" vm="1">
        <f t="array" ref="C1747">_xlfn._xlws.FILTER(B1747,OR(LEN(B1747) = 7,LEN(B1747)=8))</f>
        <v>#VALUE!</v>
      </c>
      <c r="D1747" s="61" t="str">
        <f t="shared" si="326"/>
        <v/>
      </c>
      <c r="E1747" s="61" t="s">
        <v>2512</v>
      </c>
      <c r="F1747" s="87" cm="1">
        <f t="array" ref="F1747">_xlfn._xlws.FILTER(B1747,LEN(B1747)=5)</f>
        <v>41496</v>
      </c>
      <c r="G1747" s="88">
        <f t="shared" si="327"/>
        <v>41496</v>
      </c>
      <c r="H1747" s="61"/>
      <c r="I1747" s="85">
        <v>41496</v>
      </c>
      <c r="J1747" s="93">
        <f t="shared" si="325"/>
        <v>41496</v>
      </c>
      <c r="K1747" s="85"/>
      <c r="M1747" s="85">
        <v>41496</v>
      </c>
      <c r="N1747" t="e">
        <f t="shared" si="328"/>
        <v>#VALUE!</v>
      </c>
      <c r="O1747">
        <f t="shared" si="329"/>
        <v>41496</v>
      </c>
      <c r="Q1747" s="84">
        <v>41496</v>
      </c>
      <c r="R1747" t="e">
        <f t="shared" si="330"/>
        <v>#VALUE!</v>
      </c>
      <c r="S1747">
        <f t="shared" si="331"/>
        <v>41496</v>
      </c>
      <c r="U1747" s="86">
        <v>41496</v>
      </c>
      <c r="V1747" t="e">
        <f t="shared" si="332"/>
        <v>#VALUE!</v>
      </c>
      <c r="W1747">
        <f t="shared" si="333"/>
        <v>41496</v>
      </c>
      <c r="Y1747" s="61">
        <v>41496</v>
      </c>
      <c r="Z1747" t="str">
        <f t="shared" si="334"/>
        <v>41496</v>
      </c>
      <c r="AA1747" t="e">
        <f t="shared" si="335"/>
        <v>#VALUE!</v>
      </c>
      <c r="AB1747">
        <f t="shared" si="336"/>
        <v>41496</v>
      </c>
      <c r="AD1747" s="85">
        <v>35169</v>
      </c>
      <c r="AG1747" s="85">
        <v>41496</v>
      </c>
      <c r="AI1747" s="85">
        <v>41555</v>
      </c>
    </row>
    <row r="1748" spans="1:35" x14ac:dyDescent="0.2">
      <c r="A1748">
        <v>4227</v>
      </c>
      <c r="B1748" s="91">
        <v>41434</v>
      </c>
      <c r="C1748" s="61" t="e" cm="1" vm="1">
        <f t="array" ref="C1748">_xlfn._xlws.FILTER(B1748,OR(LEN(B1748) = 7,LEN(B1748)=8))</f>
        <v>#VALUE!</v>
      </c>
      <c r="D1748" s="61" t="str">
        <f t="shared" si="326"/>
        <v/>
      </c>
      <c r="E1748" s="61" t="s">
        <v>2512</v>
      </c>
      <c r="F1748" s="87" cm="1">
        <f t="array" ref="F1748">_xlfn._xlws.FILTER(B1748,LEN(B1748)=5)</f>
        <v>41434</v>
      </c>
      <c r="G1748" s="88">
        <f t="shared" si="327"/>
        <v>41434</v>
      </c>
      <c r="H1748" s="61"/>
      <c r="I1748" s="85">
        <v>41434</v>
      </c>
      <c r="J1748" s="93">
        <f t="shared" si="325"/>
        <v>41434</v>
      </c>
      <c r="K1748" s="85"/>
      <c r="M1748" s="85">
        <v>41434</v>
      </c>
      <c r="N1748" t="e">
        <f t="shared" si="328"/>
        <v>#VALUE!</v>
      </c>
      <c r="O1748">
        <f t="shared" si="329"/>
        <v>41434</v>
      </c>
      <c r="Q1748" s="84">
        <v>41434</v>
      </c>
      <c r="R1748" t="e">
        <f t="shared" si="330"/>
        <v>#VALUE!</v>
      </c>
      <c r="S1748">
        <f t="shared" si="331"/>
        <v>41434</v>
      </c>
      <c r="U1748" s="86">
        <v>41434</v>
      </c>
      <c r="V1748" t="e">
        <f t="shared" si="332"/>
        <v>#VALUE!</v>
      </c>
      <c r="W1748">
        <f t="shared" si="333"/>
        <v>41434</v>
      </c>
      <c r="Y1748" s="61">
        <v>41434</v>
      </c>
      <c r="Z1748" t="str">
        <f t="shared" si="334"/>
        <v>41434</v>
      </c>
      <c r="AA1748" t="e">
        <f t="shared" si="335"/>
        <v>#VALUE!</v>
      </c>
      <c r="AB1748">
        <f t="shared" si="336"/>
        <v>41434</v>
      </c>
      <c r="AD1748" s="85">
        <v>12523</v>
      </c>
      <c r="AG1748" s="85">
        <v>41434</v>
      </c>
      <c r="AI1748" s="85">
        <v>41523</v>
      </c>
    </row>
    <row r="1749" spans="1:35" x14ac:dyDescent="0.2">
      <c r="A1749">
        <v>6634</v>
      </c>
      <c r="B1749" s="91">
        <v>41463</v>
      </c>
      <c r="C1749" s="61" t="e" cm="1" vm="1">
        <f t="array" ref="C1749">_xlfn._xlws.FILTER(B1749,OR(LEN(B1749) = 7,LEN(B1749)=8))</f>
        <v>#VALUE!</v>
      </c>
      <c r="D1749" s="61" t="str">
        <f t="shared" si="326"/>
        <v/>
      </c>
      <c r="E1749" s="61" t="s">
        <v>2512</v>
      </c>
      <c r="F1749" s="87" cm="1">
        <f t="array" ref="F1749">_xlfn._xlws.FILTER(B1749,LEN(B1749)=5)</f>
        <v>41463</v>
      </c>
      <c r="G1749" s="88">
        <f t="shared" si="327"/>
        <v>41463</v>
      </c>
      <c r="H1749" s="61"/>
      <c r="I1749" s="85">
        <v>41463</v>
      </c>
      <c r="J1749" s="93">
        <f t="shared" si="325"/>
        <v>41463</v>
      </c>
      <c r="K1749" s="85"/>
      <c r="M1749" s="85">
        <v>41463</v>
      </c>
      <c r="N1749" t="e">
        <f t="shared" si="328"/>
        <v>#VALUE!</v>
      </c>
      <c r="O1749">
        <f t="shared" si="329"/>
        <v>41463</v>
      </c>
      <c r="Q1749" s="84">
        <v>41463</v>
      </c>
      <c r="R1749" t="e">
        <f t="shared" si="330"/>
        <v>#VALUE!</v>
      </c>
      <c r="S1749">
        <f t="shared" si="331"/>
        <v>41463</v>
      </c>
      <c r="U1749" s="86">
        <v>41463</v>
      </c>
      <c r="V1749" t="e">
        <f t="shared" si="332"/>
        <v>#VALUE!</v>
      </c>
      <c r="W1749">
        <f t="shared" si="333"/>
        <v>41463</v>
      </c>
      <c r="Y1749" s="61">
        <v>41463</v>
      </c>
      <c r="Z1749" t="str">
        <f t="shared" si="334"/>
        <v>41463</v>
      </c>
      <c r="AA1749" t="e">
        <f t="shared" si="335"/>
        <v>#VALUE!</v>
      </c>
      <c r="AB1749">
        <f t="shared" si="336"/>
        <v>41463</v>
      </c>
      <c r="AD1749" s="85">
        <v>23115</v>
      </c>
      <c r="AG1749" s="85">
        <v>41463</v>
      </c>
      <c r="AI1749" s="85">
        <v>41493</v>
      </c>
    </row>
    <row r="1750" spans="1:35" x14ac:dyDescent="0.2">
      <c r="A1750">
        <v>8916</v>
      </c>
      <c r="B1750" s="91" t="s">
        <v>63</v>
      </c>
      <c r="C1750" s="61" t="str" cm="1">
        <f t="array" ref="C1750">_xlfn._xlws.FILTER(B1750,OR(LEN(B1750) = 7,LEN(B1750)=8))</f>
        <v>7/23/13</v>
      </c>
      <c r="D1750" s="61" t="str">
        <f t="shared" si="326"/>
        <v>7/23/13</v>
      </c>
      <c r="E1750" s="85" t="s">
        <v>63</v>
      </c>
      <c r="F1750" s="87" t="e" cm="1" vm="1">
        <f t="array" ref="F1750">_xlfn._xlws.FILTER(B1750,LEN(B1750)=5)</f>
        <v>#VALUE!</v>
      </c>
      <c r="G1750" s="88" t="str">
        <f t="shared" si="327"/>
        <v/>
      </c>
      <c r="H1750" s="85">
        <v>41478</v>
      </c>
      <c r="I1750" s="85" t="s">
        <v>2512</v>
      </c>
      <c r="J1750" s="93">
        <f t="shared" si="325"/>
        <v>41478</v>
      </c>
      <c r="K1750" s="85"/>
      <c r="M1750" s="85" t="s">
        <v>63</v>
      </c>
      <c r="N1750" t="e">
        <f t="shared" si="328"/>
        <v>#VALUE!</v>
      </c>
      <c r="O1750" t="e">
        <f t="shared" si="329"/>
        <v>#VALUE!</v>
      </c>
      <c r="Q1750" s="84" t="s">
        <v>63</v>
      </c>
      <c r="R1750" t="e">
        <f t="shared" si="330"/>
        <v>#VALUE!</v>
      </c>
      <c r="S1750" t="e">
        <f t="shared" si="331"/>
        <v>#VALUE!</v>
      </c>
      <c r="U1750" s="86" t="s">
        <v>63</v>
      </c>
      <c r="V1750" t="e">
        <f t="shared" si="332"/>
        <v>#VALUE!</v>
      </c>
      <c r="W1750" t="e">
        <f t="shared" si="333"/>
        <v>#VALUE!</v>
      </c>
      <c r="Y1750" s="61" t="s">
        <v>63</v>
      </c>
      <c r="Z1750" t="str">
        <f t="shared" si="334"/>
        <v>7-23-13</v>
      </c>
      <c r="AA1750" t="e">
        <f t="shared" si="335"/>
        <v>#VALUE!</v>
      </c>
      <c r="AB1750" t="e">
        <f t="shared" si="336"/>
        <v>#VALUE!</v>
      </c>
      <c r="AD1750" s="85">
        <v>41478</v>
      </c>
      <c r="AG1750" s="85" t="s">
        <v>63</v>
      </c>
      <c r="AI1750" s="85">
        <v>41478</v>
      </c>
    </row>
    <row r="1751" spans="1:35" x14ac:dyDescent="0.2">
      <c r="A1751">
        <v>6460</v>
      </c>
      <c r="B1751" s="91" t="s">
        <v>1780</v>
      </c>
      <c r="C1751" s="61" t="str" cm="1">
        <f t="array" ref="C1751">_xlfn._xlws.FILTER(B1751,OR(LEN(B1751) = 7,LEN(B1751)=8))</f>
        <v>7/13/13</v>
      </c>
      <c r="D1751" s="61" t="str">
        <f t="shared" si="326"/>
        <v>7/13/13</v>
      </c>
      <c r="E1751" s="85" t="s">
        <v>1780</v>
      </c>
      <c r="F1751" s="87" t="e" cm="1" vm="1">
        <f t="array" ref="F1751">_xlfn._xlws.FILTER(B1751,LEN(B1751)=5)</f>
        <v>#VALUE!</v>
      </c>
      <c r="G1751" s="88" t="str">
        <f t="shared" si="327"/>
        <v/>
      </c>
      <c r="H1751" s="85">
        <v>41468</v>
      </c>
      <c r="I1751" s="85" t="s">
        <v>2512</v>
      </c>
      <c r="J1751" s="93">
        <f t="shared" si="325"/>
        <v>41468</v>
      </c>
      <c r="K1751" s="85"/>
      <c r="M1751" s="85" t="s">
        <v>1780</v>
      </c>
      <c r="N1751" t="e">
        <f t="shared" si="328"/>
        <v>#VALUE!</v>
      </c>
      <c r="O1751" t="e">
        <f t="shared" si="329"/>
        <v>#VALUE!</v>
      </c>
      <c r="Q1751" s="84" t="s">
        <v>1780</v>
      </c>
      <c r="R1751" t="e">
        <f t="shared" si="330"/>
        <v>#VALUE!</v>
      </c>
      <c r="S1751" t="e">
        <f t="shared" si="331"/>
        <v>#VALUE!</v>
      </c>
      <c r="U1751" s="86" t="s">
        <v>1780</v>
      </c>
      <c r="V1751" t="e">
        <f t="shared" si="332"/>
        <v>#VALUE!</v>
      </c>
      <c r="W1751" t="e">
        <f t="shared" si="333"/>
        <v>#VALUE!</v>
      </c>
      <c r="Y1751" s="61" t="s">
        <v>1780</v>
      </c>
      <c r="Z1751" t="str">
        <f t="shared" si="334"/>
        <v>7-13-13</v>
      </c>
      <c r="AA1751" t="e">
        <f t="shared" si="335"/>
        <v>#VALUE!</v>
      </c>
      <c r="AB1751" t="e">
        <f t="shared" si="336"/>
        <v>#VALUE!</v>
      </c>
      <c r="AD1751" s="85">
        <v>41468</v>
      </c>
      <c r="AG1751" s="85" t="s">
        <v>1780</v>
      </c>
      <c r="AI1751" s="85">
        <v>41468</v>
      </c>
    </row>
    <row r="1752" spans="1:35" x14ac:dyDescent="0.2">
      <c r="A1752">
        <v>5883</v>
      </c>
      <c r="B1752" s="91" t="s">
        <v>676</v>
      </c>
      <c r="C1752" s="61" t="str" cm="1">
        <f t="array" ref="C1752">_xlfn._xlws.FILTER(B1752,OR(LEN(B1752) = 7,LEN(B1752)=8))</f>
        <v>5/26/13</v>
      </c>
      <c r="D1752" s="61" t="str">
        <f t="shared" si="326"/>
        <v>5/26/13</v>
      </c>
      <c r="E1752" s="85" t="s">
        <v>676</v>
      </c>
      <c r="F1752" s="87" t="e" cm="1" vm="1">
        <f t="array" ref="F1752">_xlfn._xlws.FILTER(B1752,LEN(B1752)=5)</f>
        <v>#VALUE!</v>
      </c>
      <c r="G1752" s="88" t="str">
        <f t="shared" si="327"/>
        <v/>
      </c>
      <c r="H1752" s="85">
        <v>41420</v>
      </c>
      <c r="I1752" s="85" t="s">
        <v>2512</v>
      </c>
      <c r="J1752" s="93">
        <f t="shared" si="325"/>
        <v>41420</v>
      </c>
      <c r="K1752" s="85"/>
      <c r="M1752" s="85" t="s">
        <v>676</v>
      </c>
      <c r="N1752" t="e">
        <f t="shared" si="328"/>
        <v>#VALUE!</v>
      </c>
      <c r="O1752" t="e">
        <f t="shared" si="329"/>
        <v>#VALUE!</v>
      </c>
      <c r="Q1752" s="84" t="s">
        <v>676</v>
      </c>
      <c r="R1752" t="e">
        <f t="shared" si="330"/>
        <v>#VALUE!</v>
      </c>
      <c r="S1752" t="e">
        <f t="shared" si="331"/>
        <v>#VALUE!</v>
      </c>
      <c r="U1752" s="86" t="s">
        <v>676</v>
      </c>
      <c r="V1752" t="e">
        <f t="shared" si="332"/>
        <v>#VALUE!</v>
      </c>
      <c r="W1752" t="e">
        <f t="shared" si="333"/>
        <v>#VALUE!</v>
      </c>
      <c r="Y1752" s="61" t="s">
        <v>676</v>
      </c>
      <c r="Z1752" t="str">
        <f t="shared" si="334"/>
        <v>5-26-13</v>
      </c>
      <c r="AA1752" t="e">
        <f t="shared" si="335"/>
        <v>#VALUE!</v>
      </c>
      <c r="AB1752" t="e">
        <f t="shared" si="336"/>
        <v>#VALUE!</v>
      </c>
      <c r="AD1752" s="85">
        <v>41420</v>
      </c>
      <c r="AG1752" s="85" t="s">
        <v>676</v>
      </c>
      <c r="AI1752" s="85">
        <v>41420</v>
      </c>
    </row>
    <row r="1753" spans="1:35" x14ac:dyDescent="0.2">
      <c r="A1753">
        <v>10091</v>
      </c>
      <c r="B1753" s="91" t="s">
        <v>591</v>
      </c>
      <c r="C1753" s="61" t="str" cm="1">
        <f t="array" ref="C1753">_xlfn._xlws.FILTER(B1753,OR(LEN(B1753) = 7,LEN(B1753)=8))</f>
        <v>5/20/13</v>
      </c>
      <c r="D1753" s="61" t="str">
        <f t="shared" si="326"/>
        <v>5/20/13</v>
      </c>
      <c r="E1753" s="85" t="s">
        <v>591</v>
      </c>
      <c r="F1753" s="87" t="e" cm="1" vm="1">
        <f t="array" ref="F1753">_xlfn._xlws.FILTER(B1753,LEN(B1753)=5)</f>
        <v>#VALUE!</v>
      </c>
      <c r="G1753" s="88" t="str">
        <f t="shared" si="327"/>
        <v/>
      </c>
      <c r="H1753" s="85">
        <v>41414</v>
      </c>
      <c r="I1753" s="85" t="s">
        <v>2512</v>
      </c>
      <c r="J1753" s="93">
        <f t="shared" si="325"/>
        <v>41414</v>
      </c>
      <c r="K1753" s="85"/>
      <c r="M1753" s="85" t="s">
        <v>591</v>
      </c>
      <c r="N1753" t="e">
        <f t="shared" si="328"/>
        <v>#VALUE!</v>
      </c>
      <c r="O1753" t="e">
        <f t="shared" si="329"/>
        <v>#VALUE!</v>
      </c>
      <c r="Q1753" s="84" t="s">
        <v>591</v>
      </c>
      <c r="R1753" t="e">
        <f t="shared" si="330"/>
        <v>#VALUE!</v>
      </c>
      <c r="S1753" t="e">
        <f t="shared" si="331"/>
        <v>#VALUE!</v>
      </c>
      <c r="U1753" s="86" t="s">
        <v>591</v>
      </c>
      <c r="V1753" t="e">
        <f t="shared" si="332"/>
        <v>#VALUE!</v>
      </c>
      <c r="W1753" t="e">
        <f t="shared" si="333"/>
        <v>#VALUE!</v>
      </c>
      <c r="Y1753" s="61" t="s">
        <v>591</v>
      </c>
      <c r="Z1753" t="str">
        <f t="shared" si="334"/>
        <v>5-20-13</v>
      </c>
      <c r="AA1753" t="e">
        <f t="shared" si="335"/>
        <v>#VALUE!</v>
      </c>
      <c r="AB1753" t="e">
        <f t="shared" si="336"/>
        <v>#VALUE!</v>
      </c>
      <c r="AD1753" s="85">
        <v>41414</v>
      </c>
      <c r="AG1753" s="85" t="s">
        <v>591</v>
      </c>
      <c r="AI1753" s="85">
        <v>41414</v>
      </c>
    </row>
    <row r="1754" spans="1:35" x14ac:dyDescent="0.2">
      <c r="A1754">
        <v>697</v>
      </c>
      <c r="B1754" s="91">
        <v>41611</v>
      </c>
      <c r="C1754" s="61" t="e" cm="1" vm="1">
        <f t="array" ref="C1754">_xlfn._xlws.FILTER(B1754,OR(LEN(B1754) = 7,LEN(B1754)=8))</f>
        <v>#VALUE!</v>
      </c>
      <c r="D1754" s="61" t="str">
        <f t="shared" si="326"/>
        <v/>
      </c>
      <c r="E1754" s="61" t="s">
        <v>2512</v>
      </c>
      <c r="F1754" s="87" cm="1">
        <f t="array" ref="F1754">_xlfn._xlws.FILTER(B1754,LEN(B1754)=5)</f>
        <v>41611</v>
      </c>
      <c r="G1754" s="88">
        <f t="shared" si="327"/>
        <v>41611</v>
      </c>
      <c r="H1754" s="61"/>
      <c r="I1754" s="85">
        <v>41611</v>
      </c>
      <c r="J1754" s="93">
        <f t="shared" si="325"/>
        <v>41611</v>
      </c>
      <c r="K1754" s="85"/>
      <c r="M1754" s="85">
        <v>41611</v>
      </c>
      <c r="N1754" t="e">
        <f t="shared" si="328"/>
        <v>#VALUE!</v>
      </c>
      <c r="O1754">
        <f t="shared" si="329"/>
        <v>41611</v>
      </c>
      <c r="Q1754" s="84">
        <v>41611</v>
      </c>
      <c r="R1754" t="e">
        <f t="shared" si="330"/>
        <v>#VALUE!</v>
      </c>
      <c r="S1754">
        <f t="shared" si="331"/>
        <v>41611</v>
      </c>
      <c r="U1754" s="86">
        <v>41611</v>
      </c>
      <c r="V1754" t="e">
        <f t="shared" si="332"/>
        <v>#VALUE!</v>
      </c>
      <c r="W1754">
        <f t="shared" si="333"/>
        <v>41611</v>
      </c>
      <c r="Y1754" s="61">
        <v>41611</v>
      </c>
      <c r="Z1754" t="str">
        <f t="shared" si="334"/>
        <v>41611</v>
      </c>
      <c r="AA1754" t="e">
        <f t="shared" si="335"/>
        <v>#VALUE!</v>
      </c>
      <c r="AB1754">
        <f t="shared" si="336"/>
        <v>41611</v>
      </c>
      <c r="AD1754" s="85">
        <v>40649</v>
      </c>
      <c r="AG1754" s="85">
        <v>41611</v>
      </c>
      <c r="AI1754" s="85">
        <v>41345</v>
      </c>
    </row>
    <row r="1755" spans="1:35" x14ac:dyDescent="0.2">
      <c r="A1755">
        <v>2607</v>
      </c>
      <c r="B1755" s="91">
        <v>41579</v>
      </c>
      <c r="C1755" s="61" t="e" cm="1" vm="1">
        <f t="array" ref="C1755">_xlfn._xlws.FILTER(B1755,OR(LEN(B1755) = 7,LEN(B1755)=8))</f>
        <v>#VALUE!</v>
      </c>
      <c r="D1755" s="61" t="str">
        <f t="shared" si="326"/>
        <v/>
      </c>
      <c r="E1755" s="61" t="s">
        <v>2512</v>
      </c>
      <c r="F1755" s="87" cm="1">
        <f t="array" ref="F1755">_xlfn._xlws.FILTER(B1755,LEN(B1755)=5)</f>
        <v>41579</v>
      </c>
      <c r="G1755" s="88">
        <f t="shared" si="327"/>
        <v>41579</v>
      </c>
      <c r="H1755" s="61"/>
      <c r="I1755" s="85">
        <v>41579</v>
      </c>
      <c r="J1755" s="93">
        <f t="shared" si="325"/>
        <v>41579</v>
      </c>
      <c r="K1755" s="85"/>
      <c r="M1755" s="85">
        <v>41579</v>
      </c>
      <c r="N1755" t="e">
        <f t="shared" si="328"/>
        <v>#VALUE!</v>
      </c>
      <c r="O1755">
        <f t="shared" si="329"/>
        <v>41579</v>
      </c>
      <c r="Q1755" s="84">
        <v>41579</v>
      </c>
      <c r="R1755" t="e">
        <f t="shared" si="330"/>
        <v>#VALUE!</v>
      </c>
      <c r="S1755">
        <f t="shared" si="331"/>
        <v>41579</v>
      </c>
      <c r="U1755" s="86">
        <v>41579</v>
      </c>
      <c r="V1755" t="e">
        <f t="shared" si="332"/>
        <v>#VALUE!</v>
      </c>
      <c r="W1755">
        <f t="shared" si="333"/>
        <v>41579</v>
      </c>
      <c r="Y1755" s="61">
        <v>41579</v>
      </c>
      <c r="Z1755" t="str">
        <f t="shared" si="334"/>
        <v>41579</v>
      </c>
      <c r="AA1755" t="e">
        <f t="shared" si="335"/>
        <v>#VALUE!</v>
      </c>
      <c r="AB1755">
        <f t="shared" si="336"/>
        <v>41579</v>
      </c>
      <c r="AD1755" s="85">
        <v>28960</v>
      </c>
      <c r="AG1755" s="85">
        <v>41579</v>
      </c>
      <c r="AI1755" s="85">
        <v>41285</v>
      </c>
    </row>
    <row r="1756" spans="1:35" x14ac:dyDescent="0.2">
      <c r="A1756">
        <v>8427</v>
      </c>
      <c r="B1756" s="91" t="s">
        <v>74</v>
      </c>
      <c r="C1756" s="61" t="str" cm="1">
        <f t="array" ref="C1756">_xlfn._xlws.FILTER(B1756,OR(LEN(B1756) = 7,LEN(B1756)=8))</f>
        <v>11/23/12</v>
      </c>
      <c r="D1756" s="61" t="str">
        <f t="shared" si="326"/>
        <v>11/23/12</v>
      </c>
      <c r="E1756" s="61" t="s">
        <v>74</v>
      </c>
      <c r="F1756" s="87" t="e" cm="1" vm="1">
        <f t="array" ref="F1756">_xlfn._xlws.FILTER(B1756,LEN(B1756)=5)</f>
        <v>#VALUE!</v>
      </c>
      <c r="G1756" s="88" t="str">
        <f t="shared" si="327"/>
        <v/>
      </c>
      <c r="H1756" s="85">
        <v>41236</v>
      </c>
      <c r="I1756" s="85" t="s">
        <v>2512</v>
      </c>
      <c r="J1756" s="93">
        <f t="shared" si="325"/>
        <v>41236</v>
      </c>
      <c r="K1756" s="85"/>
      <c r="M1756" s="85" t="s">
        <v>74</v>
      </c>
      <c r="N1756" t="e">
        <f t="shared" si="328"/>
        <v>#VALUE!</v>
      </c>
      <c r="O1756" t="e">
        <f t="shared" si="329"/>
        <v>#VALUE!</v>
      </c>
      <c r="Q1756" s="84" t="s">
        <v>74</v>
      </c>
      <c r="R1756" t="e">
        <f t="shared" si="330"/>
        <v>#VALUE!</v>
      </c>
      <c r="S1756" t="e">
        <f t="shared" si="331"/>
        <v>#VALUE!</v>
      </c>
      <c r="U1756" s="86" t="s">
        <v>74</v>
      </c>
      <c r="V1756" t="e">
        <f t="shared" si="332"/>
        <v>#VALUE!</v>
      </c>
      <c r="W1756" t="e">
        <f t="shared" si="333"/>
        <v>#VALUE!</v>
      </c>
      <c r="Y1756" s="61" t="s">
        <v>74</v>
      </c>
      <c r="Z1756" t="str">
        <f t="shared" si="334"/>
        <v>11-23-12</v>
      </c>
      <c r="AA1756" t="e">
        <f t="shared" si="335"/>
        <v>#VALUE!</v>
      </c>
      <c r="AB1756" t="e">
        <f t="shared" si="336"/>
        <v>#VALUE!</v>
      </c>
      <c r="AD1756" s="85">
        <v>41236</v>
      </c>
      <c r="AG1756" s="85" t="s">
        <v>74</v>
      </c>
      <c r="AI1756" s="85">
        <v>41236</v>
      </c>
    </row>
    <row r="1757" spans="1:35" x14ac:dyDescent="0.2">
      <c r="A1757">
        <v>217</v>
      </c>
      <c r="B1757" s="91" t="s">
        <v>74</v>
      </c>
      <c r="C1757" s="61" t="str" cm="1">
        <f t="array" ref="C1757">_xlfn._xlws.FILTER(B1757,OR(LEN(B1757) = 7,LEN(B1757)=8))</f>
        <v>11/23/12</v>
      </c>
      <c r="D1757" s="61" t="str">
        <f t="shared" si="326"/>
        <v>11/23/12</v>
      </c>
      <c r="E1757" s="61" t="s">
        <v>74</v>
      </c>
      <c r="F1757" s="87" t="e" cm="1" vm="1">
        <f t="array" ref="F1757">_xlfn._xlws.FILTER(B1757,LEN(B1757)=5)</f>
        <v>#VALUE!</v>
      </c>
      <c r="G1757" s="88" t="str">
        <f t="shared" si="327"/>
        <v/>
      </c>
      <c r="H1757" s="85">
        <v>41236</v>
      </c>
      <c r="I1757" s="85" t="s">
        <v>2512</v>
      </c>
      <c r="J1757" s="93">
        <f t="shared" si="325"/>
        <v>41236</v>
      </c>
      <c r="K1757" s="85"/>
      <c r="M1757" s="85" t="s">
        <v>74</v>
      </c>
      <c r="N1757" t="e">
        <f t="shared" si="328"/>
        <v>#VALUE!</v>
      </c>
      <c r="O1757" t="e">
        <f t="shared" si="329"/>
        <v>#VALUE!</v>
      </c>
      <c r="Q1757" s="84" t="s">
        <v>74</v>
      </c>
      <c r="R1757" t="e">
        <f t="shared" si="330"/>
        <v>#VALUE!</v>
      </c>
      <c r="S1757" t="e">
        <f t="shared" si="331"/>
        <v>#VALUE!</v>
      </c>
      <c r="U1757" s="86" t="s">
        <v>74</v>
      </c>
      <c r="V1757" t="e">
        <f t="shared" si="332"/>
        <v>#VALUE!</v>
      </c>
      <c r="W1757" t="e">
        <f t="shared" si="333"/>
        <v>#VALUE!</v>
      </c>
      <c r="Y1757" s="61" t="s">
        <v>74</v>
      </c>
      <c r="Z1757" t="str">
        <f t="shared" si="334"/>
        <v>11-23-12</v>
      </c>
      <c r="AA1757" t="e">
        <f t="shared" si="335"/>
        <v>#VALUE!</v>
      </c>
      <c r="AB1757" t="e">
        <f t="shared" si="336"/>
        <v>#VALUE!</v>
      </c>
      <c r="AD1757" s="85">
        <v>41236</v>
      </c>
      <c r="AG1757" s="85" t="s">
        <v>74</v>
      </c>
      <c r="AI1757" s="85">
        <v>41236</v>
      </c>
    </row>
    <row r="1758" spans="1:35" x14ac:dyDescent="0.2">
      <c r="A1758">
        <v>6202</v>
      </c>
      <c r="B1758" s="91">
        <v>41039</v>
      </c>
      <c r="C1758" s="61" t="e" cm="1" vm="1">
        <f t="array" ref="C1758">_xlfn._xlws.FILTER(B1758,OR(LEN(B1758) = 7,LEN(B1758)=8))</f>
        <v>#VALUE!</v>
      </c>
      <c r="D1758" s="61" t="str">
        <f t="shared" si="326"/>
        <v/>
      </c>
      <c r="E1758" s="61" t="s">
        <v>2512</v>
      </c>
      <c r="F1758" s="87" cm="1">
        <f t="array" ref="F1758">_xlfn._xlws.FILTER(B1758,LEN(B1758)=5)</f>
        <v>41039</v>
      </c>
      <c r="G1758" s="88">
        <f t="shared" si="327"/>
        <v>41039</v>
      </c>
      <c r="H1758" s="61"/>
      <c r="I1758" s="85">
        <v>41039</v>
      </c>
      <c r="J1758" s="93">
        <f t="shared" si="325"/>
        <v>41039</v>
      </c>
      <c r="K1758" s="85"/>
      <c r="M1758" s="85">
        <v>41039</v>
      </c>
      <c r="N1758" t="e">
        <f t="shared" si="328"/>
        <v>#VALUE!</v>
      </c>
      <c r="O1758">
        <f t="shared" si="329"/>
        <v>41039</v>
      </c>
      <c r="Q1758" s="84">
        <v>41039</v>
      </c>
      <c r="R1758" t="e">
        <f t="shared" si="330"/>
        <v>#VALUE!</v>
      </c>
      <c r="S1758">
        <f t="shared" si="331"/>
        <v>41039</v>
      </c>
      <c r="U1758" s="86">
        <v>41039</v>
      </c>
      <c r="V1758" t="e">
        <f t="shared" si="332"/>
        <v>#VALUE!</v>
      </c>
      <c r="W1758">
        <f t="shared" si="333"/>
        <v>41039</v>
      </c>
      <c r="Y1758" s="61">
        <v>41039</v>
      </c>
      <c r="Z1758" t="str">
        <f t="shared" si="334"/>
        <v>41039</v>
      </c>
      <c r="AA1758" t="e">
        <f t="shared" si="335"/>
        <v>#VALUE!</v>
      </c>
      <c r="AB1758">
        <f t="shared" si="336"/>
        <v>41039</v>
      </c>
      <c r="AD1758" s="85">
        <v>14345</v>
      </c>
      <c r="AG1758" s="85">
        <v>41039</v>
      </c>
      <c r="AI1758" s="85">
        <v>41187</v>
      </c>
    </row>
    <row r="1759" spans="1:35" x14ac:dyDescent="0.2">
      <c r="A1759">
        <v>3856</v>
      </c>
      <c r="B1759" s="91">
        <v>41039</v>
      </c>
      <c r="C1759" s="61" t="e" cm="1" vm="1">
        <f t="array" ref="C1759">_xlfn._xlws.FILTER(B1759,OR(LEN(B1759) = 7,LEN(B1759)=8))</f>
        <v>#VALUE!</v>
      </c>
      <c r="D1759" s="61" t="str">
        <f t="shared" si="326"/>
        <v/>
      </c>
      <c r="E1759" s="61" t="s">
        <v>2512</v>
      </c>
      <c r="F1759" s="87" cm="1">
        <f t="array" ref="F1759">_xlfn._xlws.FILTER(B1759,LEN(B1759)=5)</f>
        <v>41039</v>
      </c>
      <c r="G1759" s="88">
        <f t="shared" si="327"/>
        <v>41039</v>
      </c>
      <c r="H1759" s="61"/>
      <c r="I1759" s="85">
        <v>41039</v>
      </c>
      <c r="J1759" s="93">
        <f t="shared" si="325"/>
        <v>41039</v>
      </c>
      <c r="K1759" s="85"/>
      <c r="M1759" s="85">
        <v>41039</v>
      </c>
      <c r="N1759" t="e">
        <f t="shared" si="328"/>
        <v>#VALUE!</v>
      </c>
      <c r="O1759">
        <f t="shared" si="329"/>
        <v>41039</v>
      </c>
      <c r="Q1759" s="84">
        <v>41039</v>
      </c>
      <c r="R1759" t="e">
        <f t="shared" si="330"/>
        <v>#VALUE!</v>
      </c>
      <c r="S1759">
        <f t="shared" si="331"/>
        <v>41039</v>
      </c>
      <c r="U1759" s="86">
        <v>41039</v>
      </c>
      <c r="V1759" t="e">
        <f t="shared" si="332"/>
        <v>#VALUE!</v>
      </c>
      <c r="W1759">
        <f t="shared" si="333"/>
        <v>41039</v>
      </c>
      <c r="Y1759" s="61">
        <v>41039</v>
      </c>
      <c r="Z1759" t="str">
        <f t="shared" si="334"/>
        <v>41039</v>
      </c>
      <c r="AA1759" t="e">
        <f t="shared" si="335"/>
        <v>#VALUE!</v>
      </c>
      <c r="AB1759">
        <f t="shared" si="336"/>
        <v>41039</v>
      </c>
      <c r="AD1759" s="85">
        <v>14345</v>
      </c>
      <c r="AG1759" s="85">
        <v>41039</v>
      </c>
      <c r="AI1759" s="85">
        <v>41187</v>
      </c>
    </row>
    <row r="1760" spans="1:35" x14ac:dyDescent="0.2">
      <c r="A1760">
        <v>10648</v>
      </c>
      <c r="B1760" s="91" t="s">
        <v>1932</v>
      </c>
      <c r="C1760" s="61" t="str" cm="1">
        <f t="array" ref="C1760">_xlfn._xlws.FILTER(B1760,OR(LEN(B1760) = 7,LEN(B1760)=8))</f>
        <v>9/25/12</v>
      </c>
      <c r="D1760" s="61" t="str">
        <f t="shared" si="326"/>
        <v>9/25/12</v>
      </c>
      <c r="E1760" s="85" t="s">
        <v>1932</v>
      </c>
      <c r="F1760" s="87" t="e" cm="1" vm="1">
        <f t="array" ref="F1760">_xlfn._xlws.FILTER(B1760,LEN(B1760)=5)</f>
        <v>#VALUE!</v>
      </c>
      <c r="G1760" s="88" t="str">
        <f t="shared" si="327"/>
        <v/>
      </c>
      <c r="H1760" s="85">
        <v>41177</v>
      </c>
      <c r="I1760" s="85" t="s">
        <v>2512</v>
      </c>
      <c r="J1760" s="93">
        <f t="shared" si="325"/>
        <v>41177</v>
      </c>
      <c r="K1760" s="85"/>
      <c r="M1760" s="85" t="s">
        <v>1932</v>
      </c>
      <c r="N1760" t="e">
        <f t="shared" si="328"/>
        <v>#VALUE!</v>
      </c>
      <c r="O1760" t="e">
        <f t="shared" si="329"/>
        <v>#VALUE!</v>
      </c>
      <c r="Q1760" s="84" t="s">
        <v>1932</v>
      </c>
      <c r="R1760" t="e">
        <f t="shared" si="330"/>
        <v>#VALUE!</v>
      </c>
      <c r="S1760" t="e">
        <f t="shared" si="331"/>
        <v>#VALUE!</v>
      </c>
      <c r="U1760" s="86" t="s">
        <v>1932</v>
      </c>
      <c r="V1760" t="e">
        <f t="shared" si="332"/>
        <v>#VALUE!</v>
      </c>
      <c r="W1760" t="e">
        <f t="shared" si="333"/>
        <v>#VALUE!</v>
      </c>
      <c r="Y1760" s="61" t="s">
        <v>1932</v>
      </c>
      <c r="Z1760" t="str">
        <f t="shared" si="334"/>
        <v>9-25-12</v>
      </c>
      <c r="AA1760" t="e">
        <f t="shared" si="335"/>
        <v>#VALUE!</v>
      </c>
      <c r="AB1760" t="e">
        <f t="shared" si="336"/>
        <v>#VALUE!</v>
      </c>
      <c r="AD1760" s="85">
        <v>41177</v>
      </c>
      <c r="AG1760" s="85" t="s">
        <v>1932</v>
      </c>
      <c r="AI1760" s="85">
        <v>41177</v>
      </c>
    </row>
    <row r="1761" spans="1:35" x14ac:dyDescent="0.2">
      <c r="A1761">
        <v>5120</v>
      </c>
      <c r="B1761" s="91" t="s">
        <v>1932</v>
      </c>
      <c r="C1761" s="61" t="str" cm="1">
        <f t="array" ref="C1761">_xlfn._xlws.FILTER(B1761,OR(LEN(B1761) = 7,LEN(B1761)=8))</f>
        <v>9/25/12</v>
      </c>
      <c r="D1761" s="61" t="str">
        <f t="shared" si="326"/>
        <v>9/25/12</v>
      </c>
      <c r="E1761" s="85" t="s">
        <v>1932</v>
      </c>
      <c r="F1761" s="87" t="e" cm="1" vm="1">
        <f t="array" ref="F1761">_xlfn._xlws.FILTER(B1761,LEN(B1761)=5)</f>
        <v>#VALUE!</v>
      </c>
      <c r="G1761" s="88" t="str">
        <f t="shared" si="327"/>
        <v/>
      </c>
      <c r="H1761" s="85">
        <v>41177</v>
      </c>
      <c r="I1761" s="85" t="s">
        <v>2512</v>
      </c>
      <c r="J1761" s="93">
        <f t="shared" si="325"/>
        <v>41177</v>
      </c>
      <c r="K1761" s="85"/>
      <c r="M1761" s="85" t="s">
        <v>1932</v>
      </c>
      <c r="N1761" t="e">
        <f t="shared" si="328"/>
        <v>#VALUE!</v>
      </c>
      <c r="O1761" t="e">
        <f t="shared" si="329"/>
        <v>#VALUE!</v>
      </c>
      <c r="Q1761" s="84" t="s">
        <v>1932</v>
      </c>
      <c r="R1761" t="e">
        <f t="shared" si="330"/>
        <v>#VALUE!</v>
      </c>
      <c r="S1761" t="e">
        <f t="shared" si="331"/>
        <v>#VALUE!</v>
      </c>
      <c r="U1761" s="86" t="s">
        <v>1932</v>
      </c>
      <c r="V1761" t="e">
        <f t="shared" si="332"/>
        <v>#VALUE!</v>
      </c>
      <c r="W1761" t="e">
        <f t="shared" si="333"/>
        <v>#VALUE!</v>
      </c>
      <c r="Y1761" s="61" t="s">
        <v>1932</v>
      </c>
      <c r="Z1761" t="str">
        <f t="shared" si="334"/>
        <v>9-25-12</v>
      </c>
      <c r="AA1761" t="e">
        <f t="shared" si="335"/>
        <v>#VALUE!</v>
      </c>
      <c r="AB1761" t="e">
        <f t="shared" si="336"/>
        <v>#VALUE!</v>
      </c>
      <c r="AD1761" s="85">
        <v>41177</v>
      </c>
      <c r="AG1761" s="85" t="s">
        <v>1932</v>
      </c>
      <c r="AI1761" s="85">
        <v>41177</v>
      </c>
    </row>
    <row r="1762" spans="1:35" x14ac:dyDescent="0.2">
      <c r="A1762">
        <v>6749</v>
      </c>
      <c r="B1762" s="91">
        <v>41129</v>
      </c>
      <c r="C1762" s="61" t="e" cm="1" vm="1">
        <f t="array" ref="C1762">_xlfn._xlws.FILTER(B1762,OR(LEN(B1762) = 7,LEN(B1762)=8))</f>
        <v>#VALUE!</v>
      </c>
      <c r="D1762" s="61" t="str">
        <f t="shared" si="326"/>
        <v/>
      </c>
      <c r="E1762" s="61" t="s">
        <v>2512</v>
      </c>
      <c r="F1762" s="87" cm="1">
        <f t="array" ref="F1762">_xlfn._xlws.FILTER(B1762,LEN(B1762)=5)</f>
        <v>41129</v>
      </c>
      <c r="G1762" s="88">
        <f t="shared" si="327"/>
        <v>41129</v>
      </c>
      <c r="H1762" s="61"/>
      <c r="I1762" s="85">
        <v>41129</v>
      </c>
      <c r="J1762" s="93">
        <f t="shared" si="325"/>
        <v>41129</v>
      </c>
      <c r="K1762" s="85"/>
      <c r="M1762" s="85">
        <v>41129</v>
      </c>
      <c r="N1762" t="e">
        <f t="shared" si="328"/>
        <v>#VALUE!</v>
      </c>
      <c r="O1762">
        <f t="shared" si="329"/>
        <v>41129</v>
      </c>
      <c r="Q1762" s="84">
        <v>41129</v>
      </c>
      <c r="R1762" t="e">
        <f t="shared" si="330"/>
        <v>#VALUE!</v>
      </c>
      <c r="S1762">
        <f t="shared" si="331"/>
        <v>41129</v>
      </c>
      <c r="U1762" s="86">
        <v>41129</v>
      </c>
      <c r="V1762" t="e">
        <f t="shared" si="332"/>
        <v>#VALUE!</v>
      </c>
      <c r="W1762">
        <f t="shared" si="333"/>
        <v>41129</v>
      </c>
      <c r="Y1762" s="61">
        <v>41129</v>
      </c>
      <c r="Z1762" t="str">
        <f t="shared" si="334"/>
        <v>41129</v>
      </c>
      <c r="AA1762" t="e">
        <f t="shared" si="335"/>
        <v>#VALUE!</v>
      </c>
      <c r="AB1762">
        <f t="shared" si="336"/>
        <v>41129</v>
      </c>
      <c r="AD1762" s="85">
        <v>47219</v>
      </c>
      <c r="AG1762" s="85">
        <v>41129</v>
      </c>
      <c r="AI1762" s="85">
        <v>41129</v>
      </c>
    </row>
    <row r="1763" spans="1:35" x14ac:dyDescent="0.2">
      <c r="A1763">
        <v>1584</v>
      </c>
      <c r="B1763" s="91">
        <v>41643</v>
      </c>
      <c r="C1763" s="61" t="e" cm="1" vm="1">
        <f t="array" ref="C1763">_xlfn._xlws.FILTER(B1763,OR(LEN(B1763) = 7,LEN(B1763)=8))</f>
        <v>#VALUE!</v>
      </c>
      <c r="D1763" s="61" t="str">
        <f t="shared" si="326"/>
        <v/>
      </c>
      <c r="E1763" s="61" t="s">
        <v>2512</v>
      </c>
      <c r="F1763" s="87" cm="1">
        <f t="array" ref="F1763">_xlfn._xlws.FILTER(B1763,LEN(B1763)=5)</f>
        <v>41643</v>
      </c>
      <c r="G1763" s="88">
        <f t="shared" si="327"/>
        <v>41643</v>
      </c>
      <c r="H1763" s="61"/>
      <c r="I1763" s="85">
        <v>41643</v>
      </c>
      <c r="J1763" s="93">
        <f t="shared" si="325"/>
        <v>41643</v>
      </c>
      <c r="K1763" s="85"/>
      <c r="M1763" s="85">
        <v>41643</v>
      </c>
      <c r="N1763" t="e">
        <f t="shared" si="328"/>
        <v>#VALUE!</v>
      </c>
      <c r="O1763">
        <f t="shared" si="329"/>
        <v>41643</v>
      </c>
      <c r="Q1763" s="84">
        <v>41643</v>
      </c>
      <c r="R1763" t="e">
        <f t="shared" si="330"/>
        <v>#VALUE!</v>
      </c>
      <c r="S1763">
        <f t="shared" si="331"/>
        <v>41643</v>
      </c>
      <c r="U1763" s="86">
        <v>41643</v>
      </c>
      <c r="V1763" t="e">
        <f t="shared" si="332"/>
        <v>#VALUE!</v>
      </c>
      <c r="W1763">
        <f t="shared" si="333"/>
        <v>41643</v>
      </c>
      <c r="Y1763" s="61">
        <v>41643</v>
      </c>
      <c r="Z1763" t="str">
        <f t="shared" si="334"/>
        <v>41643</v>
      </c>
      <c r="AA1763" t="e">
        <f t="shared" si="335"/>
        <v>#VALUE!</v>
      </c>
      <c r="AB1763">
        <f t="shared" si="336"/>
        <v>41643</v>
      </c>
      <c r="AD1763" s="85">
        <v>15812</v>
      </c>
      <c r="AG1763" s="85">
        <v>41643</v>
      </c>
      <c r="AI1763" s="85">
        <v>41730</v>
      </c>
    </row>
    <row r="1764" spans="1:35" x14ac:dyDescent="0.2">
      <c r="A1764">
        <v>9559</v>
      </c>
      <c r="B1764" s="91" t="s">
        <v>294</v>
      </c>
      <c r="C1764" s="61" t="str" cm="1">
        <f t="array" ref="C1764">_xlfn._xlws.FILTER(B1764,OR(LEN(B1764) = 7,LEN(B1764)=8))</f>
        <v>1/24/14</v>
      </c>
      <c r="D1764" s="61" t="str">
        <f t="shared" si="326"/>
        <v>1/24/14</v>
      </c>
      <c r="E1764" s="85" t="s">
        <v>294</v>
      </c>
      <c r="F1764" s="87" t="e" cm="1" vm="1">
        <f t="array" ref="F1764">_xlfn._xlws.FILTER(B1764,LEN(B1764)=5)</f>
        <v>#VALUE!</v>
      </c>
      <c r="G1764" s="88" t="str">
        <f t="shared" si="327"/>
        <v/>
      </c>
      <c r="H1764" s="85">
        <v>41663</v>
      </c>
      <c r="I1764" s="85" t="s">
        <v>2512</v>
      </c>
      <c r="J1764" s="93">
        <f t="shared" si="325"/>
        <v>41663</v>
      </c>
      <c r="K1764" s="85"/>
      <c r="M1764" s="85" t="s">
        <v>294</v>
      </c>
      <c r="N1764" t="e">
        <f t="shared" si="328"/>
        <v>#VALUE!</v>
      </c>
      <c r="O1764" t="e">
        <f t="shared" si="329"/>
        <v>#VALUE!</v>
      </c>
      <c r="Q1764" s="84" t="s">
        <v>294</v>
      </c>
      <c r="R1764" t="e">
        <f t="shared" si="330"/>
        <v>#VALUE!</v>
      </c>
      <c r="S1764" t="e">
        <f t="shared" si="331"/>
        <v>#VALUE!</v>
      </c>
      <c r="U1764" s="86" t="s">
        <v>294</v>
      </c>
      <c r="V1764" t="e">
        <f t="shared" si="332"/>
        <v>#VALUE!</v>
      </c>
      <c r="W1764" t="e">
        <f t="shared" si="333"/>
        <v>#VALUE!</v>
      </c>
      <c r="Y1764" s="61" t="s">
        <v>294</v>
      </c>
      <c r="Z1764" t="str">
        <f t="shared" si="334"/>
        <v>1-24-14</v>
      </c>
      <c r="AA1764" t="e">
        <f t="shared" si="335"/>
        <v>#VALUE!</v>
      </c>
      <c r="AB1764" t="e">
        <f t="shared" si="336"/>
        <v>#VALUE!</v>
      </c>
      <c r="AD1764" s="85">
        <v>41663</v>
      </c>
      <c r="AG1764" s="85" t="s">
        <v>294</v>
      </c>
      <c r="AI1764" s="85">
        <v>41663</v>
      </c>
    </row>
    <row r="1765" spans="1:35" x14ac:dyDescent="0.2">
      <c r="A1765">
        <v>771</v>
      </c>
      <c r="B1765" s="91" t="s">
        <v>1359</v>
      </c>
      <c r="C1765" s="61" t="str" cm="1">
        <f t="array" ref="C1765">_xlfn._xlws.FILTER(B1765,OR(LEN(B1765) = 7,LEN(B1765)=8))</f>
        <v>1/21/14</v>
      </c>
      <c r="D1765" s="61" t="str">
        <f t="shared" si="326"/>
        <v>1/21/14</v>
      </c>
      <c r="E1765" s="85" t="s">
        <v>1359</v>
      </c>
      <c r="F1765" s="87" t="e" cm="1" vm="1">
        <f t="array" ref="F1765">_xlfn._xlws.FILTER(B1765,LEN(B1765)=5)</f>
        <v>#VALUE!</v>
      </c>
      <c r="G1765" s="88" t="str">
        <f t="shared" si="327"/>
        <v/>
      </c>
      <c r="H1765" s="85">
        <v>41660</v>
      </c>
      <c r="I1765" s="85" t="s">
        <v>2512</v>
      </c>
      <c r="J1765" s="93">
        <f t="shared" si="325"/>
        <v>41660</v>
      </c>
      <c r="K1765" s="85"/>
      <c r="M1765" s="85" t="s">
        <v>1359</v>
      </c>
      <c r="N1765" t="e">
        <f t="shared" si="328"/>
        <v>#VALUE!</v>
      </c>
      <c r="O1765" t="e">
        <f t="shared" si="329"/>
        <v>#VALUE!</v>
      </c>
      <c r="Q1765" s="84" t="s">
        <v>1359</v>
      </c>
      <c r="R1765" t="e">
        <f t="shared" si="330"/>
        <v>#VALUE!</v>
      </c>
      <c r="S1765" t="e">
        <f t="shared" si="331"/>
        <v>#VALUE!</v>
      </c>
      <c r="U1765" s="86" t="s">
        <v>1359</v>
      </c>
      <c r="V1765" t="e">
        <f t="shared" si="332"/>
        <v>#VALUE!</v>
      </c>
      <c r="W1765" t="e">
        <f t="shared" si="333"/>
        <v>#VALUE!</v>
      </c>
      <c r="Y1765" s="61" t="s">
        <v>1359</v>
      </c>
      <c r="Z1765" t="str">
        <f t="shared" si="334"/>
        <v>1-21-14</v>
      </c>
      <c r="AA1765" t="e">
        <f t="shared" si="335"/>
        <v>#VALUE!</v>
      </c>
      <c r="AB1765" t="e">
        <f t="shared" si="336"/>
        <v>#VALUE!</v>
      </c>
      <c r="AD1765" s="85">
        <v>41660</v>
      </c>
      <c r="AG1765" s="85" t="s">
        <v>1359</v>
      </c>
      <c r="AI1765" s="85">
        <v>41660</v>
      </c>
    </row>
    <row r="1766" spans="1:35" x14ac:dyDescent="0.2">
      <c r="A1766">
        <v>5237</v>
      </c>
      <c r="B1766" s="91">
        <v>41640</v>
      </c>
      <c r="C1766" s="61" t="e" cm="1" vm="1">
        <f t="array" ref="C1766">_xlfn._xlws.FILTER(B1766,OR(LEN(B1766) = 7,LEN(B1766)=8))</f>
        <v>#VALUE!</v>
      </c>
      <c r="D1766" s="61" t="str">
        <f t="shared" si="326"/>
        <v/>
      </c>
      <c r="E1766" s="61" t="s">
        <v>2512</v>
      </c>
      <c r="F1766" s="87" cm="1">
        <f t="array" ref="F1766">_xlfn._xlws.FILTER(B1766,LEN(B1766)=5)</f>
        <v>41640</v>
      </c>
      <c r="G1766" s="88">
        <f t="shared" si="327"/>
        <v>41640</v>
      </c>
      <c r="H1766" s="61"/>
      <c r="I1766" s="85">
        <v>41640</v>
      </c>
      <c r="J1766" s="93">
        <f t="shared" si="325"/>
        <v>41640</v>
      </c>
      <c r="K1766" s="85"/>
      <c r="M1766" s="85">
        <v>41640</v>
      </c>
      <c r="N1766" t="e">
        <f t="shared" si="328"/>
        <v>#VALUE!</v>
      </c>
      <c r="O1766">
        <f t="shared" si="329"/>
        <v>41640</v>
      </c>
      <c r="Q1766" s="84">
        <v>41640</v>
      </c>
      <c r="R1766" t="e">
        <f t="shared" si="330"/>
        <v>#VALUE!</v>
      </c>
      <c r="S1766">
        <f t="shared" si="331"/>
        <v>41640</v>
      </c>
      <c r="U1766" s="86">
        <v>41640</v>
      </c>
      <c r="V1766" t="e">
        <f t="shared" si="332"/>
        <v>#VALUE!</v>
      </c>
      <c r="W1766">
        <f t="shared" si="333"/>
        <v>41640</v>
      </c>
      <c r="Y1766" s="61">
        <v>41640</v>
      </c>
      <c r="Z1766" t="str">
        <f t="shared" si="334"/>
        <v>41640</v>
      </c>
      <c r="AA1766" t="e">
        <f t="shared" si="335"/>
        <v>#VALUE!</v>
      </c>
      <c r="AB1766">
        <f t="shared" si="336"/>
        <v>41640</v>
      </c>
      <c r="AD1766" s="85">
        <v>14717</v>
      </c>
      <c r="AG1766" s="85">
        <v>41640</v>
      </c>
      <c r="AI1766" s="85">
        <v>41640</v>
      </c>
    </row>
    <row r="1767" spans="1:35" x14ac:dyDescent="0.2">
      <c r="A1767">
        <v>2461</v>
      </c>
      <c r="B1767" s="91" t="s">
        <v>1999</v>
      </c>
      <c r="C1767" s="61" t="str" cm="1">
        <f t="array" ref="C1767">_xlfn._xlws.FILTER(B1767,OR(LEN(B1767) = 7,LEN(B1767)=8))</f>
        <v>12/18/13</v>
      </c>
      <c r="D1767" s="61" t="str">
        <f t="shared" si="326"/>
        <v>12/18/13</v>
      </c>
      <c r="E1767" s="61" t="s">
        <v>1999</v>
      </c>
      <c r="F1767" s="87" t="e" cm="1" vm="1">
        <f t="array" ref="F1767">_xlfn._xlws.FILTER(B1767,LEN(B1767)=5)</f>
        <v>#VALUE!</v>
      </c>
      <c r="G1767" s="88" t="str">
        <f t="shared" si="327"/>
        <v/>
      </c>
      <c r="H1767" s="85">
        <v>41626</v>
      </c>
      <c r="I1767" s="85" t="s">
        <v>2512</v>
      </c>
      <c r="J1767" s="93">
        <f t="shared" si="325"/>
        <v>41626</v>
      </c>
      <c r="K1767" s="85"/>
      <c r="M1767" s="85" t="s">
        <v>1999</v>
      </c>
      <c r="N1767" t="e">
        <f t="shared" si="328"/>
        <v>#VALUE!</v>
      </c>
      <c r="O1767" t="e">
        <f t="shared" si="329"/>
        <v>#VALUE!</v>
      </c>
      <c r="Q1767" s="84" t="s">
        <v>1999</v>
      </c>
      <c r="R1767" t="e">
        <f t="shared" si="330"/>
        <v>#VALUE!</v>
      </c>
      <c r="S1767" t="e">
        <f t="shared" si="331"/>
        <v>#VALUE!</v>
      </c>
      <c r="U1767" s="86" t="s">
        <v>1999</v>
      </c>
      <c r="V1767" t="e">
        <f t="shared" si="332"/>
        <v>#VALUE!</v>
      </c>
      <c r="W1767" t="e">
        <f t="shared" si="333"/>
        <v>#VALUE!</v>
      </c>
      <c r="Y1767" s="61" t="s">
        <v>1999</v>
      </c>
      <c r="Z1767" t="str">
        <f t="shared" si="334"/>
        <v>12-18-13</v>
      </c>
      <c r="AA1767" t="e">
        <f t="shared" si="335"/>
        <v>#VALUE!</v>
      </c>
      <c r="AB1767" t="e">
        <f t="shared" si="336"/>
        <v>#VALUE!</v>
      </c>
      <c r="AD1767" s="85">
        <v>41626</v>
      </c>
      <c r="AG1767" s="85" t="s">
        <v>1999</v>
      </c>
      <c r="AI1767" s="85">
        <v>41626</v>
      </c>
    </row>
    <row r="1768" spans="1:35" x14ac:dyDescent="0.2">
      <c r="A1768">
        <v>5474</v>
      </c>
      <c r="B1768" s="91" t="s">
        <v>2001</v>
      </c>
      <c r="C1768" s="61" t="str" cm="1">
        <f t="array" ref="C1768">_xlfn._xlws.FILTER(B1768,OR(LEN(B1768) = 7,LEN(B1768)=8))</f>
        <v>11/30/13</v>
      </c>
      <c r="D1768" s="61" t="str">
        <f t="shared" si="326"/>
        <v>11/30/13</v>
      </c>
      <c r="E1768" s="61" t="s">
        <v>2001</v>
      </c>
      <c r="F1768" s="87" t="e" cm="1" vm="1">
        <f t="array" ref="F1768">_xlfn._xlws.FILTER(B1768,LEN(B1768)=5)</f>
        <v>#VALUE!</v>
      </c>
      <c r="G1768" s="88" t="str">
        <f t="shared" si="327"/>
        <v/>
      </c>
      <c r="H1768" s="85">
        <v>41608</v>
      </c>
      <c r="I1768" s="85" t="s">
        <v>2512</v>
      </c>
      <c r="J1768" s="93">
        <f t="shared" si="325"/>
        <v>41608</v>
      </c>
      <c r="K1768" s="85"/>
      <c r="M1768" s="85" t="s">
        <v>2001</v>
      </c>
      <c r="N1768" t="e">
        <f t="shared" si="328"/>
        <v>#VALUE!</v>
      </c>
      <c r="O1768" t="e">
        <f t="shared" si="329"/>
        <v>#VALUE!</v>
      </c>
      <c r="Q1768" s="84" t="s">
        <v>2001</v>
      </c>
      <c r="R1768" t="e">
        <f t="shared" si="330"/>
        <v>#VALUE!</v>
      </c>
      <c r="S1768" t="e">
        <f t="shared" si="331"/>
        <v>#VALUE!</v>
      </c>
      <c r="U1768" s="86" t="s">
        <v>2001</v>
      </c>
      <c r="V1768" t="e">
        <f t="shared" si="332"/>
        <v>#VALUE!</v>
      </c>
      <c r="W1768" t="e">
        <f t="shared" si="333"/>
        <v>#VALUE!</v>
      </c>
      <c r="Y1768" s="61" t="s">
        <v>2001</v>
      </c>
      <c r="Z1768" t="str">
        <f t="shared" si="334"/>
        <v>11-30-13</v>
      </c>
      <c r="AA1768" t="e">
        <f t="shared" si="335"/>
        <v>#VALUE!</v>
      </c>
      <c r="AB1768" t="e">
        <f t="shared" si="336"/>
        <v>#VALUE!</v>
      </c>
      <c r="AD1768" s="85">
        <v>41608</v>
      </c>
      <c r="AG1768" s="85" t="s">
        <v>2001</v>
      </c>
      <c r="AI1768" s="85">
        <v>41608</v>
      </c>
    </row>
    <row r="1769" spans="1:35" x14ac:dyDescent="0.2">
      <c r="A1769">
        <v>2895</v>
      </c>
      <c r="B1769" s="91" t="s">
        <v>1289</v>
      </c>
      <c r="C1769" s="61" t="str" cm="1">
        <f t="array" ref="C1769">_xlfn._xlws.FILTER(B1769,OR(LEN(B1769) = 7,LEN(B1769)=8))</f>
        <v>10/23/13</v>
      </c>
      <c r="D1769" s="61" t="str">
        <f t="shared" si="326"/>
        <v>10/23/13</v>
      </c>
      <c r="E1769" s="61" t="s">
        <v>1289</v>
      </c>
      <c r="F1769" s="87" t="e" cm="1" vm="1">
        <f t="array" ref="F1769">_xlfn._xlws.FILTER(B1769,LEN(B1769)=5)</f>
        <v>#VALUE!</v>
      </c>
      <c r="G1769" s="88" t="str">
        <f t="shared" si="327"/>
        <v/>
      </c>
      <c r="H1769" s="85">
        <v>41570</v>
      </c>
      <c r="I1769" s="85" t="s">
        <v>2512</v>
      </c>
      <c r="J1769" s="93">
        <f t="shared" si="325"/>
        <v>41570</v>
      </c>
      <c r="K1769" s="85"/>
      <c r="M1769" s="85" t="s">
        <v>1289</v>
      </c>
      <c r="N1769" t="e">
        <f t="shared" si="328"/>
        <v>#VALUE!</v>
      </c>
      <c r="O1769" t="e">
        <f t="shared" si="329"/>
        <v>#VALUE!</v>
      </c>
      <c r="Q1769" s="84" t="s">
        <v>1289</v>
      </c>
      <c r="R1769" t="e">
        <f t="shared" si="330"/>
        <v>#VALUE!</v>
      </c>
      <c r="S1769" t="e">
        <f t="shared" si="331"/>
        <v>#VALUE!</v>
      </c>
      <c r="U1769" s="86" t="s">
        <v>1289</v>
      </c>
      <c r="V1769" t="e">
        <f t="shared" si="332"/>
        <v>#VALUE!</v>
      </c>
      <c r="W1769" t="e">
        <f t="shared" si="333"/>
        <v>#VALUE!</v>
      </c>
      <c r="Y1769" s="61" t="s">
        <v>1289</v>
      </c>
      <c r="Z1769" t="str">
        <f t="shared" si="334"/>
        <v>10-23-13</v>
      </c>
      <c r="AA1769" t="e">
        <f t="shared" si="335"/>
        <v>#VALUE!</v>
      </c>
      <c r="AB1769" t="e">
        <f t="shared" si="336"/>
        <v>#VALUE!</v>
      </c>
      <c r="AD1769" s="85">
        <v>41570</v>
      </c>
      <c r="AG1769" s="85" t="s">
        <v>1289</v>
      </c>
      <c r="AI1769" s="85">
        <v>41570</v>
      </c>
    </row>
    <row r="1770" spans="1:35" x14ac:dyDescent="0.2">
      <c r="A1770">
        <v>7972</v>
      </c>
      <c r="B1770" s="91" t="s">
        <v>1390</v>
      </c>
      <c r="C1770" s="61" t="str" cm="1">
        <f t="array" ref="C1770">_xlfn._xlws.FILTER(B1770,OR(LEN(B1770) = 7,LEN(B1770)=8))</f>
        <v>9/17/13</v>
      </c>
      <c r="D1770" s="61" t="str">
        <f t="shared" si="326"/>
        <v>9/17/13</v>
      </c>
      <c r="E1770" s="85" t="s">
        <v>1390</v>
      </c>
      <c r="F1770" s="87" t="e" cm="1" vm="1">
        <f t="array" ref="F1770">_xlfn._xlws.FILTER(B1770,LEN(B1770)=5)</f>
        <v>#VALUE!</v>
      </c>
      <c r="G1770" s="88" t="str">
        <f t="shared" si="327"/>
        <v/>
      </c>
      <c r="H1770" s="85">
        <v>41534</v>
      </c>
      <c r="I1770" s="85" t="s">
        <v>2512</v>
      </c>
      <c r="J1770" s="93">
        <f t="shared" si="325"/>
        <v>41534</v>
      </c>
      <c r="K1770" s="85"/>
      <c r="M1770" s="85" t="s">
        <v>1390</v>
      </c>
      <c r="N1770" t="e">
        <f t="shared" si="328"/>
        <v>#VALUE!</v>
      </c>
      <c r="O1770" t="e">
        <f t="shared" si="329"/>
        <v>#VALUE!</v>
      </c>
      <c r="Q1770" s="84" t="s">
        <v>1390</v>
      </c>
      <c r="R1770" t="e">
        <f t="shared" si="330"/>
        <v>#VALUE!</v>
      </c>
      <c r="S1770" t="e">
        <f t="shared" si="331"/>
        <v>#VALUE!</v>
      </c>
      <c r="U1770" s="86" t="s">
        <v>1390</v>
      </c>
      <c r="V1770" t="e">
        <f t="shared" si="332"/>
        <v>#VALUE!</v>
      </c>
      <c r="W1770" t="e">
        <f t="shared" si="333"/>
        <v>#VALUE!</v>
      </c>
      <c r="Y1770" s="61" t="s">
        <v>1390</v>
      </c>
      <c r="Z1770" t="str">
        <f t="shared" si="334"/>
        <v>9-17-13</v>
      </c>
      <c r="AA1770" t="e">
        <f t="shared" si="335"/>
        <v>#VALUE!</v>
      </c>
      <c r="AB1770" t="e">
        <f t="shared" si="336"/>
        <v>#VALUE!</v>
      </c>
      <c r="AD1770" s="85">
        <v>41534</v>
      </c>
      <c r="AG1770" s="85" t="s">
        <v>1390</v>
      </c>
      <c r="AI1770" s="85">
        <v>41534</v>
      </c>
    </row>
    <row r="1771" spans="1:35" x14ac:dyDescent="0.2">
      <c r="A1771">
        <v>10067</v>
      </c>
      <c r="B1771" s="91">
        <v>41555</v>
      </c>
      <c r="C1771" s="61" t="e" cm="1" vm="1">
        <f t="array" ref="C1771">_xlfn._xlws.FILTER(B1771,OR(LEN(B1771) = 7,LEN(B1771)=8))</f>
        <v>#VALUE!</v>
      </c>
      <c r="D1771" s="61" t="str">
        <f t="shared" si="326"/>
        <v/>
      </c>
      <c r="E1771" s="61" t="s">
        <v>2512</v>
      </c>
      <c r="F1771" s="87" cm="1">
        <f t="array" ref="F1771">_xlfn._xlws.FILTER(B1771,LEN(B1771)=5)</f>
        <v>41555</v>
      </c>
      <c r="G1771" s="88">
        <f t="shared" si="327"/>
        <v>41555</v>
      </c>
      <c r="H1771" s="61"/>
      <c r="I1771" s="85">
        <v>41555</v>
      </c>
      <c r="J1771" s="93">
        <f t="shared" si="325"/>
        <v>41555</v>
      </c>
      <c r="K1771" s="85"/>
      <c r="M1771" s="85">
        <v>41555</v>
      </c>
      <c r="N1771" t="e">
        <f t="shared" si="328"/>
        <v>#VALUE!</v>
      </c>
      <c r="O1771">
        <f t="shared" si="329"/>
        <v>41555</v>
      </c>
      <c r="Q1771" s="84">
        <v>41555</v>
      </c>
      <c r="R1771" t="e">
        <f t="shared" si="330"/>
        <v>#VALUE!</v>
      </c>
      <c r="S1771">
        <f t="shared" si="331"/>
        <v>41555</v>
      </c>
      <c r="U1771" s="86">
        <v>41555</v>
      </c>
      <c r="V1771" t="e">
        <f t="shared" si="332"/>
        <v>#VALUE!</v>
      </c>
      <c r="W1771">
        <f t="shared" si="333"/>
        <v>41555</v>
      </c>
      <c r="Y1771" s="61">
        <v>41555</v>
      </c>
      <c r="Z1771" t="str">
        <f t="shared" si="334"/>
        <v>41555</v>
      </c>
      <c r="AA1771" t="e">
        <f t="shared" si="335"/>
        <v>#VALUE!</v>
      </c>
      <c r="AB1771">
        <f t="shared" si="336"/>
        <v>41555</v>
      </c>
      <c r="AD1771" s="85">
        <v>20194</v>
      </c>
      <c r="AG1771" s="85">
        <v>41555</v>
      </c>
      <c r="AI1771" s="85">
        <v>41496</v>
      </c>
    </row>
    <row r="1772" spans="1:35" x14ac:dyDescent="0.2">
      <c r="A1772">
        <v>500</v>
      </c>
      <c r="B1772" s="91">
        <v>41433</v>
      </c>
      <c r="C1772" s="61" t="e" cm="1" vm="1">
        <f t="array" ref="C1772">_xlfn._xlws.FILTER(B1772,OR(LEN(B1772) = 7,LEN(B1772)=8))</f>
        <v>#VALUE!</v>
      </c>
      <c r="D1772" s="61" t="str">
        <f t="shared" si="326"/>
        <v/>
      </c>
      <c r="E1772" s="61" t="s">
        <v>2512</v>
      </c>
      <c r="F1772" s="87" cm="1">
        <f t="array" ref="F1772">_xlfn._xlws.FILTER(B1772,LEN(B1772)=5)</f>
        <v>41433</v>
      </c>
      <c r="G1772" s="88">
        <f t="shared" si="327"/>
        <v>41433</v>
      </c>
      <c r="H1772" s="61"/>
      <c r="I1772" s="85">
        <v>41433</v>
      </c>
      <c r="J1772" s="93">
        <f t="shared" si="325"/>
        <v>41433</v>
      </c>
      <c r="K1772" s="85"/>
      <c r="M1772" s="85">
        <v>41433</v>
      </c>
      <c r="N1772" t="e">
        <f t="shared" si="328"/>
        <v>#VALUE!</v>
      </c>
      <c r="O1772">
        <f t="shared" si="329"/>
        <v>41433</v>
      </c>
      <c r="Q1772" s="84">
        <v>41433</v>
      </c>
      <c r="R1772" t="e">
        <f t="shared" si="330"/>
        <v>#VALUE!</v>
      </c>
      <c r="S1772">
        <f t="shared" si="331"/>
        <v>41433</v>
      </c>
      <c r="U1772" s="86">
        <v>41433</v>
      </c>
      <c r="V1772" t="e">
        <f t="shared" si="332"/>
        <v>#VALUE!</v>
      </c>
      <c r="W1772">
        <f t="shared" si="333"/>
        <v>41433</v>
      </c>
      <c r="Y1772" s="61">
        <v>41433</v>
      </c>
      <c r="Z1772" t="str">
        <f t="shared" si="334"/>
        <v>41433</v>
      </c>
      <c r="AA1772" t="e">
        <f t="shared" si="335"/>
        <v>#VALUE!</v>
      </c>
      <c r="AB1772">
        <f t="shared" si="336"/>
        <v>41433</v>
      </c>
      <c r="AD1772" s="85">
        <v>12158</v>
      </c>
      <c r="AG1772" s="85">
        <v>41433</v>
      </c>
      <c r="AI1772" s="85">
        <v>41492</v>
      </c>
    </row>
    <row r="1773" spans="1:35" x14ac:dyDescent="0.2">
      <c r="A1773">
        <v>922</v>
      </c>
      <c r="B1773" s="91">
        <v>41369</v>
      </c>
      <c r="C1773" s="61" t="e" cm="1" vm="1">
        <f t="array" ref="C1773">_xlfn._xlws.FILTER(B1773,OR(LEN(B1773) = 7,LEN(B1773)=8))</f>
        <v>#VALUE!</v>
      </c>
      <c r="D1773" s="61" t="str">
        <f t="shared" si="326"/>
        <v/>
      </c>
      <c r="E1773" s="61" t="s">
        <v>2512</v>
      </c>
      <c r="F1773" s="87" cm="1">
        <f t="array" ref="F1773">_xlfn._xlws.FILTER(B1773,LEN(B1773)=5)</f>
        <v>41369</v>
      </c>
      <c r="G1773" s="88">
        <f t="shared" si="327"/>
        <v>41369</v>
      </c>
      <c r="H1773" s="61"/>
      <c r="I1773" s="85">
        <v>41369</v>
      </c>
      <c r="J1773" s="93">
        <f t="shared" si="325"/>
        <v>41369</v>
      </c>
      <c r="K1773" s="85"/>
      <c r="M1773" s="85">
        <v>41369</v>
      </c>
      <c r="N1773" t="e">
        <f t="shared" si="328"/>
        <v>#VALUE!</v>
      </c>
      <c r="O1773">
        <f t="shared" si="329"/>
        <v>41369</v>
      </c>
      <c r="Q1773" s="84">
        <v>41369</v>
      </c>
      <c r="R1773" t="e">
        <f t="shared" si="330"/>
        <v>#VALUE!</v>
      </c>
      <c r="S1773">
        <f t="shared" si="331"/>
        <v>41369</v>
      </c>
      <c r="U1773" s="86">
        <v>41369</v>
      </c>
      <c r="V1773" t="e">
        <f t="shared" si="332"/>
        <v>#VALUE!</v>
      </c>
      <c r="W1773">
        <f t="shared" si="333"/>
        <v>41369</v>
      </c>
      <c r="Y1773" s="61">
        <v>41369</v>
      </c>
      <c r="Z1773" t="str">
        <f t="shared" si="334"/>
        <v>41369</v>
      </c>
      <c r="AA1773" t="e">
        <f t="shared" si="335"/>
        <v>#VALUE!</v>
      </c>
      <c r="AB1773">
        <f t="shared" si="336"/>
        <v>41369</v>
      </c>
      <c r="AD1773" s="85">
        <v>25306</v>
      </c>
      <c r="AG1773" s="85">
        <v>41369</v>
      </c>
      <c r="AI1773" s="85">
        <v>41398</v>
      </c>
    </row>
    <row r="1774" spans="1:35" x14ac:dyDescent="0.2">
      <c r="A1774">
        <v>2861</v>
      </c>
      <c r="B1774" s="91" t="s">
        <v>1402</v>
      </c>
      <c r="C1774" s="61" t="str" cm="1">
        <f t="array" ref="C1774">_xlfn._xlws.FILTER(B1774,OR(LEN(B1774) = 7,LEN(B1774)=8))</f>
        <v>4/16/13</v>
      </c>
      <c r="D1774" s="61" t="str">
        <f t="shared" si="326"/>
        <v>4/16/13</v>
      </c>
      <c r="E1774" s="85" t="s">
        <v>1402</v>
      </c>
      <c r="F1774" s="87" t="e" cm="1" vm="1">
        <f t="array" ref="F1774">_xlfn._xlws.FILTER(B1774,LEN(B1774)=5)</f>
        <v>#VALUE!</v>
      </c>
      <c r="G1774" s="88" t="str">
        <f t="shared" si="327"/>
        <v/>
      </c>
      <c r="H1774" s="85">
        <v>41380</v>
      </c>
      <c r="I1774" s="85" t="s">
        <v>2512</v>
      </c>
      <c r="J1774" s="93">
        <f t="shared" si="325"/>
        <v>41380</v>
      </c>
      <c r="K1774" s="85"/>
      <c r="M1774" s="85" t="s">
        <v>1402</v>
      </c>
      <c r="N1774" t="e">
        <f t="shared" si="328"/>
        <v>#VALUE!</v>
      </c>
      <c r="O1774" t="e">
        <f t="shared" si="329"/>
        <v>#VALUE!</v>
      </c>
      <c r="Q1774" s="84" t="s">
        <v>1402</v>
      </c>
      <c r="R1774" t="e">
        <f t="shared" si="330"/>
        <v>#VALUE!</v>
      </c>
      <c r="S1774" t="e">
        <f t="shared" si="331"/>
        <v>#VALUE!</v>
      </c>
      <c r="U1774" s="86" t="s">
        <v>1402</v>
      </c>
      <c r="V1774" t="e">
        <f t="shared" si="332"/>
        <v>#VALUE!</v>
      </c>
      <c r="W1774" t="e">
        <f t="shared" si="333"/>
        <v>#VALUE!</v>
      </c>
      <c r="Y1774" s="61" t="s">
        <v>1402</v>
      </c>
      <c r="Z1774" t="str">
        <f t="shared" si="334"/>
        <v>4-16-13</v>
      </c>
      <c r="AA1774" t="e">
        <f t="shared" si="335"/>
        <v>#VALUE!</v>
      </c>
      <c r="AB1774" t="e">
        <f t="shared" si="336"/>
        <v>#VALUE!</v>
      </c>
      <c r="AD1774" s="85">
        <v>41380</v>
      </c>
      <c r="AG1774" s="85" t="s">
        <v>1402</v>
      </c>
      <c r="AI1774" s="85">
        <v>41380</v>
      </c>
    </row>
    <row r="1775" spans="1:35" x14ac:dyDescent="0.2">
      <c r="A1775">
        <v>375</v>
      </c>
      <c r="B1775" s="91" t="s">
        <v>1056</v>
      </c>
      <c r="C1775" s="61" t="str" cm="1">
        <f t="array" ref="C1775">_xlfn._xlws.FILTER(B1775,OR(LEN(B1775) = 7,LEN(B1775)=8))</f>
        <v>2/25/13</v>
      </c>
      <c r="D1775" s="61" t="str">
        <f t="shared" si="326"/>
        <v>2/25/13</v>
      </c>
      <c r="E1775" s="85" t="s">
        <v>1056</v>
      </c>
      <c r="F1775" s="87" t="e" cm="1" vm="1">
        <f t="array" ref="F1775">_xlfn._xlws.FILTER(B1775,LEN(B1775)=5)</f>
        <v>#VALUE!</v>
      </c>
      <c r="G1775" s="88" t="str">
        <f t="shared" si="327"/>
        <v/>
      </c>
      <c r="H1775" s="85">
        <v>41330</v>
      </c>
      <c r="I1775" s="85" t="s">
        <v>2512</v>
      </c>
      <c r="J1775" s="93">
        <f t="shared" si="325"/>
        <v>41330</v>
      </c>
      <c r="K1775" s="85"/>
      <c r="M1775" s="85" t="s">
        <v>1056</v>
      </c>
      <c r="N1775" t="e">
        <f t="shared" si="328"/>
        <v>#VALUE!</v>
      </c>
      <c r="O1775" t="e">
        <f t="shared" si="329"/>
        <v>#VALUE!</v>
      </c>
      <c r="Q1775" s="84" t="s">
        <v>1056</v>
      </c>
      <c r="R1775" t="e">
        <f t="shared" si="330"/>
        <v>#VALUE!</v>
      </c>
      <c r="S1775" t="e">
        <f t="shared" si="331"/>
        <v>#VALUE!</v>
      </c>
      <c r="U1775" s="86" t="s">
        <v>1056</v>
      </c>
      <c r="V1775" t="e">
        <f t="shared" si="332"/>
        <v>#VALUE!</v>
      </c>
      <c r="W1775" t="e">
        <f t="shared" si="333"/>
        <v>#VALUE!</v>
      </c>
      <c r="Y1775" s="61" t="s">
        <v>1056</v>
      </c>
      <c r="Z1775" t="str">
        <f t="shared" si="334"/>
        <v>2-25-13</v>
      </c>
      <c r="AA1775" t="e">
        <f t="shared" si="335"/>
        <v>#VALUE!</v>
      </c>
      <c r="AB1775" t="e">
        <f t="shared" si="336"/>
        <v>#VALUE!</v>
      </c>
      <c r="AD1775" s="85">
        <v>41330</v>
      </c>
      <c r="AG1775" s="85" t="s">
        <v>1056</v>
      </c>
      <c r="AI1775" s="85">
        <v>41330</v>
      </c>
    </row>
    <row r="1776" spans="1:35" x14ac:dyDescent="0.2">
      <c r="A1776">
        <v>10936</v>
      </c>
      <c r="B1776" s="91" t="s">
        <v>695</v>
      </c>
      <c r="C1776" s="61" t="str" cm="1">
        <f t="array" ref="C1776">_xlfn._xlws.FILTER(B1776,OR(LEN(B1776) = 7,LEN(B1776)=8))</f>
        <v>2/13/13</v>
      </c>
      <c r="D1776" s="61" t="str">
        <f t="shared" si="326"/>
        <v>2/13/13</v>
      </c>
      <c r="E1776" s="85" t="s">
        <v>695</v>
      </c>
      <c r="F1776" s="87" t="e" cm="1" vm="1">
        <f t="array" ref="F1776">_xlfn._xlws.FILTER(B1776,LEN(B1776)=5)</f>
        <v>#VALUE!</v>
      </c>
      <c r="G1776" s="88" t="str">
        <f t="shared" si="327"/>
        <v/>
      </c>
      <c r="H1776" s="85">
        <v>41318</v>
      </c>
      <c r="I1776" s="85" t="s">
        <v>2512</v>
      </c>
      <c r="J1776" s="93">
        <f t="shared" si="325"/>
        <v>41318</v>
      </c>
      <c r="K1776" s="85"/>
      <c r="M1776" s="85" t="s">
        <v>695</v>
      </c>
      <c r="N1776" t="e">
        <f t="shared" si="328"/>
        <v>#VALUE!</v>
      </c>
      <c r="O1776" t="e">
        <f t="shared" si="329"/>
        <v>#VALUE!</v>
      </c>
      <c r="Q1776" s="84" t="s">
        <v>695</v>
      </c>
      <c r="R1776" t="e">
        <f t="shared" si="330"/>
        <v>#VALUE!</v>
      </c>
      <c r="S1776" t="e">
        <f t="shared" si="331"/>
        <v>#VALUE!</v>
      </c>
      <c r="U1776" s="86" t="s">
        <v>695</v>
      </c>
      <c r="V1776" t="e">
        <f t="shared" si="332"/>
        <v>#VALUE!</v>
      </c>
      <c r="W1776" t="e">
        <f t="shared" si="333"/>
        <v>#VALUE!</v>
      </c>
      <c r="Y1776" s="61" t="s">
        <v>695</v>
      </c>
      <c r="Z1776" t="str">
        <f t="shared" si="334"/>
        <v>2-13-13</v>
      </c>
      <c r="AA1776" t="e">
        <f t="shared" si="335"/>
        <v>#VALUE!</v>
      </c>
      <c r="AB1776" t="e">
        <f t="shared" si="336"/>
        <v>#VALUE!</v>
      </c>
      <c r="AD1776" s="85">
        <v>41318</v>
      </c>
      <c r="AG1776" s="85" t="s">
        <v>695</v>
      </c>
      <c r="AI1776" s="85">
        <v>41318</v>
      </c>
    </row>
    <row r="1777" spans="1:35" x14ac:dyDescent="0.2">
      <c r="A1777">
        <v>10314</v>
      </c>
      <c r="B1777" s="91" t="s">
        <v>1037</v>
      </c>
      <c r="C1777" s="61" t="str" cm="1">
        <f t="array" ref="C1777">_xlfn._xlws.FILTER(B1777,OR(LEN(B1777) = 7,LEN(B1777)=8))</f>
        <v>12/16/12</v>
      </c>
      <c r="D1777" s="61" t="str">
        <f t="shared" si="326"/>
        <v>12/16/12</v>
      </c>
      <c r="E1777" s="61" t="s">
        <v>1037</v>
      </c>
      <c r="F1777" s="87" t="e" cm="1" vm="1">
        <f t="array" ref="F1777">_xlfn._xlws.FILTER(B1777,LEN(B1777)=5)</f>
        <v>#VALUE!</v>
      </c>
      <c r="G1777" s="88" t="str">
        <f t="shared" si="327"/>
        <v/>
      </c>
      <c r="H1777" s="85">
        <v>41259</v>
      </c>
      <c r="I1777" s="85" t="s">
        <v>2512</v>
      </c>
      <c r="J1777" s="93">
        <f t="shared" si="325"/>
        <v>41259</v>
      </c>
      <c r="K1777" s="85"/>
      <c r="M1777" s="85" t="s">
        <v>1037</v>
      </c>
      <c r="N1777" t="e">
        <f t="shared" si="328"/>
        <v>#VALUE!</v>
      </c>
      <c r="O1777" t="e">
        <f t="shared" si="329"/>
        <v>#VALUE!</v>
      </c>
      <c r="Q1777" s="84" t="s">
        <v>1037</v>
      </c>
      <c r="R1777" t="e">
        <f t="shared" si="330"/>
        <v>#VALUE!</v>
      </c>
      <c r="S1777" t="e">
        <f t="shared" si="331"/>
        <v>#VALUE!</v>
      </c>
      <c r="U1777" s="86" t="s">
        <v>1037</v>
      </c>
      <c r="V1777" t="e">
        <f t="shared" si="332"/>
        <v>#VALUE!</v>
      </c>
      <c r="W1777" t="e">
        <f t="shared" si="333"/>
        <v>#VALUE!</v>
      </c>
      <c r="Y1777" s="61" t="s">
        <v>1037</v>
      </c>
      <c r="Z1777" t="str">
        <f t="shared" si="334"/>
        <v>12-16-12</v>
      </c>
      <c r="AA1777" t="e">
        <f t="shared" si="335"/>
        <v>#VALUE!</v>
      </c>
      <c r="AB1777" t="e">
        <f t="shared" si="336"/>
        <v>#VALUE!</v>
      </c>
      <c r="AD1777" s="85">
        <v>41259</v>
      </c>
      <c r="AG1777" s="85" t="s">
        <v>1037</v>
      </c>
      <c r="AI1777" s="85">
        <v>41259</v>
      </c>
    </row>
    <row r="1778" spans="1:35" x14ac:dyDescent="0.2">
      <c r="A1778">
        <v>4240</v>
      </c>
      <c r="B1778" s="91">
        <v>40979</v>
      </c>
      <c r="C1778" s="61" t="e" cm="1" vm="1">
        <f t="array" ref="C1778">_xlfn._xlws.FILTER(B1778,OR(LEN(B1778) = 7,LEN(B1778)=8))</f>
        <v>#VALUE!</v>
      </c>
      <c r="D1778" s="61" t="str">
        <f t="shared" si="326"/>
        <v/>
      </c>
      <c r="E1778" s="61" t="s">
        <v>2512</v>
      </c>
      <c r="F1778" s="87" cm="1">
        <f t="array" ref="F1778">_xlfn._xlws.FILTER(B1778,LEN(B1778)=5)</f>
        <v>40979</v>
      </c>
      <c r="G1778" s="88">
        <f t="shared" si="327"/>
        <v>40979</v>
      </c>
      <c r="H1778" s="61"/>
      <c r="I1778" s="85">
        <v>40979</v>
      </c>
      <c r="J1778" s="93">
        <f t="shared" si="325"/>
        <v>40979</v>
      </c>
      <c r="K1778" s="85"/>
      <c r="M1778" s="85">
        <v>40979</v>
      </c>
      <c r="N1778" t="e">
        <f t="shared" si="328"/>
        <v>#VALUE!</v>
      </c>
      <c r="O1778">
        <f t="shared" si="329"/>
        <v>40979</v>
      </c>
      <c r="Q1778" s="84">
        <v>40979</v>
      </c>
      <c r="R1778" t="e">
        <f t="shared" si="330"/>
        <v>#VALUE!</v>
      </c>
      <c r="S1778">
        <f t="shared" si="331"/>
        <v>40979</v>
      </c>
      <c r="U1778" s="86">
        <v>40979</v>
      </c>
      <c r="V1778" t="e">
        <f t="shared" si="332"/>
        <v>#VALUE!</v>
      </c>
      <c r="W1778">
        <f t="shared" si="333"/>
        <v>40979</v>
      </c>
      <c r="Y1778" s="61">
        <v>40979</v>
      </c>
      <c r="Z1778" t="str">
        <f t="shared" si="334"/>
        <v>40979</v>
      </c>
      <c r="AA1778" t="e">
        <f t="shared" si="335"/>
        <v>#VALUE!</v>
      </c>
      <c r="AB1778">
        <f t="shared" si="336"/>
        <v>40979</v>
      </c>
      <c r="AD1778" s="85">
        <v>28954</v>
      </c>
      <c r="AG1778" s="85">
        <v>40979</v>
      </c>
      <c r="AI1778" s="85">
        <v>41216</v>
      </c>
    </row>
    <row r="1779" spans="1:35" x14ac:dyDescent="0.2">
      <c r="A1779">
        <v>2674</v>
      </c>
      <c r="B1779" s="91">
        <v>41008</v>
      </c>
      <c r="C1779" s="61" t="e" cm="1" vm="1">
        <f t="array" ref="C1779">_xlfn._xlws.FILTER(B1779,OR(LEN(B1779) = 7,LEN(B1779)=8))</f>
        <v>#VALUE!</v>
      </c>
      <c r="D1779" s="61" t="str">
        <f t="shared" si="326"/>
        <v/>
      </c>
      <c r="E1779" s="61" t="s">
        <v>2512</v>
      </c>
      <c r="F1779" s="87" cm="1">
        <f t="array" ref="F1779">_xlfn._xlws.FILTER(B1779,LEN(B1779)=5)</f>
        <v>41008</v>
      </c>
      <c r="G1779" s="88">
        <f t="shared" si="327"/>
        <v>41008</v>
      </c>
      <c r="H1779" s="61"/>
      <c r="I1779" s="85">
        <v>41008</v>
      </c>
      <c r="J1779" s="93">
        <f t="shared" si="325"/>
        <v>41008</v>
      </c>
      <c r="K1779" s="85"/>
      <c r="M1779" s="85">
        <v>41008</v>
      </c>
      <c r="N1779" t="e">
        <f t="shared" si="328"/>
        <v>#VALUE!</v>
      </c>
      <c r="O1779">
        <f t="shared" si="329"/>
        <v>41008</v>
      </c>
      <c r="Q1779" s="84">
        <v>41008</v>
      </c>
      <c r="R1779" t="e">
        <f t="shared" si="330"/>
        <v>#VALUE!</v>
      </c>
      <c r="S1779">
        <f t="shared" si="331"/>
        <v>41008</v>
      </c>
      <c r="U1779" s="86">
        <v>41008</v>
      </c>
      <c r="V1779" t="e">
        <f t="shared" si="332"/>
        <v>#VALUE!</v>
      </c>
      <c r="W1779">
        <f t="shared" si="333"/>
        <v>41008</v>
      </c>
      <c r="Y1779" s="61">
        <v>41008</v>
      </c>
      <c r="Z1779" t="str">
        <f t="shared" si="334"/>
        <v>41008</v>
      </c>
      <c r="AA1779" t="e">
        <f t="shared" si="335"/>
        <v>#VALUE!</v>
      </c>
      <c r="AB1779">
        <f t="shared" si="336"/>
        <v>41008</v>
      </c>
      <c r="AD1779" s="85">
        <v>39548</v>
      </c>
      <c r="AG1779" s="85">
        <v>41008</v>
      </c>
      <c r="AI1779" s="85">
        <v>41156</v>
      </c>
    </row>
    <row r="1780" spans="1:35" x14ac:dyDescent="0.2">
      <c r="A1780">
        <v>2563</v>
      </c>
      <c r="B1780" s="91" t="s">
        <v>30</v>
      </c>
      <c r="C1780" s="61" t="str" cm="1">
        <f t="array" ref="C1780">_xlfn._xlws.FILTER(B1780,OR(LEN(B1780) = 7,LEN(B1780)=8))</f>
        <v>6/15/14</v>
      </c>
      <c r="D1780" s="61" t="str">
        <f t="shared" si="326"/>
        <v>6/15/14</v>
      </c>
      <c r="E1780" s="85" t="s">
        <v>30</v>
      </c>
      <c r="F1780" s="87" t="e" cm="1" vm="1">
        <f t="array" ref="F1780">_xlfn._xlws.FILTER(B1780,LEN(B1780)=5)</f>
        <v>#VALUE!</v>
      </c>
      <c r="G1780" s="88" t="str">
        <f t="shared" si="327"/>
        <v/>
      </c>
      <c r="H1780" s="85">
        <v>41805</v>
      </c>
      <c r="I1780" s="85" t="s">
        <v>2512</v>
      </c>
      <c r="J1780" s="93">
        <f t="shared" si="325"/>
        <v>41805</v>
      </c>
      <c r="K1780" s="85"/>
      <c r="M1780" s="85" t="s">
        <v>30</v>
      </c>
      <c r="N1780" t="e">
        <f t="shared" si="328"/>
        <v>#VALUE!</v>
      </c>
      <c r="O1780" t="e">
        <f t="shared" si="329"/>
        <v>#VALUE!</v>
      </c>
      <c r="Q1780" s="84" t="s">
        <v>30</v>
      </c>
      <c r="R1780" t="e">
        <f t="shared" si="330"/>
        <v>#VALUE!</v>
      </c>
      <c r="S1780" t="e">
        <f t="shared" si="331"/>
        <v>#VALUE!</v>
      </c>
      <c r="U1780" s="86" t="s">
        <v>30</v>
      </c>
      <c r="V1780" t="e">
        <f t="shared" si="332"/>
        <v>#VALUE!</v>
      </c>
      <c r="W1780" t="e">
        <f t="shared" si="333"/>
        <v>#VALUE!</v>
      </c>
      <c r="Y1780" s="61" t="s">
        <v>30</v>
      </c>
      <c r="Z1780" t="str">
        <f t="shared" si="334"/>
        <v>6-15-14</v>
      </c>
      <c r="AA1780" t="e">
        <f t="shared" si="335"/>
        <v>#VALUE!</v>
      </c>
      <c r="AB1780" t="e">
        <f t="shared" si="336"/>
        <v>#VALUE!</v>
      </c>
      <c r="AD1780" s="85">
        <v>41805</v>
      </c>
      <c r="AG1780" s="85" t="s">
        <v>30</v>
      </c>
      <c r="AI1780" s="85">
        <v>41805</v>
      </c>
    </row>
    <row r="1781" spans="1:35" x14ac:dyDescent="0.2">
      <c r="A1781">
        <v>8312</v>
      </c>
      <c r="B1781" s="91" t="s">
        <v>30</v>
      </c>
      <c r="C1781" s="61" t="str" cm="1">
        <f t="array" ref="C1781">_xlfn._xlws.FILTER(B1781,OR(LEN(B1781) = 7,LEN(B1781)=8))</f>
        <v>6/15/14</v>
      </c>
      <c r="D1781" s="61" t="str">
        <f t="shared" si="326"/>
        <v>6/15/14</v>
      </c>
      <c r="E1781" s="85" t="s">
        <v>30</v>
      </c>
      <c r="F1781" s="87" t="e" cm="1" vm="1">
        <f t="array" ref="F1781">_xlfn._xlws.FILTER(B1781,LEN(B1781)=5)</f>
        <v>#VALUE!</v>
      </c>
      <c r="G1781" s="88" t="str">
        <f t="shared" si="327"/>
        <v/>
      </c>
      <c r="H1781" s="85">
        <v>41805</v>
      </c>
      <c r="I1781" s="85" t="s">
        <v>2512</v>
      </c>
      <c r="J1781" s="93">
        <f t="shared" si="325"/>
        <v>41805</v>
      </c>
      <c r="K1781" s="85"/>
      <c r="M1781" s="85" t="s">
        <v>30</v>
      </c>
      <c r="N1781" t="e">
        <f t="shared" si="328"/>
        <v>#VALUE!</v>
      </c>
      <c r="O1781" t="e">
        <f t="shared" si="329"/>
        <v>#VALUE!</v>
      </c>
      <c r="Q1781" s="84" t="s">
        <v>30</v>
      </c>
      <c r="R1781" t="e">
        <f t="shared" si="330"/>
        <v>#VALUE!</v>
      </c>
      <c r="S1781" t="e">
        <f t="shared" si="331"/>
        <v>#VALUE!</v>
      </c>
      <c r="U1781" s="86" t="s">
        <v>30</v>
      </c>
      <c r="V1781" t="e">
        <f t="shared" si="332"/>
        <v>#VALUE!</v>
      </c>
      <c r="W1781" t="e">
        <f t="shared" si="333"/>
        <v>#VALUE!</v>
      </c>
      <c r="Y1781" s="61" t="s">
        <v>30</v>
      </c>
      <c r="Z1781" t="str">
        <f t="shared" si="334"/>
        <v>6-15-14</v>
      </c>
      <c r="AA1781" t="e">
        <f t="shared" si="335"/>
        <v>#VALUE!</v>
      </c>
      <c r="AB1781" t="e">
        <f t="shared" si="336"/>
        <v>#VALUE!</v>
      </c>
      <c r="AD1781" s="85">
        <v>41805</v>
      </c>
      <c r="AG1781" s="85" t="s">
        <v>30</v>
      </c>
      <c r="AI1781" s="85">
        <v>41805</v>
      </c>
    </row>
    <row r="1782" spans="1:35" x14ac:dyDescent="0.2">
      <c r="A1782">
        <v>6999</v>
      </c>
      <c r="B1782" s="91" t="s">
        <v>34</v>
      </c>
      <c r="C1782" s="61" t="str" cm="1">
        <f t="array" ref="C1782">_xlfn._xlws.FILTER(B1782,OR(LEN(B1782) = 7,LEN(B1782)=8))</f>
        <v>5/13/14</v>
      </c>
      <c r="D1782" s="61" t="str">
        <f t="shared" si="326"/>
        <v>5/13/14</v>
      </c>
      <c r="E1782" s="85" t="s">
        <v>34</v>
      </c>
      <c r="F1782" s="87" t="e" cm="1" vm="1">
        <f t="array" ref="F1782">_xlfn._xlws.FILTER(B1782,LEN(B1782)=5)</f>
        <v>#VALUE!</v>
      </c>
      <c r="G1782" s="88" t="str">
        <f t="shared" si="327"/>
        <v/>
      </c>
      <c r="H1782" s="85">
        <v>41772</v>
      </c>
      <c r="I1782" s="85" t="s">
        <v>2512</v>
      </c>
      <c r="J1782" s="93">
        <f t="shared" si="325"/>
        <v>41772</v>
      </c>
      <c r="K1782" s="85"/>
      <c r="M1782" s="85" t="s">
        <v>34</v>
      </c>
      <c r="N1782" t="e">
        <f t="shared" si="328"/>
        <v>#VALUE!</v>
      </c>
      <c r="O1782" t="e">
        <f t="shared" si="329"/>
        <v>#VALUE!</v>
      </c>
      <c r="Q1782" s="84" t="s">
        <v>34</v>
      </c>
      <c r="R1782" t="e">
        <f t="shared" si="330"/>
        <v>#VALUE!</v>
      </c>
      <c r="S1782" t="e">
        <f t="shared" si="331"/>
        <v>#VALUE!</v>
      </c>
      <c r="U1782" s="86" t="s">
        <v>34</v>
      </c>
      <c r="V1782" t="e">
        <f t="shared" si="332"/>
        <v>#VALUE!</v>
      </c>
      <c r="W1782" t="e">
        <f t="shared" si="333"/>
        <v>#VALUE!</v>
      </c>
      <c r="Y1782" s="61" t="s">
        <v>34</v>
      </c>
      <c r="Z1782" t="str">
        <f t="shared" si="334"/>
        <v>5-13-14</v>
      </c>
      <c r="AA1782" t="e">
        <f t="shared" si="335"/>
        <v>#VALUE!</v>
      </c>
      <c r="AB1782" t="e">
        <f t="shared" si="336"/>
        <v>#VALUE!</v>
      </c>
      <c r="AD1782" s="85">
        <v>41772</v>
      </c>
      <c r="AG1782" s="85" t="s">
        <v>34</v>
      </c>
      <c r="AI1782" s="85">
        <v>41772</v>
      </c>
    </row>
    <row r="1783" spans="1:35" x14ac:dyDescent="0.2">
      <c r="A1783">
        <v>7574</v>
      </c>
      <c r="B1783" s="91">
        <v>41917</v>
      </c>
      <c r="C1783" s="61" t="e" cm="1" vm="1">
        <f t="array" ref="C1783">_xlfn._xlws.FILTER(B1783,OR(LEN(B1783) = 7,LEN(B1783)=8))</f>
        <v>#VALUE!</v>
      </c>
      <c r="D1783" s="61" t="str">
        <f t="shared" si="326"/>
        <v/>
      </c>
      <c r="E1783" s="61" t="s">
        <v>2512</v>
      </c>
      <c r="F1783" s="87" cm="1">
        <f t="array" ref="F1783">_xlfn._xlws.FILTER(B1783,LEN(B1783)=5)</f>
        <v>41917</v>
      </c>
      <c r="G1783" s="88">
        <f t="shared" si="327"/>
        <v>41917</v>
      </c>
      <c r="H1783" s="61"/>
      <c r="I1783" s="85">
        <v>41917</v>
      </c>
      <c r="J1783" s="93">
        <f t="shared" si="325"/>
        <v>41917</v>
      </c>
      <c r="K1783" s="85"/>
      <c r="M1783" s="85">
        <v>41917</v>
      </c>
      <c r="N1783" t="e">
        <f t="shared" si="328"/>
        <v>#VALUE!</v>
      </c>
      <c r="O1783">
        <f t="shared" si="329"/>
        <v>41917</v>
      </c>
      <c r="Q1783" s="84">
        <v>41917</v>
      </c>
      <c r="R1783" t="e">
        <f t="shared" si="330"/>
        <v>#VALUE!</v>
      </c>
      <c r="S1783">
        <f t="shared" si="331"/>
        <v>41917</v>
      </c>
      <c r="U1783" s="86">
        <v>41917</v>
      </c>
      <c r="V1783" t="e">
        <f t="shared" si="332"/>
        <v>#VALUE!</v>
      </c>
      <c r="W1783">
        <f t="shared" si="333"/>
        <v>41917</v>
      </c>
      <c r="Y1783" s="61">
        <v>41917</v>
      </c>
      <c r="Z1783" t="str">
        <f t="shared" si="334"/>
        <v>41917</v>
      </c>
      <c r="AA1783" t="e">
        <f t="shared" si="335"/>
        <v>#VALUE!</v>
      </c>
      <c r="AB1783">
        <f t="shared" si="336"/>
        <v>41917</v>
      </c>
      <c r="AD1783" s="85">
        <v>42844</v>
      </c>
      <c r="AG1783" s="85">
        <v>41917</v>
      </c>
      <c r="AI1783" s="85">
        <v>41769</v>
      </c>
    </row>
    <row r="1784" spans="1:35" x14ac:dyDescent="0.2">
      <c r="A1784">
        <v>5223</v>
      </c>
      <c r="B1784" s="91" t="s">
        <v>1792</v>
      </c>
      <c r="C1784" s="61" t="str" cm="1">
        <f t="array" ref="C1784">_xlfn._xlws.FILTER(B1784,OR(LEN(B1784) = 7,LEN(B1784)=8))</f>
        <v>4/23/14</v>
      </c>
      <c r="D1784" s="61" t="str">
        <f t="shared" si="326"/>
        <v>4/23/14</v>
      </c>
      <c r="E1784" s="85" t="s">
        <v>1792</v>
      </c>
      <c r="F1784" s="87" t="e" cm="1" vm="1">
        <f t="array" ref="F1784">_xlfn._xlws.FILTER(B1784,LEN(B1784)=5)</f>
        <v>#VALUE!</v>
      </c>
      <c r="G1784" s="88" t="str">
        <f t="shared" si="327"/>
        <v/>
      </c>
      <c r="H1784" s="85">
        <v>41752</v>
      </c>
      <c r="I1784" s="85" t="s">
        <v>2512</v>
      </c>
      <c r="J1784" s="93">
        <f t="shared" si="325"/>
        <v>41752</v>
      </c>
      <c r="K1784" s="85"/>
      <c r="M1784" s="85" t="s">
        <v>1792</v>
      </c>
      <c r="N1784" t="e">
        <f t="shared" si="328"/>
        <v>#VALUE!</v>
      </c>
      <c r="O1784" t="e">
        <f t="shared" si="329"/>
        <v>#VALUE!</v>
      </c>
      <c r="Q1784" s="84" t="s">
        <v>1792</v>
      </c>
      <c r="R1784" t="e">
        <f t="shared" si="330"/>
        <v>#VALUE!</v>
      </c>
      <c r="S1784" t="e">
        <f t="shared" si="331"/>
        <v>#VALUE!</v>
      </c>
      <c r="U1784" s="86" t="s">
        <v>1792</v>
      </c>
      <c r="V1784" t="e">
        <f t="shared" si="332"/>
        <v>#VALUE!</v>
      </c>
      <c r="W1784" t="e">
        <f t="shared" si="333"/>
        <v>#VALUE!</v>
      </c>
      <c r="Y1784" s="61" t="s">
        <v>1792</v>
      </c>
      <c r="Z1784" t="str">
        <f t="shared" si="334"/>
        <v>4-23-14</v>
      </c>
      <c r="AA1784" t="e">
        <f t="shared" si="335"/>
        <v>#VALUE!</v>
      </c>
      <c r="AB1784" t="e">
        <f t="shared" si="336"/>
        <v>#VALUE!</v>
      </c>
      <c r="AD1784" s="85">
        <v>41752</v>
      </c>
      <c r="AG1784" s="85" t="s">
        <v>1792</v>
      </c>
      <c r="AI1784" s="85">
        <v>41752</v>
      </c>
    </row>
    <row r="1785" spans="1:35" x14ac:dyDescent="0.2">
      <c r="A1785">
        <v>2952</v>
      </c>
      <c r="B1785" s="91" t="s">
        <v>1070</v>
      </c>
      <c r="C1785" s="61" t="str" cm="1">
        <f t="array" ref="C1785">_xlfn._xlws.FILTER(B1785,OR(LEN(B1785) = 7,LEN(B1785)=8))</f>
        <v>4/16/14</v>
      </c>
      <c r="D1785" s="61" t="str">
        <f t="shared" si="326"/>
        <v>4/16/14</v>
      </c>
      <c r="E1785" s="85" t="s">
        <v>1070</v>
      </c>
      <c r="F1785" s="87" t="e" cm="1" vm="1">
        <f t="array" ref="F1785">_xlfn._xlws.FILTER(B1785,LEN(B1785)=5)</f>
        <v>#VALUE!</v>
      </c>
      <c r="G1785" s="88" t="str">
        <f t="shared" si="327"/>
        <v/>
      </c>
      <c r="H1785" s="85">
        <v>41745</v>
      </c>
      <c r="I1785" s="85" t="s">
        <v>2512</v>
      </c>
      <c r="J1785" s="93">
        <f t="shared" si="325"/>
        <v>41745</v>
      </c>
      <c r="K1785" s="85"/>
      <c r="M1785" s="85" t="s">
        <v>1070</v>
      </c>
      <c r="N1785" t="e">
        <f t="shared" si="328"/>
        <v>#VALUE!</v>
      </c>
      <c r="O1785" t="e">
        <f t="shared" si="329"/>
        <v>#VALUE!</v>
      </c>
      <c r="Q1785" s="84" t="s">
        <v>1070</v>
      </c>
      <c r="R1785" t="e">
        <f t="shared" si="330"/>
        <v>#VALUE!</v>
      </c>
      <c r="S1785" t="e">
        <f t="shared" si="331"/>
        <v>#VALUE!</v>
      </c>
      <c r="U1785" s="86" t="s">
        <v>1070</v>
      </c>
      <c r="V1785" t="e">
        <f t="shared" si="332"/>
        <v>#VALUE!</v>
      </c>
      <c r="W1785" t="e">
        <f t="shared" si="333"/>
        <v>#VALUE!</v>
      </c>
      <c r="Y1785" s="61" t="s">
        <v>1070</v>
      </c>
      <c r="Z1785" t="str">
        <f t="shared" si="334"/>
        <v>4-16-14</v>
      </c>
      <c r="AA1785" t="e">
        <f t="shared" si="335"/>
        <v>#VALUE!</v>
      </c>
      <c r="AB1785" t="e">
        <f t="shared" si="336"/>
        <v>#VALUE!</v>
      </c>
      <c r="AD1785" s="85">
        <v>41745</v>
      </c>
      <c r="AG1785" s="85" t="s">
        <v>1070</v>
      </c>
      <c r="AI1785" s="85">
        <v>41745</v>
      </c>
    </row>
    <row r="1786" spans="1:35" x14ac:dyDescent="0.2">
      <c r="A1786">
        <v>7683</v>
      </c>
      <c r="B1786" s="91" t="s">
        <v>584</v>
      </c>
      <c r="C1786" s="61" t="str" cm="1">
        <f t="array" ref="C1786">_xlfn._xlws.FILTER(B1786,OR(LEN(B1786) = 7,LEN(B1786)=8))</f>
        <v>2/25/14</v>
      </c>
      <c r="D1786" s="61" t="str">
        <f t="shared" si="326"/>
        <v>2/25/14</v>
      </c>
      <c r="E1786" s="85" t="s">
        <v>584</v>
      </c>
      <c r="F1786" s="87" t="e" cm="1" vm="1">
        <f t="array" ref="F1786">_xlfn._xlws.FILTER(B1786,LEN(B1786)=5)</f>
        <v>#VALUE!</v>
      </c>
      <c r="G1786" s="88" t="str">
        <f t="shared" si="327"/>
        <v/>
      </c>
      <c r="H1786" s="85">
        <v>41695</v>
      </c>
      <c r="I1786" s="85" t="s">
        <v>2512</v>
      </c>
      <c r="J1786" s="93">
        <f t="shared" si="325"/>
        <v>41695</v>
      </c>
      <c r="K1786" s="85"/>
      <c r="M1786" s="85" t="s">
        <v>584</v>
      </c>
      <c r="N1786" t="e">
        <f t="shared" si="328"/>
        <v>#VALUE!</v>
      </c>
      <c r="O1786" t="e">
        <f t="shared" si="329"/>
        <v>#VALUE!</v>
      </c>
      <c r="Q1786" s="84" t="s">
        <v>584</v>
      </c>
      <c r="R1786" t="e">
        <f t="shared" si="330"/>
        <v>#VALUE!</v>
      </c>
      <c r="S1786" t="e">
        <f t="shared" si="331"/>
        <v>#VALUE!</v>
      </c>
      <c r="U1786" s="86" t="s">
        <v>584</v>
      </c>
      <c r="V1786" t="e">
        <f t="shared" si="332"/>
        <v>#VALUE!</v>
      </c>
      <c r="W1786" t="e">
        <f t="shared" si="333"/>
        <v>#VALUE!</v>
      </c>
      <c r="Y1786" s="61" t="s">
        <v>584</v>
      </c>
      <c r="Z1786" t="str">
        <f t="shared" si="334"/>
        <v>2-25-14</v>
      </c>
      <c r="AA1786" t="e">
        <f t="shared" si="335"/>
        <v>#VALUE!</v>
      </c>
      <c r="AB1786" t="e">
        <f t="shared" si="336"/>
        <v>#VALUE!</v>
      </c>
      <c r="AD1786" s="85">
        <v>41695</v>
      </c>
      <c r="AG1786" s="85" t="s">
        <v>584</v>
      </c>
      <c r="AI1786" s="85">
        <v>41695</v>
      </c>
    </row>
    <row r="1787" spans="1:35" x14ac:dyDescent="0.2">
      <c r="A1787">
        <v>9481</v>
      </c>
      <c r="B1787" s="91" t="s">
        <v>166</v>
      </c>
      <c r="C1787" s="61" t="str" cm="1">
        <f t="array" ref="C1787">_xlfn._xlws.FILTER(B1787,OR(LEN(B1787) = 7,LEN(B1787)=8))</f>
        <v>1/28/14</v>
      </c>
      <c r="D1787" s="61" t="str">
        <f t="shared" si="326"/>
        <v>1/28/14</v>
      </c>
      <c r="E1787" s="85" t="s">
        <v>166</v>
      </c>
      <c r="F1787" s="87" t="e" cm="1" vm="1">
        <f t="array" ref="F1787">_xlfn._xlws.FILTER(B1787,LEN(B1787)=5)</f>
        <v>#VALUE!</v>
      </c>
      <c r="G1787" s="88" t="str">
        <f t="shared" si="327"/>
        <v/>
      </c>
      <c r="H1787" s="85">
        <v>41667</v>
      </c>
      <c r="I1787" s="85" t="s">
        <v>2512</v>
      </c>
      <c r="J1787" s="93">
        <f t="shared" si="325"/>
        <v>41667</v>
      </c>
      <c r="K1787" s="85"/>
      <c r="M1787" s="85" t="s">
        <v>166</v>
      </c>
      <c r="N1787" t="e">
        <f t="shared" si="328"/>
        <v>#VALUE!</v>
      </c>
      <c r="O1787" t="e">
        <f t="shared" si="329"/>
        <v>#VALUE!</v>
      </c>
      <c r="Q1787" s="84" t="s">
        <v>166</v>
      </c>
      <c r="R1787" t="e">
        <f t="shared" si="330"/>
        <v>#VALUE!</v>
      </c>
      <c r="S1787" t="e">
        <f t="shared" si="331"/>
        <v>#VALUE!</v>
      </c>
      <c r="U1787" s="86" t="s">
        <v>166</v>
      </c>
      <c r="V1787" t="e">
        <f t="shared" si="332"/>
        <v>#VALUE!</v>
      </c>
      <c r="W1787" t="e">
        <f t="shared" si="333"/>
        <v>#VALUE!</v>
      </c>
      <c r="Y1787" s="61" t="s">
        <v>166</v>
      </c>
      <c r="Z1787" t="str">
        <f t="shared" si="334"/>
        <v>1-28-14</v>
      </c>
      <c r="AA1787" t="e">
        <f t="shared" si="335"/>
        <v>#VALUE!</v>
      </c>
      <c r="AB1787" t="e">
        <f t="shared" si="336"/>
        <v>#VALUE!</v>
      </c>
      <c r="AD1787" s="85">
        <v>41667</v>
      </c>
      <c r="AG1787" s="85" t="s">
        <v>166</v>
      </c>
      <c r="AI1787" s="85">
        <v>41667</v>
      </c>
    </row>
    <row r="1788" spans="1:35" x14ac:dyDescent="0.2">
      <c r="A1788">
        <v>9907</v>
      </c>
      <c r="B1788" s="91">
        <v>41376</v>
      </c>
      <c r="C1788" s="61" t="e" cm="1" vm="1">
        <f t="array" ref="C1788">_xlfn._xlws.FILTER(B1788,OR(LEN(B1788) = 7,LEN(B1788)=8))</f>
        <v>#VALUE!</v>
      </c>
      <c r="D1788" s="61" t="str">
        <f t="shared" si="326"/>
        <v/>
      </c>
      <c r="E1788" s="61" t="s">
        <v>2512</v>
      </c>
      <c r="F1788" s="87" cm="1">
        <f t="array" ref="F1788">_xlfn._xlws.FILTER(B1788,LEN(B1788)=5)</f>
        <v>41376</v>
      </c>
      <c r="G1788" s="88">
        <f t="shared" si="327"/>
        <v>41376</v>
      </c>
      <c r="H1788" s="61"/>
      <c r="I1788" s="85">
        <v>41376</v>
      </c>
      <c r="J1788" s="93">
        <f t="shared" si="325"/>
        <v>41376</v>
      </c>
      <c r="K1788" s="85"/>
      <c r="M1788" s="85">
        <v>41376</v>
      </c>
      <c r="N1788" t="e">
        <f t="shared" si="328"/>
        <v>#VALUE!</v>
      </c>
      <c r="O1788">
        <f t="shared" si="329"/>
        <v>41376</v>
      </c>
      <c r="Q1788" s="84">
        <v>41376</v>
      </c>
      <c r="R1788" t="e">
        <f t="shared" si="330"/>
        <v>#VALUE!</v>
      </c>
      <c r="S1788">
        <f t="shared" si="331"/>
        <v>41376</v>
      </c>
      <c r="U1788" s="86">
        <v>41376</v>
      </c>
      <c r="V1788" t="e">
        <f t="shared" si="332"/>
        <v>#VALUE!</v>
      </c>
      <c r="W1788">
        <f t="shared" si="333"/>
        <v>41376</v>
      </c>
      <c r="Y1788" s="61">
        <v>41376</v>
      </c>
      <c r="Z1788" t="str">
        <f t="shared" si="334"/>
        <v>41376</v>
      </c>
      <c r="AA1788" t="e">
        <f t="shared" si="335"/>
        <v>#VALUE!</v>
      </c>
      <c r="AB1788">
        <f t="shared" si="336"/>
        <v>41376</v>
      </c>
      <c r="AD1788" s="85">
        <v>27863</v>
      </c>
      <c r="AG1788" s="85">
        <v>41376</v>
      </c>
      <c r="AI1788" s="85">
        <v>41612</v>
      </c>
    </row>
    <row r="1789" spans="1:35" x14ac:dyDescent="0.2">
      <c r="A1789">
        <v>5454</v>
      </c>
      <c r="B1789" s="91">
        <v>41286</v>
      </c>
      <c r="C1789" s="61" t="e" cm="1" vm="1">
        <f t="array" ref="C1789">_xlfn._xlws.FILTER(B1789,OR(LEN(B1789) = 7,LEN(B1789)=8))</f>
        <v>#VALUE!</v>
      </c>
      <c r="D1789" s="61" t="str">
        <f t="shared" si="326"/>
        <v/>
      </c>
      <c r="E1789" s="61" t="s">
        <v>2512</v>
      </c>
      <c r="F1789" s="87" cm="1">
        <f t="array" ref="F1789">_xlfn._xlws.FILTER(B1789,LEN(B1789)=5)</f>
        <v>41286</v>
      </c>
      <c r="G1789" s="88">
        <f t="shared" si="327"/>
        <v>41286</v>
      </c>
      <c r="H1789" s="61"/>
      <c r="I1789" s="85">
        <v>41286</v>
      </c>
      <c r="J1789" s="93">
        <f t="shared" si="325"/>
        <v>41286</v>
      </c>
      <c r="K1789" s="85"/>
      <c r="M1789" s="85">
        <v>41286</v>
      </c>
      <c r="N1789" t="e">
        <f t="shared" si="328"/>
        <v>#VALUE!</v>
      </c>
      <c r="O1789">
        <f t="shared" si="329"/>
        <v>41286</v>
      </c>
      <c r="Q1789" s="84">
        <v>41286</v>
      </c>
      <c r="R1789" t="e">
        <f t="shared" si="330"/>
        <v>#VALUE!</v>
      </c>
      <c r="S1789">
        <f t="shared" si="331"/>
        <v>41286</v>
      </c>
      <c r="U1789" s="86">
        <v>41286</v>
      </c>
      <c r="V1789" t="e">
        <f t="shared" si="332"/>
        <v>#VALUE!</v>
      </c>
      <c r="W1789">
        <f t="shared" si="333"/>
        <v>41286</v>
      </c>
      <c r="Y1789" s="61">
        <v>41286</v>
      </c>
      <c r="Z1789" t="str">
        <f t="shared" si="334"/>
        <v>41286</v>
      </c>
      <c r="AA1789" t="e">
        <f t="shared" si="335"/>
        <v>#VALUE!</v>
      </c>
      <c r="AB1789">
        <f t="shared" si="336"/>
        <v>41286</v>
      </c>
      <c r="AD1789" s="85">
        <v>31514</v>
      </c>
      <c r="AG1789" s="85">
        <v>41286</v>
      </c>
      <c r="AI1789" s="85">
        <v>41609</v>
      </c>
    </row>
    <row r="1790" spans="1:35" x14ac:dyDescent="0.2">
      <c r="A1790">
        <v>3798</v>
      </c>
      <c r="B1790" s="91">
        <v>41436</v>
      </c>
      <c r="C1790" s="61" t="e" cm="1" vm="1">
        <f t="array" ref="C1790">_xlfn._xlws.FILTER(B1790,OR(LEN(B1790) = 7,LEN(B1790)=8))</f>
        <v>#VALUE!</v>
      </c>
      <c r="D1790" s="61" t="str">
        <f t="shared" si="326"/>
        <v/>
      </c>
      <c r="E1790" s="61" t="s">
        <v>2512</v>
      </c>
      <c r="F1790" s="87" cm="1">
        <f t="array" ref="F1790">_xlfn._xlws.FILTER(B1790,LEN(B1790)=5)</f>
        <v>41436</v>
      </c>
      <c r="G1790" s="88">
        <f t="shared" si="327"/>
        <v>41436</v>
      </c>
      <c r="H1790" s="61"/>
      <c r="I1790" s="85">
        <v>41436</v>
      </c>
      <c r="J1790" s="93">
        <f t="shared" si="325"/>
        <v>41436</v>
      </c>
      <c r="K1790" s="85"/>
      <c r="M1790" s="85">
        <v>41436</v>
      </c>
      <c r="N1790" t="e">
        <f t="shared" si="328"/>
        <v>#VALUE!</v>
      </c>
      <c r="O1790">
        <f t="shared" si="329"/>
        <v>41436</v>
      </c>
      <c r="Q1790" s="84">
        <v>41436</v>
      </c>
      <c r="R1790" t="e">
        <f t="shared" si="330"/>
        <v>#VALUE!</v>
      </c>
      <c r="S1790">
        <f t="shared" si="331"/>
        <v>41436</v>
      </c>
      <c r="U1790" s="86">
        <v>41436</v>
      </c>
      <c r="V1790" t="e">
        <f t="shared" si="332"/>
        <v>#VALUE!</v>
      </c>
      <c r="W1790">
        <f t="shared" si="333"/>
        <v>41436</v>
      </c>
      <c r="Y1790" s="61">
        <v>41436</v>
      </c>
      <c r="Z1790" t="str">
        <f t="shared" si="334"/>
        <v>41436</v>
      </c>
      <c r="AA1790" t="e">
        <f t="shared" si="335"/>
        <v>#VALUE!</v>
      </c>
      <c r="AB1790">
        <f t="shared" si="336"/>
        <v>41436</v>
      </c>
      <c r="AD1790" s="85">
        <v>13254</v>
      </c>
      <c r="AG1790" s="85">
        <v>41436</v>
      </c>
      <c r="AI1790" s="85">
        <v>41584</v>
      </c>
    </row>
    <row r="1791" spans="1:35" x14ac:dyDescent="0.2">
      <c r="A1791">
        <v>4259</v>
      </c>
      <c r="B1791" s="91" t="s">
        <v>512</v>
      </c>
      <c r="C1791" s="61" t="str" cm="1">
        <f t="array" ref="C1791">_xlfn._xlws.FILTER(B1791,OR(LEN(B1791) = 7,LEN(B1791)=8))</f>
        <v>9/24/13</v>
      </c>
      <c r="D1791" s="61" t="str">
        <f t="shared" si="326"/>
        <v>9/24/13</v>
      </c>
      <c r="E1791" s="85" t="s">
        <v>512</v>
      </c>
      <c r="F1791" s="87" t="e" cm="1" vm="1">
        <f t="array" ref="F1791">_xlfn._xlws.FILTER(B1791,LEN(B1791)=5)</f>
        <v>#VALUE!</v>
      </c>
      <c r="G1791" s="88" t="str">
        <f t="shared" si="327"/>
        <v/>
      </c>
      <c r="H1791" s="85">
        <v>41541</v>
      </c>
      <c r="I1791" s="85" t="s">
        <v>2512</v>
      </c>
      <c r="J1791" s="93">
        <f t="shared" si="325"/>
        <v>41541</v>
      </c>
      <c r="K1791" s="85"/>
      <c r="M1791" s="85" t="s">
        <v>512</v>
      </c>
      <c r="N1791" t="e">
        <f t="shared" si="328"/>
        <v>#VALUE!</v>
      </c>
      <c r="O1791" t="e">
        <f t="shared" si="329"/>
        <v>#VALUE!</v>
      </c>
      <c r="Q1791" s="84" t="s">
        <v>512</v>
      </c>
      <c r="R1791" t="e">
        <f t="shared" si="330"/>
        <v>#VALUE!</v>
      </c>
      <c r="S1791" t="e">
        <f t="shared" si="331"/>
        <v>#VALUE!</v>
      </c>
      <c r="U1791" s="86" t="s">
        <v>512</v>
      </c>
      <c r="V1791" t="e">
        <f t="shared" si="332"/>
        <v>#VALUE!</v>
      </c>
      <c r="W1791" t="e">
        <f t="shared" si="333"/>
        <v>#VALUE!</v>
      </c>
      <c r="Y1791" s="61" t="s">
        <v>512</v>
      </c>
      <c r="Z1791" t="str">
        <f t="shared" si="334"/>
        <v>9-24-13</v>
      </c>
      <c r="AA1791" t="e">
        <f t="shared" si="335"/>
        <v>#VALUE!</v>
      </c>
      <c r="AB1791" t="e">
        <f t="shared" si="336"/>
        <v>#VALUE!</v>
      </c>
      <c r="AD1791" s="85">
        <v>41541</v>
      </c>
      <c r="AG1791" s="85" t="s">
        <v>512</v>
      </c>
      <c r="AI1791" s="85">
        <v>41541</v>
      </c>
    </row>
    <row r="1792" spans="1:35" x14ac:dyDescent="0.2">
      <c r="A1792">
        <v>2549</v>
      </c>
      <c r="B1792" s="91" t="s">
        <v>371</v>
      </c>
      <c r="C1792" s="61" t="str" cm="1">
        <f t="array" ref="C1792">_xlfn._xlws.FILTER(B1792,OR(LEN(B1792) = 7,LEN(B1792)=8))</f>
        <v>7/21/13</v>
      </c>
      <c r="D1792" s="61" t="str">
        <f t="shared" si="326"/>
        <v>7/21/13</v>
      </c>
      <c r="E1792" s="85" t="s">
        <v>371</v>
      </c>
      <c r="F1792" s="87" t="e" cm="1" vm="1">
        <f t="array" ref="F1792">_xlfn._xlws.FILTER(B1792,LEN(B1792)=5)</f>
        <v>#VALUE!</v>
      </c>
      <c r="G1792" s="88" t="str">
        <f t="shared" si="327"/>
        <v/>
      </c>
      <c r="H1792" s="85">
        <v>41476</v>
      </c>
      <c r="I1792" s="85" t="s">
        <v>2512</v>
      </c>
      <c r="J1792" s="93">
        <f t="shared" si="325"/>
        <v>41476</v>
      </c>
      <c r="K1792" s="85"/>
      <c r="M1792" s="85" t="s">
        <v>371</v>
      </c>
      <c r="N1792" t="e">
        <f t="shared" si="328"/>
        <v>#VALUE!</v>
      </c>
      <c r="O1792" t="e">
        <f t="shared" si="329"/>
        <v>#VALUE!</v>
      </c>
      <c r="Q1792" s="84" t="s">
        <v>371</v>
      </c>
      <c r="R1792" t="e">
        <f t="shared" si="330"/>
        <v>#VALUE!</v>
      </c>
      <c r="S1792" t="e">
        <f t="shared" si="331"/>
        <v>#VALUE!</v>
      </c>
      <c r="U1792" s="86" t="s">
        <v>371</v>
      </c>
      <c r="V1792" t="e">
        <f t="shared" si="332"/>
        <v>#VALUE!</v>
      </c>
      <c r="W1792" t="e">
        <f t="shared" si="333"/>
        <v>#VALUE!</v>
      </c>
      <c r="Y1792" s="61" t="s">
        <v>371</v>
      </c>
      <c r="Z1792" t="str">
        <f t="shared" si="334"/>
        <v>7-21-13</v>
      </c>
      <c r="AA1792" t="e">
        <f t="shared" si="335"/>
        <v>#VALUE!</v>
      </c>
      <c r="AB1792" t="e">
        <f t="shared" si="336"/>
        <v>#VALUE!</v>
      </c>
      <c r="AD1792" s="85">
        <v>41476</v>
      </c>
      <c r="AG1792" s="85" t="s">
        <v>371</v>
      </c>
      <c r="AI1792" s="85">
        <v>41476</v>
      </c>
    </row>
    <row r="1793" spans="1:35" x14ac:dyDescent="0.2">
      <c r="A1793">
        <v>6437</v>
      </c>
      <c r="B1793" s="91" t="s">
        <v>465</v>
      </c>
      <c r="C1793" s="61" t="str" cm="1">
        <f t="array" ref="C1793">_xlfn._xlws.FILTER(B1793,OR(LEN(B1793) = 7,LEN(B1793)=8))</f>
        <v>6/19/13</v>
      </c>
      <c r="D1793" s="61" t="str">
        <f t="shared" si="326"/>
        <v>6/19/13</v>
      </c>
      <c r="E1793" s="85" t="s">
        <v>465</v>
      </c>
      <c r="F1793" s="87" t="e" cm="1" vm="1">
        <f t="array" ref="F1793">_xlfn._xlws.FILTER(B1793,LEN(B1793)=5)</f>
        <v>#VALUE!</v>
      </c>
      <c r="G1793" s="88" t="str">
        <f t="shared" si="327"/>
        <v/>
      </c>
      <c r="H1793" s="85">
        <v>41444</v>
      </c>
      <c r="I1793" s="85" t="s">
        <v>2512</v>
      </c>
      <c r="J1793" s="93">
        <f t="shared" si="325"/>
        <v>41444</v>
      </c>
      <c r="K1793" s="85"/>
      <c r="M1793" s="85" t="s">
        <v>465</v>
      </c>
      <c r="N1793" t="e">
        <f t="shared" si="328"/>
        <v>#VALUE!</v>
      </c>
      <c r="O1793" t="e">
        <f t="shared" si="329"/>
        <v>#VALUE!</v>
      </c>
      <c r="Q1793" s="84" t="s">
        <v>465</v>
      </c>
      <c r="R1793" t="e">
        <f t="shared" si="330"/>
        <v>#VALUE!</v>
      </c>
      <c r="S1793" t="e">
        <f t="shared" si="331"/>
        <v>#VALUE!</v>
      </c>
      <c r="U1793" s="86" t="s">
        <v>465</v>
      </c>
      <c r="V1793" t="e">
        <f t="shared" si="332"/>
        <v>#VALUE!</v>
      </c>
      <c r="W1793" t="e">
        <f t="shared" si="333"/>
        <v>#VALUE!</v>
      </c>
      <c r="Y1793" s="61" t="s">
        <v>465</v>
      </c>
      <c r="Z1793" t="str">
        <f t="shared" si="334"/>
        <v>6-19-13</v>
      </c>
      <c r="AA1793" t="e">
        <f t="shared" si="335"/>
        <v>#VALUE!</v>
      </c>
      <c r="AB1793" t="e">
        <f t="shared" si="336"/>
        <v>#VALUE!</v>
      </c>
      <c r="AD1793" s="85">
        <v>41444</v>
      </c>
      <c r="AG1793" s="85" t="s">
        <v>465</v>
      </c>
      <c r="AI1793" s="85">
        <v>41444</v>
      </c>
    </row>
    <row r="1794" spans="1:35" x14ac:dyDescent="0.2">
      <c r="A1794">
        <v>2488</v>
      </c>
      <c r="B1794" s="91" t="s">
        <v>310</v>
      </c>
      <c r="C1794" s="61" t="str" cm="1">
        <f t="array" ref="C1794">_xlfn._xlws.FILTER(B1794,OR(LEN(B1794) = 7,LEN(B1794)=8))</f>
        <v>3/23/13</v>
      </c>
      <c r="D1794" s="61" t="str">
        <f t="shared" si="326"/>
        <v>3/23/13</v>
      </c>
      <c r="E1794" s="85" t="s">
        <v>310</v>
      </c>
      <c r="F1794" s="87" t="e" cm="1" vm="1">
        <f t="array" ref="F1794">_xlfn._xlws.FILTER(B1794,LEN(B1794)=5)</f>
        <v>#VALUE!</v>
      </c>
      <c r="G1794" s="88" t="str">
        <f t="shared" si="327"/>
        <v/>
      </c>
      <c r="H1794" s="85">
        <v>41356</v>
      </c>
      <c r="I1794" s="85" t="s">
        <v>2512</v>
      </c>
      <c r="J1794" s="93">
        <f t="shared" si="325"/>
        <v>41356</v>
      </c>
      <c r="K1794" s="85"/>
      <c r="M1794" s="85" t="s">
        <v>310</v>
      </c>
      <c r="N1794" t="e">
        <f t="shared" si="328"/>
        <v>#VALUE!</v>
      </c>
      <c r="O1794" t="e">
        <f t="shared" si="329"/>
        <v>#VALUE!</v>
      </c>
      <c r="Q1794" s="84" t="s">
        <v>310</v>
      </c>
      <c r="R1794" t="e">
        <f t="shared" si="330"/>
        <v>#VALUE!</v>
      </c>
      <c r="S1794" t="e">
        <f t="shared" si="331"/>
        <v>#VALUE!</v>
      </c>
      <c r="U1794" s="86" t="s">
        <v>310</v>
      </c>
      <c r="V1794" t="e">
        <f t="shared" si="332"/>
        <v>#VALUE!</v>
      </c>
      <c r="W1794" t="e">
        <f t="shared" si="333"/>
        <v>#VALUE!</v>
      </c>
      <c r="Y1794" s="61" t="s">
        <v>310</v>
      </c>
      <c r="Z1794" t="str">
        <f t="shared" si="334"/>
        <v>3-23-13</v>
      </c>
      <c r="AA1794" t="e">
        <f t="shared" si="335"/>
        <v>#VALUE!</v>
      </c>
      <c r="AB1794" t="e">
        <f t="shared" si="336"/>
        <v>#VALUE!</v>
      </c>
      <c r="AD1794" s="85">
        <v>41356</v>
      </c>
      <c r="AG1794" s="85" t="s">
        <v>310</v>
      </c>
      <c r="AI1794" s="85">
        <v>41356</v>
      </c>
    </row>
    <row r="1795" spans="1:35" x14ac:dyDescent="0.2">
      <c r="A1795">
        <v>3945</v>
      </c>
      <c r="B1795" s="91">
        <v>41550</v>
      </c>
      <c r="C1795" s="61" t="e" cm="1" vm="1">
        <f t="array" ref="C1795">_xlfn._xlws.FILTER(B1795,OR(LEN(B1795) = 7,LEN(B1795)=8))</f>
        <v>#VALUE!</v>
      </c>
      <c r="D1795" s="61" t="str">
        <f t="shared" si="326"/>
        <v/>
      </c>
      <c r="E1795" s="61" t="s">
        <v>2512</v>
      </c>
      <c r="F1795" s="87" cm="1">
        <f t="array" ref="F1795">_xlfn._xlws.FILTER(B1795,LEN(B1795)=5)</f>
        <v>41550</v>
      </c>
      <c r="G1795" s="88">
        <f t="shared" si="327"/>
        <v>41550</v>
      </c>
      <c r="H1795" s="61"/>
      <c r="I1795" s="85">
        <v>41550</v>
      </c>
      <c r="J1795" s="93">
        <f t="shared" ref="J1795:J1858" si="337">IF(I1795&gt;$I$1,I1795,H1795)</f>
        <v>41550</v>
      </c>
      <c r="K1795" s="85"/>
      <c r="M1795" s="85">
        <v>41550</v>
      </c>
      <c r="N1795" t="e">
        <f t="shared" si="328"/>
        <v>#VALUE!</v>
      </c>
      <c r="O1795">
        <f t="shared" si="329"/>
        <v>41550</v>
      </c>
      <c r="Q1795" s="84">
        <v>41550</v>
      </c>
      <c r="R1795" t="e">
        <f t="shared" si="330"/>
        <v>#VALUE!</v>
      </c>
      <c r="S1795">
        <f t="shared" si="331"/>
        <v>41550</v>
      </c>
      <c r="U1795" s="86">
        <v>41550</v>
      </c>
      <c r="V1795" t="e">
        <f t="shared" si="332"/>
        <v>#VALUE!</v>
      </c>
      <c r="W1795">
        <f t="shared" si="333"/>
        <v>41550</v>
      </c>
      <c r="Y1795" s="61">
        <v>41550</v>
      </c>
      <c r="Z1795" t="str">
        <f t="shared" si="334"/>
        <v>41550</v>
      </c>
      <c r="AA1795" t="e">
        <f t="shared" si="335"/>
        <v>#VALUE!</v>
      </c>
      <c r="AB1795">
        <f t="shared" si="336"/>
        <v>41550</v>
      </c>
      <c r="AD1795" s="85">
        <v>18368</v>
      </c>
      <c r="AG1795" s="85">
        <v>41550</v>
      </c>
      <c r="AI1795" s="85">
        <v>41343</v>
      </c>
    </row>
    <row r="1796" spans="1:35" x14ac:dyDescent="0.2">
      <c r="A1796">
        <v>702</v>
      </c>
      <c r="B1796" s="91" t="s">
        <v>476</v>
      </c>
      <c r="C1796" s="61" t="str" cm="1">
        <f t="array" ref="C1796">_xlfn._xlws.FILTER(B1796,OR(LEN(B1796) = 7,LEN(B1796)=8))</f>
        <v>2/15/13</v>
      </c>
      <c r="D1796" s="61" t="str">
        <f t="shared" ref="D1796:D1859" si="338">IFERROR(C1796,"")</f>
        <v>2/15/13</v>
      </c>
      <c r="E1796" s="85" t="s">
        <v>476</v>
      </c>
      <c r="F1796" s="87" t="e" cm="1" vm="1">
        <f t="array" ref="F1796">_xlfn._xlws.FILTER(B1796,LEN(B1796)=5)</f>
        <v>#VALUE!</v>
      </c>
      <c r="G1796" s="88" t="str">
        <f t="shared" si="327"/>
        <v/>
      </c>
      <c r="H1796" s="85">
        <v>41320</v>
      </c>
      <c r="I1796" s="85" t="s">
        <v>2512</v>
      </c>
      <c r="J1796" s="93">
        <f t="shared" si="337"/>
        <v>41320</v>
      </c>
      <c r="K1796" s="85"/>
      <c r="M1796" s="85" t="s">
        <v>476</v>
      </c>
      <c r="N1796" t="e">
        <f t="shared" si="328"/>
        <v>#VALUE!</v>
      </c>
      <c r="O1796" t="e">
        <f t="shared" si="329"/>
        <v>#VALUE!</v>
      </c>
      <c r="Q1796" s="84" t="s">
        <v>476</v>
      </c>
      <c r="R1796" t="e">
        <f t="shared" si="330"/>
        <v>#VALUE!</v>
      </c>
      <c r="S1796" t="e">
        <f t="shared" si="331"/>
        <v>#VALUE!</v>
      </c>
      <c r="U1796" s="86" t="s">
        <v>476</v>
      </c>
      <c r="V1796" t="e">
        <f t="shared" si="332"/>
        <v>#VALUE!</v>
      </c>
      <c r="W1796" t="e">
        <f t="shared" si="333"/>
        <v>#VALUE!</v>
      </c>
      <c r="Y1796" s="61" t="s">
        <v>476</v>
      </c>
      <c r="Z1796" t="str">
        <f t="shared" si="334"/>
        <v>2-15-13</v>
      </c>
      <c r="AA1796" t="e">
        <f t="shared" si="335"/>
        <v>#VALUE!</v>
      </c>
      <c r="AB1796" t="e">
        <f t="shared" si="336"/>
        <v>#VALUE!</v>
      </c>
      <c r="AD1796" s="85">
        <v>41320</v>
      </c>
      <c r="AG1796" s="85" t="s">
        <v>476</v>
      </c>
      <c r="AI1796" s="85">
        <v>41320</v>
      </c>
    </row>
    <row r="1797" spans="1:35" x14ac:dyDescent="0.2">
      <c r="A1797">
        <v>9010</v>
      </c>
      <c r="B1797" s="91">
        <v>41549</v>
      </c>
      <c r="C1797" s="61" t="e" cm="1" vm="1">
        <f t="array" ref="C1797">_xlfn._xlws.FILTER(B1797,OR(LEN(B1797) = 7,LEN(B1797)=8))</f>
        <v>#VALUE!</v>
      </c>
      <c r="D1797" s="61" t="str">
        <f t="shared" si="338"/>
        <v/>
      </c>
      <c r="E1797" s="61" t="s">
        <v>2512</v>
      </c>
      <c r="F1797" s="87" cm="1">
        <f t="array" ref="F1797">_xlfn._xlws.FILTER(B1797,LEN(B1797)=5)</f>
        <v>41549</v>
      </c>
      <c r="G1797" s="88">
        <f t="shared" ref="G1797:G1860" si="339">IFERROR(F1797,"")</f>
        <v>41549</v>
      </c>
      <c r="H1797" s="61"/>
      <c r="I1797" s="85">
        <v>41549</v>
      </c>
      <c r="J1797" s="93">
        <f t="shared" si="337"/>
        <v>41549</v>
      </c>
      <c r="K1797" s="85"/>
      <c r="M1797" s="85">
        <v>41549</v>
      </c>
      <c r="N1797" t="e">
        <f t="shared" ref="N1797:N1860" si="340">DATEVALUE(M1797)</f>
        <v>#VALUE!</v>
      </c>
      <c r="O1797">
        <f t="shared" ref="O1797:O1860" si="341">VALUE(M1797)</f>
        <v>41549</v>
      </c>
      <c r="Q1797" s="84">
        <v>41549</v>
      </c>
      <c r="R1797" t="e">
        <f t="shared" ref="R1797:R1860" si="342">DATEVALUE(Q1797)</f>
        <v>#VALUE!</v>
      </c>
      <c r="S1797">
        <f t="shared" ref="S1797:S1860" si="343">VALUE(Q1797)</f>
        <v>41549</v>
      </c>
      <c r="U1797" s="86">
        <v>41549</v>
      </c>
      <c r="V1797" t="e">
        <f t="shared" ref="V1797:V1860" si="344">DATEVALUE(U1797)</f>
        <v>#VALUE!</v>
      </c>
      <c r="W1797">
        <f t="shared" ref="W1797:W1860" si="345">VALUE(U1797)</f>
        <v>41549</v>
      </c>
      <c r="Y1797" s="61">
        <v>41549</v>
      </c>
      <c r="Z1797" t="str">
        <f t="shared" ref="Z1797:Z1860" si="346">SUBSTITUTE(Y1797,"/","-")</f>
        <v>41549</v>
      </c>
      <c r="AA1797" t="e">
        <f t="shared" ref="AA1797:AA1860" si="347">DATEVALUE(Z1797)</f>
        <v>#VALUE!</v>
      </c>
      <c r="AB1797">
        <f t="shared" ref="AB1797:AB1860" si="348">VALUE(Z1797)</f>
        <v>41549</v>
      </c>
      <c r="AD1797" s="85">
        <v>18003</v>
      </c>
      <c r="AG1797" s="85">
        <v>41549</v>
      </c>
      <c r="AI1797" s="85">
        <v>41315</v>
      </c>
    </row>
    <row r="1798" spans="1:35" x14ac:dyDescent="0.2">
      <c r="A1798">
        <v>9710</v>
      </c>
      <c r="B1798" s="91" t="s">
        <v>991</v>
      </c>
      <c r="C1798" s="61" t="str" cm="1">
        <f t="array" ref="C1798">_xlfn._xlws.FILTER(B1798,OR(LEN(B1798) = 7,LEN(B1798)=8))</f>
        <v>1/20/13</v>
      </c>
      <c r="D1798" s="61" t="str">
        <f t="shared" si="338"/>
        <v>1/20/13</v>
      </c>
      <c r="E1798" s="85" t="s">
        <v>991</v>
      </c>
      <c r="F1798" s="87" t="e" cm="1" vm="1">
        <f t="array" ref="F1798">_xlfn._xlws.FILTER(B1798,LEN(B1798)=5)</f>
        <v>#VALUE!</v>
      </c>
      <c r="G1798" s="88" t="str">
        <f t="shared" si="339"/>
        <v/>
      </c>
      <c r="H1798" s="85">
        <v>41294</v>
      </c>
      <c r="I1798" s="85" t="s">
        <v>2512</v>
      </c>
      <c r="J1798" s="93">
        <f t="shared" si="337"/>
        <v>41294</v>
      </c>
      <c r="K1798" s="85"/>
      <c r="M1798" s="85" t="s">
        <v>991</v>
      </c>
      <c r="N1798" t="e">
        <f t="shared" si="340"/>
        <v>#VALUE!</v>
      </c>
      <c r="O1798" t="e">
        <f t="shared" si="341"/>
        <v>#VALUE!</v>
      </c>
      <c r="Q1798" s="84" t="s">
        <v>991</v>
      </c>
      <c r="R1798" t="e">
        <f t="shared" si="342"/>
        <v>#VALUE!</v>
      </c>
      <c r="S1798" t="e">
        <f t="shared" si="343"/>
        <v>#VALUE!</v>
      </c>
      <c r="U1798" s="86" t="s">
        <v>991</v>
      </c>
      <c r="V1798" t="e">
        <f t="shared" si="344"/>
        <v>#VALUE!</v>
      </c>
      <c r="W1798" t="e">
        <f t="shared" si="345"/>
        <v>#VALUE!</v>
      </c>
      <c r="Y1798" s="61" t="s">
        <v>991</v>
      </c>
      <c r="Z1798" t="str">
        <f t="shared" si="346"/>
        <v>1-20-13</v>
      </c>
      <c r="AA1798" t="e">
        <f t="shared" si="347"/>
        <v>#VALUE!</v>
      </c>
      <c r="AB1798" t="e">
        <f t="shared" si="348"/>
        <v>#VALUE!</v>
      </c>
      <c r="AD1798" s="85">
        <v>41294</v>
      </c>
      <c r="AG1798" s="85" t="s">
        <v>991</v>
      </c>
      <c r="AI1798" s="85">
        <v>41294</v>
      </c>
    </row>
    <row r="1799" spans="1:35" x14ac:dyDescent="0.2">
      <c r="A1799">
        <v>1509</v>
      </c>
      <c r="B1799" s="91">
        <v>41365</v>
      </c>
      <c r="C1799" s="61" t="e" cm="1" vm="1">
        <f t="array" ref="C1799">_xlfn._xlws.FILTER(B1799,OR(LEN(B1799) = 7,LEN(B1799)=8))</f>
        <v>#VALUE!</v>
      </c>
      <c r="D1799" s="61" t="str">
        <f t="shared" si="338"/>
        <v/>
      </c>
      <c r="E1799" s="61" t="s">
        <v>2512</v>
      </c>
      <c r="F1799" s="87" cm="1">
        <f t="array" ref="F1799">_xlfn._xlws.FILTER(B1799,LEN(B1799)=5)</f>
        <v>41365</v>
      </c>
      <c r="G1799" s="88">
        <f t="shared" si="339"/>
        <v>41365</v>
      </c>
      <c r="H1799" s="61"/>
      <c r="I1799" s="85">
        <v>41365</v>
      </c>
      <c r="J1799" s="93">
        <f t="shared" si="337"/>
        <v>41365</v>
      </c>
      <c r="K1799" s="85"/>
      <c r="M1799" s="85">
        <v>41365</v>
      </c>
      <c r="N1799" t="e">
        <f t="shared" si="340"/>
        <v>#VALUE!</v>
      </c>
      <c r="O1799">
        <f t="shared" si="341"/>
        <v>41365</v>
      </c>
      <c r="Q1799" s="84">
        <v>41365</v>
      </c>
      <c r="R1799" t="e">
        <f t="shared" si="342"/>
        <v>#VALUE!</v>
      </c>
      <c r="S1799">
        <f t="shared" si="343"/>
        <v>41365</v>
      </c>
      <c r="U1799" s="86">
        <v>41365</v>
      </c>
      <c r="V1799" t="e">
        <f t="shared" si="344"/>
        <v>#VALUE!</v>
      </c>
      <c r="W1799">
        <f t="shared" si="345"/>
        <v>41365</v>
      </c>
      <c r="Y1799" s="61">
        <v>41365</v>
      </c>
      <c r="Z1799" t="str">
        <f t="shared" si="346"/>
        <v>41365</v>
      </c>
      <c r="AA1799" t="e">
        <f t="shared" si="347"/>
        <v>#VALUE!</v>
      </c>
      <c r="AB1799">
        <f t="shared" si="348"/>
        <v>41365</v>
      </c>
      <c r="AD1799" s="85">
        <v>23845</v>
      </c>
      <c r="AG1799" s="85">
        <v>41365</v>
      </c>
      <c r="AI1799" s="85">
        <v>41278</v>
      </c>
    </row>
    <row r="1800" spans="1:35" x14ac:dyDescent="0.2">
      <c r="A1800">
        <v>9120</v>
      </c>
      <c r="B1800" s="91">
        <v>41041</v>
      </c>
      <c r="C1800" s="61" t="e" cm="1" vm="1">
        <f t="array" ref="C1800">_xlfn._xlws.FILTER(B1800,OR(LEN(B1800) = 7,LEN(B1800)=8))</f>
        <v>#VALUE!</v>
      </c>
      <c r="D1800" s="61" t="str">
        <f t="shared" si="338"/>
        <v/>
      </c>
      <c r="E1800" s="61" t="s">
        <v>2512</v>
      </c>
      <c r="F1800" s="87" cm="1">
        <f t="array" ref="F1800">_xlfn._xlws.FILTER(B1800,LEN(B1800)=5)</f>
        <v>41041</v>
      </c>
      <c r="G1800" s="88">
        <f t="shared" si="339"/>
        <v>41041</v>
      </c>
      <c r="H1800" s="61"/>
      <c r="I1800" s="85">
        <v>41041</v>
      </c>
      <c r="J1800" s="93">
        <f t="shared" si="337"/>
        <v>41041</v>
      </c>
      <c r="K1800" s="85"/>
      <c r="M1800" s="85">
        <v>41041</v>
      </c>
      <c r="N1800" t="e">
        <f t="shared" si="340"/>
        <v>#VALUE!</v>
      </c>
      <c r="O1800">
        <f t="shared" si="341"/>
        <v>41041</v>
      </c>
      <c r="Q1800" s="84">
        <v>41041</v>
      </c>
      <c r="R1800" t="e">
        <f t="shared" si="342"/>
        <v>#VALUE!</v>
      </c>
      <c r="S1800">
        <f t="shared" si="343"/>
        <v>41041</v>
      </c>
      <c r="U1800" s="86">
        <v>41041</v>
      </c>
      <c r="V1800" t="e">
        <f t="shared" si="344"/>
        <v>#VALUE!</v>
      </c>
      <c r="W1800">
        <f t="shared" si="345"/>
        <v>41041</v>
      </c>
      <c r="Y1800" s="61">
        <v>41041</v>
      </c>
      <c r="Z1800" t="str">
        <f t="shared" si="346"/>
        <v>41041</v>
      </c>
      <c r="AA1800" t="e">
        <f t="shared" si="347"/>
        <v>#VALUE!</v>
      </c>
      <c r="AB1800">
        <f t="shared" si="348"/>
        <v>41041</v>
      </c>
      <c r="AD1800" s="85">
        <v>15076</v>
      </c>
      <c r="AG1800" s="85">
        <v>41041</v>
      </c>
      <c r="AI1800" s="85">
        <v>41248</v>
      </c>
    </row>
    <row r="1801" spans="1:35" x14ac:dyDescent="0.2">
      <c r="A1801">
        <v>5252</v>
      </c>
      <c r="B1801" s="91" t="s">
        <v>726</v>
      </c>
      <c r="C1801" s="61" t="str" cm="1">
        <f t="array" ref="C1801">_xlfn._xlws.FILTER(B1801,OR(LEN(B1801) = 7,LEN(B1801)=8))</f>
        <v>10/26/12</v>
      </c>
      <c r="D1801" s="61" t="str">
        <f t="shared" si="338"/>
        <v>10/26/12</v>
      </c>
      <c r="E1801" s="61" t="s">
        <v>726</v>
      </c>
      <c r="F1801" s="87" t="e" cm="1" vm="1">
        <f t="array" ref="F1801">_xlfn._xlws.FILTER(B1801,LEN(B1801)=5)</f>
        <v>#VALUE!</v>
      </c>
      <c r="G1801" s="88" t="str">
        <f t="shared" si="339"/>
        <v/>
      </c>
      <c r="H1801" s="85">
        <v>41208</v>
      </c>
      <c r="I1801" s="85" t="s">
        <v>2512</v>
      </c>
      <c r="J1801" s="93">
        <f t="shared" si="337"/>
        <v>41208</v>
      </c>
      <c r="K1801" s="85"/>
      <c r="M1801" s="85" t="s">
        <v>726</v>
      </c>
      <c r="N1801" t="e">
        <f t="shared" si="340"/>
        <v>#VALUE!</v>
      </c>
      <c r="O1801" t="e">
        <f t="shared" si="341"/>
        <v>#VALUE!</v>
      </c>
      <c r="Q1801" s="84" t="s">
        <v>726</v>
      </c>
      <c r="R1801" t="e">
        <f t="shared" si="342"/>
        <v>#VALUE!</v>
      </c>
      <c r="S1801" t="e">
        <f t="shared" si="343"/>
        <v>#VALUE!</v>
      </c>
      <c r="U1801" s="86" t="s">
        <v>726</v>
      </c>
      <c r="V1801" t="e">
        <f t="shared" si="344"/>
        <v>#VALUE!</v>
      </c>
      <c r="W1801" t="e">
        <f t="shared" si="345"/>
        <v>#VALUE!</v>
      </c>
      <c r="Y1801" s="61" t="s">
        <v>726</v>
      </c>
      <c r="Z1801" t="str">
        <f t="shared" si="346"/>
        <v>10-26-12</v>
      </c>
      <c r="AA1801" t="e">
        <f t="shared" si="347"/>
        <v>#VALUE!</v>
      </c>
      <c r="AB1801" t="e">
        <f t="shared" si="348"/>
        <v>#VALUE!</v>
      </c>
      <c r="AD1801" s="85">
        <v>41208</v>
      </c>
      <c r="AG1801" s="85" t="s">
        <v>726</v>
      </c>
      <c r="AI1801" s="85">
        <v>41208</v>
      </c>
    </row>
    <row r="1802" spans="1:35" x14ac:dyDescent="0.2">
      <c r="A1802">
        <v>5959</v>
      </c>
      <c r="B1802" s="91" t="s">
        <v>1154</v>
      </c>
      <c r="C1802" s="61" t="str" cm="1">
        <f t="array" ref="C1802">_xlfn._xlws.FILTER(B1802,OR(LEN(B1802) = 7,LEN(B1802)=8))</f>
        <v>10/15/12</v>
      </c>
      <c r="D1802" s="61" t="str">
        <f t="shared" si="338"/>
        <v>10/15/12</v>
      </c>
      <c r="E1802" s="61" t="s">
        <v>1154</v>
      </c>
      <c r="F1802" s="87" t="e" cm="1" vm="1">
        <f t="array" ref="F1802">_xlfn._xlws.FILTER(B1802,LEN(B1802)=5)</f>
        <v>#VALUE!</v>
      </c>
      <c r="G1802" s="88" t="str">
        <f t="shared" si="339"/>
        <v/>
      </c>
      <c r="H1802" s="85">
        <v>41197</v>
      </c>
      <c r="I1802" s="85" t="s">
        <v>2512</v>
      </c>
      <c r="J1802" s="93">
        <f t="shared" si="337"/>
        <v>41197</v>
      </c>
      <c r="K1802" s="85"/>
      <c r="M1802" s="85" t="s">
        <v>1154</v>
      </c>
      <c r="N1802" t="e">
        <f t="shared" si="340"/>
        <v>#VALUE!</v>
      </c>
      <c r="O1802" t="e">
        <f t="shared" si="341"/>
        <v>#VALUE!</v>
      </c>
      <c r="Q1802" s="84" t="s">
        <v>1154</v>
      </c>
      <c r="R1802" t="e">
        <f t="shared" si="342"/>
        <v>#VALUE!</v>
      </c>
      <c r="S1802" t="e">
        <f t="shared" si="343"/>
        <v>#VALUE!</v>
      </c>
      <c r="U1802" s="86" t="s">
        <v>1154</v>
      </c>
      <c r="V1802" t="e">
        <f t="shared" si="344"/>
        <v>#VALUE!</v>
      </c>
      <c r="W1802" t="e">
        <f t="shared" si="345"/>
        <v>#VALUE!</v>
      </c>
      <c r="Y1802" s="61" t="s">
        <v>1154</v>
      </c>
      <c r="Z1802" t="str">
        <f t="shared" si="346"/>
        <v>10-15-12</v>
      </c>
      <c r="AA1802" t="e">
        <f t="shared" si="347"/>
        <v>#VALUE!</v>
      </c>
      <c r="AB1802" t="e">
        <f t="shared" si="348"/>
        <v>#VALUE!</v>
      </c>
      <c r="AD1802" s="85">
        <v>41197</v>
      </c>
      <c r="AG1802" s="85" t="s">
        <v>1154</v>
      </c>
      <c r="AI1802" s="85">
        <v>41197</v>
      </c>
    </row>
    <row r="1803" spans="1:35" x14ac:dyDescent="0.2">
      <c r="A1803">
        <v>7441</v>
      </c>
      <c r="B1803" s="91">
        <v>41070</v>
      </c>
      <c r="C1803" s="61" t="e" cm="1" vm="1">
        <f t="array" ref="C1803">_xlfn._xlws.FILTER(B1803,OR(LEN(B1803) = 7,LEN(B1803)=8))</f>
        <v>#VALUE!</v>
      </c>
      <c r="D1803" s="61" t="str">
        <f t="shared" si="338"/>
        <v/>
      </c>
      <c r="E1803" s="61" t="s">
        <v>2512</v>
      </c>
      <c r="F1803" s="87" cm="1">
        <f t="array" ref="F1803">_xlfn._xlws.FILTER(B1803,LEN(B1803)=5)</f>
        <v>41070</v>
      </c>
      <c r="G1803" s="88">
        <f t="shared" si="339"/>
        <v>41070</v>
      </c>
      <c r="H1803" s="61"/>
      <c r="I1803" s="85">
        <v>41070</v>
      </c>
      <c r="J1803" s="93">
        <f t="shared" si="337"/>
        <v>41070</v>
      </c>
      <c r="K1803" s="85"/>
      <c r="M1803" s="85">
        <v>41070</v>
      </c>
      <c r="N1803" t="e">
        <f t="shared" si="340"/>
        <v>#VALUE!</v>
      </c>
      <c r="O1803">
        <f t="shared" si="341"/>
        <v>41070</v>
      </c>
      <c r="Q1803" s="84">
        <v>41070</v>
      </c>
      <c r="R1803" t="e">
        <f t="shared" si="342"/>
        <v>#VALUE!</v>
      </c>
      <c r="S1803">
        <f t="shared" si="343"/>
        <v>41070</v>
      </c>
      <c r="U1803" s="86">
        <v>41070</v>
      </c>
      <c r="V1803" t="e">
        <f t="shared" si="344"/>
        <v>#VALUE!</v>
      </c>
      <c r="W1803">
        <f t="shared" si="345"/>
        <v>41070</v>
      </c>
      <c r="Y1803" s="61">
        <v>41070</v>
      </c>
      <c r="Z1803" t="str">
        <f t="shared" si="346"/>
        <v>41070</v>
      </c>
      <c r="AA1803" t="e">
        <f t="shared" si="347"/>
        <v>#VALUE!</v>
      </c>
      <c r="AB1803">
        <f t="shared" si="348"/>
        <v>41070</v>
      </c>
      <c r="AD1803" s="85">
        <v>25668</v>
      </c>
      <c r="AG1803" s="85">
        <v>41070</v>
      </c>
      <c r="AI1803" s="85">
        <v>41188</v>
      </c>
    </row>
    <row r="1804" spans="1:35" x14ac:dyDescent="0.2">
      <c r="A1804">
        <v>4271</v>
      </c>
      <c r="B1804" s="91">
        <v>41009</v>
      </c>
      <c r="C1804" s="61" t="e" cm="1" vm="1">
        <f t="array" ref="C1804">_xlfn._xlws.FILTER(B1804,OR(LEN(B1804) = 7,LEN(B1804)=8))</f>
        <v>#VALUE!</v>
      </c>
      <c r="D1804" s="61" t="str">
        <f t="shared" si="338"/>
        <v/>
      </c>
      <c r="E1804" s="61" t="s">
        <v>2512</v>
      </c>
      <c r="F1804" s="87" cm="1">
        <f t="array" ref="F1804">_xlfn._xlws.FILTER(B1804,LEN(B1804)=5)</f>
        <v>41009</v>
      </c>
      <c r="G1804" s="88">
        <f t="shared" si="339"/>
        <v>41009</v>
      </c>
      <c r="H1804" s="61"/>
      <c r="I1804" s="85">
        <v>41009</v>
      </c>
      <c r="J1804" s="93">
        <f t="shared" si="337"/>
        <v>41009</v>
      </c>
      <c r="K1804" s="85"/>
      <c r="M1804" s="85">
        <v>41009</v>
      </c>
      <c r="N1804" t="e">
        <f t="shared" si="340"/>
        <v>#VALUE!</v>
      </c>
      <c r="O1804">
        <f t="shared" si="341"/>
        <v>41009</v>
      </c>
      <c r="Q1804" s="84">
        <v>41009</v>
      </c>
      <c r="R1804" t="e">
        <f t="shared" si="342"/>
        <v>#VALUE!</v>
      </c>
      <c r="S1804">
        <f t="shared" si="343"/>
        <v>41009</v>
      </c>
      <c r="U1804" s="86">
        <v>41009</v>
      </c>
      <c r="V1804" t="e">
        <f t="shared" si="344"/>
        <v>#VALUE!</v>
      </c>
      <c r="W1804">
        <f t="shared" si="345"/>
        <v>41009</v>
      </c>
      <c r="Y1804" s="61">
        <v>41009</v>
      </c>
      <c r="Z1804" t="str">
        <f t="shared" si="346"/>
        <v>41009</v>
      </c>
      <c r="AA1804" t="e">
        <f t="shared" si="347"/>
        <v>#VALUE!</v>
      </c>
      <c r="AB1804">
        <f t="shared" si="348"/>
        <v>41009</v>
      </c>
      <c r="AD1804" s="85">
        <v>39913</v>
      </c>
      <c r="AG1804" s="85">
        <v>41009</v>
      </c>
      <c r="AI1804" s="85">
        <v>41186</v>
      </c>
    </row>
    <row r="1805" spans="1:35" x14ac:dyDescent="0.2">
      <c r="A1805">
        <v>4095</v>
      </c>
      <c r="B1805" s="91">
        <v>41222</v>
      </c>
      <c r="C1805" s="61" t="e" cm="1" vm="1">
        <f t="array" ref="C1805">_xlfn._xlws.FILTER(B1805,OR(LEN(B1805) = 7,LEN(B1805)=8))</f>
        <v>#VALUE!</v>
      </c>
      <c r="D1805" s="61" t="str">
        <f t="shared" si="338"/>
        <v/>
      </c>
      <c r="E1805" s="61" t="s">
        <v>2512</v>
      </c>
      <c r="F1805" s="87" cm="1">
        <f t="array" ref="F1805">_xlfn._xlws.FILTER(B1805,LEN(B1805)=5)</f>
        <v>41222</v>
      </c>
      <c r="G1805" s="88">
        <f t="shared" si="339"/>
        <v>41222</v>
      </c>
      <c r="H1805" s="61"/>
      <c r="I1805" s="85">
        <v>41222</v>
      </c>
      <c r="J1805" s="93">
        <f t="shared" si="337"/>
        <v>41222</v>
      </c>
      <c r="K1805" s="85"/>
      <c r="M1805" s="85">
        <v>41222</v>
      </c>
      <c r="N1805" t="e">
        <f t="shared" si="340"/>
        <v>#VALUE!</v>
      </c>
      <c r="O1805">
        <f t="shared" si="341"/>
        <v>41222</v>
      </c>
      <c r="Q1805" s="84">
        <v>41222</v>
      </c>
      <c r="R1805" t="e">
        <f t="shared" si="342"/>
        <v>#VALUE!</v>
      </c>
      <c r="S1805">
        <f t="shared" si="343"/>
        <v>41222</v>
      </c>
      <c r="U1805" s="86">
        <v>41222</v>
      </c>
      <c r="V1805" t="e">
        <f t="shared" si="344"/>
        <v>#VALUE!</v>
      </c>
      <c r="W1805">
        <f t="shared" si="345"/>
        <v>41222</v>
      </c>
      <c r="Y1805" s="61">
        <v>41222</v>
      </c>
      <c r="Z1805" t="str">
        <f t="shared" si="346"/>
        <v>41222</v>
      </c>
      <c r="AA1805" t="e">
        <f t="shared" si="347"/>
        <v>#VALUE!</v>
      </c>
      <c r="AB1805">
        <f t="shared" si="348"/>
        <v>41222</v>
      </c>
      <c r="AD1805" s="85">
        <v>44663</v>
      </c>
      <c r="AG1805" s="85">
        <v>41222</v>
      </c>
      <c r="AI1805" s="85">
        <v>41163</v>
      </c>
    </row>
    <row r="1806" spans="1:35" x14ac:dyDescent="0.2">
      <c r="A1806">
        <v>8852</v>
      </c>
      <c r="B1806" s="91" t="s">
        <v>658</v>
      </c>
      <c r="C1806" s="61" t="str" cm="1">
        <f t="array" ref="C1806">_xlfn._xlws.FILTER(B1806,OR(LEN(B1806) = 7,LEN(B1806)=8))</f>
        <v>8/31/12</v>
      </c>
      <c r="D1806" s="61" t="str">
        <f t="shared" si="338"/>
        <v>8/31/12</v>
      </c>
      <c r="E1806" s="85" t="s">
        <v>658</v>
      </c>
      <c r="F1806" s="87" t="e" cm="1" vm="1">
        <f t="array" ref="F1806">_xlfn._xlws.FILTER(B1806,LEN(B1806)=5)</f>
        <v>#VALUE!</v>
      </c>
      <c r="G1806" s="88" t="str">
        <f t="shared" si="339"/>
        <v/>
      </c>
      <c r="H1806" s="85">
        <v>41152</v>
      </c>
      <c r="I1806" s="85" t="s">
        <v>2512</v>
      </c>
      <c r="J1806" s="93">
        <f t="shared" si="337"/>
        <v>41152</v>
      </c>
      <c r="K1806" s="85"/>
      <c r="M1806" s="85" t="s">
        <v>658</v>
      </c>
      <c r="N1806" t="e">
        <f t="shared" si="340"/>
        <v>#VALUE!</v>
      </c>
      <c r="O1806" t="e">
        <f t="shared" si="341"/>
        <v>#VALUE!</v>
      </c>
      <c r="Q1806" s="84" t="s">
        <v>658</v>
      </c>
      <c r="R1806" t="e">
        <f t="shared" si="342"/>
        <v>#VALUE!</v>
      </c>
      <c r="S1806" t="e">
        <f t="shared" si="343"/>
        <v>#VALUE!</v>
      </c>
      <c r="U1806" s="86" t="s">
        <v>658</v>
      </c>
      <c r="V1806" t="e">
        <f t="shared" si="344"/>
        <v>#VALUE!</v>
      </c>
      <c r="W1806" t="e">
        <f t="shared" si="345"/>
        <v>#VALUE!</v>
      </c>
      <c r="Y1806" s="61" t="s">
        <v>658</v>
      </c>
      <c r="Z1806" t="str">
        <f t="shared" si="346"/>
        <v>8-31-12</v>
      </c>
      <c r="AA1806" t="e">
        <f t="shared" si="347"/>
        <v>#VALUE!</v>
      </c>
      <c r="AB1806" t="e">
        <f t="shared" si="348"/>
        <v>#VALUE!</v>
      </c>
      <c r="AD1806" s="85">
        <v>41152</v>
      </c>
      <c r="AG1806" s="85" t="s">
        <v>658</v>
      </c>
      <c r="AI1806" s="85">
        <v>41152</v>
      </c>
    </row>
    <row r="1807" spans="1:35" x14ac:dyDescent="0.2">
      <c r="A1807">
        <v>7698</v>
      </c>
      <c r="B1807" s="91">
        <v>41948</v>
      </c>
      <c r="C1807" s="61" t="e" cm="1" vm="1">
        <f t="array" ref="C1807">_xlfn._xlws.FILTER(B1807,OR(LEN(B1807) = 7,LEN(B1807)=8))</f>
        <v>#VALUE!</v>
      </c>
      <c r="D1807" s="61" t="str">
        <f t="shared" si="338"/>
        <v/>
      </c>
      <c r="E1807" s="61" t="s">
        <v>2512</v>
      </c>
      <c r="F1807" s="87" cm="1">
        <f t="array" ref="F1807">_xlfn._xlws.FILTER(B1807,LEN(B1807)=5)</f>
        <v>41948</v>
      </c>
      <c r="G1807" s="88">
        <f t="shared" si="339"/>
        <v>41948</v>
      </c>
      <c r="H1807" s="61"/>
      <c r="I1807" s="85">
        <v>41948</v>
      </c>
      <c r="J1807" s="93">
        <f t="shared" si="337"/>
        <v>41948</v>
      </c>
      <c r="K1807" s="85"/>
      <c r="M1807" s="85">
        <v>41948</v>
      </c>
      <c r="N1807" t="e">
        <f t="shared" si="340"/>
        <v>#VALUE!</v>
      </c>
      <c r="O1807">
        <f t="shared" si="341"/>
        <v>41948</v>
      </c>
      <c r="Q1807" s="84">
        <v>41948</v>
      </c>
      <c r="R1807" t="e">
        <f t="shared" si="342"/>
        <v>#VALUE!</v>
      </c>
      <c r="S1807">
        <f t="shared" si="343"/>
        <v>41948</v>
      </c>
      <c r="U1807" s="86">
        <v>41948</v>
      </c>
      <c r="V1807" t="e">
        <f t="shared" si="344"/>
        <v>#VALUE!</v>
      </c>
      <c r="W1807">
        <f t="shared" si="345"/>
        <v>41948</v>
      </c>
      <c r="Y1807" s="61">
        <v>41948</v>
      </c>
      <c r="Z1807" t="str">
        <f t="shared" si="346"/>
        <v>41948</v>
      </c>
      <c r="AA1807" t="e">
        <f t="shared" si="347"/>
        <v>#VALUE!</v>
      </c>
      <c r="AB1807">
        <f t="shared" si="348"/>
        <v>41948</v>
      </c>
      <c r="AD1807" s="85">
        <v>17642</v>
      </c>
      <c r="AG1807" s="85">
        <v>41948</v>
      </c>
      <c r="AI1807" s="85">
        <v>41770</v>
      </c>
    </row>
    <row r="1808" spans="1:35" x14ac:dyDescent="0.2">
      <c r="A1808">
        <v>4174</v>
      </c>
      <c r="B1808" s="91" t="s">
        <v>580</v>
      </c>
      <c r="C1808" s="61" t="str" cm="1">
        <f t="array" ref="C1808">_xlfn._xlws.FILTER(B1808,OR(LEN(B1808) = 7,LEN(B1808)=8))</f>
        <v>4/17/14</v>
      </c>
      <c r="D1808" s="61" t="str">
        <f t="shared" si="338"/>
        <v>4/17/14</v>
      </c>
      <c r="E1808" s="85" t="s">
        <v>580</v>
      </c>
      <c r="F1808" s="87" t="e" cm="1" vm="1">
        <f t="array" ref="F1808">_xlfn._xlws.FILTER(B1808,LEN(B1808)=5)</f>
        <v>#VALUE!</v>
      </c>
      <c r="G1808" s="88" t="str">
        <f t="shared" si="339"/>
        <v/>
      </c>
      <c r="H1808" s="85">
        <v>41746</v>
      </c>
      <c r="I1808" s="85" t="s">
        <v>2512</v>
      </c>
      <c r="J1808" s="93">
        <f t="shared" si="337"/>
        <v>41746</v>
      </c>
      <c r="K1808" s="85"/>
      <c r="M1808" s="85" t="s">
        <v>580</v>
      </c>
      <c r="N1808" t="e">
        <f t="shared" si="340"/>
        <v>#VALUE!</v>
      </c>
      <c r="O1808" t="e">
        <f t="shared" si="341"/>
        <v>#VALUE!</v>
      </c>
      <c r="Q1808" s="84" t="s">
        <v>580</v>
      </c>
      <c r="R1808" t="e">
        <f t="shared" si="342"/>
        <v>#VALUE!</v>
      </c>
      <c r="S1808" t="e">
        <f t="shared" si="343"/>
        <v>#VALUE!</v>
      </c>
      <c r="U1808" s="86" t="s">
        <v>580</v>
      </c>
      <c r="V1808" t="e">
        <f t="shared" si="344"/>
        <v>#VALUE!</v>
      </c>
      <c r="W1808" t="e">
        <f t="shared" si="345"/>
        <v>#VALUE!</v>
      </c>
      <c r="Y1808" s="61" t="s">
        <v>580</v>
      </c>
      <c r="Z1808" t="str">
        <f t="shared" si="346"/>
        <v>4-17-14</v>
      </c>
      <c r="AA1808" t="e">
        <f t="shared" si="347"/>
        <v>#VALUE!</v>
      </c>
      <c r="AB1808" t="e">
        <f t="shared" si="348"/>
        <v>#VALUE!</v>
      </c>
      <c r="AD1808" s="85">
        <v>41746</v>
      </c>
      <c r="AG1808" s="85" t="s">
        <v>580</v>
      </c>
      <c r="AI1808" s="85">
        <v>41746</v>
      </c>
    </row>
    <row r="1809" spans="1:35" x14ac:dyDescent="0.2">
      <c r="A1809">
        <v>3182</v>
      </c>
      <c r="B1809" s="91" t="s">
        <v>249</v>
      </c>
      <c r="C1809" s="61" t="str" cm="1">
        <f t="array" ref="C1809">_xlfn._xlws.FILTER(B1809,OR(LEN(B1809) = 7,LEN(B1809)=8))</f>
        <v>3/31/14</v>
      </c>
      <c r="D1809" s="61" t="str">
        <f t="shared" si="338"/>
        <v>3/31/14</v>
      </c>
      <c r="E1809" s="85" t="s">
        <v>249</v>
      </c>
      <c r="F1809" s="87" t="e" cm="1" vm="1">
        <f t="array" ref="F1809">_xlfn._xlws.FILTER(B1809,LEN(B1809)=5)</f>
        <v>#VALUE!</v>
      </c>
      <c r="G1809" s="88" t="str">
        <f t="shared" si="339"/>
        <v/>
      </c>
      <c r="H1809" s="85">
        <v>41729</v>
      </c>
      <c r="I1809" s="85" t="s">
        <v>2512</v>
      </c>
      <c r="J1809" s="93">
        <f t="shared" si="337"/>
        <v>41729</v>
      </c>
      <c r="K1809" s="85"/>
      <c r="M1809" s="85" t="s">
        <v>249</v>
      </c>
      <c r="N1809" t="e">
        <f t="shared" si="340"/>
        <v>#VALUE!</v>
      </c>
      <c r="O1809" t="e">
        <f t="shared" si="341"/>
        <v>#VALUE!</v>
      </c>
      <c r="Q1809" s="84" t="s">
        <v>249</v>
      </c>
      <c r="R1809" t="e">
        <f t="shared" si="342"/>
        <v>#VALUE!</v>
      </c>
      <c r="S1809" t="e">
        <f t="shared" si="343"/>
        <v>#VALUE!</v>
      </c>
      <c r="U1809" s="86" t="s">
        <v>249</v>
      </c>
      <c r="V1809" t="e">
        <f t="shared" si="344"/>
        <v>#VALUE!</v>
      </c>
      <c r="W1809" t="e">
        <f t="shared" si="345"/>
        <v>#VALUE!</v>
      </c>
      <c r="Y1809" s="61" t="s">
        <v>249</v>
      </c>
      <c r="Z1809" t="str">
        <f t="shared" si="346"/>
        <v>3-31-14</v>
      </c>
      <c r="AA1809" t="e">
        <f t="shared" si="347"/>
        <v>#VALUE!</v>
      </c>
      <c r="AB1809" t="e">
        <f t="shared" si="348"/>
        <v>#VALUE!</v>
      </c>
      <c r="AD1809" s="85">
        <v>41729</v>
      </c>
      <c r="AG1809" s="85" t="s">
        <v>249</v>
      </c>
      <c r="AI1809" s="85">
        <v>41729</v>
      </c>
    </row>
    <row r="1810" spans="1:35" x14ac:dyDescent="0.2">
      <c r="A1810">
        <v>193</v>
      </c>
      <c r="B1810" s="91" t="s">
        <v>705</v>
      </c>
      <c r="C1810" s="61" t="str" cm="1">
        <f t="array" ref="C1810">_xlfn._xlws.FILTER(B1810,OR(LEN(B1810) = 7,LEN(B1810)=8))</f>
        <v>2/17/14</v>
      </c>
      <c r="D1810" s="61" t="str">
        <f t="shared" si="338"/>
        <v>2/17/14</v>
      </c>
      <c r="E1810" s="85" t="s">
        <v>705</v>
      </c>
      <c r="F1810" s="87" t="e" cm="1" vm="1">
        <f t="array" ref="F1810">_xlfn._xlws.FILTER(B1810,LEN(B1810)=5)</f>
        <v>#VALUE!</v>
      </c>
      <c r="G1810" s="88" t="str">
        <f t="shared" si="339"/>
        <v/>
      </c>
      <c r="H1810" s="85">
        <v>41687</v>
      </c>
      <c r="I1810" s="85" t="s">
        <v>2512</v>
      </c>
      <c r="J1810" s="93">
        <f t="shared" si="337"/>
        <v>41687</v>
      </c>
      <c r="K1810" s="85"/>
      <c r="M1810" s="85" t="s">
        <v>705</v>
      </c>
      <c r="N1810" t="e">
        <f t="shared" si="340"/>
        <v>#VALUE!</v>
      </c>
      <c r="O1810" t="e">
        <f t="shared" si="341"/>
        <v>#VALUE!</v>
      </c>
      <c r="Q1810" s="84" t="s">
        <v>705</v>
      </c>
      <c r="R1810" t="e">
        <f t="shared" si="342"/>
        <v>#VALUE!</v>
      </c>
      <c r="S1810" t="e">
        <f t="shared" si="343"/>
        <v>#VALUE!</v>
      </c>
      <c r="U1810" s="86" t="s">
        <v>705</v>
      </c>
      <c r="V1810" t="e">
        <f t="shared" si="344"/>
        <v>#VALUE!</v>
      </c>
      <c r="W1810" t="e">
        <f t="shared" si="345"/>
        <v>#VALUE!</v>
      </c>
      <c r="Y1810" s="61" t="s">
        <v>705</v>
      </c>
      <c r="Z1810" t="str">
        <f t="shared" si="346"/>
        <v>2-17-14</v>
      </c>
      <c r="AA1810" t="e">
        <f t="shared" si="347"/>
        <v>#VALUE!</v>
      </c>
      <c r="AB1810" t="e">
        <f t="shared" si="348"/>
        <v>#VALUE!</v>
      </c>
      <c r="AD1810" s="85">
        <v>41687</v>
      </c>
      <c r="AG1810" s="85" t="s">
        <v>705</v>
      </c>
      <c r="AI1810" s="85">
        <v>41687</v>
      </c>
    </row>
    <row r="1811" spans="1:35" x14ac:dyDescent="0.2">
      <c r="A1811">
        <v>5229</v>
      </c>
      <c r="B1811" s="91" t="s">
        <v>1459</v>
      </c>
      <c r="C1811" s="61" t="str" cm="1">
        <f t="array" ref="C1811">_xlfn._xlws.FILTER(B1811,OR(LEN(B1811) = 7,LEN(B1811)=8))</f>
        <v>2/16/14</v>
      </c>
      <c r="D1811" s="61" t="str">
        <f t="shared" si="338"/>
        <v>2/16/14</v>
      </c>
      <c r="E1811" s="85" t="s">
        <v>1459</v>
      </c>
      <c r="F1811" s="87" t="e" cm="1" vm="1">
        <f t="array" ref="F1811">_xlfn._xlws.FILTER(B1811,LEN(B1811)=5)</f>
        <v>#VALUE!</v>
      </c>
      <c r="G1811" s="88" t="str">
        <f t="shared" si="339"/>
        <v/>
      </c>
      <c r="H1811" s="85">
        <v>41686</v>
      </c>
      <c r="I1811" s="85" t="s">
        <v>2512</v>
      </c>
      <c r="J1811" s="93">
        <f t="shared" si="337"/>
        <v>41686</v>
      </c>
      <c r="K1811" s="85"/>
      <c r="M1811" s="85" t="s">
        <v>1459</v>
      </c>
      <c r="N1811" t="e">
        <f t="shared" si="340"/>
        <v>#VALUE!</v>
      </c>
      <c r="O1811" t="e">
        <f t="shared" si="341"/>
        <v>#VALUE!</v>
      </c>
      <c r="Q1811" s="84" t="s">
        <v>1459</v>
      </c>
      <c r="R1811" t="e">
        <f t="shared" si="342"/>
        <v>#VALUE!</v>
      </c>
      <c r="S1811" t="e">
        <f t="shared" si="343"/>
        <v>#VALUE!</v>
      </c>
      <c r="U1811" s="86" t="s">
        <v>1459</v>
      </c>
      <c r="V1811" t="e">
        <f t="shared" si="344"/>
        <v>#VALUE!</v>
      </c>
      <c r="W1811" t="e">
        <f t="shared" si="345"/>
        <v>#VALUE!</v>
      </c>
      <c r="Y1811" s="61" t="s">
        <v>1459</v>
      </c>
      <c r="Z1811" t="str">
        <f t="shared" si="346"/>
        <v>2-16-14</v>
      </c>
      <c r="AA1811" t="e">
        <f t="shared" si="347"/>
        <v>#VALUE!</v>
      </c>
      <c r="AB1811" t="e">
        <f t="shared" si="348"/>
        <v>#VALUE!</v>
      </c>
      <c r="AD1811" s="85">
        <v>41686</v>
      </c>
      <c r="AG1811" s="85" t="s">
        <v>1459</v>
      </c>
      <c r="AI1811" s="85">
        <v>41686</v>
      </c>
    </row>
    <row r="1812" spans="1:35" x14ac:dyDescent="0.2">
      <c r="A1812">
        <v>5555</v>
      </c>
      <c r="B1812" s="91">
        <v>41822</v>
      </c>
      <c r="C1812" s="61" t="e" cm="1" vm="1">
        <f t="array" ref="C1812">_xlfn._xlws.FILTER(B1812,OR(LEN(B1812) = 7,LEN(B1812)=8))</f>
        <v>#VALUE!</v>
      </c>
      <c r="D1812" s="61" t="str">
        <f t="shared" si="338"/>
        <v/>
      </c>
      <c r="E1812" s="61" t="s">
        <v>2512</v>
      </c>
      <c r="F1812" s="87" cm="1">
        <f t="array" ref="F1812">_xlfn._xlws.FILTER(B1812,LEN(B1812)=5)</f>
        <v>41822</v>
      </c>
      <c r="G1812" s="88">
        <f t="shared" si="339"/>
        <v>41822</v>
      </c>
      <c r="H1812" s="61"/>
      <c r="I1812" s="85">
        <v>41822</v>
      </c>
      <c r="J1812" s="93">
        <f t="shared" si="337"/>
        <v>41822</v>
      </c>
      <c r="K1812" s="85"/>
      <c r="M1812" s="85">
        <v>41822</v>
      </c>
      <c r="N1812" t="e">
        <f t="shared" si="340"/>
        <v>#VALUE!</v>
      </c>
      <c r="O1812">
        <f t="shared" si="341"/>
        <v>41822</v>
      </c>
      <c r="Q1812" s="84">
        <v>41822</v>
      </c>
      <c r="R1812" t="e">
        <f t="shared" si="342"/>
        <v>#VALUE!</v>
      </c>
      <c r="S1812">
        <f t="shared" si="343"/>
        <v>41822</v>
      </c>
      <c r="U1812" s="86">
        <v>41822</v>
      </c>
      <c r="V1812" t="e">
        <f t="shared" si="344"/>
        <v>#VALUE!</v>
      </c>
      <c r="W1812">
        <f t="shared" si="345"/>
        <v>41822</v>
      </c>
      <c r="Y1812" s="61">
        <v>41822</v>
      </c>
      <c r="Z1812" t="str">
        <f t="shared" si="346"/>
        <v>41822</v>
      </c>
      <c r="AA1812" t="e">
        <f t="shared" si="347"/>
        <v>#VALUE!</v>
      </c>
      <c r="AB1812">
        <f t="shared" si="348"/>
        <v>41822</v>
      </c>
      <c r="AD1812" s="85">
        <v>44669</v>
      </c>
      <c r="AG1812" s="85">
        <v>41822</v>
      </c>
      <c r="AI1812" s="85">
        <v>41677</v>
      </c>
    </row>
    <row r="1813" spans="1:35" x14ac:dyDescent="0.2">
      <c r="A1813">
        <v>7732</v>
      </c>
      <c r="B1813" s="91">
        <v>41671</v>
      </c>
      <c r="C1813" s="61" t="e" cm="1" vm="1">
        <f t="array" ref="C1813">_xlfn._xlws.FILTER(B1813,OR(LEN(B1813) = 7,LEN(B1813)=8))</f>
        <v>#VALUE!</v>
      </c>
      <c r="D1813" s="61" t="str">
        <f t="shared" si="338"/>
        <v/>
      </c>
      <c r="E1813" s="61" t="s">
        <v>2512</v>
      </c>
      <c r="F1813" s="87" cm="1">
        <f t="array" ref="F1813">_xlfn._xlws.FILTER(B1813,LEN(B1813)=5)</f>
        <v>41671</v>
      </c>
      <c r="G1813" s="88">
        <f t="shared" si="339"/>
        <v>41671</v>
      </c>
      <c r="H1813" s="61"/>
      <c r="I1813" s="85">
        <v>41671</v>
      </c>
      <c r="J1813" s="93">
        <f t="shared" si="337"/>
        <v>41671</v>
      </c>
      <c r="K1813" s="85"/>
      <c r="M1813" s="85">
        <v>41671</v>
      </c>
      <c r="N1813" t="e">
        <f t="shared" si="340"/>
        <v>#VALUE!</v>
      </c>
      <c r="O1813">
        <f t="shared" si="341"/>
        <v>41671</v>
      </c>
      <c r="Q1813" s="84">
        <v>41671</v>
      </c>
      <c r="R1813" t="e">
        <f t="shared" si="342"/>
        <v>#VALUE!</v>
      </c>
      <c r="S1813">
        <f t="shared" si="343"/>
        <v>41671</v>
      </c>
      <c r="U1813" s="86">
        <v>41671</v>
      </c>
      <c r="V1813" t="e">
        <f t="shared" si="344"/>
        <v>#VALUE!</v>
      </c>
      <c r="W1813">
        <f t="shared" si="345"/>
        <v>41671</v>
      </c>
      <c r="Y1813" s="61">
        <v>41671</v>
      </c>
      <c r="Z1813" t="str">
        <f t="shared" si="346"/>
        <v>41671</v>
      </c>
      <c r="AA1813" t="e">
        <f t="shared" si="347"/>
        <v>#VALUE!</v>
      </c>
      <c r="AB1813">
        <f t="shared" si="348"/>
        <v>41671</v>
      </c>
      <c r="AD1813" s="85">
        <v>26039</v>
      </c>
      <c r="AG1813" s="85">
        <v>41671</v>
      </c>
      <c r="AI1813" s="85">
        <v>41641</v>
      </c>
    </row>
    <row r="1814" spans="1:35" x14ac:dyDescent="0.2">
      <c r="A1814">
        <v>310</v>
      </c>
      <c r="B1814" s="91" t="s">
        <v>338</v>
      </c>
      <c r="C1814" s="61" t="str" cm="1">
        <f t="array" ref="C1814">_xlfn._xlws.FILTER(B1814,OR(LEN(B1814) = 7,LEN(B1814)=8))</f>
        <v>12/13/13</v>
      </c>
      <c r="D1814" s="61" t="str">
        <f t="shared" si="338"/>
        <v>12/13/13</v>
      </c>
      <c r="E1814" s="61" t="s">
        <v>338</v>
      </c>
      <c r="F1814" s="87" t="e" cm="1" vm="1">
        <f t="array" ref="F1814">_xlfn._xlws.FILTER(B1814,LEN(B1814)=5)</f>
        <v>#VALUE!</v>
      </c>
      <c r="G1814" s="88" t="str">
        <f t="shared" si="339"/>
        <v/>
      </c>
      <c r="H1814" s="85">
        <v>41621</v>
      </c>
      <c r="I1814" s="85" t="s">
        <v>2512</v>
      </c>
      <c r="J1814" s="93">
        <f t="shared" si="337"/>
        <v>41621</v>
      </c>
      <c r="K1814" s="85"/>
      <c r="M1814" s="85" t="s">
        <v>338</v>
      </c>
      <c r="N1814" t="e">
        <f t="shared" si="340"/>
        <v>#VALUE!</v>
      </c>
      <c r="O1814" t="e">
        <f t="shared" si="341"/>
        <v>#VALUE!</v>
      </c>
      <c r="Q1814" s="84" t="s">
        <v>338</v>
      </c>
      <c r="R1814" t="e">
        <f t="shared" si="342"/>
        <v>#VALUE!</v>
      </c>
      <c r="S1814" t="e">
        <f t="shared" si="343"/>
        <v>#VALUE!</v>
      </c>
      <c r="U1814" s="86" t="s">
        <v>338</v>
      </c>
      <c r="V1814" t="e">
        <f t="shared" si="344"/>
        <v>#VALUE!</v>
      </c>
      <c r="W1814" t="e">
        <f t="shared" si="345"/>
        <v>#VALUE!</v>
      </c>
      <c r="Y1814" s="61" t="s">
        <v>338</v>
      </c>
      <c r="Z1814" t="str">
        <f t="shared" si="346"/>
        <v>12-13-13</v>
      </c>
      <c r="AA1814" t="e">
        <f t="shared" si="347"/>
        <v>#VALUE!</v>
      </c>
      <c r="AB1814" t="e">
        <f t="shared" si="348"/>
        <v>#VALUE!</v>
      </c>
      <c r="AD1814" s="85">
        <v>41621</v>
      </c>
      <c r="AG1814" s="85" t="s">
        <v>338</v>
      </c>
      <c r="AI1814" s="85">
        <v>41621</v>
      </c>
    </row>
    <row r="1815" spans="1:35" x14ac:dyDescent="0.2">
      <c r="A1815">
        <v>6261</v>
      </c>
      <c r="B1815" s="91" t="s">
        <v>205</v>
      </c>
      <c r="C1815" s="61" t="str" cm="1">
        <f t="array" ref="C1815">_xlfn._xlws.FILTER(B1815,OR(LEN(B1815) = 7,LEN(B1815)=8))</f>
        <v>11/26/13</v>
      </c>
      <c r="D1815" s="61" t="str">
        <f t="shared" si="338"/>
        <v>11/26/13</v>
      </c>
      <c r="E1815" s="61" t="s">
        <v>205</v>
      </c>
      <c r="F1815" s="87" t="e" cm="1" vm="1">
        <f t="array" ref="F1815">_xlfn._xlws.FILTER(B1815,LEN(B1815)=5)</f>
        <v>#VALUE!</v>
      </c>
      <c r="G1815" s="88" t="str">
        <f t="shared" si="339"/>
        <v/>
      </c>
      <c r="H1815" s="85">
        <v>41604</v>
      </c>
      <c r="I1815" s="85" t="s">
        <v>2512</v>
      </c>
      <c r="J1815" s="93">
        <f t="shared" si="337"/>
        <v>41604</v>
      </c>
      <c r="K1815" s="85"/>
      <c r="M1815" s="85" t="s">
        <v>205</v>
      </c>
      <c r="N1815" t="e">
        <f t="shared" si="340"/>
        <v>#VALUE!</v>
      </c>
      <c r="O1815" t="e">
        <f t="shared" si="341"/>
        <v>#VALUE!</v>
      </c>
      <c r="Q1815" s="84" t="s">
        <v>205</v>
      </c>
      <c r="R1815" t="e">
        <f t="shared" si="342"/>
        <v>#VALUE!</v>
      </c>
      <c r="S1815" t="e">
        <f t="shared" si="343"/>
        <v>#VALUE!</v>
      </c>
      <c r="U1815" s="86" t="s">
        <v>205</v>
      </c>
      <c r="V1815" t="e">
        <f t="shared" si="344"/>
        <v>#VALUE!</v>
      </c>
      <c r="W1815" t="e">
        <f t="shared" si="345"/>
        <v>#VALUE!</v>
      </c>
      <c r="Y1815" s="61" t="s">
        <v>205</v>
      </c>
      <c r="Z1815" t="str">
        <f t="shared" si="346"/>
        <v>11-26-13</v>
      </c>
      <c r="AA1815" t="e">
        <f t="shared" si="347"/>
        <v>#VALUE!</v>
      </c>
      <c r="AB1815" t="e">
        <f t="shared" si="348"/>
        <v>#VALUE!</v>
      </c>
      <c r="AD1815" s="85">
        <v>41604</v>
      </c>
      <c r="AG1815" s="85" t="s">
        <v>205</v>
      </c>
      <c r="AI1815" s="85">
        <v>41604</v>
      </c>
    </row>
    <row r="1816" spans="1:35" x14ac:dyDescent="0.2">
      <c r="A1816">
        <v>6274</v>
      </c>
      <c r="B1816" s="91" t="s">
        <v>128</v>
      </c>
      <c r="C1816" s="61" t="str" cm="1">
        <f t="array" ref="C1816">_xlfn._xlws.FILTER(B1816,OR(LEN(B1816) = 7,LEN(B1816)=8))</f>
        <v>11/15/13</v>
      </c>
      <c r="D1816" s="61" t="str">
        <f t="shared" si="338"/>
        <v>11/15/13</v>
      </c>
      <c r="E1816" s="61" t="s">
        <v>128</v>
      </c>
      <c r="F1816" s="87" t="e" cm="1" vm="1">
        <f t="array" ref="F1816">_xlfn._xlws.FILTER(B1816,LEN(B1816)=5)</f>
        <v>#VALUE!</v>
      </c>
      <c r="G1816" s="88" t="str">
        <f t="shared" si="339"/>
        <v/>
      </c>
      <c r="H1816" s="85">
        <v>41593</v>
      </c>
      <c r="I1816" s="85" t="s">
        <v>2512</v>
      </c>
      <c r="J1816" s="93">
        <f t="shared" si="337"/>
        <v>41593</v>
      </c>
      <c r="K1816" s="85"/>
      <c r="M1816" s="85" t="s">
        <v>128</v>
      </c>
      <c r="N1816" t="e">
        <f t="shared" si="340"/>
        <v>#VALUE!</v>
      </c>
      <c r="O1816" t="e">
        <f t="shared" si="341"/>
        <v>#VALUE!</v>
      </c>
      <c r="Q1816" s="84" t="s">
        <v>128</v>
      </c>
      <c r="R1816" t="e">
        <f t="shared" si="342"/>
        <v>#VALUE!</v>
      </c>
      <c r="S1816" t="e">
        <f t="shared" si="343"/>
        <v>#VALUE!</v>
      </c>
      <c r="U1816" s="86" t="s">
        <v>128</v>
      </c>
      <c r="V1816" t="e">
        <f t="shared" si="344"/>
        <v>#VALUE!</v>
      </c>
      <c r="W1816" t="e">
        <f t="shared" si="345"/>
        <v>#VALUE!</v>
      </c>
      <c r="Y1816" s="61" t="s">
        <v>128</v>
      </c>
      <c r="Z1816" t="str">
        <f t="shared" si="346"/>
        <v>11-15-13</v>
      </c>
      <c r="AA1816" t="e">
        <f t="shared" si="347"/>
        <v>#VALUE!</v>
      </c>
      <c r="AB1816" t="e">
        <f t="shared" si="348"/>
        <v>#VALUE!</v>
      </c>
      <c r="AD1816" s="85">
        <v>41593</v>
      </c>
      <c r="AG1816" s="85" t="s">
        <v>128</v>
      </c>
      <c r="AI1816" s="85">
        <v>41593</v>
      </c>
    </row>
    <row r="1817" spans="1:35" x14ac:dyDescent="0.2">
      <c r="A1817">
        <v>1655</v>
      </c>
      <c r="B1817" s="91" t="s">
        <v>643</v>
      </c>
      <c r="C1817" s="61" t="str" cm="1">
        <f t="array" ref="C1817">_xlfn._xlws.FILTER(B1817,OR(LEN(B1817) = 7,LEN(B1817)=8))</f>
        <v>10/19/13</v>
      </c>
      <c r="D1817" s="61" t="str">
        <f t="shared" si="338"/>
        <v>10/19/13</v>
      </c>
      <c r="E1817" s="61" t="s">
        <v>643</v>
      </c>
      <c r="F1817" s="87" t="e" cm="1" vm="1">
        <f t="array" ref="F1817">_xlfn._xlws.FILTER(B1817,LEN(B1817)=5)</f>
        <v>#VALUE!</v>
      </c>
      <c r="G1817" s="88" t="str">
        <f t="shared" si="339"/>
        <v/>
      </c>
      <c r="H1817" s="85">
        <v>41566</v>
      </c>
      <c r="I1817" s="85" t="s">
        <v>2512</v>
      </c>
      <c r="J1817" s="93">
        <f t="shared" si="337"/>
        <v>41566</v>
      </c>
      <c r="K1817" s="85"/>
      <c r="M1817" s="85" t="s">
        <v>643</v>
      </c>
      <c r="N1817" t="e">
        <f t="shared" si="340"/>
        <v>#VALUE!</v>
      </c>
      <c r="O1817" t="e">
        <f t="shared" si="341"/>
        <v>#VALUE!</v>
      </c>
      <c r="Q1817" s="84" t="s">
        <v>643</v>
      </c>
      <c r="R1817" t="e">
        <f t="shared" si="342"/>
        <v>#VALUE!</v>
      </c>
      <c r="S1817" t="e">
        <f t="shared" si="343"/>
        <v>#VALUE!</v>
      </c>
      <c r="U1817" s="86" t="s">
        <v>643</v>
      </c>
      <c r="V1817" t="e">
        <f t="shared" si="344"/>
        <v>#VALUE!</v>
      </c>
      <c r="W1817" t="e">
        <f t="shared" si="345"/>
        <v>#VALUE!</v>
      </c>
      <c r="Y1817" s="61" t="s">
        <v>643</v>
      </c>
      <c r="Z1817" t="str">
        <f t="shared" si="346"/>
        <v>10-19-13</v>
      </c>
      <c r="AA1817" t="e">
        <f t="shared" si="347"/>
        <v>#VALUE!</v>
      </c>
      <c r="AB1817" t="e">
        <f t="shared" si="348"/>
        <v>#VALUE!</v>
      </c>
      <c r="AD1817" s="85">
        <v>41566</v>
      </c>
      <c r="AG1817" s="85" t="s">
        <v>643</v>
      </c>
      <c r="AI1817" s="85">
        <v>41566</v>
      </c>
    </row>
    <row r="1818" spans="1:35" x14ac:dyDescent="0.2">
      <c r="A1818">
        <v>2740</v>
      </c>
      <c r="B1818" s="91" t="s">
        <v>1030</v>
      </c>
      <c r="C1818" s="61" t="str" cm="1">
        <f t="array" ref="C1818">_xlfn._xlws.FILTER(B1818,OR(LEN(B1818) = 7,LEN(B1818)=8))</f>
        <v>9/22/13</v>
      </c>
      <c r="D1818" s="61" t="str">
        <f t="shared" si="338"/>
        <v>9/22/13</v>
      </c>
      <c r="E1818" s="85" t="s">
        <v>1030</v>
      </c>
      <c r="F1818" s="87" t="e" cm="1" vm="1">
        <f t="array" ref="F1818">_xlfn._xlws.FILTER(B1818,LEN(B1818)=5)</f>
        <v>#VALUE!</v>
      </c>
      <c r="G1818" s="88" t="str">
        <f t="shared" si="339"/>
        <v/>
      </c>
      <c r="H1818" s="85">
        <v>41539</v>
      </c>
      <c r="I1818" s="85" t="s">
        <v>2512</v>
      </c>
      <c r="J1818" s="93">
        <f t="shared" si="337"/>
        <v>41539</v>
      </c>
      <c r="K1818" s="85"/>
      <c r="M1818" s="85" t="s">
        <v>1030</v>
      </c>
      <c r="N1818" t="e">
        <f t="shared" si="340"/>
        <v>#VALUE!</v>
      </c>
      <c r="O1818" t="e">
        <f t="shared" si="341"/>
        <v>#VALUE!</v>
      </c>
      <c r="Q1818" s="84" t="s">
        <v>1030</v>
      </c>
      <c r="R1818" t="e">
        <f t="shared" si="342"/>
        <v>#VALUE!</v>
      </c>
      <c r="S1818" t="e">
        <f t="shared" si="343"/>
        <v>#VALUE!</v>
      </c>
      <c r="U1818" s="86" t="s">
        <v>1030</v>
      </c>
      <c r="V1818" t="e">
        <f t="shared" si="344"/>
        <v>#VALUE!</v>
      </c>
      <c r="W1818" t="e">
        <f t="shared" si="345"/>
        <v>#VALUE!</v>
      </c>
      <c r="Y1818" s="61" t="s">
        <v>1030</v>
      </c>
      <c r="Z1818" t="str">
        <f t="shared" si="346"/>
        <v>9-22-13</v>
      </c>
      <c r="AA1818" t="e">
        <f t="shared" si="347"/>
        <v>#VALUE!</v>
      </c>
      <c r="AB1818" t="e">
        <f t="shared" si="348"/>
        <v>#VALUE!</v>
      </c>
      <c r="AD1818" s="85">
        <v>41539</v>
      </c>
      <c r="AG1818" s="85" t="s">
        <v>1030</v>
      </c>
      <c r="AI1818" s="85">
        <v>41539</v>
      </c>
    </row>
    <row r="1819" spans="1:35" x14ac:dyDescent="0.2">
      <c r="A1819">
        <v>4328</v>
      </c>
      <c r="B1819" s="91">
        <v>41464</v>
      </c>
      <c r="C1819" s="61" t="e" cm="1" vm="1">
        <f t="array" ref="C1819">_xlfn._xlws.FILTER(B1819,OR(LEN(B1819) = 7,LEN(B1819)=8))</f>
        <v>#VALUE!</v>
      </c>
      <c r="D1819" s="61" t="str">
        <f t="shared" si="338"/>
        <v/>
      </c>
      <c r="E1819" s="61" t="s">
        <v>2512</v>
      </c>
      <c r="F1819" s="87" cm="1">
        <f t="array" ref="F1819">_xlfn._xlws.FILTER(B1819,LEN(B1819)=5)</f>
        <v>41464</v>
      </c>
      <c r="G1819" s="88">
        <f t="shared" si="339"/>
        <v>41464</v>
      </c>
      <c r="H1819" s="61"/>
      <c r="I1819" s="85">
        <v>41464</v>
      </c>
      <c r="J1819" s="93">
        <f t="shared" si="337"/>
        <v>41464</v>
      </c>
      <c r="K1819" s="85"/>
      <c r="M1819" s="85">
        <v>41464</v>
      </c>
      <c r="N1819" t="e">
        <f t="shared" si="340"/>
        <v>#VALUE!</v>
      </c>
      <c r="O1819">
        <f t="shared" si="341"/>
        <v>41464</v>
      </c>
      <c r="Q1819" s="84">
        <v>41464</v>
      </c>
      <c r="R1819" t="e">
        <f t="shared" si="342"/>
        <v>#VALUE!</v>
      </c>
      <c r="S1819">
        <f t="shared" si="343"/>
        <v>41464</v>
      </c>
      <c r="U1819" s="86">
        <v>41464</v>
      </c>
      <c r="V1819" t="e">
        <f t="shared" si="344"/>
        <v>#VALUE!</v>
      </c>
      <c r="W1819">
        <f t="shared" si="345"/>
        <v>41464</v>
      </c>
      <c r="Y1819" s="61">
        <v>41464</v>
      </c>
      <c r="Z1819" t="str">
        <f t="shared" si="346"/>
        <v>41464</v>
      </c>
      <c r="AA1819" t="e">
        <f t="shared" si="347"/>
        <v>#VALUE!</v>
      </c>
      <c r="AB1819">
        <f t="shared" si="348"/>
        <v>41464</v>
      </c>
      <c r="AD1819" s="85">
        <v>23481</v>
      </c>
      <c r="AG1819" s="85">
        <v>41464</v>
      </c>
      <c r="AI1819" s="85">
        <v>41524</v>
      </c>
    </row>
    <row r="1820" spans="1:35" x14ac:dyDescent="0.2">
      <c r="A1820">
        <v>17</v>
      </c>
      <c r="B1820" s="91">
        <v>41434</v>
      </c>
      <c r="C1820" s="61" t="e" cm="1" vm="1">
        <f t="array" ref="C1820">_xlfn._xlws.FILTER(B1820,OR(LEN(B1820) = 7,LEN(B1820)=8))</f>
        <v>#VALUE!</v>
      </c>
      <c r="D1820" s="61" t="str">
        <f t="shared" si="338"/>
        <v/>
      </c>
      <c r="E1820" s="61" t="s">
        <v>2512</v>
      </c>
      <c r="F1820" s="87" cm="1">
        <f t="array" ref="F1820">_xlfn._xlws.FILTER(B1820,LEN(B1820)=5)</f>
        <v>41434</v>
      </c>
      <c r="G1820" s="88">
        <f t="shared" si="339"/>
        <v>41434</v>
      </c>
      <c r="H1820" s="61"/>
      <c r="I1820" s="85">
        <v>41434</v>
      </c>
      <c r="J1820" s="93">
        <f t="shared" si="337"/>
        <v>41434</v>
      </c>
      <c r="K1820" s="85"/>
      <c r="M1820" s="85">
        <v>41434</v>
      </c>
      <c r="N1820" t="e">
        <f t="shared" si="340"/>
        <v>#VALUE!</v>
      </c>
      <c r="O1820">
        <f t="shared" si="341"/>
        <v>41434</v>
      </c>
      <c r="Q1820" s="84">
        <v>41434</v>
      </c>
      <c r="R1820" t="e">
        <f t="shared" si="342"/>
        <v>#VALUE!</v>
      </c>
      <c r="S1820">
        <f t="shared" si="343"/>
        <v>41434</v>
      </c>
      <c r="U1820" s="86">
        <v>41434</v>
      </c>
      <c r="V1820" t="e">
        <f t="shared" si="344"/>
        <v>#VALUE!</v>
      </c>
      <c r="W1820">
        <f t="shared" si="345"/>
        <v>41434</v>
      </c>
      <c r="Y1820" s="61">
        <v>41434</v>
      </c>
      <c r="Z1820" t="str">
        <f t="shared" si="346"/>
        <v>41434</v>
      </c>
      <c r="AA1820" t="e">
        <f t="shared" si="347"/>
        <v>#VALUE!</v>
      </c>
      <c r="AB1820">
        <f t="shared" si="348"/>
        <v>41434</v>
      </c>
      <c r="AD1820" s="85">
        <v>12523</v>
      </c>
      <c r="AG1820" s="85">
        <v>41434</v>
      </c>
      <c r="AI1820" s="85">
        <v>41523</v>
      </c>
    </row>
    <row r="1821" spans="1:35" x14ac:dyDescent="0.2">
      <c r="A1821">
        <v>9153</v>
      </c>
      <c r="B1821" s="91" t="s">
        <v>669</v>
      </c>
      <c r="C1821" s="61" t="str" cm="1">
        <f t="array" ref="C1821">_xlfn._xlws.FILTER(B1821,OR(LEN(B1821) = 7,LEN(B1821)=8))</f>
        <v>7/29/13</v>
      </c>
      <c r="D1821" s="61" t="str">
        <f t="shared" si="338"/>
        <v>7/29/13</v>
      </c>
      <c r="E1821" s="85" t="s">
        <v>669</v>
      </c>
      <c r="F1821" s="87" t="e" cm="1" vm="1">
        <f t="array" ref="F1821">_xlfn._xlws.FILTER(B1821,LEN(B1821)=5)</f>
        <v>#VALUE!</v>
      </c>
      <c r="G1821" s="88" t="str">
        <f t="shared" si="339"/>
        <v/>
      </c>
      <c r="H1821" s="85">
        <v>41484</v>
      </c>
      <c r="I1821" s="85" t="s">
        <v>2512</v>
      </c>
      <c r="J1821" s="93">
        <f t="shared" si="337"/>
        <v>41484</v>
      </c>
      <c r="K1821" s="85"/>
      <c r="M1821" s="85" t="s">
        <v>669</v>
      </c>
      <c r="N1821" t="e">
        <f t="shared" si="340"/>
        <v>#VALUE!</v>
      </c>
      <c r="O1821" t="e">
        <f t="shared" si="341"/>
        <v>#VALUE!</v>
      </c>
      <c r="Q1821" s="84" t="s">
        <v>669</v>
      </c>
      <c r="R1821" t="e">
        <f t="shared" si="342"/>
        <v>#VALUE!</v>
      </c>
      <c r="S1821" t="e">
        <f t="shared" si="343"/>
        <v>#VALUE!</v>
      </c>
      <c r="U1821" s="86" t="s">
        <v>669</v>
      </c>
      <c r="V1821" t="e">
        <f t="shared" si="344"/>
        <v>#VALUE!</v>
      </c>
      <c r="W1821" t="e">
        <f t="shared" si="345"/>
        <v>#VALUE!</v>
      </c>
      <c r="Y1821" s="61" t="s">
        <v>669</v>
      </c>
      <c r="Z1821" t="str">
        <f t="shared" si="346"/>
        <v>7-29-13</v>
      </c>
      <c r="AA1821" t="e">
        <f t="shared" si="347"/>
        <v>#VALUE!</v>
      </c>
      <c r="AB1821" t="e">
        <f t="shared" si="348"/>
        <v>#VALUE!</v>
      </c>
      <c r="AD1821" s="85">
        <v>41484</v>
      </c>
      <c r="AG1821" s="85" t="s">
        <v>669</v>
      </c>
      <c r="AI1821" s="85">
        <v>41484</v>
      </c>
    </row>
    <row r="1822" spans="1:35" x14ac:dyDescent="0.2">
      <c r="A1822">
        <v>520</v>
      </c>
      <c r="B1822" s="91">
        <v>41281</v>
      </c>
      <c r="C1822" s="61" t="e" cm="1" vm="1">
        <f t="array" ref="C1822">_xlfn._xlws.FILTER(B1822,OR(LEN(B1822) = 7,LEN(B1822)=8))</f>
        <v>#VALUE!</v>
      </c>
      <c r="D1822" s="61" t="str">
        <f t="shared" si="338"/>
        <v/>
      </c>
      <c r="E1822" s="61" t="s">
        <v>2512</v>
      </c>
      <c r="F1822" s="87" cm="1">
        <f t="array" ref="F1822">_xlfn._xlws.FILTER(B1822,LEN(B1822)=5)</f>
        <v>41281</v>
      </c>
      <c r="G1822" s="88">
        <f t="shared" si="339"/>
        <v>41281</v>
      </c>
      <c r="H1822" s="61"/>
      <c r="I1822" s="85">
        <v>41281</v>
      </c>
      <c r="J1822" s="93">
        <f t="shared" si="337"/>
        <v>41281</v>
      </c>
      <c r="K1822" s="85"/>
      <c r="M1822" s="85">
        <v>41281</v>
      </c>
      <c r="N1822" t="e">
        <f t="shared" si="340"/>
        <v>#VALUE!</v>
      </c>
      <c r="O1822">
        <f t="shared" si="341"/>
        <v>41281</v>
      </c>
      <c r="Q1822" s="84">
        <v>41281</v>
      </c>
      <c r="R1822" t="e">
        <f t="shared" si="342"/>
        <v>#VALUE!</v>
      </c>
      <c r="S1822">
        <f t="shared" si="343"/>
        <v>41281</v>
      </c>
      <c r="U1822" s="86">
        <v>41281</v>
      </c>
      <c r="V1822" t="e">
        <f t="shared" si="344"/>
        <v>#VALUE!</v>
      </c>
      <c r="W1822">
        <f t="shared" si="345"/>
        <v>41281</v>
      </c>
      <c r="Y1822" s="61">
        <v>41281</v>
      </c>
      <c r="Z1822" t="str">
        <f t="shared" si="346"/>
        <v>41281</v>
      </c>
      <c r="AA1822" t="e">
        <f t="shared" si="347"/>
        <v>#VALUE!</v>
      </c>
      <c r="AB1822">
        <f t="shared" si="348"/>
        <v>41281</v>
      </c>
      <c r="AD1822" s="85">
        <v>29688</v>
      </c>
      <c r="AG1822" s="85">
        <v>41281</v>
      </c>
      <c r="AI1822" s="85">
        <v>41456</v>
      </c>
    </row>
    <row r="1823" spans="1:35" x14ac:dyDescent="0.2">
      <c r="A1823">
        <v>8372</v>
      </c>
      <c r="B1823" s="91">
        <v>41281</v>
      </c>
      <c r="C1823" s="61" t="e" cm="1" vm="1">
        <f t="array" ref="C1823">_xlfn._xlws.FILTER(B1823,OR(LEN(B1823) = 7,LEN(B1823)=8))</f>
        <v>#VALUE!</v>
      </c>
      <c r="D1823" s="61" t="str">
        <f t="shared" si="338"/>
        <v/>
      </c>
      <c r="E1823" s="61" t="s">
        <v>2512</v>
      </c>
      <c r="F1823" s="87" cm="1">
        <f t="array" ref="F1823">_xlfn._xlws.FILTER(B1823,LEN(B1823)=5)</f>
        <v>41281</v>
      </c>
      <c r="G1823" s="88">
        <f t="shared" si="339"/>
        <v>41281</v>
      </c>
      <c r="H1823" s="61"/>
      <c r="I1823" s="85">
        <v>41281</v>
      </c>
      <c r="J1823" s="93">
        <f t="shared" si="337"/>
        <v>41281</v>
      </c>
      <c r="K1823" s="85"/>
      <c r="M1823" s="85">
        <v>41281</v>
      </c>
      <c r="N1823" t="e">
        <f t="shared" si="340"/>
        <v>#VALUE!</v>
      </c>
      <c r="O1823">
        <f t="shared" si="341"/>
        <v>41281</v>
      </c>
      <c r="Q1823" s="84">
        <v>41281</v>
      </c>
      <c r="R1823" t="e">
        <f t="shared" si="342"/>
        <v>#VALUE!</v>
      </c>
      <c r="S1823">
        <f t="shared" si="343"/>
        <v>41281</v>
      </c>
      <c r="U1823" s="86">
        <v>41281</v>
      </c>
      <c r="V1823" t="e">
        <f t="shared" si="344"/>
        <v>#VALUE!</v>
      </c>
      <c r="W1823">
        <f t="shared" si="345"/>
        <v>41281</v>
      </c>
      <c r="Y1823" s="61">
        <v>41281</v>
      </c>
      <c r="Z1823" t="str">
        <f t="shared" si="346"/>
        <v>41281</v>
      </c>
      <c r="AA1823" t="e">
        <f t="shared" si="347"/>
        <v>#VALUE!</v>
      </c>
      <c r="AB1823">
        <f t="shared" si="348"/>
        <v>41281</v>
      </c>
      <c r="AD1823" s="85">
        <v>29688</v>
      </c>
      <c r="AG1823" s="85">
        <v>41281</v>
      </c>
      <c r="AI1823" s="85">
        <v>41456</v>
      </c>
    </row>
    <row r="1824" spans="1:35" x14ac:dyDescent="0.2">
      <c r="A1824">
        <v>73</v>
      </c>
      <c r="B1824" s="91" t="s">
        <v>676</v>
      </c>
      <c r="C1824" s="61" t="str" cm="1">
        <f t="array" ref="C1824">_xlfn._xlws.FILTER(B1824,OR(LEN(B1824) = 7,LEN(B1824)=8))</f>
        <v>5/26/13</v>
      </c>
      <c r="D1824" s="61" t="str">
        <f t="shared" si="338"/>
        <v>5/26/13</v>
      </c>
      <c r="E1824" s="85" t="s">
        <v>676</v>
      </c>
      <c r="F1824" s="87" t="e" cm="1" vm="1">
        <f t="array" ref="F1824">_xlfn._xlws.FILTER(B1824,LEN(B1824)=5)</f>
        <v>#VALUE!</v>
      </c>
      <c r="G1824" s="88" t="str">
        <f t="shared" si="339"/>
        <v/>
      </c>
      <c r="H1824" s="85">
        <v>41420</v>
      </c>
      <c r="I1824" s="85" t="s">
        <v>2512</v>
      </c>
      <c r="J1824" s="93">
        <f t="shared" si="337"/>
        <v>41420</v>
      </c>
      <c r="K1824" s="85"/>
      <c r="M1824" s="85" t="s">
        <v>676</v>
      </c>
      <c r="N1824" t="e">
        <f t="shared" si="340"/>
        <v>#VALUE!</v>
      </c>
      <c r="O1824" t="e">
        <f t="shared" si="341"/>
        <v>#VALUE!</v>
      </c>
      <c r="Q1824" s="84" t="s">
        <v>676</v>
      </c>
      <c r="R1824" t="e">
        <f t="shared" si="342"/>
        <v>#VALUE!</v>
      </c>
      <c r="S1824" t="e">
        <f t="shared" si="343"/>
        <v>#VALUE!</v>
      </c>
      <c r="U1824" s="86" t="s">
        <v>676</v>
      </c>
      <c r="V1824" t="e">
        <f t="shared" si="344"/>
        <v>#VALUE!</v>
      </c>
      <c r="W1824" t="e">
        <f t="shared" si="345"/>
        <v>#VALUE!</v>
      </c>
      <c r="Y1824" s="61" t="s">
        <v>676</v>
      </c>
      <c r="Z1824" t="str">
        <f t="shared" si="346"/>
        <v>5-26-13</v>
      </c>
      <c r="AA1824" t="e">
        <f t="shared" si="347"/>
        <v>#VALUE!</v>
      </c>
      <c r="AB1824" t="e">
        <f t="shared" si="348"/>
        <v>#VALUE!</v>
      </c>
      <c r="AD1824" s="85">
        <v>41420</v>
      </c>
      <c r="AG1824" s="85" t="s">
        <v>676</v>
      </c>
      <c r="AI1824" s="85">
        <v>41420</v>
      </c>
    </row>
    <row r="1825" spans="1:35" x14ac:dyDescent="0.2">
      <c r="A1825">
        <v>2002</v>
      </c>
      <c r="B1825" s="91" t="s">
        <v>591</v>
      </c>
      <c r="C1825" s="61" t="str" cm="1">
        <f t="array" ref="C1825">_xlfn._xlws.FILTER(B1825,OR(LEN(B1825) = 7,LEN(B1825)=8))</f>
        <v>5/20/13</v>
      </c>
      <c r="D1825" s="61" t="str">
        <f t="shared" si="338"/>
        <v>5/20/13</v>
      </c>
      <c r="E1825" s="85" t="s">
        <v>591</v>
      </c>
      <c r="F1825" s="87" t="e" cm="1" vm="1">
        <f t="array" ref="F1825">_xlfn._xlws.FILTER(B1825,LEN(B1825)=5)</f>
        <v>#VALUE!</v>
      </c>
      <c r="G1825" s="88" t="str">
        <f t="shared" si="339"/>
        <v/>
      </c>
      <c r="H1825" s="85">
        <v>41414</v>
      </c>
      <c r="I1825" s="85" t="s">
        <v>2512</v>
      </c>
      <c r="J1825" s="93">
        <f t="shared" si="337"/>
        <v>41414</v>
      </c>
      <c r="K1825" s="85"/>
      <c r="M1825" s="85" t="s">
        <v>591</v>
      </c>
      <c r="N1825" t="e">
        <f t="shared" si="340"/>
        <v>#VALUE!</v>
      </c>
      <c r="O1825" t="e">
        <f t="shared" si="341"/>
        <v>#VALUE!</v>
      </c>
      <c r="Q1825" s="84" t="s">
        <v>591</v>
      </c>
      <c r="R1825" t="e">
        <f t="shared" si="342"/>
        <v>#VALUE!</v>
      </c>
      <c r="S1825" t="e">
        <f t="shared" si="343"/>
        <v>#VALUE!</v>
      </c>
      <c r="U1825" s="86" t="s">
        <v>591</v>
      </c>
      <c r="V1825" t="e">
        <f t="shared" si="344"/>
        <v>#VALUE!</v>
      </c>
      <c r="W1825" t="e">
        <f t="shared" si="345"/>
        <v>#VALUE!</v>
      </c>
      <c r="Y1825" s="61" t="s">
        <v>591</v>
      </c>
      <c r="Z1825" t="str">
        <f t="shared" si="346"/>
        <v>5-20-13</v>
      </c>
      <c r="AA1825" t="e">
        <f t="shared" si="347"/>
        <v>#VALUE!</v>
      </c>
      <c r="AB1825" t="e">
        <f t="shared" si="348"/>
        <v>#VALUE!</v>
      </c>
      <c r="AD1825" s="85">
        <v>41414</v>
      </c>
      <c r="AG1825" s="85" t="s">
        <v>591</v>
      </c>
      <c r="AI1825" s="85">
        <v>41414</v>
      </c>
    </row>
    <row r="1826" spans="1:35" x14ac:dyDescent="0.2">
      <c r="A1826">
        <v>6059</v>
      </c>
      <c r="B1826" s="91">
        <v>41367</v>
      </c>
      <c r="C1826" s="61" t="e" cm="1" vm="1">
        <f t="array" ref="C1826">_xlfn._xlws.FILTER(B1826,OR(LEN(B1826) = 7,LEN(B1826)=8))</f>
        <v>#VALUE!</v>
      </c>
      <c r="D1826" s="61" t="str">
        <f t="shared" si="338"/>
        <v/>
      </c>
      <c r="E1826" s="61" t="s">
        <v>2512</v>
      </c>
      <c r="F1826" s="87" cm="1">
        <f t="array" ref="F1826">_xlfn._xlws.FILTER(B1826,LEN(B1826)=5)</f>
        <v>41367</v>
      </c>
      <c r="G1826" s="88">
        <f t="shared" si="339"/>
        <v>41367</v>
      </c>
      <c r="H1826" s="61"/>
      <c r="I1826" s="85">
        <v>41367</v>
      </c>
      <c r="J1826" s="93">
        <f t="shared" si="337"/>
        <v>41367</v>
      </c>
      <c r="K1826" s="85"/>
      <c r="M1826" s="85">
        <v>41367</v>
      </c>
      <c r="N1826" t="e">
        <f t="shared" si="340"/>
        <v>#VALUE!</v>
      </c>
      <c r="O1826">
        <f t="shared" si="341"/>
        <v>41367</v>
      </c>
      <c r="Q1826" s="84">
        <v>41367</v>
      </c>
      <c r="R1826" t="e">
        <f t="shared" si="342"/>
        <v>#VALUE!</v>
      </c>
      <c r="S1826">
        <f t="shared" si="343"/>
        <v>41367</v>
      </c>
      <c r="U1826" s="86">
        <v>41367</v>
      </c>
      <c r="V1826" t="e">
        <f t="shared" si="344"/>
        <v>#VALUE!</v>
      </c>
      <c r="W1826">
        <f t="shared" si="345"/>
        <v>41367</v>
      </c>
      <c r="Y1826" s="61">
        <v>41367</v>
      </c>
      <c r="Z1826" t="str">
        <f t="shared" si="346"/>
        <v>41367</v>
      </c>
      <c r="AA1826" t="e">
        <f t="shared" si="347"/>
        <v>#VALUE!</v>
      </c>
      <c r="AB1826">
        <f t="shared" si="348"/>
        <v>41367</v>
      </c>
      <c r="AD1826" s="85">
        <v>24575</v>
      </c>
      <c r="AG1826" s="85">
        <v>41367</v>
      </c>
      <c r="AI1826" s="85">
        <v>41337</v>
      </c>
    </row>
    <row r="1827" spans="1:35" x14ac:dyDescent="0.2">
      <c r="A1827">
        <v>11166</v>
      </c>
      <c r="B1827" s="91">
        <v>41307</v>
      </c>
      <c r="C1827" s="61" t="e" cm="1" vm="1">
        <f t="array" ref="C1827">_xlfn._xlws.FILTER(B1827,OR(LEN(B1827) = 7,LEN(B1827)=8))</f>
        <v>#VALUE!</v>
      </c>
      <c r="D1827" s="61" t="str">
        <f t="shared" si="338"/>
        <v/>
      </c>
      <c r="E1827" s="61" t="s">
        <v>2512</v>
      </c>
      <c r="F1827" s="87" cm="1">
        <f t="array" ref="F1827">_xlfn._xlws.FILTER(B1827,LEN(B1827)=5)</f>
        <v>41307</v>
      </c>
      <c r="G1827" s="88">
        <f t="shared" si="339"/>
        <v>41307</v>
      </c>
      <c r="H1827" s="61"/>
      <c r="I1827" s="85">
        <v>41307</v>
      </c>
      <c r="J1827" s="93">
        <f t="shared" si="337"/>
        <v>41307</v>
      </c>
      <c r="K1827" s="85"/>
      <c r="M1827" s="85">
        <v>41307</v>
      </c>
      <c r="N1827" t="e">
        <f t="shared" si="340"/>
        <v>#VALUE!</v>
      </c>
      <c r="O1827">
        <f t="shared" si="341"/>
        <v>41307</v>
      </c>
      <c r="Q1827" s="84">
        <v>41307</v>
      </c>
      <c r="R1827" t="e">
        <f t="shared" si="342"/>
        <v>#VALUE!</v>
      </c>
      <c r="S1827">
        <f t="shared" si="343"/>
        <v>41307</v>
      </c>
      <c r="U1827" s="86">
        <v>41307</v>
      </c>
      <c r="V1827" t="e">
        <f t="shared" si="344"/>
        <v>#VALUE!</v>
      </c>
      <c r="W1827">
        <f t="shared" si="345"/>
        <v>41307</v>
      </c>
      <c r="Y1827" s="61">
        <v>41307</v>
      </c>
      <c r="Z1827" t="str">
        <f t="shared" si="346"/>
        <v>41307</v>
      </c>
      <c r="AA1827" t="e">
        <f t="shared" si="347"/>
        <v>#VALUE!</v>
      </c>
      <c r="AB1827">
        <f t="shared" si="348"/>
        <v>41307</v>
      </c>
      <c r="AD1827" s="85">
        <v>39185</v>
      </c>
      <c r="AG1827" s="85">
        <v>41307</v>
      </c>
      <c r="AI1827" s="85">
        <v>41307</v>
      </c>
    </row>
    <row r="1828" spans="1:35" x14ac:dyDescent="0.2">
      <c r="A1828">
        <v>6257</v>
      </c>
      <c r="B1828" s="91" t="s">
        <v>1344</v>
      </c>
      <c r="C1828" s="61" t="str" cm="1">
        <f t="array" ref="C1828">_xlfn._xlws.FILTER(B1828,OR(LEN(B1828) = 7,LEN(B1828)=8))</f>
        <v>1/23/13</v>
      </c>
      <c r="D1828" s="61" t="str">
        <f t="shared" si="338"/>
        <v>1/23/13</v>
      </c>
      <c r="E1828" s="85" t="s">
        <v>1344</v>
      </c>
      <c r="F1828" s="87" t="e" cm="1" vm="1">
        <f t="array" ref="F1828">_xlfn._xlws.FILTER(B1828,LEN(B1828)=5)</f>
        <v>#VALUE!</v>
      </c>
      <c r="G1828" s="88" t="str">
        <f t="shared" si="339"/>
        <v/>
      </c>
      <c r="H1828" s="85">
        <v>41297</v>
      </c>
      <c r="I1828" s="85" t="s">
        <v>2512</v>
      </c>
      <c r="J1828" s="93">
        <f t="shared" si="337"/>
        <v>41297</v>
      </c>
      <c r="K1828" s="85"/>
      <c r="M1828" s="85" t="s">
        <v>1344</v>
      </c>
      <c r="N1828" t="e">
        <f t="shared" si="340"/>
        <v>#VALUE!</v>
      </c>
      <c r="O1828" t="e">
        <f t="shared" si="341"/>
        <v>#VALUE!</v>
      </c>
      <c r="Q1828" s="84" t="s">
        <v>1344</v>
      </c>
      <c r="R1828" t="e">
        <f t="shared" si="342"/>
        <v>#VALUE!</v>
      </c>
      <c r="S1828" t="e">
        <f t="shared" si="343"/>
        <v>#VALUE!</v>
      </c>
      <c r="U1828" s="86" t="s">
        <v>1344</v>
      </c>
      <c r="V1828" t="e">
        <f t="shared" si="344"/>
        <v>#VALUE!</v>
      </c>
      <c r="W1828" t="e">
        <f t="shared" si="345"/>
        <v>#VALUE!</v>
      </c>
      <c r="Y1828" s="61" t="s">
        <v>1344</v>
      </c>
      <c r="Z1828" t="str">
        <f t="shared" si="346"/>
        <v>1-23-13</v>
      </c>
      <c r="AA1828" t="e">
        <f t="shared" si="347"/>
        <v>#VALUE!</v>
      </c>
      <c r="AB1828" t="e">
        <f t="shared" si="348"/>
        <v>#VALUE!</v>
      </c>
      <c r="AD1828" s="85">
        <v>41297</v>
      </c>
      <c r="AG1828" s="85" t="s">
        <v>1344</v>
      </c>
      <c r="AI1828" s="85">
        <v>41297</v>
      </c>
    </row>
    <row r="1829" spans="1:35" x14ac:dyDescent="0.2">
      <c r="A1829">
        <v>9224</v>
      </c>
      <c r="B1829" s="91">
        <v>41255</v>
      </c>
      <c r="C1829" s="61" t="e" cm="1" vm="1">
        <f t="array" ref="C1829">_xlfn._xlws.FILTER(B1829,OR(LEN(B1829) = 7,LEN(B1829)=8))</f>
        <v>#VALUE!</v>
      </c>
      <c r="D1829" s="61" t="str">
        <f t="shared" si="338"/>
        <v/>
      </c>
      <c r="E1829" s="61" t="s">
        <v>2512</v>
      </c>
      <c r="F1829" s="87" cm="1">
        <f t="array" ref="F1829">_xlfn._xlws.FILTER(B1829,LEN(B1829)=5)</f>
        <v>41255</v>
      </c>
      <c r="G1829" s="88">
        <f t="shared" si="339"/>
        <v>41255</v>
      </c>
      <c r="H1829" s="61"/>
      <c r="I1829" s="85">
        <v>41255</v>
      </c>
      <c r="J1829" s="93">
        <f t="shared" si="337"/>
        <v>41255</v>
      </c>
      <c r="K1829" s="85"/>
      <c r="M1829" s="85">
        <v>41255</v>
      </c>
      <c r="N1829" t="e">
        <f t="shared" si="340"/>
        <v>#VALUE!</v>
      </c>
      <c r="O1829">
        <f t="shared" si="341"/>
        <v>41255</v>
      </c>
      <c r="Q1829" s="84">
        <v>41255</v>
      </c>
      <c r="R1829" t="e">
        <f t="shared" si="342"/>
        <v>#VALUE!</v>
      </c>
      <c r="S1829">
        <f t="shared" si="343"/>
        <v>41255</v>
      </c>
      <c r="U1829" s="86">
        <v>41255</v>
      </c>
      <c r="V1829" t="e">
        <f t="shared" si="344"/>
        <v>#VALUE!</v>
      </c>
      <c r="W1829">
        <f t="shared" si="345"/>
        <v>41255</v>
      </c>
      <c r="Y1829" s="61">
        <v>41255</v>
      </c>
      <c r="Z1829" t="str">
        <f t="shared" si="346"/>
        <v>41255</v>
      </c>
      <c r="AA1829" t="e">
        <f t="shared" si="347"/>
        <v>#VALUE!</v>
      </c>
      <c r="AB1829">
        <f t="shared" si="348"/>
        <v>41255</v>
      </c>
      <c r="AD1829" s="85">
        <v>20191</v>
      </c>
      <c r="AG1829" s="85">
        <v>41255</v>
      </c>
      <c r="AI1829" s="85">
        <v>41255</v>
      </c>
    </row>
    <row r="1830" spans="1:35" x14ac:dyDescent="0.2">
      <c r="A1830">
        <v>8732</v>
      </c>
      <c r="B1830" s="91" t="s">
        <v>546</v>
      </c>
      <c r="C1830" s="61" t="str" cm="1">
        <f t="array" ref="C1830">_xlfn._xlws.FILTER(B1830,OR(LEN(B1830) = 7,LEN(B1830)=8))</f>
        <v>11/17/12</v>
      </c>
      <c r="D1830" s="61" t="str">
        <f t="shared" si="338"/>
        <v>11/17/12</v>
      </c>
      <c r="E1830" s="61" t="s">
        <v>546</v>
      </c>
      <c r="F1830" s="87" t="e" cm="1" vm="1">
        <f t="array" ref="F1830">_xlfn._xlws.FILTER(B1830,LEN(B1830)=5)</f>
        <v>#VALUE!</v>
      </c>
      <c r="G1830" s="88" t="str">
        <f t="shared" si="339"/>
        <v/>
      </c>
      <c r="H1830" s="85">
        <v>41230</v>
      </c>
      <c r="I1830" s="85" t="s">
        <v>2512</v>
      </c>
      <c r="J1830" s="93">
        <f t="shared" si="337"/>
        <v>41230</v>
      </c>
      <c r="K1830" s="85"/>
      <c r="M1830" s="85" t="s">
        <v>546</v>
      </c>
      <c r="N1830" t="e">
        <f t="shared" si="340"/>
        <v>#VALUE!</v>
      </c>
      <c r="O1830" t="e">
        <f t="shared" si="341"/>
        <v>#VALUE!</v>
      </c>
      <c r="Q1830" s="84" t="s">
        <v>546</v>
      </c>
      <c r="R1830" t="e">
        <f t="shared" si="342"/>
        <v>#VALUE!</v>
      </c>
      <c r="S1830" t="e">
        <f t="shared" si="343"/>
        <v>#VALUE!</v>
      </c>
      <c r="U1830" s="86" t="s">
        <v>546</v>
      </c>
      <c r="V1830" t="e">
        <f t="shared" si="344"/>
        <v>#VALUE!</v>
      </c>
      <c r="W1830" t="e">
        <f t="shared" si="345"/>
        <v>#VALUE!</v>
      </c>
      <c r="Y1830" s="61" t="s">
        <v>546</v>
      </c>
      <c r="Z1830" t="str">
        <f t="shared" si="346"/>
        <v>11-17-12</v>
      </c>
      <c r="AA1830" t="e">
        <f t="shared" si="347"/>
        <v>#VALUE!</v>
      </c>
      <c r="AB1830" t="e">
        <f t="shared" si="348"/>
        <v>#VALUE!</v>
      </c>
      <c r="AD1830" s="85">
        <v>41230</v>
      </c>
      <c r="AG1830" s="85" t="s">
        <v>546</v>
      </c>
      <c r="AI1830" s="85">
        <v>41230</v>
      </c>
    </row>
    <row r="1831" spans="1:35" x14ac:dyDescent="0.2">
      <c r="A1831">
        <v>955</v>
      </c>
      <c r="B1831" s="91" t="s">
        <v>1299</v>
      </c>
      <c r="C1831" s="61" t="str" cm="1">
        <f t="array" ref="C1831">_xlfn._xlws.FILTER(B1831,OR(LEN(B1831) = 7,LEN(B1831)=8))</f>
        <v>10/28/12</v>
      </c>
      <c r="D1831" s="61" t="str">
        <f t="shared" si="338"/>
        <v>10/28/12</v>
      </c>
      <c r="E1831" s="61" t="s">
        <v>1299</v>
      </c>
      <c r="F1831" s="87" t="e" cm="1" vm="1">
        <f t="array" ref="F1831">_xlfn._xlws.FILTER(B1831,LEN(B1831)=5)</f>
        <v>#VALUE!</v>
      </c>
      <c r="G1831" s="88" t="str">
        <f t="shared" si="339"/>
        <v/>
      </c>
      <c r="H1831" s="85">
        <v>41210</v>
      </c>
      <c r="I1831" s="85" t="s">
        <v>2512</v>
      </c>
      <c r="J1831" s="93">
        <f t="shared" si="337"/>
        <v>41210</v>
      </c>
      <c r="K1831" s="85"/>
      <c r="M1831" s="85" t="s">
        <v>1299</v>
      </c>
      <c r="N1831" t="e">
        <f t="shared" si="340"/>
        <v>#VALUE!</v>
      </c>
      <c r="O1831" t="e">
        <f t="shared" si="341"/>
        <v>#VALUE!</v>
      </c>
      <c r="Q1831" s="84" t="s">
        <v>1299</v>
      </c>
      <c r="R1831" t="e">
        <f t="shared" si="342"/>
        <v>#VALUE!</v>
      </c>
      <c r="S1831" t="e">
        <f t="shared" si="343"/>
        <v>#VALUE!</v>
      </c>
      <c r="U1831" s="86" t="s">
        <v>1299</v>
      </c>
      <c r="V1831" t="e">
        <f t="shared" si="344"/>
        <v>#VALUE!</v>
      </c>
      <c r="W1831" t="e">
        <f t="shared" si="345"/>
        <v>#VALUE!</v>
      </c>
      <c r="Y1831" s="61" t="s">
        <v>1299</v>
      </c>
      <c r="Z1831" t="str">
        <f t="shared" si="346"/>
        <v>10-28-12</v>
      </c>
      <c r="AA1831" t="e">
        <f t="shared" si="347"/>
        <v>#VALUE!</v>
      </c>
      <c r="AB1831" t="e">
        <f t="shared" si="348"/>
        <v>#VALUE!</v>
      </c>
      <c r="AD1831" s="85">
        <v>41210</v>
      </c>
      <c r="AG1831" s="85" t="s">
        <v>1299</v>
      </c>
      <c r="AI1831" s="85">
        <v>41210</v>
      </c>
    </row>
    <row r="1832" spans="1:35" x14ac:dyDescent="0.2">
      <c r="A1832">
        <v>4910</v>
      </c>
      <c r="B1832" s="91" t="s">
        <v>633</v>
      </c>
      <c r="C1832" s="61" t="str" cm="1">
        <f t="array" ref="C1832">_xlfn._xlws.FILTER(B1832,OR(LEN(B1832) = 7,LEN(B1832)=8))</f>
        <v>8/30/12</v>
      </c>
      <c r="D1832" s="61" t="str">
        <f t="shared" si="338"/>
        <v>8/30/12</v>
      </c>
      <c r="E1832" s="85" t="s">
        <v>633</v>
      </c>
      <c r="F1832" s="87" t="e" cm="1" vm="1">
        <f t="array" ref="F1832">_xlfn._xlws.FILTER(B1832,LEN(B1832)=5)</f>
        <v>#VALUE!</v>
      </c>
      <c r="G1832" s="88" t="str">
        <f t="shared" si="339"/>
        <v/>
      </c>
      <c r="H1832" s="85">
        <v>41151</v>
      </c>
      <c r="I1832" s="85" t="s">
        <v>2512</v>
      </c>
      <c r="J1832" s="93">
        <f t="shared" si="337"/>
        <v>41151</v>
      </c>
      <c r="K1832" s="85"/>
      <c r="M1832" s="85" t="s">
        <v>633</v>
      </c>
      <c r="N1832" t="e">
        <f t="shared" si="340"/>
        <v>#VALUE!</v>
      </c>
      <c r="O1832" t="e">
        <f t="shared" si="341"/>
        <v>#VALUE!</v>
      </c>
      <c r="Q1832" s="84" t="s">
        <v>633</v>
      </c>
      <c r="R1832" t="e">
        <f t="shared" si="342"/>
        <v>#VALUE!</v>
      </c>
      <c r="S1832" t="e">
        <f t="shared" si="343"/>
        <v>#VALUE!</v>
      </c>
      <c r="U1832" s="86" t="s">
        <v>633</v>
      </c>
      <c r="V1832" t="e">
        <f t="shared" si="344"/>
        <v>#VALUE!</v>
      </c>
      <c r="W1832" t="e">
        <f t="shared" si="345"/>
        <v>#VALUE!</v>
      </c>
      <c r="Y1832" s="61" t="s">
        <v>633</v>
      </c>
      <c r="Z1832" t="str">
        <f t="shared" si="346"/>
        <v>8-30-12</v>
      </c>
      <c r="AA1832" t="e">
        <f t="shared" si="347"/>
        <v>#VALUE!</v>
      </c>
      <c r="AB1832" t="e">
        <f t="shared" si="348"/>
        <v>#VALUE!</v>
      </c>
      <c r="AD1832" s="85">
        <v>41151</v>
      </c>
      <c r="AG1832" s="85" t="s">
        <v>633</v>
      </c>
      <c r="AI1832" s="85">
        <v>41151</v>
      </c>
    </row>
    <row r="1833" spans="1:35" x14ac:dyDescent="0.2">
      <c r="A1833">
        <v>564</v>
      </c>
      <c r="B1833" s="91">
        <v>41007</v>
      </c>
      <c r="C1833" s="61" t="e" cm="1" vm="1">
        <f t="array" ref="C1833">_xlfn._xlws.FILTER(B1833,OR(LEN(B1833) = 7,LEN(B1833)=8))</f>
        <v>#VALUE!</v>
      </c>
      <c r="D1833" s="61" t="str">
        <f t="shared" si="338"/>
        <v/>
      </c>
      <c r="E1833" s="61" t="s">
        <v>2512</v>
      </c>
      <c r="F1833" s="87" cm="1">
        <f t="array" ref="F1833">_xlfn._xlws.FILTER(B1833,LEN(B1833)=5)</f>
        <v>41007</v>
      </c>
      <c r="G1833" s="88">
        <f t="shared" si="339"/>
        <v>41007</v>
      </c>
      <c r="H1833" s="61"/>
      <c r="I1833" s="85">
        <v>41007</v>
      </c>
      <c r="J1833" s="93">
        <f t="shared" si="337"/>
        <v>41007</v>
      </c>
      <c r="K1833" s="85"/>
      <c r="M1833" s="85">
        <v>41007</v>
      </c>
      <c r="N1833" t="e">
        <f t="shared" si="340"/>
        <v>#VALUE!</v>
      </c>
      <c r="O1833">
        <f t="shared" si="341"/>
        <v>41007</v>
      </c>
      <c r="Q1833" s="84">
        <v>41007</v>
      </c>
      <c r="R1833" t="e">
        <f t="shared" si="342"/>
        <v>#VALUE!</v>
      </c>
      <c r="S1833">
        <f t="shared" si="343"/>
        <v>41007</v>
      </c>
      <c r="U1833" s="86">
        <v>41007</v>
      </c>
      <c r="V1833" t="e">
        <f t="shared" si="344"/>
        <v>#VALUE!</v>
      </c>
      <c r="W1833">
        <f t="shared" si="345"/>
        <v>41007</v>
      </c>
      <c r="Y1833" s="61">
        <v>41007</v>
      </c>
      <c r="Z1833" t="str">
        <f t="shared" si="346"/>
        <v>41007</v>
      </c>
      <c r="AA1833" t="e">
        <f t="shared" si="347"/>
        <v>#VALUE!</v>
      </c>
      <c r="AB1833">
        <f t="shared" si="348"/>
        <v>41007</v>
      </c>
      <c r="AD1833" s="85">
        <v>39182</v>
      </c>
      <c r="AG1833" s="85">
        <v>41007</v>
      </c>
      <c r="AI1833" s="85">
        <v>41125</v>
      </c>
    </row>
    <row r="1834" spans="1:35" x14ac:dyDescent="0.2">
      <c r="A1834">
        <v>8931</v>
      </c>
      <c r="B1834" s="91" t="s">
        <v>323</v>
      </c>
      <c r="C1834" s="61" t="str" cm="1">
        <f t="array" ref="C1834">_xlfn._xlws.FILTER(B1834,OR(LEN(B1834) = 7,LEN(B1834)=8))</f>
        <v>5/18/14</v>
      </c>
      <c r="D1834" s="61" t="str">
        <f t="shared" si="338"/>
        <v>5/18/14</v>
      </c>
      <c r="E1834" s="85" t="s">
        <v>323</v>
      </c>
      <c r="F1834" s="87" t="e" cm="1" vm="1">
        <f t="array" ref="F1834">_xlfn._xlws.FILTER(B1834,LEN(B1834)=5)</f>
        <v>#VALUE!</v>
      </c>
      <c r="G1834" s="88" t="str">
        <f t="shared" si="339"/>
        <v/>
      </c>
      <c r="H1834" s="85">
        <v>41777</v>
      </c>
      <c r="I1834" s="85" t="s">
        <v>2512</v>
      </c>
      <c r="J1834" s="93">
        <f t="shared" si="337"/>
        <v>41777</v>
      </c>
      <c r="K1834" s="85"/>
      <c r="M1834" s="85" t="s">
        <v>323</v>
      </c>
      <c r="N1834" t="e">
        <f t="shared" si="340"/>
        <v>#VALUE!</v>
      </c>
      <c r="O1834" t="e">
        <f t="shared" si="341"/>
        <v>#VALUE!</v>
      </c>
      <c r="Q1834" s="84" t="s">
        <v>323</v>
      </c>
      <c r="R1834" t="e">
        <f t="shared" si="342"/>
        <v>#VALUE!</v>
      </c>
      <c r="S1834" t="e">
        <f t="shared" si="343"/>
        <v>#VALUE!</v>
      </c>
      <c r="U1834" s="86" t="s">
        <v>323</v>
      </c>
      <c r="V1834" t="e">
        <f t="shared" si="344"/>
        <v>#VALUE!</v>
      </c>
      <c r="W1834" t="e">
        <f t="shared" si="345"/>
        <v>#VALUE!</v>
      </c>
      <c r="Y1834" s="61" t="s">
        <v>323</v>
      </c>
      <c r="Z1834" t="str">
        <f t="shared" si="346"/>
        <v>5-18-14</v>
      </c>
      <c r="AA1834" t="e">
        <f t="shared" si="347"/>
        <v>#VALUE!</v>
      </c>
      <c r="AB1834" t="e">
        <f t="shared" si="348"/>
        <v>#VALUE!</v>
      </c>
      <c r="AD1834" s="85">
        <v>41777</v>
      </c>
      <c r="AG1834" s="85" t="s">
        <v>323</v>
      </c>
      <c r="AI1834" s="85">
        <v>41777</v>
      </c>
    </row>
    <row r="1835" spans="1:35" x14ac:dyDescent="0.2">
      <c r="A1835">
        <v>1998</v>
      </c>
      <c r="B1835" s="91">
        <v>41822</v>
      </c>
      <c r="C1835" s="61" t="e" cm="1" vm="1">
        <f t="array" ref="C1835">_xlfn._xlws.FILTER(B1835,OR(LEN(B1835) = 7,LEN(B1835)=8))</f>
        <v>#VALUE!</v>
      </c>
      <c r="D1835" s="61" t="str">
        <f t="shared" si="338"/>
        <v/>
      </c>
      <c r="E1835" s="61" t="s">
        <v>2512</v>
      </c>
      <c r="F1835" s="87" cm="1">
        <f t="array" ref="F1835">_xlfn._xlws.FILTER(B1835,LEN(B1835)=5)</f>
        <v>41822</v>
      </c>
      <c r="G1835" s="88">
        <f t="shared" si="339"/>
        <v>41822</v>
      </c>
      <c r="H1835" s="61"/>
      <c r="I1835" s="85">
        <v>41822</v>
      </c>
      <c r="J1835" s="93">
        <f t="shared" si="337"/>
        <v>41822</v>
      </c>
      <c r="K1835" s="85"/>
      <c r="M1835" s="85">
        <v>41822</v>
      </c>
      <c r="N1835" t="e">
        <f t="shared" si="340"/>
        <v>#VALUE!</v>
      </c>
      <c r="O1835">
        <f t="shared" si="341"/>
        <v>41822</v>
      </c>
      <c r="Q1835" s="84">
        <v>41822</v>
      </c>
      <c r="R1835" t="e">
        <f t="shared" si="342"/>
        <v>#VALUE!</v>
      </c>
      <c r="S1835">
        <f t="shared" si="343"/>
        <v>41822</v>
      </c>
      <c r="U1835" s="86">
        <v>41822</v>
      </c>
      <c r="V1835" t="e">
        <f t="shared" si="344"/>
        <v>#VALUE!</v>
      </c>
      <c r="W1835">
        <f t="shared" si="345"/>
        <v>41822</v>
      </c>
      <c r="Y1835" s="61">
        <v>41822</v>
      </c>
      <c r="Z1835" t="str">
        <f t="shared" si="346"/>
        <v>41822</v>
      </c>
      <c r="AA1835" t="e">
        <f t="shared" si="347"/>
        <v>#VALUE!</v>
      </c>
      <c r="AB1835">
        <f t="shared" si="348"/>
        <v>41822</v>
      </c>
      <c r="AD1835" s="85">
        <v>44669</v>
      </c>
      <c r="AG1835" s="85">
        <v>41822</v>
      </c>
      <c r="AI1835" s="85">
        <v>41677</v>
      </c>
    </row>
    <row r="1836" spans="1:35" x14ac:dyDescent="0.2">
      <c r="A1836">
        <v>1250</v>
      </c>
      <c r="B1836" s="91">
        <v>41822</v>
      </c>
      <c r="C1836" s="61" t="e" cm="1" vm="1">
        <f t="array" ref="C1836">_xlfn._xlws.FILTER(B1836,OR(LEN(B1836) = 7,LEN(B1836)=8))</f>
        <v>#VALUE!</v>
      </c>
      <c r="D1836" s="61" t="str">
        <f t="shared" si="338"/>
        <v/>
      </c>
      <c r="E1836" s="61" t="s">
        <v>2512</v>
      </c>
      <c r="F1836" s="87" cm="1">
        <f t="array" ref="F1836">_xlfn._xlws.FILTER(B1836,LEN(B1836)=5)</f>
        <v>41822</v>
      </c>
      <c r="G1836" s="88">
        <f t="shared" si="339"/>
        <v>41822</v>
      </c>
      <c r="H1836" s="61"/>
      <c r="I1836" s="85">
        <v>41822</v>
      </c>
      <c r="J1836" s="93">
        <f t="shared" si="337"/>
        <v>41822</v>
      </c>
      <c r="K1836" s="85"/>
      <c r="M1836" s="85">
        <v>41822</v>
      </c>
      <c r="N1836" t="e">
        <f t="shared" si="340"/>
        <v>#VALUE!</v>
      </c>
      <c r="O1836">
        <f t="shared" si="341"/>
        <v>41822</v>
      </c>
      <c r="Q1836" s="84">
        <v>41822</v>
      </c>
      <c r="R1836" t="e">
        <f t="shared" si="342"/>
        <v>#VALUE!</v>
      </c>
      <c r="S1836">
        <f t="shared" si="343"/>
        <v>41822</v>
      </c>
      <c r="U1836" s="86">
        <v>41822</v>
      </c>
      <c r="V1836" t="e">
        <f t="shared" si="344"/>
        <v>#VALUE!</v>
      </c>
      <c r="W1836">
        <f t="shared" si="345"/>
        <v>41822</v>
      </c>
      <c r="Y1836" s="61">
        <v>41822</v>
      </c>
      <c r="Z1836" t="str">
        <f t="shared" si="346"/>
        <v>41822</v>
      </c>
      <c r="AA1836" t="e">
        <f t="shared" si="347"/>
        <v>#VALUE!</v>
      </c>
      <c r="AB1836">
        <f t="shared" si="348"/>
        <v>41822</v>
      </c>
      <c r="AD1836" s="85">
        <v>44669</v>
      </c>
      <c r="AG1836" s="85">
        <v>41822</v>
      </c>
      <c r="AI1836" s="85">
        <v>41677</v>
      </c>
    </row>
    <row r="1837" spans="1:35" x14ac:dyDescent="0.2">
      <c r="A1837">
        <v>8397</v>
      </c>
      <c r="B1837" s="91">
        <v>41913</v>
      </c>
      <c r="C1837" s="61" t="e" cm="1" vm="1">
        <f t="array" ref="C1837">_xlfn._xlws.FILTER(B1837,OR(LEN(B1837) = 7,LEN(B1837)=8))</f>
        <v>#VALUE!</v>
      </c>
      <c r="D1837" s="61" t="str">
        <f t="shared" si="338"/>
        <v/>
      </c>
      <c r="E1837" s="61" t="s">
        <v>2512</v>
      </c>
      <c r="F1837" s="87" cm="1">
        <f t="array" ref="F1837">_xlfn._xlws.FILTER(B1837,LEN(B1837)=5)</f>
        <v>41913</v>
      </c>
      <c r="G1837" s="88">
        <f t="shared" si="339"/>
        <v>41913</v>
      </c>
      <c r="H1837" s="61"/>
      <c r="I1837" s="85">
        <v>41913</v>
      </c>
      <c r="J1837" s="93">
        <f t="shared" si="337"/>
        <v>41913</v>
      </c>
      <c r="K1837" s="85"/>
      <c r="M1837" s="85">
        <v>41913</v>
      </c>
      <c r="N1837" t="e">
        <f t="shared" si="340"/>
        <v>#VALUE!</v>
      </c>
      <c r="O1837">
        <f t="shared" si="341"/>
        <v>41913</v>
      </c>
      <c r="Q1837" s="84">
        <v>41913</v>
      </c>
      <c r="R1837" t="e">
        <f t="shared" si="342"/>
        <v>#VALUE!</v>
      </c>
      <c r="S1837">
        <f t="shared" si="343"/>
        <v>41913</v>
      </c>
      <c r="U1837" s="86">
        <v>41913</v>
      </c>
      <c r="V1837" t="e">
        <f t="shared" si="344"/>
        <v>#VALUE!</v>
      </c>
      <c r="W1837">
        <f t="shared" si="345"/>
        <v>41913</v>
      </c>
      <c r="Y1837" s="61">
        <v>41913</v>
      </c>
      <c r="Z1837" t="str">
        <f t="shared" si="346"/>
        <v>41913</v>
      </c>
      <c r="AA1837" t="e">
        <f t="shared" si="347"/>
        <v>#VALUE!</v>
      </c>
      <c r="AB1837">
        <f t="shared" si="348"/>
        <v>41913</v>
      </c>
      <c r="AD1837" s="85">
        <v>41383</v>
      </c>
      <c r="AG1837" s="85">
        <v>41913</v>
      </c>
      <c r="AI1837" s="85">
        <v>41649</v>
      </c>
    </row>
    <row r="1838" spans="1:35" x14ac:dyDescent="0.2">
      <c r="A1838">
        <v>9672</v>
      </c>
      <c r="B1838" s="91" t="s">
        <v>418</v>
      </c>
      <c r="C1838" s="61" t="str" cm="1">
        <f t="array" ref="C1838">_xlfn._xlws.FILTER(B1838,OR(LEN(B1838) = 7,LEN(B1838)=8))</f>
        <v>12/21/13</v>
      </c>
      <c r="D1838" s="61" t="str">
        <f t="shared" si="338"/>
        <v>12/21/13</v>
      </c>
      <c r="E1838" s="61" t="s">
        <v>418</v>
      </c>
      <c r="F1838" s="87" t="e" cm="1" vm="1">
        <f t="array" ref="F1838">_xlfn._xlws.FILTER(B1838,LEN(B1838)=5)</f>
        <v>#VALUE!</v>
      </c>
      <c r="G1838" s="88" t="str">
        <f t="shared" si="339"/>
        <v/>
      </c>
      <c r="H1838" s="85">
        <v>41629</v>
      </c>
      <c r="I1838" s="85" t="s">
        <v>2512</v>
      </c>
      <c r="J1838" s="93">
        <f t="shared" si="337"/>
        <v>41629</v>
      </c>
      <c r="K1838" s="85"/>
      <c r="M1838" s="85" t="s">
        <v>418</v>
      </c>
      <c r="N1838" t="e">
        <f t="shared" si="340"/>
        <v>#VALUE!</v>
      </c>
      <c r="O1838" t="e">
        <f t="shared" si="341"/>
        <v>#VALUE!</v>
      </c>
      <c r="Q1838" s="84" t="s">
        <v>418</v>
      </c>
      <c r="R1838" t="e">
        <f t="shared" si="342"/>
        <v>#VALUE!</v>
      </c>
      <c r="S1838" t="e">
        <f t="shared" si="343"/>
        <v>#VALUE!</v>
      </c>
      <c r="U1838" s="86" t="s">
        <v>418</v>
      </c>
      <c r="V1838" t="e">
        <f t="shared" si="344"/>
        <v>#VALUE!</v>
      </c>
      <c r="W1838" t="e">
        <f t="shared" si="345"/>
        <v>#VALUE!</v>
      </c>
      <c r="Y1838" s="61" t="s">
        <v>418</v>
      </c>
      <c r="Z1838" t="str">
        <f t="shared" si="346"/>
        <v>12-21-13</v>
      </c>
      <c r="AA1838" t="e">
        <f t="shared" si="347"/>
        <v>#VALUE!</v>
      </c>
      <c r="AB1838" t="e">
        <f t="shared" si="348"/>
        <v>#VALUE!</v>
      </c>
      <c r="AD1838" s="85">
        <v>41629</v>
      </c>
      <c r="AG1838" s="85" t="s">
        <v>418</v>
      </c>
      <c r="AI1838" s="85">
        <v>41629</v>
      </c>
    </row>
    <row r="1839" spans="1:35" x14ac:dyDescent="0.2">
      <c r="A1839">
        <v>2125</v>
      </c>
      <c r="B1839" s="91" t="s">
        <v>128</v>
      </c>
      <c r="C1839" s="61" t="str" cm="1">
        <f t="array" ref="C1839">_xlfn._xlws.FILTER(B1839,OR(LEN(B1839) = 7,LEN(B1839)=8))</f>
        <v>11/15/13</v>
      </c>
      <c r="D1839" s="61" t="str">
        <f t="shared" si="338"/>
        <v>11/15/13</v>
      </c>
      <c r="E1839" s="61" t="s">
        <v>128</v>
      </c>
      <c r="F1839" s="87" t="e" cm="1" vm="1">
        <f t="array" ref="F1839">_xlfn._xlws.FILTER(B1839,LEN(B1839)=5)</f>
        <v>#VALUE!</v>
      </c>
      <c r="G1839" s="88" t="str">
        <f t="shared" si="339"/>
        <v/>
      </c>
      <c r="H1839" s="85">
        <v>41593</v>
      </c>
      <c r="I1839" s="85" t="s">
        <v>2512</v>
      </c>
      <c r="J1839" s="93">
        <f t="shared" si="337"/>
        <v>41593</v>
      </c>
      <c r="K1839" s="85"/>
      <c r="M1839" s="85" t="s">
        <v>128</v>
      </c>
      <c r="N1839" t="e">
        <f t="shared" si="340"/>
        <v>#VALUE!</v>
      </c>
      <c r="O1839" t="e">
        <f t="shared" si="341"/>
        <v>#VALUE!</v>
      </c>
      <c r="Q1839" s="84" t="s">
        <v>128</v>
      </c>
      <c r="R1839" t="e">
        <f t="shared" si="342"/>
        <v>#VALUE!</v>
      </c>
      <c r="S1839" t="e">
        <f t="shared" si="343"/>
        <v>#VALUE!</v>
      </c>
      <c r="U1839" s="86" t="s">
        <v>128</v>
      </c>
      <c r="V1839" t="e">
        <f t="shared" si="344"/>
        <v>#VALUE!</v>
      </c>
      <c r="W1839" t="e">
        <f t="shared" si="345"/>
        <v>#VALUE!</v>
      </c>
      <c r="Y1839" s="61" t="s">
        <v>128</v>
      </c>
      <c r="Z1839" t="str">
        <f t="shared" si="346"/>
        <v>11-15-13</v>
      </c>
      <c r="AA1839" t="e">
        <f t="shared" si="347"/>
        <v>#VALUE!</v>
      </c>
      <c r="AB1839" t="e">
        <f t="shared" si="348"/>
        <v>#VALUE!</v>
      </c>
      <c r="AD1839" s="85">
        <v>41593</v>
      </c>
      <c r="AG1839" s="85" t="s">
        <v>128</v>
      </c>
      <c r="AI1839" s="85">
        <v>41593</v>
      </c>
    </row>
    <row r="1840" spans="1:35" x14ac:dyDescent="0.2">
      <c r="A1840">
        <v>5975</v>
      </c>
      <c r="B1840" s="91" t="s">
        <v>176</v>
      </c>
      <c r="C1840" s="61" t="str" cm="1">
        <f t="array" ref="C1840">_xlfn._xlws.FILTER(B1840,OR(LEN(B1840) = 7,LEN(B1840)=8))</f>
        <v>9/30/13</v>
      </c>
      <c r="D1840" s="61" t="str">
        <f t="shared" si="338"/>
        <v>9/30/13</v>
      </c>
      <c r="E1840" s="85" t="s">
        <v>176</v>
      </c>
      <c r="F1840" s="87" t="e" cm="1" vm="1">
        <f t="array" ref="F1840">_xlfn._xlws.FILTER(B1840,LEN(B1840)=5)</f>
        <v>#VALUE!</v>
      </c>
      <c r="G1840" s="88" t="str">
        <f t="shared" si="339"/>
        <v/>
      </c>
      <c r="H1840" s="85">
        <v>41547</v>
      </c>
      <c r="I1840" s="85" t="s">
        <v>2512</v>
      </c>
      <c r="J1840" s="93">
        <f t="shared" si="337"/>
        <v>41547</v>
      </c>
      <c r="K1840" s="85"/>
      <c r="M1840" s="85" t="s">
        <v>176</v>
      </c>
      <c r="N1840" t="e">
        <f t="shared" si="340"/>
        <v>#VALUE!</v>
      </c>
      <c r="O1840" t="e">
        <f t="shared" si="341"/>
        <v>#VALUE!</v>
      </c>
      <c r="Q1840" s="84" t="s">
        <v>176</v>
      </c>
      <c r="R1840" t="e">
        <f t="shared" si="342"/>
        <v>#VALUE!</v>
      </c>
      <c r="S1840" t="e">
        <f t="shared" si="343"/>
        <v>#VALUE!</v>
      </c>
      <c r="U1840" s="86" t="s">
        <v>176</v>
      </c>
      <c r="V1840" t="e">
        <f t="shared" si="344"/>
        <v>#VALUE!</v>
      </c>
      <c r="W1840" t="e">
        <f t="shared" si="345"/>
        <v>#VALUE!</v>
      </c>
      <c r="Y1840" s="61" t="s">
        <v>176</v>
      </c>
      <c r="Z1840" t="str">
        <f t="shared" si="346"/>
        <v>9-30-13</v>
      </c>
      <c r="AA1840" t="e">
        <f t="shared" si="347"/>
        <v>#VALUE!</v>
      </c>
      <c r="AB1840" t="e">
        <f t="shared" si="348"/>
        <v>#VALUE!</v>
      </c>
      <c r="AD1840" s="85">
        <v>41547</v>
      </c>
      <c r="AG1840" s="85" t="s">
        <v>176</v>
      </c>
      <c r="AI1840" s="85">
        <v>41547</v>
      </c>
    </row>
    <row r="1841" spans="1:35" x14ac:dyDescent="0.2">
      <c r="A1841">
        <v>983</v>
      </c>
      <c r="B1841" s="91" t="s">
        <v>510</v>
      </c>
      <c r="C1841" s="61" t="str" cm="1">
        <f t="array" ref="C1841">_xlfn._xlws.FILTER(B1841,OR(LEN(B1841) = 7,LEN(B1841)=8))</f>
        <v>9/28/13</v>
      </c>
      <c r="D1841" s="61" t="str">
        <f t="shared" si="338"/>
        <v>9/28/13</v>
      </c>
      <c r="E1841" s="85" t="s">
        <v>510</v>
      </c>
      <c r="F1841" s="87" t="e" cm="1" vm="1">
        <f t="array" ref="F1841">_xlfn._xlws.FILTER(B1841,LEN(B1841)=5)</f>
        <v>#VALUE!</v>
      </c>
      <c r="G1841" s="88" t="str">
        <f t="shared" si="339"/>
        <v/>
      </c>
      <c r="H1841" s="85">
        <v>41545</v>
      </c>
      <c r="I1841" s="85" t="s">
        <v>2512</v>
      </c>
      <c r="J1841" s="93">
        <f t="shared" si="337"/>
        <v>41545</v>
      </c>
      <c r="K1841" s="85"/>
      <c r="M1841" s="85" t="s">
        <v>510</v>
      </c>
      <c r="N1841" t="e">
        <f t="shared" si="340"/>
        <v>#VALUE!</v>
      </c>
      <c r="O1841" t="e">
        <f t="shared" si="341"/>
        <v>#VALUE!</v>
      </c>
      <c r="Q1841" s="84" t="s">
        <v>510</v>
      </c>
      <c r="R1841" t="e">
        <f t="shared" si="342"/>
        <v>#VALUE!</v>
      </c>
      <c r="S1841" t="e">
        <f t="shared" si="343"/>
        <v>#VALUE!</v>
      </c>
      <c r="U1841" s="86" t="s">
        <v>510</v>
      </c>
      <c r="V1841" t="e">
        <f t="shared" si="344"/>
        <v>#VALUE!</v>
      </c>
      <c r="W1841" t="e">
        <f t="shared" si="345"/>
        <v>#VALUE!</v>
      </c>
      <c r="Y1841" s="61" t="s">
        <v>510</v>
      </c>
      <c r="Z1841" t="str">
        <f t="shared" si="346"/>
        <v>9-28-13</v>
      </c>
      <c r="AA1841" t="e">
        <f t="shared" si="347"/>
        <v>#VALUE!</v>
      </c>
      <c r="AB1841" t="e">
        <f t="shared" si="348"/>
        <v>#VALUE!</v>
      </c>
      <c r="AD1841" s="85">
        <v>41545</v>
      </c>
      <c r="AG1841" s="85" t="s">
        <v>510</v>
      </c>
      <c r="AI1841" s="85">
        <v>41545</v>
      </c>
    </row>
    <row r="1842" spans="1:35" x14ac:dyDescent="0.2">
      <c r="A1842">
        <v>9938</v>
      </c>
      <c r="B1842" s="91" t="s">
        <v>425</v>
      </c>
      <c r="C1842" s="61" t="str" cm="1">
        <f t="array" ref="C1842">_xlfn._xlws.FILTER(B1842,OR(LEN(B1842) = 7,LEN(B1842)=8))</f>
        <v>9/19/13</v>
      </c>
      <c r="D1842" s="61" t="str">
        <f t="shared" si="338"/>
        <v>9/19/13</v>
      </c>
      <c r="E1842" s="85" t="s">
        <v>425</v>
      </c>
      <c r="F1842" s="87" t="e" cm="1" vm="1">
        <f t="array" ref="F1842">_xlfn._xlws.FILTER(B1842,LEN(B1842)=5)</f>
        <v>#VALUE!</v>
      </c>
      <c r="G1842" s="88" t="str">
        <f t="shared" si="339"/>
        <v/>
      </c>
      <c r="H1842" s="85">
        <v>41536</v>
      </c>
      <c r="I1842" s="85" t="s">
        <v>2512</v>
      </c>
      <c r="J1842" s="93">
        <f t="shared" si="337"/>
        <v>41536</v>
      </c>
      <c r="K1842" s="85"/>
      <c r="M1842" s="85" t="s">
        <v>425</v>
      </c>
      <c r="N1842" t="e">
        <f t="shared" si="340"/>
        <v>#VALUE!</v>
      </c>
      <c r="O1842" t="e">
        <f t="shared" si="341"/>
        <v>#VALUE!</v>
      </c>
      <c r="Q1842" s="84" t="s">
        <v>425</v>
      </c>
      <c r="R1842" t="e">
        <f t="shared" si="342"/>
        <v>#VALUE!</v>
      </c>
      <c r="S1842" t="e">
        <f t="shared" si="343"/>
        <v>#VALUE!</v>
      </c>
      <c r="U1842" s="86" t="s">
        <v>425</v>
      </c>
      <c r="V1842" t="e">
        <f t="shared" si="344"/>
        <v>#VALUE!</v>
      </c>
      <c r="W1842" t="e">
        <f t="shared" si="345"/>
        <v>#VALUE!</v>
      </c>
      <c r="Y1842" s="61" t="s">
        <v>425</v>
      </c>
      <c r="Z1842" t="str">
        <f t="shared" si="346"/>
        <v>9-19-13</v>
      </c>
      <c r="AA1842" t="e">
        <f t="shared" si="347"/>
        <v>#VALUE!</v>
      </c>
      <c r="AB1842" t="e">
        <f t="shared" si="348"/>
        <v>#VALUE!</v>
      </c>
      <c r="AD1842" s="85">
        <v>41536</v>
      </c>
      <c r="AG1842" s="85" t="s">
        <v>425</v>
      </c>
      <c r="AI1842" s="85">
        <v>41536</v>
      </c>
    </row>
    <row r="1843" spans="1:35" x14ac:dyDescent="0.2">
      <c r="A1843">
        <v>4385</v>
      </c>
      <c r="B1843" s="91" t="s">
        <v>800</v>
      </c>
      <c r="C1843" s="61" t="str" cm="1">
        <f t="array" ref="C1843">_xlfn._xlws.FILTER(B1843,OR(LEN(B1843) = 7,LEN(B1843)=8))</f>
        <v>5/31/13</v>
      </c>
      <c r="D1843" s="61" t="str">
        <f t="shared" si="338"/>
        <v>5/31/13</v>
      </c>
      <c r="E1843" s="85" t="s">
        <v>800</v>
      </c>
      <c r="F1843" s="87" t="e" cm="1" vm="1">
        <f t="array" ref="F1843">_xlfn._xlws.FILTER(B1843,LEN(B1843)=5)</f>
        <v>#VALUE!</v>
      </c>
      <c r="G1843" s="88" t="str">
        <f t="shared" si="339"/>
        <v/>
      </c>
      <c r="H1843" s="85">
        <v>41425</v>
      </c>
      <c r="I1843" s="85" t="s">
        <v>2512</v>
      </c>
      <c r="J1843" s="93">
        <f t="shared" si="337"/>
        <v>41425</v>
      </c>
      <c r="K1843" s="85"/>
      <c r="M1843" s="85" t="s">
        <v>800</v>
      </c>
      <c r="N1843" t="e">
        <f t="shared" si="340"/>
        <v>#VALUE!</v>
      </c>
      <c r="O1843" t="e">
        <f t="shared" si="341"/>
        <v>#VALUE!</v>
      </c>
      <c r="Q1843" s="84" t="s">
        <v>800</v>
      </c>
      <c r="R1843" t="e">
        <f t="shared" si="342"/>
        <v>#VALUE!</v>
      </c>
      <c r="S1843" t="e">
        <f t="shared" si="343"/>
        <v>#VALUE!</v>
      </c>
      <c r="U1843" s="86" t="s">
        <v>800</v>
      </c>
      <c r="V1843" t="e">
        <f t="shared" si="344"/>
        <v>#VALUE!</v>
      </c>
      <c r="W1843" t="e">
        <f t="shared" si="345"/>
        <v>#VALUE!</v>
      </c>
      <c r="Y1843" s="61" t="s">
        <v>800</v>
      </c>
      <c r="Z1843" t="str">
        <f t="shared" si="346"/>
        <v>5-31-13</v>
      </c>
      <c r="AA1843" t="e">
        <f t="shared" si="347"/>
        <v>#VALUE!</v>
      </c>
      <c r="AB1843" t="e">
        <f t="shared" si="348"/>
        <v>#VALUE!</v>
      </c>
      <c r="AD1843" s="85">
        <v>41425</v>
      </c>
      <c r="AG1843" s="85" t="s">
        <v>800</v>
      </c>
      <c r="AI1843" s="85">
        <v>41425</v>
      </c>
    </row>
    <row r="1844" spans="1:35" x14ac:dyDescent="0.2">
      <c r="A1844">
        <v>803</v>
      </c>
      <c r="B1844" s="91">
        <v>41398</v>
      </c>
      <c r="C1844" s="61" t="e" cm="1" vm="1">
        <f t="array" ref="C1844">_xlfn._xlws.FILTER(B1844,OR(LEN(B1844) = 7,LEN(B1844)=8))</f>
        <v>#VALUE!</v>
      </c>
      <c r="D1844" s="61" t="str">
        <f t="shared" si="338"/>
        <v/>
      </c>
      <c r="E1844" s="61" t="s">
        <v>2512</v>
      </c>
      <c r="F1844" s="87" cm="1">
        <f t="array" ref="F1844">_xlfn._xlws.FILTER(B1844,LEN(B1844)=5)</f>
        <v>41398</v>
      </c>
      <c r="G1844" s="88">
        <f t="shared" si="339"/>
        <v>41398</v>
      </c>
      <c r="H1844" s="61"/>
      <c r="I1844" s="85">
        <v>41398</v>
      </c>
      <c r="J1844" s="93">
        <f t="shared" si="337"/>
        <v>41398</v>
      </c>
      <c r="K1844" s="85"/>
      <c r="M1844" s="85">
        <v>41398</v>
      </c>
      <c r="N1844" t="e">
        <f t="shared" si="340"/>
        <v>#VALUE!</v>
      </c>
      <c r="O1844">
        <f t="shared" si="341"/>
        <v>41398</v>
      </c>
      <c r="Q1844" s="84">
        <v>41398</v>
      </c>
      <c r="R1844" t="e">
        <f t="shared" si="342"/>
        <v>#VALUE!</v>
      </c>
      <c r="S1844">
        <f t="shared" si="343"/>
        <v>41398</v>
      </c>
      <c r="U1844" s="86">
        <v>41398</v>
      </c>
      <c r="V1844" t="e">
        <f t="shared" si="344"/>
        <v>#VALUE!</v>
      </c>
      <c r="W1844">
        <f t="shared" si="345"/>
        <v>41398</v>
      </c>
      <c r="Y1844" s="61">
        <v>41398</v>
      </c>
      <c r="Z1844" t="str">
        <f t="shared" si="346"/>
        <v>41398</v>
      </c>
      <c r="AA1844" t="e">
        <f t="shared" si="347"/>
        <v>#VALUE!</v>
      </c>
      <c r="AB1844">
        <f t="shared" si="348"/>
        <v>41398</v>
      </c>
      <c r="AD1844" s="85">
        <v>35898</v>
      </c>
      <c r="AG1844" s="85">
        <v>41398</v>
      </c>
      <c r="AI1844" s="85">
        <v>41369</v>
      </c>
    </row>
    <row r="1845" spans="1:35" x14ac:dyDescent="0.2">
      <c r="A1845">
        <v>10675</v>
      </c>
      <c r="B1845" s="91">
        <v>41337</v>
      </c>
      <c r="C1845" s="61" t="e" cm="1" vm="1">
        <f t="array" ref="C1845">_xlfn._xlws.FILTER(B1845,OR(LEN(B1845) = 7,LEN(B1845)=8))</f>
        <v>#VALUE!</v>
      </c>
      <c r="D1845" s="61" t="str">
        <f t="shared" si="338"/>
        <v/>
      </c>
      <c r="E1845" s="61" t="s">
        <v>2512</v>
      </c>
      <c r="F1845" s="87" cm="1">
        <f t="array" ref="F1845">_xlfn._xlws.FILTER(B1845,LEN(B1845)=5)</f>
        <v>41337</v>
      </c>
      <c r="G1845" s="88">
        <f t="shared" si="339"/>
        <v>41337</v>
      </c>
      <c r="H1845" s="61"/>
      <c r="I1845" s="85">
        <v>41337</v>
      </c>
      <c r="J1845" s="93">
        <f t="shared" si="337"/>
        <v>41337</v>
      </c>
      <c r="K1845" s="85"/>
      <c r="M1845" s="85">
        <v>41337</v>
      </c>
      <c r="N1845" t="e">
        <f t="shared" si="340"/>
        <v>#VALUE!</v>
      </c>
      <c r="O1845">
        <f t="shared" si="341"/>
        <v>41337</v>
      </c>
      <c r="Q1845" s="84">
        <v>41337</v>
      </c>
      <c r="R1845" t="e">
        <f t="shared" si="342"/>
        <v>#VALUE!</v>
      </c>
      <c r="S1845">
        <f t="shared" si="343"/>
        <v>41337</v>
      </c>
      <c r="U1845" s="86">
        <v>41337</v>
      </c>
      <c r="V1845" t="e">
        <f t="shared" si="344"/>
        <v>#VALUE!</v>
      </c>
      <c r="W1845">
        <f t="shared" si="345"/>
        <v>41337</v>
      </c>
      <c r="Y1845" s="61">
        <v>41337</v>
      </c>
      <c r="Z1845" t="str">
        <f t="shared" si="346"/>
        <v>41337</v>
      </c>
      <c r="AA1845" t="e">
        <f t="shared" si="347"/>
        <v>#VALUE!</v>
      </c>
      <c r="AB1845">
        <f t="shared" si="348"/>
        <v>41337</v>
      </c>
      <c r="AD1845" s="85">
        <v>13618</v>
      </c>
      <c r="AG1845" s="85">
        <v>41337</v>
      </c>
      <c r="AI1845" s="85">
        <v>41367</v>
      </c>
    </row>
    <row r="1846" spans="1:35" x14ac:dyDescent="0.2">
      <c r="A1846">
        <v>7004</v>
      </c>
      <c r="B1846" s="91" t="s">
        <v>2077</v>
      </c>
      <c r="C1846" s="61" t="str" cm="1">
        <f t="array" ref="C1846">_xlfn._xlws.FILTER(B1846,OR(LEN(B1846) = 7,LEN(B1846)=8))</f>
        <v>3/16/13</v>
      </c>
      <c r="D1846" s="61" t="str">
        <f t="shared" si="338"/>
        <v>3/16/13</v>
      </c>
      <c r="E1846" s="85" t="s">
        <v>2077</v>
      </c>
      <c r="F1846" s="87" t="e" cm="1" vm="1">
        <f t="array" ref="F1846">_xlfn._xlws.FILTER(B1846,LEN(B1846)=5)</f>
        <v>#VALUE!</v>
      </c>
      <c r="G1846" s="88" t="str">
        <f t="shared" si="339"/>
        <v/>
      </c>
      <c r="H1846" s="85">
        <v>41349</v>
      </c>
      <c r="I1846" s="85" t="s">
        <v>2512</v>
      </c>
      <c r="J1846" s="93">
        <f t="shared" si="337"/>
        <v>41349</v>
      </c>
      <c r="K1846" s="85"/>
      <c r="M1846" s="85" t="s">
        <v>2077</v>
      </c>
      <c r="N1846" t="e">
        <f t="shared" si="340"/>
        <v>#VALUE!</v>
      </c>
      <c r="O1846" t="e">
        <f t="shared" si="341"/>
        <v>#VALUE!</v>
      </c>
      <c r="Q1846" s="84" t="s">
        <v>2077</v>
      </c>
      <c r="R1846" t="e">
        <f t="shared" si="342"/>
        <v>#VALUE!</v>
      </c>
      <c r="S1846" t="e">
        <f t="shared" si="343"/>
        <v>#VALUE!</v>
      </c>
      <c r="U1846" s="86" t="s">
        <v>2077</v>
      </c>
      <c r="V1846" t="e">
        <f t="shared" si="344"/>
        <v>#VALUE!</v>
      </c>
      <c r="W1846" t="e">
        <f t="shared" si="345"/>
        <v>#VALUE!</v>
      </c>
      <c r="Y1846" s="61" t="s">
        <v>2077</v>
      </c>
      <c r="Z1846" t="str">
        <f t="shared" si="346"/>
        <v>3-16-13</v>
      </c>
      <c r="AA1846" t="e">
        <f t="shared" si="347"/>
        <v>#VALUE!</v>
      </c>
      <c r="AB1846" t="e">
        <f t="shared" si="348"/>
        <v>#VALUE!</v>
      </c>
      <c r="AD1846" s="85">
        <v>41349</v>
      </c>
      <c r="AG1846" s="85" t="s">
        <v>2077</v>
      </c>
      <c r="AI1846" s="85">
        <v>41349</v>
      </c>
    </row>
    <row r="1847" spans="1:35" x14ac:dyDescent="0.2">
      <c r="A1847">
        <v>4432</v>
      </c>
      <c r="B1847" s="91" t="s">
        <v>2077</v>
      </c>
      <c r="C1847" s="61" t="str" cm="1">
        <f t="array" ref="C1847">_xlfn._xlws.FILTER(B1847,OR(LEN(B1847) = 7,LEN(B1847)=8))</f>
        <v>3/16/13</v>
      </c>
      <c r="D1847" s="61" t="str">
        <f t="shared" si="338"/>
        <v>3/16/13</v>
      </c>
      <c r="E1847" s="85" t="s">
        <v>2077</v>
      </c>
      <c r="F1847" s="87" t="e" cm="1" vm="1">
        <f t="array" ref="F1847">_xlfn._xlws.FILTER(B1847,LEN(B1847)=5)</f>
        <v>#VALUE!</v>
      </c>
      <c r="G1847" s="88" t="str">
        <f t="shared" si="339"/>
        <v/>
      </c>
      <c r="H1847" s="85">
        <v>41349</v>
      </c>
      <c r="I1847" s="85" t="s">
        <v>2512</v>
      </c>
      <c r="J1847" s="93">
        <f t="shared" si="337"/>
        <v>41349</v>
      </c>
      <c r="K1847" s="85"/>
      <c r="M1847" s="85" t="s">
        <v>2077</v>
      </c>
      <c r="N1847" t="e">
        <f t="shared" si="340"/>
        <v>#VALUE!</v>
      </c>
      <c r="O1847" t="e">
        <f t="shared" si="341"/>
        <v>#VALUE!</v>
      </c>
      <c r="Q1847" s="84" t="s">
        <v>2077</v>
      </c>
      <c r="R1847" t="e">
        <f t="shared" si="342"/>
        <v>#VALUE!</v>
      </c>
      <c r="S1847" t="e">
        <f t="shared" si="343"/>
        <v>#VALUE!</v>
      </c>
      <c r="U1847" s="86" t="s">
        <v>2077</v>
      </c>
      <c r="V1847" t="e">
        <f t="shared" si="344"/>
        <v>#VALUE!</v>
      </c>
      <c r="W1847" t="e">
        <f t="shared" si="345"/>
        <v>#VALUE!</v>
      </c>
      <c r="Y1847" s="61" t="s">
        <v>2077</v>
      </c>
      <c r="Z1847" t="str">
        <f t="shared" si="346"/>
        <v>3-16-13</v>
      </c>
      <c r="AA1847" t="e">
        <f t="shared" si="347"/>
        <v>#VALUE!</v>
      </c>
      <c r="AB1847" t="e">
        <f t="shared" si="348"/>
        <v>#VALUE!</v>
      </c>
      <c r="AD1847" s="85">
        <v>41349</v>
      </c>
      <c r="AG1847" s="85" t="s">
        <v>2077</v>
      </c>
      <c r="AI1847" s="85">
        <v>41349</v>
      </c>
    </row>
    <row r="1848" spans="1:35" x14ac:dyDescent="0.2">
      <c r="A1848">
        <v>4475</v>
      </c>
      <c r="B1848" s="91" t="s">
        <v>515</v>
      </c>
      <c r="C1848" s="61" t="str" cm="1">
        <f t="array" ref="C1848">_xlfn._xlws.FILTER(B1848,OR(LEN(B1848) = 7,LEN(B1848)=8))</f>
        <v>2/16/13</v>
      </c>
      <c r="D1848" s="61" t="str">
        <f t="shared" si="338"/>
        <v>2/16/13</v>
      </c>
      <c r="E1848" s="85" t="s">
        <v>515</v>
      </c>
      <c r="F1848" s="87" t="e" cm="1" vm="1">
        <f t="array" ref="F1848">_xlfn._xlws.FILTER(B1848,LEN(B1848)=5)</f>
        <v>#VALUE!</v>
      </c>
      <c r="G1848" s="88" t="str">
        <f t="shared" si="339"/>
        <v/>
      </c>
      <c r="H1848" s="85">
        <v>41321</v>
      </c>
      <c r="I1848" s="85" t="s">
        <v>2512</v>
      </c>
      <c r="J1848" s="93">
        <f t="shared" si="337"/>
        <v>41321</v>
      </c>
      <c r="K1848" s="85"/>
      <c r="M1848" s="85" t="s">
        <v>515</v>
      </c>
      <c r="N1848" t="e">
        <f t="shared" si="340"/>
        <v>#VALUE!</v>
      </c>
      <c r="O1848" t="e">
        <f t="shared" si="341"/>
        <v>#VALUE!</v>
      </c>
      <c r="Q1848" s="84" t="s">
        <v>515</v>
      </c>
      <c r="R1848" t="e">
        <f t="shared" si="342"/>
        <v>#VALUE!</v>
      </c>
      <c r="S1848" t="e">
        <f t="shared" si="343"/>
        <v>#VALUE!</v>
      </c>
      <c r="U1848" s="86" t="s">
        <v>515</v>
      </c>
      <c r="V1848" t="e">
        <f t="shared" si="344"/>
        <v>#VALUE!</v>
      </c>
      <c r="W1848" t="e">
        <f t="shared" si="345"/>
        <v>#VALUE!</v>
      </c>
      <c r="Y1848" s="61" t="s">
        <v>515</v>
      </c>
      <c r="Z1848" t="str">
        <f t="shared" si="346"/>
        <v>2-16-13</v>
      </c>
      <c r="AA1848" t="e">
        <f t="shared" si="347"/>
        <v>#VALUE!</v>
      </c>
      <c r="AB1848" t="e">
        <f t="shared" si="348"/>
        <v>#VALUE!</v>
      </c>
      <c r="AD1848" s="85">
        <v>41321</v>
      </c>
      <c r="AG1848" s="85" t="s">
        <v>515</v>
      </c>
      <c r="AI1848" s="85">
        <v>41321</v>
      </c>
    </row>
    <row r="1849" spans="1:35" x14ac:dyDescent="0.2">
      <c r="A1849">
        <v>10868</v>
      </c>
      <c r="B1849" s="91">
        <v>41427</v>
      </c>
      <c r="C1849" s="61" t="e" cm="1" vm="1">
        <f t="array" ref="C1849">_xlfn._xlws.FILTER(B1849,OR(LEN(B1849) = 7,LEN(B1849)=8))</f>
        <v>#VALUE!</v>
      </c>
      <c r="D1849" s="61" t="str">
        <f t="shared" si="338"/>
        <v/>
      </c>
      <c r="E1849" s="61" t="s">
        <v>2512</v>
      </c>
      <c r="F1849" s="87" cm="1">
        <f t="array" ref="F1849">_xlfn._xlws.FILTER(B1849,LEN(B1849)=5)</f>
        <v>41427</v>
      </c>
      <c r="G1849" s="88">
        <f t="shared" si="339"/>
        <v>41427</v>
      </c>
      <c r="H1849" s="61"/>
      <c r="I1849" s="85">
        <v>41427</v>
      </c>
      <c r="J1849" s="93">
        <f t="shared" si="337"/>
        <v>41427</v>
      </c>
      <c r="K1849" s="85"/>
      <c r="M1849" s="85">
        <v>41427</v>
      </c>
      <c r="N1849" t="e">
        <f t="shared" si="340"/>
        <v>#VALUE!</v>
      </c>
      <c r="O1849">
        <f t="shared" si="341"/>
        <v>41427</v>
      </c>
      <c r="Q1849" s="84">
        <v>41427</v>
      </c>
      <c r="R1849" t="e">
        <f t="shared" si="342"/>
        <v>#VALUE!</v>
      </c>
      <c r="S1849">
        <f t="shared" si="343"/>
        <v>41427</v>
      </c>
      <c r="U1849" s="86">
        <v>41427</v>
      </c>
      <c r="V1849" t="e">
        <f t="shared" si="344"/>
        <v>#VALUE!</v>
      </c>
      <c r="W1849">
        <f t="shared" si="345"/>
        <v>41427</v>
      </c>
      <c r="Y1849" s="61">
        <v>41427</v>
      </c>
      <c r="Z1849" t="str">
        <f t="shared" si="346"/>
        <v>41427</v>
      </c>
      <c r="AA1849" t="e">
        <f t="shared" si="347"/>
        <v>#VALUE!</v>
      </c>
      <c r="AB1849">
        <f t="shared" si="348"/>
        <v>41427</v>
      </c>
      <c r="AD1849" s="85">
        <v>46491</v>
      </c>
      <c r="AG1849" s="85">
        <v>41427</v>
      </c>
      <c r="AI1849" s="85">
        <v>41311</v>
      </c>
    </row>
    <row r="1850" spans="1:35" x14ac:dyDescent="0.2">
      <c r="A1850">
        <v>6742</v>
      </c>
      <c r="B1850" s="91" t="s">
        <v>993</v>
      </c>
      <c r="C1850" s="61" t="str" cm="1">
        <f t="array" ref="C1850">_xlfn._xlws.FILTER(B1850,OR(LEN(B1850) = 7,LEN(B1850)=8))</f>
        <v>1/13/13</v>
      </c>
      <c r="D1850" s="61" t="str">
        <f t="shared" si="338"/>
        <v>1/13/13</v>
      </c>
      <c r="E1850" s="85" t="s">
        <v>993</v>
      </c>
      <c r="F1850" s="87" t="e" cm="1" vm="1">
        <f t="array" ref="F1850">_xlfn._xlws.FILTER(B1850,LEN(B1850)=5)</f>
        <v>#VALUE!</v>
      </c>
      <c r="G1850" s="88" t="str">
        <f t="shared" si="339"/>
        <v/>
      </c>
      <c r="H1850" s="85">
        <v>41287</v>
      </c>
      <c r="I1850" s="85" t="s">
        <v>2512</v>
      </c>
      <c r="J1850" s="93">
        <f t="shared" si="337"/>
        <v>41287</v>
      </c>
      <c r="K1850" s="85"/>
      <c r="M1850" s="85" t="s">
        <v>993</v>
      </c>
      <c r="N1850" t="e">
        <f t="shared" si="340"/>
        <v>#VALUE!</v>
      </c>
      <c r="O1850" t="e">
        <f t="shared" si="341"/>
        <v>#VALUE!</v>
      </c>
      <c r="Q1850" s="84" t="s">
        <v>993</v>
      </c>
      <c r="R1850" t="e">
        <f t="shared" si="342"/>
        <v>#VALUE!</v>
      </c>
      <c r="S1850" t="e">
        <f t="shared" si="343"/>
        <v>#VALUE!</v>
      </c>
      <c r="U1850" s="86" t="s">
        <v>993</v>
      </c>
      <c r="V1850" t="e">
        <f t="shared" si="344"/>
        <v>#VALUE!</v>
      </c>
      <c r="W1850" t="e">
        <f t="shared" si="345"/>
        <v>#VALUE!</v>
      </c>
      <c r="Y1850" s="61" t="s">
        <v>993</v>
      </c>
      <c r="Z1850" t="str">
        <f t="shared" si="346"/>
        <v>1-13-13</v>
      </c>
      <c r="AA1850" t="e">
        <f t="shared" si="347"/>
        <v>#VALUE!</v>
      </c>
      <c r="AB1850" t="e">
        <f t="shared" si="348"/>
        <v>#VALUE!</v>
      </c>
      <c r="AD1850" s="85">
        <v>41287</v>
      </c>
      <c r="AG1850" s="85" t="s">
        <v>993</v>
      </c>
      <c r="AI1850" s="85">
        <v>41287</v>
      </c>
    </row>
    <row r="1851" spans="1:35" x14ac:dyDescent="0.2">
      <c r="A1851">
        <v>5692</v>
      </c>
      <c r="B1851" s="91" t="s">
        <v>1035</v>
      </c>
      <c r="C1851" s="61" t="str" cm="1">
        <f t="array" ref="C1851">_xlfn._xlws.FILTER(B1851,OR(LEN(B1851) = 7,LEN(B1851)=8))</f>
        <v>12/22/12</v>
      </c>
      <c r="D1851" s="61" t="str">
        <f t="shared" si="338"/>
        <v>12/22/12</v>
      </c>
      <c r="E1851" s="61" t="s">
        <v>1035</v>
      </c>
      <c r="F1851" s="87" t="e" cm="1" vm="1">
        <f t="array" ref="F1851">_xlfn._xlws.FILTER(B1851,LEN(B1851)=5)</f>
        <v>#VALUE!</v>
      </c>
      <c r="G1851" s="88" t="str">
        <f t="shared" si="339"/>
        <v/>
      </c>
      <c r="H1851" s="85">
        <v>41265</v>
      </c>
      <c r="I1851" s="85" t="s">
        <v>2512</v>
      </c>
      <c r="J1851" s="93">
        <f t="shared" si="337"/>
        <v>41265</v>
      </c>
      <c r="K1851" s="85"/>
      <c r="M1851" s="85" t="s">
        <v>1035</v>
      </c>
      <c r="N1851" t="e">
        <f t="shared" si="340"/>
        <v>#VALUE!</v>
      </c>
      <c r="O1851" t="e">
        <f t="shared" si="341"/>
        <v>#VALUE!</v>
      </c>
      <c r="Q1851" s="84" t="s">
        <v>1035</v>
      </c>
      <c r="R1851" t="e">
        <f t="shared" si="342"/>
        <v>#VALUE!</v>
      </c>
      <c r="S1851" t="e">
        <f t="shared" si="343"/>
        <v>#VALUE!</v>
      </c>
      <c r="U1851" s="86" t="s">
        <v>1035</v>
      </c>
      <c r="V1851" t="e">
        <f t="shared" si="344"/>
        <v>#VALUE!</v>
      </c>
      <c r="W1851" t="e">
        <f t="shared" si="345"/>
        <v>#VALUE!</v>
      </c>
      <c r="Y1851" s="61" t="s">
        <v>1035</v>
      </c>
      <c r="Z1851" t="str">
        <f t="shared" si="346"/>
        <v>12-22-12</v>
      </c>
      <c r="AA1851" t="e">
        <f t="shared" si="347"/>
        <v>#VALUE!</v>
      </c>
      <c r="AB1851" t="e">
        <f t="shared" si="348"/>
        <v>#VALUE!</v>
      </c>
      <c r="AD1851" s="85">
        <v>41265</v>
      </c>
      <c r="AG1851" s="85" t="s">
        <v>1035</v>
      </c>
      <c r="AI1851" s="85">
        <v>41265</v>
      </c>
    </row>
    <row r="1852" spans="1:35" x14ac:dyDescent="0.2">
      <c r="A1852">
        <v>339</v>
      </c>
      <c r="B1852" s="91" t="s">
        <v>74</v>
      </c>
      <c r="C1852" s="61" t="str" cm="1">
        <f t="array" ref="C1852">_xlfn._xlws.FILTER(B1852,OR(LEN(B1852) = 7,LEN(B1852)=8))</f>
        <v>11/23/12</v>
      </c>
      <c r="D1852" s="61" t="str">
        <f t="shared" si="338"/>
        <v>11/23/12</v>
      </c>
      <c r="E1852" s="61" t="s">
        <v>74</v>
      </c>
      <c r="F1852" s="87" t="e" cm="1" vm="1">
        <f t="array" ref="F1852">_xlfn._xlws.FILTER(B1852,LEN(B1852)=5)</f>
        <v>#VALUE!</v>
      </c>
      <c r="G1852" s="88" t="str">
        <f t="shared" si="339"/>
        <v/>
      </c>
      <c r="H1852" s="85">
        <v>41236</v>
      </c>
      <c r="I1852" s="85" t="s">
        <v>2512</v>
      </c>
      <c r="J1852" s="93">
        <f t="shared" si="337"/>
        <v>41236</v>
      </c>
      <c r="K1852" s="85"/>
      <c r="M1852" s="85" t="s">
        <v>74</v>
      </c>
      <c r="N1852" t="e">
        <f t="shared" si="340"/>
        <v>#VALUE!</v>
      </c>
      <c r="O1852" t="e">
        <f t="shared" si="341"/>
        <v>#VALUE!</v>
      </c>
      <c r="Q1852" s="84" t="s">
        <v>74</v>
      </c>
      <c r="R1852" t="e">
        <f t="shared" si="342"/>
        <v>#VALUE!</v>
      </c>
      <c r="S1852" t="e">
        <f t="shared" si="343"/>
        <v>#VALUE!</v>
      </c>
      <c r="U1852" s="86" t="s">
        <v>74</v>
      </c>
      <c r="V1852" t="e">
        <f t="shared" si="344"/>
        <v>#VALUE!</v>
      </c>
      <c r="W1852" t="e">
        <f t="shared" si="345"/>
        <v>#VALUE!</v>
      </c>
      <c r="Y1852" s="61" t="s">
        <v>74</v>
      </c>
      <c r="Z1852" t="str">
        <f t="shared" si="346"/>
        <v>11-23-12</v>
      </c>
      <c r="AA1852" t="e">
        <f t="shared" si="347"/>
        <v>#VALUE!</v>
      </c>
      <c r="AB1852" t="e">
        <f t="shared" si="348"/>
        <v>#VALUE!</v>
      </c>
      <c r="AD1852" s="85">
        <v>41236</v>
      </c>
      <c r="AG1852" s="85" t="s">
        <v>74</v>
      </c>
      <c r="AI1852" s="85">
        <v>41236</v>
      </c>
    </row>
    <row r="1853" spans="1:35" x14ac:dyDescent="0.2">
      <c r="A1853">
        <v>10398</v>
      </c>
      <c r="B1853" s="91" t="s">
        <v>1020</v>
      </c>
      <c r="C1853" s="61" t="str" cm="1">
        <f t="array" ref="C1853">_xlfn._xlws.FILTER(B1853,OR(LEN(B1853) = 7,LEN(B1853)=8))</f>
        <v>8/27/12</v>
      </c>
      <c r="D1853" s="61" t="str">
        <f t="shared" si="338"/>
        <v>8/27/12</v>
      </c>
      <c r="E1853" s="85" t="s">
        <v>1020</v>
      </c>
      <c r="F1853" s="87" t="e" cm="1" vm="1">
        <f t="array" ref="F1853">_xlfn._xlws.FILTER(B1853,LEN(B1853)=5)</f>
        <v>#VALUE!</v>
      </c>
      <c r="G1853" s="88" t="str">
        <f t="shared" si="339"/>
        <v/>
      </c>
      <c r="H1853" s="85">
        <v>41148</v>
      </c>
      <c r="I1853" s="85" t="s">
        <v>2512</v>
      </c>
      <c r="J1853" s="93">
        <f t="shared" si="337"/>
        <v>41148</v>
      </c>
      <c r="K1853" s="85"/>
      <c r="M1853" s="85" t="s">
        <v>1020</v>
      </c>
      <c r="N1853" t="e">
        <f t="shared" si="340"/>
        <v>#VALUE!</v>
      </c>
      <c r="O1853" t="e">
        <f t="shared" si="341"/>
        <v>#VALUE!</v>
      </c>
      <c r="Q1853" s="84" t="s">
        <v>1020</v>
      </c>
      <c r="R1853" t="e">
        <f t="shared" si="342"/>
        <v>#VALUE!</v>
      </c>
      <c r="S1853" t="e">
        <f t="shared" si="343"/>
        <v>#VALUE!</v>
      </c>
      <c r="U1853" s="86" t="s">
        <v>1020</v>
      </c>
      <c r="V1853" t="e">
        <f t="shared" si="344"/>
        <v>#VALUE!</v>
      </c>
      <c r="W1853" t="e">
        <f t="shared" si="345"/>
        <v>#VALUE!</v>
      </c>
      <c r="Y1853" s="61" t="s">
        <v>1020</v>
      </c>
      <c r="Z1853" t="str">
        <f t="shared" si="346"/>
        <v>8-27-12</v>
      </c>
      <c r="AA1853" t="e">
        <f t="shared" si="347"/>
        <v>#VALUE!</v>
      </c>
      <c r="AB1853" t="e">
        <f t="shared" si="348"/>
        <v>#VALUE!</v>
      </c>
      <c r="AD1853" s="85">
        <v>41148</v>
      </c>
      <c r="AG1853" s="85" t="s">
        <v>1020</v>
      </c>
      <c r="AI1853" s="85">
        <v>41148</v>
      </c>
    </row>
    <row r="1854" spans="1:35" x14ac:dyDescent="0.2">
      <c r="A1854">
        <v>8017</v>
      </c>
      <c r="B1854" s="91" t="s">
        <v>445</v>
      </c>
      <c r="C1854" s="61" t="str" cm="1">
        <f t="array" ref="C1854">_xlfn._xlws.FILTER(B1854,OR(LEN(B1854) = 7,LEN(B1854)=8))</f>
        <v>6/19/14</v>
      </c>
      <c r="D1854" s="61" t="str">
        <f t="shared" si="338"/>
        <v>6/19/14</v>
      </c>
      <c r="E1854" s="85" t="s">
        <v>445</v>
      </c>
      <c r="F1854" s="87" t="e" cm="1" vm="1">
        <f t="array" ref="F1854">_xlfn._xlws.FILTER(B1854,LEN(B1854)=5)</f>
        <v>#VALUE!</v>
      </c>
      <c r="G1854" s="88" t="str">
        <f t="shared" si="339"/>
        <v/>
      </c>
      <c r="H1854" s="85">
        <v>41809</v>
      </c>
      <c r="I1854" s="85" t="s">
        <v>2512</v>
      </c>
      <c r="J1854" s="93">
        <f t="shared" si="337"/>
        <v>41809</v>
      </c>
      <c r="K1854" s="85"/>
      <c r="M1854" s="85" t="s">
        <v>445</v>
      </c>
      <c r="N1854" t="e">
        <f t="shared" si="340"/>
        <v>#VALUE!</v>
      </c>
      <c r="O1854" t="e">
        <f t="shared" si="341"/>
        <v>#VALUE!</v>
      </c>
      <c r="Q1854" s="84" t="s">
        <v>445</v>
      </c>
      <c r="R1854" t="e">
        <f t="shared" si="342"/>
        <v>#VALUE!</v>
      </c>
      <c r="S1854" t="e">
        <f t="shared" si="343"/>
        <v>#VALUE!</v>
      </c>
      <c r="U1854" s="86" t="s">
        <v>445</v>
      </c>
      <c r="V1854" t="e">
        <f t="shared" si="344"/>
        <v>#VALUE!</v>
      </c>
      <c r="W1854" t="e">
        <f t="shared" si="345"/>
        <v>#VALUE!</v>
      </c>
      <c r="Y1854" s="61" t="s">
        <v>445</v>
      </c>
      <c r="Z1854" t="str">
        <f t="shared" si="346"/>
        <v>6-19-14</v>
      </c>
      <c r="AA1854" t="e">
        <f t="shared" si="347"/>
        <v>#VALUE!</v>
      </c>
      <c r="AB1854" t="e">
        <f t="shared" si="348"/>
        <v>#VALUE!</v>
      </c>
      <c r="AD1854" s="85">
        <v>41809</v>
      </c>
      <c r="AG1854" s="85" t="s">
        <v>445</v>
      </c>
      <c r="AI1854" s="85">
        <v>41809</v>
      </c>
    </row>
    <row r="1855" spans="1:35" x14ac:dyDescent="0.2">
      <c r="A1855">
        <v>3722</v>
      </c>
      <c r="B1855" s="91" t="s">
        <v>1070</v>
      </c>
      <c r="C1855" s="61" t="str" cm="1">
        <f t="array" ref="C1855">_xlfn._xlws.FILTER(B1855,OR(LEN(B1855) = 7,LEN(B1855)=8))</f>
        <v>4/16/14</v>
      </c>
      <c r="D1855" s="61" t="str">
        <f t="shared" si="338"/>
        <v>4/16/14</v>
      </c>
      <c r="E1855" s="85" t="s">
        <v>1070</v>
      </c>
      <c r="F1855" s="87" t="e" cm="1" vm="1">
        <f t="array" ref="F1855">_xlfn._xlws.FILTER(B1855,LEN(B1855)=5)</f>
        <v>#VALUE!</v>
      </c>
      <c r="G1855" s="88" t="str">
        <f t="shared" si="339"/>
        <v/>
      </c>
      <c r="H1855" s="85">
        <v>41745</v>
      </c>
      <c r="I1855" s="85" t="s">
        <v>2512</v>
      </c>
      <c r="J1855" s="93">
        <f t="shared" si="337"/>
        <v>41745</v>
      </c>
      <c r="K1855" s="85"/>
      <c r="M1855" s="85" t="s">
        <v>1070</v>
      </c>
      <c r="N1855" t="e">
        <f t="shared" si="340"/>
        <v>#VALUE!</v>
      </c>
      <c r="O1855" t="e">
        <f t="shared" si="341"/>
        <v>#VALUE!</v>
      </c>
      <c r="Q1855" s="84" t="s">
        <v>1070</v>
      </c>
      <c r="R1855" t="e">
        <f t="shared" si="342"/>
        <v>#VALUE!</v>
      </c>
      <c r="S1855" t="e">
        <f t="shared" si="343"/>
        <v>#VALUE!</v>
      </c>
      <c r="U1855" s="86" t="s">
        <v>1070</v>
      </c>
      <c r="V1855" t="e">
        <f t="shared" si="344"/>
        <v>#VALUE!</v>
      </c>
      <c r="W1855" t="e">
        <f t="shared" si="345"/>
        <v>#VALUE!</v>
      </c>
      <c r="Y1855" s="61" t="s">
        <v>1070</v>
      </c>
      <c r="Z1855" t="str">
        <f t="shared" si="346"/>
        <v>4-16-14</v>
      </c>
      <c r="AA1855" t="e">
        <f t="shared" si="347"/>
        <v>#VALUE!</v>
      </c>
      <c r="AB1855" t="e">
        <f t="shared" si="348"/>
        <v>#VALUE!</v>
      </c>
      <c r="AD1855" s="85">
        <v>41745</v>
      </c>
      <c r="AG1855" s="85" t="s">
        <v>1070</v>
      </c>
      <c r="AI1855" s="85">
        <v>41745</v>
      </c>
    </row>
    <row r="1856" spans="1:35" x14ac:dyDescent="0.2">
      <c r="A1856">
        <v>7326</v>
      </c>
      <c r="B1856" s="91" t="s">
        <v>201</v>
      </c>
      <c r="C1856" s="61" t="str" cm="1">
        <f t="array" ref="C1856">_xlfn._xlws.FILTER(B1856,OR(LEN(B1856) = 7,LEN(B1856)=8))</f>
        <v>3/23/14</v>
      </c>
      <c r="D1856" s="61" t="str">
        <f t="shared" si="338"/>
        <v>3/23/14</v>
      </c>
      <c r="E1856" s="85" t="s">
        <v>201</v>
      </c>
      <c r="F1856" s="87" t="e" cm="1" vm="1">
        <f t="array" ref="F1856">_xlfn._xlws.FILTER(B1856,LEN(B1856)=5)</f>
        <v>#VALUE!</v>
      </c>
      <c r="G1856" s="88" t="str">
        <f t="shared" si="339"/>
        <v/>
      </c>
      <c r="H1856" s="85">
        <v>41721</v>
      </c>
      <c r="I1856" s="85" t="s">
        <v>2512</v>
      </c>
      <c r="J1856" s="93">
        <f t="shared" si="337"/>
        <v>41721</v>
      </c>
      <c r="K1856" s="85"/>
      <c r="M1856" s="85" t="s">
        <v>201</v>
      </c>
      <c r="N1856" t="e">
        <f t="shared" si="340"/>
        <v>#VALUE!</v>
      </c>
      <c r="O1856" t="e">
        <f t="shared" si="341"/>
        <v>#VALUE!</v>
      </c>
      <c r="Q1856" s="84" t="s">
        <v>201</v>
      </c>
      <c r="R1856" t="e">
        <f t="shared" si="342"/>
        <v>#VALUE!</v>
      </c>
      <c r="S1856" t="e">
        <f t="shared" si="343"/>
        <v>#VALUE!</v>
      </c>
      <c r="U1856" s="86" t="s">
        <v>201</v>
      </c>
      <c r="V1856" t="e">
        <f t="shared" si="344"/>
        <v>#VALUE!</v>
      </c>
      <c r="W1856" t="e">
        <f t="shared" si="345"/>
        <v>#VALUE!</v>
      </c>
      <c r="Y1856" s="61" t="s">
        <v>201</v>
      </c>
      <c r="Z1856" t="str">
        <f t="shared" si="346"/>
        <v>3-23-14</v>
      </c>
      <c r="AA1856" t="e">
        <f t="shared" si="347"/>
        <v>#VALUE!</v>
      </c>
      <c r="AB1856" t="e">
        <f t="shared" si="348"/>
        <v>#VALUE!</v>
      </c>
      <c r="AD1856" s="85">
        <v>41721</v>
      </c>
      <c r="AG1856" s="85" t="s">
        <v>201</v>
      </c>
      <c r="AI1856" s="85">
        <v>41721</v>
      </c>
    </row>
    <row r="1857" spans="1:35" x14ac:dyDescent="0.2">
      <c r="A1857">
        <v>2416</v>
      </c>
      <c r="B1857" s="91">
        <v>41701</v>
      </c>
      <c r="C1857" s="61" t="e" cm="1" vm="1">
        <f t="array" ref="C1857">_xlfn._xlws.FILTER(B1857,OR(LEN(B1857) = 7,LEN(B1857)=8))</f>
        <v>#VALUE!</v>
      </c>
      <c r="D1857" s="61" t="str">
        <f t="shared" si="338"/>
        <v/>
      </c>
      <c r="E1857" s="61" t="s">
        <v>2512</v>
      </c>
      <c r="F1857" s="87" cm="1">
        <f t="array" ref="F1857">_xlfn._xlws.FILTER(B1857,LEN(B1857)=5)</f>
        <v>41701</v>
      </c>
      <c r="G1857" s="88">
        <f t="shared" si="339"/>
        <v>41701</v>
      </c>
      <c r="H1857" s="61"/>
      <c r="I1857" s="85">
        <v>41701</v>
      </c>
      <c r="J1857" s="93">
        <f t="shared" si="337"/>
        <v>41701</v>
      </c>
      <c r="K1857" s="85"/>
      <c r="M1857" s="85">
        <v>41701</v>
      </c>
      <c r="N1857" t="e">
        <f t="shared" si="340"/>
        <v>#VALUE!</v>
      </c>
      <c r="O1857">
        <f t="shared" si="341"/>
        <v>41701</v>
      </c>
      <c r="Q1857" s="84">
        <v>41701</v>
      </c>
      <c r="R1857" t="e">
        <f t="shared" si="342"/>
        <v>#VALUE!</v>
      </c>
      <c r="S1857">
        <f t="shared" si="343"/>
        <v>41701</v>
      </c>
      <c r="U1857" s="86">
        <v>41701</v>
      </c>
      <c r="V1857" t="e">
        <f t="shared" si="344"/>
        <v>#VALUE!</v>
      </c>
      <c r="W1857">
        <f t="shared" si="345"/>
        <v>41701</v>
      </c>
      <c r="Y1857" s="61">
        <v>41701</v>
      </c>
      <c r="Z1857" t="str">
        <f t="shared" si="346"/>
        <v>41701</v>
      </c>
      <c r="AA1857" t="e">
        <f t="shared" si="347"/>
        <v>#VALUE!</v>
      </c>
      <c r="AB1857">
        <f t="shared" si="348"/>
        <v>41701</v>
      </c>
      <c r="AD1857" s="85">
        <v>36998</v>
      </c>
      <c r="AG1857" s="85">
        <v>41701</v>
      </c>
      <c r="AI1857" s="85">
        <v>41701</v>
      </c>
    </row>
    <row r="1858" spans="1:35" x14ac:dyDescent="0.2">
      <c r="A1858">
        <v>1878</v>
      </c>
      <c r="B1858" s="91" t="s">
        <v>1794</v>
      </c>
      <c r="C1858" s="61" t="str" cm="1">
        <f t="array" ref="C1858">_xlfn._xlws.FILTER(B1858,OR(LEN(B1858) = 7,LEN(B1858)=8))</f>
        <v>2/18/14</v>
      </c>
      <c r="D1858" s="61" t="str">
        <f t="shared" si="338"/>
        <v>2/18/14</v>
      </c>
      <c r="E1858" s="85" t="s">
        <v>1794</v>
      </c>
      <c r="F1858" s="87" t="e" cm="1" vm="1">
        <f t="array" ref="F1858">_xlfn._xlws.FILTER(B1858,LEN(B1858)=5)</f>
        <v>#VALUE!</v>
      </c>
      <c r="G1858" s="88" t="str">
        <f t="shared" si="339"/>
        <v/>
      </c>
      <c r="H1858" s="85">
        <v>41688</v>
      </c>
      <c r="I1858" s="85" t="s">
        <v>2512</v>
      </c>
      <c r="J1858" s="93">
        <f t="shared" si="337"/>
        <v>41688</v>
      </c>
      <c r="K1858" s="85"/>
      <c r="M1858" s="85" t="s">
        <v>1794</v>
      </c>
      <c r="N1858" t="e">
        <f t="shared" si="340"/>
        <v>#VALUE!</v>
      </c>
      <c r="O1858" t="e">
        <f t="shared" si="341"/>
        <v>#VALUE!</v>
      </c>
      <c r="Q1858" s="84" t="s">
        <v>1794</v>
      </c>
      <c r="R1858" t="e">
        <f t="shared" si="342"/>
        <v>#VALUE!</v>
      </c>
      <c r="S1858" t="e">
        <f t="shared" si="343"/>
        <v>#VALUE!</v>
      </c>
      <c r="U1858" s="86" t="s">
        <v>1794</v>
      </c>
      <c r="V1858" t="e">
        <f t="shared" si="344"/>
        <v>#VALUE!</v>
      </c>
      <c r="W1858" t="e">
        <f t="shared" si="345"/>
        <v>#VALUE!</v>
      </c>
      <c r="Y1858" s="61" t="s">
        <v>1794</v>
      </c>
      <c r="Z1858" t="str">
        <f t="shared" si="346"/>
        <v>2-18-14</v>
      </c>
      <c r="AA1858" t="e">
        <f t="shared" si="347"/>
        <v>#VALUE!</v>
      </c>
      <c r="AB1858" t="e">
        <f t="shared" si="348"/>
        <v>#VALUE!</v>
      </c>
      <c r="AD1858" s="85">
        <v>41688</v>
      </c>
      <c r="AG1858" s="85" t="s">
        <v>1794</v>
      </c>
      <c r="AI1858" s="85">
        <v>41688</v>
      </c>
    </row>
    <row r="1859" spans="1:35" x14ac:dyDescent="0.2">
      <c r="A1859">
        <v>5278</v>
      </c>
      <c r="B1859" s="91" t="s">
        <v>639</v>
      </c>
      <c r="C1859" s="61" t="str" cm="1">
        <f t="array" ref="C1859">_xlfn._xlws.FILTER(B1859,OR(LEN(B1859) = 7,LEN(B1859)=8))</f>
        <v>1/25/14</v>
      </c>
      <c r="D1859" s="61" t="str">
        <f t="shared" si="338"/>
        <v>1/25/14</v>
      </c>
      <c r="E1859" s="85" t="s">
        <v>639</v>
      </c>
      <c r="F1859" s="87" t="e" cm="1" vm="1">
        <f t="array" ref="F1859">_xlfn._xlws.FILTER(B1859,LEN(B1859)=5)</f>
        <v>#VALUE!</v>
      </c>
      <c r="G1859" s="88" t="str">
        <f t="shared" si="339"/>
        <v/>
      </c>
      <c r="H1859" s="85">
        <v>41664</v>
      </c>
      <c r="I1859" s="85" t="s">
        <v>2512</v>
      </c>
      <c r="J1859" s="93">
        <f t="shared" ref="J1859:J1922" si="349">IF(I1859&gt;$I$1,I1859,H1859)</f>
        <v>41664</v>
      </c>
      <c r="K1859" s="85"/>
      <c r="M1859" s="85" t="s">
        <v>639</v>
      </c>
      <c r="N1859" t="e">
        <f t="shared" si="340"/>
        <v>#VALUE!</v>
      </c>
      <c r="O1859" t="e">
        <f t="shared" si="341"/>
        <v>#VALUE!</v>
      </c>
      <c r="Q1859" s="84" t="s">
        <v>639</v>
      </c>
      <c r="R1859" t="e">
        <f t="shared" si="342"/>
        <v>#VALUE!</v>
      </c>
      <c r="S1859" t="e">
        <f t="shared" si="343"/>
        <v>#VALUE!</v>
      </c>
      <c r="U1859" s="86" t="s">
        <v>639</v>
      </c>
      <c r="V1859" t="e">
        <f t="shared" si="344"/>
        <v>#VALUE!</v>
      </c>
      <c r="W1859" t="e">
        <f t="shared" si="345"/>
        <v>#VALUE!</v>
      </c>
      <c r="Y1859" s="61" t="s">
        <v>639</v>
      </c>
      <c r="Z1859" t="str">
        <f t="shared" si="346"/>
        <v>1-25-14</v>
      </c>
      <c r="AA1859" t="e">
        <f t="shared" si="347"/>
        <v>#VALUE!</v>
      </c>
      <c r="AB1859" t="e">
        <f t="shared" si="348"/>
        <v>#VALUE!</v>
      </c>
      <c r="AD1859" s="85">
        <v>41664</v>
      </c>
      <c r="AG1859" s="85" t="s">
        <v>639</v>
      </c>
      <c r="AI1859" s="85">
        <v>41664</v>
      </c>
    </row>
    <row r="1860" spans="1:35" x14ac:dyDescent="0.2">
      <c r="A1860">
        <v>5734</v>
      </c>
      <c r="B1860" s="91" t="s">
        <v>740</v>
      </c>
      <c r="C1860" s="61" t="str" cm="1">
        <f t="array" ref="C1860">_xlfn._xlws.FILTER(B1860,OR(LEN(B1860) = 7,LEN(B1860)=8))</f>
        <v>11/20/13</v>
      </c>
      <c r="D1860" s="61" t="str">
        <f t="shared" ref="D1860:D1923" si="350">IFERROR(C1860,"")</f>
        <v>11/20/13</v>
      </c>
      <c r="E1860" s="61" t="s">
        <v>740</v>
      </c>
      <c r="F1860" s="87" t="e" cm="1" vm="1">
        <f t="array" ref="F1860">_xlfn._xlws.FILTER(B1860,LEN(B1860)=5)</f>
        <v>#VALUE!</v>
      </c>
      <c r="G1860" s="88" t="str">
        <f t="shared" si="339"/>
        <v/>
      </c>
      <c r="H1860" s="85">
        <v>41598</v>
      </c>
      <c r="I1860" s="85" t="s">
        <v>2512</v>
      </c>
      <c r="J1860" s="93">
        <f t="shared" si="349"/>
        <v>41598</v>
      </c>
      <c r="K1860" s="85"/>
      <c r="M1860" s="85" t="s">
        <v>740</v>
      </c>
      <c r="N1860" t="e">
        <f t="shared" si="340"/>
        <v>#VALUE!</v>
      </c>
      <c r="O1860" t="e">
        <f t="shared" si="341"/>
        <v>#VALUE!</v>
      </c>
      <c r="Q1860" s="84" t="s">
        <v>740</v>
      </c>
      <c r="R1860" t="e">
        <f t="shared" si="342"/>
        <v>#VALUE!</v>
      </c>
      <c r="S1860" t="e">
        <f t="shared" si="343"/>
        <v>#VALUE!</v>
      </c>
      <c r="U1860" s="86" t="s">
        <v>740</v>
      </c>
      <c r="V1860" t="e">
        <f t="shared" si="344"/>
        <v>#VALUE!</v>
      </c>
      <c r="W1860" t="e">
        <f t="shared" si="345"/>
        <v>#VALUE!</v>
      </c>
      <c r="Y1860" s="61" t="s">
        <v>740</v>
      </c>
      <c r="Z1860" t="str">
        <f t="shared" si="346"/>
        <v>11-20-13</v>
      </c>
      <c r="AA1860" t="e">
        <f t="shared" si="347"/>
        <v>#VALUE!</v>
      </c>
      <c r="AB1860" t="e">
        <f t="shared" si="348"/>
        <v>#VALUE!</v>
      </c>
      <c r="AD1860" s="85">
        <v>41598</v>
      </c>
      <c r="AG1860" s="85" t="s">
        <v>740</v>
      </c>
      <c r="AI1860" s="85">
        <v>41598</v>
      </c>
    </row>
    <row r="1861" spans="1:35" x14ac:dyDescent="0.2">
      <c r="A1861">
        <v>4370</v>
      </c>
      <c r="B1861" s="91" t="s">
        <v>1141</v>
      </c>
      <c r="C1861" s="61" t="str" cm="1">
        <f t="array" ref="C1861">_xlfn._xlws.FILTER(B1861,OR(LEN(B1861) = 7,LEN(B1861)=8))</f>
        <v>11/13/13</v>
      </c>
      <c r="D1861" s="61" t="str">
        <f t="shared" si="350"/>
        <v>11/13/13</v>
      </c>
      <c r="E1861" s="61" t="s">
        <v>1141</v>
      </c>
      <c r="F1861" s="87" t="e" cm="1" vm="1">
        <f t="array" ref="F1861">_xlfn._xlws.FILTER(B1861,LEN(B1861)=5)</f>
        <v>#VALUE!</v>
      </c>
      <c r="G1861" s="88" t="str">
        <f t="shared" ref="G1861:G1924" si="351">IFERROR(F1861,"")</f>
        <v/>
      </c>
      <c r="H1861" s="85">
        <v>41591</v>
      </c>
      <c r="I1861" s="85" t="s">
        <v>2512</v>
      </c>
      <c r="J1861" s="93">
        <f t="shared" si="349"/>
        <v>41591</v>
      </c>
      <c r="K1861" s="85"/>
      <c r="M1861" s="85" t="s">
        <v>1141</v>
      </c>
      <c r="N1861" t="e">
        <f t="shared" ref="N1861:N1924" si="352">DATEVALUE(M1861)</f>
        <v>#VALUE!</v>
      </c>
      <c r="O1861" t="e">
        <f t="shared" ref="O1861:O1924" si="353">VALUE(M1861)</f>
        <v>#VALUE!</v>
      </c>
      <c r="Q1861" s="84" t="s">
        <v>1141</v>
      </c>
      <c r="R1861" t="e">
        <f t="shared" ref="R1861:R1924" si="354">DATEVALUE(Q1861)</f>
        <v>#VALUE!</v>
      </c>
      <c r="S1861" t="e">
        <f t="shared" ref="S1861:S1924" si="355">VALUE(Q1861)</f>
        <v>#VALUE!</v>
      </c>
      <c r="U1861" s="86" t="s">
        <v>1141</v>
      </c>
      <c r="V1861" t="e">
        <f t="shared" ref="V1861:V1924" si="356">DATEVALUE(U1861)</f>
        <v>#VALUE!</v>
      </c>
      <c r="W1861" t="e">
        <f t="shared" ref="W1861:W1924" si="357">VALUE(U1861)</f>
        <v>#VALUE!</v>
      </c>
      <c r="Y1861" s="61" t="s">
        <v>1141</v>
      </c>
      <c r="Z1861" t="str">
        <f t="shared" ref="Z1861:Z1924" si="358">SUBSTITUTE(Y1861,"/","-")</f>
        <v>11-13-13</v>
      </c>
      <c r="AA1861" t="e">
        <f t="shared" ref="AA1861:AA1924" si="359">DATEVALUE(Z1861)</f>
        <v>#VALUE!</v>
      </c>
      <c r="AB1861" t="e">
        <f t="shared" ref="AB1861:AB1924" si="360">VALUE(Z1861)</f>
        <v>#VALUE!</v>
      </c>
      <c r="AD1861" s="85">
        <v>41591</v>
      </c>
      <c r="AG1861" s="85" t="s">
        <v>1141</v>
      </c>
      <c r="AI1861" s="85">
        <v>41591</v>
      </c>
    </row>
    <row r="1862" spans="1:35" x14ac:dyDescent="0.2">
      <c r="A1862">
        <v>8405</v>
      </c>
      <c r="B1862" s="91" t="s">
        <v>176</v>
      </c>
      <c r="C1862" s="61" t="str" cm="1">
        <f t="array" ref="C1862">_xlfn._xlws.FILTER(B1862,OR(LEN(B1862) = 7,LEN(B1862)=8))</f>
        <v>9/30/13</v>
      </c>
      <c r="D1862" s="61" t="str">
        <f t="shared" si="350"/>
        <v>9/30/13</v>
      </c>
      <c r="E1862" s="85" t="s">
        <v>176</v>
      </c>
      <c r="F1862" s="87" t="e" cm="1" vm="1">
        <f t="array" ref="F1862">_xlfn._xlws.FILTER(B1862,LEN(B1862)=5)</f>
        <v>#VALUE!</v>
      </c>
      <c r="G1862" s="88" t="str">
        <f t="shared" si="351"/>
        <v/>
      </c>
      <c r="H1862" s="85">
        <v>41547</v>
      </c>
      <c r="I1862" s="85" t="s">
        <v>2512</v>
      </c>
      <c r="J1862" s="93">
        <f t="shared" si="349"/>
        <v>41547</v>
      </c>
      <c r="K1862" s="85"/>
      <c r="M1862" s="85" t="s">
        <v>176</v>
      </c>
      <c r="N1862" t="e">
        <f t="shared" si="352"/>
        <v>#VALUE!</v>
      </c>
      <c r="O1862" t="e">
        <f t="shared" si="353"/>
        <v>#VALUE!</v>
      </c>
      <c r="Q1862" s="84" t="s">
        <v>176</v>
      </c>
      <c r="R1862" t="e">
        <f t="shared" si="354"/>
        <v>#VALUE!</v>
      </c>
      <c r="S1862" t="e">
        <f t="shared" si="355"/>
        <v>#VALUE!</v>
      </c>
      <c r="U1862" s="86" t="s">
        <v>176</v>
      </c>
      <c r="V1862" t="e">
        <f t="shared" si="356"/>
        <v>#VALUE!</v>
      </c>
      <c r="W1862" t="e">
        <f t="shared" si="357"/>
        <v>#VALUE!</v>
      </c>
      <c r="Y1862" s="61" t="s">
        <v>176</v>
      </c>
      <c r="Z1862" t="str">
        <f t="shared" si="358"/>
        <v>9-30-13</v>
      </c>
      <c r="AA1862" t="e">
        <f t="shared" si="359"/>
        <v>#VALUE!</v>
      </c>
      <c r="AB1862" t="e">
        <f t="shared" si="360"/>
        <v>#VALUE!</v>
      </c>
      <c r="AD1862" s="85">
        <v>41547</v>
      </c>
      <c r="AG1862" s="85" t="s">
        <v>176</v>
      </c>
      <c r="AI1862" s="85">
        <v>41547</v>
      </c>
    </row>
    <row r="1863" spans="1:35" x14ac:dyDescent="0.2">
      <c r="A1863">
        <v>7617</v>
      </c>
      <c r="B1863" s="91" t="s">
        <v>462</v>
      </c>
      <c r="C1863" s="61" t="str" cm="1">
        <f t="array" ref="C1863">_xlfn._xlws.FILTER(B1863,OR(LEN(B1863) = 7,LEN(B1863)=8))</f>
        <v>8/15/13</v>
      </c>
      <c r="D1863" s="61" t="str">
        <f t="shared" si="350"/>
        <v>8/15/13</v>
      </c>
      <c r="E1863" s="85" t="s">
        <v>462</v>
      </c>
      <c r="F1863" s="87" t="e" cm="1" vm="1">
        <f t="array" ref="F1863">_xlfn._xlws.FILTER(B1863,LEN(B1863)=5)</f>
        <v>#VALUE!</v>
      </c>
      <c r="G1863" s="88" t="str">
        <f t="shared" si="351"/>
        <v/>
      </c>
      <c r="H1863" s="85">
        <v>41501</v>
      </c>
      <c r="I1863" s="85" t="s">
        <v>2512</v>
      </c>
      <c r="J1863" s="93">
        <f t="shared" si="349"/>
        <v>41501</v>
      </c>
      <c r="K1863" s="85"/>
      <c r="M1863" s="85" t="s">
        <v>462</v>
      </c>
      <c r="N1863" t="e">
        <f t="shared" si="352"/>
        <v>#VALUE!</v>
      </c>
      <c r="O1863" t="e">
        <f t="shared" si="353"/>
        <v>#VALUE!</v>
      </c>
      <c r="Q1863" s="84" t="s">
        <v>462</v>
      </c>
      <c r="R1863" t="e">
        <f t="shared" si="354"/>
        <v>#VALUE!</v>
      </c>
      <c r="S1863" t="e">
        <f t="shared" si="355"/>
        <v>#VALUE!</v>
      </c>
      <c r="U1863" s="86" t="s">
        <v>462</v>
      </c>
      <c r="V1863" t="e">
        <f t="shared" si="356"/>
        <v>#VALUE!</v>
      </c>
      <c r="W1863" t="e">
        <f t="shared" si="357"/>
        <v>#VALUE!</v>
      </c>
      <c r="Y1863" s="61" t="s">
        <v>462</v>
      </c>
      <c r="Z1863" t="str">
        <f t="shared" si="358"/>
        <v>8-15-13</v>
      </c>
      <c r="AA1863" t="e">
        <f t="shared" si="359"/>
        <v>#VALUE!</v>
      </c>
      <c r="AB1863" t="e">
        <f t="shared" si="360"/>
        <v>#VALUE!</v>
      </c>
      <c r="AD1863" s="85">
        <v>41501</v>
      </c>
      <c r="AG1863" s="85" t="s">
        <v>462</v>
      </c>
      <c r="AI1863" s="85">
        <v>41501</v>
      </c>
    </row>
    <row r="1864" spans="1:35" x14ac:dyDescent="0.2">
      <c r="A1864">
        <v>6376</v>
      </c>
      <c r="B1864" s="91">
        <v>41553</v>
      </c>
      <c r="C1864" s="61" t="e" cm="1" vm="1">
        <f t="array" ref="C1864">_xlfn._xlws.FILTER(B1864,OR(LEN(B1864) = 7,LEN(B1864)=8))</f>
        <v>#VALUE!</v>
      </c>
      <c r="D1864" s="61" t="str">
        <f t="shared" si="350"/>
        <v/>
      </c>
      <c r="E1864" s="61" t="s">
        <v>2512</v>
      </c>
      <c r="F1864" s="87" cm="1">
        <f t="array" ref="F1864">_xlfn._xlws.FILTER(B1864,LEN(B1864)=5)</f>
        <v>41553</v>
      </c>
      <c r="G1864" s="88">
        <f t="shared" si="351"/>
        <v>41553</v>
      </c>
      <c r="H1864" s="61"/>
      <c r="I1864" s="85">
        <v>41553</v>
      </c>
      <c r="J1864" s="93">
        <f t="shared" si="349"/>
        <v>41553</v>
      </c>
      <c r="K1864" s="85"/>
      <c r="M1864" s="85">
        <v>41553</v>
      </c>
      <c r="N1864" t="e">
        <f t="shared" si="352"/>
        <v>#VALUE!</v>
      </c>
      <c r="O1864">
        <f t="shared" si="353"/>
        <v>41553</v>
      </c>
      <c r="Q1864" s="84">
        <v>41553</v>
      </c>
      <c r="R1864" t="e">
        <f t="shared" si="354"/>
        <v>#VALUE!</v>
      </c>
      <c r="S1864">
        <f t="shared" si="355"/>
        <v>41553</v>
      </c>
      <c r="U1864" s="86">
        <v>41553</v>
      </c>
      <c r="V1864" t="e">
        <f t="shared" si="356"/>
        <v>#VALUE!</v>
      </c>
      <c r="W1864">
        <f t="shared" si="357"/>
        <v>41553</v>
      </c>
      <c r="Y1864" s="61">
        <v>41553</v>
      </c>
      <c r="Z1864" t="str">
        <f t="shared" si="358"/>
        <v>41553</v>
      </c>
      <c r="AA1864" t="e">
        <f t="shared" si="359"/>
        <v>#VALUE!</v>
      </c>
      <c r="AB1864">
        <f t="shared" si="360"/>
        <v>41553</v>
      </c>
      <c r="AD1864" s="85">
        <v>19464</v>
      </c>
      <c r="AG1864" s="85">
        <v>41553</v>
      </c>
      <c r="AI1864" s="85">
        <v>41435</v>
      </c>
    </row>
    <row r="1865" spans="1:35" x14ac:dyDescent="0.2">
      <c r="A1865">
        <v>2150</v>
      </c>
      <c r="B1865" s="91">
        <v>41583</v>
      </c>
      <c r="C1865" s="61" t="e" cm="1" vm="1">
        <f t="array" ref="C1865">_xlfn._xlws.FILTER(B1865,OR(LEN(B1865) = 7,LEN(B1865)=8))</f>
        <v>#VALUE!</v>
      </c>
      <c r="D1865" s="61" t="str">
        <f t="shared" si="350"/>
        <v/>
      </c>
      <c r="E1865" s="61" t="s">
        <v>2512</v>
      </c>
      <c r="F1865" s="87" cm="1">
        <f t="array" ref="F1865">_xlfn._xlws.FILTER(B1865,LEN(B1865)=5)</f>
        <v>41583</v>
      </c>
      <c r="G1865" s="88">
        <f t="shared" si="351"/>
        <v>41583</v>
      </c>
      <c r="H1865" s="61"/>
      <c r="I1865" s="85">
        <v>41583</v>
      </c>
      <c r="J1865" s="93">
        <f t="shared" si="349"/>
        <v>41583</v>
      </c>
      <c r="K1865" s="85"/>
      <c r="M1865" s="85">
        <v>41583</v>
      </c>
      <c r="N1865" t="e">
        <f t="shared" si="352"/>
        <v>#VALUE!</v>
      </c>
      <c r="O1865">
        <f t="shared" si="353"/>
        <v>41583</v>
      </c>
      <c r="Q1865" s="84">
        <v>41583</v>
      </c>
      <c r="R1865" t="e">
        <f t="shared" si="354"/>
        <v>#VALUE!</v>
      </c>
      <c r="S1865">
        <f t="shared" si="355"/>
        <v>41583</v>
      </c>
      <c r="U1865" s="86">
        <v>41583</v>
      </c>
      <c r="V1865" t="e">
        <f t="shared" si="356"/>
        <v>#VALUE!</v>
      </c>
      <c r="W1865">
        <f t="shared" si="357"/>
        <v>41583</v>
      </c>
      <c r="Y1865" s="61">
        <v>41583</v>
      </c>
      <c r="Z1865" t="str">
        <f t="shared" si="358"/>
        <v>41583</v>
      </c>
      <c r="AA1865" t="e">
        <f t="shared" si="359"/>
        <v>#VALUE!</v>
      </c>
      <c r="AB1865">
        <f t="shared" si="360"/>
        <v>41583</v>
      </c>
      <c r="AD1865" s="85">
        <v>30421</v>
      </c>
      <c r="AG1865" s="85">
        <v>41583</v>
      </c>
      <c r="AI1865" s="85">
        <v>41405</v>
      </c>
    </row>
    <row r="1866" spans="1:35" x14ac:dyDescent="0.2">
      <c r="A1866">
        <v>7386</v>
      </c>
      <c r="B1866" s="91" t="s">
        <v>470</v>
      </c>
      <c r="C1866" s="61" t="str" cm="1">
        <f t="array" ref="C1866">_xlfn._xlws.FILTER(B1866,OR(LEN(B1866) = 7,LEN(B1866)=8))</f>
        <v>4/22/13</v>
      </c>
      <c r="D1866" s="61" t="str">
        <f t="shared" si="350"/>
        <v>4/22/13</v>
      </c>
      <c r="E1866" s="85" t="s">
        <v>470</v>
      </c>
      <c r="F1866" s="87" t="e" cm="1" vm="1">
        <f t="array" ref="F1866">_xlfn._xlws.FILTER(B1866,LEN(B1866)=5)</f>
        <v>#VALUE!</v>
      </c>
      <c r="G1866" s="88" t="str">
        <f t="shared" si="351"/>
        <v/>
      </c>
      <c r="H1866" s="85">
        <v>41386</v>
      </c>
      <c r="I1866" s="85" t="s">
        <v>2512</v>
      </c>
      <c r="J1866" s="93">
        <f t="shared" si="349"/>
        <v>41386</v>
      </c>
      <c r="K1866" s="85"/>
      <c r="M1866" s="85" t="s">
        <v>470</v>
      </c>
      <c r="N1866" t="e">
        <f t="shared" si="352"/>
        <v>#VALUE!</v>
      </c>
      <c r="O1866" t="e">
        <f t="shared" si="353"/>
        <v>#VALUE!</v>
      </c>
      <c r="Q1866" s="84" t="s">
        <v>470</v>
      </c>
      <c r="R1866" t="e">
        <f t="shared" si="354"/>
        <v>#VALUE!</v>
      </c>
      <c r="S1866" t="e">
        <f t="shared" si="355"/>
        <v>#VALUE!</v>
      </c>
      <c r="U1866" s="86" t="s">
        <v>470</v>
      </c>
      <c r="V1866" t="e">
        <f t="shared" si="356"/>
        <v>#VALUE!</v>
      </c>
      <c r="W1866" t="e">
        <f t="shared" si="357"/>
        <v>#VALUE!</v>
      </c>
      <c r="Y1866" s="61" t="s">
        <v>470</v>
      </c>
      <c r="Z1866" t="str">
        <f t="shared" si="358"/>
        <v>4-22-13</v>
      </c>
      <c r="AA1866" t="e">
        <f t="shared" si="359"/>
        <v>#VALUE!</v>
      </c>
      <c r="AB1866" t="e">
        <f t="shared" si="360"/>
        <v>#VALUE!</v>
      </c>
      <c r="AD1866" s="85">
        <v>41386</v>
      </c>
      <c r="AG1866" s="85" t="s">
        <v>470</v>
      </c>
      <c r="AI1866" s="85">
        <v>41386</v>
      </c>
    </row>
    <row r="1867" spans="1:35" x14ac:dyDescent="0.2">
      <c r="A1867">
        <v>3006</v>
      </c>
      <c r="B1867" s="91" t="s">
        <v>470</v>
      </c>
      <c r="C1867" s="61" t="str" cm="1">
        <f t="array" ref="C1867">_xlfn._xlws.FILTER(B1867,OR(LEN(B1867) = 7,LEN(B1867)=8))</f>
        <v>4/22/13</v>
      </c>
      <c r="D1867" s="61" t="str">
        <f t="shared" si="350"/>
        <v>4/22/13</v>
      </c>
      <c r="E1867" s="85" t="s">
        <v>470</v>
      </c>
      <c r="F1867" s="87" t="e" cm="1" vm="1">
        <f t="array" ref="F1867">_xlfn._xlws.FILTER(B1867,LEN(B1867)=5)</f>
        <v>#VALUE!</v>
      </c>
      <c r="G1867" s="88" t="str">
        <f t="shared" si="351"/>
        <v/>
      </c>
      <c r="H1867" s="85">
        <v>41386</v>
      </c>
      <c r="I1867" s="85" t="s">
        <v>2512</v>
      </c>
      <c r="J1867" s="93">
        <f t="shared" si="349"/>
        <v>41386</v>
      </c>
      <c r="K1867" s="85"/>
      <c r="M1867" s="85" t="s">
        <v>470</v>
      </c>
      <c r="N1867" t="e">
        <f t="shared" si="352"/>
        <v>#VALUE!</v>
      </c>
      <c r="O1867" t="e">
        <f t="shared" si="353"/>
        <v>#VALUE!</v>
      </c>
      <c r="Q1867" s="84" t="s">
        <v>470</v>
      </c>
      <c r="R1867" t="e">
        <f t="shared" si="354"/>
        <v>#VALUE!</v>
      </c>
      <c r="S1867" t="e">
        <f t="shared" si="355"/>
        <v>#VALUE!</v>
      </c>
      <c r="U1867" s="86" t="s">
        <v>470</v>
      </c>
      <c r="V1867" t="e">
        <f t="shared" si="356"/>
        <v>#VALUE!</v>
      </c>
      <c r="W1867" t="e">
        <f t="shared" si="357"/>
        <v>#VALUE!</v>
      </c>
      <c r="Y1867" s="61" t="s">
        <v>470</v>
      </c>
      <c r="Z1867" t="str">
        <f t="shared" si="358"/>
        <v>4-22-13</v>
      </c>
      <c r="AA1867" t="e">
        <f t="shared" si="359"/>
        <v>#VALUE!</v>
      </c>
      <c r="AB1867" t="e">
        <f t="shared" si="360"/>
        <v>#VALUE!</v>
      </c>
      <c r="AD1867" s="85">
        <v>41386</v>
      </c>
      <c r="AG1867" s="85" t="s">
        <v>470</v>
      </c>
      <c r="AI1867" s="85">
        <v>41386</v>
      </c>
    </row>
    <row r="1868" spans="1:35" x14ac:dyDescent="0.2">
      <c r="A1868">
        <v>11088</v>
      </c>
      <c r="B1868" s="91" t="s">
        <v>1085</v>
      </c>
      <c r="C1868" s="61" t="str" cm="1">
        <f t="array" ref="C1868">_xlfn._xlws.FILTER(B1868,OR(LEN(B1868) = 7,LEN(B1868)=8))</f>
        <v>4/21/13</v>
      </c>
      <c r="D1868" s="61" t="str">
        <f t="shared" si="350"/>
        <v>4/21/13</v>
      </c>
      <c r="E1868" s="85" t="s">
        <v>1085</v>
      </c>
      <c r="F1868" s="87" t="e" cm="1" vm="1">
        <f t="array" ref="F1868">_xlfn._xlws.FILTER(B1868,LEN(B1868)=5)</f>
        <v>#VALUE!</v>
      </c>
      <c r="G1868" s="88" t="str">
        <f t="shared" si="351"/>
        <v/>
      </c>
      <c r="H1868" s="85">
        <v>41385</v>
      </c>
      <c r="I1868" s="85" t="s">
        <v>2512</v>
      </c>
      <c r="J1868" s="93">
        <f t="shared" si="349"/>
        <v>41385</v>
      </c>
      <c r="K1868" s="85"/>
      <c r="M1868" s="85" t="s">
        <v>1085</v>
      </c>
      <c r="N1868" t="e">
        <f t="shared" si="352"/>
        <v>#VALUE!</v>
      </c>
      <c r="O1868" t="e">
        <f t="shared" si="353"/>
        <v>#VALUE!</v>
      </c>
      <c r="Q1868" s="84" t="s">
        <v>1085</v>
      </c>
      <c r="R1868" t="e">
        <f t="shared" si="354"/>
        <v>#VALUE!</v>
      </c>
      <c r="S1868" t="e">
        <f t="shared" si="355"/>
        <v>#VALUE!</v>
      </c>
      <c r="U1868" s="86" t="s">
        <v>1085</v>
      </c>
      <c r="V1868" t="e">
        <f t="shared" si="356"/>
        <v>#VALUE!</v>
      </c>
      <c r="W1868" t="e">
        <f t="shared" si="357"/>
        <v>#VALUE!</v>
      </c>
      <c r="Y1868" s="61" t="s">
        <v>1085</v>
      </c>
      <c r="Z1868" t="str">
        <f t="shared" si="358"/>
        <v>4-21-13</v>
      </c>
      <c r="AA1868" t="e">
        <f t="shared" si="359"/>
        <v>#VALUE!</v>
      </c>
      <c r="AB1868" t="e">
        <f t="shared" si="360"/>
        <v>#VALUE!</v>
      </c>
      <c r="AD1868" s="85">
        <v>41385</v>
      </c>
      <c r="AG1868" s="85" t="s">
        <v>1085</v>
      </c>
      <c r="AI1868" s="85">
        <v>41385</v>
      </c>
    </row>
    <row r="1869" spans="1:35" x14ac:dyDescent="0.2">
      <c r="A1869">
        <v>5185</v>
      </c>
      <c r="B1869" s="91" t="s">
        <v>103</v>
      </c>
      <c r="C1869" s="61" t="str" cm="1">
        <f t="array" ref="C1869">_xlfn._xlws.FILTER(B1869,OR(LEN(B1869) = 7,LEN(B1869)=8))</f>
        <v>2/14/13</v>
      </c>
      <c r="D1869" s="61" t="str">
        <f t="shared" si="350"/>
        <v>2/14/13</v>
      </c>
      <c r="E1869" s="85" t="s">
        <v>103</v>
      </c>
      <c r="F1869" s="87" t="e" cm="1" vm="1">
        <f t="array" ref="F1869">_xlfn._xlws.FILTER(B1869,LEN(B1869)=5)</f>
        <v>#VALUE!</v>
      </c>
      <c r="G1869" s="88" t="str">
        <f t="shared" si="351"/>
        <v/>
      </c>
      <c r="H1869" s="85">
        <v>41319</v>
      </c>
      <c r="I1869" s="85" t="s">
        <v>2512</v>
      </c>
      <c r="J1869" s="93">
        <f t="shared" si="349"/>
        <v>41319</v>
      </c>
      <c r="K1869" s="85"/>
      <c r="M1869" s="85" t="s">
        <v>103</v>
      </c>
      <c r="N1869" t="e">
        <f t="shared" si="352"/>
        <v>#VALUE!</v>
      </c>
      <c r="O1869" t="e">
        <f t="shared" si="353"/>
        <v>#VALUE!</v>
      </c>
      <c r="Q1869" s="84" t="s">
        <v>103</v>
      </c>
      <c r="R1869" t="e">
        <f t="shared" si="354"/>
        <v>#VALUE!</v>
      </c>
      <c r="S1869" t="e">
        <f t="shared" si="355"/>
        <v>#VALUE!</v>
      </c>
      <c r="U1869" s="86" t="s">
        <v>103</v>
      </c>
      <c r="V1869" t="e">
        <f t="shared" si="356"/>
        <v>#VALUE!</v>
      </c>
      <c r="W1869" t="e">
        <f t="shared" si="357"/>
        <v>#VALUE!</v>
      </c>
      <c r="Y1869" s="61" t="s">
        <v>103</v>
      </c>
      <c r="Z1869" t="str">
        <f t="shared" si="358"/>
        <v>2-14-13</v>
      </c>
      <c r="AA1869" t="e">
        <f t="shared" si="359"/>
        <v>#VALUE!</v>
      </c>
      <c r="AB1869" t="e">
        <f t="shared" si="360"/>
        <v>#VALUE!</v>
      </c>
      <c r="AD1869" s="85">
        <v>41319</v>
      </c>
      <c r="AG1869" s="85" t="s">
        <v>103</v>
      </c>
      <c r="AI1869" s="85">
        <v>41319</v>
      </c>
    </row>
    <row r="1870" spans="1:35" x14ac:dyDescent="0.2">
      <c r="A1870">
        <v>3523</v>
      </c>
      <c r="B1870" s="91" t="s">
        <v>1344</v>
      </c>
      <c r="C1870" s="61" t="str" cm="1">
        <f t="array" ref="C1870">_xlfn._xlws.FILTER(B1870,OR(LEN(B1870) = 7,LEN(B1870)=8))</f>
        <v>1/23/13</v>
      </c>
      <c r="D1870" s="61" t="str">
        <f t="shared" si="350"/>
        <v>1/23/13</v>
      </c>
      <c r="E1870" s="85" t="s">
        <v>1344</v>
      </c>
      <c r="F1870" s="87" t="e" cm="1" vm="1">
        <f t="array" ref="F1870">_xlfn._xlws.FILTER(B1870,LEN(B1870)=5)</f>
        <v>#VALUE!</v>
      </c>
      <c r="G1870" s="88" t="str">
        <f t="shared" si="351"/>
        <v/>
      </c>
      <c r="H1870" s="85">
        <v>41297</v>
      </c>
      <c r="I1870" s="85" t="s">
        <v>2512</v>
      </c>
      <c r="J1870" s="93">
        <f t="shared" si="349"/>
        <v>41297</v>
      </c>
      <c r="K1870" s="85"/>
      <c r="M1870" s="85" t="s">
        <v>1344</v>
      </c>
      <c r="N1870" t="e">
        <f t="shared" si="352"/>
        <v>#VALUE!</v>
      </c>
      <c r="O1870" t="e">
        <f t="shared" si="353"/>
        <v>#VALUE!</v>
      </c>
      <c r="Q1870" s="84" t="s">
        <v>1344</v>
      </c>
      <c r="R1870" t="e">
        <f t="shared" si="354"/>
        <v>#VALUE!</v>
      </c>
      <c r="S1870" t="e">
        <f t="shared" si="355"/>
        <v>#VALUE!</v>
      </c>
      <c r="U1870" s="86" t="s">
        <v>1344</v>
      </c>
      <c r="V1870" t="e">
        <f t="shared" si="356"/>
        <v>#VALUE!</v>
      </c>
      <c r="W1870" t="e">
        <f t="shared" si="357"/>
        <v>#VALUE!</v>
      </c>
      <c r="Y1870" s="61" t="s">
        <v>1344</v>
      </c>
      <c r="Z1870" t="str">
        <f t="shared" si="358"/>
        <v>1-23-13</v>
      </c>
      <c r="AA1870" t="e">
        <f t="shared" si="359"/>
        <v>#VALUE!</v>
      </c>
      <c r="AB1870" t="e">
        <f t="shared" si="360"/>
        <v>#VALUE!</v>
      </c>
      <c r="AD1870" s="85">
        <v>41297</v>
      </c>
      <c r="AG1870" s="85" t="s">
        <v>1344</v>
      </c>
      <c r="AI1870" s="85">
        <v>41297</v>
      </c>
    </row>
    <row r="1871" spans="1:35" x14ac:dyDescent="0.2">
      <c r="A1871">
        <v>55</v>
      </c>
      <c r="B1871" s="91">
        <v>41102</v>
      </c>
      <c r="C1871" s="61" t="e" cm="1" vm="1">
        <f t="array" ref="C1871">_xlfn._xlws.FILTER(B1871,OR(LEN(B1871) = 7,LEN(B1871)=8))</f>
        <v>#VALUE!</v>
      </c>
      <c r="D1871" s="61" t="str">
        <f t="shared" si="350"/>
        <v/>
      </c>
      <c r="E1871" s="61" t="s">
        <v>2512</v>
      </c>
      <c r="F1871" s="87" cm="1">
        <f t="array" ref="F1871">_xlfn._xlws.FILTER(B1871,LEN(B1871)=5)</f>
        <v>41102</v>
      </c>
      <c r="G1871" s="88">
        <f t="shared" si="351"/>
        <v>41102</v>
      </c>
      <c r="H1871" s="61"/>
      <c r="I1871" s="85">
        <v>41102</v>
      </c>
      <c r="J1871" s="93">
        <f t="shared" si="349"/>
        <v>41102</v>
      </c>
      <c r="K1871" s="85"/>
      <c r="M1871" s="85">
        <v>41102</v>
      </c>
      <c r="N1871" t="e">
        <f t="shared" si="352"/>
        <v>#VALUE!</v>
      </c>
      <c r="O1871">
        <f t="shared" si="353"/>
        <v>41102</v>
      </c>
      <c r="Q1871" s="84">
        <v>41102</v>
      </c>
      <c r="R1871" t="e">
        <f t="shared" si="354"/>
        <v>#VALUE!</v>
      </c>
      <c r="S1871">
        <f t="shared" si="355"/>
        <v>41102</v>
      </c>
      <c r="U1871" s="86">
        <v>41102</v>
      </c>
      <c r="V1871" t="e">
        <f t="shared" si="356"/>
        <v>#VALUE!</v>
      </c>
      <c r="W1871">
        <f t="shared" si="357"/>
        <v>41102</v>
      </c>
      <c r="Y1871" s="61">
        <v>41102</v>
      </c>
      <c r="Z1871" t="str">
        <f t="shared" si="358"/>
        <v>41102</v>
      </c>
      <c r="AA1871" t="e">
        <f t="shared" si="359"/>
        <v>#VALUE!</v>
      </c>
      <c r="AB1871">
        <f t="shared" si="360"/>
        <v>41102</v>
      </c>
      <c r="AD1871" s="85">
        <v>37357</v>
      </c>
      <c r="AG1871" s="85">
        <v>41102</v>
      </c>
      <c r="AI1871" s="85">
        <v>41250</v>
      </c>
    </row>
    <row r="1872" spans="1:35" x14ac:dyDescent="0.2">
      <c r="A1872">
        <v>3807</v>
      </c>
      <c r="B1872" s="91" t="s">
        <v>2102</v>
      </c>
      <c r="C1872" s="61" t="str" cm="1">
        <f t="array" ref="C1872">_xlfn._xlws.FILTER(B1872,OR(LEN(B1872) = 7,LEN(B1872)=8))</f>
        <v>11/30/12</v>
      </c>
      <c r="D1872" s="61" t="str">
        <f t="shared" si="350"/>
        <v>11/30/12</v>
      </c>
      <c r="E1872" s="61" t="s">
        <v>2102</v>
      </c>
      <c r="F1872" s="87" t="e" cm="1" vm="1">
        <f t="array" ref="F1872">_xlfn._xlws.FILTER(B1872,LEN(B1872)=5)</f>
        <v>#VALUE!</v>
      </c>
      <c r="G1872" s="88" t="str">
        <f t="shared" si="351"/>
        <v/>
      </c>
      <c r="H1872" s="85">
        <v>41243</v>
      </c>
      <c r="I1872" s="85" t="s">
        <v>2512</v>
      </c>
      <c r="J1872" s="93">
        <f t="shared" si="349"/>
        <v>41243</v>
      </c>
      <c r="K1872" s="85"/>
      <c r="M1872" s="85" t="s">
        <v>2102</v>
      </c>
      <c r="N1872" t="e">
        <f t="shared" si="352"/>
        <v>#VALUE!</v>
      </c>
      <c r="O1872" t="e">
        <f t="shared" si="353"/>
        <v>#VALUE!</v>
      </c>
      <c r="Q1872" s="84" t="s">
        <v>2102</v>
      </c>
      <c r="R1872" t="e">
        <f t="shared" si="354"/>
        <v>#VALUE!</v>
      </c>
      <c r="S1872" t="e">
        <f t="shared" si="355"/>
        <v>#VALUE!</v>
      </c>
      <c r="U1872" s="86" t="s">
        <v>2102</v>
      </c>
      <c r="V1872" t="e">
        <f t="shared" si="356"/>
        <v>#VALUE!</v>
      </c>
      <c r="W1872" t="e">
        <f t="shared" si="357"/>
        <v>#VALUE!</v>
      </c>
      <c r="Y1872" s="61" t="s">
        <v>2102</v>
      </c>
      <c r="Z1872" t="str">
        <f t="shared" si="358"/>
        <v>11-30-12</v>
      </c>
      <c r="AA1872" t="e">
        <f t="shared" si="359"/>
        <v>#VALUE!</v>
      </c>
      <c r="AB1872" t="e">
        <f t="shared" si="360"/>
        <v>#VALUE!</v>
      </c>
      <c r="AD1872" s="85">
        <v>41243</v>
      </c>
      <c r="AG1872" s="85" t="s">
        <v>2102</v>
      </c>
      <c r="AI1872" s="85">
        <v>41243</v>
      </c>
    </row>
    <row r="1873" spans="1:35" x14ac:dyDescent="0.2">
      <c r="A1873">
        <v>2453</v>
      </c>
      <c r="B1873" s="91" t="s">
        <v>658</v>
      </c>
      <c r="C1873" s="61" t="str" cm="1">
        <f t="array" ref="C1873">_xlfn._xlws.FILTER(B1873,OR(LEN(B1873) = 7,LEN(B1873)=8))</f>
        <v>8/31/12</v>
      </c>
      <c r="D1873" s="61" t="str">
        <f t="shared" si="350"/>
        <v>8/31/12</v>
      </c>
      <c r="E1873" s="85" t="s">
        <v>658</v>
      </c>
      <c r="F1873" s="87" t="e" cm="1" vm="1">
        <f t="array" ref="F1873">_xlfn._xlws.FILTER(B1873,LEN(B1873)=5)</f>
        <v>#VALUE!</v>
      </c>
      <c r="G1873" s="88" t="str">
        <f t="shared" si="351"/>
        <v/>
      </c>
      <c r="H1873" s="85">
        <v>41152</v>
      </c>
      <c r="I1873" s="85" t="s">
        <v>2512</v>
      </c>
      <c r="J1873" s="93">
        <f t="shared" si="349"/>
        <v>41152</v>
      </c>
      <c r="K1873" s="85"/>
      <c r="M1873" s="85" t="s">
        <v>658</v>
      </c>
      <c r="N1873" t="e">
        <f t="shared" si="352"/>
        <v>#VALUE!</v>
      </c>
      <c r="O1873" t="e">
        <f t="shared" si="353"/>
        <v>#VALUE!</v>
      </c>
      <c r="Q1873" s="84" t="s">
        <v>658</v>
      </c>
      <c r="R1873" t="e">
        <f t="shared" si="354"/>
        <v>#VALUE!</v>
      </c>
      <c r="S1873" t="e">
        <f t="shared" si="355"/>
        <v>#VALUE!</v>
      </c>
      <c r="U1873" s="86" t="s">
        <v>658</v>
      </c>
      <c r="V1873" t="e">
        <f t="shared" si="356"/>
        <v>#VALUE!</v>
      </c>
      <c r="W1873" t="e">
        <f t="shared" si="357"/>
        <v>#VALUE!</v>
      </c>
      <c r="Y1873" s="61" t="s">
        <v>658</v>
      </c>
      <c r="Z1873" t="str">
        <f t="shared" si="358"/>
        <v>8-31-12</v>
      </c>
      <c r="AA1873" t="e">
        <f t="shared" si="359"/>
        <v>#VALUE!</v>
      </c>
      <c r="AB1873" t="e">
        <f t="shared" si="360"/>
        <v>#VALUE!</v>
      </c>
      <c r="AD1873" s="85">
        <v>41152</v>
      </c>
      <c r="AG1873" s="85" t="s">
        <v>658</v>
      </c>
      <c r="AI1873" s="85">
        <v>41152</v>
      </c>
    </row>
    <row r="1874" spans="1:35" x14ac:dyDescent="0.2">
      <c r="A1874">
        <v>7787</v>
      </c>
      <c r="B1874" s="91" t="s">
        <v>658</v>
      </c>
      <c r="C1874" s="61" t="str" cm="1">
        <f t="array" ref="C1874">_xlfn._xlws.FILTER(B1874,OR(LEN(B1874) = 7,LEN(B1874)=8))</f>
        <v>8/31/12</v>
      </c>
      <c r="D1874" s="61" t="str">
        <f t="shared" si="350"/>
        <v>8/31/12</v>
      </c>
      <c r="E1874" s="85" t="s">
        <v>658</v>
      </c>
      <c r="F1874" s="87" t="e" cm="1" vm="1">
        <f t="array" ref="F1874">_xlfn._xlws.FILTER(B1874,LEN(B1874)=5)</f>
        <v>#VALUE!</v>
      </c>
      <c r="G1874" s="88" t="str">
        <f t="shared" si="351"/>
        <v/>
      </c>
      <c r="H1874" s="85">
        <v>41152</v>
      </c>
      <c r="I1874" s="85" t="s">
        <v>2512</v>
      </c>
      <c r="J1874" s="93">
        <f t="shared" si="349"/>
        <v>41152</v>
      </c>
      <c r="K1874" s="85"/>
      <c r="M1874" s="85" t="s">
        <v>658</v>
      </c>
      <c r="N1874" t="e">
        <f t="shared" si="352"/>
        <v>#VALUE!</v>
      </c>
      <c r="O1874" t="e">
        <f t="shared" si="353"/>
        <v>#VALUE!</v>
      </c>
      <c r="Q1874" s="84" t="s">
        <v>658</v>
      </c>
      <c r="R1874" t="e">
        <f t="shared" si="354"/>
        <v>#VALUE!</v>
      </c>
      <c r="S1874" t="e">
        <f t="shared" si="355"/>
        <v>#VALUE!</v>
      </c>
      <c r="U1874" s="86" t="s">
        <v>658</v>
      </c>
      <c r="V1874" t="e">
        <f t="shared" si="356"/>
        <v>#VALUE!</v>
      </c>
      <c r="W1874" t="e">
        <f t="shared" si="357"/>
        <v>#VALUE!</v>
      </c>
      <c r="Y1874" s="61" t="s">
        <v>658</v>
      </c>
      <c r="Z1874" t="str">
        <f t="shared" si="358"/>
        <v>8-31-12</v>
      </c>
      <c r="AA1874" t="e">
        <f t="shared" si="359"/>
        <v>#VALUE!</v>
      </c>
      <c r="AB1874" t="e">
        <f t="shared" si="360"/>
        <v>#VALUE!</v>
      </c>
      <c r="AD1874" s="85">
        <v>41152</v>
      </c>
      <c r="AG1874" s="85" t="s">
        <v>658</v>
      </c>
      <c r="AI1874" s="85">
        <v>41152</v>
      </c>
    </row>
    <row r="1875" spans="1:35" x14ac:dyDescent="0.2">
      <c r="A1875">
        <v>2230</v>
      </c>
      <c r="B1875" s="91" t="s">
        <v>1384</v>
      </c>
      <c r="C1875" s="61" t="str" cm="1">
        <f t="array" ref="C1875">_xlfn._xlws.FILTER(B1875,OR(LEN(B1875) = 7,LEN(B1875)=8))</f>
        <v>5/24/14</v>
      </c>
      <c r="D1875" s="61" t="str">
        <f t="shared" si="350"/>
        <v>5/24/14</v>
      </c>
      <c r="E1875" s="85" t="s">
        <v>1384</v>
      </c>
      <c r="F1875" s="87" t="e" cm="1" vm="1">
        <f t="array" ref="F1875">_xlfn._xlws.FILTER(B1875,LEN(B1875)=5)</f>
        <v>#VALUE!</v>
      </c>
      <c r="G1875" s="88" t="str">
        <f t="shared" si="351"/>
        <v/>
      </c>
      <c r="H1875" s="85">
        <v>41783</v>
      </c>
      <c r="I1875" s="85" t="s">
        <v>2512</v>
      </c>
      <c r="J1875" s="93">
        <f t="shared" si="349"/>
        <v>41783</v>
      </c>
      <c r="K1875" s="85"/>
      <c r="M1875" s="85" t="s">
        <v>1384</v>
      </c>
      <c r="N1875" t="e">
        <f t="shared" si="352"/>
        <v>#VALUE!</v>
      </c>
      <c r="O1875" t="e">
        <f t="shared" si="353"/>
        <v>#VALUE!</v>
      </c>
      <c r="Q1875" s="84" t="s">
        <v>1384</v>
      </c>
      <c r="R1875" t="e">
        <f t="shared" si="354"/>
        <v>#VALUE!</v>
      </c>
      <c r="S1875" t="e">
        <f t="shared" si="355"/>
        <v>#VALUE!</v>
      </c>
      <c r="U1875" s="86" t="s">
        <v>1384</v>
      </c>
      <c r="V1875" t="e">
        <f t="shared" si="356"/>
        <v>#VALUE!</v>
      </c>
      <c r="W1875" t="e">
        <f t="shared" si="357"/>
        <v>#VALUE!</v>
      </c>
      <c r="Y1875" s="61" t="s">
        <v>1384</v>
      </c>
      <c r="Z1875" t="str">
        <f t="shared" si="358"/>
        <v>5-24-14</v>
      </c>
      <c r="AA1875" t="e">
        <f t="shared" si="359"/>
        <v>#VALUE!</v>
      </c>
      <c r="AB1875" t="e">
        <f t="shared" si="360"/>
        <v>#VALUE!</v>
      </c>
      <c r="AD1875" s="85">
        <v>41783</v>
      </c>
      <c r="AG1875" s="85" t="s">
        <v>1384</v>
      </c>
      <c r="AI1875" s="85">
        <v>41783</v>
      </c>
    </row>
    <row r="1876" spans="1:35" x14ac:dyDescent="0.2">
      <c r="A1876">
        <v>8146</v>
      </c>
      <c r="B1876" s="91">
        <v>41948</v>
      </c>
      <c r="C1876" s="61" t="e" cm="1" vm="1">
        <f t="array" ref="C1876">_xlfn._xlws.FILTER(B1876,OR(LEN(B1876) = 7,LEN(B1876)=8))</f>
        <v>#VALUE!</v>
      </c>
      <c r="D1876" s="61" t="str">
        <f t="shared" si="350"/>
        <v/>
      </c>
      <c r="E1876" s="61" t="s">
        <v>2512</v>
      </c>
      <c r="F1876" s="87" cm="1">
        <f t="array" ref="F1876">_xlfn._xlws.FILTER(B1876,LEN(B1876)=5)</f>
        <v>41948</v>
      </c>
      <c r="G1876" s="88">
        <f t="shared" si="351"/>
        <v>41948</v>
      </c>
      <c r="H1876" s="61"/>
      <c r="I1876" s="85">
        <v>41948</v>
      </c>
      <c r="J1876" s="93">
        <f t="shared" si="349"/>
        <v>41948</v>
      </c>
      <c r="K1876" s="85"/>
      <c r="M1876" s="85">
        <v>41948</v>
      </c>
      <c r="N1876" t="e">
        <f t="shared" si="352"/>
        <v>#VALUE!</v>
      </c>
      <c r="O1876">
        <f t="shared" si="353"/>
        <v>41948</v>
      </c>
      <c r="Q1876" s="84">
        <v>41948</v>
      </c>
      <c r="R1876" t="e">
        <f t="shared" si="354"/>
        <v>#VALUE!</v>
      </c>
      <c r="S1876">
        <f t="shared" si="355"/>
        <v>41948</v>
      </c>
      <c r="U1876" s="86">
        <v>41948</v>
      </c>
      <c r="V1876" t="e">
        <f t="shared" si="356"/>
        <v>#VALUE!</v>
      </c>
      <c r="W1876">
        <f t="shared" si="357"/>
        <v>41948</v>
      </c>
      <c r="Y1876" s="61">
        <v>41948</v>
      </c>
      <c r="Z1876" t="str">
        <f t="shared" si="358"/>
        <v>41948</v>
      </c>
      <c r="AA1876" t="e">
        <f t="shared" si="359"/>
        <v>#VALUE!</v>
      </c>
      <c r="AB1876">
        <f t="shared" si="360"/>
        <v>41948</v>
      </c>
      <c r="AD1876" s="85">
        <v>17642</v>
      </c>
      <c r="AG1876" s="85">
        <v>41948</v>
      </c>
      <c r="AI1876" s="85">
        <v>41770</v>
      </c>
    </row>
    <row r="1877" spans="1:35" x14ac:dyDescent="0.2">
      <c r="A1877">
        <v>988</v>
      </c>
      <c r="B1877" s="91">
        <v>41825</v>
      </c>
      <c r="C1877" s="61" t="e" cm="1" vm="1">
        <f t="array" ref="C1877">_xlfn._xlws.FILTER(B1877,OR(LEN(B1877) = 7,LEN(B1877)=8))</f>
        <v>#VALUE!</v>
      </c>
      <c r="D1877" s="61" t="str">
        <f t="shared" si="350"/>
        <v/>
      </c>
      <c r="E1877" s="61" t="s">
        <v>2512</v>
      </c>
      <c r="F1877" s="87" cm="1">
        <f t="array" ref="F1877">_xlfn._xlws.FILTER(B1877,LEN(B1877)=5)</f>
        <v>41825</v>
      </c>
      <c r="G1877" s="88">
        <f t="shared" si="351"/>
        <v>41825</v>
      </c>
      <c r="H1877" s="61"/>
      <c r="I1877" s="85">
        <v>41825</v>
      </c>
      <c r="J1877" s="93">
        <f t="shared" si="349"/>
        <v>41825</v>
      </c>
      <c r="K1877" s="85"/>
      <c r="M1877" s="85">
        <v>41825</v>
      </c>
      <c r="N1877" t="e">
        <f t="shared" si="352"/>
        <v>#VALUE!</v>
      </c>
      <c r="O1877">
        <f t="shared" si="353"/>
        <v>41825</v>
      </c>
      <c r="Q1877" s="84">
        <v>41825</v>
      </c>
      <c r="R1877" t="e">
        <f t="shared" si="354"/>
        <v>#VALUE!</v>
      </c>
      <c r="S1877">
        <f t="shared" si="355"/>
        <v>41825</v>
      </c>
      <c r="U1877" s="86">
        <v>41825</v>
      </c>
      <c r="V1877" t="e">
        <f t="shared" si="356"/>
        <v>#VALUE!</v>
      </c>
      <c r="W1877">
        <f t="shared" si="357"/>
        <v>41825</v>
      </c>
      <c r="Y1877" s="61">
        <v>41825</v>
      </c>
      <c r="Z1877" t="str">
        <f t="shared" si="358"/>
        <v>41825</v>
      </c>
      <c r="AA1877" t="e">
        <f t="shared" si="359"/>
        <v>#VALUE!</v>
      </c>
      <c r="AB1877">
        <f t="shared" si="360"/>
        <v>41825</v>
      </c>
      <c r="AD1877" s="85">
        <v>45765</v>
      </c>
      <c r="AG1877" s="85">
        <v>41825</v>
      </c>
      <c r="AI1877" s="85">
        <v>41766</v>
      </c>
    </row>
    <row r="1878" spans="1:35" x14ac:dyDescent="0.2">
      <c r="A1878">
        <v>4832</v>
      </c>
      <c r="B1878" s="91">
        <v>41823</v>
      </c>
      <c r="C1878" s="61" t="e" cm="1" vm="1">
        <f t="array" ref="C1878">_xlfn._xlws.FILTER(B1878,OR(LEN(B1878) = 7,LEN(B1878)=8))</f>
        <v>#VALUE!</v>
      </c>
      <c r="D1878" s="61" t="str">
        <f t="shared" si="350"/>
        <v/>
      </c>
      <c r="E1878" s="61" t="s">
        <v>2512</v>
      </c>
      <c r="F1878" s="87" cm="1">
        <f t="array" ref="F1878">_xlfn._xlws.FILTER(B1878,LEN(B1878)=5)</f>
        <v>41823</v>
      </c>
      <c r="G1878" s="88">
        <f t="shared" si="351"/>
        <v>41823</v>
      </c>
      <c r="H1878" s="61"/>
      <c r="I1878" s="85">
        <v>41823</v>
      </c>
      <c r="J1878" s="93">
        <f t="shared" si="349"/>
        <v>41823</v>
      </c>
      <c r="K1878" s="85"/>
      <c r="M1878" s="85">
        <v>41823</v>
      </c>
      <c r="N1878" t="e">
        <f t="shared" si="352"/>
        <v>#VALUE!</v>
      </c>
      <c r="O1878">
        <f t="shared" si="353"/>
        <v>41823</v>
      </c>
      <c r="Q1878" s="84">
        <v>41823</v>
      </c>
      <c r="R1878" t="e">
        <f t="shared" si="354"/>
        <v>#VALUE!</v>
      </c>
      <c r="S1878">
        <f t="shared" si="355"/>
        <v>41823</v>
      </c>
      <c r="U1878" s="86">
        <v>41823</v>
      </c>
      <c r="V1878" t="e">
        <f t="shared" si="356"/>
        <v>#VALUE!</v>
      </c>
      <c r="W1878">
        <f t="shared" si="357"/>
        <v>41823</v>
      </c>
      <c r="Y1878" s="61">
        <v>41823</v>
      </c>
      <c r="Z1878" t="str">
        <f t="shared" si="358"/>
        <v>41823</v>
      </c>
      <c r="AA1878" t="e">
        <f t="shared" si="359"/>
        <v>#VALUE!</v>
      </c>
      <c r="AB1878">
        <f t="shared" si="360"/>
        <v>41823</v>
      </c>
      <c r="AD1878" s="85">
        <v>45034</v>
      </c>
      <c r="AG1878" s="85">
        <v>41823</v>
      </c>
      <c r="AI1878" s="85">
        <v>41705</v>
      </c>
    </row>
    <row r="1879" spans="1:35" x14ac:dyDescent="0.2">
      <c r="A1879">
        <v>3152</v>
      </c>
      <c r="B1879" s="91" t="s">
        <v>584</v>
      </c>
      <c r="C1879" s="61" t="str" cm="1">
        <f t="array" ref="C1879">_xlfn._xlws.FILTER(B1879,OR(LEN(B1879) = 7,LEN(B1879)=8))</f>
        <v>2/25/14</v>
      </c>
      <c r="D1879" s="61" t="str">
        <f t="shared" si="350"/>
        <v>2/25/14</v>
      </c>
      <c r="E1879" s="85" t="s">
        <v>584</v>
      </c>
      <c r="F1879" s="87" t="e" cm="1" vm="1">
        <f t="array" ref="F1879">_xlfn._xlws.FILTER(B1879,LEN(B1879)=5)</f>
        <v>#VALUE!</v>
      </c>
      <c r="G1879" s="88" t="str">
        <f t="shared" si="351"/>
        <v/>
      </c>
      <c r="H1879" s="85">
        <v>41695</v>
      </c>
      <c r="I1879" s="85" t="s">
        <v>2512</v>
      </c>
      <c r="J1879" s="93">
        <f t="shared" si="349"/>
        <v>41695</v>
      </c>
      <c r="K1879" s="85"/>
      <c r="M1879" s="85" t="s">
        <v>584</v>
      </c>
      <c r="N1879" t="e">
        <f t="shared" si="352"/>
        <v>#VALUE!</v>
      </c>
      <c r="O1879" t="e">
        <f t="shared" si="353"/>
        <v>#VALUE!</v>
      </c>
      <c r="Q1879" s="84" t="s">
        <v>584</v>
      </c>
      <c r="R1879" t="e">
        <f t="shared" si="354"/>
        <v>#VALUE!</v>
      </c>
      <c r="S1879" t="e">
        <f t="shared" si="355"/>
        <v>#VALUE!</v>
      </c>
      <c r="U1879" s="86" t="s">
        <v>584</v>
      </c>
      <c r="V1879" t="e">
        <f t="shared" si="356"/>
        <v>#VALUE!</v>
      </c>
      <c r="W1879" t="e">
        <f t="shared" si="357"/>
        <v>#VALUE!</v>
      </c>
      <c r="Y1879" s="61" t="s">
        <v>584</v>
      </c>
      <c r="Z1879" t="str">
        <f t="shared" si="358"/>
        <v>2-25-14</v>
      </c>
      <c r="AA1879" t="e">
        <f t="shared" si="359"/>
        <v>#VALUE!</v>
      </c>
      <c r="AB1879" t="e">
        <f t="shared" si="360"/>
        <v>#VALUE!</v>
      </c>
      <c r="AD1879" s="85">
        <v>41695</v>
      </c>
      <c r="AG1879" s="85" t="s">
        <v>584</v>
      </c>
      <c r="AI1879" s="85">
        <v>41695</v>
      </c>
    </row>
    <row r="1880" spans="1:35" x14ac:dyDescent="0.2">
      <c r="A1880">
        <v>11188</v>
      </c>
      <c r="B1880" s="91" t="s">
        <v>584</v>
      </c>
      <c r="C1880" s="61" t="str" cm="1">
        <f t="array" ref="C1880">_xlfn._xlws.FILTER(B1880,OR(LEN(B1880) = 7,LEN(B1880)=8))</f>
        <v>2/25/14</v>
      </c>
      <c r="D1880" s="61" t="str">
        <f t="shared" si="350"/>
        <v>2/25/14</v>
      </c>
      <c r="E1880" s="85" t="s">
        <v>584</v>
      </c>
      <c r="F1880" s="87" t="e" cm="1" vm="1">
        <f t="array" ref="F1880">_xlfn._xlws.FILTER(B1880,LEN(B1880)=5)</f>
        <v>#VALUE!</v>
      </c>
      <c r="G1880" s="88" t="str">
        <f t="shared" si="351"/>
        <v/>
      </c>
      <c r="H1880" s="85">
        <v>41695</v>
      </c>
      <c r="I1880" s="85" t="s">
        <v>2512</v>
      </c>
      <c r="J1880" s="93">
        <f t="shared" si="349"/>
        <v>41695</v>
      </c>
      <c r="K1880" s="85"/>
      <c r="M1880" s="85" t="s">
        <v>584</v>
      </c>
      <c r="N1880" t="e">
        <f t="shared" si="352"/>
        <v>#VALUE!</v>
      </c>
      <c r="O1880" t="e">
        <f t="shared" si="353"/>
        <v>#VALUE!</v>
      </c>
      <c r="Q1880" s="84" t="s">
        <v>584</v>
      </c>
      <c r="R1880" t="e">
        <f t="shared" si="354"/>
        <v>#VALUE!</v>
      </c>
      <c r="S1880" t="e">
        <f t="shared" si="355"/>
        <v>#VALUE!</v>
      </c>
      <c r="U1880" s="86" t="s">
        <v>584</v>
      </c>
      <c r="V1880" t="e">
        <f t="shared" si="356"/>
        <v>#VALUE!</v>
      </c>
      <c r="W1880" t="e">
        <f t="shared" si="357"/>
        <v>#VALUE!</v>
      </c>
      <c r="Y1880" s="61" t="s">
        <v>584</v>
      </c>
      <c r="Z1880" t="str">
        <f t="shared" si="358"/>
        <v>2-25-14</v>
      </c>
      <c r="AA1880" t="e">
        <f t="shared" si="359"/>
        <v>#VALUE!</v>
      </c>
      <c r="AB1880" t="e">
        <f t="shared" si="360"/>
        <v>#VALUE!</v>
      </c>
      <c r="AD1880" s="85">
        <v>41695</v>
      </c>
      <c r="AG1880" s="85" t="s">
        <v>584</v>
      </c>
      <c r="AI1880" s="85">
        <v>41695</v>
      </c>
    </row>
    <row r="1881" spans="1:35" x14ac:dyDescent="0.2">
      <c r="A1881">
        <v>361</v>
      </c>
      <c r="B1881" s="91" t="s">
        <v>1794</v>
      </c>
      <c r="C1881" s="61" t="str" cm="1">
        <f t="array" ref="C1881">_xlfn._xlws.FILTER(B1881,OR(LEN(B1881) = 7,LEN(B1881)=8))</f>
        <v>2/18/14</v>
      </c>
      <c r="D1881" s="61" t="str">
        <f t="shared" si="350"/>
        <v>2/18/14</v>
      </c>
      <c r="E1881" s="85" t="s">
        <v>1794</v>
      </c>
      <c r="F1881" s="87" t="e" cm="1" vm="1">
        <f t="array" ref="F1881">_xlfn._xlws.FILTER(B1881,LEN(B1881)=5)</f>
        <v>#VALUE!</v>
      </c>
      <c r="G1881" s="88" t="str">
        <f t="shared" si="351"/>
        <v/>
      </c>
      <c r="H1881" s="85">
        <v>41688</v>
      </c>
      <c r="I1881" s="85" t="s">
        <v>2512</v>
      </c>
      <c r="J1881" s="93">
        <f t="shared" si="349"/>
        <v>41688</v>
      </c>
      <c r="K1881" s="85"/>
      <c r="M1881" s="85" t="s">
        <v>1794</v>
      </c>
      <c r="N1881" t="e">
        <f t="shared" si="352"/>
        <v>#VALUE!</v>
      </c>
      <c r="O1881" t="e">
        <f t="shared" si="353"/>
        <v>#VALUE!</v>
      </c>
      <c r="Q1881" s="84" t="s">
        <v>1794</v>
      </c>
      <c r="R1881" t="e">
        <f t="shared" si="354"/>
        <v>#VALUE!</v>
      </c>
      <c r="S1881" t="e">
        <f t="shared" si="355"/>
        <v>#VALUE!</v>
      </c>
      <c r="U1881" s="86" t="s">
        <v>1794</v>
      </c>
      <c r="V1881" t="e">
        <f t="shared" si="356"/>
        <v>#VALUE!</v>
      </c>
      <c r="W1881" t="e">
        <f t="shared" si="357"/>
        <v>#VALUE!</v>
      </c>
      <c r="Y1881" s="61" t="s">
        <v>1794</v>
      </c>
      <c r="Z1881" t="str">
        <f t="shared" si="358"/>
        <v>2-18-14</v>
      </c>
      <c r="AA1881" t="e">
        <f t="shared" si="359"/>
        <v>#VALUE!</v>
      </c>
      <c r="AB1881" t="e">
        <f t="shared" si="360"/>
        <v>#VALUE!</v>
      </c>
      <c r="AD1881" s="85">
        <v>41688</v>
      </c>
      <c r="AG1881" s="85" t="s">
        <v>1794</v>
      </c>
      <c r="AI1881" s="85">
        <v>41688</v>
      </c>
    </row>
    <row r="1882" spans="1:35" x14ac:dyDescent="0.2">
      <c r="A1882">
        <v>5939</v>
      </c>
      <c r="B1882" s="91" t="s">
        <v>1168</v>
      </c>
      <c r="C1882" s="61" t="str" cm="1">
        <f t="array" ref="C1882">_xlfn._xlws.FILTER(B1882,OR(LEN(B1882) = 7,LEN(B1882)=8))</f>
        <v>1/17/14</v>
      </c>
      <c r="D1882" s="61" t="str">
        <f t="shared" si="350"/>
        <v>1/17/14</v>
      </c>
      <c r="E1882" s="85" t="s">
        <v>1168</v>
      </c>
      <c r="F1882" s="87" t="e" cm="1" vm="1">
        <f t="array" ref="F1882">_xlfn._xlws.FILTER(B1882,LEN(B1882)=5)</f>
        <v>#VALUE!</v>
      </c>
      <c r="G1882" s="88" t="str">
        <f t="shared" si="351"/>
        <v/>
      </c>
      <c r="H1882" s="85">
        <v>41656</v>
      </c>
      <c r="I1882" s="85" t="s">
        <v>2512</v>
      </c>
      <c r="J1882" s="93">
        <f t="shared" si="349"/>
        <v>41656</v>
      </c>
      <c r="K1882" s="85"/>
      <c r="M1882" s="85" t="s">
        <v>1168</v>
      </c>
      <c r="N1882" t="e">
        <f t="shared" si="352"/>
        <v>#VALUE!</v>
      </c>
      <c r="O1882" t="e">
        <f t="shared" si="353"/>
        <v>#VALUE!</v>
      </c>
      <c r="Q1882" s="84" t="s">
        <v>1168</v>
      </c>
      <c r="R1882" t="e">
        <f t="shared" si="354"/>
        <v>#VALUE!</v>
      </c>
      <c r="S1882" t="e">
        <f t="shared" si="355"/>
        <v>#VALUE!</v>
      </c>
      <c r="U1882" s="86" t="s">
        <v>1168</v>
      </c>
      <c r="V1882" t="e">
        <f t="shared" si="356"/>
        <v>#VALUE!</v>
      </c>
      <c r="W1882" t="e">
        <f t="shared" si="357"/>
        <v>#VALUE!</v>
      </c>
      <c r="Y1882" s="61" t="s">
        <v>1168</v>
      </c>
      <c r="Z1882" t="str">
        <f t="shared" si="358"/>
        <v>1-17-14</v>
      </c>
      <c r="AA1882" t="e">
        <f t="shared" si="359"/>
        <v>#VALUE!</v>
      </c>
      <c r="AB1882" t="e">
        <f t="shared" si="360"/>
        <v>#VALUE!</v>
      </c>
      <c r="AD1882" s="85">
        <v>41656</v>
      </c>
      <c r="AG1882" s="85" t="s">
        <v>1168</v>
      </c>
      <c r="AI1882" s="85">
        <v>41656</v>
      </c>
    </row>
    <row r="1883" spans="1:35" x14ac:dyDescent="0.2">
      <c r="A1883">
        <v>9349</v>
      </c>
      <c r="B1883" s="91" t="s">
        <v>2112</v>
      </c>
      <c r="C1883" s="61" t="str" cm="1">
        <f t="array" ref="C1883">_xlfn._xlws.FILTER(B1883,OR(LEN(B1883) = 7,LEN(B1883)=8))</f>
        <v>12/19/13</v>
      </c>
      <c r="D1883" s="61" t="str">
        <f t="shared" si="350"/>
        <v>12/19/13</v>
      </c>
      <c r="E1883" s="61" t="s">
        <v>2112</v>
      </c>
      <c r="F1883" s="87" t="e" cm="1" vm="1">
        <f t="array" ref="F1883">_xlfn._xlws.FILTER(B1883,LEN(B1883)=5)</f>
        <v>#VALUE!</v>
      </c>
      <c r="G1883" s="88" t="str">
        <f t="shared" si="351"/>
        <v/>
      </c>
      <c r="H1883" s="85">
        <v>41627</v>
      </c>
      <c r="I1883" s="85" t="s">
        <v>2512</v>
      </c>
      <c r="J1883" s="93">
        <f t="shared" si="349"/>
        <v>41627</v>
      </c>
      <c r="K1883" s="85"/>
      <c r="M1883" s="85" t="s">
        <v>2112</v>
      </c>
      <c r="N1883" t="e">
        <f t="shared" si="352"/>
        <v>#VALUE!</v>
      </c>
      <c r="O1883" t="e">
        <f t="shared" si="353"/>
        <v>#VALUE!</v>
      </c>
      <c r="Q1883" s="84" t="s">
        <v>2112</v>
      </c>
      <c r="R1883" t="e">
        <f t="shared" si="354"/>
        <v>#VALUE!</v>
      </c>
      <c r="S1883" t="e">
        <f t="shared" si="355"/>
        <v>#VALUE!</v>
      </c>
      <c r="U1883" s="86" t="s">
        <v>2112</v>
      </c>
      <c r="V1883" t="e">
        <f t="shared" si="356"/>
        <v>#VALUE!</v>
      </c>
      <c r="W1883" t="e">
        <f t="shared" si="357"/>
        <v>#VALUE!</v>
      </c>
      <c r="Y1883" s="61" t="s">
        <v>2112</v>
      </c>
      <c r="Z1883" t="str">
        <f t="shared" si="358"/>
        <v>12-19-13</v>
      </c>
      <c r="AA1883" t="e">
        <f t="shared" si="359"/>
        <v>#VALUE!</v>
      </c>
      <c r="AB1883" t="e">
        <f t="shared" si="360"/>
        <v>#VALUE!</v>
      </c>
      <c r="AD1883" s="85">
        <v>41627</v>
      </c>
      <c r="AG1883" s="85" t="s">
        <v>2112</v>
      </c>
      <c r="AI1883" s="85">
        <v>41627</v>
      </c>
    </row>
    <row r="1884" spans="1:35" x14ac:dyDescent="0.2">
      <c r="A1884">
        <v>819</v>
      </c>
      <c r="B1884" s="91">
        <v>41405</v>
      </c>
      <c r="C1884" s="61" t="e" cm="1" vm="1">
        <f t="array" ref="C1884">_xlfn._xlws.FILTER(B1884,OR(LEN(B1884) = 7,LEN(B1884)=8))</f>
        <v>#VALUE!</v>
      </c>
      <c r="D1884" s="61" t="str">
        <f t="shared" si="350"/>
        <v/>
      </c>
      <c r="E1884" s="61" t="s">
        <v>2512</v>
      </c>
      <c r="F1884" s="87" cm="1">
        <f t="array" ref="F1884">_xlfn._xlws.FILTER(B1884,LEN(B1884)=5)</f>
        <v>41405</v>
      </c>
      <c r="G1884" s="88">
        <f t="shared" si="351"/>
        <v>41405</v>
      </c>
      <c r="H1884" s="61"/>
      <c r="I1884" s="85">
        <v>41405</v>
      </c>
      <c r="J1884" s="93">
        <f t="shared" si="349"/>
        <v>41405</v>
      </c>
      <c r="K1884" s="85"/>
      <c r="M1884" s="85">
        <v>41405</v>
      </c>
      <c r="N1884" t="e">
        <f t="shared" si="352"/>
        <v>#VALUE!</v>
      </c>
      <c r="O1884">
        <f t="shared" si="353"/>
        <v>41405</v>
      </c>
      <c r="Q1884" s="84">
        <v>41405</v>
      </c>
      <c r="R1884" t="e">
        <f t="shared" si="354"/>
        <v>#VALUE!</v>
      </c>
      <c r="S1884">
        <f t="shared" si="355"/>
        <v>41405</v>
      </c>
      <c r="U1884" s="86">
        <v>41405</v>
      </c>
      <c r="V1884" t="e">
        <f t="shared" si="356"/>
        <v>#VALUE!</v>
      </c>
      <c r="W1884">
        <f t="shared" si="357"/>
        <v>41405</v>
      </c>
      <c r="Y1884" s="61">
        <v>41405</v>
      </c>
      <c r="Z1884" t="str">
        <f t="shared" si="358"/>
        <v>41405</v>
      </c>
      <c r="AA1884" t="e">
        <f t="shared" si="359"/>
        <v>#VALUE!</v>
      </c>
      <c r="AB1884">
        <f t="shared" si="360"/>
        <v>41405</v>
      </c>
      <c r="AD1884" s="85">
        <v>38456</v>
      </c>
      <c r="AG1884" s="85">
        <v>41405</v>
      </c>
      <c r="AI1884" s="85">
        <v>41583</v>
      </c>
    </row>
    <row r="1885" spans="1:35" x14ac:dyDescent="0.2">
      <c r="A1885">
        <v>10120</v>
      </c>
      <c r="B1885" s="91" t="s">
        <v>1465</v>
      </c>
      <c r="C1885" s="61" t="str" cm="1">
        <f t="array" ref="C1885">_xlfn._xlws.FILTER(B1885,OR(LEN(B1885) = 7,LEN(B1885)=8))</f>
        <v>10/24/13</v>
      </c>
      <c r="D1885" s="61" t="str">
        <f t="shared" si="350"/>
        <v>10/24/13</v>
      </c>
      <c r="E1885" s="61" t="s">
        <v>1465</v>
      </c>
      <c r="F1885" s="87" t="e" cm="1" vm="1">
        <f t="array" ref="F1885">_xlfn._xlws.FILTER(B1885,LEN(B1885)=5)</f>
        <v>#VALUE!</v>
      </c>
      <c r="G1885" s="88" t="str">
        <f t="shared" si="351"/>
        <v/>
      </c>
      <c r="H1885" s="85">
        <v>41571</v>
      </c>
      <c r="I1885" s="85" t="s">
        <v>2512</v>
      </c>
      <c r="J1885" s="93">
        <f t="shared" si="349"/>
        <v>41571</v>
      </c>
      <c r="K1885" s="85"/>
      <c r="M1885" s="85" t="s">
        <v>1465</v>
      </c>
      <c r="N1885" t="e">
        <f t="shared" si="352"/>
        <v>#VALUE!</v>
      </c>
      <c r="O1885" t="e">
        <f t="shared" si="353"/>
        <v>#VALUE!</v>
      </c>
      <c r="Q1885" s="84" t="s">
        <v>1465</v>
      </c>
      <c r="R1885" t="e">
        <f t="shared" si="354"/>
        <v>#VALUE!</v>
      </c>
      <c r="S1885" t="e">
        <f t="shared" si="355"/>
        <v>#VALUE!</v>
      </c>
      <c r="U1885" s="86" t="s">
        <v>1465</v>
      </c>
      <c r="V1885" t="e">
        <f t="shared" si="356"/>
        <v>#VALUE!</v>
      </c>
      <c r="W1885" t="e">
        <f t="shared" si="357"/>
        <v>#VALUE!</v>
      </c>
      <c r="Y1885" s="61" t="s">
        <v>1465</v>
      </c>
      <c r="Z1885" t="str">
        <f t="shared" si="358"/>
        <v>10-24-13</v>
      </c>
      <c r="AA1885" t="e">
        <f t="shared" si="359"/>
        <v>#VALUE!</v>
      </c>
      <c r="AB1885" t="e">
        <f t="shared" si="360"/>
        <v>#VALUE!</v>
      </c>
      <c r="AD1885" s="85">
        <v>41571</v>
      </c>
      <c r="AG1885" s="85" t="s">
        <v>1465</v>
      </c>
      <c r="AI1885" s="85">
        <v>41571</v>
      </c>
    </row>
    <row r="1886" spans="1:35" x14ac:dyDescent="0.2">
      <c r="A1886">
        <v>4541</v>
      </c>
      <c r="B1886" s="91" t="s">
        <v>1465</v>
      </c>
      <c r="C1886" s="61" t="str" cm="1">
        <f t="array" ref="C1886">_xlfn._xlws.FILTER(B1886,OR(LEN(B1886) = 7,LEN(B1886)=8))</f>
        <v>10/24/13</v>
      </c>
      <c r="D1886" s="61" t="str">
        <f t="shared" si="350"/>
        <v>10/24/13</v>
      </c>
      <c r="E1886" s="61" t="s">
        <v>1465</v>
      </c>
      <c r="F1886" s="87" t="e" cm="1" vm="1">
        <f t="array" ref="F1886">_xlfn._xlws.FILTER(B1886,LEN(B1886)=5)</f>
        <v>#VALUE!</v>
      </c>
      <c r="G1886" s="88" t="str">
        <f t="shared" si="351"/>
        <v/>
      </c>
      <c r="H1886" s="85">
        <v>41571</v>
      </c>
      <c r="I1886" s="85" t="s">
        <v>2512</v>
      </c>
      <c r="J1886" s="93">
        <f t="shared" si="349"/>
        <v>41571</v>
      </c>
      <c r="K1886" s="85"/>
      <c r="M1886" s="85" t="s">
        <v>1465</v>
      </c>
      <c r="N1886" t="e">
        <f t="shared" si="352"/>
        <v>#VALUE!</v>
      </c>
      <c r="O1886" t="e">
        <f t="shared" si="353"/>
        <v>#VALUE!</v>
      </c>
      <c r="Q1886" s="84" t="s">
        <v>1465</v>
      </c>
      <c r="R1886" t="e">
        <f t="shared" si="354"/>
        <v>#VALUE!</v>
      </c>
      <c r="S1886" t="e">
        <f t="shared" si="355"/>
        <v>#VALUE!</v>
      </c>
      <c r="U1886" s="86" t="s">
        <v>1465</v>
      </c>
      <c r="V1886" t="e">
        <f t="shared" si="356"/>
        <v>#VALUE!</v>
      </c>
      <c r="W1886" t="e">
        <f t="shared" si="357"/>
        <v>#VALUE!</v>
      </c>
      <c r="Y1886" s="61" t="s">
        <v>1465</v>
      </c>
      <c r="Z1886" t="str">
        <f t="shared" si="358"/>
        <v>10-24-13</v>
      </c>
      <c r="AA1886" t="e">
        <f t="shared" si="359"/>
        <v>#VALUE!</v>
      </c>
      <c r="AB1886" t="e">
        <f t="shared" si="360"/>
        <v>#VALUE!</v>
      </c>
      <c r="AD1886" s="85">
        <v>41571</v>
      </c>
      <c r="AG1886" s="85" t="s">
        <v>1465</v>
      </c>
      <c r="AI1886" s="85">
        <v>41571</v>
      </c>
    </row>
    <row r="1887" spans="1:35" x14ac:dyDescent="0.2">
      <c r="A1887">
        <v>2456</v>
      </c>
      <c r="B1887" s="91" t="s">
        <v>1649</v>
      </c>
      <c r="C1887" s="61" t="str" cm="1">
        <f t="array" ref="C1887">_xlfn._xlws.FILTER(B1887,OR(LEN(B1887) = 7,LEN(B1887)=8))</f>
        <v>10/14/13</v>
      </c>
      <c r="D1887" s="61" t="str">
        <f t="shared" si="350"/>
        <v>10/14/13</v>
      </c>
      <c r="E1887" s="61" t="s">
        <v>1649</v>
      </c>
      <c r="F1887" s="87" t="e" cm="1" vm="1">
        <f t="array" ref="F1887">_xlfn._xlws.FILTER(B1887,LEN(B1887)=5)</f>
        <v>#VALUE!</v>
      </c>
      <c r="G1887" s="88" t="str">
        <f t="shared" si="351"/>
        <v/>
      </c>
      <c r="H1887" s="85">
        <v>41561</v>
      </c>
      <c r="I1887" s="85" t="s">
        <v>2512</v>
      </c>
      <c r="J1887" s="93">
        <f t="shared" si="349"/>
        <v>41561</v>
      </c>
      <c r="K1887" s="85"/>
      <c r="M1887" s="85" t="s">
        <v>1649</v>
      </c>
      <c r="N1887" t="e">
        <f t="shared" si="352"/>
        <v>#VALUE!</v>
      </c>
      <c r="O1887" t="e">
        <f t="shared" si="353"/>
        <v>#VALUE!</v>
      </c>
      <c r="Q1887" s="84" t="s">
        <v>1649</v>
      </c>
      <c r="R1887" t="e">
        <f t="shared" si="354"/>
        <v>#VALUE!</v>
      </c>
      <c r="S1887" t="e">
        <f t="shared" si="355"/>
        <v>#VALUE!</v>
      </c>
      <c r="U1887" s="86" t="s">
        <v>1649</v>
      </c>
      <c r="V1887" t="e">
        <f t="shared" si="356"/>
        <v>#VALUE!</v>
      </c>
      <c r="W1887" t="e">
        <f t="shared" si="357"/>
        <v>#VALUE!</v>
      </c>
      <c r="Y1887" s="61" t="s">
        <v>1649</v>
      </c>
      <c r="Z1887" t="str">
        <f t="shared" si="358"/>
        <v>10-14-13</v>
      </c>
      <c r="AA1887" t="e">
        <f t="shared" si="359"/>
        <v>#VALUE!</v>
      </c>
      <c r="AB1887" t="e">
        <f t="shared" si="360"/>
        <v>#VALUE!</v>
      </c>
      <c r="AD1887" s="85">
        <v>41561</v>
      </c>
      <c r="AG1887" s="85" t="s">
        <v>1649</v>
      </c>
      <c r="AI1887" s="85">
        <v>41561</v>
      </c>
    </row>
    <row r="1888" spans="1:35" x14ac:dyDescent="0.2">
      <c r="A1888">
        <v>2516</v>
      </c>
      <c r="B1888" s="91">
        <v>41492</v>
      </c>
      <c r="C1888" s="61" t="e" cm="1" vm="1">
        <f t="array" ref="C1888">_xlfn._xlws.FILTER(B1888,OR(LEN(B1888) = 7,LEN(B1888)=8))</f>
        <v>#VALUE!</v>
      </c>
      <c r="D1888" s="61" t="str">
        <f t="shared" si="350"/>
        <v/>
      </c>
      <c r="E1888" s="61" t="s">
        <v>2512</v>
      </c>
      <c r="F1888" s="87" cm="1">
        <f t="array" ref="F1888">_xlfn._xlws.FILTER(B1888,LEN(B1888)=5)</f>
        <v>41492</v>
      </c>
      <c r="G1888" s="88">
        <f t="shared" si="351"/>
        <v>41492</v>
      </c>
      <c r="H1888" s="61"/>
      <c r="I1888" s="85">
        <v>41492</v>
      </c>
      <c r="J1888" s="93">
        <f t="shared" si="349"/>
        <v>41492</v>
      </c>
      <c r="K1888" s="85"/>
      <c r="M1888" s="85">
        <v>41492</v>
      </c>
      <c r="N1888" t="e">
        <f t="shared" si="352"/>
        <v>#VALUE!</v>
      </c>
      <c r="O1888">
        <f t="shared" si="353"/>
        <v>41492</v>
      </c>
      <c r="Q1888" s="84">
        <v>41492</v>
      </c>
      <c r="R1888" t="e">
        <f t="shared" si="354"/>
        <v>#VALUE!</v>
      </c>
      <c r="S1888">
        <f t="shared" si="355"/>
        <v>41492</v>
      </c>
      <c r="U1888" s="86">
        <v>41492</v>
      </c>
      <c r="V1888" t="e">
        <f t="shared" si="356"/>
        <v>#VALUE!</v>
      </c>
      <c r="W1888">
        <f t="shared" si="357"/>
        <v>41492</v>
      </c>
      <c r="Y1888" s="61">
        <v>41492</v>
      </c>
      <c r="Z1888" t="str">
        <f t="shared" si="358"/>
        <v>41492</v>
      </c>
      <c r="AA1888" t="e">
        <f t="shared" si="359"/>
        <v>#VALUE!</v>
      </c>
      <c r="AB1888">
        <f t="shared" si="360"/>
        <v>41492</v>
      </c>
      <c r="AD1888" s="85">
        <v>33708</v>
      </c>
      <c r="AG1888" s="85">
        <v>41492</v>
      </c>
      <c r="AI1888" s="85">
        <v>41433</v>
      </c>
    </row>
    <row r="1889" spans="1:35" x14ac:dyDescent="0.2">
      <c r="A1889">
        <v>11013</v>
      </c>
      <c r="B1889" s="91" t="s">
        <v>400</v>
      </c>
      <c r="C1889" s="61" t="str" cm="1">
        <f t="array" ref="C1889">_xlfn._xlws.FILTER(B1889,OR(LEN(B1889) = 7,LEN(B1889)=8))</f>
        <v>3/31/13</v>
      </c>
      <c r="D1889" s="61" t="str">
        <f t="shared" si="350"/>
        <v>3/31/13</v>
      </c>
      <c r="E1889" s="85" t="s">
        <v>400</v>
      </c>
      <c r="F1889" s="87" t="e" cm="1" vm="1">
        <f t="array" ref="F1889">_xlfn._xlws.FILTER(B1889,LEN(B1889)=5)</f>
        <v>#VALUE!</v>
      </c>
      <c r="G1889" s="88" t="str">
        <f t="shared" si="351"/>
        <v/>
      </c>
      <c r="H1889" s="85">
        <v>41364</v>
      </c>
      <c r="I1889" s="85" t="s">
        <v>2512</v>
      </c>
      <c r="J1889" s="93">
        <f t="shared" si="349"/>
        <v>41364</v>
      </c>
      <c r="K1889" s="85"/>
      <c r="M1889" s="85" t="s">
        <v>400</v>
      </c>
      <c r="N1889" t="e">
        <f t="shared" si="352"/>
        <v>#VALUE!</v>
      </c>
      <c r="O1889" t="e">
        <f t="shared" si="353"/>
        <v>#VALUE!</v>
      </c>
      <c r="Q1889" s="84" t="s">
        <v>400</v>
      </c>
      <c r="R1889" t="e">
        <f t="shared" si="354"/>
        <v>#VALUE!</v>
      </c>
      <c r="S1889" t="e">
        <f t="shared" si="355"/>
        <v>#VALUE!</v>
      </c>
      <c r="U1889" s="86" t="s">
        <v>400</v>
      </c>
      <c r="V1889" t="e">
        <f t="shared" si="356"/>
        <v>#VALUE!</v>
      </c>
      <c r="W1889" t="e">
        <f t="shared" si="357"/>
        <v>#VALUE!</v>
      </c>
      <c r="Y1889" s="61" t="s">
        <v>400</v>
      </c>
      <c r="Z1889" t="str">
        <f t="shared" si="358"/>
        <v>3-31-13</v>
      </c>
      <c r="AA1889" t="e">
        <f t="shared" si="359"/>
        <v>#VALUE!</v>
      </c>
      <c r="AB1889" t="e">
        <f t="shared" si="360"/>
        <v>#VALUE!</v>
      </c>
      <c r="AD1889" s="85">
        <v>41364</v>
      </c>
      <c r="AG1889" s="85" t="s">
        <v>400</v>
      </c>
      <c r="AI1889" s="85">
        <v>41364</v>
      </c>
    </row>
    <row r="1890" spans="1:35" x14ac:dyDescent="0.2">
      <c r="A1890">
        <v>9988</v>
      </c>
      <c r="B1890" s="91">
        <v>41336</v>
      </c>
      <c r="C1890" s="61" t="e" cm="1" vm="1">
        <f t="array" ref="C1890">_xlfn._xlws.FILTER(B1890,OR(LEN(B1890) = 7,LEN(B1890)=8))</f>
        <v>#VALUE!</v>
      </c>
      <c r="D1890" s="61" t="str">
        <f t="shared" si="350"/>
        <v/>
      </c>
      <c r="E1890" s="61" t="s">
        <v>2512</v>
      </c>
      <c r="F1890" s="87" cm="1">
        <f t="array" ref="F1890">_xlfn._xlws.FILTER(B1890,LEN(B1890)=5)</f>
        <v>41336</v>
      </c>
      <c r="G1890" s="88">
        <f t="shared" si="351"/>
        <v>41336</v>
      </c>
      <c r="H1890" s="61"/>
      <c r="I1890" s="85">
        <v>41336</v>
      </c>
      <c r="J1890" s="93">
        <f t="shared" si="349"/>
        <v>41336</v>
      </c>
      <c r="K1890" s="85"/>
      <c r="M1890" s="85">
        <v>41336</v>
      </c>
      <c r="N1890" t="e">
        <f t="shared" si="352"/>
        <v>#VALUE!</v>
      </c>
      <c r="O1890">
        <f t="shared" si="353"/>
        <v>41336</v>
      </c>
      <c r="Q1890" s="84">
        <v>41336</v>
      </c>
      <c r="R1890" t="e">
        <f t="shared" si="354"/>
        <v>#VALUE!</v>
      </c>
      <c r="S1890">
        <f t="shared" si="355"/>
        <v>41336</v>
      </c>
      <c r="U1890" s="86">
        <v>41336</v>
      </c>
      <c r="V1890" t="e">
        <f t="shared" si="356"/>
        <v>#VALUE!</v>
      </c>
      <c r="W1890">
        <f t="shared" si="357"/>
        <v>41336</v>
      </c>
      <c r="Y1890" s="61">
        <v>41336</v>
      </c>
      <c r="Z1890" t="str">
        <f t="shared" si="358"/>
        <v>41336</v>
      </c>
      <c r="AA1890" t="e">
        <f t="shared" si="359"/>
        <v>#VALUE!</v>
      </c>
      <c r="AB1890">
        <f t="shared" si="360"/>
        <v>41336</v>
      </c>
      <c r="AD1890" s="85">
        <v>13253</v>
      </c>
      <c r="AG1890" s="85">
        <v>41336</v>
      </c>
      <c r="AI1890" s="85">
        <v>41336</v>
      </c>
    </row>
    <row r="1891" spans="1:35" x14ac:dyDescent="0.2">
      <c r="A1891">
        <v>1627</v>
      </c>
      <c r="B1891" s="91" t="s">
        <v>1882</v>
      </c>
      <c r="C1891" s="61" t="str" cm="1">
        <f t="array" ref="C1891">_xlfn._xlws.FILTER(B1891,OR(LEN(B1891) = 7,LEN(B1891)=8))</f>
        <v>1/26/13</v>
      </c>
      <c r="D1891" s="61" t="str">
        <f t="shared" si="350"/>
        <v>1/26/13</v>
      </c>
      <c r="E1891" s="85" t="s">
        <v>1882</v>
      </c>
      <c r="F1891" s="87" t="e" cm="1" vm="1">
        <f t="array" ref="F1891">_xlfn._xlws.FILTER(B1891,LEN(B1891)=5)</f>
        <v>#VALUE!</v>
      </c>
      <c r="G1891" s="88" t="str">
        <f t="shared" si="351"/>
        <v/>
      </c>
      <c r="H1891" s="85">
        <v>41300</v>
      </c>
      <c r="I1891" s="85" t="s">
        <v>2512</v>
      </c>
      <c r="J1891" s="93">
        <f t="shared" si="349"/>
        <v>41300</v>
      </c>
      <c r="K1891" s="85"/>
      <c r="M1891" s="85" t="s">
        <v>1882</v>
      </c>
      <c r="N1891" t="e">
        <f t="shared" si="352"/>
        <v>#VALUE!</v>
      </c>
      <c r="O1891" t="e">
        <f t="shared" si="353"/>
        <v>#VALUE!</v>
      </c>
      <c r="Q1891" s="84" t="s">
        <v>1882</v>
      </c>
      <c r="R1891" t="e">
        <f t="shared" si="354"/>
        <v>#VALUE!</v>
      </c>
      <c r="S1891" t="e">
        <f t="shared" si="355"/>
        <v>#VALUE!</v>
      </c>
      <c r="U1891" s="86" t="s">
        <v>1882</v>
      </c>
      <c r="V1891" t="e">
        <f t="shared" si="356"/>
        <v>#VALUE!</v>
      </c>
      <c r="W1891" t="e">
        <f t="shared" si="357"/>
        <v>#VALUE!</v>
      </c>
      <c r="Y1891" s="61" t="s">
        <v>1882</v>
      </c>
      <c r="Z1891" t="str">
        <f t="shared" si="358"/>
        <v>1-26-13</v>
      </c>
      <c r="AA1891" t="e">
        <f t="shared" si="359"/>
        <v>#VALUE!</v>
      </c>
      <c r="AB1891" t="e">
        <f t="shared" si="360"/>
        <v>#VALUE!</v>
      </c>
      <c r="AD1891" s="85">
        <v>41300</v>
      </c>
      <c r="AG1891" s="85" t="s">
        <v>1882</v>
      </c>
      <c r="AI1891" s="85">
        <v>41300</v>
      </c>
    </row>
    <row r="1892" spans="1:35" x14ac:dyDescent="0.2">
      <c r="A1892">
        <v>1490</v>
      </c>
      <c r="B1892" s="91" t="s">
        <v>598</v>
      </c>
      <c r="C1892" s="61" t="str" cm="1">
        <f t="array" ref="C1892">_xlfn._xlws.FILTER(B1892,OR(LEN(B1892) = 7,LEN(B1892)=8))</f>
        <v>11/28/12</v>
      </c>
      <c r="D1892" s="61" t="str">
        <f t="shared" si="350"/>
        <v>11/28/12</v>
      </c>
      <c r="E1892" s="61" t="s">
        <v>598</v>
      </c>
      <c r="F1892" s="87" t="e" cm="1" vm="1">
        <f t="array" ref="F1892">_xlfn._xlws.FILTER(B1892,LEN(B1892)=5)</f>
        <v>#VALUE!</v>
      </c>
      <c r="G1892" s="88" t="str">
        <f t="shared" si="351"/>
        <v/>
      </c>
      <c r="H1892" s="85">
        <v>41241</v>
      </c>
      <c r="I1892" s="85" t="s">
        <v>2512</v>
      </c>
      <c r="J1892" s="93">
        <f t="shared" si="349"/>
        <v>41241</v>
      </c>
      <c r="K1892" s="85"/>
      <c r="M1892" s="85" t="s">
        <v>598</v>
      </c>
      <c r="N1892" t="e">
        <f t="shared" si="352"/>
        <v>#VALUE!</v>
      </c>
      <c r="O1892" t="e">
        <f t="shared" si="353"/>
        <v>#VALUE!</v>
      </c>
      <c r="Q1892" s="84" t="s">
        <v>598</v>
      </c>
      <c r="R1892" t="e">
        <f t="shared" si="354"/>
        <v>#VALUE!</v>
      </c>
      <c r="S1892" t="e">
        <f t="shared" si="355"/>
        <v>#VALUE!</v>
      </c>
      <c r="U1892" s="86" t="s">
        <v>598</v>
      </c>
      <c r="V1892" t="e">
        <f t="shared" si="356"/>
        <v>#VALUE!</v>
      </c>
      <c r="W1892" t="e">
        <f t="shared" si="357"/>
        <v>#VALUE!</v>
      </c>
      <c r="Y1892" s="61" t="s">
        <v>598</v>
      </c>
      <c r="Z1892" t="str">
        <f t="shared" si="358"/>
        <v>11-28-12</v>
      </c>
      <c r="AA1892" t="e">
        <f t="shared" si="359"/>
        <v>#VALUE!</v>
      </c>
      <c r="AB1892" t="e">
        <f t="shared" si="360"/>
        <v>#VALUE!</v>
      </c>
      <c r="AD1892" s="85">
        <v>41241</v>
      </c>
      <c r="AG1892" s="85" t="s">
        <v>598</v>
      </c>
      <c r="AI1892" s="85">
        <v>41241</v>
      </c>
    </row>
    <row r="1893" spans="1:35" x14ac:dyDescent="0.2">
      <c r="A1893">
        <v>6710</v>
      </c>
      <c r="B1893" s="91" t="s">
        <v>546</v>
      </c>
      <c r="C1893" s="61" t="str" cm="1">
        <f t="array" ref="C1893">_xlfn._xlws.FILTER(B1893,OR(LEN(B1893) = 7,LEN(B1893)=8))</f>
        <v>11/17/12</v>
      </c>
      <c r="D1893" s="61" t="str">
        <f t="shared" si="350"/>
        <v>11/17/12</v>
      </c>
      <c r="E1893" s="61" t="s">
        <v>546</v>
      </c>
      <c r="F1893" s="87" t="e" cm="1" vm="1">
        <f t="array" ref="F1893">_xlfn._xlws.FILTER(B1893,LEN(B1893)=5)</f>
        <v>#VALUE!</v>
      </c>
      <c r="G1893" s="88" t="str">
        <f t="shared" si="351"/>
        <v/>
      </c>
      <c r="H1893" s="85">
        <v>41230</v>
      </c>
      <c r="I1893" s="85" t="s">
        <v>2512</v>
      </c>
      <c r="J1893" s="93">
        <f t="shared" si="349"/>
        <v>41230</v>
      </c>
      <c r="K1893" s="85"/>
      <c r="M1893" s="85" t="s">
        <v>546</v>
      </c>
      <c r="N1893" t="e">
        <f t="shared" si="352"/>
        <v>#VALUE!</v>
      </c>
      <c r="O1893" t="e">
        <f t="shared" si="353"/>
        <v>#VALUE!</v>
      </c>
      <c r="Q1893" s="84" t="s">
        <v>546</v>
      </c>
      <c r="R1893" t="e">
        <f t="shared" si="354"/>
        <v>#VALUE!</v>
      </c>
      <c r="S1893" t="e">
        <f t="shared" si="355"/>
        <v>#VALUE!</v>
      </c>
      <c r="U1893" s="86" t="s">
        <v>546</v>
      </c>
      <c r="V1893" t="e">
        <f t="shared" si="356"/>
        <v>#VALUE!</v>
      </c>
      <c r="W1893" t="e">
        <f t="shared" si="357"/>
        <v>#VALUE!</v>
      </c>
      <c r="Y1893" s="61" t="s">
        <v>546</v>
      </c>
      <c r="Z1893" t="str">
        <f t="shared" si="358"/>
        <v>11-17-12</v>
      </c>
      <c r="AA1893" t="e">
        <f t="shared" si="359"/>
        <v>#VALUE!</v>
      </c>
      <c r="AB1893" t="e">
        <f t="shared" si="360"/>
        <v>#VALUE!</v>
      </c>
      <c r="AD1893" s="85">
        <v>41230</v>
      </c>
      <c r="AG1893" s="85" t="s">
        <v>546</v>
      </c>
      <c r="AI1893" s="85">
        <v>41230</v>
      </c>
    </row>
    <row r="1894" spans="1:35" x14ac:dyDescent="0.2">
      <c r="A1894">
        <v>7375</v>
      </c>
      <c r="B1894" s="91" t="s">
        <v>2123</v>
      </c>
      <c r="C1894" s="61" t="str" cm="1">
        <f t="array" ref="C1894">_xlfn._xlws.FILTER(B1894,OR(LEN(B1894) = 7,LEN(B1894)=8))</f>
        <v>10/25/12</v>
      </c>
      <c r="D1894" s="61" t="str">
        <f t="shared" si="350"/>
        <v>10/25/12</v>
      </c>
      <c r="E1894" s="61" t="s">
        <v>2123</v>
      </c>
      <c r="F1894" s="87" t="e" cm="1" vm="1">
        <f t="array" ref="F1894">_xlfn._xlws.FILTER(B1894,LEN(B1894)=5)</f>
        <v>#VALUE!</v>
      </c>
      <c r="G1894" s="88" t="str">
        <f t="shared" si="351"/>
        <v/>
      </c>
      <c r="H1894" s="85">
        <v>41207</v>
      </c>
      <c r="I1894" s="85" t="s">
        <v>2512</v>
      </c>
      <c r="J1894" s="93">
        <f t="shared" si="349"/>
        <v>41207</v>
      </c>
      <c r="K1894" s="85"/>
      <c r="M1894" s="85" t="s">
        <v>2123</v>
      </c>
      <c r="N1894" t="e">
        <f t="shared" si="352"/>
        <v>#VALUE!</v>
      </c>
      <c r="O1894" t="e">
        <f t="shared" si="353"/>
        <v>#VALUE!</v>
      </c>
      <c r="Q1894" s="84" t="s">
        <v>2123</v>
      </c>
      <c r="R1894" t="e">
        <f t="shared" si="354"/>
        <v>#VALUE!</v>
      </c>
      <c r="S1894" t="e">
        <f t="shared" si="355"/>
        <v>#VALUE!</v>
      </c>
      <c r="U1894" s="86" t="s">
        <v>2123</v>
      </c>
      <c r="V1894" t="e">
        <f t="shared" si="356"/>
        <v>#VALUE!</v>
      </c>
      <c r="W1894" t="e">
        <f t="shared" si="357"/>
        <v>#VALUE!</v>
      </c>
      <c r="Y1894" s="61" t="s">
        <v>2123</v>
      </c>
      <c r="Z1894" t="str">
        <f t="shared" si="358"/>
        <v>10-25-12</v>
      </c>
      <c r="AA1894" t="e">
        <f t="shared" si="359"/>
        <v>#VALUE!</v>
      </c>
      <c r="AB1894" t="e">
        <f t="shared" si="360"/>
        <v>#VALUE!</v>
      </c>
      <c r="AD1894" s="85">
        <v>41207</v>
      </c>
      <c r="AG1894" s="85" t="s">
        <v>2123</v>
      </c>
      <c r="AI1894" s="85">
        <v>41207</v>
      </c>
    </row>
    <row r="1895" spans="1:35" x14ac:dyDescent="0.2">
      <c r="A1895">
        <v>10144</v>
      </c>
      <c r="B1895" s="91" t="s">
        <v>2123</v>
      </c>
      <c r="C1895" s="61" t="str" cm="1">
        <f t="array" ref="C1895">_xlfn._xlws.FILTER(B1895,OR(LEN(B1895) = 7,LEN(B1895)=8))</f>
        <v>10/25/12</v>
      </c>
      <c r="D1895" s="61" t="str">
        <f t="shared" si="350"/>
        <v>10/25/12</v>
      </c>
      <c r="E1895" s="61" t="s">
        <v>2123</v>
      </c>
      <c r="F1895" s="87" t="e" cm="1" vm="1">
        <f t="array" ref="F1895">_xlfn._xlws.FILTER(B1895,LEN(B1895)=5)</f>
        <v>#VALUE!</v>
      </c>
      <c r="G1895" s="88" t="str">
        <f t="shared" si="351"/>
        <v/>
      </c>
      <c r="H1895" s="85">
        <v>41207</v>
      </c>
      <c r="I1895" s="85" t="s">
        <v>2512</v>
      </c>
      <c r="J1895" s="93">
        <f t="shared" si="349"/>
        <v>41207</v>
      </c>
      <c r="K1895" s="85"/>
      <c r="M1895" s="85" t="s">
        <v>2123</v>
      </c>
      <c r="N1895" t="e">
        <f t="shared" si="352"/>
        <v>#VALUE!</v>
      </c>
      <c r="O1895" t="e">
        <f t="shared" si="353"/>
        <v>#VALUE!</v>
      </c>
      <c r="Q1895" s="84" t="s">
        <v>2123</v>
      </c>
      <c r="R1895" t="e">
        <f t="shared" si="354"/>
        <v>#VALUE!</v>
      </c>
      <c r="S1895" t="e">
        <f t="shared" si="355"/>
        <v>#VALUE!</v>
      </c>
      <c r="U1895" s="86" t="s">
        <v>2123</v>
      </c>
      <c r="V1895" t="e">
        <f t="shared" si="356"/>
        <v>#VALUE!</v>
      </c>
      <c r="W1895" t="e">
        <f t="shared" si="357"/>
        <v>#VALUE!</v>
      </c>
      <c r="Y1895" s="61" t="s">
        <v>2123</v>
      </c>
      <c r="Z1895" t="str">
        <f t="shared" si="358"/>
        <v>10-25-12</v>
      </c>
      <c r="AA1895" t="e">
        <f t="shared" si="359"/>
        <v>#VALUE!</v>
      </c>
      <c r="AB1895" t="e">
        <f t="shared" si="360"/>
        <v>#VALUE!</v>
      </c>
      <c r="AD1895" s="85">
        <v>41207</v>
      </c>
      <c r="AG1895" s="85" t="s">
        <v>2123</v>
      </c>
      <c r="AI1895" s="85">
        <v>41207</v>
      </c>
    </row>
    <row r="1896" spans="1:35" x14ac:dyDescent="0.2">
      <c r="A1896">
        <v>3138</v>
      </c>
      <c r="B1896" s="91" t="s">
        <v>1915</v>
      </c>
      <c r="C1896" s="61" t="str" cm="1">
        <f t="array" ref="C1896">_xlfn._xlws.FILTER(B1896,OR(LEN(B1896) = 7,LEN(B1896)=8))</f>
        <v>10/20/12</v>
      </c>
      <c r="D1896" s="61" t="str">
        <f t="shared" si="350"/>
        <v>10/20/12</v>
      </c>
      <c r="E1896" s="61" t="s">
        <v>1915</v>
      </c>
      <c r="F1896" s="87" t="e" cm="1" vm="1">
        <f t="array" ref="F1896">_xlfn._xlws.FILTER(B1896,LEN(B1896)=5)</f>
        <v>#VALUE!</v>
      </c>
      <c r="G1896" s="88" t="str">
        <f t="shared" si="351"/>
        <v/>
      </c>
      <c r="H1896" s="85">
        <v>41202</v>
      </c>
      <c r="I1896" s="85" t="s">
        <v>2512</v>
      </c>
      <c r="J1896" s="93">
        <f t="shared" si="349"/>
        <v>41202</v>
      </c>
      <c r="K1896" s="85"/>
      <c r="M1896" s="85" t="s">
        <v>1915</v>
      </c>
      <c r="N1896" t="e">
        <f t="shared" si="352"/>
        <v>#VALUE!</v>
      </c>
      <c r="O1896" t="e">
        <f t="shared" si="353"/>
        <v>#VALUE!</v>
      </c>
      <c r="Q1896" s="84" t="s">
        <v>1915</v>
      </c>
      <c r="R1896" t="e">
        <f t="shared" si="354"/>
        <v>#VALUE!</v>
      </c>
      <c r="S1896" t="e">
        <f t="shared" si="355"/>
        <v>#VALUE!</v>
      </c>
      <c r="U1896" s="86" t="s">
        <v>1915</v>
      </c>
      <c r="V1896" t="e">
        <f t="shared" si="356"/>
        <v>#VALUE!</v>
      </c>
      <c r="W1896" t="e">
        <f t="shared" si="357"/>
        <v>#VALUE!</v>
      </c>
      <c r="Y1896" s="61" t="s">
        <v>1915</v>
      </c>
      <c r="Z1896" t="str">
        <f t="shared" si="358"/>
        <v>10-20-12</v>
      </c>
      <c r="AA1896" t="e">
        <f t="shared" si="359"/>
        <v>#VALUE!</v>
      </c>
      <c r="AB1896" t="e">
        <f t="shared" si="360"/>
        <v>#VALUE!</v>
      </c>
      <c r="AD1896" s="85">
        <v>41202</v>
      </c>
      <c r="AG1896" s="85" t="s">
        <v>1915</v>
      </c>
      <c r="AI1896" s="85">
        <v>41202</v>
      </c>
    </row>
    <row r="1897" spans="1:35" x14ac:dyDescent="0.2">
      <c r="A1897">
        <v>1440</v>
      </c>
      <c r="B1897" s="91">
        <v>41008</v>
      </c>
      <c r="C1897" s="61" t="e" cm="1" vm="1">
        <f t="array" ref="C1897">_xlfn._xlws.FILTER(B1897,OR(LEN(B1897) = 7,LEN(B1897)=8))</f>
        <v>#VALUE!</v>
      </c>
      <c r="D1897" s="61" t="str">
        <f t="shared" si="350"/>
        <v/>
      </c>
      <c r="E1897" s="61" t="s">
        <v>2512</v>
      </c>
      <c r="F1897" s="87" cm="1">
        <f t="array" ref="F1897">_xlfn._xlws.FILTER(B1897,LEN(B1897)=5)</f>
        <v>41008</v>
      </c>
      <c r="G1897" s="88">
        <f t="shared" si="351"/>
        <v>41008</v>
      </c>
      <c r="H1897" s="61"/>
      <c r="I1897" s="85">
        <v>41008</v>
      </c>
      <c r="J1897" s="93">
        <f t="shared" si="349"/>
        <v>41008</v>
      </c>
      <c r="K1897" s="85"/>
      <c r="M1897" s="85">
        <v>41008</v>
      </c>
      <c r="N1897" t="e">
        <f t="shared" si="352"/>
        <v>#VALUE!</v>
      </c>
      <c r="O1897">
        <f t="shared" si="353"/>
        <v>41008</v>
      </c>
      <c r="Q1897" s="84">
        <v>41008</v>
      </c>
      <c r="R1897" t="e">
        <f t="shared" si="354"/>
        <v>#VALUE!</v>
      </c>
      <c r="S1897">
        <f t="shared" si="355"/>
        <v>41008</v>
      </c>
      <c r="U1897" s="86">
        <v>41008</v>
      </c>
      <c r="V1897" t="e">
        <f t="shared" si="356"/>
        <v>#VALUE!</v>
      </c>
      <c r="W1897">
        <f t="shared" si="357"/>
        <v>41008</v>
      </c>
      <c r="Y1897" s="61">
        <v>41008</v>
      </c>
      <c r="Z1897" t="str">
        <f t="shared" si="358"/>
        <v>41008</v>
      </c>
      <c r="AA1897" t="e">
        <f t="shared" si="359"/>
        <v>#VALUE!</v>
      </c>
      <c r="AB1897">
        <f t="shared" si="360"/>
        <v>41008</v>
      </c>
      <c r="AD1897" s="85">
        <v>39548</v>
      </c>
      <c r="AG1897" s="85">
        <v>41008</v>
      </c>
      <c r="AI1897" s="85">
        <v>41156</v>
      </c>
    </row>
    <row r="1898" spans="1:35" x14ac:dyDescent="0.2">
      <c r="A1898">
        <v>4200</v>
      </c>
      <c r="B1898" s="91" t="s">
        <v>605</v>
      </c>
      <c r="C1898" s="61" t="str" cm="1">
        <f t="array" ref="C1898">_xlfn._xlws.FILTER(B1898,OR(LEN(B1898) = 7,LEN(B1898)=8))</f>
        <v>6/17/14</v>
      </c>
      <c r="D1898" s="61" t="str">
        <f t="shared" si="350"/>
        <v>6/17/14</v>
      </c>
      <c r="E1898" s="85" t="s">
        <v>605</v>
      </c>
      <c r="F1898" s="87" t="e" cm="1" vm="1">
        <f t="array" ref="F1898">_xlfn._xlws.FILTER(B1898,LEN(B1898)=5)</f>
        <v>#VALUE!</v>
      </c>
      <c r="G1898" s="88" t="str">
        <f t="shared" si="351"/>
        <v/>
      </c>
      <c r="H1898" s="85">
        <v>41807</v>
      </c>
      <c r="I1898" s="85" t="s">
        <v>2512</v>
      </c>
      <c r="J1898" s="93">
        <f t="shared" si="349"/>
        <v>41807</v>
      </c>
      <c r="K1898" s="85"/>
      <c r="M1898" s="85" t="s">
        <v>605</v>
      </c>
      <c r="N1898" t="e">
        <f t="shared" si="352"/>
        <v>#VALUE!</v>
      </c>
      <c r="O1898" t="e">
        <f t="shared" si="353"/>
        <v>#VALUE!</v>
      </c>
      <c r="Q1898" s="84" t="s">
        <v>605</v>
      </c>
      <c r="R1898" t="e">
        <f t="shared" si="354"/>
        <v>#VALUE!</v>
      </c>
      <c r="S1898" t="e">
        <f t="shared" si="355"/>
        <v>#VALUE!</v>
      </c>
      <c r="U1898" s="86" t="s">
        <v>605</v>
      </c>
      <c r="V1898" t="e">
        <f t="shared" si="356"/>
        <v>#VALUE!</v>
      </c>
      <c r="W1898" t="e">
        <f t="shared" si="357"/>
        <v>#VALUE!</v>
      </c>
      <c r="Y1898" s="61" t="s">
        <v>605</v>
      </c>
      <c r="Z1898" t="str">
        <f t="shared" si="358"/>
        <v>6-17-14</v>
      </c>
      <c r="AA1898" t="e">
        <f t="shared" si="359"/>
        <v>#VALUE!</v>
      </c>
      <c r="AB1898" t="e">
        <f t="shared" si="360"/>
        <v>#VALUE!</v>
      </c>
      <c r="AD1898" s="85">
        <v>41807</v>
      </c>
      <c r="AG1898" s="85" t="s">
        <v>605</v>
      </c>
      <c r="AI1898" s="85">
        <v>41807</v>
      </c>
    </row>
    <row r="1899" spans="1:35" x14ac:dyDescent="0.2">
      <c r="A1899">
        <v>4998</v>
      </c>
      <c r="B1899" s="91" t="s">
        <v>194</v>
      </c>
      <c r="C1899" s="61" t="str" cm="1">
        <f t="array" ref="C1899">_xlfn._xlws.FILTER(B1899,OR(LEN(B1899) = 7,LEN(B1899)=8))</f>
        <v>5/23/14</v>
      </c>
      <c r="D1899" s="61" t="str">
        <f t="shared" si="350"/>
        <v>5/23/14</v>
      </c>
      <c r="E1899" s="85" t="s">
        <v>194</v>
      </c>
      <c r="F1899" s="87" t="e" cm="1" vm="1">
        <f t="array" ref="F1899">_xlfn._xlws.FILTER(B1899,LEN(B1899)=5)</f>
        <v>#VALUE!</v>
      </c>
      <c r="G1899" s="88" t="str">
        <f t="shared" si="351"/>
        <v/>
      </c>
      <c r="H1899" s="85">
        <v>41782</v>
      </c>
      <c r="I1899" s="85" t="s">
        <v>2512</v>
      </c>
      <c r="J1899" s="93">
        <f t="shared" si="349"/>
        <v>41782</v>
      </c>
      <c r="K1899" s="85"/>
      <c r="M1899" s="85" t="s">
        <v>194</v>
      </c>
      <c r="N1899" t="e">
        <f t="shared" si="352"/>
        <v>#VALUE!</v>
      </c>
      <c r="O1899" t="e">
        <f t="shared" si="353"/>
        <v>#VALUE!</v>
      </c>
      <c r="Q1899" s="84" t="s">
        <v>194</v>
      </c>
      <c r="R1899" t="e">
        <f t="shared" si="354"/>
        <v>#VALUE!</v>
      </c>
      <c r="S1899" t="e">
        <f t="shared" si="355"/>
        <v>#VALUE!</v>
      </c>
      <c r="U1899" s="86" t="s">
        <v>194</v>
      </c>
      <c r="V1899" t="e">
        <f t="shared" si="356"/>
        <v>#VALUE!</v>
      </c>
      <c r="W1899" t="e">
        <f t="shared" si="357"/>
        <v>#VALUE!</v>
      </c>
      <c r="Y1899" s="61" t="s">
        <v>194</v>
      </c>
      <c r="Z1899" t="str">
        <f t="shared" si="358"/>
        <v>5-23-14</v>
      </c>
      <c r="AA1899" t="e">
        <f t="shared" si="359"/>
        <v>#VALUE!</v>
      </c>
      <c r="AB1899" t="e">
        <f t="shared" si="360"/>
        <v>#VALUE!</v>
      </c>
      <c r="AD1899" s="85">
        <v>41782</v>
      </c>
      <c r="AG1899" s="85" t="s">
        <v>194</v>
      </c>
      <c r="AI1899" s="85">
        <v>41782</v>
      </c>
    </row>
    <row r="1900" spans="1:35" x14ac:dyDescent="0.2">
      <c r="A1900">
        <v>7321</v>
      </c>
      <c r="B1900" s="91" t="s">
        <v>194</v>
      </c>
      <c r="C1900" s="61" t="str" cm="1">
        <f t="array" ref="C1900">_xlfn._xlws.FILTER(B1900,OR(LEN(B1900) = 7,LEN(B1900)=8))</f>
        <v>5/23/14</v>
      </c>
      <c r="D1900" s="61" t="str">
        <f t="shared" si="350"/>
        <v>5/23/14</v>
      </c>
      <c r="E1900" s="85" t="s">
        <v>194</v>
      </c>
      <c r="F1900" s="87" t="e" cm="1" vm="1">
        <f t="array" ref="F1900">_xlfn._xlws.FILTER(B1900,LEN(B1900)=5)</f>
        <v>#VALUE!</v>
      </c>
      <c r="G1900" s="88" t="str">
        <f t="shared" si="351"/>
        <v/>
      </c>
      <c r="H1900" s="85">
        <v>41782</v>
      </c>
      <c r="I1900" s="85" t="s">
        <v>2512</v>
      </c>
      <c r="J1900" s="93">
        <f t="shared" si="349"/>
        <v>41782</v>
      </c>
      <c r="K1900" s="85"/>
      <c r="M1900" s="85" t="s">
        <v>194</v>
      </c>
      <c r="N1900" t="e">
        <f t="shared" si="352"/>
        <v>#VALUE!</v>
      </c>
      <c r="O1900" t="e">
        <f t="shared" si="353"/>
        <v>#VALUE!</v>
      </c>
      <c r="Q1900" s="84" t="s">
        <v>194</v>
      </c>
      <c r="R1900" t="e">
        <f t="shared" si="354"/>
        <v>#VALUE!</v>
      </c>
      <c r="S1900" t="e">
        <f t="shared" si="355"/>
        <v>#VALUE!</v>
      </c>
      <c r="U1900" s="86" t="s">
        <v>194</v>
      </c>
      <c r="V1900" t="e">
        <f t="shared" si="356"/>
        <v>#VALUE!</v>
      </c>
      <c r="W1900" t="e">
        <f t="shared" si="357"/>
        <v>#VALUE!</v>
      </c>
      <c r="Y1900" s="61" t="s">
        <v>194</v>
      </c>
      <c r="Z1900" t="str">
        <f t="shared" si="358"/>
        <v>5-23-14</v>
      </c>
      <c r="AA1900" t="e">
        <f t="shared" si="359"/>
        <v>#VALUE!</v>
      </c>
      <c r="AB1900" t="e">
        <f t="shared" si="360"/>
        <v>#VALUE!</v>
      </c>
      <c r="AD1900" s="85">
        <v>41782</v>
      </c>
      <c r="AG1900" s="85" t="s">
        <v>194</v>
      </c>
      <c r="AI1900" s="85">
        <v>41782</v>
      </c>
    </row>
    <row r="1901" spans="1:35" x14ac:dyDescent="0.2">
      <c r="A1901">
        <v>8663</v>
      </c>
      <c r="B1901" s="91" t="s">
        <v>785</v>
      </c>
      <c r="C1901" s="61" t="str" cm="1">
        <f t="array" ref="C1901">_xlfn._xlws.FILTER(B1901,OR(LEN(B1901) = 7,LEN(B1901)=8))</f>
        <v>5/22/14</v>
      </c>
      <c r="D1901" s="61" t="str">
        <f t="shared" si="350"/>
        <v>5/22/14</v>
      </c>
      <c r="E1901" s="85" t="s">
        <v>785</v>
      </c>
      <c r="F1901" s="87" t="e" cm="1" vm="1">
        <f t="array" ref="F1901">_xlfn._xlws.FILTER(B1901,LEN(B1901)=5)</f>
        <v>#VALUE!</v>
      </c>
      <c r="G1901" s="88" t="str">
        <f t="shared" si="351"/>
        <v/>
      </c>
      <c r="H1901" s="85">
        <v>41781</v>
      </c>
      <c r="I1901" s="85" t="s">
        <v>2512</v>
      </c>
      <c r="J1901" s="93">
        <f t="shared" si="349"/>
        <v>41781</v>
      </c>
      <c r="K1901" s="85"/>
      <c r="M1901" s="85" t="s">
        <v>785</v>
      </c>
      <c r="N1901" t="e">
        <f t="shared" si="352"/>
        <v>#VALUE!</v>
      </c>
      <c r="O1901" t="e">
        <f t="shared" si="353"/>
        <v>#VALUE!</v>
      </c>
      <c r="Q1901" s="84" t="s">
        <v>785</v>
      </c>
      <c r="R1901" t="e">
        <f t="shared" si="354"/>
        <v>#VALUE!</v>
      </c>
      <c r="S1901" t="e">
        <f t="shared" si="355"/>
        <v>#VALUE!</v>
      </c>
      <c r="U1901" s="86" t="s">
        <v>785</v>
      </c>
      <c r="V1901" t="e">
        <f t="shared" si="356"/>
        <v>#VALUE!</v>
      </c>
      <c r="W1901" t="e">
        <f t="shared" si="357"/>
        <v>#VALUE!</v>
      </c>
      <c r="Y1901" s="61" t="s">
        <v>785</v>
      </c>
      <c r="Z1901" t="str">
        <f t="shared" si="358"/>
        <v>5-22-14</v>
      </c>
      <c r="AA1901" t="e">
        <f t="shared" si="359"/>
        <v>#VALUE!</v>
      </c>
      <c r="AB1901" t="e">
        <f t="shared" si="360"/>
        <v>#VALUE!</v>
      </c>
      <c r="AD1901" s="85">
        <v>41781</v>
      </c>
      <c r="AG1901" s="85" t="s">
        <v>785</v>
      </c>
      <c r="AI1901" s="85">
        <v>41781</v>
      </c>
    </row>
    <row r="1902" spans="1:35" x14ac:dyDescent="0.2">
      <c r="A1902">
        <v>1958</v>
      </c>
      <c r="B1902" s="91" t="s">
        <v>251</v>
      </c>
      <c r="C1902" s="61" t="str" cm="1">
        <f t="array" ref="C1902">_xlfn._xlws.FILTER(B1902,OR(LEN(B1902) = 7,LEN(B1902)=8))</f>
        <v>3/21/14</v>
      </c>
      <c r="D1902" s="61" t="str">
        <f t="shared" si="350"/>
        <v>3/21/14</v>
      </c>
      <c r="E1902" s="85" t="s">
        <v>251</v>
      </c>
      <c r="F1902" s="87" t="e" cm="1" vm="1">
        <f t="array" ref="F1902">_xlfn._xlws.FILTER(B1902,LEN(B1902)=5)</f>
        <v>#VALUE!</v>
      </c>
      <c r="G1902" s="88" t="str">
        <f t="shared" si="351"/>
        <v/>
      </c>
      <c r="H1902" s="85">
        <v>41719</v>
      </c>
      <c r="I1902" s="85" t="s">
        <v>2512</v>
      </c>
      <c r="J1902" s="93">
        <f t="shared" si="349"/>
        <v>41719</v>
      </c>
      <c r="K1902" s="85"/>
      <c r="M1902" s="85" t="s">
        <v>251</v>
      </c>
      <c r="N1902" t="e">
        <f t="shared" si="352"/>
        <v>#VALUE!</v>
      </c>
      <c r="O1902" t="e">
        <f t="shared" si="353"/>
        <v>#VALUE!</v>
      </c>
      <c r="Q1902" s="84" t="s">
        <v>251</v>
      </c>
      <c r="R1902" t="e">
        <f t="shared" si="354"/>
        <v>#VALUE!</v>
      </c>
      <c r="S1902" t="e">
        <f t="shared" si="355"/>
        <v>#VALUE!</v>
      </c>
      <c r="U1902" s="86" t="s">
        <v>251</v>
      </c>
      <c r="V1902" t="e">
        <f t="shared" si="356"/>
        <v>#VALUE!</v>
      </c>
      <c r="W1902" t="e">
        <f t="shared" si="357"/>
        <v>#VALUE!</v>
      </c>
      <c r="Y1902" s="61" t="s">
        <v>251</v>
      </c>
      <c r="Z1902" t="str">
        <f t="shared" si="358"/>
        <v>3-21-14</v>
      </c>
      <c r="AA1902" t="e">
        <f t="shared" si="359"/>
        <v>#VALUE!</v>
      </c>
      <c r="AB1902" t="e">
        <f t="shared" si="360"/>
        <v>#VALUE!</v>
      </c>
      <c r="AD1902" s="85">
        <v>41719</v>
      </c>
      <c r="AG1902" s="85" t="s">
        <v>251</v>
      </c>
      <c r="AI1902" s="85">
        <v>41719</v>
      </c>
    </row>
    <row r="1903" spans="1:35" x14ac:dyDescent="0.2">
      <c r="A1903">
        <v>6963</v>
      </c>
      <c r="B1903" s="91">
        <v>41762</v>
      </c>
      <c r="C1903" s="61" t="e" cm="1" vm="1">
        <f t="array" ref="C1903">_xlfn._xlws.FILTER(B1903,OR(LEN(B1903) = 7,LEN(B1903)=8))</f>
        <v>#VALUE!</v>
      </c>
      <c r="D1903" s="61" t="str">
        <f t="shared" si="350"/>
        <v/>
      </c>
      <c r="E1903" s="61" t="s">
        <v>2512</v>
      </c>
      <c r="F1903" s="87" cm="1">
        <f t="array" ref="F1903">_xlfn._xlws.FILTER(B1903,LEN(B1903)=5)</f>
        <v>41762</v>
      </c>
      <c r="G1903" s="88">
        <f t="shared" si="351"/>
        <v>41762</v>
      </c>
      <c r="H1903" s="61"/>
      <c r="I1903" s="85">
        <v>41762</v>
      </c>
      <c r="J1903" s="93">
        <f t="shared" si="349"/>
        <v>41762</v>
      </c>
      <c r="K1903" s="85"/>
      <c r="M1903" s="85">
        <v>41762</v>
      </c>
      <c r="N1903" t="e">
        <f t="shared" si="352"/>
        <v>#VALUE!</v>
      </c>
      <c r="O1903">
        <f t="shared" si="353"/>
        <v>41762</v>
      </c>
      <c r="Q1903" s="84">
        <v>41762</v>
      </c>
      <c r="R1903" t="e">
        <f t="shared" si="354"/>
        <v>#VALUE!</v>
      </c>
      <c r="S1903">
        <f t="shared" si="355"/>
        <v>41762</v>
      </c>
      <c r="U1903" s="86">
        <v>41762</v>
      </c>
      <c r="V1903" t="e">
        <f t="shared" si="356"/>
        <v>#VALUE!</v>
      </c>
      <c r="W1903">
        <f t="shared" si="357"/>
        <v>41762</v>
      </c>
      <c r="Y1903" s="61">
        <v>41762</v>
      </c>
      <c r="Z1903" t="str">
        <f t="shared" si="358"/>
        <v>41762</v>
      </c>
      <c r="AA1903" t="e">
        <f t="shared" si="359"/>
        <v>#VALUE!</v>
      </c>
      <c r="AB1903">
        <f t="shared" si="360"/>
        <v>41762</v>
      </c>
      <c r="AD1903" s="85">
        <v>22753</v>
      </c>
      <c r="AG1903" s="85">
        <v>41762</v>
      </c>
      <c r="AI1903" s="85">
        <v>41703</v>
      </c>
    </row>
    <row r="1904" spans="1:35" x14ac:dyDescent="0.2">
      <c r="A1904">
        <v>1065</v>
      </c>
      <c r="B1904" s="91" t="s">
        <v>735</v>
      </c>
      <c r="C1904" s="61" t="str" cm="1">
        <f t="array" ref="C1904">_xlfn._xlws.FILTER(B1904,OR(LEN(B1904) = 7,LEN(B1904)=8))</f>
        <v>12/29/13</v>
      </c>
      <c r="D1904" s="61" t="str">
        <f t="shared" si="350"/>
        <v>12/29/13</v>
      </c>
      <c r="E1904" s="61" t="s">
        <v>735</v>
      </c>
      <c r="F1904" s="87" t="e" cm="1" vm="1">
        <f t="array" ref="F1904">_xlfn._xlws.FILTER(B1904,LEN(B1904)=5)</f>
        <v>#VALUE!</v>
      </c>
      <c r="G1904" s="88" t="str">
        <f t="shared" si="351"/>
        <v/>
      </c>
      <c r="H1904" s="85">
        <v>41637</v>
      </c>
      <c r="I1904" s="85" t="s">
        <v>2512</v>
      </c>
      <c r="J1904" s="93">
        <f t="shared" si="349"/>
        <v>41637</v>
      </c>
      <c r="K1904" s="85"/>
      <c r="M1904" s="85" t="s">
        <v>735</v>
      </c>
      <c r="N1904" t="e">
        <f t="shared" si="352"/>
        <v>#VALUE!</v>
      </c>
      <c r="O1904" t="e">
        <f t="shared" si="353"/>
        <v>#VALUE!</v>
      </c>
      <c r="Q1904" s="84" t="s">
        <v>735</v>
      </c>
      <c r="R1904" t="e">
        <f t="shared" si="354"/>
        <v>#VALUE!</v>
      </c>
      <c r="S1904" t="e">
        <f t="shared" si="355"/>
        <v>#VALUE!</v>
      </c>
      <c r="U1904" s="86" t="s">
        <v>735</v>
      </c>
      <c r="V1904" t="e">
        <f t="shared" si="356"/>
        <v>#VALUE!</v>
      </c>
      <c r="W1904" t="e">
        <f t="shared" si="357"/>
        <v>#VALUE!</v>
      </c>
      <c r="Y1904" s="61" t="s">
        <v>735</v>
      </c>
      <c r="Z1904" t="str">
        <f t="shared" si="358"/>
        <v>12-29-13</v>
      </c>
      <c r="AA1904" t="e">
        <f t="shared" si="359"/>
        <v>#VALUE!</v>
      </c>
      <c r="AB1904" t="e">
        <f t="shared" si="360"/>
        <v>#VALUE!</v>
      </c>
      <c r="AD1904" s="85">
        <v>41637</v>
      </c>
      <c r="AG1904" s="85" t="s">
        <v>735</v>
      </c>
      <c r="AI1904" s="85">
        <v>41637</v>
      </c>
    </row>
    <row r="1905" spans="1:35" x14ac:dyDescent="0.2">
      <c r="A1905">
        <v>2712</v>
      </c>
      <c r="B1905" s="91" t="s">
        <v>2133</v>
      </c>
      <c r="C1905" s="61" t="str" cm="1">
        <f t="array" ref="C1905">_xlfn._xlws.FILTER(B1905,OR(LEN(B1905) = 7,LEN(B1905)=8))</f>
        <v>12/25/13</v>
      </c>
      <c r="D1905" s="61" t="str">
        <f t="shared" si="350"/>
        <v>12/25/13</v>
      </c>
      <c r="E1905" s="61" t="s">
        <v>2133</v>
      </c>
      <c r="F1905" s="87" t="e" cm="1" vm="1">
        <f t="array" ref="F1905">_xlfn._xlws.FILTER(B1905,LEN(B1905)=5)</f>
        <v>#VALUE!</v>
      </c>
      <c r="G1905" s="88" t="str">
        <f t="shared" si="351"/>
        <v/>
      </c>
      <c r="H1905" s="85">
        <v>41633</v>
      </c>
      <c r="I1905" s="85" t="s">
        <v>2512</v>
      </c>
      <c r="J1905" s="93">
        <f t="shared" si="349"/>
        <v>41633</v>
      </c>
      <c r="K1905" s="85"/>
      <c r="M1905" s="85" t="s">
        <v>2133</v>
      </c>
      <c r="N1905" t="e">
        <f t="shared" si="352"/>
        <v>#VALUE!</v>
      </c>
      <c r="O1905" t="e">
        <f t="shared" si="353"/>
        <v>#VALUE!</v>
      </c>
      <c r="Q1905" s="84" t="s">
        <v>2133</v>
      </c>
      <c r="R1905" t="e">
        <f t="shared" si="354"/>
        <v>#VALUE!</v>
      </c>
      <c r="S1905" t="e">
        <f t="shared" si="355"/>
        <v>#VALUE!</v>
      </c>
      <c r="U1905" s="86" t="s">
        <v>2133</v>
      </c>
      <c r="V1905" t="e">
        <f t="shared" si="356"/>
        <v>#VALUE!</v>
      </c>
      <c r="W1905" t="e">
        <f t="shared" si="357"/>
        <v>#VALUE!</v>
      </c>
      <c r="Y1905" s="61" t="s">
        <v>2133</v>
      </c>
      <c r="Z1905" t="str">
        <f t="shared" si="358"/>
        <v>12-25-13</v>
      </c>
      <c r="AA1905" t="e">
        <f t="shared" si="359"/>
        <v>#VALUE!</v>
      </c>
      <c r="AB1905" t="e">
        <f t="shared" si="360"/>
        <v>#VALUE!</v>
      </c>
      <c r="AD1905" s="85">
        <v>41633</v>
      </c>
      <c r="AG1905" s="85" t="s">
        <v>2133</v>
      </c>
      <c r="AI1905" s="85">
        <v>41633</v>
      </c>
    </row>
    <row r="1906" spans="1:35" x14ac:dyDescent="0.2">
      <c r="A1906">
        <v>6049</v>
      </c>
      <c r="B1906" s="91">
        <v>41406</v>
      </c>
      <c r="C1906" s="61" t="e" cm="1" vm="1">
        <f t="array" ref="C1906">_xlfn._xlws.FILTER(B1906,OR(LEN(B1906) = 7,LEN(B1906)=8))</f>
        <v>#VALUE!</v>
      </c>
      <c r="D1906" s="61" t="str">
        <f t="shared" si="350"/>
        <v/>
      </c>
      <c r="E1906" s="61" t="s">
        <v>2512</v>
      </c>
      <c r="F1906" s="87" cm="1">
        <f t="array" ref="F1906">_xlfn._xlws.FILTER(B1906,LEN(B1906)=5)</f>
        <v>41406</v>
      </c>
      <c r="G1906" s="88">
        <f t="shared" si="351"/>
        <v>41406</v>
      </c>
      <c r="H1906" s="61"/>
      <c r="I1906" s="85">
        <v>41406</v>
      </c>
      <c r="J1906" s="93">
        <f t="shared" si="349"/>
        <v>41406</v>
      </c>
      <c r="K1906" s="85"/>
      <c r="M1906" s="85">
        <v>41406</v>
      </c>
      <c r="N1906" t="e">
        <f t="shared" si="352"/>
        <v>#VALUE!</v>
      </c>
      <c r="O1906">
        <f t="shared" si="353"/>
        <v>41406</v>
      </c>
      <c r="Q1906" s="84">
        <v>41406</v>
      </c>
      <c r="R1906" t="e">
        <f t="shared" si="354"/>
        <v>#VALUE!</v>
      </c>
      <c r="S1906">
        <f t="shared" si="355"/>
        <v>41406</v>
      </c>
      <c r="U1906" s="86">
        <v>41406</v>
      </c>
      <c r="V1906" t="e">
        <f t="shared" si="356"/>
        <v>#VALUE!</v>
      </c>
      <c r="W1906">
        <f t="shared" si="357"/>
        <v>41406</v>
      </c>
      <c r="Y1906" s="61">
        <v>41406</v>
      </c>
      <c r="Z1906" t="str">
        <f t="shared" si="358"/>
        <v>41406</v>
      </c>
      <c r="AA1906" t="e">
        <f t="shared" si="359"/>
        <v>#VALUE!</v>
      </c>
      <c r="AB1906">
        <f t="shared" si="360"/>
        <v>41406</v>
      </c>
      <c r="AD1906" s="85">
        <v>38821</v>
      </c>
      <c r="AG1906" s="85">
        <v>41406</v>
      </c>
      <c r="AI1906" s="85">
        <v>41613</v>
      </c>
    </row>
    <row r="1907" spans="1:35" x14ac:dyDescent="0.2">
      <c r="A1907">
        <v>6605</v>
      </c>
      <c r="B1907" s="91" t="s">
        <v>641</v>
      </c>
      <c r="C1907" s="61" t="str" cm="1">
        <f t="array" ref="C1907">_xlfn._xlws.FILTER(B1907,OR(LEN(B1907) = 7,LEN(B1907)=8))</f>
        <v>11/27/13</v>
      </c>
      <c r="D1907" s="61" t="str">
        <f t="shared" si="350"/>
        <v>11/27/13</v>
      </c>
      <c r="E1907" s="61" t="s">
        <v>641</v>
      </c>
      <c r="F1907" s="87" t="e" cm="1" vm="1">
        <f t="array" ref="F1907">_xlfn._xlws.FILTER(B1907,LEN(B1907)=5)</f>
        <v>#VALUE!</v>
      </c>
      <c r="G1907" s="88" t="str">
        <f t="shared" si="351"/>
        <v/>
      </c>
      <c r="H1907" s="85">
        <v>41605</v>
      </c>
      <c r="I1907" s="85" t="s">
        <v>2512</v>
      </c>
      <c r="J1907" s="93">
        <f t="shared" si="349"/>
        <v>41605</v>
      </c>
      <c r="K1907" s="85"/>
      <c r="M1907" s="85" t="s">
        <v>641</v>
      </c>
      <c r="N1907" t="e">
        <f t="shared" si="352"/>
        <v>#VALUE!</v>
      </c>
      <c r="O1907" t="e">
        <f t="shared" si="353"/>
        <v>#VALUE!</v>
      </c>
      <c r="Q1907" s="84" t="s">
        <v>641</v>
      </c>
      <c r="R1907" t="e">
        <f t="shared" si="354"/>
        <v>#VALUE!</v>
      </c>
      <c r="S1907" t="e">
        <f t="shared" si="355"/>
        <v>#VALUE!</v>
      </c>
      <c r="U1907" s="86" t="s">
        <v>641</v>
      </c>
      <c r="V1907" t="e">
        <f t="shared" si="356"/>
        <v>#VALUE!</v>
      </c>
      <c r="W1907" t="e">
        <f t="shared" si="357"/>
        <v>#VALUE!</v>
      </c>
      <c r="Y1907" s="61" t="s">
        <v>641</v>
      </c>
      <c r="Z1907" t="str">
        <f t="shared" si="358"/>
        <v>11-27-13</v>
      </c>
      <c r="AA1907" t="e">
        <f t="shared" si="359"/>
        <v>#VALUE!</v>
      </c>
      <c r="AB1907" t="e">
        <f t="shared" si="360"/>
        <v>#VALUE!</v>
      </c>
      <c r="AD1907" s="85">
        <v>41605</v>
      </c>
      <c r="AG1907" s="85" t="s">
        <v>641</v>
      </c>
      <c r="AI1907" s="85">
        <v>41605</v>
      </c>
    </row>
    <row r="1908" spans="1:35" x14ac:dyDescent="0.2">
      <c r="A1908">
        <v>11181</v>
      </c>
      <c r="B1908" s="91" t="s">
        <v>1424</v>
      </c>
      <c r="C1908" s="61" t="str" cm="1">
        <f t="array" ref="C1908">_xlfn._xlws.FILTER(B1908,OR(LEN(B1908) = 7,LEN(B1908)=8))</f>
        <v>8/29/13</v>
      </c>
      <c r="D1908" s="61" t="str">
        <f t="shared" si="350"/>
        <v>8/29/13</v>
      </c>
      <c r="E1908" s="85" t="s">
        <v>1424</v>
      </c>
      <c r="F1908" s="87" t="e" cm="1" vm="1">
        <f t="array" ref="F1908">_xlfn._xlws.FILTER(B1908,LEN(B1908)=5)</f>
        <v>#VALUE!</v>
      </c>
      <c r="G1908" s="88" t="str">
        <f t="shared" si="351"/>
        <v/>
      </c>
      <c r="H1908" s="85">
        <v>41515</v>
      </c>
      <c r="I1908" s="85" t="s">
        <v>2512</v>
      </c>
      <c r="J1908" s="93">
        <f t="shared" si="349"/>
        <v>41515</v>
      </c>
      <c r="K1908" s="85"/>
      <c r="M1908" s="85" t="s">
        <v>1424</v>
      </c>
      <c r="N1908" t="e">
        <f t="shared" si="352"/>
        <v>#VALUE!</v>
      </c>
      <c r="O1908" t="e">
        <f t="shared" si="353"/>
        <v>#VALUE!</v>
      </c>
      <c r="Q1908" s="84" t="s">
        <v>1424</v>
      </c>
      <c r="R1908" t="e">
        <f t="shared" si="354"/>
        <v>#VALUE!</v>
      </c>
      <c r="S1908" t="e">
        <f t="shared" si="355"/>
        <v>#VALUE!</v>
      </c>
      <c r="U1908" s="86" t="s">
        <v>1424</v>
      </c>
      <c r="V1908" t="e">
        <f t="shared" si="356"/>
        <v>#VALUE!</v>
      </c>
      <c r="W1908" t="e">
        <f t="shared" si="357"/>
        <v>#VALUE!</v>
      </c>
      <c r="Y1908" s="61" t="s">
        <v>1424</v>
      </c>
      <c r="Z1908" t="str">
        <f t="shared" si="358"/>
        <v>8-29-13</v>
      </c>
      <c r="AA1908" t="e">
        <f t="shared" si="359"/>
        <v>#VALUE!</v>
      </c>
      <c r="AB1908" t="e">
        <f t="shared" si="360"/>
        <v>#VALUE!</v>
      </c>
      <c r="AD1908" s="85">
        <v>41515</v>
      </c>
      <c r="AG1908" s="85" t="s">
        <v>1424</v>
      </c>
      <c r="AI1908" s="85">
        <v>41515</v>
      </c>
    </row>
    <row r="1909" spans="1:35" x14ac:dyDescent="0.2">
      <c r="A1909">
        <v>5234</v>
      </c>
      <c r="B1909" s="91">
        <v>41585</v>
      </c>
      <c r="C1909" s="61" t="e" cm="1" vm="1">
        <f t="array" ref="C1909">_xlfn._xlws.FILTER(B1909,OR(LEN(B1909) = 7,LEN(B1909)=8))</f>
        <v>#VALUE!</v>
      </c>
      <c r="D1909" s="61" t="str">
        <f t="shared" si="350"/>
        <v/>
      </c>
      <c r="E1909" s="61" t="s">
        <v>2512</v>
      </c>
      <c r="F1909" s="87" cm="1">
        <f t="array" ref="F1909">_xlfn._xlws.FILTER(B1909,LEN(B1909)=5)</f>
        <v>41585</v>
      </c>
      <c r="G1909" s="88">
        <f t="shared" si="351"/>
        <v>41585</v>
      </c>
      <c r="H1909" s="61"/>
      <c r="I1909" s="85">
        <v>41585</v>
      </c>
      <c r="J1909" s="93">
        <f t="shared" si="349"/>
        <v>41585</v>
      </c>
      <c r="K1909" s="85"/>
      <c r="M1909" s="85">
        <v>41585</v>
      </c>
      <c r="N1909" t="e">
        <f t="shared" si="352"/>
        <v>#VALUE!</v>
      </c>
      <c r="O1909">
        <f t="shared" si="353"/>
        <v>41585</v>
      </c>
      <c r="Q1909" s="84">
        <v>41585</v>
      </c>
      <c r="R1909" t="e">
        <f t="shared" si="354"/>
        <v>#VALUE!</v>
      </c>
      <c r="S1909">
        <f t="shared" si="355"/>
        <v>41585</v>
      </c>
      <c r="U1909" s="86">
        <v>41585</v>
      </c>
      <c r="V1909" t="e">
        <f t="shared" si="356"/>
        <v>#VALUE!</v>
      </c>
      <c r="W1909">
        <f t="shared" si="357"/>
        <v>41585</v>
      </c>
      <c r="Y1909" s="61">
        <v>41585</v>
      </c>
      <c r="Z1909" t="str">
        <f t="shared" si="358"/>
        <v>41585</v>
      </c>
      <c r="AA1909" t="e">
        <f t="shared" si="359"/>
        <v>#VALUE!</v>
      </c>
      <c r="AB1909">
        <f t="shared" si="360"/>
        <v>41585</v>
      </c>
      <c r="AD1909" s="85">
        <v>31152</v>
      </c>
      <c r="AG1909" s="85">
        <v>41585</v>
      </c>
      <c r="AI1909" s="85">
        <v>41466</v>
      </c>
    </row>
    <row r="1910" spans="1:35" x14ac:dyDescent="0.2">
      <c r="A1910">
        <v>5253</v>
      </c>
      <c r="B1910" s="91">
        <v>41524</v>
      </c>
      <c r="C1910" s="61" t="e" cm="1" vm="1">
        <f t="array" ref="C1910">_xlfn._xlws.FILTER(B1910,OR(LEN(B1910) = 7,LEN(B1910)=8))</f>
        <v>#VALUE!</v>
      </c>
      <c r="D1910" s="61" t="str">
        <f t="shared" si="350"/>
        <v/>
      </c>
      <c r="E1910" s="61" t="s">
        <v>2512</v>
      </c>
      <c r="F1910" s="87" cm="1">
        <f t="array" ref="F1910">_xlfn._xlws.FILTER(B1910,LEN(B1910)=5)</f>
        <v>41524</v>
      </c>
      <c r="G1910" s="88">
        <f t="shared" si="351"/>
        <v>41524</v>
      </c>
      <c r="H1910" s="61"/>
      <c r="I1910" s="85">
        <v>41524</v>
      </c>
      <c r="J1910" s="93">
        <f t="shared" si="349"/>
        <v>41524</v>
      </c>
      <c r="K1910" s="85"/>
      <c r="M1910" s="85">
        <v>41524</v>
      </c>
      <c r="N1910" t="e">
        <f t="shared" si="352"/>
        <v>#VALUE!</v>
      </c>
      <c r="O1910">
        <f t="shared" si="353"/>
        <v>41524</v>
      </c>
      <c r="Q1910" s="84">
        <v>41524</v>
      </c>
      <c r="R1910" t="e">
        <f t="shared" si="354"/>
        <v>#VALUE!</v>
      </c>
      <c r="S1910">
        <f t="shared" si="355"/>
        <v>41524</v>
      </c>
      <c r="U1910" s="86">
        <v>41524</v>
      </c>
      <c r="V1910" t="e">
        <f t="shared" si="356"/>
        <v>#VALUE!</v>
      </c>
      <c r="W1910">
        <f t="shared" si="357"/>
        <v>41524</v>
      </c>
      <c r="Y1910" s="61">
        <v>41524</v>
      </c>
      <c r="Z1910" t="str">
        <f t="shared" si="358"/>
        <v>41524</v>
      </c>
      <c r="AA1910" t="e">
        <f t="shared" si="359"/>
        <v>#VALUE!</v>
      </c>
      <c r="AB1910">
        <f t="shared" si="360"/>
        <v>41524</v>
      </c>
      <c r="AD1910" s="85">
        <v>45397</v>
      </c>
      <c r="AG1910" s="85">
        <v>41524</v>
      </c>
      <c r="AI1910" s="85">
        <v>41464</v>
      </c>
    </row>
    <row r="1911" spans="1:35" x14ac:dyDescent="0.2">
      <c r="A1911">
        <v>11148</v>
      </c>
      <c r="B1911" s="91" t="s">
        <v>1905</v>
      </c>
      <c r="C1911" s="61" t="str" cm="1">
        <f t="array" ref="C1911">_xlfn._xlws.FILTER(B1911,OR(LEN(B1911) = 7,LEN(B1911)=8))</f>
        <v>5/19/13</v>
      </c>
      <c r="D1911" s="61" t="str">
        <f t="shared" si="350"/>
        <v>5/19/13</v>
      </c>
      <c r="E1911" s="85" t="s">
        <v>1905</v>
      </c>
      <c r="F1911" s="87" t="e" cm="1" vm="1">
        <f t="array" ref="F1911">_xlfn._xlws.FILTER(B1911,LEN(B1911)=5)</f>
        <v>#VALUE!</v>
      </c>
      <c r="G1911" s="88" t="str">
        <f t="shared" si="351"/>
        <v/>
      </c>
      <c r="H1911" s="85">
        <v>41413</v>
      </c>
      <c r="I1911" s="85" t="s">
        <v>2512</v>
      </c>
      <c r="J1911" s="93">
        <f t="shared" si="349"/>
        <v>41413</v>
      </c>
      <c r="K1911" s="85"/>
      <c r="M1911" s="85" t="s">
        <v>1905</v>
      </c>
      <c r="N1911" t="e">
        <f t="shared" si="352"/>
        <v>#VALUE!</v>
      </c>
      <c r="O1911" t="e">
        <f t="shared" si="353"/>
        <v>#VALUE!</v>
      </c>
      <c r="Q1911" s="84" t="s">
        <v>1905</v>
      </c>
      <c r="R1911" t="e">
        <f t="shared" si="354"/>
        <v>#VALUE!</v>
      </c>
      <c r="S1911" t="e">
        <f t="shared" si="355"/>
        <v>#VALUE!</v>
      </c>
      <c r="U1911" s="86" t="s">
        <v>1905</v>
      </c>
      <c r="V1911" t="e">
        <f t="shared" si="356"/>
        <v>#VALUE!</v>
      </c>
      <c r="W1911" t="e">
        <f t="shared" si="357"/>
        <v>#VALUE!</v>
      </c>
      <c r="Y1911" s="61" t="s">
        <v>1905</v>
      </c>
      <c r="Z1911" t="str">
        <f t="shared" si="358"/>
        <v>5-19-13</v>
      </c>
      <c r="AA1911" t="e">
        <f t="shared" si="359"/>
        <v>#VALUE!</v>
      </c>
      <c r="AB1911" t="e">
        <f t="shared" si="360"/>
        <v>#VALUE!</v>
      </c>
      <c r="AD1911" s="85">
        <v>41413</v>
      </c>
      <c r="AG1911" s="85" t="s">
        <v>1905</v>
      </c>
      <c r="AI1911" s="85">
        <v>41413</v>
      </c>
    </row>
    <row r="1912" spans="1:35" x14ac:dyDescent="0.2">
      <c r="A1912">
        <v>6289</v>
      </c>
      <c r="B1912" s="91" t="s">
        <v>1907</v>
      </c>
      <c r="C1912" s="61" t="str" cm="1">
        <f t="array" ref="C1912">_xlfn._xlws.FILTER(B1912,OR(LEN(B1912) = 7,LEN(B1912)=8))</f>
        <v>4/28/13</v>
      </c>
      <c r="D1912" s="61" t="str">
        <f t="shared" si="350"/>
        <v>4/28/13</v>
      </c>
      <c r="E1912" s="85" t="s">
        <v>1907</v>
      </c>
      <c r="F1912" s="87" t="e" cm="1" vm="1">
        <f t="array" ref="F1912">_xlfn._xlws.FILTER(B1912,LEN(B1912)=5)</f>
        <v>#VALUE!</v>
      </c>
      <c r="G1912" s="88" t="str">
        <f t="shared" si="351"/>
        <v/>
      </c>
      <c r="H1912" s="85">
        <v>41392</v>
      </c>
      <c r="I1912" s="85" t="s">
        <v>2512</v>
      </c>
      <c r="J1912" s="93">
        <f t="shared" si="349"/>
        <v>41392</v>
      </c>
      <c r="K1912" s="85"/>
      <c r="M1912" s="85" t="s">
        <v>1907</v>
      </c>
      <c r="N1912" t="e">
        <f t="shared" si="352"/>
        <v>#VALUE!</v>
      </c>
      <c r="O1912" t="e">
        <f t="shared" si="353"/>
        <v>#VALUE!</v>
      </c>
      <c r="Q1912" s="84" t="s">
        <v>1907</v>
      </c>
      <c r="R1912" t="e">
        <f t="shared" si="354"/>
        <v>#VALUE!</v>
      </c>
      <c r="S1912" t="e">
        <f t="shared" si="355"/>
        <v>#VALUE!</v>
      </c>
      <c r="U1912" s="86" t="s">
        <v>1907</v>
      </c>
      <c r="V1912" t="e">
        <f t="shared" si="356"/>
        <v>#VALUE!</v>
      </c>
      <c r="W1912" t="e">
        <f t="shared" si="357"/>
        <v>#VALUE!</v>
      </c>
      <c r="Y1912" s="61" t="s">
        <v>1907</v>
      </c>
      <c r="Z1912" t="str">
        <f t="shared" si="358"/>
        <v>4-28-13</v>
      </c>
      <c r="AA1912" t="e">
        <f t="shared" si="359"/>
        <v>#VALUE!</v>
      </c>
      <c r="AB1912" t="e">
        <f t="shared" si="360"/>
        <v>#VALUE!</v>
      </c>
      <c r="AD1912" s="85">
        <v>41392</v>
      </c>
      <c r="AG1912" s="85" t="s">
        <v>1907</v>
      </c>
      <c r="AI1912" s="85">
        <v>41392</v>
      </c>
    </row>
    <row r="1913" spans="1:35" x14ac:dyDescent="0.2">
      <c r="A1913">
        <v>9743</v>
      </c>
      <c r="B1913" s="91">
        <v>41579</v>
      </c>
      <c r="C1913" s="61" t="e" cm="1" vm="1">
        <f t="array" ref="C1913">_xlfn._xlws.FILTER(B1913,OR(LEN(B1913) = 7,LEN(B1913)=8))</f>
        <v>#VALUE!</v>
      </c>
      <c r="D1913" s="61" t="str">
        <f t="shared" si="350"/>
        <v/>
      </c>
      <c r="E1913" s="61" t="s">
        <v>2512</v>
      </c>
      <c r="F1913" s="87" cm="1">
        <f t="array" ref="F1913">_xlfn._xlws.FILTER(B1913,LEN(B1913)=5)</f>
        <v>41579</v>
      </c>
      <c r="G1913" s="88">
        <f t="shared" si="351"/>
        <v>41579</v>
      </c>
      <c r="H1913" s="61"/>
      <c r="I1913" s="85">
        <v>41579</v>
      </c>
      <c r="J1913" s="93">
        <f t="shared" si="349"/>
        <v>41579</v>
      </c>
      <c r="K1913" s="85"/>
      <c r="M1913" s="85">
        <v>41579</v>
      </c>
      <c r="N1913" t="e">
        <f t="shared" si="352"/>
        <v>#VALUE!</v>
      </c>
      <c r="O1913">
        <f t="shared" si="353"/>
        <v>41579</v>
      </c>
      <c r="Q1913" s="84">
        <v>41579</v>
      </c>
      <c r="R1913" t="e">
        <f t="shared" si="354"/>
        <v>#VALUE!</v>
      </c>
      <c r="S1913">
        <f t="shared" si="355"/>
        <v>41579</v>
      </c>
      <c r="U1913" s="86">
        <v>41579</v>
      </c>
      <c r="V1913" t="e">
        <f t="shared" si="356"/>
        <v>#VALUE!</v>
      </c>
      <c r="W1913">
        <f t="shared" si="357"/>
        <v>41579</v>
      </c>
      <c r="Y1913" s="61">
        <v>41579</v>
      </c>
      <c r="Z1913" t="str">
        <f t="shared" si="358"/>
        <v>41579</v>
      </c>
      <c r="AA1913" t="e">
        <f t="shared" si="359"/>
        <v>#VALUE!</v>
      </c>
      <c r="AB1913">
        <f t="shared" si="360"/>
        <v>41579</v>
      </c>
      <c r="AD1913" s="85">
        <v>28960</v>
      </c>
      <c r="AG1913" s="85">
        <v>41579</v>
      </c>
      <c r="AI1913" s="85">
        <v>41285</v>
      </c>
    </row>
    <row r="1914" spans="1:35" x14ac:dyDescent="0.2">
      <c r="A1914">
        <v>9209</v>
      </c>
      <c r="B1914" s="91" t="s">
        <v>1885</v>
      </c>
      <c r="C1914" s="61" t="str" cm="1">
        <f t="array" ref="C1914">_xlfn._xlws.FILTER(B1914,OR(LEN(B1914) = 7,LEN(B1914)=8))</f>
        <v>10/14/12</v>
      </c>
      <c r="D1914" s="61" t="str">
        <f t="shared" si="350"/>
        <v>10/14/12</v>
      </c>
      <c r="E1914" s="61" t="s">
        <v>1885</v>
      </c>
      <c r="F1914" s="87" t="e" cm="1" vm="1">
        <f t="array" ref="F1914">_xlfn._xlws.FILTER(B1914,LEN(B1914)=5)</f>
        <v>#VALUE!</v>
      </c>
      <c r="G1914" s="88" t="str">
        <f t="shared" si="351"/>
        <v/>
      </c>
      <c r="H1914" s="85">
        <v>41196</v>
      </c>
      <c r="I1914" s="85" t="s">
        <v>2512</v>
      </c>
      <c r="J1914" s="93">
        <f t="shared" si="349"/>
        <v>41196</v>
      </c>
      <c r="K1914" s="85"/>
      <c r="M1914" s="85" t="s">
        <v>1885</v>
      </c>
      <c r="N1914" t="e">
        <f t="shared" si="352"/>
        <v>#VALUE!</v>
      </c>
      <c r="O1914" t="e">
        <f t="shared" si="353"/>
        <v>#VALUE!</v>
      </c>
      <c r="Q1914" s="84" t="s">
        <v>1885</v>
      </c>
      <c r="R1914" t="e">
        <f t="shared" si="354"/>
        <v>#VALUE!</v>
      </c>
      <c r="S1914" t="e">
        <f t="shared" si="355"/>
        <v>#VALUE!</v>
      </c>
      <c r="U1914" s="86" t="s">
        <v>1885</v>
      </c>
      <c r="V1914" t="e">
        <f t="shared" si="356"/>
        <v>#VALUE!</v>
      </c>
      <c r="W1914" t="e">
        <f t="shared" si="357"/>
        <v>#VALUE!</v>
      </c>
      <c r="Y1914" s="61" t="s">
        <v>1885</v>
      </c>
      <c r="Z1914" t="str">
        <f t="shared" si="358"/>
        <v>10-14-12</v>
      </c>
      <c r="AA1914" t="e">
        <f t="shared" si="359"/>
        <v>#VALUE!</v>
      </c>
      <c r="AB1914" t="e">
        <f t="shared" si="360"/>
        <v>#VALUE!</v>
      </c>
      <c r="AD1914" s="85">
        <v>41196</v>
      </c>
      <c r="AG1914" s="85" t="s">
        <v>1885</v>
      </c>
      <c r="AI1914" s="85">
        <v>41196</v>
      </c>
    </row>
    <row r="1915" spans="1:35" x14ac:dyDescent="0.2">
      <c r="A1915">
        <v>6417</v>
      </c>
      <c r="B1915" s="91" t="s">
        <v>1885</v>
      </c>
      <c r="C1915" s="61" t="str" cm="1">
        <f t="array" ref="C1915">_xlfn._xlws.FILTER(B1915,OR(LEN(B1915) = 7,LEN(B1915)=8))</f>
        <v>10/14/12</v>
      </c>
      <c r="D1915" s="61" t="str">
        <f t="shared" si="350"/>
        <v>10/14/12</v>
      </c>
      <c r="E1915" s="61" t="s">
        <v>1885</v>
      </c>
      <c r="F1915" s="87" t="e" cm="1" vm="1">
        <f t="array" ref="F1915">_xlfn._xlws.FILTER(B1915,LEN(B1915)=5)</f>
        <v>#VALUE!</v>
      </c>
      <c r="G1915" s="88" t="str">
        <f t="shared" si="351"/>
        <v/>
      </c>
      <c r="H1915" s="85">
        <v>41196</v>
      </c>
      <c r="I1915" s="85" t="s">
        <v>2512</v>
      </c>
      <c r="J1915" s="93">
        <f t="shared" si="349"/>
        <v>41196</v>
      </c>
      <c r="K1915" s="85"/>
      <c r="M1915" s="85" t="s">
        <v>1885</v>
      </c>
      <c r="N1915" t="e">
        <f t="shared" si="352"/>
        <v>#VALUE!</v>
      </c>
      <c r="O1915" t="e">
        <f t="shared" si="353"/>
        <v>#VALUE!</v>
      </c>
      <c r="Q1915" s="84" t="s">
        <v>1885</v>
      </c>
      <c r="R1915" t="e">
        <f t="shared" si="354"/>
        <v>#VALUE!</v>
      </c>
      <c r="S1915" t="e">
        <f t="shared" si="355"/>
        <v>#VALUE!</v>
      </c>
      <c r="U1915" s="86" t="s">
        <v>1885</v>
      </c>
      <c r="V1915" t="e">
        <f t="shared" si="356"/>
        <v>#VALUE!</v>
      </c>
      <c r="W1915" t="e">
        <f t="shared" si="357"/>
        <v>#VALUE!</v>
      </c>
      <c r="Y1915" s="61" t="s">
        <v>1885</v>
      </c>
      <c r="Z1915" t="str">
        <f t="shared" si="358"/>
        <v>10-14-12</v>
      </c>
      <c r="AA1915" t="e">
        <f t="shared" si="359"/>
        <v>#VALUE!</v>
      </c>
      <c r="AB1915" t="e">
        <f t="shared" si="360"/>
        <v>#VALUE!</v>
      </c>
      <c r="AD1915" s="85">
        <v>41196</v>
      </c>
      <c r="AG1915" s="85" t="s">
        <v>1885</v>
      </c>
      <c r="AI1915" s="85">
        <v>41196</v>
      </c>
    </row>
    <row r="1916" spans="1:35" x14ac:dyDescent="0.2">
      <c r="A1916">
        <v>7937</v>
      </c>
      <c r="B1916" s="91" t="s">
        <v>354</v>
      </c>
      <c r="C1916" s="61" t="str" cm="1">
        <f t="array" ref="C1916">_xlfn._xlws.FILTER(B1916,OR(LEN(B1916) = 7,LEN(B1916)=8))</f>
        <v>4/18/14</v>
      </c>
      <c r="D1916" s="61" t="str">
        <f t="shared" si="350"/>
        <v>4/18/14</v>
      </c>
      <c r="E1916" s="85" t="s">
        <v>354</v>
      </c>
      <c r="F1916" s="87" t="e" cm="1" vm="1">
        <f t="array" ref="F1916">_xlfn._xlws.FILTER(B1916,LEN(B1916)=5)</f>
        <v>#VALUE!</v>
      </c>
      <c r="G1916" s="88" t="str">
        <f t="shared" si="351"/>
        <v/>
      </c>
      <c r="H1916" s="85">
        <v>41747</v>
      </c>
      <c r="I1916" s="85" t="s">
        <v>2512</v>
      </c>
      <c r="J1916" s="93">
        <f t="shared" si="349"/>
        <v>41747</v>
      </c>
      <c r="K1916" s="85"/>
      <c r="M1916" s="85" t="s">
        <v>354</v>
      </c>
      <c r="N1916" t="e">
        <f t="shared" si="352"/>
        <v>#VALUE!</v>
      </c>
      <c r="O1916" t="e">
        <f t="shared" si="353"/>
        <v>#VALUE!</v>
      </c>
      <c r="Q1916" s="84" t="s">
        <v>354</v>
      </c>
      <c r="R1916" t="e">
        <f t="shared" si="354"/>
        <v>#VALUE!</v>
      </c>
      <c r="S1916" t="e">
        <f t="shared" si="355"/>
        <v>#VALUE!</v>
      </c>
      <c r="U1916" s="86" t="s">
        <v>354</v>
      </c>
      <c r="V1916" t="e">
        <f t="shared" si="356"/>
        <v>#VALUE!</v>
      </c>
      <c r="W1916" t="e">
        <f t="shared" si="357"/>
        <v>#VALUE!</v>
      </c>
      <c r="Y1916" s="61" t="s">
        <v>354</v>
      </c>
      <c r="Z1916" t="str">
        <f t="shared" si="358"/>
        <v>4-18-14</v>
      </c>
      <c r="AA1916" t="e">
        <f t="shared" si="359"/>
        <v>#VALUE!</v>
      </c>
      <c r="AB1916" t="e">
        <f t="shared" si="360"/>
        <v>#VALUE!</v>
      </c>
      <c r="AD1916" s="85">
        <v>41747</v>
      </c>
      <c r="AG1916" s="85" t="s">
        <v>354</v>
      </c>
      <c r="AI1916" s="85">
        <v>41747</v>
      </c>
    </row>
    <row r="1917" spans="1:35" x14ac:dyDescent="0.2">
      <c r="A1917">
        <v>6488</v>
      </c>
      <c r="B1917" s="91">
        <v>41794</v>
      </c>
      <c r="C1917" s="61" t="e" cm="1" vm="1">
        <f t="array" ref="C1917">_xlfn._xlws.FILTER(B1917,OR(LEN(B1917) = 7,LEN(B1917)=8))</f>
        <v>#VALUE!</v>
      </c>
      <c r="D1917" s="61" t="str">
        <f t="shared" si="350"/>
        <v/>
      </c>
      <c r="E1917" s="61" t="s">
        <v>2512</v>
      </c>
      <c r="F1917" s="87" cm="1">
        <f t="array" ref="F1917">_xlfn._xlws.FILTER(B1917,LEN(B1917)=5)</f>
        <v>41794</v>
      </c>
      <c r="G1917" s="88">
        <f t="shared" si="351"/>
        <v>41794</v>
      </c>
      <c r="H1917" s="61"/>
      <c r="I1917" s="85">
        <v>41794</v>
      </c>
      <c r="J1917" s="93">
        <f t="shared" si="349"/>
        <v>41794</v>
      </c>
      <c r="K1917" s="85"/>
      <c r="M1917" s="85">
        <v>41794</v>
      </c>
      <c r="N1917" t="e">
        <f t="shared" si="352"/>
        <v>#VALUE!</v>
      </c>
      <c r="O1917">
        <f t="shared" si="353"/>
        <v>41794</v>
      </c>
      <c r="Q1917" s="84">
        <v>41794</v>
      </c>
      <c r="R1917" t="e">
        <f t="shared" si="354"/>
        <v>#VALUE!</v>
      </c>
      <c r="S1917">
        <f t="shared" si="355"/>
        <v>41794</v>
      </c>
      <c r="U1917" s="86">
        <v>41794</v>
      </c>
      <c r="V1917" t="e">
        <f t="shared" si="356"/>
        <v>#VALUE!</v>
      </c>
      <c r="W1917">
        <f t="shared" si="357"/>
        <v>41794</v>
      </c>
      <c r="Y1917" s="61">
        <v>41794</v>
      </c>
      <c r="Z1917" t="str">
        <f t="shared" si="358"/>
        <v>41794</v>
      </c>
      <c r="AA1917" t="e">
        <f t="shared" si="359"/>
        <v>#VALUE!</v>
      </c>
      <c r="AB1917">
        <f t="shared" si="360"/>
        <v>41794</v>
      </c>
      <c r="AD1917" s="85">
        <v>34441</v>
      </c>
      <c r="AG1917" s="85">
        <v>41794</v>
      </c>
      <c r="AI1917" s="85">
        <v>41735</v>
      </c>
    </row>
    <row r="1918" spans="1:35" x14ac:dyDescent="0.2">
      <c r="A1918">
        <v>3194</v>
      </c>
      <c r="B1918" s="91">
        <v>41763</v>
      </c>
      <c r="C1918" s="61" t="e" cm="1" vm="1">
        <f t="array" ref="C1918">_xlfn._xlws.FILTER(B1918,OR(LEN(B1918) = 7,LEN(B1918)=8))</f>
        <v>#VALUE!</v>
      </c>
      <c r="D1918" s="61" t="str">
        <f t="shared" si="350"/>
        <v/>
      </c>
      <c r="E1918" s="61" t="s">
        <v>2512</v>
      </c>
      <c r="F1918" s="87" cm="1">
        <f t="array" ref="F1918">_xlfn._xlws.FILTER(B1918,LEN(B1918)=5)</f>
        <v>41763</v>
      </c>
      <c r="G1918" s="88">
        <f t="shared" si="351"/>
        <v>41763</v>
      </c>
      <c r="H1918" s="61"/>
      <c r="I1918" s="85">
        <v>41763</v>
      </c>
      <c r="J1918" s="93">
        <f t="shared" si="349"/>
        <v>41763</v>
      </c>
      <c r="K1918" s="85"/>
      <c r="M1918" s="85">
        <v>41763</v>
      </c>
      <c r="N1918" t="e">
        <f t="shared" si="352"/>
        <v>#VALUE!</v>
      </c>
      <c r="O1918">
        <f t="shared" si="353"/>
        <v>41763</v>
      </c>
      <c r="Q1918" s="84">
        <v>41763</v>
      </c>
      <c r="R1918" t="e">
        <f t="shared" si="354"/>
        <v>#VALUE!</v>
      </c>
      <c r="S1918">
        <f t="shared" si="355"/>
        <v>41763</v>
      </c>
      <c r="U1918" s="86">
        <v>41763</v>
      </c>
      <c r="V1918" t="e">
        <f t="shared" si="356"/>
        <v>#VALUE!</v>
      </c>
      <c r="W1918">
        <f t="shared" si="357"/>
        <v>41763</v>
      </c>
      <c r="Y1918" s="61">
        <v>41763</v>
      </c>
      <c r="Z1918" t="str">
        <f t="shared" si="358"/>
        <v>41763</v>
      </c>
      <c r="AA1918" t="e">
        <f t="shared" si="359"/>
        <v>#VALUE!</v>
      </c>
      <c r="AB1918">
        <f t="shared" si="360"/>
        <v>41763</v>
      </c>
      <c r="AD1918" s="85">
        <v>23118</v>
      </c>
      <c r="AG1918" s="85">
        <v>41763</v>
      </c>
      <c r="AI1918" s="85">
        <v>41734</v>
      </c>
    </row>
    <row r="1919" spans="1:35" x14ac:dyDescent="0.2">
      <c r="A1919">
        <v>231</v>
      </c>
      <c r="B1919" s="91">
        <v>41946</v>
      </c>
      <c r="C1919" s="61" t="e" cm="1" vm="1">
        <f t="array" ref="C1919">_xlfn._xlws.FILTER(B1919,OR(LEN(B1919) = 7,LEN(B1919)=8))</f>
        <v>#VALUE!</v>
      </c>
      <c r="D1919" s="61" t="str">
        <f t="shared" si="350"/>
        <v/>
      </c>
      <c r="E1919" s="61" t="s">
        <v>2512</v>
      </c>
      <c r="F1919" s="87" cm="1">
        <f t="array" ref="F1919">_xlfn._xlws.FILTER(B1919,LEN(B1919)=5)</f>
        <v>41946</v>
      </c>
      <c r="G1919" s="88">
        <f t="shared" si="351"/>
        <v>41946</v>
      </c>
      <c r="H1919" s="61"/>
      <c r="I1919" s="85">
        <v>41946</v>
      </c>
      <c r="J1919" s="93">
        <f t="shared" si="349"/>
        <v>41946</v>
      </c>
      <c r="K1919" s="85"/>
      <c r="M1919" s="85">
        <v>41946</v>
      </c>
      <c r="N1919" t="e">
        <f t="shared" si="352"/>
        <v>#VALUE!</v>
      </c>
      <c r="O1919">
        <f t="shared" si="353"/>
        <v>41946</v>
      </c>
      <c r="Q1919" s="84">
        <v>41946</v>
      </c>
      <c r="R1919" t="e">
        <f t="shared" si="354"/>
        <v>#VALUE!</v>
      </c>
      <c r="S1919">
        <f t="shared" si="355"/>
        <v>41946</v>
      </c>
      <c r="U1919" s="86">
        <v>41946</v>
      </c>
      <c r="V1919" t="e">
        <f t="shared" si="356"/>
        <v>#VALUE!</v>
      </c>
      <c r="W1919">
        <f t="shared" si="357"/>
        <v>41946</v>
      </c>
      <c r="Y1919" s="61">
        <v>41946</v>
      </c>
      <c r="Z1919" t="str">
        <f t="shared" si="358"/>
        <v>41946</v>
      </c>
      <c r="AA1919" t="e">
        <f t="shared" si="359"/>
        <v>#VALUE!</v>
      </c>
      <c r="AB1919">
        <f t="shared" si="360"/>
        <v>41946</v>
      </c>
      <c r="AD1919" s="85">
        <v>16911</v>
      </c>
      <c r="AG1919" s="85">
        <v>41946</v>
      </c>
      <c r="AI1919" s="85">
        <v>41709</v>
      </c>
    </row>
    <row r="1920" spans="1:35" x14ac:dyDescent="0.2">
      <c r="A1920">
        <v>9697</v>
      </c>
      <c r="B1920" s="91">
        <v>41793</v>
      </c>
      <c r="C1920" s="61" t="e" cm="1" vm="1">
        <f t="array" ref="C1920">_xlfn._xlws.FILTER(B1920,OR(LEN(B1920) = 7,LEN(B1920)=8))</f>
        <v>#VALUE!</v>
      </c>
      <c r="D1920" s="61" t="str">
        <f t="shared" si="350"/>
        <v/>
      </c>
      <c r="E1920" s="61" t="s">
        <v>2512</v>
      </c>
      <c r="F1920" s="87" cm="1">
        <f t="array" ref="F1920">_xlfn._xlws.FILTER(B1920,LEN(B1920)=5)</f>
        <v>41793</v>
      </c>
      <c r="G1920" s="88">
        <f t="shared" si="351"/>
        <v>41793</v>
      </c>
      <c r="H1920" s="61"/>
      <c r="I1920" s="85">
        <v>41793</v>
      </c>
      <c r="J1920" s="93">
        <f t="shared" si="349"/>
        <v>41793</v>
      </c>
      <c r="K1920" s="85"/>
      <c r="M1920" s="85">
        <v>41793</v>
      </c>
      <c r="N1920" t="e">
        <f t="shared" si="352"/>
        <v>#VALUE!</v>
      </c>
      <c r="O1920">
        <f t="shared" si="353"/>
        <v>41793</v>
      </c>
      <c r="Q1920" s="84">
        <v>41793</v>
      </c>
      <c r="R1920" t="e">
        <f t="shared" si="354"/>
        <v>#VALUE!</v>
      </c>
      <c r="S1920">
        <f t="shared" si="355"/>
        <v>41793</v>
      </c>
      <c r="U1920" s="86">
        <v>41793</v>
      </c>
      <c r="V1920" t="e">
        <f t="shared" si="356"/>
        <v>#VALUE!</v>
      </c>
      <c r="W1920">
        <f t="shared" si="357"/>
        <v>41793</v>
      </c>
      <c r="Y1920" s="61">
        <v>41793</v>
      </c>
      <c r="Z1920" t="str">
        <f t="shared" si="358"/>
        <v>41793</v>
      </c>
      <c r="AA1920" t="e">
        <f t="shared" si="359"/>
        <v>#VALUE!</v>
      </c>
      <c r="AB1920">
        <f t="shared" si="360"/>
        <v>41793</v>
      </c>
      <c r="AD1920" s="85">
        <v>34076</v>
      </c>
      <c r="AG1920" s="85">
        <v>41793</v>
      </c>
      <c r="AI1920" s="85">
        <v>41704</v>
      </c>
    </row>
    <row r="1921" spans="1:35" x14ac:dyDescent="0.2">
      <c r="A1921">
        <v>4676</v>
      </c>
      <c r="B1921" s="91">
        <v>41762</v>
      </c>
      <c r="C1921" s="61" t="e" cm="1" vm="1">
        <f t="array" ref="C1921">_xlfn._xlws.FILTER(B1921,OR(LEN(B1921) = 7,LEN(B1921)=8))</f>
        <v>#VALUE!</v>
      </c>
      <c r="D1921" s="61" t="str">
        <f t="shared" si="350"/>
        <v/>
      </c>
      <c r="E1921" s="61" t="s">
        <v>2512</v>
      </c>
      <c r="F1921" s="87" cm="1">
        <f t="array" ref="F1921">_xlfn._xlws.FILTER(B1921,LEN(B1921)=5)</f>
        <v>41762</v>
      </c>
      <c r="G1921" s="88">
        <f t="shared" si="351"/>
        <v>41762</v>
      </c>
      <c r="H1921" s="61"/>
      <c r="I1921" s="85">
        <v>41762</v>
      </c>
      <c r="J1921" s="93">
        <f t="shared" si="349"/>
        <v>41762</v>
      </c>
      <c r="K1921" s="85"/>
      <c r="M1921" s="85">
        <v>41762</v>
      </c>
      <c r="N1921" t="e">
        <f t="shared" si="352"/>
        <v>#VALUE!</v>
      </c>
      <c r="O1921">
        <f t="shared" si="353"/>
        <v>41762</v>
      </c>
      <c r="Q1921" s="84">
        <v>41762</v>
      </c>
      <c r="R1921" t="e">
        <f t="shared" si="354"/>
        <v>#VALUE!</v>
      </c>
      <c r="S1921">
        <f t="shared" si="355"/>
        <v>41762</v>
      </c>
      <c r="U1921" s="86">
        <v>41762</v>
      </c>
      <c r="V1921" t="e">
        <f t="shared" si="356"/>
        <v>#VALUE!</v>
      </c>
      <c r="W1921">
        <f t="shared" si="357"/>
        <v>41762</v>
      </c>
      <c r="Y1921" s="61">
        <v>41762</v>
      </c>
      <c r="Z1921" t="str">
        <f t="shared" si="358"/>
        <v>41762</v>
      </c>
      <c r="AA1921" t="e">
        <f t="shared" si="359"/>
        <v>#VALUE!</v>
      </c>
      <c r="AB1921">
        <f t="shared" si="360"/>
        <v>41762</v>
      </c>
      <c r="AD1921" s="85">
        <v>22753</v>
      </c>
      <c r="AG1921" s="85">
        <v>41762</v>
      </c>
      <c r="AI1921" s="85">
        <v>41703</v>
      </c>
    </row>
    <row r="1922" spans="1:35" x14ac:dyDescent="0.2">
      <c r="A1922">
        <v>8079</v>
      </c>
      <c r="B1922" s="91" t="s">
        <v>1220</v>
      </c>
      <c r="C1922" s="61" t="str" cm="1">
        <f t="array" ref="C1922">_xlfn._xlws.FILTER(B1922,OR(LEN(B1922) = 7,LEN(B1922)=8))</f>
        <v>2/26/14</v>
      </c>
      <c r="D1922" s="61" t="str">
        <f t="shared" si="350"/>
        <v>2/26/14</v>
      </c>
      <c r="E1922" s="85" t="s">
        <v>1220</v>
      </c>
      <c r="F1922" s="87" t="e" cm="1" vm="1">
        <f t="array" ref="F1922">_xlfn._xlws.FILTER(B1922,LEN(B1922)=5)</f>
        <v>#VALUE!</v>
      </c>
      <c r="G1922" s="88" t="str">
        <f t="shared" si="351"/>
        <v/>
      </c>
      <c r="H1922" s="85">
        <v>41696</v>
      </c>
      <c r="I1922" s="85" t="s">
        <v>2512</v>
      </c>
      <c r="J1922" s="93">
        <f t="shared" si="349"/>
        <v>41696</v>
      </c>
      <c r="K1922" s="85"/>
      <c r="M1922" s="85" t="s">
        <v>1220</v>
      </c>
      <c r="N1922" t="e">
        <f t="shared" si="352"/>
        <v>#VALUE!</v>
      </c>
      <c r="O1922" t="e">
        <f t="shared" si="353"/>
        <v>#VALUE!</v>
      </c>
      <c r="Q1922" s="84" t="s">
        <v>1220</v>
      </c>
      <c r="R1922" t="e">
        <f t="shared" si="354"/>
        <v>#VALUE!</v>
      </c>
      <c r="S1922" t="e">
        <f t="shared" si="355"/>
        <v>#VALUE!</v>
      </c>
      <c r="U1922" s="86" t="s">
        <v>1220</v>
      </c>
      <c r="V1922" t="e">
        <f t="shared" si="356"/>
        <v>#VALUE!</v>
      </c>
      <c r="W1922" t="e">
        <f t="shared" si="357"/>
        <v>#VALUE!</v>
      </c>
      <c r="Y1922" s="61" t="s">
        <v>1220</v>
      </c>
      <c r="Z1922" t="str">
        <f t="shared" si="358"/>
        <v>2-26-14</v>
      </c>
      <c r="AA1922" t="e">
        <f t="shared" si="359"/>
        <v>#VALUE!</v>
      </c>
      <c r="AB1922" t="e">
        <f t="shared" si="360"/>
        <v>#VALUE!</v>
      </c>
      <c r="AD1922" s="85">
        <v>41696</v>
      </c>
      <c r="AG1922" s="85" t="s">
        <v>1220</v>
      </c>
      <c r="AI1922" s="85">
        <v>41696</v>
      </c>
    </row>
    <row r="1923" spans="1:35" x14ac:dyDescent="0.2">
      <c r="A1923">
        <v>10032</v>
      </c>
      <c r="B1923" s="91" t="s">
        <v>48</v>
      </c>
      <c r="C1923" s="61" t="str" cm="1">
        <f t="array" ref="C1923">_xlfn._xlws.FILTER(B1923,OR(LEN(B1923) = 7,LEN(B1923)=8))</f>
        <v>1/18/14</v>
      </c>
      <c r="D1923" s="61" t="str">
        <f t="shared" si="350"/>
        <v>1/18/14</v>
      </c>
      <c r="E1923" s="85" t="s">
        <v>48</v>
      </c>
      <c r="F1923" s="87" t="e" cm="1" vm="1">
        <f t="array" ref="F1923">_xlfn._xlws.FILTER(B1923,LEN(B1923)=5)</f>
        <v>#VALUE!</v>
      </c>
      <c r="G1923" s="88" t="str">
        <f t="shared" si="351"/>
        <v/>
      </c>
      <c r="H1923" s="85">
        <v>41657</v>
      </c>
      <c r="I1923" s="85" t="s">
        <v>2512</v>
      </c>
      <c r="J1923" s="93">
        <f t="shared" ref="J1923:J1986" si="361">IF(I1923&gt;$I$1,I1923,H1923)</f>
        <v>41657</v>
      </c>
      <c r="K1923" s="85"/>
      <c r="M1923" s="85" t="s">
        <v>48</v>
      </c>
      <c r="N1923" t="e">
        <f t="shared" si="352"/>
        <v>#VALUE!</v>
      </c>
      <c r="O1923" t="e">
        <f t="shared" si="353"/>
        <v>#VALUE!</v>
      </c>
      <c r="Q1923" s="84" t="s">
        <v>48</v>
      </c>
      <c r="R1923" t="e">
        <f t="shared" si="354"/>
        <v>#VALUE!</v>
      </c>
      <c r="S1923" t="e">
        <f t="shared" si="355"/>
        <v>#VALUE!</v>
      </c>
      <c r="U1923" s="86" t="s">
        <v>48</v>
      </c>
      <c r="V1923" t="e">
        <f t="shared" si="356"/>
        <v>#VALUE!</v>
      </c>
      <c r="W1923" t="e">
        <f t="shared" si="357"/>
        <v>#VALUE!</v>
      </c>
      <c r="Y1923" s="61" t="s">
        <v>48</v>
      </c>
      <c r="Z1923" t="str">
        <f t="shared" si="358"/>
        <v>1-18-14</v>
      </c>
      <c r="AA1923" t="e">
        <f t="shared" si="359"/>
        <v>#VALUE!</v>
      </c>
      <c r="AB1923" t="e">
        <f t="shared" si="360"/>
        <v>#VALUE!</v>
      </c>
      <c r="AD1923" s="85">
        <v>41657</v>
      </c>
      <c r="AG1923" s="85" t="s">
        <v>48</v>
      </c>
      <c r="AI1923" s="85">
        <v>41657</v>
      </c>
    </row>
    <row r="1924" spans="1:35" x14ac:dyDescent="0.2">
      <c r="A1924">
        <v>10505</v>
      </c>
      <c r="B1924" s="91" t="s">
        <v>737</v>
      </c>
      <c r="C1924" s="61" t="str" cm="1">
        <f t="array" ref="C1924">_xlfn._xlws.FILTER(B1924,OR(LEN(B1924) = 7,LEN(B1924)=8))</f>
        <v>12/26/13</v>
      </c>
      <c r="D1924" s="61" t="str">
        <f t="shared" ref="D1924:D1987" si="362">IFERROR(C1924,"")</f>
        <v>12/26/13</v>
      </c>
      <c r="E1924" s="61" t="s">
        <v>737</v>
      </c>
      <c r="F1924" s="87" t="e" cm="1" vm="1">
        <f t="array" ref="F1924">_xlfn._xlws.FILTER(B1924,LEN(B1924)=5)</f>
        <v>#VALUE!</v>
      </c>
      <c r="G1924" s="88" t="str">
        <f t="shared" si="351"/>
        <v/>
      </c>
      <c r="H1924" s="85">
        <v>41634</v>
      </c>
      <c r="I1924" s="85" t="s">
        <v>2512</v>
      </c>
      <c r="J1924" s="93">
        <f t="shared" si="361"/>
        <v>41634</v>
      </c>
      <c r="K1924" s="85"/>
      <c r="M1924" s="85" t="s">
        <v>737</v>
      </c>
      <c r="N1924" t="e">
        <f t="shared" si="352"/>
        <v>#VALUE!</v>
      </c>
      <c r="O1924" t="e">
        <f t="shared" si="353"/>
        <v>#VALUE!</v>
      </c>
      <c r="Q1924" s="84" t="s">
        <v>737</v>
      </c>
      <c r="R1924" t="e">
        <f t="shared" si="354"/>
        <v>#VALUE!</v>
      </c>
      <c r="S1924" t="e">
        <f t="shared" si="355"/>
        <v>#VALUE!</v>
      </c>
      <c r="U1924" s="86" t="s">
        <v>737</v>
      </c>
      <c r="V1924" t="e">
        <f t="shared" si="356"/>
        <v>#VALUE!</v>
      </c>
      <c r="W1924" t="e">
        <f t="shared" si="357"/>
        <v>#VALUE!</v>
      </c>
      <c r="Y1924" s="61" t="s">
        <v>737</v>
      </c>
      <c r="Z1924" t="str">
        <f t="shared" si="358"/>
        <v>12-26-13</v>
      </c>
      <c r="AA1924" t="e">
        <f t="shared" si="359"/>
        <v>#VALUE!</v>
      </c>
      <c r="AB1924" t="e">
        <f t="shared" si="360"/>
        <v>#VALUE!</v>
      </c>
      <c r="AD1924" s="85">
        <v>41634</v>
      </c>
      <c r="AG1924" s="85" t="s">
        <v>737</v>
      </c>
      <c r="AI1924" s="85">
        <v>41634</v>
      </c>
    </row>
    <row r="1925" spans="1:35" x14ac:dyDescent="0.2">
      <c r="A1925">
        <v>2005</v>
      </c>
      <c r="B1925" s="91">
        <v>41590</v>
      </c>
      <c r="C1925" s="61" t="e" cm="1" vm="1">
        <f t="array" ref="C1925">_xlfn._xlws.FILTER(B1925,OR(LEN(B1925) = 7,LEN(B1925)=8))</f>
        <v>#VALUE!</v>
      </c>
      <c r="D1925" s="61" t="str">
        <f t="shared" si="362"/>
        <v/>
      </c>
      <c r="E1925" s="61" t="s">
        <v>2512</v>
      </c>
      <c r="F1925" s="87" cm="1">
        <f t="array" ref="F1925">_xlfn._xlws.FILTER(B1925,LEN(B1925)=5)</f>
        <v>41590</v>
      </c>
      <c r="G1925" s="88">
        <f t="shared" ref="G1925:G1988" si="363">IFERROR(F1925,"")</f>
        <v>41590</v>
      </c>
      <c r="H1925" s="61"/>
      <c r="I1925" s="85">
        <v>41590</v>
      </c>
      <c r="J1925" s="93">
        <f t="shared" si="361"/>
        <v>41590</v>
      </c>
      <c r="K1925" s="85"/>
      <c r="M1925" s="85">
        <v>41590</v>
      </c>
      <c r="N1925" t="e">
        <f t="shared" ref="N1925:N1988" si="364">DATEVALUE(M1925)</f>
        <v>#VALUE!</v>
      </c>
      <c r="O1925">
        <f t="shared" ref="O1925:O1988" si="365">VALUE(M1925)</f>
        <v>41590</v>
      </c>
      <c r="Q1925" s="84">
        <v>41590</v>
      </c>
      <c r="R1925" t="e">
        <f t="shared" ref="R1925:R1988" si="366">DATEVALUE(Q1925)</f>
        <v>#VALUE!</v>
      </c>
      <c r="S1925">
        <f t="shared" ref="S1925:S1988" si="367">VALUE(Q1925)</f>
        <v>41590</v>
      </c>
      <c r="U1925" s="86">
        <v>41590</v>
      </c>
      <c r="V1925" t="e">
        <f t="shared" ref="V1925:V1988" si="368">DATEVALUE(U1925)</f>
        <v>#VALUE!</v>
      </c>
      <c r="W1925">
        <f t="shared" ref="W1925:W1988" si="369">VALUE(U1925)</f>
        <v>41590</v>
      </c>
      <c r="Y1925" s="61">
        <v>41590</v>
      </c>
      <c r="Z1925" t="str">
        <f t="shared" ref="Z1925:Z1988" si="370">SUBSTITUTE(Y1925,"/","-")</f>
        <v>41590</v>
      </c>
      <c r="AA1925" t="e">
        <f t="shared" ref="AA1925:AA1988" si="371">DATEVALUE(Z1925)</f>
        <v>#VALUE!</v>
      </c>
      <c r="AB1925">
        <f t="shared" ref="AB1925:AB1988" si="372">VALUE(Z1925)</f>
        <v>41590</v>
      </c>
      <c r="AD1925" s="85">
        <v>32978</v>
      </c>
      <c r="AG1925" s="85">
        <v>41590</v>
      </c>
      <c r="AI1925" s="85">
        <v>41619</v>
      </c>
    </row>
    <row r="1926" spans="1:35" x14ac:dyDescent="0.2">
      <c r="A1926">
        <v>6940</v>
      </c>
      <c r="B1926" s="91" t="s">
        <v>423</v>
      </c>
      <c r="C1926" s="61" t="str" cm="1">
        <f t="array" ref="C1926">_xlfn._xlws.FILTER(B1926,OR(LEN(B1926) = 7,LEN(B1926)=8))</f>
        <v>10/21/13</v>
      </c>
      <c r="D1926" s="61" t="str">
        <f t="shared" si="362"/>
        <v>10/21/13</v>
      </c>
      <c r="E1926" s="61" t="s">
        <v>423</v>
      </c>
      <c r="F1926" s="87" t="e" cm="1" vm="1">
        <f t="array" ref="F1926">_xlfn._xlws.FILTER(B1926,LEN(B1926)=5)</f>
        <v>#VALUE!</v>
      </c>
      <c r="G1926" s="88" t="str">
        <f t="shared" si="363"/>
        <v/>
      </c>
      <c r="H1926" s="85">
        <v>41568</v>
      </c>
      <c r="I1926" s="85" t="s">
        <v>2512</v>
      </c>
      <c r="J1926" s="93">
        <f t="shared" si="361"/>
        <v>41568</v>
      </c>
      <c r="K1926" s="85"/>
      <c r="M1926" s="85" t="s">
        <v>423</v>
      </c>
      <c r="N1926" t="e">
        <f t="shared" si="364"/>
        <v>#VALUE!</v>
      </c>
      <c r="O1926" t="e">
        <f t="shared" si="365"/>
        <v>#VALUE!</v>
      </c>
      <c r="Q1926" s="84" t="s">
        <v>423</v>
      </c>
      <c r="R1926" t="e">
        <f t="shared" si="366"/>
        <v>#VALUE!</v>
      </c>
      <c r="S1926" t="e">
        <f t="shared" si="367"/>
        <v>#VALUE!</v>
      </c>
      <c r="U1926" s="86" t="s">
        <v>423</v>
      </c>
      <c r="V1926" t="e">
        <f t="shared" si="368"/>
        <v>#VALUE!</v>
      </c>
      <c r="W1926" t="e">
        <f t="shared" si="369"/>
        <v>#VALUE!</v>
      </c>
      <c r="Y1926" s="61" t="s">
        <v>423</v>
      </c>
      <c r="Z1926" t="str">
        <f t="shared" si="370"/>
        <v>10-21-13</v>
      </c>
      <c r="AA1926" t="e">
        <f t="shared" si="371"/>
        <v>#VALUE!</v>
      </c>
      <c r="AB1926" t="e">
        <f t="shared" si="372"/>
        <v>#VALUE!</v>
      </c>
      <c r="AD1926" s="85">
        <v>41568</v>
      </c>
      <c r="AG1926" s="85" t="s">
        <v>423</v>
      </c>
      <c r="AI1926" s="85">
        <v>41568</v>
      </c>
    </row>
    <row r="1927" spans="1:35" x14ac:dyDescent="0.2">
      <c r="A1927">
        <v>2304</v>
      </c>
      <c r="B1927" s="91" t="s">
        <v>853</v>
      </c>
      <c r="C1927" s="61" t="str" cm="1">
        <f t="array" ref="C1927">_xlfn._xlws.FILTER(B1927,OR(LEN(B1927) = 7,LEN(B1927)=8))</f>
        <v>9/16/13</v>
      </c>
      <c r="D1927" s="61" t="str">
        <f t="shared" si="362"/>
        <v>9/16/13</v>
      </c>
      <c r="E1927" s="85" t="s">
        <v>853</v>
      </c>
      <c r="F1927" s="87" t="e" cm="1" vm="1">
        <f t="array" ref="F1927">_xlfn._xlws.FILTER(B1927,LEN(B1927)=5)</f>
        <v>#VALUE!</v>
      </c>
      <c r="G1927" s="88" t="str">
        <f t="shared" si="363"/>
        <v/>
      </c>
      <c r="H1927" s="85">
        <v>41533</v>
      </c>
      <c r="I1927" s="85" t="s">
        <v>2512</v>
      </c>
      <c r="J1927" s="93">
        <f t="shared" si="361"/>
        <v>41533</v>
      </c>
      <c r="K1927" s="85"/>
      <c r="M1927" s="85" t="s">
        <v>853</v>
      </c>
      <c r="N1927" t="e">
        <f t="shared" si="364"/>
        <v>#VALUE!</v>
      </c>
      <c r="O1927" t="e">
        <f t="shared" si="365"/>
        <v>#VALUE!</v>
      </c>
      <c r="Q1927" s="84" t="s">
        <v>853</v>
      </c>
      <c r="R1927" t="e">
        <f t="shared" si="366"/>
        <v>#VALUE!</v>
      </c>
      <c r="S1927" t="e">
        <f t="shared" si="367"/>
        <v>#VALUE!</v>
      </c>
      <c r="U1927" s="86" t="s">
        <v>853</v>
      </c>
      <c r="V1927" t="e">
        <f t="shared" si="368"/>
        <v>#VALUE!</v>
      </c>
      <c r="W1927" t="e">
        <f t="shared" si="369"/>
        <v>#VALUE!</v>
      </c>
      <c r="Y1927" s="61" t="s">
        <v>853</v>
      </c>
      <c r="Z1927" t="str">
        <f t="shared" si="370"/>
        <v>9-16-13</v>
      </c>
      <c r="AA1927" t="e">
        <f t="shared" si="371"/>
        <v>#VALUE!</v>
      </c>
      <c r="AB1927" t="e">
        <f t="shared" si="372"/>
        <v>#VALUE!</v>
      </c>
      <c r="AD1927" s="85">
        <v>41533</v>
      </c>
      <c r="AG1927" s="85" t="s">
        <v>853</v>
      </c>
      <c r="AI1927" s="85">
        <v>41533</v>
      </c>
    </row>
    <row r="1928" spans="1:35" x14ac:dyDescent="0.2">
      <c r="A1928">
        <v>3170</v>
      </c>
      <c r="B1928" s="91" t="s">
        <v>133</v>
      </c>
      <c r="C1928" s="61" t="str" cm="1">
        <f t="array" ref="C1928">_xlfn._xlws.FILTER(B1928,OR(LEN(B1928) = 7,LEN(B1928)=8))</f>
        <v>8/31/13</v>
      </c>
      <c r="D1928" s="61" t="str">
        <f t="shared" si="362"/>
        <v>8/31/13</v>
      </c>
      <c r="E1928" s="85" t="s">
        <v>133</v>
      </c>
      <c r="F1928" s="87" t="e" cm="1" vm="1">
        <f t="array" ref="F1928">_xlfn._xlws.FILTER(B1928,LEN(B1928)=5)</f>
        <v>#VALUE!</v>
      </c>
      <c r="G1928" s="88" t="str">
        <f t="shared" si="363"/>
        <v/>
      </c>
      <c r="H1928" s="85">
        <v>41517</v>
      </c>
      <c r="I1928" s="85" t="s">
        <v>2512</v>
      </c>
      <c r="J1928" s="93">
        <f t="shared" si="361"/>
        <v>41517</v>
      </c>
      <c r="K1928" s="85"/>
      <c r="M1928" s="85" t="s">
        <v>133</v>
      </c>
      <c r="N1928" t="e">
        <f t="shared" si="364"/>
        <v>#VALUE!</v>
      </c>
      <c r="O1928" t="e">
        <f t="shared" si="365"/>
        <v>#VALUE!</v>
      </c>
      <c r="Q1928" s="84" t="s">
        <v>133</v>
      </c>
      <c r="R1928" t="e">
        <f t="shared" si="366"/>
        <v>#VALUE!</v>
      </c>
      <c r="S1928" t="e">
        <f t="shared" si="367"/>
        <v>#VALUE!</v>
      </c>
      <c r="U1928" s="86" t="s">
        <v>133</v>
      </c>
      <c r="V1928" t="e">
        <f t="shared" si="368"/>
        <v>#VALUE!</v>
      </c>
      <c r="W1928" t="e">
        <f t="shared" si="369"/>
        <v>#VALUE!</v>
      </c>
      <c r="Y1928" s="61" t="s">
        <v>133</v>
      </c>
      <c r="Z1928" t="str">
        <f t="shared" si="370"/>
        <v>8-31-13</v>
      </c>
      <c r="AA1928" t="e">
        <f t="shared" si="371"/>
        <v>#VALUE!</v>
      </c>
      <c r="AB1928" t="e">
        <f t="shared" si="372"/>
        <v>#VALUE!</v>
      </c>
      <c r="AD1928" s="85">
        <v>41517</v>
      </c>
      <c r="AG1928" s="85" t="s">
        <v>133</v>
      </c>
      <c r="AI1928" s="85">
        <v>41517</v>
      </c>
    </row>
    <row r="1929" spans="1:35" x14ac:dyDescent="0.2">
      <c r="A1929">
        <v>10466</v>
      </c>
      <c r="B1929" s="91" t="s">
        <v>1336</v>
      </c>
      <c r="C1929" s="61" t="str" cm="1">
        <f t="array" ref="C1929">_xlfn._xlws.FILTER(B1929,OR(LEN(B1929) = 7,LEN(B1929)=8))</f>
        <v>8/22/13</v>
      </c>
      <c r="D1929" s="61" t="str">
        <f t="shared" si="362"/>
        <v>8/22/13</v>
      </c>
      <c r="E1929" s="85" t="s">
        <v>1336</v>
      </c>
      <c r="F1929" s="87" t="e" cm="1" vm="1">
        <f t="array" ref="F1929">_xlfn._xlws.FILTER(B1929,LEN(B1929)=5)</f>
        <v>#VALUE!</v>
      </c>
      <c r="G1929" s="88" t="str">
        <f t="shared" si="363"/>
        <v/>
      </c>
      <c r="H1929" s="85">
        <v>41508</v>
      </c>
      <c r="I1929" s="85" t="s">
        <v>2512</v>
      </c>
      <c r="J1929" s="93">
        <f t="shared" si="361"/>
        <v>41508</v>
      </c>
      <c r="K1929" s="85"/>
      <c r="M1929" s="85" t="s">
        <v>1336</v>
      </c>
      <c r="N1929" t="e">
        <f t="shared" si="364"/>
        <v>#VALUE!</v>
      </c>
      <c r="O1929" t="e">
        <f t="shared" si="365"/>
        <v>#VALUE!</v>
      </c>
      <c r="Q1929" s="84" t="s">
        <v>1336</v>
      </c>
      <c r="R1929" t="e">
        <f t="shared" si="366"/>
        <v>#VALUE!</v>
      </c>
      <c r="S1929" t="e">
        <f t="shared" si="367"/>
        <v>#VALUE!</v>
      </c>
      <c r="U1929" s="86" t="s">
        <v>1336</v>
      </c>
      <c r="V1929" t="e">
        <f t="shared" si="368"/>
        <v>#VALUE!</v>
      </c>
      <c r="W1929" t="e">
        <f t="shared" si="369"/>
        <v>#VALUE!</v>
      </c>
      <c r="Y1929" s="61" t="s">
        <v>1336</v>
      </c>
      <c r="Z1929" t="str">
        <f t="shared" si="370"/>
        <v>8-22-13</v>
      </c>
      <c r="AA1929" t="e">
        <f t="shared" si="371"/>
        <v>#VALUE!</v>
      </c>
      <c r="AB1929" t="e">
        <f t="shared" si="372"/>
        <v>#VALUE!</v>
      </c>
      <c r="AD1929" s="85">
        <v>41508</v>
      </c>
      <c r="AG1929" s="85" t="s">
        <v>1336</v>
      </c>
      <c r="AI1929" s="85">
        <v>41508</v>
      </c>
    </row>
    <row r="1930" spans="1:35" x14ac:dyDescent="0.2">
      <c r="A1930">
        <v>7325</v>
      </c>
      <c r="B1930" s="91" t="s">
        <v>671</v>
      </c>
      <c r="C1930" s="61" t="str" cm="1">
        <f t="array" ref="C1930">_xlfn._xlws.FILTER(B1930,OR(LEN(B1930) = 7,LEN(B1930)=8))</f>
        <v>6/29/13</v>
      </c>
      <c r="D1930" s="61" t="str">
        <f t="shared" si="362"/>
        <v>6/29/13</v>
      </c>
      <c r="E1930" s="85" t="s">
        <v>671</v>
      </c>
      <c r="F1930" s="87" t="e" cm="1" vm="1">
        <f t="array" ref="F1930">_xlfn._xlws.FILTER(B1930,LEN(B1930)=5)</f>
        <v>#VALUE!</v>
      </c>
      <c r="G1930" s="88" t="str">
        <f t="shared" si="363"/>
        <v/>
      </c>
      <c r="H1930" s="85">
        <v>41454</v>
      </c>
      <c r="I1930" s="85" t="s">
        <v>2512</v>
      </c>
      <c r="J1930" s="93">
        <f t="shared" si="361"/>
        <v>41454</v>
      </c>
      <c r="K1930" s="85"/>
      <c r="M1930" s="85" t="s">
        <v>671</v>
      </c>
      <c r="N1930" t="e">
        <f t="shared" si="364"/>
        <v>#VALUE!</v>
      </c>
      <c r="O1930" t="e">
        <f t="shared" si="365"/>
        <v>#VALUE!</v>
      </c>
      <c r="Q1930" s="84" t="s">
        <v>671</v>
      </c>
      <c r="R1930" t="e">
        <f t="shared" si="366"/>
        <v>#VALUE!</v>
      </c>
      <c r="S1930" t="e">
        <f t="shared" si="367"/>
        <v>#VALUE!</v>
      </c>
      <c r="U1930" s="86" t="s">
        <v>671</v>
      </c>
      <c r="V1930" t="e">
        <f t="shared" si="368"/>
        <v>#VALUE!</v>
      </c>
      <c r="W1930" t="e">
        <f t="shared" si="369"/>
        <v>#VALUE!</v>
      </c>
      <c r="Y1930" s="61" t="s">
        <v>671</v>
      </c>
      <c r="Z1930" t="str">
        <f t="shared" si="370"/>
        <v>6-29-13</v>
      </c>
      <c r="AA1930" t="e">
        <f t="shared" si="371"/>
        <v>#VALUE!</v>
      </c>
      <c r="AB1930" t="e">
        <f t="shared" si="372"/>
        <v>#VALUE!</v>
      </c>
      <c r="AD1930" s="85">
        <v>41454</v>
      </c>
      <c r="AG1930" s="85" t="s">
        <v>671</v>
      </c>
      <c r="AI1930" s="85">
        <v>41454</v>
      </c>
    </row>
    <row r="1931" spans="1:35" x14ac:dyDescent="0.2">
      <c r="A1931">
        <v>455</v>
      </c>
      <c r="B1931" s="91" t="s">
        <v>438</v>
      </c>
      <c r="C1931" s="61" t="str" cm="1">
        <f t="array" ref="C1931">_xlfn._xlws.FILTER(B1931,OR(LEN(B1931) = 7,LEN(B1931)=8))</f>
        <v>4/18/13</v>
      </c>
      <c r="D1931" s="61" t="str">
        <f t="shared" si="362"/>
        <v>4/18/13</v>
      </c>
      <c r="E1931" s="85" t="s">
        <v>438</v>
      </c>
      <c r="F1931" s="87" t="e" cm="1" vm="1">
        <f t="array" ref="F1931">_xlfn._xlws.FILTER(B1931,LEN(B1931)=5)</f>
        <v>#VALUE!</v>
      </c>
      <c r="G1931" s="88" t="str">
        <f t="shared" si="363"/>
        <v/>
      </c>
      <c r="H1931" s="85">
        <v>41382</v>
      </c>
      <c r="I1931" s="85" t="s">
        <v>2512</v>
      </c>
      <c r="J1931" s="93">
        <f t="shared" si="361"/>
        <v>41382</v>
      </c>
      <c r="K1931" s="85"/>
      <c r="M1931" s="85" t="s">
        <v>438</v>
      </c>
      <c r="N1931" t="e">
        <f t="shared" si="364"/>
        <v>#VALUE!</v>
      </c>
      <c r="O1931" t="e">
        <f t="shared" si="365"/>
        <v>#VALUE!</v>
      </c>
      <c r="Q1931" s="84" t="s">
        <v>438</v>
      </c>
      <c r="R1931" t="e">
        <f t="shared" si="366"/>
        <v>#VALUE!</v>
      </c>
      <c r="S1931" t="e">
        <f t="shared" si="367"/>
        <v>#VALUE!</v>
      </c>
      <c r="U1931" s="86" t="s">
        <v>438</v>
      </c>
      <c r="V1931" t="e">
        <f t="shared" si="368"/>
        <v>#VALUE!</v>
      </c>
      <c r="W1931" t="e">
        <f t="shared" si="369"/>
        <v>#VALUE!</v>
      </c>
      <c r="Y1931" s="61" t="s">
        <v>438</v>
      </c>
      <c r="Z1931" t="str">
        <f t="shared" si="370"/>
        <v>4-18-13</v>
      </c>
      <c r="AA1931" t="e">
        <f t="shared" si="371"/>
        <v>#VALUE!</v>
      </c>
      <c r="AB1931" t="e">
        <f t="shared" si="372"/>
        <v>#VALUE!</v>
      </c>
      <c r="AD1931" s="85">
        <v>41382</v>
      </c>
      <c r="AG1931" s="85" t="s">
        <v>438</v>
      </c>
      <c r="AI1931" s="85">
        <v>41382</v>
      </c>
    </row>
    <row r="1932" spans="1:35" x14ac:dyDescent="0.2">
      <c r="A1932">
        <v>7592</v>
      </c>
      <c r="B1932" s="91" t="s">
        <v>438</v>
      </c>
      <c r="C1932" s="61" t="str" cm="1">
        <f t="array" ref="C1932">_xlfn._xlws.FILTER(B1932,OR(LEN(B1932) = 7,LEN(B1932)=8))</f>
        <v>4/18/13</v>
      </c>
      <c r="D1932" s="61" t="str">
        <f t="shared" si="362"/>
        <v>4/18/13</v>
      </c>
      <c r="E1932" s="85" t="s">
        <v>438</v>
      </c>
      <c r="F1932" s="87" t="e" cm="1" vm="1">
        <f t="array" ref="F1932">_xlfn._xlws.FILTER(B1932,LEN(B1932)=5)</f>
        <v>#VALUE!</v>
      </c>
      <c r="G1932" s="88" t="str">
        <f t="shared" si="363"/>
        <v/>
      </c>
      <c r="H1932" s="85">
        <v>41382</v>
      </c>
      <c r="I1932" s="85" t="s">
        <v>2512</v>
      </c>
      <c r="J1932" s="93">
        <f t="shared" si="361"/>
        <v>41382</v>
      </c>
      <c r="K1932" s="85"/>
      <c r="M1932" s="85" t="s">
        <v>438</v>
      </c>
      <c r="N1932" t="e">
        <f t="shared" si="364"/>
        <v>#VALUE!</v>
      </c>
      <c r="O1932" t="e">
        <f t="shared" si="365"/>
        <v>#VALUE!</v>
      </c>
      <c r="Q1932" s="84" t="s">
        <v>438</v>
      </c>
      <c r="R1932" t="e">
        <f t="shared" si="366"/>
        <v>#VALUE!</v>
      </c>
      <c r="S1932" t="e">
        <f t="shared" si="367"/>
        <v>#VALUE!</v>
      </c>
      <c r="U1932" s="86" t="s">
        <v>438</v>
      </c>
      <c r="V1932" t="e">
        <f t="shared" si="368"/>
        <v>#VALUE!</v>
      </c>
      <c r="W1932" t="e">
        <f t="shared" si="369"/>
        <v>#VALUE!</v>
      </c>
      <c r="Y1932" s="61" t="s">
        <v>438</v>
      </c>
      <c r="Z1932" t="str">
        <f t="shared" si="370"/>
        <v>4-18-13</v>
      </c>
      <c r="AA1932" t="e">
        <f t="shared" si="371"/>
        <v>#VALUE!</v>
      </c>
      <c r="AB1932" t="e">
        <f t="shared" si="372"/>
        <v>#VALUE!</v>
      </c>
      <c r="AD1932" s="85">
        <v>41382</v>
      </c>
      <c r="AG1932" s="85" t="s">
        <v>438</v>
      </c>
      <c r="AI1932" s="85">
        <v>41382</v>
      </c>
    </row>
    <row r="1933" spans="1:35" x14ac:dyDescent="0.2">
      <c r="A1933">
        <v>4547</v>
      </c>
      <c r="B1933" s="91" t="s">
        <v>1738</v>
      </c>
      <c r="C1933" s="61" t="str" cm="1">
        <f t="array" ref="C1933">_xlfn._xlws.FILTER(B1933,OR(LEN(B1933) = 7,LEN(B1933)=8))</f>
        <v>4/17/13</v>
      </c>
      <c r="D1933" s="61" t="str">
        <f t="shared" si="362"/>
        <v>4/17/13</v>
      </c>
      <c r="E1933" s="85" t="s">
        <v>1738</v>
      </c>
      <c r="F1933" s="87" t="e" cm="1" vm="1">
        <f t="array" ref="F1933">_xlfn._xlws.FILTER(B1933,LEN(B1933)=5)</f>
        <v>#VALUE!</v>
      </c>
      <c r="G1933" s="88" t="str">
        <f t="shared" si="363"/>
        <v/>
      </c>
      <c r="H1933" s="85">
        <v>41381</v>
      </c>
      <c r="I1933" s="85" t="s">
        <v>2512</v>
      </c>
      <c r="J1933" s="93">
        <f t="shared" si="361"/>
        <v>41381</v>
      </c>
      <c r="K1933" s="85"/>
      <c r="M1933" s="85" t="s">
        <v>1738</v>
      </c>
      <c r="N1933" t="e">
        <f t="shared" si="364"/>
        <v>#VALUE!</v>
      </c>
      <c r="O1933" t="e">
        <f t="shared" si="365"/>
        <v>#VALUE!</v>
      </c>
      <c r="Q1933" s="84" t="s">
        <v>1738</v>
      </c>
      <c r="R1933" t="e">
        <f t="shared" si="366"/>
        <v>#VALUE!</v>
      </c>
      <c r="S1933" t="e">
        <f t="shared" si="367"/>
        <v>#VALUE!</v>
      </c>
      <c r="U1933" s="86" t="s">
        <v>1738</v>
      </c>
      <c r="V1933" t="e">
        <f t="shared" si="368"/>
        <v>#VALUE!</v>
      </c>
      <c r="W1933" t="e">
        <f t="shared" si="369"/>
        <v>#VALUE!</v>
      </c>
      <c r="Y1933" s="61" t="s">
        <v>1738</v>
      </c>
      <c r="Z1933" t="str">
        <f t="shared" si="370"/>
        <v>4-17-13</v>
      </c>
      <c r="AA1933" t="e">
        <f t="shared" si="371"/>
        <v>#VALUE!</v>
      </c>
      <c r="AB1933" t="e">
        <f t="shared" si="372"/>
        <v>#VALUE!</v>
      </c>
      <c r="AD1933" s="85">
        <v>41381</v>
      </c>
      <c r="AG1933" s="85" t="s">
        <v>1738</v>
      </c>
      <c r="AI1933" s="85">
        <v>41381</v>
      </c>
    </row>
    <row r="1934" spans="1:35" x14ac:dyDescent="0.2">
      <c r="A1934">
        <v>6825</v>
      </c>
      <c r="B1934" s="91">
        <v>41428</v>
      </c>
      <c r="C1934" s="61" t="e" cm="1" vm="1">
        <f t="array" ref="C1934">_xlfn._xlws.FILTER(B1934,OR(LEN(B1934) = 7,LEN(B1934)=8))</f>
        <v>#VALUE!</v>
      </c>
      <c r="D1934" s="61" t="str">
        <f t="shared" si="362"/>
        <v/>
      </c>
      <c r="E1934" s="61" t="s">
        <v>2512</v>
      </c>
      <c r="F1934" s="87" cm="1">
        <f t="array" ref="F1934">_xlfn._xlws.FILTER(B1934,LEN(B1934)=5)</f>
        <v>41428</v>
      </c>
      <c r="G1934" s="88">
        <f t="shared" si="363"/>
        <v>41428</v>
      </c>
      <c r="H1934" s="61"/>
      <c r="I1934" s="85">
        <v>41428</v>
      </c>
      <c r="J1934" s="93">
        <f t="shared" si="361"/>
        <v>41428</v>
      </c>
      <c r="K1934" s="85"/>
      <c r="M1934" s="85">
        <v>41428</v>
      </c>
      <c r="N1934" t="e">
        <f t="shared" si="364"/>
        <v>#VALUE!</v>
      </c>
      <c r="O1934">
        <f t="shared" si="365"/>
        <v>41428</v>
      </c>
      <c r="Q1934" s="84">
        <v>41428</v>
      </c>
      <c r="R1934" t="e">
        <f t="shared" si="366"/>
        <v>#VALUE!</v>
      </c>
      <c r="S1934">
        <f t="shared" si="367"/>
        <v>41428</v>
      </c>
      <c r="U1934" s="86">
        <v>41428</v>
      </c>
      <c r="V1934" t="e">
        <f t="shared" si="368"/>
        <v>#VALUE!</v>
      </c>
      <c r="W1934">
        <f t="shared" si="369"/>
        <v>41428</v>
      </c>
      <c r="Y1934" s="61">
        <v>41428</v>
      </c>
      <c r="Z1934" t="str">
        <f t="shared" si="370"/>
        <v>41428</v>
      </c>
      <c r="AA1934" t="e">
        <f t="shared" si="371"/>
        <v>#VALUE!</v>
      </c>
      <c r="AB1934">
        <f t="shared" si="372"/>
        <v>41428</v>
      </c>
      <c r="AD1934" s="85">
        <v>46857</v>
      </c>
      <c r="AG1934" s="85">
        <v>41428</v>
      </c>
      <c r="AI1934" s="85">
        <v>41339</v>
      </c>
    </row>
    <row r="1935" spans="1:35" x14ac:dyDescent="0.2">
      <c r="A1935">
        <v>2961</v>
      </c>
      <c r="B1935" s="91" t="s">
        <v>1527</v>
      </c>
      <c r="C1935" s="61" t="str" cm="1">
        <f t="array" ref="C1935">_xlfn._xlws.FILTER(B1935,OR(LEN(B1935) = 7,LEN(B1935)=8))</f>
        <v>2/26/13</v>
      </c>
      <c r="D1935" s="61" t="str">
        <f t="shared" si="362"/>
        <v>2/26/13</v>
      </c>
      <c r="E1935" s="85" t="s">
        <v>1527</v>
      </c>
      <c r="F1935" s="87" t="e" cm="1" vm="1">
        <f t="array" ref="F1935">_xlfn._xlws.FILTER(B1935,LEN(B1935)=5)</f>
        <v>#VALUE!</v>
      </c>
      <c r="G1935" s="88" t="str">
        <f t="shared" si="363"/>
        <v/>
      </c>
      <c r="H1935" s="85">
        <v>41331</v>
      </c>
      <c r="I1935" s="85" t="s">
        <v>2512</v>
      </c>
      <c r="J1935" s="93">
        <f t="shared" si="361"/>
        <v>41331</v>
      </c>
      <c r="K1935" s="85"/>
      <c r="M1935" s="85" t="s">
        <v>1527</v>
      </c>
      <c r="N1935" t="e">
        <f t="shared" si="364"/>
        <v>#VALUE!</v>
      </c>
      <c r="O1935" t="e">
        <f t="shared" si="365"/>
        <v>#VALUE!</v>
      </c>
      <c r="Q1935" s="84" t="s">
        <v>1527</v>
      </c>
      <c r="R1935" t="e">
        <f t="shared" si="366"/>
        <v>#VALUE!</v>
      </c>
      <c r="S1935" t="e">
        <f t="shared" si="367"/>
        <v>#VALUE!</v>
      </c>
      <c r="U1935" s="86" t="s">
        <v>1527</v>
      </c>
      <c r="V1935" t="e">
        <f t="shared" si="368"/>
        <v>#VALUE!</v>
      </c>
      <c r="W1935" t="e">
        <f t="shared" si="369"/>
        <v>#VALUE!</v>
      </c>
      <c r="Y1935" s="61" t="s">
        <v>1527</v>
      </c>
      <c r="Z1935" t="str">
        <f t="shared" si="370"/>
        <v>2-26-13</v>
      </c>
      <c r="AA1935" t="e">
        <f t="shared" si="371"/>
        <v>#VALUE!</v>
      </c>
      <c r="AB1935" t="e">
        <f t="shared" si="372"/>
        <v>#VALUE!</v>
      </c>
      <c r="AD1935" s="85">
        <v>41331</v>
      </c>
      <c r="AG1935" s="85" t="s">
        <v>1527</v>
      </c>
      <c r="AI1935" s="85">
        <v>41331</v>
      </c>
    </row>
    <row r="1936" spans="1:35" x14ac:dyDescent="0.2">
      <c r="A1936">
        <v>8700</v>
      </c>
      <c r="B1936" s="91" t="s">
        <v>1035</v>
      </c>
      <c r="C1936" s="61" t="str" cm="1">
        <f t="array" ref="C1936">_xlfn._xlws.FILTER(B1936,OR(LEN(B1936) = 7,LEN(B1936)=8))</f>
        <v>12/22/12</v>
      </c>
      <c r="D1936" s="61" t="str">
        <f t="shared" si="362"/>
        <v>12/22/12</v>
      </c>
      <c r="E1936" s="61" t="s">
        <v>1035</v>
      </c>
      <c r="F1936" s="87" t="e" cm="1" vm="1">
        <f t="array" ref="F1936">_xlfn._xlws.FILTER(B1936,LEN(B1936)=5)</f>
        <v>#VALUE!</v>
      </c>
      <c r="G1936" s="88" t="str">
        <f t="shared" si="363"/>
        <v/>
      </c>
      <c r="H1936" s="85">
        <v>41265</v>
      </c>
      <c r="I1936" s="85" t="s">
        <v>2512</v>
      </c>
      <c r="J1936" s="93">
        <f t="shared" si="361"/>
        <v>41265</v>
      </c>
      <c r="K1936" s="85"/>
      <c r="M1936" s="85" t="s">
        <v>1035</v>
      </c>
      <c r="N1936" t="e">
        <f t="shared" si="364"/>
        <v>#VALUE!</v>
      </c>
      <c r="O1936" t="e">
        <f t="shared" si="365"/>
        <v>#VALUE!</v>
      </c>
      <c r="Q1936" s="84" t="s">
        <v>1035</v>
      </c>
      <c r="R1936" t="e">
        <f t="shared" si="366"/>
        <v>#VALUE!</v>
      </c>
      <c r="S1936" t="e">
        <f t="shared" si="367"/>
        <v>#VALUE!</v>
      </c>
      <c r="U1936" s="86" t="s">
        <v>1035</v>
      </c>
      <c r="V1936" t="e">
        <f t="shared" si="368"/>
        <v>#VALUE!</v>
      </c>
      <c r="W1936" t="e">
        <f t="shared" si="369"/>
        <v>#VALUE!</v>
      </c>
      <c r="Y1936" s="61" t="s">
        <v>1035</v>
      </c>
      <c r="Z1936" t="str">
        <f t="shared" si="370"/>
        <v>12-22-12</v>
      </c>
      <c r="AA1936" t="e">
        <f t="shared" si="371"/>
        <v>#VALUE!</v>
      </c>
      <c r="AB1936" t="e">
        <f t="shared" si="372"/>
        <v>#VALUE!</v>
      </c>
      <c r="AD1936" s="85">
        <v>41265</v>
      </c>
      <c r="AG1936" s="85" t="s">
        <v>1035</v>
      </c>
      <c r="AI1936" s="85">
        <v>41265</v>
      </c>
    </row>
    <row r="1937" spans="1:35" x14ac:dyDescent="0.2">
      <c r="A1937">
        <v>2278</v>
      </c>
      <c r="B1937" s="91">
        <v>40979</v>
      </c>
      <c r="C1937" s="61" t="e" cm="1" vm="1">
        <f t="array" ref="C1937">_xlfn._xlws.FILTER(B1937,OR(LEN(B1937) = 7,LEN(B1937)=8))</f>
        <v>#VALUE!</v>
      </c>
      <c r="D1937" s="61" t="str">
        <f t="shared" si="362"/>
        <v/>
      </c>
      <c r="E1937" s="61" t="s">
        <v>2512</v>
      </c>
      <c r="F1937" s="87" cm="1">
        <f t="array" ref="F1937">_xlfn._xlws.FILTER(B1937,LEN(B1937)=5)</f>
        <v>40979</v>
      </c>
      <c r="G1937" s="88">
        <f t="shared" si="363"/>
        <v>40979</v>
      </c>
      <c r="H1937" s="61"/>
      <c r="I1937" s="85">
        <v>40979</v>
      </c>
      <c r="J1937" s="93">
        <f t="shared" si="361"/>
        <v>40979</v>
      </c>
      <c r="K1937" s="85"/>
      <c r="M1937" s="85">
        <v>40979</v>
      </c>
      <c r="N1937" t="e">
        <f t="shared" si="364"/>
        <v>#VALUE!</v>
      </c>
      <c r="O1937">
        <f t="shared" si="365"/>
        <v>40979</v>
      </c>
      <c r="Q1937" s="84">
        <v>40979</v>
      </c>
      <c r="R1937" t="e">
        <f t="shared" si="366"/>
        <v>#VALUE!</v>
      </c>
      <c r="S1937">
        <f t="shared" si="367"/>
        <v>40979</v>
      </c>
      <c r="U1937" s="86">
        <v>40979</v>
      </c>
      <c r="V1937" t="e">
        <f t="shared" si="368"/>
        <v>#VALUE!</v>
      </c>
      <c r="W1937">
        <f t="shared" si="369"/>
        <v>40979</v>
      </c>
      <c r="Y1937" s="61">
        <v>40979</v>
      </c>
      <c r="Z1937" t="str">
        <f t="shared" si="370"/>
        <v>40979</v>
      </c>
      <c r="AA1937" t="e">
        <f t="shared" si="371"/>
        <v>#VALUE!</v>
      </c>
      <c r="AB1937">
        <f t="shared" si="372"/>
        <v>40979</v>
      </c>
      <c r="AD1937" s="85">
        <v>28954</v>
      </c>
      <c r="AG1937" s="85">
        <v>40979</v>
      </c>
      <c r="AI1937" s="85">
        <v>41216</v>
      </c>
    </row>
    <row r="1938" spans="1:35" x14ac:dyDescent="0.2">
      <c r="A1938">
        <v>10703</v>
      </c>
      <c r="B1938" s="91" t="s">
        <v>757</v>
      </c>
      <c r="C1938" s="61" t="str" cm="1">
        <f t="array" ref="C1938">_xlfn._xlws.FILTER(B1938,OR(LEN(B1938) = 7,LEN(B1938)=8))</f>
        <v>8/18/12</v>
      </c>
      <c r="D1938" s="61" t="str">
        <f t="shared" si="362"/>
        <v>8/18/12</v>
      </c>
      <c r="E1938" s="85" t="s">
        <v>757</v>
      </c>
      <c r="F1938" s="87" t="e" cm="1" vm="1">
        <f t="array" ref="F1938">_xlfn._xlws.FILTER(B1938,LEN(B1938)=5)</f>
        <v>#VALUE!</v>
      </c>
      <c r="G1938" s="88" t="str">
        <f t="shared" si="363"/>
        <v/>
      </c>
      <c r="H1938" s="85">
        <v>41139</v>
      </c>
      <c r="I1938" s="85" t="s">
        <v>2512</v>
      </c>
      <c r="J1938" s="93">
        <f t="shared" si="361"/>
        <v>41139</v>
      </c>
      <c r="K1938" s="85"/>
      <c r="M1938" s="85" t="s">
        <v>757</v>
      </c>
      <c r="N1938" t="e">
        <f t="shared" si="364"/>
        <v>#VALUE!</v>
      </c>
      <c r="O1938" t="e">
        <f t="shared" si="365"/>
        <v>#VALUE!</v>
      </c>
      <c r="Q1938" s="84" t="s">
        <v>757</v>
      </c>
      <c r="R1938" t="e">
        <f t="shared" si="366"/>
        <v>#VALUE!</v>
      </c>
      <c r="S1938" t="e">
        <f t="shared" si="367"/>
        <v>#VALUE!</v>
      </c>
      <c r="U1938" s="86" t="s">
        <v>757</v>
      </c>
      <c r="V1938" t="e">
        <f t="shared" si="368"/>
        <v>#VALUE!</v>
      </c>
      <c r="W1938" t="e">
        <f t="shared" si="369"/>
        <v>#VALUE!</v>
      </c>
      <c r="Y1938" s="61" t="s">
        <v>757</v>
      </c>
      <c r="Z1938" t="str">
        <f t="shared" si="370"/>
        <v>8-18-12</v>
      </c>
      <c r="AA1938" t="e">
        <f t="shared" si="371"/>
        <v>#VALUE!</v>
      </c>
      <c r="AB1938" t="e">
        <f t="shared" si="372"/>
        <v>#VALUE!</v>
      </c>
      <c r="AD1938" s="85">
        <v>41139</v>
      </c>
      <c r="AG1938" s="85" t="s">
        <v>757</v>
      </c>
      <c r="AI1938" s="85">
        <v>41139</v>
      </c>
    </row>
    <row r="1939" spans="1:35" x14ac:dyDescent="0.2">
      <c r="A1939">
        <v>9</v>
      </c>
      <c r="B1939" s="91" t="s">
        <v>757</v>
      </c>
      <c r="C1939" s="61" t="str" cm="1">
        <f t="array" ref="C1939">_xlfn._xlws.FILTER(B1939,OR(LEN(B1939) = 7,LEN(B1939)=8))</f>
        <v>8/18/12</v>
      </c>
      <c r="D1939" s="61" t="str">
        <f t="shared" si="362"/>
        <v>8/18/12</v>
      </c>
      <c r="E1939" s="85" t="s">
        <v>757</v>
      </c>
      <c r="F1939" s="87" t="e" cm="1" vm="1">
        <f t="array" ref="F1939">_xlfn._xlws.FILTER(B1939,LEN(B1939)=5)</f>
        <v>#VALUE!</v>
      </c>
      <c r="G1939" s="88" t="str">
        <f t="shared" si="363"/>
        <v/>
      </c>
      <c r="H1939" s="85">
        <v>41139</v>
      </c>
      <c r="I1939" s="85" t="s">
        <v>2512</v>
      </c>
      <c r="J1939" s="93">
        <f t="shared" si="361"/>
        <v>41139</v>
      </c>
      <c r="K1939" s="85"/>
      <c r="M1939" s="85" t="s">
        <v>757</v>
      </c>
      <c r="N1939" t="e">
        <f t="shared" si="364"/>
        <v>#VALUE!</v>
      </c>
      <c r="O1939" t="e">
        <f t="shared" si="365"/>
        <v>#VALUE!</v>
      </c>
      <c r="Q1939" s="84" t="s">
        <v>757</v>
      </c>
      <c r="R1939" t="e">
        <f t="shared" si="366"/>
        <v>#VALUE!</v>
      </c>
      <c r="S1939" t="e">
        <f t="shared" si="367"/>
        <v>#VALUE!</v>
      </c>
      <c r="U1939" s="86" t="s">
        <v>757</v>
      </c>
      <c r="V1939" t="e">
        <f t="shared" si="368"/>
        <v>#VALUE!</v>
      </c>
      <c r="W1939" t="e">
        <f t="shared" si="369"/>
        <v>#VALUE!</v>
      </c>
      <c r="Y1939" s="61" t="s">
        <v>757</v>
      </c>
      <c r="Z1939" t="str">
        <f t="shared" si="370"/>
        <v>8-18-12</v>
      </c>
      <c r="AA1939" t="e">
        <f t="shared" si="371"/>
        <v>#VALUE!</v>
      </c>
      <c r="AB1939" t="e">
        <f t="shared" si="372"/>
        <v>#VALUE!</v>
      </c>
      <c r="AD1939" s="85">
        <v>41139</v>
      </c>
      <c r="AG1939" s="85" t="s">
        <v>757</v>
      </c>
      <c r="AI1939" s="85">
        <v>41139</v>
      </c>
    </row>
    <row r="1940" spans="1:35" x14ac:dyDescent="0.2">
      <c r="A1940">
        <v>2804</v>
      </c>
      <c r="B1940" s="91" t="s">
        <v>757</v>
      </c>
      <c r="C1940" s="61" t="str" cm="1">
        <f t="array" ref="C1940">_xlfn._xlws.FILTER(B1940,OR(LEN(B1940) = 7,LEN(B1940)=8))</f>
        <v>8/18/12</v>
      </c>
      <c r="D1940" s="61" t="str">
        <f t="shared" si="362"/>
        <v>8/18/12</v>
      </c>
      <c r="E1940" s="85" t="s">
        <v>757</v>
      </c>
      <c r="F1940" s="87" t="e" cm="1" vm="1">
        <f t="array" ref="F1940">_xlfn._xlws.FILTER(B1940,LEN(B1940)=5)</f>
        <v>#VALUE!</v>
      </c>
      <c r="G1940" s="88" t="str">
        <f t="shared" si="363"/>
        <v/>
      </c>
      <c r="H1940" s="85">
        <v>41139</v>
      </c>
      <c r="I1940" s="85" t="s">
        <v>2512</v>
      </c>
      <c r="J1940" s="93">
        <f t="shared" si="361"/>
        <v>41139</v>
      </c>
      <c r="K1940" s="85"/>
      <c r="M1940" s="85" t="s">
        <v>757</v>
      </c>
      <c r="N1940" t="e">
        <f t="shared" si="364"/>
        <v>#VALUE!</v>
      </c>
      <c r="O1940" t="e">
        <f t="shared" si="365"/>
        <v>#VALUE!</v>
      </c>
      <c r="Q1940" s="84" t="s">
        <v>757</v>
      </c>
      <c r="R1940" t="e">
        <f t="shared" si="366"/>
        <v>#VALUE!</v>
      </c>
      <c r="S1940" t="e">
        <f t="shared" si="367"/>
        <v>#VALUE!</v>
      </c>
      <c r="U1940" s="86" t="s">
        <v>757</v>
      </c>
      <c r="V1940" t="e">
        <f t="shared" si="368"/>
        <v>#VALUE!</v>
      </c>
      <c r="W1940" t="e">
        <f t="shared" si="369"/>
        <v>#VALUE!</v>
      </c>
      <c r="Y1940" s="61" t="s">
        <v>757</v>
      </c>
      <c r="Z1940" t="str">
        <f t="shared" si="370"/>
        <v>8-18-12</v>
      </c>
      <c r="AA1940" t="e">
        <f t="shared" si="371"/>
        <v>#VALUE!</v>
      </c>
      <c r="AB1940" t="e">
        <f t="shared" si="372"/>
        <v>#VALUE!</v>
      </c>
      <c r="AD1940" s="85">
        <v>41139</v>
      </c>
      <c r="AG1940" s="85" t="s">
        <v>757</v>
      </c>
      <c r="AI1940" s="85">
        <v>41139</v>
      </c>
    </row>
    <row r="1941" spans="1:35" x14ac:dyDescent="0.2">
      <c r="A1941">
        <v>4915</v>
      </c>
      <c r="B1941" s="91">
        <v>40976</v>
      </c>
      <c r="C1941" s="61" t="e" cm="1" vm="1">
        <f t="array" ref="C1941">_xlfn._xlws.FILTER(B1941,OR(LEN(B1941) = 7,LEN(B1941)=8))</f>
        <v>#VALUE!</v>
      </c>
      <c r="D1941" s="61" t="str">
        <f t="shared" si="362"/>
        <v/>
      </c>
      <c r="E1941" s="61" t="s">
        <v>2512</v>
      </c>
      <c r="F1941" s="87" cm="1">
        <f t="array" ref="F1941">_xlfn._xlws.FILTER(B1941,LEN(B1941)=5)</f>
        <v>40976</v>
      </c>
      <c r="G1941" s="88">
        <f t="shared" si="363"/>
        <v>40976</v>
      </c>
      <c r="H1941" s="61"/>
      <c r="I1941" s="85">
        <v>40976</v>
      </c>
      <c r="J1941" s="93">
        <f t="shared" si="361"/>
        <v>40976</v>
      </c>
      <c r="K1941" s="85"/>
      <c r="M1941" s="85">
        <v>40976</v>
      </c>
      <c r="N1941" t="e">
        <f t="shared" si="364"/>
        <v>#VALUE!</v>
      </c>
      <c r="O1941">
        <f t="shared" si="365"/>
        <v>40976</v>
      </c>
      <c r="Q1941" s="84">
        <v>40976</v>
      </c>
      <c r="R1941" t="e">
        <f t="shared" si="366"/>
        <v>#VALUE!</v>
      </c>
      <c r="S1941">
        <f t="shared" si="367"/>
        <v>40976</v>
      </c>
      <c r="U1941" s="86">
        <v>40976</v>
      </c>
      <c r="V1941" t="e">
        <f t="shared" si="368"/>
        <v>#VALUE!</v>
      </c>
      <c r="W1941">
        <f t="shared" si="369"/>
        <v>40976</v>
      </c>
      <c r="Y1941" s="61">
        <v>40976</v>
      </c>
      <c r="Z1941" t="str">
        <f t="shared" si="370"/>
        <v>40976</v>
      </c>
      <c r="AA1941" t="e">
        <f t="shared" si="371"/>
        <v>#VALUE!</v>
      </c>
      <c r="AB1941">
        <f t="shared" si="372"/>
        <v>40976</v>
      </c>
      <c r="AD1941" s="85">
        <v>27859</v>
      </c>
      <c r="AG1941" s="85">
        <v>40976</v>
      </c>
      <c r="AI1941" s="85">
        <v>41124</v>
      </c>
    </row>
    <row r="1942" spans="1:35" x14ac:dyDescent="0.2">
      <c r="A1942">
        <v>3010</v>
      </c>
      <c r="B1942" s="91">
        <v>41675</v>
      </c>
      <c r="C1942" s="61" t="e" cm="1" vm="1">
        <f t="array" ref="C1942">_xlfn._xlws.FILTER(B1942,OR(LEN(B1942) = 7,LEN(B1942)=8))</f>
        <v>#VALUE!</v>
      </c>
      <c r="D1942" s="61" t="str">
        <f t="shared" si="362"/>
        <v/>
      </c>
      <c r="E1942" s="61" t="s">
        <v>2512</v>
      </c>
      <c r="F1942" s="87" cm="1">
        <f t="array" ref="F1942">_xlfn._xlws.FILTER(B1942,LEN(B1942)=5)</f>
        <v>41675</v>
      </c>
      <c r="G1942" s="88">
        <f t="shared" si="363"/>
        <v>41675</v>
      </c>
      <c r="H1942" s="61"/>
      <c r="I1942" s="85">
        <v>41675</v>
      </c>
      <c r="J1942" s="93">
        <f t="shared" si="361"/>
        <v>41675</v>
      </c>
      <c r="K1942" s="85"/>
      <c r="M1942" s="85">
        <v>41675</v>
      </c>
      <c r="N1942" t="e">
        <f t="shared" si="364"/>
        <v>#VALUE!</v>
      </c>
      <c r="O1942">
        <f t="shared" si="365"/>
        <v>41675</v>
      </c>
      <c r="Q1942" s="84">
        <v>41675</v>
      </c>
      <c r="R1942" t="e">
        <f t="shared" si="366"/>
        <v>#VALUE!</v>
      </c>
      <c r="S1942">
        <f t="shared" si="367"/>
        <v>41675</v>
      </c>
      <c r="U1942" s="86">
        <v>41675</v>
      </c>
      <c r="V1942" t="e">
        <f t="shared" si="368"/>
        <v>#VALUE!</v>
      </c>
      <c r="W1942">
        <f t="shared" si="369"/>
        <v>41675</v>
      </c>
      <c r="Y1942" s="61">
        <v>41675</v>
      </c>
      <c r="Z1942" t="str">
        <f t="shared" si="370"/>
        <v>41675</v>
      </c>
      <c r="AA1942" t="e">
        <f t="shared" si="371"/>
        <v>#VALUE!</v>
      </c>
      <c r="AB1942">
        <f t="shared" si="372"/>
        <v>41675</v>
      </c>
      <c r="AD1942" s="85">
        <v>27500</v>
      </c>
      <c r="AG1942" s="85">
        <v>41675</v>
      </c>
      <c r="AI1942" s="85">
        <v>41761</v>
      </c>
    </row>
    <row r="1943" spans="1:35" x14ac:dyDescent="0.2">
      <c r="A1943">
        <v>4279</v>
      </c>
      <c r="B1943" s="91" t="s">
        <v>249</v>
      </c>
      <c r="C1943" s="61" t="str" cm="1">
        <f t="array" ref="C1943">_xlfn._xlws.FILTER(B1943,OR(LEN(B1943) = 7,LEN(B1943)=8))</f>
        <v>3/31/14</v>
      </c>
      <c r="D1943" s="61" t="str">
        <f t="shared" si="362"/>
        <v>3/31/14</v>
      </c>
      <c r="E1943" s="85" t="s">
        <v>249</v>
      </c>
      <c r="F1943" s="87" t="e" cm="1" vm="1">
        <f t="array" ref="F1943">_xlfn._xlws.FILTER(B1943,LEN(B1943)=5)</f>
        <v>#VALUE!</v>
      </c>
      <c r="G1943" s="88" t="str">
        <f t="shared" si="363"/>
        <v/>
      </c>
      <c r="H1943" s="85">
        <v>41729</v>
      </c>
      <c r="I1943" s="85" t="s">
        <v>2512</v>
      </c>
      <c r="J1943" s="93">
        <f t="shared" si="361"/>
        <v>41729</v>
      </c>
      <c r="K1943" s="85"/>
      <c r="M1943" s="85" t="s">
        <v>249</v>
      </c>
      <c r="N1943" t="e">
        <f t="shared" si="364"/>
        <v>#VALUE!</v>
      </c>
      <c r="O1943" t="e">
        <f t="shared" si="365"/>
        <v>#VALUE!</v>
      </c>
      <c r="Q1943" s="84" t="s">
        <v>249</v>
      </c>
      <c r="R1943" t="e">
        <f t="shared" si="366"/>
        <v>#VALUE!</v>
      </c>
      <c r="S1943" t="e">
        <f t="shared" si="367"/>
        <v>#VALUE!</v>
      </c>
      <c r="U1943" s="86" t="s">
        <v>249</v>
      </c>
      <c r="V1943" t="e">
        <f t="shared" si="368"/>
        <v>#VALUE!</v>
      </c>
      <c r="W1943" t="e">
        <f t="shared" si="369"/>
        <v>#VALUE!</v>
      </c>
      <c r="Y1943" s="61" t="s">
        <v>249</v>
      </c>
      <c r="Z1943" t="str">
        <f t="shared" si="370"/>
        <v>3-31-14</v>
      </c>
      <c r="AA1943" t="e">
        <f t="shared" si="371"/>
        <v>#VALUE!</v>
      </c>
      <c r="AB1943" t="e">
        <f t="shared" si="372"/>
        <v>#VALUE!</v>
      </c>
      <c r="AD1943" s="85">
        <v>41729</v>
      </c>
      <c r="AG1943" s="85" t="s">
        <v>249</v>
      </c>
      <c r="AI1943" s="85">
        <v>41729</v>
      </c>
    </row>
    <row r="1944" spans="1:35" x14ac:dyDescent="0.2">
      <c r="A1944">
        <v>2564</v>
      </c>
      <c r="B1944" s="91">
        <v>41730</v>
      </c>
      <c r="C1944" s="61" t="e" cm="1" vm="1">
        <f t="array" ref="C1944">_xlfn._xlws.FILTER(B1944,OR(LEN(B1944) = 7,LEN(B1944)=8))</f>
        <v>#VALUE!</v>
      </c>
      <c r="D1944" s="61" t="str">
        <f t="shared" si="362"/>
        <v/>
      </c>
      <c r="E1944" s="61" t="s">
        <v>2512</v>
      </c>
      <c r="F1944" s="87" cm="1">
        <f t="array" ref="F1944">_xlfn._xlws.FILTER(B1944,LEN(B1944)=5)</f>
        <v>41730</v>
      </c>
      <c r="G1944" s="88">
        <f t="shared" si="363"/>
        <v>41730</v>
      </c>
      <c r="H1944" s="61"/>
      <c r="I1944" s="85">
        <v>41730</v>
      </c>
      <c r="J1944" s="93">
        <f t="shared" si="361"/>
        <v>41730</v>
      </c>
      <c r="K1944" s="85"/>
      <c r="M1944" s="85">
        <v>41730</v>
      </c>
      <c r="N1944" t="e">
        <f t="shared" si="364"/>
        <v>#VALUE!</v>
      </c>
      <c r="O1944">
        <f t="shared" si="365"/>
        <v>41730</v>
      </c>
      <c r="Q1944" s="84">
        <v>41730</v>
      </c>
      <c r="R1944" t="e">
        <f t="shared" si="366"/>
        <v>#VALUE!</v>
      </c>
      <c r="S1944">
        <f t="shared" si="367"/>
        <v>41730</v>
      </c>
      <c r="U1944" s="86">
        <v>41730</v>
      </c>
      <c r="V1944" t="e">
        <f t="shared" si="368"/>
        <v>#VALUE!</v>
      </c>
      <c r="W1944">
        <f t="shared" si="369"/>
        <v>41730</v>
      </c>
      <c r="Y1944" s="61">
        <v>41730</v>
      </c>
      <c r="Z1944" t="str">
        <f t="shared" si="370"/>
        <v>41730</v>
      </c>
      <c r="AA1944" t="e">
        <f t="shared" si="371"/>
        <v>#VALUE!</v>
      </c>
      <c r="AB1944">
        <f t="shared" si="372"/>
        <v>41730</v>
      </c>
      <c r="AD1944" s="85">
        <v>11065</v>
      </c>
      <c r="AG1944" s="85">
        <v>41730</v>
      </c>
      <c r="AI1944" s="85">
        <v>41643</v>
      </c>
    </row>
    <row r="1945" spans="1:35" x14ac:dyDescent="0.2">
      <c r="A1945">
        <v>1137</v>
      </c>
      <c r="B1945" s="91" t="s">
        <v>735</v>
      </c>
      <c r="C1945" s="61" t="str" cm="1">
        <f t="array" ref="C1945">_xlfn._xlws.FILTER(B1945,OR(LEN(B1945) = 7,LEN(B1945)=8))</f>
        <v>12/29/13</v>
      </c>
      <c r="D1945" s="61" t="str">
        <f t="shared" si="362"/>
        <v>12/29/13</v>
      </c>
      <c r="E1945" s="61" t="s">
        <v>735</v>
      </c>
      <c r="F1945" s="87" t="e" cm="1" vm="1">
        <f t="array" ref="F1945">_xlfn._xlws.FILTER(B1945,LEN(B1945)=5)</f>
        <v>#VALUE!</v>
      </c>
      <c r="G1945" s="88" t="str">
        <f t="shared" si="363"/>
        <v/>
      </c>
      <c r="H1945" s="85">
        <v>41637</v>
      </c>
      <c r="I1945" s="85" t="s">
        <v>2512</v>
      </c>
      <c r="J1945" s="93">
        <f t="shared" si="361"/>
        <v>41637</v>
      </c>
      <c r="K1945" s="85"/>
      <c r="M1945" s="85" t="s">
        <v>735</v>
      </c>
      <c r="N1945" t="e">
        <f t="shared" si="364"/>
        <v>#VALUE!</v>
      </c>
      <c r="O1945" t="e">
        <f t="shared" si="365"/>
        <v>#VALUE!</v>
      </c>
      <c r="Q1945" s="84" t="s">
        <v>735</v>
      </c>
      <c r="R1945" t="e">
        <f t="shared" si="366"/>
        <v>#VALUE!</v>
      </c>
      <c r="S1945" t="e">
        <f t="shared" si="367"/>
        <v>#VALUE!</v>
      </c>
      <c r="U1945" s="86" t="s">
        <v>735</v>
      </c>
      <c r="V1945" t="e">
        <f t="shared" si="368"/>
        <v>#VALUE!</v>
      </c>
      <c r="W1945" t="e">
        <f t="shared" si="369"/>
        <v>#VALUE!</v>
      </c>
      <c r="Y1945" s="61" t="s">
        <v>735</v>
      </c>
      <c r="Z1945" t="str">
        <f t="shared" si="370"/>
        <v>12-29-13</v>
      </c>
      <c r="AA1945" t="e">
        <f t="shared" si="371"/>
        <v>#VALUE!</v>
      </c>
      <c r="AB1945" t="e">
        <f t="shared" si="372"/>
        <v>#VALUE!</v>
      </c>
      <c r="AD1945" s="85">
        <v>41637</v>
      </c>
      <c r="AG1945" s="85" t="s">
        <v>735</v>
      </c>
      <c r="AI1945" s="85">
        <v>41637</v>
      </c>
    </row>
    <row r="1946" spans="1:35" x14ac:dyDescent="0.2">
      <c r="A1946">
        <v>5084</v>
      </c>
      <c r="B1946" s="91" t="s">
        <v>2133</v>
      </c>
      <c r="C1946" s="61" t="str" cm="1">
        <f t="array" ref="C1946">_xlfn._xlws.FILTER(B1946,OR(LEN(B1946) = 7,LEN(B1946)=8))</f>
        <v>12/25/13</v>
      </c>
      <c r="D1946" s="61" t="str">
        <f t="shared" si="362"/>
        <v>12/25/13</v>
      </c>
      <c r="E1946" s="61" t="s">
        <v>2133</v>
      </c>
      <c r="F1946" s="87" t="e" cm="1" vm="1">
        <f t="array" ref="F1946">_xlfn._xlws.FILTER(B1946,LEN(B1946)=5)</f>
        <v>#VALUE!</v>
      </c>
      <c r="G1946" s="88" t="str">
        <f t="shared" si="363"/>
        <v/>
      </c>
      <c r="H1946" s="85">
        <v>41633</v>
      </c>
      <c r="I1946" s="85" t="s">
        <v>2512</v>
      </c>
      <c r="J1946" s="93">
        <f t="shared" si="361"/>
        <v>41633</v>
      </c>
      <c r="K1946" s="85"/>
      <c r="M1946" s="85" t="s">
        <v>2133</v>
      </c>
      <c r="N1946" t="e">
        <f t="shared" si="364"/>
        <v>#VALUE!</v>
      </c>
      <c r="O1946" t="e">
        <f t="shared" si="365"/>
        <v>#VALUE!</v>
      </c>
      <c r="Q1946" s="84" t="s">
        <v>2133</v>
      </c>
      <c r="R1946" t="e">
        <f t="shared" si="366"/>
        <v>#VALUE!</v>
      </c>
      <c r="S1946" t="e">
        <f t="shared" si="367"/>
        <v>#VALUE!</v>
      </c>
      <c r="U1946" s="86" t="s">
        <v>2133</v>
      </c>
      <c r="V1946" t="e">
        <f t="shared" si="368"/>
        <v>#VALUE!</v>
      </c>
      <c r="W1946" t="e">
        <f t="shared" si="369"/>
        <v>#VALUE!</v>
      </c>
      <c r="Y1946" s="61" t="s">
        <v>2133</v>
      </c>
      <c r="Z1946" t="str">
        <f t="shared" si="370"/>
        <v>12-25-13</v>
      </c>
      <c r="AA1946" t="e">
        <f t="shared" si="371"/>
        <v>#VALUE!</v>
      </c>
      <c r="AB1946" t="e">
        <f t="shared" si="372"/>
        <v>#VALUE!</v>
      </c>
      <c r="AD1946" s="85">
        <v>41633</v>
      </c>
      <c r="AG1946" s="85" t="s">
        <v>2133</v>
      </c>
      <c r="AI1946" s="85">
        <v>41633</v>
      </c>
    </row>
    <row r="1947" spans="1:35" x14ac:dyDescent="0.2">
      <c r="A1947">
        <v>7094</v>
      </c>
      <c r="B1947" s="91" t="s">
        <v>2133</v>
      </c>
      <c r="C1947" s="61" t="str" cm="1">
        <f t="array" ref="C1947">_xlfn._xlws.FILTER(B1947,OR(LEN(B1947) = 7,LEN(B1947)=8))</f>
        <v>12/25/13</v>
      </c>
      <c r="D1947" s="61" t="str">
        <f t="shared" si="362"/>
        <v>12/25/13</v>
      </c>
      <c r="E1947" s="61" t="s">
        <v>2133</v>
      </c>
      <c r="F1947" s="87" t="e" cm="1" vm="1">
        <f t="array" ref="F1947">_xlfn._xlws.FILTER(B1947,LEN(B1947)=5)</f>
        <v>#VALUE!</v>
      </c>
      <c r="G1947" s="88" t="str">
        <f t="shared" si="363"/>
        <v/>
      </c>
      <c r="H1947" s="85">
        <v>41633</v>
      </c>
      <c r="I1947" s="85" t="s">
        <v>2512</v>
      </c>
      <c r="J1947" s="93">
        <f t="shared" si="361"/>
        <v>41633</v>
      </c>
      <c r="K1947" s="85"/>
      <c r="M1947" s="85" t="s">
        <v>2133</v>
      </c>
      <c r="N1947" t="e">
        <f t="shared" si="364"/>
        <v>#VALUE!</v>
      </c>
      <c r="O1947" t="e">
        <f t="shared" si="365"/>
        <v>#VALUE!</v>
      </c>
      <c r="Q1947" s="84" t="s">
        <v>2133</v>
      </c>
      <c r="R1947" t="e">
        <f t="shared" si="366"/>
        <v>#VALUE!</v>
      </c>
      <c r="S1947" t="e">
        <f t="shared" si="367"/>
        <v>#VALUE!</v>
      </c>
      <c r="U1947" s="86" t="s">
        <v>2133</v>
      </c>
      <c r="V1947" t="e">
        <f t="shared" si="368"/>
        <v>#VALUE!</v>
      </c>
      <c r="W1947" t="e">
        <f t="shared" si="369"/>
        <v>#VALUE!</v>
      </c>
      <c r="Y1947" s="61" t="s">
        <v>2133</v>
      </c>
      <c r="Z1947" t="str">
        <f t="shared" si="370"/>
        <v>12-25-13</v>
      </c>
      <c r="AA1947" t="e">
        <f t="shared" si="371"/>
        <v>#VALUE!</v>
      </c>
      <c r="AB1947" t="e">
        <f t="shared" si="372"/>
        <v>#VALUE!</v>
      </c>
      <c r="AD1947" s="85">
        <v>41633</v>
      </c>
      <c r="AG1947" s="85" t="s">
        <v>2133</v>
      </c>
      <c r="AI1947" s="85">
        <v>41633</v>
      </c>
    </row>
    <row r="1948" spans="1:35" x14ac:dyDescent="0.2">
      <c r="A1948">
        <v>6327</v>
      </c>
      <c r="B1948" s="91" t="s">
        <v>2112</v>
      </c>
      <c r="C1948" s="61" t="str" cm="1">
        <f t="array" ref="C1948">_xlfn._xlws.FILTER(B1948,OR(LEN(B1948) = 7,LEN(B1948)=8))</f>
        <v>12/19/13</v>
      </c>
      <c r="D1948" s="61" t="str">
        <f t="shared" si="362"/>
        <v>12/19/13</v>
      </c>
      <c r="E1948" s="61" t="s">
        <v>2112</v>
      </c>
      <c r="F1948" s="87" t="e" cm="1" vm="1">
        <f t="array" ref="F1948">_xlfn._xlws.FILTER(B1948,LEN(B1948)=5)</f>
        <v>#VALUE!</v>
      </c>
      <c r="G1948" s="88" t="str">
        <f t="shared" si="363"/>
        <v/>
      </c>
      <c r="H1948" s="85">
        <v>41627</v>
      </c>
      <c r="I1948" s="85" t="s">
        <v>2512</v>
      </c>
      <c r="J1948" s="93">
        <f t="shared" si="361"/>
        <v>41627</v>
      </c>
      <c r="K1948" s="85"/>
      <c r="M1948" s="85" t="s">
        <v>2112</v>
      </c>
      <c r="N1948" t="e">
        <f t="shared" si="364"/>
        <v>#VALUE!</v>
      </c>
      <c r="O1948" t="e">
        <f t="shared" si="365"/>
        <v>#VALUE!</v>
      </c>
      <c r="Q1948" s="84" t="s">
        <v>2112</v>
      </c>
      <c r="R1948" t="e">
        <f t="shared" si="366"/>
        <v>#VALUE!</v>
      </c>
      <c r="S1948" t="e">
        <f t="shared" si="367"/>
        <v>#VALUE!</v>
      </c>
      <c r="U1948" s="86" t="s">
        <v>2112</v>
      </c>
      <c r="V1948" t="e">
        <f t="shared" si="368"/>
        <v>#VALUE!</v>
      </c>
      <c r="W1948" t="e">
        <f t="shared" si="369"/>
        <v>#VALUE!</v>
      </c>
      <c r="Y1948" s="61" t="s">
        <v>2112</v>
      </c>
      <c r="Z1948" t="str">
        <f t="shared" si="370"/>
        <v>12-19-13</v>
      </c>
      <c r="AA1948" t="e">
        <f t="shared" si="371"/>
        <v>#VALUE!</v>
      </c>
      <c r="AB1948" t="e">
        <f t="shared" si="372"/>
        <v>#VALUE!</v>
      </c>
      <c r="AD1948" s="85">
        <v>41627</v>
      </c>
      <c r="AG1948" s="85" t="s">
        <v>2112</v>
      </c>
      <c r="AI1948" s="85">
        <v>41627</v>
      </c>
    </row>
    <row r="1949" spans="1:35" x14ac:dyDescent="0.2">
      <c r="A1949">
        <v>6131</v>
      </c>
      <c r="B1949" s="91">
        <v>41286</v>
      </c>
      <c r="C1949" s="61" t="e" cm="1" vm="1">
        <f t="array" ref="C1949">_xlfn._xlws.FILTER(B1949,OR(LEN(B1949) = 7,LEN(B1949)=8))</f>
        <v>#VALUE!</v>
      </c>
      <c r="D1949" s="61" t="str">
        <f t="shared" si="362"/>
        <v/>
      </c>
      <c r="E1949" s="61" t="s">
        <v>2512</v>
      </c>
      <c r="F1949" s="87" cm="1">
        <f t="array" ref="F1949">_xlfn._xlws.FILTER(B1949,LEN(B1949)=5)</f>
        <v>41286</v>
      </c>
      <c r="G1949" s="88">
        <f t="shared" si="363"/>
        <v>41286</v>
      </c>
      <c r="H1949" s="61"/>
      <c r="I1949" s="85">
        <v>41286</v>
      </c>
      <c r="J1949" s="93">
        <f t="shared" si="361"/>
        <v>41286</v>
      </c>
      <c r="K1949" s="85"/>
      <c r="M1949" s="85">
        <v>41286</v>
      </c>
      <c r="N1949" t="e">
        <f t="shared" si="364"/>
        <v>#VALUE!</v>
      </c>
      <c r="O1949">
        <f t="shared" si="365"/>
        <v>41286</v>
      </c>
      <c r="Q1949" s="84">
        <v>41286</v>
      </c>
      <c r="R1949" t="e">
        <f t="shared" si="366"/>
        <v>#VALUE!</v>
      </c>
      <c r="S1949">
        <f t="shared" si="367"/>
        <v>41286</v>
      </c>
      <c r="U1949" s="86">
        <v>41286</v>
      </c>
      <c r="V1949" t="e">
        <f t="shared" si="368"/>
        <v>#VALUE!</v>
      </c>
      <c r="W1949">
        <f t="shared" si="369"/>
        <v>41286</v>
      </c>
      <c r="Y1949" s="61">
        <v>41286</v>
      </c>
      <c r="Z1949" t="str">
        <f t="shared" si="370"/>
        <v>41286</v>
      </c>
      <c r="AA1949" t="e">
        <f t="shared" si="371"/>
        <v>#VALUE!</v>
      </c>
      <c r="AB1949">
        <f t="shared" si="372"/>
        <v>41286</v>
      </c>
      <c r="AD1949" s="85">
        <v>31514</v>
      </c>
      <c r="AG1949" s="85">
        <v>41286</v>
      </c>
      <c r="AI1949" s="85">
        <v>41609</v>
      </c>
    </row>
    <row r="1950" spans="1:35" x14ac:dyDescent="0.2">
      <c r="A1950">
        <v>10379</v>
      </c>
      <c r="B1950" s="91">
        <v>41497</v>
      </c>
      <c r="C1950" s="61" t="e" cm="1" vm="1">
        <f t="array" ref="C1950">_xlfn._xlws.FILTER(B1950,OR(LEN(B1950) = 7,LEN(B1950)=8))</f>
        <v>#VALUE!</v>
      </c>
      <c r="D1950" s="61" t="str">
        <f t="shared" si="362"/>
        <v/>
      </c>
      <c r="E1950" s="61" t="s">
        <v>2512</v>
      </c>
      <c r="F1950" s="87" cm="1">
        <f t="array" ref="F1950">_xlfn._xlws.FILTER(B1950,LEN(B1950)=5)</f>
        <v>41497</v>
      </c>
      <c r="G1950" s="88">
        <f t="shared" si="363"/>
        <v>41497</v>
      </c>
      <c r="H1950" s="61"/>
      <c r="I1950" s="85">
        <v>41497</v>
      </c>
      <c r="J1950" s="93">
        <f t="shared" si="361"/>
        <v>41497</v>
      </c>
      <c r="K1950" s="85"/>
      <c r="M1950" s="85">
        <v>41497</v>
      </c>
      <c r="N1950" t="e">
        <f t="shared" si="364"/>
        <v>#VALUE!</v>
      </c>
      <c r="O1950">
        <f t="shared" si="365"/>
        <v>41497</v>
      </c>
      <c r="Q1950" s="84">
        <v>41497</v>
      </c>
      <c r="R1950" t="e">
        <f t="shared" si="366"/>
        <v>#VALUE!</v>
      </c>
      <c r="S1950">
        <f t="shared" si="367"/>
        <v>41497</v>
      </c>
      <c r="U1950" s="86">
        <v>41497</v>
      </c>
      <c r="V1950" t="e">
        <f t="shared" si="368"/>
        <v>#VALUE!</v>
      </c>
      <c r="W1950">
        <f t="shared" si="369"/>
        <v>41497</v>
      </c>
      <c r="Y1950" s="61">
        <v>41497</v>
      </c>
      <c r="Z1950" t="str">
        <f t="shared" si="370"/>
        <v>41497</v>
      </c>
      <c r="AA1950" t="e">
        <f t="shared" si="371"/>
        <v>#VALUE!</v>
      </c>
      <c r="AB1950">
        <f t="shared" si="372"/>
        <v>41497</v>
      </c>
      <c r="AD1950" s="85">
        <v>35534</v>
      </c>
      <c r="AG1950" s="85">
        <v>41497</v>
      </c>
      <c r="AI1950" s="85">
        <v>41586</v>
      </c>
    </row>
    <row r="1951" spans="1:35" x14ac:dyDescent="0.2">
      <c r="A1951">
        <v>606</v>
      </c>
      <c r="B1951" s="91">
        <v>41557</v>
      </c>
      <c r="C1951" s="61" t="e" cm="1" vm="1">
        <f t="array" ref="C1951">_xlfn._xlws.FILTER(B1951,OR(LEN(B1951) = 7,LEN(B1951)=8))</f>
        <v>#VALUE!</v>
      </c>
      <c r="D1951" s="61" t="str">
        <f t="shared" si="362"/>
        <v/>
      </c>
      <c r="E1951" s="61" t="s">
        <v>2512</v>
      </c>
      <c r="F1951" s="87" cm="1">
        <f t="array" ref="F1951">_xlfn._xlws.FILTER(B1951,LEN(B1951)=5)</f>
        <v>41557</v>
      </c>
      <c r="G1951" s="88">
        <f t="shared" si="363"/>
        <v>41557</v>
      </c>
      <c r="H1951" s="61"/>
      <c r="I1951" s="85">
        <v>41557</v>
      </c>
      <c r="J1951" s="93">
        <f t="shared" si="361"/>
        <v>41557</v>
      </c>
      <c r="K1951" s="85"/>
      <c r="M1951" s="85">
        <v>41557</v>
      </c>
      <c r="N1951" t="e">
        <f t="shared" si="364"/>
        <v>#VALUE!</v>
      </c>
      <c r="O1951">
        <f t="shared" si="365"/>
        <v>41557</v>
      </c>
      <c r="Q1951" s="84">
        <v>41557</v>
      </c>
      <c r="R1951" t="e">
        <f t="shared" si="366"/>
        <v>#VALUE!</v>
      </c>
      <c r="S1951">
        <f t="shared" si="367"/>
        <v>41557</v>
      </c>
      <c r="U1951" s="86">
        <v>41557</v>
      </c>
      <c r="V1951" t="e">
        <f t="shared" si="368"/>
        <v>#VALUE!</v>
      </c>
      <c r="W1951">
        <f t="shared" si="369"/>
        <v>41557</v>
      </c>
      <c r="Y1951" s="61">
        <v>41557</v>
      </c>
      <c r="Z1951" t="str">
        <f t="shared" si="370"/>
        <v>41557</v>
      </c>
      <c r="AA1951" t="e">
        <f t="shared" si="371"/>
        <v>#VALUE!</v>
      </c>
      <c r="AB1951">
        <f t="shared" si="372"/>
        <v>41557</v>
      </c>
      <c r="AD1951" s="85">
        <v>20925</v>
      </c>
      <c r="AG1951" s="85">
        <v>41557</v>
      </c>
      <c r="AI1951" s="85">
        <v>41557</v>
      </c>
    </row>
    <row r="1952" spans="1:35" x14ac:dyDescent="0.2">
      <c r="A1952">
        <v>7801</v>
      </c>
      <c r="B1952" s="91">
        <v>41617</v>
      </c>
      <c r="C1952" s="61" t="e" cm="1" vm="1">
        <f t="array" ref="C1952">_xlfn._xlws.FILTER(B1952,OR(LEN(B1952) = 7,LEN(B1952)=8))</f>
        <v>#VALUE!</v>
      </c>
      <c r="D1952" s="61" t="str">
        <f t="shared" si="362"/>
        <v/>
      </c>
      <c r="E1952" s="61" t="s">
        <v>2512</v>
      </c>
      <c r="F1952" s="87" cm="1">
        <f t="array" ref="F1952">_xlfn._xlws.FILTER(B1952,LEN(B1952)=5)</f>
        <v>41617</v>
      </c>
      <c r="G1952" s="88">
        <f t="shared" si="363"/>
        <v>41617</v>
      </c>
      <c r="H1952" s="61"/>
      <c r="I1952" s="85">
        <v>41617</v>
      </c>
      <c r="J1952" s="93">
        <f t="shared" si="361"/>
        <v>41617</v>
      </c>
      <c r="K1952" s="85"/>
      <c r="M1952" s="85">
        <v>41617</v>
      </c>
      <c r="N1952" t="e">
        <f t="shared" si="364"/>
        <v>#VALUE!</v>
      </c>
      <c r="O1952">
        <f t="shared" si="365"/>
        <v>41617</v>
      </c>
      <c r="Q1952" s="84">
        <v>41617</v>
      </c>
      <c r="R1952" t="e">
        <f t="shared" si="366"/>
        <v>#VALUE!</v>
      </c>
      <c r="S1952">
        <f t="shared" si="367"/>
        <v>41617</v>
      </c>
      <c r="U1952" s="86">
        <v>41617</v>
      </c>
      <c r="V1952" t="e">
        <f t="shared" si="368"/>
        <v>#VALUE!</v>
      </c>
      <c r="W1952">
        <f t="shared" si="369"/>
        <v>41617</v>
      </c>
      <c r="Y1952" s="61">
        <v>41617</v>
      </c>
      <c r="Z1952" t="str">
        <f t="shared" si="370"/>
        <v>41617</v>
      </c>
      <c r="AA1952" t="e">
        <f t="shared" si="371"/>
        <v>#VALUE!</v>
      </c>
      <c r="AB1952">
        <f t="shared" si="372"/>
        <v>41617</v>
      </c>
      <c r="AD1952" s="85">
        <v>42841</v>
      </c>
      <c r="AG1952" s="85">
        <v>41617</v>
      </c>
      <c r="AI1952" s="85">
        <v>41529</v>
      </c>
    </row>
    <row r="1953" spans="1:35" x14ac:dyDescent="0.2">
      <c r="A1953">
        <v>2445</v>
      </c>
      <c r="B1953" s="91">
        <v>41462</v>
      </c>
      <c r="C1953" s="61" t="e" cm="1" vm="1">
        <f t="array" ref="C1953">_xlfn._xlws.FILTER(B1953,OR(LEN(B1953) = 7,LEN(B1953)=8))</f>
        <v>#VALUE!</v>
      </c>
      <c r="D1953" s="61" t="str">
        <f t="shared" si="362"/>
        <v/>
      </c>
      <c r="E1953" s="61" t="s">
        <v>2512</v>
      </c>
      <c r="F1953" s="87" cm="1">
        <f t="array" ref="F1953">_xlfn._xlws.FILTER(B1953,LEN(B1953)=5)</f>
        <v>41462</v>
      </c>
      <c r="G1953" s="88">
        <f t="shared" si="363"/>
        <v>41462</v>
      </c>
      <c r="H1953" s="61"/>
      <c r="I1953" s="85">
        <v>41462</v>
      </c>
      <c r="J1953" s="93">
        <f t="shared" si="361"/>
        <v>41462</v>
      </c>
      <c r="K1953" s="85"/>
      <c r="M1953" s="85">
        <v>41462</v>
      </c>
      <c r="N1953" t="e">
        <f t="shared" si="364"/>
        <v>#VALUE!</v>
      </c>
      <c r="O1953">
        <f t="shared" si="365"/>
        <v>41462</v>
      </c>
      <c r="Q1953" s="84">
        <v>41462</v>
      </c>
      <c r="R1953" t="e">
        <f t="shared" si="366"/>
        <v>#VALUE!</v>
      </c>
      <c r="S1953">
        <f t="shared" si="367"/>
        <v>41462</v>
      </c>
      <c r="U1953" s="86">
        <v>41462</v>
      </c>
      <c r="V1953" t="e">
        <f t="shared" si="368"/>
        <v>#VALUE!</v>
      </c>
      <c r="W1953">
        <f t="shared" si="369"/>
        <v>41462</v>
      </c>
      <c r="Y1953" s="61">
        <v>41462</v>
      </c>
      <c r="Z1953" t="str">
        <f t="shared" si="370"/>
        <v>41462</v>
      </c>
      <c r="AA1953" t="e">
        <f t="shared" si="371"/>
        <v>#VALUE!</v>
      </c>
      <c r="AB1953">
        <f t="shared" si="372"/>
        <v>41462</v>
      </c>
      <c r="AD1953" s="85">
        <v>22750</v>
      </c>
      <c r="AG1953" s="85">
        <v>41462</v>
      </c>
      <c r="AI1953" s="85">
        <v>41462</v>
      </c>
    </row>
    <row r="1954" spans="1:35" x14ac:dyDescent="0.2">
      <c r="A1954">
        <v>5346</v>
      </c>
      <c r="B1954" s="91">
        <v>41340</v>
      </c>
      <c r="C1954" s="61" t="e" cm="1" vm="1">
        <f t="array" ref="C1954">_xlfn._xlws.FILTER(B1954,OR(LEN(B1954) = 7,LEN(B1954)=8))</f>
        <v>#VALUE!</v>
      </c>
      <c r="D1954" s="61" t="str">
        <f t="shared" si="362"/>
        <v/>
      </c>
      <c r="E1954" s="61" t="s">
        <v>2512</v>
      </c>
      <c r="F1954" s="87" cm="1">
        <f t="array" ref="F1954">_xlfn._xlws.FILTER(B1954,LEN(B1954)=5)</f>
        <v>41340</v>
      </c>
      <c r="G1954" s="88">
        <f t="shared" si="363"/>
        <v>41340</v>
      </c>
      <c r="H1954" s="61"/>
      <c r="I1954" s="85">
        <v>41340</v>
      </c>
      <c r="J1954" s="93">
        <f t="shared" si="361"/>
        <v>41340</v>
      </c>
      <c r="K1954" s="85"/>
      <c r="M1954" s="85">
        <v>41340</v>
      </c>
      <c r="N1954" t="e">
        <f t="shared" si="364"/>
        <v>#VALUE!</v>
      </c>
      <c r="O1954">
        <f t="shared" si="365"/>
        <v>41340</v>
      </c>
      <c r="Q1954" s="84">
        <v>41340</v>
      </c>
      <c r="R1954" t="e">
        <f t="shared" si="366"/>
        <v>#VALUE!</v>
      </c>
      <c r="S1954">
        <f t="shared" si="367"/>
        <v>41340</v>
      </c>
      <c r="U1954" s="86">
        <v>41340</v>
      </c>
      <c r="V1954" t="e">
        <f t="shared" si="368"/>
        <v>#VALUE!</v>
      </c>
      <c r="W1954">
        <f t="shared" si="369"/>
        <v>41340</v>
      </c>
      <c r="Y1954" s="61">
        <v>41340</v>
      </c>
      <c r="Z1954" t="str">
        <f t="shared" si="370"/>
        <v>41340</v>
      </c>
      <c r="AA1954" t="e">
        <f t="shared" si="371"/>
        <v>#VALUE!</v>
      </c>
      <c r="AB1954">
        <f t="shared" si="372"/>
        <v>41340</v>
      </c>
      <c r="AD1954" s="85">
        <v>14714</v>
      </c>
      <c r="AG1954" s="85">
        <v>41340</v>
      </c>
      <c r="AI1954" s="85">
        <v>41458</v>
      </c>
    </row>
    <row r="1955" spans="1:35" x14ac:dyDescent="0.2">
      <c r="A1955">
        <v>550</v>
      </c>
      <c r="B1955" s="91" t="s">
        <v>1444</v>
      </c>
      <c r="C1955" s="61" t="str" cm="1">
        <f t="array" ref="C1955">_xlfn._xlws.FILTER(B1955,OR(LEN(B1955) = 7,LEN(B1955)=8))</f>
        <v>5/23/13</v>
      </c>
      <c r="D1955" s="61" t="str">
        <f t="shared" si="362"/>
        <v>5/23/13</v>
      </c>
      <c r="E1955" s="85" t="s">
        <v>1444</v>
      </c>
      <c r="F1955" s="87" t="e" cm="1" vm="1">
        <f t="array" ref="F1955">_xlfn._xlws.FILTER(B1955,LEN(B1955)=5)</f>
        <v>#VALUE!</v>
      </c>
      <c r="G1955" s="88" t="str">
        <f t="shared" si="363"/>
        <v/>
      </c>
      <c r="H1955" s="85">
        <v>41417</v>
      </c>
      <c r="I1955" s="85" t="s">
        <v>2512</v>
      </c>
      <c r="J1955" s="93">
        <f t="shared" si="361"/>
        <v>41417</v>
      </c>
      <c r="K1955" s="85"/>
      <c r="M1955" s="85" t="s">
        <v>1444</v>
      </c>
      <c r="N1955" t="e">
        <f t="shared" si="364"/>
        <v>#VALUE!</v>
      </c>
      <c r="O1955" t="e">
        <f t="shared" si="365"/>
        <v>#VALUE!</v>
      </c>
      <c r="Q1955" s="84" t="s">
        <v>1444</v>
      </c>
      <c r="R1955" t="e">
        <f t="shared" si="366"/>
        <v>#VALUE!</v>
      </c>
      <c r="S1955" t="e">
        <f t="shared" si="367"/>
        <v>#VALUE!</v>
      </c>
      <c r="U1955" s="86" t="s">
        <v>1444</v>
      </c>
      <c r="V1955" t="e">
        <f t="shared" si="368"/>
        <v>#VALUE!</v>
      </c>
      <c r="W1955" t="e">
        <f t="shared" si="369"/>
        <v>#VALUE!</v>
      </c>
      <c r="Y1955" s="61" t="s">
        <v>1444</v>
      </c>
      <c r="Z1955" t="str">
        <f t="shared" si="370"/>
        <v>5-23-13</v>
      </c>
      <c r="AA1955" t="e">
        <f t="shared" si="371"/>
        <v>#VALUE!</v>
      </c>
      <c r="AB1955" t="e">
        <f t="shared" si="372"/>
        <v>#VALUE!</v>
      </c>
      <c r="AD1955" s="85">
        <v>41417</v>
      </c>
      <c r="AG1955" s="85" t="s">
        <v>1444</v>
      </c>
      <c r="AI1955" s="85">
        <v>41417</v>
      </c>
    </row>
    <row r="1956" spans="1:35" x14ac:dyDescent="0.2">
      <c r="A1956">
        <v>4478</v>
      </c>
      <c r="B1956" s="91" t="s">
        <v>376</v>
      </c>
      <c r="C1956" s="61" t="str" cm="1">
        <f t="array" ref="C1956">_xlfn._xlws.FILTER(B1956,OR(LEN(B1956) = 7,LEN(B1956)=8))</f>
        <v>3/24/13</v>
      </c>
      <c r="D1956" s="61" t="str">
        <f t="shared" si="362"/>
        <v>3/24/13</v>
      </c>
      <c r="E1956" s="85" t="s">
        <v>376</v>
      </c>
      <c r="F1956" s="87" t="e" cm="1" vm="1">
        <f t="array" ref="F1956">_xlfn._xlws.FILTER(B1956,LEN(B1956)=5)</f>
        <v>#VALUE!</v>
      </c>
      <c r="G1956" s="88" t="str">
        <f t="shared" si="363"/>
        <v/>
      </c>
      <c r="H1956" s="85">
        <v>41357</v>
      </c>
      <c r="I1956" s="85" t="s">
        <v>2512</v>
      </c>
      <c r="J1956" s="93">
        <f t="shared" si="361"/>
        <v>41357</v>
      </c>
      <c r="K1956" s="85"/>
      <c r="M1956" s="85" t="s">
        <v>376</v>
      </c>
      <c r="N1956" t="e">
        <f t="shared" si="364"/>
        <v>#VALUE!</v>
      </c>
      <c r="O1956" t="e">
        <f t="shared" si="365"/>
        <v>#VALUE!</v>
      </c>
      <c r="Q1956" s="84" t="s">
        <v>376</v>
      </c>
      <c r="R1956" t="e">
        <f t="shared" si="366"/>
        <v>#VALUE!</v>
      </c>
      <c r="S1956" t="e">
        <f t="shared" si="367"/>
        <v>#VALUE!</v>
      </c>
      <c r="U1956" s="86" t="s">
        <v>376</v>
      </c>
      <c r="V1956" t="e">
        <f t="shared" si="368"/>
        <v>#VALUE!</v>
      </c>
      <c r="W1956" t="e">
        <f t="shared" si="369"/>
        <v>#VALUE!</v>
      </c>
      <c r="Y1956" s="61" t="s">
        <v>376</v>
      </c>
      <c r="Z1956" t="str">
        <f t="shared" si="370"/>
        <v>3-24-13</v>
      </c>
      <c r="AA1956" t="e">
        <f t="shared" si="371"/>
        <v>#VALUE!</v>
      </c>
      <c r="AB1956" t="e">
        <f t="shared" si="372"/>
        <v>#VALUE!</v>
      </c>
      <c r="AD1956" s="85">
        <v>41357</v>
      </c>
      <c r="AG1956" s="85" t="s">
        <v>376</v>
      </c>
      <c r="AI1956" s="85">
        <v>41357</v>
      </c>
    </row>
    <row r="1957" spans="1:35" x14ac:dyDescent="0.2">
      <c r="A1957">
        <v>2350</v>
      </c>
      <c r="B1957" s="91" t="s">
        <v>1428</v>
      </c>
      <c r="C1957" s="61" t="str" cm="1">
        <f t="array" ref="C1957">_xlfn._xlws.FILTER(B1957,OR(LEN(B1957) = 7,LEN(B1957)=8))</f>
        <v>3/22/13</v>
      </c>
      <c r="D1957" s="61" t="str">
        <f t="shared" si="362"/>
        <v>3/22/13</v>
      </c>
      <c r="E1957" s="85" t="s">
        <v>1428</v>
      </c>
      <c r="F1957" s="87" t="e" cm="1" vm="1">
        <f t="array" ref="F1957">_xlfn._xlws.FILTER(B1957,LEN(B1957)=5)</f>
        <v>#VALUE!</v>
      </c>
      <c r="G1957" s="88" t="str">
        <f t="shared" si="363"/>
        <v/>
      </c>
      <c r="H1957" s="85">
        <v>41355</v>
      </c>
      <c r="I1957" s="85" t="s">
        <v>2512</v>
      </c>
      <c r="J1957" s="93">
        <f t="shared" si="361"/>
        <v>41355</v>
      </c>
      <c r="K1957" s="85"/>
      <c r="M1957" s="85" t="s">
        <v>1428</v>
      </c>
      <c r="N1957" t="e">
        <f t="shared" si="364"/>
        <v>#VALUE!</v>
      </c>
      <c r="O1957" t="e">
        <f t="shared" si="365"/>
        <v>#VALUE!</v>
      </c>
      <c r="Q1957" s="84" t="s">
        <v>1428</v>
      </c>
      <c r="R1957" t="e">
        <f t="shared" si="366"/>
        <v>#VALUE!</v>
      </c>
      <c r="S1957" t="e">
        <f t="shared" si="367"/>
        <v>#VALUE!</v>
      </c>
      <c r="U1957" s="86" t="s">
        <v>1428</v>
      </c>
      <c r="V1957" t="e">
        <f t="shared" si="368"/>
        <v>#VALUE!</v>
      </c>
      <c r="W1957" t="e">
        <f t="shared" si="369"/>
        <v>#VALUE!</v>
      </c>
      <c r="Y1957" s="61" t="s">
        <v>1428</v>
      </c>
      <c r="Z1957" t="str">
        <f t="shared" si="370"/>
        <v>3-22-13</v>
      </c>
      <c r="AA1957" t="e">
        <f t="shared" si="371"/>
        <v>#VALUE!</v>
      </c>
      <c r="AB1957" t="e">
        <f t="shared" si="372"/>
        <v>#VALUE!</v>
      </c>
      <c r="AD1957" s="85">
        <v>41355</v>
      </c>
      <c r="AG1957" s="85" t="s">
        <v>1428</v>
      </c>
      <c r="AI1957" s="85">
        <v>41355</v>
      </c>
    </row>
    <row r="1958" spans="1:35" x14ac:dyDescent="0.2">
      <c r="A1958">
        <v>1118</v>
      </c>
      <c r="B1958" s="91" t="s">
        <v>221</v>
      </c>
      <c r="C1958" s="61" t="str" cm="1">
        <f t="array" ref="C1958">_xlfn._xlws.FILTER(B1958,OR(LEN(B1958) = 7,LEN(B1958)=8))</f>
        <v>2/20/13</v>
      </c>
      <c r="D1958" s="61" t="str">
        <f t="shared" si="362"/>
        <v>2/20/13</v>
      </c>
      <c r="E1958" s="85" t="s">
        <v>221</v>
      </c>
      <c r="F1958" s="87" t="e" cm="1" vm="1">
        <f t="array" ref="F1958">_xlfn._xlws.FILTER(B1958,LEN(B1958)=5)</f>
        <v>#VALUE!</v>
      </c>
      <c r="G1958" s="88" t="str">
        <f t="shared" si="363"/>
        <v/>
      </c>
      <c r="H1958" s="85">
        <v>41325</v>
      </c>
      <c r="I1958" s="85" t="s">
        <v>2512</v>
      </c>
      <c r="J1958" s="93">
        <f t="shared" si="361"/>
        <v>41325</v>
      </c>
      <c r="K1958" s="85"/>
      <c r="M1958" s="85" t="s">
        <v>221</v>
      </c>
      <c r="N1958" t="e">
        <f t="shared" si="364"/>
        <v>#VALUE!</v>
      </c>
      <c r="O1958" t="e">
        <f t="shared" si="365"/>
        <v>#VALUE!</v>
      </c>
      <c r="Q1958" s="84" t="s">
        <v>221</v>
      </c>
      <c r="R1958" t="e">
        <f t="shared" si="366"/>
        <v>#VALUE!</v>
      </c>
      <c r="S1958" t="e">
        <f t="shared" si="367"/>
        <v>#VALUE!</v>
      </c>
      <c r="U1958" s="86" t="s">
        <v>221</v>
      </c>
      <c r="V1958" t="e">
        <f t="shared" si="368"/>
        <v>#VALUE!</v>
      </c>
      <c r="W1958" t="e">
        <f t="shared" si="369"/>
        <v>#VALUE!</v>
      </c>
      <c r="Y1958" s="61" t="s">
        <v>221</v>
      </c>
      <c r="Z1958" t="str">
        <f t="shared" si="370"/>
        <v>2-20-13</v>
      </c>
      <c r="AA1958" t="e">
        <f t="shared" si="371"/>
        <v>#VALUE!</v>
      </c>
      <c r="AB1958" t="e">
        <f t="shared" si="372"/>
        <v>#VALUE!</v>
      </c>
      <c r="AD1958" s="85">
        <v>41325</v>
      </c>
      <c r="AG1958" s="85" t="s">
        <v>221</v>
      </c>
      <c r="AI1958" s="85">
        <v>41325</v>
      </c>
    </row>
    <row r="1959" spans="1:35" x14ac:dyDescent="0.2">
      <c r="A1959">
        <v>1491</v>
      </c>
      <c r="B1959" s="91" t="s">
        <v>804</v>
      </c>
      <c r="C1959" s="61" t="str" cm="1">
        <f t="array" ref="C1959">_xlfn._xlws.FILTER(B1959,OR(LEN(B1959) = 7,LEN(B1959)=8))</f>
        <v>2/18/13</v>
      </c>
      <c r="D1959" s="61" t="str">
        <f t="shared" si="362"/>
        <v>2/18/13</v>
      </c>
      <c r="E1959" s="85" t="s">
        <v>804</v>
      </c>
      <c r="F1959" s="87" t="e" cm="1" vm="1">
        <f t="array" ref="F1959">_xlfn._xlws.FILTER(B1959,LEN(B1959)=5)</f>
        <v>#VALUE!</v>
      </c>
      <c r="G1959" s="88" t="str">
        <f t="shared" si="363"/>
        <v/>
      </c>
      <c r="H1959" s="85">
        <v>41323</v>
      </c>
      <c r="I1959" s="85" t="s">
        <v>2512</v>
      </c>
      <c r="J1959" s="93">
        <f t="shared" si="361"/>
        <v>41323</v>
      </c>
      <c r="K1959" s="85"/>
      <c r="M1959" s="85" t="s">
        <v>804</v>
      </c>
      <c r="N1959" t="e">
        <f t="shared" si="364"/>
        <v>#VALUE!</v>
      </c>
      <c r="O1959" t="e">
        <f t="shared" si="365"/>
        <v>#VALUE!</v>
      </c>
      <c r="Q1959" s="84" t="s">
        <v>804</v>
      </c>
      <c r="R1959" t="e">
        <f t="shared" si="366"/>
        <v>#VALUE!</v>
      </c>
      <c r="S1959" t="e">
        <f t="shared" si="367"/>
        <v>#VALUE!</v>
      </c>
      <c r="U1959" s="86" t="s">
        <v>804</v>
      </c>
      <c r="V1959" t="e">
        <f t="shared" si="368"/>
        <v>#VALUE!</v>
      </c>
      <c r="W1959" t="e">
        <f t="shared" si="369"/>
        <v>#VALUE!</v>
      </c>
      <c r="Y1959" s="61" t="s">
        <v>804</v>
      </c>
      <c r="Z1959" t="str">
        <f t="shared" si="370"/>
        <v>2-18-13</v>
      </c>
      <c r="AA1959" t="e">
        <f t="shared" si="371"/>
        <v>#VALUE!</v>
      </c>
      <c r="AB1959" t="e">
        <f t="shared" si="372"/>
        <v>#VALUE!</v>
      </c>
      <c r="AD1959" s="85">
        <v>41323</v>
      </c>
      <c r="AG1959" s="85" t="s">
        <v>804</v>
      </c>
      <c r="AI1959" s="85">
        <v>41323</v>
      </c>
    </row>
    <row r="1960" spans="1:35" x14ac:dyDescent="0.2">
      <c r="A1960">
        <v>4507</v>
      </c>
      <c r="B1960" s="91" t="s">
        <v>2183</v>
      </c>
      <c r="C1960" s="61" t="str" cm="1">
        <f t="array" ref="C1960">_xlfn._xlws.FILTER(B1960,OR(LEN(B1960) = 7,LEN(B1960)=8))</f>
        <v>11/27/12</v>
      </c>
      <c r="D1960" s="61" t="str">
        <f t="shared" si="362"/>
        <v>11/27/12</v>
      </c>
      <c r="E1960" s="61" t="s">
        <v>2183</v>
      </c>
      <c r="F1960" s="87" t="e" cm="1" vm="1">
        <f t="array" ref="F1960">_xlfn._xlws.FILTER(B1960,LEN(B1960)=5)</f>
        <v>#VALUE!</v>
      </c>
      <c r="G1960" s="88" t="str">
        <f t="shared" si="363"/>
        <v/>
      </c>
      <c r="H1960" s="85">
        <v>41240</v>
      </c>
      <c r="I1960" s="85" t="s">
        <v>2512</v>
      </c>
      <c r="J1960" s="93">
        <f t="shared" si="361"/>
        <v>41240</v>
      </c>
      <c r="K1960" s="85"/>
      <c r="M1960" s="85" t="s">
        <v>2183</v>
      </c>
      <c r="N1960" t="e">
        <f t="shared" si="364"/>
        <v>#VALUE!</v>
      </c>
      <c r="O1960" t="e">
        <f t="shared" si="365"/>
        <v>#VALUE!</v>
      </c>
      <c r="Q1960" s="84" t="s">
        <v>2183</v>
      </c>
      <c r="R1960" t="e">
        <f t="shared" si="366"/>
        <v>#VALUE!</v>
      </c>
      <c r="S1960" t="e">
        <f t="shared" si="367"/>
        <v>#VALUE!</v>
      </c>
      <c r="U1960" s="86" t="s">
        <v>2183</v>
      </c>
      <c r="V1960" t="e">
        <f t="shared" si="368"/>
        <v>#VALUE!</v>
      </c>
      <c r="W1960" t="e">
        <f t="shared" si="369"/>
        <v>#VALUE!</v>
      </c>
      <c r="Y1960" s="61" t="s">
        <v>2183</v>
      </c>
      <c r="Z1960" t="str">
        <f t="shared" si="370"/>
        <v>11-27-12</v>
      </c>
      <c r="AA1960" t="e">
        <f t="shared" si="371"/>
        <v>#VALUE!</v>
      </c>
      <c r="AB1960" t="e">
        <f t="shared" si="372"/>
        <v>#VALUE!</v>
      </c>
      <c r="AD1960" s="85">
        <v>41240</v>
      </c>
      <c r="AG1960" s="85" t="s">
        <v>2183</v>
      </c>
      <c r="AI1960" s="85">
        <v>41240</v>
      </c>
    </row>
    <row r="1961" spans="1:35" x14ac:dyDescent="0.2">
      <c r="A1961">
        <v>7023</v>
      </c>
      <c r="B1961" s="91" t="s">
        <v>1619</v>
      </c>
      <c r="C1961" s="61" t="str" cm="1">
        <f t="array" ref="C1961">_xlfn._xlws.FILTER(B1961,OR(LEN(B1961) = 7,LEN(B1961)=8))</f>
        <v>11/26/12</v>
      </c>
      <c r="D1961" s="61" t="str">
        <f t="shared" si="362"/>
        <v>11/26/12</v>
      </c>
      <c r="E1961" s="61" t="s">
        <v>1619</v>
      </c>
      <c r="F1961" s="87" t="e" cm="1" vm="1">
        <f t="array" ref="F1961">_xlfn._xlws.FILTER(B1961,LEN(B1961)=5)</f>
        <v>#VALUE!</v>
      </c>
      <c r="G1961" s="88" t="str">
        <f t="shared" si="363"/>
        <v/>
      </c>
      <c r="H1961" s="85">
        <v>41239</v>
      </c>
      <c r="I1961" s="85" t="s">
        <v>2512</v>
      </c>
      <c r="J1961" s="93">
        <f t="shared" si="361"/>
        <v>41239</v>
      </c>
      <c r="K1961" s="85"/>
      <c r="M1961" s="85" t="s">
        <v>1619</v>
      </c>
      <c r="N1961" t="e">
        <f t="shared" si="364"/>
        <v>#VALUE!</v>
      </c>
      <c r="O1961" t="e">
        <f t="shared" si="365"/>
        <v>#VALUE!</v>
      </c>
      <c r="Q1961" s="84" t="s">
        <v>1619</v>
      </c>
      <c r="R1961" t="e">
        <f t="shared" si="366"/>
        <v>#VALUE!</v>
      </c>
      <c r="S1961" t="e">
        <f t="shared" si="367"/>
        <v>#VALUE!</v>
      </c>
      <c r="U1961" s="86" t="s">
        <v>1619</v>
      </c>
      <c r="V1961" t="e">
        <f t="shared" si="368"/>
        <v>#VALUE!</v>
      </c>
      <c r="W1961" t="e">
        <f t="shared" si="369"/>
        <v>#VALUE!</v>
      </c>
      <c r="Y1961" s="61" t="s">
        <v>1619</v>
      </c>
      <c r="Z1961" t="str">
        <f t="shared" si="370"/>
        <v>11-26-12</v>
      </c>
      <c r="AA1961" t="e">
        <f t="shared" si="371"/>
        <v>#VALUE!</v>
      </c>
      <c r="AB1961" t="e">
        <f t="shared" si="372"/>
        <v>#VALUE!</v>
      </c>
      <c r="AD1961" s="85">
        <v>41239</v>
      </c>
      <c r="AG1961" s="85" t="s">
        <v>1619</v>
      </c>
      <c r="AI1961" s="85">
        <v>41239</v>
      </c>
    </row>
    <row r="1962" spans="1:35" x14ac:dyDescent="0.2">
      <c r="A1962">
        <v>6977</v>
      </c>
      <c r="B1962" s="91" t="s">
        <v>1885</v>
      </c>
      <c r="C1962" s="61" t="str" cm="1">
        <f t="array" ref="C1962">_xlfn._xlws.FILTER(B1962,OR(LEN(B1962) = 7,LEN(B1962)=8))</f>
        <v>10/14/12</v>
      </c>
      <c r="D1962" s="61" t="str">
        <f t="shared" si="362"/>
        <v>10/14/12</v>
      </c>
      <c r="E1962" s="61" t="s">
        <v>1885</v>
      </c>
      <c r="F1962" s="87" t="e" cm="1" vm="1">
        <f t="array" ref="F1962">_xlfn._xlws.FILTER(B1962,LEN(B1962)=5)</f>
        <v>#VALUE!</v>
      </c>
      <c r="G1962" s="88" t="str">
        <f t="shared" si="363"/>
        <v/>
      </c>
      <c r="H1962" s="85">
        <v>41196</v>
      </c>
      <c r="I1962" s="85" t="s">
        <v>2512</v>
      </c>
      <c r="J1962" s="93">
        <f t="shared" si="361"/>
        <v>41196</v>
      </c>
      <c r="K1962" s="85"/>
      <c r="M1962" s="85" t="s">
        <v>1885</v>
      </c>
      <c r="N1962" t="e">
        <f t="shared" si="364"/>
        <v>#VALUE!</v>
      </c>
      <c r="O1962" t="e">
        <f t="shared" si="365"/>
        <v>#VALUE!</v>
      </c>
      <c r="Q1962" s="84" t="s">
        <v>1885</v>
      </c>
      <c r="R1962" t="e">
        <f t="shared" si="366"/>
        <v>#VALUE!</v>
      </c>
      <c r="S1962" t="e">
        <f t="shared" si="367"/>
        <v>#VALUE!</v>
      </c>
      <c r="U1962" s="86" t="s">
        <v>1885</v>
      </c>
      <c r="V1962" t="e">
        <f t="shared" si="368"/>
        <v>#VALUE!</v>
      </c>
      <c r="W1962" t="e">
        <f t="shared" si="369"/>
        <v>#VALUE!</v>
      </c>
      <c r="Y1962" s="61" t="s">
        <v>1885</v>
      </c>
      <c r="Z1962" t="str">
        <f t="shared" si="370"/>
        <v>10-14-12</v>
      </c>
      <c r="AA1962" t="e">
        <f t="shared" si="371"/>
        <v>#VALUE!</v>
      </c>
      <c r="AB1962" t="e">
        <f t="shared" si="372"/>
        <v>#VALUE!</v>
      </c>
      <c r="AD1962" s="85">
        <v>41196</v>
      </c>
      <c r="AG1962" s="85" t="s">
        <v>1885</v>
      </c>
      <c r="AI1962" s="85">
        <v>41196</v>
      </c>
    </row>
    <row r="1963" spans="1:35" x14ac:dyDescent="0.2">
      <c r="A1963">
        <v>4042</v>
      </c>
      <c r="B1963" s="91" t="s">
        <v>76</v>
      </c>
      <c r="C1963" s="61" t="str" cm="1">
        <f t="array" ref="C1963">_xlfn._xlws.FILTER(B1963,OR(LEN(B1963) = 7,LEN(B1963)=8))</f>
        <v>10/13/12</v>
      </c>
      <c r="D1963" s="61" t="str">
        <f t="shared" si="362"/>
        <v>10/13/12</v>
      </c>
      <c r="E1963" s="61" t="s">
        <v>76</v>
      </c>
      <c r="F1963" s="87" t="e" cm="1" vm="1">
        <f t="array" ref="F1963">_xlfn._xlws.FILTER(B1963,LEN(B1963)=5)</f>
        <v>#VALUE!</v>
      </c>
      <c r="G1963" s="88" t="str">
        <f t="shared" si="363"/>
        <v/>
      </c>
      <c r="H1963" s="85">
        <v>41195</v>
      </c>
      <c r="I1963" s="85" t="s">
        <v>2512</v>
      </c>
      <c r="J1963" s="93">
        <f t="shared" si="361"/>
        <v>41195</v>
      </c>
      <c r="K1963" s="85"/>
      <c r="M1963" s="85" t="s">
        <v>76</v>
      </c>
      <c r="N1963" t="e">
        <f t="shared" si="364"/>
        <v>#VALUE!</v>
      </c>
      <c r="O1963" t="e">
        <f t="shared" si="365"/>
        <v>#VALUE!</v>
      </c>
      <c r="Q1963" s="84" t="s">
        <v>76</v>
      </c>
      <c r="R1963" t="e">
        <f t="shared" si="366"/>
        <v>#VALUE!</v>
      </c>
      <c r="S1963" t="e">
        <f t="shared" si="367"/>
        <v>#VALUE!</v>
      </c>
      <c r="U1963" s="86" t="s">
        <v>76</v>
      </c>
      <c r="V1963" t="e">
        <f t="shared" si="368"/>
        <v>#VALUE!</v>
      </c>
      <c r="W1963" t="e">
        <f t="shared" si="369"/>
        <v>#VALUE!</v>
      </c>
      <c r="Y1963" s="61" t="s">
        <v>76</v>
      </c>
      <c r="Z1963" t="str">
        <f t="shared" si="370"/>
        <v>10-13-12</v>
      </c>
      <c r="AA1963" t="e">
        <f t="shared" si="371"/>
        <v>#VALUE!</v>
      </c>
      <c r="AB1963" t="e">
        <f t="shared" si="372"/>
        <v>#VALUE!</v>
      </c>
      <c r="AD1963" s="85">
        <v>41195</v>
      </c>
      <c r="AG1963" s="85" t="s">
        <v>76</v>
      </c>
      <c r="AI1963" s="85">
        <v>41195</v>
      </c>
    </row>
    <row r="1964" spans="1:35" x14ac:dyDescent="0.2">
      <c r="A1964">
        <v>7274</v>
      </c>
      <c r="B1964" s="91" t="s">
        <v>147</v>
      </c>
      <c r="C1964" s="61" t="str" cm="1">
        <f t="array" ref="C1964">_xlfn._xlws.FILTER(B1964,OR(LEN(B1964) = 7,LEN(B1964)=8))</f>
        <v>9/28/12</v>
      </c>
      <c r="D1964" s="61" t="str">
        <f t="shared" si="362"/>
        <v>9/28/12</v>
      </c>
      <c r="E1964" s="85" t="s">
        <v>147</v>
      </c>
      <c r="F1964" s="87" t="e" cm="1" vm="1">
        <f t="array" ref="F1964">_xlfn._xlws.FILTER(B1964,LEN(B1964)=5)</f>
        <v>#VALUE!</v>
      </c>
      <c r="G1964" s="88" t="str">
        <f t="shared" si="363"/>
        <v/>
      </c>
      <c r="H1964" s="85">
        <v>41180</v>
      </c>
      <c r="I1964" s="85" t="s">
        <v>2512</v>
      </c>
      <c r="J1964" s="93">
        <f t="shared" si="361"/>
        <v>41180</v>
      </c>
      <c r="K1964" s="85"/>
      <c r="M1964" s="85" t="s">
        <v>147</v>
      </c>
      <c r="N1964" t="e">
        <f t="shared" si="364"/>
        <v>#VALUE!</v>
      </c>
      <c r="O1964" t="e">
        <f t="shared" si="365"/>
        <v>#VALUE!</v>
      </c>
      <c r="Q1964" s="84" t="s">
        <v>147</v>
      </c>
      <c r="R1964" t="e">
        <f t="shared" si="366"/>
        <v>#VALUE!</v>
      </c>
      <c r="S1964" t="e">
        <f t="shared" si="367"/>
        <v>#VALUE!</v>
      </c>
      <c r="U1964" s="86" t="s">
        <v>147</v>
      </c>
      <c r="V1964" t="e">
        <f t="shared" si="368"/>
        <v>#VALUE!</v>
      </c>
      <c r="W1964" t="e">
        <f t="shared" si="369"/>
        <v>#VALUE!</v>
      </c>
      <c r="Y1964" s="61" t="s">
        <v>147</v>
      </c>
      <c r="Z1964" t="str">
        <f t="shared" si="370"/>
        <v>9-28-12</v>
      </c>
      <c r="AA1964" t="e">
        <f t="shared" si="371"/>
        <v>#VALUE!</v>
      </c>
      <c r="AB1964" t="e">
        <f t="shared" si="372"/>
        <v>#VALUE!</v>
      </c>
      <c r="AD1964" s="85">
        <v>41180</v>
      </c>
      <c r="AG1964" s="85" t="s">
        <v>147</v>
      </c>
      <c r="AI1964" s="85">
        <v>41180</v>
      </c>
    </row>
    <row r="1965" spans="1:35" x14ac:dyDescent="0.2">
      <c r="A1965">
        <v>3332</v>
      </c>
      <c r="B1965" s="91" t="s">
        <v>1621</v>
      </c>
      <c r="C1965" s="61" t="str" cm="1">
        <f t="array" ref="C1965">_xlfn._xlws.FILTER(B1965,OR(LEN(B1965) = 7,LEN(B1965)=8))</f>
        <v>8/29/12</v>
      </c>
      <c r="D1965" s="61" t="str">
        <f t="shared" si="362"/>
        <v>8/29/12</v>
      </c>
      <c r="E1965" s="85" t="s">
        <v>1621</v>
      </c>
      <c r="F1965" s="87" t="e" cm="1" vm="1">
        <f t="array" ref="F1965">_xlfn._xlws.FILTER(B1965,LEN(B1965)=5)</f>
        <v>#VALUE!</v>
      </c>
      <c r="G1965" s="88" t="str">
        <f t="shared" si="363"/>
        <v/>
      </c>
      <c r="H1965" s="85">
        <v>41150</v>
      </c>
      <c r="I1965" s="85" t="s">
        <v>2512</v>
      </c>
      <c r="J1965" s="93">
        <f t="shared" si="361"/>
        <v>41150</v>
      </c>
      <c r="K1965" s="85"/>
      <c r="M1965" s="85" t="s">
        <v>1621</v>
      </c>
      <c r="N1965" t="e">
        <f t="shared" si="364"/>
        <v>#VALUE!</v>
      </c>
      <c r="O1965" t="e">
        <f t="shared" si="365"/>
        <v>#VALUE!</v>
      </c>
      <c r="Q1965" s="84" t="s">
        <v>1621</v>
      </c>
      <c r="R1965" t="e">
        <f t="shared" si="366"/>
        <v>#VALUE!</v>
      </c>
      <c r="S1965" t="e">
        <f t="shared" si="367"/>
        <v>#VALUE!</v>
      </c>
      <c r="U1965" s="86" t="s">
        <v>1621</v>
      </c>
      <c r="V1965" t="e">
        <f t="shared" si="368"/>
        <v>#VALUE!</v>
      </c>
      <c r="W1965" t="e">
        <f t="shared" si="369"/>
        <v>#VALUE!</v>
      </c>
      <c r="Y1965" s="61" t="s">
        <v>1621</v>
      </c>
      <c r="Z1965" t="str">
        <f t="shared" si="370"/>
        <v>8-29-12</v>
      </c>
      <c r="AA1965" t="e">
        <f t="shared" si="371"/>
        <v>#VALUE!</v>
      </c>
      <c r="AB1965" t="e">
        <f t="shared" si="372"/>
        <v>#VALUE!</v>
      </c>
      <c r="AD1965" s="85">
        <v>41150</v>
      </c>
      <c r="AG1965" s="85" t="s">
        <v>1621</v>
      </c>
      <c r="AI1965" s="85">
        <v>41150</v>
      </c>
    </row>
    <row r="1966" spans="1:35" x14ac:dyDescent="0.2">
      <c r="A1966">
        <v>7433</v>
      </c>
      <c r="B1966" s="91" t="s">
        <v>1621</v>
      </c>
      <c r="C1966" s="61" t="str" cm="1">
        <f t="array" ref="C1966">_xlfn._xlws.FILTER(B1966,OR(LEN(B1966) = 7,LEN(B1966)=8))</f>
        <v>8/29/12</v>
      </c>
      <c r="D1966" s="61" t="str">
        <f t="shared" si="362"/>
        <v>8/29/12</v>
      </c>
      <c r="E1966" s="85" t="s">
        <v>1621</v>
      </c>
      <c r="F1966" s="87" t="e" cm="1" vm="1">
        <f t="array" ref="F1966">_xlfn._xlws.FILTER(B1966,LEN(B1966)=5)</f>
        <v>#VALUE!</v>
      </c>
      <c r="G1966" s="88" t="str">
        <f t="shared" si="363"/>
        <v/>
      </c>
      <c r="H1966" s="85">
        <v>41150</v>
      </c>
      <c r="I1966" s="85" t="s">
        <v>2512</v>
      </c>
      <c r="J1966" s="93">
        <f t="shared" si="361"/>
        <v>41150</v>
      </c>
      <c r="K1966" s="85"/>
      <c r="M1966" s="85" t="s">
        <v>1621</v>
      </c>
      <c r="N1966" t="e">
        <f t="shared" si="364"/>
        <v>#VALUE!</v>
      </c>
      <c r="O1966" t="e">
        <f t="shared" si="365"/>
        <v>#VALUE!</v>
      </c>
      <c r="Q1966" s="84" t="s">
        <v>1621</v>
      </c>
      <c r="R1966" t="e">
        <f t="shared" si="366"/>
        <v>#VALUE!</v>
      </c>
      <c r="S1966" t="e">
        <f t="shared" si="367"/>
        <v>#VALUE!</v>
      </c>
      <c r="U1966" s="86" t="s">
        <v>1621</v>
      </c>
      <c r="V1966" t="e">
        <f t="shared" si="368"/>
        <v>#VALUE!</v>
      </c>
      <c r="W1966" t="e">
        <f t="shared" si="369"/>
        <v>#VALUE!</v>
      </c>
      <c r="Y1966" s="61" t="s">
        <v>1621</v>
      </c>
      <c r="Z1966" t="str">
        <f t="shared" si="370"/>
        <v>8-29-12</v>
      </c>
      <c r="AA1966" t="e">
        <f t="shared" si="371"/>
        <v>#VALUE!</v>
      </c>
      <c r="AB1966" t="e">
        <f t="shared" si="372"/>
        <v>#VALUE!</v>
      </c>
      <c r="AD1966" s="85">
        <v>41150</v>
      </c>
      <c r="AG1966" s="85" t="s">
        <v>1621</v>
      </c>
      <c r="AI1966" s="85">
        <v>41150</v>
      </c>
    </row>
    <row r="1967" spans="1:35" x14ac:dyDescent="0.2">
      <c r="A1967">
        <v>9386</v>
      </c>
      <c r="B1967" s="91" t="s">
        <v>607</v>
      </c>
      <c r="C1967" s="61" t="str" cm="1">
        <f t="array" ref="C1967">_xlfn._xlws.FILTER(B1967,OR(LEN(B1967) = 7,LEN(B1967)=8))</f>
        <v>5/29/14</v>
      </c>
      <c r="D1967" s="61" t="str">
        <f t="shared" si="362"/>
        <v>5/29/14</v>
      </c>
      <c r="E1967" s="85" t="s">
        <v>607</v>
      </c>
      <c r="F1967" s="87" t="e" cm="1" vm="1">
        <f t="array" ref="F1967">_xlfn._xlws.FILTER(B1967,LEN(B1967)=5)</f>
        <v>#VALUE!</v>
      </c>
      <c r="G1967" s="88" t="str">
        <f t="shared" si="363"/>
        <v/>
      </c>
      <c r="H1967" s="85">
        <v>41788</v>
      </c>
      <c r="I1967" s="85" t="s">
        <v>2512</v>
      </c>
      <c r="J1967" s="93">
        <f t="shared" si="361"/>
        <v>41788</v>
      </c>
      <c r="K1967" s="85"/>
      <c r="M1967" s="85" t="s">
        <v>607</v>
      </c>
      <c r="N1967" t="e">
        <f t="shared" si="364"/>
        <v>#VALUE!</v>
      </c>
      <c r="O1967" t="e">
        <f t="shared" si="365"/>
        <v>#VALUE!</v>
      </c>
      <c r="Q1967" s="84" t="s">
        <v>607</v>
      </c>
      <c r="R1967" t="e">
        <f t="shared" si="366"/>
        <v>#VALUE!</v>
      </c>
      <c r="S1967" t="e">
        <f t="shared" si="367"/>
        <v>#VALUE!</v>
      </c>
      <c r="U1967" s="86" t="s">
        <v>607</v>
      </c>
      <c r="V1967" t="e">
        <f t="shared" si="368"/>
        <v>#VALUE!</v>
      </c>
      <c r="W1967" t="e">
        <f t="shared" si="369"/>
        <v>#VALUE!</v>
      </c>
      <c r="Y1967" s="61" t="s">
        <v>607</v>
      </c>
      <c r="Z1967" t="str">
        <f t="shared" si="370"/>
        <v>5-29-14</v>
      </c>
      <c r="AA1967" t="e">
        <f t="shared" si="371"/>
        <v>#VALUE!</v>
      </c>
      <c r="AB1967" t="e">
        <f t="shared" si="372"/>
        <v>#VALUE!</v>
      </c>
      <c r="AD1967" s="85">
        <v>41788</v>
      </c>
      <c r="AG1967" s="85" t="s">
        <v>607</v>
      </c>
      <c r="AI1967" s="85">
        <v>41788</v>
      </c>
    </row>
    <row r="1968" spans="1:35" x14ac:dyDescent="0.2">
      <c r="A1968">
        <v>5176</v>
      </c>
      <c r="B1968" s="91">
        <v>41498</v>
      </c>
      <c r="C1968" s="61" t="e" cm="1" vm="1">
        <f t="array" ref="C1968">_xlfn._xlws.FILTER(B1968,OR(LEN(B1968) = 7,LEN(B1968)=8))</f>
        <v>#VALUE!</v>
      </c>
      <c r="D1968" s="61" t="str">
        <f t="shared" si="362"/>
        <v/>
      </c>
      <c r="E1968" s="61" t="s">
        <v>2512</v>
      </c>
      <c r="F1968" s="87" cm="1">
        <f t="array" ref="F1968">_xlfn._xlws.FILTER(B1968,LEN(B1968)=5)</f>
        <v>41498</v>
      </c>
      <c r="G1968" s="88">
        <f t="shared" si="363"/>
        <v>41498</v>
      </c>
      <c r="H1968" s="61"/>
      <c r="I1968" s="85">
        <v>41498</v>
      </c>
      <c r="J1968" s="93">
        <f t="shared" si="361"/>
        <v>41498</v>
      </c>
      <c r="K1968" s="85"/>
      <c r="M1968" s="85">
        <v>41498</v>
      </c>
      <c r="N1968" t="e">
        <f t="shared" si="364"/>
        <v>#VALUE!</v>
      </c>
      <c r="O1968">
        <f t="shared" si="365"/>
        <v>41498</v>
      </c>
      <c r="Q1968" s="84">
        <v>41498</v>
      </c>
      <c r="R1968" t="e">
        <f t="shared" si="366"/>
        <v>#VALUE!</v>
      </c>
      <c r="S1968">
        <f t="shared" si="367"/>
        <v>41498</v>
      </c>
      <c r="U1968" s="86">
        <v>41498</v>
      </c>
      <c r="V1968" t="e">
        <f t="shared" si="368"/>
        <v>#VALUE!</v>
      </c>
      <c r="W1968">
        <f t="shared" si="369"/>
        <v>41498</v>
      </c>
      <c r="Y1968" s="61">
        <v>41498</v>
      </c>
      <c r="Z1968" t="str">
        <f t="shared" si="370"/>
        <v>41498</v>
      </c>
      <c r="AA1968" t="e">
        <f t="shared" si="371"/>
        <v>#VALUE!</v>
      </c>
      <c r="AB1968">
        <f t="shared" si="372"/>
        <v>41498</v>
      </c>
      <c r="AD1968" s="85">
        <v>35899</v>
      </c>
      <c r="AG1968" s="85">
        <v>41498</v>
      </c>
      <c r="AI1968" s="85">
        <v>41616</v>
      </c>
    </row>
    <row r="1969" spans="1:35" x14ac:dyDescent="0.2">
      <c r="A1969">
        <v>10323</v>
      </c>
      <c r="B1969" s="91" t="s">
        <v>619</v>
      </c>
      <c r="C1969" s="61" t="str" cm="1">
        <f t="array" ref="C1969">_xlfn._xlws.FILTER(B1969,OR(LEN(B1969) = 7,LEN(B1969)=8))</f>
        <v>10/25/13</v>
      </c>
      <c r="D1969" s="61" t="str">
        <f t="shared" si="362"/>
        <v>10/25/13</v>
      </c>
      <c r="E1969" s="61" t="s">
        <v>619</v>
      </c>
      <c r="F1969" s="87" t="e" cm="1" vm="1">
        <f t="array" ref="F1969">_xlfn._xlws.FILTER(B1969,LEN(B1969)=5)</f>
        <v>#VALUE!</v>
      </c>
      <c r="G1969" s="88" t="str">
        <f t="shared" si="363"/>
        <v/>
      </c>
      <c r="H1969" s="85">
        <v>41572</v>
      </c>
      <c r="I1969" s="85" t="s">
        <v>2512</v>
      </c>
      <c r="J1969" s="93">
        <f t="shared" si="361"/>
        <v>41572</v>
      </c>
      <c r="K1969" s="85"/>
      <c r="M1969" s="85" t="s">
        <v>619</v>
      </c>
      <c r="N1969" t="e">
        <f t="shared" si="364"/>
        <v>#VALUE!</v>
      </c>
      <c r="O1969" t="e">
        <f t="shared" si="365"/>
        <v>#VALUE!</v>
      </c>
      <c r="Q1969" s="84" t="s">
        <v>619</v>
      </c>
      <c r="R1969" t="e">
        <f t="shared" si="366"/>
        <v>#VALUE!</v>
      </c>
      <c r="S1969" t="e">
        <f t="shared" si="367"/>
        <v>#VALUE!</v>
      </c>
      <c r="U1969" s="86" t="s">
        <v>619</v>
      </c>
      <c r="V1969" t="e">
        <f t="shared" si="368"/>
        <v>#VALUE!</v>
      </c>
      <c r="W1969" t="e">
        <f t="shared" si="369"/>
        <v>#VALUE!</v>
      </c>
      <c r="Y1969" s="61" t="s">
        <v>619</v>
      </c>
      <c r="Z1969" t="str">
        <f t="shared" si="370"/>
        <v>10-25-13</v>
      </c>
      <c r="AA1969" t="e">
        <f t="shared" si="371"/>
        <v>#VALUE!</v>
      </c>
      <c r="AB1969" t="e">
        <f t="shared" si="372"/>
        <v>#VALUE!</v>
      </c>
      <c r="AD1969" s="85">
        <v>41572</v>
      </c>
      <c r="AG1969" s="85" t="s">
        <v>619</v>
      </c>
      <c r="AI1969" s="85">
        <v>41572</v>
      </c>
    </row>
    <row r="1970" spans="1:35" x14ac:dyDescent="0.2">
      <c r="A1970">
        <v>4682</v>
      </c>
      <c r="B1970" s="91" t="s">
        <v>1761</v>
      </c>
      <c r="C1970" s="61" t="str" cm="1">
        <f t="array" ref="C1970">_xlfn._xlws.FILTER(B1970,OR(LEN(B1970) = 7,LEN(B1970)=8))</f>
        <v>10/15/13</v>
      </c>
      <c r="D1970" s="61" t="str">
        <f t="shared" si="362"/>
        <v>10/15/13</v>
      </c>
      <c r="E1970" s="61" t="s">
        <v>1761</v>
      </c>
      <c r="F1970" s="87" t="e" cm="1" vm="1">
        <f t="array" ref="F1970">_xlfn._xlws.FILTER(B1970,LEN(B1970)=5)</f>
        <v>#VALUE!</v>
      </c>
      <c r="G1970" s="88" t="str">
        <f t="shared" si="363"/>
        <v/>
      </c>
      <c r="H1970" s="85">
        <v>41562</v>
      </c>
      <c r="I1970" s="85" t="s">
        <v>2512</v>
      </c>
      <c r="J1970" s="93">
        <f t="shared" si="361"/>
        <v>41562</v>
      </c>
      <c r="K1970" s="85"/>
      <c r="M1970" s="85" t="s">
        <v>1761</v>
      </c>
      <c r="N1970" t="e">
        <f t="shared" si="364"/>
        <v>#VALUE!</v>
      </c>
      <c r="O1970" t="e">
        <f t="shared" si="365"/>
        <v>#VALUE!</v>
      </c>
      <c r="Q1970" s="84" t="s">
        <v>1761</v>
      </c>
      <c r="R1970" t="e">
        <f t="shared" si="366"/>
        <v>#VALUE!</v>
      </c>
      <c r="S1970" t="e">
        <f t="shared" si="367"/>
        <v>#VALUE!</v>
      </c>
      <c r="U1970" s="86" t="s">
        <v>1761</v>
      </c>
      <c r="V1970" t="e">
        <f t="shared" si="368"/>
        <v>#VALUE!</v>
      </c>
      <c r="W1970" t="e">
        <f t="shared" si="369"/>
        <v>#VALUE!</v>
      </c>
      <c r="Y1970" s="61" t="s">
        <v>1761</v>
      </c>
      <c r="Z1970" t="str">
        <f t="shared" si="370"/>
        <v>10-15-13</v>
      </c>
      <c r="AA1970" t="e">
        <f t="shared" si="371"/>
        <v>#VALUE!</v>
      </c>
      <c r="AB1970" t="e">
        <f t="shared" si="372"/>
        <v>#VALUE!</v>
      </c>
      <c r="AD1970" s="85">
        <v>41562</v>
      </c>
      <c r="AG1970" s="85" t="s">
        <v>1761</v>
      </c>
      <c r="AI1970" s="85">
        <v>41562</v>
      </c>
    </row>
    <row r="1971" spans="1:35" x14ac:dyDescent="0.2">
      <c r="A1971">
        <v>3083</v>
      </c>
      <c r="B1971" s="91" t="s">
        <v>2193</v>
      </c>
      <c r="C1971" s="61" t="str" cm="1">
        <f t="array" ref="C1971">_xlfn._xlws.FILTER(B1971,OR(LEN(B1971) = 7,LEN(B1971)=8))</f>
        <v>7/26/13</v>
      </c>
      <c r="D1971" s="61" t="str">
        <f t="shared" si="362"/>
        <v>7/26/13</v>
      </c>
      <c r="E1971" s="85" t="s">
        <v>2193</v>
      </c>
      <c r="F1971" s="87" t="e" cm="1" vm="1">
        <f t="array" ref="F1971">_xlfn._xlws.FILTER(B1971,LEN(B1971)=5)</f>
        <v>#VALUE!</v>
      </c>
      <c r="G1971" s="88" t="str">
        <f t="shared" si="363"/>
        <v/>
      </c>
      <c r="H1971" s="85">
        <v>41481</v>
      </c>
      <c r="I1971" s="85" t="s">
        <v>2512</v>
      </c>
      <c r="J1971" s="93">
        <f t="shared" si="361"/>
        <v>41481</v>
      </c>
      <c r="K1971" s="85"/>
      <c r="M1971" s="85" t="s">
        <v>2193</v>
      </c>
      <c r="N1971" t="e">
        <f t="shared" si="364"/>
        <v>#VALUE!</v>
      </c>
      <c r="O1971" t="e">
        <f t="shared" si="365"/>
        <v>#VALUE!</v>
      </c>
      <c r="Q1971" s="84" t="s">
        <v>2193</v>
      </c>
      <c r="R1971" t="e">
        <f t="shared" si="366"/>
        <v>#VALUE!</v>
      </c>
      <c r="S1971" t="e">
        <f t="shared" si="367"/>
        <v>#VALUE!</v>
      </c>
      <c r="U1971" s="86" t="s">
        <v>2193</v>
      </c>
      <c r="V1971" t="e">
        <f t="shared" si="368"/>
        <v>#VALUE!</v>
      </c>
      <c r="W1971" t="e">
        <f t="shared" si="369"/>
        <v>#VALUE!</v>
      </c>
      <c r="Y1971" s="61" t="s">
        <v>2193</v>
      </c>
      <c r="Z1971" t="str">
        <f t="shared" si="370"/>
        <v>7-26-13</v>
      </c>
      <c r="AA1971" t="e">
        <f t="shared" si="371"/>
        <v>#VALUE!</v>
      </c>
      <c r="AB1971" t="e">
        <f t="shared" si="372"/>
        <v>#VALUE!</v>
      </c>
      <c r="AD1971" s="85">
        <v>41481</v>
      </c>
      <c r="AG1971" s="85" t="s">
        <v>2193</v>
      </c>
      <c r="AI1971" s="85">
        <v>41481</v>
      </c>
    </row>
    <row r="1972" spans="1:35" x14ac:dyDescent="0.2">
      <c r="A1972">
        <v>8015</v>
      </c>
      <c r="B1972" s="91">
        <v>41338</v>
      </c>
      <c r="C1972" s="61" t="e" cm="1" vm="1">
        <f t="array" ref="C1972">_xlfn._xlws.FILTER(B1972,OR(LEN(B1972) = 7,LEN(B1972)=8))</f>
        <v>#VALUE!</v>
      </c>
      <c r="D1972" s="61" t="str">
        <f t="shared" si="362"/>
        <v/>
      </c>
      <c r="E1972" s="61" t="s">
        <v>2512</v>
      </c>
      <c r="F1972" s="87" cm="1">
        <f t="array" ref="F1972">_xlfn._xlws.FILTER(B1972,LEN(B1972)=5)</f>
        <v>41338</v>
      </c>
      <c r="G1972" s="88">
        <f t="shared" si="363"/>
        <v>41338</v>
      </c>
      <c r="H1972" s="61"/>
      <c r="I1972" s="85">
        <v>41338</v>
      </c>
      <c r="J1972" s="93">
        <f t="shared" si="361"/>
        <v>41338</v>
      </c>
      <c r="K1972" s="85"/>
      <c r="M1972" s="85">
        <v>41338</v>
      </c>
      <c r="N1972" t="e">
        <f t="shared" si="364"/>
        <v>#VALUE!</v>
      </c>
      <c r="O1972">
        <f t="shared" si="365"/>
        <v>41338</v>
      </c>
      <c r="Q1972" s="84">
        <v>41338</v>
      </c>
      <c r="R1972" t="e">
        <f t="shared" si="366"/>
        <v>#VALUE!</v>
      </c>
      <c r="S1972">
        <f t="shared" si="367"/>
        <v>41338</v>
      </c>
      <c r="U1972" s="86">
        <v>41338</v>
      </c>
      <c r="V1972" t="e">
        <f t="shared" si="368"/>
        <v>#VALUE!</v>
      </c>
      <c r="W1972">
        <f t="shared" si="369"/>
        <v>41338</v>
      </c>
      <c r="Y1972" s="61">
        <v>41338</v>
      </c>
      <c r="Z1972" t="str">
        <f t="shared" si="370"/>
        <v>41338</v>
      </c>
      <c r="AA1972" t="e">
        <f t="shared" si="371"/>
        <v>#VALUE!</v>
      </c>
      <c r="AB1972">
        <f t="shared" si="372"/>
        <v>41338</v>
      </c>
      <c r="AD1972" s="85">
        <v>13983</v>
      </c>
      <c r="AG1972" s="85">
        <v>41338</v>
      </c>
      <c r="AI1972" s="85">
        <v>41397</v>
      </c>
    </row>
    <row r="1973" spans="1:35" x14ac:dyDescent="0.2">
      <c r="A1973">
        <v>1745</v>
      </c>
      <c r="B1973" s="91">
        <v>41338</v>
      </c>
      <c r="C1973" s="61" t="e" cm="1" vm="1">
        <f t="array" ref="C1973">_xlfn._xlws.FILTER(B1973,OR(LEN(B1973) = 7,LEN(B1973)=8))</f>
        <v>#VALUE!</v>
      </c>
      <c r="D1973" s="61" t="str">
        <f t="shared" si="362"/>
        <v/>
      </c>
      <c r="E1973" s="61" t="s">
        <v>2512</v>
      </c>
      <c r="F1973" s="87" cm="1">
        <f t="array" ref="F1973">_xlfn._xlws.FILTER(B1973,LEN(B1973)=5)</f>
        <v>41338</v>
      </c>
      <c r="G1973" s="88">
        <f t="shared" si="363"/>
        <v>41338</v>
      </c>
      <c r="H1973" s="61"/>
      <c r="I1973" s="85">
        <v>41338</v>
      </c>
      <c r="J1973" s="93">
        <f t="shared" si="361"/>
        <v>41338</v>
      </c>
      <c r="K1973" s="85"/>
      <c r="M1973" s="85">
        <v>41338</v>
      </c>
      <c r="N1973" t="e">
        <f t="shared" si="364"/>
        <v>#VALUE!</v>
      </c>
      <c r="O1973">
        <f t="shared" si="365"/>
        <v>41338</v>
      </c>
      <c r="Q1973" s="84">
        <v>41338</v>
      </c>
      <c r="R1973" t="e">
        <f t="shared" si="366"/>
        <v>#VALUE!</v>
      </c>
      <c r="S1973">
        <f t="shared" si="367"/>
        <v>41338</v>
      </c>
      <c r="U1973" s="86">
        <v>41338</v>
      </c>
      <c r="V1973" t="e">
        <f t="shared" si="368"/>
        <v>#VALUE!</v>
      </c>
      <c r="W1973">
        <f t="shared" si="369"/>
        <v>41338</v>
      </c>
      <c r="Y1973" s="61">
        <v>41338</v>
      </c>
      <c r="Z1973" t="str">
        <f t="shared" si="370"/>
        <v>41338</v>
      </c>
      <c r="AA1973" t="e">
        <f t="shared" si="371"/>
        <v>#VALUE!</v>
      </c>
      <c r="AB1973">
        <f t="shared" si="372"/>
        <v>41338</v>
      </c>
      <c r="AD1973" s="85">
        <v>13983</v>
      </c>
      <c r="AG1973" s="85">
        <v>41338</v>
      </c>
      <c r="AI1973" s="85">
        <v>41397</v>
      </c>
    </row>
    <row r="1974" spans="1:35" x14ac:dyDescent="0.2">
      <c r="A1974">
        <v>3136</v>
      </c>
      <c r="B1974" s="91" t="s">
        <v>693</v>
      </c>
      <c r="C1974" s="61" t="str" cm="1">
        <f t="array" ref="C1974">_xlfn._xlws.FILTER(B1974,OR(LEN(B1974) = 7,LEN(B1974)=8))</f>
        <v>4/13/13</v>
      </c>
      <c r="D1974" s="61" t="str">
        <f t="shared" si="362"/>
        <v>4/13/13</v>
      </c>
      <c r="E1974" s="85" t="s">
        <v>693</v>
      </c>
      <c r="F1974" s="87" t="e" cm="1" vm="1">
        <f t="array" ref="F1974">_xlfn._xlws.FILTER(B1974,LEN(B1974)=5)</f>
        <v>#VALUE!</v>
      </c>
      <c r="G1974" s="88" t="str">
        <f t="shared" si="363"/>
        <v/>
      </c>
      <c r="H1974" s="85">
        <v>41377</v>
      </c>
      <c r="I1974" s="85" t="s">
        <v>2512</v>
      </c>
      <c r="J1974" s="93">
        <f t="shared" si="361"/>
        <v>41377</v>
      </c>
      <c r="K1974" s="85"/>
      <c r="M1974" s="85" t="s">
        <v>693</v>
      </c>
      <c r="N1974" t="e">
        <f t="shared" si="364"/>
        <v>#VALUE!</v>
      </c>
      <c r="O1974" t="e">
        <f t="shared" si="365"/>
        <v>#VALUE!</v>
      </c>
      <c r="Q1974" s="84" t="s">
        <v>693</v>
      </c>
      <c r="R1974" t="e">
        <f t="shared" si="366"/>
        <v>#VALUE!</v>
      </c>
      <c r="S1974" t="e">
        <f t="shared" si="367"/>
        <v>#VALUE!</v>
      </c>
      <c r="U1974" s="86" t="s">
        <v>693</v>
      </c>
      <c r="V1974" t="e">
        <f t="shared" si="368"/>
        <v>#VALUE!</v>
      </c>
      <c r="W1974" t="e">
        <f t="shared" si="369"/>
        <v>#VALUE!</v>
      </c>
      <c r="Y1974" s="61" t="s">
        <v>693</v>
      </c>
      <c r="Z1974" t="str">
        <f t="shared" si="370"/>
        <v>4-13-13</v>
      </c>
      <c r="AA1974" t="e">
        <f t="shared" si="371"/>
        <v>#VALUE!</v>
      </c>
      <c r="AB1974" t="e">
        <f t="shared" si="372"/>
        <v>#VALUE!</v>
      </c>
      <c r="AD1974" s="85">
        <v>41377</v>
      </c>
      <c r="AG1974" s="85" t="s">
        <v>693</v>
      </c>
      <c r="AI1974" s="85">
        <v>41377</v>
      </c>
    </row>
    <row r="1975" spans="1:35" x14ac:dyDescent="0.2">
      <c r="A1975">
        <v>6991</v>
      </c>
      <c r="B1975" s="91">
        <v>41551</v>
      </c>
      <c r="C1975" s="61" t="e" cm="1" vm="1">
        <f t="array" ref="C1975">_xlfn._xlws.FILTER(B1975,OR(LEN(B1975) = 7,LEN(B1975)=8))</f>
        <v>#VALUE!</v>
      </c>
      <c r="D1975" s="61" t="str">
        <f t="shared" si="362"/>
        <v/>
      </c>
      <c r="E1975" s="61" t="s">
        <v>2512</v>
      </c>
      <c r="F1975" s="87" cm="1">
        <f t="array" ref="F1975">_xlfn._xlws.FILTER(B1975,LEN(B1975)=5)</f>
        <v>41551</v>
      </c>
      <c r="G1975" s="88">
        <f t="shared" si="363"/>
        <v>41551</v>
      </c>
      <c r="H1975" s="61"/>
      <c r="I1975" s="85">
        <v>41551</v>
      </c>
      <c r="J1975" s="93">
        <f t="shared" si="361"/>
        <v>41551</v>
      </c>
      <c r="K1975" s="85"/>
      <c r="M1975" s="85">
        <v>41551</v>
      </c>
      <c r="N1975" t="e">
        <f t="shared" si="364"/>
        <v>#VALUE!</v>
      </c>
      <c r="O1975">
        <f t="shared" si="365"/>
        <v>41551</v>
      </c>
      <c r="Q1975" s="84">
        <v>41551</v>
      </c>
      <c r="R1975" t="e">
        <f t="shared" si="366"/>
        <v>#VALUE!</v>
      </c>
      <c r="S1975">
        <f t="shared" si="367"/>
        <v>41551</v>
      </c>
      <c r="U1975" s="86">
        <v>41551</v>
      </c>
      <c r="V1975" t="e">
        <f t="shared" si="368"/>
        <v>#VALUE!</v>
      </c>
      <c r="W1975">
        <f t="shared" si="369"/>
        <v>41551</v>
      </c>
      <c r="Y1975" s="61">
        <v>41551</v>
      </c>
      <c r="Z1975" t="str">
        <f t="shared" si="370"/>
        <v>41551</v>
      </c>
      <c r="AA1975" t="e">
        <f t="shared" si="371"/>
        <v>#VALUE!</v>
      </c>
      <c r="AB1975">
        <f t="shared" si="372"/>
        <v>41551</v>
      </c>
      <c r="AD1975" s="85">
        <v>18733</v>
      </c>
      <c r="AG1975" s="85">
        <v>41551</v>
      </c>
      <c r="AI1975" s="85">
        <v>41374</v>
      </c>
    </row>
    <row r="1976" spans="1:35" x14ac:dyDescent="0.2">
      <c r="A1976">
        <v>8132</v>
      </c>
      <c r="B1976" s="91">
        <v>41398</v>
      </c>
      <c r="C1976" s="61" t="e" cm="1" vm="1">
        <f t="array" ref="C1976">_xlfn._xlws.FILTER(B1976,OR(LEN(B1976) = 7,LEN(B1976)=8))</f>
        <v>#VALUE!</v>
      </c>
      <c r="D1976" s="61" t="str">
        <f t="shared" si="362"/>
        <v/>
      </c>
      <c r="E1976" s="61" t="s">
        <v>2512</v>
      </c>
      <c r="F1976" s="87" cm="1">
        <f t="array" ref="F1976">_xlfn._xlws.FILTER(B1976,LEN(B1976)=5)</f>
        <v>41398</v>
      </c>
      <c r="G1976" s="88">
        <f t="shared" si="363"/>
        <v>41398</v>
      </c>
      <c r="H1976" s="61"/>
      <c r="I1976" s="85">
        <v>41398</v>
      </c>
      <c r="J1976" s="93">
        <f t="shared" si="361"/>
        <v>41398</v>
      </c>
      <c r="K1976" s="85"/>
      <c r="M1976" s="85">
        <v>41398</v>
      </c>
      <c r="N1976" t="e">
        <f t="shared" si="364"/>
        <v>#VALUE!</v>
      </c>
      <c r="O1976">
        <f t="shared" si="365"/>
        <v>41398</v>
      </c>
      <c r="Q1976" s="84">
        <v>41398</v>
      </c>
      <c r="R1976" t="e">
        <f t="shared" si="366"/>
        <v>#VALUE!</v>
      </c>
      <c r="S1976">
        <f t="shared" si="367"/>
        <v>41398</v>
      </c>
      <c r="U1976" s="86">
        <v>41398</v>
      </c>
      <c r="V1976" t="e">
        <f t="shared" si="368"/>
        <v>#VALUE!</v>
      </c>
      <c r="W1976">
        <f t="shared" si="369"/>
        <v>41398</v>
      </c>
      <c r="Y1976" s="61">
        <v>41398</v>
      </c>
      <c r="Z1976" t="str">
        <f t="shared" si="370"/>
        <v>41398</v>
      </c>
      <c r="AA1976" t="e">
        <f t="shared" si="371"/>
        <v>#VALUE!</v>
      </c>
      <c r="AB1976">
        <f t="shared" si="372"/>
        <v>41398</v>
      </c>
      <c r="AD1976" s="85">
        <v>35898</v>
      </c>
      <c r="AG1976" s="85">
        <v>41398</v>
      </c>
      <c r="AI1976" s="85">
        <v>41369</v>
      </c>
    </row>
    <row r="1977" spans="1:35" x14ac:dyDescent="0.2">
      <c r="A1977">
        <v>503</v>
      </c>
      <c r="B1977" s="91">
        <v>41611</v>
      </c>
      <c r="C1977" s="61" t="e" cm="1" vm="1">
        <f t="array" ref="C1977">_xlfn._xlws.FILTER(B1977,OR(LEN(B1977) = 7,LEN(B1977)=8))</f>
        <v>#VALUE!</v>
      </c>
      <c r="D1977" s="61" t="str">
        <f t="shared" si="362"/>
        <v/>
      </c>
      <c r="E1977" s="61" t="s">
        <v>2512</v>
      </c>
      <c r="F1977" s="87" cm="1">
        <f t="array" ref="F1977">_xlfn._xlws.FILTER(B1977,LEN(B1977)=5)</f>
        <v>41611</v>
      </c>
      <c r="G1977" s="88">
        <f t="shared" si="363"/>
        <v>41611</v>
      </c>
      <c r="H1977" s="61"/>
      <c r="I1977" s="85">
        <v>41611</v>
      </c>
      <c r="J1977" s="93">
        <f t="shared" si="361"/>
        <v>41611</v>
      </c>
      <c r="K1977" s="85"/>
      <c r="M1977" s="85">
        <v>41611</v>
      </c>
      <c r="N1977" t="e">
        <f t="shared" si="364"/>
        <v>#VALUE!</v>
      </c>
      <c r="O1977">
        <f t="shared" si="365"/>
        <v>41611</v>
      </c>
      <c r="Q1977" s="84">
        <v>41611</v>
      </c>
      <c r="R1977" t="e">
        <f t="shared" si="366"/>
        <v>#VALUE!</v>
      </c>
      <c r="S1977">
        <f t="shared" si="367"/>
        <v>41611</v>
      </c>
      <c r="U1977" s="86">
        <v>41611</v>
      </c>
      <c r="V1977" t="e">
        <f t="shared" si="368"/>
        <v>#VALUE!</v>
      </c>
      <c r="W1977">
        <f t="shared" si="369"/>
        <v>41611</v>
      </c>
      <c r="Y1977" s="61">
        <v>41611</v>
      </c>
      <c r="Z1977" t="str">
        <f t="shared" si="370"/>
        <v>41611</v>
      </c>
      <c r="AA1977" t="e">
        <f t="shared" si="371"/>
        <v>#VALUE!</v>
      </c>
      <c r="AB1977">
        <f t="shared" si="372"/>
        <v>41611</v>
      </c>
      <c r="AD1977" s="85">
        <v>40649</v>
      </c>
      <c r="AG1977" s="85">
        <v>41611</v>
      </c>
      <c r="AI1977" s="85">
        <v>41345</v>
      </c>
    </row>
    <row r="1978" spans="1:35" x14ac:dyDescent="0.2">
      <c r="A1978">
        <v>8148</v>
      </c>
      <c r="B1978" s="91">
        <v>41487</v>
      </c>
      <c r="C1978" s="61" t="e" cm="1" vm="1">
        <f t="array" ref="C1978">_xlfn._xlws.FILTER(B1978,OR(LEN(B1978) = 7,LEN(B1978)=8))</f>
        <v>#VALUE!</v>
      </c>
      <c r="D1978" s="61" t="str">
        <f t="shared" si="362"/>
        <v/>
      </c>
      <c r="E1978" s="61" t="s">
        <v>2512</v>
      </c>
      <c r="F1978" s="87" cm="1">
        <f t="array" ref="F1978">_xlfn._xlws.FILTER(B1978,LEN(B1978)=5)</f>
        <v>41487</v>
      </c>
      <c r="G1978" s="88">
        <f t="shared" si="363"/>
        <v>41487</v>
      </c>
      <c r="H1978" s="61"/>
      <c r="I1978" s="85">
        <v>41487</v>
      </c>
      <c r="J1978" s="93">
        <f t="shared" si="361"/>
        <v>41487</v>
      </c>
      <c r="K1978" s="85"/>
      <c r="M1978" s="85">
        <v>41487</v>
      </c>
      <c r="N1978" t="e">
        <f t="shared" si="364"/>
        <v>#VALUE!</v>
      </c>
      <c r="O1978">
        <f t="shared" si="365"/>
        <v>41487</v>
      </c>
      <c r="Q1978" s="84">
        <v>41487</v>
      </c>
      <c r="R1978" t="e">
        <f t="shared" si="366"/>
        <v>#VALUE!</v>
      </c>
      <c r="S1978">
        <f t="shared" si="367"/>
        <v>41487</v>
      </c>
      <c r="U1978" s="86">
        <v>41487</v>
      </c>
      <c r="V1978" t="e">
        <f t="shared" si="368"/>
        <v>#VALUE!</v>
      </c>
      <c r="W1978">
        <f t="shared" si="369"/>
        <v>41487</v>
      </c>
      <c r="Y1978" s="61">
        <v>41487</v>
      </c>
      <c r="Z1978" t="str">
        <f t="shared" si="370"/>
        <v>41487</v>
      </c>
      <c r="AA1978" t="e">
        <f t="shared" si="371"/>
        <v>#VALUE!</v>
      </c>
      <c r="AB1978">
        <f t="shared" si="372"/>
        <v>41487</v>
      </c>
      <c r="AD1978" s="85">
        <v>31881</v>
      </c>
      <c r="AG1978" s="85">
        <v>41487</v>
      </c>
      <c r="AI1978" s="85">
        <v>41282</v>
      </c>
    </row>
    <row r="1979" spans="1:35" x14ac:dyDescent="0.2">
      <c r="A1979">
        <v>2736</v>
      </c>
      <c r="B1979" s="91">
        <v>41306</v>
      </c>
      <c r="C1979" s="61" t="e" cm="1" vm="1">
        <f t="array" ref="C1979">_xlfn._xlws.FILTER(B1979,OR(LEN(B1979) = 7,LEN(B1979)=8))</f>
        <v>#VALUE!</v>
      </c>
      <c r="D1979" s="61" t="str">
        <f t="shared" si="362"/>
        <v/>
      </c>
      <c r="E1979" s="61" t="s">
        <v>2512</v>
      </c>
      <c r="F1979" s="87" cm="1">
        <f t="array" ref="F1979">_xlfn._xlws.FILTER(B1979,LEN(B1979)=5)</f>
        <v>41306</v>
      </c>
      <c r="G1979" s="88">
        <f t="shared" si="363"/>
        <v>41306</v>
      </c>
      <c r="H1979" s="61"/>
      <c r="I1979" s="85">
        <v>41306</v>
      </c>
      <c r="J1979" s="93">
        <f t="shared" si="361"/>
        <v>41306</v>
      </c>
      <c r="K1979" s="85"/>
      <c r="M1979" s="85">
        <v>41306</v>
      </c>
      <c r="N1979" t="e">
        <f t="shared" si="364"/>
        <v>#VALUE!</v>
      </c>
      <c r="O1979">
        <f t="shared" si="365"/>
        <v>41306</v>
      </c>
      <c r="Q1979" s="84">
        <v>41306</v>
      </c>
      <c r="R1979" t="e">
        <f t="shared" si="366"/>
        <v>#VALUE!</v>
      </c>
      <c r="S1979">
        <f t="shared" si="367"/>
        <v>41306</v>
      </c>
      <c r="U1979" s="86">
        <v>41306</v>
      </c>
      <c r="V1979" t="e">
        <f t="shared" si="368"/>
        <v>#VALUE!</v>
      </c>
      <c r="W1979">
        <f t="shared" si="369"/>
        <v>41306</v>
      </c>
      <c r="Y1979" s="61">
        <v>41306</v>
      </c>
      <c r="Z1979" t="str">
        <f t="shared" si="370"/>
        <v>41306</v>
      </c>
      <c r="AA1979" t="e">
        <f t="shared" si="371"/>
        <v>#VALUE!</v>
      </c>
      <c r="AB1979">
        <f t="shared" si="372"/>
        <v>41306</v>
      </c>
      <c r="AD1979" s="85">
        <v>38820</v>
      </c>
      <c r="AG1979" s="85">
        <v>41306</v>
      </c>
      <c r="AI1979" s="85">
        <v>41276</v>
      </c>
    </row>
    <row r="1980" spans="1:35" x14ac:dyDescent="0.2">
      <c r="A1980">
        <v>8162</v>
      </c>
      <c r="B1980" s="91">
        <v>41275</v>
      </c>
      <c r="C1980" s="61" t="e" cm="1" vm="1">
        <f t="array" ref="C1980">_xlfn._xlws.FILTER(B1980,OR(LEN(B1980) = 7,LEN(B1980)=8))</f>
        <v>#VALUE!</v>
      </c>
      <c r="D1980" s="61" t="str">
        <f t="shared" si="362"/>
        <v/>
      </c>
      <c r="E1980" s="61" t="s">
        <v>2512</v>
      </c>
      <c r="F1980" s="87" cm="1">
        <f t="array" ref="F1980">_xlfn._xlws.FILTER(B1980,LEN(B1980)=5)</f>
        <v>41275</v>
      </c>
      <c r="G1980" s="88">
        <f t="shared" si="363"/>
        <v>41275</v>
      </c>
      <c r="H1980" s="61"/>
      <c r="I1980" s="85">
        <v>41275</v>
      </c>
      <c r="J1980" s="93">
        <f t="shared" si="361"/>
        <v>41275</v>
      </c>
      <c r="K1980" s="85"/>
      <c r="M1980" s="85">
        <v>41275</v>
      </c>
      <c r="N1980" t="e">
        <f t="shared" si="364"/>
        <v>#VALUE!</v>
      </c>
      <c r="O1980">
        <f t="shared" si="365"/>
        <v>41275</v>
      </c>
      <c r="Q1980" s="84">
        <v>41275</v>
      </c>
      <c r="R1980" t="e">
        <f t="shared" si="366"/>
        <v>#VALUE!</v>
      </c>
      <c r="S1980">
        <f t="shared" si="367"/>
        <v>41275</v>
      </c>
      <c r="U1980" s="86">
        <v>41275</v>
      </c>
      <c r="V1980" t="e">
        <f t="shared" si="368"/>
        <v>#VALUE!</v>
      </c>
      <c r="W1980">
        <f t="shared" si="369"/>
        <v>41275</v>
      </c>
      <c r="Y1980" s="61">
        <v>41275</v>
      </c>
      <c r="Z1980" t="str">
        <f t="shared" si="370"/>
        <v>41275</v>
      </c>
      <c r="AA1980" t="e">
        <f t="shared" si="371"/>
        <v>#VALUE!</v>
      </c>
      <c r="AB1980">
        <f t="shared" si="372"/>
        <v>41275</v>
      </c>
      <c r="AD1980" s="85">
        <v>27496</v>
      </c>
      <c r="AG1980" s="85">
        <v>41275</v>
      </c>
      <c r="AI1980" s="85">
        <v>41275</v>
      </c>
    </row>
    <row r="1981" spans="1:35" x14ac:dyDescent="0.2">
      <c r="A1981">
        <v>692</v>
      </c>
      <c r="B1981" s="91" t="s">
        <v>2203</v>
      </c>
      <c r="C1981" s="61" t="str" cm="1">
        <f t="array" ref="C1981">_xlfn._xlws.FILTER(B1981,OR(LEN(B1981) = 7,LEN(B1981)=8))</f>
        <v>12/20/12</v>
      </c>
      <c r="D1981" s="61" t="str">
        <f t="shared" si="362"/>
        <v>12/20/12</v>
      </c>
      <c r="E1981" s="61" t="s">
        <v>2203</v>
      </c>
      <c r="F1981" s="87" t="e" cm="1" vm="1">
        <f t="array" ref="F1981">_xlfn._xlws.FILTER(B1981,LEN(B1981)=5)</f>
        <v>#VALUE!</v>
      </c>
      <c r="G1981" s="88" t="str">
        <f t="shared" si="363"/>
        <v/>
      </c>
      <c r="H1981" s="85">
        <v>41263</v>
      </c>
      <c r="I1981" s="85" t="s">
        <v>2512</v>
      </c>
      <c r="J1981" s="93">
        <f t="shared" si="361"/>
        <v>41263</v>
      </c>
      <c r="K1981" s="85"/>
      <c r="M1981" s="85" t="s">
        <v>2203</v>
      </c>
      <c r="N1981" t="e">
        <f t="shared" si="364"/>
        <v>#VALUE!</v>
      </c>
      <c r="O1981" t="e">
        <f t="shared" si="365"/>
        <v>#VALUE!</v>
      </c>
      <c r="Q1981" s="84" t="s">
        <v>2203</v>
      </c>
      <c r="R1981" t="e">
        <f t="shared" si="366"/>
        <v>#VALUE!</v>
      </c>
      <c r="S1981" t="e">
        <f t="shared" si="367"/>
        <v>#VALUE!</v>
      </c>
      <c r="U1981" s="86" t="s">
        <v>2203</v>
      </c>
      <c r="V1981" t="e">
        <f t="shared" si="368"/>
        <v>#VALUE!</v>
      </c>
      <c r="W1981" t="e">
        <f t="shared" si="369"/>
        <v>#VALUE!</v>
      </c>
      <c r="Y1981" s="61" t="s">
        <v>2203</v>
      </c>
      <c r="Z1981" t="str">
        <f t="shared" si="370"/>
        <v>12-20-12</v>
      </c>
      <c r="AA1981" t="e">
        <f t="shared" si="371"/>
        <v>#VALUE!</v>
      </c>
      <c r="AB1981" t="e">
        <f t="shared" si="372"/>
        <v>#VALUE!</v>
      </c>
      <c r="AD1981" s="85">
        <v>41263</v>
      </c>
      <c r="AG1981" s="85" t="s">
        <v>2203</v>
      </c>
      <c r="AI1981" s="85">
        <v>41263</v>
      </c>
    </row>
    <row r="1982" spans="1:35" x14ac:dyDescent="0.2">
      <c r="A1982">
        <v>7706</v>
      </c>
      <c r="B1982" s="91">
        <v>41101</v>
      </c>
      <c r="C1982" s="61" t="e" cm="1" vm="1">
        <f t="array" ref="C1982">_xlfn._xlws.FILTER(B1982,OR(LEN(B1982) = 7,LEN(B1982)=8))</f>
        <v>#VALUE!</v>
      </c>
      <c r="D1982" s="61" t="str">
        <f t="shared" si="362"/>
        <v/>
      </c>
      <c r="E1982" s="61" t="s">
        <v>2512</v>
      </c>
      <c r="F1982" s="87" cm="1">
        <f t="array" ref="F1982">_xlfn._xlws.FILTER(B1982,LEN(B1982)=5)</f>
        <v>41101</v>
      </c>
      <c r="G1982" s="88">
        <f t="shared" si="363"/>
        <v>41101</v>
      </c>
      <c r="H1982" s="61"/>
      <c r="I1982" s="85">
        <v>41101</v>
      </c>
      <c r="J1982" s="93">
        <f t="shared" si="361"/>
        <v>41101</v>
      </c>
      <c r="K1982" s="85"/>
      <c r="M1982" s="85">
        <v>41101</v>
      </c>
      <c r="N1982" t="e">
        <f t="shared" si="364"/>
        <v>#VALUE!</v>
      </c>
      <c r="O1982">
        <f t="shared" si="365"/>
        <v>41101</v>
      </c>
      <c r="Q1982" s="84">
        <v>41101</v>
      </c>
      <c r="R1982" t="e">
        <f t="shared" si="366"/>
        <v>#VALUE!</v>
      </c>
      <c r="S1982">
        <f t="shared" si="367"/>
        <v>41101</v>
      </c>
      <c r="U1982" s="86">
        <v>41101</v>
      </c>
      <c r="V1982" t="e">
        <f t="shared" si="368"/>
        <v>#VALUE!</v>
      </c>
      <c r="W1982">
        <f t="shared" si="369"/>
        <v>41101</v>
      </c>
      <c r="Y1982" s="61">
        <v>41101</v>
      </c>
      <c r="Z1982" t="str">
        <f t="shared" si="370"/>
        <v>41101</v>
      </c>
      <c r="AA1982" t="e">
        <f t="shared" si="371"/>
        <v>#VALUE!</v>
      </c>
      <c r="AB1982">
        <f t="shared" si="372"/>
        <v>41101</v>
      </c>
      <c r="AD1982" s="85">
        <v>36992</v>
      </c>
      <c r="AG1982" s="85">
        <v>41101</v>
      </c>
      <c r="AI1982" s="85">
        <v>41220</v>
      </c>
    </row>
    <row r="1983" spans="1:35" x14ac:dyDescent="0.2">
      <c r="A1983">
        <v>9298</v>
      </c>
      <c r="B1983" s="91" t="s">
        <v>117</v>
      </c>
      <c r="C1983" s="61" t="str" cm="1">
        <f t="array" ref="C1983">_xlfn._xlws.FILTER(B1983,OR(LEN(B1983) = 7,LEN(B1983)=8))</f>
        <v>4/28/14</v>
      </c>
      <c r="D1983" s="61" t="str">
        <f t="shared" si="362"/>
        <v>4/28/14</v>
      </c>
      <c r="E1983" s="85" t="s">
        <v>117</v>
      </c>
      <c r="F1983" s="87" t="e" cm="1" vm="1">
        <f t="array" ref="F1983">_xlfn._xlws.FILTER(B1983,LEN(B1983)=5)</f>
        <v>#VALUE!</v>
      </c>
      <c r="G1983" s="88" t="str">
        <f t="shared" si="363"/>
        <v/>
      </c>
      <c r="H1983" s="85">
        <v>41757</v>
      </c>
      <c r="I1983" s="85" t="s">
        <v>2512</v>
      </c>
      <c r="J1983" s="93">
        <f t="shared" si="361"/>
        <v>41757</v>
      </c>
      <c r="K1983" s="85"/>
      <c r="M1983" s="85" t="s">
        <v>117</v>
      </c>
      <c r="N1983" t="e">
        <f t="shared" si="364"/>
        <v>#VALUE!</v>
      </c>
      <c r="O1983" t="e">
        <f t="shared" si="365"/>
        <v>#VALUE!</v>
      </c>
      <c r="Q1983" s="84" t="s">
        <v>117</v>
      </c>
      <c r="R1983" t="e">
        <f t="shared" si="366"/>
        <v>#VALUE!</v>
      </c>
      <c r="S1983" t="e">
        <f t="shared" si="367"/>
        <v>#VALUE!</v>
      </c>
      <c r="U1983" s="86" t="s">
        <v>117</v>
      </c>
      <c r="V1983" t="e">
        <f t="shared" si="368"/>
        <v>#VALUE!</v>
      </c>
      <c r="W1983" t="e">
        <f t="shared" si="369"/>
        <v>#VALUE!</v>
      </c>
      <c r="Y1983" s="61" t="s">
        <v>117</v>
      </c>
      <c r="Z1983" t="str">
        <f t="shared" si="370"/>
        <v>4-28-14</v>
      </c>
      <c r="AA1983" t="e">
        <f t="shared" si="371"/>
        <v>#VALUE!</v>
      </c>
      <c r="AB1983" t="e">
        <f t="shared" si="372"/>
        <v>#VALUE!</v>
      </c>
      <c r="AD1983" s="85">
        <v>41757</v>
      </c>
      <c r="AG1983" s="85" t="s">
        <v>117</v>
      </c>
      <c r="AI1983" s="85">
        <v>41757</v>
      </c>
    </row>
    <row r="1984" spans="1:35" x14ac:dyDescent="0.2">
      <c r="A1984">
        <v>2986</v>
      </c>
      <c r="B1984" s="91">
        <v>41976</v>
      </c>
      <c r="C1984" s="61" t="e" cm="1" vm="1">
        <f t="array" ref="C1984">_xlfn._xlws.FILTER(B1984,OR(LEN(B1984) = 7,LEN(B1984)=8))</f>
        <v>#VALUE!</v>
      </c>
      <c r="D1984" s="61" t="str">
        <f t="shared" si="362"/>
        <v/>
      </c>
      <c r="E1984" s="61" t="s">
        <v>2512</v>
      </c>
      <c r="F1984" s="87" cm="1">
        <f t="array" ref="F1984">_xlfn._xlws.FILTER(B1984,LEN(B1984)=5)</f>
        <v>41976</v>
      </c>
      <c r="G1984" s="88">
        <f t="shared" si="363"/>
        <v>41976</v>
      </c>
      <c r="H1984" s="61"/>
      <c r="I1984" s="85">
        <v>41976</v>
      </c>
      <c r="J1984" s="93">
        <f t="shared" si="361"/>
        <v>41976</v>
      </c>
      <c r="K1984" s="85"/>
      <c r="M1984" s="85">
        <v>41976</v>
      </c>
      <c r="N1984" t="e">
        <f t="shared" si="364"/>
        <v>#VALUE!</v>
      </c>
      <c r="O1984">
        <f t="shared" si="365"/>
        <v>41976</v>
      </c>
      <c r="Q1984" s="84">
        <v>41976</v>
      </c>
      <c r="R1984" t="e">
        <f t="shared" si="366"/>
        <v>#VALUE!</v>
      </c>
      <c r="S1984">
        <f t="shared" si="367"/>
        <v>41976</v>
      </c>
      <c r="U1984" s="86">
        <v>41976</v>
      </c>
      <c r="V1984" t="e">
        <f t="shared" si="368"/>
        <v>#VALUE!</v>
      </c>
      <c r="W1984">
        <f t="shared" si="369"/>
        <v>41976</v>
      </c>
      <c r="Y1984" s="61">
        <v>41976</v>
      </c>
      <c r="Z1984" t="str">
        <f t="shared" si="370"/>
        <v>41976</v>
      </c>
      <c r="AA1984" t="e">
        <f t="shared" si="371"/>
        <v>#VALUE!</v>
      </c>
      <c r="AB1984">
        <f t="shared" si="372"/>
        <v>41976</v>
      </c>
      <c r="AD1984" s="85">
        <v>27869</v>
      </c>
      <c r="AG1984" s="85">
        <v>41976</v>
      </c>
      <c r="AI1984" s="85">
        <v>41710</v>
      </c>
    </row>
    <row r="1985" spans="1:35" x14ac:dyDescent="0.2">
      <c r="A1985">
        <v>10812</v>
      </c>
      <c r="B1985" s="91">
        <v>41642</v>
      </c>
      <c r="C1985" s="61" t="e" cm="1" vm="1">
        <f t="array" ref="C1985">_xlfn._xlws.FILTER(B1985,OR(LEN(B1985) = 7,LEN(B1985)=8))</f>
        <v>#VALUE!</v>
      </c>
      <c r="D1985" s="61" t="str">
        <f t="shared" si="362"/>
        <v/>
      </c>
      <c r="E1985" s="61" t="s">
        <v>2512</v>
      </c>
      <c r="F1985" s="87" cm="1">
        <f t="array" ref="F1985">_xlfn._xlws.FILTER(B1985,LEN(B1985)=5)</f>
        <v>41642</v>
      </c>
      <c r="G1985" s="88">
        <f t="shared" si="363"/>
        <v>41642</v>
      </c>
      <c r="H1985" s="61"/>
      <c r="I1985" s="85">
        <v>41642</v>
      </c>
      <c r="J1985" s="93">
        <f t="shared" si="361"/>
        <v>41642</v>
      </c>
      <c r="K1985" s="85"/>
      <c r="M1985" s="85">
        <v>41642</v>
      </c>
      <c r="N1985" t="e">
        <f t="shared" si="364"/>
        <v>#VALUE!</v>
      </c>
      <c r="O1985">
        <f t="shared" si="365"/>
        <v>41642</v>
      </c>
      <c r="Q1985" s="84">
        <v>41642</v>
      </c>
      <c r="R1985" t="e">
        <f t="shared" si="366"/>
        <v>#VALUE!</v>
      </c>
      <c r="S1985">
        <f t="shared" si="367"/>
        <v>41642</v>
      </c>
      <c r="U1985" s="86">
        <v>41642</v>
      </c>
      <c r="V1985" t="e">
        <f t="shared" si="368"/>
        <v>#VALUE!</v>
      </c>
      <c r="W1985">
        <f t="shared" si="369"/>
        <v>41642</v>
      </c>
      <c r="Y1985" s="61">
        <v>41642</v>
      </c>
      <c r="Z1985" t="str">
        <f t="shared" si="370"/>
        <v>41642</v>
      </c>
      <c r="AA1985" t="e">
        <f t="shared" si="371"/>
        <v>#VALUE!</v>
      </c>
      <c r="AB1985">
        <f t="shared" si="372"/>
        <v>41642</v>
      </c>
      <c r="AD1985" s="85">
        <v>15447</v>
      </c>
      <c r="AG1985" s="85">
        <v>41642</v>
      </c>
      <c r="AI1985" s="85">
        <v>41699</v>
      </c>
    </row>
    <row r="1986" spans="1:35" x14ac:dyDescent="0.2">
      <c r="A1986">
        <v>2909</v>
      </c>
      <c r="B1986" s="91" t="s">
        <v>487</v>
      </c>
      <c r="C1986" s="61" t="str" cm="1">
        <f t="array" ref="C1986">_xlfn._xlws.FILTER(B1986,OR(LEN(B1986) = 7,LEN(B1986)=8))</f>
        <v>2/19/14</v>
      </c>
      <c r="D1986" s="61" t="str">
        <f t="shared" si="362"/>
        <v>2/19/14</v>
      </c>
      <c r="E1986" s="85" t="s">
        <v>487</v>
      </c>
      <c r="F1986" s="87" t="e" cm="1" vm="1">
        <f t="array" ref="F1986">_xlfn._xlws.FILTER(B1986,LEN(B1986)=5)</f>
        <v>#VALUE!</v>
      </c>
      <c r="G1986" s="88" t="str">
        <f t="shared" si="363"/>
        <v/>
      </c>
      <c r="H1986" s="85">
        <v>41689</v>
      </c>
      <c r="I1986" s="85" t="s">
        <v>2512</v>
      </c>
      <c r="J1986" s="93">
        <f t="shared" si="361"/>
        <v>41689</v>
      </c>
      <c r="K1986" s="85"/>
      <c r="M1986" s="85" t="s">
        <v>487</v>
      </c>
      <c r="N1986" t="e">
        <f t="shared" si="364"/>
        <v>#VALUE!</v>
      </c>
      <c r="O1986" t="e">
        <f t="shared" si="365"/>
        <v>#VALUE!</v>
      </c>
      <c r="Q1986" s="84" t="s">
        <v>487</v>
      </c>
      <c r="R1986" t="e">
        <f t="shared" si="366"/>
        <v>#VALUE!</v>
      </c>
      <c r="S1986" t="e">
        <f t="shared" si="367"/>
        <v>#VALUE!</v>
      </c>
      <c r="U1986" s="86" t="s">
        <v>487</v>
      </c>
      <c r="V1986" t="e">
        <f t="shared" si="368"/>
        <v>#VALUE!</v>
      </c>
      <c r="W1986" t="e">
        <f t="shared" si="369"/>
        <v>#VALUE!</v>
      </c>
      <c r="Y1986" s="61" t="s">
        <v>487</v>
      </c>
      <c r="Z1986" t="str">
        <f t="shared" si="370"/>
        <v>2-19-14</v>
      </c>
      <c r="AA1986" t="e">
        <f t="shared" si="371"/>
        <v>#VALUE!</v>
      </c>
      <c r="AB1986" t="e">
        <f t="shared" si="372"/>
        <v>#VALUE!</v>
      </c>
      <c r="AD1986" s="85">
        <v>41689</v>
      </c>
      <c r="AG1986" s="85" t="s">
        <v>487</v>
      </c>
      <c r="AI1986" s="85">
        <v>41689</v>
      </c>
    </row>
    <row r="1987" spans="1:35" x14ac:dyDescent="0.2">
      <c r="A1987">
        <v>6974</v>
      </c>
      <c r="B1987" s="91" t="s">
        <v>1072</v>
      </c>
      <c r="C1987" s="61" t="str" cm="1">
        <f t="array" ref="C1987">_xlfn._xlws.FILTER(B1987,OR(LEN(B1987) = 7,LEN(B1987)=8))</f>
        <v>12/31/13</v>
      </c>
      <c r="D1987" s="61" t="str">
        <f t="shared" si="362"/>
        <v>12/31/13</v>
      </c>
      <c r="E1987" s="61" t="s">
        <v>1072</v>
      </c>
      <c r="F1987" s="87" t="e" cm="1" vm="1">
        <f t="array" ref="F1987">_xlfn._xlws.FILTER(B1987,LEN(B1987)=5)</f>
        <v>#VALUE!</v>
      </c>
      <c r="G1987" s="88" t="str">
        <f t="shared" si="363"/>
        <v/>
      </c>
      <c r="H1987" s="85">
        <v>41639</v>
      </c>
      <c r="I1987" s="85" t="s">
        <v>2512</v>
      </c>
      <c r="J1987" s="93">
        <f t="shared" ref="J1987:J2050" si="373">IF(I1987&gt;$I$1,I1987,H1987)</f>
        <v>41639</v>
      </c>
      <c r="K1987" s="85"/>
      <c r="M1987" s="85" t="s">
        <v>1072</v>
      </c>
      <c r="N1987" t="e">
        <f t="shared" si="364"/>
        <v>#VALUE!</v>
      </c>
      <c r="O1987" t="e">
        <f t="shared" si="365"/>
        <v>#VALUE!</v>
      </c>
      <c r="Q1987" s="84" t="s">
        <v>1072</v>
      </c>
      <c r="R1987" t="e">
        <f t="shared" si="366"/>
        <v>#VALUE!</v>
      </c>
      <c r="S1987" t="e">
        <f t="shared" si="367"/>
        <v>#VALUE!</v>
      </c>
      <c r="U1987" s="86" t="s">
        <v>1072</v>
      </c>
      <c r="V1987" t="e">
        <f t="shared" si="368"/>
        <v>#VALUE!</v>
      </c>
      <c r="W1987" t="e">
        <f t="shared" si="369"/>
        <v>#VALUE!</v>
      </c>
      <c r="Y1987" s="61" t="s">
        <v>1072</v>
      </c>
      <c r="Z1987" t="str">
        <f t="shared" si="370"/>
        <v>12-31-13</v>
      </c>
      <c r="AA1987" t="e">
        <f t="shared" si="371"/>
        <v>#VALUE!</v>
      </c>
      <c r="AB1987" t="e">
        <f t="shared" si="372"/>
        <v>#VALUE!</v>
      </c>
      <c r="AD1987" s="85">
        <v>41639</v>
      </c>
      <c r="AG1987" s="85" t="s">
        <v>1072</v>
      </c>
      <c r="AI1987" s="85">
        <v>41639</v>
      </c>
    </row>
    <row r="1988" spans="1:35" x14ac:dyDescent="0.2">
      <c r="A1988">
        <v>9140</v>
      </c>
      <c r="B1988" s="91" t="s">
        <v>2133</v>
      </c>
      <c r="C1988" s="61" t="str" cm="1">
        <f t="array" ref="C1988">_xlfn._xlws.FILTER(B1988,OR(LEN(B1988) = 7,LEN(B1988)=8))</f>
        <v>12/25/13</v>
      </c>
      <c r="D1988" s="61" t="str">
        <f t="shared" ref="D1988:D2051" si="374">IFERROR(C1988,"")</f>
        <v>12/25/13</v>
      </c>
      <c r="E1988" s="61" t="s">
        <v>2133</v>
      </c>
      <c r="F1988" s="87" t="e" cm="1" vm="1">
        <f t="array" ref="F1988">_xlfn._xlws.FILTER(B1988,LEN(B1988)=5)</f>
        <v>#VALUE!</v>
      </c>
      <c r="G1988" s="88" t="str">
        <f t="shared" si="363"/>
        <v/>
      </c>
      <c r="H1988" s="85">
        <v>41633</v>
      </c>
      <c r="I1988" s="85" t="s">
        <v>2512</v>
      </c>
      <c r="J1988" s="93">
        <f t="shared" si="373"/>
        <v>41633</v>
      </c>
      <c r="K1988" s="85"/>
      <c r="M1988" s="85" t="s">
        <v>2133</v>
      </c>
      <c r="N1988" t="e">
        <f t="shared" si="364"/>
        <v>#VALUE!</v>
      </c>
      <c r="O1988" t="e">
        <f t="shared" si="365"/>
        <v>#VALUE!</v>
      </c>
      <c r="Q1988" s="84" t="s">
        <v>2133</v>
      </c>
      <c r="R1988" t="e">
        <f t="shared" si="366"/>
        <v>#VALUE!</v>
      </c>
      <c r="S1988" t="e">
        <f t="shared" si="367"/>
        <v>#VALUE!</v>
      </c>
      <c r="U1988" s="86" t="s">
        <v>2133</v>
      </c>
      <c r="V1988" t="e">
        <f t="shared" si="368"/>
        <v>#VALUE!</v>
      </c>
      <c r="W1988" t="e">
        <f t="shared" si="369"/>
        <v>#VALUE!</v>
      </c>
      <c r="Y1988" s="61" t="s">
        <v>2133</v>
      </c>
      <c r="Z1988" t="str">
        <f t="shared" si="370"/>
        <v>12-25-13</v>
      </c>
      <c r="AA1988" t="e">
        <f t="shared" si="371"/>
        <v>#VALUE!</v>
      </c>
      <c r="AB1988" t="e">
        <f t="shared" si="372"/>
        <v>#VALUE!</v>
      </c>
      <c r="AD1988" s="85">
        <v>41633</v>
      </c>
      <c r="AG1988" s="85" t="s">
        <v>2133</v>
      </c>
      <c r="AI1988" s="85">
        <v>41633</v>
      </c>
    </row>
    <row r="1989" spans="1:35" x14ac:dyDescent="0.2">
      <c r="A1989">
        <v>4554</v>
      </c>
      <c r="B1989" s="91">
        <v>41284</v>
      </c>
      <c r="C1989" s="61" t="e" cm="1" vm="1">
        <f t="array" ref="C1989">_xlfn._xlws.FILTER(B1989,OR(LEN(B1989) = 7,LEN(B1989)=8))</f>
        <v>#VALUE!</v>
      </c>
      <c r="D1989" s="61" t="str">
        <f t="shared" si="374"/>
        <v/>
      </c>
      <c r="E1989" s="61" t="s">
        <v>2512</v>
      </c>
      <c r="F1989" s="87" cm="1">
        <f t="array" ref="F1989">_xlfn._xlws.FILTER(B1989,LEN(B1989)=5)</f>
        <v>41284</v>
      </c>
      <c r="G1989" s="88">
        <f t="shared" ref="G1989:G2052" si="375">IFERROR(F1989,"")</f>
        <v>41284</v>
      </c>
      <c r="H1989" s="61"/>
      <c r="I1989" s="85">
        <v>41284</v>
      </c>
      <c r="J1989" s="93">
        <f t="shared" si="373"/>
        <v>41284</v>
      </c>
      <c r="K1989" s="85"/>
      <c r="M1989" s="85">
        <v>41284</v>
      </c>
      <c r="N1989" t="e">
        <f t="shared" ref="N1989:N2052" si="376">DATEVALUE(M1989)</f>
        <v>#VALUE!</v>
      </c>
      <c r="O1989">
        <f t="shared" ref="O1989:O2052" si="377">VALUE(M1989)</f>
        <v>41284</v>
      </c>
      <c r="Q1989" s="84">
        <v>41284</v>
      </c>
      <c r="R1989" t="e">
        <f t="shared" ref="R1989:R2052" si="378">DATEVALUE(Q1989)</f>
        <v>#VALUE!</v>
      </c>
      <c r="S1989">
        <f t="shared" ref="S1989:S2052" si="379">VALUE(Q1989)</f>
        <v>41284</v>
      </c>
      <c r="U1989" s="86">
        <v>41284</v>
      </c>
      <c r="V1989" t="e">
        <f t="shared" ref="V1989:V2052" si="380">DATEVALUE(U1989)</f>
        <v>#VALUE!</v>
      </c>
      <c r="W1989">
        <f t="shared" ref="W1989:W2052" si="381">VALUE(U1989)</f>
        <v>41284</v>
      </c>
      <c r="Y1989" s="61">
        <v>41284</v>
      </c>
      <c r="Z1989" t="str">
        <f t="shared" ref="Z1989:Z2052" si="382">SUBSTITUTE(Y1989,"/","-")</f>
        <v>41284</v>
      </c>
      <c r="AA1989" t="e">
        <f t="shared" ref="AA1989:AA2052" si="383">DATEVALUE(Z1989)</f>
        <v>#VALUE!</v>
      </c>
      <c r="AB1989">
        <f t="shared" ref="AB1989:AB2052" si="384">VALUE(Z1989)</f>
        <v>41284</v>
      </c>
      <c r="AD1989" s="85">
        <v>30784</v>
      </c>
      <c r="AG1989" s="85">
        <v>41284</v>
      </c>
      <c r="AI1989" s="85">
        <v>41548</v>
      </c>
    </row>
    <row r="1990" spans="1:35" x14ac:dyDescent="0.2">
      <c r="A1990">
        <v>7791</v>
      </c>
      <c r="B1990" s="91" t="s">
        <v>1012</v>
      </c>
      <c r="C1990" s="61" t="str" cm="1">
        <f t="array" ref="C1990">_xlfn._xlws.FILTER(B1990,OR(LEN(B1990) = 7,LEN(B1990)=8))</f>
        <v>9/15/13</v>
      </c>
      <c r="D1990" s="61" t="str">
        <f t="shared" si="374"/>
        <v>9/15/13</v>
      </c>
      <c r="E1990" s="85" t="s">
        <v>1012</v>
      </c>
      <c r="F1990" s="87" t="e" cm="1" vm="1">
        <f t="array" ref="F1990">_xlfn._xlws.FILTER(B1990,LEN(B1990)=5)</f>
        <v>#VALUE!</v>
      </c>
      <c r="G1990" s="88" t="str">
        <f t="shared" si="375"/>
        <v/>
      </c>
      <c r="H1990" s="85">
        <v>41532</v>
      </c>
      <c r="I1990" s="85" t="s">
        <v>2512</v>
      </c>
      <c r="J1990" s="93">
        <f t="shared" si="373"/>
        <v>41532</v>
      </c>
      <c r="K1990" s="85"/>
      <c r="M1990" s="85" t="s">
        <v>1012</v>
      </c>
      <c r="N1990" t="e">
        <f t="shared" si="376"/>
        <v>#VALUE!</v>
      </c>
      <c r="O1990" t="e">
        <f t="shared" si="377"/>
        <v>#VALUE!</v>
      </c>
      <c r="Q1990" s="84" t="s">
        <v>1012</v>
      </c>
      <c r="R1990" t="e">
        <f t="shared" si="378"/>
        <v>#VALUE!</v>
      </c>
      <c r="S1990" t="e">
        <f t="shared" si="379"/>
        <v>#VALUE!</v>
      </c>
      <c r="U1990" s="86" t="s">
        <v>1012</v>
      </c>
      <c r="V1990" t="e">
        <f t="shared" si="380"/>
        <v>#VALUE!</v>
      </c>
      <c r="W1990" t="e">
        <f t="shared" si="381"/>
        <v>#VALUE!</v>
      </c>
      <c r="Y1990" s="61" t="s">
        <v>1012</v>
      </c>
      <c r="Z1990" t="str">
        <f t="shared" si="382"/>
        <v>9-15-13</v>
      </c>
      <c r="AA1990" t="e">
        <f t="shared" si="383"/>
        <v>#VALUE!</v>
      </c>
      <c r="AB1990" t="e">
        <f t="shared" si="384"/>
        <v>#VALUE!</v>
      </c>
      <c r="AD1990" s="85">
        <v>41532</v>
      </c>
      <c r="AG1990" s="85" t="s">
        <v>1012</v>
      </c>
      <c r="AI1990" s="85">
        <v>41532</v>
      </c>
    </row>
    <row r="1991" spans="1:35" x14ac:dyDescent="0.2">
      <c r="A1991">
        <v>5455</v>
      </c>
      <c r="B1991" s="91" t="s">
        <v>1336</v>
      </c>
      <c r="C1991" s="61" t="str" cm="1">
        <f t="array" ref="C1991">_xlfn._xlws.FILTER(B1991,OR(LEN(B1991) = 7,LEN(B1991)=8))</f>
        <v>8/22/13</v>
      </c>
      <c r="D1991" s="61" t="str">
        <f t="shared" si="374"/>
        <v>8/22/13</v>
      </c>
      <c r="E1991" s="85" t="s">
        <v>1336</v>
      </c>
      <c r="F1991" s="87" t="e" cm="1" vm="1">
        <f t="array" ref="F1991">_xlfn._xlws.FILTER(B1991,LEN(B1991)=5)</f>
        <v>#VALUE!</v>
      </c>
      <c r="G1991" s="88" t="str">
        <f t="shared" si="375"/>
        <v/>
      </c>
      <c r="H1991" s="85">
        <v>41508</v>
      </c>
      <c r="I1991" s="85" t="s">
        <v>2512</v>
      </c>
      <c r="J1991" s="93">
        <f t="shared" si="373"/>
        <v>41508</v>
      </c>
      <c r="K1991" s="85"/>
      <c r="M1991" s="85" t="s">
        <v>1336</v>
      </c>
      <c r="N1991" t="e">
        <f t="shared" si="376"/>
        <v>#VALUE!</v>
      </c>
      <c r="O1991" t="e">
        <f t="shared" si="377"/>
        <v>#VALUE!</v>
      </c>
      <c r="Q1991" s="84" t="s">
        <v>1336</v>
      </c>
      <c r="R1991" t="e">
        <f t="shared" si="378"/>
        <v>#VALUE!</v>
      </c>
      <c r="S1991" t="e">
        <f t="shared" si="379"/>
        <v>#VALUE!</v>
      </c>
      <c r="U1991" s="86" t="s">
        <v>1336</v>
      </c>
      <c r="V1991" t="e">
        <f t="shared" si="380"/>
        <v>#VALUE!</v>
      </c>
      <c r="W1991" t="e">
        <f t="shared" si="381"/>
        <v>#VALUE!</v>
      </c>
      <c r="Y1991" s="61" t="s">
        <v>1336</v>
      </c>
      <c r="Z1991" t="str">
        <f t="shared" si="382"/>
        <v>8-22-13</v>
      </c>
      <c r="AA1991" t="e">
        <f t="shared" si="383"/>
        <v>#VALUE!</v>
      </c>
      <c r="AB1991" t="e">
        <f t="shared" si="384"/>
        <v>#VALUE!</v>
      </c>
      <c r="AD1991" s="85">
        <v>41508</v>
      </c>
      <c r="AG1991" s="85" t="s">
        <v>1336</v>
      </c>
      <c r="AI1991" s="85">
        <v>41508</v>
      </c>
    </row>
    <row r="1992" spans="1:35" x14ac:dyDescent="0.2">
      <c r="A1992">
        <v>7960</v>
      </c>
      <c r="B1992" s="91" t="s">
        <v>462</v>
      </c>
      <c r="C1992" s="61" t="str" cm="1">
        <f t="array" ref="C1992">_xlfn._xlws.FILTER(B1992,OR(LEN(B1992) = 7,LEN(B1992)=8))</f>
        <v>8/15/13</v>
      </c>
      <c r="D1992" s="61" t="str">
        <f t="shared" si="374"/>
        <v>8/15/13</v>
      </c>
      <c r="E1992" s="85" t="s">
        <v>462</v>
      </c>
      <c r="F1992" s="87" t="e" cm="1" vm="1">
        <f t="array" ref="F1992">_xlfn._xlws.FILTER(B1992,LEN(B1992)=5)</f>
        <v>#VALUE!</v>
      </c>
      <c r="G1992" s="88" t="str">
        <f t="shared" si="375"/>
        <v/>
      </c>
      <c r="H1992" s="85">
        <v>41501</v>
      </c>
      <c r="I1992" s="85" t="s">
        <v>2512</v>
      </c>
      <c r="J1992" s="93">
        <f t="shared" si="373"/>
        <v>41501</v>
      </c>
      <c r="K1992" s="85"/>
      <c r="M1992" s="85" t="s">
        <v>462</v>
      </c>
      <c r="N1992" t="e">
        <f t="shared" si="376"/>
        <v>#VALUE!</v>
      </c>
      <c r="O1992" t="e">
        <f t="shared" si="377"/>
        <v>#VALUE!</v>
      </c>
      <c r="Q1992" s="84" t="s">
        <v>462</v>
      </c>
      <c r="R1992" t="e">
        <f t="shared" si="378"/>
        <v>#VALUE!</v>
      </c>
      <c r="S1992" t="e">
        <f t="shared" si="379"/>
        <v>#VALUE!</v>
      </c>
      <c r="U1992" s="86" t="s">
        <v>462</v>
      </c>
      <c r="V1992" t="e">
        <f t="shared" si="380"/>
        <v>#VALUE!</v>
      </c>
      <c r="W1992" t="e">
        <f t="shared" si="381"/>
        <v>#VALUE!</v>
      </c>
      <c r="Y1992" s="61" t="s">
        <v>462</v>
      </c>
      <c r="Z1992" t="str">
        <f t="shared" si="382"/>
        <v>8-15-13</v>
      </c>
      <c r="AA1992" t="e">
        <f t="shared" si="383"/>
        <v>#VALUE!</v>
      </c>
      <c r="AB1992" t="e">
        <f t="shared" si="384"/>
        <v>#VALUE!</v>
      </c>
      <c r="AD1992" s="85">
        <v>41501</v>
      </c>
      <c r="AG1992" s="85" t="s">
        <v>462</v>
      </c>
      <c r="AI1992" s="85">
        <v>41501</v>
      </c>
    </row>
    <row r="1993" spans="1:35" x14ac:dyDescent="0.2">
      <c r="A1993">
        <v>3426</v>
      </c>
      <c r="B1993" s="91" t="s">
        <v>857</v>
      </c>
      <c r="C1993" s="61" t="str" cm="1">
        <f t="array" ref="C1993">_xlfn._xlws.FILTER(B1993,OR(LEN(B1993) = 7,LEN(B1993)=8))</f>
        <v>7/15/13</v>
      </c>
      <c r="D1993" s="61" t="str">
        <f t="shared" si="374"/>
        <v>7/15/13</v>
      </c>
      <c r="E1993" s="85" t="s">
        <v>857</v>
      </c>
      <c r="F1993" s="87" t="e" cm="1" vm="1">
        <f t="array" ref="F1993">_xlfn._xlws.FILTER(B1993,LEN(B1993)=5)</f>
        <v>#VALUE!</v>
      </c>
      <c r="G1993" s="88" t="str">
        <f t="shared" si="375"/>
        <v/>
      </c>
      <c r="H1993" s="85">
        <v>41470</v>
      </c>
      <c r="I1993" s="85" t="s">
        <v>2512</v>
      </c>
      <c r="J1993" s="93">
        <f t="shared" si="373"/>
        <v>41470</v>
      </c>
      <c r="K1993" s="85"/>
      <c r="M1993" s="85" t="s">
        <v>857</v>
      </c>
      <c r="N1993" t="e">
        <f t="shared" si="376"/>
        <v>#VALUE!</v>
      </c>
      <c r="O1993" t="e">
        <f t="shared" si="377"/>
        <v>#VALUE!</v>
      </c>
      <c r="Q1993" s="84" t="s">
        <v>857</v>
      </c>
      <c r="R1993" t="e">
        <f t="shared" si="378"/>
        <v>#VALUE!</v>
      </c>
      <c r="S1993" t="e">
        <f t="shared" si="379"/>
        <v>#VALUE!</v>
      </c>
      <c r="U1993" s="86" t="s">
        <v>857</v>
      </c>
      <c r="V1993" t="e">
        <f t="shared" si="380"/>
        <v>#VALUE!</v>
      </c>
      <c r="W1993" t="e">
        <f t="shared" si="381"/>
        <v>#VALUE!</v>
      </c>
      <c r="Y1993" s="61" t="s">
        <v>857</v>
      </c>
      <c r="Z1993" t="str">
        <f t="shared" si="382"/>
        <v>7-15-13</v>
      </c>
      <c r="AA1993" t="e">
        <f t="shared" si="383"/>
        <v>#VALUE!</v>
      </c>
      <c r="AB1993" t="e">
        <f t="shared" si="384"/>
        <v>#VALUE!</v>
      </c>
      <c r="AD1993" s="85">
        <v>41470</v>
      </c>
      <c r="AG1993" s="85" t="s">
        <v>857</v>
      </c>
      <c r="AI1993" s="85">
        <v>41470</v>
      </c>
    </row>
    <row r="1994" spans="1:35" x14ac:dyDescent="0.2">
      <c r="A1994">
        <v>5316</v>
      </c>
      <c r="B1994" s="91">
        <v>41371</v>
      </c>
      <c r="C1994" s="61" t="e" cm="1" vm="1">
        <f t="array" ref="C1994">_xlfn._xlws.FILTER(B1994,OR(LEN(B1994) = 7,LEN(B1994)=8))</f>
        <v>#VALUE!</v>
      </c>
      <c r="D1994" s="61" t="str">
        <f t="shared" si="374"/>
        <v/>
      </c>
      <c r="E1994" s="61" t="s">
        <v>2512</v>
      </c>
      <c r="F1994" s="87" cm="1">
        <f t="array" ref="F1994">_xlfn._xlws.FILTER(B1994,LEN(B1994)=5)</f>
        <v>41371</v>
      </c>
      <c r="G1994" s="88">
        <f t="shared" si="375"/>
        <v>41371</v>
      </c>
      <c r="H1994" s="61"/>
      <c r="I1994" s="85">
        <v>41371</v>
      </c>
      <c r="J1994" s="93">
        <f t="shared" si="373"/>
        <v>41371</v>
      </c>
      <c r="K1994" s="85"/>
      <c r="M1994" s="85">
        <v>41371</v>
      </c>
      <c r="N1994" t="e">
        <f t="shared" si="376"/>
        <v>#VALUE!</v>
      </c>
      <c r="O1994">
        <f t="shared" si="377"/>
        <v>41371</v>
      </c>
      <c r="Q1994" s="84">
        <v>41371</v>
      </c>
      <c r="R1994" t="e">
        <f t="shared" si="378"/>
        <v>#VALUE!</v>
      </c>
      <c r="S1994">
        <f t="shared" si="379"/>
        <v>41371</v>
      </c>
      <c r="U1994" s="86">
        <v>41371</v>
      </c>
      <c r="V1994" t="e">
        <f t="shared" si="380"/>
        <v>#VALUE!</v>
      </c>
      <c r="W1994">
        <f t="shared" si="381"/>
        <v>41371</v>
      </c>
      <c r="Y1994" s="61">
        <v>41371</v>
      </c>
      <c r="Z1994" t="str">
        <f t="shared" si="382"/>
        <v>41371</v>
      </c>
      <c r="AA1994" t="e">
        <f t="shared" si="383"/>
        <v>#VALUE!</v>
      </c>
      <c r="AB1994">
        <f t="shared" si="384"/>
        <v>41371</v>
      </c>
      <c r="AD1994" s="85">
        <v>26036</v>
      </c>
      <c r="AG1994" s="85">
        <v>41371</v>
      </c>
      <c r="AI1994" s="85">
        <v>41459</v>
      </c>
    </row>
    <row r="1995" spans="1:35" x14ac:dyDescent="0.2">
      <c r="A1995">
        <v>1404</v>
      </c>
      <c r="B1995" s="91" t="s">
        <v>965</v>
      </c>
      <c r="C1995" s="61" t="str" cm="1">
        <f t="array" ref="C1995">_xlfn._xlws.FILTER(B1995,OR(LEN(B1995) = 7,LEN(B1995)=8))</f>
        <v>5/15/13</v>
      </c>
      <c r="D1995" s="61" t="str">
        <f t="shared" si="374"/>
        <v>5/15/13</v>
      </c>
      <c r="E1995" s="85" t="s">
        <v>965</v>
      </c>
      <c r="F1995" s="87" t="e" cm="1" vm="1">
        <f t="array" ref="F1995">_xlfn._xlws.FILTER(B1995,LEN(B1995)=5)</f>
        <v>#VALUE!</v>
      </c>
      <c r="G1995" s="88" t="str">
        <f t="shared" si="375"/>
        <v/>
      </c>
      <c r="H1995" s="85">
        <v>41409</v>
      </c>
      <c r="I1995" s="85" t="s">
        <v>2512</v>
      </c>
      <c r="J1995" s="93">
        <f t="shared" si="373"/>
        <v>41409</v>
      </c>
      <c r="K1995" s="85"/>
      <c r="M1995" s="85" t="s">
        <v>965</v>
      </c>
      <c r="N1995" t="e">
        <f t="shared" si="376"/>
        <v>#VALUE!</v>
      </c>
      <c r="O1995" t="e">
        <f t="shared" si="377"/>
        <v>#VALUE!</v>
      </c>
      <c r="Q1995" s="84" t="s">
        <v>965</v>
      </c>
      <c r="R1995" t="e">
        <f t="shared" si="378"/>
        <v>#VALUE!</v>
      </c>
      <c r="S1995" t="e">
        <f t="shared" si="379"/>
        <v>#VALUE!</v>
      </c>
      <c r="U1995" s="86" t="s">
        <v>965</v>
      </c>
      <c r="V1995" t="e">
        <f t="shared" si="380"/>
        <v>#VALUE!</v>
      </c>
      <c r="W1995" t="e">
        <f t="shared" si="381"/>
        <v>#VALUE!</v>
      </c>
      <c r="Y1995" s="61" t="s">
        <v>965</v>
      </c>
      <c r="Z1995" t="str">
        <f t="shared" si="382"/>
        <v>5-15-13</v>
      </c>
      <c r="AA1995" t="e">
        <f t="shared" si="383"/>
        <v>#VALUE!</v>
      </c>
      <c r="AB1995" t="e">
        <f t="shared" si="384"/>
        <v>#VALUE!</v>
      </c>
      <c r="AD1995" s="85">
        <v>41409</v>
      </c>
      <c r="AG1995" s="85" t="s">
        <v>965</v>
      </c>
      <c r="AI1995" s="85">
        <v>41409</v>
      </c>
    </row>
    <row r="1996" spans="1:35" x14ac:dyDescent="0.2">
      <c r="A1996">
        <v>10598</v>
      </c>
      <c r="B1996" s="91" t="s">
        <v>567</v>
      </c>
      <c r="C1996" s="61" t="str" cm="1">
        <f t="array" ref="C1996">_xlfn._xlws.FILTER(B1996,OR(LEN(B1996) = 7,LEN(B1996)=8))</f>
        <v>4/15/13</v>
      </c>
      <c r="D1996" s="61" t="str">
        <f t="shared" si="374"/>
        <v>4/15/13</v>
      </c>
      <c r="E1996" s="85" t="s">
        <v>567</v>
      </c>
      <c r="F1996" s="87" t="e" cm="1" vm="1">
        <f t="array" ref="F1996">_xlfn._xlws.FILTER(B1996,LEN(B1996)=5)</f>
        <v>#VALUE!</v>
      </c>
      <c r="G1996" s="88" t="str">
        <f t="shared" si="375"/>
        <v/>
      </c>
      <c r="H1996" s="85">
        <v>41379</v>
      </c>
      <c r="I1996" s="85" t="s">
        <v>2512</v>
      </c>
      <c r="J1996" s="93">
        <f t="shared" si="373"/>
        <v>41379</v>
      </c>
      <c r="K1996" s="85"/>
      <c r="M1996" s="85" t="s">
        <v>567</v>
      </c>
      <c r="N1996" t="e">
        <f t="shared" si="376"/>
        <v>#VALUE!</v>
      </c>
      <c r="O1996" t="e">
        <f t="shared" si="377"/>
        <v>#VALUE!</v>
      </c>
      <c r="Q1996" s="84" t="s">
        <v>567</v>
      </c>
      <c r="R1996" t="e">
        <f t="shared" si="378"/>
        <v>#VALUE!</v>
      </c>
      <c r="S1996" t="e">
        <f t="shared" si="379"/>
        <v>#VALUE!</v>
      </c>
      <c r="U1996" s="86" t="s">
        <v>567</v>
      </c>
      <c r="V1996" t="e">
        <f t="shared" si="380"/>
        <v>#VALUE!</v>
      </c>
      <c r="W1996" t="e">
        <f t="shared" si="381"/>
        <v>#VALUE!</v>
      </c>
      <c r="Y1996" s="61" t="s">
        <v>567</v>
      </c>
      <c r="Z1996" t="str">
        <f t="shared" si="382"/>
        <v>4-15-13</v>
      </c>
      <c r="AA1996" t="e">
        <f t="shared" si="383"/>
        <v>#VALUE!</v>
      </c>
      <c r="AB1996" t="e">
        <f t="shared" si="384"/>
        <v>#VALUE!</v>
      </c>
      <c r="AD1996" s="85">
        <v>41379</v>
      </c>
      <c r="AG1996" s="85" t="s">
        <v>567</v>
      </c>
      <c r="AI1996" s="85">
        <v>41379</v>
      </c>
    </row>
    <row r="1997" spans="1:35" x14ac:dyDescent="0.2">
      <c r="A1997">
        <v>8212</v>
      </c>
      <c r="B1997" s="91" t="s">
        <v>260</v>
      </c>
      <c r="C1997" s="61" t="str" cm="1">
        <f t="array" ref="C1997">_xlfn._xlws.FILTER(B1997,OR(LEN(B1997) = 7,LEN(B1997)=8))</f>
        <v>3/28/13</v>
      </c>
      <c r="D1997" s="61" t="str">
        <f t="shared" si="374"/>
        <v>3/28/13</v>
      </c>
      <c r="E1997" s="85" t="s">
        <v>260</v>
      </c>
      <c r="F1997" s="87" t="e" cm="1" vm="1">
        <f t="array" ref="F1997">_xlfn._xlws.FILTER(B1997,LEN(B1997)=5)</f>
        <v>#VALUE!</v>
      </c>
      <c r="G1997" s="88" t="str">
        <f t="shared" si="375"/>
        <v/>
      </c>
      <c r="H1997" s="85">
        <v>41361</v>
      </c>
      <c r="I1997" s="85" t="s">
        <v>2512</v>
      </c>
      <c r="J1997" s="93">
        <f t="shared" si="373"/>
        <v>41361</v>
      </c>
      <c r="K1997" s="85"/>
      <c r="M1997" s="85" t="s">
        <v>260</v>
      </c>
      <c r="N1997" t="e">
        <f t="shared" si="376"/>
        <v>#VALUE!</v>
      </c>
      <c r="O1997" t="e">
        <f t="shared" si="377"/>
        <v>#VALUE!</v>
      </c>
      <c r="Q1997" s="84" t="s">
        <v>260</v>
      </c>
      <c r="R1997" t="e">
        <f t="shared" si="378"/>
        <v>#VALUE!</v>
      </c>
      <c r="S1997" t="e">
        <f t="shared" si="379"/>
        <v>#VALUE!</v>
      </c>
      <c r="U1997" s="86" t="s">
        <v>260</v>
      </c>
      <c r="V1997" t="e">
        <f t="shared" si="380"/>
        <v>#VALUE!</v>
      </c>
      <c r="W1997" t="e">
        <f t="shared" si="381"/>
        <v>#VALUE!</v>
      </c>
      <c r="Y1997" s="61" t="s">
        <v>260</v>
      </c>
      <c r="Z1997" t="str">
        <f t="shared" si="382"/>
        <v>3-28-13</v>
      </c>
      <c r="AA1997" t="e">
        <f t="shared" si="383"/>
        <v>#VALUE!</v>
      </c>
      <c r="AB1997" t="e">
        <f t="shared" si="384"/>
        <v>#VALUE!</v>
      </c>
      <c r="AD1997" s="85">
        <v>41361</v>
      </c>
      <c r="AG1997" s="85" t="s">
        <v>260</v>
      </c>
      <c r="AI1997" s="85">
        <v>41361</v>
      </c>
    </row>
    <row r="1998" spans="1:35" x14ac:dyDescent="0.2">
      <c r="A1998">
        <v>3233</v>
      </c>
      <c r="B1998" s="91" t="s">
        <v>310</v>
      </c>
      <c r="C1998" s="61" t="str" cm="1">
        <f t="array" ref="C1998">_xlfn._xlws.FILTER(B1998,OR(LEN(B1998) = 7,LEN(B1998)=8))</f>
        <v>3/23/13</v>
      </c>
      <c r="D1998" s="61" t="str">
        <f t="shared" si="374"/>
        <v>3/23/13</v>
      </c>
      <c r="E1998" s="85" t="s">
        <v>310</v>
      </c>
      <c r="F1998" s="87" t="e" cm="1" vm="1">
        <f t="array" ref="F1998">_xlfn._xlws.FILTER(B1998,LEN(B1998)=5)</f>
        <v>#VALUE!</v>
      </c>
      <c r="G1998" s="88" t="str">
        <f t="shared" si="375"/>
        <v/>
      </c>
      <c r="H1998" s="85">
        <v>41356</v>
      </c>
      <c r="I1998" s="85" t="s">
        <v>2512</v>
      </c>
      <c r="J1998" s="93">
        <f t="shared" si="373"/>
        <v>41356</v>
      </c>
      <c r="K1998" s="85"/>
      <c r="M1998" s="85" t="s">
        <v>310</v>
      </c>
      <c r="N1998" t="e">
        <f t="shared" si="376"/>
        <v>#VALUE!</v>
      </c>
      <c r="O1998" t="e">
        <f t="shared" si="377"/>
        <v>#VALUE!</v>
      </c>
      <c r="Q1998" s="84" t="s">
        <v>310</v>
      </c>
      <c r="R1998" t="e">
        <f t="shared" si="378"/>
        <v>#VALUE!</v>
      </c>
      <c r="S1998" t="e">
        <f t="shared" si="379"/>
        <v>#VALUE!</v>
      </c>
      <c r="U1998" s="86" t="s">
        <v>310</v>
      </c>
      <c r="V1998" t="e">
        <f t="shared" si="380"/>
        <v>#VALUE!</v>
      </c>
      <c r="W1998" t="e">
        <f t="shared" si="381"/>
        <v>#VALUE!</v>
      </c>
      <c r="Y1998" s="61" t="s">
        <v>310</v>
      </c>
      <c r="Z1998" t="str">
        <f t="shared" si="382"/>
        <v>3-23-13</v>
      </c>
      <c r="AA1998" t="e">
        <f t="shared" si="383"/>
        <v>#VALUE!</v>
      </c>
      <c r="AB1998" t="e">
        <f t="shared" si="384"/>
        <v>#VALUE!</v>
      </c>
      <c r="AD1998" s="85">
        <v>41356</v>
      </c>
      <c r="AG1998" s="85" t="s">
        <v>310</v>
      </c>
      <c r="AI1998" s="85">
        <v>41356</v>
      </c>
    </row>
    <row r="1999" spans="1:35" x14ac:dyDescent="0.2">
      <c r="A1999">
        <v>7892</v>
      </c>
      <c r="B1999" s="91">
        <v>41306</v>
      </c>
      <c r="C1999" s="61" t="e" cm="1" vm="1">
        <f t="array" ref="C1999">_xlfn._xlws.FILTER(B1999,OR(LEN(B1999) = 7,LEN(B1999)=8))</f>
        <v>#VALUE!</v>
      </c>
      <c r="D1999" s="61" t="str">
        <f t="shared" si="374"/>
        <v/>
      </c>
      <c r="E1999" s="61" t="s">
        <v>2512</v>
      </c>
      <c r="F1999" s="87" cm="1">
        <f t="array" ref="F1999">_xlfn._xlws.FILTER(B1999,LEN(B1999)=5)</f>
        <v>41306</v>
      </c>
      <c r="G1999" s="88">
        <f t="shared" si="375"/>
        <v>41306</v>
      </c>
      <c r="H1999" s="61"/>
      <c r="I1999" s="85">
        <v>41306</v>
      </c>
      <c r="J1999" s="93">
        <f t="shared" si="373"/>
        <v>41306</v>
      </c>
      <c r="K1999" s="85"/>
      <c r="M1999" s="85">
        <v>41306</v>
      </c>
      <c r="N1999" t="e">
        <f t="shared" si="376"/>
        <v>#VALUE!</v>
      </c>
      <c r="O1999">
        <f t="shared" si="377"/>
        <v>41306</v>
      </c>
      <c r="Q1999" s="84">
        <v>41306</v>
      </c>
      <c r="R1999" t="e">
        <f t="shared" si="378"/>
        <v>#VALUE!</v>
      </c>
      <c r="S1999">
        <f t="shared" si="379"/>
        <v>41306</v>
      </c>
      <c r="U1999" s="86">
        <v>41306</v>
      </c>
      <c r="V1999" t="e">
        <f t="shared" si="380"/>
        <v>#VALUE!</v>
      </c>
      <c r="W1999">
        <f t="shared" si="381"/>
        <v>41306</v>
      </c>
      <c r="Y1999" s="61">
        <v>41306</v>
      </c>
      <c r="Z1999" t="str">
        <f t="shared" si="382"/>
        <v>41306</v>
      </c>
      <c r="AA1999" t="e">
        <f t="shared" si="383"/>
        <v>#VALUE!</v>
      </c>
      <c r="AB1999">
        <f t="shared" si="384"/>
        <v>41306</v>
      </c>
      <c r="AD1999" s="85">
        <v>38820</v>
      </c>
      <c r="AG1999" s="85">
        <v>41306</v>
      </c>
      <c r="AI1999" s="85">
        <v>41276</v>
      </c>
    </row>
    <row r="2000" spans="1:35" x14ac:dyDescent="0.2">
      <c r="A2000">
        <v>2975</v>
      </c>
      <c r="B2000" s="91">
        <v>41254</v>
      </c>
      <c r="C2000" s="61" t="e" cm="1" vm="1">
        <f t="array" ref="C2000">_xlfn._xlws.FILTER(B2000,OR(LEN(B2000) = 7,LEN(B2000)=8))</f>
        <v>#VALUE!</v>
      </c>
      <c r="D2000" s="61" t="str">
        <f t="shared" si="374"/>
        <v/>
      </c>
      <c r="E2000" s="61" t="s">
        <v>2512</v>
      </c>
      <c r="F2000" s="87" cm="1">
        <f t="array" ref="F2000">_xlfn._xlws.FILTER(B2000,LEN(B2000)=5)</f>
        <v>41254</v>
      </c>
      <c r="G2000" s="88">
        <f t="shared" si="375"/>
        <v>41254</v>
      </c>
      <c r="H2000" s="61"/>
      <c r="I2000" s="85">
        <v>41254</v>
      </c>
      <c r="J2000" s="93">
        <f t="shared" si="373"/>
        <v>41254</v>
      </c>
      <c r="K2000" s="85"/>
      <c r="M2000" s="85">
        <v>41254</v>
      </c>
      <c r="N2000" t="e">
        <f t="shared" si="376"/>
        <v>#VALUE!</v>
      </c>
      <c r="O2000">
        <f t="shared" si="377"/>
        <v>41254</v>
      </c>
      <c r="Q2000" s="84">
        <v>41254</v>
      </c>
      <c r="R2000" t="e">
        <f t="shared" si="378"/>
        <v>#VALUE!</v>
      </c>
      <c r="S2000">
        <f t="shared" si="379"/>
        <v>41254</v>
      </c>
      <c r="U2000" s="86">
        <v>41254</v>
      </c>
      <c r="V2000" t="e">
        <f t="shared" si="380"/>
        <v>#VALUE!</v>
      </c>
      <c r="W2000">
        <f t="shared" si="381"/>
        <v>41254</v>
      </c>
      <c r="Y2000" s="61">
        <v>41254</v>
      </c>
      <c r="Z2000" t="str">
        <f t="shared" si="382"/>
        <v>41254</v>
      </c>
      <c r="AA2000" t="e">
        <f t="shared" si="383"/>
        <v>#VALUE!</v>
      </c>
      <c r="AB2000">
        <f t="shared" si="384"/>
        <v>41254</v>
      </c>
      <c r="AD2000" s="85">
        <v>19826</v>
      </c>
      <c r="AG2000" s="85">
        <v>41254</v>
      </c>
      <c r="AI2000" s="85">
        <v>41225</v>
      </c>
    </row>
    <row r="2001" spans="1:35" x14ac:dyDescent="0.2">
      <c r="A2001">
        <v>5043</v>
      </c>
      <c r="B2001" s="91">
        <v>41040</v>
      </c>
      <c r="C2001" s="61" t="e" cm="1" vm="1">
        <f t="array" ref="C2001">_xlfn._xlws.FILTER(B2001,OR(LEN(B2001) = 7,LEN(B2001)=8))</f>
        <v>#VALUE!</v>
      </c>
      <c r="D2001" s="61" t="str">
        <f t="shared" si="374"/>
        <v/>
      </c>
      <c r="E2001" s="61" t="s">
        <v>2512</v>
      </c>
      <c r="F2001" s="87" cm="1">
        <f t="array" ref="F2001">_xlfn._xlws.FILTER(B2001,LEN(B2001)=5)</f>
        <v>41040</v>
      </c>
      <c r="G2001" s="88">
        <f t="shared" si="375"/>
        <v>41040</v>
      </c>
      <c r="H2001" s="61"/>
      <c r="I2001" s="85">
        <v>41040</v>
      </c>
      <c r="J2001" s="93">
        <f t="shared" si="373"/>
        <v>41040</v>
      </c>
      <c r="K2001" s="85"/>
      <c r="M2001" s="85">
        <v>41040</v>
      </c>
      <c r="N2001" t="e">
        <f t="shared" si="376"/>
        <v>#VALUE!</v>
      </c>
      <c r="O2001">
        <f t="shared" si="377"/>
        <v>41040</v>
      </c>
      <c r="Q2001" s="84">
        <v>41040</v>
      </c>
      <c r="R2001" t="e">
        <f t="shared" si="378"/>
        <v>#VALUE!</v>
      </c>
      <c r="S2001">
        <f t="shared" si="379"/>
        <v>41040</v>
      </c>
      <c r="U2001" s="86">
        <v>41040</v>
      </c>
      <c r="V2001" t="e">
        <f t="shared" si="380"/>
        <v>#VALUE!</v>
      </c>
      <c r="W2001">
        <f t="shared" si="381"/>
        <v>41040</v>
      </c>
      <c r="Y2001" s="61">
        <v>41040</v>
      </c>
      <c r="Z2001" t="str">
        <f t="shared" si="382"/>
        <v>41040</v>
      </c>
      <c r="AA2001" t="e">
        <f t="shared" si="383"/>
        <v>#VALUE!</v>
      </c>
      <c r="AB2001">
        <f t="shared" si="384"/>
        <v>41040</v>
      </c>
      <c r="AD2001" s="85">
        <v>14711</v>
      </c>
      <c r="AG2001" s="85">
        <v>41040</v>
      </c>
      <c r="AI2001" s="85">
        <v>41218</v>
      </c>
    </row>
    <row r="2002" spans="1:35" x14ac:dyDescent="0.2">
      <c r="A2002">
        <v>3104</v>
      </c>
      <c r="B2002" s="91" t="s">
        <v>113</v>
      </c>
      <c r="C2002" s="61" t="str" cm="1">
        <f t="array" ref="C2002">_xlfn._xlws.FILTER(B2002,OR(LEN(B2002) = 7,LEN(B2002)=8))</f>
        <v>9/17/12</v>
      </c>
      <c r="D2002" s="61" t="str">
        <f t="shared" si="374"/>
        <v>9/17/12</v>
      </c>
      <c r="E2002" s="85" t="s">
        <v>113</v>
      </c>
      <c r="F2002" s="87" t="e" cm="1" vm="1">
        <f t="array" ref="F2002">_xlfn._xlws.FILTER(B2002,LEN(B2002)=5)</f>
        <v>#VALUE!</v>
      </c>
      <c r="G2002" s="88" t="str">
        <f t="shared" si="375"/>
        <v/>
      </c>
      <c r="H2002" s="85">
        <v>41169</v>
      </c>
      <c r="I2002" s="85" t="s">
        <v>2512</v>
      </c>
      <c r="J2002" s="93">
        <f t="shared" si="373"/>
        <v>41169</v>
      </c>
      <c r="K2002" s="85"/>
      <c r="M2002" s="85" t="s">
        <v>113</v>
      </c>
      <c r="N2002" t="e">
        <f t="shared" si="376"/>
        <v>#VALUE!</v>
      </c>
      <c r="O2002" t="e">
        <f t="shared" si="377"/>
        <v>#VALUE!</v>
      </c>
      <c r="Q2002" s="84" t="s">
        <v>113</v>
      </c>
      <c r="R2002" t="e">
        <f t="shared" si="378"/>
        <v>#VALUE!</v>
      </c>
      <c r="S2002" t="e">
        <f t="shared" si="379"/>
        <v>#VALUE!</v>
      </c>
      <c r="U2002" s="86" t="s">
        <v>113</v>
      </c>
      <c r="V2002" t="e">
        <f t="shared" si="380"/>
        <v>#VALUE!</v>
      </c>
      <c r="W2002" t="e">
        <f t="shared" si="381"/>
        <v>#VALUE!</v>
      </c>
      <c r="Y2002" s="61" t="s">
        <v>113</v>
      </c>
      <c r="Z2002" t="str">
        <f t="shared" si="382"/>
        <v>9-17-12</v>
      </c>
      <c r="AA2002" t="e">
        <f t="shared" si="383"/>
        <v>#VALUE!</v>
      </c>
      <c r="AB2002" t="e">
        <f t="shared" si="384"/>
        <v>#VALUE!</v>
      </c>
      <c r="AD2002" s="85">
        <v>41169</v>
      </c>
      <c r="AG2002" s="85" t="s">
        <v>113</v>
      </c>
      <c r="AI2002" s="85">
        <v>41169</v>
      </c>
    </row>
    <row r="2003" spans="1:35" x14ac:dyDescent="0.2">
      <c r="A2003">
        <v>10854</v>
      </c>
      <c r="B2003" s="91" t="s">
        <v>194</v>
      </c>
      <c r="C2003" s="61" t="str" cm="1">
        <f t="array" ref="C2003">_xlfn._xlws.FILTER(B2003,OR(LEN(B2003) = 7,LEN(B2003)=8))</f>
        <v>5/23/14</v>
      </c>
      <c r="D2003" s="61" t="str">
        <f t="shared" si="374"/>
        <v>5/23/14</v>
      </c>
      <c r="E2003" s="85" t="s">
        <v>194</v>
      </c>
      <c r="F2003" s="87" t="e" cm="1" vm="1">
        <f t="array" ref="F2003">_xlfn._xlws.FILTER(B2003,LEN(B2003)=5)</f>
        <v>#VALUE!</v>
      </c>
      <c r="G2003" s="88" t="str">
        <f t="shared" si="375"/>
        <v/>
      </c>
      <c r="H2003" s="85">
        <v>41782</v>
      </c>
      <c r="I2003" s="85" t="s">
        <v>2512</v>
      </c>
      <c r="J2003" s="93">
        <f t="shared" si="373"/>
        <v>41782</v>
      </c>
      <c r="K2003" s="85"/>
      <c r="M2003" s="85" t="s">
        <v>194</v>
      </c>
      <c r="N2003" t="e">
        <f t="shared" si="376"/>
        <v>#VALUE!</v>
      </c>
      <c r="O2003" t="e">
        <f t="shared" si="377"/>
        <v>#VALUE!</v>
      </c>
      <c r="Q2003" s="84" t="s">
        <v>194</v>
      </c>
      <c r="R2003" t="e">
        <f t="shared" si="378"/>
        <v>#VALUE!</v>
      </c>
      <c r="S2003" t="e">
        <f t="shared" si="379"/>
        <v>#VALUE!</v>
      </c>
      <c r="U2003" s="86" t="s">
        <v>194</v>
      </c>
      <c r="V2003" t="e">
        <f t="shared" si="380"/>
        <v>#VALUE!</v>
      </c>
      <c r="W2003" t="e">
        <f t="shared" si="381"/>
        <v>#VALUE!</v>
      </c>
      <c r="Y2003" s="61" t="s">
        <v>194</v>
      </c>
      <c r="Z2003" t="str">
        <f t="shared" si="382"/>
        <v>5-23-14</v>
      </c>
      <c r="AA2003" t="e">
        <f t="shared" si="383"/>
        <v>#VALUE!</v>
      </c>
      <c r="AB2003" t="e">
        <f t="shared" si="384"/>
        <v>#VALUE!</v>
      </c>
      <c r="AD2003" s="85">
        <v>41782</v>
      </c>
      <c r="AG2003" s="85" t="s">
        <v>194</v>
      </c>
      <c r="AI2003" s="85">
        <v>41782</v>
      </c>
    </row>
    <row r="2004" spans="1:35" x14ac:dyDescent="0.2">
      <c r="A2004">
        <v>7419</v>
      </c>
      <c r="B2004" s="91" t="s">
        <v>1792</v>
      </c>
      <c r="C2004" s="61" t="str" cm="1">
        <f t="array" ref="C2004">_xlfn._xlws.FILTER(B2004,OR(LEN(B2004) = 7,LEN(B2004)=8))</f>
        <v>4/23/14</v>
      </c>
      <c r="D2004" s="61" t="str">
        <f t="shared" si="374"/>
        <v>4/23/14</v>
      </c>
      <c r="E2004" s="85" t="s">
        <v>1792</v>
      </c>
      <c r="F2004" s="87" t="e" cm="1" vm="1">
        <f t="array" ref="F2004">_xlfn._xlws.FILTER(B2004,LEN(B2004)=5)</f>
        <v>#VALUE!</v>
      </c>
      <c r="G2004" s="88" t="str">
        <f t="shared" si="375"/>
        <v/>
      </c>
      <c r="H2004" s="85">
        <v>41752</v>
      </c>
      <c r="I2004" s="85" t="s">
        <v>2512</v>
      </c>
      <c r="J2004" s="93">
        <f t="shared" si="373"/>
        <v>41752</v>
      </c>
      <c r="K2004" s="85"/>
      <c r="M2004" s="85" t="s">
        <v>1792</v>
      </c>
      <c r="N2004" t="e">
        <f t="shared" si="376"/>
        <v>#VALUE!</v>
      </c>
      <c r="O2004" t="e">
        <f t="shared" si="377"/>
        <v>#VALUE!</v>
      </c>
      <c r="Q2004" s="84" t="s">
        <v>1792</v>
      </c>
      <c r="R2004" t="e">
        <f t="shared" si="378"/>
        <v>#VALUE!</v>
      </c>
      <c r="S2004" t="e">
        <f t="shared" si="379"/>
        <v>#VALUE!</v>
      </c>
      <c r="U2004" s="86" t="s">
        <v>1792</v>
      </c>
      <c r="V2004" t="e">
        <f t="shared" si="380"/>
        <v>#VALUE!</v>
      </c>
      <c r="W2004" t="e">
        <f t="shared" si="381"/>
        <v>#VALUE!</v>
      </c>
      <c r="Y2004" s="61" t="s">
        <v>1792</v>
      </c>
      <c r="Z2004" t="str">
        <f t="shared" si="382"/>
        <v>4-23-14</v>
      </c>
      <c r="AA2004" t="e">
        <f t="shared" si="383"/>
        <v>#VALUE!</v>
      </c>
      <c r="AB2004" t="e">
        <f t="shared" si="384"/>
        <v>#VALUE!</v>
      </c>
      <c r="AD2004" s="85">
        <v>41752</v>
      </c>
      <c r="AG2004" s="85" t="s">
        <v>1792</v>
      </c>
      <c r="AI2004" s="85">
        <v>41752</v>
      </c>
    </row>
    <row r="2005" spans="1:35" x14ac:dyDescent="0.2">
      <c r="A2005">
        <v>5558</v>
      </c>
      <c r="B2005" s="91" t="s">
        <v>249</v>
      </c>
      <c r="C2005" s="61" t="str" cm="1">
        <f t="array" ref="C2005">_xlfn._xlws.FILTER(B2005,OR(LEN(B2005) = 7,LEN(B2005)=8))</f>
        <v>3/31/14</v>
      </c>
      <c r="D2005" s="61" t="str">
        <f t="shared" si="374"/>
        <v>3/31/14</v>
      </c>
      <c r="E2005" s="85" t="s">
        <v>249</v>
      </c>
      <c r="F2005" s="87" t="e" cm="1" vm="1">
        <f t="array" ref="F2005">_xlfn._xlws.FILTER(B2005,LEN(B2005)=5)</f>
        <v>#VALUE!</v>
      </c>
      <c r="G2005" s="88" t="str">
        <f t="shared" si="375"/>
        <v/>
      </c>
      <c r="H2005" s="85">
        <v>41729</v>
      </c>
      <c r="I2005" s="85" t="s">
        <v>2512</v>
      </c>
      <c r="J2005" s="93">
        <f t="shared" si="373"/>
        <v>41729</v>
      </c>
      <c r="K2005" s="85"/>
      <c r="M2005" s="85" t="s">
        <v>249</v>
      </c>
      <c r="N2005" t="e">
        <f t="shared" si="376"/>
        <v>#VALUE!</v>
      </c>
      <c r="O2005" t="e">
        <f t="shared" si="377"/>
        <v>#VALUE!</v>
      </c>
      <c r="Q2005" s="84" t="s">
        <v>249</v>
      </c>
      <c r="R2005" t="e">
        <f t="shared" si="378"/>
        <v>#VALUE!</v>
      </c>
      <c r="S2005" t="e">
        <f t="shared" si="379"/>
        <v>#VALUE!</v>
      </c>
      <c r="U2005" s="86" t="s">
        <v>249</v>
      </c>
      <c r="V2005" t="e">
        <f t="shared" si="380"/>
        <v>#VALUE!</v>
      </c>
      <c r="W2005" t="e">
        <f t="shared" si="381"/>
        <v>#VALUE!</v>
      </c>
      <c r="Y2005" s="61" t="s">
        <v>249</v>
      </c>
      <c r="Z2005" t="str">
        <f t="shared" si="382"/>
        <v>3-31-14</v>
      </c>
      <c r="AA2005" t="e">
        <f t="shared" si="383"/>
        <v>#VALUE!</v>
      </c>
      <c r="AB2005" t="e">
        <f t="shared" si="384"/>
        <v>#VALUE!</v>
      </c>
      <c r="AD2005" s="85">
        <v>41729</v>
      </c>
      <c r="AG2005" s="85" t="s">
        <v>249</v>
      </c>
      <c r="AI2005" s="85">
        <v>41729</v>
      </c>
    </row>
    <row r="2006" spans="1:35" x14ac:dyDescent="0.2">
      <c r="A2006">
        <v>832</v>
      </c>
      <c r="B2006" s="91">
        <v>41673</v>
      </c>
      <c r="C2006" s="61" t="e" cm="1" vm="1">
        <f t="array" ref="C2006">_xlfn._xlws.FILTER(B2006,OR(LEN(B2006) = 7,LEN(B2006)=8))</f>
        <v>#VALUE!</v>
      </c>
      <c r="D2006" s="61" t="str">
        <f t="shared" si="374"/>
        <v/>
      </c>
      <c r="E2006" s="61" t="s">
        <v>2512</v>
      </c>
      <c r="F2006" s="87" cm="1">
        <f t="array" ref="F2006">_xlfn._xlws.FILTER(B2006,LEN(B2006)=5)</f>
        <v>41673</v>
      </c>
      <c r="G2006" s="88">
        <f t="shared" si="375"/>
        <v>41673</v>
      </c>
      <c r="H2006" s="61"/>
      <c r="I2006" s="85">
        <v>41673</v>
      </c>
      <c r="J2006" s="93">
        <f t="shared" si="373"/>
        <v>41673</v>
      </c>
      <c r="K2006" s="85"/>
      <c r="M2006" s="85">
        <v>41673</v>
      </c>
      <c r="N2006" t="e">
        <f t="shared" si="376"/>
        <v>#VALUE!</v>
      </c>
      <c r="O2006">
        <f t="shared" si="377"/>
        <v>41673</v>
      </c>
      <c r="Q2006" s="84">
        <v>41673</v>
      </c>
      <c r="R2006" t="e">
        <f t="shared" si="378"/>
        <v>#VALUE!</v>
      </c>
      <c r="S2006">
        <f t="shared" si="379"/>
        <v>41673</v>
      </c>
      <c r="U2006" s="86">
        <v>41673</v>
      </c>
      <c r="V2006" t="e">
        <f t="shared" si="380"/>
        <v>#VALUE!</v>
      </c>
      <c r="W2006">
        <f t="shared" si="381"/>
        <v>41673</v>
      </c>
      <c r="Y2006" s="61">
        <v>41673</v>
      </c>
      <c r="Z2006" t="str">
        <f t="shared" si="382"/>
        <v>41673</v>
      </c>
      <c r="AA2006" t="e">
        <f t="shared" si="383"/>
        <v>#VALUE!</v>
      </c>
      <c r="AB2006">
        <f t="shared" si="384"/>
        <v>41673</v>
      </c>
      <c r="AD2006" s="85">
        <v>26770</v>
      </c>
      <c r="AG2006" s="85">
        <v>41673</v>
      </c>
      <c r="AI2006" s="85">
        <v>41700</v>
      </c>
    </row>
    <row r="2007" spans="1:35" x14ac:dyDescent="0.2">
      <c r="A2007">
        <v>4964</v>
      </c>
      <c r="B2007" s="91" t="s">
        <v>331</v>
      </c>
      <c r="C2007" s="61" t="str" cm="1">
        <f t="array" ref="C2007">_xlfn._xlws.FILTER(B2007,OR(LEN(B2007) = 7,LEN(B2007)=8))</f>
        <v>1/26/14</v>
      </c>
      <c r="D2007" s="61" t="str">
        <f t="shared" si="374"/>
        <v>1/26/14</v>
      </c>
      <c r="E2007" s="85" t="s">
        <v>331</v>
      </c>
      <c r="F2007" s="87" t="e" cm="1" vm="1">
        <f t="array" ref="F2007">_xlfn._xlws.FILTER(B2007,LEN(B2007)=5)</f>
        <v>#VALUE!</v>
      </c>
      <c r="G2007" s="88" t="str">
        <f t="shared" si="375"/>
        <v/>
      </c>
      <c r="H2007" s="85">
        <v>41665</v>
      </c>
      <c r="I2007" s="85" t="s">
        <v>2512</v>
      </c>
      <c r="J2007" s="93">
        <f t="shared" si="373"/>
        <v>41665</v>
      </c>
      <c r="K2007" s="85"/>
      <c r="M2007" s="85" t="s">
        <v>331</v>
      </c>
      <c r="N2007" t="e">
        <f t="shared" si="376"/>
        <v>#VALUE!</v>
      </c>
      <c r="O2007" t="e">
        <f t="shared" si="377"/>
        <v>#VALUE!</v>
      </c>
      <c r="Q2007" s="84" t="s">
        <v>331</v>
      </c>
      <c r="R2007" t="e">
        <f t="shared" si="378"/>
        <v>#VALUE!</v>
      </c>
      <c r="S2007" t="e">
        <f t="shared" si="379"/>
        <v>#VALUE!</v>
      </c>
      <c r="U2007" s="86" t="s">
        <v>331</v>
      </c>
      <c r="V2007" t="e">
        <f t="shared" si="380"/>
        <v>#VALUE!</v>
      </c>
      <c r="W2007" t="e">
        <f t="shared" si="381"/>
        <v>#VALUE!</v>
      </c>
      <c r="Y2007" s="61" t="s">
        <v>331</v>
      </c>
      <c r="Z2007" t="str">
        <f t="shared" si="382"/>
        <v>1-26-14</v>
      </c>
      <c r="AA2007" t="e">
        <f t="shared" si="383"/>
        <v>#VALUE!</v>
      </c>
      <c r="AB2007" t="e">
        <f t="shared" si="384"/>
        <v>#VALUE!</v>
      </c>
      <c r="AD2007" s="85">
        <v>41665</v>
      </c>
      <c r="AG2007" s="85" t="s">
        <v>331</v>
      </c>
      <c r="AI2007" s="85">
        <v>41665</v>
      </c>
    </row>
    <row r="2008" spans="1:35" x14ac:dyDescent="0.2">
      <c r="A2008">
        <v>11030</v>
      </c>
      <c r="B2008" s="91">
        <v>41699</v>
      </c>
      <c r="C2008" s="61" t="e" cm="1" vm="1">
        <f t="array" ref="C2008">_xlfn._xlws.FILTER(B2008,OR(LEN(B2008) = 7,LEN(B2008)=8))</f>
        <v>#VALUE!</v>
      </c>
      <c r="D2008" s="61" t="str">
        <f t="shared" si="374"/>
        <v/>
      </c>
      <c r="E2008" s="61" t="s">
        <v>2512</v>
      </c>
      <c r="F2008" s="87" cm="1">
        <f t="array" ref="F2008">_xlfn._xlws.FILTER(B2008,LEN(B2008)=5)</f>
        <v>41699</v>
      </c>
      <c r="G2008" s="88">
        <f t="shared" si="375"/>
        <v>41699</v>
      </c>
      <c r="H2008" s="61"/>
      <c r="I2008" s="85">
        <v>41699</v>
      </c>
      <c r="J2008" s="93">
        <f t="shared" si="373"/>
        <v>41699</v>
      </c>
      <c r="K2008" s="85"/>
      <c r="M2008" s="85">
        <v>41699</v>
      </c>
      <c r="N2008" t="e">
        <f t="shared" si="376"/>
        <v>#VALUE!</v>
      </c>
      <c r="O2008">
        <f t="shared" si="377"/>
        <v>41699</v>
      </c>
      <c r="Q2008" s="84">
        <v>41699</v>
      </c>
      <c r="R2008" t="e">
        <f t="shared" si="378"/>
        <v>#VALUE!</v>
      </c>
      <c r="S2008">
        <f t="shared" si="379"/>
        <v>41699</v>
      </c>
      <c r="U2008" s="86">
        <v>41699</v>
      </c>
      <c r="V2008" t="e">
        <f t="shared" si="380"/>
        <v>#VALUE!</v>
      </c>
      <c r="W2008">
        <f t="shared" si="381"/>
        <v>41699</v>
      </c>
      <c r="Y2008" s="61">
        <v>41699</v>
      </c>
      <c r="Z2008" t="str">
        <f t="shared" si="382"/>
        <v>41699</v>
      </c>
      <c r="AA2008" t="e">
        <f t="shared" si="383"/>
        <v>#VALUE!</v>
      </c>
      <c r="AB2008">
        <f t="shared" si="384"/>
        <v>41699</v>
      </c>
      <c r="AD2008" s="85">
        <v>36266</v>
      </c>
      <c r="AG2008" s="85">
        <v>41699</v>
      </c>
      <c r="AI2008" s="85">
        <v>41642</v>
      </c>
    </row>
    <row r="2009" spans="1:35" x14ac:dyDescent="0.2">
      <c r="A2009">
        <v>4587</v>
      </c>
      <c r="B2009" s="91" t="s">
        <v>215</v>
      </c>
      <c r="C2009" s="61" t="str" cm="1">
        <f t="array" ref="C2009">_xlfn._xlws.FILTER(B2009,OR(LEN(B2009) = 7,LEN(B2009)=8))</f>
        <v>7/18/13</v>
      </c>
      <c r="D2009" s="61" t="str">
        <f t="shared" si="374"/>
        <v>7/18/13</v>
      </c>
      <c r="E2009" s="85" t="s">
        <v>215</v>
      </c>
      <c r="F2009" s="87" t="e" cm="1" vm="1">
        <f t="array" ref="F2009">_xlfn._xlws.FILTER(B2009,LEN(B2009)=5)</f>
        <v>#VALUE!</v>
      </c>
      <c r="G2009" s="88" t="str">
        <f t="shared" si="375"/>
        <v/>
      </c>
      <c r="H2009" s="85">
        <v>41473</v>
      </c>
      <c r="I2009" s="85" t="s">
        <v>2512</v>
      </c>
      <c r="J2009" s="93">
        <f t="shared" si="373"/>
        <v>41473</v>
      </c>
      <c r="K2009" s="85"/>
      <c r="M2009" s="85" t="s">
        <v>215</v>
      </c>
      <c r="N2009" t="e">
        <f t="shared" si="376"/>
        <v>#VALUE!</v>
      </c>
      <c r="O2009" t="e">
        <f t="shared" si="377"/>
        <v>#VALUE!</v>
      </c>
      <c r="Q2009" s="84" t="s">
        <v>215</v>
      </c>
      <c r="R2009" t="e">
        <f t="shared" si="378"/>
        <v>#VALUE!</v>
      </c>
      <c r="S2009" t="e">
        <f t="shared" si="379"/>
        <v>#VALUE!</v>
      </c>
      <c r="U2009" s="86" t="s">
        <v>215</v>
      </c>
      <c r="V2009" t="e">
        <f t="shared" si="380"/>
        <v>#VALUE!</v>
      </c>
      <c r="W2009" t="e">
        <f t="shared" si="381"/>
        <v>#VALUE!</v>
      </c>
      <c r="Y2009" s="61" t="s">
        <v>215</v>
      </c>
      <c r="Z2009" t="str">
        <f t="shared" si="382"/>
        <v>7-18-13</v>
      </c>
      <c r="AA2009" t="e">
        <f t="shared" si="383"/>
        <v>#VALUE!</v>
      </c>
      <c r="AB2009" t="e">
        <f t="shared" si="384"/>
        <v>#VALUE!</v>
      </c>
      <c r="AD2009" s="85">
        <v>41473</v>
      </c>
      <c r="AG2009" s="85" t="s">
        <v>215</v>
      </c>
      <c r="AI2009" s="85">
        <v>41473</v>
      </c>
    </row>
    <row r="2010" spans="1:35" x14ac:dyDescent="0.2">
      <c r="A2010">
        <v>450</v>
      </c>
      <c r="B2010" s="91">
        <v>41615</v>
      </c>
      <c r="C2010" s="61" t="e" cm="1" vm="1">
        <f t="array" ref="C2010">_xlfn._xlws.FILTER(B2010,OR(LEN(B2010) = 7,LEN(B2010)=8))</f>
        <v>#VALUE!</v>
      </c>
      <c r="D2010" s="61" t="str">
        <f t="shared" si="374"/>
        <v/>
      </c>
      <c r="E2010" s="61" t="s">
        <v>2512</v>
      </c>
      <c r="F2010" s="87" cm="1">
        <f t="array" ref="F2010">_xlfn._xlws.FILTER(B2010,LEN(B2010)=5)</f>
        <v>41615</v>
      </c>
      <c r="G2010" s="88">
        <f t="shared" si="375"/>
        <v>41615</v>
      </c>
      <c r="H2010" s="61"/>
      <c r="I2010" s="85">
        <v>41615</v>
      </c>
      <c r="J2010" s="93">
        <f t="shared" si="373"/>
        <v>41615</v>
      </c>
      <c r="K2010" s="85"/>
      <c r="M2010" s="85">
        <v>41615</v>
      </c>
      <c r="N2010" t="e">
        <f t="shared" si="376"/>
        <v>#VALUE!</v>
      </c>
      <c r="O2010">
        <f t="shared" si="377"/>
        <v>41615</v>
      </c>
      <c r="Q2010" s="84">
        <v>41615</v>
      </c>
      <c r="R2010" t="e">
        <f t="shared" si="378"/>
        <v>#VALUE!</v>
      </c>
      <c r="S2010">
        <f t="shared" si="379"/>
        <v>41615</v>
      </c>
      <c r="U2010" s="86">
        <v>41615</v>
      </c>
      <c r="V2010" t="e">
        <f t="shared" si="380"/>
        <v>#VALUE!</v>
      </c>
      <c r="W2010">
        <f t="shared" si="381"/>
        <v>41615</v>
      </c>
      <c r="Y2010" s="61">
        <v>41615</v>
      </c>
      <c r="Z2010" t="str">
        <f t="shared" si="382"/>
        <v>41615</v>
      </c>
      <c r="AA2010" t="e">
        <f t="shared" si="383"/>
        <v>#VALUE!</v>
      </c>
      <c r="AB2010">
        <f t="shared" si="384"/>
        <v>41615</v>
      </c>
      <c r="AD2010" s="85">
        <v>42110</v>
      </c>
      <c r="AG2010" s="85">
        <v>41615</v>
      </c>
      <c r="AI2010" s="85">
        <v>41467</v>
      </c>
    </row>
    <row r="2011" spans="1:35" x14ac:dyDescent="0.2">
      <c r="A2011">
        <v>11031</v>
      </c>
      <c r="B2011" s="91" t="s">
        <v>1928</v>
      </c>
      <c r="C2011" s="61" t="str" cm="1">
        <f t="array" ref="C2011">_xlfn._xlws.FILTER(B2011,OR(LEN(B2011) = 7,LEN(B2011)=8))</f>
        <v>5/21/13</v>
      </c>
      <c r="D2011" s="61" t="str">
        <f t="shared" si="374"/>
        <v>5/21/13</v>
      </c>
      <c r="E2011" s="85" t="s">
        <v>1928</v>
      </c>
      <c r="F2011" s="87" t="e" cm="1" vm="1">
        <f t="array" ref="F2011">_xlfn._xlws.FILTER(B2011,LEN(B2011)=5)</f>
        <v>#VALUE!</v>
      </c>
      <c r="G2011" s="88" t="str">
        <f t="shared" si="375"/>
        <v/>
      </c>
      <c r="H2011" s="85">
        <v>41415</v>
      </c>
      <c r="I2011" s="85" t="s">
        <v>2512</v>
      </c>
      <c r="J2011" s="93">
        <f t="shared" si="373"/>
        <v>41415</v>
      </c>
      <c r="K2011" s="85"/>
      <c r="M2011" s="85" t="s">
        <v>1928</v>
      </c>
      <c r="N2011" t="e">
        <f t="shared" si="376"/>
        <v>#VALUE!</v>
      </c>
      <c r="O2011" t="e">
        <f t="shared" si="377"/>
        <v>#VALUE!</v>
      </c>
      <c r="Q2011" s="84" t="s">
        <v>1928</v>
      </c>
      <c r="R2011" t="e">
        <f t="shared" si="378"/>
        <v>#VALUE!</v>
      </c>
      <c r="S2011" t="e">
        <f t="shared" si="379"/>
        <v>#VALUE!</v>
      </c>
      <c r="U2011" s="86" t="s">
        <v>1928</v>
      </c>
      <c r="V2011" t="e">
        <f t="shared" si="380"/>
        <v>#VALUE!</v>
      </c>
      <c r="W2011" t="e">
        <f t="shared" si="381"/>
        <v>#VALUE!</v>
      </c>
      <c r="Y2011" s="61" t="s">
        <v>1928</v>
      </c>
      <c r="Z2011" t="str">
        <f t="shared" si="382"/>
        <v>5-21-13</v>
      </c>
      <c r="AA2011" t="e">
        <f t="shared" si="383"/>
        <v>#VALUE!</v>
      </c>
      <c r="AB2011" t="e">
        <f t="shared" si="384"/>
        <v>#VALUE!</v>
      </c>
      <c r="AD2011" s="85">
        <v>41415</v>
      </c>
      <c r="AG2011" s="85" t="s">
        <v>1928</v>
      </c>
      <c r="AI2011" s="85">
        <v>41415</v>
      </c>
    </row>
    <row r="2012" spans="1:35" x14ac:dyDescent="0.2">
      <c r="A2012">
        <v>4990</v>
      </c>
      <c r="B2012" s="91">
        <v>41310</v>
      </c>
      <c r="C2012" s="61" t="e" cm="1" vm="1">
        <f t="array" ref="C2012">_xlfn._xlws.FILTER(B2012,OR(LEN(B2012) = 7,LEN(B2012)=8))</f>
        <v>#VALUE!</v>
      </c>
      <c r="D2012" s="61" t="str">
        <f t="shared" si="374"/>
        <v/>
      </c>
      <c r="E2012" s="61" t="s">
        <v>2512</v>
      </c>
      <c r="F2012" s="87" cm="1">
        <f t="array" ref="F2012">_xlfn._xlws.FILTER(B2012,LEN(B2012)=5)</f>
        <v>41310</v>
      </c>
      <c r="G2012" s="88">
        <f t="shared" si="375"/>
        <v>41310</v>
      </c>
      <c r="H2012" s="61"/>
      <c r="I2012" s="85">
        <v>41310</v>
      </c>
      <c r="J2012" s="93">
        <f t="shared" si="373"/>
        <v>41310</v>
      </c>
      <c r="K2012" s="85"/>
      <c r="M2012" s="85">
        <v>41310</v>
      </c>
      <c r="N2012" t="e">
        <f t="shared" si="376"/>
        <v>#VALUE!</v>
      </c>
      <c r="O2012">
        <f t="shared" si="377"/>
        <v>41310</v>
      </c>
      <c r="Q2012" s="84">
        <v>41310</v>
      </c>
      <c r="R2012" t="e">
        <f t="shared" si="378"/>
        <v>#VALUE!</v>
      </c>
      <c r="S2012">
        <f t="shared" si="379"/>
        <v>41310</v>
      </c>
      <c r="U2012" s="86">
        <v>41310</v>
      </c>
      <c r="V2012" t="e">
        <f t="shared" si="380"/>
        <v>#VALUE!</v>
      </c>
      <c r="W2012">
        <f t="shared" si="381"/>
        <v>41310</v>
      </c>
      <c r="Y2012" s="61">
        <v>41310</v>
      </c>
      <c r="Z2012" t="str">
        <f t="shared" si="382"/>
        <v>41310</v>
      </c>
      <c r="AA2012" t="e">
        <f t="shared" si="383"/>
        <v>#VALUE!</v>
      </c>
      <c r="AB2012">
        <f t="shared" si="384"/>
        <v>41310</v>
      </c>
      <c r="AD2012" s="85">
        <v>40281</v>
      </c>
      <c r="AG2012" s="85">
        <v>41310</v>
      </c>
      <c r="AI2012" s="85">
        <v>41396</v>
      </c>
    </row>
    <row r="2013" spans="1:35" x14ac:dyDescent="0.2">
      <c r="A2013">
        <v>221</v>
      </c>
      <c r="B2013" s="91" t="s">
        <v>436</v>
      </c>
      <c r="C2013" s="61" t="str" cm="1">
        <f t="array" ref="C2013">_xlfn._xlws.FILTER(B2013,OR(LEN(B2013) = 7,LEN(B2013)=8))</f>
        <v>4/27/13</v>
      </c>
      <c r="D2013" s="61" t="str">
        <f t="shared" si="374"/>
        <v>4/27/13</v>
      </c>
      <c r="E2013" s="85" t="s">
        <v>436</v>
      </c>
      <c r="F2013" s="87" t="e" cm="1" vm="1">
        <f t="array" ref="F2013">_xlfn._xlws.FILTER(B2013,LEN(B2013)=5)</f>
        <v>#VALUE!</v>
      </c>
      <c r="G2013" s="88" t="str">
        <f t="shared" si="375"/>
        <v/>
      </c>
      <c r="H2013" s="85">
        <v>41391</v>
      </c>
      <c r="I2013" s="85" t="s">
        <v>2512</v>
      </c>
      <c r="J2013" s="93">
        <f t="shared" si="373"/>
        <v>41391</v>
      </c>
      <c r="K2013" s="85"/>
      <c r="M2013" s="85" t="s">
        <v>436</v>
      </c>
      <c r="N2013" t="e">
        <f t="shared" si="376"/>
        <v>#VALUE!</v>
      </c>
      <c r="O2013" t="e">
        <f t="shared" si="377"/>
        <v>#VALUE!</v>
      </c>
      <c r="Q2013" s="84" t="s">
        <v>436</v>
      </c>
      <c r="R2013" t="e">
        <f t="shared" si="378"/>
        <v>#VALUE!</v>
      </c>
      <c r="S2013" t="e">
        <f t="shared" si="379"/>
        <v>#VALUE!</v>
      </c>
      <c r="U2013" s="86" t="s">
        <v>436</v>
      </c>
      <c r="V2013" t="e">
        <f t="shared" si="380"/>
        <v>#VALUE!</v>
      </c>
      <c r="W2013" t="e">
        <f t="shared" si="381"/>
        <v>#VALUE!</v>
      </c>
      <c r="Y2013" s="61" t="s">
        <v>436</v>
      </c>
      <c r="Z2013" t="str">
        <f t="shared" si="382"/>
        <v>4-27-13</v>
      </c>
      <c r="AA2013" t="e">
        <f t="shared" si="383"/>
        <v>#VALUE!</v>
      </c>
      <c r="AB2013" t="e">
        <f t="shared" si="384"/>
        <v>#VALUE!</v>
      </c>
      <c r="AD2013" s="85">
        <v>41391</v>
      </c>
      <c r="AG2013" s="85" t="s">
        <v>436</v>
      </c>
      <c r="AI2013" s="85">
        <v>41391</v>
      </c>
    </row>
    <row r="2014" spans="1:35" x14ac:dyDescent="0.2">
      <c r="A2014">
        <v>4351</v>
      </c>
      <c r="B2014" s="91" t="s">
        <v>436</v>
      </c>
      <c r="C2014" s="61" t="str" cm="1">
        <f t="array" ref="C2014">_xlfn._xlws.FILTER(B2014,OR(LEN(B2014) = 7,LEN(B2014)=8))</f>
        <v>4/27/13</v>
      </c>
      <c r="D2014" s="61" t="str">
        <f t="shared" si="374"/>
        <v>4/27/13</v>
      </c>
      <c r="E2014" s="85" t="s">
        <v>436</v>
      </c>
      <c r="F2014" s="87" t="e" cm="1" vm="1">
        <f t="array" ref="F2014">_xlfn._xlws.FILTER(B2014,LEN(B2014)=5)</f>
        <v>#VALUE!</v>
      </c>
      <c r="G2014" s="88" t="str">
        <f t="shared" si="375"/>
        <v/>
      </c>
      <c r="H2014" s="85">
        <v>41391</v>
      </c>
      <c r="I2014" s="85" t="s">
        <v>2512</v>
      </c>
      <c r="J2014" s="93">
        <f t="shared" si="373"/>
        <v>41391</v>
      </c>
      <c r="K2014" s="85"/>
      <c r="M2014" s="85" t="s">
        <v>436</v>
      </c>
      <c r="N2014" t="e">
        <f t="shared" si="376"/>
        <v>#VALUE!</v>
      </c>
      <c r="O2014" t="e">
        <f t="shared" si="377"/>
        <v>#VALUE!</v>
      </c>
      <c r="Q2014" s="84" t="s">
        <v>436</v>
      </c>
      <c r="R2014" t="e">
        <f t="shared" si="378"/>
        <v>#VALUE!</v>
      </c>
      <c r="S2014" t="e">
        <f t="shared" si="379"/>
        <v>#VALUE!</v>
      </c>
      <c r="U2014" s="86" t="s">
        <v>436</v>
      </c>
      <c r="V2014" t="e">
        <f t="shared" si="380"/>
        <v>#VALUE!</v>
      </c>
      <c r="W2014" t="e">
        <f t="shared" si="381"/>
        <v>#VALUE!</v>
      </c>
      <c r="Y2014" s="61" t="s">
        <v>436</v>
      </c>
      <c r="Z2014" t="str">
        <f t="shared" si="382"/>
        <v>4-27-13</v>
      </c>
      <c r="AA2014" t="e">
        <f t="shared" si="383"/>
        <v>#VALUE!</v>
      </c>
      <c r="AB2014" t="e">
        <f t="shared" si="384"/>
        <v>#VALUE!</v>
      </c>
      <c r="AD2014" s="85">
        <v>41391</v>
      </c>
      <c r="AG2014" s="85" t="s">
        <v>436</v>
      </c>
      <c r="AI2014" s="85">
        <v>41391</v>
      </c>
    </row>
    <row r="2015" spans="1:35" x14ac:dyDescent="0.2">
      <c r="A2015">
        <v>1357</v>
      </c>
      <c r="B2015" s="91">
        <v>41490</v>
      </c>
      <c r="C2015" s="61" t="e" cm="1" vm="1">
        <f t="array" ref="C2015">_xlfn._xlws.FILTER(B2015,OR(LEN(B2015) = 7,LEN(B2015)=8))</f>
        <v>#VALUE!</v>
      </c>
      <c r="D2015" s="61" t="str">
        <f t="shared" si="374"/>
        <v/>
      </c>
      <c r="E2015" s="61" t="s">
        <v>2512</v>
      </c>
      <c r="F2015" s="87" cm="1">
        <f t="array" ref="F2015">_xlfn._xlws.FILTER(B2015,LEN(B2015)=5)</f>
        <v>41490</v>
      </c>
      <c r="G2015" s="88">
        <f t="shared" si="375"/>
        <v>41490</v>
      </c>
      <c r="H2015" s="61"/>
      <c r="I2015" s="85">
        <v>41490</v>
      </c>
      <c r="J2015" s="93">
        <f t="shared" si="373"/>
        <v>41490</v>
      </c>
      <c r="K2015" s="85"/>
      <c r="M2015" s="85">
        <v>41490</v>
      </c>
      <c r="N2015" t="e">
        <f t="shared" si="376"/>
        <v>#VALUE!</v>
      </c>
      <c r="O2015">
        <f t="shared" si="377"/>
        <v>41490</v>
      </c>
      <c r="Q2015" s="84">
        <v>41490</v>
      </c>
      <c r="R2015" t="e">
        <f t="shared" si="378"/>
        <v>#VALUE!</v>
      </c>
      <c r="S2015">
        <f t="shared" si="379"/>
        <v>41490</v>
      </c>
      <c r="U2015" s="86">
        <v>41490</v>
      </c>
      <c r="V2015" t="e">
        <f t="shared" si="380"/>
        <v>#VALUE!</v>
      </c>
      <c r="W2015">
        <f t="shared" si="381"/>
        <v>41490</v>
      </c>
      <c r="Y2015" s="61">
        <v>41490</v>
      </c>
      <c r="Z2015" t="str">
        <f t="shared" si="382"/>
        <v>41490</v>
      </c>
      <c r="AA2015" t="e">
        <f t="shared" si="383"/>
        <v>#VALUE!</v>
      </c>
      <c r="AB2015">
        <f t="shared" si="384"/>
        <v>41490</v>
      </c>
      <c r="AD2015" s="85">
        <v>32977</v>
      </c>
      <c r="AG2015" s="85">
        <v>41490</v>
      </c>
      <c r="AI2015" s="85">
        <v>41372</v>
      </c>
    </row>
    <row r="2016" spans="1:35" x14ac:dyDescent="0.2">
      <c r="A2016">
        <v>5667</v>
      </c>
      <c r="B2016" s="91">
        <v>41223</v>
      </c>
      <c r="C2016" s="61" t="e" cm="1" vm="1">
        <f t="array" ref="C2016">_xlfn._xlws.FILTER(B2016,OR(LEN(B2016) = 7,LEN(B2016)=8))</f>
        <v>#VALUE!</v>
      </c>
      <c r="D2016" s="61" t="str">
        <f t="shared" si="374"/>
        <v/>
      </c>
      <c r="E2016" s="61" t="s">
        <v>2512</v>
      </c>
      <c r="F2016" s="87" cm="1">
        <f t="array" ref="F2016">_xlfn._xlws.FILTER(B2016,LEN(B2016)=5)</f>
        <v>41223</v>
      </c>
      <c r="G2016" s="88">
        <f t="shared" si="375"/>
        <v>41223</v>
      </c>
      <c r="H2016" s="61"/>
      <c r="I2016" s="85">
        <v>41223</v>
      </c>
      <c r="J2016" s="93">
        <f t="shared" si="373"/>
        <v>41223</v>
      </c>
      <c r="K2016" s="85"/>
      <c r="M2016" s="85">
        <v>41223</v>
      </c>
      <c r="N2016" t="e">
        <f t="shared" si="376"/>
        <v>#VALUE!</v>
      </c>
      <c r="O2016">
        <f t="shared" si="377"/>
        <v>41223</v>
      </c>
      <c r="Q2016" s="84">
        <v>41223</v>
      </c>
      <c r="R2016" t="e">
        <f t="shared" si="378"/>
        <v>#VALUE!</v>
      </c>
      <c r="S2016">
        <f t="shared" si="379"/>
        <v>41223</v>
      </c>
      <c r="U2016" s="86">
        <v>41223</v>
      </c>
      <c r="V2016" t="e">
        <f t="shared" si="380"/>
        <v>#VALUE!</v>
      </c>
      <c r="W2016">
        <f t="shared" si="381"/>
        <v>41223</v>
      </c>
      <c r="Y2016" s="61">
        <v>41223</v>
      </c>
      <c r="Z2016" t="str">
        <f t="shared" si="382"/>
        <v>41223</v>
      </c>
      <c r="AA2016" t="e">
        <f t="shared" si="383"/>
        <v>#VALUE!</v>
      </c>
      <c r="AB2016">
        <f t="shared" si="384"/>
        <v>41223</v>
      </c>
      <c r="AD2016" s="85">
        <v>45028</v>
      </c>
      <c r="AG2016" s="85">
        <v>41223</v>
      </c>
      <c r="AI2016" s="85">
        <v>41193</v>
      </c>
    </row>
    <row r="2017" spans="1:35" x14ac:dyDescent="0.2">
      <c r="A2017">
        <v>8867</v>
      </c>
      <c r="B2017" s="91" t="s">
        <v>658</v>
      </c>
      <c r="C2017" s="61" t="str" cm="1">
        <f t="array" ref="C2017">_xlfn._xlws.FILTER(B2017,OR(LEN(B2017) = 7,LEN(B2017)=8))</f>
        <v>8/31/12</v>
      </c>
      <c r="D2017" s="61" t="str">
        <f t="shared" si="374"/>
        <v>8/31/12</v>
      </c>
      <c r="E2017" s="85" t="s">
        <v>658</v>
      </c>
      <c r="F2017" s="87" t="e" cm="1" vm="1">
        <f t="array" ref="F2017">_xlfn._xlws.FILTER(B2017,LEN(B2017)=5)</f>
        <v>#VALUE!</v>
      </c>
      <c r="G2017" s="88" t="str">
        <f t="shared" si="375"/>
        <v/>
      </c>
      <c r="H2017" s="85">
        <v>41152</v>
      </c>
      <c r="I2017" s="85" t="s">
        <v>2512</v>
      </c>
      <c r="J2017" s="93">
        <f t="shared" si="373"/>
        <v>41152</v>
      </c>
      <c r="K2017" s="85"/>
      <c r="M2017" s="85" t="s">
        <v>658</v>
      </c>
      <c r="N2017" t="e">
        <f t="shared" si="376"/>
        <v>#VALUE!</v>
      </c>
      <c r="O2017" t="e">
        <f t="shared" si="377"/>
        <v>#VALUE!</v>
      </c>
      <c r="Q2017" s="84" t="s">
        <v>658</v>
      </c>
      <c r="R2017" t="e">
        <f t="shared" si="378"/>
        <v>#VALUE!</v>
      </c>
      <c r="S2017" t="e">
        <f t="shared" si="379"/>
        <v>#VALUE!</v>
      </c>
      <c r="U2017" s="86" t="s">
        <v>658</v>
      </c>
      <c r="V2017" t="e">
        <f t="shared" si="380"/>
        <v>#VALUE!</v>
      </c>
      <c r="W2017" t="e">
        <f t="shared" si="381"/>
        <v>#VALUE!</v>
      </c>
      <c r="Y2017" s="61" t="s">
        <v>658</v>
      </c>
      <c r="Z2017" t="str">
        <f t="shared" si="382"/>
        <v>8-31-12</v>
      </c>
      <c r="AA2017" t="e">
        <f t="shared" si="383"/>
        <v>#VALUE!</v>
      </c>
      <c r="AB2017" t="e">
        <f t="shared" si="384"/>
        <v>#VALUE!</v>
      </c>
      <c r="AD2017" s="85">
        <v>41152</v>
      </c>
      <c r="AG2017" s="85" t="s">
        <v>658</v>
      </c>
      <c r="AI2017" s="85">
        <v>41152</v>
      </c>
    </row>
    <row r="2018" spans="1:35" x14ac:dyDescent="0.2">
      <c r="A2018">
        <v>2747</v>
      </c>
      <c r="B2018" s="91" t="s">
        <v>658</v>
      </c>
      <c r="C2018" s="61" t="str" cm="1">
        <f t="array" ref="C2018">_xlfn._xlws.FILTER(B2018,OR(LEN(B2018) = 7,LEN(B2018)=8))</f>
        <v>8/31/12</v>
      </c>
      <c r="D2018" s="61" t="str">
        <f t="shared" si="374"/>
        <v>8/31/12</v>
      </c>
      <c r="E2018" s="85" t="s">
        <v>658</v>
      </c>
      <c r="F2018" s="87" t="e" cm="1" vm="1">
        <f t="array" ref="F2018">_xlfn._xlws.FILTER(B2018,LEN(B2018)=5)</f>
        <v>#VALUE!</v>
      </c>
      <c r="G2018" s="88" t="str">
        <f t="shared" si="375"/>
        <v/>
      </c>
      <c r="H2018" s="85">
        <v>41152</v>
      </c>
      <c r="I2018" s="85" t="s">
        <v>2512</v>
      </c>
      <c r="J2018" s="93">
        <f t="shared" si="373"/>
        <v>41152</v>
      </c>
      <c r="K2018" s="85"/>
      <c r="M2018" s="85" t="s">
        <v>658</v>
      </c>
      <c r="N2018" t="e">
        <f t="shared" si="376"/>
        <v>#VALUE!</v>
      </c>
      <c r="O2018" t="e">
        <f t="shared" si="377"/>
        <v>#VALUE!</v>
      </c>
      <c r="Q2018" s="84" t="s">
        <v>658</v>
      </c>
      <c r="R2018" t="e">
        <f t="shared" si="378"/>
        <v>#VALUE!</v>
      </c>
      <c r="S2018" t="e">
        <f t="shared" si="379"/>
        <v>#VALUE!</v>
      </c>
      <c r="U2018" s="86" t="s">
        <v>658</v>
      </c>
      <c r="V2018" t="e">
        <f t="shared" si="380"/>
        <v>#VALUE!</v>
      </c>
      <c r="W2018" t="e">
        <f t="shared" si="381"/>
        <v>#VALUE!</v>
      </c>
      <c r="Y2018" s="61" t="s">
        <v>658</v>
      </c>
      <c r="Z2018" t="str">
        <f t="shared" si="382"/>
        <v>8-31-12</v>
      </c>
      <c r="AA2018" t="e">
        <f t="shared" si="383"/>
        <v>#VALUE!</v>
      </c>
      <c r="AB2018" t="e">
        <f t="shared" si="384"/>
        <v>#VALUE!</v>
      </c>
      <c r="AD2018" s="85">
        <v>41152</v>
      </c>
      <c r="AG2018" s="85" t="s">
        <v>658</v>
      </c>
      <c r="AI2018" s="85">
        <v>41152</v>
      </c>
    </row>
    <row r="2019" spans="1:35" x14ac:dyDescent="0.2">
      <c r="A2019">
        <v>7422</v>
      </c>
      <c r="B2019" s="91" t="s">
        <v>442</v>
      </c>
      <c r="C2019" s="61" t="str" cm="1">
        <f t="array" ref="C2019">_xlfn._xlws.FILTER(B2019,OR(LEN(B2019) = 7,LEN(B2019)=8))</f>
        <v>8/22/12</v>
      </c>
      <c r="D2019" s="61" t="str">
        <f t="shared" si="374"/>
        <v>8/22/12</v>
      </c>
      <c r="E2019" s="85" t="s">
        <v>442</v>
      </c>
      <c r="F2019" s="87" t="e" cm="1" vm="1">
        <f t="array" ref="F2019">_xlfn._xlws.FILTER(B2019,LEN(B2019)=5)</f>
        <v>#VALUE!</v>
      </c>
      <c r="G2019" s="88" t="str">
        <f t="shared" si="375"/>
        <v/>
      </c>
      <c r="H2019" s="85">
        <v>41143</v>
      </c>
      <c r="I2019" s="85" t="s">
        <v>2512</v>
      </c>
      <c r="J2019" s="93">
        <f t="shared" si="373"/>
        <v>41143</v>
      </c>
      <c r="K2019" s="85"/>
      <c r="M2019" s="85" t="s">
        <v>442</v>
      </c>
      <c r="N2019" t="e">
        <f t="shared" si="376"/>
        <v>#VALUE!</v>
      </c>
      <c r="O2019" t="e">
        <f t="shared" si="377"/>
        <v>#VALUE!</v>
      </c>
      <c r="Q2019" s="84" t="s">
        <v>442</v>
      </c>
      <c r="R2019" t="e">
        <f t="shared" si="378"/>
        <v>#VALUE!</v>
      </c>
      <c r="S2019" t="e">
        <f t="shared" si="379"/>
        <v>#VALUE!</v>
      </c>
      <c r="U2019" s="86" t="s">
        <v>442</v>
      </c>
      <c r="V2019" t="e">
        <f t="shared" si="380"/>
        <v>#VALUE!</v>
      </c>
      <c r="W2019" t="e">
        <f t="shared" si="381"/>
        <v>#VALUE!</v>
      </c>
      <c r="Y2019" s="61" t="s">
        <v>442</v>
      </c>
      <c r="Z2019" t="str">
        <f t="shared" si="382"/>
        <v>8-22-12</v>
      </c>
      <c r="AA2019" t="e">
        <f t="shared" si="383"/>
        <v>#VALUE!</v>
      </c>
      <c r="AB2019" t="e">
        <f t="shared" si="384"/>
        <v>#VALUE!</v>
      </c>
      <c r="AD2019" s="85">
        <v>41143</v>
      </c>
      <c r="AG2019" s="85" t="s">
        <v>442</v>
      </c>
      <c r="AI2019" s="85">
        <v>41143</v>
      </c>
    </row>
    <row r="2020" spans="1:35" x14ac:dyDescent="0.2">
      <c r="A2020">
        <v>4148</v>
      </c>
      <c r="B2020" s="91" t="s">
        <v>1043</v>
      </c>
      <c r="C2020" s="61" t="str" cm="1">
        <f t="array" ref="C2020">_xlfn._xlws.FILTER(B2020,OR(LEN(B2020) = 7,LEN(B2020)=8))</f>
        <v>8/20/12</v>
      </c>
      <c r="D2020" s="61" t="str">
        <f t="shared" si="374"/>
        <v>8/20/12</v>
      </c>
      <c r="E2020" s="85" t="s">
        <v>1043</v>
      </c>
      <c r="F2020" s="87" t="e" cm="1" vm="1">
        <f t="array" ref="F2020">_xlfn._xlws.FILTER(B2020,LEN(B2020)=5)</f>
        <v>#VALUE!</v>
      </c>
      <c r="G2020" s="88" t="str">
        <f t="shared" si="375"/>
        <v/>
      </c>
      <c r="H2020" s="85">
        <v>41141</v>
      </c>
      <c r="I2020" s="85" t="s">
        <v>2512</v>
      </c>
      <c r="J2020" s="93">
        <f t="shared" si="373"/>
        <v>41141</v>
      </c>
      <c r="K2020" s="85"/>
      <c r="M2020" s="85" t="s">
        <v>1043</v>
      </c>
      <c r="N2020" t="e">
        <f t="shared" si="376"/>
        <v>#VALUE!</v>
      </c>
      <c r="O2020" t="e">
        <f t="shared" si="377"/>
        <v>#VALUE!</v>
      </c>
      <c r="Q2020" s="84" t="s">
        <v>1043</v>
      </c>
      <c r="R2020" t="e">
        <f t="shared" si="378"/>
        <v>#VALUE!</v>
      </c>
      <c r="S2020" t="e">
        <f t="shared" si="379"/>
        <v>#VALUE!</v>
      </c>
      <c r="U2020" s="86" t="s">
        <v>1043</v>
      </c>
      <c r="V2020" t="e">
        <f t="shared" si="380"/>
        <v>#VALUE!</v>
      </c>
      <c r="W2020" t="e">
        <f t="shared" si="381"/>
        <v>#VALUE!</v>
      </c>
      <c r="Y2020" s="61" t="s">
        <v>1043</v>
      </c>
      <c r="Z2020" t="str">
        <f t="shared" si="382"/>
        <v>8-20-12</v>
      </c>
      <c r="AA2020" t="e">
        <f t="shared" si="383"/>
        <v>#VALUE!</v>
      </c>
      <c r="AB2020" t="e">
        <f t="shared" si="384"/>
        <v>#VALUE!</v>
      </c>
      <c r="AD2020" s="85">
        <v>41141</v>
      </c>
      <c r="AG2020" s="85" t="s">
        <v>1043</v>
      </c>
      <c r="AI2020" s="85">
        <v>41141</v>
      </c>
    </row>
    <row r="2021" spans="1:35" x14ac:dyDescent="0.2">
      <c r="A2021">
        <v>9516</v>
      </c>
      <c r="B2021" s="91" t="s">
        <v>757</v>
      </c>
      <c r="C2021" s="61" t="str" cm="1">
        <f t="array" ref="C2021">_xlfn._xlws.FILTER(B2021,OR(LEN(B2021) = 7,LEN(B2021)=8))</f>
        <v>8/18/12</v>
      </c>
      <c r="D2021" s="61" t="str">
        <f t="shared" si="374"/>
        <v>8/18/12</v>
      </c>
      <c r="E2021" s="85" t="s">
        <v>757</v>
      </c>
      <c r="F2021" s="87" t="e" cm="1" vm="1">
        <f t="array" ref="F2021">_xlfn._xlws.FILTER(B2021,LEN(B2021)=5)</f>
        <v>#VALUE!</v>
      </c>
      <c r="G2021" s="88" t="str">
        <f t="shared" si="375"/>
        <v/>
      </c>
      <c r="H2021" s="85">
        <v>41139</v>
      </c>
      <c r="I2021" s="85" t="s">
        <v>2512</v>
      </c>
      <c r="J2021" s="93">
        <f t="shared" si="373"/>
        <v>41139</v>
      </c>
      <c r="K2021" s="85"/>
      <c r="M2021" s="85" t="s">
        <v>757</v>
      </c>
      <c r="N2021" t="e">
        <f t="shared" si="376"/>
        <v>#VALUE!</v>
      </c>
      <c r="O2021" t="e">
        <f t="shared" si="377"/>
        <v>#VALUE!</v>
      </c>
      <c r="Q2021" s="84" t="s">
        <v>757</v>
      </c>
      <c r="R2021" t="e">
        <f t="shared" si="378"/>
        <v>#VALUE!</v>
      </c>
      <c r="S2021" t="e">
        <f t="shared" si="379"/>
        <v>#VALUE!</v>
      </c>
      <c r="U2021" s="86" t="s">
        <v>757</v>
      </c>
      <c r="V2021" t="e">
        <f t="shared" si="380"/>
        <v>#VALUE!</v>
      </c>
      <c r="W2021" t="e">
        <f t="shared" si="381"/>
        <v>#VALUE!</v>
      </c>
      <c r="Y2021" s="61" t="s">
        <v>757</v>
      </c>
      <c r="Z2021" t="str">
        <f t="shared" si="382"/>
        <v>8-18-12</v>
      </c>
      <c r="AA2021" t="e">
        <f t="shared" si="383"/>
        <v>#VALUE!</v>
      </c>
      <c r="AB2021" t="e">
        <f t="shared" si="384"/>
        <v>#VALUE!</v>
      </c>
      <c r="AD2021" s="85">
        <v>41139</v>
      </c>
      <c r="AG2021" s="85" t="s">
        <v>757</v>
      </c>
      <c r="AI2021" s="85">
        <v>41139</v>
      </c>
    </row>
    <row r="2022" spans="1:35" x14ac:dyDescent="0.2">
      <c r="A2022">
        <v>1291</v>
      </c>
      <c r="B2022" s="91">
        <v>41007</v>
      </c>
      <c r="C2022" s="61" t="e" cm="1" vm="1">
        <f t="array" ref="C2022">_xlfn._xlws.FILTER(B2022,OR(LEN(B2022) = 7,LEN(B2022)=8))</f>
        <v>#VALUE!</v>
      </c>
      <c r="D2022" s="61" t="str">
        <f t="shared" si="374"/>
        <v/>
      </c>
      <c r="E2022" s="61" t="s">
        <v>2512</v>
      </c>
      <c r="F2022" s="87" cm="1">
        <f t="array" ref="F2022">_xlfn._xlws.FILTER(B2022,LEN(B2022)=5)</f>
        <v>41007</v>
      </c>
      <c r="G2022" s="88">
        <f t="shared" si="375"/>
        <v>41007</v>
      </c>
      <c r="H2022" s="61"/>
      <c r="I2022" s="85">
        <v>41007</v>
      </c>
      <c r="J2022" s="93">
        <f t="shared" si="373"/>
        <v>41007</v>
      </c>
      <c r="K2022" s="85"/>
      <c r="M2022" s="85">
        <v>41007</v>
      </c>
      <c r="N2022" t="e">
        <f t="shared" si="376"/>
        <v>#VALUE!</v>
      </c>
      <c r="O2022">
        <f t="shared" si="377"/>
        <v>41007</v>
      </c>
      <c r="Q2022" s="84">
        <v>41007</v>
      </c>
      <c r="R2022" t="e">
        <f t="shared" si="378"/>
        <v>#VALUE!</v>
      </c>
      <c r="S2022">
        <f t="shared" si="379"/>
        <v>41007</v>
      </c>
      <c r="U2022" s="86">
        <v>41007</v>
      </c>
      <c r="V2022" t="e">
        <f t="shared" si="380"/>
        <v>#VALUE!</v>
      </c>
      <c r="W2022">
        <f t="shared" si="381"/>
        <v>41007</v>
      </c>
      <c r="Y2022" s="61">
        <v>41007</v>
      </c>
      <c r="Z2022" t="str">
        <f t="shared" si="382"/>
        <v>41007</v>
      </c>
      <c r="AA2022" t="e">
        <f t="shared" si="383"/>
        <v>#VALUE!</v>
      </c>
      <c r="AB2022">
        <f t="shared" si="384"/>
        <v>41007</v>
      </c>
      <c r="AD2022" s="85">
        <v>39182</v>
      </c>
      <c r="AG2022" s="85">
        <v>41007</v>
      </c>
      <c r="AI2022" s="85">
        <v>41125</v>
      </c>
    </row>
    <row r="2023" spans="1:35" x14ac:dyDescent="0.2">
      <c r="A2023">
        <v>1833</v>
      </c>
      <c r="B2023" s="91" t="s">
        <v>2245</v>
      </c>
      <c r="C2023" s="61" t="str" cm="1">
        <f t="array" ref="C2023">_xlfn._xlws.FILTER(B2023,OR(LEN(B2023) = 7,LEN(B2023)=8))</f>
        <v>4/26/14</v>
      </c>
      <c r="D2023" s="61" t="str">
        <f t="shared" si="374"/>
        <v>4/26/14</v>
      </c>
      <c r="E2023" s="85" t="s">
        <v>2245</v>
      </c>
      <c r="F2023" s="87" t="e" cm="1" vm="1">
        <f t="array" ref="F2023">_xlfn._xlws.FILTER(B2023,LEN(B2023)=5)</f>
        <v>#VALUE!</v>
      </c>
      <c r="G2023" s="88" t="str">
        <f t="shared" si="375"/>
        <v/>
      </c>
      <c r="H2023" s="85">
        <v>41755</v>
      </c>
      <c r="I2023" s="85" t="s">
        <v>2512</v>
      </c>
      <c r="J2023" s="93">
        <f t="shared" si="373"/>
        <v>41755</v>
      </c>
      <c r="K2023" s="85"/>
      <c r="M2023" s="85" t="s">
        <v>2245</v>
      </c>
      <c r="N2023" t="e">
        <f t="shared" si="376"/>
        <v>#VALUE!</v>
      </c>
      <c r="O2023" t="e">
        <f t="shared" si="377"/>
        <v>#VALUE!</v>
      </c>
      <c r="Q2023" s="84" t="s">
        <v>2245</v>
      </c>
      <c r="R2023" t="e">
        <f t="shared" si="378"/>
        <v>#VALUE!</v>
      </c>
      <c r="S2023" t="e">
        <f t="shared" si="379"/>
        <v>#VALUE!</v>
      </c>
      <c r="U2023" s="86" t="s">
        <v>2245</v>
      </c>
      <c r="V2023" t="e">
        <f t="shared" si="380"/>
        <v>#VALUE!</v>
      </c>
      <c r="W2023" t="e">
        <f t="shared" si="381"/>
        <v>#VALUE!</v>
      </c>
      <c r="Y2023" s="61" t="s">
        <v>2245</v>
      </c>
      <c r="Z2023" t="str">
        <f t="shared" si="382"/>
        <v>4-26-14</v>
      </c>
      <c r="AA2023" t="e">
        <f t="shared" si="383"/>
        <v>#VALUE!</v>
      </c>
      <c r="AB2023" t="e">
        <f t="shared" si="384"/>
        <v>#VALUE!</v>
      </c>
      <c r="AD2023" s="85">
        <v>41755</v>
      </c>
      <c r="AG2023" s="85" t="s">
        <v>2245</v>
      </c>
      <c r="AI2023" s="85">
        <v>41755</v>
      </c>
    </row>
    <row r="2024" spans="1:35" x14ac:dyDescent="0.2">
      <c r="A2024">
        <v>7270</v>
      </c>
      <c r="B2024" s="91" t="s">
        <v>639</v>
      </c>
      <c r="C2024" s="61" t="str" cm="1">
        <f t="array" ref="C2024">_xlfn._xlws.FILTER(B2024,OR(LEN(B2024) = 7,LEN(B2024)=8))</f>
        <v>1/25/14</v>
      </c>
      <c r="D2024" s="61" t="str">
        <f t="shared" si="374"/>
        <v>1/25/14</v>
      </c>
      <c r="E2024" s="85" t="s">
        <v>639</v>
      </c>
      <c r="F2024" s="87" t="e" cm="1" vm="1">
        <f t="array" ref="F2024">_xlfn._xlws.FILTER(B2024,LEN(B2024)=5)</f>
        <v>#VALUE!</v>
      </c>
      <c r="G2024" s="88" t="str">
        <f t="shared" si="375"/>
        <v/>
      </c>
      <c r="H2024" s="85">
        <v>41664</v>
      </c>
      <c r="I2024" s="85" t="s">
        <v>2512</v>
      </c>
      <c r="J2024" s="93">
        <f t="shared" si="373"/>
        <v>41664</v>
      </c>
      <c r="K2024" s="85"/>
      <c r="M2024" s="85" t="s">
        <v>639</v>
      </c>
      <c r="N2024" t="e">
        <f t="shared" si="376"/>
        <v>#VALUE!</v>
      </c>
      <c r="O2024" t="e">
        <f t="shared" si="377"/>
        <v>#VALUE!</v>
      </c>
      <c r="Q2024" s="84" t="s">
        <v>639</v>
      </c>
      <c r="R2024" t="e">
        <f t="shared" si="378"/>
        <v>#VALUE!</v>
      </c>
      <c r="S2024" t="e">
        <f t="shared" si="379"/>
        <v>#VALUE!</v>
      </c>
      <c r="U2024" s="86" t="s">
        <v>639</v>
      </c>
      <c r="V2024" t="e">
        <f t="shared" si="380"/>
        <v>#VALUE!</v>
      </c>
      <c r="W2024" t="e">
        <f t="shared" si="381"/>
        <v>#VALUE!</v>
      </c>
      <c r="Y2024" s="61" t="s">
        <v>639</v>
      </c>
      <c r="Z2024" t="str">
        <f t="shared" si="382"/>
        <v>1-25-14</v>
      </c>
      <c r="AA2024" t="e">
        <f t="shared" si="383"/>
        <v>#VALUE!</v>
      </c>
      <c r="AB2024" t="e">
        <f t="shared" si="384"/>
        <v>#VALUE!</v>
      </c>
      <c r="AD2024" s="85">
        <v>41664</v>
      </c>
      <c r="AG2024" s="85" t="s">
        <v>639</v>
      </c>
      <c r="AI2024" s="85">
        <v>41664</v>
      </c>
    </row>
    <row r="2025" spans="1:35" x14ac:dyDescent="0.2">
      <c r="A2025">
        <v>8182</v>
      </c>
      <c r="B2025" s="91">
        <v>41760</v>
      </c>
      <c r="C2025" s="61" t="e" cm="1" vm="1">
        <f t="array" ref="C2025">_xlfn._xlws.FILTER(B2025,OR(LEN(B2025) = 7,LEN(B2025)=8))</f>
        <v>#VALUE!</v>
      </c>
      <c r="D2025" s="61" t="str">
        <f t="shared" si="374"/>
        <v/>
      </c>
      <c r="E2025" s="61" t="s">
        <v>2512</v>
      </c>
      <c r="F2025" s="87" cm="1">
        <f t="array" ref="F2025">_xlfn._xlws.FILTER(B2025,LEN(B2025)=5)</f>
        <v>41760</v>
      </c>
      <c r="G2025" s="88">
        <f t="shared" si="375"/>
        <v>41760</v>
      </c>
      <c r="H2025" s="61"/>
      <c r="I2025" s="85">
        <v>41760</v>
      </c>
      <c r="J2025" s="93">
        <f t="shared" si="373"/>
        <v>41760</v>
      </c>
      <c r="K2025" s="85"/>
      <c r="M2025" s="85">
        <v>41760</v>
      </c>
      <c r="N2025" t="e">
        <f t="shared" si="376"/>
        <v>#VALUE!</v>
      </c>
      <c r="O2025">
        <f t="shared" si="377"/>
        <v>41760</v>
      </c>
      <c r="Q2025" s="84">
        <v>41760</v>
      </c>
      <c r="R2025" t="e">
        <f t="shared" si="378"/>
        <v>#VALUE!</v>
      </c>
      <c r="S2025">
        <f t="shared" si="379"/>
        <v>41760</v>
      </c>
      <c r="U2025" s="86">
        <v>41760</v>
      </c>
      <c r="V2025" t="e">
        <f t="shared" si="380"/>
        <v>#VALUE!</v>
      </c>
      <c r="W2025">
        <f t="shared" si="381"/>
        <v>41760</v>
      </c>
      <c r="Y2025" s="61">
        <v>41760</v>
      </c>
      <c r="Z2025" t="str">
        <f t="shared" si="382"/>
        <v>41760</v>
      </c>
      <c r="AA2025" t="e">
        <f t="shared" si="383"/>
        <v>#VALUE!</v>
      </c>
      <c r="AB2025">
        <f t="shared" si="384"/>
        <v>41760</v>
      </c>
      <c r="AD2025" s="85">
        <v>22023</v>
      </c>
      <c r="AG2025" s="85">
        <v>41760</v>
      </c>
      <c r="AI2025" s="85">
        <v>41644</v>
      </c>
    </row>
    <row r="2026" spans="1:35" x14ac:dyDescent="0.2">
      <c r="A2026">
        <v>10394</v>
      </c>
      <c r="B2026" s="91" t="s">
        <v>615</v>
      </c>
      <c r="C2026" s="61" t="str" cm="1">
        <f t="array" ref="C2026">_xlfn._xlws.FILTER(B2026,OR(LEN(B2026) = 7,LEN(B2026)=8))</f>
        <v>12/23/13</v>
      </c>
      <c r="D2026" s="61" t="str">
        <f t="shared" si="374"/>
        <v>12/23/13</v>
      </c>
      <c r="E2026" s="61" t="s">
        <v>615</v>
      </c>
      <c r="F2026" s="87" t="e" cm="1" vm="1">
        <f t="array" ref="F2026">_xlfn._xlws.FILTER(B2026,LEN(B2026)=5)</f>
        <v>#VALUE!</v>
      </c>
      <c r="G2026" s="88" t="str">
        <f t="shared" si="375"/>
        <v/>
      </c>
      <c r="H2026" s="85">
        <v>41631</v>
      </c>
      <c r="I2026" s="85" t="s">
        <v>2512</v>
      </c>
      <c r="J2026" s="93">
        <f t="shared" si="373"/>
        <v>41631</v>
      </c>
      <c r="K2026" s="85"/>
      <c r="M2026" s="85" t="s">
        <v>615</v>
      </c>
      <c r="N2026" t="e">
        <f t="shared" si="376"/>
        <v>#VALUE!</v>
      </c>
      <c r="O2026" t="e">
        <f t="shared" si="377"/>
        <v>#VALUE!</v>
      </c>
      <c r="Q2026" s="84" t="s">
        <v>615</v>
      </c>
      <c r="R2026" t="e">
        <f t="shared" si="378"/>
        <v>#VALUE!</v>
      </c>
      <c r="S2026" t="e">
        <f t="shared" si="379"/>
        <v>#VALUE!</v>
      </c>
      <c r="U2026" s="86" t="s">
        <v>615</v>
      </c>
      <c r="V2026" t="e">
        <f t="shared" si="380"/>
        <v>#VALUE!</v>
      </c>
      <c r="W2026" t="e">
        <f t="shared" si="381"/>
        <v>#VALUE!</v>
      </c>
      <c r="Y2026" s="61" t="s">
        <v>615</v>
      </c>
      <c r="Z2026" t="str">
        <f t="shared" si="382"/>
        <v>12-23-13</v>
      </c>
      <c r="AA2026" t="e">
        <f t="shared" si="383"/>
        <v>#VALUE!</v>
      </c>
      <c r="AB2026" t="e">
        <f t="shared" si="384"/>
        <v>#VALUE!</v>
      </c>
      <c r="AD2026" s="85">
        <v>41631</v>
      </c>
      <c r="AG2026" s="85" t="s">
        <v>615</v>
      </c>
      <c r="AI2026" s="85">
        <v>41631</v>
      </c>
    </row>
    <row r="2027" spans="1:35" x14ac:dyDescent="0.2">
      <c r="A2027">
        <v>1142</v>
      </c>
      <c r="B2027" s="91" t="s">
        <v>2249</v>
      </c>
      <c r="C2027" s="61" t="str" cm="1">
        <f t="array" ref="C2027">_xlfn._xlws.FILTER(B2027,OR(LEN(B2027) = 7,LEN(B2027)=8))</f>
        <v>12/22/13</v>
      </c>
      <c r="D2027" s="61" t="str">
        <f t="shared" si="374"/>
        <v>12/22/13</v>
      </c>
      <c r="E2027" s="61" t="s">
        <v>2249</v>
      </c>
      <c r="F2027" s="87" t="e" cm="1" vm="1">
        <f t="array" ref="F2027">_xlfn._xlws.FILTER(B2027,LEN(B2027)=5)</f>
        <v>#VALUE!</v>
      </c>
      <c r="G2027" s="88" t="str">
        <f t="shared" si="375"/>
        <v/>
      </c>
      <c r="H2027" s="85">
        <v>41630</v>
      </c>
      <c r="I2027" s="85" t="s">
        <v>2512</v>
      </c>
      <c r="J2027" s="93">
        <f t="shared" si="373"/>
        <v>41630</v>
      </c>
      <c r="K2027" s="85"/>
      <c r="M2027" s="85" t="s">
        <v>2249</v>
      </c>
      <c r="N2027" t="e">
        <f t="shared" si="376"/>
        <v>#VALUE!</v>
      </c>
      <c r="O2027" t="e">
        <f t="shared" si="377"/>
        <v>#VALUE!</v>
      </c>
      <c r="Q2027" s="84" t="s">
        <v>2249</v>
      </c>
      <c r="R2027" t="e">
        <f t="shared" si="378"/>
        <v>#VALUE!</v>
      </c>
      <c r="S2027" t="e">
        <f t="shared" si="379"/>
        <v>#VALUE!</v>
      </c>
      <c r="U2027" s="86" t="s">
        <v>2249</v>
      </c>
      <c r="V2027" t="e">
        <f t="shared" si="380"/>
        <v>#VALUE!</v>
      </c>
      <c r="W2027" t="e">
        <f t="shared" si="381"/>
        <v>#VALUE!</v>
      </c>
      <c r="Y2027" s="61" t="s">
        <v>2249</v>
      </c>
      <c r="Z2027" t="str">
        <f t="shared" si="382"/>
        <v>12-22-13</v>
      </c>
      <c r="AA2027" t="e">
        <f t="shared" si="383"/>
        <v>#VALUE!</v>
      </c>
      <c r="AB2027" t="e">
        <f t="shared" si="384"/>
        <v>#VALUE!</v>
      </c>
      <c r="AD2027" s="85">
        <v>41630</v>
      </c>
      <c r="AG2027" s="85" t="s">
        <v>2249</v>
      </c>
      <c r="AI2027" s="85">
        <v>41630</v>
      </c>
    </row>
    <row r="2028" spans="1:35" x14ac:dyDescent="0.2">
      <c r="A2028">
        <v>451</v>
      </c>
      <c r="B2028" s="91" t="s">
        <v>1184</v>
      </c>
      <c r="C2028" s="61" t="str" cm="1">
        <f t="array" ref="C2028">_xlfn._xlws.FILTER(B2028,OR(LEN(B2028) = 7,LEN(B2028)=8))</f>
        <v>12/20/13</v>
      </c>
      <c r="D2028" s="61" t="str">
        <f t="shared" si="374"/>
        <v>12/20/13</v>
      </c>
      <c r="E2028" s="61" t="s">
        <v>1184</v>
      </c>
      <c r="F2028" s="87" t="e" cm="1" vm="1">
        <f t="array" ref="F2028">_xlfn._xlws.FILTER(B2028,LEN(B2028)=5)</f>
        <v>#VALUE!</v>
      </c>
      <c r="G2028" s="88" t="str">
        <f t="shared" si="375"/>
        <v/>
      </c>
      <c r="H2028" s="85">
        <v>41628</v>
      </c>
      <c r="I2028" s="85" t="s">
        <v>2512</v>
      </c>
      <c r="J2028" s="93">
        <f t="shared" si="373"/>
        <v>41628</v>
      </c>
      <c r="K2028" s="85"/>
      <c r="M2028" s="85" t="s">
        <v>1184</v>
      </c>
      <c r="N2028" t="e">
        <f t="shared" si="376"/>
        <v>#VALUE!</v>
      </c>
      <c r="O2028" t="e">
        <f t="shared" si="377"/>
        <v>#VALUE!</v>
      </c>
      <c r="Q2028" s="84" t="s">
        <v>1184</v>
      </c>
      <c r="R2028" t="e">
        <f t="shared" si="378"/>
        <v>#VALUE!</v>
      </c>
      <c r="S2028" t="e">
        <f t="shared" si="379"/>
        <v>#VALUE!</v>
      </c>
      <c r="U2028" s="86" t="s">
        <v>1184</v>
      </c>
      <c r="V2028" t="e">
        <f t="shared" si="380"/>
        <v>#VALUE!</v>
      </c>
      <c r="W2028" t="e">
        <f t="shared" si="381"/>
        <v>#VALUE!</v>
      </c>
      <c r="Y2028" s="61" t="s">
        <v>1184</v>
      </c>
      <c r="Z2028" t="str">
        <f t="shared" si="382"/>
        <v>12-20-13</v>
      </c>
      <c r="AA2028" t="e">
        <f t="shared" si="383"/>
        <v>#VALUE!</v>
      </c>
      <c r="AB2028" t="e">
        <f t="shared" si="384"/>
        <v>#VALUE!</v>
      </c>
      <c r="AD2028" s="85">
        <v>41628</v>
      </c>
      <c r="AG2028" s="85" t="s">
        <v>1184</v>
      </c>
      <c r="AI2028" s="85">
        <v>41628</v>
      </c>
    </row>
    <row r="2029" spans="1:35" x14ac:dyDescent="0.2">
      <c r="A2029">
        <v>7128</v>
      </c>
      <c r="B2029" s="91">
        <v>41467</v>
      </c>
      <c r="C2029" s="61" t="e" cm="1" vm="1">
        <f t="array" ref="C2029">_xlfn._xlws.FILTER(B2029,OR(LEN(B2029) = 7,LEN(B2029)=8))</f>
        <v>#VALUE!</v>
      </c>
      <c r="D2029" s="61" t="str">
        <f t="shared" si="374"/>
        <v/>
      </c>
      <c r="E2029" s="61" t="s">
        <v>2512</v>
      </c>
      <c r="F2029" s="87" cm="1">
        <f t="array" ref="F2029">_xlfn._xlws.FILTER(B2029,LEN(B2029)=5)</f>
        <v>41467</v>
      </c>
      <c r="G2029" s="88">
        <f t="shared" si="375"/>
        <v>41467</v>
      </c>
      <c r="H2029" s="61"/>
      <c r="I2029" s="85">
        <v>41467</v>
      </c>
      <c r="J2029" s="93">
        <f t="shared" si="373"/>
        <v>41467</v>
      </c>
      <c r="K2029" s="85"/>
      <c r="M2029" s="85">
        <v>41467</v>
      </c>
      <c r="N2029" t="e">
        <f t="shared" si="376"/>
        <v>#VALUE!</v>
      </c>
      <c r="O2029">
        <f t="shared" si="377"/>
        <v>41467</v>
      </c>
      <c r="Q2029" s="84">
        <v>41467</v>
      </c>
      <c r="R2029" t="e">
        <f t="shared" si="378"/>
        <v>#VALUE!</v>
      </c>
      <c r="S2029">
        <f t="shared" si="379"/>
        <v>41467</v>
      </c>
      <c r="U2029" s="86">
        <v>41467</v>
      </c>
      <c r="V2029" t="e">
        <f t="shared" si="380"/>
        <v>#VALUE!</v>
      </c>
      <c r="W2029">
        <f t="shared" si="381"/>
        <v>41467</v>
      </c>
      <c r="Y2029" s="61">
        <v>41467</v>
      </c>
      <c r="Z2029" t="str">
        <f t="shared" si="382"/>
        <v>41467</v>
      </c>
      <c r="AA2029" t="e">
        <f t="shared" si="383"/>
        <v>#VALUE!</v>
      </c>
      <c r="AB2029">
        <f t="shared" si="384"/>
        <v>41467</v>
      </c>
      <c r="AD2029" s="85">
        <v>24576</v>
      </c>
      <c r="AG2029" s="85">
        <v>41467</v>
      </c>
      <c r="AI2029" s="85">
        <v>41615</v>
      </c>
    </row>
    <row r="2030" spans="1:35" x14ac:dyDescent="0.2">
      <c r="A2030">
        <v>10678</v>
      </c>
      <c r="B2030" s="91" t="s">
        <v>298</v>
      </c>
      <c r="C2030" s="61" t="str" cm="1">
        <f t="array" ref="C2030">_xlfn._xlws.FILTER(B2030,OR(LEN(B2030) = 7,LEN(B2030)=8))</f>
        <v>11/28/13</v>
      </c>
      <c r="D2030" s="61" t="str">
        <f t="shared" si="374"/>
        <v>11/28/13</v>
      </c>
      <c r="E2030" s="61" t="s">
        <v>298</v>
      </c>
      <c r="F2030" s="87" t="e" cm="1" vm="1">
        <f t="array" ref="F2030">_xlfn._xlws.FILTER(B2030,LEN(B2030)=5)</f>
        <v>#VALUE!</v>
      </c>
      <c r="G2030" s="88" t="str">
        <f t="shared" si="375"/>
        <v/>
      </c>
      <c r="H2030" s="85">
        <v>41606</v>
      </c>
      <c r="I2030" s="85" t="s">
        <v>2512</v>
      </c>
      <c r="J2030" s="93">
        <f t="shared" si="373"/>
        <v>41606</v>
      </c>
      <c r="K2030" s="85"/>
      <c r="M2030" s="85" t="s">
        <v>298</v>
      </c>
      <c r="N2030" t="e">
        <f t="shared" si="376"/>
        <v>#VALUE!</v>
      </c>
      <c r="O2030" t="e">
        <f t="shared" si="377"/>
        <v>#VALUE!</v>
      </c>
      <c r="Q2030" s="84" t="s">
        <v>298</v>
      </c>
      <c r="R2030" t="e">
        <f t="shared" si="378"/>
        <v>#VALUE!</v>
      </c>
      <c r="S2030" t="e">
        <f t="shared" si="379"/>
        <v>#VALUE!</v>
      </c>
      <c r="U2030" s="86" t="s">
        <v>298</v>
      </c>
      <c r="V2030" t="e">
        <f t="shared" si="380"/>
        <v>#VALUE!</v>
      </c>
      <c r="W2030" t="e">
        <f t="shared" si="381"/>
        <v>#VALUE!</v>
      </c>
      <c r="Y2030" s="61" t="s">
        <v>298</v>
      </c>
      <c r="Z2030" t="str">
        <f t="shared" si="382"/>
        <v>11-28-13</v>
      </c>
      <c r="AA2030" t="e">
        <f t="shared" si="383"/>
        <v>#VALUE!</v>
      </c>
      <c r="AB2030" t="e">
        <f t="shared" si="384"/>
        <v>#VALUE!</v>
      </c>
      <c r="AD2030" s="85">
        <v>41606</v>
      </c>
      <c r="AG2030" s="85" t="s">
        <v>298</v>
      </c>
      <c r="AI2030" s="85">
        <v>41606</v>
      </c>
    </row>
    <row r="2031" spans="1:35" x14ac:dyDescent="0.2">
      <c r="A2031">
        <v>7755</v>
      </c>
      <c r="B2031" s="91">
        <v>41619</v>
      </c>
      <c r="C2031" s="61" t="e" cm="1" vm="1">
        <f t="array" ref="C2031">_xlfn._xlws.FILTER(B2031,OR(LEN(B2031) = 7,LEN(B2031)=8))</f>
        <v>#VALUE!</v>
      </c>
      <c r="D2031" s="61" t="str">
        <f t="shared" si="374"/>
        <v/>
      </c>
      <c r="E2031" s="61" t="s">
        <v>2512</v>
      </c>
      <c r="F2031" s="87" cm="1">
        <f t="array" ref="F2031">_xlfn._xlws.FILTER(B2031,LEN(B2031)=5)</f>
        <v>41619</v>
      </c>
      <c r="G2031" s="88">
        <f t="shared" si="375"/>
        <v>41619</v>
      </c>
      <c r="H2031" s="61"/>
      <c r="I2031" s="85">
        <v>41619</v>
      </c>
      <c r="J2031" s="93">
        <f t="shared" si="373"/>
        <v>41619</v>
      </c>
      <c r="K2031" s="85"/>
      <c r="M2031" s="85">
        <v>41619</v>
      </c>
      <c r="N2031" t="e">
        <f t="shared" si="376"/>
        <v>#VALUE!</v>
      </c>
      <c r="O2031">
        <f t="shared" si="377"/>
        <v>41619</v>
      </c>
      <c r="Q2031" s="84">
        <v>41619</v>
      </c>
      <c r="R2031" t="e">
        <f t="shared" si="378"/>
        <v>#VALUE!</v>
      </c>
      <c r="S2031">
        <f t="shared" si="379"/>
        <v>41619</v>
      </c>
      <c r="U2031" s="86">
        <v>41619</v>
      </c>
      <c r="V2031" t="e">
        <f t="shared" si="380"/>
        <v>#VALUE!</v>
      </c>
      <c r="W2031">
        <f t="shared" si="381"/>
        <v>41619</v>
      </c>
      <c r="Y2031" s="61">
        <v>41619</v>
      </c>
      <c r="Z2031" t="str">
        <f t="shared" si="382"/>
        <v>41619</v>
      </c>
      <c r="AA2031" t="e">
        <f t="shared" si="383"/>
        <v>#VALUE!</v>
      </c>
      <c r="AB2031">
        <f t="shared" si="384"/>
        <v>41619</v>
      </c>
      <c r="AD2031" s="85">
        <v>43571</v>
      </c>
      <c r="AG2031" s="85">
        <v>41619</v>
      </c>
      <c r="AI2031" s="85">
        <v>41590</v>
      </c>
    </row>
    <row r="2032" spans="1:35" x14ac:dyDescent="0.2">
      <c r="A2032">
        <v>4754</v>
      </c>
      <c r="B2032" s="91" t="s">
        <v>1010</v>
      </c>
      <c r="C2032" s="61" t="str" cm="1">
        <f t="array" ref="C2032">_xlfn._xlws.FILTER(B2032,OR(LEN(B2032) = 7,LEN(B2032)=8))</f>
        <v>9/25/13</v>
      </c>
      <c r="D2032" s="61" t="str">
        <f t="shared" si="374"/>
        <v>9/25/13</v>
      </c>
      <c r="E2032" s="85" t="s">
        <v>1010</v>
      </c>
      <c r="F2032" s="87" t="e" cm="1" vm="1">
        <f t="array" ref="F2032">_xlfn._xlws.FILTER(B2032,LEN(B2032)=5)</f>
        <v>#VALUE!</v>
      </c>
      <c r="G2032" s="88" t="str">
        <f t="shared" si="375"/>
        <v/>
      </c>
      <c r="H2032" s="85">
        <v>41542</v>
      </c>
      <c r="I2032" s="85" t="s">
        <v>2512</v>
      </c>
      <c r="J2032" s="93">
        <f t="shared" si="373"/>
        <v>41542</v>
      </c>
      <c r="K2032" s="85"/>
      <c r="M2032" s="85" t="s">
        <v>1010</v>
      </c>
      <c r="N2032" t="e">
        <f t="shared" si="376"/>
        <v>#VALUE!</v>
      </c>
      <c r="O2032" t="e">
        <f t="shared" si="377"/>
        <v>#VALUE!</v>
      </c>
      <c r="Q2032" s="84" t="s">
        <v>1010</v>
      </c>
      <c r="R2032" t="e">
        <f t="shared" si="378"/>
        <v>#VALUE!</v>
      </c>
      <c r="S2032" t="e">
        <f t="shared" si="379"/>
        <v>#VALUE!</v>
      </c>
      <c r="U2032" s="86" t="s">
        <v>1010</v>
      </c>
      <c r="V2032" t="e">
        <f t="shared" si="380"/>
        <v>#VALUE!</v>
      </c>
      <c r="W2032" t="e">
        <f t="shared" si="381"/>
        <v>#VALUE!</v>
      </c>
      <c r="Y2032" s="61" t="s">
        <v>1010</v>
      </c>
      <c r="Z2032" t="str">
        <f t="shared" si="382"/>
        <v>9-25-13</v>
      </c>
      <c r="AA2032" t="e">
        <f t="shared" si="383"/>
        <v>#VALUE!</v>
      </c>
      <c r="AB2032" t="e">
        <f t="shared" si="384"/>
        <v>#VALUE!</v>
      </c>
      <c r="AD2032" s="85">
        <v>41542</v>
      </c>
      <c r="AG2032" s="85" t="s">
        <v>1010</v>
      </c>
      <c r="AI2032" s="85">
        <v>41542</v>
      </c>
    </row>
    <row r="2033" spans="1:35" x14ac:dyDescent="0.2">
      <c r="A2033">
        <v>20</v>
      </c>
      <c r="B2033" s="91">
        <v>41283</v>
      </c>
      <c r="C2033" s="61" t="e" cm="1" vm="1">
        <f t="array" ref="C2033">_xlfn._xlws.FILTER(B2033,OR(LEN(B2033) = 7,LEN(B2033)=8))</f>
        <v>#VALUE!</v>
      </c>
      <c r="D2033" s="61" t="str">
        <f t="shared" si="374"/>
        <v/>
      </c>
      <c r="E2033" s="61" t="s">
        <v>2512</v>
      </c>
      <c r="F2033" s="87" cm="1">
        <f t="array" ref="F2033">_xlfn._xlws.FILTER(B2033,LEN(B2033)=5)</f>
        <v>41283</v>
      </c>
      <c r="G2033" s="88">
        <f t="shared" si="375"/>
        <v>41283</v>
      </c>
      <c r="H2033" s="61"/>
      <c r="I2033" s="85">
        <v>41283</v>
      </c>
      <c r="J2033" s="93">
        <f t="shared" si="373"/>
        <v>41283</v>
      </c>
      <c r="K2033" s="85"/>
      <c r="M2033" s="85">
        <v>41283</v>
      </c>
      <c r="N2033" t="e">
        <f t="shared" si="376"/>
        <v>#VALUE!</v>
      </c>
      <c r="O2033">
        <f t="shared" si="377"/>
        <v>41283</v>
      </c>
      <c r="Q2033" s="84">
        <v>41283</v>
      </c>
      <c r="R2033" t="e">
        <f t="shared" si="378"/>
        <v>#VALUE!</v>
      </c>
      <c r="S2033">
        <f t="shared" si="379"/>
        <v>41283</v>
      </c>
      <c r="U2033" s="86">
        <v>41283</v>
      </c>
      <c r="V2033" t="e">
        <f t="shared" si="380"/>
        <v>#VALUE!</v>
      </c>
      <c r="W2033">
        <f t="shared" si="381"/>
        <v>41283</v>
      </c>
      <c r="Y2033" s="61">
        <v>41283</v>
      </c>
      <c r="Z2033" t="str">
        <f t="shared" si="382"/>
        <v>41283</v>
      </c>
      <c r="AA2033" t="e">
        <f t="shared" si="383"/>
        <v>#VALUE!</v>
      </c>
      <c r="AB2033">
        <f t="shared" si="384"/>
        <v>41283</v>
      </c>
      <c r="AD2033" s="85">
        <v>30418</v>
      </c>
      <c r="AG2033" s="85">
        <v>41283</v>
      </c>
      <c r="AI2033" s="85">
        <v>41518</v>
      </c>
    </row>
    <row r="2034" spans="1:35" x14ac:dyDescent="0.2">
      <c r="A2034">
        <v>2246</v>
      </c>
      <c r="B2034" s="91">
        <v>41283</v>
      </c>
      <c r="C2034" s="61" t="e" cm="1" vm="1">
        <f t="array" ref="C2034">_xlfn._xlws.FILTER(B2034,OR(LEN(B2034) = 7,LEN(B2034)=8))</f>
        <v>#VALUE!</v>
      </c>
      <c r="D2034" s="61" t="str">
        <f t="shared" si="374"/>
        <v/>
      </c>
      <c r="E2034" s="61" t="s">
        <v>2512</v>
      </c>
      <c r="F2034" s="87" cm="1">
        <f t="array" ref="F2034">_xlfn._xlws.FILTER(B2034,LEN(B2034)=5)</f>
        <v>41283</v>
      </c>
      <c r="G2034" s="88">
        <f t="shared" si="375"/>
        <v>41283</v>
      </c>
      <c r="H2034" s="61"/>
      <c r="I2034" s="85">
        <v>41283</v>
      </c>
      <c r="J2034" s="93">
        <f t="shared" si="373"/>
        <v>41283</v>
      </c>
      <c r="K2034" s="85"/>
      <c r="M2034" s="85">
        <v>41283</v>
      </c>
      <c r="N2034" t="e">
        <f t="shared" si="376"/>
        <v>#VALUE!</v>
      </c>
      <c r="O2034">
        <f t="shared" si="377"/>
        <v>41283</v>
      </c>
      <c r="Q2034" s="84">
        <v>41283</v>
      </c>
      <c r="R2034" t="e">
        <f t="shared" si="378"/>
        <v>#VALUE!</v>
      </c>
      <c r="S2034">
        <f t="shared" si="379"/>
        <v>41283</v>
      </c>
      <c r="U2034" s="86">
        <v>41283</v>
      </c>
      <c r="V2034" t="e">
        <f t="shared" si="380"/>
        <v>#VALUE!</v>
      </c>
      <c r="W2034">
        <f t="shared" si="381"/>
        <v>41283</v>
      </c>
      <c r="Y2034" s="61">
        <v>41283</v>
      </c>
      <c r="Z2034" t="str">
        <f t="shared" si="382"/>
        <v>41283</v>
      </c>
      <c r="AA2034" t="e">
        <f t="shared" si="383"/>
        <v>#VALUE!</v>
      </c>
      <c r="AB2034">
        <f t="shared" si="384"/>
        <v>41283</v>
      </c>
      <c r="AD2034" s="85">
        <v>30418</v>
      </c>
      <c r="AG2034" s="85">
        <v>41283</v>
      </c>
      <c r="AI2034" s="85">
        <v>41518</v>
      </c>
    </row>
    <row r="2035" spans="1:35" x14ac:dyDescent="0.2">
      <c r="A2035">
        <v>10307</v>
      </c>
      <c r="B2035" s="91" t="s">
        <v>133</v>
      </c>
      <c r="C2035" s="61" t="str" cm="1">
        <f t="array" ref="C2035">_xlfn._xlws.FILTER(B2035,OR(LEN(B2035) = 7,LEN(B2035)=8))</f>
        <v>8/31/13</v>
      </c>
      <c r="D2035" s="61" t="str">
        <f t="shared" si="374"/>
        <v>8/31/13</v>
      </c>
      <c r="E2035" s="85" t="s">
        <v>133</v>
      </c>
      <c r="F2035" s="87" t="e" cm="1" vm="1">
        <f t="array" ref="F2035">_xlfn._xlws.FILTER(B2035,LEN(B2035)=5)</f>
        <v>#VALUE!</v>
      </c>
      <c r="G2035" s="88" t="str">
        <f t="shared" si="375"/>
        <v/>
      </c>
      <c r="H2035" s="85">
        <v>41517</v>
      </c>
      <c r="I2035" s="85" t="s">
        <v>2512</v>
      </c>
      <c r="J2035" s="93">
        <f t="shared" si="373"/>
        <v>41517</v>
      </c>
      <c r="K2035" s="85"/>
      <c r="M2035" s="85" t="s">
        <v>133</v>
      </c>
      <c r="N2035" t="e">
        <f t="shared" si="376"/>
        <v>#VALUE!</v>
      </c>
      <c r="O2035" t="e">
        <f t="shared" si="377"/>
        <v>#VALUE!</v>
      </c>
      <c r="Q2035" s="84" t="s">
        <v>133</v>
      </c>
      <c r="R2035" t="e">
        <f t="shared" si="378"/>
        <v>#VALUE!</v>
      </c>
      <c r="S2035" t="e">
        <f t="shared" si="379"/>
        <v>#VALUE!</v>
      </c>
      <c r="U2035" s="86" t="s">
        <v>133</v>
      </c>
      <c r="V2035" t="e">
        <f t="shared" si="380"/>
        <v>#VALUE!</v>
      </c>
      <c r="W2035" t="e">
        <f t="shared" si="381"/>
        <v>#VALUE!</v>
      </c>
      <c r="Y2035" s="61" t="s">
        <v>133</v>
      </c>
      <c r="Z2035" t="str">
        <f t="shared" si="382"/>
        <v>8-31-13</v>
      </c>
      <c r="AA2035" t="e">
        <f t="shared" si="383"/>
        <v>#VALUE!</v>
      </c>
      <c r="AB2035" t="e">
        <f t="shared" si="384"/>
        <v>#VALUE!</v>
      </c>
      <c r="AD2035" s="85">
        <v>41517</v>
      </c>
      <c r="AG2035" s="85" t="s">
        <v>133</v>
      </c>
      <c r="AI2035" s="85">
        <v>41517</v>
      </c>
    </row>
    <row r="2036" spans="1:35" x14ac:dyDescent="0.2">
      <c r="A2036">
        <v>2147</v>
      </c>
      <c r="B2036" s="91" t="s">
        <v>1264</v>
      </c>
      <c r="C2036" s="61" t="str" cm="1">
        <f t="array" ref="C2036">_xlfn._xlws.FILTER(B2036,OR(LEN(B2036) = 7,LEN(B2036)=8))</f>
        <v>8/16/13</v>
      </c>
      <c r="D2036" s="61" t="str">
        <f t="shared" si="374"/>
        <v>8/16/13</v>
      </c>
      <c r="E2036" s="85" t="s">
        <v>1264</v>
      </c>
      <c r="F2036" s="87" t="e" cm="1" vm="1">
        <f t="array" ref="F2036">_xlfn._xlws.FILTER(B2036,LEN(B2036)=5)</f>
        <v>#VALUE!</v>
      </c>
      <c r="G2036" s="88" t="str">
        <f t="shared" si="375"/>
        <v/>
      </c>
      <c r="H2036" s="85">
        <v>41502</v>
      </c>
      <c r="I2036" s="85" t="s">
        <v>2512</v>
      </c>
      <c r="J2036" s="93">
        <f t="shared" si="373"/>
        <v>41502</v>
      </c>
      <c r="K2036" s="85"/>
      <c r="M2036" s="85" t="s">
        <v>1264</v>
      </c>
      <c r="N2036" t="e">
        <f t="shared" si="376"/>
        <v>#VALUE!</v>
      </c>
      <c r="O2036" t="e">
        <f t="shared" si="377"/>
        <v>#VALUE!</v>
      </c>
      <c r="Q2036" s="84" t="s">
        <v>1264</v>
      </c>
      <c r="R2036" t="e">
        <f t="shared" si="378"/>
        <v>#VALUE!</v>
      </c>
      <c r="S2036" t="e">
        <f t="shared" si="379"/>
        <v>#VALUE!</v>
      </c>
      <c r="U2036" s="86" t="s">
        <v>1264</v>
      </c>
      <c r="V2036" t="e">
        <f t="shared" si="380"/>
        <v>#VALUE!</v>
      </c>
      <c r="W2036" t="e">
        <f t="shared" si="381"/>
        <v>#VALUE!</v>
      </c>
      <c r="Y2036" s="61" t="s">
        <v>1264</v>
      </c>
      <c r="Z2036" t="str">
        <f t="shared" si="382"/>
        <v>8-16-13</v>
      </c>
      <c r="AA2036" t="e">
        <f t="shared" si="383"/>
        <v>#VALUE!</v>
      </c>
      <c r="AB2036" t="e">
        <f t="shared" si="384"/>
        <v>#VALUE!</v>
      </c>
      <c r="AD2036" s="85">
        <v>41502</v>
      </c>
      <c r="AG2036" s="85" t="s">
        <v>1264</v>
      </c>
      <c r="AI2036" s="85">
        <v>41502</v>
      </c>
    </row>
    <row r="2037" spans="1:35" x14ac:dyDescent="0.2">
      <c r="A2037">
        <v>10590</v>
      </c>
      <c r="B2037" s="91" t="s">
        <v>100</v>
      </c>
      <c r="C2037" s="61" t="str" cm="1">
        <f t="array" ref="C2037">_xlfn._xlws.FILTER(B2037,OR(LEN(B2037) = 7,LEN(B2037)=8))</f>
        <v>3/30/13</v>
      </c>
      <c r="D2037" s="61" t="str">
        <f t="shared" si="374"/>
        <v>3/30/13</v>
      </c>
      <c r="E2037" s="85" t="s">
        <v>100</v>
      </c>
      <c r="F2037" s="87" t="e" cm="1" vm="1">
        <f t="array" ref="F2037">_xlfn._xlws.FILTER(B2037,LEN(B2037)=5)</f>
        <v>#VALUE!</v>
      </c>
      <c r="G2037" s="88" t="str">
        <f t="shared" si="375"/>
        <v/>
      </c>
      <c r="H2037" s="85">
        <v>41363</v>
      </c>
      <c r="I2037" s="85" t="s">
        <v>2512</v>
      </c>
      <c r="J2037" s="93">
        <f t="shared" si="373"/>
        <v>41363</v>
      </c>
      <c r="K2037" s="85"/>
      <c r="M2037" s="85" t="s">
        <v>100</v>
      </c>
      <c r="N2037" t="e">
        <f t="shared" si="376"/>
        <v>#VALUE!</v>
      </c>
      <c r="O2037" t="e">
        <f t="shared" si="377"/>
        <v>#VALUE!</v>
      </c>
      <c r="Q2037" s="84" t="s">
        <v>100</v>
      </c>
      <c r="R2037" t="e">
        <f t="shared" si="378"/>
        <v>#VALUE!</v>
      </c>
      <c r="S2037" t="e">
        <f t="shared" si="379"/>
        <v>#VALUE!</v>
      </c>
      <c r="U2037" s="86" t="s">
        <v>100</v>
      </c>
      <c r="V2037" t="e">
        <f t="shared" si="380"/>
        <v>#VALUE!</v>
      </c>
      <c r="W2037" t="e">
        <f t="shared" si="381"/>
        <v>#VALUE!</v>
      </c>
      <c r="Y2037" s="61" t="s">
        <v>100</v>
      </c>
      <c r="Z2037" t="str">
        <f t="shared" si="382"/>
        <v>3-30-13</v>
      </c>
      <c r="AA2037" t="e">
        <f t="shared" si="383"/>
        <v>#VALUE!</v>
      </c>
      <c r="AB2037" t="e">
        <f t="shared" si="384"/>
        <v>#VALUE!</v>
      </c>
      <c r="AD2037" s="85">
        <v>41363</v>
      </c>
      <c r="AG2037" s="85" t="s">
        <v>100</v>
      </c>
      <c r="AI2037" s="85">
        <v>41363</v>
      </c>
    </row>
    <row r="2038" spans="1:35" x14ac:dyDescent="0.2">
      <c r="A2038">
        <v>6565</v>
      </c>
      <c r="B2038" s="91" t="s">
        <v>260</v>
      </c>
      <c r="C2038" s="61" t="str" cm="1">
        <f t="array" ref="C2038">_xlfn._xlws.FILTER(B2038,OR(LEN(B2038) = 7,LEN(B2038)=8))</f>
        <v>3/28/13</v>
      </c>
      <c r="D2038" s="61" t="str">
        <f t="shared" si="374"/>
        <v>3/28/13</v>
      </c>
      <c r="E2038" s="85" t="s">
        <v>260</v>
      </c>
      <c r="F2038" s="87" t="e" cm="1" vm="1">
        <f t="array" ref="F2038">_xlfn._xlws.FILTER(B2038,LEN(B2038)=5)</f>
        <v>#VALUE!</v>
      </c>
      <c r="G2038" s="88" t="str">
        <f t="shared" si="375"/>
        <v/>
      </c>
      <c r="H2038" s="85">
        <v>41361</v>
      </c>
      <c r="I2038" s="85" t="s">
        <v>2512</v>
      </c>
      <c r="J2038" s="93">
        <f t="shared" si="373"/>
        <v>41361</v>
      </c>
      <c r="K2038" s="85"/>
      <c r="M2038" s="85" t="s">
        <v>260</v>
      </c>
      <c r="N2038" t="e">
        <f t="shared" si="376"/>
        <v>#VALUE!</v>
      </c>
      <c r="O2038" t="e">
        <f t="shared" si="377"/>
        <v>#VALUE!</v>
      </c>
      <c r="Q2038" s="84" t="s">
        <v>260</v>
      </c>
      <c r="R2038" t="e">
        <f t="shared" si="378"/>
        <v>#VALUE!</v>
      </c>
      <c r="S2038" t="e">
        <f t="shared" si="379"/>
        <v>#VALUE!</v>
      </c>
      <c r="U2038" s="86" t="s">
        <v>260</v>
      </c>
      <c r="V2038" t="e">
        <f t="shared" si="380"/>
        <v>#VALUE!</v>
      </c>
      <c r="W2038" t="e">
        <f t="shared" si="381"/>
        <v>#VALUE!</v>
      </c>
      <c r="Y2038" s="61" t="s">
        <v>260</v>
      </c>
      <c r="Z2038" t="str">
        <f t="shared" si="382"/>
        <v>3-28-13</v>
      </c>
      <c r="AA2038" t="e">
        <f t="shared" si="383"/>
        <v>#VALUE!</v>
      </c>
      <c r="AB2038" t="e">
        <f t="shared" si="384"/>
        <v>#VALUE!</v>
      </c>
      <c r="AD2038" s="85">
        <v>41361</v>
      </c>
      <c r="AG2038" s="85" t="s">
        <v>260</v>
      </c>
      <c r="AI2038" s="85">
        <v>41361</v>
      </c>
    </row>
    <row r="2039" spans="1:35" x14ac:dyDescent="0.2">
      <c r="A2039">
        <v>6619</v>
      </c>
      <c r="B2039" s="91">
        <v>41306</v>
      </c>
      <c r="C2039" s="61" t="e" cm="1" vm="1">
        <f t="array" ref="C2039">_xlfn._xlws.FILTER(B2039,OR(LEN(B2039) = 7,LEN(B2039)=8))</f>
        <v>#VALUE!</v>
      </c>
      <c r="D2039" s="61" t="str">
        <f t="shared" si="374"/>
        <v/>
      </c>
      <c r="E2039" s="61" t="s">
        <v>2512</v>
      </c>
      <c r="F2039" s="87" cm="1">
        <f t="array" ref="F2039">_xlfn._xlws.FILTER(B2039,LEN(B2039)=5)</f>
        <v>41306</v>
      </c>
      <c r="G2039" s="88">
        <f t="shared" si="375"/>
        <v>41306</v>
      </c>
      <c r="H2039" s="61"/>
      <c r="I2039" s="85">
        <v>41306</v>
      </c>
      <c r="J2039" s="93">
        <f t="shared" si="373"/>
        <v>41306</v>
      </c>
      <c r="K2039" s="85"/>
      <c r="M2039" s="85">
        <v>41306</v>
      </c>
      <c r="N2039" t="e">
        <f t="shared" si="376"/>
        <v>#VALUE!</v>
      </c>
      <c r="O2039">
        <f t="shared" si="377"/>
        <v>41306</v>
      </c>
      <c r="Q2039" s="84">
        <v>41306</v>
      </c>
      <c r="R2039" t="e">
        <f t="shared" si="378"/>
        <v>#VALUE!</v>
      </c>
      <c r="S2039">
        <f t="shared" si="379"/>
        <v>41306</v>
      </c>
      <c r="U2039" s="86">
        <v>41306</v>
      </c>
      <c r="V2039" t="e">
        <f t="shared" si="380"/>
        <v>#VALUE!</v>
      </c>
      <c r="W2039">
        <f t="shared" si="381"/>
        <v>41306</v>
      </c>
      <c r="Y2039" s="61">
        <v>41306</v>
      </c>
      <c r="Z2039" t="str">
        <f t="shared" si="382"/>
        <v>41306</v>
      </c>
      <c r="AA2039" t="e">
        <f t="shared" si="383"/>
        <v>#VALUE!</v>
      </c>
      <c r="AB2039">
        <f t="shared" si="384"/>
        <v>41306</v>
      </c>
      <c r="AD2039" s="85">
        <v>38820</v>
      </c>
      <c r="AG2039" s="85">
        <v>41306</v>
      </c>
      <c r="AI2039" s="85">
        <v>41276</v>
      </c>
    </row>
    <row r="2040" spans="1:35" x14ac:dyDescent="0.2">
      <c r="A2040">
        <v>4817</v>
      </c>
      <c r="B2040" s="91">
        <v>41007</v>
      </c>
      <c r="C2040" s="61" t="e" cm="1" vm="1">
        <f t="array" ref="C2040">_xlfn._xlws.FILTER(B2040,OR(LEN(B2040) = 7,LEN(B2040)=8))</f>
        <v>#VALUE!</v>
      </c>
      <c r="D2040" s="61" t="str">
        <f t="shared" si="374"/>
        <v/>
      </c>
      <c r="E2040" s="61" t="s">
        <v>2512</v>
      </c>
      <c r="F2040" s="87" cm="1">
        <f t="array" ref="F2040">_xlfn._xlws.FILTER(B2040,LEN(B2040)=5)</f>
        <v>41007</v>
      </c>
      <c r="G2040" s="88">
        <f t="shared" si="375"/>
        <v>41007</v>
      </c>
      <c r="H2040" s="61"/>
      <c r="I2040" s="85">
        <v>41007</v>
      </c>
      <c r="J2040" s="93">
        <f t="shared" si="373"/>
        <v>41007</v>
      </c>
      <c r="K2040" s="85"/>
      <c r="M2040" s="85">
        <v>41007</v>
      </c>
      <c r="N2040" t="e">
        <f t="shared" si="376"/>
        <v>#VALUE!</v>
      </c>
      <c r="O2040">
        <f t="shared" si="377"/>
        <v>41007</v>
      </c>
      <c r="Q2040" s="84">
        <v>41007</v>
      </c>
      <c r="R2040" t="e">
        <f t="shared" si="378"/>
        <v>#VALUE!</v>
      </c>
      <c r="S2040">
        <f t="shared" si="379"/>
        <v>41007</v>
      </c>
      <c r="U2040" s="86">
        <v>41007</v>
      </c>
      <c r="V2040" t="e">
        <f t="shared" si="380"/>
        <v>#VALUE!</v>
      </c>
      <c r="W2040">
        <f t="shared" si="381"/>
        <v>41007</v>
      </c>
      <c r="Y2040" s="61">
        <v>41007</v>
      </c>
      <c r="Z2040" t="str">
        <f t="shared" si="382"/>
        <v>41007</v>
      </c>
      <c r="AA2040" t="e">
        <f t="shared" si="383"/>
        <v>#VALUE!</v>
      </c>
      <c r="AB2040">
        <f t="shared" si="384"/>
        <v>41007</v>
      </c>
      <c r="AD2040" s="85">
        <v>39182</v>
      </c>
      <c r="AG2040" s="85">
        <v>41007</v>
      </c>
      <c r="AI2040" s="85">
        <v>41125</v>
      </c>
    </row>
    <row r="2041" spans="1:35" x14ac:dyDescent="0.2">
      <c r="A2041">
        <v>4508</v>
      </c>
      <c r="B2041" s="91" t="s">
        <v>785</v>
      </c>
      <c r="C2041" s="61" t="str" cm="1">
        <f t="array" ref="C2041">_xlfn._xlws.FILTER(B2041,OR(LEN(B2041) = 7,LEN(B2041)=8))</f>
        <v>5/22/14</v>
      </c>
      <c r="D2041" s="61" t="str">
        <f t="shared" si="374"/>
        <v>5/22/14</v>
      </c>
      <c r="E2041" s="85" t="s">
        <v>785</v>
      </c>
      <c r="F2041" s="87" t="e" cm="1" vm="1">
        <f t="array" ref="F2041">_xlfn._xlws.FILTER(B2041,LEN(B2041)=5)</f>
        <v>#VALUE!</v>
      </c>
      <c r="G2041" s="88" t="str">
        <f t="shared" si="375"/>
        <v/>
      </c>
      <c r="H2041" s="85">
        <v>41781</v>
      </c>
      <c r="I2041" s="85" t="s">
        <v>2512</v>
      </c>
      <c r="J2041" s="93">
        <f t="shared" si="373"/>
        <v>41781</v>
      </c>
      <c r="K2041" s="85"/>
      <c r="M2041" s="85" t="s">
        <v>785</v>
      </c>
      <c r="N2041" t="e">
        <f t="shared" si="376"/>
        <v>#VALUE!</v>
      </c>
      <c r="O2041" t="e">
        <f t="shared" si="377"/>
        <v>#VALUE!</v>
      </c>
      <c r="Q2041" s="84" t="s">
        <v>785</v>
      </c>
      <c r="R2041" t="e">
        <f t="shared" si="378"/>
        <v>#VALUE!</v>
      </c>
      <c r="S2041" t="e">
        <f t="shared" si="379"/>
        <v>#VALUE!</v>
      </c>
      <c r="U2041" s="86" t="s">
        <v>785</v>
      </c>
      <c r="V2041" t="e">
        <f t="shared" si="380"/>
        <v>#VALUE!</v>
      </c>
      <c r="W2041" t="e">
        <f t="shared" si="381"/>
        <v>#VALUE!</v>
      </c>
      <c r="Y2041" s="61" t="s">
        <v>785</v>
      </c>
      <c r="Z2041" t="str">
        <f t="shared" si="382"/>
        <v>5-22-14</v>
      </c>
      <c r="AA2041" t="e">
        <f t="shared" si="383"/>
        <v>#VALUE!</v>
      </c>
      <c r="AB2041" t="e">
        <f t="shared" si="384"/>
        <v>#VALUE!</v>
      </c>
      <c r="AD2041" s="85">
        <v>41781</v>
      </c>
      <c r="AG2041" s="85" t="s">
        <v>785</v>
      </c>
      <c r="AI2041" s="85">
        <v>41781</v>
      </c>
    </row>
    <row r="2042" spans="1:35" x14ac:dyDescent="0.2">
      <c r="A2042">
        <v>4843</v>
      </c>
      <c r="B2042" s="91" t="s">
        <v>785</v>
      </c>
      <c r="C2042" s="61" t="str" cm="1">
        <f t="array" ref="C2042">_xlfn._xlws.FILTER(B2042,OR(LEN(B2042) = 7,LEN(B2042)=8))</f>
        <v>5/22/14</v>
      </c>
      <c r="D2042" s="61" t="str">
        <f t="shared" si="374"/>
        <v>5/22/14</v>
      </c>
      <c r="E2042" s="85" t="s">
        <v>785</v>
      </c>
      <c r="F2042" s="87" t="e" cm="1" vm="1">
        <f t="array" ref="F2042">_xlfn._xlws.FILTER(B2042,LEN(B2042)=5)</f>
        <v>#VALUE!</v>
      </c>
      <c r="G2042" s="88" t="str">
        <f t="shared" si="375"/>
        <v/>
      </c>
      <c r="H2042" s="85">
        <v>41781</v>
      </c>
      <c r="I2042" s="85" t="s">
        <v>2512</v>
      </c>
      <c r="J2042" s="93">
        <f t="shared" si="373"/>
        <v>41781</v>
      </c>
      <c r="K2042" s="85"/>
      <c r="M2042" s="85" t="s">
        <v>785</v>
      </c>
      <c r="N2042" t="e">
        <f t="shared" si="376"/>
        <v>#VALUE!</v>
      </c>
      <c r="O2042" t="e">
        <f t="shared" si="377"/>
        <v>#VALUE!</v>
      </c>
      <c r="Q2042" s="84" t="s">
        <v>785</v>
      </c>
      <c r="R2042" t="e">
        <f t="shared" si="378"/>
        <v>#VALUE!</v>
      </c>
      <c r="S2042" t="e">
        <f t="shared" si="379"/>
        <v>#VALUE!</v>
      </c>
      <c r="U2042" s="86" t="s">
        <v>785</v>
      </c>
      <c r="V2042" t="e">
        <f t="shared" si="380"/>
        <v>#VALUE!</v>
      </c>
      <c r="W2042" t="e">
        <f t="shared" si="381"/>
        <v>#VALUE!</v>
      </c>
      <c r="Y2042" s="61" t="s">
        <v>785</v>
      </c>
      <c r="Z2042" t="str">
        <f t="shared" si="382"/>
        <v>5-22-14</v>
      </c>
      <c r="AA2042" t="e">
        <f t="shared" si="383"/>
        <v>#VALUE!</v>
      </c>
      <c r="AB2042" t="e">
        <f t="shared" si="384"/>
        <v>#VALUE!</v>
      </c>
      <c r="AD2042" s="85">
        <v>41781</v>
      </c>
      <c r="AG2042" s="85" t="s">
        <v>785</v>
      </c>
      <c r="AI2042" s="85">
        <v>41781</v>
      </c>
    </row>
    <row r="2043" spans="1:35" x14ac:dyDescent="0.2">
      <c r="A2043">
        <v>9197</v>
      </c>
      <c r="B2043" s="91" t="s">
        <v>230</v>
      </c>
      <c r="C2043" s="61" t="str" cm="1">
        <f t="array" ref="C2043">_xlfn._xlws.FILTER(B2043,OR(LEN(B2043) = 7,LEN(B2043)=8))</f>
        <v>2/24/14</v>
      </c>
      <c r="D2043" s="61" t="str">
        <f t="shared" si="374"/>
        <v>2/24/14</v>
      </c>
      <c r="E2043" s="85" t="s">
        <v>230</v>
      </c>
      <c r="F2043" s="87" t="e" cm="1" vm="1">
        <f t="array" ref="F2043">_xlfn._xlws.FILTER(B2043,LEN(B2043)=5)</f>
        <v>#VALUE!</v>
      </c>
      <c r="G2043" s="88" t="str">
        <f t="shared" si="375"/>
        <v/>
      </c>
      <c r="H2043" s="85">
        <v>41694</v>
      </c>
      <c r="I2043" s="85" t="s">
        <v>2512</v>
      </c>
      <c r="J2043" s="93">
        <f t="shared" si="373"/>
        <v>41694</v>
      </c>
      <c r="K2043" s="85"/>
      <c r="M2043" s="85" t="s">
        <v>230</v>
      </c>
      <c r="N2043" t="e">
        <f t="shared" si="376"/>
        <v>#VALUE!</v>
      </c>
      <c r="O2043" t="e">
        <f t="shared" si="377"/>
        <v>#VALUE!</v>
      </c>
      <c r="Q2043" s="84" t="s">
        <v>230</v>
      </c>
      <c r="R2043" t="e">
        <f t="shared" si="378"/>
        <v>#VALUE!</v>
      </c>
      <c r="S2043" t="e">
        <f t="shared" si="379"/>
        <v>#VALUE!</v>
      </c>
      <c r="U2043" s="86" t="s">
        <v>230</v>
      </c>
      <c r="V2043" t="e">
        <f t="shared" si="380"/>
        <v>#VALUE!</v>
      </c>
      <c r="W2043" t="e">
        <f t="shared" si="381"/>
        <v>#VALUE!</v>
      </c>
      <c r="Y2043" s="61" t="s">
        <v>230</v>
      </c>
      <c r="Z2043" t="str">
        <f t="shared" si="382"/>
        <v>2-24-14</v>
      </c>
      <c r="AA2043" t="e">
        <f t="shared" si="383"/>
        <v>#VALUE!</v>
      </c>
      <c r="AB2043" t="e">
        <f t="shared" si="384"/>
        <v>#VALUE!</v>
      </c>
      <c r="AD2043" s="85">
        <v>41694</v>
      </c>
      <c r="AG2043" s="85" t="s">
        <v>230</v>
      </c>
      <c r="AI2043" s="85">
        <v>41694</v>
      </c>
    </row>
    <row r="2044" spans="1:35" x14ac:dyDescent="0.2">
      <c r="A2044">
        <v>6237</v>
      </c>
      <c r="B2044" s="91">
        <v>41467</v>
      </c>
      <c r="C2044" s="61" t="e" cm="1" vm="1">
        <f t="array" ref="C2044">_xlfn._xlws.FILTER(B2044,OR(LEN(B2044) = 7,LEN(B2044)=8))</f>
        <v>#VALUE!</v>
      </c>
      <c r="D2044" s="61" t="str">
        <f t="shared" si="374"/>
        <v/>
      </c>
      <c r="E2044" s="61" t="s">
        <v>2512</v>
      </c>
      <c r="F2044" s="87" cm="1">
        <f t="array" ref="F2044">_xlfn._xlws.FILTER(B2044,LEN(B2044)=5)</f>
        <v>41467</v>
      </c>
      <c r="G2044" s="88">
        <f t="shared" si="375"/>
        <v>41467</v>
      </c>
      <c r="H2044" s="61"/>
      <c r="I2044" s="85">
        <v>41467</v>
      </c>
      <c r="J2044" s="93">
        <f t="shared" si="373"/>
        <v>41467</v>
      </c>
      <c r="K2044" s="85"/>
      <c r="M2044" s="85">
        <v>41467</v>
      </c>
      <c r="N2044" t="e">
        <f t="shared" si="376"/>
        <v>#VALUE!</v>
      </c>
      <c r="O2044">
        <f t="shared" si="377"/>
        <v>41467</v>
      </c>
      <c r="Q2044" s="84">
        <v>41467</v>
      </c>
      <c r="R2044" t="e">
        <f t="shared" si="378"/>
        <v>#VALUE!</v>
      </c>
      <c r="S2044">
        <f t="shared" si="379"/>
        <v>41467</v>
      </c>
      <c r="U2044" s="86">
        <v>41467</v>
      </c>
      <c r="V2044" t="e">
        <f t="shared" si="380"/>
        <v>#VALUE!</v>
      </c>
      <c r="W2044">
        <f t="shared" si="381"/>
        <v>41467</v>
      </c>
      <c r="Y2044" s="61">
        <v>41467</v>
      </c>
      <c r="Z2044" t="str">
        <f t="shared" si="382"/>
        <v>41467</v>
      </c>
      <c r="AA2044" t="e">
        <f t="shared" si="383"/>
        <v>#VALUE!</v>
      </c>
      <c r="AB2044">
        <f t="shared" si="384"/>
        <v>41467</v>
      </c>
      <c r="AD2044" s="85">
        <v>24576</v>
      </c>
      <c r="AG2044" s="85">
        <v>41467</v>
      </c>
      <c r="AI2044" s="85">
        <v>41615</v>
      </c>
    </row>
    <row r="2045" spans="1:35" x14ac:dyDescent="0.2">
      <c r="A2045">
        <v>6515</v>
      </c>
      <c r="B2045" s="91">
        <v>41437</v>
      </c>
      <c r="C2045" s="61" t="e" cm="1" vm="1">
        <f t="array" ref="C2045">_xlfn._xlws.FILTER(B2045,OR(LEN(B2045) = 7,LEN(B2045)=8))</f>
        <v>#VALUE!</v>
      </c>
      <c r="D2045" s="61" t="str">
        <f t="shared" si="374"/>
        <v/>
      </c>
      <c r="E2045" s="61" t="s">
        <v>2512</v>
      </c>
      <c r="F2045" s="87" cm="1">
        <f t="array" ref="F2045">_xlfn._xlws.FILTER(B2045,LEN(B2045)=5)</f>
        <v>41437</v>
      </c>
      <c r="G2045" s="88">
        <f t="shared" si="375"/>
        <v>41437</v>
      </c>
      <c r="H2045" s="61"/>
      <c r="I2045" s="85">
        <v>41437</v>
      </c>
      <c r="J2045" s="93">
        <f t="shared" si="373"/>
        <v>41437</v>
      </c>
      <c r="K2045" s="85"/>
      <c r="M2045" s="85">
        <v>41437</v>
      </c>
      <c r="N2045" t="e">
        <f t="shared" si="376"/>
        <v>#VALUE!</v>
      </c>
      <c r="O2045">
        <f t="shared" si="377"/>
        <v>41437</v>
      </c>
      <c r="Q2045" s="84">
        <v>41437</v>
      </c>
      <c r="R2045" t="e">
        <f t="shared" si="378"/>
        <v>#VALUE!</v>
      </c>
      <c r="S2045">
        <f t="shared" si="379"/>
        <v>41437</v>
      </c>
      <c r="U2045" s="86">
        <v>41437</v>
      </c>
      <c r="V2045" t="e">
        <f t="shared" si="380"/>
        <v>#VALUE!</v>
      </c>
      <c r="W2045">
        <f t="shared" si="381"/>
        <v>41437</v>
      </c>
      <c r="Y2045" s="61">
        <v>41437</v>
      </c>
      <c r="Z2045" t="str">
        <f t="shared" si="382"/>
        <v>41437</v>
      </c>
      <c r="AA2045" t="e">
        <f t="shared" si="383"/>
        <v>#VALUE!</v>
      </c>
      <c r="AB2045">
        <f t="shared" si="384"/>
        <v>41437</v>
      </c>
      <c r="AD2045" s="85">
        <v>13619</v>
      </c>
      <c r="AG2045" s="85">
        <v>41437</v>
      </c>
      <c r="AI2045" s="85">
        <v>41614</v>
      </c>
    </row>
    <row r="2046" spans="1:35" x14ac:dyDescent="0.2">
      <c r="A2046">
        <v>5954</v>
      </c>
      <c r="B2046" s="91">
        <v>41527</v>
      </c>
      <c r="C2046" s="61" t="e" cm="1" vm="1">
        <f t="array" ref="C2046">_xlfn._xlws.FILTER(B2046,OR(LEN(B2046) = 7,LEN(B2046)=8))</f>
        <v>#VALUE!</v>
      </c>
      <c r="D2046" s="61" t="str">
        <f t="shared" si="374"/>
        <v/>
      </c>
      <c r="E2046" s="61" t="s">
        <v>2512</v>
      </c>
      <c r="F2046" s="87" cm="1">
        <f t="array" ref="F2046">_xlfn._xlws.FILTER(B2046,LEN(B2046)=5)</f>
        <v>41527</v>
      </c>
      <c r="G2046" s="88">
        <f t="shared" si="375"/>
        <v>41527</v>
      </c>
      <c r="H2046" s="61"/>
      <c r="I2046" s="85">
        <v>41527</v>
      </c>
      <c r="J2046" s="93">
        <f t="shared" si="373"/>
        <v>41527</v>
      </c>
      <c r="K2046" s="85"/>
      <c r="M2046" s="85">
        <v>41527</v>
      </c>
      <c r="N2046" t="e">
        <f t="shared" si="376"/>
        <v>#VALUE!</v>
      </c>
      <c r="O2046">
        <f t="shared" si="377"/>
        <v>41527</v>
      </c>
      <c r="Q2046" s="84">
        <v>41527</v>
      </c>
      <c r="R2046" t="e">
        <f t="shared" si="378"/>
        <v>#VALUE!</v>
      </c>
      <c r="S2046">
        <f t="shared" si="379"/>
        <v>41527</v>
      </c>
      <c r="U2046" s="86">
        <v>41527</v>
      </c>
      <c r="V2046" t="e">
        <f t="shared" si="380"/>
        <v>#VALUE!</v>
      </c>
      <c r="W2046">
        <f t="shared" si="381"/>
        <v>41527</v>
      </c>
      <c r="Y2046" s="61">
        <v>41527</v>
      </c>
      <c r="Z2046" t="str">
        <f t="shared" si="382"/>
        <v>41527</v>
      </c>
      <c r="AA2046" t="e">
        <f t="shared" si="383"/>
        <v>#VALUE!</v>
      </c>
      <c r="AB2046">
        <f t="shared" si="384"/>
        <v>41527</v>
      </c>
      <c r="AD2046" s="85">
        <v>46492</v>
      </c>
      <c r="AG2046" s="85">
        <v>41527</v>
      </c>
      <c r="AI2046" s="85">
        <v>41556</v>
      </c>
    </row>
    <row r="2047" spans="1:35" x14ac:dyDescent="0.2">
      <c r="A2047">
        <v>7938</v>
      </c>
      <c r="B2047" s="91">
        <v>41343</v>
      </c>
      <c r="C2047" s="61" t="e" cm="1" vm="1">
        <f t="array" ref="C2047">_xlfn._xlws.FILTER(B2047,OR(LEN(B2047) = 7,LEN(B2047)=8))</f>
        <v>#VALUE!</v>
      </c>
      <c r="D2047" s="61" t="str">
        <f t="shared" si="374"/>
        <v/>
      </c>
      <c r="E2047" s="61" t="s">
        <v>2512</v>
      </c>
      <c r="F2047" s="87" cm="1">
        <f t="array" ref="F2047">_xlfn._xlws.FILTER(B2047,LEN(B2047)=5)</f>
        <v>41343</v>
      </c>
      <c r="G2047" s="88">
        <f t="shared" si="375"/>
        <v>41343</v>
      </c>
      <c r="H2047" s="61"/>
      <c r="I2047" s="85">
        <v>41343</v>
      </c>
      <c r="J2047" s="93">
        <f t="shared" si="373"/>
        <v>41343</v>
      </c>
      <c r="K2047" s="85"/>
      <c r="M2047" s="85">
        <v>41343</v>
      </c>
      <c r="N2047" t="e">
        <f t="shared" si="376"/>
        <v>#VALUE!</v>
      </c>
      <c r="O2047">
        <f t="shared" si="377"/>
        <v>41343</v>
      </c>
      <c r="Q2047" s="84">
        <v>41343</v>
      </c>
      <c r="R2047" t="e">
        <f t="shared" si="378"/>
        <v>#VALUE!</v>
      </c>
      <c r="S2047">
        <f t="shared" si="379"/>
        <v>41343</v>
      </c>
      <c r="U2047" s="86">
        <v>41343</v>
      </c>
      <c r="V2047" t="e">
        <f t="shared" si="380"/>
        <v>#VALUE!</v>
      </c>
      <c r="W2047">
        <f t="shared" si="381"/>
        <v>41343</v>
      </c>
      <c r="Y2047" s="61">
        <v>41343</v>
      </c>
      <c r="Z2047" t="str">
        <f t="shared" si="382"/>
        <v>41343</v>
      </c>
      <c r="AA2047" t="e">
        <f t="shared" si="383"/>
        <v>#VALUE!</v>
      </c>
      <c r="AB2047">
        <f t="shared" si="384"/>
        <v>41343</v>
      </c>
      <c r="AD2047" s="85">
        <v>15809</v>
      </c>
      <c r="AG2047" s="85">
        <v>41343</v>
      </c>
      <c r="AI2047" s="85">
        <v>41550</v>
      </c>
    </row>
    <row r="2048" spans="1:35" x14ac:dyDescent="0.2">
      <c r="A2048">
        <v>961</v>
      </c>
      <c r="B2048" s="91">
        <v>41617</v>
      </c>
      <c r="C2048" s="61" t="e" cm="1" vm="1">
        <f t="array" ref="C2048">_xlfn._xlws.FILTER(B2048,OR(LEN(B2048) = 7,LEN(B2048)=8))</f>
        <v>#VALUE!</v>
      </c>
      <c r="D2048" s="61" t="str">
        <f t="shared" si="374"/>
        <v/>
      </c>
      <c r="E2048" s="61" t="s">
        <v>2512</v>
      </c>
      <c r="F2048" s="87" cm="1">
        <f t="array" ref="F2048">_xlfn._xlws.FILTER(B2048,LEN(B2048)=5)</f>
        <v>41617</v>
      </c>
      <c r="G2048" s="88">
        <f t="shared" si="375"/>
        <v>41617</v>
      </c>
      <c r="H2048" s="61"/>
      <c r="I2048" s="85">
        <v>41617</v>
      </c>
      <c r="J2048" s="93">
        <f t="shared" si="373"/>
        <v>41617</v>
      </c>
      <c r="K2048" s="85"/>
      <c r="M2048" s="85">
        <v>41617</v>
      </c>
      <c r="N2048" t="e">
        <f t="shared" si="376"/>
        <v>#VALUE!</v>
      </c>
      <c r="O2048">
        <f t="shared" si="377"/>
        <v>41617</v>
      </c>
      <c r="Q2048" s="84">
        <v>41617</v>
      </c>
      <c r="R2048" t="e">
        <f t="shared" si="378"/>
        <v>#VALUE!</v>
      </c>
      <c r="S2048">
        <f t="shared" si="379"/>
        <v>41617</v>
      </c>
      <c r="U2048" s="86">
        <v>41617</v>
      </c>
      <c r="V2048" t="e">
        <f t="shared" si="380"/>
        <v>#VALUE!</v>
      </c>
      <c r="W2048">
        <f t="shared" si="381"/>
        <v>41617</v>
      </c>
      <c r="Y2048" s="61">
        <v>41617</v>
      </c>
      <c r="Z2048" t="str">
        <f t="shared" si="382"/>
        <v>41617</v>
      </c>
      <c r="AA2048" t="e">
        <f t="shared" si="383"/>
        <v>#VALUE!</v>
      </c>
      <c r="AB2048">
        <f t="shared" si="384"/>
        <v>41617</v>
      </c>
      <c r="AD2048" s="85">
        <v>42841</v>
      </c>
      <c r="AG2048" s="85">
        <v>41617</v>
      </c>
      <c r="AI2048" s="85">
        <v>41529</v>
      </c>
    </row>
    <row r="2049" spans="1:35" x14ac:dyDescent="0.2">
      <c r="A2049">
        <v>1764</v>
      </c>
      <c r="B2049" s="91">
        <v>41525</v>
      </c>
      <c r="C2049" s="61" t="e" cm="1" vm="1">
        <f t="array" ref="C2049">_xlfn._xlws.FILTER(B2049,OR(LEN(B2049) = 7,LEN(B2049)=8))</f>
        <v>#VALUE!</v>
      </c>
      <c r="D2049" s="61" t="str">
        <f t="shared" si="374"/>
        <v/>
      </c>
      <c r="E2049" s="61" t="s">
        <v>2512</v>
      </c>
      <c r="F2049" s="87" cm="1">
        <f t="array" ref="F2049">_xlfn._xlws.FILTER(B2049,LEN(B2049)=5)</f>
        <v>41525</v>
      </c>
      <c r="G2049" s="88">
        <f t="shared" si="375"/>
        <v>41525</v>
      </c>
      <c r="H2049" s="61"/>
      <c r="I2049" s="85">
        <v>41525</v>
      </c>
      <c r="J2049" s="93">
        <f t="shared" si="373"/>
        <v>41525</v>
      </c>
      <c r="K2049" s="85"/>
      <c r="M2049" s="85">
        <v>41525</v>
      </c>
      <c r="N2049" t="e">
        <f t="shared" si="376"/>
        <v>#VALUE!</v>
      </c>
      <c r="O2049">
        <f t="shared" si="377"/>
        <v>41525</v>
      </c>
      <c r="Q2049" s="84">
        <v>41525</v>
      </c>
      <c r="R2049" t="e">
        <f t="shared" si="378"/>
        <v>#VALUE!</v>
      </c>
      <c r="S2049">
        <f t="shared" si="379"/>
        <v>41525</v>
      </c>
      <c r="U2049" s="86">
        <v>41525</v>
      </c>
      <c r="V2049" t="e">
        <f t="shared" si="380"/>
        <v>#VALUE!</v>
      </c>
      <c r="W2049">
        <f t="shared" si="381"/>
        <v>41525</v>
      </c>
      <c r="Y2049" s="61">
        <v>41525</v>
      </c>
      <c r="Z2049" t="str">
        <f t="shared" si="382"/>
        <v>41525</v>
      </c>
      <c r="AA2049" t="e">
        <f t="shared" si="383"/>
        <v>#VALUE!</v>
      </c>
      <c r="AB2049">
        <f t="shared" si="384"/>
        <v>41525</v>
      </c>
      <c r="AD2049" s="85">
        <v>45762</v>
      </c>
      <c r="AG2049" s="85">
        <v>41525</v>
      </c>
      <c r="AI2049" s="85">
        <v>41495</v>
      </c>
    </row>
    <row r="2050" spans="1:35" x14ac:dyDescent="0.2">
      <c r="A2050">
        <v>1916</v>
      </c>
      <c r="B2050" s="91" t="s">
        <v>749</v>
      </c>
      <c r="C2050" s="61" t="str" cm="1">
        <f t="array" ref="C2050">_xlfn._xlws.FILTER(B2050,OR(LEN(B2050) = 7,LEN(B2050)=8))</f>
        <v>7/24/13</v>
      </c>
      <c r="D2050" s="61" t="str">
        <f t="shared" si="374"/>
        <v>7/24/13</v>
      </c>
      <c r="E2050" s="85" t="s">
        <v>749</v>
      </c>
      <c r="F2050" s="87" t="e" cm="1" vm="1">
        <f t="array" ref="F2050">_xlfn._xlws.FILTER(B2050,LEN(B2050)=5)</f>
        <v>#VALUE!</v>
      </c>
      <c r="G2050" s="88" t="str">
        <f t="shared" si="375"/>
        <v/>
      </c>
      <c r="H2050" s="85">
        <v>41479</v>
      </c>
      <c r="I2050" s="85" t="s">
        <v>2512</v>
      </c>
      <c r="J2050" s="93">
        <f t="shared" si="373"/>
        <v>41479</v>
      </c>
      <c r="K2050" s="85"/>
      <c r="M2050" s="85" t="s">
        <v>749</v>
      </c>
      <c r="N2050" t="e">
        <f t="shared" si="376"/>
        <v>#VALUE!</v>
      </c>
      <c r="O2050" t="e">
        <f t="shared" si="377"/>
        <v>#VALUE!</v>
      </c>
      <c r="Q2050" s="84" t="s">
        <v>749</v>
      </c>
      <c r="R2050" t="e">
        <f t="shared" si="378"/>
        <v>#VALUE!</v>
      </c>
      <c r="S2050" t="e">
        <f t="shared" si="379"/>
        <v>#VALUE!</v>
      </c>
      <c r="U2050" s="86" t="s">
        <v>749</v>
      </c>
      <c r="V2050" t="e">
        <f t="shared" si="380"/>
        <v>#VALUE!</v>
      </c>
      <c r="W2050" t="e">
        <f t="shared" si="381"/>
        <v>#VALUE!</v>
      </c>
      <c r="Y2050" s="61" t="s">
        <v>749</v>
      </c>
      <c r="Z2050" t="str">
        <f t="shared" si="382"/>
        <v>7-24-13</v>
      </c>
      <c r="AA2050" t="e">
        <f t="shared" si="383"/>
        <v>#VALUE!</v>
      </c>
      <c r="AB2050" t="e">
        <f t="shared" si="384"/>
        <v>#VALUE!</v>
      </c>
      <c r="AD2050" s="85">
        <v>41479</v>
      </c>
      <c r="AG2050" s="85" t="s">
        <v>749</v>
      </c>
      <c r="AI2050" s="85">
        <v>41479</v>
      </c>
    </row>
    <row r="2051" spans="1:35" x14ac:dyDescent="0.2">
      <c r="A2051">
        <v>6941</v>
      </c>
      <c r="B2051" s="91" t="s">
        <v>394</v>
      </c>
      <c r="C2051" s="61" t="str" cm="1">
        <f t="array" ref="C2051">_xlfn._xlws.FILTER(B2051,OR(LEN(B2051) = 7,LEN(B2051)=8))</f>
        <v>7/14/13</v>
      </c>
      <c r="D2051" s="61" t="str">
        <f t="shared" si="374"/>
        <v>7/14/13</v>
      </c>
      <c r="E2051" s="85" t="s">
        <v>394</v>
      </c>
      <c r="F2051" s="87" t="e" cm="1" vm="1">
        <f t="array" ref="F2051">_xlfn._xlws.FILTER(B2051,LEN(B2051)=5)</f>
        <v>#VALUE!</v>
      </c>
      <c r="G2051" s="88" t="str">
        <f t="shared" si="375"/>
        <v/>
      </c>
      <c r="H2051" s="85">
        <v>41469</v>
      </c>
      <c r="I2051" s="85" t="s">
        <v>2512</v>
      </c>
      <c r="J2051" s="93">
        <f t="shared" ref="J2051:J2114" si="385">IF(I2051&gt;$I$1,I2051,H2051)</f>
        <v>41469</v>
      </c>
      <c r="K2051" s="85"/>
      <c r="M2051" s="85" t="s">
        <v>394</v>
      </c>
      <c r="N2051" t="e">
        <f t="shared" si="376"/>
        <v>#VALUE!</v>
      </c>
      <c r="O2051" t="e">
        <f t="shared" si="377"/>
        <v>#VALUE!</v>
      </c>
      <c r="Q2051" s="84" t="s">
        <v>394</v>
      </c>
      <c r="R2051" t="e">
        <f t="shared" si="378"/>
        <v>#VALUE!</v>
      </c>
      <c r="S2051" t="e">
        <f t="shared" si="379"/>
        <v>#VALUE!</v>
      </c>
      <c r="U2051" s="86" t="s">
        <v>394</v>
      </c>
      <c r="V2051" t="e">
        <f t="shared" si="380"/>
        <v>#VALUE!</v>
      </c>
      <c r="W2051" t="e">
        <f t="shared" si="381"/>
        <v>#VALUE!</v>
      </c>
      <c r="Y2051" s="61" t="s">
        <v>394</v>
      </c>
      <c r="Z2051" t="str">
        <f t="shared" si="382"/>
        <v>7-14-13</v>
      </c>
      <c r="AA2051" t="e">
        <f t="shared" si="383"/>
        <v>#VALUE!</v>
      </c>
      <c r="AB2051" t="e">
        <f t="shared" si="384"/>
        <v>#VALUE!</v>
      </c>
      <c r="AD2051" s="85">
        <v>41469</v>
      </c>
      <c r="AG2051" s="85" t="s">
        <v>394</v>
      </c>
      <c r="AI2051" s="85">
        <v>41469</v>
      </c>
    </row>
    <row r="2052" spans="1:35" x14ac:dyDescent="0.2">
      <c r="A2052">
        <v>5562</v>
      </c>
      <c r="B2052" s="91" t="s">
        <v>2273</v>
      </c>
      <c r="C2052" s="61" t="str" cm="1">
        <f t="array" ref="C2052">_xlfn._xlws.FILTER(B2052,OR(LEN(B2052) = 7,LEN(B2052)=8))</f>
        <v>6/26/13</v>
      </c>
      <c r="D2052" s="61" t="str">
        <f t="shared" ref="D2052:D2115" si="386">IFERROR(C2052,"")</f>
        <v>6/26/13</v>
      </c>
      <c r="E2052" s="85" t="s">
        <v>2273</v>
      </c>
      <c r="F2052" s="87" t="e" cm="1" vm="1">
        <f t="array" ref="F2052">_xlfn._xlws.FILTER(B2052,LEN(B2052)=5)</f>
        <v>#VALUE!</v>
      </c>
      <c r="G2052" s="88" t="str">
        <f t="shared" si="375"/>
        <v/>
      </c>
      <c r="H2052" s="85">
        <v>41451</v>
      </c>
      <c r="I2052" s="85" t="s">
        <v>2512</v>
      </c>
      <c r="J2052" s="93">
        <f t="shared" si="385"/>
        <v>41451</v>
      </c>
      <c r="K2052" s="85"/>
      <c r="M2052" s="85" t="s">
        <v>2273</v>
      </c>
      <c r="N2052" t="e">
        <f t="shared" si="376"/>
        <v>#VALUE!</v>
      </c>
      <c r="O2052" t="e">
        <f t="shared" si="377"/>
        <v>#VALUE!</v>
      </c>
      <c r="Q2052" s="84" t="s">
        <v>2273</v>
      </c>
      <c r="R2052" t="e">
        <f t="shared" si="378"/>
        <v>#VALUE!</v>
      </c>
      <c r="S2052" t="e">
        <f t="shared" si="379"/>
        <v>#VALUE!</v>
      </c>
      <c r="U2052" s="86" t="s">
        <v>2273</v>
      </c>
      <c r="V2052" t="e">
        <f t="shared" si="380"/>
        <v>#VALUE!</v>
      </c>
      <c r="W2052" t="e">
        <f t="shared" si="381"/>
        <v>#VALUE!</v>
      </c>
      <c r="Y2052" s="61" t="s">
        <v>2273</v>
      </c>
      <c r="Z2052" t="str">
        <f t="shared" si="382"/>
        <v>6-26-13</v>
      </c>
      <c r="AA2052" t="e">
        <f t="shared" si="383"/>
        <v>#VALUE!</v>
      </c>
      <c r="AB2052" t="e">
        <f t="shared" si="384"/>
        <v>#VALUE!</v>
      </c>
      <c r="AD2052" s="85">
        <v>41451</v>
      </c>
      <c r="AG2052" s="85" t="s">
        <v>2273</v>
      </c>
      <c r="AI2052" s="85">
        <v>41451</v>
      </c>
    </row>
    <row r="2053" spans="1:35" x14ac:dyDescent="0.2">
      <c r="A2053">
        <v>1517</v>
      </c>
      <c r="B2053" s="91" t="s">
        <v>1491</v>
      </c>
      <c r="C2053" s="61" t="str" cm="1">
        <f t="array" ref="C2053">_xlfn._xlws.FILTER(B2053,OR(LEN(B2053) = 7,LEN(B2053)=8))</f>
        <v>6/14/13</v>
      </c>
      <c r="D2053" s="61" t="str">
        <f t="shared" si="386"/>
        <v>6/14/13</v>
      </c>
      <c r="E2053" s="85" t="s">
        <v>1491</v>
      </c>
      <c r="F2053" s="87" t="e" cm="1" vm="1">
        <f t="array" ref="F2053">_xlfn._xlws.FILTER(B2053,LEN(B2053)=5)</f>
        <v>#VALUE!</v>
      </c>
      <c r="G2053" s="88" t="str">
        <f t="shared" ref="G2053:G2116" si="387">IFERROR(F2053,"")</f>
        <v/>
      </c>
      <c r="H2053" s="85">
        <v>41439</v>
      </c>
      <c r="I2053" s="85" t="s">
        <v>2512</v>
      </c>
      <c r="J2053" s="93">
        <f t="shared" si="385"/>
        <v>41439</v>
      </c>
      <c r="K2053" s="85"/>
      <c r="M2053" s="85" t="s">
        <v>1491</v>
      </c>
      <c r="N2053" t="e">
        <f t="shared" ref="N2053:N2116" si="388">DATEVALUE(M2053)</f>
        <v>#VALUE!</v>
      </c>
      <c r="O2053" t="e">
        <f t="shared" ref="O2053:O2116" si="389">VALUE(M2053)</f>
        <v>#VALUE!</v>
      </c>
      <c r="Q2053" s="84" t="s">
        <v>1491</v>
      </c>
      <c r="R2053" t="e">
        <f t="shared" ref="R2053:R2116" si="390">DATEVALUE(Q2053)</f>
        <v>#VALUE!</v>
      </c>
      <c r="S2053" t="e">
        <f t="shared" ref="S2053:S2116" si="391">VALUE(Q2053)</f>
        <v>#VALUE!</v>
      </c>
      <c r="U2053" s="86" t="s">
        <v>1491</v>
      </c>
      <c r="V2053" t="e">
        <f t="shared" ref="V2053:V2116" si="392">DATEVALUE(U2053)</f>
        <v>#VALUE!</v>
      </c>
      <c r="W2053" t="e">
        <f t="shared" ref="W2053:W2116" si="393">VALUE(U2053)</f>
        <v>#VALUE!</v>
      </c>
      <c r="Y2053" s="61" t="s">
        <v>1491</v>
      </c>
      <c r="Z2053" t="str">
        <f t="shared" ref="Z2053:Z2116" si="394">SUBSTITUTE(Y2053,"/","-")</f>
        <v>6-14-13</v>
      </c>
      <c r="AA2053" t="e">
        <f t="shared" ref="AA2053:AA2116" si="395">DATEVALUE(Z2053)</f>
        <v>#VALUE!</v>
      </c>
      <c r="AB2053" t="e">
        <f t="shared" ref="AB2053:AB2116" si="396">VALUE(Z2053)</f>
        <v>#VALUE!</v>
      </c>
      <c r="AD2053" s="85">
        <v>41439</v>
      </c>
      <c r="AG2053" s="85" t="s">
        <v>1491</v>
      </c>
      <c r="AI2053" s="85">
        <v>41439</v>
      </c>
    </row>
    <row r="2054" spans="1:35" x14ac:dyDescent="0.2">
      <c r="A2054">
        <v>7286</v>
      </c>
      <c r="B2054" s="91" t="s">
        <v>2276</v>
      </c>
      <c r="C2054" s="61" t="str" cm="1">
        <f t="array" ref="C2054">_xlfn._xlws.FILTER(B2054,OR(LEN(B2054) = 7,LEN(B2054)=8))</f>
        <v>5/24/13</v>
      </c>
      <c r="D2054" s="61" t="str">
        <f t="shared" si="386"/>
        <v>5/24/13</v>
      </c>
      <c r="E2054" s="85" t="s">
        <v>2276</v>
      </c>
      <c r="F2054" s="87" t="e" cm="1" vm="1">
        <f t="array" ref="F2054">_xlfn._xlws.FILTER(B2054,LEN(B2054)=5)</f>
        <v>#VALUE!</v>
      </c>
      <c r="G2054" s="88" t="str">
        <f t="shared" si="387"/>
        <v/>
      </c>
      <c r="H2054" s="85">
        <v>41418</v>
      </c>
      <c r="I2054" s="85" t="s">
        <v>2512</v>
      </c>
      <c r="J2054" s="93">
        <f t="shared" si="385"/>
        <v>41418</v>
      </c>
      <c r="K2054" s="85"/>
      <c r="M2054" s="85" t="s">
        <v>2276</v>
      </c>
      <c r="N2054" t="e">
        <f t="shared" si="388"/>
        <v>#VALUE!</v>
      </c>
      <c r="O2054" t="e">
        <f t="shared" si="389"/>
        <v>#VALUE!</v>
      </c>
      <c r="Q2054" s="84" t="s">
        <v>2276</v>
      </c>
      <c r="R2054" t="e">
        <f t="shared" si="390"/>
        <v>#VALUE!</v>
      </c>
      <c r="S2054" t="e">
        <f t="shared" si="391"/>
        <v>#VALUE!</v>
      </c>
      <c r="U2054" s="86" t="s">
        <v>2276</v>
      </c>
      <c r="V2054" t="e">
        <f t="shared" si="392"/>
        <v>#VALUE!</v>
      </c>
      <c r="W2054" t="e">
        <f t="shared" si="393"/>
        <v>#VALUE!</v>
      </c>
      <c r="Y2054" s="61" t="s">
        <v>2276</v>
      </c>
      <c r="Z2054" t="str">
        <f t="shared" si="394"/>
        <v>5-24-13</v>
      </c>
      <c r="AA2054" t="e">
        <f t="shared" si="395"/>
        <v>#VALUE!</v>
      </c>
      <c r="AB2054" t="e">
        <f t="shared" si="396"/>
        <v>#VALUE!</v>
      </c>
      <c r="AD2054" s="85">
        <v>41418</v>
      </c>
      <c r="AG2054" s="85" t="s">
        <v>2276</v>
      </c>
      <c r="AI2054" s="85">
        <v>41418</v>
      </c>
    </row>
    <row r="2055" spans="1:35" x14ac:dyDescent="0.2">
      <c r="A2055">
        <v>4687</v>
      </c>
      <c r="B2055" s="91" t="s">
        <v>1444</v>
      </c>
      <c r="C2055" s="61" t="str" cm="1">
        <f t="array" ref="C2055">_xlfn._xlws.FILTER(B2055,OR(LEN(B2055) = 7,LEN(B2055)=8))</f>
        <v>5/23/13</v>
      </c>
      <c r="D2055" s="61" t="str">
        <f t="shared" si="386"/>
        <v>5/23/13</v>
      </c>
      <c r="E2055" s="85" t="s">
        <v>1444</v>
      </c>
      <c r="F2055" s="87" t="e" cm="1" vm="1">
        <f t="array" ref="F2055">_xlfn._xlws.FILTER(B2055,LEN(B2055)=5)</f>
        <v>#VALUE!</v>
      </c>
      <c r="G2055" s="88" t="str">
        <f t="shared" si="387"/>
        <v/>
      </c>
      <c r="H2055" s="85">
        <v>41417</v>
      </c>
      <c r="I2055" s="85" t="s">
        <v>2512</v>
      </c>
      <c r="J2055" s="93">
        <f t="shared" si="385"/>
        <v>41417</v>
      </c>
      <c r="K2055" s="85"/>
      <c r="M2055" s="85" t="s">
        <v>1444</v>
      </c>
      <c r="N2055" t="e">
        <f t="shared" si="388"/>
        <v>#VALUE!</v>
      </c>
      <c r="O2055" t="e">
        <f t="shared" si="389"/>
        <v>#VALUE!</v>
      </c>
      <c r="Q2055" s="84" t="s">
        <v>1444</v>
      </c>
      <c r="R2055" t="e">
        <f t="shared" si="390"/>
        <v>#VALUE!</v>
      </c>
      <c r="S2055" t="e">
        <f t="shared" si="391"/>
        <v>#VALUE!</v>
      </c>
      <c r="U2055" s="86" t="s">
        <v>1444</v>
      </c>
      <c r="V2055" t="e">
        <f t="shared" si="392"/>
        <v>#VALUE!</v>
      </c>
      <c r="W2055" t="e">
        <f t="shared" si="393"/>
        <v>#VALUE!</v>
      </c>
      <c r="Y2055" s="61" t="s">
        <v>1444</v>
      </c>
      <c r="Z2055" t="str">
        <f t="shared" si="394"/>
        <v>5-23-13</v>
      </c>
      <c r="AA2055" t="e">
        <f t="shared" si="395"/>
        <v>#VALUE!</v>
      </c>
      <c r="AB2055" t="e">
        <f t="shared" si="396"/>
        <v>#VALUE!</v>
      </c>
      <c r="AD2055" s="85">
        <v>41417</v>
      </c>
      <c r="AG2055" s="85" t="s">
        <v>1444</v>
      </c>
      <c r="AI2055" s="85">
        <v>41417</v>
      </c>
    </row>
    <row r="2056" spans="1:35" x14ac:dyDescent="0.2">
      <c r="A2056">
        <v>5631</v>
      </c>
      <c r="B2056" s="91">
        <v>41310</v>
      </c>
      <c r="C2056" s="61" t="e" cm="1" vm="1">
        <f t="array" ref="C2056">_xlfn._xlws.FILTER(B2056,OR(LEN(B2056) = 7,LEN(B2056)=8))</f>
        <v>#VALUE!</v>
      </c>
      <c r="D2056" s="61" t="str">
        <f t="shared" si="386"/>
        <v/>
      </c>
      <c r="E2056" s="61" t="s">
        <v>2512</v>
      </c>
      <c r="F2056" s="87" cm="1">
        <f t="array" ref="F2056">_xlfn._xlws.FILTER(B2056,LEN(B2056)=5)</f>
        <v>41310</v>
      </c>
      <c r="G2056" s="88">
        <f t="shared" si="387"/>
        <v>41310</v>
      </c>
      <c r="H2056" s="61"/>
      <c r="I2056" s="85">
        <v>41310</v>
      </c>
      <c r="J2056" s="93">
        <f t="shared" si="385"/>
        <v>41310</v>
      </c>
      <c r="K2056" s="85"/>
      <c r="M2056" s="85">
        <v>41310</v>
      </c>
      <c r="N2056" t="e">
        <f t="shared" si="388"/>
        <v>#VALUE!</v>
      </c>
      <c r="O2056">
        <f t="shared" si="389"/>
        <v>41310</v>
      </c>
      <c r="Q2056" s="84">
        <v>41310</v>
      </c>
      <c r="R2056" t="e">
        <f t="shared" si="390"/>
        <v>#VALUE!</v>
      </c>
      <c r="S2056">
        <f t="shared" si="391"/>
        <v>41310</v>
      </c>
      <c r="U2056" s="86">
        <v>41310</v>
      </c>
      <c r="V2056" t="e">
        <f t="shared" si="392"/>
        <v>#VALUE!</v>
      </c>
      <c r="W2056">
        <f t="shared" si="393"/>
        <v>41310</v>
      </c>
      <c r="Y2056" s="61">
        <v>41310</v>
      </c>
      <c r="Z2056" t="str">
        <f t="shared" si="394"/>
        <v>41310</v>
      </c>
      <c r="AA2056" t="e">
        <f t="shared" si="395"/>
        <v>#VALUE!</v>
      </c>
      <c r="AB2056">
        <f t="shared" si="396"/>
        <v>41310</v>
      </c>
      <c r="AD2056" s="85">
        <v>40281</v>
      </c>
      <c r="AG2056" s="85">
        <v>41310</v>
      </c>
      <c r="AI2056" s="85">
        <v>41396</v>
      </c>
    </row>
    <row r="2057" spans="1:35" x14ac:dyDescent="0.2">
      <c r="A2057">
        <v>1951</v>
      </c>
      <c r="B2057" s="91" t="s">
        <v>1634</v>
      </c>
      <c r="C2057" s="61" t="str" cm="1">
        <f t="array" ref="C2057">_xlfn._xlws.FILTER(B2057,OR(LEN(B2057) = 7,LEN(B2057)=8))</f>
        <v>1/27/13</v>
      </c>
      <c r="D2057" s="61" t="str">
        <f t="shared" si="386"/>
        <v>1/27/13</v>
      </c>
      <c r="E2057" s="85" t="s">
        <v>1634</v>
      </c>
      <c r="F2057" s="87" t="e" cm="1" vm="1">
        <f t="array" ref="F2057">_xlfn._xlws.FILTER(B2057,LEN(B2057)=5)</f>
        <v>#VALUE!</v>
      </c>
      <c r="G2057" s="88" t="str">
        <f t="shared" si="387"/>
        <v/>
      </c>
      <c r="H2057" s="85">
        <v>41301</v>
      </c>
      <c r="I2057" s="85" t="s">
        <v>2512</v>
      </c>
      <c r="J2057" s="93">
        <f t="shared" si="385"/>
        <v>41301</v>
      </c>
      <c r="K2057" s="85"/>
      <c r="M2057" s="85" t="s">
        <v>1634</v>
      </c>
      <c r="N2057" t="e">
        <f t="shared" si="388"/>
        <v>#VALUE!</v>
      </c>
      <c r="O2057" t="e">
        <f t="shared" si="389"/>
        <v>#VALUE!</v>
      </c>
      <c r="Q2057" s="84" t="s">
        <v>1634</v>
      </c>
      <c r="R2057" t="e">
        <f t="shared" si="390"/>
        <v>#VALUE!</v>
      </c>
      <c r="S2057" t="e">
        <f t="shared" si="391"/>
        <v>#VALUE!</v>
      </c>
      <c r="U2057" s="86" t="s">
        <v>1634</v>
      </c>
      <c r="V2057" t="e">
        <f t="shared" si="392"/>
        <v>#VALUE!</v>
      </c>
      <c r="W2057" t="e">
        <f t="shared" si="393"/>
        <v>#VALUE!</v>
      </c>
      <c r="Y2057" s="61" t="s">
        <v>1634</v>
      </c>
      <c r="Z2057" t="str">
        <f t="shared" si="394"/>
        <v>1-27-13</v>
      </c>
      <c r="AA2057" t="e">
        <f t="shared" si="395"/>
        <v>#VALUE!</v>
      </c>
      <c r="AB2057" t="e">
        <f t="shared" si="396"/>
        <v>#VALUE!</v>
      </c>
      <c r="AD2057" s="85">
        <v>41301</v>
      </c>
      <c r="AG2057" s="85" t="s">
        <v>1634</v>
      </c>
      <c r="AI2057" s="85">
        <v>41301</v>
      </c>
    </row>
    <row r="2058" spans="1:35" x14ac:dyDescent="0.2">
      <c r="A2058">
        <v>123</v>
      </c>
      <c r="B2058" s="91">
        <v>41426</v>
      </c>
      <c r="C2058" s="61" t="e" cm="1" vm="1">
        <f t="array" ref="C2058">_xlfn._xlws.FILTER(B2058,OR(LEN(B2058) = 7,LEN(B2058)=8))</f>
        <v>#VALUE!</v>
      </c>
      <c r="D2058" s="61" t="str">
        <f t="shared" si="386"/>
        <v/>
      </c>
      <c r="E2058" s="61" t="s">
        <v>2512</v>
      </c>
      <c r="F2058" s="87" cm="1">
        <f t="array" ref="F2058">_xlfn._xlws.FILTER(B2058,LEN(B2058)=5)</f>
        <v>41426</v>
      </c>
      <c r="G2058" s="88">
        <f t="shared" si="387"/>
        <v>41426</v>
      </c>
      <c r="H2058" s="61"/>
      <c r="I2058" s="85">
        <v>41426</v>
      </c>
      <c r="J2058" s="93">
        <f t="shared" si="385"/>
        <v>41426</v>
      </c>
      <c r="K2058" s="85"/>
      <c r="M2058" s="85">
        <v>41426</v>
      </c>
      <c r="N2058" t="e">
        <f t="shared" si="388"/>
        <v>#VALUE!</v>
      </c>
      <c r="O2058">
        <f t="shared" si="389"/>
        <v>41426</v>
      </c>
      <c r="Q2058" s="84">
        <v>41426</v>
      </c>
      <c r="R2058" t="e">
        <f t="shared" si="390"/>
        <v>#VALUE!</v>
      </c>
      <c r="S2058">
        <f t="shared" si="391"/>
        <v>41426</v>
      </c>
      <c r="U2058" s="86">
        <v>41426</v>
      </c>
      <c r="V2058" t="e">
        <f t="shared" si="392"/>
        <v>#VALUE!</v>
      </c>
      <c r="W2058">
        <f t="shared" si="393"/>
        <v>41426</v>
      </c>
      <c r="Y2058" s="61">
        <v>41426</v>
      </c>
      <c r="Z2058" t="str">
        <f t="shared" si="394"/>
        <v>41426</v>
      </c>
      <c r="AA2058" t="e">
        <f t="shared" si="395"/>
        <v>#VALUE!</v>
      </c>
      <c r="AB2058">
        <f t="shared" si="396"/>
        <v>41426</v>
      </c>
      <c r="AD2058" s="85">
        <v>46126</v>
      </c>
      <c r="AG2058" s="85">
        <v>41426</v>
      </c>
      <c r="AI2058" s="85">
        <v>41280</v>
      </c>
    </row>
    <row r="2059" spans="1:35" x14ac:dyDescent="0.2">
      <c r="A2059">
        <v>9451</v>
      </c>
      <c r="B2059" s="91" t="s">
        <v>269</v>
      </c>
      <c r="C2059" s="61" t="str" cm="1">
        <f t="array" ref="C2059">_xlfn._xlws.FILTER(B2059,OR(LEN(B2059) = 7,LEN(B2059)=8))</f>
        <v>11/25/12</v>
      </c>
      <c r="D2059" s="61" t="str">
        <f t="shared" si="386"/>
        <v>11/25/12</v>
      </c>
      <c r="E2059" s="61" t="s">
        <v>269</v>
      </c>
      <c r="F2059" s="87" t="e" cm="1" vm="1">
        <f t="array" ref="F2059">_xlfn._xlws.FILTER(B2059,LEN(B2059)=5)</f>
        <v>#VALUE!</v>
      </c>
      <c r="G2059" s="88" t="str">
        <f t="shared" si="387"/>
        <v/>
      </c>
      <c r="H2059" s="85">
        <v>41238</v>
      </c>
      <c r="I2059" s="85" t="s">
        <v>2512</v>
      </c>
      <c r="J2059" s="93">
        <f t="shared" si="385"/>
        <v>41238</v>
      </c>
      <c r="K2059" s="85"/>
      <c r="M2059" s="85" t="s">
        <v>269</v>
      </c>
      <c r="N2059" t="e">
        <f t="shared" si="388"/>
        <v>#VALUE!</v>
      </c>
      <c r="O2059" t="e">
        <f t="shared" si="389"/>
        <v>#VALUE!</v>
      </c>
      <c r="Q2059" s="84" t="s">
        <v>269</v>
      </c>
      <c r="R2059" t="e">
        <f t="shared" si="390"/>
        <v>#VALUE!</v>
      </c>
      <c r="S2059" t="e">
        <f t="shared" si="391"/>
        <v>#VALUE!</v>
      </c>
      <c r="U2059" s="86" t="s">
        <v>269</v>
      </c>
      <c r="V2059" t="e">
        <f t="shared" si="392"/>
        <v>#VALUE!</v>
      </c>
      <c r="W2059" t="e">
        <f t="shared" si="393"/>
        <v>#VALUE!</v>
      </c>
      <c r="Y2059" s="61" t="s">
        <v>269</v>
      </c>
      <c r="Z2059" t="str">
        <f t="shared" si="394"/>
        <v>11-25-12</v>
      </c>
      <c r="AA2059" t="e">
        <f t="shared" si="395"/>
        <v>#VALUE!</v>
      </c>
      <c r="AB2059" t="e">
        <f t="shared" si="396"/>
        <v>#VALUE!</v>
      </c>
      <c r="AD2059" s="85">
        <v>41238</v>
      </c>
      <c r="AG2059" s="85" t="s">
        <v>269</v>
      </c>
      <c r="AI2059" s="85">
        <v>41238</v>
      </c>
    </row>
    <row r="2060" spans="1:35" x14ac:dyDescent="0.2">
      <c r="A2060">
        <v>7396</v>
      </c>
      <c r="B2060" s="91">
        <v>41193</v>
      </c>
      <c r="C2060" s="61" t="e" cm="1" vm="1">
        <f t="array" ref="C2060">_xlfn._xlws.FILTER(B2060,OR(LEN(B2060) = 7,LEN(B2060)=8))</f>
        <v>#VALUE!</v>
      </c>
      <c r="D2060" s="61" t="str">
        <f t="shared" si="386"/>
        <v/>
      </c>
      <c r="E2060" s="61" t="s">
        <v>2512</v>
      </c>
      <c r="F2060" s="87" cm="1">
        <f t="array" ref="F2060">_xlfn._xlws.FILTER(B2060,LEN(B2060)=5)</f>
        <v>41193</v>
      </c>
      <c r="G2060" s="88">
        <f t="shared" si="387"/>
        <v>41193</v>
      </c>
      <c r="H2060" s="61"/>
      <c r="I2060" s="85">
        <v>41193</v>
      </c>
      <c r="J2060" s="93">
        <f t="shared" si="385"/>
        <v>41193</v>
      </c>
      <c r="K2060" s="85"/>
      <c r="M2060" s="85">
        <v>41193</v>
      </c>
      <c r="N2060" t="e">
        <f t="shared" si="388"/>
        <v>#VALUE!</v>
      </c>
      <c r="O2060">
        <f t="shared" si="389"/>
        <v>41193</v>
      </c>
      <c r="Q2060" s="84">
        <v>41193</v>
      </c>
      <c r="R2060" t="e">
        <f t="shared" si="390"/>
        <v>#VALUE!</v>
      </c>
      <c r="S2060">
        <f t="shared" si="391"/>
        <v>41193</v>
      </c>
      <c r="U2060" s="86">
        <v>41193</v>
      </c>
      <c r="V2060" t="e">
        <f t="shared" si="392"/>
        <v>#VALUE!</v>
      </c>
      <c r="W2060">
        <f t="shared" si="393"/>
        <v>41193</v>
      </c>
      <c r="Y2060" s="61">
        <v>41193</v>
      </c>
      <c r="Z2060" t="str">
        <f t="shared" si="394"/>
        <v>41193</v>
      </c>
      <c r="AA2060" t="e">
        <f t="shared" si="395"/>
        <v>#VALUE!</v>
      </c>
      <c r="AB2060">
        <f t="shared" si="396"/>
        <v>41193</v>
      </c>
      <c r="AD2060" s="85">
        <v>34070</v>
      </c>
      <c r="AG2060" s="85">
        <v>41193</v>
      </c>
      <c r="AI2060" s="85">
        <v>41223</v>
      </c>
    </row>
    <row r="2061" spans="1:35" x14ac:dyDescent="0.2">
      <c r="A2061">
        <v>3298</v>
      </c>
      <c r="B2061" s="91">
        <v>41132</v>
      </c>
      <c r="C2061" s="61" t="e" cm="1" vm="1">
        <f t="array" ref="C2061">_xlfn._xlws.FILTER(B2061,OR(LEN(B2061) = 7,LEN(B2061)=8))</f>
        <v>#VALUE!</v>
      </c>
      <c r="D2061" s="61" t="str">
        <f t="shared" si="386"/>
        <v/>
      </c>
      <c r="E2061" s="61" t="s">
        <v>2512</v>
      </c>
      <c r="F2061" s="87" cm="1">
        <f t="array" ref="F2061">_xlfn._xlws.FILTER(B2061,LEN(B2061)=5)</f>
        <v>41132</v>
      </c>
      <c r="G2061" s="88">
        <f t="shared" si="387"/>
        <v>41132</v>
      </c>
      <c r="H2061" s="61"/>
      <c r="I2061" s="85">
        <v>41132</v>
      </c>
      <c r="J2061" s="93">
        <f t="shared" si="385"/>
        <v>41132</v>
      </c>
      <c r="K2061" s="85"/>
      <c r="M2061" s="85">
        <v>41132</v>
      </c>
      <c r="N2061" t="e">
        <f t="shared" si="388"/>
        <v>#VALUE!</v>
      </c>
      <c r="O2061">
        <f t="shared" si="389"/>
        <v>41132</v>
      </c>
      <c r="Q2061" s="84">
        <v>41132</v>
      </c>
      <c r="R2061" t="e">
        <f t="shared" si="390"/>
        <v>#VALUE!</v>
      </c>
      <c r="S2061">
        <f t="shared" si="391"/>
        <v>41132</v>
      </c>
      <c r="U2061" s="86">
        <v>41132</v>
      </c>
      <c r="V2061" t="e">
        <f t="shared" si="392"/>
        <v>#VALUE!</v>
      </c>
      <c r="W2061">
        <f t="shared" si="393"/>
        <v>41132</v>
      </c>
      <c r="Y2061" s="61">
        <v>41132</v>
      </c>
      <c r="Z2061" t="str">
        <f t="shared" si="394"/>
        <v>41132</v>
      </c>
      <c r="AA2061" t="e">
        <f t="shared" si="395"/>
        <v>#VALUE!</v>
      </c>
      <c r="AB2061">
        <f t="shared" si="396"/>
        <v>41132</v>
      </c>
      <c r="AD2061" s="85">
        <v>11790</v>
      </c>
      <c r="AG2061" s="85">
        <v>41132</v>
      </c>
      <c r="AI2061" s="85">
        <v>41221</v>
      </c>
    </row>
    <row r="2062" spans="1:35" x14ac:dyDescent="0.2">
      <c r="A2062">
        <v>6730</v>
      </c>
      <c r="B2062" s="91">
        <v>40979</v>
      </c>
      <c r="C2062" s="61" t="e" cm="1" vm="1">
        <f t="array" ref="C2062">_xlfn._xlws.FILTER(B2062,OR(LEN(B2062) = 7,LEN(B2062)=8))</f>
        <v>#VALUE!</v>
      </c>
      <c r="D2062" s="61" t="str">
        <f t="shared" si="386"/>
        <v/>
      </c>
      <c r="E2062" s="61" t="s">
        <v>2512</v>
      </c>
      <c r="F2062" s="87" cm="1">
        <f t="array" ref="F2062">_xlfn._xlws.FILTER(B2062,LEN(B2062)=5)</f>
        <v>40979</v>
      </c>
      <c r="G2062" s="88">
        <f t="shared" si="387"/>
        <v>40979</v>
      </c>
      <c r="H2062" s="61"/>
      <c r="I2062" s="85">
        <v>40979</v>
      </c>
      <c r="J2062" s="93">
        <f t="shared" si="385"/>
        <v>40979</v>
      </c>
      <c r="K2062" s="85"/>
      <c r="M2062" s="85">
        <v>40979</v>
      </c>
      <c r="N2062" t="e">
        <f t="shared" si="388"/>
        <v>#VALUE!</v>
      </c>
      <c r="O2062">
        <f t="shared" si="389"/>
        <v>40979</v>
      </c>
      <c r="Q2062" s="84">
        <v>40979</v>
      </c>
      <c r="R2062" t="e">
        <f t="shared" si="390"/>
        <v>#VALUE!</v>
      </c>
      <c r="S2062">
        <f t="shared" si="391"/>
        <v>40979</v>
      </c>
      <c r="U2062" s="86">
        <v>40979</v>
      </c>
      <c r="V2062" t="e">
        <f t="shared" si="392"/>
        <v>#VALUE!</v>
      </c>
      <c r="W2062">
        <f t="shared" si="393"/>
        <v>40979</v>
      </c>
      <c r="Y2062" s="61">
        <v>40979</v>
      </c>
      <c r="Z2062" t="str">
        <f t="shared" si="394"/>
        <v>40979</v>
      </c>
      <c r="AA2062" t="e">
        <f t="shared" si="395"/>
        <v>#VALUE!</v>
      </c>
      <c r="AB2062">
        <f t="shared" si="396"/>
        <v>40979</v>
      </c>
      <c r="AD2062" s="85">
        <v>28954</v>
      </c>
      <c r="AG2062" s="85">
        <v>40979</v>
      </c>
      <c r="AI2062" s="85">
        <v>41216</v>
      </c>
    </row>
    <row r="2063" spans="1:35" x14ac:dyDescent="0.2">
      <c r="A2063">
        <v>9916</v>
      </c>
      <c r="B2063" s="91">
        <v>40979</v>
      </c>
      <c r="C2063" s="61" t="e" cm="1" vm="1">
        <f t="array" ref="C2063">_xlfn._xlws.FILTER(B2063,OR(LEN(B2063) = 7,LEN(B2063)=8))</f>
        <v>#VALUE!</v>
      </c>
      <c r="D2063" s="61" t="str">
        <f t="shared" si="386"/>
        <v/>
      </c>
      <c r="E2063" s="61" t="s">
        <v>2512</v>
      </c>
      <c r="F2063" s="87" cm="1">
        <f t="array" ref="F2063">_xlfn._xlws.FILTER(B2063,LEN(B2063)=5)</f>
        <v>40979</v>
      </c>
      <c r="G2063" s="88">
        <f t="shared" si="387"/>
        <v>40979</v>
      </c>
      <c r="H2063" s="61"/>
      <c r="I2063" s="85">
        <v>40979</v>
      </c>
      <c r="J2063" s="93">
        <f t="shared" si="385"/>
        <v>40979</v>
      </c>
      <c r="K2063" s="85"/>
      <c r="M2063" s="85">
        <v>40979</v>
      </c>
      <c r="N2063" t="e">
        <f t="shared" si="388"/>
        <v>#VALUE!</v>
      </c>
      <c r="O2063">
        <f t="shared" si="389"/>
        <v>40979</v>
      </c>
      <c r="Q2063" s="84">
        <v>40979</v>
      </c>
      <c r="R2063" t="e">
        <f t="shared" si="390"/>
        <v>#VALUE!</v>
      </c>
      <c r="S2063">
        <f t="shared" si="391"/>
        <v>40979</v>
      </c>
      <c r="U2063" s="86">
        <v>40979</v>
      </c>
      <c r="V2063" t="e">
        <f t="shared" si="392"/>
        <v>#VALUE!</v>
      </c>
      <c r="W2063">
        <f t="shared" si="393"/>
        <v>40979</v>
      </c>
      <c r="Y2063" s="61">
        <v>40979</v>
      </c>
      <c r="Z2063" t="str">
        <f t="shared" si="394"/>
        <v>40979</v>
      </c>
      <c r="AA2063" t="e">
        <f t="shared" si="395"/>
        <v>#VALUE!</v>
      </c>
      <c r="AB2063">
        <f t="shared" si="396"/>
        <v>40979</v>
      </c>
      <c r="AD2063" s="85">
        <v>28954</v>
      </c>
      <c r="AG2063" s="85">
        <v>40979</v>
      </c>
      <c r="AI2063" s="85">
        <v>41216</v>
      </c>
    </row>
    <row r="2064" spans="1:35" x14ac:dyDescent="0.2">
      <c r="A2064">
        <v>2227</v>
      </c>
      <c r="B2064" s="91" t="s">
        <v>245</v>
      </c>
      <c r="C2064" s="61" t="str" cm="1">
        <f t="array" ref="C2064">_xlfn._xlws.FILTER(B2064,OR(LEN(B2064) = 7,LEN(B2064)=8))</f>
        <v>9/22/12</v>
      </c>
      <c r="D2064" s="61" t="str">
        <f t="shared" si="386"/>
        <v>9/22/12</v>
      </c>
      <c r="E2064" s="85" t="s">
        <v>245</v>
      </c>
      <c r="F2064" s="87" t="e" cm="1" vm="1">
        <f t="array" ref="F2064">_xlfn._xlws.FILTER(B2064,LEN(B2064)=5)</f>
        <v>#VALUE!</v>
      </c>
      <c r="G2064" s="88" t="str">
        <f t="shared" si="387"/>
        <v/>
      </c>
      <c r="H2064" s="85">
        <v>41174</v>
      </c>
      <c r="I2064" s="85" t="s">
        <v>2512</v>
      </c>
      <c r="J2064" s="93">
        <f t="shared" si="385"/>
        <v>41174</v>
      </c>
      <c r="K2064" s="85"/>
      <c r="M2064" s="85" t="s">
        <v>245</v>
      </c>
      <c r="N2064" t="e">
        <f t="shared" si="388"/>
        <v>#VALUE!</v>
      </c>
      <c r="O2064" t="e">
        <f t="shared" si="389"/>
        <v>#VALUE!</v>
      </c>
      <c r="Q2064" s="84" t="s">
        <v>245</v>
      </c>
      <c r="R2064" t="e">
        <f t="shared" si="390"/>
        <v>#VALUE!</v>
      </c>
      <c r="S2064" t="e">
        <f t="shared" si="391"/>
        <v>#VALUE!</v>
      </c>
      <c r="U2064" s="86" t="s">
        <v>245</v>
      </c>
      <c r="V2064" t="e">
        <f t="shared" si="392"/>
        <v>#VALUE!</v>
      </c>
      <c r="W2064" t="e">
        <f t="shared" si="393"/>
        <v>#VALUE!</v>
      </c>
      <c r="Y2064" s="61" t="s">
        <v>245</v>
      </c>
      <c r="Z2064" t="str">
        <f t="shared" si="394"/>
        <v>9-22-12</v>
      </c>
      <c r="AA2064" t="e">
        <f t="shared" si="395"/>
        <v>#VALUE!</v>
      </c>
      <c r="AB2064" t="e">
        <f t="shared" si="396"/>
        <v>#VALUE!</v>
      </c>
      <c r="AD2064" s="85">
        <v>41174</v>
      </c>
      <c r="AG2064" s="85" t="s">
        <v>245</v>
      </c>
      <c r="AI2064" s="85">
        <v>41174</v>
      </c>
    </row>
    <row r="2065" spans="1:35" x14ac:dyDescent="0.2">
      <c r="A2065">
        <v>946</v>
      </c>
      <c r="B2065" s="91" t="s">
        <v>245</v>
      </c>
      <c r="C2065" s="61" t="str" cm="1">
        <f t="array" ref="C2065">_xlfn._xlws.FILTER(B2065,OR(LEN(B2065) = 7,LEN(B2065)=8))</f>
        <v>9/22/12</v>
      </c>
      <c r="D2065" s="61" t="str">
        <f t="shared" si="386"/>
        <v>9/22/12</v>
      </c>
      <c r="E2065" s="85" t="s">
        <v>245</v>
      </c>
      <c r="F2065" s="87" t="e" cm="1" vm="1">
        <f t="array" ref="F2065">_xlfn._xlws.FILTER(B2065,LEN(B2065)=5)</f>
        <v>#VALUE!</v>
      </c>
      <c r="G2065" s="88" t="str">
        <f t="shared" si="387"/>
        <v/>
      </c>
      <c r="H2065" s="85">
        <v>41174</v>
      </c>
      <c r="I2065" s="85" t="s">
        <v>2512</v>
      </c>
      <c r="J2065" s="93">
        <f t="shared" si="385"/>
        <v>41174</v>
      </c>
      <c r="K2065" s="85"/>
      <c r="M2065" s="85" t="s">
        <v>245</v>
      </c>
      <c r="N2065" t="e">
        <f t="shared" si="388"/>
        <v>#VALUE!</v>
      </c>
      <c r="O2065" t="e">
        <f t="shared" si="389"/>
        <v>#VALUE!</v>
      </c>
      <c r="Q2065" s="84" t="s">
        <v>245</v>
      </c>
      <c r="R2065" t="e">
        <f t="shared" si="390"/>
        <v>#VALUE!</v>
      </c>
      <c r="S2065" t="e">
        <f t="shared" si="391"/>
        <v>#VALUE!</v>
      </c>
      <c r="U2065" s="86" t="s">
        <v>245</v>
      </c>
      <c r="V2065" t="e">
        <f t="shared" si="392"/>
        <v>#VALUE!</v>
      </c>
      <c r="W2065" t="e">
        <f t="shared" si="393"/>
        <v>#VALUE!</v>
      </c>
      <c r="Y2065" s="61" t="s">
        <v>245</v>
      </c>
      <c r="Z2065" t="str">
        <f t="shared" si="394"/>
        <v>9-22-12</v>
      </c>
      <c r="AA2065" t="e">
        <f t="shared" si="395"/>
        <v>#VALUE!</v>
      </c>
      <c r="AB2065" t="e">
        <f t="shared" si="396"/>
        <v>#VALUE!</v>
      </c>
      <c r="AD2065" s="85">
        <v>41174</v>
      </c>
      <c r="AG2065" s="85" t="s">
        <v>245</v>
      </c>
      <c r="AI2065" s="85">
        <v>41174</v>
      </c>
    </row>
    <row r="2066" spans="1:35" x14ac:dyDescent="0.2">
      <c r="A2066">
        <v>3745</v>
      </c>
      <c r="B2066" s="91">
        <v>41008</v>
      </c>
      <c r="C2066" s="61" t="e" cm="1" vm="1">
        <f t="array" ref="C2066">_xlfn._xlws.FILTER(B2066,OR(LEN(B2066) = 7,LEN(B2066)=8))</f>
        <v>#VALUE!</v>
      </c>
      <c r="D2066" s="61" t="str">
        <f t="shared" si="386"/>
        <v/>
      </c>
      <c r="E2066" s="61" t="s">
        <v>2512</v>
      </c>
      <c r="F2066" s="87" cm="1">
        <f t="array" ref="F2066">_xlfn._xlws.FILTER(B2066,LEN(B2066)=5)</f>
        <v>41008</v>
      </c>
      <c r="G2066" s="88">
        <f t="shared" si="387"/>
        <v>41008</v>
      </c>
      <c r="H2066" s="61"/>
      <c r="I2066" s="85">
        <v>41008</v>
      </c>
      <c r="J2066" s="93">
        <f t="shared" si="385"/>
        <v>41008</v>
      </c>
      <c r="K2066" s="85"/>
      <c r="M2066" s="85">
        <v>41008</v>
      </c>
      <c r="N2066" t="e">
        <f t="shared" si="388"/>
        <v>#VALUE!</v>
      </c>
      <c r="O2066">
        <f t="shared" si="389"/>
        <v>41008</v>
      </c>
      <c r="Q2066" s="84">
        <v>41008</v>
      </c>
      <c r="R2066" t="e">
        <f t="shared" si="390"/>
        <v>#VALUE!</v>
      </c>
      <c r="S2066">
        <f t="shared" si="391"/>
        <v>41008</v>
      </c>
      <c r="U2066" s="86">
        <v>41008</v>
      </c>
      <c r="V2066" t="e">
        <f t="shared" si="392"/>
        <v>#VALUE!</v>
      </c>
      <c r="W2066">
        <f t="shared" si="393"/>
        <v>41008</v>
      </c>
      <c r="Y2066" s="61">
        <v>41008</v>
      </c>
      <c r="Z2066" t="str">
        <f t="shared" si="394"/>
        <v>41008</v>
      </c>
      <c r="AA2066" t="e">
        <f t="shared" si="395"/>
        <v>#VALUE!</v>
      </c>
      <c r="AB2066">
        <f t="shared" si="396"/>
        <v>41008</v>
      </c>
      <c r="AD2066" s="85">
        <v>39548</v>
      </c>
      <c r="AG2066" s="85">
        <v>41008</v>
      </c>
      <c r="AI2066" s="85">
        <v>41156</v>
      </c>
    </row>
    <row r="2067" spans="1:35" x14ac:dyDescent="0.2">
      <c r="A2067">
        <v>4094</v>
      </c>
      <c r="B2067" s="91" t="s">
        <v>931</v>
      </c>
      <c r="C2067" s="61" t="str" cm="1">
        <f t="array" ref="C2067">_xlfn._xlws.FILTER(B2067,OR(LEN(B2067) = 7,LEN(B2067)=8))</f>
        <v>8/25/12</v>
      </c>
      <c r="D2067" s="61" t="str">
        <f t="shared" si="386"/>
        <v>8/25/12</v>
      </c>
      <c r="E2067" s="85" t="s">
        <v>931</v>
      </c>
      <c r="F2067" s="87" t="e" cm="1" vm="1">
        <f t="array" ref="F2067">_xlfn._xlws.FILTER(B2067,LEN(B2067)=5)</f>
        <v>#VALUE!</v>
      </c>
      <c r="G2067" s="88" t="str">
        <f t="shared" si="387"/>
        <v/>
      </c>
      <c r="H2067" s="85">
        <v>41146</v>
      </c>
      <c r="I2067" s="85" t="s">
        <v>2512</v>
      </c>
      <c r="J2067" s="93">
        <f t="shared" si="385"/>
        <v>41146</v>
      </c>
      <c r="K2067" s="85"/>
      <c r="M2067" s="85" t="s">
        <v>931</v>
      </c>
      <c r="N2067" t="e">
        <f t="shared" si="388"/>
        <v>#VALUE!</v>
      </c>
      <c r="O2067" t="e">
        <f t="shared" si="389"/>
        <v>#VALUE!</v>
      </c>
      <c r="Q2067" s="84" t="s">
        <v>931</v>
      </c>
      <c r="R2067" t="e">
        <f t="shared" si="390"/>
        <v>#VALUE!</v>
      </c>
      <c r="S2067" t="e">
        <f t="shared" si="391"/>
        <v>#VALUE!</v>
      </c>
      <c r="U2067" s="86" t="s">
        <v>931</v>
      </c>
      <c r="V2067" t="e">
        <f t="shared" si="392"/>
        <v>#VALUE!</v>
      </c>
      <c r="W2067" t="e">
        <f t="shared" si="393"/>
        <v>#VALUE!</v>
      </c>
      <c r="Y2067" s="61" t="s">
        <v>931</v>
      </c>
      <c r="Z2067" t="str">
        <f t="shared" si="394"/>
        <v>8-25-12</v>
      </c>
      <c r="AA2067" t="e">
        <f t="shared" si="395"/>
        <v>#VALUE!</v>
      </c>
      <c r="AB2067" t="e">
        <f t="shared" si="396"/>
        <v>#VALUE!</v>
      </c>
      <c r="AD2067" s="85">
        <v>41146</v>
      </c>
      <c r="AG2067" s="85" t="s">
        <v>931</v>
      </c>
      <c r="AI2067" s="85">
        <v>41146</v>
      </c>
    </row>
    <row r="2068" spans="1:35" x14ac:dyDescent="0.2">
      <c r="A2068">
        <v>8588</v>
      </c>
      <c r="B2068" s="91" t="s">
        <v>931</v>
      </c>
      <c r="C2068" s="61" t="str" cm="1">
        <f t="array" ref="C2068">_xlfn._xlws.FILTER(B2068,OR(LEN(B2068) = 7,LEN(B2068)=8))</f>
        <v>8/25/12</v>
      </c>
      <c r="D2068" s="61" t="str">
        <f t="shared" si="386"/>
        <v>8/25/12</v>
      </c>
      <c r="E2068" s="85" t="s">
        <v>931</v>
      </c>
      <c r="F2068" s="87" t="e" cm="1" vm="1">
        <f t="array" ref="F2068">_xlfn._xlws.FILTER(B2068,LEN(B2068)=5)</f>
        <v>#VALUE!</v>
      </c>
      <c r="G2068" s="88" t="str">
        <f t="shared" si="387"/>
        <v/>
      </c>
      <c r="H2068" s="85">
        <v>41146</v>
      </c>
      <c r="I2068" s="85" t="s">
        <v>2512</v>
      </c>
      <c r="J2068" s="93">
        <f t="shared" si="385"/>
        <v>41146</v>
      </c>
      <c r="K2068" s="85"/>
      <c r="M2068" s="85" t="s">
        <v>931</v>
      </c>
      <c r="N2068" t="e">
        <f t="shared" si="388"/>
        <v>#VALUE!</v>
      </c>
      <c r="O2068" t="e">
        <f t="shared" si="389"/>
        <v>#VALUE!</v>
      </c>
      <c r="Q2068" s="84" t="s">
        <v>931</v>
      </c>
      <c r="R2068" t="e">
        <f t="shared" si="390"/>
        <v>#VALUE!</v>
      </c>
      <c r="S2068" t="e">
        <f t="shared" si="391"/>
        <v>#VALUE!</v>
      </c>
      <c r="U2068" s="86" t="s">
        <v>931</v>
      </c>
      <c r="V2068" t="e">
        <f t="shared" si="392"/>
        <v>#VALUE!</v>
      </c>
      <c r="W2068" t="e">
        <f t="shared" si="393"/>
        <v>#VALUE!</v>
      </c>
      <c r="Y2068" s="61" t="s">
        <v>931</v>
      </c>
      <c r="Z2068" t="str">
        <f t="shared" si="394"/>
        <v>8-25-12</v>
      </c>
      <c r="AA2068" t="e">
        <f t="shared" si="395"/>
        <v>#VALUE!</v>
      </c>
      <c r="AB2068" t="e">
        <f t="shared" si="396"/>
        <v>#VALUE!</v>
      </c>
      <c r="AD2068" s="85">
        <v>41146</v>
      </c>
      <c r="AG2068" s="85" t="s">
        <v>931</v>
      </c>
      <c r="AI2068" s="85">
        <v>41146</v>
      </c>
    </row>
    <row r="2069" spans="1:35" x14ac:dyDescent="0.2">
      <c r="A2069">
        <v>3916</v>
      </c>
      <c r="B2069" s="91" t="s">
        <v>2289</v>
      </c>
      <c r="C2069" s="61" t="str" cm="1">
        <f t="array" ref="C2069">_xlfn._xlws.FILTER(B2069,OR(LEN(B2069) = 7,LEN(B2069)=8))</f>
        <v>8/15/12</v>
      </c>
      <c r="D2069" s="61" t="str">
        <f t="shared" si="386"/>
        <v>8/15/12</v>
      </c>
      <c r="E2069" s="85" t="s">
        <v>2289</v>
      </c>
      <c r="F2069" s="87" t="e" cm="1" vm="1">
        <f t="array" ref="F2069">_xlfn._xlws.FILTER(B2069,LEN(B2069)=5)</f>
        <v>#VALUE!</v>
      </c>
      <c r="G2069" s="88" t="str">
        <f t="shared" si="387"/>
        <v/>
      </c>
      <c r="H2069" s="85">
        <v>41136</v>
      </c>
      <c r="I2069" s="85" t="s">
        <v>2512</v>
      </c>
      <c r="J2069" s="93">
        <f t="shared" si="385"/>
        <v>41136</v>
      </c>
      <c r="K2069" s="85"/>
      <c r="M2069" s="85" t="s">
        <v>2289</v>
      </c>
      <c r="N2069" t="e">
        <f t="shared" si="388"/>
        <v>#VALUE!</v>
      </c>
      <c r="O2069" t="e">
        <f t="shared" si="389"/>
        <v>#VALUE!</v>
      </c>
      <c r="Q2069" s="84" t="s">
        <v>2289</v>
      </c>
      <c r="R2069" t="e">
        <f t="shared" si="390"/>
        <v>#VALUE!</v>
      </c>
      <c r="S2069" t="e">
        <f t="shared" si="391"/>
        <v>#VALUE!</v>
      </c>
      <c r="U2069" s="86" t="s">
        <v>2289</v>
      </c>
      <c r="V2069" t="e">
        <f t="shared" si="392"/>
        <v>#VALUE!</v>
      </c>
      <c r="W2069" t="e">
        <f t="shared" si="393"/>
        <v>#VALUE!</v>
      </c>
      <c r="Y2069" s="61" t="s">
        <v>2289</v>
      </c>
      <c r="Z2069" t="str">
        <f t="shared" si="394"/>
        <v>8-15-12</v>
      </c>
      <c r="AA2069" t="e">
        <f t="shared" si="395"/>
        <v>#VALUE!</v>
      </c>
      <c r="AB2069" t="e">
        <f t="shared" si="396"/>
        <v>#VALUE!</v>
      </c>
      <c r="AD2069" s="85">
        <v>41136</v>
      </c>
      <c r="AG2069" s="85" t="s">
        <v>2289</v>
      </c>
      <c r="AI2069" s="85">
        <v>41136</v>
      </c>
    </row>
    <row r="2070" spans="1:35" x14ac:dyDescent="0.2">
      <c r="A2070">
        <v>9135</v>
      </c>
      <c r="B2070" s="91">
        <v>41068</v>
      </c>
      <c r="C2070" s="61" t="e" cm="1" vm="1">
        <f t="array" ref="C2070">_xlfn._xlws.FILTER(B2070,OR(LEN(B2070) = 7,LEN(B2070)=8))</f>
        <v>#VALUE!</v>
      </c>
      <c r="D2070" s="61" t="str">
        <f t="shared" si="386"/>
        <v/>
      </c>
      <c r="E2070" s="61" t="s">
        <v>2512</v>
      </c>
      <c r="F2070" s="87" cm="1">
        <f t="array" ref="F2070">_xlfn._xlws.FILTER(B2070,LEN(B2070)=5)</f>
        <v>41068</v>
      </c>
      <c r="G2070" s="88">
        <f t="shared" si="387"/>
        <v>41068</v>
      </c>
      <c r="H2070" s="61"/>
      <c r="I2070" s="85">
        <v>41068</v>
      </c>
      <c r="J2070" s="93">
        <f t="shared" si="385"/>
        <v>41068</v>
      </c>
      <c r="K2070" s="85"/>
      <c r="M2070" s="85">
        <v>41068</v>
      </c>
      <c r="N2070" t="e">
        <f t="shared" si="388"/>
        <v>#VALUE!</v>
      </c>
      <c r="O2070">
        <f t="shared" si="389"/>
        <v>41068</v>
      </c>
      <c r="Q2070" s="84">
        <v>41068</v>
      </c>
      <c r="R2070" t="e">
        <f t="shared" si="390"/>
        <v>#VALUE!</v>
      </c>
      <c r="S2070">
        <f t="shared" si="391"/>
        <v>41068</v>
      </c>
      <c r="U2070" s="86">
        <v>41068</v>
      </c>
      <c r="V2070" t="e">
        <f t="shared" si="392"/>
        <v>#VALUE!</v>
      </c>
      <c r="W2070">
        <f t="shared" si="393"/>
        <v>41068</v>
      </c>
      <c r="Y2070" s="61">
        <v>41068</v>
      </c>
      <c r="Z2070" t="str">
        <f t="shared" si="394"/>
        <v>41068</v>
      </c>
      <c r="AA2070" t="e">
        <f t="shared" si="395"/>
        <v>#VALUE!</v>
      </c>
      <c r="AB2070">
        <f t="shared" si="396"/>
        <v>41068</v>
      </c>
      <c r="AD2070" s="85">
        <v>24938</v>
      </c>
      <c r="AG2070" s="85">
        <v>41068</v>
      </c>
      <c r="AI2070" s="85">
        <v>41127</v>
      </c>
    </row>
    <row r="2071" spans="1:35" x14ac:dyDescent="0.2">
      <c r="A2071">
        <v>1755</v>
      </c>
      <c r="B2071" s="91">
        <v>41947</v>
      </c>
      <c r="C2071" s="61" t="e" cm="1" vm="1">
        <f t="array" ref="C2071">_xlfn._xlws.FILTER(B2071,OR(LEN(B2071) = 7,LEN(B2071)=8))</f>
        <v>#VALUE!</v>
      </c>
      <c r="D2071" s="61" t="str">
        <f t="shared" si="386"/>
        <v/>
      </c>
      <c r="E2071" s="61" t="s">
        <v>2512</v>
      </c>
      <c r="F2071" s="87" cm="1">
        <f t="array" ref="F2071">_xlfn._xlws.FILTER(B2071,LEN(B2071)=5)</f>
        <v>41947</v>
      </c>
      <c r="G2071" s="88">
        <f t="shared" si="387"/>
        <v>41947</v>
      </c>
      <c r="H2071" s="61"/>
      <c r="I2071" s="85">
        <v>41947</v>
      </c>
      <c r="J2071" s="93">
        <f t="shared" si="385"/>
        <v>41947</v>
      </c>
      <c r="K2071" s="85"/>
      <c r="M2071" s="85">
        <v>41947</v>
      </c>
      <c r="N2071" t="e">
        <f t="shared" si="388"/>
        <v>#VALUE!</v>
      </c>
      <c r="O2071">
        <f t="shared" si="389"/>
        <v>41947</v>
      </c>
      <c r="Q2071" s="84">
        <v>41947</v>
      </c>
      <c r="R2071" t="e">
        <f t="shared" si="390"/>
        <v>#VALUE!</v>
      </c>
      <c r="S2071">
        <f t="shared" si="391"/>
        <v>41947</v>
      </c>
      <c r="U2071" s="86">
        <v>41947</v>
      </c>
      <c r="V2071" t="e">
        <f t="shared" si="392"/>
        <v>#VALUE!</v>
      </c>
      <c r="W2071">
        <f t="shared" si="393"/>
        <v>41947</v>
      </c>
      <c r="Y2071" s="61">
        <v>41947</v>
      </c>
      <c r="Z2071" t="str">
        <f t="shared" si="394"/>
        <v>41947</v>
      </c>
      <c r="AA2071" t="e">
        <f t="shared" si="395"/>
        <v>#VALUE!</v>
      </c>
      <c r="AB2071">
        <f t="shared" si="396"/>
        <v>41947</v>
      </c>
      <c r="AD2071" s="85">
        <v>17276</v>
      </c>
      <c r="AG2071" s="85">
        <v>41947</v>
      </c>
      <c r="AI2071" s="85">
        <v>41740</v>
      </c>
    </row>
    <row r="2072" spans="1:35" x14ac:dyDescent="0.2">
      <c r="A2072">
        <v>2875</v>
      </c>
      <c r="B2072" s="91">
        <v>41732</v>
      </c>
      <c r="C2072" s="61" t="e" cm="1" vm="1">
        <f t="array" ref="C2072">_xlfn._xlws.FILTER(B2072,OR(LEN(B2072) = 7,LEN(B2072)=8))</f>
        <v>#VALUE!</v>
      </c>
      <c r="D2072" s="61" t="str">
        <f t="shared" si="386"/>
        <v/>
      </c>
      <c r="E2072" s="61" t="s">
        <v>2512</v>
      </c>
      <c r="F2072" s="87" cm="1">
        <f t="array" ref="F2072">_xlfn._xlws.FILTER(B2072,LEN(B2072)=5)</f>
        <v>41732</v>
      </c>
      <c r="G2072" s="88">
        <f t="shared" si="387"/>
        <v>41732</v>
      </c>
      <c r="H2072" s="61"/>
      <c r="I2072" s="85">
        <v>41732</v>
      </c>
      <c r="J2072" s="93">
        <f t="shared" si="385"/>
        <v>41732</v>
      </c>
      <c r="K2072" s="85"/>
      <c r="M2072" s="85">
        <v>41732</v>
      </c>
      <c r="N2072" t="e">
        <f t="shared" si="388"/>
        <v>#VALUE!</v>
      </c>
      <c r="O2072">
        <f t="shared" si="389"/>
        <v>41732</v>
      </c>
      <c r="Q2072" s="84">
        <v>41732</v>
      </c>
      <c r="R2072" t="e">
        <f t="shared" si="390"/>
        <v>#VALUE!</v>
      </c>
      <c r="S2072">
        <f t="shared" si="391"/>
        <v>41732</v>
      </c>
      <c r="U2072" s="86">
        <v>41732</v>
      </c>
      <c r="V2072" t="e">
        <f t="shared" si="392"/>
        <v>#VALUE!</v>
      </c>
      <c r="W2072">
        <f t="shared" si="393"/>
        <v>41732</v>
      </c>
      <c r="Y2072" s="61">
        <v>41732</v>
      </c>
      <c r="Z2072" t="str">
        <f t="shared" si="394"/>
        <v>41732</v>
      </c>
      <c r="AA2072" t="e">
        <f t="shared" si="395"/>
        <v>#VALUE!</v>
      </c>
      <c r="AB2072">
        <f t="shared" si="396"/>
        <v>41732</v>
      </c>
      <c r="AD2072" s="85">
        <v>11796</v>
      </c>
      <c r="AG2072" s="85">
        <v>41732</v>
      </c>
      <c r="AI2072" s="85">
        <v>41702</v>
      </c>
    </row>
    <row r="2073" spans="1:35" x14ac:dyDescent="0.2">
      <c r="A2073">
        <v>2008</v>
      </c>
      <c r="B2073" s="91">
        <v>41914</v>
      </c>
      <c r="C2073" s="61" t="e" cm="1" vm="1">
        <f t="array" ref="C2073">_xlfn._xlws.FILTER(B2073,OR(LEN(B2073) = 7,LEN(B2073)=8))</f>
        <v>#VALUE!</v>
      </c>
      <c r="D2073" s="61" t="str">
        <f t="shared" si="386"/>
        <v/>
      </c>
      <c r="E2073" s="61" t="s">
        <v>2512</v>
      </c>
      <c r="F2073" s="87" cm="1">
        <f t="array" ref="F2073">_xlfn._xlws.FILTER(B2073,LEN(B2073)=5)</f>
        <v>41914</v>
      </c>
      <c r="G2073" s="88">
        <f t="shared" si="387"/>
        <v>41914</v>
      </c>
      <c r="H2073" s="61"/>
      <c r="I2073" s="85">
        <v>41914</v>
      </c>
      <c r="J2073" s="93">
        <f t="shared" si="385"/>
        <v>41914</v>
      </c>
      <c r="K2073" s="85"/>
      <c r="M2073" s="85">
        <v>41914</v>
      </c>
      <c r="N2073" t="e">
        <f t="shared" si="388"/>
        <v>#VALUE!</v>
      </c>
      <c r="O2073">
        <f t="shared" si="389"/>
        <v>41914</v>
      </c>
      <c r="Q2073" s="84">
        <v>41914</v>
      </c>
      <c r="R2073" t="e">
        <f t="shared" si="390"/>
        <v>#VALUE!</v>
      </c>
      <c r="S2073">
        <f t="shared" si="391"/>
        <v>41914</v>
      </c>
      <c r="U2073" s="86">
        <v>41914</v>
      </c>
      <c r="V2073" t="e">
        <f t="shared" si="392"/>
        <v>#VALUE!</v>
      </c>
      <c r="W2073">
        <f t="shared" si="393"/>
        <v>41914</v>
      </c>
      <c r="Y2073" s="61">
        <v>41914</v>
      </c>
      <c r="Z2073" t="str">
        <f t="shared" si="394"/>
        <v>41914</v>
      </c>
      <c r="AA2073" t="e">
        <f t="shared" si="395"/>
        <v>#VALUE!</v>
      </c>
      <c r="AB2073">
        <f t="shared" si="396"/>
        <v>41914</v>
      </c>
      <c r="AD2073" s="85">
        <v>41748</v>
      </c>
      <c r="AG2073" s="85">
        <v>41914</v>
      </c>
      <c r="AI2073" s="85">
        <v>41680</v>
      </c>
    </row>
    <row r="2074" spans="1:35" x14ac:dyDescent="0.2">
      <c r="A2074">
        <v>10925</v>
      </c>
      <c r="B2074" s="91" t="s">
        <v>710</v>
      </c>
      <c r="C2074" s="61" t="str" cm="1">
        <f t="array" ref="C2074">_xlfn._xlws.FILTER(B2074,OR(LEN(B2074) = 7,LEN(B2074)=8))</f>
        <v>1/14/14</v>
      </c>
      <c r="D2074" s="61" t="str">
        <f t="shared" si="386"/>
        <v>1/14/14</v>
      </c>
      <c r="E2074" s="85" t="s">
        <v>710</v>
      </c>
      <c r="F2074" s="87" t="e" cm="1" vm="1">
        <f t="array" ref="F2074">_xlfn._xlws.FILTER(B2074,LEN(B2074)=5)</f>
        <v>#VALUE!</v>
      </c>
      <c r="G2074" s="88" t="str">
        <f t="shared" si="387"/>
        <v/>
      </c>
      <c r="H2074" s="85">
        <v>41653</v>
      </c>
      <c r="I2074" s="85" t="s">
        <v>2512</v>
      </c>
      <c r="J2074" s="93">
        <f t="shared" si="385"/>
        <v>41653</v>
      </c>
      <c r="K2074" s="85"/>
      <c r="M2074" s="85" t="s">
        <v>710</v>
      </c>
      <c r="N2074" t="e">
        <f t="shared" si="388"/>
        <v>#VALUE!</v>
      </c>
      <c r="O2074" t="e">
        <f t="shared" si="389"/>
        <v>#VALUE!</v>
      </c>
      <c r="Q2074" s="84" t="s">
        <v>710</v>
      </c>
      <c r="R2074" t="e">
        <f t="shared" si="390"/>
        <v>#VALUE!</v>
      </c>
      <c r="S2074" t="e">
        <f t="shared" si="391"/>
        <v>#VALUE!</v>
      </c>
      <c r="U2074" s="86" t="s">
        <v>710</v>
      </c>
      <c r="V2074" t="e">
        <f t="shared" si="392"/>
        <v>#VALUE!</v>
      </c>
      <c r="W2074" t="e">
        <f t="shared" si="393"/>
        <v>#VALUE!</v>
      </c>
      <c r="Y2074" s="61" t="s">
        <v>710</v>
      </c>
      <c r="Z2074" t="str">
        <f t="shared" si="394"/>
        <v>1-14-14</v>
      </c>
      <c r="AA2074" t="e">
        <f t="shared" si="395"/>
        <v>#VALUE!</v>
      </c>
      <c r="AB2074" t="e">
        <f t="shared" si="396"/>
        <v>#VALUE!</v>
      </c>
      <c r="AD2074" s="85">
        <v>41653</v>
      </c>
      <c r="AG2074" s="85" t="s">
        <v>710</v>
      </c>
      <c r="AI2074" s="85">
        <v>41653</v>
      </c>
    </row>
    <row r="2075" spans="1:35" x14ac:dyDescent="0.2">
      <c r="A2075">
        <v>1604</v>
      </c>
      <c r="B2075" s="91" t="s">
        <v>1141</v>
      </c>
      <c r="C2075" s="61" t="str" cm="1">
        <f t="array" ref="C2075">_xlfn._xlws.FILTER(B2075,OR(LEN(B2075) = 7,LEN(B2075)=8))</f>
        <v>11/13/13</v>
      </c>
      <c r="D2075" s="61" t="str">
        <f t="shared" si="386"/>
        <v>11/13/13</v>
      </c>
      <c r="E2075" s="61" t="s">
        <v>1141</v>
      </c>
      <c r="F2075" s="87" t="e" cm="1" vm="1">
        <f t="array" ref="F2075">_xlfn._xlws.FILTER(B2075,LEN(B2075)=5)</f>
        <v>#VALUE!</v>
      </c>
      <c r="G2075" s="88" t="str">
        <f t="shared" si="387"/>
        <v/>
      </c>
      <c r="H2075" s="85">
        <v>41591</v>
      </c>
      <c r="I2075" s="85" t="s">
        <v>2512</v>
      </c>
      <c r="J2075" s="93">
        <f t="shared" si="385"/>
        <v>41591</v>
      </c>
      <c r="K2075" s="85"/>
      <c r="M2075" s="85" t="s">
        <v>1141</v>
      </c>
      <c r="N2075" t="e">
        <f t="shared" si="388"/>
        <v>#VALUE!</v>
      </c>
      <c r="O2075" t="e">
        <f t="shared" si="389"/>
        <v>#VALUE!</v>
      </c>
      <c r="Q2075" s="84" t="s">
        <v>1141</v>
      </c>
      <c r="R2075" t="e">
        <f t="shared" si="390"/>
        <v>#VALUE!</v>
      </c>
      <c r="S2075" t="e">
        <f t="shared" si="391"/>
        <v>#VALUE!</v>
      </c>
      <c r="U2075" s="86" t="s">
        <v>1141</v>
      </c>
      <c r="V2075" t="e">
        <f t="shared" si="392"/>
        <v>#VALUE!</v>
      </c>
      <c r="W2075" t="e">
        <f t="shared" si="393"/>
        <v>#VALUE!</v>
      </c>
      <c r="Y2075" s="61" t="s">
        <v>1141</v>
      </c>
      <c r="Z2075" t="str">
        <f t="shared" si="394"/>
        <v>11-13-13</v>
      </c>
      <c r="AA2075" t="e">
        <f t="shared" si="395"/>
        <v>#VALUE!</v>
      </c>
      <c r="AB2075" t="e">
        <f t="shared" si="396"/>
        <v>#VALUE!</v>
      </c>
      <c r="AD2075" s="85">
        <v>41591</v>
      </c>
      <c r="AG2075" s="85" t="s">
        <v>1141</v>
      </c>
      <c r="AI2075" s="85">
        <v>41591</v>
      </c>
    </row>
    <row r="2076" spans="1:35" x14ac:dyDescent="0.2">
      <c r="A2076">
        <v>5389</v>
      </c>
      <c r="B2076" s="91" t="s">
        <v>883</v>
      </c>
      <c r="C2076" s="61" t="str" cm="1">
        <f t="array" ref="C2076">_xlfn._xlws.FILTER(B2076,OR(LEN(B2076) = 7,LEN(B2076)=8))</f>
        <v>10/20/13</v>
      </c>
      <c r="D2076" s="61" t="str">
        <f t="shared" si="386"/>
        <v>10/20/13</v>
      </c>
      <c r="E2076" s="61" t="s">
        <v>883</v>
      </c>
      <c r="F2076" s="87" t="e" cm="1" vm="1">
        <f t="array" ref="F2076">_xlfn._xlws.FILTER(B2076,LEN(B2076)=5)</f>
        <v>#VALUE!</v>
      </c>
      <c r="G2076" s="88" t="str">
        <f t="shared" si="387"/>
        <v/>
      </c>
      <c r="H2076" s="85">
        <v>41567</v>
      </c>
      <c r="I2076" s="85" t="s">
        <v>2512</v>
      </c>
      <c r="J2076" s="93">
        <f t="shared" si="385"/>
        <v>41567</v>
      </c>
      <c r="K2076" s="85"/>
      <c r="M2076" s="85" t="s">
        <v>883</v>
      </c>
      <c r="N2076" t="e">
        <f t="shared" si="388"/>
        <v>#VALUE!</v>
      </c>
      <c r="O2076" t="e">
        <f t="shared" si="389"/>
        <v>#VALUE!</v>
      </c>
      <c r="Q2076" s="84" t="s">
        <v>883</v>
      </c>
      <c r="R2076" t="e">
        <f t="shared" si="390"/>
        <v>#VALUE!</v>
      </c>
      <c r="S2076" t="e">
        <f t="shared" si="391"/>
        <v>#VALUE!</v>
      </c>
      <c r="U2076" s="86" t="s">
        <v>883</v>
      </c>
      <c r="V2076" t="e">
        <f t="shared" si="392"/>
        <v>#VALUE!</v>
      </c>
      <c r="W2076" t="e">
        <f t="shared" si="393"/>
        <v>#VALUE!</v>
      </c>
      <c r="Y2076" s="61" t="s">
        <v>883</v>
      </c>
      <c r="Z2076" t="str">
        <f t="shared" si="394"/>
        <v>10-20-13</v>
      </c>
      <c r="AA2076" t="e">
        <f t="shared" si="395"/>
        <v>#VALUE!</v>
      </c>
      <c r="AB2076" t="e">
        <f t="shared" si="396"/>
        <v>#VALUE!</v>
      </c>
      <c r="AD2076" s="85">
        <v>41567</v>
      </c>
      <c r="AG2076" s="85" t="s">
        <v>883</v>
      </c>
      <c r="AI2076" s="85">
        <v>41567</v>
      </c>
    </row>
    <row r="2077" spans="1:35" x14ac:dyDescent="0.2">
      <c r="A2077">
        <v>2878</v>
      </c>
      <c r="B2077" s="91" t="s">
        <v>510</v>
      </c>
      <c r="C2077" s="61" t="str" cm="1">
        <f t="array" ref="C2077">_xlfn._xlws.FILTER(B2077,OR(LEN(B2077) = 7,LEN(B2077)=8))</f>
        <v>9/28/13</v>
      </c>
      <c r="D2077" s="61" t="str">
        <f t="shared" si="386"/>
        <v>9/28/13</v>
      </c>
      <c r="E2077" s="85" t="s">
        <v>510</v>
      </c>
      <c r="F2077" s="87" t="e" cm="1" vm="1">
        <f t="array" ref="F2077">_xlfn._xlws.FILTER(B2077,LEN(B2077)=5)</f>
        <v>#VALUE!</v>
      </c>
      <c r="G2077" s="88" t="str">
        <f t="shared" si="387"/>
        <v/>
      </c>
      <c r="H2077" s="85">
        <v>41545</v>
      </c>
      <c r="I2077" s="85" t="s">
        <v>2512</v>
      </c>
      <c r="J2077" s="93">
        <f t="shared" si="385"/>
        <v>41545</v>
      </c>
      <c r="K2077" s="85"/>
      <c r="M2077" s="85" t="s">
        <v>510</v>
      </c>
      <c r="N2077" t="e">
        <f t="shared" si="388"/>
        <v>#VALUE!</v>
      </c>
      <c r="O2077" t="e">
        <f t="shared" si="389"/>
        <v>#VALUE!</v>
      </c>
      <c r="Q2077" s="84" t="s">
        <v>510</v>
      </c>
      <c r="R2077" t="e">
        <f t="shared" si="390"/>
        <v>#VALUE!</v>
      </c>
      <c r="S2077" t="e">
        <f t="shared" si="391"/>
        <v>#VALUE!</v>
      </c>
      <c r="U2077" s="86" t="s">
        <v>510</v>
      </c>
      <c r="V2077" t="e">
        <f t="shared" si="392"/>
        <v>#VALUE!</v>
      </c>
      <c r="W2077" t="e">
        <f t="shared" si="393"/>
        <v>#VALUE!</v>
      </c>
      <c r="Y2077" s="61" t="s">
        <v>510</v>
      </c>
      <c r="Z2077" t="str">
        <f t="shared" si="394"/>
        <v>9-28-13</v>
      </c>
      <c r="AA2077" t="e">
        <f t="shared" si="395"/>
        <v>#VALUE!</v>
      </c>
      <c r="AB2077" t="e">
        <f t="shared" si="396"/>
        <v>#VALUE!</v>
      </c>
      <c r="AD2077" s="85">
        <v>41545</v>
      </c>
      <c r="AG2077" s="85" t="s">
        <v>510</v>
      </c>
      <c r="AI2077" s="85">
        <v>41545</v>
      </c>
    </row>
    <row r="2078" spans="1:35" x14ac:dyDescent="0.2">
      <c r="A2078">
        <v>4440</v>
      </c>
      <c r="B2078" s="91">
        <v>41556</v>
      </c>
      <c r="C2078" s="61" t="e" cm="1" vm="1">
        <f t="array" ref="C2078">_xlfn._xlws.FILTER(B2078,OR(LEN(B2078) = 7,LEN(B2078)=8))</f>
        <v>#VALUE!</v>
      </c>
      <c r="D2078" s="61" t="str">
        <f t="shared" si="386"/>
        <v/>
      </c>
      <c r="E2078" s="61" t="s">
        <v>2512</v>
      </c>
      <c r="F2078" s="87" cm="1">
        <f t="array" ref="F2078">_xlfn._xlws.FILTER(B2078,LEN(B2078)=5)</f>
        <v>41556</v>
      </c>
      <c r="G2078" s="88">
        <f t="shared" si="387"/>
        <v>41556</v>
      </c>
      <c r="H2078" s="61"/>
      <c r="I2078" s="85">
        <v>41556</v>
      </c>
      <c r="J2078" s="93">
        <f t="shared" si="385"/>
        <v>41556</v>
      </c>
      <c r="K2078" s="85"/>
      <c r="M2078" s="85">
        <v>41556</v>
      </c>
      <c r="N2078" t="e">
        <f t="shared" si="388"/>
        <v>#VALUE!</v>
      </c>
      <c r="O2078">
        <f t="shared" si="389"/>
        <v>41556</v>
      </c>
      <c r="Q2078" s="84">
        <v>41556</v>
      </c>
      <c r="R2078" t="e">
        <f t="shared" si="390"/>
        <v>#VALUE!</v>
      </c>
      <c r="S2078">
        <f t="shared" si="391"/>
        <v>41556</v>
      </c>
      <c r="U2078" s="86">
        <v>41556</v>
      </c>
      <c r="V2078" t="e">
        <f t="shared" si="392"/>
        <v>#VALUE!</v>
      </c>
      <c r="W2078">
        <f t="shared" si="393"/>
        <v>41556</v>
      </c>
      <c r="Y2078" s="61">
        <v>41556</v>
      </c>
      <c r="Z2078" t="str">
        <f t="shared" si="394"/>
        <v>41556</v>
      </c>
      <c r="AA2078" t="e">
        <f t="shared" si="395"/>
        <v>#VALUE!</v>
      </c>
      <c r="AB2078">
        <f t="shared" si="396"/>
        <v>41556</v>
      </c>
      <c r="AD2078" s="85">
        <v>20560</v>
      </c>
      <c r="AG2078" s="85">
        <v>41556</v>
      </c>
      <c r="AI2078" s="85">
        <v>41527</v>
      </c>
    </row>
    <row r="2079" spans="1:35" x14ac:dyDescent="0.2">
      <c r="A2079">
        <v>1324</v>
      </c>
      <c r="B2079" s="91" t="s">
        <v>915</v>
      </c>
      <c r="C2079" s="61" t="str" cm="1">
        <f t="array" ref="C2079">_xlfn._xlws.FILTER(B2079,OR(LEN(B2079) = 7,LEN(B2079)=8))</f>
        <v>5/30/13</v>
      </c>
      <c r="D2079" s="61" t="str">
        <f t="shared" si="386"/>
        <v>5/30/13</v>
      </c>
      <c r="E2079" s="85" t="s">
        <v>915</v>
      </c>
      <c r="F2079" s="87" t="e" cm="1" vm="1">
        <f t="array" ref="F2079">_xlfn._xlws.FILTER(B2079,LEN(B2079)=5)</f>
        <v>#VALUE!</v>
      </c>
      <c r="G2079" s="88" t="str">
        <f t="shared" si="387"/>
        <v/>
      </c>
      <c r="H2079" s="85">
        <v>41424</v>
      </c>
      <c r="I2079" s="85" t="s">
        <v>2512</v>
      </c>
      <c r="J2079" s="93">
        <f t="shared" si="385"/>
        <v>41424</v>
      </c>
      <c r="K2079" s="85"/>
      <c r="M2079" s="85" t="s">
        <v>915</v>
      </c>
      <c r="N2079" t="e">
        <f t="shared" si="388"/>
        <v>#VALUE!</v>
      </c>
      <c r="O2079" t="e">
        <f t="shared" si="389"/>
        <v>#VALUE!</v>
      </c>
      <c r="Q2079" s="84" t="s">
        <v>915</v>
      </c>
      <c r="R2079" t="e">
        <f t="shared" si="390"/>
        <v>#VALUE!</v>
      </c>
      <c r="S2079" t="e">
        <f t="shared" si="391"/>
        <v>#VALUE!</v>
      </c>
      <c r="U2079" s="86" t="s">
        <v>915</v>
      </c>
      <c r="V2079" t="e">
        <f t="shared" si="392"/>
        <v>#VALUE!</v>
      </c>
      <c r="W2079" t="e">
        <f t="shared" si="393"/>
        <v>#VALUE!</v>
      </c>
      <c r="Y2079" s="61" t="s">
        <v>915</v>
      </c>
      <c r="Z2079" t="str">
        <f t="shared" si="394"/>
        <v>5-30-13</v>
      </c>
      <c r="AA2079" t="e">
        <f t="shared" si="395"/>
        <v>#VALUE!</v>
      </c>
      <c r="AB2079" t="e">
        <f t="shared" si="396"/>
        <v>#VALUE!</v>
      </c>
      <c r="AD2079" s="85">
        <v>41424</v>
      </c>
      <c r="AG2079" s="85" t="s">
        <v>915</v>
      </c>
      <c r="AI2079" s="85">
        <v>41424</v>
      </c>
    </row>
    <row r="2080" spans="1:35" x14ac:dyDescent="0.2">
      <c r="A2080">
        <v>6262</v>
      </c>
      <c r="B2080" s="91">
        <v>41551</v>
      </c>
      <c r="C2080" s="61" t="e" cm="1" vm="1">
        <f t="array" ref="C2080">_xlfn._xlws.FILTER(B2080,OR(LEN(B2080) = 7,LEN(B2080)=8))</f>
        <v>#VALUE!</v>
      </c>
      <c r="D2080" s="61" t="str">
        <f t="shared" si="386"/>
        <v/>
      </c>
      <c r="E2080" s="61" t="s">
        <v>2512</v>
      </c>
      <c r="F2080" s="87" cm="1">
        <f t="array" ref="F2080">_xlfn._xlws.FILTER(B2080,LEN(B2080)=5)</f>
        <v>41551</v>
      </c>
      <c r="G2080" s="88">
        <f t="shared" si="387"/>
        <v>41551</v>
      </c>
      <c r="H2080" s="61"/>
      <c r="I2080" s="85">
        <v>41551</v>
      </c>
      <c r="J2080" s="93">
        <f t="shared" si="385"/>
        <v>41551</v>
      </c>
      <c r="K2080" s="85"/>
      <c r="M2080" s="85">
        <v>41551</v>
      </c>
      <c r="N2080" t="e">
        <f t="shared" si="388"/>
        <v>#VALUE!</v>
      </c>
      <c r="O2080">
        <f t="shared" si="389"/>
        <v>41551</v>
      </c>
      <c r="Q2080" s="84">
        <v>41551</v>
      </c>
      <c r="R2080" t="e">
        <f t="shared" si="390"/>
        <v>#VALUE!</v>
      </c>
      <c r="S2080">
        <f t="shared" si="391"/>
        <v>41551</v>
      </c>
      <c r="U2080" s="86">
        <v>41551</v>
      </c>
      <c r="V2080" t="e">
        <f t="shared" si="392"/>
        <v>#VALUE!</v>
      </c>
      <c r="W2080">
        <f t="shared" si="393"/>
        <v>41551</v>
      </c>
      <c r="Y2080" s="61">
        <v>41551</v>
      </c>
      <c r="Z2080" t="str">
        <f t="shared" si="394"/>
        <v>41551</v>
      </c>
      <c r="AA2080" t="e">
        <f t="shared" si="395"/>
        <v>#VALUE!</v>
      </c>
      <c r="AB2080">
        <f t="shared" si="396"/>
        <v>41551</v>
      </c>
      <c r="AD2080" s="85">
        <v>18733</v>
      </c>
      <c r="AG2080" s="85">
        <v>41551</v>
      </c>
      <c r="AI2080" s="85">
        <v>41374</v>
      </c>
    </row>
    <row r="2081" spans="1:35" x14ac:dyDescent="0.2">
      <c r="A2081">
        <v>3628</v>
      </c>
      <c r="B2081" s="91" t="s">
        <v>570</v>
      </c>
      <c r="C2081" s="61" t="str" cm="1">
        <f t="array" ref="C2081">_xlfn._xlws.FILTER(B2081,OR(LEN(B2081) = 7,LEN(B2081)=8))</f>
        <v>1/29/13</v>
      </c>
      <c r="D2081" s="61" t="str">
        <f t="shared" si="386"/>
        <v>1/29/13</v>
      </c>
      <c r="E2081" s="85" t="s">
        <v>570</v>
      </c>
      <c r="F2081" s="87" t="e" cm="1" vm="1">
        <f t="array" ref="F2081">_xlfn._xlws.FILTER(B2081,LEN(B2081)=5)</f>
        <v>#VALUE!</v>
      </c>
      <c r="G2081" s="88" t="str">
        <f t="shared" si="387"/>
        <v/>
      </c>
      <c r="H2081" s="85">
        <v>41303</v>
      </c>
      <c r="I2081" s="85" t="s">
        <v>2512</v>
      </c>
      <c r="J2081" s="93">
        <f t="shared" si="385"/>
        <v>41303</v>
      </c>
      <c r="K2081" s="85"/>
      <c r="M2081" s="85" t="s">
        <v>570</v>
      </c>
      <c r="N2081" t="e">
        <f t="shared" si="388"/>
        <v>#VALUE!</v>
      </c>
      <c r="O2081" t="e">
        <f t="shared" si="389"/>
        <v>#VALUE!</v>
      </c>
      <c r="Q2081" s="84" t="s">
        <v>570</v>
      </c>
      <c r="R2081" t="e">
        <f t="shared" si="390"/>
        <v>#VALUE!</v>
      </c>
      <c r="S2081" t="e">
        <f t="shared" si="391"/>
        <v>#VALUE!</v>
      </c>
      <c r="U2081" s="86" t="s">
        <v>570</v>
      </c>
      <c r="V2081" t="e">
        <f t="shared" si="392"/>
        <v>#VALUE!</v>
      </c>
      <c r="W2081" t="e">
        <f t="shared" si="393"/>
        <v>#VALUE!</v>
      </c>
      <c r="Y2081" s="61" t="s">
        <v>570</v>
      </c>
      <c r="Z2081" t="str">
        <f t="shared" si="394"/>
        <v>1-29-13</v>
      </c>
      <c r="AA2081" t="e">
        <f t="shared" si="395"/>
        <v>#VALUE!</v>
      </c>
      <c r="AB2081" t="e">
        <f t="shared" si="396"/>
        <v>#VALUE!</v>
      </c>
      <c r="AD2081" s="85">
        <v>41303</v>
      </c>
      <c r="AG2081" s="85" t="s">
        <v>570</v>
      </c>
      <c r="AI2081" s="85">
        <v>41303</v>
      </c>
    </row>
    <row r="2082" spans="1:35" x14ac:dyDescent="0.2">
      <c r="A2082">
        <v>3641</v>
      </c>
      <c r="B2082" s="91" t="s">
        <v>991</v>
      </c>
      <c r="C2082" s="61" t="str" cm="1">
        <f t="array" ref="C2082">_xlfn._xlws.FILTER(B2082,OR(LEN(B2082) = 7,LEN(B2082)=8))</f>
        <v>1/20/13</v>
      </c>
      <c r="D2082" s="61" t="str">
        <f t="shared" si="386"/>
        <v>1/20/13</v>
      </c>
      <c r="E2082" s="85" t="s">
        <v>991</v>
      </c>
      <c r="F2082" s="87" t="e" cm="1" vm="1">
        <f t="array" ref="F2082">_xlfn._xlws.FILTER(B2082,LEN(B2082)=5)</f>
        <v>#VALUE!</v>
      </c>
      <c r="G2082" s="88" t="str">
        <f t="shared" si="387"/>
        <v/>
      </c>
      <c r="H2082" s="85">
        <v>41294</v>
      </c>
      <c r="I2082" s="85" t="s">
        <v>2512</v>
      </c>
      <c r="J2082" s="93">
        <f t="shared" si="385"/>
        <v>41294</v>
      </c>
      <c r="K2082" s="85"/>
      <c r="M2082" s="85" t="s">
        <v>991</v>
      </c>
      <c r="N2082" t="e">
        <f t="shared" si="388"/>
        <v>#VALUE!</v>
      </c>
      <c r="O2082" t="e">
        <f t="shared" si="389"/>
        <v>#VALUE!</v>
      </c>
      <c r="Q2082" s="84" t="s">
        <v>991</v>
      </c>
      <c r="R2082" t="e">
        <f t="shared" si="390"/>
        <v>#VALUE!</v>
      </c>
      <c r="S2082" t="e">
        <f t="shared" si="391"/>
        <v>#VALUE!</v>
      </c>
      <c r="U2082" s="86" t="s">
        <v>991</v>
      </c>
      <c r="V2082" t="e">
        <f t="shared" si="392"/>
        <v>#VALUE!</v>
      </c>
      <c r="W2082" t="e">
        <f t="shared" si="393"/>
        <v>#VALUE!</v>
      </c>
      <c r="Y2082" s="61" t="s">
        <v>991</v>
      </c>
      <c r="Z2082" t="str">
        <f t="shared" si="394"/>
        <v>1-20-13</v>
      </c>
      <c r="AA2082" t="e">
        <f t="shared" si="395"/>
        <v>#VALUE!</v>
      </c>
      <c r="AB2082" t="e">
        <f t="shared" si="396"/>
        <v>#VALUE!</v>
      </c>
      <c r="AD2082" s="85">
        <v>41294</v>
      </c>
      <c r="AG2082" s="85" t="s">
        <v>991</v>
      </c>
      <c r="AI2082" s="85">
        <v>41294</v>
      </c>
    </row>
    <row r="2083" spans="1:35" x14ac:dyDescent="0.2">
      <c r="A2083">
        <v>322</v>
      </c>
      <c r="B2083" s="91">
        <v>41609</v>
      </c>
      <c r="C2083" s="61" t="e" cm="1" vm="1">
        <f t="array" ref="C2083">_xlfn._xlws.FILTER(B2083,OR(LEN(B2083) = 7,LEN(B2083)=8))</f>
        <v>#VALUE!</v>
      </c>
      <c r="D2083" s="61" t="str">
        <f t="shared" si="386"/>
        <v/>
      </c>
      <c r="E2083" s="61" t="s">
        <v>2512</v>
      </c>
      <c r="F2083" s="87" cm="1">
        <f t="array" ref="F2083">_xlfn._xlws.FILTER(B2083,LEN(B2083)=5)</f>
        <v>41609</v>
      </c>
      <c r="G2083" s="88">
        <f t="shared" si="387"/>
        <v>41609</v>
      </c>
      <c r="H2083" s="61"/>
      <c r="I2083" s="85">
        <v>41609</v>
      </c>
      <c r="J2083" s="93">
        <f t="shared" si="385"/>
        <v>41609</v>
      </c>
      <c r="K2083" s="85"/>
      <c r="M2083" s="85">
        <v>41609</v>
      </c>
      <c r="N2083" t="e">
        <f t="shared" si="388"/>
        <v>#VALUE!</v>
      </c>
      <c r="O2083">
        <f t="shared" si="389"/>
        <v>41609</v>
      </c>
      <c r="Q2083" s="84">
        <v>41609</v>
      </c>
      <c r="R2083" t="e">
        <f t="shared" si="390"/>
        <v>#VALUE!</v>
      </c>
      <c r="S2083">
        <f t="shared" si="391"/>
        <v>41609</v>
      </c>
      <c r="U2083" s="86">
        <v>41609</v>
      </c>
      <c r="V2083" t="e">
        <f t="shared" si="392"/>
        <v>#VALUE!</v>
      </c>
      <c r="W2083">
        <f t="shared" si="393"/>
        <v>41609</v>
      </c>
      <c r="Y2083" s="61">
        <v>41609</v>
      </c>
      <c r="Z2083" t="str">
        <f t="shared" si="394"/>
        <v>41609</v>
      </c>
      <c r="AA2083" t="e">
        <f t="shared" si="395"/>
        <v>#VALUE!</v>
      </c>
      <c r="AB2083">
        <f t="shared" si="396"/>
        <v>41609</v>
      </c>
      <c r="AD2083" s="85">
        <v>39919</v>
      </c>
      <c r="AG2083" s="85">
        <v>41609</v>
      </c>
      <c r="AI2083" s="85">
        <v>41286</v>
      </c>
    </row>
    <row r="2084" spans="1:35" x14ac:dyDescent="0.2">
      <c r="A2084">
        <v>175</v>
      </c>
      <c r="B2084" s="91">
        <v>41548</v>
      </c>
      <c r="C2084" s="61" t="e" cm="1" vm="1">
        <f t="array" ref="C2084">_xlfn._xlws.FILTER(B2084,OR(LEN(B2084) = 7,LEN(B2084)=8))</f>
        <v>#VALUE!</v>
      </c>
      <c r="D2084" s="61" t="str">
        <f t="shared" si="386"/>
        <v/>
      </c>
      <c r="E2084" s="61" t="s">
        <v>2512</v>
      </c>
      <c r="F2084" s="87" cm="1">
        <f t="array" ref="F2084">_xlfn._xlws.FILTER(B2084,LEN(B2084)=5)</f>
        <v>41548</v>
      </c>
      <c r="G2084" s="88">
        <f t="shared" si="387"/>
        <v>41548</v>
      </c>
      <c r="H2084" s="61"/>
      <c r="I2084" s="85">
        <v>41548</v>
      </c>
      <c r="J2084" s="93">
        <f t="shared" si="385"/>
        <v>41548</v>
      </c>
      <c r="K2084" s="85"/>
      <c r="M2084" s="85">
        <v>41548</v>
      </c>
      <c r="N2084" t="e">
        <f t="shared" si="388"/>
        <v>#VALUE!</v>
      </c>
      <c r="O2084">
        <f t="shared" si="389"/>
        <v>41548</v>
      </c>
      <c r="Q2084" s="84">
        <v>41548</v>
      </c>
      <c r="R2084" t="e">
        <f t="shared" si="390"/>
        <v>#VALUE!</v>
      </c>
      <c r="S2084">
        <f t="shared" si="391"/>
        <v>41548</v>
      </c>
      <c r="U2084" s="86">
        <v>41548</v>
      </c>
      <c r="V2084" t="e">
        <f t="shared" si="392"/>
        <v>#VALUE!</v>
      </c>
      <c r="W2084">
        <f t="shared" si="393"/>
        <v>41548</v>
      </c>
      <c r="Y2084" s="61">
        <v>41548</v>
      </c>
      <c r="Z2084" t="str">
        <f t="shared" si="394"/>
        <v>41548</v>
      </c>
      <c r="AA2084" t="e">
        <f t="shared" si="395"/>
        <v>#VALUE!</v>
      </c>
      <c r="AB2084">
        <f t="shared" si="396"/>
        <v>41548</v>
      </c>
      <c r="AD2084" s="85">
        <v>17638</v>
      </c>
      <c r="AG2084" s="85">
        <v>41548</v>
      </c>
      <c r="AI2084" s="85">
        <v>41284</v>
      </c>
    </row>
    <row r="2085" spans="1:35" x14ac:dyDescent="0.2">
      <c r="A2085">
        <v>6988</v>
      </c>
      <c r="B2085" s="91">
        <v>41548</v>
      </c>
      <c r="C2085" s="61" t="e" cm="1" vm="1">
        <f t="array" ref="C2085">_xlfn._xlws.FILTER(B2085,OR(LEN(B2085) = 7,LEN(B2085)=8))</f>
        <v>#VALUE!</v>
      </c>
      <c r="D2085" s="61" t="str">
        <f t="shared" si="386"/>
        <v/>
      </c>
      <c r="E2085" s="61" t="s">
        <v>2512</v>
      </c>
      <c r="F2085" s="87" cm="1">
        <f t="array" ref="F2085">_xlfn._xlws.FILTER(B2085,LEN(B2085)=5)</f>
        <v>41548</v>
      </c>
      <c r="G2085" s="88">
        <f t="shared" si="387"/>
        <v>41548</v>
      </c>
      <c r="H2085" s="61"/>
      <c r="I2085" s="85">
        <v>41548</v>
      </c>
      <c r="J2085" s="93">
        <f t="shared" si="385"/>
        <v>41548</v>
      </c>
      <c r="K2085" s="85"/>
      <c r="M2085" s="85">
        <v>41548</v>
      </c>
      <c r="N2085" t="e">
        <f t="shared" si="388"/>
        <v>#VALUE!</v>
      </c>
      <c r="O2085">
        <f t="shared" si="389"/>
        <v>41548</v>
      </c>
      <c r="Q2085" s="84">
        <v>41548</v>
      </c>
      <c r="R2085" t="e">
        <f t="shared" si="390"/>
        <v>#VALUE!</v>
      </c>
      <c r="S2085">
        <f t="shared" si="391"/>
        <v>41548</v>
      </c>
      <c r="U2085" s="86">
        <v>41548</v>
      </c>
      <c r="V2085" t="e">
        <f t="shared" si="392"/>
        <v>#VALUE!</v>
      </c>
      <c r="W2085">
        <f t="shared" si="393"/>
        <v>41548</v>
      </c>
      <c r="Y2085" s="61">
        <v>41548</v>
      </c>
      <c r="Z2085" t="str">
        <f t="shared" si="394"/>
        <v>41548</v>
      </c>
      <c r="AA2085" t="e">
        <f t="shared" si="395"/>
        <v>#VALUE!</v>
      </c>
      <c r="AB2085">
        <f t="shared" si="396"/>
        <v>41548</v>
      </c>
      <c r="AD2085" s="85">
        <v>17638</v>
      </c>
      <c r="AG2085" s="85">
        <v>41548</v>
      </c>
      <c r="AI2085" s="85">
        <v>41284</v>
      </c>
    </row>
    <row r="2086" spans="1:35" x14ac:dyDescent="0.2">
      <c r="A2086">
        <v>8204</v>
      </c>
      <c r="B2086" s="91" t="s">
        <v>1037</v>
      </c>
      <c r="C2086" s="61" t="str" cm="1">
        <f t="array" ref="C2086">_xlfn._xlws.FILTER(B2086,OR(LEN(B2086) = 7,LEN(B2086)=8))</f>
        <v>12/16/12</v>
      </c>
      <c r="D2086" s="61" t="str">
        <f t="shared" si="386"/>
        <v>12/16/12</v>
      </c>
      <c r="E2086" s="61" t="s">
        <v>1037</v>
      </c>
      <c r="F2086" s="87" t="e" cm="1" vm="1">
        <f t="array" ref="F2086">_xlfn._xlws.FILTER(B2086,LEN(B2086)=5)</f>
        <v>#VALUE!</v>
      </c>
      <c r="G2086" s="88" t="str">
        <f t="shared" si="387"/>
        <v/>
      </c>
      <c r="H2086" s="85">
        <v>41259</v>
      </c>
      <c r="I2086" s="85" t="s">
        <v>2512</v>
      </c>
      <c r="J2086" s="93">
        <f t="shared" si="385"/>
        <v>41259</v>
      </c>
      <c r="K2086" s="85"/>
      <c r="M2086" s="85" t="s">
        <v>1037</v>
      </c>
      <c r="N2086" t="e">
        <f t="shared" si="388"/>
        <v>#VALUE!</v>
      </c>
      <c r="O2086" t="e">
        <f t="shared" si="389"/>
        <v>#VALUE!</v>
      </c>
      <c r="Q2086" s="84" t="s">
        <v>1037</v>
      </c>
      <c r="R2086" t="e">
        <f t="shared" si="390"/>
        <v>#VALUE!</v>
      </c>
      <c r="S2086" t="e">
        <f t="shared" si="391"/>
        <v>#VALUE!</v>
      </c>
      <c r="U2086" s="86" t="s">
        <v>1037</v>
      </c>
      <c r="V2086" t="e">
        <f t="shared" si="392"/>
        <v>#VALUE!</v>
      </c>
      <c r="W2086" t="e">
        <f t="shared" si="393"/>
        <v>#VALUE!</v>
      </c>
      <c r="Y2086" s="61" t="s">
        <v>1037</v>
      </c>
      <c r="Z2086" t="str">
        <f t="shared" si="394"/>
        <v>12-16-12</v>
      </c>
      <c r="AA2086" t="e">
        <f t="shared" si="395"/>
        <v>#VALUE!</v>
      </c>
      <c r="AB2086" t="e">
        <f t="shared" si="396"/>
        <v>#VALUE!</v>
      </c>
      <c r="AD2086" s="85">
        <v>41259</v>
      </c>
      <c r="AG2086" s="85" t="s">
        <v>1037</v>
      </c>
      <c r="AI2086" s="85">
        <v>41259</v>
      </c>
    </row>
    <row r="2087" spans="1:35" x14ac:dyDescent="0.2">
      <c r="A2087">
        <v>7476</v>
      </c>
      <c r="B2087" s="91">
        <v>40951</v>
      </c>
      <c r="C2087" s="61" t="e" cm="1" vm="1">
        <f t="array" ref="C2087">_xlfn._xlws.FILTER(B2087,OR(LEN(B2087) = 7,LEN(B2087)=8))</f>
        <v>#VALUE!</v>
      </c>
      <c r="D2087" s="61" t="str">
        <f t="shared" si="386"/>
        <v/>
      </c>
      <c r="E2087" s="61" t="s">
        <v>2512</v>
      </c>
      <c r="F2087" s="87" cm="1">
        <f t="array" ref="F2087">_xlfn._xlws.FILTER(B2087,LEN(B2087)=5)</f>
        <v>40951</v>
      </c>
      <c r="G2087" s="88">
        <f t="shared" si="387"/>
        <v>40951</v>
      </c>
      <c r="H2087" s="61"/>
      <c r="I2087" s="85">
        <v>40951</v>
      </c>
      <c r="J2087" s="93">
        <f t="shared" si="385"/>
        <v>40951</v>
      </c>
      <c r="K2087" s="85"/>
      <c r="M2087" s="85">
        <v>40951</v>
      </c>
      <c r="N2087" t="e">
        <f t="shared" si="388"/>
        <v>#VALUE!</v>
      </c>
      <c r="O2087">
        <f t="shared" si="389"/>
        <v>40951</v>
      </c>
      <c r="Q2087" s="84">
        <v>40951</v>
      </c>
      <c r="R2087" t="e">
        <f t="shared" si="390"/>
        <v>#VALUE!</v>
      </c>
      <c r="S2087">
        <f t="shared" si="391"/>
        <v>40951</v>
      </c>
      <c r="U2087" s="86">
        <v>40951</v>
      </c>
      <c r="V2087" t="e">
        <f t="shared" si="392"/>
        <v>#VALUE!</v>
      </c>
      <c r="W2087">
        <f t="shared" si="393"/>
        <v>40951</v>
      </c>
      <c r="Y2087" s="61">
        <v>40951</v>
      </c>
      <c r="Z2087" t="str">
        <f t="shared" si="394"/>
        <v>40951</v>
      </c>
      <c r="AA2087" t="e">
        <f t="shared" si="395"/>
        <v>#VALUE!</v>
      </c>
      <c r="AB2087">
        <f t="shared" si="396"/>
        <v>40951</v>
      </c>
      <c r="AD2087" s="85">
        <v>18727</v>
      </c>
      <c r="AG2087" s="85">
        <v>40951</v>
      </c>
      <c r="AI2087" s="85">
        <v>41245</v>
      </c>
    </row>
    <row r="2088" spans="1:35" x14ac:dyDescent="0.2">
      <c r="A2088">
        <v>5221</v>
      </c>
      <c r="B2088" s="91">
        <v>40920</v>
      </c>
      <c r="C2088" s="61" t="e" cm="1" vm="1">
        <f t="array" ref="C2088">_xlfn._xlws.FILTER(B2088,OR(LEN(B2088) = 7,LEN(B2088)=8))</f>
        <v>#VALUE!</v>
      </c>
      <c r="D2088" s="61" t="str">
        <f t="shared" si="386"/>
        <v/>
      </c>
      <c r="E2088" s="61" t="s">
        <v>2512</v>
      </c>
      <c r="F2088" s="87" cm="1">
        <f t="array" ref="F2088">_xlfn._xlws.FILTER(B2088,LEN(B2088)=5)</f>
        <v>40920</v>
      </c>
      <c r="G2088" s="88">
        <f t="shared" si="387"/>
        <v>40920</v>
      </c>
      <c r="H2088" s="61"/>
      <c r="I2088" s="85">
        <v>40920</v>
      </c>
      <c r="J2088" s="93">
        <f t="shared" si="385"/>
        <v>40920</v>
      </c>
      <c r="K2088" s="85"/>
      <c r="M2088" s="85">
        <v>40920</v>
      </c>
      <c r="N2088" t="e">
        <f t="shared" si="388"/>
        <v>#VALUE!</v>
      </c>
      <c r="O2088">
        <f t="shared" si="389"/>
        <v>40920</v>
      </c>
      <c r="Q2088" s="84">
        <v>40920</v>
      </c>
      <c r="R2088" t="e">
        <f t="shared" si="390"/>
        <v>#VALUE!</v>
      </c>
      <c r="S2088">
        <f t="shared" si="391"/>
        <v>40920</v>
      </c>
      <c r="U2088" s="86">
        <v>40920</v>
      </c>
      <c r="V2088" t="e">
        <f t="shared" si="392"/>
        <v>#VALUE!</v>
      </c>
      <c r="W2088">
        <f t="shared" si="393"/>
        <v>40920</v>
      </c>
      <c r="Y2088" s="61">
        <v>40920</v>
      </c>
      <c r="Z2088" t="str">
        <f t="shared" si="394"/>
        <v>40920</v>
      </c>
      <c r="AA2088" t="e">
        <f t="shared" si="395"/>
        <v>#VALUE!</v>
      </c>
      <c r="AB2088">
        <f t="shared" si="396"/>
        <v>40920</v>
      </c>
      <c r="AD2088" s="85">
        <v>43930</v>
      </c>
      <c r="AG2088" s="85">
        <v>40920</v>
      </c>
      <c r="AI2088" s="85">
        <v>41244</v>
      </c>
    </row>
    <row r="2089" spans="1:35" x14ac:dyDescent="0.2">
      <c r="A2089">
        <v>8970</v>
      </c>
      <c r="B2089" s="91" t="s">
        <v>575</v>
      </c>
      <c r="C2089" s="61" t="str" cm="1">
        <f t="array" ref="C2089">_xlfn._xlws.FILTER(B2089,OR(LEN(B2089) = 7,LEN(B2089)=8))</f>
        <v>10/23/12</v>
      </c>
      <c r="D2089" s="61" t="str">
        <f t="shared" si="386"/>
        <v>10/23/12</v>
      </c>
      <c r="E2089" s="61" t="s">
        <v>575</v>
      </c>
      <c r="F2089" s="87" t="e" cm="1" vm="1">
        <f t="array" ref="F2089">_xlfn._xlws.FILTER(B2089,LEN(B2089)=5)</f>
        <v>#VALUE!</v>
      </c>
      <c r="G2089" s="88" t="str">
        <f t="shared" si="387"/>
        <v/>
      </c>
      <c r="H2089" s="85">
        <v>41205</v>
      </c>
      <c r="I2089" s="85" t="s">
        <v>2512</v>
      </c>
      <c r="J2089" s="93">
        <f t="shared" si="385"/>
        <v>41205</v>
      </c>
      <c r="K2089" s="85"/>
      <c r="M2089" s="85" t="s">
        <v>575</v>
      </c>
      <c r="N2089" t="e">
        <f t="shared" si="388"/>
        <v>#VALUE!</v>
      </c>
      <c r="O2089" t="e">
        <f t="shared" si="389"/>
        <v>#VALUE!</v>
      </c>
      <c r="Q2089" s="84" t="s">
        <v>575</v>
      </c>
      <c r="R2089" t="e">
        <f t="shared" si="390"/>
        <v>#VALUE!</v>
      </c>
      <c r="S2089" t="e">
        <f t="shared" si="391"/>
        <v>#VALUE!</v>
      </c>
      <c r="U2089" s="86" t="s">
        <v>575</v>
      </c>
      <c r="V2089" t="e">
        <f t="shared" si="392"/>
        <v>#VALUE!</v>
      </c>
      <c r="W2089" t="e">
        <f t="shared" si="393"/>
        <v>#VALUE!</v>
      </c>
      <c r="Y2089" s="61" t="s">
        <v>575</v>
      </c>
      <c r="Z2089" t="str">
        <f t="shared" si="394"/>
        <v>10-23-12</v>
      </c>
      <c r="AA2089" t="e">
        <f t="shared" si="395"/>
        <v>#VALUE!</v>
      </c>
      <c r="AB2089" t="e">
        <f t="shared" si="396"/>
        <v>#VALUE!</v>
      </c>
      <c r="AD2089" s="85">
        <v>41205</v>
      </c>
      <c r="AG2089" s="85" t="s">
        <v>575</v>
      </c>
      <c r="AI2089" s="85">
        <v>41205</v>
      </c>
    </row>
    <row r="2090" spans="1:35" x14ac:dyDescent="0.2">
      <c r="A2090">
        <v>9286</v>
      </c>
      <c r="B2090" s="91">
        <v>41192</v>
      </c>
      <c r="C2090" s="61" t="e" cm="1" vm="1">
        <f t="array" ref="C2090">_xlfn._xlws.FILTER(B2090,OR(LEN(B2090) = 7,LEN(B2090)=8))</f>
        <v>#VALUE!</v>
      </c>
      <c r="D2090" s="61" t="str">
        <f t="shared" si="386"/>
        <v/>
      </c>
      <c r="E2090" s="61" t="s">
        <v>2512</v>
      </c>
      <c r="F2090" s="87" cm="1">
        <f t="array" ref="F2090">_xlfn._xlws.FILTER(B2090,LEN(B2090)=5)</f>
        <v>41192</v>
      </c>
      <c r="G2090" s="88">
        <f t="shared" si="387"/>
        <v>41192</v>
      </c>
      <c r="H2090" s="61"/>
      <c r="I2090" s="85">
        <v>41192</v>
      </c>
      <c r="J2090" s="93">
        <f t="shared" si="385"/>
        <v>41192</v>
      </c>
      <c r="K2090" s="85"/>
      <c r="M2090" s="85">
        <v>41192</v>
      </c>
      <c r="N2090" t="e">
        <f t="shared" si="388"/>
        <v>#VALUE!</v>
      </c>
      <c r="O2090">
        <f t="shared" si="389"/>
        <v>41192</v>
      </c>
      <c r="Q2090" s="84">
        <v>41192</v>
      </c>
      <c r="R2090" t="e">
        <f t="shared" si="390"/>
        <v>#VALUE!</v>
      </c>
      <c r="S2090">
        <f t="shared" si="391"/>
        <v>41192</v>
      </c>
      <c r="U2090" s="86">
        <v>41192</v>
      </c>
      <c r="V2090" t="e">
        <f t="shared" si="392"/>
        <v>#VALUE!</v>
      </c>
      <c r="W2090">
        <f t="shared" si="393"/>
        <v>41192</v>
      </c>
      <c r="Y2090" s="61">
        <v>41192</v>
      </c>
      <c r="Z2090" t="str">
        <f t="shared" si="394"/>
        <v>41192</v>
      </c>
      <c r="AA2090" t="e">
        <f t="shared" si="395"/>
        <v>#VALUE!</v>
      </c>
      <c r="AB2090">
        <f t="shared" si="396"/>
        <v>41192</v>
      </c>
      <c r="AD2090" s="85">
        <v>33705</v>
      </c>
      <c r="AG2090" s="85">
        <v>41192</v>
      </c>
      <c r="AI2090" s="85">
        <v>41192</v>
      </c>
    </row>
    <row r="2091" spans="1:35" x14ac:dyDescent="0.2">
      <c r="A2091">
        <v>5831</v>
      </c>
      <c r="B2091" s="91" t="s">
        <v>442</v>
      </c>
      <c r="C2091" s="61" t="str" cm="1">
        <f t="array" ref="C2091">_xlfn._xlws.FILTER(B2091,OR(LEN(B2091) = 7,LEN(B2091)=8))</f>
        <v>8/22/12</v>
      </c>
      <c r="D2091" s="61" t="str">
        <f t="shared" si="386"/>
        <v>8/22/12</v>
      </c>
      <c r="E2091" s="85" t="s">
        <v>442</v>
      </c>
      <c r="F2091" s="87" t="e" cm="1" vm="1">
        <f t="array" ref="F2091">_xlfn._xlws.FILTER(B2091,LEN(B2091)=5)</f>
        <v>#VALUE!</v>
      </c>
      <c r="G2091" s="88" t="str">
        <f t="shared" si="387"/>
        <v/>
      </c>
      <c r="H2091" s="85">
        <v>41143</v>
      </c>
      <c r="I2091" s="85" t="s">
        <v>2512</v>
      </c>
      <c r="J2091" s="93">
        <f t="shared" si="385"/>
        <v>41143</v>
      </c>
      <c r="K2091" s="85"/>
      <c r="M2091" s="85" t="s">
        <v>442</v>
      </c>
      <c r="N2091" t="e">
        <f t="shared" si="388"/>
        <v>#VALUE!</v>
      </c>
      <c r="O2091" t="e">
        <f t="shared" si="389"/>
        <v>#VALUE!</v>
      </c>
      <c r="Q2091" s="84" t="s">
        <v>442</v>
      </c>
      <c r="R2091" t="e">
        <f t="shared" si="390"/>
        <v>#VALUE!</v>
      </c>
      <c r="S2091" t="e">
        <f t="shared" si="391"/>
        <v>#VALUE!</v>
      </c>
      <c r="U2091" s="86" t="s">
        <v>442</v>
      </c>
      <c r="V2091" t="e">
        <f t="shared" si="392"/>
        <v>#VALUE!</v>
      </c>
      <c r="W2091" t="e">
        <f t="shared" si="393"/>
        <v>#VALUE!</v>
      </c>
      <c r="Y2091" s="61" t="s">
        <v>442</v>
      </c>
      <c r="Z2091" t="str">
        <f t="shared" si="394"/>
        <v>8-22-12</v>
      </c>
      <c r="AA2091" t="e">
        <f t="shared" si="395"/>
        <v>#VALUE!</v>
      </c>
      <c r="AB2091" t="e">
        <f t="shared" si="396"/>
        <v>#VALUE!</v>
      </c>
      <c r="AD2091" s="85">
        <v>41143</v>
      </c>
      <c r="AG2091" s="85" t="s">
        <v>442</v>
      </c>
      <c r="AI2091" s="85">
        <v>41143</v>
      </c>
    </row>
    <row r="2092" spans="1:35" x14ac:dyDescent="0.2">
      <c r="A2092">
        <v>1010</v>
      </c>
      <c r="B2092" s="91" t="s">
        <v>979</v>
      </c>
      <c r="C2092" s="61" t="str" cm="1">
        <f t="array" ref="C2092">_xlfn._xlws.FILTER(B2092,OR(LEN(B2092) = 7,LEN(B2092)=8))</f>
        <v>4/24/14</v>
      </c>
      <c r="D2092" s="61" t="str">
        <f t="shared" si="386"/>
        <v>4/24/14</v>
      </c>
      <c r="E2092" s="85" t="s">
        <v>979</v>
      </c>
      <c r="F2092" s="87" t="e" cm="1" vm="1">
        <f t="array" ref="F2092">_xlfn._xlws.FILTER(B2092,LEN(B2092)=5)</f>
        <v>#VALUE!</v>
      </c>
      <c r="G2092" s="88" t="str">
        <f t="shared" si="387"/>
        <v/>
      </c>
      <c r="H2092" s="85">
        <v>41753</v>
      </c>
      <c r="I2092" s="85" t="s">
        <v>2512</v>
      </c>
      <c r="J2092" s="93">
        <f t="shared" si="385"/>
        <v>41753</v>
      </c>
      <c r="K2092" s="85"/>
      <c r="M2092" s="85" t="s">
        <v>979</v>
      </c>
      <c r="N2092" t="e">
        <f t="shared" si="388"/>
        <v>#VALUE!</v>
      </c>
      <c r="O2092" t="e">
        <f t="shared" si="389"/>
        <v>#VALUE!</v>
      </c>
      <c r="Q2092" s="84" t="s">
        <v>979</v>
      </c>
      <c r="R2092" t="e">
        <f t="shared" si="390"/>
        <v>#VALUE!</v>
      </c>
      <c r="S2092" t="e">
        <f t="shared" si="391"/>
        <v>#VALUE!</v>
      </c>
      <c r="U2092" s="86" t="s">
        <v>979</v>
      </c>
      <c r="V2092" t="e">
        <f t="shared" si="392"/>
        <v>#VALUE!</v>
      </c>
      <c r="W2092" t="e">
        <f t="shared" si="393"/>
        <v>#VALUE!</v>
      </c>
      <c r="Y2092" s="61" t="s">
        <v>979</v>
      </c>
      <c r="Z2092" t="str">
        <f t="shared" si="394"/>
        <v>4-24-14</v>
      </c>
      <c r="AA2092" t="e">
        <f t="shared" si="395"/>
        <v>#VALUE!</v>
      </c>
      <c r="AB2092" t="e">
        <f t="shared" si="396"/>
        <v>#VALUE!</v>
      </c>
      <c r="AD2092" s="85">
        <v>41753</v>
      </c>
      <c r="AG2092" s="85" t="s">
        <v>979</v>
      </c>
      <c r="AI2092" s="85">
        <v>41753</v>
      </c>
    </row>
    <row r="2093" spans="1:35" x14ac:dyDescent="0.2">
      <c r="A2093">
        <v>11074</v>
      </c>
      <c r="B2093" s="91">
        <v>41886</v>
      </c>
      <c r="C2093" s="61" t="e" cm="1" vm="1">
        <f t="array" ref="C2093">_xlfn._xlws.FILTER(B2093,OR(LEN(B2093) = 7,LEN(B2093)=8))</f>
        <v>#VALUE!</v>
      </c>
      <c r="D2093" s="61" t="str">
        <f t="shared" si="386"/>
        <v/>
      </c>
      <c r="E2093" s="61" t="s">
        <v>2512</v>
      </c>
      <c r="F2093" s="87" cm="1">
        <f t="array" ref="F2093">_xlfn._xlws.FILTER(B2093,LEN(B2093)=5)</f>
        <v>41886</v>
      </c>
      <c r="G2093" s="88">
        <f t="shared" si="387"/>
        <v>41886</v>
      </c>
      <c r="H2093" s="61"/>
      <c r="I2093" s="85">
        <v>41886</v>
      </c>
      <c r="J2093" s="93">
        <f t="shared" si="385"/>
        <v>41886</v>
      </c>
      <c r="K2093" s="85"/>
      <c r="M2093" s="85">
        <v>41886</v>
      </c>
      <c r="N2093" t="e">
        <f t="shared" si="388"/>
        <v>#VALUE!</v>
      </c>
      <c r="O2093">
        <f t="shared" si="389"/>
        <v>41886</v>
      </c>
      <c r="Q2093" s="84">
        <v>41886</v>
      </c>
      <c r="R2093" t="e">
        <f t="shared" si="390"/>
        <v>#VALUE!</v>
      </c>
      <c r="S2093">
        <f t="shared" si="391"/>
        <v>41886</v>
      </c>
      <c r="U2093" s="86">
        <v>41886</v>
      </c>
      <c r="V2093" t="e">
        <f t="shared" si="392"/>
        <v>#VALUE!</v>
      </c>
      <c r="W2093">
        <f t="shared" si="393"/>
        <v>41886</v>
      </c>
      <c r="Y2093" s="61">
        <v>41886</v>
      </c>
      <c r="Z2093" t="str">
        <f t="shared" si="394"/>
        <v>41886</v>
      </c>
      <c r="AA2093" t="e">
        <f t="shared" si="395"/>
        <v>#VALUE!</v>
      </c>
      <c r="AB2093">
        <f t="shared" si="396"/>
        <v>41886</v>
      </c>
      <c r="AD2093" s="85">
        <v>31520</v>
      </c>
      <c r="AG2093" s="85">
        <v>41886</v>
      </c>
      <c r="AI2093" s="85">
        <v>41738</v>
      </c>
    </row>
    <row r="2094" spans="1:35" x14ac:dyDescent="0.2">
      <c r="A2094">
        <v>5896</v>
      </c>
      <c r="B2094" s="91" t="s">
        <v>358</v>
      </c>
      <c r="C2094" s="61" t="str" cm="1">
        <f t="array" ref="C2094">_xlfn._xlws.FILTER(B2094,OR(LEN(B2094) = 7,LEN(B2094)=8))</f>
        <v>3/18/14</v>
      </c>
      <c r="D2094" s="61" t="str">
        <f t="shared" si="386"/>
        <v>3/18/14</v>
      </c>
      <c r="E2094" s="85" t="s">
        <v>358</v>
      </c>
      <c r="F2094" s="87" t="e" cm="1" vm="1">
        <f t="array" ref="F2094">_xlfn._xlws.FILTER(B2094,LEN(B2094)=5)</f>
        <v>#VALUE!</v>
      </c>
      <c r="G2094" s="88" t="str">
        <f t="shared" si="387"/>
        <v/>
      </c>
      <c r="H2094" s="85">
        <v>41716</v>
      </c>
      <c r="I2094" s="85" t="s">
        <v>2512</v>
      </c>
      <c r="J2094" s="93">
        <f t="shared" si="385"/>
        <v>41716</v>
      </c>
      <c r="K2094" s="85"/>
      <c r="M2094" s="85" t="s">
        <v>358</v>
      </c>
      <c r="N2094" t="e">
        <f t="shared" si="388"/>
        <v>#VALUE!</v>
      </c>
      <c r="O2094" t="e">
        <f t="shared" si="389"/>
        <v>#VALUE!</v>
      </c>
      <c r="Q2094" s="84" t="s">
        <v>358</v>
      </c>
      <c r="R2094" t="e">
        <f t="shared" si="390"/>
        <v>#VALUE!</v>
      </c>
      <c r="S2094" t="e">
        <f t="shared" si="391"/>
        <v>#VALUE!</v>
      </c>
      <c r="U2094" s="86" t="s">
        <v>358</v>
      </c>
      <c r="V2094" t="e">
        <f t="shared" si="392"/>
        <v>#VALUE!</v>
      </c>
      <c r="W2094" t="e">
        <f t="shared" si="393"/>
        <v>#VALUE!</v>
      </c>
      <c r="Y2094" s="61" t="s">
        <v>358</v>
      </c>
      <c r="Z2094" t="str">
        <f t="shared" si="394"/>
        <v>3-18-14</v>
      </c>
      <c r="AA2094" t="e">
        <f t="shared" si="395"/>
        <v>#VALUE!</v>
      </c>
      <c r="AB2094" t="e">
        <f t="shared" si="396"/>
        <v>#VALUE!</v>
      </c>
      <c r="AD2094" s="85">
        <v>41716</v>
      </c>
      <c r="AG2094" s="85" t="s">
        <v>358</v>
      </c>
      <c r="AI2094" s="85">
        <v>41716</v>
      </c>
    </row>
    <row r="2095" spans="1:35" x14ac:dyDescent="0.2">
      <c r="A2095">
        <v>3515</v>
      </c>
      <c r="B2095" s="91" t="s">
        <v>705</v>
      </c>
      <c r="C2095" s="61" t="str" cm="1">
        <f t="array" ref="C2095">_xlfn._xlws.FILTER(B2095,OR(LEN(B2095) = 7,LEN(B2095)=8))</f>
        <v>2/17/14</v>
      </c>
      <c r="D2095" s="61" t="str">
        <f t="shared" si="386"/>
        <v>2/17/14</v>
      </c>
      <c r="E2095" s="85" t="s">
        <v>705</v>
      </c>
      <c r="F2095" s="87" t="e" cm="1" vm="1">
        <f t="array" ref="F2095">_xlfn._xlws.FILTER(B2095,LEN(B2095)=5)</f>
        <v>#VALUE!</v>
      </c>
      <c r="G2095" s="88" t="str">
        <f t="shared" si="387"/>
        <v/>
      </c>
      <c r="H2095" s="85">
        <v>41687</v>
      </c>
      <c r="I2095" s="85" t="s">
        <v>2512</v>
      </c>
      <c r="J2095" s="93">
        <f t="shared" si="385"/>
        <v>41687</v>
      </c>
      <c r="K2095" s="85"/>
      <c r="M2095" s="85" t="s">
        <v>705</v>
      </c>
      <c r="N2095" t="e">
        <f t="shared" si="388"/>
        <v>#VALUE!</v>
      </c>
      <c r="O2095" t="e">
        <f t="shared" si="389"/>
        <v>#VALUE!</v>
      </c>
      <c r="Q2095" s="84" t="s">
        <v>705</v>
      </c>
      <c r="R2095" t="e">
        <f t="shared" si="390"/>
        <v>#VALUE!</v>
      </c>
      <c r="S2095" t="e">
        <f t="shared" si="391"/>
        <v>#VALUE!</v>
      </c>
      <c r="U2095" s="86" t="s">
        <v>705</v>
      </c>
      <c r="V2095" t="e">
        <f t="shared" si="392"/>
        <v>#VALUE!</v>
      </c>
      <c r="W2095" t="e">
        <f t="shared" si="393"/>
        <v>#VALUE!</v>
      </c>
      <c r="Y2095" s="61" t="s">
        <v>705</v>
      </c>
      <c r="Z2095" t="str">
        <f t="shared" si="394"/>
        <v>2-17-14</v>
      </c>
      <c r="AA2095" t="e">
        <f t="shared" si="395"/>
        <v>#VALUE!</v>
      </c>
      <c r="AB2095" t="e">
        <f t="shared" si="396"/>
        <v>#VALUE!</v>
      </c>
      <c r="AD2095" s="85">
        <v>41687</v>
      </c>
      <c r="AG2095" s="85" t="s">
        <v>705</v>
      </c>
      <c r="AI2095" s="85">
        <v>41687</v>
      </c>
    </row>
    <row r="2096" spans="1:35" x14ac:dyDescent="0.2">
      <c r="A2096">
        <v>5324</v>
      </c>
      <c r="B2096" s="91" t="s">
        <v>732</v>
      </c>
      <c r="C2096" s="61" t="str" cm="1">
        <f t="array" ref="C2096">_xlfn._xlws.FILTER(B2096,OR(LEN(B2096) = 7,LEN(B2096)=8))</f>
        <v>1/19/14</v>
      </c>
      <c r="D2096" s="61" t="str">
        <f t="shared" si="386"/>
        <v>1/19/14</v>
      </c>
      <c r="E2096" s="85" t="s">
        <v>732</v>
      </c>
      <c r="F2096" s="87" t="e" cm="1" vm="1">
        <f t="array" ref="F2096">_xlfn._xlws.FILTER(B2096,LEN(B2096)=5)</f>
        <v>#VALUE!</v>
      </c>
      <c r="G2096" s="88" t="str">
        <f t="shared" si="387"/>
        <v/>
      </c>
      <c r="H2096" s="85">
        <v>41658</v>
      </c>
      <c r="I2096" s="85" t="s">
        <v>2512</v>
      </c>
      <c r="J2096" s="93">
        <f t="shared" si="385"/>
        <v>41658</v>
      </c>
      <c r="K2096" s="85"/>
      <c r="M2096" s="85" t="s">
        <v>732</v>
      </c>
      <c r="N2096" t="e">
        <f t="shared" si="388"/>
        <v>#VALUE!</v>
      </c>
      <c r="O2096" t="e">
        <f t="shared" si="389"/>
        <v>#VALUE!</v>
      </c>
      <c r="Q2096" s="84" t="s">
        <v>732</v>
      </c>
      <c r="R2096" t="e">
        <f t="shared" si="390"/>
        <v>#VALUE!</v>
      </c>
      <c r="S2096" t="e">
        <f t="shared" si="391"/>
        <v>#VALUE!</v>
      </c>
      <c r="U2096" s="86" t="s">
        <v>732</v>
      </c>
      <c r="V2096" t="e">
        <f t="shared" si="392"/>
        <v>#VALUE!</v>
      </c>
      <c r="W2096" t="e">
        <f t="shared" si="393"/>
        <v>#VALUE!</v>
      </c>
      <c r="Y2096" s="61" t="s">
        <v>732</v>
      </c>
      <c r="Z2096" t="str">
        <f t="shared" si="394"/>
        <v>1-19-14</v>
      </c>
      <c r="AA2096" t="e">
        <f t="shared" si="395"/>
        <v>#VALUE!</v>
      </c>
      <c r="AB2096" t="e">
        <f t="shared" si="396"/>
        <v>#VALUE!</v>
      </c>
      <c r="AD2096" s="85">
        <v>41658</v>
      </c>
      <c r="AG2096" s="85" t="s">
        <v>732</v>
      </c>
      <c r="AI2096" s="85">
        <v>41658</v>
      </c>
    </row>
    <row r="2097" spans="1:35" x14ac:dyDescent="0.2">
      <c r="A2097">
        <v>6534</v>
      </c>
      <c r="B2097" s="91">
        <v>41730</v>
      </c>
      <c r="C2097" s="61" t="e" cm="1" vm="1">
        <f t="array" ref="C2097">_xlfn._xlws.FILTER(B2097,OR(LEN(B2097) = 7,LEN(B2097)=8))</f>
        <v>#VALUE!</v>
      </c>
      <c r="D2097" s="61" t="str">
        <f t="shared" si="386"/>
        <v/>
      </c>
      <c r="E2097" s="61" t="s">
        <v>2512</v>
      </c>
      <c r="F2097" s="87" cm="1">
        <f t="array" ref="F2097">_xlfn._xlws.FILTER(B2097,LEN(B2097)=5)</f>
        <v>41730</v>
      </c>
      <c r="G2097" s="88">
        <f t="shared" si="387"/>
        <v>41730</v>
      </c>
      <c r="H2097" s="61"/>
      <c r="I2097" s="85">
        <v>41730</v>
      </c>
      <c r="J2097" s="93">
        <f t="shared" si="385"/>
        <v>41730</v>
      </c>
      <c r="K2097" s="85"/>
      <c r="M2097" s="85">
        <v>41730</v>
      </c>
      <c r="N2097" t="e">
        <f t="shared" si="388"/>
        <v>#VALUE!</v>
      </c>
      <c r="O2097">
        <f t="shared" si="389"/>
        <v>41730</v>
      </c>
      <c r="Q2097" s="84">
        <v>41730</v>
      </c>
      <c r="R2097" t="e">
        <f t="shared" si="390"/>
        <v>#VALUE!</v>
      </c>
      <c r="S2097">
        <f t="shared" si="391"/>
        <v>41730</v>
      </c>
      <c r="U2097" s="86">
        <v>41730</v>
      </c>
      <c r="V2097" t="e">
        <f t="shared" si="392"/>
        <v>#VALUE!</v>
      </c>
      <c r="W2097">
        <f t="shared" si="393"/>
        <v>41730</v>
      </c>
      <c r="Y2097" s="61">
        <v>41730</v>
      </c>
      <c r="Z2097" t="str">
        <f t="shared" si="394"/>
        <v>41730</v>
      </c>
      <c r="AA2097" t="e">
        <f t="shared" si="395"/>
        <v>#VALUE!</v>
      </c>
      <c r="AB2097">
        <f t="shared" si="396"/>
        <v>41730</v>
      </c>
      <c r="AD2097" s="85">
        <v>11065</v>
      </c>
      <c r="AG2097" s="85">
        <v>41730</v>
      </c>
      <c r="AI2097" s="85">
        <v>41643</v>
      </c>
    </row>
    <row r="2098" spans="1:35" x14ac:dyDescent="0.2">
      <c r="A2098">
        <v>8373</v>
      </c>
      <c r="B2098" s="91">
        <v>41559</v>
      </c>
      <c r="C2098" s="61" t="e" cm="1" vm="1">
        <f t="array" ref="C2098">_xlfn._xlws.FILTER(B2098,OR(LEN(B2098) = 7,LEN(B2098)=8))</f>
        <v>#VALUE!</v>
      </c>
      <c r="D2098" s="61" t="str">
        <f t="shared" si="386"/>
        <v/>
      </c>
      <c r="E2098" s="61" t="s">
        <v>2512</v>
      </c>
      <c r="F2098" s="87" cm="1">
        <f t="array" ref="F2098">_xlfn._xlws.FILTER(B2098,LEN(B2098)=5)</f>
        <v>41559</v>
      </c>
      <c r="G2098" s="88">
        <f t="shared" si="387"/>
        <v>41559</v>
      </c>
      <c r="H2098" s="61"/>
      <c r="I2098" s="85">
        <v>41559</v>
      </c>
      <c r="J2098" s="93">
        <f t="shared" si="385"/>
        <v>41559</v>
      </c>
      <c r="K2098" s="85"/>
      <c r="M2098" s="85">
        <v>41559</v>
      </c>
      <c r="N2098" t="e">
        <f t="shared" si="388"/>
        <v>#VALUE!</v>
      </c>
      <c r="O2098">
        <f t="shared" si="389"/>
        <v>41559</v>
      </c>
      <c r="Q2098" s="84">
        <v>41559</v>
      </c>
      <c r="R2098" t="e">
        <f t="shared" si="390"/>
        <v>#VALUE!</v>
      </c>
      <c r="S2098">
        <f t="shared" si="391"/>
        <v>41559</v>
      </c>
      <c r="U2098" s="86">
        <v>41559</v>
      </c>
      <c r="V2098" t="e">
        <f t="shared" si="392"/>
        <v>#VALUE!</v>
      </c>
      <c r="W2098">
        <f t="shared" si="393"/>
        <v>41559</v>
      </c>
      <c r="Y2098" s="61">
        <v>41559</v>
      </c>
      <c r="Z2098" t="str">
        <f t="shared" si="394"/>
        <v>41559</v>
      </c>
      <c r="AA2098" t="e">
        <f t="shared" si="395"/>
        <v>#VALUE!</v>
      </c>
      <c r="AB2098">
        <f t="shared" si="396"/>
        <v>41559</v>
      </c>
      <c r="AD2098" s="85">
        <v>21655</v>
      </c>
      <c r="AG2098" s="85">
        <v>41559</v>
      </c>
      <c r="AI2098" s="85">
        <v>41618</v>
      </c>
    </row>
    <row r="2099" spans="1:35" x14ac:dyDescent="0.2">
      <c r="A2099">
        <v>3829</v>
      </c>
      <c r="B2099" s="91">
        <v>41559</v>
      </c>
      <c r="C2099" s="61" t="e" cm="1" vm="1">
        <f t="array" ref="C2099">_xlfn._xlws.FILTER(B2099,OR(LEN(B2099) = 7,LEN(B2099)=8))</f>
        <v>#VALUE!</v>
      </c>
      <c r="D2099" s="61" t="str">
        <f t="shared" si="386"/>
        <v/>
      </c>
      <c r="E2099" s="61" t="s">
        <v>2512</v>
      </c>
      <c r="F2099" s="87" cm="1">
        <f t="array" ref="F2099">_xlfn._xlws.FILTER(B2099,LEN(B2099)=5)</f>
        <v>41559</v>
      </c>
      <c r="G2099" s="88">
        <f t="shared" si="387"/>
        <v>41559</v>
      </c>
      <c r="H2099" s="61"/>
      <c r="I2099" s="85">
        <v>41559</v>
      </c>
      <c r="J2099" s="93">
        <f t="shared" si="385"/>
        <v>41559</v>
      </c>
      <c r="K2099" s="85"/>
      <c r="M2099" s="85">
        <v>41559</v>
      </c>
      <c r="N2099" t="e">
        <f t="shared" si="388"/>
        <v>#VALUE!</v>
      </c>
      <c r="O2099">
        <f t="shared" si="389"/>
        <v>41559</v>
      </c>
      <c r="Q2099" s="84">
        <v>41559</v>
      </c>
      <c r="R2099" t="e">
        <f t="shared" si="390"/>
        <v>#VALUE!</v>
      </c>
      <c r="S2099">
        <f t="shared" si="391"/>
        <v>41559</v>
      </c>
      <c r="U2099" s="86">
        <v>41559</v>
      </c>
      <c r="V2099" t="e">
        <f t="shared" si="392"/>
        <v>#VALUE!</v>
      </c>
      <c r="W2099">
        <f t="shared" si="393"/>
        <v>41559</v>
      </c>
      <c r="Y2099" s="61">
        <v>41559</v>
      </c>
      <c r="Z2099" t="str">
        <f t="shared" si="394"/>
        <v>41559</v>
      </c>
      <c r="AA2099" t="e">
        <f t="shared" si="395"/>
        <v>#VALUE!</v>
      </c>
      <c r="AB2099">
        <f t="shared" si="396"/>
        <v>41559</v>
      </c>
      <c r="AD2099" s="85">
        <v>21655</v>
      </c>
      <c r="AG2099" s="85">
        <v>41559</v>
      </c>
      <c r="AI2099" s="85">
        <v>41618</v>
      </c>
    </row>
    <row r="2100" spans="1:35" x14ac:dyDescent="0.2">
      <c r="A2100">
        <v>4501</v>
      </c>
      <c r="B2100" s="91">
        <v>41558</v>
      </c>
      <c r="C2100" s="61" t="e" cm="1" vm="1">
        <f t="array" ref="C2100">_xlfn._xlws.FILTER(B2100,OR(LEN(B2100) = 7,LEN(B2100)=8))</f>
        <v>#VALUE!</v>
      </c>
      <c r="D2100" s="61" t="str">
        <f t="shared" si="386"/>
        <v/>
      </c>
      <c r="E2100" s="61" t="s">
        <v>2512</v>
      </c>
      <c r="F2100" s="87" cm="1">
        <f t="array" ref="F2100">_xlfn._xlws.FILTER(B2100,LEN(B2100)=5)</f>
        <v>41558</v>
      </c>
      <c r="G2100" s="88">
        <f t="shared" si="387"/>
        <v>41558</v>
      </c>
      <c r="H2100" s="61"/>
      <c r="I2100" s="85">
        <v>41558</v>
      </c>
      <c r="J2100" s="93">
        <f t="shared" si="385"/>
        <v>41558</v>
      </c>
      <c r="K2100" s="85"/>
      <c r="M2100" s="85">
        <v>41558</v>
      </c>
      <c r="N2100" t="e">
        <f t="shared" si="388"/>
        <v>#VALUE!</v>
      </c>
      <c r="O2100">
        <f t="shared" si="389"/>
        <v>41558</v>
      </c>
      <c r="Q2100" s="84">
        <v>41558</v>
      </c>
      <c r="R2100" t="e">
        <f t="shared" si="390"/>
        <v>#VALUE!</v>
      </c>
      <c r="S2100">
        <f t="shared" si="391"/>
        <v>41558</v>
      </c>
      <c r="U2100" s="86">
        <v>41558</v>
      </c>
      <c r="V2100" t="e">
        <f t="shared" si="392"/>
        <v>#VALUE!</v>
      </c>
      <c r="W2100">
        <f t="shared" si="393"/>
        <v>41558</v>
      </c>
      <c r="Y2100" s="61">
        <v>41558</v>
      </c>
      <c r="Z2100" t="str">
        <f t="shared" si="394"/>
        <v>41558</v>
      </c>
      <c r="AA2100" t="e">
        <f t="shared" si="395"/>
        <v>#VALUE!</v>
      </c>
      <c r="AB2100">
        <f t="shared" si="396"/>
        <v>41558</v>
      </c>
      <c r="AD2100" s="85">
        <v>21290</v>
      </c>
      <c r="AG2100" s="85">
        <v>41558</v>
      </c>
      <c r="AI2100" s="85">
        <v>41588</v>
      </c>
    </row>
    <row r="2101" spans="1:35" x14ac:dyDescent="0.2">
      <c r="A2101">
        <v>4179</v>
      </c>
      <c r="B2101" s="91" t="s">
        <v>233</v>
      </c>
      <c r="C2101" s="61" t="str" cm="1">
        <f t="array" ref="C2101">_xlfn._xlws.FILTER(B2101,OR(LEN(B2101) = 7,LEN(B2101)=8))</f>
        <v>8/20/13</v>
      </c>
      <c r="D2101" s="61" t="str">
        <f t="shared" si="386"/>
        <v>8/20/13</v>
      </c>
      <c r="E2101" s="85" t="s">
        <v>233</v>
      </c>
      <c r="F2101" s="87" t="e" cm="1" vm="1">
        <f t="array" ref="F2101">_xlfn._xlws.FILTER(B2101,LEN(B2101)=5)</f>
        <v>#VALUE!</v>
      </c>
      <c r="G2101" s="88" t="str">
        <f t="shared" si="387"/>
        <v/>
      </c>
      <c r="H2101" s="85">
        <v>41506</v>
      </c>
      <c r="I2101" s="85" t="s">
        <v>2512</v>
      </c>
      <c r="J2101" s="93">
        <f t="shared" si="385"/>
        <v>41506</v>
      </c>
      <c r="K2101" s="85"/>
      <c r="M2101" s="85" t="s">
        <v>233</v>
      </c>
      <c r="N2101" t="e">
        <f t="shared" si="388"/>
        <v>#VALUE!</v>
      </c>
      <c r="O2101" t="e">
        <f t="shared" si="389"/>
        <v>#VALUE!</v>
      </c>
      <c r="Q2101" s="84" t="s">
        <v>233</v>
      </c>
      <c r="R2101" t="e">
        <f t="shared" si="390"/>
        <v>#VALUE!</v>
      </c>
      <c r="S2101" t="e">
        <f t="shared" si="391"/>
        <v>#VALUE!</v>
      </c>
      <c r="U2101" s="86" t="s">
        <v>233</v>
      </c>
      <c r="V2101" t="e">
        <f t="shared" si="392"/>
        <v>#VALUE!</v>
      </c>
      <c r="W2101" t="e">
        <f t="shared" si="393"/>
        <v>#VALUE!</v>
      </c>
      <c r="Y2101" s="61" t="s">
        <v>233</v>
      </c>
      <c r="Z2101" t="str">
        <f t="shared" si="394"/>
        <v>8-20-13</v>
      </c>
      <c r="AA2101" t="e">
        <f t="shared" si="395"/>
        <v>#VALUE!</v>
      </c>
      <c r="AB2101" t="e">
        <f t="shared" si="396"/>
        <v>#VALUE!</v>
      </c>
      <c r="AD2101" s="85">
        <v>41506</v>
      </c>
      <c r="AG2101" s="85" t="s">
        <v>233</v>
      </c>
      <c r="AI2101" s="85">
        <v>41506</v>
      </c>
    </row>
    <row r="2102" spans="1:35" x14ac:dyDescent="0.2">
      <c r="A2102">
        <v>2292</v>
      </c>
      <c r="B2102" s="91">
        <v>41313</v>
      </c>
      <c r="C2102" s="61" t="e" cm="1" vm="1">
        <f t="array" ref="C2102">_xlfn._xlws.FILTER(B2102,OR(LEN(B2102) = 7,LEN(B2102)=8))</f>
        <v>#VALUE!</v>
      </c>
      <c r="D2102" s="61" t="str">
        <f t="shared" si="386"/>
        <v/>
      </c>
      <c r="E2102" s="61" t="s">
        <v>2512</v>
      </c>
      <c r="F2102" s="87" cm="1">
        <f t="array" ref="F2102">_xlfn._xlws.FILTER(B2102,LEN(B2102)=5)</f>
        <v>41313</v>
      </c>
      <c r="G2102" s="88">
        <f t="shared" si="387"/>
        <v>41313</v>
      </c>
      <c r="H2102" s="61"/>
      <c r="I2102" s="85">
        <v>41313</v>
      </c>
      <c r="J2102" s="93">
        <f t="shared" si="385"/>
        <v>41313</v>
      </c>
      <c r="K2102" s="85"/>
      <c r="M2102" s="85">
        <v>41313</v>
      </c>
      <c r="N2102" t="e">
        <f t="shared" si="388"/>
        <v>#VALUE!</v>
      </c>
      <c r="O2102">
        <f t="shared" si="389"/>
        <v>41313</v>
      </c>
      <c r="Q2102" s="84">
        <v>41313</v>
      </c>
      <c r="R2102" t="e">
        <f t="shared" si="390"/>
        <v>#VALUE!</v>
      </c>
      <c r="S2102">
        <f t="shared" si="391"/>
        <v>41313</v>
      </c>
      <c r="U2102" s="86">
        <v>41313</v>
      </c>
      <c r="V2102" t="e">
        <f t="shared" si="392"/>
        <v>#VALUE!</v>
      </c>
      <c r="W2102">
        <f t="shared" si="393"/>
        <v>41313</v>
      </c>
      <c r="Y2102" s="61">
        <v>41313</v>
      </c>
      <c r="Z2102" t="str">
        <f t="shared" si="394"/>
        <v>41313</v>
      </c>
      <c r="AA2102" t="e">
        <f t="shared" si="395"/>
        <v>#VALUE!</v>
      </c>
      <c r="AB2102">
        <f t="shared" si="396"/>
        <v>41313</v>
      </c>
      <c r="AD2102" s="85">
        <v>41377</v>
      </c>
      <c r="AG2102" s="85">
        <v>41313</v>
      </c>
      <c r="AI2102" s="85">
        <v>41488</v>
      </c>
    </row>
    <row r="2103" spans="1:35" x14ac:dyDescent="0.2">
      <c r="A2103">
        <v>9239</v>
      </c>
      <c r="B2103" s="91" t="s">
        <v>2193</v>
      </c>
      <c r="C2103" s="61" t="str" cm="1">
        <f t="array" ref="C2103">_xlfn._xlws.FILTER(B2103,OR(LEN(B2103) = 7,LEN(B2103)=8))</f>
        <v>7/26/13</v>
      </c>
      <c r="D2103" s="61" t="str">
        <f t="shared" si="386"/>
        <v>7/26/13</v>
      </c>
      <c r="E2103" s="85" t="s">
        <v>2193</v>
      </c>
      <c r="F2103" s="87" t="e" cm="1" vm="1">
        <f t="array" ref="F2103">_xlfn._xlws.FILTER(B2103,LEN(B2103)=5)</f>
        <v>#VALUE!</v>
      </c>
      <c r="G2103" s="88" t="str">
        <f t="shared" si="387"/>
        <v/>
      </c>
      <c r="H2103" s="85">
        <v>41481</v>
      </c>
      <c r="I2103" s="85" t="s">
        <v>2512</v>
      </c>
      <c r="J2103" s="93">
        <f t="shared" si="385"/>
        <v>41481</v>
      </c>
      <c r="K2103" s="85"/>
      <c r="M2103" s="85" t="s">
        <v>2193</v>
      </c>
      <c r="N2103" t="e">
        <f t="shared" si="388"/>
        <v>#VALUE!</v>
      </c>
      <c r="O2103" t="e">
        <f t="shared" si="389"/>
        <v>#VALUE!</v>
      </c>
      <c r="Q2103" s="84" t="s">
        <v>2193</v>
      </c>
      <c r="R2103" t="e">
        <f t="shared" si="390"/>
        <v>#VALUE!</v>
      </c>
      <c r="S2103" t="e">
        <f t="shared" si="391"/>
        <v>#VALUE!</v>
      </c>
      <c r="U2103" s="86" t="s">
        <v>2193</v>
      </c>
      <c r="V2103" t="e">
        <f t="shared" si="392"/>
        <v>#VALUE!</v>
      </c>
      <c r="W2103" t="e">
        <f t="shared" si="393"/>
        <v>#VALUE!</v>
      </c>
      <c r="Y2103" s="61" t="s">
        <v>2193</v>
      </c>
      <c r="Z2103" t="str">
        <f t="shared" si="394"/>
        <v>7-26-13</v>
      </c>
      <c r="AA2103" t="e">
        <f t="shared" si="395"/>
        <v>#VALUE!</v>
      </c>
      <c r="AB2103" t="e">
        <f t="shared" si="396"/>
        <v>#VALUE!</v>
      </c>
      <c r="AD2103" s="85">
        <v>41481</v>
      </c>
      <c r="AG2103" s="85" t="s">
        <v>2193</v>
      </c>
      <c r="AI2103" s="85">
        <v>41481</v>
      </c>
    </row>
    <row r="2104" spans="1:35" x14ac:dyDescent="0.2">
      <c r="A2104">
        <v>8953</v>
      </c>
      <c r="B2104" s="91">
        <v>41430</v>
      </c>
      <c r="C2104" s="61" t="e" cm="1" vm="1">
        <f t="array" ref="C2104">_xlfn._xlws.FILTER(B2104,OR(LEN(B2104) = 7,LEN(B2104)=8))</f>
        <v>#VALUE!</v>
      </c>
      <c r="D2104" s="61" t="str">
        <f t="shared" si="386"/>
        <v/>
      </c>
      <c r="E2104" s="61" t="s">
        <v>2512</v>
      </c>
      <c r="F2104" s="87" cm="1">
        <f t="array" ref="F2104">_xlfn._xlws.FILTER(B2104,LEN(B2104)=5)</f>
        <v>41430</v>
      </c>
      <c r="G2104" s="88">
        <f t="shared" si="387"/>
        <v>41430</v>
      </c>
      <c r="H2104" s="61"/>
      <c r="I2104" s="85">
        <v>41430</v>
      </c>
      <c r="J2104" s="93">
        <f t="shared" si="385"/>
        <v>41430</v>
      </c>
      <c r="K2104" s="85"/>
      <c r="M2104" s="85">
        <v>41430</v>
      </c>
      <c r="N2104" t="e">
        <f t="shared" si="388"/>
        <v>#VALUE!</v>
      </c>
      <c r="O2104">
        <f t="shared" si="389"/>
        <v>41430</v>
      </c>
      <c r="Q2104" s="84">
        <v>41430</v>
      </c>
      <c r="R2104" t="e">
        <f t="shared" si="390"/>
        <v>#VALUE!</v>
      </c>
      <c r="S2104">
        <f t="shared" si="391"/>
        <v>41430</v>
      </c>
      <c r="U2104" s="86">
        <v>41430</v>
      </c>
      <c r="V2104" t="e">
        <f t="shared" si="392"/>
        <v>#VALUE!</v>
      </c>
      <c r="W2104">
        <f t="shared" si="393"/>
        <v>41430</v>
      </c>
      <c r="Y2104" s="61">
        <v>41430</v>
      </c>
      <c r="Z2104" t="str">
        <f t="shared" si="394"/>
        <v>41430</v>
      </c>
      <c r="AA2104" t="e">
        <f t="shared" si="395"/>
        <v>#VALUE!</v>
      </c>
      <c r="AB2104">
        <f t="shared" si="396"/>
        <v>41430</v>
      </c>
      <c r="AD2104" s="85">
        <v>11062</v>
      </c>
      <c r="AG2104" s="85">
        <v>41430</v>
      </c>
      <c r="AI2104" s="85">
        <v>41400</v>
      </c>
    </row>
    <row r="2105" spans="1:35" x14ac:dyDescent="0.2">
      <c r="A2105">
        <v>10258</v>
      </c>
      <c r="B2105" s="91">
        <v>41430</v>
      </c>
      <c r="C2105" s="61" t="e" cm="1" vm="1">
        <f t="array" ref="C2105">_xlfn._xlws.FILTER(B2105,OR(LEN(B2105) = 7,LEN(B2105)=8))</f>
        <v>#VALUE!</v>
      </c>
      <c r="D2105" s="61" t="str">
        <f t="shared" si="386"/>
        <v/>
      </c>
      <c r="E2105" s="61" t="s">
        <v>2512</v>
      </c>
      <c r="F2105" s="87" cm="1">
        <f t="array" ref="F2105">_xlfn._xlws.FILTER(B2105,LEN(B2105)=5)</f>
        <v>41430</v>
      </c>
      <c r="G2105" s="88">
        <f t="shared" si="387"/>
        <v>41430</v>
      </c>
      <c r="H2105" s="61"/>
      <c r="I2105" s="85">
        <v>41430</v>
      </c>
      <c r="J2105" s="93">
        <f t="shared" si="385"/>
        <v>41430</v>
      </c>
      <c r="K2105" s="85"/>
      <c r="M2105" s="85">
        <v>41430</v>
      </c>
      <c r="N2105" t="e">
        <f t="shared" si="388"/>
        <v>#VALUE!</v>
      </c>
      <c r="O2105">
        <f t="shared" si="389"/>
        <v>41430</v>
      </c>
      <c r="Q2105" s="84">
        <v>41430</v>
      </c>
      <c r="R2105" t="e">
        <f t="shared" si="390"/>
        <v>#VALUE!</v>
      </c>
      <c r="S2105">
        <f t="shared" si="391"/>
        <v>41430</v>
      </c>
      <c r="U2105" s="86">
        <v>41430</v>
      </c>
      <c r="V2105" t="e">
        <f t="shared" si="392"/>
        <v>#VALUE!</v>
      </c>
      <c r="W2105">
        <f t="shared" si="393"/>
        <v>41430</v>
      </c>
      <c r="Y2105" s="61">
        <v>41430</v>
      </c>
      <c r="Z2105" t="str">
        <f t="shared" si="394"/>
        <v>41430</v>
      </c>
      <c r="AA2105" t="e">
        <f t="shared" si="395"/>
        <v>#VALUE!</v>
      </c>
      <c r="AB2105">
        <f t="shared" si="396"/>
        <v>41430</v>
      </c>
      <c r="AD2105" s="85">
        <v>11062</v>
      </c>
      <c r="AG2105" s="85">
        <v>41430</v>
      </c>
      <c r="AI2105" s="85">
        <v>41400</v>
      </c>
    </row>
    <row r="2106" spans="1:35" x14ac:dyDescent="0.2">
      <c r="A2106">
        <v>3520</v>
      </c>
      <c r="B2106" s="91" t="s">
        <v>777</v>
      </c>
      <c r="C2106" s="61" t="str" cm="1">
        <f t="array" ref="C2106">_xlfn._xlws.FILTER(B2106,OR(LEN(B2106) = 7,LEN(B2106)=8))</f>
        <v>3/27/13</v>
      </c>
      <c r="D2106" s="61" t="str">
        <f t="shared" si="386"/>
        <v>3/27/13</v>
      </c>
      <c r="E2106" s="85" t="s">
        <v>777</v>
      </c>
      <c r="F2106" s="87" t="e" cm="1" vm="1">
        <f t="array" ref="F2106">_xlfn._xlws.FILTER(B2106,LEN(B2106)=5)</f>
        <v>#VALUE!</v>
      </c>
      <c r="G2106" s="88" t="str">
        <f t="shared" si="387"/>
        <v/>
      </c>
      <c r="H2106" s="85">
        <v>41360</v>
      </c>
      <c r="I2106" s="85" t="s">
        <v>2512</v>
      </c>
      <c r="J2106" s="93">
        <f t="shared" si="385"/>
        <v>41360</v>
      </c>
      <c r="K2106" s="85"/>
      <c r="M2106" s="85" t="s">
        <v>777</v>
      </c>
      <c r="N2106" t="e">
        <f t="shared" si="388"/>
        <v>#VALUE!</v>
      </c>
      <c r="O2106" t="e">
        <f t="shared" si="389"/>
        <v>#VALUE!</v>
      </c>
      <c r="Q2106" s="84" t="s">
        <v>777</v>
      </c>
      <c r="R2106" t="e">
        <f t="shared" si="390"/>
        <v>#VALUE!</v>
      </c>
      <c r="S2106" t="e">
        <f t="shared" si="391"/>
        <v>#VALUE!</v>
      </c>
      <c r="U2106" s="86" t="s">
        <v>777</v>
      </c>
      <c r="V2106" t="e">
        <f t="shared" si="392"/>
        <v>#VALUE!</v>
      </c>
      <c r="W2106" t="e">
        <f t="shared" si="393"/>
        <v>#VALUE!</v>
      </c>
      <c r="Y2106" s="61" t="s">
        <v>777</v>
      </c>
      <c r="Z2106" t="str">
        <f t="shared" si="394"/>
        <v>3-27-13</v>
      </c>
      <c r="AA2106" t="e">
        <f t="shared" si="395"/>
        <v>#VALUE!</v>
      </c>
      <c r="AB2106" t="e">
        <f t="shared" si="396"/>
        <v>#VALUE!</v>
      </c>
      <c r="AD2106" s="85">
        <v>41360</v>
      </c>
      <c r="AG2106" s="85" t="s">
        <v>777</v>
      </c>
      <c r="AI2106" s="85">
        <v>41360</v>
      </c>
    </row>
    <row r="2107" spans="1:35" x14ac:dyDescent="0.2">
      <c r="A2107">
        <v>10402</v>
      </c>
      <c r="B2107" s="91" t="s">
        <v>103</v>
      </c>
      <c r="C2107" s="61" t="str" cm="1">
        <f t="array" ref="C2107">_xlfn._xlws.FILTER(B2107,OR(LEN(B2107) = 7,LEN(B2107)=8))</f>
        <v>2/14/13</v>
      </c>
      <c r="D2107" s="61" t="str">
        <f t="shared" si="386"/>
        <v>2/14/13</v>
      </c>
      <c r="E2107" s="85" t="s">
        <v>103</v>
      </c>
      <c r="F2107" s="87" t="e" cm="1" vm="1">
        <f t="array" ref="F2107">_xlfn._xlws.FILTER(B2107,LEN(B2107)=5)</f>
        <v>#VALUE!</v>
      </c>
      <c r="G2107" s="88" t="str">
        <f t="shared" si="387"/>
        <v/>
      </c>
      <c r="H2107" s="85">
        <v>41319</v>
      </c>
      <c r="I2107" s="85" t="s">
        <v>2512</v>
      </c>
      <c r="J2107" s="93">
        <f t="shared" si="385"/>
        <v>41319</v>
      </c>
      <c r="K2107" s="85"/>
      <c r="M2107" s="85" t="s">
        <v>103</v>
      </c>
      <c r="N2107" t="e">
        <f t="shared" si="388"/>
        <v>#VALUE!</v>
      </c>
      <c r="O2107" t="e">
        <f t="shared" si="389"/>
        <v>#VALUE!</v>
      </c>
      <c r="Q2107" s="84" t="s">
        <v>103</v>
      </c>
      <c r="R2107" t="e">
        <f t="shared" si="390"/>
        <v>#VALUE!</v>
      </c>
      <c r="S2107" t="e">
        <f t="shared" si="391"/>
        <v>#VALUE!</v>
      </c>
      <c r="U2107" s="86" t="s">
        <v>103</v>
      </c>
      <c r="V2107" t="e">
        <f t="shared" si="392"/>
        <v>#VALUE!</v>
      </c>
      <c r="W2107" t="e">
        <f t="shared" si="393"/>
        <v>#VALUE!</v>
      </c>
      <c r="Y2107" s="61" t="s">
        <v>103</v>
      </c>
      <c r="Z2107" t="str">
        <f t="shared" si="394"/>
        <v>2-14-13</v>
      </c>
      <c r="AA2107" t="e">
        <f t="shared" si="395"/>
        <v>#VALUE!</v>
      </c>
      <c r="AB2107" t="e">
        <f t="shared" si="396"/>
        <v>#VALUE!</v>
      </c>
      <c r="AD2107" s="85">
        <v>41319</v>
      </c>
      <c r="AG2107" s="85" t="s">
        <v>103</v>
      </c>
      <c r="AI2107" s="85">
        <v>41319</v>
      </c>
    </row>
    <row r="2108" spans="1:35" x14ac:dyDescent="0.2">
      <c r="A2108">
        <v>11114</v>
      </c>
      <c r="B2108" s="91">
        <v>41488</v>
      </c>
      <c r="C2108" s="61" t="e" cm="1" vm="1">
        <f t="array" ref="C2108">_xlfn._xlws.FILTER(B2108,OR(LEN(B2108) = 7,LEN(B2108)=8))</f>
        <v>#VALUE!</v>
      </c>
      <c r="D2108" s="61" t="str">
        <f t="shared" si="386"/>
        <v/>
      </c>
      <c r="E2108" s="61" t="s">
        <v>2512</v>
      </c>
      <c r="F2108" s="87" cm="1">
        <f t="array" ref="F2108">_xlfn._xlws.FILTER(B2108,LEN(B2108)=5)</f>
        <v>41488</v>
      </c>
      <c r="G2108" s="88">
        <f t="shared" si="387"/>
        <v>41488</v>
      </c>
      <c r="H2108" s="61"/>
      <c r="I2108" s="85">
        <v>41488</v>
      </c>
      <c r="J2108" s="93">
        <f t="shared" si="385"/>
        <v>41488</v>
      </c>
      <c r="K2108" s="85"/>
      <c r="M2108" s="85">
        <v>41488</v>
      </c>
      <c r="N2108" t="e">
        <f t="shared" si="388"/>
        <v>#VALUE!</v>
      </c>
      <c r="O2108">
        <f t="shared" si="389"/>
        <v>41488</v>
      </c>
      <c r="Q2108" s="84">
        <v>41488</v>
      </c>
      <c r="R2108" t="e">
        <f t="shared" si="390"/>
        <v>#VALUE!</v>
      </c>
      <c r="S2108">
        <f t="shared" si="391"/>
        <v>41488</v>
      </c>
      <c r="U2108" s="86">
        <v>41488</v>
      </c>
      <c r="V2108" t="e">
        <f t="shared" si="392"/>
        <v>#VALUE!</v>
      </c>
      <c r="W2108">
        <f t="shared" si="393"/>
        <v>41488</v>
      </c>
      <c r="Y2108" s="61">
        <v>41488</v>
      </c>
      <c r="Z2108" t="str">
        <f t="shared" si="394"/>
        <v>41488</v>
      </c>
      <c r="AA2108" t="e">
        <f t="shared" si="395"/>
        <v>#VALUE!</v>
      </c>
      <c r="AB2108">
        <f t="shared" si="396"/>
        <v>41488</v>
      </c>
      <c r="AD2108" s="85">
        <v>32247</v>
      </c>
      <c r="AG2108" s="85">
        <v>41488</v>
      </c>
      <c r="AI2108" s="85">
        <v>41313</v>
      </c>
    </row>
    <row r="2109" spans="1:35" x14ac:dyDescent="0.2">
      <c r="A2109">
        <v>9553</v>
      </c>
      <c r="B2109" s="91">
        <v>41518</v>
      </c>
      <c r="C2109" s="61" t="e" cm="1" vm="1">
        <f t="array" ref="C2109">_xlfn._xlws.FILTER(B2109,OR(LEN(B2109) = 7,LEN(B2109)=8))</f>
        <v>#VALUE!</v>
      </c>
      <c r="D2109" s="61" t="str">
        <f t="shared" si="386"/>
        <v/>
      </c>
      <c r="E2109" s="61" t="s">
        <v>2512</v>
      </c>
      <c r="F2109" s="87" cm="1">
        <f t="array" ref="F2109">_xlfn._xlws.FILTER(B2109,LEN(B2109)=5)</f>
        <v>41518</v>
      </c>
      <c r="G2109" s="88">
        <f t="shared" si="387"/>
        <v>41518</v>
      </c>
      <c r="H2109" s="61"/>
      <c r="I2109" s="85">
        <v>41518</v>
      </c>
      <c r="J2109" s="93">
        <f t="shared" si="385"/>
        <v>41518</v>
      </c>
      <c r="K2109" s="85"/>
      <c r="M2109" s="85">
        <v>41518</v>
      </c>
      <c r="N2109" t="e">
        <f t="shared" si="388"/>
        <v>#VALUE!</v>
      </c>
      <c r="O2109">
        <f t="shared" si="389"/>
        <v>41518</v>
      </c>
      <c r="Q2109" s="84">
        <v>41518</v>
      </c>
      <c r="R2109" t="e">
        <f t="shared" si="390"/>
        <v>#VALUE!</v>
      </c>
      <c r="S2109">
        <f t="shared" si="391"/>
        <v>41518</v>
      </c>
      <c r="U2109" s="86">
        <v>41518</v>
      </c>
      <c r="V2109" t="e">
        <f t="shared" si="392"/>
        <v>#VALUE!</v>
      </c>
      <c r="W2109">
        <f t="shared" si="393"/>
        <v>41518</v>
      </c>
      <c r="Y2109" s="61">
        <v>41518</v>
      </c>
      <c r="Z2109" t="str">
        <f t="shared" si="394"/>
        <v>41518</v>
      </c>
      <c r="AA2109" t="e">
        <f t="shared" si="395"/>
        <v>#VALUE!</v>
      </c>
      <c r="AB2109">
        <f t="shared" si="396"/>
        <v>41518</v>
      </c>
      <c r="AD2109" s="85">
        <v>43205</v>
      </c>
      <c r="AG2109" s="85">
        <v>41518</v>
      </c>
      <c r="AI2109" s="85">
        <v>41283</v>
      </c>
    </row>
    <row r="2110" spans="1:35" x14ac:dyDescent="0.2">
      <c r="A2110">
        <v>6055</v>
      </c>
      <c r="B2110" s="91">
        <v>40919</v>
      </c>
      <c r="C2110" s="61" t="e" cm="1" vm="1">
        <f t="array" ref="C2110">_xlfn._xlws.FILTER(B2110,OR(LEN(B2110) = 7,LEN(B2110)=8))</f>
        <v>#VALUE!</v>
      </c>
      <c r="D2110" s="61" t="str">
        <f t="shared" si="386"/>
        <v/>
      </c>
      <c r="E2110" s="61" t="s">
        <v>2512</v>
      </c>
      <c r="F2110" s="87" cm="1">
        <f t="array" ref="F2110">_xlfn._xlws.FILTER(B2110,LEN(B2110)=5)</f>
        <v>40919</v>
      </c>
      <c r="G2110" s="88">
        <f t="shared" si="387"/>
        <v>40919</v>
      </c>
      <c r="H2110" s="61"/>
      <c r="I2110" s="85">
        <v>40919</v>
      </c>
      <c r="J2110" s="93">
        <f t="shared" si="385"/>
        <v>40919</v>
      </c>
      <c r="K2110" s="85"/>
      <c r="M2110" s="85">
        <v>40919</v>
      </c>
      <c r="N2110" t="e">
        <f t="shared" si="388"/>
        <v>#VALUE!</v>
      </c>
      <c r="O2110">
        <f t="shared" si="389"/>
        <v>40919</v>
      </c>
      <c r="Q2110" s="84">
        <v>40919</v>
      </c>
      <c r="R2110" t="e">
        <f t="shared" si="390"/>
        <v>#VALUE!</v>
      </c>
      <c r="S2110">
        <f t="shared" si="391"/>
        <v>40919</v>
      </c>
      <c r="U2110" s="86">
        <v>40919</v>
      </c>
      <c r="V2110" t="e">
        <f t="shared" si="392"/>
        <v>#VALUE!</v>
      </c>
      <c r="W2110">
        <f t="shared" si="393"/>
        <v>40919</v>
      </c>
      <c r="Y2110" s="61">
        <v>40919</v>
      </c>
      <c r="Z2110" t="str">
        <f t="shared" si="394"/>
        <v>40919</v>
      </c>
      <c r="AA2110" t="e">
        <f t="shared" si="395"/>
        <v>#VALUE!</v>
      </c>
      <c r="AB2110">
        <f t="shared" si="396"/>
        <v>40919</v>
      </c>
      <c r="AD2110" s="85">
        <v>43564</v>
      </c>
      <c r="AG2110" s="85">
        <v>40919</v>
      </c>
      <c r="AI2110" s="85">
        <v>41214</v>
      </c>
    </row>
    <row r="2111" spans="1:35" x14ac:dyDescent="0.2">
      <c r="A2111">
        <v>4786</v>
      </c>
      <c r="B2111" s="91">
        <v>41009</v>
      </c>
      <c r="C2111" s="61" t="e" cm="1" vm="1">
        <f t="array" ref="C2111">_xlfn._xlws.FILTER(B2111,OR(LEN(B2111) = 7,LEN(B2111)=8))</f>
        <v>#VALUE!</v>
      </c>
      <c r="D2111" s="61" t="str">
        <f t="shared" si="386"/>
        <v/>
      </c>
      <c r="E2111" s="61" t="s">
        <v>2512</v>
      </c>
      <c r="F2111" s="87" cm="1">
        <f t="array" ref="F2111">_xlfn._xlws.FILTER(B2111,LEN(B2111)=5)</f>
        <v>41009</v>
      </c>
      <c r="G2111" s="88">
        <f t="shared" si="387"/>
        <v>41009</v>
      </c>
      <c r="H2111" s="61"/>
      <c r="I2111" s="85">
        <v>41009</v>
      </c>
      <c r="J2111" s="93">
        <f t="shared" si="385"/>
        <v>41009</v>
      </c>
      <c r="K2111" s="85"/>
      <c r="M2111" s="85">
        <v>41009</v>
      </c>
      <c r="N2111" t="e">
        <f t="shared" si="388"/>
        <v>#VALUE!</v>
      </c>
      <c r="O2111">
        <f t="shared" si="389"/>
        <v>41009</v>
      </c>
      <c r="Q2111" s="84">
        <v>41009</v>
      </c>
      <c r="R2111" t="e">
        <f t="shared" si="390"/>
        <v>#VALUE!</v>
      </c>
      <c r="S2111">
        <f t="shared" si="391"/>
        <v>41009</v>
      </c>
      <c r="U2111" s="86">
        <v>41009</v>
      </c>
      <c r="V2111" t="e">
        <f t="shared" si="392"/>
        <v>#VALUE!</v>
      </c>
      <c r="W2111">
        <f t="shared" si="393"/>
        <v>41009</v>
      </c>
      <c r="Y2111" s="61">
        <v>41009</v>
      </c>
      <c r="Z2111" t="str">
        <f t="shared" si="394"/>
        <v>41009</v>
      </c>
      <c r="AA2111" t="e">
        <f t="shared" si="395"/>
        <v>#VALUE!</v>
      </c>
      <c r="AB2111">
        <f t="shared" si="396"/>
        <v>41009</v>
      </c>
      <c r="AD2111" s="85">
        <v>39913</v>
      </c>
      <c r="AG2111" s="85">
        <v>41009</v>
      </c>
      <c r="AI2111" s="85">
        <v>41186</v>
      </c>
    </row>
    <row r="2112" spans="1:35" x14ac:dyDescent="0.2">
      <c r="A2112">
        <v>5015</v>
      </c>
      <c r="B2112" s="91" t="s">
        <v>78</v>
      </c>
      <c r="C2112" s="61" t="str" cm="1">
        <f t="array" ref="C2112">_xlfn._xlws.FILTER(B2112,OR(LEN(B2112) = 7,LEN(B2112)=8))</f>
        <v>9/14/12</v>
      </c>
      <c r="D2112" s="61" t="str">
        <f t="shared" si="386"/>
        <v>9/14/12</v>
      </c>
      <c r="E2112" s="85" t="s">
        <v>78</v>
      </c>
      <c r="F2112" s="87" t="e" cm="1" vm="1">
        <f t="array" ref="F2112">_xlfn._xlws.FILTER(B2112,LEN(B2112)=5)</f>
        <v>#VALUE!</v>
      </c>
      <c r="G2112" s="88" t="str">
        <f t="shared" si="387"/>
        <v/>
      </c>
      <c r="H2112" s="85">
        <v>41166</v>
      </c>
      <c r="I2112" s="85" t="s">
        <v>2512</v>
      </c>
      <c r="J2112" s="93">
        <f t="shared" si="385"/>
        <v>41166</v>
      </c>
      <c r="K2112" s="85"/>
      <c r="M2112" s="85" t="s">
        <v>78</v>
      </c>
      <c r="N2112" t="e">
        <f t="shared" si="388"/>
        <v>#VALUE!</v>
      </c>
      <c r="O2112" t="e">
        <f t="shared" si="389"/>
        <v>#VALUE!</v>
      </c>
      <c r="Q2112" s="84" t="s">
        <v>78</v>
      </c>
      <c r="R2112" t="e">
        <f t="shared" si="390"/>
        <v>#VALUE!</v>
      </c>
      <c r="S2112" t="e">
        <f t="shared" si="391"/>
        <v>#VALUE!</v>
      </c>
      <c r="U2112" s="86" t="s">
        <v>78</v>
      </c>
      <c r="V2112" t="e">
        <f t="shared" si="392"/>
        <v>#VALUE!</v>
      </c>
      <c r="W2112" t="e">
        <f t="shared" si="393"/>
        <v>#VALUE!</v>
      </c>
      <c r="Y2112" s="61" t="s">
        <v>78</v>
      </c>
      <c r="Z2112" t="str">
        <f t="shared" si="394"/>
        <v>9-14-12</v>
      </c>
      <c r="AA2112" t="e">
        <f t="shared" si="395"/>
        <v>#VALUE!</v>
      </c>
      <c r="AB2112" t="e">
        <f t="shared" si="396"/>
        <v>#VALUE!</v>
      </c>
      <c r="AD2112" s="85">
        <v>41166</v>
      </c>
      <c r="AG2112" s="85" t="s">
        <v>78</v>
      </c>
      <c r="AI2112" s="85">
        <v>41166</v>
      </c>
    </row>
    <row r="2113" spans="1:35" x14ac:dyDescent="0.2">
      <c r="A2113">
        <v>8560</v>
      </c>
      <c r="B2113" s="91">
        <v>41191</v>
      </c>
      <c r="C2113" s="61" t="e" cm="1" vm="1">
        <f t="array" ref="C2113">_xlfn._xlws.FILTER(B2113,OR(LEN(B2113) = 7,LEN(B2113)=8))</f>
        <v>#VALUE!</v>
      </c>
      <c r="D2113" s="61" t="str">
        <f t="shared" si="386"/>
        <v/>
      </c>
      <c r="E2113" s="61" t="s">
        <v>2512</v>
      </c>
      <c r="F2113" s="87" cm="1">
        <f t="array" ref="F2113">_xlfn._xlws.FILTER(B2113,LEN(B2113)=5)</f>
        <v>41191</v>
      </c>
      <c r="G2113" s="88">
        <f t="shared" si="387"/>
        <v>41191</v>
      </c>
      <c r="H2113" s="61"/>
      <c r="I2113" s="85">
        <v>41191</v>
      </c>
      <c r="J2113" s="93">
        <f t="shared" si="385"/>
        <v>41191</v>
      </c>
      <c r="K2113" s="85"/>
      <c r="M2113" s="85">
        <v>41191</v>
      </c>
      <c r="N2113" t="e">
        <f t="shared" si="388"/>
        <v>#VALUE!</v>
      </c>
      <c r="O2113">
        <f t="shared" si="389"/>
        <v>41191</v>
      </c>
      <c r="Q2113" s="84">
        <v>41191</v>
      </c>
      <c r="R2113" t="e">
        <f t="shared" si="390"/>
        <v>#VALUE!</v>
      </c>
      <c r="S2113">
        <f t="shared" si="391"/>
        <v>41191</v>
      </c>
      <c r="U2113" s="86">
        <v>41191</v>
      </c>
      <c r="V2113" t="e">
        <f t="shared" si="392"/>
        <v>#VALUE!</v>
      </c>
      <c r="W2113">
        <f t="shared" si="393"/>
        <v>41191</v>
      </c>
      <c r="Y2113" s="61">
        <v>41191</v>
      </c>
      <c r="Z2113" t="str">
        <f t="shared" si="394"/>
        <v>41191</v>
      </c>
      <c r="AA2113" t="e">
        <f t="shared" si="395"/>
        <v>#VALUE!</v>
      </c>
      <c r="AB2113">
        <f t="shared" si="396"/>
        <v>41191</v>
      </c>
      <c r="AD2113" s="85">
        <v>33339</v>
      </c>
      <c r="AG2113" s="85">
        <v>41191</v>
      </c>
      <c r="AI2113" s="85">
        <v>41162</v>
      </c>
    </row>
    <row r="2114" spans="1:35" x14ac:dyDescent="0.2">
      <c r="A2114">
        <v>3469</v>
      </c>
      <c r="B2114" s="91">
        <v>41069</v>
      </c>
      <c r="C2114" s="61" t="e" cm="1" vm="1">
        <f t="array" ref="C2114">_xlfn._xlws.FILTER(B2114,OR(LEN(B2114) = 7,LEN(B2114)=8))</f>
        <v>#VALUE!</v>
      </c>
      <c r="D2114" s="61" t="str">
        <f t="shared" si="386"/>
        <v/>
      </c>
      <c r="E2114" s="61" t="s">
        <v>2512</v>
      </c>
      <c r="F2114" s="87" cm="1">
        <f t="array" ref="F2114">_xlfn._xlws.FILTER(B2114,LEN(B2114)=5)</f>
        <v>41069</v>
      </c>
      <c r="G2114" s="88">
        <f t="shared" si="387"/>
        <v>41069</v>
      </c>
      <c r="H2114" s="61"/>
      <c r="I2114" s="85">
        <v>41069</v>
      </c>
      <c r="J2114" s="93">
        <f t="shared" si="385"/>
        <v>41069</v>
      </c>
      <c r="K2114" s="85"/>
      <c r="M2114" s="85">
        <v>41069</v>
      </c>
      <c r="N2114" t="e">
        <f t="shared" si="388"/>
        <v>#VALUE!</v>
      </c>
      <c r="O2114">
        <f t="shared" si="389"/>
        <v>41069</v>
      </c>
      <c r="Q2114" s="84">
        <v>41069</v>
      </c>
      <c r="R2114" t="e">
        <f t="shared" si="390"/>
        <v>#VALUE!</v>
      </c>
      <c r="S2114">
        <f t="shared" si="391"/>
        <v>41069</v>
      </c>
      <c r="U2114" s="86">
        <v>41069</v>
      </c>
      <c r="V2114" t="e">
        <f t="shared" si="392"/>
        <v>#VALUE!</v>
      </c>
      <c r="W2114">
        <f t="shared" si="393"/>
        <v>41069</v>
      </c>
      <c r="Y2114" s="61">
        <v>41069</v>
      </c>
      <c r="Z2114" t="str">
        <f t="shared" si="394"/>
        <v>41069</v>
      </c>
      <c r="AA2114" t="e">
        <f t="shared" si="395"/>
        <v>#VALUE!</v>
      </c>
      <c r="AB2114">
        <f t="shared" si="396"/>
        <v>41069</v>
      </c>
      <c r="AD2114" s="85">
        <v>25303</v>
      </c>
      <c r="AG2114" s="85">
        <v>41069</v>
      </c>
      <c r="AI2114" s="85">
        <v>41158</v>
      </c>
    </row>
    <row r="2115" spans="1:35" x14ac:dyDescent="0.2">
      <c r="A2115">
        <v>5885</v>
      </c>
      <c r="B2115" s="91" t="s">
        <v>442</v>
      </c>
      <c r="C2115" s="61" t="str" cm="1">
        <f t="array" ref="C2115">_xlfn._xlws.FILTER(B2115,OR(LEN(B2115) = 7,LEN(B2115)=8))</f>
        <v>8/22/12</v>
      </c>
      <c r="D2115" s="61" t="str">
        <f t="shared" si="386"/>
        <v>8/22/12</v>
      </c>
      <c r="E2115" s="85" t="s">
        <v>442</v>
      </c>
      <c r="F2115" s="87" t="e" cm="1" vm="1">
        <f t="array" ref="F2115">_xlfn._xlws.FILTER(B2115,LEN(B2115)=5)</f>
        <v>#VALUE!</v>
      </c>
      <c r="G2115" s="88" t="str">
        <f t="shared" si="387"/>
        <v/>
      </c>
      <c r="H2115" s="85">
        <v>41143</v>
      </c>
      <c r="I2115" s="85" t="s">
        <v>2512</v>
      </c>
      <c r="J2115" s="93">
        <f t="shared" ref="J2115:J2178" si="397">IF(I2115&gt;$I$1,I2115,H2115)</f>
        <v>41143</v>
      </c>
      <c r="K2115" s="85"/>
      <c r="M2115" s="85" t="s">
        <v>442</v>
      </c>
      <c r="N2115" t="e">
        <f t="shared" si="388"/>
        <v>#VALUE!</v>
      </c>
      <c r="O2115" t="e">
        <f t="shared" si="389"/>
        <v>#VALUE!</v>
      </c>
      <c r="Q2115" s="84" t="s">
        <v>442</v>
      </c>
      <c r="R2115" t="e">
        <f t="shared" si="390"/>
        <v>#VALUE!</v>
      </c>
      <c r="S2115" t="e">
        <f t="shared" si="391"/>
        <v>#VALUE!</v>
      </c>
      <c r="U2115" s="86" t="s">
        <v>442</v>
      </c>
      <c r="V2115" t="e">
        <f t="shared" si="392"/>
        <v>#VALUE!</v>
      </c>
      <c r="W2115" t="e">
        <f t="shared" si="393"/>
        <v>#VALUE!</v>
      </c>
      <c r="Y2115" s="61" t="s">
        <v>442</v>
      </c>
      <c r="Z2115" t="str">
        <f t="shared" si="394"/>
        <v>8-22-12</v>
      </c>
      <c r="AA2115" t="e">
        <f t="shared" si="395"/>
        <v>#VALUE!</v>
      </c>
      <c r="AB2115" t="e">
        <f t="shared" si="396"/>
        <v>#VALUE!</v>
      </c>
      <c r="AD2115" s="85">
        <v>41143</v>
      </c>
      <c r="AG2115" s="85" t="s">
        <v>442</v>
      </c>
      <c r="AI2115" s="85">
        <v>41143</v>
      </c>
    </row>
    <row r="2116" spans="1:35" x14ac:dyDescent="0.2">
      <c r="A2116">
        <v>3310</v>
      </c>
      <c r="B2116" s="91" t="s">
        <v>442</v>
      </c>
      <c r="C2116" s="61" t="str" cm="1">
        <f t="array" ref="C2116">_xlfn._xlws.FILTER(B2116,OR(LEN(B2116) = 7,LEN(B2116)=8))</f>
        <v>8/22/12</v>
      </c>
      <c r="D2116" s="61" t="str">
        <f t="shared" ref="D2116:D2179" si="398">IFERROR(C2116,"")</f>
        <v>8/22/12</v>
      </c>
      <c r="E2116" s="85" t="s">
        <v>442</v>
      </c>
      <c r="F2116" s="87" t="e" cm="1" vm="1">
        <f t="array" ref="F2116">_xlfn._xlws.FILTER(B2116,LEN(B2116)=5)</f>
        <v>#VALUE!</v>
      </c>
      <c r="G2116" s="88" t="str">
        <f t="shared" si="387"/>
        <v/>
      </c>
      <c r="H2116" s="85">
        <v>41143</v>
      </c>
      <c r="I2116" s="85" t="s">
        <v>2512</v>
      </c>
      <c r="J2116" s="93">
        <f t="shared" si="397"/>
        <v>41143</v>
      </c>
      <c r="K2116" s="85"/>
      <c r="M2116" s="85" t="s">
        <v>442</v>
      </c>
      <c r="N2116" t="e">
        <f t="shared" si="388"/>
        <v>#VALUE!</v>
      </c>
      <c r="O2116" t="e">
        <f t="shared" si="389"/>
        <v>#VALUE!</v>
      </c>
      <c r="Q2116" s="84" t="s">
        <v>442</v>
      </c>
      <c r="R2116" t="e">
        <f t="shared" si="390"/>
        <v>#VALUE!</v>
      </c>
      <c r="S2116" t="e">
        <f t="shared" si="391"/>
        <v>#VALUE!</v>
      </c>
      <c r="U2116" s="86" t="s">
        <v>442</v>
      </c>
      <c r="V2116" t="e">
        <f t="shared" si="392"/>
        <v>#VALUE!</v>
      </c>
      <c r="W2116" t="e">
        <f t="shared" si="393"/>
        <v>#VALUE!</v>
      </c>
      <c r="Y2116" s="61" t="s">
        <v>442</v>
      </c>
      <c r="Z2116" t="str">
        <f t="shared" si="394"/>
        <v>8-22-12</v>
      </c>
      <c r="AA2116" t="e">
        <f t="shared" si="395"/>
        <v>#VALUE!</v>
      </c>
      <c r="AB2116" t="e">
        <f t="shared" si="396"/>
        <v>#VALUE!</v>
      </c>
      <c r="AD2116" s="85">
        <v>41143</v>
      </c>
      <c r="AG2116" s="85" t="s">
        <v>442</v>
      </c>
      <c r="AI2116" s="85">
        <v>41143</v>
      </c>
    </row>
    <row r="2117" spans="1:35" x14ac:dyDescent="0.2">
      <c r="A2117">
        <v>2134</v>
      </c>
      <c r="B2117" s="91" t="s">
        <v>275</v>
      </c>
      <c r="C2117" s="61" t="str" cm="1">
        <f t="array" ref="C2117">_xlfn._xlws.FILTER(B2117,OR(LEN(B2117) = 7,LEN(B2117)=8))</f>
        <v>8/17/12</v>
      </c>
      <c r="D2117" s="61" t="str">
        <f t="shared" si="398"/>
        <v>8/17/12</v>
      </c>
      <c r="E2117" s="85" t="s">
        <v>275</v>
      </c>
      <c r="F2117" s="87" t="e" cm="1" vm="1">
        <f t="array" ref="F2117">_xlfn._xlws.FILTER(B2117,LEN(B2117)=5)</f>
        <v>#VALUE!</v>
      </c>
      <c r="G2117" s="88" t="str">
        <f t="shared" ref="G2117:G2180" si="399">IFERROR(F2117,"")</f>
        <v/>
      </c>
      <c r="H2117" s="85">
        <v>41138</v>
      </c>
      <c r="I2117" s="85" t="s">
        <v>2512</v>
      </c>
      <c r="J2117" s="93">
        <f t="shared" si="397"/>
        <v>41138</v>
      </c>
      <c r="K2117" s="85"/>
      <c r="M2117" s="85" t="s">
        <v>275</v>
      </c>
      <c r="N2117" t="e">
        <f t="shared" ref="N2117:N2180" si="400">DATEVALUE(M2117)</f>
        <v>#VALUE!</v>
      </c>
      <c r="O2117" t="e">
        <f t="shared" ref="O2117:O2180" si="401">VALUE(M2117)</f>
        <v>#VALUE!</v>
      </c>
      <c r="Q2117" s="84" t="s">
        <v>275</v>
      </c>
      <c r="R2117" t="e">
        <f t="shared" ref="R2117:R2180" si="402">DATEVALUE(Q2117)</f>
        <v>#VALUE!</v>
      </c>
      <c r="S2117" t="e">
        <f t="shared" ref="S2117:S2180" si="403">VALUE(Q2117)</f>
        <v>#VALUE!</v>
      </c>
      <c r="U2117" s="86" t="s">
        <v>275</v>
      </c>
      <c r="V2117" t="e">
        <f t="shared" ref="V2117:V2180" si="404">DATEVALUE(U2117)</f>
        <v>#VALUE!</v>
      </c>
      <c r="W2117" t="e">
        <f t="shared" ref="W2117:W2180" si="405">VALUE(U2117)</f>
        <v>#VALUE!</v>
      </c>
      <c r="Y2117" s="61" t="s">
        <v>275</v>
      </c>
      <c r="Z2117" t="str">
        <f t="shared" ref="Z2117:Z2180" si="406">SUBSTITUTE(Y2117,"/","-")</f>
        <v>8-17-12</v>
      </c>
      <c r="AA2117" t="e">
        <f t="shared" ref="AA2117:AA2180" si="407">DATEVALUE(Z2117)</f>
        <v>#VALUE!</v>
      </c>
      <c r="AB2117" t="e">
        <f t="shared" ref="AB2117:AB2180" si="408">VALUE(Z2117)</f>
        <v>#VALUE!</v>
      </c>
      <c r="AD2117" s="85">
        <v>41138</v>
      </c>
      <c r="AG2117" s="85" t="s">
        <v>275</v>
      </c>
      <c r="AI2117" s="85">
        <v>41138</v>
      </c>
    </row>
    <row r="2118" spans="1:35" x14ac:dyDescent="0.2">
      <c r="A2118">
        <v>2532</v>
      </c>
      <c r="B2118" s="91">
        <v>41642</v>
      </c>
      <c r="C2118" s="61" t="e" cm="1" vm="1">
        <f t="array" ref="C2118">_xlfn._xlws.FILTER(B2118,OR(LEN(B2118) = 7,LEN(B2118)=8))</f>
        <v>#VALUE!</v>
      </c>
      <c r="D2118" s="61" t="str">
        <f t="shared" si="398"/>
        <v/>
      </c>
      <c r="E2118" s="61" t="s">
        <v>2512</v>
      </c>
      <c r="F2118" s="87" cm="1">
        <f t="array" ref="F2118">_xlfn._xlws.FILTER(B2118,LEN(B2118)=5)</f>
        <v>41642</v>
      </c>
      <c r="G2118" s="88">
        <f t="shared" si="399"/>
        <v>41642</v>
      </c>
      <c r="H2118" s="61"/>
      <c r="I2118" s="85">
        <v>41642</v>
      </c>
      <c r="J2118" s="93">
        <f t="shared" si="397"/>
        <v>41642</v>
      </c>
      <c r="K2118" s="85"/>
      <c r="M2118" s="85">
        <v>41642</v>
      </c>
      <c r="N2118" t="e">
        <f t="shared" si="400"/>
        <v>#VALUE!</v>
      </c>
      <c r="O2118">
        <f t="shared" si="401"/>
        <v>41642</v>
      </c>
      <c r="Q2118" s="84">
        <v>41642</v>
      </c>
      <c r="R2118" t="e">
        <f t="shared" si="402"/>
        <v>#VALUE!</v>
      </c>
      <c r="S2118">
        <f t="shared" si="403"/>
        <v>41642</v>
      </c>
      <c r="U2118" s="86">
        <v>41642</v>
      </c>
      <c r="V2118" t="e">
        <f t="shared" si="404"/>
        <v>#VALUE!</v>
      </c>
      <c r="W2118">
        <f t="shared" si="405"/>
        <v>41642</v>
      </c>
      <c r="Y2118" s="61">
        <v>41642</v>
      </c>
      <c r="Z2118" t="str">
        <f t="shared" si="406"/>
        <v>41642</v>
      </c>
      <c r="AA2118" t="e">
        <f t="shared" si="407"/>
        <v>#VALUE!</v>
      </c>
      <c r="AB2118">
        <f t="shared" si="408"/>
        <v>41642</v>
      </c>
      <c r="AD2118" s="85">
        <v>15447</v>
      </c>
      <c r="AG2118" s="85">
        <v>41642</v>
      </c>
      <c r="AI2118" s="85">
        <v>41699</v>
      </c>
    </row>
    <row r="2119" spans="1:35" x14ac:dyDescent="0.2">
      <c r="A2119">
        <v>2579</v>
      </c>
      <c r="B2119" s="91" t="s">
        <v>453</v>
      </c>
      <c r="C2119" s="61" t="str" cm="1">
        <f t="array" ref="C2119">_xlfn._xlws.FILTER(B2119,OR(LEN(B2119) = 7,LEN(B2119)=8))</f>
        <v>12/17/13</v>
      </c>
      <c r="D2119" s="61" t="str">
        <f t="shared" si="398"/>
        <v>12/17/13</v>
      </c>
      <c r="E2119" s="61" t="s">
        <v>453</v>
      </c>
      <c r="F2119" s="87" t="e" cm="1" vm="1">
        <f t="array" ref="F2119">_xlfn._xlws.FILTER(B2119,LEN(B2119)=5)</f>
        <v>#VALUE!</v>
      </c>
      <c r="G2119" s="88" t="str">
        <f t="shared" si="399"/>
        <v/>
      </c>
      <c r="H2119" s="85">
        <v>41625</v>
      </c>
      <c r="I2119" s="85" t="s">
        <v>2512</v>
      </c>
      <c r="J2119" s="93">
        <f t="shared" si="397"/>
        <v>41625</v>
      </c>
      <c r="K2119" s="85"/>
      <c r="M2119" s="85" t="s">
        <v>453</v>
      </c>
      <c r="N2119" t="e">
        <f t="shared" si="400"/>
        <v>#VALUE!</v>
      </c>
      <c r="O2119" t="e">
        <f t="shared" si="401"/>
        <v>#VALUE!</v>
      </c>
      <c r="Q2119" s="84" t="s">
        <v>453</v>
      </c>
      <c r="R2119" t="e">
        <f t="shared" si="402"/>
        <v>#VALUE!</v>
      </c>
      <c r="S2119" t="e">
        <f t="shared" si="403"/>
        <v>#VALUE!</v>
      </c>
      <c r="U2119" s="86" t="s">
        <v>453</v>
      </c>
      <c r="V2119" t="e">
        <f t="shared" si="404"/>
        <v>#VALUE!</v>
      </c>
      <c r="W2119" t="e">
        <f t="shared" si="405"/>
        <v>#VALUE!</v>
      </c>
      <c r="Y2119" s="61" t="s">
        <v>453</v>
      </c>
      <c r="Z2119" t="str">
        <f t="shared" si="406"/>
        <v>12-17-13</v>
      </c>
      <c r="AA2119" t="e">
        <f t="shared" si="407"/>
        <v>#VALUE!</v>
      </c>
      <c r="AB2119" t="e">
        <f t="shared" si="408"/>
        <v>#VALUE!</v>
      </c>
      <c r="AD2119" s="85">
        <v>41625</v>
      </c>
      <c r="AG2119" s="85" t="s">
        <v>453</v>
      </c>
      <c r="AI2119" s="85">
        <v>41625</v>
      </c>
    </row>
    <row r="2120" spans="1:35" x14ac:dyDescent="0.2">
      <c r="A2120">
        <v>5623</v>
      </c>
      <c r="B2120" s="91" t="s">
        <v>1052</v>
      </c>
      <c r="C2120" s="61" t="str" cm="1">
        <f t="array" ref="C2120">_xlfn._xlws.FILTER(B2120,OR(LEN(B2120) = 7,LEN(B2120)=8))</f>
        <v>9/26/13</v>
      </c>
      <c r="D2120" s="61" t="str">
        <f t="shared" si="398"/>
        <v>9/26/13</v>
      </c>
      <c r="E2120" s="85" t="s">
        <v>1052</v>
      </c>
      <c r="F2120" s="87" t="e" cm="1" vm="1">
        <f t="array" ref="F2120">_xlfn._xlws.FILTER(B2120,LEN(B2120)=5)</f>
        <v>#VALUE!</v>
      </c>
      <c r="G2120" s="88" t="str">
        <f t="shared" si="399"/>
        <v/>
      </c>
      <c r="H2120" s="85">
        <v>41543</v>
      </c>
      <c r="I2120" s="85" t="s">
        <v>2512</v>
      </c>
      <c r="J2120" s="93">
        <f t="shared" si="397"/>
        <v>41543</v>
      </c>
      <c r="K2120" s="85"/>
      <c r="M2120" s="85" t="s">
        <v>1052</v>
      </c>
      <c r="N2120" t="e">
        <f t="shared" si="400"/>
        <v>#VALUE!</v>
      </c>
      <c r="O2120" t="e">
        <f t="shared" si="401"/>
        <v>#VALUE!</v>
      </c>
      <c r="Q2120" s="84" t="s">
        <v>1052</v>
      </c>
      <c r="R2120" t="e">
        <f t="shared" si="402"/>
        <v>#VALUE!</v>
      </c>
      <c r="S2120" t="e">
        <f t="shared" si="403"/>
        <v>#VALUE!</v>
      </c>
      <c r="U2120" s="86" t="s">
        <v>1052</v>
      </c>
      <c r="V2120" t="e">
        <f t="shared" si="404"/>
        <v>#VALUE!</v>
      </c>
      <c r="W2120" t="e">
        <f t="shared" si="405"/>
        <v>#VALUE!</v>
      </c>
      <c r="Y2120" s="61" t="s">
        <v>1052</v>
      </c>
      <c r="Z2120" t="str">
        <f t="shared" si="406"/>
        <v>9-26-13</v>
      </c>
      <c r="AA2120" t="e">
        <f t="shared" si="407"/>
        <v>#VALUE!</v>
      </c>
      <c r="AB2120" t="e">
        <f t="shared" si="408"/>
        <v>#VALUE!</v>
      </c>
      <c r="AD2120" s="85">
        <v>41543</v>
      </c>
      <c r="AG2120" s="85" t="s">
        <v>1052</v>
      </c>
      <c r="AI2120" s="85">
        <v>41543</v>
      </c>
    </row>
    <row r="2121" spans="1:35" x14ac:dyDescent="0.2">
      <c r="A2121">
        <v>4789</v>
      </c>
      <c r="B2121" s="91" t="s">
        <v>1390</v>
      </c>
      <c r="C2121" s="61" t="str" cm="1">
        <f t="array" ref="C2121">_xlfn._xlws.FILTER(B2121,OR(LEN(B2121) = 7,LEN(B2121)=8))</f>
        <v>9/17/13</v>
      </c>
      <c r="D2121" s="61" t="str">
        <f t="shared" si="398"/>
        <v>9/17/13</v>
      </c>
      <c r="E2121" s="85" t="s">
        <v>1390</v>
      </c>
      <c r="F2121" s="87" t="e" cm="1" vm="1">
        <f t="array" ref="F2121">_xlfn._xlws.FILTER(B2121,LEN(B2121)=5)</f>
        <v>#VALUE!</v>
      </c>
      <c r="G2121" s="88" t="str">
        <f t="shared" si="399"/>
        <v/>
      </c>
      <c r="H2121" s="85">
        <v>41534</v>
      </c>
      <c r="I2121" s="85" t="s">
        <v>2512</v>
      </c>
      <c r="J2121" s="93">
        <f t="shared" si="397"/>
        <v>41534</v>
      </c>
      <c r="K2121" s="85"/>
      <c r="M2121" s="85" t="s">
        <v>1390</v>
      </c>
      <c r="N2121" t="e">
        <f t="shared" si="400"/>
        <v>#VALUE!</v>
      </c>
      <c r="O2121" t="e">
        <f t="shared" si="401"/>
        <v>#VALUE!</v>
      </c>
      <c r="Q2121" s="84" t="s">
        <v>1390</v>
      </c>
      <c r="R2121" t="e">
        <f t="shared" si="402"/>
        <v>#VALUE!</v>
      </c>
      <c r="S2121" t="e">
        <f t="shared" si="403"/>
        <v>#VALUE!</v>
      </c>
      <c r="U2121" s="86" t="s">
        <v>1390</v>
      </c>
      <c r="V2121" t="e">
        <f t="shared" si="404"/>
        <v>#VALUE!</v>
      </c>
      <c r="W2121" t="e">
        <f t="shared" si="405"/>
        <v>#VALUE!</v>
      </c>
      <c r="Y2121" s="61" t="s">
        <v>1390</v>
      </c>
      <c r="Z2121" t="str">
        <f t="shared" si="406"/>
        <v>9-17-13</v>
      </c>
      <c r="AA2121" t="e">
        <f t="shared" si="407"/>
        <v>#VALUE!</v>
      </c>
      <c r="AB2121" t="e">
        <f t="shared" si="408"/>
        <v>#VALUE!</v>
      </c>
      <c r="AD2121" s="85">
        <v>41534</v>
      </c>
      <c r="AG2121" s="85" t="s">
        <v>1390</v>
      </c>
      <c r="AI2121" s="85">
        <v>41534</v>
      </c>
    </row>
    <row r="2122" spans="1:35" x14ac:dyDescent="0.2">
      <c r="A2122">
        <v>9523</v>
      </c>
      <c r="B2122" s="91" t="s">
        <v>622</v>
      </c>
      <c r="C2122" s="61" t="str" cm="1">
        <f t="array" ref="C2122">_xlfn._xlws.FILTER(B2122,OR(LEN(B2122) = 7,LEN(B2122)=8))</f>
        <v>8/17/13</v>
      </c>
      <c r="D2122" s="61" t="str">
        <f t="shared" si="398"/>
        <v>8/17/13</v>
      </c>
      <c r="E2122" s="85" t="s">
        <v>622</v>
      </c>
      <c r="F2122" s="87" t="e" cm="1" vm="1">
        <f t="array" ref="F2122">_xlfn._xlws.FILTER(B2122,LEN(B2122)=5)</f>
        <v>#VALUE!</v>
      </c>
      <c r="G2122" s="88" t="str">
        <f t="shared" si="399"/>
        <v/>
      </c>
      <c r="H2122" s="85">
        <v>41503</v>
      </c>
      <c r="I2122" s="85" t="s">
        <v>2512</v>
      </c>
      <c r="J2122" s="93">
        <f t="shared" si="397"/>
        <v>41503</v>
      </c>
      <c r="K2122" s="85"/>
      <c r="M2122" s="85" t="s">
        <v>622</v>
      </c>
      <c r="N2122" t="e">
        <f t="shared" si="400"/>
        <v>#VALUE!</v>
      </c>
      <c r="O2122" t="e">
        <f t="shared" si="401"/>
        <v>#VALUE!</v>
      </c>
      <c r="Q2122" s="84" t="s">
        <v>622</v>
      </c>
      <c r="R2122" t="e">
        <f t="shared" si="402"/>
        <v>#VALUE!</v>
      </c>
      <c r="S2122" t="e">
        <f t="shared" si="403"/>
        <v>#VALUE!</v>
      </c>
      <c r="U2122" s="86" t="s">
        <v>622</v>
      </c>
      <c r="V2122" t="e">
        <f t="shared" si="404"/>
        <v>#VALUE!</v>
      </c>
      <c r="W2122" t="e">
        <f t="shared" si="405"/>
        <v>#VALUE!</v>
      </c>
      <c r="Y2122" s="61" t="s">
        <v>622</v>
      </c>
      <c r="Z2122" t="str">
        <f t="shared" si="406"/>
        <v>8-17-13</v>
      </c>
      <c r="AA2122" t="e">
        <f t="shared" si="407"/>
        <v>#VALUE!</v>
      </c>
      <c r="AB2122" t="e">
        <f t="shared" si="408"/>
        <v>#VALUE!</v>
      </c>
      <c r="AD2122" s="85">
        <v>41503</v>
      </c>
      <c r="AG2122" s="85" t="s">
        <v>622</v>
      </c>
      <c r="AI2122" s="85">
        <v>41503</v>
      </c>
    </row>
    <row r="2123" spans="1:35" x14ac:dyDescent="0.2">
      <c r="A2123">
        <v>5268</v>
      </c>
      <c r="B2123" s="91">
        <v>41586</v>
      </c>
      <c r="C2123" s="61" t="e" cm="1" vm="1">
        <f t="array" ref="C2123">_xlfn._xlws.FILTER(B2123,OR(LEN(B2123) = 7,LEN(B2123)=8))</f>
        <v>#VALUE!</v>
      </c>
      <c r="D2123" s="61" t="str">
        <f t="shared" si="398"/>
        <v/>
      </c>
      <c r="E2123" s="61" t="s">
        <v>2512</v>
      </c>
      <c r="F2123" s="87" cm="1">
        <f t="array" ref="F2123">_xlfn._xlws.FILTER(B2123,LEN(B2123)=5)</f>
        <v>41586</v>
      </c>
      <c r="G2123" s="88">
        <f t="shared" si="399"/>
        <v>41586</v>
      </c>
      <c r="H2123" s="61"/>
      <c r="I2123" s="85">
        <v>41586</v>
      </c>
      <c r="J2123" s="93">
        <f t="shared" si="397"/>
        <v>41586</v>
      </c>
      <c r="K2123" s="85"/>
      <c r="M2123" s="85">
        <v>41586</v>
      </c>
      <c r="N2123" t="e">
        <f t="shared" si="400"/>
        <v>#VALUE!</v>
      </c>
      <c r="O2123">
        <f t="shared" si="401"/>
        <v>41586</v>
      </c>
      <c r="Q2123" s="84">
        <v>41586</v>
      </c>
      <c r="R2123" t="e">
        <f t="shared" si="402"/>
        <v>#VALUE!</v>
      </c>
      <c r="S2123">
        <f t="shared" si="403"/>
        <v>41586</v>
      </c>
      <c r="U2123" s="86">
        <v>41586</v>
      </c>
      <c r="V2123" t="e">
        <f t="shared" si="404"/>
        <v>#VALUE!</v>
      </c>
      <c r="W2123">
        <f t="shared" si="405"/>
        <v>41586</v>
      </c>
      <c r="Y2123" s="61">
        <v>41586</v>
      </c>
      <c r="Z2123" t="str">
        <f t="shared" si="406"/>
        <v>41586</v>
      </c>
      <c r="AA2123" t="e">
        <f t="shared" si="407"/>
        <v>#VALUE!</v>
      </c>
      <c r="AB2123">
        <f t="shared" si="408"/>
        <v>41586</v>
      </c>
      <c r="AD2123" s="85">
        <v>31517</v>
      </c>
      <c r="AG2123" s="85">
        <v>41586</v>
      </c>
      <c r="AI2123" s="85">
        <v>41497</v>
      </c>
    </row>
    <row r="2124" spans="1:35" x14ac:dyDescent="0.2">
      <c r="A2124">
        <v>1545</v>
      </c>
      <c r="B2124" s="91">
        <v>41313</v>
      </c>
      <c r="C2124" s="61" t="e" cm="1" vm="1">
        <f t="array" ref="C2124">_xlfn._xlws.FILTER(B2124,OR(LEN(B2124) = 7,LEN(B2124)=8))</f>
        <v>#VALUE!</v>
      </c>
      <c r="D2124" s="61" t="str">
        <f t="shared" si="398"/>
        <v/>
      </c>
      <c r="E2124" s="61" t="s">
        <v>2512</v>
      </c>
      <c r="F2124" s="87" cm="1">
        <f t="array" ref="F2124">_xlfn._xlws.FILTER(B2124,LEN(B2124)=5)</f>
        <v>41313</v>
      </c>
      <c r="G2124" s="88">
        <f t="shared" si="399"/>
        <v>41313</v>
      </c>
      <c r="H2124" s="61"/>
      <c r="I2124" s="85">
        <v>41313</v>
      </c>
      <c r="J2124" s="93">
        <f t="shared" si="397"/>
        <v>41313</v>
      </c>
      <c r="K2124" s="85"/>
      <c r="M2124" s="85">
        <v>41313</v>
      </c>
      <c r="N2124" t="e">
        <f t="shared" si="400"/>
        <v>#VALUE!</v>
      </c>
      <c r="O2124">
        <f t="shared" si="401"/>
        <v>41313</v>
      </c>
      <c r="Q2124" s="84">
        <v>41313</v>
      </c>
      <c r="R2124" t="e">
        <f t="shared" si="402"/>
        <v>#VALUE!</v>
      </c>
      <c r="S2124">
        <f t="shared" si="403"/>
        <v>41313</v>
      </c>
      <c r="U2124" s="86">
        <v>41313</v>
      </c>
      <c r="V2124" t="e">
        <f t="shared" si="404"/>
        <v>#VALUE!</v>
      </c>
      <c r="W2124">
        <f t="shared" si="405"/>
        <v>41313</v>
      </c>
      <c r="Y2124" s="61">
        <v>41313</v>
      </c>
      <c r="Z2124" t="str">
        <f t="shared" si="406"/>
        <v>41313</v>
      </c>
      <c r="AA2124" t="e">
        <f t="shared" si="407"/>
        <v>#VALUE!</v>
      </c>
      <c r="AB2124">
        <f t="shared" si="408"/>
        <v>41313</v>
      </c>
      <c r="AD2124" s="85">
        <v>41377</v>
      </c>
      <c r="AG2124" s="85">
        <v>41313</v>
      </c>
      <c r="AI2124" s="85">
        <v>41488</v>
      </c>
    </row>
    <row r="2125" spans="1:35" x14ac:dyDescent="0.2">
      <c r="A2125">
        <v>2254</v>
      </c>
      <c r="B2125" s="91">
        <v>41462</v>
      </c>
      <c r="C2125" s="61" t="e" cm="1" vm="1">
        <f t="array" ref="C2125">_xlfn._xlws.FILTER(B2125,OR(LEN(B2125) = 7,LEN(B2125)=8))</f>
        <v>#VALUE!</v>
      </c>
      <c r="D2125" s="61" t="str">
        <f t="shared" si="398"/>
        <v/>
      </c>
      <c r="E2125" s="61" t="s">
        <v>2512</v>
      </c>
      <c r="F2125" s="87" cm="1">
        <f t="array" ref="F2125">_xlfn._xlws.FILTER(B2125,LEN(B2125)=5)</f>
        <v>41462</v>
      </c>
      <c r="G2125" s="88">
        <f t="shared" si="399"/>
        <v>41462</v>
      </c>
      <c r="H2125" s="61"/>
      <c r="I2125" s="85">
        <v>41462</v>
      </c>
      <c r="J2125" s="93">
        <f t="shared" si="397"/>
        <v>41462</v>
      </c>
      <c r="K2125" s="85"/>
      <c r="M2125" s="85">
        <v>41462</v>
      </c>
      <c r="N2125" t="e">
        <f t="shared" si="400"/>
        <v>#VALUE!</v>
      </c>
      <c r="O2125">
        <f t="shared" si="401"/>
        <v>41462</v>
      </c>
      <c r="Q2125" s="84">
        <v>41462</v>
      </c>
      <c r="R2125" t="e">
        <f t="shared" si="402"/>
        <v>#VALUE!</v>
      </c>
      <c r="S2125">
        <f t="shared" si="403"/>
        <v>41462</v>
      </c>
      <c r="U2125" s="86">
        <v>41462</v>
      </c>
      <c r="V2125" t="e">
        <f t="shared" si="404"/>
        <v>#VALUE!</v>
      </c>
      <c r="W2125">
        <f t="shared" si="405"/>
        <v>41462</v>
      </c>
      <c r="Y2125" s="61">
        <v>41462</v>
      </c>
      <c r="Z2125" t="str">
        <f t="shared" si="406"/>
        <v>41462</v>
      </c>
      <c r="AA2125" t="e">
        <f t="shared" si="407"/>
        <v>#VALUE!</v>
      </c>
      <c r="AB2125">
        <f t="shared" si="408"/>
        <v>41462</v>
      </c>
      <c r="AD2125" s="85">
        <v>22750</v>
      </c>
      <c r="AG2125" s="85">
        <v>41462</v>
      </c>
      <c r="AI2125" s="85">
        <v>41462</v>
      </c>
    </row>
    <row r="2126" spans="1:35" x14ac:dyDescent="0.2">
      <c r="A2126">
        <v>2661</v>
      </c>
      <c r="B2126" s="91">
        <v>41370</v>
      </c>
      <c r="C2126" s="61" t="e" cm="1" vm="1">
        <f t="array" ref="C2126">_xlfn._xlws.FILTER(B2126,OR(LEN(B2126) = 7,LEN(B2126)=8))</f>
        <v>#VALUE!</v>
      </c>
      <c r="D2126" s="61" t="str">
        <f t="shared" si="398"/>
        <v/>
      </c>
      <c r="E2126" s="61" t="s">
        <v>2512</v>
      </c>
      <c r="F2126" s="87" cm="1">
        <f t="array" ref="F2126">_xlfn._xlws.FILTER(B2126,LEN(B2126)=5)</f>
        <v>41370</v>
      </c>
      <c r="G2126" s="88">
        <f t="shared" si="399"/>
        <v>41370</v>
      </c>
      <c r="H2126" s="61"/>
      <c r="I2126" s="85">
        <v>41370</v>
      </c>
      <c r="J2126" s="93">
        <f t="shared" si="397"/>
        <v>41370</v>
      </c>
      <c r="K2126" s="85"/>
      <c r="M2126" s="85">
        <v>41370</v>
      </c>
      <c r="N2126" t="e">
        <f t="shared" si="400"/>
        <v>#VALUE!</v>
      </c>
      <c r="O2126">
        <f t="shared" si="401"/>
        <v>41370</v>
      </c>
      <c r="Q2126" s="84">
        <v>41370</v>
      </c>
      <c r="R2126" t="e">
        <f t="shared" si="402"/>
        <v>#VALUE!</v>
      </c>
      <c r="S2126">
        <f t="shared" si="403"/>
        <v>41370</v>
      </c>
      <c r="U2126" s="86">
        <v>41370</v>
      </c>
      <c r="V2126" t="e">
        <f t="shared" si="404"/>
        <v>#VALUE!</v>
      </c>
      <c r="W2126">
        <f t="shared" si="405"/>
        <v>41370</v>
      </c>
      <c r="Y2126" s="61">
        <v>41370</v>
      </c>
      <c r="Z2126" t="str">
        <f t="shared" si="406"/>
        <v>41370</v>
      </c>
      <c r="AA2126" t="e">
        <f t="shared" si="407"/>
        <v>#VALUE!</v>
      </c>
      <c r="AB2126">
        <f t="shared" si="408"/>
        <v>41370</v>
      </c>
      <c r="AD2126" s="85">
        <v>25671</v>
      </c>
      <c r="AG2126" s="85">
        <v>41370</v>
      </c>
      <c r="AI2126" s="85">
        <v>41429</v>
      </c>
    </row>
    <row r="2127" spans="1:35" x14ac:dyDescent="0.2">
      <c r="A2127">
        <v>3130</v>
      </c>
      <c r="B2127" s="91">
        <v>41370</v>
      </c>
      <c r="C2127" s="61" t="e" cm="1" vm="1">
        <f t="array" ref="C2127">_xlfn._xlws.FILTER(B2127,OR(LEN(B2127) = 7,LEN(B2127)=8))</f>
        <v>#VALUE!</v>
      </c>
      <c r="D2127" s="61" t="str">
        <f t="shared" si="398"/>
        <v/>
      </c>
      <c r="E2127" s="61" t="s">
        <v>2512</v>
      </c>
      <c r="F2127" s="87" cm="1">
        <f t="array" ref="F2127">_xlfn._xlws.FILTER(B2127,LEN(B2127)=5)</f>
        <v>41370</v>
      </c>
      <c r="G2127" s="88">
        <f t="shared" si="399"/>
        <v>41370</v>
      </c>
      <c r="H2127" s="61"/>
      <c r="I2127" s="85">
        <v>41370</v>
      </c>
      <c r="J2127" s="93">
        <f t="shared" si="397"/>
        <v>41370</v>
      </c>
      <c r="K2127" s="85"/>
      <c r="M2127" s="85">
        <v>41370</v>
      </c>
      <c r="N2127" t="e">
        <f t="shared" si="400"/>
        <v>#VALUE!</v>
      </c>
      <c r="O2127">
        <f t="shared" si="401"/>
        <v>41370</v>
      </c>
      <c r="Q2127" s="84">
        <v>41370</v>
      </c>
      <c r="R2127" t="e">
        <f t="shared" si="402"/>
        <v>#VALUE!</v>
      </c>
      <c r="S2127">
        <f t="shared" si="403"/>
        <v>41370</v>
      </c>
      <c r="U2127" s="86">
        <v>41370</v>
      </c>
      <c r="V2127" t="e">
        <f t="shared" si="404"/>
        <v>#VALUE!</v>
      </c>
      <c r="W2127">
        <f t="shared" si="405"/>
        <v>41370</v>
      </c>
      <c r="Y2127" s="61">
        <v>41370</v>
      </c>
      <c r="Z2127" t="str">
        <f t="shared" si="406"/>
        <v>41370</v>
      </c>
      <c r="AA2127" t="e">
        <f t="shared" si="407"/>
        <v>#VALUE!</v>
      </c>
      <c r="AB2127">
        <f t="shared" si="408"/>
        <v>41370</v>
      </c>
      <c r="AD2127" s="85">
        <v>25671</v>
      </c>
      <c r="AG2127" s="85">
        <v>41370</v>
      </c>
      <c r="AI2127" s="85">
        <v>41429</v>
      </c>
    </row>
    <row r="2128" spans="1:35" x14ac:dyDescent="0.2">
      <c r="A2128">
        <v>5847</v>
      </c>
      <c r="B2128" s="91" t="s">
        <v>180</v>
      </c>
      <c r="C2128" s="61" t="str" cm="1">
        <f t="array" ref="C2128">_xlfn._xlws.FILTER(B2128,OR(LEN(B2128) = 7,LEN(B2128)=8))</f>
        <v>5/29/13</v>
      </c>
      <c r="D2128" s="61" t="str">
        <f t="shared" si="398"/>
        <v>5/29/13</v>
      </c>
      <c r="E2128" s="85" t="s">
        <v>180</v>
      </c>
      <c r="F2128" s="87" t="e" cm="1" vm="1">
        <f t="array" ref="F2128">_xlfn._xlws.FILTER(B2128,LEN(B2128)=5)</f>
        <v>#VALUE!</v>
      </c>
      <c r="G2128" s="88" t="str">
        <f t="shared" si="399"/>
        <v/>
      </c>
      <c r="H2128" s="85">
        <v>41423</v>
      </c>
      <c r="I2128" s="85" t="s">
        <v>2512</v>
      </c>
      <c r="J2128" s="93">
        <f t="shared" si="397"/>
        <v>41423</v>
      </c>
      <c r="K2128" s="85"/>
      <c r="M2128" s="85" t="s">
        <v>180</v>
      </c>
      <c r="N2128" t="e">
        <f t="shared" si="400"/>
        <v>#VALUE!</v>
      </c>
      <c r="O2128" t="e">
        <f t="shared" si="401"/>
        <v>#VALUE!</v>
      </c>
      <c r="Q2128" s="84" t="s">
        <v>180</v>
      </c>
      <c r="R2128" t="e">
        <f t="shared" si="402"/>
        <v>#VALUE!</v>
      </c>
      <c r="S2128" t="e">
        <f t="shared" si="403"/>
        <v>#VALUE!</v>
      </c>
      <c r="U2128" s="86" t="s">
        <v>180</v>
      </c>
      <c r="V2128" t="e">
        <f t="shared" si="404"/>
        <v>#VALUE!</v>
      </c>
      <c r="W2128" t="e">
        <f t="shared" si="405"/>
        <v>#VALUE!</v>
      </c>
      <c r="Y2128" s="61" t="s">
        <v>180</v>
      </c>
      <c r="Z2128" t="str">
        <f t="shared" si="406"/>
        <v>5-29-13</v>
      </c>
      <c r="AA2128" t="e">
        <f t="shared" si="407"/>
        <v>#VALUE!</v>
      </c>
      <c r="AB2128" t="e">
        <f t="shared" si="408"/>
        <v>#VALUE!</v>
      </c>
      <c r="AD2128" s="85">
        <v>41423</v>
      </c>
      <c r="AG2128" s="85" t="s">
        <v>180</v>
      </c>
      <c r="AI2128" s="85">
        <v>41423</v>
      </c>
    </row>
    <row r="2129" spans="1:35" x14ac:dyDescent="0.2">
      <c r="A2129">
        <v>5863</v>
      </c>
      <c r="B2129" s="91" t="s">
        <v>180</v>
      </c>
      <c r="C2129" s="61" t="str" cm="1">
        <f t="array" ref="C2129">_xlfn._xlws.FILTER(B2129,OR(LEN(B2129) = 7,LEN(B2129)=8))</f>
        <v>5/29/13</v>
      </c>
      <c r="D2129" s="61" t="str">
        <f t="shared" si="398"/>
        <v>5/29/13</v>
      </c>
      <c r="E2129" s="85" t="s">
        <v>180</v>
      </c>
      <c r="F2129" s="87" t="e" cm="1" vm="1">
        <f t="array" ref="F2129">_xlfn._xlws.FILTER(B2129,LEN(B2129)=5)</f>
        <v>#VALUE!</v>
      </c>
      <c r="G2129" s="88" t="str">
        <f t="shared" si="399"/>
        <v/>
      </c>
      <c r="H2129" s="85">
        <v>41423</v>
      </c>
      <c r="I2129" s="85" t="s">
        <v>2512</v>
      </c>
      <c r="J2129" s="93">
        <f t="shared" si="397"/>
        <v>41423</v>
      </c>
      <c r="K2129" s="85"/>
      <c r="M2129" s="85" t="s">
        <v>180</v>
      </c>
      <c r="N2129" t="e">
        <f t="shared" si="400"/>
        <v>#VALUE!</v>
      </c>
      <c r="O2129" t="e">
        <f t="shared" si="401"/>
        <v>#VALUE!</v>
      </c>
      <c r="Q2129" s="84" t="s">
        <v>180</v>
      </c>
      <c r="R2129" t="e">
        <f t="shared" si="402"/>
        <v>#VALUE!</v>
      </c>
      <c r="S2129" t="e">
        <f t="shared" si="403"/>
        <v>#VALUE!</v>
      </c>
      <c r="U2129" s="86" t="s">
        <v>180</v>
      </c>
      <c r="V2129" t="e">
        <f t="shared" si="404"/>
        <v>#VALUE!</v>
      </c>
      <c r="W2129" t="e">
        <f t="shared" si="405"/>
        <v>#VALUE!</v>
      </c>
      <c r="Y2129" s="61" t="s">
        <v>180</v>
      </c>
      <c r="Z2129" t="str">
        <f t="shared" si="406"/>
        <v>5-29-13</v>
      </c>
      <c r="AA2129" t="e">
        <f t="shared" si="407"/>
        <v>#VALUE!</v>
      </c>
      <c r="AB2129" t="e">
        <f t="shared" si="408"/>
        <v>#VALUE!</v>
      </c>
      <c r="AD2129" s="85">
        <v>41423</v>
      </c>
      <c r="AG2129" s="85" t="s">
        <v>180</v>
      </c>
      <c r="AI2129" s="85">
        <v>41423</v>
      </c>
    </row>
    <row r="2130" spans="1:35" x14ac:dyDescent="0.2">
      <c r="A2130">
        <v>999</v>
      </c>
      <c r="B2130" s="91">
        <v>41306</v>
      </c>
      <c r="C2130" s="61" t="e" cm="1" vm="1">
        <f t="array" ref="C2130">_xlfn._xlws.FILTER(B2130,OR(LEN(B2130) = 7,LEN(B2130)=8))</f>
        <v>#VALUE!</v>
      </c>
      <c r="D2130" s="61" t="str">
        <f t="shared" si="398"/>
        <v/>
      </c>
      <c r="E2130" s="61" t="s">
        <v>2512</v>
      </c>
      <c r="F2130" s="87" cm="1">
        <f t="array" ref="F2130">_xlfn._xlws.FILTER(B2130,LEN(B2130)=5)</f>
        <v>41306</v>
      </c>
      <c r="G2130" s="88">
        <f t="shared" si="399"/>
        <v>41306</v>
      </c>
      <c r="H2130" s="61"/>
      <c r="I2130" s="85">
        <v>41306</v>
      </c>
      <c r="J2130" s="93">
        <f t="shared" si="397"/>
        <v>41306</v>
      </c>
      <c r="K2130" s="85"/>
      <c r="M2130" s="85">
        <v>41306</v>
      </c>
      <c r="N2130" t="e">
        <f t="shared" si="400"/>
        <v>#VALUE!</v>
      </c>
      <c r="O2130">
        <f t="shared" si="401"/>
        <v>41306</v>
      </c>
      <c r="Q2130" s="84">
        <v>41306</v>
      </c>
      <c r="R2130" t="e">
        <f t="shared" si="402"/>
        <v>#VALUE!</v>
      </c>
      <c r="S2130">
        <f t="shared" si="403"/>
        <v>41306</v>
      </c>
      <c r="U2130" s="86">
        <v>41306</v>
      </c>
      <c r="V2130" t="e">
        <f t="shared" si="404"/>
        <v>#VALUE!</v>
      </c>
      <c r="W2130">
        <f t="shared" si="405"/>
        <v>41306</v>
      </c>
      <c r="Y2130" s="61">
        <v>41306</v>
      </c>
      <c r="Z2130" t="str">
        <f t="shared" si="406"/>
        <v>41306</v>
      </c>
      <c r="AA2130" t="e">
        <f t="shared" si="407"/>
        <v>#VALUE!</v>
      </c>
      <c r="AB2130">
        <f t="shared" si="408"/>
        <v>41306</v>
      </c>
      <c r="AD2130" s="85">
        <v>38820</v>
      </c>
      <c r="AG2130" s="85">
        <v>41306</v>
      </c>
      <c r="AI2130" s="85">
        <v>41276</v>
      </c>
    </row>
    <row r="2131" spans="1:35" x14ac:dyDescent="0.2">
      <c r="A2131">
        <v>2931</v>
      </c>
      <c r="B2131" s="91" t="s">
        <v>271</v>
      </c>
      <c r="C2131" s="61" t="str" cm="1">
        <f t="array" ref="C2131">_xlfn._xlws.FILTER(B2131,OR(LEN(B2131) = 7,LEN(B2131)=8))</f>
        <v>9/21/12</v>
      </c>
      <c r="D2131" s="61" t="str">
        <f t="shared" si="398"/>
        <v>9/21/12</v>
      </c>
      <c r="E2131" s="85" t="s">
        <v>271</v>
      </c>
      <c r="F2131" s="87" t="e" cm="1" vm="1">
        <f t="array" ref="F2131">_xlfn._xlws.FILTER(B2131,LEN(B2131)=5)</f>
        <v>#VALUE!</v>
      </c>
      <c r="G2131" s="88" t="str">
        <f t="shared" si="399"/>
        <v/>
      </c>
      <c r="H2131" s="85">
        <v>41173</v>
      </c>
      <c r="I2131" s="85" t="s">
        <v>2512</v>
      </c>
      <c r="J2131" s="93">
        <f t="shared" si="397"/>
        <v>41173</v>
      </c>
      <c r="K2131" s="85"/>
      <c r="M2131" s="85" t="s">
        <v>271</v>
      </c>
      <c r="N2131" t="e">
        <f t="shared" si="400"/>
        <v>#VALUE!</v>
      </c>
      <c r="O2131" t="e">
        <f t="shared" si="401"/>
        <v>#VALUE!</v>
      </c>
      <c r="Q2131" s="84" t="s">
        <v>271</v>
      </c>
      <c r="R2131" t="e">
        <f t="shared" si="402"/>
        <v>#VALUE!</v>
      </c>
      <c r="S2131" t="e">
        <f t="shared" si="403"/>
        <v>#VALUE!</v>
      </c>
      <c r="U2131" s="86" t="s">
        <v>271</v>
      </c>
      <c r="V2131" t="e">
        <f t="shared" si="404"/>
        <v>#VALUE!</v>
      </c>
      <c r="W2131" t="e">
        <f t="shared" si="405"/>
        <v>#VALUE!</v>
      </c>
      <c r="Y2131" s="61" t="s">
        <v>271</v>
      </c>
      <c r="Z2131" t="str">
        <f t="shared" si="406"/>
        <v>9-21-12</v>
      </c>
      <c r="AA2131" t="e">
        <f t="shared" si="407"/>
        <v>#VALUE!</v>
      </c>
      <c r="AB2131" t="e">
        <f t="shared" si="408"/>
        <v>#VALUE!</v>
      </c>
      <c r="AD2131" s="85">
        <v>41173</v>
      </c>
      <c r="AG2131" s="85" t="s">
        <v>271</v>
      </c>
      <c r="AI2131" s="85">
        <v>41173</v>
      </c>
    </row>
    <row r="2132" spans="1:35" x14ac:dyDescent="0.2">
      <c r="A2132">
        <v>1890</v>
      </c>
      <c r="B2132" s="91" t="s">
        <v>2346</v>
      </c>
      <c r="C2132" s="61" t="str" cm="1">
        <f t="array" ref="C2132">_xlfn._xlws.FILTER(B2132,OR(LEN(B2132) = 7,LEN(B2132)=8))</f>
        <v>9/19/12</v>
      </c>
      <c r="D2132" s="61" t="str">
        <f t="shared" si="398"/>
        <v>9/19/12</v>
      </c>
      <c r="E2132" s="85" t="s">
        <v>2346</v>
      </c>
      <c r="F2132" s="87" t="e" cm="1" vm="1">
        <f t="array" ref="F2132">_xlfn._xlws.FILTER(B2132,LEN(B2132)=5)</f>
        <v>#VALUE!</v>
      </c>
      <c r="G2132" s="88" t="str">
        <f t="shared" si="399"/>
        <v/>
      </c>
      <c r="H2132" s="85">
        <v>41171</v>
      </c>
      <c r="I2132" s="85" t="s">
        <v>2512</v>
      </c>
      <c r="J2132" s="93">
        <f t="shared" si="397"/>
        <v>41171</v>
      </c>
      <c r="K2132" s="85"/>
      <c r="M2132" s="85" t="s">
        <v>2346</v>
      </c>
      <c r="N2132" t="e">
        <f t="shared" si="400"/>
        <v>#VALUE!</v>
      </c>
      <c r="O2132" t="e">
        <f t="shared" si="401"/>
        <v>#VALUE!</v>
      </c>
      <c r="Q2132" s="84" t="s">
        <v>2346</v>
      </c>
      <c r="R2132" t="e">
        <f t="shared" si="402"/>
        <v>#VALUE!</v>
      </c>
      <c r="S2132" t="e">
        <f t="shared" si="403"/>
        <v>#VALUE!</v>
      </c>
      <c r="U2132" s="86" t="s">
        <v>2346</v>
      </c>
      <c r="V2132" t="e">
        <f t="shared" si="404"/>
        <v>#VALUE!</v>
      </c>
      <c r="W2132" t="e">
        <f t="shared" si="405"/>
        <v>#VALUE!</v>
      </c>
      <c r="Y2132" s="61" t="s">
        <v>2346</v>
      </c>
      <c r="Z2132" t="str">
        <f t="shared" si="406"/>
        <v>9-19-12</v>
      </c>
      <c r="AA2132" t="e">
        <f t="shared" si="407"/>
        <v>#VALUE!</v>
      </c>
      <c r="AB2132" t="e">
        <f t="shared" si="408"/>
        <v>#VALUE!</v>
      </c>
      <c r="AD2132" s="85">
        <v>41171</v>
      </c>
      <c r="AG2132" s="85" t="s">
        <v>2346</v>
      </c>
      <c r="AI2132" s="85">
        <v>41171</v>
      </c>
    </row>
    <row r="2133" spans="1:35" x14ac:dyDescent="0.2">
      <c r="A2133">
        <v>5589</v>
      </c>
      <c r="B2133" s="91" t="s">
        <v>658</v>
      </c>
      <c r="C2133" s="61" t="str" cm="1">
        <f t="array" ref="C2133">_xlfn._xlws.FILTER(B2133,OR(LEN(B2133) = 7,LEN(B2133)=8))</f>
        <v>8/31/12</v>
      </c>
      <c r="D2133" s="61" t="str">
        <f t="shared" si="398"/>
        <v>8/31/12</v>
      </c>
      <c r="E2133" s="85" t="s">
        <v>658</v>
      </c>
      <c r="F2133" s="87" t="e" cm="1" vm="1">
        <f t="array" ref="F2133">_xlfn._xlws.FILTER(B2133,LEN(B2133)=5)</f>
        <v>#VALUE!</v>
      </c>
      <c r="G2133" s="88" t="str">
        <f t="shared" si="399"/>
        <v/>
      </c>
      <c r="H2133" s="85">
        <v>41152</v>
      </c>
      <c r="I2133" s="85" t="s">
        <v>2512</v>
      </c>
      <c r="J2133" s="93">
        <f t="shared" si="397"/>
        <v>41152</v>
      </c>
      <c r="K2133" s="85"/>
      <c r="M2133" s="85" t="s">
        <v>658</v>
      </c>
      <c r="N2133" t="e">
        <f t="shared" si="400"/>
        <v>#VALUE!</v>
      </c>
      <c r="O2133" t="e">
        <f t="shared" si="401"/>
        <v>#VALUE!</v>
      </c>
      <c r="Q2133" s="84" t="s">
        <v>658</v>
      </c>
      <c r="R2133" t="e">
        <f t="shared" si="402"/>
        <v>#VALUE!</v>
      </c>
      <c r="S2133" t="e">
        <f t="shared" si="403"/>
        <v>#VALUE!</v>
      </c>
      <c r="U2133" s="86" t="s">
        <v>658</v>
      </c>
      <c r="V2133" t="e">
        <f t="shared" si="404"/>
        <v>#VALUE!</v>
      </c>
      <c r="W2133" t="e">
        <f t="shared" si="405"/>
        <v>#VALUE!</v>
      </c>
      <c r="Y2133" s="61" t="s">
        <v>658</v>
      </c>
      <c r="Z2133" t="str">
        <f t="shared" si="406"/>
        <v>8-31-12</v>
      </c>
      <c r="AA2133" t="e">
        <f t="shared" si="407"/>
        <v>#VALUE!</v>
      </c>
      <c r="AB2133" t="e">
        <f t="shared" si="408"/>
        <v>#VALUE!</v>
      </c>
      <c r="AD2133" s="85">
        <v>41152</v>
      </c>
      <c r="AG2133" s="85" t="s">
        <v>658</v>
      </c>
      <c r="AI2133" s="85">
        <v>41152</v>
      </c>
    </row>
    <row r="2134" spans="1:35" x14ac:dyDescent="0.2">
      <c r="A2134">
        <v>10172</v>
      </c>
      <c r="B2134" s="91">
        <v>41190</v>
      </c>
      <c r="C2134" s="61" t="e" cm="1" vm="1">
        <f t="array" ref="C2134">_xlfn._xlws.FILTER(B2134,OR(LEN(B2134) = 7,LEN(B2134)=8))</f>
        <v>#VALUE!</v>
      </c>
      <c r="D2134" s="61" t="str">
        <f t="shared" si="398"/>
        <v/>
      </c>
      <c r="E2134" s="61" t="s">
        <v>2512</v>
      </c>
      <c r="F2134" s="87" cm="1">
        <f t="array" ref="F2134">_xlfn._xlws.FILTER(B2134,LEN(B2134)=5)</f>
        <v>41190</v>
      </c>
      <c r="G2134" s="88">
        <f t="shared" si="399"/>
        <v>41190</v>
      </c>
      <c r="H2134" s="61"/>
      <c r="I2134" s="85">
        <v>41190</v>
      </c>
      <c r="J2134" s="93">
        <f t="shared" si="397"/>
        <v>41190</v>
      </c>
      <c r="K2134" s="85"/>
      <c r="M2134" s="85">
        <v>41190</v>
      </c>
      <c r="N2134" t="e">
        <f t="shared" si="400"/>
        <v>#VALUE!</v>
      </c>
      <c r="O2134">
        <f t="shared" si="401"/>
        <v>41190</v>
      </c>
      <c r="Q2134" s="84">
        <v>41190</v>
      </c>
      <c r="R2134" t="e">
        <f t="shared" si="402"/>
        <v>#VALUE!</v>
      </c>
      <c r="S2134">
        <f t="shared" si="403"/>
        <v>41190</v>
      </c>
      <c r="U2134" s="86">
        <v>41190</v>
      </c>
      <c r="V2134" t="e">
        <f t="shared" si="404"/>
        <v>#VALUE!</v>
      </c>
      <c r="W2134">
        <f t="shared" si="405"/>
        <v>41190</v>
      </c>
      <c r="Y2134" s="61">
        <v>41190</v>
      </c>
      <c r="Z2134" t="str">
        <f t="shared" si="406"/>
        <v>41190</v>
      </c>
      <c r="AA2134" t="e">
        <f t="shared" si="407"/>
        <v>#VALUE!</v>
      </c>
      <c r="AB2134">
        <f t="shared" si="408"/>
        <v>41190</v>
      </c>
      <c r="AD2134" s="85">
        <v>32974</v>
      </c>
      <c r="AG2134" s="85">
        <v>41190</v>
      </c>
      <c r="AI2134" s="85">
        <v>41131</v>
      </c>
    </row>
    <row r="2135" spans="1:35" x14ac:dyDescent="0.2">
      <c r="A2135">
        <v>6729</v>
      </c>
      <c r="B2135" s="91">
        <v>41190</v>
      </c>
      <c r="C2135" s="61" t="e" cm="1" vm="1">
        <f t="array" ref="C2135">_xlfn._xlws.FILTER(B2135,OR(LEN(B2135) = 7,LEN(B2135)=8))</f>
        <v>#VALUE!</v>
      </c>
      <c r="D2135" s="61" t="str">
        <f t="shared" si="398"/>
        <v/>
      </c>
      <c r="E2135" s="61" t="s">
        <v>2512</v>
      </c>
      <c r="F2135" s="87" cm="1">
        <f t="array" ref="F2135">_xlfn._xlws.FILTER(B2135,LEN(B2135)=5)</f>
        <v>41190</v>
      </c>
      <c r="G2135" s="88">
        <f t="shared" si="399"/>
        <v>41190</v>
      </c>
      <c r="H2135" s="61"/>
      <c r="I2135" s="85">
        <v>41190</v>
      </c>
      <c r="J2135" s="93">
        <f t="shared" si="397"/>
        <v>41190</v>
      </c>
      <c r="K2135" s="85"/>
      <c r="M2135" s="85">
        <v>41190</v>
      </c>
      <c r="N2135" t="e">
        <f t="shared" si="400"/>
        <v>#VALUE!</v>
      </c>
      <c r="O2135">
        <f t="shared" si="401"/>
        <v>41190</v>
      </c>
      <c r="Q2135" s="84">
        <v>41190</v>
      </c>
      <c r="R2135" t="e">
        <f t="shared" si="402"/>
        <v>#VALUE!</v>
      </c>
      <c r="S2135">
        <f t="shared" si="403"/>
        <v>41190</v>
      </c>
      <c r="U2135" s="86">
        <v>41190</v>
      </c>
      <c r="V2135" t="e">
        <f t="shared" si="404"/>
        <v>#VALUE!</v>
      </c>
      <c r="W2135">
        <f t="shared" si="405"/>
        <v>41190</v>
      </c>
      <c r="Y2135" s="61">
        <v>41190</v>
      </c>
      <c r="Z2135" t="str">
        <f t="shared" si="406"/>
        <v>41190</v>
      </c>
      <c r="AA2135" t="e">
        <f t="shared" si="407"/>
        <v>#VALUE!</v>
      </c>
      <c r="AB2135">
        <f t="shared" si="408"/>
        <v>41190</v>
      </c>
      <c r="AD2135" s="85">
        <v>32974</v>
      </c>
      <c r="AG2135" s="85">
        <v>41190</v>
      </c>
      <c r="AI2135" s="85">
        <v>41131</v>
      </c>
    </row>
    <row r="2136" spans="1:35" x14ac:dyDescent="0.2">
      <c r="A2136">
        <v>10492</v>
      </c>
      <c r="B2136" s="91" t="s">
        <v>1381</v>
      </c>
      <c r="C2136" s="61" t="str" cm="1">
        <f t="array" ref="C2136">_xlfn._xlws.FILTER(B2136,OR(LEN(B2136) = 7,LEN(B2136)=8))</f>
        <v>6/24/14</v>
      </c>
      <c r="D2136" s="61" t="str">
        <f t="shared" si="398"/>
        <v>6/24/14</v>
      </c>
      <c r="E2136" s="85" t="s">
        <v>1381</v>
      </c>
      <c r="F2136" s="87" t="e" cm="1" vm="1">
        <f t="array" ref="F2136">_xlfn._xlws.FILTER(B2136,LEN(B2136)=5)</f>
        <v>#VALUE!</v>
      </c>
      <c r="G2136" s="88" t="str">
        <f t="shared" si="399"/>
        <v/>
      </c>
      <c r="H2136" s="85">
        <v>41814</v>
      </c>
      <c r="I2136" s="85" t="s">
        <v>2512</v>
      </c>
      <c r="J2136" s="93">
        <f t="shared" si="397"/>
        <v>41814</v>
      </c>
      <c r="K2136" s="85"/>
      <c r="M2136" s="85" t="s">
        <v>1381</v>
      </c>
      <c r="N2136" t="e">
        <f t="shared" si="400"/>
        <v>#VALUE!</v>
      </c>
      <c r="O2136" t="e">
        <f t="shared" si="401"/>
        <v>#VALUE!</v>
      </c>
      <c r="Q2136" s="84" t="s">
        <v>1381</v>
      </c>
      <c r="R2136" t="e">
        <f t="shared" si="402"/>
        <v>#VALUE!</v>
      </c>
      <c r="S2136" t="e">
        <f t="shared" si="403"/>
        <v>#VALUE!</v>
      </c>
      <c r="U2136" s="86" t="s">
        <v>1381</v>
      </c>
      <c r="V2136" t="e">
        <f t="shared" si="404"/>
        <v>#VALUE!</v>
      </c>
      <c r="W2136" t="e">
        <f t="shared" si="405"/>
        <v>#VALUE!</v>
      </c>
      <c r="Y2136" s="61" t="s">
        <v>1381</v>
      </c>
      <c r="Z2136" t="str">
        <f t="shared" si="406"/>
        <v>6-24-14</v>
      </c>
      <c r="AA2136" t="e">
        <f t="shared" si="407"/>
        <v>#VALUE!</v>
      </c>
      <c r="AB2136" t="e">
        <f t="shared" si="408"/>
        <v>#VALUE!</v>
      </c>
      <c r="AD2136" s="85">
        <v>41814</v>
      </c>
      <c r="AG2136" s="85" t="s">
        <v>1381</v>
      </c>
      <c r="AI2136" s="85">
        <v>41814</v>
      </c>
    </row>
    <row r="2137" spans="1:35" x14ac:dyDescent="0.2">
      <c r="A2137">
        <v>2939</v>
      </c>
      <c r="B2137" s="91" t="s">
        <v>277</v>
      </c>
      <c r="C2137" s="61" t="str" cm="1">
        <f t="array" ref="C2137">_xlfn._xlws.FILTER(B2137,OR(LEN(B2137) = 7,LEN(B2137)=8))</f>
        <v>6/22/14</v>
      </c>
      <c r="D2137" s="61" t="str">
        <f t="shared" si="398"/>
        <v>6/22/14</v>
      </c>
      <c r="E2137" s="85" t="s">
        <v>277</v>
      </c>
      <c r="F2137" s="87" t="e" cm="1" vm="1">
        <f t="array" ref="F2137">_xlfn._xlws.FILTER(B2137,LEN(B2137)=5)</f>
        <v>#VALUE!</v>
      </c>
      <c r="G2137" s="88" t="str">
        <f t="shared" si="399"/>
        <v/>
      </c>
      <c r="H2137" s="85">
        <v>41812</v>
      </c>
      <c r="I2137" s="85" t="s">
        <v>2512</v>
      </c>
      <c r="J2137" s="93">
        <f t="shared" si="397"/>
        <v>41812</v>
      </c>
      <c r="K2137" s="85"/>
      <c r="M2137" s="85" t="s">
        <v>277</v>
      </c>
      <c r="N2137" t="e">
        <f t="shared" si="400"/>
        <v>#VALUE!</v>
      </c>
      <c r="O2137" t="e">
        <f t="shared" si="401"/>
        <v>#VALUE!</v>
      </c>
      <c r="Q2137" s="84" t="s">
        <v>277</v>
      </c>
      <c r="R2137" t="e">
        <f t="shared" si="402"/>
        <v>#VALUE!</v>
      </c>
      <c r="S2137" t="e">
        <f t="shared" si="403"/>
        <v>#VALUE!</v>
      </c>
      <c r="U2137" s="86" t="s">
        <v>277</v>
      </c>
      <c r="V2137" t="e">
        <f t="shared" si="404"/>
        <v>#VALUE!</v>
      </c>
      <c r="W2137" t="e">
        <f t="shared" si="405"/>
        <v>#VALUE!</v>
      </c>
      <c r="Y2137" s="61" t="s">
        <v>277</v>
      </c>
      <c r="Z2137" t="str">
        <f t="shared" si="406"/>
        <v>6-22-14</v>
      </c>
      <c r="AA2137" t="e">
        <f t="shared" si="407"/>
        <v>#VALUE!</v>
      </c>
      <c r="AB2137" t="e">
        <f t="shared" si="408"/>
        <v>#VALUE!</v>
      </c>
      <c r="AD2137" s="85">
        <v>41812</v>
      </c>
      <c r="AG2137" s="85" t="s">
        <v>277</v>
      </c>
      <c r="AI2137" s="85">
        <v>41812</v>
      </c>
    </row>
    <row r="2138" spans="1:35" x14ac:dyDescent="0.2">
      <c r="A2138">
        <v>5948</v>
      </c>
      <c r="B2138" s="91" t="s">
        <v>815</v>
      </c>
      <c r="C2138" s="61" t="str" cm="1">
        <f t="array" ref="C2138">_xlfn._xlws.FILTER(B2138,OR(LEN(B2138) = 7,LEN(B2138)=8))</f>
        <v>4/29/14</v>
      </c>
      <c r="D2138" s="61" t="str">
        <f t="shared" si="398"/>
        <v>4/29/14</v>
      </c>
      <c r="E2138" s="85" t="s">
        <v>815</v>
      </c>
      <c r="F2138" s="87" t="e" cm="1" vm="1">
        <f t="array" ref="F2138">_xlfn._xlws.FILTER(B2138,LEN(B2138)=5)</f>
        <v>#VALUE!</v>
      </c>
      <c r="G2138" s="88" t="str">
        <f t="shared" si="399"/>
        <v/>
      </c>
      <c r="H2138" s="85">
        <v>41758</v>
      </c>
      <c r="I2138" s="85" t="s">
        <v>2512</v>
      </c>
      <c r="J2138" s="93">
        <f t="shared" si="397"/>
        <v>41758</v>
      </c>
      <c r="K2138" s="85"/>
      <c r="M2138" s="85" t="s">
        <v>815</v>
      </c>
      <c r="N2138" t="e">
        <f t="shared" si="400"/>
        <v>#VALUE!</v>
      </c>
      <c r="O2138" t="e">
        <f t="shared" si="401"/>
        <v>#VALUE!</v>
      </c>
      <c r="Q2138" s="84" t="s">
        <v>815</v>
      </c>
      <c r="R2138" t="e">
        <f t="shared" si="402"/>
        <v>#VALUE!</v>
      </c>
      <c r="S2138" t="e">
        <f t="shared" si="403"/>
        <v>#VALUE!</v>
      </c>
      <c r="U2138" s="86" t="s">
        <v>815</v>
      </c>
      <c r="V2138" t="e">
        <f t="shared" si="404"/>
        <v>#VALUE!</v>
      </c>
      <c r="W2138" t="e">
        <f t="shared" si="405"/>
        <v>#VALUE!</v>
      </c>
      <c r="Y2138" s="61" t="s">
        <v>815</v>
      </c>
      <c r="Z2138" t="str">
        <f t="shared" si="406"/>
        <v>4-29-14</v>
      </c>
      <c r="AA2138" t="e">
        <f t="shared" si="407"/>
        <v>#VALUE!</v>
      </c>
      <c r="AB2138" t="e">
        <f t="shared" si="408"/>
        <v>#VALUE!</v>
      </c>
      <c r="AD2138" s="85">
        <v>41758</v>
      </c>
      <c r="AG2138" s="85" t="s">
        <v>815</v>
      </c>
      <c r="AI2138" s="85">
        <v>41758</v>
      </c>
    </row>
    <row r="2139" spans="1:35" x14ac:dyDescent="0.2">
      <c r="A2139">
        <v>574</v>
      </c>
      <c r="B2139" s="91" t="s">
        <v>1792</v>
      </c>
      <c r="C2139" s="61" t="str" cm="1">
        <f t="array" ref="C2139">_xlfn._xlws.FILTER(B2139,OR(LEN(B2139) = 7,LEN(B2139)=8))</f>
        <v>4/23/14</v>
      </c>
      <c r="D2139" s="61" t="str">
        <f t="shared" si="398"/>
        <v>4/23/14</v>
      </c>
      <c r="E2139" s="85" t="s">
        <v>1792</v>
      </c>
      <c r="F2139" s="87" t="e" cm="1" vm="1">
        <f t="array" ref="F2139">_xlfn._xlws.FILTER(B2139,LEN(B2139)=5)</f>
        <v>#VALUE!</v>
      </c>
      <c r="G2139" s="88" t="str">
        <f t="shared" si="399"/>
        <v/>
      </c>
      <c r="H2139" s="85">
        <v>41752</v>
      </c>
      <c r="I2139" s="85" t="s">
        <v>2512</v>
      </c>
      <c r="J2139" s="93">
        <f t="shared" si="397"/>
        <v>41752</v>
      </c>
      <c r="K2139" s="85"/>
      <c r="M2139" s="85" t="s">
        <v>1792</v>
      </c>
      <c r="N2139" t="e">
        <f t="shared" si="400"/>
        <v>#VALUE!</v>
      </c>
      <c r="O2139" t="e">
        <f t="shared" si="401"/>
        <v>#VALUE!</v>
      </c>
      <c r="Q2139" s="84" t="s">
        <v>1792</v>
      </c>
      <c r="R2139" t="e">
        <f t="shared" si="402"/>
        <v>#VALUE!</v>
      </c>
      <c r="S2139" t="e">
        <f t="shared" si="403"/>
        <v>#VALUE!</v>
      </c>
      <c r="U2139" s="86" t="s">
        <v>1792</v>
      </c>
      <c r="V2139" t="e">
        <f t="shared" si="404"/>
        <v>#VALUE!</v>
      </c>
      <c r="W2139" t="e">
        <f t="shared" si="405"/>
        <v>#VALUE!</v>
      </c>
      <c r="Y2139" s="61" t="s">
        <v>1792</v>
      </c>
      <c r="Z2139" t="str">
        <f t="shared" si="406"/>
        <v>4-23-14</v>
      </c>
      <c r="AA2139" t="e">
        <f t="shared" si="407"/>
        <v>#VALUE!</v>
      </c>
      <c r="AB2139" t="e">
        <f t="shared" si="408"/>
        <v>#VALUE!</v>
      </c>
      <c r="AD2139" s="85">
        <v>41752</v>
      </c>
      <c r="AG2139" s="85" t="s">
        <v>1792</v>
      </c>
      <c r="AI2139" s="85">
        <v>41752</v>
      </c>
    </row>
    <row r="2140" spans="1:35" x14ac:dyDescent="0.2">
      <c r="A2140">
        <v>3266</v>
      </c>
      <c r="B2140" s="91" t="s">
        <v>1792</v>
      </c>
      <c r="C2140" s="61" t="str" cm="1">
        <f t="array" ref="C2140">_xlfn._xlws.FILTER(B2140,OR(LEN(B2140) = 7,LEN(B2140)=8))</f>
        <v>4/23/14</v>
      </c>
      <c r="D2140" s="61" t="str">
        <f t="shared" si="398"/>
        <v>4/23/14</v>
      </c>
      <c r="E2140" s="85" t="s">
        <v>1792</v>
      </c>
      <c r="F2140" s="87" t="e" cm="1" vm="1">
        <f t="array" ref="F2140">_xlfn._xlws.FILTER(B2140,LEN(B2140)=5)</f>
        <v>#VALUE!</v>
      </c>
      <c r="G2140" s="88" t="str">
        <f t="shared" si="399"/>
        <v/>
      </c>
      <c r="H2140" s="85">
        <v>41752</v>
      </c>
      <c r="I2140" s="85" t="s">
        <v>2512</v>
      </c>
      <c r="J2140" s="93">
        <f t="shared" si="397"/>
        <v>41752</v>
      </c>
      <c r="K2140" s="85"/>
      <c r="M2140" s="85" t="s">
        <v>1792</v>
      </c>
      <c r="N2140" t="e">
        <f t="shared" si="400"/>
        <v>#VALUE!</v>
      </c>
      <c r="O2140" t="e">
        <f t="shared" si="401"/>
        <v>#VALUE!</v>
      </c>
      <c r="Q2140" s="84" t="s">
        <v>1792</v>
      </c>
      <c r="R2140" t="e">
        <f t="shared" si="402"/>
        <v>#VALUE!</v>
      </c>
      <c r="S2140" t="e">
        <f t="shared" si="403"/>
        <v>#VALUE!</v>
      </c>
      <c r="U2140" s="86" t="s">
        <v>1792</v>
      </c>
      <c r="V2140" t="e">
        <f t="shared" si="404"/>
        <v>#VALUE!</v>
      </c>
      <c r="W2140" t="e">
        <f t="shared" si="405"/>
        <v>#VALUE!</v>
      </c>
      <c r="Y2140" s="61" t="s">
        <v>1792</v>
      </c>
      <c r="Z2140" t="str">
        <f t="shared" si="406"/>
        <v>4-23-14</v>
      </c>
      <c r="AA2140" t="e">
        <f t="shared" si="407"/>
        <v>#VALUE!</v>
      </c>
      <c r="AB2140" t="e">
        <f t="shared" si="408"/>
        <v>#VALUE!</v>
      </c>
      <c r="AD2140" s="85">
        <v>41752</v>
      </c>
      <c r="AG2140" s="85" t="s">
        <v>1792</v>
      </c>
      <c r="AI2140" s="85">
        <v>41752</v>
      </c>
    </row>
    <row r="2141" spans="1:35" x14ac:dyDescent="0.2">
      <c r="A2141">
        <v>10500</v>
      </c>
      <c r="B2141" s="91">
        <v>41763</v>
      </c>
      <c r="C2141" s="61" t="e" cm="1" vm="1">
        <f t="array" ref="C2141">_xlfn._xlws.FILTER(B2141,OR(LEN(B2141) = 7,LEN(B2141)=8))</f>
        <v>#VALUE!</v>
      </c>
      <c r="D2141" s="61" t="str">
        <f t="shared" si="398"/>
        <v/>
      </c>
      <c r="E2141" s="61" t="s">
        <v>2512</v>
      </c>
      <c r="F2141" s="87" cm="1">
        <f t="array" ref="F2141">_xlfn._xlws.FILTER(B2141,LEN(B2141)=5)</f>
        <v>41763</v>
      </c>
      <c r="G2141" s="88">
        <f t="shared" si="399"/>
        <v>41763</v>
      </c>
      <c r="H2141" s="61"/>
      <c r="I2141" s="85">
        <v>41763</v>
      </c>
      <c r="J2141" s="93">
        <f t="shared" si="397"/>
        <v>41763</v>
      </c>
      <c r="K2141" s="85"/>
      <c r="M2141" s="85">
        <v>41763</v>
      </c>
      <c r="N2141" t="e">
        <f t="shared" si="400"/>
        <v>#VALUE!</v>
      </c>
      <c r="O2141">
        <f t="shared" si="401"/>
        <v>41763</v>
      </c>
      <c r="Q2141" s="84">
        <v>41763</v>
      </c>
      <c r="R2141" t="e">
        <f t="shared" si="402"/>
        <v>#VALUE!</v>
      </c>
      <c r="S2141">
        <f t="shared" si="403"/>
        <v>41763</v>
      </c>
      <c r="U2141" s="86">
        <v>41763</v>
      </c>
      <c r="V2141" t="e">
        <f t="shared" si="404"/>
        <v>#VALUE!</v>
      </c>
      <c r="W2141">
        <f t="shared" si="405"/>
        <v>41763</v>
      </c>
      <c r="Y2141" s="61">
        <v>41763</v>
      </c>
      <c r="Z2141" t="str">
        <f t="shared" si="406"/>
        <v>41763</v>
      </c>
      <c r="AA2141" t="e">
        <f t="shared" si="407"/>
        <v>#VALUE!</v>
      </c>
      <c r="AB2141">
        <f t="shared" si="408"/>
        <v>41763</v>
      </c>
      <c r="AD2141" s="85">
        <v>23118</v>
      </c>
      <c r="AG2141" s="85">
        <v>41763</v>
      </c>
      <c r="AI2141" s="85">
        <v>41734</v>
      </c>
    </row>
    <row r="2142" spans="1:35" x14ac:dyDescent="0.2">
      <c r="A2142">
        <v>7987</v>
      </c>
      <c r="B2142" s="91">
        <v>41823</v>
      </c>
      <c r="C2142" s="61" t="e" cm="1" vm="1">
        <f t="array" ref="C2142">_xlfn._xlws.FILTER(B2142,OR(LEN(B2142) = 7,LEN(B2142)=8))</f>
        <v>#VALUE!</v>
      </c>
      <c r="D2142" s="61" t="str">
        <f t="shared" si="398"/>
        <v/>
      </c>
      <c r="E2142" s="61" t="s">
        <v>2512</v>
      </c>
      <c r="F2142" s="87" cm="1">
        <f t="array" ref="F2142">_xlfn._xlws.FILTER(B2142,LEN(B2142)=5)</f>
        <v>41823</v>
      </c>
      <c r="G2142" s="88">
        <f t="shared" si="399"/>
        <v>41823</v>
      </c>
      <c r="H2142" s="61"/>
      <c r="I2142" s="85">
        <v>41823</v>
      </c>
      <c r="J2142" s="93">
        <f t="shared" si="397"/>
        <v>41823</v>
      </c>
      <c r="K2142" s="85"/>
      <c r="M2142" s="85">
        <v>41823</v>
      </c>
      <c r="N2142" t="e">
        <f t="shared" si="400"/>
        <v>#VALUE!</v>
      </c>
      <c r="O2142">
        <f t="shared" si="401"/>
        <v>41823</v>
      </c>
      <c r="Q2142" s="84">
        <v>41823</v>
      </c>
      <c r="R2142" t="e">
        <f t="shared" si="402"/>
        <v>#VALUE!</v>
      </c>
      <c r="S2142">
        <f t="shared" si="403"/>
        <v>41823</v>
      </c>
      <c r="U2142" s="86">
        <v>41823</v>
      </c>
      <c r="V2142" t="e">
        <f t="shared" si="404"/>
        <v>#VALUE!</v>
      </c>
      <c r="W2142">
        <f t="shared" si="405"/>
        <v>41823</v>
      </c>
      <c r="Y2142" s="61">
        <v>41823</v>
      </c>
      <c r="Z2142" t="str">
        <f t="shared" si="406"/>
        <v>41823</v>
      </c>
      <c r="AA2142" t="e">
        <f t="shared" si="407"/>
        <v>#VALUE!</v>
      </c>
      <c r="AB2142">
        <f t="shared" si="408"/>
        <v>41823</v>
      </c>
      <c r="AD2142" s="85">
        <v>45034</v>
      </c>
      <c r="AG2142" s="85">
        <v>41823</v>
      </c>
      <c r="AI2142" s="85">
        <v>41705</v>
      </c>
    </row>
    <row r="2143" spans="1:35" x14ac:dyDescent="0.2">
      <c r="A2143">
        <v>1135</v>
      </c>
      <c r="B2143" s="91" t="s">
        <v>613</v>
      </c>
      <c r="C2143" s="61" t="str" cm="1">
        <f t="array" ref="C2143">_xlfn._xlws.FILTER(B2143,OR(LEN(B2143) = 7,LEN(B2143)=8))</f>
        <v>2/15/14</v>
      </c>
      <c r="D2143" s="61" t="str">
        <f t="shared" si="398"/>
        <v>2/15/14</v>
      </c>
      <c r="E2143" s="85" t="s">
        <v>613</v>
      </c>
      <c r="F2143" s="87" t="e" cm="1" vm="1">
        <f t="array" ref="F2143">_xlfn._xlws.FILTER(B2143,LEN(B2143)=5)</f>
        <v>#VALUE!</v>
      </c>
      <c r="G2143" s="88" t="str">
        <f t="shared" si="399"/>
        <v/>
      </c>
      <c r="H2143" s="85">
        <v>41685</v>
      </c>
      <c r="I2143" s="85" t="s">
        <v>2512</v>
      </c>
      <c r="J2143" s="93">
        <f t="shared" si="397"/>
        <v>41685</v>
      </c>
      <c r="K2143" s="85"/>
      <c r="M2143" s="85" t="s">
        <v>613</v>
      </c>
      <c r="N2143" t="e">
        <f t="shared" si="400"/>
        <v>#VALUE!</v>
      </c>
      <c r="O2143" t="e">
        <f t="shared" si="401"/>
        <v>#VALUE!</v>
      </c>
      <c r="Q2143" s="84" t="s">
        <v>613</v>
      </c>
      <c r="R2143" t="e">
        <f t="shared" si="402"/>
        <v>#VALUE!</v>
      </c>
      <c r="S2143" t="e">
        <f t="shared" si="403"/>
        <v>#VALUE!</v>
      </c>
      <c r="U2143" s="86" t="s">
        <v>613</v>
      </c>
      <c r="V2143" t="e">
        <f t="shared" si="404"/>
        <v>#VALUE!</v>
      </c>
      <c r="W2143" t="e">
        <f t="shared" si="405"/>
        <v>#VALUE!</v>
      </c>
      <c r="Y2143" s="61" t="s">
        <v>613</v>
      </c>
      <c r="Z2143" t="str">
        <f t="shared" si="406"/>
        <v>2-15-14</v>
      </c>
      <c r="AA2143" t="e">
        <f t="shared" si="407"/>
        <v>#VALUE!</v>
      </c>
      <c r="AB2143" t="e">
        <f t="shared" si="408"/>
        <v>#VALUE!</v>
      </c>
      <c r="AD2143" s="85">
        <v>41685</v>
      </c>
      <c r="AG2143" s="85" t="s">
        <v>613</v>
      </c>
      <c r="AI2143" s="85">
        <v>41685</v>
      </c>
    </row>
    <row r="2144" spans="1:35" x14ac:dyDescent="0.2">
      <c r="A2144">
        <v>24</v>
      </c>
      <c r="B2144" s="91" t="s">
        <v>613</v>
      </c>
      <c r="C2144" s="61" t="str" cm="1">
        <f t="array" ref="C2144">_xlfn._xlws.FILTER(B2144,OR(LEN(B2144) = 7,LEN(B2144)=8))</f>
        <v>2/15/14</v>
      </c>
      <c r="D2144" s="61" t="str">
        <f t="shared" si="398"/>
        <v>2/15/14</v>
      </c>
      <c r="E2144" s="85" t="s">
        <v>613</v>
      </c>
      <c r="F2144" s="87" t="e" cm="1" vm="1">
        <f t="array" ref="F2144">_xlfn._xlws.FILTER(B2144,LEN(B2144)=5)</f>
        <v>#VALUE!</v>
      </c>
      <c r="G2144" s="88" t="str">
        <f t="shared" si="399"/>
        <v/>
      </c>
      <c r="H2144" s="85">
        <v>41685</v>
      </c>
      <c r="I2144" s="85" t="s">
        <v>2512</v>
      </c>
      <c r="J2144" s="93">
        <f t="shared" si="397"/>
        <v>41685</v>
      </c>
      <c r="K2144" s="85"/>
      <c r="M2144" s="85" t="s">
        <v>613</v>
      </c>
      <c r="N2144" t="e">
        <f t="shared" si="400"/>
        <v>#VALUE!</v>
      </c>
      <c r="O2144" t="e">
        <f t="shared" si="401"/>
        <v>#VALUE!</v>
      </c>
      <c r="Q2144" s="84" t="s">
        <v>613</v>
      </c>
      <c r="R2144" t="e">
        <f t="shared" si="402"/>
        <v>#VALUE!</v>
      </c>
      <c r="S2144" t="e">
        <f t="shared" si="403"/>
        <v>#VALUE!</v>
      </c>
      <c r="U2144" s="86" t="s">
        <v>613</v>
      </c>
      <c r="V2144" t="e">
        <f t="shared" si="404"/>
        <v>#VALUE!</v>
      </c>
      <c r="W2144" t="e">
        <f t="shared" si="405"/>
        <v>#VALUE!</v>
      </c>
      <c r="Y2144" s="61" t="s">
        <v>613</v>
      </c>
      <c r="Z2144" t="str">
        <f t="shared" si="406"/>
        <v>2-15-14</v>
      </c>
      <c r="AA2144" t="e">
        <f t="shared" si="407"/>
        <v>#VALUE!</v>
      </c>
      <c r="AB2144" t="e">
        <f t="shared" si="408"/>
        <v>#VALUE!</v>
      </c>
      <c r="AD2144" s="85">
        <v>41685</v>
      </c>
      <c r="AG2144" s="85" t="s">
        <v>613</v>
      </c>
      <c r="AI2144" s="85">
        <v>41685</v>
      </c>
    </row>
    <row r="2145" spans="1:35" x14ac:dyDescent="0.2">
      <c r="A2145">
        <v>1966</v>
      </c>
      <c r="B2145" s="91" t="s">
        <v>1692</v>
      </c>
      <c r="C2145" s="61" t="str" cm="1">
        <f t="array" ref="C2145">_xlfn._xlws.FILTER(B2145,OR(LEN(B2145) = 7,LEN(B2145)=8))</f>
        <v>11/22/13</v>
      </c>
      <c r="D2145" s="61" t="str">
        <f t="shared" si="398"/>
        <v>11/22/13</v>
      </c>
      <c r="E2145" s="61" t="s">
        <v>1692</v>
      </c>
      <c r="F2145" s="87" t="e" cm="1" vm="1">
        <f t="array" ref="F2145">_xlfn._xlws.FILTER(B2145,LEN(B2145)=5)</f>
        <v>#VALUE!</v>
      </c>
      <c r="G2145" s="88" t="str">
        <f t="shared" si="399"/>
        <v/>
      </c>
      <c r="H2145" s="85">
        <v>41600</v>
      </c>
      <c r="I2145" s="85" t="s">
        <v>2512</v>
      </c>
      <c r="J2145" s="93">
        <f t="shared" si="397"/>
        <v>41600</v>
      </c>
      <c r="K2145" s="85"/>
      <c r="M2145" s="85" t="s">
        <v>1692</v>
      </c>
      <c r="N2145" t="e">
        <f t="shared" si="400"/>
        <v>#VALUE!</v>
      </c>
      <c r="O2145" t="e">
        <f t="shared" si="401"/>
        <v>#VALUE!</v>
      </c>
      <c r="Q2145" s="84" t="s">
        <v>1692</v>
      </c>
      <c r="R2145" t="e">
        <f t="shared" si="402"/>
        <v>#VALUE!</v>
      </c>
      <c r="S2145" t="e">
        <f t="shared" si="403"/>
        <v>#VALUE!</v>
      </c>
      <c r="U2145" s="86" t="s">
        <v>1692</v>
      </c>
      <c r="V2145" t="e">
        <f t="shared" si="404"/>
        <v>#VALUE!</v>
      </c>
      <c r="W2145" t="e">
        <f t="shared" si="405"/>
        <v>#VALUE!</v>
      </c>
      <c r="Y2145" s="61" t="s">
        <v>1692</v>
      </c>
      <c r="Z2145" t="str">
        <f t="shared" si="406"/>
        <v>11-22-13</v>
      </c>
      <c r="AA2145" t="e">
        <f t="shared" si="407"/>
        <v>#VALUE!</v>
      </c>
      <c r="AB2145" t="e">
        <f t="shared" si="408"/>
        <v>#VALUE!</v>
      </c>
      <c r="AD2145" s="85">
        <v>41600</v>
      </c>
      <c r="AG2145" s="85" t="s">
        <v>1692</v>
      </c>
      <c r="AI2145" s="85">
        <v>41600</v>
      </c>
    </row>
    <row r="2146" spans="1:35" x14ac:dyDescent="0.2">
      <c r="A2146">
        <v>7789</v>
      </c>
      <c r="B2146" s="91" t="s">
        <v>1692</v>
      </c>
      <c r="C2146" s="61" t="str" cm="1">
        <f t="array" ref="C2146">_xlfn._xlws.FILTER(B2146,OR(LEN(B2146) = 7,LEN(B2146)=8))</f>
        <v>11/22/13</v>
      </c>
      <c r="D2146" s="61" t="str">
        <f t="shared" si="398"/>
        <v>11/22/13</v>
      </c>
      <c r="E2146" s="61" t="s">
        <v>1692</v>
      </c>
      <c r="F2146" s="87" t="e" cm="1" vm="1">
        <f t="array" ref="F2146">_xlfn._xlws.FILTER(B2146,LEN(B2146)=5)</f>
        <v>#VALUE!</v>
      </c>
      <c r="G2146" s="88" t="str">
        <f t="shared" si="399"/>
        <v/>
      </c>
      <c r="H2146" s="85">
        <v>41600</v>
      </c>
      <c r="I2146" s="85" t="s">
        <v>2512</v>
      </c>
      <c r="J2146" s="93">
        <f t="shared" si="397"/>
        <v>41600</v>
      </c>
      <c r="K2146" s="85"/>
      <c r="M2146" s="85" t="s">
        <v>1692</v>
      </c>
      <c r="N2146" t="e">
        <f t="shared" si="400"/>
        <v>#VALUE!</v>
      </c>
      <c r="O2146" t="e">
        <f t="shared" si="401"/>
        <v>#VALUE!</v>
      </c>
      <c r="Q2146" s="84" t="s">
        <v>1692</v>
      </c>
      <c r="R2146" t="e">
        <f t="shared" si="402"/>
        <v>#VALUE!</v>
      </c>
      <c r="S2146" t="e">
        <f t="shared" si="403"/>
        <v>#VALUE!</v>
      </c>
      <c r="U2146" s="86" t="s">
        <v>1692</v>
      </c>
      <c r="V2146" t="e">
        <f t="shared" si="404"/>
        <v>#VALUE!</v>
      </c>
      <c r="W2146" t="e">
        <f t="shared" si="405"/>
        <v>#VALUE!</v>
      </c>
      <c r="Y2146" s="61" t="s">
        <v>1692</v>
      </c>
      <c r="Z2146" t="str">
        <f t="shared" si="406"/>
        <v>11-22-13</v>
      </c>
      <c r="AA2146" t="e">
        <f t="shared" si="407"/>
        <v>#VALUE!</v>
      </c>
      <c r="AB2146" t="e">
        <f t="shared" si="408"/>
        <v>#VALUE!</v>
      </c>
      <c r="AD2146" s="85">
        <v>41600</v>
      </c>
      <c r="AG2146" s="85" t="s">
        <v>1692</v>
      </c>
      <c r="AI2146" s="85">
        <v>41600</v>
      </c>
    </row>
    <row r="2147" spans="1:35" x14ac:dyDescent="0.2">
      <c r="A2147">
        <v>3336</v>
      </c>
      <c r="B2147" s="91" t="s">
        <v>363</v>
      </c>
      <c r="C2147" s="61" t="str" cm="1">
        <f t="array" ref="C2147">_xlfn._xlws.FILTER(B2147,OR(LEN(B2147) = 7,LEN(B2147)=8))</f>
        <v>11/21/13</v>
      </c>
      <c r="D2147" s="61" t="str">
        <f t="shared" si="398"/>
        <v>11/21/13</v>
      </c>
      <c r="E2147" s="61" t="s">
        <v>363</v>
      </c>
      <c r="F2147" s="87" t="e" cm="1" vm="1">
        <f t="array" ref="F2147">_xlfn._xlws.FILTER(B2147,LEN(B2147)=5)</f>
        <v>#VALUE!</v>
      </c>
      <c r="G2147" s="88" t="str">
        <f t="shared" si="399"/>
        <v/>
      </c>
      <c r="H2147" s="85">
        <v>41599</v>
      </c>
      <c r="I2147" s="85" t="s">
        <v>2512</v>
      </c>
      <c r="J2147" s="93">
        <f t="shared" si="397"/>
        <v>41599</v>
      </c>
      <c r="K2147" s="85"/>
      <c r="M2147" s="85" t="s">
        <v>363</v>
      </c>
      <c r="N2147" t="e">
        <f t="shared" si="400"/>
        <v>#VALUE!</v>
      </c>
      <c r="O2147" t="e">
        <f t="shared" si="401"/>
        <v>#VALUE!</v>
      </c>
      <c r="Q2147" s="84" t="s">
        <v>363</v>
      </c>
      <c r="R2147" t="e">
        <f t="shared" si="402"/>
        <v>#VALUE!</v>
      </c>
      <c r="S2147" t="e">
        <f t="shared" si="403"/>
        <v>#VALUE!</v>
      </c>
      <c r="U2147" s="86" t="s">
        <v>363</v>
      </c>
      <c r="V2147" t="e">
        <f t="shared" si="404"/>
        <v>#VALUE!</v>
      </c>
      <c r="W2147" t="e">
        <f t="shared" si="405"/>
        <v>#VALUE!</v>
      </c>
      <c r="Y2147" s="61" t="s">
        <v>363</v>
      </c>
      <c r="Z2147" t="str">
        <f t="shared" si="406"/>
        <v>11-21-13</v>
      </c>
      <c r="AA2147" t="e">
        <f t="shared" si="407"/>
        <v>#VALUE!</v>
      </c>
      <c r="AB2147" t="e">
        <f t="shared" si="408"/>
        <v>#VALUE!</v>
      </c>
      <c r="AD2147" s="85">
        <v>41599</v>
      </c>
      <c r="AG2147" s="85" t="s">
        <v>363</v>
      </c>
      <c r="AI2147" s="85">
        <v>41599</v>
      </c>
    </row>
    <row r="2148" spans="1:35" x14ac:dyDescent="0.2">
      <c r="A2148">
        <v>5644</v>
      </c>
      <c r="B2148" s="91">
        <v>41618</v>
      </c>
      <c r="C2148" s="61" t="e" cm="1" vm="1">
        <f t="array" ref="C2148">_xlfn._xlws.FILTER(B2148,OR(LEN(B2148) = 7,LEN(B2148)=8))</f>
        <v>#VALUE!</v>
      </c>
      <c r="D2148" s="61" t="str">
        <f t="shared" si="398"/>
        <v/>
      </c>
      <c r="E2148" s="61" t="s">
        <v>2512</v>
      </c>
      <c r="F2148" s="87" cm="1">
        <f t="array" ref="F2148">_xlfn._xlws.FILTER(B2148,LEN(B2148)=5)</f>
        <v>41618</v>
      </c>
      <c r="G2148" s="88">
        <f t="shared" si="399"/>
        <v>41618</v>
      </c>
      <c r="H2148" s="61"/>
      <c r="I2148" s="85">
        <v>41618</v>
      </c>
      <c r="J2148" s="93">
        <f t="shared" si="397"/>
        <v>41618</v>
      </c>
      <c r="K2148" s="85"/>
      <c r="M2148" s="85">
        <v>41618</v>
      </c>
      <c r="N2148" t="e">
        <f t="shared" si="400"/>
        <v>#VALUE!</v>
      </c>
      <c r="O2148">
        <f t="shared" si="401"/>
        <v>41618</v>
      </c>
      <c r="Q2148" s="84">
        <v>41618</v>
      </c>
      <c r="R2148" t="e">
        <f t="shared" si="402"/>
        <v>#VALUE!</v>
      </c>
      <c r="S2148">
        <f t="shared" si="403"/>
        <v>41618</v>
      </c>
      <c r="U2148" s="86">
        <v>41618</v>
      </c>
      <c r="V2148" t="e">
        <f t="shared" si="404"/>
        <v>#VALUE!</v>
      </c>
      <c r="W2148">
        <f t="shared" si="405"/>
        <v>41618</v>
      </c>
      <c r="Y2148" s="61">
        <v>41618</v>
      </c>
      <c r="Z2148" t="str">
        <f t="shared" si="406"/>
        <v>41618</v>
      </c>
      <c r="AA2148" t="e">
        <f t="shared" si="407"/>
        <v>#VALUE!</v>
      </c>
      <c r="AB2148">
        <f t="shared" si="408"/>
        <v>41618</v>
      </c>
      <c r="AD2148" s="85">
        <v>43206</v>
      </c>
      <c r="AG2148" s="85">
        <v>41618</v>
      </c>
      <c r="AI2148" s="85">
        <v>41559</v>
      </c>
    </row>
    <row r="2149" spans="1:35" x14ac:dyDescent="0.2">
      <c r="A2149">
        <v>6663</v>
      </c>
      <c r="B2149" s="91">
        <v>41493</v>
      </c>
      <c r="C2149" s="61" t="e" cm="1" vm="1">
        <f t="array" ref="C2149">_xlfn._xlws.FILTER(B2149,OR(LEN(B2149) = 7,LEN(B2149)=8))</f>
        <v>#VALUE!</v>
      </c>
      <c r="D2149" s="61" t="str">
        <f t="shared" si="398"/>
        <v/>
      </c>
      <c r="E2149" s="61" t="s">
        <v>2512</v>
      </c>
      <c r="F2149" s="87" cm="1">
        <f t="array" ref="F2149">_xlfn._xlws.FILTER(B2149,LEN(B2149)=5)</f>
        <v>41493</v>
      </c>
      <c r="G2149" s="88">
        <f t="shared" si="399"/>
        <v>41493</v>
      </c>
      <c r="H2149" s="61"/>
      <c r="I2149" s="85">
        <v>41493</v>
      </c>
      <c r="J2149" s="93">
        <f t="shared" si="397"/>
        <v>41493</v>
      </c>
      <c r="K2149" s="85"/>
      <c r="M2149" s="85">
        <v>41493</v>
      </c>
      <c r="N2149" t="e">
        <f t="shared" si="400"/>
        <v>#VALUE!</v>
      </c>
      <c r="O2149">
        <f t="shared" si="401"/>
        <v>41493</v>
      </c>
      <c r="Q2149" s="84">
        <v>41493</v>
      </c>
      <c r="R2149" t="e">
        <f t="shared" si="402"/>
        <v>#VALUE!</v>
      </c>
      <c r="S2149">
        <f t="shared" si="403"/>
        <v>41493</v>
      </c>
      <c r="U2149" s="86">
        <v>41493</v>
      </c>
      <c r="V2149" t="e">
        <f t="shared" si="404"/>
        <v>#VALUE!</v>
      </c>
      <c r="W2149">
        <f t="shared" si="405"/>
        <v>41493</v>
      </c>
      <c r="Y2149" s="61">
        <v>41493</v>
      </c>
      <c r="Z2149" t="str">
        <f t="shared" si="406"/>
        <v>41493</v>
      </c>
      <c r="AA2149" t="e">
        <f t="shared" si="407"/>
        <v>#VALUE!</v>
      </c>
      <c r="AB2149">
        <f t="shared" si="408"/>
        <v>41493</v>
      </c>
      <c r="AD2149" s="85">
        <v>34073</v>
      </c>
      <c r="AG2149" s="85">
        <v>41493</v>
      </c>
      <c r="AI2149" s="85">
        <v>41463</v>
      </c>
    </row>
    <row r="2150" spans="1:35" x14ac:dyDescent="0.2">
      <c r="A2150">
        <v>10262</v>
      </c>
      <c r="B2150" s="91">
        <v>41552</v>
      </c>
      <c r="C2150" s="61" t="e" cm="1" vm="1">
        <f t="array" ref="C2150">_xlfn._xlws.FILTER(B2150,OR(LEN(B2150) = 7,LEN(B2150)=8))</f>
        <v>#VALUE!</v>
      </c>
      <c r="D2150" s="61" t="str">
        <f t="shared" si="398"/>
        <v/>
      </c>
      <c r="E2150" s="61" t="s">
        <v>2512</v>
      </c>
      <c r="F2150" s="87" cm="1">
        <f t="array" ref="F2150">_xlfn._xlws.FILTER(B2150,LEN(B2150)=5)</f>
        <v>41552</v>
      </c>
      <c r="G2150" s="88">
        <f t="shared" si="399"/>
        <v>41552</v>
      </c>
      <c r="H2150" s="61"/>
      <c r="I2150" s="85">
        <v>41552</v>
      </c>
      <c r="J2150" s="93">
        <f t="shared" si="397"/>
        <v>41552</v>
      </c>
      <c r="K2150" s="85"/>
      <c r="M2150" s="85">
        <v>41552</v>
      </c>
      <c r="N2150" t="e">
        <f t="shared" si="400"/>
        <v>#VALUE!</v>
      </c>
      <c r="O2150">
        <f t="shared" si="401"/>
        <v>41552</v>
      </c>
      <c r="Q2150" s="84">
        <v>41552</v>
      </c>
      <c r="R2150" t="e">
        <f t="shared" si="402"/>
        <v>#VALUE!</v>
      </c>
      <c r="S2150">
        <f t="shared" si="403"/>
        <v>41552</v>
      </c>
      <c r="U2150" s="86">
        <v>41552</v>
      </c>
      <c r="V2150" t="e">
        <f t="shared" si="404"/>
        <v>#VALUE!</v>
      </c>
      <c r="W2150">
        <f t="shared" si="405"/>
        <v>41552</v>
      </c>
      <c r="Y2150" s="61">
        <v>41552</v>
      </c>
      <c r="Z2150" t="str">
        <f t="shared" si="406"/>
        <v>41552</v>
      </c>
      <c r="AA2150" t="e">
        <f t="shared" si="407"/>
        <v>#VALUE!</v>
      </c>
      <c r="AB2150">
        <f t="shared" si="408"/>
        <v>41552</v>
      </c>
      <c r="AD2150" s="85">
        <v>19099</v>
      </c>
      <c r="AG2150" s="85">
        <v>41552</v>
      </c>
      <c r="AI2150" s="85">
        <v>41404</v>
      </c>
    </row>
    <row r="2151" spans="1:35" x14ac:dyDescent="0.2">
      <c r="A2151">
        <v>456</v>
      </c>
      <c r="B2151" s="91">
        <v>41457</v>
      </c>
      <c r="C2151" s="61" t="e" cm="1" vm="1">
        <f t="array" ref="C2151">_xlfn._xlws.FILTER(B2151,OR(LEN(B2151) = 7,LEN(B2151)=8))</f>
        <v>#VALUE!</v>
      </c>
      <c r="D2151" s="61" t="str">
        <f t="shared" si="398"/>
        <v/>
      </c>
      <c r="E2151" s="61" t="s">
        <v>2512</v>
      </c>
      <c r="F2151" s="87" cm="1">
        <f t="array" ref="F2151">_xlfn._xlws.FILTER(B2151,LEN(B2151)=5)</f>
        <v>41457</v>
      </c>
      <c r="G2151" s="88">
        <f t="shared" si="399"/>
        <v>41457</v>
      </c>
      <c r="H2151" s="61"/>
      <c r="I2151" s="85">
        <v>41457</v>
      </c>
      <c r="J2151" s="93">
        <f t="shared" si="397"/>
        <v>41457</v>
      </c>
      <c r="K2151" s="85"/>
      <c r="M2151" s="85">
        <v>41457</v>
      </c>
      <c r="N2151" t="e">
        <f t="shared" si="400"/>
        <v>#VALUE!</v>
      </c>
      <c r="O2151">
        <f t="shared" si="401"/>
        <v>41457</v>
      </c>
      <c r="Q2151" s="84">
        <v>41457</v>
      </c>
      <c r="R2151" t="e">
        <f t="shared" si="402"/>
        <v>#VALUE!</v>
      </c>
      <c r="S2151">
        <f t="shared" si="403"/>
        <v>41457</v>
      </c>
      <c r="U2151" s="86">
        <v>41457</v>
      </c>
      <c r="V2151" t="e">
        <f t="shared" si="404"/>
        <v>#VALUE!</v>
      </c>
      <c r="W2151">
        <f t="shared" si="405"/>
        <v>41457</v>
      </c>
      <c r="Y2151" s="61">
        <v>41457</v>
      </c>
      <c r="Z2151" t="str">
        <f t="shared" si="406"/>
        <v>41457</v>
      </c>
      <c r="AA2151" t="e">
        <f t="shared" si="407"/>
        <v>#VALUE!</v>
      </c>
      <c r="AB2151">
        <f t="shared" si="408"/>
        <v>41457</v>
      </c>
      <c r="AD2151" s="85">
        <v>20924</v>
      </c>
      <c r="AG2151" s="85">
        <v>41457</v>
      </c>
      <c r="AI2151" s="85">
        <v>41312</v>
      </c>
    </row>
    <row r="2152" spans="1:35" x14ac:dyDescent="0.2">
      <c r="A2152">
        <v>3270</v>
      </c>
      <c r="B2152" s="91" t="s">
        <v>651</v>
      </c>
      <c r="C2152" s="61" t="str" cm="1">
        <f t="array" ref="C2152">_xlfn._xlws.FILTER(B2152,OR(LEN(B2152) = 7,LEN(B2152)=8))</f>
        <v>1/17/13</v>
      </c>
      <c r="D2152" s="61" t="str">
        <f t="shared" si="398"/>
        <v>1/17/13</v>
      </c>
      <c r="E2152" s="85" t="s">
        <v>651</v>
      </c>
      <c r="F2152" s="87" t="e" cm="1" vm="1">
        <f t="array" ref="F2152">_xlfn._xlws.FILTER(B2152,LEN(B2152)=5)</f>
        <v>#VALUE!</v>
      </c>
      <c r="G2152" s="88" t="str">
        <f t="shared" si="399"/>
        <v/>
      </c>
      <c r="H2152" s="85">
        <v>41291</v>
      </c>
      <c r="I2152" s="85" t="s">
        <v>2512</v>
      </c>
      <c r="J2152" s="93">
        <f t="shared" si="397"/>
        <v>41291</v>
      </c>
      <c r="K2152" s="85"/>
      <c r="M2152" s="85" t="s">
        <v>651</v>
      </c>
      <c r="N2152" t="e">
        <f t="shared" si="400"/>
        <v>#VALUE!</v>
      </c>
      <c r="O2152" t="e">
        <f t="shared" si="401"/>
        <v>#VALUE!</v>
      </c>
      <c r="Q2152" s="84" t="s">
        <v>651</v>
      </c>
      <c r="R2152" t="e">
        <f t="shared" si="402"/>
        <v>#VALUE!</v>
      </c>
      <c r="S2152" t="e">
        <f t="shared" si="403"/>
        <v>#VALUE!</v>
      </c>
      <c r="U2152" s="86" t="s">
        <v>651</v>
      </c>
      <c r="V2152" t="e">
        <f t="shared" si="404"/>
        <v>#VALUE!</v>
      </c>
      <c r="W2152" t="e">
        <f t="shared" si="405"/>
        <v>#VALUE!</v>
      </c>
      <c r="Y2152" s="61" t="s">
        <v>651</v>
      </c>
      <c r="Z2152" t="str">
        <f t="shared" si="406"/>
        <v>1-17-13</v>
      </c>
      <c r="AA2152" t="e">
        <f t="shared" si="407"/>
        <v>#VALUE!</v>
      </c>
      <c r="AB2152" t="e">
        <f t="shared" si="408"/>
        <v>#VALUE!</v>
      </c>
      <c r="AD2152" s="85">
        <v>41291</v>
      </c>
      <c r="AG2152" s="85" t="s">
        <v>651</v>
      </c>
      <c r="AI2152" s="85">
        <v>41291</v>
      </c>
    </row>
    <row r="2153" spans="1:35" x14ac:dyDescent="0.2">
      <c r="A2153">
        <v>5748</v>
      </c>
      <c r="B2153" s="91">
        <v>40920</v>
      </c>
      <c r="C2153" s="61" t="e" cm="1" vm="1">
        <f t="array" ref="C2153">_xlfn._xlws.FILTER(B2153,OR(LEN(B2153) = 7,LEN(B2153)=8))</f>
        <v>#VALUE!</v>
      </c>
      <c r="D2153" s="61" t="str">
        <f t="shared" si="398"/>
        <v/>
      </c>
      <c r="E2153" s="61" t="s">
        <v>2512</v>
      </c>
      <c r="F2153" s="87" cm="1">
        <f t="array" ref="F2153">_xlfn._xlws.FILTER(B2153,LEN(B2153)=5)</f>
        <v>40920</v>
      </c>
      <c r="G2153" s="88">
        <f t="shared" si="399"/>
        <v>40920</v>
      </c>
      <c r="H2153" s="61"/>
      <c r="I2153" s="85">
        <v>40920</v>
      </c>
      <c r="J2153" s="93">
        <f t="shared" si="397"/>
        <v>40920</v>
      </c>
      <c r="K2153" s="85"/>
      <c r="M2153" s="85">
        <v>40920</v>
      </c>
      <c r="N2153" t="e">
        <f t="shared" si="400"/>
        <v>#VALUE!</v>
      </c>
      <c r="O2153">
        <f t="shared" si="401"/>
        <v>40920</v>
      </c>
      <c r="Q2153" s="84">
        <v>40920</v>
      </c>
      <c r="R2153" t="e">
        <f t="shared" si="402"/>
        <v>#VALUE!</v>
      </c>
      <c r="S2153">
        <f t="shared" si="403"/>
        <v>40920</v>
      </c>
      <c r="U2153" s="86">
        <v>40920</v>
      </c>
      <c r="V2153" t="e">
        <f t="shared" si="404"/>
        <v>#VALUE!</v>
      </c>
      <c r="W2153">
        <f t="shared" si="405"/>
        <v>40920</v>
      </c>
      <c r="Y2153" s="61">
        <v>40920</v>
      </c>
      <c r="Z2153" t="str">
        <f t="shared" si="406"/>
        <v>40920</v>
      </c>
      <c r="AA2153" t="e">
        <f t="shared" si="407"/>
        <v>#VALUE!</v>
      </c>
      <c r="AB2153">
        <f t="shared" si="408"/>
        <v>40920</v>
      </c>
      <c r="AD2153" s="85">
        <v>43930</v>
      </c>
      <c r="AG2153" s="85">
        <v>40920</v>
      </c>
      <c r="AI2153" s="85">
        <v>41244</v>
      </c>
    </row>
    <row r="2154" spans="1:35" x14ac:dyDescent="0.2">
      <c r="A2154">
        <v>8952</v>
      </c>
      <c r="B2154" s="91">
        <v>41040</v>
      </c>
      <c r="C2154" s="61" t="e" cm="1" vm="1">
        <f t="array" ref="C2154">_xlfn._xlws.FILTER(B2154,OR(LEN(B2154) = 7,LEN(B2154)=8))</f>
        <v>#VALUE!</v>
      </c>
      <c r="D2154" s="61" t="str">
        <f t="shared" si="398"/>
        <v/>
      </c>
      <c r="E2154" s="61" t="s">
        <v>2512</v>
      </c>
      <c r="F2154" s="87" cm="1">
        <f t="array" ref="F2154">_xlfn._xlws.FILTER(B2154,LEN(B2154)=5)</f>
        <v>41040</v>
      </c>
      <c r="G2154" s="88">
        <f t="shared" si="399"/>
        <v>41040</v>
      </c>
      <c r="H2154" s="61"/>
      <c r="I2154" s="85">
        <v>41040</v>
      </c>
      <c r="J2154" s="93">
        <f t="shared" si="397"/>
        <v>41040</v>
      </c>
      <c r="K2154" s="85"/>
      <c r="M2154" s="85">
        <v>41040</v>
      </c>
      <c r="N2154" t="e">
        <f t="shared" si="400"/>
        <v>#VALUE!</v>
      </c>
      <c r="O2154">
        <f t="shared" si="401"/>
        <v>41040</v>
      </c>
      <c r="Q2154" s="84">
        <v>41040</v>
      </c>
      <c r="R2154" t="e">
        <f t="shared" si="402"/>
        <v>#VALUE!</v>
      </c>
      <c r="S2154">
        <f t="shared" si="403"/>
        <v>41040</v>
      </c>
      <c r="U2154" s="86">
        <v>41040</v>
      </c>
      <c r="V2154" t="e">
        <f t="shared" si="404"/>
        <v>#VALUE!</v>
      </c>
      <c r="W2154">
        <f t="shared" si="405"/>
        <v>41040</v>
      </c>
      <c r="Y2154" s="61">
        <v>41040</v>
      </c>
      <c r="Z2154" t="str">
        <f t="shared" si="406"/>
        <v>41040</v>
      </c>
      <c r="AA2154" t="e">
        <f t="shared" si="407"/>
        <v>#VALUE!</v>
      </c>
      <c r="AB2154">
        <f t="shared" si="408"/>
        <v>41040</v>
      </c>
      <c r="AD2154" s="85">
        <v>14711</v>
      </c>
      <c r="AG2154" s="85">
        <v>41040</v>
      </c>
      <c r="AI2154" s="85">
        <v>41218</v>
      </c>
    </row>
    <row r="2155" spans="1:35" x14ac:dyDescent="0.2">
      <c r="A2155">
        <v>3921</v>
      </c>
      <c r="B2155" s="91" t="s">
        <v>1299</v>
      </c>
      <c r="C2155" s="61" t="str" cm="1">
        <f t="array" ref="C2155">_xlfn._xlws.FILTER(B2155,OR(LEN(B2155) = 7,LEN(B2155)=8))</f>
        <v>10/28/12</v>
      </c>
      <c r="D2155" s="61" t="str">
        <f t="shared" si="398"/>
        <v>10/28/12</v>
      </c>
      <c r="E2155" s="61" t="s">
        <v>1299</v>
      </c>
      <c r="F2155" s="87" t="e" cm="1" vm="1">
        <f t="array" ref="F2155">_xlfn._xlws.FILTER(B2155,LEN(B2155)=5)</f>
        <v>#VALUE!</v>
      </c>
      <c r="G2155" s="88" t="str">
        <f t="shared" si="399"/>
        <v/>
      </c>
      <c r="H2155" s="85">
        <v>41210</v>
      </c>
      <c r="I2155" s="85" t="s">
        <v>2512</v>
      </c>
      <c r="J2155" s="93">
        <f t="shared" si="397"/>
        <v>41210</v>
      </c>
      <c r="K2155" s="85"/>
      <c r="M2155" s="85" t="s">
        <v>1299</v>
      </c>
      <c r="N2155" t="e">
        <f t="shared" si="400"/>
        <v>#VALUE!</v>
      </c>
      <c r="O2155" t="e">
        <f t="shared" si="401"/>
        <v>#VALUE!</v>
      </c>
      <c r="Q2155" s="84" t="s">
        <v>1299</v>
      </c>
      <c r="R2155" t="e">
        <f t="shared" si="402"/>
        <v>#VALUE!</v>
      </c>
      <c r="S2155" t="e">
        <f t="shared" si="403"/>
        <v>#VALUE!</v>
      </c>
      <c r="U2155" s="86" t="s">
        <v>1299</v>
      </c>
      <c r="V2155" t="e">
        <f t="shared" si="404"/>
        <v>#VALUE!</v>
      </c>
      <c r="W2155" t="e">
        <f t="shared" si="405"/>
        <v>#VALUE!</v>
      </c>
      <c r="Y2155" s="61" t="s">
        <v>1299</v>
      </c>
      <c r="Z2155" t="str">
        <f t="shared" si="406"/>
        <v>10-28-12</v>
      </c>
      <c r="AA2155" t="e">
        <f t="shared" si="407"/>
        <v>#VALUE!</v>
      </c>
      <c r="AB2155" t="e">
        <f t="shared" si="408"/>
        <v>#VALUE!</v>
      </c>
      <c r="AD2155" s="85">
        <v>41210</v>
      </c>
      <c r="AG2155" s="85" t="s">
        <v>1299</v>
      </c>
      <c r="AI2155" s="85">
        <v>41210</v>
      </c>
    </row>
    <row r="2156" spans="1:35" x14ac:dyDescent="0.2">
      <c r="A2156">
        <v>9826</v>
      </c>
      <c r="B2156" s="91">
        <v>41252</v>
      </c>
      <c r="C2156" s="61" t="e" cm="1" vm="1">
        <f t="array" ref="C2156">_xlfn._xlws.FILTER(B2156,OR(LEN(B2156) = 7,LEN(B2156)=8))</f>
        <v>#VALUE!</v>
      </c>
      <c r="D2156" s="61" t="str">
        <f t="shared" si="398"/>
        <v/>
      </c>
      <c r="E2156" s="61" t="s">
        <v>2512</v>
      </c>
      <c r="F2156" s="87" cm="1">
        <f t="array" ref="F2156">_xlfn._xlws.FILTER(B2156,LEN(B2156)=5)</f>
        <v>41252</v>
      </c>
      <c r="G2156" s="88">
        <f t="shared" si="399"/>
        <v>41252</v>
      </c>
      <c r="H2156" s="61"/>
      <c r="I2156" s="85">
        <v>41252</v>
      </c>
      <c r="J2156" s="93">
        <f t="shared" si="397"/>
        <v>41252</v>
      </c>
      <c r="K2156" s="85"/>
      <c r="M2156" s="85">
        <v>41252</v>
      </c>
      <c r="N2156" t="e">
        <f t="shared" si="400"/>
        <v>#VALUE!</v>
      </c>
      <c r="O2156">
        <f t="shared" si="401"/>
        <v>41252</v>
      </c>
      <c r="Q2156" s="84">
        <v>41252</v>
      </c>
      <c r="R2156" t="e">
        <f t="shared" si="402"/>
        <v>#VALUE!</v>
      </c>
      <c r="S2156">
        <f t="shared" si="403"/>
        <v>41252</v>
      </c>
      <c r="U2156" s="86">
        <v>41252</v>
      </c>
      <c r="V2156" t="e">
        <f t="shared" si="404"/>
        <v>#VALUE!</v>
      </c>
      <c r="W2156">
        <f t="shared" si="405"/>
        <v>41252</v>
      </c>
      <c r="Y2156" s="61">
        <v>41252</v>
      </c>
      <c r="Z2156" t="str">
        <f t="shared" si="406"/>
        <v>41252</v>
      </c>
      <c r="AA2156" t="e">
        <f t="shared" si="407"/>
        <v>#VALUE!</v>
      </c>
      <c r="AB2156">
        <f t="shared" si="408"/>
        <v>41252</v>
      </c>
      <c r="AD2156" s="85">
        <v>19096</v>
      </c>
      <c r="AG2156" s="85">
        <v>41252</v>
      </c>
      <c r="AI2156" s="85">
        <v>41164</v>
      </c>
    </row>
    <row r="2157" spans="1:35" x14ac:dyDescent="0.2">
      <c r="A2157">
        <v>5830</v>
      </c>
      <c r="B2157" s="91">
        <v>41252</v>
      </c>
      <c r="C2157" s="61" t="e" cm="1" vm="1">
        <f t="array" ref="C2157">_xlfn._xlws.FILTER(B2157,OR(LEN(B2157) = 7,LEN(B2157)=8))</f>
        <v>#VALUE!</v>
      </c>
      <c r="D2157" s="61" t="str">
        <f t="shared" si="398"/>
        <v/>
      </c>
      <c r="E2157" s="61" t="s">
        <v>2512</v>
      </c>
      <c r="F2157" s="87" cm="1">
        <f t="array" ref="F2157">_xlfn._xlws.FILTER(B2157,LEN(B2157)=5)</f>
        <v>41252</v>
      </c>
      <c r="G2157" s="88">
        <f t="shared" si="399"/>
        <v>41252</v>
      </c>
      <c r="H2157" s="61"/>
      <c r="I2157" s="85">
        <v>41252</v>
      </c>
      <c r="J2157" s="93">
        <f t="shared" si="397"/>
        <v>41252</v>
      </c>
      <c r="K2157" s="85"/>
      <c r="M2157" s="85">
        <v>41252</v>
      </c>
      <c r="N2157" t="e">
        <f t="shared" si="400"/>
        <v>#VALUE!</v>
      </c>
      <c r="O2157">
        <f t="shared" si="401"/>
        <v>41252</v>
      </c>
      <c r="Q2157" s="84">
        <v>41252</v>
      </c>
      <c r="R2157" t="e">
        <f t="shared" si="402"/>
        <v>#VALUE!</v>
      </c>
      <c r="S2157">
        <f t="shared" si="403"/>
        <v>41252</v>
      </c>
      <c r="U2157" s="86">
        <v>41252</v>
      </c>
      <c r="V2157" t="e">
        <f t="shared" si="404"/>
        <v>#VALUE!</v>
      </c>
      <c r="W2157">
        <f t="shared" si="405"/>
        <v>41252</v>
      </c>
      <c r="Y2157" s="61">
        <v>41252</v>
      </c>
      <c r="Z2157" t="str">
        <f t="shared" si="406"/>
        <v>41252</v>
      </c>
      <c r="AA2157" t="e">
        <f t="shared" si="407"/>
        <v>#VALUE!</v>
      </c>
      <c r="AB2157">
        <f t="shared" si="408"/>
        <v>41252</v>
      </c>
      <c r="AD2157" s="85">
        <v>19096</v>
      </c>
      <c r="AG2157" s="85">
        <v>41252</v>
      </c>
      <c r="AI2157" s="85">
        <v>41164</v>
      </c>
    </row>
    <row r="2158" spans="1:35" x14ac:dyDescent="0.2">
      <c r="A2158">
        <v>8310</v>
      </c>
      <c r="B2158" s="91" t="s">
        <v>1621</v>
      </c>
      <c r="C2158" s="61" t="str" cm="1">
        <f t="array" ref="C2158">_xlfn._xlws.FILTER(B2158,OR(LEN(B2158) = 7,LEN(B2158)=8))</f>
        <v>8/29/12</v>
      </c>
      <c r="D2158" s="61" t="str">
        <f t="shared" si="398"/>
        <v>8/29/12</v>
      </c>
      <c r="E2158" s="85" t="s">
        <v>1621</v>
      </c>
      <c r="F2158" s="87" t="e" cm="1" vm="1">
        <f t="array" ref="F2158">_xlfn._xlws.FILTER(B2158,LEN(B2158)=5)</f>
        <v>#VALUE!</v>
      </c>
      <c r="G2158" s="88" t="str">
        <f t="shared" si="399"/>
        <v/>
      </c>
      <c r="H2158" s="85">
        <v>41150</v>
      </c>
      <c r="I2158" s="85" t="s">
        <v>2512</v>
      </c>
      <c r="J2158" s="93">
        <f t="shared" si="397"/>
        <v>41150</v>
      </c>
      <c r="K2158" s="85"/>
      <c r="M2158" s="85" t="s">
        <v>1621</v>
      </c>
      <c r="N2158" t="e">
        <f t="shared" si="400"/>
        <v>#VALUE!</v>
      </c>
      <c r="O2158" t="e">
        <f t="shared" si="401"/>
        <v>#VALUE!</v>
      </c>
      <c r="Q2158" s="84" t="s">
        <v>1621</v>
      </c>
      <c r="R2158" t="e">
        <f t="shared" si="402"/>
        <v>#VALUE!</v>
      </c>
      <c r="S2158" t="e">
        <f t="shared" si="403"/>
        <v>#VALUE!</v>
      </c>
      <c r="U2158" s="86" t="s">
        <v>1621</v>
      </c>
      <c r="V2158" t="e">
        <f t="shared" si="404"/>
        <v>#VALUE!</v>
      </c>
      <c r="W2158" t="e">
        <f t="shared" si="405"/>
        <v>#VALUE!</v>
      </c>
      <c r="Y2158" s="61" t="s">
        <v>1621</v>
      </c>
      <c r="Z2158" t="str">
        <f t="shared" si="406"/>
        <v>8-29-12</v>
      </c>
      <c r="AA2158" t="e">
        <f t="shared" si="407"/>
        <v>#VALUE!</v>
      </c>
      <c r="AB2158" t="e">
        <f t="shared" si="408"/>
        <v>#VALUE!</v>
      </c>
      <c r="AD2158" s="85">
        <v>41150</v>
      </c>
      <c r="AG2158" s="85" t="s">
        <v>1621</v>
      </c>
      <c r="AI2158" s="85">
        <v>41150</v>
      </c>
    </row>
    <row r="2159" spans="1:35" x14ac:dyDescent="0.2">
      <c r="A2159">
        <v>6382</v>
      </c>
      <c r="B2159" s="91" t="s">
        <v>1282</v>
      </c>
      <c r="C2159" s="61" t="str" cm="1">
        <f t="array" ref="C2159">_xlfn._xlws.FILTER(B2159,OR(LEN(B2159) = 7,LEN(B2159)=8))</f>
        <v>6/26/14</v>
      </c>
      <c r="D2159" s="61" t="str">
        <f t="shared" si="398"/>
        <v>6/26/14</v>
      </c>
      <c r="E2159" s="85" t="s">
        <v>1282</v>
      </c>
      <c r="F2159" s="87" t="e" cm="1" vm="1">
        <f t="array" ref="F2159">_xlfn._xlws.FILTER(B2159,LEN(B2159)=5)</f>
        <v>#VALUE!</v>
      </c>
      <c r="G2159" s="88" t="str">
        <f t="shared" si="399"/>
        <v/>
      </c>
      <c r="H2159" s="85">
        <v>41816</v>
      </c>
      <c r="I2159" s="85" t="s">
        <v>2512</v>
      </c>
      <c r="J2159" s="93">
        <f t="shared" si="397"/>
        <v>41816</v>
      </c>
      <c r="K2159" s="85"/>
      <c r="M2159" s="85" t="s">
        <v>1282</v>
      </c>
      <c r="N2159" t="e">
        <f t="shared" si="400"/>
        <v>#VALUE!</v>
      </c>
      <c r="O2159" t="e">
        <f t="shared" si="401"/>
        <v>#VALUE!</v>
      </c>
      <c r="Q2159" s="84" t="s">
        <v>1282</v>
      </c>
      <c r="R2159" t="e">
        <f t="shared" si="402"/>
        <v>#VALUE!</v>
      </c>
      <c r="S2159" t="e">
        <f t="shared" si="403"/>
        <v>#VALUE!</v>
      </c>
      <c r="U2159" s="86" t="s">
        <v>1282</v>
      </c>
      <c r="V2159" t="e">
        <f t="shared" si="404"/>
        <v>#VALUE!</v>
      </c>
      <c r="W2159" t="e">
        <f t="shared" si="405"/>
        <v>#VALUE!</v>
      </c>
      <c r="Y2159" s="61" t="s">
        <v>1282</v>
      </c>
      <c r="Z2159" t="str">
        <f t="shared" si="406"/>
        <v>6-26-14</v>
      </c>
      <c r="AA2159" t="e">
        <f t="shared" si="407"/>
        <v>#VALUE!</v>
      </c>
      <c r="AB2159" t="e">
        <f t="shared" si="408"/>
        <v>#VALUE!</v>
      </c>
      <c r="AD2159" s="85">
        <v>41816</v>
      </c>
      <c r="AG2159" s="85" t="s">
        <v>1282</v>
      </c>
      <c r="AI2159" s="85">
        <v>41816</v>
      </c>
    </row>
    <row r="2160" spans="1:35" x14ac:dyDescent="0.2">
      <c r="A2160">
        <v>8439</v>
      </c>
      <c r="B2160" s="91">
        <v>41796</v>
      </c>
      <c r="C2160" s="61" t="e" cm="1" vm="1">
        <f t="array" ref="C2160">_xlfn._xlws.FILTER(B2160,OR(LEN(B2160) = 7,LEN(B2160)=8))</f>
        <v>#VALUE!</v>
      </c>
      <c r="D2160" s="61" t="str">
        <f t="shared" si="398"/>
        <v/>
      </c>
      <c r="E2160" s="61" t="s">
        <v>2512</v>
      </c>
      <c r="F2160" s="87" cm="1">
        <f t="array" ref="F2160">_xlfn._xlws.FILTER(B2160,LEN(B2160)=5)</f>
        <v>41796</v>
      </c>
      <c r="G2160" s="88">
        <f t="shared" si="399"/>
        <v>41796</v>
      </c>
      <c r="H2160" s="61"/>
      <c r="I2160" s="85">
        <v>41796</v>
      </c>
      <c r="J2160" s="93">
        <f t="shared" si="397"/>
        <v>41796</v>
      </c>
      <c r="K2160" s="85"/>
      <c r="M2160" s="85">
        <v>41796</v>
      </c>
      <c r="N2160" t="e">
        <f t="shared" si="400"/>
        <v>#VALUE!</v>
      </c>
      <c r="O2160">
        <f t="shared" si="401"/>
        <v>41796</v>
      </c>
      <c r="Q2160" s="84">
        <v>41796</v>
      </c>
      <c r="R2160" t="e">
        <f t="shared" si="402"/>
        <v>#VALUE!</v>
      </c>
      <c r="S2160">
        <f t="shared" si="403"/>
        <v>41796</v>
      </c>
      <c r="U2160" s="86">
        <v>41796</v>
      </c>
      <c r="V2160" t="e">
        <f t="shared" si="404"/>
        <v>#VALUE!</v>
      </c>
      <c r="W2160">
        <f t="shared" si="405"/>
        <v>41796</v>
      </c>
      <c r="Y2160" s="61">
        <v>41796</v>
      </c>
      <c r="Z2160" t="str">
        <f t="shared" si="406"/>
        <v>41796</v>
      </c>
      <c r="AA2160" t="e">
        <f t="shared" si="407"/>
        <v>#VALUE!</v>
      </c>
      <c r="AB2160">
        <f t="shared" si="408"/>
        <v>41796</v>
      </c>
      <c r="AD2160" s="85">
        <v>35172</v>
      </c>
      <c r="AG2160" s="85">
        <v>41796</v>
      </c>
      <c r="AI2160" s="85">
        <v>41796</v>
      </c>
    </row>
    <row r="2161" spans="1:35" x14ac:dyDescent="0.2">
      <c r="A2161">
        <v>7613</v>
      </c>
      <c r="B2161" s="91" t="s">
        <v>1384</v>
      </c>
      <c r="C2161" s="61" t="str" cm="1">
        <f t="array" ref="C2161">_xlfn._xlws.FILTER(B2161,OR(LEN(B2161) = 7,LEN(B2161)=8))</f>
        <v>5/24/14</v>
      </c>
      <c r="D2161" s="61" t="str">
        <f t="shared" si="398"/>
        <v>5/24/14</v>
      </c>
      <c r="E2161" s="85" t="s">
        <v>1384</v>
      </c>
      <c r="F2161" s="87" t="e" cm="1" vm="1">
        <f t="array" ref="F2161">_xlfn._xlws.FILTER(B2161,LEN(B2161)=5)</f>
        <v>#VALUE!</v>
      </c>
      <c r="G2161" s="88" t="str">
        <f t="shared" si="399"/>
        <v/>
      </c>
      <c r="H2161" s="85">
        <v>41783</v>
      </c>
      <c r="I2161" s="85" t="s">
        <v>2512</v>
      </c>
      <c r="J2161" s="93">
        <f t="shared" si="397"/>
        <v>41783</v>
      </c>
      <c r="K2161" s="85"/>
      <c r="M2161" s="85" t="s">
        <v>1384</v>
      </c>
      <c r="N2161" t="e">
        <f t="shared" si="400"/>
        <v>#VALUE!</v>
      </c>
      <c r="O2161" t="e">
        <f t="shared" si="401"/>
        <v>#VALUE!</v>
      </c>
      <c r="Q2161" s="84" t="s">
        <v>1384</v>
      </c>
      <c r="R2161" t="e">
        <f t="shared" si="402"/>
        <v>#VALUE!</v>
      </c>
      <c r="S2161" t="e">
        <f t="shared" si="403"/>
        <v>#VALUE!</v>
      </c>
      <c r="U2161" s="86" t="s">
        <v>1384</v>
      </c>
      <c r="V2161" t="e">
        <f t="shared" si="404"/>
        <v>#VALUE!</v>
      </c>
      <c r="W2161" t="e">
        <f t="shared" si="405"/>
        <v>#VALUE!</v>
      </c>
      <c r="Y2161" s="61" t="s">
        <v>1384</v>
      </c>
      <c r="Z2161" t="str">
        <f t="shared" si="406"/>
        <v>5-24-14</v>
      </c>
      <c r="AA2161" t="e">
        <f t="shared" si="407"/>
        <v>#VALUE!</v>
      </c>
      <c r="AB2161" t="e">
        <f t="shared" si="408"/>
        <v>#VALUE!</v>
      </c>
      <c r="AD2161" s="85">
        <v>41783</v>
      </c>
      <c r="AG2161" s="85" t="s">
        <v>1384</v>
      </c>
      <c r="AI2161" s="85">
        <v>41783</v>
      </c>
    </row>
    <row r="2162" spans="1:35" x14ac:dyDescent="0.2">
      <c r="A2162">
        <v>48</v>
      </c>
      <c r="B2162" s="91" t="s">
        <v>979</v>
      </c>
      <c r="C2162" s="61" t="str" cm="1">
        <f t="array" ref="C2162">_xlfn._xlws.FILTER(B2162,OR(LEN(B2162) = 7,LEN(B2162)=8))</f>
        <v>4/24/14</v>
      </c>
      <c r="D2162" s="61" t="str">
        <f t="shared" si="398"/>
        <v>4/24/14</v>
      </c>
      <c r="E2162" s="85" t="s">
        <v>979</v>
      </c>
      <c r="F2162" s="87" t="e" cm="1" vm="1">
        <f t="array" ref="F2162">_xlfn._xlws.FILTER(B2162,LEN(B2162)=5)</f>
        <v>#VALUE!</v>
      </c>
      <c r="G2162" s="88" t="str">
        <f t="shared" si="399"/>
        <v/>
      </c>
      <c r="H2162" s="85">
        <v>41753</v>
      </c>
      <c r="I2162" s="85" t="s">
        <v>2512</v>
      </c>
      <c r="J2162" s="93">
        <f t="shared" si="397"/>
        <v>41753</v>
      </c>
      <c r="K2162" s="85"/>
      <c r="M2162" s="85" t="s">
        <v>979</v>
      </c>
      <c r="N2162" t="e">
        <f t="shared" si="400"/>
        <v>#VALUE!</v>
      </c>
      <c r="O2162" t="e">
        <f t="shared" si="401"/>
        <v>#VALUE!</v>
      </c>
      <c r="Q2162" s="84" t="s">
        <v>979</v>
      </c>
      <c r="R2162" t="e">
        <f t="shared" si="402"/>
        <v>#VALUE!</v>
      </c>
      <c r="S2162" t="e">
        <f t="shared" si="403"/>
        <v>#VALUE!</v>
      </c>
      <c r="U2162" s="86" t="s">
        <v>979</v>
      </c>
      <c r="V2162" t="e">
        <f t="shared" si="404"/>
        <v>#VALUE!</v>
      </c>
      <c r="W2162" t="e">
        <f t="shared" si="405"/>
        <v>#VALUE!</v>
      </c>
      <c r="Y2162" s="61" t="s">
        <v>979</v>
      </c>
      <c r="Z2162" t="str">
        <f t="shared" si="406"/>
        <v>4-24-14</v>
      </c>
      <c r="AA2162" t="e">
        <f t="shared" si="407"/>
        <v>#VALUE!</v>
      </c>
      <c r="AB2162" t="e">
        <f t="shared" si="408"/>
        <v>#VALUE!</v>
      </c>
      <c r="AD2162" s="85">
        <v>41753</v>
      </c>
      <c r="AG2162" s="85" t="s">
        <v>979</v>
      </c>
      <c r="AI2162" s="85">
        <v>41753</v>
      </c>
    </row>
    <row r="2163" spans="1:35" x14ac:dyDescent="0.2">
      <c r="A2163">
        <v>5046</v>
      </c>
      <c r="B2163" s="91" t="s">
        <v>849</v>
      </c>
      <c r="C2163" s="61" t="str" cm="1">
        <f t="array" ref="C2163">_xlfn._xlws.FILTER(B2163,OR(LEN(B2163) = 7,LEN(B2163)=8))</f>
        <v>1/23/14</v>
      </c>
      <c r="D2163" s="61" t="str">
        <f t="shared" si="398"/>
        <v>1/23/14</v>
      </c>
      <c r="E2163" s="85" t="s">
        <v>849</v>
      </c>
      <c r="F2163" s="87" t="e" cm="1" vm="1">
        <f t="array" ref="F2163">_xlfn._xlws.FILTER(B2163,LEN(B2163)=5)</f>
        <v>#VALUE!</v>
      </c>
      <c r="G2163" s="88" t="str">
        <f t="shared" si="399"/>
        <v/>
      </c>
      <c r="H2163" s="85">
        <v>41662</v>
      </c>
      <c r="I2163" s="85" t="s">
        <v>2512</v>
      </c>
      <c r="J2163" s="93">
        <f t="shared" si="397"/>
        <v>41662</v>
      </c>
      <c r="K2163" s="85"/>
      <c r="M2163" s="85" t="s">
        <v>849</v>
      </c>
      <c r="N2163" t="e">
        <f t="shared" si="400"/>
        <v>#VALUE!</v>
      </c>
      <c r="O2163" t="e">
        <f t="shared" si="401"/>
        <v>#VALUE!</v>
      </c>
      <c r="Q2163" s="84" t="s">
        <v>849</v>
      </c>
      <c r="R2163" t="e">
        <f t="shared" si="402"/>
        <v>#VALUE!</v>
      </c>
      <c r="S2163" t="e">
        <f t="shared" si="403"/>
        <v>#VALUE!</v>
      </c>
      <c r="U2163" s="86" t="s">
        <v>849</v>
      </c>
      <c r="V2163" t="e">
        <f t="shared" si="404"/>
        <v>#VALUE!</v>
      </c>
      <c r="W2163" t="e">
        <f t="shared" si="405"/>
        <v>#VALUE!</v>
      </c>
      <c r="Y2163" s="61" t="s">
        <v>849</v>
      </c>
      <c r="Z2163" t="str">
        <f t="shared" si="406"/>
        <v>1-23-14</v>
      </c>
      <c r="AA2163" t="e">
        <f t="shared" si="407"/>
        <v>#VALUE!</v>
      </c>
      <c r="AB2163" t="e">
        <f t="shared" si="408"/>
        <v>#VALUE!</v>
      </c>
      <c r="AD2163" s="85">
        <v>41662</v>
      </c>
      <c r="AG2163" s="85" t="s">
        <v>849</v>
      </c>
      <c r="AI2163" s="85">
        <v>41662</v>
      </c>
    </row>
    <row r="2164" spans="1:35" x14ac:dyDescent="0.2">
      <c r="A2164">
        <v>3231</v>
      </c>
      <c r="B2164" s="91" t="s">
        <v>455</v>
      </c>
      <c r="C2164" s="61" t="str" cm="1">
        <f t="array" ref="C2164">_xlfn._xlws.FILTER(B2164,OR(LEN(B2164) = 7,LEN(B2164)=8))</f>
        <v>11/25/13</v>
      </c>
      <c r="D2164" s="61" t="str">
        <f t="shared" si="398"/>
        <v>11/25/13</v>
      </c>
      <c r="E2164" s="61" t="s">
        <v>455</v>
      </c>
      <c r="F2164" s="87" t="e" cm="1" vm="1">
        <f t="array" ref="F2164">_xlfn._xlws.FILTER(B2164,LEN(B2164)=5)</f>
        <v>#VALUE!</v>
      </c>
      <c r="G2164" s="88" t="str">
        <f t="shared" si="399"/>
        <v/>
      </c>
      <c r="H2164" s="85">
        <v>41603</v>
      </c>
      <c r="I2164" s="85" t="s">
        <v>2512</v>
      </c>
      <c r="J2164" s="93">
        <f t="shared" si="397"/>
        <v>41603</v>
      </c>
      <c r="K2164" s="85"/>
      <c r="M2164" s="85" t="s">
        <v>455</v>
      </c>
      <c r="N2164" t="e">
        <f t="shared" si="400"/>
        <v>#VALUE!</v>
      </c>
      <c r="O2164" t="e">
        <f t="shared" si="401"/>
        <v>#VALUE!</v>
      </c>
      <c r="Q2164" s="84" t="s">
        <v>455</v>
      </c>
      <c r="R2164" t="e">
        <f t="shared" si="402"/>
        <v>#VALUE!</v>
      </c>
      <c r="S2164" t="e">
        <f t="shared" si="403"/>
        <v>#VALUE!</v>
      </c>
      <c r="U2164" s="86" t="s">
        <v>455</v>
      </c>
      <c r="V2164" t="e">
        <f t="shared" si="404"/>
        <v>#VALUE!</v>
      </c>
      <c r="W2164" t="e">
        <f t="shared" si="405"/>
        <v>#VALUE!</v>
      </c>
      <c r="Y2164" s="61" t="s">
        <v>455</v>
      </c>
      <c r="Z2164" t="str">
        <f t="shared" si="406"/>
        <v>11-25-13</v>
      </c>
      <c r="AA2164" t="e">
        <f t="shared" si="407"/>
        <v>#VALUE!</v>
      </c>
      <c r="AB2164" t="e">
        <f t="shared" si="408"/>
        <v>#VALUE!</v>
      </c>
      <c r="AD2164" s="85">
        <v>41603</v>
      </c>
      <c r="AG2164" s="85" t="s">
        <v>455</v>
      </c>
      <c r="AI2164" s="85">
        <v>41603</v>
      </c>
    </row>
    <row r="2165" spans="1:35" x14ac:dyDescent="0.2">
      <c r="A2165">
        <v>7181</v>
      </c>
      <c r="B2165" s="91">
        <v>41466</v>
      </c>
      <c r="C2165" s="61" t="e" cm="1" vm="1">
        <f t="array" ref="C2165">_xlfn._xlws.FILTER(B2165,OR(LEN(B2165) = 7,LEN(B2165)=8))</f>
        <v>#VALUE!</v>
      </c>
      <c r="D2165" s="61" t="str">
        <f t="shared" si="398"/>
        <v/>
      </c>
      <c r="E2165" s="61" t="s">
        <v>2512</v>
      </c>
      <c r="F2165" s="87" cm="1">
        <f t="array" ref="F2165">_xlfn._xlws.FILTER(B2165,LEN(B2165)=5)</f>
        <v>41466</v>
      </c>
      <c r="G2165" s="88">
        <f t="shared" si="399"/>
        <v>41466</v>
      </c>
      <c r="H2165" s="61"/>
      <c r="I2165" s="85">
        <v>41466</v>
      </c>
      <c r="J2165" s="93">
        <f t="shared" si="397"/>
        <v>41466</v>
      </c>
      <c r="K2165" s="85"/>
      <c r="M2165" s="85">
        <v>41466</v>
      </c>
      <c r="N2165" t="e">
        <f t="shared" si="400"/>
        <v>#VALUE!</v>
      </c>
      <c r="O2165">
        <f t="shared" si="401"/>
        <v>41466</v>
      </c>
      <c r="Q2165" s="84">
        <v>41466</v>
      </c>
      <c r="R2165" t="e">
        <f t="shared" si="402"/>
        <v>#VALUE!</v>
      </c>
      <c r="S2165">
        <f t="shared" si="403"/>
        <v>41466</v>
      </c>
      <c r="U2165" s="86">
        <v>41466</v>
      </c>
      <c r="V2165" t="e">
        <f t="shared" si="404"/>
        <v>#VALUE!</v>
      </c>
      <c r="W2165">
        <f t="shared" si="405"/>
        <v>41466</v>
      </c>
      <c r="Y2165" s="61">
        <v>41466</v>
      </c>
      <c r="Z2165" t="str">
        <f t="shared" si="406"/>
        <v>41466</v>
      </c>
      <c r="AA2165" t="e">
        <f t="shared" si="407"/>
        <v>#VALUE!</v>
      </c>
      <c r="AB2165">
        <f t="shared" si="408"/>
        <v>41466</v>
      </c>
      <c r="AD2165" s="85">
        <v>24211</v>
      </c>
      <c r="AG2165" s="85">
        <v>41466</v>
      </c>
      <c r="AI2165" s="85">
        <v>41585</v>
      </c>
    </row>
    <row r="2166" spans="1:35" x14ac:dyDescent="0.2">
      <c r="A2166">
        <v>1663</v>
      </c>
      <c r="B2166" s="91" t="s">
        <v>619</v>
      </c>
      <c r="C2166" s="61" t="str" cm="1">
        <f t="array" ref="C2166">_xlfn._xlws.FILTER(B2166,OR(LEN(B2166) = 7,LEN(B2166)=8))</f>
        <v>10/25/13</v>
      </c>
      <c r="D2166" s="61" t="str">
        <f t="shared" si="398"/>
        <v>10/25/13</v>
      </c>
      <c r="E2166" s="61" t="s">
        <v>619</v>
      </c>
      <c r="F2166" s="87" t="e" cm="1" vm="1">
        <f t="array" ref="F2166">_xlfn._xlws.FILTER(B2166,LEN(B2166)=5)</f>
        <v>#VALUE!</v>
      </c>
      <c r="G2166" s="88" t="str">
        <f t="shared" si="399"/>
        <v/>
      </c>
      <c r="H2166" s="85">
        <v>41572</v>
      </c>
      <c r="I2166" s="85" t="s">
        <v>2512</v>
      </c>
      <c r="J2166" s="93">
        <f t="shared" si="397"/>
        <v>41572</v>
      </c>
      <c r="K2166" s="85"/>
      <c r="M2166" s="85" t="s">
        <v>619</v>
      </c>
      <c r="N2166" t="e">
        <f t="shared" si="400"/>
        <v>#VALUE!</v>
      </c>
      <c r="O2166" t="e">
        <f t="shared" si="401"/>
        <v>#VALUE!</v>
      </c>
      <c r="Q2166" s="84" t="s">
        <v>619</v>
      </c>
      <c r="R2166" t="e">
        <f t="shared" si="402"/>
        <v>#VALUE!</v>
      </c>
      <c r="S2166" t="e">
        <f t="shared" si="403"/>
        <v>#VALUE!</v>
      </c>
      <c r="U2166" s="86" t="s">
        <v>619</v>
      </c>
      <c r="V2166" t="e">
        <f t="shared" si="404"/>
        <v>#VALUE!</v>
      </c>
      <c r="W2166" t="e">
        <f t="shared" si="405"/>
        <v>#VALUE!</v>
      </c>
      <c r="Y2166" s="61" t="s">
        <v>619</v>
      </c>
      <c r="Z2166" t="str">
        <f t="shared" si="406"/>
        <v>10-25-13</v>
      </c>
      <c r="AA2166" t="e">
        <f t="shared" si="407"/>
        <v>#VALUE!</v>
      </c>
      <c r="AB2166" t="e">
        <f t="shared" si="408"/>
        <v>#VALUE!</v>
      </c>
      <c r="AD2166" s="85">
        <v>41572</v>
      </c>
      <c r="AG2166" s="85" t="s">
        <v>619</v>
      </c>
      <c r="AI2166" s="85">
        <v>41572</v>
      </c>
    </row>
    <row r="2167" spans="1:35" x14ac:dyDescent="0.2">
      <c r="A2167">
        <v>5441</v>
      </c>
      <c r="B2167" s="91" t="s">
        <v>771</v>
      </c>
      <c r="C2167" s="61" t="str" cm="1">
        <f t="array" ref="C2167">_xlfn._xlws.FILTER(B2167,OR(LEN(B2167) = 7,LEN(B2167)=8))</f>
        <v>8/25/13</v>
      </c>
      <c r="D2167" s="61" t="str">
        <f t="shared" si="398"/>
        <v>8/25/13</v>
      </c>
      <c r="E2167" s="85" t="s">
        <v>771</v>
      </c>
      <c r="F2167" s="87" t="e" cm="1" vm="1">
        <f t="array" ref="F2167">_xlfn._xlws.FILTER(B2167,LEN(B2167)=5)</f>
        <v>#VALUE!</v>
      </c>
      <c r="G2167" s="88" t="str">
        <f t="shared" si="399"/>
        <v/>
      </c>
      <c r="H2167" s="85">
        <v>41511</v>
      </c>
      <c r="I2167" s="85" t="s">
        <v>2512</v>
      </c>
      <c r="J2167" s="93">
        <f t="shared" si="397"/>
        <v>41511</v>
      </c>
      <c r="K2167" s="85"/>
      <c r="M2167" s="85" t="s">
        <v>771</v>
      </c>
      <c r="N2167" t="e">
        <f t="shared" si="400"/>
        <v>#VALUE!</v>
      </c>
      <c r="O2167" t="e">
        <f t="shared" si="401"/>
        <v>#VALUE!</v>
      </c>
      <c r="Q2167" s="84" t="s">
        <v>771</v>
      </c>
      <c r="R2167" t="e">
        <f t="shared" si="402"/>
        <v>#VALUE!</v>
      </c>
      <c r="S2167" t="e">
        <f t="shared" si="403"/>
        <v>#VALUE!</v>
      </c>
      <c r="U2167" s="86" t="s">
        <v>771</v>
      </c>
      <c r="V2167" t="e">
        <f t="shared" si="404"/>
        <v>#VALUE!</v>
      </c>
      <c r="W2167" t="e">
        <f t="shared" si="405"/>
        <v>#VALUE!</v>
      </c>
      <c r="Y2167" s="61" t="s">
        <v>771</v>
      </c>
      <c r="Z2167" t="str">
        <f t="shared" si="406"/>
        <v>8-25-13</v>
      </c>
      <c r="AA2167" t="e">
        <f t="shared" si="407"/>
        <v>#VALUE!</v>
      </c>
      <c r="AB2167" t="e">
        <f t="shared" si="408"/>
        <v>#VALUE!</v>
      </c>
      <c r="AD2167" s="85">
        <v>41511</v>
      </c>
      <c r="AG2167" s="85" t="s">
        <v>771</v>
      </c>
      <c r="AI2167" s="85">
        <v>41511</v>
      </c>
    </row>
    <row r="2168" spans="1:35" x14ac:dyDescent="0.2">
      <c r="A2168">
        <v>8602</v>
      </c>
      <c r="B2168" s="91">
        <v>41614</v>
      </c>
      <c r="C2168" s="61" t="e" cm="1" vm="1">
        <f t="array" ref="C2168">_xlfn._xlws.FILTER(B2168,OR(LEN(B2168) = 7,LEN(B2168)=8))</f>
        <v>#VALUE!</v>
      </c>
      <c r="D2168" s="61" t="str">
        <f t="shared" si="398"/>
        <v/>
      </c>
      <c r="E2168" s="61" t="s">
        <v>2512</v>
      </c>
      <c r="F2168" s="87" cm="1">
        <f t="array" ref="F2168">_xlfn._xlws.FILTER(B2168,LEN(B2168)=5)</f>
        <v>41614</v>
      </c>
      <c r="G2168" s="88">
        <f t="shared" si="399"/>
        <v>41614</v>
      </c>
      <c r="H2168" s="61"/>
      <c r="I2168" s="85">
        <v>41614</v>
      </c>
      <c r="J2168" s="93">
        <f t="shared" si="397"/>
        <v>41614</v>
      </c>
      <c r="K2168" s="85"/>
      <c r="M2168" s="85">
        <v>41614</v>
      </c>
      <c r="N2168" t="e">
        <f t="shared" si="400"/>
        <v>#VALUE!</v>
      </c>
      <c r="O2168">
        <f t="shared" si="401"/>
        <v>41614</v>
      </c>
      <c r="Q2168" s="84">
        <v>41614</v>
      </c>
      <c r="R2168" t="e">
        <f t="shared" si="402"/>
        <v>#VALUE!</v>
      </c>
      <c r="S2168">
        <f t="shared" si="403"/>
        <v>41614</v>
      </c>
      <c r="U2168" s="86">
        <v>41614</v>
      </c>
      <c r="V2168" t="e">
        <f t="shared" si="404"/>
        <v>#VALUE!</v>
      </c>
      <c r="W2168">
        <f t="shared" si="405"/>
        <v>41614</v>
      </c>
      <c r="Y2168" s="61">
        <v>41614</v>
      </c>
      <c r="Z2168" t="str">
        <f t="shared" si="406"/>
        <v>41614</v>
      </c>
      <c r="AA2168" t="e">
        <f t="shared" si="407"/>
        <v>#VALUE!</v>
      </c>
      <c r="AB2168">
        <f t="shared" si="408"/>
        <v>41614</v>
      </c>
      <c r="AD2168" s="85">
        <v>41745</v>
      </c>
      <c r="AG2168" s="85">
        <v>41614</v>
      </c>
      <c r="AI2168" s="85">
        <v>41437</v>
      </c>
    </row>
    <row r="2169" spans="1:35" x14ac:dyDescent="0.2">
      <c r="A2169">
        <v>9925</v>
      </c>
      <c r="B2169" s="91" t="s">
        <v>2378</v>
      </c>
      <c r="C2169" s="61" t="str" cm="1">
        <f t="array" ref="C2169">_xlfn._xlws.FILTER(B2169,OR(LEN(B2169) = 7,LEN(B2169)=8))</f>
        <v>5/25/13</v>
      </c>
      <c r="D2169" s="61" t="str">
        <f t="shared" si="398"/>
        <v>5/25/13</v>
      </c>
      <c r="E2169" s="85" t="s">
        <v>2378</v>
      </c>
      <c r="F2169" s="87" t="e" cm="1" vm="1">
        <f t="array" ref="F2169">_xlfn._xlws.FILTER(B2169,LEN(B2169)=5)</f>
        <v>#VALUE!</v>
      </c>
      <c r="G2169" s="88" t="str">
        <f t="shared" si="399"/>
        <v/>
      </c>
      <c r="H2169" s="85">
        <v>41419</v>
      </c>
      <c r="I2169" s="85" t="s">
        <v>2512</v>
      </c>
      <c r="J2169" s="93">
        <f t="shared" si="397"/>
        <v>41419</v>
      </c>
      <c r="K2169" s="85"/>
      <c r="M2169" s="85" t="s">
        <v>2378</v>
      </c>
      <c r="N2169" t="e">
        <f t="shared" si="400"/>
        <v>#VALUE!</v>
      </c>
      <c r="O2169" t="e">
        <f t="shared" si="401"/>
        <v>#VALUE!</v>
      </c>
      <c r="Q2169" s="84" t="s">
        <v>2378</v>
      </c>
      <c r="R2169" t="e">
        <f t="shared" si="402"/>
        <v>#VALUE!</v>
      </c>
      <c r="S2169" t="e">
        <f t="shared" si="403"/>
        <v>#VALUE!</v>
      </c>
      <c r="U2169" s="86" t="s">
        <v>2378</v>
      </c>
      <c r="V2169" t="e">
        <f t="shared" si="404"/>
        <v>#VALUE!</v>
      </c>
      <c r="W2169" t="e">
        <f t="shared" si="405"/>
        <v>#VALUE!</v>
      </c>
      <c r="Y2169" s="61" t="s">
        <v>2378</v>
      </c>
      <c r="Z2169" t="str">
        <f t="shared" si="406"/>
        <v>5-25-13</v>
      </c>
      <c r="AA2169" t="e">
        <f t="shared" si="407"/>
        <v>#VALUE!</v>
      </c>
      <c r="AB2169" t="e">
        <f t="shared" si="408"/>
        <v>#VALUE!</v>
      </c>
      <c r="AD2169" s="85">
        <v>41419</v>
      </c>
      <c r="AG2169" s="85" t="s">
        <v>2378</v>
      </c>
      <c r="AI2169" s="85">
        <v>41419</v>
      </c>
    </row>
    <row r="2170" spans="1:35" x14ac:dyDescent="0.2">
      <c r="A2170">
        <v>9499</v>
      </c>
      <c r="B2170" s="91">
        <v>41460</v>
      </c>
      <c r="C2170" s="61" t="e" cm="1" vm="1">
        <f t="array" ref="C2170">_xlfn._xlws.FILTER(B2170,OR(LEN(B2170) = 7,LEN(B2170)=8))</f>
        <v>#VALUE!</v>
      </c>
      <c r="D2170" s="61" t="str">
        <f t="shared" si="398"/>
        <v/>
      </c>
      <c r="E2170" s="61" t="s">
        <v>2512</v>
      </c>
      <c r="F2170" s="87" cm="1">
        <f t="array" ref="F2170">_xlfn._xlws.FILTER(B2170,LEN(B2170)=5)</f>
        <v>41460</v>
      </c>
      <c r="G2170" s="88">
        <f t="shared" si="399"/>
        <v>41460</v>
      </c>
      <c r="H2170" s="61"/>
      <c r="I2170" s="85">
        <v>41460</v>
      </c>
      <c r="J2170" s="93">
        <f t="shared" si="397"/>
        <v>41460</v>
      </c>
      <c r="K2170" s="85"/>
      <c r="M2170" s="85">
        <v>41460</v>
      </c>
      <c r="N2170" t="e">
        <f t="shared" si="400"/>
        <v>#VALUE!</v>
      </c>
      <c r="O2170">
        <f t="shared" si="401"/>
        <v>41460</v>
      </c>
      <c r="Q2170" s="84">
        <v>41460</v>
      </c>
      <c r="R2170" t="e">
        <f t="shared" si="402"/>
        <v>#VALUE!</v>
      </c>
      <c r="S2170">
        <f t="shared" si="403"/>
        <v>41460</v>
      </c>
      <c r="U2170" s="86">
        <v>41460</v>
      </c>
      <c r="V2170" t="e">
        <f t="shared" si="404"/>
        <v>#VALUE!</v>
      </c>
      <c r="W2170">
        <f t="shared" si="405"/>
        <v>41460</v>
      </c>
      <c r="Y2170" s="61">
        <v>41460</v>
      </c>
      <c r="Z2170" t="str">
        <f t="shared" si="406"/>
        <v>41460</v>
      </c>
      <c r="AA2170" t="e">
        <f t="shared" si="407"/>
        <v>#VALUE!</v>
      </c>
      <c r="AB2170">
        <f t="shared" si="408"/>
        <v>41460</v>
      </c>
      <c r="AD2170" s="85">
        <v>22020</v>
      </c>
      <c r="AG2170" s="85">
        <v>41460</v>
      </c>
      <c r="AI2170" s="85">
        <v>41401</v>
      </c>
    </row>
    <row r="2171" spans="1:35" x14ac:dyDescent="0.2">
      <c r="A2171">
        <v>6568</v>
      </c>
      <c r="B2171" s="91" t="s">
        <v>260</v>
      </c>
      <c r="C2171" s="61" t="str" cm="1">
        <f t="array" ref="C2171">_xlfn._xlws.FILTER(B2171,OR(LEN(B2171) = 7,LEN(B2171)=8))</f>
        <v>3/28/13</v>
      </c>
      <c r="D2171" s="61" t="str">
        <f t="shared" si="398"/>
        <v>3/28/13</v>
      </c>
      <c r="E2171" s="85" t="s">
        <v>260</v>
      </c>
      <c r="F2171" s="87" t="e" cm="1" vm="1">
        <f t="array" ref="F2171">_xlfn._xlws.FILTER(B2171,LEN(B2171)=5)</f>
        <v>#VALUE!</v>
      </c>
      <c r="G2171" s="88" t="str">
        <f t="shared" si="399"/>
        <v/>
      </c>
      <c r="H2171" s="85">
        <v>41361</v>
      </c>
      <c r="I2171" s="85" t="s">
        <v>2512</v>
      </c>
      <c r="J2171" s="93">
        <f t="shared" si="397"/>
        <v>41361</v>
      </c>
      <c r="K2171" s="85"/>
      <c r="M2171" s="85" t="s">
        <v>260</v>
      </c>
      <c r="N2171" t="e">
        <f t="shared" si="400"/>
        <v>#VALUE!</v>
      </c>
      <c r="O2171" t="e">
        <f t="shared" si="401"/>
        <v>#VALUE!</v>
      </c>
      <c r="Q2171" s="84" t="s">
        <v>260</v>
      </c>
      <c r="R2171" t="e">
        <f t="shared" si="402"/>
        <v>#VALUE!</v>
      </c>
      <c r="S2171" t="e">
        <f t="shared" si="403"/>
        <v>#VALUE!</v>
      </c>
      <c r="U2171" s="86" t="s">
        <v>260</v>
      </c>
      <c r="V2171" t="e">
        <f t="shared" si="404"/>
        <v>#VALUE!</v>
      </c>
      <c r="W2171" t="e">
        <f t="shared" si="405"/>
        <v>#VALUE!</v>
      </c>
      <c r="Y2171" s="61" t="s">
        <v>260</v>
      </c>
      <c r="Z2171" t="str">
        <f t="shared" si="406"/>
        <v>3-28-13</v>
      </c>
      <c r="AA2171" t="e">
        <f t="shared" si="407"/>
        <v>#VALUE!</v>
      </c>
      <c r="AB2171" t="e">
        <f t="shared" si="408"/>
        <v>#VALUE!</v>
      </c>
      <c r="AD2171" s="85">
        <v>41361</v>
      </c>
      <c r="AG2171" s="85" t="s">
        <v>260</v>
      </c>
      <c r="AI2171" s="85">
        <v>41361</v>
      </c>
    </row>
    <row r="2172" spans="1:35" x14ac:dyDescent="0.2">
      <c r="A2172">
        <v>3032</v>
      </c>
      <c r="B2172" s="91" t="s">
        <v>1596</v>
      </c>
      <c r="C2172" s="61" t="str" cm="1">
        <f t="array" ref="C2172">_xlfn._xlws.FILTER(B2172,OR(LEN(B2172) = 7,LEN(B2172)=8))</f>
        <v>2/27/13</v>
      </c>
      <c r="D2172" s="61" t="str">
        <f t="shared" si="398"/>
        <v>2/27/13</v>
      </c>
      <c r="E2172" s="85" t="s">
        <v>1596</v>
      </c>
      <c r="F2172" s="87" t="e" cm="1" vm="1">
        <f t="array" ref="F2172">_xlfn._xlws.FILTER(B2172,LEN(B2172)=5)</f>
        <v>#VALUE!</v>
      </c>
      <c r="G2172" s="88" t="str">
        <f t="shared" si="399"/>
        <v/>
      </c>
      <c r="H2172" s="85">
        <v>41332</v>
      </c>
      <c r="I2172" s="85" t="s">
        <v>2512</v>
      </c>
      <c r="J2172" s="93">
        <f t="shared" si="397"/>
        <v>41332</v>
      </c>
      <c r="K2172" s="85"/>
      <c r="M2172" s="85" t="s">
        <v>1596</v>
      </c>
      <c r="N2172" t="e">
        <f t="shared" si="400"/>
        <v>#VALUE!</v>
      </c>
      <c r="O2172" t="e">
        <f t="shared" si="401"/>
        <v>#VALUE!</v>
      </c>
      <c r="Q2172" s="84" t="s">
        <v>1596</v>
      </c>
      <c r="R2172" t="e">
        <f t="shared" si="402"/>
        <v>#VALUE!</v>
      </c>
      <c r="S2172" t="e">
        <f t="shared" si="403"/>
        <v>#VALUE!</v>
      </c>
      <c r="U2172" s="86" t="s">
        <v>1596</v>
      </c>
      <c r="V2172" t="e">
        <f t="shared" si="404"/>
        <v>#VALUE!</v>
      </c>
      <c r="W2172" t="e">
        <f t="shared" si="405"/>
        <v>#VALUE!</v>
      </c>
      <c r="Y2172" s="61" t="s">
        <v>1596</v>
      </c>
      <c r="Z2172" t="str">
        <f t="shared" si="406"/>
        <v>2-27-13</v>
      </c>
      <c r="AA2172" t="e">
        <f t="shared" si="407"/>
        <v>#VALUE!</v>
      </c>
      <c r="AB2172" t="e">
        <f t="shared" si="408"/>
        <v>#VALUE!</v>
      </c>
      <c r="AD2172" s="85">
        <v>41332</v>
      </c>
      <c r="AG2172" s="85" t="s">
        <v>1596</v>
      </c>
      <c r="AI2172" s="85">
        <v>41332</v>
      </c>
    </row>
    <row r="2173" spans="1:35" x14ac:dyDescent="0.2">
      <c r="A2173">
        <v>5153</v>
      </c>
      <c r="B2173" s="91" t="s">
        <v>989</v>
      </c>
      <c r="C2173" s="61" t="str" cm="1">
        <f t="array" ref="C2173">_xlfn._xlws.FILTER(B2173,OR(LEN(B2173) = 7,LEN(B2173)=8))</f>
        <v>2/22/13</v>
      </c>
      <c r="D2173" s="61" t="str">
        <f t="shared" si="398"/>
        <v>2/22/13</v>
      </c>
      <c r="E2173" s="85" t="s">
        <v>989</v>
      </c>
      <c r="F2173" s="87" t="e" cm="1" vm="1">
        <f t="array" ref="F2173">_xlfn._xlws.FILTER(B2173,LEN(B2173)=5)</f>
        <v>#VALUE!</v>
      </c>
      <c r="G2173" s="88" t="str">
        <f t="shared" si="399"/>
        <v/>
      </c>
      <c r="H2173" s="85">
        <v>41327</v>
      </c>
      <c r="I2173" s="85" t="s">
        <v>2512</v>
      </c>
      <c r="J2173" s="93">
        <f t="shared" si="397"/>
        <v>41327</v>
      </c>
      <c r="K2173" s="85"/>
      <c r="M2173" s="85" t="s">
        <v>989</v>
      </c>
      <c r="N2173" t="e">
        <f t="shared" si="400"/>
        <v>#VALUE!</v>
      </c>
      <c r="O2173" t="e">
        <f t="shared" si="401"/>
        <v>#VALUE!</v>
      </c>
      <c r="Q2173" s="84" t="s">
        <v>989</v>
      </c>
      <c r="R2173" t="e">
        <f t="shared" si="402"/>
        <v>#VALUE!</v>
      </c>
      <c r="S2173" t="e">
        <f t="shared" si="403"/>
        <v>#VALUE!</v>
      </c>
      <c r="U2173" s="86" t="s">
        <v>989</v>
      </c>
      <c r="V2173" t="e">
        <f t="shared" si="404"/>
        <v>#VALUE!</v>
      </c>
      <c r="W2173" t="e">
        <f t="shared" si="405"/>
        <v>#VALUE!</v>
      </c>
      <c r="Y2173" s="61" t="s">
        <v>989</v>
      </c>
      <c r="Z2173" t="str">
        <f t="shared" si="406"/>
        <v>2-22-13</v>
      </c>
      <c r="AA2173" t="e">
        <f t="shared" si="407"/>
        <v>#VALUE!</v>
      </c>
      <c r="AB2173" t="e">
        <f t="shared" si="408"/>
        <v>#VALUE!</v>
      </c>
      <c r="AD2173" s="85">
        <v>41327</v>
      </c>
      <c r="AG2173" s="85" t="s">
        <v>989</v>
      </c>
      <c r="AI2173" s="85">
        <v>41327</v>
      </c>
    </row>
    <row r="2174" spans="1:35" x14ac:dyDescent="0.2">
      <c r="A2174">
        <v>4127</v>
      </c>
      <c r="B2174" s="91" t="s">
        <v>989</v>
      </c>
      <c r="C2174" s="61" t="str" cm="1">
        <f t="array" ref="C2174">_xlfn._xlws.FILTER(B2174,OR(LEN(B2174) = 7,LEN(B2174)=8))</f>
        <v>2/22/13</v>
      </c>
      <c r="D2174" s="61" t="str">
        <f t="shared" si="398"/>
        <v>2/22/13</v>
      </c>
      <c r="E2174" s="85" t="s">
        <v>989</v>
      </c>
      <c r="F2174" s="87" t="e" cm="1" vm="1">
        <f t="array" ref="F2174">_xlfn._xlws.FILTER(B2174,LEN(B2174)=5)</f>
        <v>#VALUE!</v>
      </c>
      <c r="G2174" s="88" t="str">
        <f t="shared" si="399"/>
        <v/>
      </c>
      <c r="H2174" s="85">
        <v>41327</v>
      </c>
      <c r="I2174" s="85" t="s">
        <v>2512</v>
      </c>
      <c r="J2174" s="93">
        <f t="shared" si="397"/>
        <v>41327</v>
      </c>
      <c r="K2174" s="85"/>
      <c r="M2174" s="85" t="s">
        <v>989</v>
      </c>
      <c r="N2174" t="e">
        <f t="shared" si="400"/>
        <v>#VALUE!</v>
      </c>
      <c r="O2174" t="e">
        <f t="shared" si="401"/>
        <v>#VALUE!</v>
      </c>
      <c r="Q2174" s="84" t="s">
        <v>989</v>
      </c>
      <c r="R2174" t="e">
        <f t="shared" si="402"/>
        <v>#VALUE!</v>
      </c>
      <c r="S2174" t="e">
        <f t="shared" si="403"/>
        <v>#VALUE!</v>
      </c>
      <c r="U2174" s="86" t="s">
        <v>989</v>
      </c>
      <c r="V2174" t="e">
        <f t="shared" si="404"/>
        <v>#VALUE!</v>
      </c>
      <c r="W2174" t="e">
        <f t="shared" si="405"/>
        <v>#VALUE!</v>
      </c>
      <c r="Y2174" s="61" t="s">
        <v>989</v>
      </c>
      <c r="Z2174" t="str">
        <f t="shared" si="406"/>
        <v>2-22-13</v>
      </c>
      <c r="AA2174" t="e">
        <f t="shared" si="407"/>
        <v>#VALUE!</v>
      </c>
      <c r="AB2174" t="e">
        <f t="shared" si="408"/>
        <v>#VALUE!</v>
      </c>
      <c r="AD2174" s="85">
        <v>41327</v>
      </c>
      <c r="AG2174" s="85" t="s">
        <v>989</v>
      </c>
      <c r="AI2174" s="85">
        <v>41327</v>
      </c>
    </row>
    <row r="2175" spans="1:35" x14ac:dyDescent="0.2">
      <c r="A2175">
        <v>9940</v>
      </c>
      <c r="B2175" s="91" t="s">
        <v>1657</v>
      </c>
      <c r="C2175" s="61" t="str" cm="1">
        <f t="array" ref="C2175">_xlfn._xlws.FILTER(B2175,OR(LEN(B2175) = 7,LEN(B2175)=8))</f>
        <v>12/23/12</v>
      </c>
      <c r="D2175" s="61" t="str">
        <f t="shared" si="398"/>
        <v>12/23/12</v>
      </c>
      <c r="E2175" s="61" t="s">
        <v>1657</v>
      </c>
      <c r="F2175" s="87" t="e" cm="1" vm="1">
        <f t="array" ref="F2175">_xlfn._xlws.FILTER(B2175,LEN(B2175)=5)</f>
        <v>#VALUE!</v>
      </c>
      <c r="G2175" s="88" t="str">
        <f t="shared" si="399"/>
        <v/>
      </c>
      <c r="H2175" s="85">
        <v>41266</v>
      </c>
      <c r="I2175" s="85" t="s">
        <v>2512</v>
      </c>
      <c r="J2175" s="93">
        <f t="shared" si="397"/>
        <v>41266</v>
      </c>
      <c r="K2175" s="85"/>
      <c r="M2175" s="85" t="s">
        <v>1657</v>
      </c>
      <c r="N2175" t="e">
        <f t="shared" si="400"/>
        <v>#VALUE!</v>
      </c>
      <c r="O2175" t="e">
        <f t="shared" si="401"/>
        <v>#VALUE!</v>
      </c>
      <c r="Q2175" s="84" t="s">
        <v>1657</v>
      </c>
      <c r="R2175" t="e">
        <f t="shared" si="402"/>
        <v>#VALUE!</v>
      </c>
      <c r="S2175" t="e">
        <f t="shared" si="403"/>
        <v>#VALUE!</v>
      </c>
      <c r="U2175" s="86" t="s">
        <v>1657</v>
      </c>
      <c r="V2175" t="e">
        <f t="shared" si="404"/>
        <v>#VALUE!</v>
      </c>
      <c r="W2175" t="e">
        <f t="shared" si="405"/>
        <v>#VALUE!</v>
      </c>
      <c r="Y2175" s="61" t="s">
        <v>1657</v>
      </c>
      <c r="Z2175" t="str">
        <f t="shared" si="406"/>
        <v>12-23-12</v>
      </c>
      <c r="AA2175" t="e">
        <f t="shared" si="407"/>
        <v>#VALUE!</v>
      </c>
      <c r="AB2175" t="e">
        <f t="shared" si="408"/>
        <v>#VALUE!</v>
      </c>
      <c r="AD2175" s="85">
        <v>41266</v>
      </c>
      <c r="AG2175" s="85" t="s">
        <v>1657</v>
      </c>
      <c r="AI2175" s="85">
        <v>41266</v>
      </c>
    </row>
    <row r="2176" spans="1:35" x14ac:dyDescent="0.2">
      <c r="A2176">
        <v>7527</v>
      </c>
      <c r="B2176" s="91" t="s">
        <v>144</v>
      </c>
      <c r="C2176" s="61" t="str" cm="1">
        <f t="array" ref="C2176">_xlfn._xlws.FILTER(B2176,OR(LEN(B2176) = 7,LEN(B2176)=8))</f>
        <v>11/21/12</v>
      </c>
      <c r="D2176" s="61" t="str">
        <f t="shared" si="398"/>
        <v>11/21/12</v>
      </c>
      <c r="E2176" s="61" t="s">
        <v>144</v>
      </c>
      <c r="F2176" s="87" t="e" cm="1" vm="1">
        <f t="array" ref="F2176">_xlfn._xlws.FILTER(B2176,LEN(B2176)=5)</f>
        <v>#VALUE!</v>
      </c>
      <c r="G2176" s="88" t="str">
        <f t="shared" si="399"/>
        <v/>
      </c>
      <c r="H2176" s="85">
        <v>41234</v>
      </c>
      <c r="I2176" s="85" t="s">
        <v>2512</v>
      </c>
      <c r="J2176" s="93">
        <f t="shared" si="397"/>
        <v>41234</v>
      </c>
      <c r="K2176" s="85"/>
      <c r="M2176" s="85" t="s">
        <v>144</v>
      </c>
      <c r="N2176" t="e">
        <f t="shared" si="400"/>
        <v>#VALUE!</v>
      </c>
      <c r="O2176" t="e">
        <f t="shared" si="401"/>
        <v>#VALUE!</v>
      </c>
      <c r="Q2176" s="84" t="s">
        <v>144</v>
      </c>
      <c r="R2176" t="e">
        <f t="shared" si="402"/>
        <v>#VALUE!</v>
      </c>
      <c r="S2176" t="e">
        <f t="shared" si="403"/>
        <v>#VALUE!</v>
      </c>
      <c r="U2176" s="86" t="s">
        <v>144</v>
      </c>
      <c r="V2176" t="e">
        <f t="shared" si="404"/>
        <v>#VALUE!</v>
      </c>
      <c r="W2176" t="e">
        <f t="shared" si="405"/>
        <v>#VALUE!</v>
      </c>
      <c r="Y2176" s="61" t="s">
        <v>144</v>
      </c>
      <c r="Z2176" t="str">
        <f t="shared" si="406"/>
        <v>11-21-12</v>
      </c>
      <c r="AA2176" t="e">
        <f t="shared" si="407"/>
        <v>#VALUE!</v>
      </c>
      <c r="AB2176" t="e">
        <f t="shared" si="408"/>
        <v>#VALUE!</v>
      </c>
      <c r="AD2176" s="85">
        <v>41234</v>
      </c>
      <c r="AG2176" s="85" t="s">
        <v>144</v>
      </c>
      <c r="AI2176" s="85">
        <v>41234</v>
      </c>
    </row>
    <row r="2177" spans="1:35" x14ac:dyDescent="0.2">
      <c r="A2177">
        <v>3406</v>
      </c>
      <c r="B2177" s="91" t="s">
        <v>1061</v>
      </c>
      <c r="C2177" s="61" t="str" cm="1">
        <f t="array" ref="C2177">_xlfn._xlws.FILTER(B2177,OR(LEN(B2177) = 7,LEN(B2177)=8))</f>
        <v>10/22/12</v>
      </c>
      <c r="D2177" s="61" t="str">
        <f t="shared" si="398"/>
        <v>10/22/12</v>
      </c>
      <c r="E2177" s="61" t="s">
        <v>1061</v>
      </c>
      <c r="F2177" s="87" t="e" cm="1" vm="1">
        <f t="array" ref="F2177">_xlfn._xlws.FILTER(B2177,LEN(B2177)=5)</f>
        <v>#VALUE!</v>
      </c>
      <c r="G2177" s="88" t="str">
        <f t="shared" si="399"/>
        <v/>
      </c>
      <c r="H2177" s="85">
        <v>41204</v>
      </c>
      <c r="I2177" s="85" t="s">
        <v>2512</v>
      </c>
      <c r="J2177" s="93">
        <f t="shared" si="397"/>
        <v>41204</v>
      </c>
      <c r="K2177" s="85"/>
      <c r="M2177" s="85" t="s">
        <v>1061</v>
      </c>
      <c r="N2177" t="e">
        <f t="shared" si="400"/>
        <v>#VALUE!</v>
      </c>
      <c r="O2177" t="e">
        <f t="shared" si="401"/>
        <v>#VALUE!</v>
      </c>
      <c r="Q2177" s="84" t="s">
        <v>1061</v>
      </c>
      <c r="R2177" t="e">
        <f t="shared" si="402"/>
        <v>#VALUE!</v>
      </c>
      <c r="S2177" t="e">
        <f t="shared" si="403"/>
        <v>#VALUE!</v>
      </c>
      <c r="U2177" s="86" t="s">
        <v>1061</v>
      </c>
      <c r="V2177" t="e">
        <f t="shared" si="404"/>
        <v>#VALUE!</v>
      </c>
      <c r="W2177" t="e">
        <f t="shared" si="405"/>
        <v>#VALUE!</v>
      </c>
      <c r="Y2177" s="61" t="s">
        <v>1061</v>
      </c>
      <c r="Z2177" t="str">
        <f t="shared" si="406"/>
        <v>10-22-12</v>
      </c>
      <c r="AA2177" t="e">
        <f t="shared" si="407"/>
        <v>#VALUE!</v>
      </c>
      <c r="AB2177" t="e">
        <f t="shared" si="408"/>
        <v>#VALUE!</v>
      </c>
      <c r="AD2177" s="85">
        <v>41204</v>
      </c>
      <c r="AG2177" s="85" t="s">
        <v>1061</v>
      </c>
      <c r="AI2177" s="85">
        <v>41204</v>
      </c>
    </row>
    <row r="2178" spans="1:35" x14ac:dyDescent="0.2">
      <c r="A2178">
        <v>9771</v>
      </c>
      <c r="B2178" s="91">
        <v>41039</v>
      </c>
      <c r="C2178" s="61" t="e" cm="1" vm="1">
        <f t="array" ref="C2178">_xlfn._xlws.FILTER(B2178,OR(LEN(B2178) = 7,LEN(B2178)=8))</f>
        <v>#VALUE!</v>
      </c>
      <c r="D2178" s="61" t="str">
        <f t="shared" si="398"/>
        <v/>
      </c>
      <c r="E2178" s="61" t="s">
        <v>2512</v>
      </c>
      <c r="F2178" s="87" cm="1">
        <f t="array" ref="F2178">_xlfn._xlws.FILTER(B2178,LEN(B2178)=5)</f>
        <v>41039</v>
      </c>
      <c r="G2178" s="88">
        <f t="shared" si="399"/>
        <v>41039</v>
      </c>
      <c r="H2178" s="61"/>
      <c r="I2178" s="85">
        <v>41039</v>
      </c>
      <c r="J2178" s="93">
        <f t="shared" si="397"/>
        <v>41039</v>
      </c>
      <c r="K2178" s="85"/>
      <c r="M2178" s="85">
        <v>41039</v>
      </c>
      <c r="N2178" t="e">
        <f t="shared" si="400"/>
        <v>#VALUE!</v>
      </c>
      <c r="O2178">
        <f t="shared" si="401"/>
        <v>41039</v>
      </c>
      <c r="Q2178" s="84">
        <v>41039</v>
      </c>
      <c r="R2178" t="e">
        <f t="shared" si="402"/>
        <v>#VALUE!</v>
      </c>
      <c r="S2178">
        <f t="shared" si="403"/>
        <v>41039</v>
      </c>
      <c r="U2178" s="86">
        <v>41039</v>
      </c>
      <c r="V2178" t="e">
        <f t="shared" si="404"/>
        <v>#VALUE!</v>
      </c>
      <c r="W2178">
        <f t="shared" si="405"/>
        <v>41039</v>
      </c>
      <c r="Y2178" s="61">
        <v>41039</v>
      </c>
      <c r="Z2178" t="str">
        <f t="shared" si="406"/>
        <v>41039</v>
      </c>
      <c r="AA2178" t="e">
        <f t="shared" si="407"/>
        <v>#VALUE!</v>
      </c>
      <c r="AB2178">
        <f t="shared" si="408"/>
        <v>41039</v>
      </c>
      <c r="AD2178" s="85">
        <v>14345</v>
      </c>
      <c r="AG2178" s="85">
        <v>41039</v>
      </c>
      <c r="AI2178" s="85">
        <v>41187</v>
      </c>
    </row>
    <row r="2179" spans="1:35" x14ac:dyDescent="0.2">
      <c r="A2179">
        <v>6722</v>
      </c>
      <c r="B2179" s="91" t="s">
        <v>1836</v>
      </c>
      <c r="C2179" s="61" t="str" cm="1">
        <f t="array" ref="C2179">_xlfn._xlws.FILTER(B2179,OR(LEN(B2179) = 7,LEN(B2179)=8))</f>
        <v>6/28/14</v>
      </c>
      <c r="D2179" s="61" t="str">
        <f t="shared" si="398"/>
        <v>6/28/14</v>
      </c>
      <c r="E2179" s="85" t="s">
        <v>1836</v>
      </c>
      <c r="F2179" s="87" t="e" cm="1" vm="1">
        <f t="array" ref="F2179">_xlfn._xlws.FILTER(B2179,LEN(B2179)=5)</f>
        <v>#VALUE!</v>
      </c>
      <c r="G2179" s="88" t="str">
        <f t="shared" si="399"/>
        <v/>
      </c>
      <c r="H2179" s="85">
        <v>41818</v>
      </c>
      <c r="I2179" s="85" t="s">
        <v>2512</v>
      </c>
      <c r="J2179" s="93">
        <f t="shared" ref="J2179:J2216" si="409">IF(I2179&gt;$I$1,I2179,H2179)</f>
        <v>41818</v>
      </c>
      <c r="K2179" s="85"/>
      <c r="M2179" s="85" t="s">
        <v>1836</v>
      </c>
      <c r="N2179" t="e">
        <f t="shared" si="400"/>
        <v>#VALUE!</v>
      </c>
      <c r="O2179" t="e">
        <f t="shared" si="401"/>
        <v>#VALUE!</v>
      </c>
      <c r="Q2179" s="84" t="s">
        <v>1836</v>
      </c>
      <c r="R2179" t="e">
        <f t="shared" si="402"/>
        <v>#VALUE!</v>
      </c>
      <c r="S2179" t="e">
        <f t="shared" si="403"/>
        <v>#VALUE!</v>
      </c>
      <c r="U2179" s="86" t="s">
        <v>1836</v>
      </c>
      <c r="V2179" t="e">
        <f t="shared" si="404"/>
        <v>#VALUE!</v>
      </c>
      <c r="W2179" t="e">
        <f t="shared" si="405"/>
        <v>#VALUE!</v>
      </c>
      <c r="Y2179" s="61" t="s">
        <v>1836</v>
      </c>
      <c r="Z2179" t="str">
        <f t="shared" si="406"/>
        <v>6-28-14</v>
      </c>
      <c r="AA2179" t="e">
        <f t="shared" si="407"/>
        <v>#VALUE!</v>
      </c>
      <c r="AB2179" t="e">
        <f t="shared" si="408"/>
        <v>#VALUE!</v>
      </c>
      <c r="AD2179" s="85">
        <v>41818</v>
      </c>
      <c r="AG2179" s="85" t="s">
        <v>1836</v>
      </c>
      <c r="AI2179" s="85">
        <v>41818</v>
      </c>
    </row>
    <row r="2180" spans="1:35" x14ac:dyDescent="0.2">
      <c r="A2180">
        <v>213</v>
      </c>
      <c r="B2180" s="91" t="s">
        <v>158</v>
      </c>
      <c r="C2180" s="61" t="str" cm="1">
        <f t="array" ref="C2180">_xlfn._xlws.FILTER(B2180,OR(LEN(B2180) = 7,LEN(B2180)=8))</f>
        <v>5/28/14</v>
      </c>
      <c r="D2180" s="61" t="str">
        <f t="shared" ref="D2180:D2216" si="410">IFERROR(C2180,"")</f>
        <v>5/28/14</v>
      </c>
      <c r="E2180" s="85" t="s">
        <v>158</v>
      </c>
      <c r="F2180" s="87" t="e" cm="1" vm="1">
        <f t="array" ref="F2180">_xlfn._xlws.FILTER(B2180,LEN(B2180)=5)</f>
        <v>#VALUE!</v>
      </c>
      <c r="G2180" s="88" t="str">
        <f t="shared" si="399"/>
        <v/>
      </c>
      <c r="H2180" s="85">
        <v>41787</v>
      </c>
      <c r="I2180" s="85" t="s">
        <v>2512</v>
      </c>
      <c r="J2180" s="93">
        <f t="shared" si="409"/>
        <v>41787</v>
      </c>
      <c r="K2180" s="85"/>
      <c r="M2180" s="85" t="s">
        <v>158</v>
      </c>
      <c r="N2180" t="e">
        <f t="shared" si="400"/>
        <v>#VALUE!</v>
      </c>
      <c r="O2180" t="e">
        <f t="shared" si="401"/>
        <v>#VALUE!</v>
      </c>
      <c r="Q2180" s="84" t="s">
        <v>158</v>
      </c>
      <c r="R2180" t="e">
        <f t="shared" si="402"/>
        <v>#VALUE!</v>
      </c>
      <c r="S2180" t="e">
        <f t="shared" si="403"/>
        <v>#VALUE!</v>
      </c>
      <c r="U2180" s="86" t="s">
        <v>158</v>
      </c>
      <c r="V2180" t="e">
        <f t="shared" si="404"/>
        <v>#VALUE!</v>
      </c>
      <c r="W2180" t="e">
        <f t="shared" si="405"/>
        <v>#VALUE!</v>
      </c>
      <c r="Y2180" s="61" t="s">
        <v>158</v>
      </c>
      <c r="Z2180" t="str">
        <f t="shared" si="406"/>
        <v>5-28-14</v>
      </c>
      <c r="AA2180" t="e">
        <f t="shared" si="407"/>
        <v>#VALUE!</v>
      </c>
      <c r="AB2180" t="e">
        <f t="shared" si="408"/>
        <v>#VALUE!</v>
      </c>
      <c r="AD2180" s="85">
        <v>41787</v>
      </c>
      <c r="AG2180" s="85" t="s">
        <v>158</v>
      </c>
      <c r="AI2180" s="85">
        <v>41787</v>
      </c>
    </row>
    <row r="2181" spans="1:35" x14ac:dyDescent="0.2">
      <c r="A2181">
        <v>8541</v>
      </c>
      <c r="B2181" s="91">
        <v>41854</v>
      </c>
      <c r="C2181" s="61" t="e" cm="1" vm="1">
        <f t="array" ref="C2181">_xlfn._xlws.FILTER(B2181,OR(LEN(B2181) = 7,LEN(B2181)=8))</f>
        <v>#VALUE!</v>
      </c>
      <c r="D2181" s="61" t="str">
        <f t="shared" si="410"/>
        <v/>
      </c>
      <c r="E2181" s="61" t="s">
        <v>2512</v>
      </c>
      <c r="F2181" s="87" cm="1">
        <f t="array" ref="F2181">_xlfn._xlws.FILTER(B2181,LEN(B2181)=5)</f>
        <v>41854</v>
      </c>
      <c r="G2181" s="88">
        <f t="shared" ref="G2181:G2216" si="411">IFERROR(F2181,"")</f>
        <v>41854</v>
      </c>
      <c r="H2181" s="61"/>
      <c r="I2181" s="85">
        <v>41854</v>
      </c>
      <c r="J2181" s="93">
        <f t="shared" si="409"/>
        <v>41854</v>
      </c>
      <c r="K2181" s="85"/>
      <c r="M2181" s="85">
        <v>41854</v>
      </c>
      <c r="N2181" t="e">
        <f t="shared" ref="N2181:N2216" si="412">DATEVALUE(M2181)</f>
        <v>#VALUE!</v>
      </c>
      <c r="O2181">
        <f t="shared" ref="O2181:O2216" si="413">VALUE(M2181)</f>
        <v>41854</v>
      </c>
      <c r="Q2181" s="84">
        <v>41854</v>
      </c>
      <c r="R2181" t="e">
        <f t="shared" ref="R2181:R2216" si="414">DATEVALUE(Q2181)</f>
        <v>#VALUE!</v>
      </c>
      <c r="S2181">
        <f t="shared" ref="S2181:S2216" si="415">VALUE(Q2181)</f>
        <v>41854</v>
      </c>
      <c r="U2181" s="86">
        <v>41854</v>
      </c>
      <c r="V2181" t="e">
        <f t="shared" ref="V2181:V2216" si="416">DATEVALUE(U2181)</f>
        <v>#VALUE!</v>
      </c>
      <c r="W2181">
        <f t="shared" ref="W2181:W2216" si="417">VALUE(U2181)</f>
        <v>41854</v>
      </c>
      <c r="Y2181" s="61">
        <v>41854</v>
      </c>
      <c r="Z2181" t="str">
        <f t="shared" ref="Z2181:Z2216" si="418">SUBSTITUTE(Y2181,"/","-")</f>
        <v>41854</v>
      </c>
      <c r="AA2181" t="e">
        <f t="shared" ref="AA2181:AA2216" si="419">DATEVALUE(Z2181)</f>
        <v>#VALUE!</v>
      </c>
      <c r="AB2181">
        <f t="shared" ref="AB2181:AB2216" si="420">VALUE(Z2181)</f>
        <v>41854</v>
      </c>
      <c r="AD2181" s="85">
        <v>19832</v>
      </c>
      <c r="AG2181" s="85">
        <v>41854</v>
      </c>
      <c r="AI2181" s="85">
        <v>41706</v>
      </c>
    </row>
    <row r="2182" spans="1:35" x14ac:dyDescent="0.2">
      <c r="A2182">
        <v>8475</v>
      </c>
      <c r="B2182" s="91">
        <v>41642</v>
      </c>
      <c r="C2182" s="61" t="e" cm="1" vm="1">
        <f t="array" ref="C2182">_xlfn._xlws.FILTER(B2182,OR(LEN(B2182) = 7,LEN(B2182)=8))</f>
        <v>#VALUE!</v>
      </c>
      <c r="D2182" s="61" t="str">
        <f t="shared" si="410"/>
        <v/>
      </c>
      <c r="E2182" s="61" t="s">
        <v>2512</v>
      </c>
      <c r="F2182" s="87" cm="1">
        <f t="array" ref="F2182">_xlfn._xlws.FILTER(B2182,LEN(B2182)=5)</f>
        <v>41642</v>
      </c>
      <c r="G2182" s="88">
        <f t="shared" si="411"/>
        <v>41642</v>
      </c>
      <c r="H2182" s="61"/>
      <c r="I2182" s="85">
        <v>41642</v>
      </c>
      <c r="J2182" s="93">
        <f t="shared" si="409"/>
        <v>41642</v>
      </c>
      <c r="K2182" s="85"/>
      <c r="M2182" s="85">
        <v>41642</v>
      </c>
      <c r="N2182" t="e">
        <f t="shared" si="412"/>
        <v>#VALUE!</v>
      </c>
      <c r="O2182">
        <f t="shared" si="413"/>
        <v>41642</v>
      </c>
      <c r="Q2182" s="84">
        <v>41642</v>
      </c>
      <c r="R2182" t="e">
        <f t="shared" si="414"/>
        <v>#VALUE!</v>
      </c>
      <c r="S2182">
        <f t="shared" si="415"/>
        <v>41642</v>
      </c>
      <c r="U2182" s="86">
        <v>41642</v>
      </c>
      <c r="V2182" t="e">
        <f t="shared" si="416"/>
        <v>#VALUE!</v>
      </c>
      <c r="W2182">
        <f t="shared" si="417"/>
        <v>41642</v>
      </c>
      <c r="Y2182" s="61">
        <v>41642</v>
      </c>
      <c r="Z2182" t="str">
        <f t="shared" si="418"/>
        <v>41642</v>
      </c>
      <c r="AA2182" t="e">
        <f t="shared" si="419"/>
        <v>#VALUE!</v>
      </c>
      <c r="AB2182">
        <f t="shared" si="420"/>
        <v>41642</v>
      </c>
      <c r="AD2182" s="85">
        <v>15447</v>
      </c>
      <c r="AG2182" s="85">
        <v>41642</v>
      </c>
      <c r="AI2182" s="85">
        <v>41699</v>
      </c>
    </row>
    <row r="2183" spans="1:35" x14ac:dyDescent="0.2">
      <c r="A2183">
        <v>8070</v>
      </c>
      <c r="B2183" s="91">
        <v>41642</v>
      </c>
      <c r="C2183" s="61" t="e" cm="1" vm="1">
        <f t="array" ref="C2183">_xlfn._xlws.FILTER(B2183,OR(LEN(B2183) = 7,LEN(B2183)=8))</f>
        <v>#VALUE!</v>
      </c>
      <c r="D2183" s="61" t="str">
        <f t="shared" si="410"/>
        <v/>
      </c>
      <c r="E2183" s="61" t="s">
        <v>2512</v>
      </c>
      <c r="F2183" s="87" cm="1">
        <f t="array" ref="F2183">_xlfn._xlws.FILTER(B2183,LEN(B2183)=5)</f>
        <v>41642</v>
      </c>
      <c r="G2183" s="88">
        <f t="shared" si="411"/>
        <v>41642</v>
      </c>
      <c r="H2183" s="61"/>
      <c r="I2183" s="85">
        <v>41642</v>
      </c>
      <c r="J2183" s="93">
        <f t="shared" si="409"/>
        <v>41642</v>
      </c>
      <c r="K2183" s="85"/>
      <c r="M2183" s="85">
        <v>41642</v>
      </c>
      <c r="N2183" t="e">
        <f t="shared" si="412"/>
        <v>#VALUE!</v>
      </c>
      <c r="O2183">
        <f t="shared" si="413"/>
        <v>41642</v>
      </c>
      <c r="Q2183" s="84">
        <v>41642</v>
      </c>
      <c r="R2183" t="e">
        <f t="shared" si="414"/>
        <v>#VALUE!</v>
      </c>
      <c r="S2183">
        <f t="shared" si="415"/>
        <v>41642</v>
      </c>
      <c r="U2183" s="86">
        <v>41642</v>
      </c>
      <c r="V2183" t="e">
        <f t="shared" si="416"/>
        <v>#VALUE!</v>
      </c>
      <c r="W2183">
        <f t="shared" si="417"/>
        <v>41642</v>
      </c>
      <c r="Y2183" s="61">
        <v>41642</v>
      </c>
      <c r="Z2183" t="str">
        <f t="shared" si="418"/>
        <v>41642</v>
      </c>
      <c r="AA2183" t="e">
        <f t="shared" si="419"/>
        <v>#VALUE!</v>
      </c>
      <c r="AB2183">
        <f t="shared" si="420"/>
        <v>41642</v>
      </c>
      <c r="AD2183" s="85">
        <v>15447</v>
      </c>
      <c r="AG2183" s="85">
        <v>41642</v>
      </c>
      <c r="AI2183" s="85">
        <v>41699</v>
      </c>
    </row>
    <row r="2184" spans="1:35" x14ac:dyDescent="0.2">
      <c r="A2184">
        <v>313</v>
      </c>
      <c r="B2184" s="91" t="s">
        <v>458</v>
      </c>
      <c r="C2184" s="61" t="str" cm="1">
        <f t="array" ref="C2184">_xlfn._xlws.FILTER(B2184,OR(LEN(B2184) = 7,LEN(B2184)=8))</f>
        <v>10/28/13</v>
      </c>
      <c r="D2184" s="61" t="str">
        <f t="shared" si="410"/>
        <v>10/28/13</v>
      </c>
      <c r="E2184" s="61" t="s">
        <v>458</v>
      </c>
      <c r="F2184" s="87" t="e" cm="1" vm="1">
        <f t="array" ref="F2184">_xlfn._xlws.FILTER(B2184,LEN(B2184)=5)</f>
        <v>#VALUE!</v>
      </c>
      <c r="G2184" s="88" t="str">
        <f t="shared" si="411"/>
        <v/>
      </c>
      <c r="H2184" s="85">
        <v>41575</v>
      </c>
      <c r="I2184" s="85" t="s">
        <v>2512</v>
      </c>
      <c r="J2184" s="93">
        <f t="shared" si="409"/>
        <v>41575</v>
      </c>
      <c r="K2184" s="85"/>
      <c r="M2184" s="85" t="s">
        <v>458</v>
      </c>
      <c r="N2184" t="e">
        <f t="shared" si="412"/>
        <v>#VALUE!</v>
      </c>
      <c r="O2184" t="e">
        <f t="shared" si="413"/>
        <v>#VALUE!</v>
      </c>
      <c r="Q2184" s="84" t="s">
        <v>458</v>
      </c>
      <c r="R2184" t="e">
        <f t="shared" si="414"/>
        <v>#VALUE!</v>
      </c>
      <c r="S2184" t="e">
        <f t="shared" si="415"/>
        <v>#VALUE!</v>
      </c>
      <c r="U2184" s="86" t="s">
        <v>458</v>
      </c>
      <c r="V2184" t="e">
        <f t="shared" si="416"/>
        <v>#VALUE!</v>
      </c>
      <c r="W2184" t="e">
        <f t="shared" si="417"/>
        <v>#VALUE!</v>
      </c>
      <c r="Y2184" s="61" t="s">
        <v>458</v>
      </c>
      <c r="Z2184" t="str">
        <f t="shared" si="418"/>
        <v>10-28-13</v>
      </c>
      <c r="AA2184" t="e">
        <f t="shared" si="419"/>
        <v>#VALUE!</v>
      </c>
      <c r="AB2184" t="e">
        <f t="shared" si="420"/>
        <v>#VALUE!</v>
      </c>
      <c r="AD2184" s="85">
        <v>41575</v>
      </c>
      <c r="AG2184" s="85" t="s">
        <v>458</v>
      </c>
      <c r="AI2184" s="85">
        <v>41575</v>
      </c>
    </row>
    <row r="2185" spans="1:35" x14ac:dyDescent="0.2">
      <c r="A2185">
        <v>9757</v>
      </c>
      <c r="B2185" s="91">
        <v>41374</v>
      </c>
      <c r="C2185" s="61" t="e" cm="1" vm="1">
        <f t="array" ref="C2185">_xlfn._xlws.FILTER(B2185,OR(LEN(B2185) = 7,LEN(B2185)=8))</f>
        <v>#VALUE!</v>
      </c>
      <c r="D2185" s="61" t="str">
        <f t="shared" si="410"/>
        <v/>
      </c>
      <c r="E2185" s="61" t="s">
        <v>2512</v>
      </c>
      <c r="F2185" s="87" cm="1">
        <f t="array" ref="F2185">_xlfn._xlws.FILTER(B2185,LEN(B2185)=5)</f>
        <v>41374</v>
      </c>
      <c r="G2185" s="88">
        <f t="shared" si="411"/>
        <v>41374</v>
      </c>
      <c r="H2185" s="61"/>
      <c r="I2185" s="85">
        <v>41374</v>
      </c>
      <c r="J2185" s="93">
        <f t="shared" si="409"/>
        <v>41374</v>
      </c>
      <c r="K2185" s="85"/>
      <c r="M2185" s="85">
        <v>41374</v>
      </c>
      <c r="N2185" t="e">
        <f t="shared" si="412"/>
        <v>#VALUE!</v>
      </c>
      <c r="O2185">
        <f t="shared" si="413"/>
        <v>41374</v>
      </c>
      <c r="Q2185" s="84">
        <v>41374</v>
      </c>
      <c r="R2185" t="e">
        <f t="shared" si="414"/>
        <v>#VALUE!</v>
      </c>
      <c r="S2185">
        <f t="shared" si="415"/>
        <v>41374</v>
      </c>
      <c r="U2185" s="86">
        <v>41374</v>
      </c>
      <c r="V2185" t="e">
        <f t="shared" si="416"/>
        <v>#VALUE!</v>
      </c>
      <c r="W2185">
        <f t="shared" si="417"/>
        <v>41374</v>
      </c>
      <c r="Y2185" s="61">
        <v>41374</v>
      </c>
      <c r="Z2185" t="str">
        <f t="shared" si="418"/>
        <v>41374</v>
      </c>
      <c r="AA2185" t="e">
        <f t="shared" si="419"/>
        <v>#VALUE!</v>
      </c>
      <c r="AB2185">
        <f t="shared" si="420"/>
        <v>41374</v>
      </c>
      <c r="AD2185" s="85">
        <v>27132</v>
      </c>
      <c r="AG2185" s="85">
        <v>41374</v>
      </c>
      <c r="AI2185" s="85">
        <v>41551</v>
      </c>
    </row>
    <row r="2186" spans="1:35" x14ac:dyDescent="0.2">
      <c r="A2186">
        <v>2088</v>
      </c>
      <c r="B2186" s="91">
        <v>41374</v>
      </c>
      <c r="C2186" s="61" t="e" cm="1" vm="1">
        <f t="array" ref="C2186">_xlfn._xlws.FILTER(B2186,OR(LEN(B2186) = 7,LEN(B2186)=8))</f>
        <v>#VALUE!</v>
      </c>
      <c r="D2186" s="61" t="str">
        <f t="shared" si="410"/>
        <v/>
      </c>
      <c r="E2186" s="61" t="s">
        <v>2512</v>
      </c>
      <c r="F2186" s="87" cm="1">
        <f t="array" ref="F2186">_xlfn._xlws.FILTER(B2186,LEN(B2186)=5)</f>
        <v>41374</v>
      </c>
      <c r="G2186" s="88">
        <f t="shared" si="411"/>
        <v>41374</v>
      </c>
      <c r="H2186" s="61"/>
      <c r="I2186" s="85">
        <v>41374</v>
      </c>
      <c r="J2186" s="93">
        <f t="shared" si="409"/>
        <v>41374</v>
      </c>
      <c r="K2186" s="85"/>
      <c r="M2186" s="85">
        <v>41374</v>
      </c>
      <c r="N2186" t="e">
        <f t="shared" si="412"/>
        <v>#VALUE!</v>
      </c>
      <c r="O2186">
        <f t="shared" si="413"/>
        <v>41374</v>
      </c>
      <c r="Q2186" s="84">
        <v>41374</v>
      </c>
      <c r="R2186" t="e">
        <f t="shared" si="414"/>
        <v>#VALUE!</v>
      </c>
      <c r="S2186">
        <f t="shared" si="415"/>
        <v>41374</v>
      </c>
      <c r="U2186" s="86">
        <v>41374</v>
      </c>
      <c r="V2186" t="e">
        <f t="shared" si="416"/>
        <v>#VALUE!</v>
      </c>
      <c r="W2186">
        <f t="shared" si="417"/>
        <v>41374</v>
      </c>
      <c r="Y2186" s="61">
        <v>41374</v>
      </c>
      <c r="Z2186" t="str">
        <f t="shared" si="418"/>
        <v>41374</v>
      </c>
      <c r="AA2186" t="e">
        <f t="shared" si="419"/>
        <v>#VALUE!</v>
      </c>
      <c r="AB2186">
        <f t="shared" si="420"/>
        <v>41374</v>
      </c>
      <c r="AD2186" s="85">
        <v>27132</v>
      </c>
      <c r="AG2186" s="85">
        <v>41374</v>
      </c>
      <c r="AI2186" s="85">
        <v>41551</v>
      </c>
    </row>
    <row r="2187" spans="1:35" x14ac:dyDescent="0.2">
      <c r="A2187">
        <v>2320</v>
      </c>
      <c r="B2187" s="91">
        <v>41617</v>
      </c>
      <c r="C2187" s="61" t="e" cm="1" vm="1">
        <f t="array" ref="C2187">_xlfn._xlws.FILTER(B2187,OR(LEN(B2187) = 7,LEN(B2187)=8))</f>
        <v>#VALUE!</v>
      </c>
      <c r="D2187" s="61" t="str">
        <f t="shared" si="410"/>
        <v/>
      </c>
      <c r="E2187" s="61" t="s">
        <v>2512</v>
      </c>
      <c r="F2187" s="87" cm="1">
        <f t="array" ref="F2187">_xlfn._xlws.FILTER(B2187,LEN(B2187)=5)</f>
        <v>41617</v>
      </c>
      <c r="G2187" s="88">
        <f t="shared" si="411"/>
        <v>41617</v>
      </c>
      <c r="H2187" s="61"/>
      <c r="I2187" s="85">
        <v>41617</v>
      </c>
      <c r="J2187" s="93">
        <f t="shared" si="409"/>
        <v>41617</v>
      </c>
      <c r="K2187" s="85"/>
      <c r="M2187" s="85">
        <v>41617</v>
      </c>
      <c r="N2187" t="e">
        <f t="shared" si="412"/>
        <v>#VALUE!</v>
      </c>
      <c r="O2187">
        <f t="shared" si="413"/>
        <v>41617</v>
      </c>
      <c r="Q2187" s="84">
        <v>41617</v>
      </c>
      <c r="R2187" t="e">
        <f t="shared" si="414"/>
        <v>#VALUE!</v>
      </c>
      <c r="S2187">
        <f t="shared" si="415"/>
        <v>41617</v>
      </c>
      <c r="U2187" s="86">
        <v>41617</v>
      </c>
      <c r="V2187" t="e">
        <f t="shared" si="416"/>
        <v>#VALUE!</v>
      </c>
      <c r="W2187">
        <f t="shared" si="417"/>
        <v>41617</v>
      </c>
      <c r="Y2187" s="61">
        <v>41617</v>
      </c>
      <c r="Z2187" t="str">
        <f t="shared" si="418"/>
        <v>41617</v>
      </c>
      <c r="AA2187" t="e">
        <f t="shared" si="419"/>
        <v>#VALUE!</v>
      </c>
      <c r="AB2187">
        <f t="shared" si="420"/>
        <v>41617</v>
      </c>
      <c r="AD2187" s="85">
        <v>42841</v>
      </c>
      <c r="AG2187" s="85">
        <v>41617</v>
      </c>
      <c r="AI2187" s="85">
        <v>41529</v>
      </c>
    </row>
    <row r="2188" spans="1:35" x14ac:dyDescent="0.2">
      <c r="A2188">
        <v>966</v>
      </c>
      <c r="B2188" s="91">
        <v>41401</v>
      </c>
      <c r="C2188" s="61" t="e" cm="1" vm="1">
        <f t="array" ref="C2188">_xlfn._xlws.FILTER(B2188,OR(LEN(B2188) = 7,LEN(B2188)=8))</f>
        <v>#VALUE!</v>
      </c>
      <c r="D2188" s="61" t="str">
        <f t="shared" si="410"/>
        <v/>
      </c>
      <c r="E2188" s="61" t="s">
        <v>2512</v>
      </c>
      <c r="F2188" s="87" cm="1">
        <f t="array" ref="F2188">_xlfn._xlws.FILTER(B2188,LEN(B2188)=5)</f>
        <v>41401</v>
      </c>
      <c r="G2188" s="88">
        <f t="shared" si="411"/>
        <v>41401</v>
      </c>
      <c r="H2188" s="61"/>
      <c r="I2188" s="85">
        <v>41401</v>
      </c>
      <c r="J2188" s="93">
        <f t="shared" si="409"/>
        <v>41401</v>
      </c>
      <c r="K2188" s="85"/>
      <c r="M2188" s="85">
        <v>41401</v>
      </c>
      <c r="N2188" t="e">
        <f t="shared" si="412"/>
        <v>#VALUE!</v>
      </c>
      <c r="O2188">
        <f t="shared" si="413"/>
        <v>41401</v>
      </c>
      <c r="Q2188" s="84">
        <v>41401</v>
      </c>
      <c r="R2188" t="e">
        <f t="shared" si="414"/>
        <v>#VALUE!</v>
      </c>
      <c r="S2188">
        <f t="shared" si="415"/>
        <v>41401</v>
      </c>
      <c r="U2188" s="86">
        <v>41401</v>
      </c>
      <c r="V2188" t="e">
        <f t="shared" si="416"/>
        <v>#VALUE!</v>
      </c>
      <c r="W2188">
        <f t="shared" si="417"/>
        <v>41401</v>
      </c>
      <c r="Y2188" s="61">
        <v>41401</v>
      </c>
      <c r="Z2188" t="str">
        <f t="shared" si="418"/>
        <v>41401</v>
      </c>
      <c r="AA2188" t="e">
        <f t="shared" si="419"/>
        <v>#VALUE!</v>
      </c>
      <c r="AB2188">
        <f t="shared" si="420"/>
        <v>41401</v>
      </c>
      <c r="AD2188" s="85">
        <v>36995</v>
      </c>
      <c r="AG2188" s="85">
        <v>41401</v>
      </c>
      <c r="AI2188" s="85">
        <v>41460</v>
      </c>
    </row>
    <row r="2189" spans="1:35" x14ac:dyDescent="0.2">
      <c r="A2189">
        <v>9706</v>
      </c>
      <c r="B2189" s="91" t="s">
        <v>561</v>
      </c>
      <c r="C2189" s="61" t="str" cm="1">
        <f t="array" ref="C2189">_xlfn._xlws.FILTER(B2189,OR(LEN(B2189) = 7,LEN(B2189)=8))</f>
        <v>6/24/13</v>
      </c>
      <c r="D2189" s="61" t="str">
        <f t="shared" si="410"/>
        <v>6/24/13</v>
      </c>
      <c r="E2189" s="85" t="s">
        <v>561</v>
      </c>
      <c r="F2189" s="87" t="e" cm="1" vm="1">
        <f t="array" ref="F2189">_xlfn._xlws.FILTER(B2189,LEN(B2189)=5)</f>
        <v>#VALUE!</v>
      </c>
      <c r="G2189" s="88" t="str">
        <f t="shared" si="411"/>
        <v/>
      </c>
      <c r="H2189" s="85">
        <v>41449</v>
      </c>
      <c r="I2189" s="85" t="s">
        <v>2512</v>
      </c>
      <c r="J2189" s="93">
        <f t="shared" si="409"/>
        <v>41449</v>
      </c>
      <c r="K2189" s="85"/>
      <c r="M2189" s="85" t="s">
        <v>561</v>
      </c>
      <c r="N2189" t="e">
        <f t="shared" si="412"/>
        <v>#VALUE!</v>
      </c>
      <c r="O2189" t="e">
        <f t="shared" si="413"/>
        <v>#VALUE!</v>
      </c>
      <c r="Q2189" s="84" t="s">
        <v>561</v>
      </c>
      <c r="R2189" t="e">
        <f t="shared" si="414"/>
        <v>#VALUE!</v>
      </c>
      <c r="S2189" t="e">
        <f t="shared" si="415"/>
        <v>#VALUE!</v>
      </c>
      <c r="U2189" s="86" t="s">
        <v>561</v>
      </c>
      <c r="V2189" t="e">
        <f t="shared" si="416"/>
        <v>#VALUE!</v>
      </c>
      <c r="W2189" t="e">
        <f t="shared" si="417"/>
        <v>#VALUE!</v>
      </c>
      <c r="Y2189" s="61" t="s">
        <v>561</v>
      </c>
      <c r="Z2189" t="str">
        <f t="shared" si="418"/>
        <v>6-24-13</v>
      </c>
      <c r="AA2189" t="e">
        <f t="shared" si="419"/>
        <v>#VALUE!</v>
      </c>
      <c r="AB2189" t="e">
        <f t="shared" si="420"/>
        <v>#VALUE!</v>
      </c>
      <c r="AD2189" s="85">
        <v>41449</v>
      </c>
      <c r="AG2189" s="85" t="s">
        <v>561</v>
      </c>
      <c r="AI2189" s="85">
        <v>41449</v>
      </c>
    </row>
    <row r="2190" spans="1:35" x14ac:dyDescent="0.2">
      <c r="A2190">
        <v>3979</v>
      </c>
      <c r="B2190" s="91" t="s">
        <v>917</v>
      </c>
      <c r="C2190" s="61" t="str" cm="1">
        <f t="array" ref="C2190">_xlfn._xlws.FILTER(B2190,OR(LEN(B2190) = 7,LEN(B2190)=8))</f>
        <v>5/22/13</v>
      </c>
      <c r="D2190" s="61" t="str">
        <f t="shared" si="410"/>
        <v>5/22/13</v>
      </c>
      <c r="E2190" s="85" t="s">
        <v>917</v>
      </c>
      <c r="F2190" s="87" t="e" cm="1" vm="1">
        <f t="array" ref="F2190">_xlfn._xlws.FILTER(B2190,LEN(B2190)=5)</f>
        <v>#VALUE!</v>
      </c>
      <c r="G2190" s="88" t="str">
        <f t="shared" si="411"/>
        <v/>
      </c>
      <c r="H2190" s="85">
        <v>41416</v>
      </c>
      <c r="I2190" s="85" t="s">
        <v>2512</v>
      </c>
      <c r="J2190" s="93">
        <f t="shared" si="409"/>
        <v>41416</v>
      </c>
      <c r="K2190" s="85"/>
      <c r="M2190" s="85" t="s">
        <v>917</v>
      </c>
      <c r="N2190" t="e">
        <f t="shared" si="412"/>
        <v>#VALUE!</v>
      </c>
      <c r="O2190" t="e">
        <f t="shared" si="413"/>
        <v>#VALUE!</v>
      </c>
      <c r="Q2190" s="84" t="s">
        <v>917</v>
      </c>
      <c r="R2190" t="e">
        <f t="shared" si="414"/>
        <v>#VALUE!</v>
      </c>
      <c r="S2190" t="e">
        <f t="shared" si="415"/>
        <v>#VALUE!</v>
      </c>
      <c r="U2190" s="86" t="s">
        <v>917</v>
      </c>
      <c r="V2190" t="e">
        <f t="shared" si="416"/>
        <v>#VALUE!</v>
      </c>
      <c r="W2190" t="e">
        <f t="shared" si="417"/>
        <v>#VALUE!</v>
      </c>
      <c r="Y2190" s="61" t="s">
        <v>917</v>
      </c>
      <c r="Z2190" t="str">
        <f t="shared" si="418"/>
        <v>5-22-13</v>
      </c>
      <c r="AA2190" t="e">
        <f t="shared" si="419"/>
        <v>#VALUE!</v>
      </c>
      <c r="AB2190" t="e">
        <f t="shared" si="420"/>
        <v>#VALUE!</v>
      </c>
      <c r="AD2190" s="85">
        <v>41416</v>
      </c>
      <c r="AG2190" s="85" t="s">
        <v>917</v>
      </c>
      <c r="AI2190" s="85">
        <v>41416</v>
      </c>
    </row>
    <row r="2191" spans="1:35" x14ac:dyDescent="0.2">
      <c r="A2191">
        <v>5602</v>
      </c>
      <c r="B2191" s="91" t="s">
        <v>308</v>
      </c>
      <c r="C2191" s="61" t="str" cm="1">
        <f t="array" ref="C2191">_xlfn._xlws.FILTER(B2191,OR(LEN(B2191) = 7,LEN(B2191)=8))</f>
        <v>5/17/13</v>
      </c>
      <c r="D2191" s="61" t="str">
        <f t="shared" si="410"/>
        <v>5/17/13</v>
      </c>
      <c r="E2191" s="85" t="s">
        <v>308</v>
      </c>
      <c r="F2191" s="87" t="e" cm="1" vm="1">
        <f t="array" ref="F2191">_xlfn._xlws.FILTER(B2191,LEN(B2191)=5)</f>
        <v>#VALUE!</v>
      </c>
      <c r="G2191" s="88" t="str">
        <f t="shared" si="411"/>
        <v/>
      </c>
      <c r="H2191" s="85">
        <v>41411</v>
      </c>
      <c r="I2191" s="85" t="s">
        <v>2512</v>
      </c>
      <c r="J2191" s="93">
        <f t="shared" si="409"/>
        <v>41411</v>
      </c>
      <c r="K2191" s="85"/>
      <c r="M2191" s="85" t="s">
        <v>308</v>
      </c>
      <c r="N2191" t="e">
        <f t="shared" si="412"/>
        <v>#VALUE!</v>
      </c>
      <c r="O2191" t="e">
        <f t="shared" si="413"/>
        <v>#VALUE!</v>
      </c>
      <c r="Q2191" s="84" t="s">
        <v>308</v>
      </c>
      <c r="R2191" t="e">
        <f t="shared" si="414"/>
        <v>#VALUE!</v>
      </c>
      <c r="S2191" t="e">
        <f t="shared" si="415"/>
        <v>#VALUE!</v>
      </c>
      <c r="U2191" s="86" t="s">
        <v>308</v>
      </c>
      <c r="V2191" t="e">
        <f t="shared" si="416"/>
        <v>#VALUE!</v>
      </c>
      <c r="W2191" t="e">
        <f t="shared" si="417"/>
        <v>#VALUE!</v>
      </c>
      <c r="Y2191" s="61" t="s">
        <v>308</v>
      </c>
      <c r="Z2191" t="str">
        <f t="shared" si="418"/>
        <v>5-17-13</v>
      </c>
      <c r="AA2191" t="e">
        <f t="shared" si="419"/>
        <v>#VALUE!</v>
      </c>
      <c r="AB2191" t="e">
        <f t="shared" si="420"/>
        <v>#VALUE!</v>
      </c>
      <c r="AD2191" s="85">
        <v>41411</v>
      </c>
      <c r="AG2191" s="85" t="s">
        <v>308</v>
      </c>
      <c r="AI2191" s="85">
        <v>41411</v>
      </c>
    </row>
    <row r="2192" spans="1:35" x14ac:dyDescent="0.2">
      <c r="A2192">
        <v>2202</v>
      </c>
      <c r="B2192" s="91">
        <v>41521</v>
      </c>
      <c r="C2192" s="61" t="e" cm="1" vm="1">
        <f t="array" ref="C2192">_xlfn._xlws.FILTER(B2192,OR(LEN(B2192) = 7,LEN(B2192)=8))</f>
        <v>#VALUE!</v>
      </c>
      <c r="D2192" s="61" t="str">
        <f t="shared" si="410"/>
        <v/>
      </c>
      <c r="E2192" s="61" t="s">
        <v>2512</v>
      </c>
      <c r="F2192" s="87" cm="1">
        <f t="array" ref="F2192">_xlfn._xlws.FILTER(B2192,LEN(B2192)=5)</f>
        <v>41521</v>
      </c>
      <c r="G2192" s="88">
        <f t="shared" si="411"/>
        <v>41521</v>
      </c>
      <c r="H2192" s="61"/>
      <c r="I2192" s="85">
        <v>41521</v>
      </c>
      <c r="J2192" s="93">
        <f t="shared" si="409"/>
        <v>41521</v>
      </c>
      <c r="K2192" s="85"/>
      <c r="M2192" s="85">
        <v>41521</v>
      </c>
      <c r="N2192" t="e">
        <f t="shared" si="412"/>
        <v>#VALUE!</v>
      </c>
      <c r="O2192">
        <f t="shared" si="413"/>
        <v>41521</v>
      </c>
      <c r="Q2192" s="84">
        <v>41521</v>
      </c>
      <c r="R2192" t="e">
        <f t="shared" si="414"/>
        <v>#VALUE!</v>
      </c>
      <c r="S2192">
        <f t="shared" si="415"/>
        <v>41521</v>
      </c>
      <c r="U2192" s="86">
        <v>41521</v>
      </c>
      <c r="V2192" t="e">
        <f t="shared" si="416"/>
        <v>#VALUE!</v>
      </c>
      <c r="W2192">
        <f t="shared" si="417"/>
        <v>41521</v>
      </c>
      <c r="Y2192" s="61">
        <v>41521</v>
      </c>
      <c r="Z2192" t="str">
        <f t="shared" si="418"/>
        <v>41521</v>
      </c>
      <c r="AA2192" t="e">
        <f t="shared" si="419"/>
        <v>#VALUE!</v>
      </c>
      <c r="AB2192">
        <f t="shared" si="420"/>
        <v>41521</v>
      </c>
      <c r="AD2192" s="85">
        <v>44301</v>
      </c>
      <c r="AG2192" s="85">
        <v>41521</v>
      </c>
      <c r="AI2192" s="85">
        <v>41373</v>
      </c>
    </row>
    <row r="2193" spans="1:35" x14ac:dyDescent="0.2">
      <c r="A2193">
        <v>9645</v>
      </c>
      <c r="B2193" s="91" t="s">
        <v>1885</v>
      </c>
      <c r="C2193" s="61" t="str" cm="1">
        <f t="array" ref="C2193">_xlfn._xlws.FILTER(B2193,OR(LEN(B2193) = 7,LEN(B2193)=8))</f>
        <v>10/14/12</v>
      </c>
      <c r="D2193" s="61" t="str">
        <f t="shared" si="410"/>
        <v>10/14/12</v>
      </c>
      <c r="E2193" s="61" t="s">
        <v>1885</v>
      </c>
      <c r="F2193" s="87" t="e" cm="1" vm="1">
        <f t="array" ref="F2193">_xlfn._xlws.FILTER(B2193,LEN(B2193)=5)</f>
        <v>#VALUE!</v>
      </c>
      <c r="G2193" s="88" t="str">
        <f t="shared" si="411"/>
        <v/>
      </c>
      <c r="H2193" s="85">
        <v>41196</v>
      </c>
      <c r="I2193" s="85" t="s">
        <v>2512</v>
      </c>
      <c r="J2193" s="93">
        <f t="shared" si="409"/>
        <v>41196</v>
      </c>
      <c r="K2193" s="85"/>
      <c r="M2193" s="85" t="s">
        <v>1885</v>
      </c>
      <c r="N2193" t="e">
        <f t="shared" si="412"/>
        <v>#VALUE!</v>
      </c>
      <c r="O2193" t="e">
        <f t="shared" si="413"/>
        <v>#VALUE!</v>
      </c>
      <c r="Q2193" s="84" t="s">
        <v>1885</v>
      </c>
      <c r="R2193" t="e">
        <f t="shared" si="414"/>
        <v>#VALUE!</v>
      </c>
      <c r="S2193" t="e">
        <f t="shared" si="415"/>
        <v>#VALUE!</v>
      </c>
      <c r="U2193" s="86" t="s">
        <v>1885</v>
      </c>
      <c r="V2193" t="e">
        <f t="shared" si="416"/>
        <v>#VALUE!</v>
      </c>
      <c r="W2193" t="e">
        <f t="shared" si="417"/>
        <v>#VALUE!</v>
      </c>
      <c r="Y2193" s="61" t="s">
        <v>1885</v>
      </c>
      <c r="Z2193" t="str">
        <f t="shared" si="418"/>
        <v>10-14-12</v>
      </c>
      <c r="AA2193" t="e">
        <f t="shared" si="419"/>
        <v>#VALUE!</v>
      </c>
      <c r="AB2193" t="e">
        <f t="shared" si="420"/>
        <v>#VALUE!</v>
      </c>
      <c r="AD2193" s="85">
        <v>41196</v>
      </c>
      <c r="AG2193" s="85" t="s">
        <v>1885</v>
      </c>
      <c r="AI2193" s="85">
        <v>41196</v>
      </c>
    </row>
    <row r="2194" spans="1:35" x14ac:dyDescent="0.2">
      <c r="A2194">
        <v>7230</v>
      </c>
      <c r="B2194" s="91">
        <v>41009</v>
      </c>
      <c r="C2194" s="61" t="e" cm="1" vm="1">
        <f t="array" ref="C2194">_xlfn._xlws.FILTER(B2194,OR(LEN(B2194) = 7,LEN(B2194)=8))</f>
        <v>#VALUE!</v>
      </c>
      <c r="D2194" s="61" t="str">
        <f t="shared" si="410"/>
        <v/>
      </c>
      <c r="E2194" s="61" t="s">
        <v>2512</v>
      </c>
      <c r="F2194" s="87" cm="1">
        <f t="array" ref="F2194">_xlfn._xlws.FILTER(B2194,LEN(B2194)=5)</f>
        <v>41009</v>
      </c>
      <c r="G2194" s="88">
        <f t="shared" si="411"/>
        <v>41009</v>
      </c>
      <c r="H2194" s="61"/>
      <c r="I2194" s="85">
        <v>41009</v>
      </c>
      <c r="J2194" s="93">
        <f t="shared" si="409"/>
        <v>41009</v>
      </c>
      <c r="K2194" s="85"/>
      <c r="M2194" s="85">
        <v>41009</v>
      </c>
      <c r="N2194" t="e">
        <f t="shared" si="412"/>
        <v>#VALUE!</v>
      </c>
      <c r="O2194">
        <f t="shared" si="413"/>
        <v>41009</v>
      </c>
      <c r="Q2194" s="84">
        <v>41009</v>
      </c>
      <c r="R2194" t="e">
        <f t="shared" si="414"/>
        <v>#VALUE!</v>
      </c>
      <c r="S2194">
        <f t="shared" si="415"/>
        <v>41009</v>
      </c>
      <c r="U2194" s="86">
        <v>41009</v>
      </c>
      <c r="V2194" t="e">
        <f t="shared" si="416"/>
        <v>#VALUE!</v>
      </c>
      <c r="W2194">
        <f t="shared" si="417"/>
        <v>41009</v>
      </c>
      <c r="Y2194" s="61">
        <v>41009</v>
      </c>
      <c r="Z2194" t="str">
        <f t="shared" si="418"/>
        <v>41009</v>
      </c>
      <c r="AA2194" t="e">
        <f t="shared" si="419"/>
        <v>#VALUE!</v>
      </c>
      <c r="AB2194">
        <f t="shared" si="420"/>
        <v>41009</v>
      </c>
      <c r="AD2194" s="85">
        <v>39913</v>
      </c>
      <c r="AG2194" s="85">
        <v>41009</v>
      </c>
      <c r="AI2194" s="85">
        <v>41186</v>
      </c>
    </row>
    <row r="2195" spans="1:35" x14ac:dyDescent="0.2">
      <c r="A2195">
        <v>5675</v>
      </c>
      <c r="B2195" s="91">
        <v>41009</v>
      </c>
      <c r="C2195" s="61" t="e" cm="1" vm="1">
        <f t="array" ref="C2195">_xlfn._xlws.FILTER(B2195,OR(LEN(B2195) = 7,LEN(B2195)=8))</f>
        <v>#VALUE!</v>
      </c>
      <c r="D2195" s="61" t="str">
        <f t="shared" si="410"/>
        <v/>
      </c>
      <c r="E2195" s="61" t="s">
        <v>2512</v>
      </c>
      <c r="F2195" s="87" cm="1">
        <f t="array" ref="F2195">_xlfn._xlws.FILTER(B2195,LEN(B2195)=5)</f>
        <v>41009</v>
      </c>
      <c r="G2195" s="88">
        <f t="shared" si="411"/>
        <v>41009</v>
      </c>
      <c r="H2195" s="61"/>
      <c r="I2195" s="85">
        <v>41009</v>
      </c>
      <c r="J2195" s="93">
        <f t="shared" si="409"/>
        <v>41009</v>
      </c>
      <c r="K2195" s="85"/>
      <c r="M2195" s="85">
        <v>41009</v>
      </c>
      <c r="N2195" t="e">
        <f t="shared" si="412"/>
        <v>#VALUE!</v>
      </c>
      <c r="O2195">
        <f t="shared" si="413"/>
        <v>41009</v>
      </c>
      <c r="Q2195" s="84">
        <v>41009</v>
      </c>
      <c r="R2195" t="e">
        <f t="shared" si="414"/>
        <v>#VALUE!</v>
      </c>
      <c r="S2195">
        <f t="shared" si="415"/>
        <v>41009</v>
      </c>
      <c r="U2195" s="86">
        <v>41009</v>
      </c>
      <c r="V2195" t="e">
        <f t="shared" si="416"/>
        <v>#VALUE!</v>
      </c>
      <c r="W2195">
        <f t="shared" si="417"/>
        <v>41009</v>
      </c>
      <c r="Y2195" s="61">
        <v>41009</v>
      </c>
      <c r="Z2195" t="str">
        <f t="shared" si="418"/>
        <v>41009</v>
      </c>
      <c r="AA2195" t="e">
        <f t="shared" si="419"/>
        <v>#VALUE!</v>
      </c>
      <c r="AB2195">
        <f t="shared" si="420"/>
        <v>41009</v>
      </c>
      <c r="AD2195" s="85">
        <v>39913</v>
      </c>
      <c r="AG2195" s="85">
        <v>41009</v>
      </c>
      <c r="AI2195" s="85">
        <v>41186</v>
      </c>
    </row>
    <row r="2196" spans="1:35" x14ac:dyDescent="0.2">
      <c r="A2196">
        <v>4974</v>
      </c>
      <c r="B2196" s="91" t="s">
        <v>1932</v>
      </c>
      <c r="C2196" s="61" t="str" cm="1">
        <f t="array" ref="C2196">_xlfn._xlws.FILTER(B2196,OR(LEN(B2196) = 7,LEN(B2196)=8))</f>
        <v>9/25/12</v>
      </c>
      <c r="D2196" s="61" t="str">
        <f t="shared" si="410"/>
        <v>9/25/12</v>
      </c>
      <c r="E2196" s="85" t="s">
        <v>1932</v>
      </c>
      <c r="F2196" s="87" t="e" cm="1" vm="1">
        <f t="array" ref="F2196">_xlfn._xlws.FILTER(B2196,LEN(B2196)=5)</f>
        <v>#VALUE!</v>
      </c>
      <c r="G2196" s="88" t="str">
        <f t="shared" si="411"/>
        <v/>
      </c>
      <c r="H2196" s="85">
        <v>41177</v>
      </c>
      <c r="I2196" s="85" t="s">
        <v>2512</v>
      </c>
      <c r="J2196" s="93">
        <f t="shared" si="409"/>
        <v>41177</v>
      </c>
      <c r="K2196" s="85"/>
      <c r="M2196" s="85" t="s">
        <v>1932</v>
      </c>
      <c r="N2196" t="e">
        <f t="shared" si="412"/>
        <v>#VALUE!</v>
      </c>
      <c r="O2196" t="e">
        <f t="shared" si="413"/>
        <v>#VALUE!</v>
      </c>
      <c r="Q2196" s="84" t="s">
        <v>1932</v>
      </c>
      <c r="R2196" t="e">
        <f t="shared" si="414"/>
        <v>#VALUE!</v>
      </c>
      <c r="S2196" t="e">
        <f t="shared" si="415"/>
        <v>#VALUE!</v>
      </c>
      <c r="U2196" s="86" t="s">
        <v>1932</v>
      </c>
      <c r="V2196" t="e">
        <f t="shared" si="416"/>
        <v>#VALUE!</v>
      </c>
      <c r="W2196" t="e">
        <f t="shared" si="417"/>
        <v>#VALUE!</v>
      </c>
      <c r="Y2196" s="61" t="s">
        <v>1932</v>
      </c>
      <c r="Z2196" t="str">
        <f t="shared" si="418"/>
        <v>9-25-12</v>
      </c>
      <c r="AA2196" t="e">
        <f t="shared" si="419"/>
        <v>#VALUE!</v>
      </c>
      <c r="AB2196" t="e">
        <f t="shared" si="420"/>
        <v>#VALUE!</v>
      </c>
      <c r="AD2196" s="85">
        <v>41177</v>
      </c>
      <c r="AG2196" s="85" t="s">
        <v>1932</v>
      </c>
      <c r="AI2196" s="85">
        <v>41177</v>
      </c>
    </row>
    <row r="2197" spans="1:35" x14ac:dyDescent="0.2">
      <c r="A2197">
        <v>5687</v>
      </c>
      <c r="B2197" s="91" t="s">
        <v>630</v>
      </c>
      <c r="C2197" s="61" t="str" cm="1">
        <f t="array" ref="C2197">_xlfn._xlws.FILTER(B2197,OR(LEN(B2197) = 7,LEN(B2197)=8))</f>
        <v>9/23/12</v>
      </c>
      <c r="D2197" s="61" t="str">
        <f t="shared" si="410"/>
        <v>9/23/12</v>
      </c>
      <c r="E2197" s="85" t="s">
        <v>630</v>
      </c>
      <c r="F2197" s="87" t="e" cm="1" vm="1">
        <f t="array" ref="F2197">_xlfn._xlws.FILTER(B2197,LEN(B2197)=5)</f>
        <v>#VALUE!</v>
      </c>
      <c r="G2197" s="88" t="str">
        <f t="shared" si="411"/>
        <v/>
      </c>
      <c r="H2197" s="85">
        <v>41175</v>
      </c>
      <c r="I2197" s="85" t="s">
        <v>2512</v>
      </c>
      <c r="J2197" s="93">
        <f t="shared" si="409"/>
        <v>41175</v>
      </c>
      <c r="K2197" s="85"/>
      <c r="M2197" s="85" t="s">
        <v>630</v>
      </c>
      <c r="N2197" t="e">
        <f t="shared" si="412"/>
        <v>#VALUE!</v>
      </c>
      <c r="O2197" t="e">
        <f t="shared" si="413"/>
        <v>#VALUE!</v>
      </c>
      <c r="Q2197" s="84" t="s">
        <v>630</v>
      </c>
      <c r="R2197" t="e">
        <f t="shared" si="414"/>
        <v>#VALUE!</v>
      </c>
      <c r="S2197" t="e">
        <f t="shared" si="415"/>
        <v>#VALUE!</v>
      </c>
      <c r="U2197" s="86" t="s">
        <v>630</v>
      </c>
      <c r="V2197" t="e">
        <f t="shared" si="416"/>
        <v>#VALUE!</v>
      </c>
      <c r="W2197" t="e">
        <f t="shared" si="417"/>
        <v>#VALUE!</v>
      </c>
      <c r="Y2197" s="61" t="s">
        <v>630</v>
      </c>
      <c r="Z2197" t="str">
        <f t="shared" si="418"/>
        <v>9-23-12</v>
      </c>
      <c r="AA2197" t="e">
        <f t="shared" si="419"/>
        <v>#VALUE!</v>
      </c>
      <c r="AB2197" t="e">
        <f t="shared" si="420"/>
        <v>#VALUE!</v>
      </c>
      <c r="AD2197" s="85">
        <v>41175</v>
      </c>
      <c r="AG2197" s="85" t="s">
        <v>630</v>
      </c>
      <c r="AI2197" s="85">
        <v>41175</v>
      </c>
    </row>
    <row r="2198" spans="1:35" x14ac:dyDescent="0.2">
      <c r="A2198">
        <v>5871</v>
      </c>
      <c r="B2198" s="91" t="s">
        <v>658</v>
      </c>
      <c r="C2198" s="61" t="str" cm="1">
        <f t="array" ref="C2198">_xlfn._xlws.FILTER(B2198,OR(LEN(B2198) = 7,LEN(B2198)=8))</f>
        <v>8/31/12</v>
      </c>
      <c r="D2198" s="61" t="str">
        <f t="shared" si="410"/>
        <v>8/31/12</v>
      </c>
      <c r="E2198" s="85" t="s">
        <v>658</v>
      </c>
      <c r="F2198" s="87" t="e" cm="1" vm="1">
        <f t="array" ref="F2198">_xlfn._xlws.FILTER(B2198,LEN(B2198)=5)</f>
        <v>#VALUE!</v>
      </c>
      <c r="G2198" s="88" t="str">
        <f t="shared" si="411"/>
        <v/>
      </c>
      <c r="H2198" s="85">
        <v>41152</v>
      </c>
      <c r="I2198" s="85" t="s">
        <v>2512</v>
      </c>
      <c r="J2198" s="93">
        <f t="shared" si="409"/>
        <v>41152</v>
      </c>
      <c r="K2198" s="85"/>
      <c r="M2198" s="85" t="s">
        <v>658</v>
      </c>
      <c r="N2198" t="e">
        <f t="shared" si="412"/>
        <v>#VALUE!</v>
      </c>
      <c r="O2198" t="e">
        <f t="shared" si="413"/>
        <v>#VALUE!</v>
      </c>
      <c r="Q2198" s="84" t="s">
        <v>658</v>
      </c>
      <c r="R2198" t="e">
        <f t="shared" si="414"/>
        <v>#VALUE!</v>
      </c>
      <c r="S2198" t="e">
        <f t="shared" si="415"/>
        <v>#VALUE!</v>
      </c>
      <c r="U2198" s="86" t="s">
        <v>658</v>
      </c>
      <c r="V2198" t="e">
        <f t="shared" si="416"/>
        <v>#VALUE!</v>
      </c>
      <c r="W2198" t="e">
        <f t="shared" si="417"/>
        <v>#VALUE!</v>
      </c>
      <c r="Y2198" s="61" t="s">
        <v>658</v>
      </c>
      <c r="Z2198" t="str">
        <f t="shared" si="418"/>
        <v>8-31-12</v>
      </c>
      <c r="AA2198" t="e">
        <f t="shared" si="419"/>
        <v>#VALUE!</v>
      </c>
      <c r="AB2198" t="e">
        <f t="shared" si="420"/>
        <v>#VALUE!</v>
      </c>
      <c r="AD2198" s="85">
        <v>41152</v>
      </c>
      <c r="AG2198" s="85" t="s">
        <v>658</v>
      </c>
      <c r="AI2198" s="85">
        <v>41152</v>
      </c>
    </row>
    <row r="2199" spans="1:35" x14ac:dyDescent="0.2">
      <c r="A2199">
        <v>3846</v>
      </c>
      <c r="B2199" s="91" t="s">
        <v>1621</v>
      </c>
      <c r="C2199" s="61" t="str" cm="1">
        <f t="array" ref="C2199">_xlfn._xlws.FILTER(B2199,OR(LEN(B2199) = 7,LEN(B2199)=8))</f>
        <v>8/29/12</v>
      </c>
      <c r="D2199" s="61" t="str">
        <f t="shared" si="410"/>
        <v>8/29/12</v>
      </c>
      <c r="E2199" s="85" t="s">
        <v>1621</v>
      </c>
      <c r="F2199" s="87" t="e" cm="1" vm="1">
        <f t="array" ref="F2199">_xlfn._xlws.FILTER(B2199,LEN(B2199)=5)</f>
        <v>#VALUE!</v>
      </c>
      <c r="G2199" s="88" t="str">
        <f t="shared" si="411"/>
        <v/>
      </c>
      <c r="H2199" s="85">
        <v>41150</v>
      </c>
      <c r="I2199" s="85" t="s">
        <v>2512</v>
      </c>
      <c r="J2199" s="93">
        <f t="shared" si="409"/>
        <v>41150</v>
      </c>
      <c r="K2199" s="85"/>
      <c r="M2199" s="85" t="s">
        <v>1621</v>
      </c>
      <c r="N2199" t="e">
        <f t="shared" si="412"/>
        <v>#VALUE!</v>
      </c>
      <c r="O2199" t="e">
        <f t="shared" si="413"/>
        <v>#VALUE!</v>
      </c>
      <c r="Q2199" s="84" t="s">
        <v>1621</v>
      </c>
      <c r="R2199" t="e">
        <f t="shared" si="414"/>
        <v>#VALUE!</v>
      </c>
      <c r="S2199" t="e">
        <f t="shared" si="415"/>
        <v>#VALUE!</v>
      </c>
      <c r="U2199" s="86" t="s">
        <v>1621</v>
      </c>
      <c r="V2199" t="e">
        <f t="shared" si="416"/>
        <v>#VALUE!</v>
      </c>
      <c r="W2199" t="e">
        <f t="shared" si="417"/>
        <v>#VALUE!</v>
      </c>
      <c r="Y2199" s="61" t="s">
        <v>1621</v>
      </c>
      <c r="Z2199" t="str">
        <f t="shared" si="418"/>
        <v>8-29-12</v>
      </c>
      <c r="AA2199" t="e">
        <f t="shared" si="419"/>
        <v>#VALUE!</v>
      </c>
      <c r="AB2199" t="e">
        <f t="shared" si="420"/>
        <v>#VALUE!</v>
      </c>
      <c r="AD2199" s="85">
        <v>41150</v>
      </c>
      <c r="AG2199" s="85" t="s">
        <v>1621</v>
      </c>
      <c r="AI2199" s="85">
        <v>41150</v>
      </c>
    </row>
    <row r="2200" spans="1:35" x14ac:dyDescent="0.2">
      <c r="A2200">
        <v>10001</v>
      </c>
      <c r="B2200" s="91">
        <v>40916</v>
      </c>
      <c r="C2200" s="61" t="e" cm="1" vm="1">
        <f t="array" ref="C2200">_xlfn._xlws.FILTER(B2200,OR(LEN(B2200) = 7,LEN(B2200)=8))</f>
        <v>#VALUE!</v>
      </c>
      <c r="D2200" s="61" t="str">
        <f t="shared" si="410"/>
        <v/>
      </c>
      <c r="E2200" s="61" t="s">
        <v>2512</v>
      </c>
      <c r="F2200" s="87" cm="1">
        <f t="array" ref="F2200">_xlfn._xlws.FILTER(B2200,LEN(B2200)=5)</f>
        <v>40916</v>
      </c>
      <c r="G2200" s="88">
        <f t="shared" si="411"/>
        <v>40916</v>
      </c>
      <c r="H2200" s="61"/>
      <c r="I2200" s="85">
        <v>40916</v>
      </c>
      <c r="J2200" s="93">
        <f t="shared" si="409"/>
        <v>40916</v>
      </c>
      <c r="K2200" s="85"/>
      <c r="M2200" s="85">
        <v>40916</v>
      </c>
      <c r="N2200" t="e">
        <f t="shared" si="412"/>
        <v>#VALUE!</v>
      </c>
      <c r="O2200">
        <f t="shared" si="413"/>
        <v>40916</v>
      </c>
      <c r="Q2200" s="84">
        <v>40916</v>
      </c>
      <c r="R2200" t="e">
        <f t="shared" si="414"/>
        <v>#VALUE!</v>
      </c>
      <c r="S2200">
        <f t="shared" si="415"/>
        <v>40916</v>
      </c>
      <c r="U2200" s="86">
        <v>40916</v>
      </c>
      <c r="V2200" t="e">
        <f t="shared" si="416"/>
        <v>#VALUE!</v>
      </c>
      <c r="W2200">
        <f t="shared" si="417"/>
        <v>40916</v>
      </c>
      <c r="Y2200" s="61">
        <v>40916</v>
      </c>
      <c r="Z2200" t="str">
        <f t="shared" si="418"/>
        <v>40916</v>
      </c>
      <c r="AA2200" t="e">
        <f t="shared" si="419"/>
        <v>#VALUE!</v>
      </c>
      <c r="AB2200">
        <f t="shared" si="420"/>
        <v>40916</v>
      </c>
      <c r="AD2200" s="85">
        <v>42469</v>
      </c>
      <c r="AG2200" s="85">
        <v>40916</v>
      </c>
      <c r="AI2200" s="85">
        <v>41122</v>
      </c>
    </row>
    <row r="2201" spans="1:35" x14ac:dyDescent="0.2">
      <c r="A2201">
        <v>2831</v>
      </c>
      <c r="B2201" s="91" t="s">
        <v>999</v>
      </c>
      <c r="C2201" s="61" t="str" cm="1">
        <f t="array" ref="C2201">_xlfn._xlws.FILTER(B2201,OR(LEN(B2201) = 7,LEN(B2201)=8))</f>
        <v>6/27/14</v>
      </c>
      <c r="D2201" s="61" t="str">
        <f t="shared" si="410"/>
        <v>6/27/14</v>
      </c>
      <c r="E2201" s="85" t="s">
        <v>999</v>
      </c>
      <c r="F2201" s="87" t="e" cm="1" vm="1">
        <f t="array" ref="F2201">_xlfn._xlws.FILTER(B2201,LEN(B2201)=5)</f>
        <v>#VALUE!</v>
      </c>
      <c r="G2201" s="88" t="str">
        <f t="shared" si="411"/>
        <v/>
      </c>
      <c r="H2201" s="85">
        <v>41817</v>
      </c>
      <c r="I2201" s="85" t="s">
        <v>2512</v>
      </c>
      <c r="J2201" s="93">
        <f t="shared" si="409"/>
        <v>41817</v>
      </c>
      <c r="K2201" s="85"/>
      <c r="M2201" s="85" t="s">
        <v>999</v>
      </c>
      <c r="N2201" t="e">
        <f t="shared" si="412"/>
        <v>#VALUE!</v>
      </c>
      <c r="O2201" t="e">
        <f t="shared" si="413"/>
        <v>#VALUE!</v>
      </c>
      <c r="Q2201" s="84" t="s">
        <v>999</v>
      </c>
      <c r="R2201" t="e">
        <f t="shared" si="414"/>
        <v>#VALUE!</v>
      </c>
      <c r="S2201" t="e">
        <f t="shared" si="415"/>
        <v>#VALUE!</v>
      </c>
      <c r="U2201" s="86" t="s">
        <v>999</v>
      </c>
      <c r="V2201" t="e">
        <f t="shared" si="416"/>
        <v>#VALUE!</v>
      </c>
      <c r="W2201" t="e">
        <f t="shared" si="417"/>
        <v>#VALUE!</v>
      </c>
      <c r="Y2201" s="61" t="s">
        <v>999</v>
      </c>
      <c r="Z2201" t="str">
        <f t="shared" si="418"/>
        <v>6-27-14</v>
      </c>
      <c r="AA2201" t="e">
        <f t="shared" si="419"/>
        <v>#VALUE!</v>
      </c>
      <c r="AB2201" t="e">
        <f t="shared" si="420"/>
        <v>#VALUE!</v>
      </c>
      <c r="AD2201" s="85">
        <v>41817</v>
      </c>
      <c r="AG2201" s="85" t="s">
        <v>999</v>
      </c>
      <c r="AI2201" s="85">
        <v>41817</v>
      </c>
    </row>
    <row r="2202" spans="1:35" x14ac:dyDescent="0.2">
      <c r="A2202">
        <v>868</v>
      </c>
      <c r="B2202" s="91">
        <v>41857</v>
      </c>
      <c r="C2202" s="61" t="e" cm="1" vm="1">
        <f t="array" ref="C2202">_xlfn._xlws.FILTER(B2202,OR(LEN(B2202) = 7,LEN(B2202)=8))</f>
        <v>#VALUE!</v>
      </c>
      <c r="D2202" s="61" t="str">
        <f t="shared" si="410"/>
        <v/>
      </c>
      <c r="E2202" s="61" t="s">
        <v>2512</v>
      </c>
      <c r="F2202" s="87" cm="1">
        <f t="array" ref="F2202">_xlfn._xlws.FILTER(B2202,LEN(B2202)=5)</f>
        <v>41857</v>
      </c>
      <c r="G2202" s="88">
        <f t="shared" si="411"/>
        <v>41857</v>
      </c>
      <c r="H2202" s="61"/>
      <c r="I2202" s="85">
        <v>41857</v>
      </c>
      <c r="J2202" s="93">
        <f t="shared" si="409"/>
        <v>41857</v>
      </c>
      <c r="K2202" s="85"/>
      <c r="M2202" s="85">
        <v>41857</v>
      </c>
      <c r="N2202" t="e">
        <f t="shared" si="412"/>
        <v>#VALUE!</v>
      </c>
      <c r="O2202">
        <f t="shared" si="413"/>
        <v>41857</v>
      </c>
      <c r="Q2202" s="84">
        <v>41857</v>
      </c>
      <c r="R2202" t="e">
        <f t="shared" si="414"/>
        <v>#VALUE!</v>
      </c>
      <c r="S2202">
        <f t="shared" si="415"/>
        <v>41857</v>
      </c>
      <c r="U2202" s="86">
        <v>41857</v>
      </c>
      <c r="V2202" t="e">
        <f t="shared" si="416"/>
        <v>#VALUE!</v>
      </c>
      <c r="W2202">
        <f t="shared" si="417"/>
        <v>41857</v>
      </c>
      <c r="Y2202" s="61">
        <v>41857</v>
      </c>
      <c r="Z2202" t="str">
        <f t="shared" si="418"/>
        <v>41857</v>
      </c>
      <c r="AA2202" t="e">
        <f t="shared" si="419"/>
        <v>#VALUE!</v>
      </c>
      <c r="AB2202">
        <f t="shared" si="420"/>
        <v>41857</v>
      </c>
      <c r="AD2202" s="85">
        <v>20928</v>
      </c>
      <c r="AG2202" s="85">
        <v>41857</v>
      </c>
      <c r="AI2202" s="85">
        <v>41798</v>
      </c>
    </row>
    <row r="2203" spans="1:35" x14ac:dyDescent="0.2">
      <c r="A2203">
        <v>7212</v>
      </c>
      <c r="B2203" s="91">
        <v>41857</v>
      </c>
      <c r="C2203" s="61" t="e" cm="1" vm="1">
        <f t="array" ref="C2203">_xlfn._xlws.FILTER(B2203,OR(LEN(B2203) = 7,LEN(B2203)=8))</f>
        <v>#VALUE!</v>
      </c>
      <c r="D2203" s="61" t="str">
        <f t="shared" si="410"/>
        <v/>
      </c>
      <c r="E2203" s="61" t="s">
        <v>2512</v>
      </c>
      <c r="F2203" s="87" cm="1">
        <f t="array" ref="F2203">_xlfn._xlws.FILTER(B2203,LEN(B2203)=5)</f>
        <v>41857</v>
      </c>
      <c r="G2203" s="88">
        <f t="shared" si="411"/>
        <v>41857</v>
      </c>
      <c r="H2203" s="61"/>
      <c r="I2203" s="85">
        <v>41857</v>
      </c>
      <c r="J2203" s="93">
        <f t="shared" si="409"/>
        <v>41857</v>
      </c>
      <c r="K2203" s="85"/>
      <c r="M2203" s="85">
        <v>41857</v>
      </c>
      <c r="N2203" t="e">
        <f t="shared" si="412"/>
        <v>#VALUE!</v>
      </c>
      <c r="O2203">
        <f t="shared" si="413"/>
        <v>41857</v>
      </c>
      <c r="Q2203" s="84">
        <v>41857</v>
      </c>
      <c r="R2203" t="e">
        <f t="shared" si="414"/>
        <v>#VALUE!</v>
      </c>
      <c r="S2203">
        <f t="shared" si="415"/>
        <v>41857</v>
      </c>
      <c r="U2203" s="86">
        <v>41857</v>
      </c>
      <c r="V2203" t="e">
        <f t="shared" si="416"/>
        <v>#VALUE!</v>
      </c>
      <c r="W2203">
        <f t="shared" si="417"/>
        <v>41857</v>
      </c>
      <c r="Y2203" s="61">
        <v>41857</v>
      </c>
      <c r="Z2203" t="str">
        <f t="shared" si="418"/>
        <v>41857</v>
      </c>
      <c r="AA2203" t="e">
        <f t="shared" si="419"/>
        <v>#VALUE!</v>
      </c>
      <c r="AB2203">
        <f t="shared" si="420"/>
        <v>41857</v>
      </c>
      <c r="AD2203" s="85">
        <v>20928</v>
      </c>
      <c r="AG2203" s="85">
        <v>41857</v>
      </c>
      <c r="AI2203" s="85">
        <v>41798</v>
      </c>
    </row>
    <row r="2204" spans="1:35" x14ac:dyDescent="0.2">
      <c r="A2204">
        <v>1743</v>
      </c>
      <c r="B2204" s="91" t="s">
        <v>1200</v>
      </c>
      <c r="C2204" s="61" t="str" cm="1">
        <f t="array" ref="C2204">_xlfn._xlws.FILTER(B2204,OR(LEN(B2204) = 7,LEN(B2204)=8))</f>
        <v>5/26/14</v>
      </c>
      <c r="D2204" s="61" t="str">
        <f t="shared" si="410"/>
        <v>5/26/14</v>
      </c>
      <c r="E2204" s="85" t="s">
        <v>1200</v>
      </c>
      <c r="F2204" s="87" t="e" cm="1" vm="1">
        <f t="array" ref="F2204">_xlfn._xlws.FILTER(B2204,LEN(B2204)=5)</f>
        <v>#VALUE!</v>
      </c>
      <c r="G2204" s="88" t="str">
        <f t="shared" si="411"/>
        <v/>
      </c>
      <c r="H2204" s="85">
        <v>41785</v>
      </c>
      <c r="I2204" s="85" t="s">
        <v>2512</v>
      </c>
      <c r="J2204" s="93">
        <f t="shared" si="409"/>
        <v>41785</v>
      </c>
      <c r="K2204" s="85"/>
      <c r="M2204" s="85" t="s">
        <v>1200</v>
      </c>
      <c r="N2204" t="e">
        <f t="shared" si="412"/>
        <v>#VALUE!</v>
      </c>
      <c r="O2204" t="e">
        <f t="shared" si="413"/>
        <v>#VALUE!</v>
      </c>
      <c r="Q2204" s="84" t="s">
        <v>1200</v>
      </c>
      <c r="R2204" t="e">
        <f t="shared" si="414"/>
        <v>#VALUE!</v>
      </c>
      <c r="S2204" t="e">
        <f t="shared" si="415"/>
        <v>#VALUE!</v>
      </c>
      <c r="U2204" s="86" t="s">
        <v>1200</v>
      </c>
      <c r="V2204" t="e">
        <f t="shared" si="416"/>
        <v>#VALUE!</v>
      </c>
      <c r="W2204" t="e">
        <f t="shared" si="417"/>
        <v>#VALUE!</v>
      </c>
      <c r="Y2204" s="61" t="s">
        <v>1200</v>
      </c>
      <c r="Z2204" t="str">
        <f t="shared" si="418"/>
        <v>5-26-14</v>
      </c>
      <c r="AA2204" t="e">
        <f t="shared" si="419"/>
        <v>#VALUE!</v>
      </c>
      <c r="AB2204" t="e">
        <f t="shared" si="420"/>
        <v>#VALUE!</v>
      </c>
      <c r="AD2204" s="85">
        <v>41785</v>
      </c>
      <c r="AG2204" s="85" t="s">
        <v>1200</v>
      </c>
      <c r="AI2204" s="85">
        <v>41785</v>
      </c>
    </row>
    <row r="2205" spans="1:35" x14ac:dyDescent="0.2">
      <c r="A2205">
        <v>2415</v>
      </c>
      <c r="B2205" s="91">
        <v>41824</v>
      </c>
      <c r="C2205" s="61" t="e" cm="1" vm="1">
        <f t="array" ref="C2205">_xlfn._xlws.FILTER(B2205,OR(LEN(B2205) = 7,LEN(B2205)=8))</f>
        <v>#VALUE!</v>
      </c>
      <c r="D2205" s="61" t="str">
        <f t="shared" si="410"/>
        <v/>
      </c>
      <c r="E2205" s="61" t="s">
        <v>2512</v>
      </c>
      <c r="F2205" s="87" cm="1">
        <f t="array" ref="F2205">_xlfn._xlws.FILTER(B2205,LEN(B2205)=5)</f>
        <v>41824</v>
      </c>
      <c r="G2205" s="88">
        <f t="shared" si="411"/>
        <v>41824</v>
      </c>
      <c r="H2205" s="61"/>
      <c r="I2205" s="85">
        <v>41824</v>
      </c>
      <c r="J2205" s="93">
        <f t="shared" si="409"/>
        <v>41824</v>
      </c>
      <c r="K2205" s="85"/>
      <c r="M2205" s="85">
        <v>41824</v>
      </c>
      <c r="N2205" t="e">
        <f t="shared" si="412"/>
        <v>#VALUE!</v>
      </c>
      <c r="O2205">
        <f t="shared" si="413"/>
        <v>41824</v>
      </c>
      <c r="Q2205" s="84">
        <v>41824</v>
      </c>
      <c r="R2205" t="e">
        <f t="shared" si="414"/>
        <v>#VALUE!</v>
      </c>
      <c r="S2205">
        <f t="shared" si="415"/>
        <v>41824</v>
      </c>
      <c r="U2205" s="86">
        <v>41824</v>
      </c>
      <c r="V2205" t="e">
        <f t="shared" si="416"/>
        <v>#VALUE!</v>
      </c>
      <c r="W2205">
        <f t="shared" si="417"/>
        <v>41824</v>
      </c>
      <c r="Y2205" s="61">
        <v>41824</v>
      </c>
      <c r="Z2205" t="str">
        <f t="shared" si="418"/>
        <v>41824</v>
      </c>
      <c r="AA2205" t="e">
        <f t="shared" si="419"/>
        <v>#VALUE!</v>
      </c>
      <c r="AB2205">
        <f t="shared" si="420"/>
        <v>41824</v>
      </c>
      <c r="AD2205" s="85">
        <v>45400</v>
      </c>
      <c r="AG2205" s="85">
        <v>41824</v>
      </c>
      <c r="AI2205" s="85">
        <v>41736</v>
      </c>
    </row>
    <row r="2206" spans="1:35" x14ac:dyDescent="0.2">
      <c r="A2206">
        <v>7947</v>
      </c>
      <c r="B2206" s="91" t="s">
        <v>701</v>
      </c>
      <c r="C2206" s="61" t="str" cm="1">
        <f t="array" ref="C2206">_xlfn._xlws.FILTER(B2206,OR(LEN(B2206) = 7,LEN(B2206)=8))</f>
        <v>3/25/14</v>
      </c>
      <c r="D2206" s="61" t="str">
        <f t="shared" si="410"/>
        <v>3/25/14</v>
      </c>
      <c r="E2206" s="85" t="s">
        <v>701</v>
      </c>
      <c r="F2206" s="87" t="e" cm="1" vm="1">
        <f t="array" ref="F2206">_xlfn._xlws.FILTER(B2206,LEN(B2206)=5)</f>
        <v>#VALUE!</v>
      </c>
      <c r="G2206" s="88" t="str">
        <f t="shared" si="411"/>
        <v/>
      </c>
      <c r="H2206" s="85">
        <v>41723</v>
      </c>
      <c r="I2206" s="85" t="s">
        <v>2512</v>
      </c>
      <c r="J2206" s="93">
        <f t="shared" si="409"/>
        <v>41723</v>
      </c>
      <c r="K2206" s="85"/>
      <c r="M2206" s="85" t="s">
        <v>701</v>
      </c>
      <c r="N2206" t="e">
        <f t="shared" si="412"/>
        <v>#VALUE!</v>
      </c>
      <c r="O2206" t="e">
        <f t="shared" si="413"/>
        <v>#VALUE!</v>
      </c>
      <c r="Q2206" s="84" t="s">
        <v>701</v>
      </c>
      <c r="R2206" t="e">
        <f t="shared" si="414"/>
        <v>#VALUE!</v>
      </c>
      <c r="S2206" t="e">
        <f t="shared" si="415"/>
        <v>#VALUE!</v>
      </c>
      <c r="U2206" s="86" t="s">
        <v>701</v>
      </c>
      <c r="V2206" t="e">
        <f t="shared" si="416"/>
        <v>#VALUE!</v>
      </c>
      <c r="W2206" t="e">
        <f t="shared" si="417"/>
        <v>#VALUE!</v>
      </c>
      <c r="Y2206" s="61" t="s">
        <v>701</v>
      </c>
      <c r="Z2206" t="str">
        <f t="shared" si="418"/>
        <v>3-25-14</v>
      </c>
      <c r="AA2206" t="e">
        <f t="shared" si="419"/>
        <v>#VALUE!</v>
      </c>
      <c r="AB2206" t="e">
        <f t="shared" si="420"/>
        <v>#VALUE!</v>
      </c>
      <c r="AD2206" s="85">
        <v>41723</v>
      </c>
      <c r="AG2206" s="85" t="s">
        <v>701</v>
      </c>
      <c r="AI2206" s="85">
        <v>41723</v>
      </c>
    </row>
    <row r="2207" spans="1:35" x14ac:dyDescent="0.2">
      <c r="A2207">
        <v>2106</v>
      </c>
      <c r="B2207" s="91" t="s">
        <v>42</v>
      </c>
      <c r="C2207" s="61" t="str" cm="1">
        <f t="array" ref="C2207">_xlfn._xlws.FILTER(B2207,OR(LEN(B2207) = 7,LEN(B2207)=8))</f>
        <v>3/17/14</v>
      </c>
      <c r="D2207" s="61" t="str">
        <f t="shared" si="410"/>
        <v>3/17/14</v>
      </c>
      <c r="E2207" s="85" t="s">
        <v>42</v>
      </c>
      <c r="F2207" s="87" t="e" cm="1" vm="1">
        <f t="array" ref="F2207">_xlfn._xlws.FILTER(B2207,LEN(B2207)=5)</f>
        <v>#VALUE!</v>
      </c>
      <c r="G2207" s="88" t="str">
        <f t="shared" si="411"/>
        <v/>
      </c>
      <c r="H2207" s="85">
        <v>41715</v>
      </c>
      <c r="I2207" s="85" t="s">
        <v>2512</v>
      </c>
      <c r="J2207" s="93">
        <f t="shared" si="409"/>
        <v>41715</v>
      </c>
      <c r="K2207" s="85"/>
      <c r="M2207" s="85" t="s">
        <v>42</v>
      </c>
      <c r="N2207" t="e">
        <f t="shared" si="412"/>
        <v>#VALUE!</v>
      </c>
      <c r="O2207" t="e">
        <f t="shared" si="413"/>
        <v>#VALUE!</v>
      </c>
      <c r="Q2207" s="84" t="s">
        <v>42</v>
      </c>
      <c r="R2207" t="e">
        <f t="shared" si="414"/>
        <v>#VALUE!</v>
      </c>
      <c r="S2207" t="e">
        <f t="shared" si="415"/>
        <v>#VALUE!</v>
      </c>
      <c r="U2207" s="86" t="s">
        <v>42</v>
      </c>
      <c r="V2207" t="e">
        <f t="shared" si="416"/>
        <v>#VALUE!</v>
      </c>
      <c r="W2207" t="e">
        <f t="shared" si="417"/>
        <v>#VALUE!</v>
      </c>
      <c r="Y2207" s="61" t="s">
        <v>42</v>
      </c>
      <c r="Z2207" t="str">
        <f t="shared" si="418"/>
        <v>3-17-14</v>
      </c>
      <c r="AA2207" t="e">
        <f t="shared" si="419"/>
        <v>#VALUE!</v>
      </c>
      <c r="AB2207" t="e">
        <f t="shared" si="420"/>
        <v>#VALUE!</v>
      </c>
      <c r="AD2207" s="85">
        <v>41715</v>
      </c>
      <c r="AG2207" s="85" t="s">
        <v>42</v>
      </c>
      <c r="AI2207" s="85">
        <v>41715</v>
      </c>
    </row>
    <row r="2208" spans="1:35" x14ac:dyDescent="0.2">
      <c r="A2208">
        <v>3363</v>
      </c>
      <c r="B2208" s="91" t="s">
        <v>42</v>
      </c>
      <c r="C2208" s="61" t="str" cm="1">
        <f t="array" ref="C2208">_xlfn._xlws.FILTER(B2208,OR(LEN(B2208) = 7,LEN(B2208)=8))</f>
        <v>3/17/14</v>
      </c>
      <c r="D2208" s="61" t="str">
        <f t="shared" si="410"/>
        <v>3/17/14</v>
      </c>
      <c r="E2208" s="85" t="s">
        <v>42</v>
      </c>
      <c r="F2208" s="87" t="e" cm="1" vm="1">
        <f t="array" ref="F2208">_xlfn._xlws.FILTER(B2208,LEN(B2208)=5)</f>
        <v>#VALUE!</v>
      </c>
      <c r="G2208" s="88" t="str">
        <f t="shared" si="411"/>
        <v/>
      </c>
      <c r="H2208" s="85">
        <v>41715</v>
      </c>
      <c r="I2208" s="85" t="s">
        <v>2512</v>
      </c>
      <c r="J2208" s="93">
        <f t="shared" si="409"/>
        <v>41715</v>
      </c>
      <c r="K2208" s="85"/>
      <c r="M2208" s="85" t="s">
        <v>42</v>
      </c>
      <c r="N2208" t="e">
        <f t="shared" si="412"/>
        <v>#VALUE!</v>
      </c>
      <c r="O2208" t="e">
        <f t="shared" si="413"/>
        <v>#VALUE!</v>
      </c>
      <c r="Q2208" s="84" t="s">
        <v>42</v>
      </c>
      <c r="R2208" t="e">
        <f t="shared" si="414"/>
        <v>#VALUE!</v>
      </c>
      <c r="S2208" t="e">
        <f t="shared" si="415"/>
        <v>#VALUE!</v>
      </c>
      <c r="U2208" s="86" t="s">
        <v>42</v>
      </c>
      <c r="V2208" t="e">
        <f t="shared" si="416"/>
        <v>#VALUE!</v>
      </c>
      <c r="W2208" t="e">
        <f t="shared" si="417"/>
        <v>#VALUE!</v>
      </c>
      <c r="Y2208" s="61" t="s">
        <v>42</v>
      </c>
      <c r="Z2208" t="str">
        <f t="shared" si="418"/>
        <v>3-17-14</v>
      </c>
      <c r="AA2208" t="e">
        <f t="shared" si="419"/>
        <v>#VALUE!</v>
      </c>
      <c r="AB2208" t="e">
        <f t="shared" si="420"/>
        <v>#VALUE!</v>
      </c>
      <c r="AD2208" s="85">
        <v>41715</v>
      </c>
      <c r="AG2208" s="85" t="s">
        <v>42</v>
      </c>
      <c r="AI2208" s="85">
        <v>41715</v>
      </c>
    </row>
    <row r="2209" spans="1:35" x14ac:dyDescent="0.2">
      <c r="A2209">
        <v>8595</v>
      </c>
      <c r="B2209" s="91">
        <v>41945</v>
      </c>
      <c r="C2209" s="61" t="e" cm="1" vm="1">
        <f t="array" ref="C2209">_xlfn._xlws.FILTER(B2209,OR(LEN(B2209) = 7,LEN(B2209)=8))</f>
        <v>#VALUE!</v>
      </c>
      <c r="D2209" s="61" t="str">
        <f t="shared" si="410"/>
        <v/>
      </c>
      <c r="E2209" s="61" t="s">
        <v>2512</v>
      </c>
      <c r="F2209" s="87" cm="1">
        <f t="array" ref="F2209">_xlfn._xlws.FILTER(B2209,LEN(B2209)=5)</f>
        <v>41945</v>
      </c>
      <c r="G2209" s="88">
        <f t="shared" si="411"/>
        <v>41945</v>
      </c>
      <c r="H2209" s="61"/>
      <c r="I2209" s="85">
        <v>41945</v>
      </c>
      <c r="J2209" s="93">
        <f t="shared" si="409"/>
        <v>41945</v>
      </c>
      <c r="K2209" s="85"/>
      <c r="M2209" s="85">
        <v>41945</v>
      </c>
      <c r="N2209" t="e">
        <f t="shared" si="412"/>
        <v>#VALUE!</v>
      </c>
      <c r="O2209">
        <f t="shared" si="413"/>
        <v>41945</v>
      </c>
      <c r="Q2209" s="84">
        <v>41945</v>
      </c>
      <c r="R2209" t="e">
        <f t="shared" si="414"/>
        <v>#VALUE!</v>
      </c>
      <c r="S2209">
        <f t="shared" si="415"/>
        <v>41945</v>
      </c>
      <c r="U2209" s="86">
        <v>41945</v>
      </c>
      <c r="V2209" t="e">
        <f t="shared" si="416"/>
        <v>#VALUE!</v>
      </c>
      <c r="W2209">
        <f t="shared" si="417"/>
        <v>41945</v>
      </c>
      <c r="Y2209" s="61">
        <v>41945</v>
      </c>
      <c r="Z2209" t="str">
        <f t="shared" si="418"/>
        <v>41945</v>
      </c>
      <c r="AA2209" t="e">
        <f t="shared" si="419"/>
        <v>#VALUE!</v>
      </c>
      <c r="AB2209">
        <f t="shared" si="420"/>
        <v>41945</v>
      </c>
      <c r="AD2209" s="85">
        <v>16546</v>
      </c>
      <c r="AG2209" s="85">
        <v>41945</v>
      </c>
      <c r="AI2209" s="85">
        <v>41681</v>
      </c>
    </row>
    <row r="2210" spans="1:35" x14ac:dyDescent="0.2">
      <c r="A2210">
        <v>7232</v>
      </c>
      <c r="B2210" s="91">
        <v>41945</v>
      </c>
      <c r="C2210" s="61" t="e" cm="1" vm="1">
        <f t="array" ref="C2210">_xlfn._xlws.FILTER(B2210,OR(LEN(B2210) = 7,LEN(B2210)=8))</f>
        <v>#VALUE!</v>
      </c>
      <c r="D2210" s="61" t="str">
        <f t="shared" si="410"/>
        <v/>
      </c>
      <c r="E2210" s="61" t="s">
        <v>2512</v>
      </c>
      <c r="F2210" s="87" cm="1">
        <f t="array" ref="F2210">_xlfn._xlws.FILTER(B2210,LEN(B2210)=5)</f>
        <v>41945</v>
      </c>
      <c r="G2210" s="88">
        <f t="shared" si="411"/>
        <v>41945</v>
      </c>
      <c r="H2210" s="61"/>
      <c r="I2210" s="85">
        <v>41945</v>
      </c>
      <c r="J2210" s="93">
        <f t="shared" si="409"/>
        <v>41945</v>
      </c>
      <c r="K2210" s="85"/>
      <c r="M2210" s="85">
        <v>41945</v>
      </c>
      <c r="N2210" t="e">
        <f t="shared" si="412"/>
        <v>#VALUE!</v>
      </c>
      <c r="O2210">
        <f t="shared" si="413"/>
        <v>41945</v>
      </c>
      <c r="Q2210" s="84">
        <v>41945</v>
      </c>
      <c r="R2210" t="e">
        <f t="shared" si="414"/>
        <v>#VALUE!</v>
      </c>
      <c r="S2210">
        <f t="shared" si="415"/>
        <v>41945</v>
      </c>
      <c r="U2210" s="86">
        <v>41945</v>
      </c>
      <c r="V2210" t="e">
        <f t="shared" si="416"/>
        <v>#VALUE!</v>
      </c>
      <c r="W2210">
        <f t="shared" si="417"/>
        <v>41945</v>
      </c>
      <c r="Y2210" s="61">
        <v>41945</v>
      </c>
      <c r="Z2210" t="str">
        <f t="shared" si="418"/>
        <v>41945</v>
      </c>
      <c r="AA2210" t="e">
        <f t="shared" si="419"/>
        <v>#VALUE!</v>
      </c>
      <c r="AB2210">
        <f t="shared" si="420"/>
        <v>41945</v>
      </c>
      <c r="AD2210" s="85">
        <v>16546</v>
      </c>
      <c r="AG2210" s="85">
        <v>41945</v>
      </c>
      <c r="AI2210" s="85">
        <v>41681</v>
      </c>
    </row>
    <row r="2211" spans="1:35" x14ac:dyDescent="0.2">
      <c r="A2211">
        <v>9977</v>
      </c>
      <c r="B2211" s="91" t="s">
        <v>1390</v>
      </c>
      <c r="C2211" s="61" t="str" cm="1">
        <f t="array" ref="C2211">_xlfn._xlws.FILTER(B2211,OR(LEN(B2211) = 7,LEN(B2211)=8))</f>
        <v>9/17/13</v>
      </c>
      <c r="D2211" s="61" t="str">
        <f t="shared" si="410"/>
        <v>9/17/13</v>
      </c>
      <c r="E2211" s="85" t="s">
        <v>1390</v>
      </c>
      <c r="F2211" s="87" t="e" cm="1" vm="1">
        <f t="array" ref="F2211">_xlfn._xlws.FILTER(B2211,LEN(B2211)=5)</f>
        <v>#VALUE!</v>
      </c>
      <c r="G2211" s="88" t="str">
        <f t="shared" si="411"/>
        <v/>
      </c>
      <c r="H2211" s="85">
        <v>41534</v>
      </c>
      <c r="I2211" s="85" t="s">
        <v>2512</v>
      </c>
      <c r="J2211" s="93">
        <f t="shared" si="409"/>
        <v>41534</v>
      </c>
      <c r="K2211" s="85"/>
      <c r="M2211" s="85" t="s">
        <v>1390</v>
      </c>
      <c r="N2211" t="e">
        <f t="shared" si="412"/>
        <v>#VALUE!</v>
      </c>
      <c r="O2211" t="e">
        <f t="shared" si="413"/>
        <v>#VALUE!</v>
      </c>
      <c r="Q2211" s="84" t="s">
        <v>1390</v>
      </c>
      <c r="R2211" t="e">
        <f t="shared" si="414"/>
        <v>#VALUE!</v>
      </c>
      <c r="S2211" t="e">
        <f t="shared" si="415"/>
        <v>#VALUE!</v>
      </c>
      <c r="U2211" s="86" t="s">
        <v>1390</v>
      </c>
      <c r="V2211" t="e">
        <f t="shared" si="416"/>
        <v>#VALUE!</v>
      </c>
      <c r="W2211" t="e">
        <f t="shared" si="417"/>
        <v>#VALUE!</v>
      </c>
      <c r="Y2211" s="61" t="s">
        <v>1390</v>
      </c>
      <c r="Z2211" t="str">
        <f t="shared" si="418"/>
        <v>9-17-13</v>
      </c>
      <c r="AA2211" t="e">
        <f t="shared" si="419"/>
        <v>#VALUE!</v>
      </c>
      <c r="AB2211" t="e">
        <f t="shared" si="420"/>
        <v>#VALUE!</v>
      </c>
      <c r="AD2211" s="85">
        <v>41534</v>
      </c>
      <c r="AG2211" s="85" t="s">
        <v>1390</v>
      </c>
      <c r="AI2211" s="85">
        <v>41534</v>
      </c>
    </row>
    <row r="2212" spans="1:35" x14ac:dyDescent="0.2">
      <c r="A2212">
        <v>10142</v>
      </c>
      <c r="B2212" s="91">
        <v>41458</v>
      </c>
      <c r="C2212" s="61" t="e" cm="1" vm="1">
        <f t="array" ref="C2212">_xlfn._xlws.FILTER(B2212,OR(LEN(B2212) = 7,LEN(B2212)=8))</f>
        <v>#VALUE!</v>
      </c>
      <c r="D2212" s="61" t="str">
        <f t="shared" si="410"/>
        <v/>
      </c>
      <c r="E2212" s="61" t="s">
        <v>2512</v>
      </c>
      <c r="F2212" s="87" cm="1">
        <f t="array" ref="F2212">_xlfn._xlws.FILTER(B2212,LEN(B2212)=5)</f>
        <v>41458</v>
      </c>
      <c r="G2212" s="88">
        <f t="shared" si="411"/>
        <v>41458</v>
      </c>
      <c r="H2212" s="61"/>
      <c r="I2212" s="85">
        <v>41458</v>
      </c>
      <c r="J2212" s="93">
        <f t="shared" si="409"/>
        <v>41458</v>
      </c>
      <c r="K2212" s="85"/>
      <c r="M2212" s="85">
        <v>41458</v>
      </c>
      <c r="N2212" t="e">
        <f t="shared" si="412"/>
        <v>#VALUE!</v>
      </c>
      <c r="O2212">
        <f t="shared" si="413"/>
        <v>41458</v>
      </c>
      <c r="Q2212" s="84">
        <v>41458</v>
      </c>
      <c r="R2212" t="e">
        <f t="shared" si="414"/>
        <v>#VALUE!</v>
      </c>
      <c r="S2212">
        <f t="shared" si="415"/>
        <v>41458</v>
      </c>
      <c r="U2212" s="86">
        <v>41458</v>
      </c>
      <c r="V2212" t="e">
        <f t="shared" si="416"/>
        <v>#VALUE!</v>
      </c>
      <c r="W2212">
        <f t="shared" si="417"/>
        <v>41458</v>
      </c>
      <c r="Y2212" s="61">
        <v>41458</v>
      </c>
      <c r="Z2212" t="str">
        <f t="shared" si="418"/>
        <v>41458</v>
      </c>
      <c r="AA2212" t="e">
        <f t="shared" si="419"/>
        <v>#VALUE!</v>
      </c>
      <c r="AB2212">
        <f t="shared" si="420"/>
        <v>41458</v>
      </c>
      <c r="AD2212" s="85">
        <v>21289</v>
      </c>
      <c r="AG2212" s="85">
        <v>41458</v>
      </c>
      <c r="AI2212" s="85">
        <v>41340</v>
      </c>
    </row>
    <row r="2213" spans="1:35" x14ac:dyDescent="0.2">
      <c r="A2213">
        <v>5263</v>
      </c>
      <c r="B2213" s="91" t="s">
        <v>927</v>
      </c>
      <c r="C2213" s="61" t="str" cm="1">
        <f t="array" ref="C2213">_xlfn._xlws.FILTER(B2213,OR(LEN(B2213) = 7,LEN(B2213)=8))</f>
        <v>1/22/13</v>
      </c>
      <c r="D2213" s="61" t="str">
        <f t="shared" si="410"/>
        <v>1/22/13</v>
      </c>
      <c r="E2213" s="85" t="s">
        <v>927</v>
      </c>
      <c r="F2213" s="87" t="e" cm="1" vm="1">
        <f t="array" ref="F2213">_xlfn._xlws.FILTER(B2213,LEN(B2213)=5)</f>
        <v>#VALUE!</v>
      </c>
      <c r="G2213" s="88" t="str">
        <f t="shared" si="411"/>
        <v/>
      </c>
      <c r="H2213" s="85">
        <v>41296</v>
      </c>
      <c r="I2213" s="85" t="s">
        <v>2512</v>
      </c>
      <c r="J2213" s="93">
        <f t="shared" si="409"/>
        <v>41296</v>
      </c>
      <c r="K2213" s="85"/>
      <c r="M2213" s="85" t="s">
        <v>927</v>
      </c>
      <c r="N2213" t="e">
        <f t="shared" si="412"/>
        <v>#VALUE!</v>
      </c>
      <c r="O2213" t="e">
        <f t="shared" si="413"/>
        <v>#VALUE!</v>
      </c>
      <c r="Q2213" s="84" t="s">
        <v>927</v>
      </c>
      <c r="R2213" t="e">
        <f t="shared" si="414"/>
        <v>#VALUE!</v>
      </c>
      <c r="S2213" t="e">
        <f t="shared" si="415"/>
        <v>#VALUE!</v>
      </c>
      <c r="U2213" s="86" t="s">
        <v>927</v>
      </c>
      <c r="V2213" t="e">
        <f t="shared" si="416"/>
        <v>#VALUE!</v>
      </c>
      <c r="W2213" t="e">
        <f t="shared" si="417"/>
        <v>#VALUE!</v>
      </c>
      <c r="Y2213" s="61" t="s">
        <v>927</v>
      </c>
      <c r="Z2213" t="str">
        <f t="shared" si="418"/>
        <v>1-22-13</v>
      </c>
      <c r="AA2213" t="e">
        <f t="shared" si="419"/>
        <v>#VALUE!</v>
      </c>
      <c r="AB2213" t="e">
        <f t="shared" si="420"/>
        <v>#VALUE!</v>
      </c>
      <c r="AD2213" s="85">
        <v>41296</v>
      </c>
      <c r="AG2213" s="85" t="s">
        <v>927</v>
      </c>
      <c r="AI2213" s="85">
        <v>41296</v>
      </c>
    </row>
    <row r="2214" spans="1:35" x14ac:dyDescent="0.2">
      <c r="A2214">
        <v>22</v>
      </c>
      <c r="B2214" s="91">
        <v>40980</v>
      </c>
      <c r="C2214" s="61" t="e" cm="1" vm="1">
        <f t="array" ref="C2214">_xlfn._xlws.FILTER(B2214,OR(LEN(B2214) = 7,LEN(B2214)=8))</f>
        <v>#VALUE!</v>
      </c>
      <c r="D2214" s="61" t="str">
        <f t="shared" si="410"/>
        <v/>
      </c>
      <c r="E2214" s="61" t="s">
        <v>2512</v>
      </c>
      <c r="F2214" s="87" cm="1">
        <f t="array" ref="F2214">_xlfn._xlws.FILTER(B2214,LEN(B2214)=5)</f>
        <v>40980</v>
      </c>
      <c r="G2214" s="88">
        <f t="shared" si="411"/>
        <v>40980</v>
      </c>
      <c r="H2214" s="61"/>
      <c r="I2214" s="85">
        <v>40980</v>
      </c>
      <c r="J2214" s="93">
        <f t="shared" si="409"/>
        <v>40980</v>
      </c>
      <c r="K2214" s="85"/>
      <c r="M2214" s="85">
        <v>40980</v>
      </c>
      <c r="N2214" t="e">
        <f t="shared" si="412"/>
        <v>#VALUE!</v>
      </c>
      <c r="O2214">
        <f t="shared" si="413"/>
        <v>40980</v>
      </c>
      <c r="Q2214" s="84">
        <v>40980</v>
      </c>
      <c r="R2214" t="e">
        <f t="shared" si="414"/>
        <v>#VALUE!</v>
      </c>
      <c r="S2214">
        <f t="shared" si="415"/>
        <v>40980</v>
      </c>
      <c r="U2214" s="86">
        <v>40980</v>
      </c>
      <c r="V2214" t="e">
        <f t="shared" si="416"/>
        <v>#VALUE!</v>
      </c>
      <c r="W2214">
        <f t="shared" si="417"/>
        <v>40980</v>
      </c>
      <c r="Y2214" s="61">
        <v>40980</v>
      </c>
      <c r="Z2214" t="str">
        <f t="shared" si="418"/>
        <v>40980</v>
      </c>
      <c r="AA2214" t="e">
        <f t="shared" si="419"/>
        <v>#VALUE!</v>
      </c>
      <c r="AB2214">
        <f t="shared" si="420"/>
        <v>40980</v>
      </c>
      <c r="AD2214" s="85">
        <v>29320</v>
      </c>
      <c r="AG2214" s="85">
        <v>40980</v>
      </c>
      <c r="AI2214" s="85">
        <v>41246</v>
      </c>
    </row>
    <row r="2215" spans="1:35" x14ac:dyDescent="0.2">
      <c r="A2215">
        <v>528</v>
      </c>
      <c r="B2215" s="91" t="s">
        <v>972</v>
      </c>
      <c r="C2215" s="61" t="str" cm="1">
        <f t="array" ref="C2215">_xlfn._xlws.FILTER(B2215,OR(LEN(B2215) = 7,LEN(B2215)=8))</f>
        <v>11/29/12</v>
      </c>
      <c r="D2215" s="61" t="str">
        <f t="shared" si="410"/>
        <v>11/29/12</v>
      </c>
      <c r="E2215" s="61" t="s">
        <v>972</v>
      </c>
      <c r="F2215" s="87" t="e" cm="1" vm="1">
        <f t="array" ref="F2215">_xlfn._xlws.FILTER(B2215,LEN(B2215)=5)</f>
        <v>#VALUE!</v>
      </c>
      <c r="G2215" s="88" t="str">
        <f t="shared" si="411"/>
        <v/>
      </c>
      <c r="H2215" s="85">
        <v>41242</v>
      </c>
      <c r="I2215" s="85" t="s">
        <v>2512</v>
      </c>
      <c r="J2215" s="93">
        <f t="shared" si="409"/>
        <v>41242</v>
      </c>
      <c r="K2215" s="85"/>
      <c r="M2215" s="85" t="s">
        <v>972</v>
      </c>
      <c r="N2215" t="e">
        <f t="shared" si="412"/>
        <v>#VALUE!</v>
      </c>
      <c r="O2215" t="e">
        <f t="shared" si="413"/>
        <v>#VALUE!</v>
      </c>
      <c r="Q2215" s="84" t="s">
        <v>972</v>
      </c>
      <c r="R2215" t="e">
        <f t="shared" si="414"/>
        <v>#VALUE!</v>
      </c>
      <c r="S2215" t="e">
        <f t="shared" si="415"/>
        <v>#VALUE!</v>
      </c>
      <c r="U2215" s="86" t="s">
        <v>972</v>
      </c>
      <c r="V2215" t="e">
        <f t="shared" si="416"/>
        <v>#VALUE!</v>
      </c>
      <c r="W2215" t="e">
        <f t="shared" si="417"/>
        <v>#VALUE!</v>
      </c>
      <c r="Y2215" s="61" t="s">
        <v>972</v>
      </c>
      <c r="Z2215" t="str">
        <f t="shared" si="418"/>
        <v>11-29-12</v>
      </c>
      <c r="AA2215" t="e">
        <f t="shared" si="419"/>
        <v>#VALUE!</v>
      </c>
      <c r="AB2215" t="e">
        <f t="shared" si="420"/>
        <v>#VALUE!</v>
      </c>
      <c r="AD2215" s="85">
        <v>41242</v>
      </c>
      <c r="AG2215" s="85" t="s">
        <v>972</v>
      </c>
      <c r="AI2215" s="85">
        <v>41242</v>
      </c>
    </row>
    <row r="2216" spans="1:35" x14ac:dyDescent="0.2">
      <c r="A2216">
        <v>4070</v>
      </c>
      <c r="B2216" s="91">
        <v>40917</v>
      </c>
      <c r="C2216" s="61" t="e" cm="1" vm="1">
        <f t="array" ref="C2216">_xlfn._xlws.FILTER(B2216,OR(LEN(B2216) = 7,LEN(B2216)=8))</f>
        <v>#VALUE!</v>
      </c>
      <c r="D2216" s="61" t="str">
        <f t="shared" si="410"/>
        <v/>
      </c>
      <c r="E2216" s="61" t="s">
        <v>2512</v>
      </c>
      <c r="F2216" s="87" cm="1">
        <f t="array" ref="F2216">_xlfn._xlws.FILTER(B2216,LEN(B2216)=5)</f>
        <v>40917</v>
      </c>
      <c r="G2216" s="88">
        <f t="shared" si="411"/>
        <v>40917</v>
      </c>
      <c r="H2216" s="61"/>
      <c r="I2216" s="85">
        <v>40917</v>
      </c>
      <c r="J2216" s="93">
        <f t="shared" si="409"/>
        <v>40917</v>
      </c>
      <c r="K2216" s="85"/>
      <c r="M2216" s="85">
        <v>40917</v>
      </c>
      <c r="N2216" t="e">
        <f t="shared" si="412"/>
        <v>#VALUE!</v>
      </c>
      <c r="O2216">
        <f t="shared" si="413"/>
        <v>40917</v>
      </c>
      <c r="Q2216" s="84">
        <v>40917</v>
      </c>
      <c r="R2216" t="e">
        <f t="shared" si="414"/>
        <v>#VALUE!</v>
      </c>
      <c r="S2216">
        <f t="shared" si="415"/>
        <v>40917</v>
      </c>
      <c r="U2216" s="86">
        <v>40917</v>
      </c>
      <c r="V2216" t="e">
        <f t="shared" si="416"/>
        <v>#VALUE!</v>
      </c>
      <c r="W2216">
        <f t="shared" si="417"/>
        <v>40917</v>
      </c>
      <c r="Y2216" s="61">
        <v>40917</v>
      </c>
      <c r="Z2216" t="str">
        <f t="shared" si="418"/>
        <v>40917</v>
      </c>
      <c r="AA2216" t="e">
        <f t="shared" si="419"/>
        <v>#VALUE!</v>
      </c>
      <c r="AB2216">
        <f t="shared" si="420"/>
        <v>40917</v>
      </c>
      <c r="AD2216" s="85">
        <v>42834</v>
      </c>
      <c r="AG2216" s="85">
        <v>40917</v>
      </c>
      <c r="AI2216" s="85">
        <v>41153</v>
      </c>
    </row>
    <row r="2217" spans="1:35" x14ac:dyDescent="0.2">
      <c r="J2217" s="94"/>
    </row>
  </sheetData>
  <autoFilter ref="A3:J3" xr:uid="{235DBB5E-75BD-4D46-9F79-0910EF1AC6E3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D770-7B12-0647-B87E-BB1C39B94E44}">
  <dimension ref="B1:AB2216"/>
  <sheetViews>
    <sheetView zoomScale="71" zoomScaleNormal="71" workbookViewId="0">
      <selection activeCell="C3" sqref="C3:C2216"/>
    </sheetView>
  </sheetViews>
  <sheetFormatPr baseColWidth="10" defaultRowHeight="16" x14ac:dyDescent="0.2"/>
  <cols>
    <col min="2" max="2" width="6.1640625" bestFit="1" customWidth="1"/>
    <col min="3" max="3" width="12.33203125" bestFit="1" customWidth="1"/>
    <col min="4" max="4" width="6.83203125" bestFit="1" customWidth="1"/>
    <col min="5" max="5" width="11.6640625" bestFit="1" customWidth="1"/>
    <col min="6" max="6" width="15.83203125" bestFit="1" customWidth="1"/>
    <col min="7" max="7" width="11.1640625" bestFit="1" customWidth="1"/>
    <col min="8" max="8" width="17.83203125" bestFit="1" customWidth="1"/>
    <col min="9" max="9" width="20.1640625" bestFit="1" customWidth="1"/>
    <col min="10" max="10" width="10.83203125" bestFit="1" customWidth="1"/>
    <col min="11" max="11" width="12.33203125" bestFit="1" customWidth="1"/>
    <col min="12" max="12" width="14.33203125" bestFit="1" customWidth="1"/>
    <col min="13" max="13" width="14.33203125" customWidth="1"/>
    <col min="14" max="14" width="10.33203125" bestFit="1" customWidth="1"/>
    <col min="15" max="15" width="9.5" bestFit="1" customWidth="1"/>
    <col min="16" max="16" width="11.33203125" bestFit="1" customWidth="1"/>
    <col min="17" max="17" width="13.6640625" bestFit="1" customWidth="1"/>
    <col min="18" max="18" width="10" bestFit="1" customWidth="1"/>
    <col min="19" max="19" width="16" bestFit="1" customWidth="1"/>
    <col min="20" max="20" width="12.5" bestFit="1" customWidth="1"/>
    <col min="21" max="21" width="12.1640625" bestFit="1" customWidth="1"/>
    <col min="22" max="22" width="14.5" bestFit="1" customWidth="1"/>
    <col min="23" max="23" width="16" bestFit="1" customWidth="1"/>
    <col min="24" max="24" width="12.1640625" bestFit="1" customWidth="1"/>
    <col min="25" max="25" width="11.5" bestFit="1" customWidth="1"/>
    <col min="26" max="26" width="11.33203125" bestFit="1" customWidth="1"/>
    <col min="27" max="27" width="9.83203125" bestFit="1" customWidth="1"/>
    <col min="28" max="28" width="15.5" bestFit="1" customWidth="1"/>
  </cols>
  <sheetData>
    <row r="1" spans="2:28" x14ac:dyDescent="0.2">
      <c r="B1">
        <f>COUNT(B4:B2216)</f>
        <v>2213</v>
      </c>
      <c r="C1">
        <f>COUNT(C4:C2216)</f>
        <v>2213</v>
      </c>
      <c r="D1">
        <f ca="1">COUNT(D4:D2216)</f>
        <v>2213</v>
      </c>
      <c r="E1">
        <f>COUNTA(E4:E2216)</f>
        <v>2213</v>
      </c>
      <c r="F1">
        <f>COUNTA(F4:F2216)</f>
        <v>2213</v>
      </c>
      <c r="G1">
        <f>COUNTA(G4:G2216)</f>
        <v>2213</v>
      </c>
      <c r="H1">
        <f>COUNTA(H4:H2216)</f>
        <v>2213</v>
      </c>
      <c r="I1">
        <f>COUNT(I4:I2216)</f>
        <v>2213</v>
      </c>
      <c r="J1">
        <f>COUNT(J4:J2216)</f>
        <v>2213</v>
      </c>
      <c r="K1">
        <f>COUNT(K4:K2216)</f>
        <v>2213</v>
      </c>
      <c r="L1">
        <f>COUNTA(L4:L2216)</f>
        <v>2213</v>
      </c>
      <c r="N1">
        <f t="shared" ref="N1:Z1" si="0">COUNT(N4:N2216)</f>
        <v>2213</v>
      </c>
      <c r="O1">
        <f t="shared" si="0"/>
        <v>2213</v>
      </c>
      <c r="P1">
        <f t="shared" si="0"/>
        <v>2213</v>
      </c>
      <c r="Q1">
        <f t="shared" si="0"/>
        <v>2213</v>
      </c>
      <c r="R1">
        <f t="shared" si="0"/>
        <v>2213</v>
      </c>
      <c r="S1">
        <f t="shared" si="0"/>
        <v>2213</v>
      </c>
      <c r="T1">
        <f t="shared" si="0"/>
        <v>2213</v>
      </c>
      <c r="U1">
        <f t="shared" si="0"/>
        <v>2213</v>
      </c>
      <c r="V1">
        <f t="shared" si="0"/>
        <v>2213</v>
      </c>
      <c r="W1">
        <f t="shared" si="0"/>
        <v>2213</v>
      </c>
      <c r="X1">
        <f t="shared" si="0"/>
        <v>2213</v>
      </c>
      <c r="Y1">
        <f t="shared" si="0"/>
        <v>2213</v>
      </c>
      <c r="Z1">
        <f t="shared" si="0"/>
        <v>2213</v>
      </c>
      <c r="AA1">
        <f>COUNTA(AA4:AA2216)</f>
        <v>2213</v>
      </c>
      <c r="AB1">
        <f>COUNT(AB4:AB2216)</f>
        <v>2213</v>
      </c>
    </row>
    <row r="2" spans="2:28" ht="17" thickBot="1" x14ac:dyDescent="0.25"/>
    <row r="3" spans="2:28" x14ac:dyDescent="0.2">
      <c r="B3" t="s">
        <v>0</v>
      </c>
      <c r="C3" t="s">
        <v>1</v>
      </c>
      <c r="D3" s="77" t="s">
        <v>2427</v>
      </c>
      <c r="E3" t="s">
        <v>2</v>
      </c>
      <c r="F3" t="s">
        <v>3</v>
      </c>
      <c r="G3" t="s">
        <v>4</v>
      </c>
      <c r="H3" s="61" t="s">
        <v>2492</v>
      </c>
      <c r="I3" s="77" t="s">
        <v>2493</v>
      </c>
      <c r="J3" t="s">
        <v>5</v>
      </c>
      <c r="K3" t="s">
        <v>6</v>
      </c>
      <c r="L3" s="61" t="s">
        <v>7</v>
      </c>
      <c r="M3" s="93" t="s">
        <v>7</v>
      </c>
      <c r="N3" t="s">
        <v>8</v>
      </c>
      <c r="O3" t="s">
        <v>9</v>
      </c>
      <c r="P3" t="s">
        <v>10</v>
      </c>
      <c r="Q3" t="s">
        <v>11</v>
      </c>
      <c r="R3" t="s">
        <v>12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  <c r="Z3" t="s">
        <v>20</v>
      </c>
      <c r="AA3" t="s">
        <v>21</v>
      </c>
      <c r="AB3" t="s">
        <v>22</v>
      </c>
    </row>
    <row r="4" spans="2:28" x14ac:dyDescent="0.2">
      <c r="B4">
        <v>1826</v>
      </c>
      <c r="C4">
        <v>1971</v>
      </c>
      <c r="D4" s="59">
        <f ca="1">(YEAR(NOW())-C4)</f>
        <v>53</v>
      </c>
      <c r="E4" t="s">
        <v>23</v>
      </c>
      <c r="F4" t="s">
        <v>24</v>
      </c>
      <c r="G4" t="s">
        <v>25</v>
      </c>
      <c r="H4" s="61" t="str">
        <f>REPLACE(G4,1,1,"")</f>
        <v>84,835.00</v>
      </c>
      <c r="I4" s="78">
        <f>VALUE(H4)</f>
        <v>84835</v>
      </c>
      <c r="J4">
        <v>0</v>
      </c>
      <c r="K4">
        <v>0</v>
      </c>
      <c r="L4" s="61" t="s">
        <v>26</v>
      </c>
      <c r="M4" s="93">
        <v>41806</v>
      </c>
      <c r="N4">
        <v>0</v>
      </c>
      <c r="O4">
        <v>189</v>
      </c>
      <c r="P4">
        <v>104</v>
      </c>
      <c r="Q4">
        <v>379</v>
      </c>
      <c r="R4">
        <v>111</v>
      </c>
      <c r="S4">
        <v>189</v>
      </c>
      <c r="T4">
        <v>218</v>
      </c>
      <c r="U4">
        <v>1</v>
      </c>
      <c r="V4">
        <v>4</v>
      </c>
      <c r="W4">
        <v>6</v>
      </c>
      <c r="X4">
        <v>1</v>
      </c>
      <c r="Y4">
        <v>1</v>
      </c>
      <c r="Z4">
        <v>0</v>
      </c>
      <c r="AA4" t="s">
        <v>27</v>
      </c>
      <c r="AB4">
        <v>0</v>
      </c>
    </row>
    <row r="5" spans="2:28" x14ac:dyDescent="0.2">
      <c r="B5">
        <v>1</v>
      </c>
      <c r="C5">
        <v>1962</v>
      </c>
      <c r="D5" s="59">
        <f t="shared" ref="D5:D68" ca="1" si="1">(YEAR(NOW())-C5)</f>
        <v>62</v>
      </c>
      <c r="E5" t="s">
        <v>23</v>
      </c>
      <c r="F5" t="s">
        <v>28</v>
      </c>
      <c r="G5" t="s">
        <v>29</v>
      </c>
      <c r="H5" s="61" t="str">
        <f t="shared" ref="H5:H68" si="2">REPLACE(G5,1,1,"")</f>
        <v>57,091.00</v>
      </c>
      <c r="I5" s="78">
        <f t="shared" ref="I5:I68" si="3">VALUE(H5)</f>
        <v>57091</v>
      </c>
      <c r="J5">
        <v>0</v>
      </c>
      <c r="K5">
        <v>0</v>
      </c>
      <c r="L5" s="61" t="s">
        <v>30</v>
      </c>
      <c r="M5" s="93">
        <v>41805</v>
      </c>
      <c r="N5">
        <v>0</v>
      </c>
      <c r="O5">
        <v>464</v>
      </c>
      <c r="P5">
        <v>5</v>
      </c>
      <c r="Q5">
        <v>64</v>
      </c>
      <c r="R5">
        <v>7</v>
      </c>
      <c r="S5">
        <v>0</v>
      </c>
      <c r="T5">
        <v>37</v>
      </c>
      <c r="U5">
        <v>1</v>
      </c>
      <c r="V5">
        <v>7</v>
      </c>
      <c r="W5">
        <v>7</v>
      </c>
      <c r="X5">
        <v>5</v>
      </c>
      <c r="Y5">
        <v>1</v>
      </c>
      <c r="Z5">
        <v>0</v>
      </c>
      <c r="AA5" t="s">
        <v>31</v>
      </c>
      <c r="AB5">
        <v>1</v>
      </c>
    </row>
    <row r="6" spans="2:28" x14ac:dyDescent="0.2">
      <c r="B6">
        <v>10476</v>
      </c>
      <c r="C6">
        <v>1959</v>
      </c>
      <c r="D6" s="59">
        <f t="shared" ca="1" si="1"/>
        <v>65</v>
      </c>
      <c r="E6" t="s">
        <v>23</v>
      </c>
      <c r="F6" t="s">
        <v>32</v>
      </c>
      <c r="G6" t="s">
        <v>33</v>
      </c>
      <c r="H6" s="61" t="str">
        <f t="shared" si="2"/>
        <v>67,267.00</v>
      </c>
      <c r="I6" s="78">
        <f t="shared" si="3"/>
        <v>67267</v>
      </c>
      <c r="J6">
        <v>0</v>
      </c>
      <c r="K6">
        <v>1</v>
      </c>
      <c r="L6" s="61" t="s">
        <v>34</v>
      </c>
      <c r="M6" s="93">
        <v>41772</v>
      </c>
      <c r="N6">
        <v>0</v>
      </c>
      <c r="O6">
        <v>134</v>
      </c>
      <c r="P6">
        <v>11</v>
      </c>
      <c r="Q6">
        <v>59</v>
      </c>
      <c r="R6">
        <v>15</v>
      </c>
      <c r="S6">
        <v>2</v>
      </c>
      <c r="T6">
        <v>30</v>
      </c>
      <c r="U6">
        <v>1</v>
      </c>
      <c r="V6">
        <v>3</v>
      </c>
      <c r="W6">
        <v>5</v>
      </c>
      <c r="X6">
        <v>2</v>
      </c>
      <c r="Y6">
        <v>0</v>
      </c>
      <c r="Z6">
        <v>0</v>
      </c>
      <c r="AA6" t="s">
        <v>35</v>
      </c>
      <c r="AB6">
        <v>0</v>
      </c>
    </row>
    <row r="7" spans="2:28" x14ac:dyDescent="0.2">
      <c r="B7">
        <v>1386</v>
      </c>
      <c r="C7">
        <v>1968</v>
      </c>
      <c r="D7" s="59">
        <f t="shared" ca="1" si="1"/>
        <v>56</v>
      </c>
      <c r="E7" t="s">
        <v>23</v>
      </c>
      <c r="F7" t="s">
        <v>32</v>
      </c>
      <c r="G7" t="s">
        <v>37</v>
      </c>
      <c r="H7" s="61" t="str">
        <f t="shared" si="2"/>
        <v>32,474.00</v>
      </c>
      <c r="I7" s="78">
        <f t="shared" si="3"/>
        <v>32474</v>
      </c>
      <c r="J7">
        <v>1</v>
      </c>
      <c r="K7">
        <v>1</v>
      </c>
      <c r="L7" s="61">
        <v>41948</v>
      </c>
      <c r="M7" s="93">
        <v>41948</v>
      </c>
      <c r="N7">
        <v>0</v>
      </c>
      <c r="O7">
        <v>10</v>
      </c>
      <c r="P7">
        <v>0</v>
      </c>
      <c r="Q7">
        <v>1</v>
      </c>
      <c r="R7">
        <v>0</v>
      </c>
      <c r="S7">
        <v>0</v>
      </c>
      <c r="T7">
        <v>0</v>
      </c>
      <c r="U7">
        <v>1</v>
      </c>
      <c r="V7">
        <v>1</v>
      </c>
      <c r="W7">
        <v>2</v>
      </c>
      <c r="X7">
        <v>7</v>
      </c>
      <c r="Y7">
        <v>0</v>
      </c>
      <c r="Z7">
        <v>0</v>
      </c>
      <c r="AA7" t="s">
        <v>38</v>
      </c>
      <c r="AB7">
        <v>0</v>
      </c>
    </row>
    <row r="8" spans="2:28" x14ac:dyDescent="0.2">
      <c r="B8">
        <v>5371</v>
      </c>
      <c r="C8">
        <v>1990</v>
      </c>
      <c r="D8" s="59">
        <f t="shared" ca="1" si="1"/>
        <v>34</v>
      </c>
      <c r="E8" t="s">
        <v>23</v>
      </c>
      <c r="F8" t="s">
        <v>28</v>
      </c>
      <c r="G8" t="s">
        <v>39</v>
      </c>
      <c r="H8" s="61" t="str">
        <f t="shared" si="2"/>
        <v>21,474.00</v>
      </c>
      <c r="I8" s="78">
        <f t="shared" si="3"/>
        <v>21474</v>
      </c>
      <c r="J8">
        <v>1</v>
      </c>
      <c r="K8">
        <v>0</v>
      </c>
      <c r="L8" s="61">
        <v>41855</v>
      </c>
      <c r="M8" s="93">
        <v>41855</v>
      </c>
      <c r="N8">
        <v>0</v>
      </c>
      <c r="O8">
        <v>6</v>
      </c>
      <c r="P8">
        <v>16</v>
      </c>
      <c r="Q8">
        <v>24</v>
      </c>
      <c r="R8">
        <v>11</v>
      </c>
      <c r="S8">
        <v>0</v>
      </c>
      <c r="T8">
        <v>34</v>
      </c>
      <c r="U8">
        <v>2</v>
      </c>
      <c r="V8">
        <v>3</v>
      </c>
      <c r="W8">
        <v>2</v>
      </c>
      <c r="X8">
        <v>7</v>
      </c>
      <c r="Y8">
        <v>1</v>
      </c>
      <c r="Z8">
        <v>0</v>
      </c>
      <c r="AA8" t="s">
        <v>27</v>
      </c>
      <c r="AB8">
        <v>1</v>
      </c>
    </row>
    <row r="9" spans="2:28" x14ac:dyDescent="0.2">
      <c r="B9">
        <v>7348</v>
      </c>
      <c r="C9">
        <v>1959</v>
      </c>
      <c r="D9" s="59">
        <f t="shared" ca="1" si="1"/>
        <v>65</v>
      </c>
      <c r="E9" t="s">
        <v>40</v>
      </c>
      <c r="F9" t="s">
        <v>28</v>
      </c>
      <c r="G9" t="s">
        <v>41</v>
      </c>
      <c r="H9" s="61" t="str">
        <f t="shared" si="2"/>
        <v>71,691.00</v>
      </c>
      <c r="I9" s="78">
        <f t="shared" si="3"/>
        <v>71691</v>
      </c>
      <c r="J9">
        <v>0</v>
      </c>
      <c r="K9">
        <v>0</v>
      </c>
      <c r="L9" s="61" t="s">
        <v>42</v>
      </c>
      <c r="M9" s="93">
        <v>41715</v>
      </c>
      <c r="N9">
        <v>0</v>
      </c>
      <c r="O9">
        <v>336</v>
      </c>
      <c r="P9">
        <v>130</v>
      </c>
      <c r="Q9">
        <v>411</v>
      </c>
      <c r="R9">
        <v>240</v>
      </c>
      <c r="S9">
        <v>32</v>
      </c>
      <c r="T9">
        <v>43</v>
      </c>
      <c r="U9">
        <v>1</v>
      </c>
      <c r="V9">
        <v>4</v>
      </c>
      <c r="W9">
        <v>5</v>
      </c>
      <c r="X9">
        <v>2</v>
      </c>
      <c r="Y9">
        <v>1</v>
      </c>
      <c r="Z9">
        <v>0</v>
      </c>
      <c r="AA9" t="s">
        <v>27</v>
      </c>
      <c r="AB9">
        <v>0</v>
      </c>
    </row>
    <row r="10" spans="2:28" x14ac:dyDescent="0.2">
      <c r="B10">
        <v>4073</v>
      </c>
      <c r="C10">
        <v>1955</v>
      </c>
      <c r="D10" s="59">
        <f t="shared" ca="1" si="1"/>
        <v>69</v>
      </c>
      <c r="E10" t="s">
        <v>43</v>
      </c>
      <c r="F10" t="s">
        <v>32</v>
      </c>
      <c r="G10" t="s">
        <v>44</v>
      </c>
      <c r="H10" s="61" t="str">
        <f t="shared" si="2"/>
        <v>63,564.00</v>
      </c>
      <c r="I10" s="78">
        <f t="shared" si="3"/>
        <v>63564</v>
      </c>
      <c r="J10">
        <v>0</v>
      </c>
      <c r="K10">
        <v>0</v>
      </c>
      <c r="L10" s="61" t="s">
        <v>45</v>
      </c>
      <c r="M10" s="93">
        <v>41668</v>
      </c>
      <c r="N10">
        <v>0</v>
      </c>
      <c r="O10">
        <v>769</v>
      </c>
      <c r="P10">
        <v>80</v>
      </c>
      <c r="Q10">
        <v>252</v>
      </c>
      <c r="R10">
        <v>15</v>
      </c>
      <c r="S10">
        <v>34</v>
      </c>
      <c r="T10">
        <v>65</v>
      </c>
      <c r="U10">
        <v>1</v>
      </c>
      <c r="V10">
        <v>10</v>
      </c>
      <c r="W10">
        <v>7</v>
      </c>
      <c r="X10">
        <v>6</v>
      </c>
      <c r="Y10">
        <v>1</v>
      </c>
      <c r="Z10">
        <v>0</v>
      </c>
      <c r="AA10" t="s">
        <v>46</v>
      </c>
      <c r="AB10">
        <v>1</v>
      </c>
    </row>
    <row r="11" spans="2:28" x14ac:dyDescent="0.2">
      <c r="B11">
        <v>1991</v>
      </c>
      <c r="C11">
        <v>1968</v>
      </c>
      <c r="D11" s="59">
        <f t="shared" ca="1" si="1"/>
        <v>56</v>
      </c>
      <c r="E11" t="s">
        <v>23</v>
      </c>
      <c r="F11" t="s">
        <v>32</v>
      </c>
      <c r="G11" t="s">
        <v>47</v>
      </c>
      <c r="H11" s="61" t="str">
        <f t="shared" si="2"/>
        <v>44,931.00</v>
      </c>
      <c r="I11" s="78">
        <f t="shared" si="3"/>
        <v>44931</v>
      </c>
      <c r="J11">
        <v>0</v>
      </c>
      <c r="K11">
        <v>1</v>
      </c>
      <c r="L11" s="61" t="s">
        <v>48</v>
      </c>
      <c r="M11" s="93">
        <v>41657</v>
      </c>
      <c r="N11">
        <v>0</v>
      </c>
      <c r="O11">
        <v>78</v>
      </c>
      <c r="P11">
        <v>0</v>
      </c>
      <c r="Q11">
        <v>11</v>
      </c>
      <c r="R11">
        <v>0</v>
      </c>
      <c r="S11">
        <v>0</v>
      </c>
      <c r="T11">
        <v>7</v>
      </c>
      <c r="U11">
        <v>1</v>
      </c>
      <c r="V11">
        <v>2</v>
      </c>
      <c r="W11">
        <v>3</v>
      </c>
      <c r="X11">
        <v>5</v>
      </c>
      <c r="Y11">
        <v>0</v>
      </c>
      <c r="Z11">
        <v>0</v>
      </c>
      <c r="AA11" t="s">
        <v>27</v>
      </c>
      <c r="AB11">
        <v>0</v>
      </c>
    </row>
    <row r="12" spans="2:28" x14ac:dyDescent="0.2">
      <c r="B12">
        <v>4047</v>
      </c>
      <c r="C12">
        <v>1955</v>
      </c>
      <c r="D12" s="59">
        <f t="shared" ca="1" si="1"/>
        <v>69</v>
      </c>
      <c r="E12" t="s">
        <v>40</v>
      </c>
      <c r="F12" t="s">
        <v>32</v>
      </c>
      <c r="G12" t="s">
        <v>49</v>
      </c>
      <c r="H12" s="61" t="str">
        <f t="shared" si="2"/>
        <v>65,324.00</v>
      </c>
      <c r="I12" s="78">
        <f t="shared" si="3"/>
        <v>65324</v>
      </c>
      <c r="J12">
        <v>0</v>
      </c>
      <c r="K12">
        <v>1</v>
      </c>
      <c r="L12" s="61">
        <v>41944</v>
      </c>
      <c r="M12" s="93">
        <v>41944</v>
      </c>
      <c r="N12">
        <v>0</v>
      </c>
      <c r="O12">
        <v>384</v>
      </c>
      <c r="P12">
        <v>0</v>
      </c>
      <c r="Q12">
        <v>102</v>
      </c>
      <c r="R12">
        <v>21</v>
      </c>
      <c r="S12">
        <v>32</v>
      </c>
      <c r="T12">
        <v>5</v>
      </c>
      <c r="U12">
        <v>3</v>
      </c>
      <c r="V12">
        <v>6</v>
      </c>
      <c r="W12">
        <v>9</v>
      </c>
      <c r="X12">
        <v>4</v>
      </c>
      <c r="Y12">
        <v>0</v>
      </c>
      <c r="Z12">
        <v>0</v>
      </c>
      <c r="AA12" t="s">
        <v>35</v>
      </c>
      <c r="AB12">
        <v>0</v>
      </c>
    </row>
    <row r="13" spans="2:28" x14ac:dyDescent="0.2">
      <c r="B13">
        <v>9477</v>
      </c>
      <c r="C13">
        <v>1955</v>
      </c>
      <c r="D13" s="59">
        <f t="shared" ca="1" si="1"/>
        <v>69</v>
      </c>
      <c r="E13" t="s">
        <v>40</v>
      </c>
      <c r="F13" t="s">
        <v>32</v>
      </c>
      <c r="G13" t="s">
        <v>49</v>
      </c>
      <c r="H13" s="61" t="str">
        <f t="shared" si="2"/>
        <v>65,324.00</v>
      </c>
      <c r="I13" s="78">
        <f t="shared" si="3"/>
        <v>65324</v>
      </c>
      <c r="J13">
        <v>0</v>
      </c>
      <c r="K13">
        <v>1</v>
      </c>
      <c r="L13" s="61">
        <v>41944</v>
      </c>
      <c r="M13" s="93">
        <v>41944</v>
      </c>
      <c r="N13">
        <v>0</v>
      </c>
      <c r="O13">
        <v>384</v>
      </c>
      <c r="P13">
        <v>0</v>
      </c>
      <c r="Q13">
        <v>102</v>
      </c>
      <c r="R13">
        <v>21</v>
      </c>
      <c r="S13">
        <v>32</v>
      </c>
      <c r="T13">
        <v>5</v>
      </c>
      <c r="U13">
        <v>3</v>
      </c>
      <c r="V13">
        <v>6</v>
      </c>
      <c r="W13">
        <v>9</v>
      </c>
      <c r="X13">
        <v>4</v>
      </c>
      <c r="Y13">
        <v>0</v>
      </c>
      <c r="Z13">
        <v>0</v>
      </c>
      <c r="AA13" t="s">
        <v>50</v>
      </c>
      <c r="AB13">
        <v>0</v>
      </c>
    </row>
    <row r="14" spans="2:28" x14ac:dyDescent="0.2">
      <c r="B14">
        <v>2079</v>
      </c>
      <c r="C14">
        <v>1948</v>
      </c>
      <c r="D14" s="59">
        <f t="shared" ca="1" si="1"/>
        <v>76</v>
      </c>
      <c r="E14" t="s">
        <v>43</v>
      </c>
      <c r="F14" t="s">
        <v>32</v>
      </c>
      <c r="G14" t="s">
        <v>51</v>
      </c>
      <c r="H14" s="61" t="str">
        <f t="shared" si="2"/>
        <v>81,044.00</v>
      </c>
      <c r="I14" s="78">
        <f t="shared" si="3"/>
        <v>81044</v>
      </c>
      <c r="J14">
        <v>0</v>
      </c>
      <c r="K14">
        <v>0</v>
      </c>
      <c r="L14" s="61" t="s">
        <v>52</v>
      </c>
      <c r="M14" s="93">
        <v>41635</v>
      </c>
      <c r="N14">
        <v>0</v>
      </c>
      <c r="O14">
        <v>450</v>
      </c>
      <c r="P14">
        <v>26</v>
      </c>
      <c r="Q14">
        <v>535</v>
      </c>
      <c r="R14">
        <v>73</v>
      </c>
      <c r="S14">
        <v>98</v>
      </c>
      <c r="T14">
        <v>26</v>
      </c>
      <c r="U14">
        <v>1</v>
      </c>
      <c r="V14">
        <v>5</v>
      </c>
      <c r="W14">
        <v>10</v>
      </c>
      <c r="X14">
        <v>1</v>
      </c>
      <c r="Y14">
        <v>0</v>
      </c>
      <c r="Z14">
        <v>0</v>
      </c>
      <c r="AA14" t="s">
        <v>35</v>
      </c>
      <c r="AB14">
        <v>0</v>
      </c>
    </row>
    <row r="15" spans="2:28" x14ac:dyDescent="0.2">
      <c r="B15">
        <v>5642</v>
      </c>
      <c r="C15">
        <v>1980</v>
      </c>
      <c r="D15" s="59">
        <f t="shared" ca="1" si="1"/>
        <v>44</v>
      </c>
      <c r="E15" t="s">
        <v>53</v>
      </c>
      <c r="F15" t="s">
        <v>32</v>
      </c>
      <c r="G15" t="s">
        <v>54</v>
      </c>
      <c r="H15" s="61" t="str">
        <f t="shared" si="2"/>
        <v>62,499.00</v>
      </c>
      <c r="I15" s="78">
        <f t="shared" si="3"/>
        <v>62499</v>
      </c>
      <c r="J15">
        <v>1</v>
      </c>
      <c r="K15">
        <v>0</v>
      </c>
      <c r="L15" s="61">
        <v>41529</v>
      </c>
      <c r="M15" s="93">
        <v>41529</v>
      </c>
      <c r="N15">
        <v>0</v>
      </c>
      <c r="O15">
        <v>140</v>
      </c>
      <c r="P15">
        <v>4</v>
      </c>
      <c r="Q15">
        <v>61</v>
      </c>
      <c r="R15">
        <v>0</v>
      </c>
      <c r="S15">
        <v>13</v>
      </c>
      <c r="T15">
        <v>4</v>
      </c>
      <c r="U15">
        <v>2</v>
      </c>
      <c r="V15">
        <v>3</v>
      </c>
      <c r="W15">
        <v>6</v>
      </c>
      <c r="X15">
        <v>4</v>
      </c>
      <c r="Y15">
        <v>0</v>
      </c>
      <c r="Z15">
        <v>0</v>
      </c>
      <c r="AA15" t="s">
        <v>27</v>
      </c>
      <c r="AB15">
        <v>0</v>
      </c>
    </row>
    <row r="16" spans="2:28" x14ac:dyDescent="0.2">
      <c r="B16">
        <v>10530</v>
      </c>
      <c r="C16">
        <v>1960</v>
      </c>
      <c r="D16" s="59">
        <f t="shared" ca="1" si="1"/>
        <v>64</v>
      </c>
      <c r="E16" t="s">
        <v>40</v>
      </c>
      <c r="F16" t="s">
        <v>55</v>
      </c>
      <c r="G16" t="s">
        <v>56</v>
      </c>
      <c r="H16" s="61" t="str">
        <f t="shared" si="2"/>
        <v>67,786.00</v>
      </c>
      <c r="I16" s="78">
        <f t="shared" si="3"/>
        <v>67786</v>
      </c>
      <c r="J16">
        <v>0</v>
      </c>
      <c r="K16">
        <v>0</v>
      </c>
      <c r="L16" s="61">
        <v>41467</v>
      </c>
      <c r="M16" s="93">
        <v>41467</v>
      </c>
      <c r="N16">
        <v>0</v>
      </c>
      <c r="O16">
        <v>431</v>
      </c>
      <c r="P16">
        <v>82</v>
      </c>
      <c r="Q16">
        <v>441</v>
      </c>
      <c r="R16">
        <v>80</v>
      </c>
      <c r="S16">
        <v>20</v>
      </c>
      <c r="T16">
        <v>102</v>
      </c>
      <c r="U16">
        <v>1</v>
      </c>
      <c r="V16">
        <v>3</v>
      </c>
      <c r="W16">
        <v>6</v>
      </c>
      <c r="X16">
        <v>1</v>
      </c>
      <c r="Y16">
        <v>1</v>
      </c>
      <c r="Z16">
        <v>0</v>
      </c>
      <c r="AA16" t="s">
        <v>50</v>
      </c>
      <c r="AB16">
        <v>0</v>
      </c>
    </row>
    <row r="17" spans="2:28" x14ac:dyDescent="0.2">
      <c r="B17">
        <v>2964</v>
      </c>
      <c r="C17">
        <v>1982</v>
      </c>
      <c r="D17" s="59">
        <f t="shared" ca="1" si="1"/>
        <v>42</v>
      </c>
      <c r="E17" t="s">
        <v>23</v>
      </c>
      <c r="F17" t="s">
        <v>32</v>
      </c>
      <c r="G17" t="s">
        <v>57</v>
      </c>
      <c r="H17" s="61" t="str">
        <f t="shared" si="2"/>
        <v>26,872.00</v>
      </c>
      <c r="I17" s="78">
        <f t="shared" si="3"/>
        <v>26872</v>
      </c>
      <c r="J17">
        <v>0</v>
      </c>
      <c r="K17">
        <v>0</v>
      </c>
      <c r="L17" s="61" t="s">
        <v>58</v>
      </c>
      <c r="M17" s="93">
        <v>41563</v>
      </c>
      <c r="N17">
        <v>0</v>
      </c>
      <c r="O17">
        <v>3</v>
      </c>
      <c r="P17">
        <v>10</v>
      </c>
      <c r="Q17">
        <v>8</v>
      </c>
      <c r="R17">
        <v>3</v>
      </c>
      <c r="S17">
        <v>16</v>
      </c>
      <c r="T17">
        <v>32</v>
      </c>
      <c r="U17">
        <v>1</v>
      </c>
      <c r="V17">
        <v>1</v>
      </c>
      <c r="W17">
        <v>2</v>
      </c>
      <c r="X17">
        <v>6</v>
      </c>
      <c r="Y17">
        <v>0</v>
      </c>
      <c r="Z17">
        <v>0</v>
      </c>
      <c r="AA17" t="s">
        <v>31</v>
      </c>
      <c r="AB17">
        <v>0</v>
      </c>
    </row>
    <row r="18" spans="2:28" x14ac:dyDescent="0.2">
      <c r="B18">
        <v>10311</v>
      </c>
      <c r="C18">
        <v>1970</v>
      </c>
      <c r="D18" s="59">
        <f t="shared" ca="1" si="1"/>
        <v>54</v>
      </c>
      <c r="E18" t="s">
        <v>23</v>
      </c>
      <c r="F18" t="s">
        <v>32</v>
      </c>
      <c r="G18" t="s">
        <v>59</v>
      </c>
      <c r="H18" s="61" t="str">
        <f t="shared" si="2"/>
        <v>4,428.00</v>
      </c>
      <c r="I18" s="78">
        <f t="shared" si="3"/>
        <v>4428</v>
      </c>
      <c r="J18">
        <v>0</v>
      </c>
      <c r="K18">
        <v>1</v>
      </c>
      <c r="L18" s="61">
        <v>41404</v>
      </c>
      <c r="M18" s="93">
        <v>41404</v>
      </c>
      <c r="N18">
        <v>0</v>
      </c>
      <c r="O18">
        <v>16</v>
      </c>
      <c r="P18">
        <v>4</v>
      </c>
      <c r="Q18">
        <v>12</v>
      </c>
      <c r="R18">
        <v>2</v>
      </c>
      <c r="S18">
        <v>4</v>
      </c>
      <c r="T18">
        <v>321</v>
      </c>
      <c r="U18">
        <v>0</v>
      </c>
      <c r="V18">
        <v>25</v>
      </c>
      <c r="W18">
        <v>0</v>
      </c>
      <c r="X18">
        <v>1</v>
      </c>
      <c r="Y18">
        <v>0</v>
      </c>
      <c r="Z18">
        <v>0</v>
      </c>
      <c r="AA18" t="s">
        <v>27</v>
      </c>
      <c r="AB18">
        <v>0</v>
      </c>
    </row>
    <row r="19" spans="2:28" x14ac:dyDescent="0.2">
      <c r="B19">
        <v>837</v>
      </c>
      <c r="C19">
        <v>1978</v>
      </c>
      <c r="D19" s="59">
        <f t="shared" ca="1" si="1"/>
        <v>46</v>
      </c>
      <c r="E19" t="s">
        <v>23</v>
      </c>
      <c r="F19" t="s">
        <v>32</v>
      </c>
      <c r="G19" t="s">
        <v>60</v>
      </c>
      <c r="H19" s="61" t="str">
        <f t="shared" si="2"/>
        <v>54,809.00</v>
      </c>
      <c r="I19" s="78">
        <f t="shared" si="3"/>
        <v>54809</v>
      </c>
      <c r="J19">
        <v>1</v>
      </c>
      <c r="K19">
        <v>1</v>
      </c>
      <c r="L19" s="61">
        <v>41587</v>
      </c>
      <c r="M19" s="93">
        <v>41587</v>
      </c>
      <c r="N19">
        <v>0</v>
      </c>
      <c r="O19">
        <v>63</v>
      </c>
      <c r="P19">
        <v>6</v>
      </c>
      <c r="Q19">
        <v>57</v>
      </c>
      <c r="R19">
        <v>13</v>
      </c>
      <c r="S19">
        <v>13</v>
      </c>
      <c r="T19">
        <v>22</v>
      </c>
      <c r="U19">
        <v>4</v>
      </c>
      <c r="V19">
        <v>2</v>
      </c>
      <c r="W19">
        <v>5</v>
      </c>
      <c r="X19">
        <v>4</v>
      </c>
      <c r="Y19">
        <v>0</v>
      </c>
      <c r="Z19">
        <v>0</v>
      </c>
      <c r="AA19" t="s">
        <v>27</v>
      </c>
      <c r="AB19">
        <v>0</v>
      </c>
    </row>
    <row r="20" spans="2:28" x14ac:dyDescent="0.2">
      <c r="B20">
        <v>10521</v>
      </c>
      <c r="C20">
        <v>1978</v>
      </c>
      <c r="D20" s="59">
        <f t="shared" ca="1" si="1"/>
        <v>46</v>
      </c>
      <c r="E20" t="s">
        <v>23</v>
      </c>
      <c r="F20" t="s">
        <v>32</v>
      </c>
      <c r="G20" t="s">
        <v>60</v>
      </c>
      <c r="H20" s="61" t="str">
        <f t="shared" si="2"/>
        <v>54,809.00</v>
      </c>
      <c r="I20" s="78">
        <f t="shared" si="3"/>
        <v>54809</v>
      </c>
      <c r="J20">
        <v>1</v>
      </c>
      <c r="K20">
        <v>1</v>
      </c>
      <c r="L20" s="61">
        <v>41587</v>
      </c>
      <c r="M20" s="93">
        <v>41587</v>
      </c>
      <c r="N20">
        <v>0</v>
      </c>
      <c r="O20">
        <v>63</v>
      </c>
      <c r="P20">
        <v>6</v>
      </c>
      <c r="Q20">
        <v>57</v>
      </c>
      <c r="R20">
        <v>13</v>
      </c>
      <c r="S20">
        <v>13</v>
      </c>
      <c r="T20">
        <v>22</v>
      </c>
      <c r="U20">
        <v>4</v>
      </c>
      <c r="V20">
        <v>2</v>
      </c>
      <c r="W20">
        <v>5</v>
      </c>
      <c r="X20">
        <v>4</v>
      </c>
      <c r="Y20">
        <v>1</v>
      </c>
      <c r="Z20">
        <v>0</v>
      </c>
      <c r="AA20" t="s">
        <v>27</v>
      </c>
      <c r="AB20">
        <v>0</v>
      </c>
    </row>
    <row r="21" spans="2:28" x14ac:dyDescent="0.2">
      <c r="B21">
        <v>10175</v>
      </c>
      <c r="C21">
        <v>1959</v>
      </c>
      <c r="D21" s="59">
        <f t="shared" ca="1" si="1"/>
        <v>65</v>
      </c>
      <c r="E21" t="s">
        <v>40</v>
      </c>
      <c r="F21" t="s">
        <v>24</v>
      </c>
      <c r="G21" t="s">
        <v>61</v>
      </c>
      <c r="H21" s="61" t="str">
        <f t="shared" si="2"/>
        <v>32,173.00</v>
      </c>
      <c r="I21" s="78">
        <f t="shared" si="3"/>
        <v>32173</v>
      </c>
      <c r="J21">
        <v>0</v>
      </c>
      <c r="K21">
        <v>1</v>
      </c>
      <c r="L21" s="61">
        <v>41282</v>
      </c>
      <c r="M21" s="93">
        <v>41282</v>
      </c>
      <c r="N21">
        <v>0</v>
      </c>
      <c r="O21">
        <v>18</v>
      </c>
      <c r="P21">
        <v>0</v>
      </c>
      <c r="Q21">
        <v>2</v>
      </c>
      <c r="R21">
        <v>0</v>
      </c>
      <c r="S21">
        <v>0</v>
      </c>
      <c r="T21">
        <v>2</v>
      </c>
      <c r="U21">
        <v>1</v>
      </c>
      <c r="V21">
        <v>1</v>
      </c>
      <c r="W21">
        <v>3</v>
      </c>
      <c r="X21">
        <v>4</v>
      </c>
      <c r="Y21">
        <v>0</v>
      </c>
      <c r="Z21">
        <v>0</v>
      </c>
      <c r="AA21" t="s">
        <v>27</v>
      </c>
      <c r="AB21">
        <v>0</v>
      </c>
    </row>
    <row r="22" spans="2:28" x14ac:dyDescent="0.2">
      <c r="B22">
        <v>1473</v>
      </c>
      <c r="C22">
        <v>1961</v>
      </c>
      <c r="D22" s="59">
        <f t="shared" ca="1" si="1"/>
        <v>63</v>
      </c>
      <c r="E22" t="s">
        <v>43</v>
      </c>
      <c r="F22" t="s">
        <v>28</v>
      </c>
      <c r="G22" t="s">
        <v>62</v>
      </c>
      <c r="H22" s="61" t="str">
        <f t="shared" si="2"/>
        <v>47,823.00</v>
      </c>
      <c r="I22" s="78">
        <f t="shared" si="3"/>
        <v>47823</v>
      </c>
      <c r="J22">
        <v>0</v>
      </c>
      <c r="K22">
        <v>1</v>
      </c>
      <c r="L22" s="61" t="s">
        <v>63</v>
      </c>
      <c r="M22" s="93">
        <v>41478</v>
      </c>
      <c r="N22">
        <v>0</v>
      </c>
      <c r="O22">
        <v>53</v>
      </c>
      <c r="P22">
        <v>1</v>
      </c>
      <c r="Q22">
        <v>5</v>
      </c>
      <c r="R22">
        <v>2</v>
      </c>
      <c r="S22">
        <v>1</v>
      </c>
      <c r="T22">
        <v>10</v>
      </c>
      <c r="U22">
        <v>2</v>
      </c>
      <c r="V22">
        <v>2</v>
      </c>
      <c r="W22">
        <v>3</v>
      </c>
      <c r="X22">
        <v>8</v>
      </c>
      <c r="Y22">
        <v>0</v>
      </c>
      <c r="Z22">
        <v>0</v>
      </c>
      <c r="AA22" t="s">
        <v>31</v>
      </c>
      <c r="AB22">
        <v>0</v>
      </c>
    </row>
    <row r="23" spans="2:28" x14ac:dyDescent="0.2">
      <c r="B23">
        <v>2795</v>
      </c>
      <c r="C23">
        <v>1959</v>
      </c>
      <c r="D23" s="59">
        <f t="shared" ca="1" si="1"/>
        <v>65</v>
      </c>
      <c r="E23" t="s">
        <v>53</v>
      </c>
      <c r="F23" t="s">
        <v>28</v>
      </c>
      <c r="G23" t="s">
        <v>64</v>
      </c>
      <c r="H23" s="61" t="str">
        <f t="shared" si="2"/>
        <v>30,523.00</v>
      </c>
      <c r="I23" s="78">
        <f t="shared" si="3"/>
        <v>30523</v>
      </c>
      <c r="J23">
        <v>2</v>
      </c>
      <c r="K23">
        <v>1</v>
      </c>
      <c r="L23" s="61">
        <v>41281</v>
      </c>
      <c r="M23" s="93">
        <v>41281</v>
      </c>
      <c r="N23">
        <v>0</v>
      </c>
      <c r="O23">
        <v>5</v>
      </c>
      <c r="P23">
        <v>0</v>
      </c>
      <c r="Q23">
        <v>3</v>
      </c>
      <c r="R23">
        <v>0</v>
      </c>
      <c r="S23">
        <v>0</v>
      </c>
      <c r="T23">
        <v>5</v>
      </c>
      <c r="U23">
        <v>1</v>
      </c>
      <c r="V23">
        <v>1</v>
      </c>
      <c r="W23">
        <v>2</v>
      </c>
      <c r="X23">
        <v>7</v>
      </c>
      <c r="Y23">
        <v>0</v>
      </c>
      <c r="Z23">
        <v>0</v>
      </c>
      <c r="AA23" t="s">
        <v>31</v>
      </c>
      <c r="AB23">
        <v>0</v>
      </c>
    </row>
    <row r="24" spans="2:28" x14ac:dyDescent="0.2">
      <c r="B24">
        <v>2285</v>
      </c>
      <c r="C24">
        <v>1955</v>
      </c>
      <c r="D24" s="59">
        <f t="shared" ca="1" si="1"/>
        <v>69</v>
      </c>
      <c r="E24" t="s">
        <v>53</v>
      </c>
      <c r="F24" t="s">
        <v>32</v>
      </c>
      <c r="G24" t="s">
        <v>65</v>
      </c>
      <c r="H24" s="61" t="str">
        <f t="shared" si="2"/>
        <v>36,634.00</v>
      </c>
      <c r="I24" s="78">
        <f t="shared" si="3"/>
        <v>36634</v>
      </c>
      <c r="J24">
        <v>0</v>
      </c>
      <c r="K24">
        <v>1</v>
      </c>
      <c r="L24" s="61" t="s">
        <v>66</v>
      </c>
      <c r="M24" s="93">
        <v>41422</v>
      </c>
      <c r="N24">
        <v>0</v>
      </c>
      <c r="O24">
        <v>213</v>
      </c>
      <c r="P24">
        <v>9</v>
      </c>
      <c r="Q24">
        <v>76</v>
      </c>
      <c r="R24">
        <v>4</v>
      </c>
      <c r="S24">
        <v>3</v>
      </c>
      <c r="T24">
        <v>30</v>
      </c>
      <c r="U24">
        <v>3</v>
      </c>
      <c r="V24">
        <v>5</v>
      </c>
      <c r="W24">
        <v>5</v>
      </c>
      <c r="X24">
        <v>7</v>
      </c>
      <c r="Y24">
        <v>0</v>
      </c>
      <c r="Z24">
        <v>0</v>
      </c>
      <c r="AA24" t="s">
        <v>67</v>
      </c>
      <c r="AB24">
        <v>0</v>
      </c>
    </row>
    <row r="25" spans="2:28" x14ac:dyDescent="0.2">
      <c r="B25">
        <v>115</v>
      </c>
      <c r="C25">
        <v>1967</v>
      </c>
      <c r="D25" s="59">
        <f t="shared" ca="1" si="1"/>
        <v>57</v>
      </c>
      <c r="E25" t="s">
        <v>53</v>
      </c>
      <c r="F25" t="s">
        <v>28</v>
      </c>
      <c r="G25" t="s">
        <v>68</v>
      </c>
      <c r="H25" s="61" t="str">
        <f t="shared" si="2"/>
        <v>43,456.00</v>
      </c>
      <c r="I25" s="78">
        <f t="shared" si="3"/>
        <v>43456</v>
      </c>
      <c r="J25">
        <v>0</v>
      </c>
      <c r="K25">
        <v>1</v>
      </c>
      <c r="L25" s="61" t="s">
        <v>69</v>
      </c>
      <c r="M25" s="93">
        <v>41359</v>
      </c>
      <c r="N25">
        <v>0</v>
      </c>
      <c r="O25">
        <v>275</v>
      </c>
      <c r="P25">
        <v>11</v>
      </c>
      <c r="Q25">
        <v>68</v>
      </c>
      <c r="R25">
        <v>25</v>
      </c>
      <c r="S25">
        <v>7</v>
      </c>
      <c r="T25">
        <v>7</v>
      </c>
      <c r="U25">
        <v>3</v>
      </c>
      <c r="V25">
        <v>5</v>
      </c>
      <c r="W25">
        <v>8</v>
      </c>
      <c r="X25">
        <v>5</v>
      </c>
      <c r="Y25">
        <v>0</v>
      </c>
      <c r="Z25">
        <v>0</v>
      </c>
      <c r="AA25" t="s">
        <v>50</v>
      </c>
      <c r="AB25">
        <v>0</v>
      </c>
    </row>
    <row r="26" spans="2:28" x14ac:dyDescent="0.2">
      <c r="B26">
        <v>10470</v>
      </c>
      <c r="C26">
        <v>1980</v>
      </c>
      <c r="D26" s="59">
        <f t="shared" ca="1" si="1"/>
        <v>44</v>
      </c>
      <c r="E26" t="s">
        <v>53</v>
      </c>
      <c r="F26" t="s">
        <v>32</v>
      </c>
      <c r="G26" t="s">
        <v>70</v>
      </c>
      <c r="H26" s="61" t="str">
        <f t="shared" si="2"/>
        <v>40,662.00</v>
      </c>
      <c r="I26" s="78">
        <f t="shared" si="3"/>
        <v>40662</v>
      </c>
      <c r="J26">
        <v>1</v>
      </c>
      <c r="K26">
        <v>0</v>
      </c>
      <c r="L26" s="61" t="s">
        <v>71</v>
      </c>
      <c r="M26" s="93">
        <v>41348</v>
      </c>
      <c r="N26">
        <v>0</v>
      </c>
      <c r="O26">
        <v>40</v>
      </c>
      <c r="P26">
        <v>2</v>
      </c>
      <c r="Q26">
        <v>23</v>
      </c>
      <c r="R26">
        <v>0</v>
      </c>
      <c r="S26">
        <v>4</v>
      </c>
      <c r="T26">
        <v>23</v>
      </c>
      <c r="U26">
        <v>2</v>
      </c>
      <c r="V26">
        <v>2</v>
      </c>
      <c r="W26">
        <v>3</v>
      </c>
      <c r="X26">
        <v>4</v>
      </c>
      <c r="Y26">
        <v>0</v>
      </c>
      <c r="Z26">
        <v>0</v>
      </c>
      <c r="AA26" t="s">
        <v>46</v>
      </c>
      <c r="AB26">
        <v>0</v>
      </c>
    </row>
    <row r="27" spans="2:28" x14ac:dyDescent="0.2">
      <c r="B27">
        <v>4065</v>
      </c>
      <c r="C27">
        <v>1977</v>
      </c>
      <c r="D27" s="59">
        <f t="shared" ca="1" si="1"/>
        <v>47</v>
      </c>
      <c r="E27" t="s">
        <v>40</v>
      </c>
      <c r="F27" t="s">
        <v>32</v>
      </c>
      <c r="G27" t="s">
        <v>72</v>
      </c>
      <c r="H27" s="61" t="str">
        <f t="shared" si="2"/>
        <v>49,544.00</v>
      </c>
      <c r="I27" s="78">
        <f t="shared" si="3"/>
        <v>49544</v>
      </c>
      <c r="J27">
        <v>1</v>
      </c>
      <c r="K27">
        <v>0</v>
      </c>
      <c r="L27" s="61">
        <v>41610</v>
      </c>
      <c r="M27" s="93">
        <v>41610</v>
      </c>
      <c r="N27">
        <v>0</v>
      </c>
      <c r="O27">
        <v>308</v>
      </c>
      <c r="P27">
        <v>0</v>
      </c>
      <c r="Q27">
        <v>73</v>
      </c>
      <c r="R27">
        <v>0</v>
      </c>
      <c r="S27">
        <v>0</v>
      </c>
      <c r="T27">
        <v>23</v>
      </c>
      <c r="U27">
        <v>2</v>
      </c>
      <c r="V27">
        <v>5</v>
      </c>
      <c r="W27">
        <v>8</v>
      </c>
      <c r="X27">
        <v>7</v>
      </c>
      <c r="Y27">
        <v>0</v>
      </c>
      <c r="Z27">
        <v>0</v>
      </c>
      <c r="AA27" t="s">
        <v>27</v>
      </c>
      <c r="AB27">
        <v>0</v>
      </c>
    </row>
    <row r="28" spans="2:28" x14ac:dyDescent="0.2">
      <c r="B28">
        <v>10968</v>
      </c>
      <c r="C28">
        <v>1970</v>
      </c>
      <c r="D28" s="59">
        <f t="shared" ca="1" si="1"/>
        <v>54</v>
      </c>
      <c r="E28" t="s">
        <v>23</v>
      </c>
      <c r="F28" t="s">
        <v>28</v>
      </c>
      <c r="G28" t="s">
        <v>73</v>
      </c>
      <c r="H28" s="61" t="str">
        <f t="shared" si="2"/>
        <v>57,731.00</v>
      </c>
      <c r="I28" s="78">
        <f t="shared" si="3"/>
        <v>57731</v>
      </c>
      <c r="J28">
        <v>0</v>
      </c>
      <c r="K28">
        <v>1</v>
      </c>
      <c r="L28" s="61" t="s">
        <v>74</v>
      </c>
      <c r="M28" s="93">
        <v>41236</v>
      </c>
      <c r="N28">
        <v>0</v>
      </c>
      <c r="O28">
        <v>266</v>
      </c>
      <c r="P28">
        <v>21</v>
      </c>
      <c r="Q28">
        <v>300</v>
      </c>
      <c r="R28">
        <v>65</v>
      </c>
      <c r="S28">
        <v>8</v>
      </c>
      <c r="T28">
        <v>44</v>
      </c>
      <c r="U28">
        <v>4</v>
      </c>
      <c r="V28">
        <v>8</v>
      </c>
      <c r="W28">
        <v>6</v>
      </c>
      <c r="X28">
        <v>6</v>
      </c>
      <c r="Y28">
        <v>0</v>
      </c>
      <c r="Z28">
        <v>0</v>
      </c>
      <c r="AA28" t="s">
        <v>50</v>
      </c>
      <c r="AB28">
        <v>0</v>
      </c>
    </row>
    <row r="29" spans="2:28" x14ac:dyDescent="0.2">
      <c r="B29">
        <v>5985</v>
      </c>
      <c r="C29">
        <v>1966</v>
      </c>
      <c r="D29" s="59">
        <f t="shared" ca="1" si="1"/>
        <v>58</v>
      </c>
      <c r="E29" t="s">
        <v>53</v>
      </c>
      <c r="F29" t="s">
        <v>28</v>
      </c>
      <c r="G29" t="s">
        <v>75</v>
      </c>
      <c r="H29" s="61" t="str">
        <f t="shared" si="2"/>
        <v>33,168.00</v>
      </c>
      <c r="I29" s="78">
        <f t="shared" si="3"/>
        <v>33168</v>
      </c>
      <c r="J29">
        <v>0</v>
      </c>
      <c r="K29">
        <v>1</v>
      </c>
      <c r="L29" s="61" t="s">
        <v>76</v>
      </c>
      <c r="M29" s="93">
        <v>41195</v>
      </c>
      <c r="N29">
        <v>0</v>
      </c>
      <c r="O29">
        <v>80</v>
      </c>
      <c r="P29">
        <v>1</v>
      </c>
      <c r="Q29">
        <v>37</v>
      </c>
      <c r="R29">
        <v>0</v>
      </c>
      <c r="S29">
        <v>1</v>
      </c>
      <c r="T29">
        <v>3</v>
      </c>
      <c r="U29">
        <v>3</v>
      </c>
      <c r="V29">
        <v>2</v>
      </c>
      <c r="W29">
        <v>4</v>
      </c>
      <c r="X29">
        <v>7</v>
      </c>
      <c r="Y29">
        <v>0</v>
      </c>
      <c r="Z29">
        <v>0</v>
      </c>
      <c r="AA29" t="s">
        <v>27</v>
      </c>
      <c r="AB29">
        <v>0</v>
      </c>
    </row>
    <row r="30" spans="2:28" x14ac:dyDescent="0.2">
      <c r="B30">
        <v>5430</v>
      </c>
      <c r="C30">
        <v>1957</v>
      </c>
      <c r="D30" s="59">
        <f t="shared" ca="1" si="1"/>
        <v>67</v>
      </c>
      <c r="E30" t="s">
        <v>23</v>
      </c>
      <c r="F30" t="s">
        <v>32</v>
      </c>
      <c r="G30" t="s">
        <v>77</v>
      </c>
      <c r="H30" s="61" t="str">
        <f t="shared" si="2"/>
        <v>54,450.00</v>
      </c>
      <c r="I30" s="78">
        <f t="shared" si="3"/>
        <v>54450</v>
      </c>
      <c r="J30">
        <v>1</v>
      </c>
      <c r="K30">
        <v>1</v>
      </c>
      <c r="L30" s="61" t="s">
        <v>78</v>
      </c>
      <c r="M30" s="93">
        <v>41166</v>
      </c>
      <c r="N30">
        <v>0</v>
      </c>
      <c r="O30">
        <v>454</v>
      </c>
      <c r="P30">
        <v>0</v>
      </c>
      <c r="Q30">
        <v>171</v>
      </c>
      <c r="R30">
        <v>8</v>
      </c>
      <c r="S30">
        <v>19</v>
      </c>
      <c r="T30">
        <v>32</v>
      </c>
      <c r="U30">
        <v>12</v>
      </c>
      <c r="V30">
        <v>9</v>
      </c>
      <c r="W30">
        <v>8</v>
      </c>
      <c r="X30">
        <v>8</v>
      </c>
      <c r="Y30">
        <v>0</v>
      </c>
      <c r="Z30">
        <v>0</v>
      </c>
      <c r="AA30" t="s">
        <v>27</v>
      </c>
      <c r="AB30">
        <v>0</v>
      </c>
    </row>
    <row r="31" spans="2:28" x14ac:dyDescent="0.2">
      <c r="B31">
        <v>8432</v>
      </c>
      <c r="C31">
        <v>1957</v>
      </c>
      <c r="D31" s="59">
        <f t="shared" ca="1" si="1"/>
        <v>67</v>
      </c>
      <c r="E31" t="s">
        <v>23</v>
      </c>
      <c r="F31" t="s">
        <v>32</v>
      </c>
      <c r="G31" t="s">
        <v>77</v>
      </c>
      <c r="H31" s="61" t="str">
        <f t="shared" si="2"/>
        <v>54,450.00</v>
      </c>
      <c r="I31" s="78">
        <f t="shared" si="3"/>
        <v>54450</v>
      </c>
      <c r="J31">
        <v>1</v>
      </c>
      <c r="K31">
        <v>1</v>
      </c>
      <c r="L31" s="61" t="s">
        <v>78</v>
      </c>
      <c r="M31" s="93">
        <v>41166</v>
      </c>
      <c r="N31">
        <v>0</v>
      </c>
      <c r="O31">
        <v>454</v>
      </c>
      <c r="P31">
        <v>0</v>
      </c>
      <c r="Q31">
        <v>171</v>
      </c>
      <c r="R31">
        <v>8</v>
      </c>
      <c r="S31">
        <v>19</v>
      </c>
      <c r="T31">
        <v>32</v>
      </c>
      <c r="U31">
        <v>12</v>
      </c>
      <c r="V31">
        <v>9</v>
      </c>
      <c r="W31">
        <v>8</v>
      </c>
      <c r="X31">
        <v>8</v>
      </c>
      <c r="Y31">
        <v>0</v>
      </c>
      <c r="Z31">
        <v>0</v>
      </c>
      <c r="AA31" t="s">
        <v>27</v>
      </c>
      <c r="AB31">
        <v>0</v>
      </c>
    </row>
    <row r="32" spans="2:28" x14ac:dyDescent="0.2">
      <c r="B32">
        <v>453</v>
      </c>
      <c r="C32">
        <v>1957</v>
      </c>
      <c r="D32" s="59">
        <f t="shared" ca="1" si="1"/>
        <v>67</v>
      </c>
      <c r="E32" t="s">
        <v>40</v>
      </c>
      <c r="F32" t="s">
        <v>55</v>
      </c>
      <c r="G32" t="s">
        <v>79</v>
      </c>
      <c r="H32" s="61" t="str">
        <f t="shared" si="2"/>
        <v>35,340.00</v>
      </c>
      <c r="I32" s="78">
        <f t="shared" si="3"/>
        <v>35340</v>
      </c>
      <c r="J32">
        <v>1</v>
      </c>
      <c r="K32">
        <v>1</v>
      </c>
      <c r="L32" s="61" t="s">
        <v>80</v>
      </c>
      <c r="M32" s="93">
        <v>41819</v>
      </c>
      <c r="N32">
        <v>1</v>
      </c>
      <c r="O32">
        <v>27</v>
      </c>
      <c r="P32">
        <v>0</v>
      </c>
      <c r="Q32">
        <v>12</v>
      </c>
      <c r="R32">
        <v>0</v>
      </c>
      <c r="S32">
        <v>1</v>
      </c>
      <c r="T32">
        <v>5</v>
      </c>
      <c r="U32">
        <v>2</v>
      </c>
      <c r="V32">
        <v>2</v>
      </c>
      <c r="W32">
        <v>3</v>
      </c>
      <c r="X32">
        <v>5</v>
      </c>
      <c r="Y32">
        <v>0</v>
      </c>
      <c r="Z32">
        <v>0</v>
      </c>
      <c r="AA32" t="s">
        <v>27</v>
      </c>
      <c r="AB32">
        <v>0</v>
      </c>
    </row>
    <row r="33" spans="2:28" x14ac:dyDescent="0.2">
      <c r="B33">
        <v>9687</v>
      </c>
      <c r="C33">
        <v>1976</v>
      </c>
      <c r="D33" s="59">
        <f t="shared" ca="1" si="1"/>
        <v>48</v>
      </c>
      <c r="E33" t="s">
        <v>23</v>
      </c>
      <c r="F33" t="s">
        <v>28</v>
      </c>
      <c r="G33" t="s">
        <v>81</v>
      </c>
      <c r="H33" s="61" t="str">
        <f t="shared" si="2"/>
        <v>73,170.00</v>
      </c>
      <c r="I33" s="78">
        <f t="shared" si="3"/>
        <v>73170</v>
      </c>
      <c r="J33">
        <v>0</v>
      </c>
      <c r="K33">
        <v>0</v>
      </c>
      <c r="L33" s="61" t="s">
        <v>82</v>
      </c>
      <c r="M33" s="93">
        <v>41790</v>
      </c>
      <c r="N33">
        <v>1</v>
      </c>
      <c r="O33">
        <v>184</v>
      </c>
      <c r="P33">
        <v>174</v>
      </c>
      <c r="Q33">
        <v>256</v>
      </c>
      <c r="R33">
        <v>50</v>
      </c>
      <c r="S33">
        <v>30</v>
      </c>
      <c r="T33">
        <v>32</v>
      </c>
      <c r="U33">
        <v>1</v>
      </c>
      <c r="V33">
        <v>5</v>
      </c>
      <c r="W33">
        <v>6</v>
      </c>
      <c r="X33">
        <v>2</v>
      </c>
      <c r="Y33">
        <v>0</v>
      </c>
      <c r="Z33">
        <v>0</v>
      </c>
      <c r="AA33" t="s">
        <v>31</v>
      </c>
      <c r="AB33">
        <v>0</v>
      </c>
    </row>
    <row r="34" spans="2:28" x14ac:dyDescent="0.2">
      <c r="B34">
        <v>8890</v>
      </c>
      <c r="C34">
        <v>1972</v>
      </c>
      <c r="D34" s="59">
        <f t="shared" ca="1" si="1"/>
        <v>52</v>
      </c>
      <c r="E34" t="s">
        <v>40</v>
      </c>
      <c r="F34" t="s">
        <v>24</v>
      </c>
      <c r="G34" t="s">
        <v>83</v>
      </c>
      <c r="H34" s="61" t="str">
        <f t="shared" si="2"/>
        <v>65,808.00</v>
      </c>
      <c r="I34" s="78">
        <f t="shared" si="3"/>
        <v>65808</v>
      </c>
      <c r="J34">
        <v>1</v>
      </c>
      <c r="K34">
        <v>1</v>
      </c>
      <c r="L34" s="61" t="s">
        <v>84</v>
      </c>
      <c r="M34" s="93">
        <v>41789</v>
      </c>
      <c r="N34">
        <v>1</v>
      </c>
      <c r="O34">
        <v>155</v>
      </c>
      <c r="P34">
        <v>7</v>
      </c>
      <c r="Q34">
        <v>80</v>
      </c>
      <c r="R34">
        <v>13</v>
      </c>
      <c r="S34">
        <v>7</v>
      </c>
      <c r="T34">
        <v>10</v>
      </c>
      <c r="U34">
        <v>3</v>
      </c>
      <c r="V34">
        <v>5</v>
      </c>
      <c r="W34">
        <v>5</v>
      </c>
      <c r="X34">
        <v>6</v>
      </c>
      <c r="Y34">
        <v>0</v>
      </c>
      <c r="Z34">
        <v>0</v>
      </c>
      <c r="AA34" t="s">
        <v>27</v>
      </c>
      <c r="AB34">
        <v>0</v>
      </c>
    </row>
    <row r="35" spans="2:28" x14ac:dyDescent="0.2">
      <c r="B35">
        <v>9264</v>
      </c>
      <c r="C35">
        <v>1987</v>
      </c>
      <c r="D35" s="59">
        <f t="shared" ca="1" si="1"/>
        <v>37</v>
      </c>
      <c r="E35" t="s">
        <v>23</v>
      </c>
      <c r="F35" t="s">
        <v>32</v>
      </c>
      <c r="G35" t="s">
        <v>85</v>
      </c>
      <c r="H35" s="61" t="str">
        <f t="shared" si="2"/>
        <v>79,529.00</v>
      </c>
      <c r="I35" s="78">
        <f t="shared" si="3"/>
        <v>79529</v>
      </c>
      <c r="J35">
        <v>0</v>
      </c>
      <c r="K35">
        <v>0</v>
      </c>
      <c r="L35" s="61" t="s">
        <v>86</v>
      </c>
      <c r="M35" s="93">
        <v>41756</v>
      </c>
      <c r="N35">
        <v>1</v>
      </c>
      <c r="O35">
        <v>423</v>
      </c>
      <c r="P35">
        <v>42</v>
      </c>
      <c r="Q35">
        <v>706</v>
      </c>
      <c r="R35">
        <v>73</v>
      </c>
      <c r="S35">
        <v>197</v>
      </c>
      <c r="T35">
        <v>197</v>
      </c>
      <c r="U35">
        <v>1</v>
      </c>
      <c r="V35">
        <v>4</v>
      </c>
      <c r="W35">
        <v>9</v>
      </c>
      <c r="X35">
        <v>2</v>
      </c>
      <c r="Y35">
        <v>0</v>
      </c>
      <c r="Z35">
        <v>0</v>
      </c>
      <c r="AA35" t="s">
        <v>31</v>
      </c>
      <c r="AB35">
        <v>0</v>
      </c>
    </row>
    <row r="36" spans="2:28" x14ac:dyDescent="0.2">
      <c r="B36">
        <v>5824</v>
      </c>
      <c r="C36">
        <v>1973</v>
      </c>
      <c r="D36" s="59">
        <f t="shared" ca="1" si="1"/>
        <v>51</v>
      </c>
      <c r="E36" t="s">
        <v>40</v>
      </c>
      <c r="F36" t="s">
        <v>32</v>
      </c>
      <c r="G36" t="s">
        <v>87</v>
      </c>
      <c r="H36" s="61" t="str">
        <f t="shared" si="2"/>
        <v>34,578.00</v>
      </c>
      <c r="I36" s="78">
        <f t="shared" si="3"/>
        <v>34578</v>
      </c>
      <c r="J36">
        <v>2</v>
      </c>
      <c r="K36">
        <v>1</v>
      </c>
      <c r="L36" s="61">
        <v>41947</v>
      </c>
      <c r="M36" s="93">
        <v>41947</v>
      </c>
      <c r="N36">
        <v>1</v>
      </c>
      <c r="O36">
        <v>7</v>
      </c>
      <c r="P36">
        <v>0</v>
      </c>
      <c r="Q36">
        <v>1</v>
      </c>
      <c r="R36">
        <v>0</v>
      </c>
      <c r="S36">
        <v>0</v>
      </c>
      <c r="T36">
        <v>0</v>
      </c>
      <c r="U36">
        <v>1</v>
      </c>
      <c r="V36">
        <v>1</v>
      </c>
      <c r="W36">
        <v>2</v>
      </c>
      <c r="X36">
        <v>6</v>
      </c>
      <c r="Y36">
        <v>0</v>
      </c>
      <c r="Z36">
        <v>0</v>
      </c>
      <c r="AA36" t="s">
        <v>38</v>
      </c>
      <c r="AB36">
        <v>0</v>
      </c>
    </row>
    <row r="37" spans="2:28" x14ac:dyDescent="0.2">
      <c r="B37">
        <v>5794</v>
      </c>
      <c r="C37">
        <v>1975</v>
      </c>
      <c r="D37" s="59">
        <f t="shared" ca="1" si="1"/>
        <v>49</v>
      </c>
      <c r="E37" t="s">
        <v>40</v>
      </c>
      <c r="F37" t="s">
        <v>32</v>
      </c>
      <c r="G37" t="s">
        <v>88</v>
      </c>
      <c r="H37" s="61" t="str">
        <f t="shared" si="2"/>
        <v>46,374.00</v>
      </c>
      <c r="I37" s="78">
        <f t="shared" si="3"/>
        <v>46374</v>
      </c>
      <c r="J37">
        <v>0</v>
      </c>
      <c r="K37">
        <v>1</v>
      </c>
      <c r="L37" s="61" t="s">
        <v>42</v>
      </c>
      <c r="M37" s="93">
        <v>41715</v>
      </c>
      <c r="N37">
        <v>1</v>
      </c>
      <c r="O37">
        <v>408</v>
      </c>
      <c r="P37">
        <v>0</v>
      </c>
      <c r="Q37">
        <v>21</v>
      </c>
      <c r="R37">
        <v>0</v>
      </c>
      <c r="S37">
        <v>0</v>
      </c>
      <c r="T37">
        <v>17</v>
      </c>
      <c r="U37">
        <v>3</v>
      </c>
      <c r="V37">
        <v>7</v>
      </c>
      <c r="W37">
        <v>7</v>
      </c>
      <c r="X37">
        <v>8</v>
      </c>
      <c r="Y37">
        <v>1</v>
      </c>
      <c r="Z37">
        <v>0</v>
      </c>
      <c r="AA37" t="s">
        <v>50</v>
      </c>
      <c r="AB37">
        <v>2</v>
      </c>
    </row>
    <row r="38" spans="2:28" x14ac:dyDescent="0.2">
      <c r="B38">
        <v>3068</v>
      </c>
      <c r="C38">
        <v>1991</v>
      </c>
      <c r="D38" s="59">
        <f t="shared" ca="1" si="1"/>
        <v>33</v>
      </c>
      <c r="E38" t="s">
        <v>23</v>
      </c>
      <c r="F38" t="s">
        <v>32</v>
      </c>
      <c r="G38" t="s">
        <v>89</v>
      </c>
      <c r="H38" s="61" t="str">
        <f t="shared" si="2"/>
        <v>18,351.00</v>
      </c>
      <c r="I38" s="78">
        <f t="shared" si="3"/>
        <v>18351</v>
      </c>
      <c r="J38">
        <v>0</v>
      </c>
      <c r="K38">
        <v>0</v>
      </c>
      <c r="L38" s="61" t="s">
        <v>90</v>
      </c>
      <c r="M38" s="93">
        <v>41576</v>
      </c>
      <c r="N38">
        <v>1</v>
      </c>
      <c r="O38">
        <v>1</v>
      </c>
      <c r="P38">
        <v>12</v>
      </c>
      <c r="Q38">
        <v>9</v>
      </c>
      <c r="R38">
        <v>0</v>
      </c>
      <c r="S38">
        <v>14</v>
      </c>
      <c r="T38">
        <v>7</v>
      </c>
      <c r="U38">
        <v>1</v>
      </c>
      <c r="V38">
        <v>2</v>
      </c>
      <c r="W38">
        <v>3</v>
      </c>
      <c r="X38">
        <v>7</v>
      </c>
      <c r="Y38">
        <v>0</v>
      </c>
      <c r="Z38">
        <v>0</v>
      </c>
      <c r="AA38" t="s">
        <v>27</v>
      </c>
      <c r="AB38">
        <v>0</v>
      </c>
    </row>
    <row r="39" spans="2:28" x14ac:dyDescent="0.2">
      <c r="B39">
        <v>7962</v>
      </c>
      <c r="C39">
        <v>1988</v>
      </c>
      <c r="D39" s="59">
        <f t="shared" ca="1" si="1"/>
        <v>36</v>
      </c>
      <c r="E39" t="s">
        <v>40</v>
      </c>
      <c r="F39" t="s">
        <v>28</v>
      </c>
      <c r="G39" t="s">
        <v>91</v>
      </c>
      <c r="H39" s="61" t="str">
        <f t="shared" si="2"/>
        <v>95,169.00</v>
      </c>
      <c r="I39" s="78">
        <f t="shared" si="3"/>
        <v>95169</v>
      </c>
      <c r="J39">
        <v>0</v>
      </c>
      <c r="K39">
        <v>0</v>
      </c>
      <c r="L39" s="61">
        <v>41527</v>
      </c>
      <c r="M39" s="93">
        <v>41527</v>
      </c>
      <c r="N39">
        <v>1</v>
      </c>
      <c r="O39">
        <v>1285</v>
      </c>
      <c r="P39">
        <v>21</v>
      </c>
      <c r="Q39">
        <v>449</v>
      </c>
      <c r="R39">
        <v>106</v>
      </c>
      <c r="S39">
        <v>20</v>
      </c>
      <c r="T39">
        <v>20</v>
      </c>
      <c r="U39">
        <v>1</v>
      </c>
      <c r="V39">
        <v>4</v>
      </c>
      <c r="W39">
        <v>4</v>
      </c>
      <c r="X39">
        <v>1</v>
      </c>
      <c r="Y39">
        <v>1</v>
      </c>
      <c r="Z39">
        <v>0</v>
      </c>
      <c r="AA39" t="s">
        <v>27</v>
      </c>
      <c r="AB39">
        <v>2</v>
      </c>
    </row>
    <row r="40" spans="2:28" x14ac:dyDescent="0.2">
      <c r="B40">
        <v>2681</v>
      </c>
      <c r="C40">
        <v>1985</v>
      </c>
      <c r="D40" s="59">
        <f t="shared" ca="1" si="1"/>
        <v>39</v>
      </c>
      <c r="E40" t="s">
        <v>43</v>
      </c>
      <c r="F40" t="s">
        <v>32</v>
      </c>
      <c r="G40" t="s">
        <v>92</v>
      </c>
      <c r="H40" s="61" t="str">
        <f t="shared" si="2"/>
        <v>65,370.00</v>
      </c>
      <c r="I40" s="78">
        <f t="shared" si="3"/>
        <v>65370</v>
      </c>
      <c r="J40">
        <v>0</v>
      </c>
      <c r="K40">
        <v>0</v>
      </c>
      <c r="L40" s="61">
        <v>41282</v>
      </c>
      <c r="M40" s="93">
        <v>41282</v>
      </c>
      <c r="N40">
        <v>1</v>
      </c>
      <c r="O40">
        <v>71</v>
      </c>
      <c r="P40">
        <v>22</v>
      </c>
      <c r="Q40">
        <v>112</v>
      </c>
      <c r="R40">
        <v>138</v>
      </c>
      <c r="S40">
        <v>89</v>
      </c>
      <c r="T40">
        <v>29</v>
      </c>
      <c r="U40">
        <v>1</v>
      </c>
      <c r="V40">
        <v>2</v>
      </c>
      <c r="W40">
        <v>13</v>
      </c>
      <c r="X40">
        <v>1</v>
      </c>
      <c r="Y40">
        <v>0</v>
      </c>
      <c r="Z40">
        <v>0</v>
      </c>
      <c r="AA40" t="s">
        <v>27</v>
      </c>
      <c r="AB40">
        <v>0</v>
      </c>
    </row>
    <row r="41" spans="2:28" x14ac:dyDescent="0.2">
      <c r="B41">
        <v>10141</v>
      </c>
      <c r="C41">
        <v>1961</v>
      </c>
      <c r="D41" s="59">
        <f t="shared" ca="1" si="1"/>
        <v>63</v>
      </c>
      <c r="E41" t="s">
        <v>53</v>
      </c>
      <c r="F41" t="s">
        <v>24</v>
      </c>
      <c r="G41" t="s">
        <v>93</v>
      </c>
      <c r="H41" s="61" t="str">
        <f t="shared" si="2"/>
        <v>39,228.00</v>
      </c>
      <c r="I41" s="78">
        <f t="shared" si="3"/>
        <v>39228</v>
      </c>
      <c r="J41">
        <v>0</v>
      </c>
      <c r="K41">
        <v>0</v>
      </c>
      <c r="L41" s="61">
        <v>41552</v>
      </c>
      <c r="M41" s="93">
        <v>41552</v>
      </c>
      <c r="N41">
        <v>1</v>
      </c>
      <c r="O41">
        <v>7</v>
      </c>
      <c r="P41">
        <v>1</v>
      </c>
      <c r="Q41">
        <v>6</v>
      </c>
      <c r="R41">
        <v>0</v>
      </c>
      <c r="S41">
        <v>3</v>
      </c>
      <c r="T41">
        <v>3</v>
      </c>
      <c r="U41">
        <v>1</v>
      </c>
      <c r="V41">
        <v>0</v>
      </c>
      <c r="W41">
        <v>3</v>
      </c>
      <c r="X41">
        <v>4</v>
      </c>
      <c r="Y41">
        <v>0</v>
      </c>
      <c r="Z41">
        <v>0</v>
      </c>
      <c r="AA41" t="s">
        <v>67</v>
      </c>
      <c r="AB41">
        <v>0</v>
      </c>
    </row>
    <row r="42" spans="2:28" x14ac:dyDescent="0.2">
      <c r="B42">
        <v>3725</v>
      </c>
      <c r="C42">
        <v>1962</v>
      </c>
      <c r="D42" s="59">
        <f t="shared" ca="1" si="1"/>
        <v>62</v>
      </c>
      <c r="E42" t="s">
        <v>40</v>
      </c>
      <c r="F42" t="s">
        <v>28</v>
      </c>
      <c r="G42" t="s">
        <v>94</v>
      </c>
      <c r="H42" s="61" t="str">
        <f t="shared" si="2"/>
        <v>84,865.00</v>
      </c>
      <c r="I42" s="78">
        <f t="shared" si="3"/>
        <v>84865</v>
      </c>
      <c r="J42">
        <v>0</v>
      </c>
      <c r="K42">
        <v>0</v>
      </c>
      <c r="L42" s="61">
        <v>41522</v>
      </c>
      <c r="M42" s="93">
        <v>41522</v>
      </c>
      <c r="N42">
        <v>1</v>
      </c>
      <c r="O42">
        <v>1248</v>
      </c>
      <c r="P42">
        <v>16</v>
      </c>
      <c r="Q42">
        <v>349</v>
      </c>
      <c r="R42">
        <v>43</v>
      </c>
      <c r="S42">
        <v>16</v>
      </c>
      <c r="T42">
        <v>16</v>
      </c>
      <c r="U42">
        <v>1</v>
      </c>
      <c r="V42">
        <v>2</v>
      </c>
      <c r="W42">
        <v>9</v>
      </c>
      <c r="X42">
        <v>4</v>
      </c>
      <c r="Y42">
        <v>1</v>
      </c>
      <c r="Z42">
        <v>0</v>
      </c>
      <c r="AA42" t="s">
        <v>27</v>
      </c>
      <c r="AB42">
        <v>4</v>
      </c>
    </row>
    <row r="43" spans="2:28" x14ac:dyDescent="0.2">
      <c r="B43">
        <v>3767</v>
      </c>
      <c r="C43">
        <v>1969</v>
      </c>
      <c r="D43" s="59">
        <f t="shared" ca="1" si="1"/>
        <v>55</v>
      </c>
      <c r="E43" t="s">
        <v>23</v>
      </c>
      <c r="F43" t="s">
        <v>32</v>
      </c>
      <c r="G43" t="s">
        <v>95</v>
      </c>
      <c r="H43" s="61" t="str">
        <f t="shared" si="2"/>
        <v>61,314.00</v>
      </c>
      <c r="I43" s="78">
        <f t="shared" si="3"/>
        <v>61314</v>
      </c>
      <c r="J43">
        <v>0</v>
      </c>
      <c r="K43">
        <v>1</v>
      </c>
      <c r="L43" s="61" t="s">
        <v>96</v>
      </c>
      <c r="M43" s="93">
        <v>41389</v>
      </c>
      <c r="N43">
        <v>1</v>
      </c>
      <c r="O43">
        <v>378</v>
      </c>
      <c r="P43">
        <v>0</v>
      </c>
      <c r="Q43">
        <v>189</v>
      </c>
      <c r="R43">
        <v>97</v>
      </c>
      <c r="S43">
        <v>172</v>
      </c>
      <c r="T43">
        <v>172</v>
      </c>
      <c r="U43">
        <v>2</v>
      </c>
      <c r="V43">
        <v>5</v>
      </c>
      <c r="W43">
        <v>12</v>
      </c>
      <c r="X43">
        <v>3</v>
      </c>
      <c r="Y43">
        <v>0</v>
      </c>
      <c r="Z43">
        <v>0</v>
      </c>
      <c r="AA43" t="s">
        <v>27</v>
      </c>
      <c r="AB43">
        <v>0</v>
      </c>
    </row>
    <row r="44" spans="2:28" x14ac:dyDescent="0.2">
      <c r="B44">
        <v>5585</v>
      </c>
      <c r="C44">
        <v>1973</v>
      </c>
      <c r="D44" s="59">
        <f t="shared" ca="1" si="1"/>
        <v>51</v>
      </c>
      <c r="E44" t="s">
        <v>23</v>
      </c>
      <c r="F44" t="s">
        <v>28</v>
      </c>
      <c r="G44" t="s">
        <v>97</v>
      </c>
      <c r="H44" s="61" t="str">
        <f t="shared" si="2"/>
        <v>21,359.00</v>
      </c>
      <c r="I44" s="78">
        <f t="shared" si="3"/>
        <v>21359</v>
      </c>
      <c r="J44">
        <v>1</v>
      </c>
      <c r="K44">
        <v>0</v>
      </c>
      <c r="L44" s="61" t="s">
        <v>98</v>
      </c>
      <c r="M44" s="93">
        <v>41384</v>
      </c>
      <c r="N44">
        <v>1</v>
      </c>
      <c r="O44">
        <v>12</v>
      </c>
      <c r="P44">
        <v>2</v>
      </c>
      <c r="Q44">
        <v>17</v>
      </c>
      <c r="R44">
        <v>6</v>
      </c>
      <c r="S44">
        <v>1</v>
      </c>
      <c r="T44">
        <v>10</v>
      </c>
      <c r="U44">
        <v>2</v>
      </c>
      <c r="V44">
        <v>2</v>
      </c>
      <c r="W44">
        <v>3</v>
      </c>
      <c r="X44">
        <v>8</v>
      </c>
      <c r="Y44">
        <v>1</v>
      </c>
      <c r="Z44">
        <v>0</v>
      </c>
      <c r="AA44" t="s">
        <v>31</v>
      </c>
      <c r="AB44">
        <v>0</v>
      </c>
    </row>
    <row r="45" spans="2:28" x14ac:dyDescent="0.2">
      <c r="B45">
        <v>7030</v>
      </c>
      <c r="C45">
        <v>1956</v>
      </c>
      <c r="D45" s="59">
        <f t="shared" ca="1" si="1"/>
        <v>68</v>
      </c>
      <c r="E45" t="s">
        <v>40</v>
      </c>
      <c r="F45" t="s">
        <v>32</v>
      </c>
      <c r="G45" t="s">
        <v>99</v>
      </c>
      <c r="H45" s="61" t="str">
        <f t="shared" si="2"/>
        <v>66,465.00</v>
      </c>
      <c r="I45" s="78">
        <f t="shared" si="3"/>
        <v>66465</v>
      </c>
      <c r="J45">
        <v>0</v>
      </c>
      <c r="K45">
        <v>1</v>
      </c>
      <c r="L45" s="61" t="s">
        <v>100</v>
      </c>
      <c r="M45" s="93">
        <v>41363</v>
      </c>
      <c r="N45">
        <v>1</v>
      </c>
      <c r="O45">
        <v>1200</v>
      </c>
      <c r="P45">
        <v>0</v>
      </c>
      <c r="Q45">
        <v>204</v>
      </c>
      <c r="R45">
        <v>38</v>
      </c>
      <c r="S45">
        <v>29</v>
      </c>
      <c r="T45">
        <v>14</v>
      </c>
      <c r="U45">
        <v>3</v>
      </c>
      <c r="V45">
        <v>11</v>
      </c>
      <c r="W45">
        <v>12</v>
      </c>
      <c r="X45">
        <v>6</v>
      </c>
      <c r="Y45">
        <v>0</v>
      </c>
      <c r="Z45">
        <v>0</v>
      </c>
      <c r="AA45" t="s">
        <v>27</v>
      </c>
      <c r="AB45">
        <v>1</v>
      </c>
    </row>
    <row r="46" spans="2:28" x14ac:dyDescent="0.2">
      <c r="B46">
        <v>1524</v>
      </c>
      <c r="C46">
        <v>1984</v>
      </c>
      <c r="D46" s="59">
        <f t="shared" ca="1" si="1"/>
        <v>40</v>
      </c>
      <c r="E46" t="s">
        <v>43</v>
      </c>
      <c r="F46" t="s">
        <v>28</v>
      </c>
      <c r="G46" t="s">
        <v>101</v>
      </c>
      <c r="H46" s="61" t="str">
        <f t="shared" si="2"/>
        <v>81,698.00</v>
      </c>
      <c r="I46" s="78">
        <f t="shared" si="3"/>
        <v>81698</v>
      </c>
      <c r="J46">
        <v>0</v>
      </c>
      <c r="K46">
        <v>0</v>
      </c>
      <c r="L46" s="61">
        <v>41277</v>
      </c>
      <c r="M46" s="93">
        <v>41277</v>
      </c>
      <c r="N46">
        <v>1</v>
      </c>
      <c r="O46">
        <v>709</v>
      </c>
      <c r="P46">
        <v>45</v>
      </c>
      <c r="Q46">
        <v>115</v>
      </c>
      <c r="R46">
        <v>30</v>
      </c>
      <c r="S46">
        <v>160</v>
      </c>
      <c r="T46">
        <v>45</v>
      </c>
      <c r="U46">
        <v>1</v>
      </c>
      <c r="V46">
        <v>8</v>
      </c>
      <c r="W46">
        <v>5</v>
      </c>
      <c r="X46">
        <v>5</v>
      </c>
      <c r="Y46">
        <v>1</v>
      </c>
      <c r="Z46">
        <v>0</v>
      </c>
      <c r="AA46" t="s">
        <v>27</v>
      </c>
      <c r="AB46">
        <v>1</v>
      </c>
    </row>
    <row r="47" spans="2:28" x14ac:dyDescent="0.2">
      <c r="B47">
        <v>3657</v>
      </c>
      <c r="C47">
        <v>1987</v>
      </c>
      <c r="D47" s="59">
        <f t="shared" ca="1" si="1"/>
        <v>37</v>
      </c>
      <c r="E47" t="s">
        <v>23</v>
      </c>
      <c r="F47" t="s">
        <v>28</v>
      </c>
      <c r="G47" t="s">
        <v>102</v>
      </c>
      <c r="H47" s="61" t="str">
        <f t="shared" si="2"/>
        <v>39,146.00</v>
      </c>
      <c r="I47" s="78">
        <f t="shared" si="3"/>
        <v>39146</v>
      </c>
      <c r="J47">
        <v>1</v>
      </c>
      <c r="K47">
        <v>0</v>
      </c>
      <c r="L47" s="61" t="s">
        <v>103</v>
      </c>
      <c r="M47" s="93">
        <v>41319</v>
      </c>
      <c r="N47">
        <v>1</v>
      </c>
      <c r="O47">
        <v>94</v>
      </c>
      <c r="P47">
        <v>1</v>
      </c>
      <c r="Q47">
        <v>33</v>
      </c>
      <c r="R47">
        <v>13</v>
      </c>
      <c r="S47">
        <v>12</v>
      </c>
      <c r="T47">
        <v>12</v>
      </c>
      <c r="U47">
        <v>3</v>
      </c>
      <c r="V47">
        <v>4</v>
      </c>
      <c r="W47">
        <v>4</v>
      </c>
      <c r="X47">
        <v>8</v>
      </c>
      <c r="Y47">
        <v>0</v>
      </c>
      <c r="Z47">
        <v>0</v>
      </c>
      <c r="AA47" t="s">
        <v>27</v>
      </c>
      <c r="AB47">
        <v>0</v>
      </c>
    </row>
    <row r="48" spans="2:28" x14ac:dyDescent="0.2">
      <c r="B48">
        <v>5740</v>
      </c>
      <c r="C48">
        <v>1971</v>
      </c>
      <c r="D48" s="59">
        <f t="shared" ca="1" si="1"/>
        <v>53</v>
      </c>
      <c r="E48" t="s">
        <v>43</v>
      </c>
      <c r="F48" t="s">
        <v>24</v>
      </c>
      <c r="G48" t="s">
        <v>104</v>
      </c>
      <c r="H48" s="61" t="str">
        <f t="shared" si="2"/>
        <v>25,959.00</v>
      </c>
      <c r="I48" s="78">
        <f t="shared" si="3"/>
        <v>25959</v>
      </c>
      <c r="J48">
        <v>1</v>
      </c>
      <c r="K48">
        <v>1</v>
      </c>
      <c r="L48" s="61" t="s">
        <v>103</v>
      </c>
      <c r="M48" s="93">
        <v>41319</v>
      </c>
      <c r="N48">
        <v>1</v>
      </c>
      <c r="O48">
        <v>4</v>
      </c>
      <c r="P48">
        <v>2</v>
      </c>
      <c r="Q48">
        <v>12</v>
      </c>
      <c r="R48">
        <v>7</v>
      </c>
      <c r="S48">
        <v>5</v>
      </c>
      <c r="T48">
        <v>26</v>
      </c>
      <c r="U48">
        <v>2</v>
      </c>
      <c r="V48">
        <v>1</v>
      </c>
      <c r="W48">
        <v>2</v>
      </c>
      <c r="X48">
        <v>6</v>
      </c>
      <c r="Y48">
        <v>1</v>
      </c>
      <c r="Z48">
        <v>0</v>
      </c>
      <c r="AA48" t="s">
        <v>27</v>
      </c>
      <c r="AB48">
        <v>0</v>
      </c>
    </row>
    <row r="49" spans="2:28" x14ac:dyDescent="0.2">
      <c r="B49">
        <v>9595</v>
      </c>
      <c r="C49">
        <v>1962</v>
      </c>
      <c r="D49" s="59">
        <f t="shared" ca="1" si="1"/>
        <v>62</v>
      </c>
      <c r="E49" t="s">
        <v>23</v>
      </c>
      <c r="F49" t="s">
        <v>32</v>
      </c>
      <c r="G49" t="s">
        <v>105</v>
      </c>
      <c r="H49" s="61" t="str">
        <f t="shared" si="2"/>
        <v>64,260.00</v>
      </c>
      <c r="I49" s="78">
        <f t="shared" si="3"/>
        <v>64260</v>
      </c>
      <c r="J49">
        <v>0</v>
      </c>
      <c r="K49">
        <v>0</v>
      </c>
      <c r="L49" s="61">
        <v>41579</v>
      </c>
      <c r="M49" s="93">
        <v>41579</v>
      </c>
      <c r="N49">
        <v>1</v>
      </c>
      <c r="O49">
        <v>539</v>
      </c>
      <c r="P49">
        <v>169</v>
      </c>
      <c r="Q49">
        <v>816</v>
      </c>
      <c r="R49">
        <v>20</v>
      </c>
      <c r="S49">
        <v>0</v>
      </c>
      <c r="T49">
        <v>30</v>
      </c>
      <c r="U49">
        <v>1</v>
      </c>
      <c r="V49">
        <v>4</v>
      </c>
      <c r="W49">
        <v>4</v>
      </c>
      <c r="X49">
        <v>3</v>
      </c>
      <c r="Y49">
        <v>1</v>
      </c>
      <c r="Z49">
        <v>0</v>
      </c>
      <c r="AA49" t="s">
        <v>27</v>
      </c>
      <c r="AB49">
        <v>0</v>
      </c>
    </row>
    <row r="50" spans="2:28" x14ac:dyDescent="0.2">
      <c r="B50">
        <v>3158</v>
      </c>
      <c r="C50">
        <v>1974</v>
      </c>
      <c r="D50" s="59">
        <f t="shared" ca="1" si="1"/>
        <v>50</v>
      </c>
      <c r="E50" t="s">
        <v>23</v>
      </c>
      <c r="F50" t="s">
        <v>32</v>
      </c>
      <c r="G50" t="s">
        <v>106</v>
      </c>
      <c r="H50" s="61" t="str">
        <f t="shared" si="2"/>
        <v>32,300.00</v>
      </c>
      <c r="I50" s="78">
        <f t="shared" si="3"/>
        <v>32300</v>
      </c>
      <c r="J50">
        <v>1</v>
      </c>
      <c r="K50">
        <v>0</v>
      </c>
      <c r="L50" s="61">
        <v>41334</v>
      </c>
      <c r="M50" s="93">
        <v>41334</v>
      </c>
      <c r="N50">
        <v>1</v>
      </c>
      <c r="O50">
        <v>13</v>
      </c>
      <c r="P50">
        <v>3</v>
      </c>
      <c r="Q50">
        <v>6</v>
      </c>
      <c r="R50">
        <v>6</v>
      </c>
      <c r="S50">
        <v>5</v>
      </c>
      <c r="T50">
        <v>6</v>
      </c>
      <c r="U50">
        <v>1</v>
      </c>
      <c r="V50">
        <v>1</v>
      </c>
      <c r="W50">
        <v>3</v>
      </c>
      <c r="X50">
        <v>8</v>
      </c>
      <c r="Y50">
        <v>0</v>
      </c>
      <c r="Z50">
        <v>0</v>
      </c>
      <c r="AA50" t="s">
        <v>27</v>
      </c>
      <c r="AB50">
        <v>0</v>
      </c>
    </row>
    <row r="51" spans="2:28" x14ac:dyDescent="0.2">
      <c r="B51">
        <v>5114</v>
      </c>
      <c r="C51">
        <v>1966</v>
      </c>
      <c r="D51" s="59">
        <f t="shared" ca="1" si="1"/>
        <v>58</v>
      </c>
      <c r="E51" t="s">
        <v>53</v>
      </c>
      <c r="F51" t="s">
        <v>32</v>
      </c>
      <c r="G51" t="s">
        <v>107</v>
      </c>
      <c r="H51" s="61" t="str">
        <f t="shared" si="2"/>
        <v>74,806.00</v>
      </c>
      <c r="I51" s="78">
        <f t="shared" si="3"/>
        <v>74806</v>
      </c>
      <c r="J51">
        <v>0</v>
      </c>
      <c r="K51">
        <v>1</v>
      </c>
      <c r="L51" s="61" t="s">
        <v>108</v>
      </c>
      <c r="M51" s="93">
        <v>41262</v>
      </c>
      <c r="N51">
        <v>1</v>
      </c>
      <c r="O51">
        <v>670</v>
      </c>
      <c r="P51">
        <v>9</v>
      </c>
      <c r="Q51">
        <v>249</v>
      </c>
      <c r="R51">
        <v>0</v>
      </c>
      <c r="S51">
        <v>28</v>
      </c>
      <c r="T51">
        <v>9</v>
      </c>
      <c r="U51">
        <v>2</v>
      </c>
      <c r="V51">
        <v>5</v>
      </c>
      <c r="W51">
        <v>5</v>
      </c>
      <c r="X51">
        <v>4</v>
      </c>
      <c r="Y51">
        <v>0</v>
      </c>
      <c r="Z51">
        <v>0</v>
      </c>
      <c r="AA51" t="s">
        <v>38</v>
      </c>
      <c r="AB51">
        <v>0</v>
      </c>
    </row>
    <row r="52" spans="2:28" x14ac:dyDescent="0.2">
      <c r="B52">
        <v>340</v>
      </c>
      <c r="C52">
        <v>1971</v>
      </c>
      <c r="D52" s="59">
        <f t="shared" ca="1" si="1"/>
        <v>53</v>
      </c>
      <c r="E52" t="s">
        <v>23</v>
      </c>
      <c r="F52" t="s">
        <v>24</v>
      </c>
      <c r="G52" t="s">
        <v>109</v>
      </c>
      <c r="H52" s="61" t="str">
        <f t="shared" si="2"/>
        <v>72,967.00</v>
      </c>
      <c r="I52" s="78">
        <f t="shared" si="3"/>
        <v>72967</v>
      </c>
      <c r="J52">
        <v>0</v>
      </c>
      <c r="K52">
        <v>1</v>
      </c>
      <c r="L52" s="61" t="s">
        <v>110</v>
      </c>
      <c r="M52" s="93">
        <v>41258</v>
      </c>
      <c r="N52">
        <v>1</v>
      </c>
      <c r="O52">
        <v>158</v>
      </c>
      <c r="P52">
        <v>35</v>
      </c>
      <c r="Q52">
        <v>179</v>
      </c>
      <c r="R52">
        <v>0</v>
      </c>
      <c r="S52">
        <v>0</v>
      </c>
      <c r="T52">
        <v>125</v>
      </c>
      <c r="U52">
        <v>2</v>
      </c>
      <c r="V52">
        <v>7</v>
      </c>
      <c r="W52">
        <v>8</v>
      </c>
      <c r="X52">
        <v>5</v>
      </c>
      <c r="Y52">
        <v>1</v>
      </c>
      <c r="Z52">
        <v>0</v>
      </c>
      <c r="AA52" t="s">
        <v>46</v>
      </c>
      <c r="AB52">
        <v>1</v>
      </c>
    </row>
    <row r="53" spans="2:28" x14ac:dyDescent="0.2">
      <c r="B53">
        <v>8805</v>
      </c>
      <c r="C53">
        <v>1961</v>
      </c>
      <c r="D53" s="59">
        <f t="shared" ca="1" si="1"/>
        <v>63</v>
      </c>
      <c r="E53" t="s">
        <v>23</v>
      </c>
      <c r="F53" t="s">
        <v>28</v>
      </c>
      <c r="G53" t="s">
        <v>111</v>
      </c>
      <c r="H53" s="61" t="str">
        <f t="shared" si="2"/>
        <v>48,904.00</v>
      </c>
      <c r="I53" s="78">
        <f t="shared" si="3"/>
        <v>48904</v>
      </c>
      <c r="J53">
        <v>0</v>
      </c>
      <c r="K53">
        <v>1</v>
      </c>
      <c r="L53" s="61">
        <v>40951</v>
      </c>
      <c r="M53" s="93">
        <v>40951</v>
      </c>
      <c r="N53">
        <v>1</v>
      </c>
      <c r="O53">
        <v>283</v>
      </c>
      <c r="P53">
        <v>10</v>
      </c>
      <c r="Q53">
        <v>38</v>
      </c>
      <c r="R53">
        <v>0</v>
      </c>
      <c r="S53">
        <v>13</v>
      </c>
      <c r="T53">
        <v>27</v>
      </c>
      <c r="U53">
        <v>4</v>
      </c>
      <c r="V53">
        <v>7</v>
      </c>
      <c r="W53">
        <v>4</v>
      </c>
      <c r="X53">
        <v>8</v>
      </c>
      <c r="Y53">
        <v>0</v>
      </c>
      <c r="Z53">
        <v>0</v>
      </c>
      <c r="AA53" t="s">
        <v>35</v>
      </c>
      <c r="AB53">
        <v>0</v>
      </c>
    </row>
    <row r="54" spans="2:28" x14ac:dyDescent="0.2">
      <c r="B54">
        <v>1241</v>
      </c>
      <c r="C54">
        <v>1985</v>
      </c>
      <c r="D54" s="59">
        <f t="shared" ca="1" si="1"/>
        <v>39</v>
      </c>
      <c r="E54" t="s">
        <v>43</v>
      </c>
      <c r="F54" t="s">
        <v>32</v>
      </c>
      <c r="G54" t="s">
        <v>112</v>
      </c>
      <c r="H54" s="61" t="str">
        <f t="shared" si="2"/>
        <v>14,796.00</v>
      </c>
      <c r="I54" s="78">
        <f t="shared" si="3"/>
        <v>14796</v>
      </c>
      <c r="J54">
        <v>1</v>
      </c>
      <c r="K54">
        <v>0</v>
      </c>
      <c r="L54" s="61" t="s">
        <v>113</v>
      </c>
      <c r="M54" s="93">
        <v>41169</v>
      </c>
      <c r="N54">
        <v>1</v>
      </c>
      <c r="O54">
        <v>13</v>
      </c>
      <c r="P54">
        <v>3</v>
      </c>
      <c r="Q54">
        <v>8</v>
      </c>
      <c r="R54">
        <v>7</v>
      </c>
      <c r="S54">
        <v>4</v>
      </c>
      <c r="T54">
        <v>16</v>
      </c>
      <c r="U54">
        <v>2</v>
      </c>
      <c r="V54">
        <v>1</v>
      </c>
      <c r="W54">
        <v>3</v>
      </c>
      <c r="X54">
        <v>9</v>
      </c>
      <c r="Y54">
        <v>1</v>
      </c>
      <c r="Z54">
        <v>0</v>
      </c>
      <c r="AA54" t="s">
        <v>46</v>
      </c>
      <c r="AB54">
        <v>0</v>
      </c>
    </row>
    <row r="55" spans="2:28" x14ac:dyDescent="0.2">
      <c r="B55">
        <v>1402</v>
      </c>
      <c r="C55">
        <v>1955</v>
      </c>
      <c r="D55" s="59">
        <f t="shared" ca="1" si="1"/>
        <v>69</v>
      </c>
      <c r="E55" t="s">
        <v>53</v>
      </c>
      <c r="F55" t="s">
        <v>32</v>
      </c>
      <c r="G55" t="s">
        <v>114</v>
      </c>
      <c r="H55" s="61" t="str">
        <f t="shared" si="2"/>
        <v>66,991.00</v>
      </c>
      <c r="I55" s="78">
        <f t="shared" si="3"/>
        <v>66991</v>
      </c>
      <c r="J55">
        <v>0</v>
      </c>
      <c r="K55">
        <v>0</v>
      </c>
      <c r="L55" s="61">
        <v>41222</v>
      </c>
      <c r="M55" s="93">
        <v>41222</v>
      </c>
      <c r="N55">
        <v>1</v>
      </c>
      <c r="O55">
        <v>496</v>
      </c>
      <c r="P55">
        <v>36</v>
      </c>
      <c r="Q55">
        <v>460</v>
      </c>
      <c r="R55">
        <v>189</v>
      </c>
      <c r="S55">
        <v>60</v>
      </c>
      <c r="T55">
        <v>12</v>
      </c>
      <c r="U55">
        <v>3</v>
      </c>
      <c r="V55">
        <v>4</v>
      </c>
      <c r="W55">
        <v>6</v>
      </c>
      <c r="X55">
        <v>3</v>
      </c>
      <c r="Y55">
        <v>0</v>
      </c>
      <c r="Z55">
        <v>0</v>
      </c>
      <c r="AA55" t="s">
        <v>46</v>
      </c>
      <c r="AB55">
        <v>0</v>
      </c>
    </row>
    <row r="56" spans="2:28" x14ac:dyDescent="0.2">
      <c r="B56">
        <v>7264</v>
      </c>
      <c r="C56">
        <v>1979</v>
      </c>
      <c r="D56" s="59">
        <f t="shared" ca="1" si="1"/>
        <v>45</v>
      </c>
      <c r="E56" t="s">
        <v>43</v>
      </c>
      <c r="F56" t="s">
        <v>28</v>
      </c>
      <c r="G56" t="s">
        <v>115</v>
      </c>
      <c r="H56" s="61" t="str">
        <f t="shared" si="2"/>
        <v>52,195.00</v>
      </c>
      <c r="I56" s="78">
        <f t="shared" si="3"/>
        <v>52195</v>
      </c>
      <c r="J56">
        <v>2</v>
      </c>
      <c r="K56">
        <v>1</v>
      </c>
      <c r="L56" s="61">
        <v>41978</v>
      </c>
      <c r="M56" s="93">
        <v>41978</v>
      </c>
      <c r="N56">
        <v>2</v>
      </c>
      <c r="O56">
        <v>12</v>
      </c>
      <c r="P56">
        <v>0</v>
      </c>
      <c r="Q56">
        <v>4</v>
      </c>
      <c r="R56">
        <v>0</v>
      </c>
      <c r="S56">
        <v>0</v>
      </c>
      <c r="T56">
        <v>1</v>
      </c>
      <c r="U56">
        <v>1</v>
      </c>
      <c r="V56">
        <v>1</v>
      </c>
      <c r="W56">
        <v>2</v>
      </c>
      <c r="X56">
        <v>8</v>
      </c>
      <c r="Y56">
        <v>0</v>
      </c>
      <c r="Z56">
        <v>0</v>
      </c>
      <c r="AA56" t="s">
        <v>67</v>
      </c>
      <c r="AB56">
        <v>0</v>
      </c>
    </row>
    <row r="57" spans="2:28" x14ac:dyDescent="0.2">
      <c r="B57">
        <v>1619</v>
      </c>
      <c r="C57">
        <v>1957</v>
      </c>
      <c r="D57" s="59">
        <f t="shared" ca="1" si="1"/>
        <v>67</v>
      </c>
      <c r="E57" t="s">
        <v>23</v>
      </c>
      <c r="F57" t="s">
        <v>32</v>
      </c>
      <c r="G57" t="s">
        <v>116</v>
      </c>
      <c r="H57" s="61" t="str">
        <f t="shared" si="2"/>
        <v>90,369.00</v>
      </c>
      <c r="I57" s="78">
        <f t="shared" si="3"/>
        <v>90369</v>
      </c>
      <c r="J57">
        <v>0</v>
      </c>
      <c r="K57">
        <v>0</v>
      </c>
      <c r="L57" s="61" t="s">
        <v>117</v>
      </c>
      <c r="M57" s="93">
        <v>41757</v>
      </c>
      <c r="N57">
        <v>2</v>
      </c>
      <c r="O57">
        <v>292</v>
      </c>
      <c r="P57">
        <v>51</v>
      </c>
      <c r="Q57">
        <v>981</v>
      </c>
      <c r="R57">
        <v>224</v>
      </c>
      <c r="S57">
        <v>23</v>
      </c>
      <c r="T57">
        <v>17</v>
      </c>
      <c r="U57">
        <v>1</v>
      </c>
      <c r="V57">
        <v>4</v>
      </c>
      <c r="W57">
        <v>6</v>
      </c>
      <c r="X57">
        <v>1</v>
      </c>
      <c r="Y57">
        <v>1</v>
      </c>
      <c r="Z57">
        <v>0</v>
      </c>
      <c r="AA57" t="s">
        <v>27</v>
      </c>
      <c r="AB57">
        <v>0</v>
      </c>
    </row>
    <row r="58" spans="2:28" x14ac:dyDescent="0.2">
      <c r="B58">
        <v>6398</v>
      </c>
      <c r="C58">
        <v>1975</v>
      </c>
      <c r="D58" s="59">
        <f t="shared" ca="1" si="1"/>
        <v>49</v>
      </c>
      <c r="E58" t="s">
        <v>118</v>
      </c>
      <c r="F58" t="s">
        <v>32</v>
      </c>
      <c r="G58" t="s">
        <v>119</v>
      </c>
      <c r="H58" s="61" t="str">
        <f t="shared" si="2"/>
        <v>18,393.00</v>
      </c>
      <c r="I58" s="78">
        <f t="shared" si="3"/>
        <v>18393</v>
      </c>
      <c r="J58">
        <v>1</v>
      </c>
      <c r="K58">
        <v>0</v>
      </c>
      <c r="L58" s="61" t="s">
        <v>120</v>
      </c>
      <c r="M58" s="93">
        <v>41727</v>
      </c>
      <c r="N58">
        <v>2</v>
      </c>
      <c r="O58">
        <v>7</v>
      </c>
      <c r="P58">
        <v>10</v>
      </c>
      <c r="Q58">
        <v>13</v>
      </c>
      <c r="R58">
        <v>16</v>
      </c>
      <c r="S58">
        <v>0</v>
      </c>
      <c r="T58">
        <v>4</v>
      </c>
      <c r="U58">
        <v>2</v>
      </c>
      <c r="V58">
        <v>3</v>
      </c>
      <c r="W58">
        <v>3</v>
      </c>
      <c r="X58">
        <v>8</v>
      </c>
      <c r="Y58">
        <v>0</v>
      </c>
      <c r="Z58">
        <v>0</v>
      </c>
      <c r="AA58" t="s">
        <v>27</v>
      </c>
      <c r="AB58">
        <v>0</v>
      </c>
    </row>
    <row r="59" spans="2:28" x14ac:dyDescent="0.2">
      <c r="B59">
        <v>1857</v>
      </c>
      <c r="C59">
        <v>1953</v>
      </c>
      <c r="D59" s="59">
        <f t="shared" ca="1" si="1"/>
        <v>71</v>
      </c>
      <c r="E59" t="s">
        <v>23</v>
      </c>
      <c r="F59" t="s">
        <v>28</v>
      </c>
      <c r="G59" t="s">
        <v>121</v>
      </c>
      <c r="H59" s="61" t="str">
        <f t="shared" si="2"/>
        <v>47,139.00</v>
      </c>
      <c r="I59" s="78">
        <f t="shared" si="3"/>
        <v>47139</v>
      </c>
      <c r="J59">
        <v>1</v>
      </c>
      <c r="K59">
        <v>1</v>
      </c>
      <c r="L59" s="61">
        <v>41793</v>
      </c>
      <c r="M59" s="93">
        <v>41793</v>
      </c>
      <c r="N59">
        <v>2</v>
      </c>
      <c r="O59">
        <v>46</v>
      </c>
      <c r="P59">
        <v>0</v>
      </c>
      <c r="Q59">
        <v>12</v>
      </c>
      <c r="R59">
        <v>0</v>
      </c>
      <c r="S59">
        <v>2</v>
      </c>
      <c r="T59">
        <v>23</v>
      </c>
      <c r="U59">
        <v>2</v>
      </c>
      <c r="V59">
        <v>2</v>
      </c>
      <c r="W59">
        <v>2</v>
      </c>
      <c r="X59">
        <v>7</v>
      </c>
      <c r="Y59">
        <v>1</v>
      </c>
      <c r="Z59">
        <v>0</v>
      </c>
      <c r="AA59" t="s">
        <v>27</v>
      </c>
      <c r="AB59">
        <v>0</v>
      </c>
    </row>
    <row r="60" spans="2:28" x14ac:dyDescent="0.2">
      <c r="B60">
        <v>4877</v>
      </c>
      <c r="C60">
        <v>1974</v>
      </c>
      <c r="D60" s="59">
        <f t="shared" ca="1" si="1"/>
        <v>50</v>
      </c>
      <c r="E60" t="s">
        <v>53</v>
      </c>
      <c r="F60" t="s">
        <v>32</v>
      </c>
      <c r="G60" t="s">
        <v>122</v>
      </c>
      <c r="H60" s="61" t="str">
        <f t="shared" si="2"/>
        <v>38,576.00</v>
      </c>
      <c r="I60" s="78">
        <f t="shared" si="3"/>
        <v>38576</v>
      </c>
      <c r="J60">
        <v>0</v>
      </c>
      <c r="K60">
        <v>1</v>
      </c>
      <c r="L60" s="61">
        <v>41732</v>
      </c>
      <c r="M60" s="93">
        <v>41732</v>
      </c>
      <c r="N60">
        <v>2</v>
      </c>
      <c r="O60">
        <v>34</v>
      </c>
      <c r="P60">
        <v>0</v>
      </c>
      <c r="Q60">
        <v>7</v>
      </c>
      <c r="R60">
        <v>0</v>
      </c>
      <c r="S60">
        <v>0</v>
      </c>
      <c r="T60">
        <v>0</v>
      </c>
      <c r="U60">
        <v>1</v>
      </c>
      <c r="V60">
        <v>1</v>
      </c>
      <c r="W60">
        <v>3</v>
      </c>
      <c r="X60">
        <v>7</v>
      </c>
      <c r="Y60">
        <v>0</v>
      </c>
      <c r="Z60">
        <v>0</v>
      </c>
      <c r="AA60" t="s">
        <v>50</v>
      </c>
      <c r="AB60">
        <v>0</v>
      </c>
    </row>
    <row r="61" spans="2:28" x14ac:dyDescent="0.2">
      <c r="B61">
        <v>3066</v>
      </c>
      <c r="C61">
        <v>1976</v>
      </c>
      <c r="D61" s="59">
        <f t="shared" ca="1" si="1"/>
        <v>48</v>
      </c>
      <c r="E61" t="s">
        <v>40</v>
      </c>
      <c r="F61" t="s">
        <v>32</v>
      </c>
      <c r="G61" t="s">
        <v>123</v>
      </c>
      <c r="H61" s="61" t="str">
        <f t="shared" si="2"/>
        <v>61,905.00</v>
      </c>
      <c r="I61" s="78">
        <f t="shared" si="3"/>
        <v>61905</v>
      </c>
      <c r="J61">
        <v>0</v>
      </c>
      <c r="K61">
        <v>1</v>
      </c>
      <c r="L61" s="61">
        <v>41731</v>
      </c>
      <c r="M61" s="93">
        <v>41731</v>
      </c>
      <c r="N61">
        <v>2</v>
      </c>
      <c r="O61">
        <v>167</v>
      </c>
      <c r="P61">
        <v>0</v>
      </c>
      <c r="Q61">
        <v>43</v>
      </c>
      <c r="R61">
        <v>6</v>
      </c>
      <c r="S61">
        <v>2</v>
      </c>
      <c r="T61">
        <v>13</v>
      </c>
      <c r="U61">
        <v>2</v>
      </c>
      <c r="V61">
        <v>4</v>
      </c>
      <c r="W61">
        <v>4</v>
      </c>
      <c r="X61">
        <v>5</v>
      </c>
      <c r="Y61">
        <v>0</v>
      </c>
      <c r="Z61">
        <v>0</v>
      </c>
      <c r="AA61" t="s">
        <v>67</v>
      </c>
      <c r="AB61">
        <v>0</v>
      </c>
    </row>
    <row r="62" spans="2:28" x14ac:dyDescent="0.2">
      <c r="B62">
        <v>10286</v>
      </c>
      <c r="C62">
        <v>1963</v>
      </c>
      <c r="D62" s="59">
        <f t="shared" ca="1" si="1"/>
        <v>61</v>
      </c>
      <c r="E62" t="s">
        <v>23</v>
      </c>
      <c r="F62" t="s">
        <v>32</v>
      </c>
      <c r="G62" t="s">
        <v>124</v>
      </c>
      <c r="H62" s="61" t="str">
        <f t="shared" si="2"/>
        <v>83,715.00</v>
      </c>
      <c r="I62" s="78">
        <f t="shared" si="3"/>
        <v>83715</v>
      </c>
      <c r="J62">
        <v>0</v>
      </c>
      <c r="K62">
        <v>0</v>
      </c>
      <c r="L62" s="61">
        <v>41700</v>
      </c>
      <c r="M62" s="93">
        <v>41700</v>
      </c>
      <c r="N62">
        <v>2</v>
      </c>
      <c r="O62">
        <v>318</v>
      </c>
      <c r="P62">
        <v>8</v>
      </c>
      <c r="Q62">
        <v>407</v>
      </c>
      <c r="R62">
        <v>150</v>
      </c>
      <c r="S62">
        <v>35</v>
      </c>
      <c r="T62">
        <v>8</v>
      </c>
      <c r="U62">
        <v>1</v>
      </c>
      <c r="V62">
        <v>2</v>
      </c>
      <c r="W62">
        <v>13</v>
      </c>
      <c r="X62">
        <v>0</v>
      </c>
      <c r="Y62">
        <v>0</v>
      </c>
      <c r="Z62">
        <v>0</v>
      </c>
      <c r="AA62" t="s">
        <v>67</v>
      </c>
      <c r="AB62">
        <v>0</v>
      </c>
    </row>
    <row r="63" spans="2:28" x14ac:dyDescent="0.2">
      <c r="B63">
        <v>1992</v>
      </c>
      <c r="C63">
        <v>1965</v>
      </c>
      <c r="D63" s="59">
        <f t="shared" ca="1" si="1"/>
        <v>59</v>
      </c>
      <c r="E63" t="s">
        <v>23</v>
      </c>
      <c r="F63" t="s">
        <v>32</v>
      </c>
      <c r="G63" t="s">
        <v>125</v>
      </c>
      <c r="H63" s="61" t="str">
        <f t="shared" si="2"/>
        <v>60,597.00</v>
      </c>
      <c r="I63" s="78">
        <f t="shared" si="3"/>
        <v>60597</v>
      </c>
      <c r="J63">
        <v>0</v>
      </c>
      <c r="K63">
        <v>1</v>
      </c>
      <c r="L63" s="61">
        <v>41640</v>
      </c>
      <c r="M63" s="93">
        <v>41640</v>
      </c>
      <c r="N63">
        <v>2</v>
      </c>
      <c r="O63">
        <v>522</v>
      </c>
      <c r="P63">
        <v>0</v>
      </c>
      <c r="Q63">
        <v>257</v>
      </c>
      <c r="R63">
        <v>32</v>
      </c>
      <c r="S63">
        <v>16</v>
      </c>
      <c r="T63">
        <v>66</v>
      </c>
      <c r="U63">
        <v>4</v>
      </c>
      <c r="V63">
        <v>2</v>
      </c>
      <c r="W63">
        <v>8</v>
      </c>
      <c r="X63">
        <v>7</v>
      </c>
      <c r="Y63">
        <v>1</v>
      </c>
      <c r="Z63">
        <v>0</v>
      </c>
      <c r="AA63" t="s">
        <v>27</v>
      </c>
      <c r="AB63">
        <v>1</v>
      </c>
    </row>
    <row r="64" spans="2:28" x14ac:dyDescent="0.2">
      <c r="B64">
        <v>4246</v>
      </c>
      <c r="C64">
        <v>1983</v>
      </c>
      <c r="D64" s="59">
        <f t="shared" ca="1" si="1"/>
        <v>41</v>
      </c>
      <c r="E64" t="s">
        <v>53</v>
      </c>
      <c r="F64" t="s">
        <v>28</v>
      </c>
      <c r="G64" t="s">
        <v>126</v>
      </c>
      <c r="H64" s="61" t="str">
        <f t="shared" si="2"/>
        <v>6,560.00</v>
      </c>
      <c r="I64" s="78">
        <f t="shared" si="3"/>
        <v>6560</v>
      </c>
      <c r="J64">
        <v>0</v>
      </c>
      <c r="K64">
        <v>0</v>
      </c>
      <c r="L64" s="61">
        <v>41620</v>
      </c>
      <c r="M64" s="93">
        <v>41620</v>
      </c>
      <c r="N64">
        <v>2</v>
      </c>
      <c r="O64">
        <v>67</v>
      </c>
      <c r="P64">
        <v>11</v>
      </c>
      <c r="Q64">
        <v>26</v>
      </c>
      <c r="R64">
        <v>4</v>
      </c>
      <c r="S64">
        <v>3</v>
      </c>
      <c r="T64">
        <v>262</v>
      </c>
      <c r="U64">
        <v>0</v>
      </c>
      <c r="V64">
        <v>1</v>
      </c>
      <c r="W64">
        <v>1</v>
      </c>
      <c r="X64">
        <v>17</v>
      </c>
      <c r="Y64">
        <v>0</v>
      </c>
      <c r="Z64">
        <v>0</v>
      </c>
      <c r="AA64" t="s">
        <v>27</v>
      </c>
      <c r="AB64">
        <v>0</v>
      </c>
    </row>
    <row r="65" spans="2:28" x14ac:dyDescent="0.2">
      <c r="B65">
        <v>10623</v>
      </c>
      <c r="C65">
        <v>1962</v>
      </c>
      <c r="D65" s="59">
        <f t="shared" ca="1" si="1"/>
        <v>62</v>
      </c>
      <c r="E65" t="s">
        <v>53</v>
      </c>
      <c r="F65" t="s">
        <v>32</v>
      </c>
      <c r="G65" t="s">
        <v>127</v>
      </c>
      <c r="H65" s="61" t="str">
        <f t="shared" si="2"/>
        <v>48,330.00</v>
      </c>
      <c r="I65" s="78">
        <f t="shared" si="3"/>
        <v>48330</v>
      </c>
      <c r="J65">
        <v>0</v>
      </c>
      <c r="K65">
        <v>1</v>
      </c>
      <c r="L65" s="61" t="s">
        <v>128</v>
      </c>
      <c r="M65" s="93">
        <v>41593</v>
      </c>
      <c r="N65">
        <v>2</v>
      </c>
      <c r="O65">
        <v>28</v>
      </c>
      <c r="P65">
        <v>0</v>
      </c>
      <c r="Q65">
        <v>4</v>
      </c>
      <c r="R65">
        <v>0</v>
      </c>
      <c r="S65">
        <v>0</v>
      </c>
      <c r="T65">
        <v>0</v>
      </c>
      <c r="U65">
        <v>1</v>
      </c>
      <c r="V65">
        <v>1</v>
      </c>
      <c r="W65">
        <v>3</v>
      </c>
      <c r="X65">
        <v>5</v>
      </c>
      <c r="Y65">
        <v>0</v>
      </c>
      <c r="Z65">
        <v>0</v>
      </c>
      <c r="AA65" t="s">
        <v>27</v>
      </c>
      <c r="AB65">
        <v>0</v>
      </c>
    </row>
    <row r="66" spans="2:28" x14ac:dyDescent="0.2">
      <c r="B66">
        <v>4867</v>
      </c>
      <c r="C66">
        <v>1969</v>
      </c>
      <c r="D66" s="59">
        <f t="shared" ca="1" si="1"/>
        <v>55</v>
      </c>
      <c r="E66" t="s">
        <v>40</v>
      </c>
      <c r="F66" t="s">
        <v>28</v>
      </c>
      <c r="G66" t="s">
        <v>129</v>
      </c>
      <c r="H66" s="61" t="str">
        <f t="shared" si="2"/>
        <v>38,236.00</v>
      </c>
      <c r="I66" s="78">
        <f t="shared" si="3"/>
        <v>38236</v>
      </c>
      <c r="J66">
        <v>1</v>
      </c>
      <c r="K66">
        <v>1</v>
      </c>
      <c r="L66" s="61" t="s">
        <v>130</v>
      </c>
      <c r="M66" s="93">
        <v>41537</v>
      </c>
      <c r="N66">
        <v>2</v>
      </c>
      <c r="O66">
        <v>58</v>
      </c>
      <c r="P66">
        <v>0</v>
      </c>
      <c r="Q66">
        <v>18</v>
      </c>
      <c r="R66">
        <v>2</v>
      </c>
      <c r="S66">
        <v>0</v>
      </c>
      <c r="T66">
        <v>10</v>
      </c>
      <c r="U66">
        <v>4</v>
      </c>
      <c r="V66">
        <v>3</v>
      </c>
      <c r="W66">
        <v>4</v>
      </c>
      <c r="X66">
        <v>7</v>
      </c>
      <c r="Y66">
        <v>0</v>
      </c>
      <c r="Z66">
        <v>0</v>
      </c>
      <c r="AA66" t="s">
        <v>27</v>
      </c>
      <c r="AB66">
        <v>0</v>
      </c>
    </row>
    <row r="67" spans="2:28" x14ac:dyDescent="0.2">
      <c r="B67">
        <v>3112</v>
      </c>
      <c r="C67">
        <v>1978</v>
      </c>
      <c r="D67" s="59">
        <f t="shared" ca="1" si="1"/>
        <v>46</v>
      </c>
      <c r="E67" t="s">
        <v>53</v>
      </c>
      <c r="F67" t="s">
        <v>32</v>
      </c>
      <c r="G67" t="s">
        <v>131</v>
      </c>
      <c r="H67" s="61" t="str">
        <f t="shared" si="2"/>
        <v>22,701.00</v>
      </c>
      <c r="I67" s="78">
        <f t="shared" si="3"/>
        <v>22701</v>
      </c>
      <c r="J67">
        <v>1</v>
      </c>
      <c r="K67">
        <v>0</v>
      </c>
      <c r="L67" s="61">
        <v>41403</v>
      </c>
      <c r="M67" s="93">
        <v>41403</v>
      </c>
      <c r="N67">
        <v>2</v>
      </c>
      <c r="O67">
        <v>2</v>
      </c>
      <c r="P67">
        <v>4</v>
      </c>
      <c r="Q67">
        <v>9</v>
      </c>
      <c r="R67">
        <v>0</v>
      </c>
      <c r="S67">
        <v>4</v>
      </c>
      <c r="T67">
        <v>5</v>
      </c>
      <c r="U67">
        <v>1</v>
      </c>
      <c r="V67">
        <v>1</v>
      </c>
      <c r="W67">
        <v>3</v>
      </c>
      <c r="X67">
        <v>5</v>
      </c>
      <c r="Y67">
        <v>0</v>
      </c>
      <c r="Z67">
        <v>0</v>
      </c>
      <c r="AA67" t="s">
        <v>27</v>
      </c>
      <c r="AB67">
        <v>0</v>
      </c>
    </row>
    <row r="68" spans="2:28" x14ac:dyDescent="0.2">
      <c r="B68">
        <v>4865</v>
      </c>
      <c r="C68">
        <v>1975</v>
      </c>
      <c r="D68" s="59">
        <f t="shared" ca="1" si="1"/>
        <v>49</v>
      </c>
      <c r="E68" t="s">
        <v>53</v>
      </c>
      <c r="F68" t="s">
        <v>24</v>
      </c>
      <c r="G68" t="s">
        <v>132</v>
      </c>
      <c r="H68" s="61" t="str">
        <f t="shared" si="2"/>
        <v>53,367.00</v>
      </c>
      <c r="I68" s="78">
        <f t="shared" si="3"/>
        <v>53367</v>
      </c>
      <c r="J68">
        <v>1</v>
      </c>
      <c r="K68">
        <v>1</v>
      </c>
      <c r="L68" s="61" t="s">
        <v>133</v>
      </c>
      <c r="M68" s="93">
        <v>41517</v>
      </c>
      <c r="N68">
        <v>2</v>
      </c>
      <c r="O68">
        <v>229</v>
      </c>
      <c r="P68">
        <v>7</v>
      </c>
      <c r="Q68">
        <v>140</v>
      </c>
      <c r="R68">
        <v>10</v>
      </c>
      <c r="S68">
        <v>3</v>
      </c>
      <c r="T68">
        <v>11</v>
      </c>
      <c r="U68">
        <v>7</v>
      </c>
      <c r="V68">
        <v>5</v>
      </c>
      <c r="W68">
        <v>8</v>
      </c>
      <c r="X68">
        <v>7</v>
      </c>
      <c r="Y68">
        <v>1</v>
      </c>
      <c r="Z68">
        <v>0</v>
      </c>
      <c r="AA68" t="s">
        <v>38</v>
      </c>
      <c r="AB68">
        <v>0</v>
      </c>
    </row>
    <row r="69" spans="2:28" x14ac:dyDescent="0.2">
      <c r="B69">
        <v>6287</v>
      </c>
      <c r="C69">
        <v>1987</v>
      </c>
      <c r="D69" s="59">
        <f t="shared" ref="D69:D132" ca="1" si="4">(YEAR(NOW())-C69)</f>
        <v>37</v>
      </c>
      <c r="E69" t="s">
        <v>23</v>
      </c>
      <c r="F69" t="s">
        <v>32</v>
      </c>
      <c r="G69" t="s">
        <v>134</v>
      </c>
      <c r="H69" s="61" t="str">
        <f t="shared" ref="H69:H132" si="5">REPLACE(G69,1,1,"")</f>
        <v>34,728.00</v>
      </c>
      <c r="I69" s="78">
        <f t="shared" ref="I69:I132" si="6">VALUE(H69)</f>
        <v>34728</v>
      </c>
      <c r="J69">
        <v>1</v>
      </c>
      <c r="K69">
        <v>0</v>
      </c>
      <c r="L69" s="61" t="s">
        <v>135</v>
      </c>
      <c r="M69" s="93">
        <v>41485</v>
      </c>
      <c r="N69">
        <v>2</v>
      </c>
      <c r="O69">
        <v>14</v>
      </c>
      <c r="P69">
        <v>0</v>
      </c>
      <c r="Q69">
        <v>16</v>
      </c>
      <c r="R69">
        <v>0</v>
      </c>
      <c r="S69">
        <v>0</v>
      </c>
      <c r="T69">
        <v>6</v>
      </c>
      <c r="U69">
        <v>1</v>
      </c>
      <c r="V69">
        <v>1</v>
      </c>
      <c r="W69">
        <v>2</v>
      </c>
      <c r="X69">
        <v>6</v>
      </c>
      <c r="Y69">
        <v>1</v>
      </c>
      <c r="Z69">
        <v>0</v>
      </c>
      <c r="AA69" t="s">
        <v>27</v>
      </c>
      <c r="AB69">
        <v>0</v>
      </c>
    </row>
    <row r="70" spans="2:28" x14ac:dyDescent="0.2">
      <c r="B70">
        <v>4405</v>
      </c>
      <c r="C70">
        <v>1957</v>
      </c>
      <c r="D70" s="59">
        <f t="shared" ca="1" si="4"/>
        <v>67</v>
      </c>
      <c r="E70" t="s">
        <v>53</v>
      </c>
      <c r="F70" t="s">
        <v>32</v>
      </c>
      <c r="G70" t="s">
        <v>136</v>
      </c>
      <c r="H70" s="61" t="str">
        <f t="shared" si="5"/>
        <v>63,915.00</v>
      </c>
      <c r="I70" s="78">
        <f t="shared" si="6"/>
        <v>63915</v>
      </c>
      <c r="J70">
        <v>0</v>
      </c>
      <c r="K70">
        <v>2</v>
      </c>
      <c r="L70" s="61" t="s">
        <v>135</v>
      </c>
      <c r="M70" s="93">
        <v>41485</v>
      </c>
      <c r="N70">
        <v>2</v>
      </c>
      <c r="O70">
        <v>622</v>
      </c>
      <c r="P70">
        <v>7</v>
      </c>
      <c r="Q70">
        <v>115</v>
      </c>
      <c r="R70">
        <v>30</v>
      </c>
      <c r="S70">
        <v>0</v>
      </c>
      <c r="T70">
        <v>15</v>
      </c>
      <c r="U70">
        <v>2</v>
      </c>
      <c r="V70">
        <v>6</v>
      </c>
      <c r="W70">
        <v>12</v>
      </c>
      <c r="X70">
        <v>5</v>
      </c>
      <c r="Y70">
        <v>0</v>
      </c>
      <c r="Z70">
        <v>0</v>
      </c>
      <c r="AA70" t="s">
        <v>38</v>
      </c>
      <c r="AB70">
        <v>0</v>
      </c>
    </row>
    <row r="71" spans="2:28" x14ac:dyDescent="0.2">
      <c r="B71">
        <v>5332</v>
      </c>
      <c r="C71">
        <v>1961</v>
      </c>
      <c r="D71" s="59">
        <f t="shared" ca="1" si="4"/>
        <v>63</v>
      </c>
      <c r="E71" t="s">
        <v>43</v>
      </c>
      <c r="F71" t="s">
        <v>32</v>
      </c>
      <c r="G71" t="s">
        <v>137</v>
      </c>
      <c r="H71" s="61" t="str">
        <f t="shared" si="5"/>
        <v>82,504.00</v>
      </c>
      <c r="I71" s="78">
        <f t="shared" si="6"/>
        <v>82504</v>
      </c>
      <c r="J71">
        <v>0</v>
      </c>
      <c r="K71">
        <v>0</v>
      </c>
      <c r="L71" s="61" t="s">
        <v>138</v>
      </c>
      <c r="M71" s="93">
        <v>41482</v>
      </c>
      <c r="N71">
        <v>2</v>
      </c>
      <c r="O71">
        <v>362</v>
      </c>
      <c r="P71">
        <v>50</v>
      </c>
      <c r="Q71">
        <v>431</v>
      </c>
      <c r="R71">
        <v>134</v>
      </c>
      <c r="S71">
        <v>35</v>
      </c>
      <c r="T71">
        <v>54</v>
      </c>
      <c r="U71">
        <v>1</v>
      </c>
      <c r="V71">
        <v>3</v>
      </c>
      <c r="W71">
        <v>7</v>
      </c>
      <c r="X71">
        <v>1</v>
      </c>
      <c r="Y71">
        <v>0</v>
      </c>
      <c r="Z71">
        <v>0</v>
      </c>
      <c r="AA71" t="s">
        <v>50</v>
      </c>
      <c r="AB71">
        <v>0</v>
      </c>
    </row>
    <row r="72" spans="2:28" x14ac:dyDescent="0.2">
      <c r="B72">
        <v>1519</v>
      </c>
      <c r="C72">
        <v>1973</v>
      </c>
      <c r="D72" s="59">
        <f t="shared" ca="1" si="4"/>
        <v>51</v>
      </c>
      <c r="E72" t="s">
        <v>40</v>
      </c>
      <c r="F72" t="s">
        <v>28</v>
      </c>
      <c r="G72" t="s">
        <v>139</v>
      </c>
      <c r="H72" s="61" t="str">
        <f t="shared" si="5"/>
        <v>38,578.00</v>
      </c>
      <c r="I72" s="78">
        <f t="shared" si="6"/>
        <v>38578</v>
      </c>
      <c r="J72">
        <v>1</v>
      </c>
      <c r="K72">
        <v>1</v>
      </c>
      <c r="L72" s="61" t="s">
        <v>140</v>
      </c>
      <c r="M72" s="93">
        <v>41447</v>
      </c>
      <c r="N72">
        <v>2</v>
      </c>
      <c r="O72">
        <v>38</v>
      </c>
      <c r="P72">
        <v>4</v>
      </c>
      <c r="Q72">
        <v>22</v>
      </c>
      <c r="R72">
        <v>3</v>
      </c>
      <c r="S72">
        <v>3</v>
      </c>
      <c r="T72">
        <v>3</v>
      </c>
      <c r="U72">
        <v>3</v>
      </c>
      <c r="V72">
        <v>3</v>
      </c>
      <c r="W72">
        <v>3</v>
      </c>
      <c r="X72">
        <v>8</v>
      </c>
      <c r="Y72">
        <v>1</v>
      </c>
      <c r="Z72">
        <v>0</v>
      </c>
      <c r="AA72" t="s">
        <v>27</v>
      </c>
      <c r="AB72">
        <v>0</v>
      </c>
    </row>
    <row r="73" spans="2:28" x14ac:dyDescent="0.2">
      <c r="B73">
        <v>9080</v>
      </c>
      <c r="C73">
        <v>1973</v>
      </c>
      <c r="D73" s="59">
        <f t="shared" ca="1" si="4"/>
        <v>51</v>
      </c>
      <c r="E73" t="s">
        <v>40</v>
      </c>
      <c r="F73" t="s">
        <v>28</v>
      </c>
      <c r="G73" t="s">
        <v>139</v>
      </c>
      <c r="H73" s="61" t="str">
        <f t="shared" si="5"/>
        <v>38,578.00</v>
      </c>
      <c r="I73" s="78">
        <f t="shared" si="6"/>
        <v>38578</v>
      </c>
      <c r="J73">
        <v>1</v>
      </c>
      <c r="K73">
        <v>1</v>
      </c>
      <c r="L73" s="61" t="s">
        <v>140</v>
      </c>
      <c r="M73" s="93">
        <v>41447</v>
      </c>
      <c r="N73">
        <v>2</v>
      </c>
      <c r="O73">
        <v>38</v>
      </c>
      <c r="P73">
        <v>4</v>
      </c>
      <c r="Q73">
        <v>22</v>
      </c>
      <c r="R73">
        <v>3</v>
      </c>
      <c r="S73">
        <v>3</v>
      </c>
      <c r="T73">
        <v>3</v>
      </c>
      <c r="U73">
        <v>3</v>
      </c>
      <c r="V73">
        <v>3</v>
      </c>
      <c r="W73">
        <v>3</v>
      </c>
      <c r="X73">
        <v>8</v>
      </c>
      <c r="Y73">
        <v>0</v>
      </c>
      <c r="Z73">
        <v>0</v>
      </c>
      <c r="AA73" t="s">
        <v>27</v>
      </c>
      <c r="AB73">
        <v>0</v>
      </c>
    </row>
    <row r="74" spans="2:28" x14ac:dyDescent="0.2">
      <c r="B74">
        <v>1772</v>
      </c>
      <c r="C74">
        <v>1976</v>
      </c>
      <c r="D74" s="59">
        <f t="shared" ca="1" si="4"/>
        <v>48</v>
      </c>
      <c r="E74" t="s">
        <v>40</v>
      </c>
      <c r="F74" t="s">
        <v>32</v>
      </c>
      <c r="G74" t="s">
        <v>141</v>
      </c>
      <c r="H74" s="61" t="str">
        <f t="shared" si="5"/>
        <v>79,174.00</v>
      </c>
      <c r="I74" s="78">
        <f t="shared" si="6"/>
        <v>79174</v>
      </c>
      <c r="J74">
        <v>0</v>
      </c>
      <c r="K74">
        <v>0</v>
      </c>
      <c r="L74" s="61">
        <v>41579</v>
      </c>
      <c r="M74" s="93">
        <v>41579</v>
      </c>
      <c r="N74">
        <v>2</v>
      </c>
      <c r="O74">
        <v>1074</v>
      </c>
      <c r="P74">
        <v>37</v>
      </c>
      <c r="Q74">
        <v>518</v>
      </c>
      <c r="R74">
        <v>193</v>
      </c>
      <c r="S74">
        <v>92</v>
      </c>
      <c r="T74">
        <v>129</v>
      </c>
      <c r="U74">
        <v>1</v>
      </c>
      <c r="V74">
        <v>5</v>
      </c>
      <c r="W74">
        <v>7</v>
      </c>
      <c r="X74">
        <v>2</v>
      </c>
      <c r="Y74">
        <v>1</v>
      </c>
      <c r="Z74">
        <v>0</v>
      </c>
      <c r="AA74" t="s">
        <v>31</v>
      </c>
      <c r="AB74">
        <v>2</v>
      </c>
    </row>
    <row r="75" spans="2:28" x14ac:dyDescent="0.2">
      <c r="B75">
        <v>5341</v>
      </c>
      <c r="C75">
        <v>1963</v>
      </c>
      <c r="D75" s="59">
        <f t="shared" ca="1" si="4"/>
        <v>61</v>
      </c>
      <c r="E75" t="s">
        <v>43</v>
      </c>
      <c r="F75" t="s">
        <v>24</v>
      </c>
      <c r="G75" t="s">
        <v>142</v>
      </c>
      <c r="H75" s="61" t="str">
        <f t="shared" si="5"/>
        <v>81,975.00</v>
      </c>
      <c r="I75" s="78">
        <f t="shared" si="6"/>
        <v>81975</v>
      </c>
      <c r="J75">
        <v>0</v>
      </c>
      <c r="K75">
        <v>1</v>
      </c>
      <c r="L75" s="61">
        <v>41395</v>
      </c>
      <c r="M75" s="93">
        <v>41395</v>
      </c>
      <c r="N75">
        <v>2</v>
      </c>
      <c r="O75">
        <v>983</v>
      </c>
      <c r="P75">
        <v>76</v>
      </c>
      <c r="Q75">
        <v>184</v>
      </c>
      <c r="R75">
        <v>180</v>
      </c>
      <c r="S75">
        <v>138</v>
      </c>
      <c r="T75">
        <v>27</v>
      </c>
      <c r="U75">
        <v>1</v>
      </c>
      <c r="V75">
        <v>6</v>
      </c>
      <c r="W75">
        <v>4</v>
      </c>
      <c r="X75">
        <v>7</v>
      </c>
      <c r="Y75">
        <v>0</v>
      </c>
      <c r="Z75">
        <v>0</v>
      </c>
      <c r="AA75" t="s">
        <v>67</v>
      </c>
      <c r="AB75">
        <v>1</v>
      </c>
    </row>
    <row r="76" spans="2:28" x14ac:dyDescent="0.2">
      <c r="B76">
        <v>5510</v>
      </c>
      <c r="C76">
        <v>1978</v>
      </c>
      <c r="D76" s="59">
        <f t="shared" ca="1" si="4"/>
        <v>46</v>
      </c>
      <c r="E76" t="s">
        <v>53</v>
      </c>
      <c r="F76" t="s">
        <v>32</v>
      </c>
      <c r="G76" t="s">
        <v>143</v>
      </c>
      <c r="H76" s="61" t="str">
        <f t="shared" si="5"/>
        <v>43,263.00</v>
      </c>
      <c r="I76" s="78">
        <f t="shared" si="6"/>
        <v>43263</v>
      </c>
      <c r="J76">
        <v>0</v>
      </c>
      <c r="K76">
        <v>1</v>
      </c>
      <c r="L76" s="61" t="s">
        <v>144</v>
      </c>
      <c r="M76" s="93">
        <v>41234</v>
      </c>
      <c r="N76">
        <v>2</v>
      </c>
      <c r="O76">
        <v>262</v>
      </c>
      <c r="P76">
        <v>6</v>
      </c>
      <c r="Q76">
        <v>61</v>
      </c>
      <c r="R76">
        <v>0</v>
      </c>
      <c r="S76">
        <v>10</v>
      </c>
      <c r="T76">
        <v>102</v>
      </c>
      <c r="U76">
        <v>3</v>
      </c>
      <c r="V76">
        <v>5</v>
      </c>
      <c r="W76">
        <v>6</v>
      </c>
      <c r="X76">
        <v>5</v>
      </c>
      <c r="Y76">
        <v>0</v>
      </c>
      <c r="Z76">
        <v>0</v>
      </c>
      <c r="AA76" t="s">
        <v>27</v>
      </c>
      <c r="AB76">
        <v>0</v>
      </c>
    </row>
    <row r="77" spans="2:28" x14ac:dyDescent="0.2">
      <c r="B77">
        <v>3887</v>
      </c>
      <c r="C77">
        <v>1971</v>
      </c>
      <c r="D77" s="59">
        <f t="shared" ca="1" si="4"/>
        <v>53</v>
      </c>
      <c r="E77" t="s">
        <v>23</v>
      </c>
      <c r="F77" t="s">
        <v>28</v>
      </c>
      <c r="G77" t="s">
        <v>145</v>
      </c>
      <c r="H77" s="61" t="str">
        <f t="shared" si="5"/>
        <v>27,242.00</v>
      </c>
      <c r="I77" s="78">
        <f t="shared" si="6"/>
        <v>27242</v>
      </c>
      <c r="J77">
        <v>1</v>
      </c>
      <c r="K77">
        <v>0</v>
      </c>
      <c r="L77" s="61">
        <v>41224</v>
      </c>
      <c r="M77" s="93">
        <v>41224</v>
      </c>
      <c r="N77">
        <v>2</v>
      </c>
      <c r="O77">
        <v>3</v>
      </c>
      <c r="P77">
        <v>17</v>
      </c>
      <c r="Q77">
        <v>26</v>
      </c>
      <c r="R77">
        <v>20</v>
      </c>
      <c r="S77">
        <v>1</v>
      </c>
      <c r="T77">
        <v>39</v>
      </c>
      <c r="U77">
        <v>2</v>
      </c>
      <c r="V77">
        <v>2</v>
      </c>
      <c r="W77">
        <v>3</v>
      </c>
      <c r="X77">
        <v>9</v>
      </c>
      <c r="Y77">
        <v>1</v>
      </c>
      <c r="Z77">
        <v>0</v>
      </c>
      <c r="AA77" t="s">
        <v>50</v>
      </c>
      <c r="AB77">
        <v>0</v>
      </c>
    </row>
    <row r="78" spans="2:28" x14ac:dyDescent="0.2">
      <c r="B78">
        <v>7022</v>
      </c>
      <c r="C78">
        <v>1972</v>
      </c>
      <c r="D78" s="59">
        <f t="shared" ca="1" si="4"/>
        <v>52</v>
      </c>
      <c r="E78" t="s">
        <v>23</v>
      </c>
      <c r="F78" t="s">
        <v>32</v>
      </c>
      <c r="G78" t="s">
        <v>146</v>
      </c>
      <c r="H78" s="61" t="str">
        <f t="shared" si="5"/>
        <v>76,445.00</v>
      </c>
      <c r="I78" s="78">
        <f t="shared" si="6"/>
        <v>76445</v>
      </c>
      <c r="J78">
        <v>1</v>
      </c>
      <c r="K78">
        <v>0</v>
      </c>
      <c r="L78" s="61" t="s">
        <v>147</v>
      </c>
      <c r="M78" s="93">
        <v>41180</v>
      </c>
      <c r="N78">
        <v>2</v>
      </c>
      <c r="O78">
        <v>739</v>
      </c>
      <c r="P78">
        <v>107</v>
      </c>
      <c r="Q78">
        <v>309</v>
      </c>
      <c r="R78">
        <v>140</v>
      </c>
      <c r="S78">
        <v>80</v>
      </c>
      <c r="T78">
        <v>35</v>
      </c>
      <c r="U78">
        <v>1</v>
      </c>
      <c r="V78">
        <v>2</v>
      </c>
      <c r="W78">
        <v>13</v>
      </c>
      <c r="X78">
        <v>6</v>
      </c>
      <c r="Y78">
        <v>0</v>
      </c>
      <c r="Z78">
        <v>0</v>
      </c>
      <c r="AA78" t="s">
        <v>67</v>
      </c>
      <c r="AB78">
        <v>0</v>
      </c>
    </row>
    <row r="79" spans="2:28" x14ac:dyDescent="0.2">
      <c r="B79">
        <v>9999</v>
      </c>
      <c r="C79">
        <v>1966</v>
      </c>
      <c r="D79" s="59">
        <f t="shared" ca="1" si="4"/>
        <v>58</v>
      </c>
      <c r="E79" t="s">
        <v>23</v>
      </c>
      <c r="F79" t="s">
        <v>32</v>
      </c>
      <c r="G79" t="s">
        <v>148</v>
      </c>
      <c r="H79" s="61" t="str">
        <f t="shared" si="5"/>
        <v>75,276.00</v>
      </c>
      <c r="I79" s="78">
        <f t="shared" si="6"/>
        <v>75276</v>
      </c>
      <c r="J79">
        <v>0</v>
      </c>
      <c r="K79">
        <v>0</v>
      </c>
      <c r="L79" s="61" t="s">
        <v>149</v>
      </c>
      <c r="M79" s="93">
        <v>41179</v>
      </c>
      <c r="N79">
        <v>2</v>
      </c>
      <c r="O79">
        <v>610</v>
      </c>
      <c r="P79">
        <v>105</v>
      </c>
      <c r="Q79">
        <v>125</v>
      </c>
      <c r="R79">
        <v>137</v>
      </c>
      <c r="S79">
        <v>42</v>
      </c>
      <c r="T79">
        <v>21</v>
      </c>
      <c r="U79">
        <v>1</v>
      </c>
      <c r="V79">
        <v>9</v>
      </c>
      <c r="W79">
        <v>9</v>
      </c>
      <c r="X79">
        <v>5</v>
      </c>
      <c r="Y79">
        <v>0</v>
      </c>
      <c r="Z79">
        <v>0</v>
      </c>
      <c r="AA79" t="s">
        <v>27</v>
      </c>
      <c r="AB79">
        <v>0</v>
      </c>
    </row>
    <row r="80" spans="2:28" x14ac:dyDescent="0.2">
      <c r="B80">
        <v>10352</v>
      </c>
      <c r="C80">
        <v>1964</v>
      </c>
      <c r="D80" s="59">
        <f t="shared" ca="1" si="4"/>
        <v>60</v>
      </c>
      <c r="E80" t="s">
        <v>23</v>
      </c>
      <c r="F80" t="s">
        <v>55</v>
      </c>
      <c r="G80" t="s">
        <v>150</v>
      </c>
      <c r="H80" s="61" t="str">
        <f t="shared" si="5"/>
        <v>34,213.00</v>
      </c>
      <c r="I80" s="78">
        <f t="shared" si="6"/>
        <v>34213</v>
      </c>
      <c r="J80">
        <v>1</v>
      </c>
      <c r="K80">
        <v>1</v>
      </c>
      <c r="L80" s="61">
        <v>41099</v>
      </c>
      <c r="M80" s="93">
        <v>41099</v>
      </c>
      <c r="N80">
        <v>2</v>
      </c>
      <c r="O80">
        <v>50</v>
      </c>
      <c r="P80">
        <v>4</v>
      </c>
      <c r="Q80">
        <v>28</v>
      </c>
      <c r="R80">
        <v>6</v>
      </c>
      <c r="S80">
        <v>3</v>
      </c>
      <c r="T80">
        <v>26</v>
      </c>
      <c r="U80">
        <v>3</v>
      </c>
      <c r="V80">
        <v>3</v>
      </c>
      <c r="W80">
        <v>2</v>
      </c>
      <c r="X80">
        <v>9</v>
      </c>
      <c r="Y80">
        <v>1</v>
      </c>
      <c r="Z80">
        <v>0</v>
      </c>
      <c r="AA80" t="s">
        <v>67</v>
      </c>
      <c r="AB80">
        <v>0</v>
      </c>
    </row>
    <row r="81" spans="2:28" x14ac:dyDescent="0.2">
      <c r="B81">
        <v>7919</v>
      </c>
      <c r="C81">
        <v>1977</v>
      </c>
      <c r="D81" s="59">
        <f t="shared" ca="1" si="4"/>
        <v>47</v>
      </c>
      <c r="E81" t="s">
        <v>40</v>
      </c>
      <c r="F81" t="s">
        <v>32</v>
      </c>
      <c r="G81" t="s">
        <v>151</v>
      </c>
      <c r="H81" s="61" t="str">
        <f t="shared" si="5"/>
        <v>72,335.00</v>
      </c>
      <c r="I81" s="78">
        <f t="shared" si="6"/>
        <v>72335</v>
      </c>
      <c r="J81">
        <v>0</v>
      </c>
      <c r="K81">
        <v>0</v>
      </c>
      <c r="L81" s="61" t="s">
        <v>152</v>
      </c>
      <c r="M81" s="93">
        <v>41134</v>
      </c>
      <c r="N81">
        <v>2</v>
      </c>
      <c r="O81">
        <v>1285</v>
      </c>
      <c r="P81">
        <v>105</v>
      </c>
      <c r="Q81">
        <v>653</v>
      </c>
      <c r="R81">
        <v>28</v>
      </c>
      <c r="S81">
        <v>21</v>
      </c>
      <c r="T81">
        <v>0</v>
      </c>
      <c r="U81">
        <v>1</v>
      </c>
      <c r="V81">
        <v>10</v>
      </c>
      <c r="W81">
        <v>8</v>
      </c>
      <c r="X81">
        <v>8</v>
      </c>
      <c r="Y81">
        <v>1</v>
      </c>
      <c r="Z81">
        <v>0</v>
      </c>
      <c r="AA81" t="s">
        <v>27</v>
      </c>
      <c r="AB81">
        <v>0</v>
      </c>
    </row>
    <row r="82" spans="2:28" x14ac:dyDescent="0.2">
      <c r="B82">
        <v>4114</v>
      </c>
      <c r="C82">
        <v>1965</v>
      </c>
      <c r="D82" s="59">
        <f t="shared" ca="1" si="4"/>
        <v>59</v>
      </c>
      <c r="E82" t="s">
        <v>53</v>
      </c>
      <c r="F82" t="s">
        <v>32</v>
      </c>
      <c r="G82" t="s">
        <v>153</v>
      </c>
      <c r="H82" s="61" t="str">
        <f t="shared" si="5"/>
        <v>79,143.00</v>
      </c>
      <c r="I82" s="78">
        <f t="shared" si="6"/>
        <v>79143</v>
      </c>
      <c r="J82">
        <v>0</v>
      </c>
      <c r="K82">
        <v>0</v>
      </c>
      <c r="L82" s="61">
        <v>41221</v>
      </c>
      <c r="M82" s="93">
        <v>41221</v>
      </c>
      <c r="N82">
        <v>2</v>
      </c>
      <c r="O82">
        <v>650</v>
      </c>
      <c r="P82">
        <v>37</v>
      </c>
      <c r="Q82">
        <v>780</v>
      </c>
      <c r="R82">
        <v>27</v>
      </c>
      <c r="S82">
        <v>167</v>
      </c>
      <c r="T82">
        <v>32</v>
      </c>
      <c r="U82">
        <v>1</v>
      </c>
      <c r="V82">
        <v>6</v>
      </c>
      <c r="W82">
        <v>13</v>
      </c>
      <c r="X82">
        <v>3</v>
      </c>
      <c r="Y82">
        <v>0</v>
      </c>
      <c r="Z82">
        <v>0</v>
      </c>
      <c r="AA82" t="s">
        <v>38</v>
      </c>
      <c r="AB82">
        <v>0</v>
      </c>
    </row>
    <row r="83" spans="2:28" x14ac:dyDescent="0.2">
      <c r="B83">
        <v>7990</v>
      </c>
      <c r="C83">
        <v>1948</v>
      </c>
      <c r="D83" s="59">
        <f t="shared" ca="1" si="4"/>
        <v>76</v>
      </c>
      <c r="E83" t="s">
        <v>23</v>
      </c>
      <c r="F83" t="s">
        <v>32</v>
      </c>
      <c r="G83" t="s">
        <v>154</v>
      </c>
      <c r="H83" s="61" t="str">
        <f t="shared" si="5"/>
        <v>27,469.00</v>
      </c>
      <c r="I83" s="78">
        <f t="shared" si="6"/>
        <v>27469</v>
      </c>
      <c r="J83">
        <v>0</v>
      </c>
      <c r="K83">
        <v>0</v>
      </c>
      <c r="L83" s="61">
        <v>40947</v>
      </c>
      <c r="M83" s="93">
        <v>40947</v>
      </c>
      <c r="N83">
        <v>2</v>
      </c>
      <c r="O83">
        <v>9</v>
      </c>
      <c r="P83">
        <v>1</v>
      </c>
      <c r="Q83">
        <v>2</v>
      </c>
      <c r="R83">
        <v>3</v>
      </c>
      <c r="S83">
        <v>2</v>
      </c>
      <c r="T83">
        <v>0</v>
      </c>
      <c r="U83">
        <v>1</v>
      </c>
      <c r="V83">
        <v>0</v>
      </c>
      <c r="W83">
        <v>3</v>
      </c>
      <c r="X83">
        <v>6</v>
      </c>
      <c r="Y83">
        <v>0</v>
      </c>
      <c r="Z83">
        <v>0</v>
      </c>
      <c r="AA83" t="s">
        <v>31</v>
      </c>
      <c r="AB83">
        <v>0</v>
      </c>
    </row>
    <row r="84" spans="2:28" x14ac:dyDescent="0.2">
      <c r="B84">
        <v>9888</v>
      </c>
      <c r="C84">
        <v>1970</v>
      </c>
      <c r="D84" s="59">
        <f t="shared" ca="1" si="4"/>
        <v>54</v>
      </c>
      <c r="E84" t="s">
        <v>23</v>
      </c>
      <c r="F84" t="s">
        <v>32</v>
      </c>
      <c r="G84" t="s">
        <v>155</v>
      </c>
      <c r="H84" s="61" t="str">
        <f t="shared" si="5"/>
        <v>68,695.00</v>
      </c>
      <c r="I84" s="78">
        <f t="shared" si="6"/>
        <v>68695</v>
      </c>
      <c r="J84">
        <v>0</v>
      </c>
      <c r="K84">
        <v>0</v>
      </c>
      <c r="L84" s="61" t="s">
        <v>156</v>
      </c>
      <c r="M84" s="93">
        <v>41815</v>
      </c>
      <c r="N84">
        <v>3</v>
      </c>
      <c r="O84">
        <v>458</v>
      </c>
      <c r="P84">
        <v>81</v>
      </c>
      <c r="Q84">
        <v>356</v>
      </c>
      <c r="R84">
        <v>106</v>
      </c>
      <c r="S84">
        <v>50</v>
      </c>
      <c r="T84">
        <v>40</v>
      </c>
      <c r="U84">
        <v>1</v>
      </c>
      <c r="V84">
        <v>4</v>
      </c>
      <c r="W84">
        <v>7</v>
      </c>
      <c r="X84">
        <v>2</v>
      </c>
      <c r="Y84">
        <v>0</v>
      </c>
      <c r="Z84">
        <v>0</v>
      </c>
      <c r="AA84" t="s">
        <v>27</v>
      </c>
      <c r="AB84">
        <v>0</v>
      </c>
    </row>
    <row r="85" spans="2:28" x14ac:dyDescent="0.2">
      <c r="B85">
        <v>4399</v>
      </c>
      <c r="C85">
        <v>1970</v>
      </c>
      <c r="D85" s="59">
        <f t="shared" ca="1" si="4"/>
        <v>54</v>
      </c>
      <c r="E85" t="s">
        <v>23</v>
      </c>
      <c r="F85" t="s">
        <v>32</v>
      </c>
      <c r="G85" t="s">
        <v>155</v>
      </c>
      <c r="H85" s="61" t="str">
        <f t="shared" si="5"/>
        <v>68,695.00</v>
      </c>
      <c r="I85" s="78">
        <f t="shared" si="6"/>
        <v>68695</v>
      </c>
      <c r="J85">
        <v>0</v>
      </c>
      <c r="K85">
        <v>0</v>
      </c>
      <c r="L85" s="61" t="s">
        <v>156</v>
      </c>
      <c r="M85" s="93">
        <v>41815</v>
      </c>
      <c r="N85">
        <v>3</v>
      </c>
      <c r="O85">
        <v>458</v>
      </c>
      <c r="P85">
        <v>81</v>
      </c>
      <c r="Q85">
        <v>356</v>
      </c>
      <c r="R85">
        <v>106</v>
      </c>
      <c r="S85">
        <v>50</v>
      </c>
      <c r="T85">
        <v>40</v>
      </c>
      <c r="U85">
        <v>1</v>
      </c>
      <c r="V85">
        <v>4</v>
      </c>
      <c r="W85">
        <v>7</v>
      </c>
      <c r="X85">
        <v>2</v>
      </c>
      <c r="Y85">
        <v>0</v>
      </c>
      <c r="Z85">
        <v>0</v>
      </c>
      <c r="AA85" t="s">
        <v>31</v>
      </c>
      <c r="AB85">
        <v>0</v>
      </c>
    </row>
    <row r="86" spans="2:28" x14ac:dyDescent="0.2">
      <c r="B86">
        <v>4452</v>
      </c>
      <c r="C86">
        <v>1958</v>
      </c>
      <c r="D86" s="59">
        <f t="shared" ca="1" si="4"/>
        <v>66</v>
      </c>
      <c r="E86" t="s">
        <v>23</v>
      </c>
      <c r="F86" t="s">
        <v>28</v>
      </c>
      <c r="G86" t="s">
        <v>157</v>
      </c>
      <c r="H86" s="61" t="str">
        <f t="shared" si="5"/>
        <v>50,388.00</v>
      </c>
      <c r="I86" s="78">
        <f t="shared" si="6"/>
        <v>50388</v>
      </c>
      <c r="J86">
        <v>0</v>
      </c>
      <c r="K86">
        <v>1</v>
      </c>
      <c r="L86" s="61" t="s">
        <v>158</v>
      </c>
      <c r="M86" s="93">
        <v>41787</v>
      </c>
      <c r="N86">
        <v>3</v>
      </c>
      <c r="O86">
        <v>292</v>
      </c>
      <c r="P86">
        <v>6</v>
      </c>
      <c r="Q86">
        <v>37</v>
      </c>
      <c r="R86">
        <v>0</v>
      </c>
      <c r="S86">
        <v>3</v>
      </c>
      <c r="T86">
        <v>34</v>
      </c>
      <c r="U86">
        <v>4</v>
      </c>
      <c r="V86">
        <v>6</v>
      </c>
      <c r="W86">
        <v>6</v>
      </c>
      <c r="X86">
        <v>7</v>
      </c>
      <c r="Y86">
        <v>1</v>
      </c>
      <c r="Z86">
        <v>0</v>
      </c>
      <c r="AA86" t="s">
        <v>46</v>
      </c>
      <c r="AB86">
        <v>2</v>
      </c>
    </row>
    <row r="87" spans="2:28" x14ac:dyDescent="0.2">
      <c r="B87">
        <v>4785</v>
      </c>
      <c r="C87">
        <v>1971</v>
      </c>
      <c r="D87" s="59">
        <f t="shared" ca="1" si="4"/>
        <v>53</v>
      </c>
      <c r="E87" t="s">
        <v>40</v>
      </c>
      <c r="F87" t="s">
        <v>32</v>
      </c>
      <c r="G87" t="s">
        <v>159</v>
      </c>
      <c r="H87" s="61" t="str">
        <f t="shared" si="5"/>
        <v>77,622.00</v>
      </c>
      <c r="I87" s="78">
        <f t="shared" si="6"/>
        <v>77622</v>
      </c>
      <c r="J87">
        <v>0</v>
      </c>
      <c r="K87">
        <v>2</v>
      </c>
      <c r="L87" s="61" t="s">
        <v>160</v>
      </c>
      <c r="M87" s="93">
        <v>41743</v>
      </c>
      <c r="N87">
        <v>3</v>
      </c>
      <c r="O87">
        <v>520</v>
      </c>
      <c r="P87">
        <v>7</v>
      </c>
      <c r="Q87">
        <v>154</v>
      </c>
      <c r="R87">
        <v>19</v>
      </c>
      <c r="S87">
        <v>0</v>
      </c>
      <c r="T87">
        <v>14</v>
      </c>
      <c r="U87">
        <v>2</v>
      </c>
      <c r="V87">
        <v>6</v>
      </c>
      <c r="W87">
        <v>11</v>
      </c>
      <c r="X87">
        <v>3</v>
      </c>
      <c r="Y87">
        <v>0</v>
      </c>
      <c r="Z87">
        <v>0</v>
      </c>
      <c r="AA87" t="s">
        <v>67</v>
      </c>
      <c r="AB87">
        <v>0</v>
      </c>
    </row>
    <row r="88" spans="2:28" x14ac:dyDescent="0.2">
      <c r="B88">
        <v>8461</v>
      </c>
      <c r="C88">
        <v>1963</v>
      </c>
      <c r="D88" s="59">
        <f t="shared" ca="1" si="4"/>
        <v>61</v>
      </c>
      <c r="E88" t="s">
        <v>23</v>
      </c>
      <c r="F88" t="s">
        <v>24</v>
      </c>
      <c r="G88" t="s">
        <v>161</v>
      </c>
      <c r="H88" s="61" t="str">
        <f t="shared" si="5"/>
        <v>46,102.00</v>
      </c>
      <c r="I88" s="78">
        <f t="shared" si="6"/>
        <v>46102</v>
      </c>
      <c r="J88">
        <v>2</v>
      </c>
      <c r="K88">
        <v>1</v>
      </c>
      <c r="L88" s="61">
        <v>41915</v>
      </c>
      <c r="M88" s="93">
        <v>41915</v>
      </c>
      <c r="N88">
        <v>3</v>
      </c>
      <c r="O88">
        <v>14</v>
      </c>
      <c r="P88">
        <v>0</v>
      </c>
      <c r="Q88">
        <v>1</v>
      </c>
      <c r="R88">
        <v>0</v>
      </c>
      <c r="S88">
        <v>0</v>
      </c>
      <c r="T88">
        <v>1</v>
      </c>
      <c r="U88">
        <v>1</v>
      </c>
      <c r="V88">
        <v>1</v>
      </c>
      <c r="W88">
        <v>2</v>
      </c>
      <c r="X88">
        <v>7</v>
      </c>
      <c r="Y88">
        <v>0</v>
      </c>
      <c r="Z88">
        <v>0</v>
      </c>
      <c r="AA88" t="s">
        <v>27</v>
      </c>
      <c r="AB88">
        <v>0</v>
      </c>
    </row>
    <row r="89" spans="2:28" x14ac:dyDescent="0.2">
      <c r="B89">
        <v>3878</v>
      </c>
      <c r="C89">
        <v>1981</v>
      </c>
      <c r="D89" s="59">
        <f t="shared" ca="1" si="4"/>
        <v>43</v>
      </c>
      <c r="E89" t="s">
        <v>43</v>
      </c>
      <c r="F89" t="s">
        <v>28</v>
      </c>
      <c r="G89" t="s">
        <v>162</v>
      </c>
      <c r="H89" s="61" t="str">
        <f t="shared" si="5"/>
        <v>31,859.00</v>
      </c>
      <c r="I89" s="78">
        <f t="shared" si="6"/>
        <v>31859</v>
      </c>
      <c r="J89">
        <v>1</v>
      </c>
      <c r="K89">
        <v>0</v>
      </c>
      <c r="L89" s="61" t="s">
        <v>163</v>
      </c>
      <c r="M89" s="93">
        <v>41697</v>
      </c>
      <c r="N89">
        <v>3</v>
      </c>
      <c r="O89">
        <v>3</v>
      </c>
      <c r="P89">
        <v>4</v>
      </c>
      <c r="Q89">
        <v>7</v>
      </c>
      <c r="R89">
        <v>15</v>
      </c>
      <c r="S89">
        <v>8</v>
      </c>
      <c r="T89">
        <v>11</v>
      </c>
      <c r="U89">
        <v>1</v>
      </c>
      <c r="V89">
        <v>1</v>
      </c>
      <c r="W89">
        <v>3</v>
      </c>
      <c r="X89">
        <v>7</v>
      </c>
      <c r="Y89">
        <v>0</v>
      </c>
      <c r="Z89">
        <v>0</v>
      </c>
      <c r="AA89" t="s">
        <v>27</v>
      </c>
      <c r="AB89">
        <v>0</v>
      </c>
    </row>
    <row r="90" spans="2:28" x14ac:dyDescent="0.2">
      <c r="B90">
        <v>9612</v>
      </c>
      <c r="C90">
        <v>1988</v>
      </c>
      <c r="D90" s="59">
        <f t="shared" ca="1" si="4"/>
        <v>36</v>
      </c>
      <c r="E90" t="s">
        <v>43</v>
      </c>
      <c r="F90" t="s">
        <v>28</v>
      </c>
      <c r="G90" t="s">
        <v>164</v>
      </c>
      <c r="H90" s="61" t="str">
        <f t="shared" si="5"/>
        <v>23,830.00</v>
      </c>
      <c r="I90" s="78">
        <f t="shared" si="6"/>
        <v>23830</v>
      </c>
      <c r="J90">
        <v>0</v>
      </c>
      <c r="K90">
        <v>0</v>
      </c>
      <c r="L90" s="61">
        <v>41822</v>
      </c>
      <c r="M90" s="93">
        <v>41822</v>
      </c>
      <c r="N90">
        <v>3</v>
      </c>
      <c r="O90">
        <v>1</v>
      </c>
      <c r="P90">
        <v>8</v>
      </c>
      <c r="Q90">
        <v>6</v>
      </c>
      <c r="R90">
        <v>4</v>
      </c>
      <c r="S90">
        <v>8</v>
      </c>
      <c r="T90">
        <v>16</v>
      </c>
      <c r="U90">
        <v>1</v>
      </c>
      <c r="V90">
        <v>1</v>
      </c>
      <c r="W90">
        <v>3</v>
      </c>
      <c r="X90">
        <v>7</v>
      </c>
      <c r="Y90">
        <v>0</v>
      </c>
      <c r="Z90">
        <v>0</v>
      </c>
      <c r="AA90" t="s">
        <v>27</v>
      </c>
      <c r="AB90">
        <v>0</v>
      </c>
    </row>
    <row r="91" spans="2:28" x14ac:dyDescent="0.2">
      <c r="B91">
        <v>4098</v>
      </c>
      <c r="C91">
        <v>1974</v>
      </c>
      <c r="D91" s="59">
        <f t="shared" ca="1" si="4"/>
        <v>50</v>
      </c>
      <c r="E91" t="s">
        <v>23</v>
      </c>
      <c r="F91" t="s">
        <v>32</v>
      </c>
      <c r="G91" t="s">
        <v>165</v>
      </c>
      <c r="H91" s="61" t="str">
        <f t="shared" si="5"/>
        <v>24,639.00</v>
      </c>
      <c r="I91" s="78">
        <f t="shared" si="6"/>
        <v>24639</v>
      </c>
      <c r="J91">
        <v>1</v>
      </c>
      <c r="K91">
        <v>1</v>
      </c>
      <c r="L91" s="61" t="s">
        <v>166</v>
      </c>
      <c r="M91" s="93">
        <v>41667</v>
      </c>
      <c r="N91">
        <v>3</v>
      </c>
      <c r="O91">
        <v>20</v>
      </c>
      <c r="P91">
        <v>3</v>
      </c>
      <c r="Q91">
        <v>16</v>
      </c>
      <c r="R91">
        <v>0</v>
      </c>
      <c r="S91">
        <v>4</v>
      </c>
      <c r="T91">
        <v>1</v>
      </c>
      <c r="U91">
        <v>3</v>
      </c>
      <c r="V91">
        <v>2</v>
      </c>
      <c r="W91">
        <v>4</v>
      </c>
      <c r="X91">
        <v>6</v>
      </c>
      <c r="Y91">
        <v>0</v>
      </c>
      <c r="Z91">
        <v>0</v>
      </c>
      <c r="AA91" t="s">
        <v>38</v>
      </c>
      <c r="AB91">
        <v>0</v>
      </c>
    </row>
    <row r="92" spans="2:28" x14ac:dyDescent="0.2">
      <c r="B92">
        <v>158</v>
      </c>
      <c r="C92">
        <v>1946</v>
      </c>
      <c r="D92" s="59">
        <f t="shared" ca="1" si="4"/>
        <v>78</v>
      </c>
      <c r="E92" t="s">
        <v>40</v>
      </c>
      <c r="F92" t="s">
        <v>32</v>
      </c>
      <c r="G92" t="s">
        <v>167</v>
      </c>
      <c r="H92" s="61" t="str">
        <f t="shared" si="5"/>
        <v>71,604.00</v>
      </c>
      <c r="I92" s="78">
        <f t="shared" si="6"/>
        <v>71604</v>
      </c>
      <c r="J92">
        <v>0</v>
      </c>
      <c r="K92">
        <v>0</v>
      </c>
      <c r="L92" s="61" t="s">
        <v>168</v>
      </c>
      <c r="M92" s="93">
        <v>41595</v>
      </c>
      <c r="N92">
        <v>3</v>
      </c>
      <c r="O92">
        <v>345</v>
      </c>
      <c r="P92">
        <v>53</v>
      </c>
      <c r="Q92">
        <v>528</v>
      </c>
      <c r="R92">
        <v>98</v>
      </c>
      <c r="S92">
        <v>75</v>
      </c>
      <c r="T92">
        <v>97</v>
      </c>
      <c r="U92">
        <v>1</v>
      </c>
      <c r="V92">
        <v>8</v>
      </c>
      <c r="W92">
        <v>5</v>
      </c>
      <c r="X92">
        <v>4</v>
      </c>
      <c r="Y92">
        <v>1</v>
      </c>
      <c r="Z92">
        <v>0</v>
      </c>
      <c r="AA92" t="s">
        <v>27</v>
      </c>
      <c r="AB92">
        <v>1</v>
      </c>
    </row>
    <row r="93" spans="2:28" x14ac:dyDescent="0.2">
      <c r="B93">
        <v>3896</v>
      </c>
      <c r="C93">
        <v>1985</v>
      </c>
      <c r="D93" s="59">
        <f t="shared" ca="1" si="4"/>
        <v>39</v>
      </c>
      <c r="E93" t="s">
        <v>23</v>
      </c>
      <c r="F93" t="s">
        <v>32</v>
      </c>
      <c r="G93" t="s">
        <v>169</v>
      </c>
      <c r="H93" s="61" t="str">
        <f t="shared" si="5"/>
        <v>27,255.00</v>
      </c>
      <c r="I93" s="78">
        <f t="shared" si="6"/>
        <v>27255</v>
      </c>
      <c r="J93">
        <v>1</v>
      </c>
      <c r="K93">
        <v>0</v>
      </c>
      <c r="L93" s="61">
        <v>41466</v>
      </c>
      <c r="M93" s="93">
        <v>41466</v>
      </c>
      <c r="N93">
        <v>3</v>
      </c>
      <c r="O93">
        <v>22</v>
      </c>
      <c r="P93">
        <v>1</v>
      </c>
      <c r="Q93">
        <v>11</v>
      </c>
      <c r="R93">
        <v>0</v>
      </c>
      <c r="S93">
        <v>1</v>
      </c>
      <c r="T93">
        <v>2</v>
      </c>
      <c r="U93">
        <v>1</v>
      </c>
      <c r="V93">
        <v>1</v>
      </c>
      <c r="W93">
        <v>3</v>
      </c>
      <c r="X93">
        <v>7</v>
      </c>
      <c r="Y93">
        <v>0</v>
      </c>
      <c r="Z93">
        <v>0</v>
      </c>
      <c r="AA93" t="s">
        <v>27</v>
      </c>
      <c r="AB93">
        <v>0</v>
      </c>
    </row>
    <row r="94" spans="2:28" x14ac:dyDescent="0.2">
      <c r="B94">
        <v>9970</v>
      </c>
      <c r="C94">
        <v>1978</v>
      </c>
      <c r="D94" s="59">
        <f t="shared" ca="1" si="4"/>
        <v>46</v>
      </c>
      <c r="E94" t="s">
        <v>23</v>
      </c>
      <c r="F94" t="s">
        <v>32</v>
      </c>
      <c r="G94" t="s">
        <v>170</v>
      </c>
      <c r="H94" s="61" t="str">
        <f t="shared" si="5"/>
        <v>55,375.00</v>
      </c>
      <c r="I94" s="78">
        <f t="shared" si="6"/>
        <v>55375</v>
      </c>
      <c r="J94">
        <v>0</v>
      </c>
      <c r="K94">
        <v>1</v>
      </c>
      <c r="L94" s="61" t="s">
        <v>171</v>
      </c>
      <c r="M94" s="93">
        <v>41564</v>
      </c>
      <c r="N94">
        <v>3</v>
      </c>
      <c r="O94">
        <v>42</v>
      </c>
      <c r="P94">
        <v>11</v>
      </c>
      <c r="Q94">
        <v>57</v>
      </c>
      <c r="R94">
        <v>10</v>
      </c>
      <c r="S94">
        <v>28</v>
      </c>
      <c r="T94">
        <v>14</v>
      </c>
      <c r="U94">
        <v>1</v>
      </c>
      <c r="V94">
        <v>1</v>
      </c>
      <c r="W94">
        <v>6</v>
      </c>
      <c r="X94">
        <v>2</v>
      </c>
      <c r="Y94">
        <v>0</v>
      </c>
      <c r="Z94">
        <v>0</v>
      </c>
      <c r="AA94" t="s">
        <v>31</v>
      </c>
      <c r="AB94">
        <v>0</v>
      </c>
    </row>
    <row r="95" spans="2:28" x14ac:dyDescent="0.2">
      <c r="B95">
        <v>4002</v>
      </c>
      <c r="C95">
        <v>1961</v>
      </c>
      <c r="D95" s="59">
        <f t="shared" ca="1" si="4"/>
        <v>63</v>
      </c>
      <c r="E95" t="s">
        <v>40</v>
      </c>
      <c r="F95" t="s">
        <v>32</v>
      </c>
      <c r="G95" t="s">
        <v>172</v>
      </c>
      <c r="H95" s="61" t="str">
        <f t="shared" si="5"/>
        <v>77,037.00</v>
      </c>
      <c r="I95" s="78">
        <f t="shared" si="6"/>
        <v>77037</v>
      </c>
      <c r="J95">
        <v>0</v>
      </c>
      <c r="K95">
        <v>1</v>
      </c>
      <c r="L95" s="61" t="s">
        <v>173</v>
      </c>
      <c r="M95" s="93">
        <v>41560</v>
      </c>
      <c r="N95">
        <v>3</v>
      </c>
      <c r="O95">
        <v>463</v>
      </c>
      <c r="P95">
        <v>96</v>
      </c>
      <c r="Q95">
        <v>333</v>
      </c>
      <c r="R95">
        <v>168</v>
      </c>
      <c r="S95">
        <v>53</v>
      </c>
      <c r="T95">
        <v>10</v>
      </c>
      <c r="U95">
        <v>1</v>
      </c>
      <c r="V95">
        <v>7</v>
      </c>
      <c r="W95">
        <v>12</v>
      </c>
      <c r="X95">
        <v>3</v>
      </c>
      <c r="Y95">
        <v>0</v>
      </c>
      <c r="Z95">
        <v>0</v>
      </c>
      <c r="AA95" t="s">
        <v>27</v>
      </c>
      <c r="AB95">
        <v>0</v>
      </c>
    </row>
    <row r="96" spans="2:28" x14ac:dyDescent="0.2">
      <c r="B96">
        <v>10914</v>
      </c>
      <c r="C96">
        <v>1971</v>
      </c>
      <c r="D96" s="59">
        <f t="shared" ca="1" si="4"/>
        <v>53</v>
      </c>
      <c r="E96" t="s">
        <v>23</v>
      </c>
      <c r="F96" t="s">
        <v>28</v>
      </c>
      <c r="G96" t="s">
        <v>174</v>
      </c>
      <c r="H96" s="61" t="str">
        <f t="shared" si="5"/>
        <v>24,163.00</v>
      </c>
      <c r="I96" s="78">
        <f t="shared" si="6"/>
        <v>24163</v>
      </c>
      <c r="J96">
        <v>1</v>
      </c>
      <c r="K96">
        <v>1</v>
      </c>
      <c r="L96" s="61">
        <v>41618</v>
      </c>
      <c r="M96" s="93">
        <v>41618</v>
      </c>
      <c r="N96">
        <v>3</v>
      </c>
      <c r="O96">
        <v>4</v>
      </c>
      <c r="P96">
        <v>1</v>
      </c>
      <c r="Q96">
        <v>7</v>
      </c>
      <c r="R96">
        <v>2</v>
      </c>
      <c r="S96">
        <v>1</v>
      </c>
      <c r="T96">
        <v>2</v>
      </c>
      <c r="U96">
        <v>2</v>
      </c>
      <c r="V96">
        <v>1</v>
      </c>
      <c r="W96">
        <v>3</v>
      </c>
      <c r="X96">
        <v>4</v>
      </c>
      <c r="Y96">
        <v>0</v>
      </c>
      <c r="Z96">
        <v>0</v>
      </c>
      <c r="AA96" t="s">
        <v>27</v>
      </c>
      <c r="AB96">
        <v>0</v>
      </c>
    </row>
    <row r="97" spans="2:28" x14ac:dyDescent="0.2">
      <c r="B97">
        <v>7279</v>
      </c>
      <c r="C97">
        <v>1970</v>
      </c>
      <c r="D97" s="59">
        <f t="shared" ca="1" si="4"/>
        <v>54</v>
      </c>
      <c r="E97" t="s">
        <v>40</v>
      </c>
      <c r="F97" t="s">
        <v>32</v>
      </c>
      <c r="G97" t="s">
        <v>175</v>
      </c>
      <c r="H97" s="61" t="str">
        <f t="shared" si="5"/>
        <v>69,476.00</v>
      </c>
      <c r="I97" s="78">
        <f t="shared" si="6"/>
        <v>69476</v>
      </c>
      <c r="J97">
        <v>0</v>
      </c>
      <c r="K97">
        <v>0</v>
      </c>
      <c r="L97" s="61" t="s">
        <v>176</v>
      </c>
      <c r="M97" s="93">
        <v>41547</v>
      </c>
      <c r="N97">
        <v>3</v>
      </c>
      <c r="O97">
        <v>260</v>
      </c>
      <c r="P97">
        <v>86</v>
      </c>
      <c r="Q97">
        <v>559</v>
      </c>
      <c r="R97">
        <v>63</v>
      </c>
      <c r="S97">
        <v>9</v>
      </c>
      <c r="T97">
        <v>67</v>
      </c>
      <c r="U97">
        <v>1</v>
      </c>
      <c r="V97">
        <v>4</v>
      </c>
      <c r="W97">
        <v>4</v>
      </c>
      <c r="X97">
        <v>2</v>
      </c>
      <c r="Y97">
        <v>0</v>
      </c>
      <c r="Z97">
        <v>0</v>
      </c>
      <c r="AA97" t="s">
        <v>35</v>
      </c>
      <c r="AB97">
        <v>0</v>
      </c>
    </row>
    <row r="98" spans="2:28" x14ac:dyDescent="0.2">
      <c r="B98">
        <v>10582</v>
      </c>
      <c r="C98">
        <v>1980</v>
      </c>
      <c r="D98" s="59">
        <f t="shared" ca="1" si="4"/>
        <v>44</v>
      </c>
      <c r="E98" t="s">
        <v>23</v>
      </c>
      <c r="F98" t="s">
        <v>32</v>
      </c>
      <c r="G98" t="s">
        <v>177</v>
      </c>
      <c r="H98" s="61" t="str">
        <f t="shared" si="5"/>
        <v>72,063.00</v>
      </c>
      <c r="I98" s="78">
        <f t="shared" si="6"/>
        <v>72063</v>
      </c>
      <c r="J98">
        <v>0</v>
      </c>
      <c r="K98">
        <v>1</v>
      </c>
      <c r="L98" s="61">
        <v>41340</v>
      </c>
      <c r="M98" s="93">
        <v>41340</v>
      </c>
      <c r="N98">
        <v>3</v>
      </c>
      <c r="O98">
        <v>180</v>
      </c>
      <c r="P98">
        <v>32</v>
      </c>
      <c r="Q98">
        <v>348</v>
      </c>
      <c r="R98">
        <v>76</v>
      </c>
      <c r="S98">
        <v>32</v>
      </c>
      <c r="T98">
        <v>90</v>
      </c>
      <c r="U98">
        <v>2</v>
      </c>
      <c r="V98">
        <v>5</v>
      </c>
      <c r="W98">
        <v>12</v>
      </c>
      <c r="X98">
        <v>2</v>
      </c>
      <c r="Y98">
        <v>0</v>
      </c>
      <c r="Z98">
        <v>0</v>
      </c>
      <c r="AA98" t="s">
        <v>46</v>
      </c>
      <c r="AB98">
        <v>0</v>
      </c>
    </row>
    <row r="99" spans="2:28" x14ac:dyDescent="0.2">
      <c r="B99">
        <v>4470</v>
      </c>
      <c r="C99">
        <v>1963</v>
      </c>
      <c r="D99" s="59">
        <f t="shared" ca="1" si="4"/>
        <v>61</v>
      </c>
      <c r="E99" t="s">
        <v>53</v>
      </c>
      <c r="F99" t="s">
        <v>32</v>
      </c>
      <c r="G99" t="s">
        <v>178</v>
      </c>
      <c r="H99" s="61" t="str">
        <f t="shared" si="5"/>
        <v>58,646.00</v>
      </c>
      <c r="I99" s="78">
        <f t="shared" si="6"/>
        <v>58646</v>
      </c>
      <c r="J99">
        <v>0</v>
      </c>
      <c r="K99">
        <v>1</v>
      </c>
      <c r="L99" s="61">
        <v>41553</v>
      </c>
      <c r="M99" s="93">
        <v>41553</v>
      </c>
      <c r="N99">
        <v>3</v>
      </c>
      <c r="O99">
        <v>62</v>
      </c>
      <c r="P99">
        <v>1</v>
      </c>
      <c r="Q99">
        <v>44</v>
      </c>
      <c r="R99">
        <v>6</v>
      </c>
      <c r="S99">
        <v>5</v>
      </c>
      <c r="T99">
        <v>22</v>
      </c>
      <c r="U99">
        <v>1</v>
      </c>
      <c r="V99">
        <v>2</v>
      </c>
      <c r="W99">
        <v>4</v>
      </c>
      <c r="X99">
        <v>4</v>
      </c>
      <c r="Y99">
        <v>0</v>
      </c>
      <c r="Z99">
        <v>0</v>
      </c>
      <c r="AA99" t="s">
        <v>27</v>
      </c>
      <c r="AB99">
        <v>0</v>
      </c>
    </row>
    <row r="100" spans="2:28" x14ac:dyDescent="0.2">
      <c r="B100">
        <v>6183</v>
      </c>
      <c r="C100">
        <v>1963</v>
      </c>
      <c r="D100" s="59">
        <f t="shared" ca="1" si="4"/>
        <v>61</v>
      </c>
      <c r="E100" t="s">
        <v>53</v>
      </c>
      <c r="F100" t="s">
        <v>32</v>
      </c>
      <c r="G100" t="s">
        <v>178</v>
      </c>
      <c r="H100" s="61" t="str">
        <f t="shared" si="5"/>
        <v>58,646.00</v>
      </c>
      <c r="I100" s="78">
        <f t="shared" si="6"/>
        <v>58646</v>
      </c>
      <c r="J100">
        <v>0</v>
      </c>
      <c r="K100">
        <v>1</v>
      </c>
      <c r="L100" s="61">
        <v>41553</v>
      </c>
      <c r="M100" s="93">
        <v>41553</v>
      </c>
      <c r="N100">
        <v>3</v>
      </c>
      <c r="O100">
        <v>62</v>
      </c>
      <c r="P100">
        <v>1</v>
      </c>
      <c r="Q100">
        <v>44</v>
      </c>
      <c r="R100">
        <v>6</v>
      </c>
      <c r="S100">
        <v>5</v>
      </c>
      <c r="T100">
        <v>22</v>
      </c>
      <c r="U100">
        <v>1</v>
      </c>
      <c r="V100">
        <v>2</v>
      </c>
      <c r="W100">
        <v>4</v>
      </c>
      <c r="X100">
        <v>4</v>
      </c>
      <c r="Y100">
        <v>0</v>
      </c>
      <c r="Z100">
        <v>0</v>
      </c>
      <c r="AA100" t="s">
        <v>46</v>
      </c>
      <c r="AB100">
        <v>0</v>
      </c>
    </row>
    <row r="101" spans="2:28" x14ac:dyDescent="0.2">
      <c r="B101">
        <v>6379</v>
      </c>
      <c r="C101">
        <v>1950</v>
      </c>
      <c r="D101" s="59">
        <f t="shared" ca="1" si="4"/>
        <v>74</v>
      </c>
      <c r="E101" t="s">
        <v>53</v>
      </c>
      <c r="F101" t="s">
        <v>55</v>
      </c>
      <c r="G101" t="s">
        <v>179</v>
      </c>
      <c r="H101" s="61" t="str">
        <f t="shared" si="5"/>
        <v>47,570.00</v>
      </c>
      <c r="I101" s="78">
        <f t="shared" si="6"/>
        <v>47570</v>
      </c>
      <c r="J101">
        <v>1</v>
      </c>
      <c r="K101">
        <v>1</v>
      </c>
      <c r="L101" s="61" t="s">
        <v>180</v>
      </c>
      <c r="M101" s="93">
        <v>41423</v>
      </c>
      <c r="N101">
        <v>3</v>
      </c>
      <c r="O101">
        <v>67</v>
      </c>
      <c r="P101">
        <v>1</v>
      </c>
      <c r="Q101">
        <v>20</v>
      </c>
      <c r="R101">
        <v>0</v>
      </c>
      <c r="S101">
        <v>2</v>
      </c>
      <c r="T101">
        <v>31</v>
      </c>
      <c r="U101">
        <v>3</v>
      </c>
      <c r="V101">
        <v>2</v>
      </c>
      <c r="W101">
        <v>2</v>
      </c>
      <c r="X101">
        <v>7</v>
      </c>
      <c r="Y101">
        <v>1</v>
      </c>
      <c r="Z101">
        <v>0</v>
      </c>
      <c r="AA101" t="s">
        <v>35</v>
      </c>
      <c r="AB101">
        <v>0</v>
      </c>
    </row>
    <row r="102" spans="2:28" x14ac:dyDescent="0.2">
      <c r="B102">
        <v>8601</v>
      </c>
      <c r="C102">
        <v>1981</v>
      </c>
      <c r="D102" s="59">
        <f t="shared" ca="1" si="4"/>
        <v>43</v>
      </c>
      <c r="E102" t="s">
        <v>23</v>
      </c>
      <c r="F102" t="s">
        <v>32</v>
      </c>
      <c r="G102" t="s">
        <v>181</v>
      </c>
      <c r="H102" s="61" t="str">
        <f t="shared" si="5"/>
        <v>80,011.00</v>
      </c>
      <c r="I102" s="78">
        <f t="shared" si="6"/>
        <v>80011</v>
      </c>
      <c r="J102">
        <v>0</v>
      </c>
      <c r="K102">
        <v>1</v>
      </c>
      <c r="L102" s="61" t="s">
        <v>182</v>
      </c>
      <c r="M102" s="93">
        <v>41393</v>
      </c>
      <c r="N102">
        <v>3</v>
      </c>
      <c r="O102">
        <v>421</v>
      </c>
      <c r="P102">
        <v>76</v>
      </c>
      <c r="Q102">
        <v>536</v>
      </c>
      <c r="R102">
        <v>82</v>
      </c>
      <c r="S102">
        <v>178</v>
      </c>
      <c r="T102">
        <v>102</v>
      </c>
      <c r="U102">
        <v>2</v>
      </c>
      <c r="V102">
        <v>8</v>
      </c>
      <c r="W102">
        <v>5</v>
      </c>
      <c r="X102">
        <v>4</v>
      </c>
      <c r="Y102">
        <v>0</v>
      </c>
      <c r="Z102">
        <v>0</v>
      </c>
      <c r="AA102" t="s">
        <v>38</v>
      </c>
      <c r="AB102">
        <v>0</v>
      </c>
    </row>
    <row r="103" spans="2:28" x14ac:dyDescent="0.2">
      <c r="B103">
        <v>4827</v>
      </c>
      <c r="C103">
        <v>1957</v>
      </c>
      <c r="D103" s="59">
        <f t="shared" ca="1" si="4"/>
        <v>67</v>
      </c>
      <c r="E103" t="s">
        <v>40</v>
      </c>
      <c r="F103" t="s">
        <v>28</v>
      </c>
      <c r="G103" t="s">
        <v>183</v>
      </c>
      <c r="H103" s="61" t="str">
        <f t="shared" si="5"/>
        <v>54,998.00</v>
      </c>
      <c r="I103" s="78">
        <f t="shared" si="6"/>
        <v>54998</v>
      </c>
      <c r="J103">
        <v>0</v>
      </c>
      <c r="K103">
        <v>1</v>
      </c>
      <c r="L103" s="61">
        <v>41550</v>
      </c>
      <c r="M103" s="93">
        <v>41550</v>
      </c>
      <c r="N103">
        <v>3</v>
      </c>
      <c r="O103">
        <v>154</v>
      </c>
      <c r="P103">
        <v>22</v>
      </c>
      <c r="Q103">
        <v>202</v>
      </c>
      <c r="R103">
        <v>39</v>
      </c>
      <c r="S103">
        <v>30</v>
      </c>
      <c r="T103">
        <v>8</v>
      </c>
      <c r="U103">
        <v>5</v>
      </c>
      <c r="V103">
        <v>4</v>
      </c>
      <c r="W103">
        <v>9</v>
      </c>
      <c r="X103">
        <v>4</v>
      </c>
      <c r="Y103">
        <v>1</v>
      </c>
      <c r="Z103">
        <v>0</v>
      </c>
      <c r="AA103" t="s">
        <v>27</v>
      </c>
      <c r="AB103">
        <v>0</v>
      </c>
    </row>
    <row r="104" spans="2:28" x14ac:dyDescent="0.2">
      <c r="B104">
        <v>6715</v>
      </c>
      <c r="C104">
        <v>1949</v>
      </c>
      <c r="D104" s="59">
        <f t="shared" ca="1" si="4"/>
        <v>75</v>
      </c>
      <c r="E104" t="s">
        <v>40</v>
      </c>
      <c r="F104" t="s">
        <v>28</v>
      </c>
      <c r="G104" t="s">
        <v>184</v>
      </c>
      <c r="H104" s="61" t="str">
        <f t="shared" si="5"/>
        <v>60,200.00</v>
      </c>
      <c r="I104" s="78">
        <f t="shared" si="6"/>
        <v>60200</v>
      </c>
      <c r="J104">
        <v>0</v>
      </c>
      <c r="K104">
        <v>1</v>
      </c>
      <c r="L104" s="61">
        <v>41306</v>
      </c>
      <c r="M104" s="93">
        <v>41306</v>
      </c>
      <c r="N104">
        <v>3</v>
      </c>
      <c r="O104">
        <v>502</v>
      </c>
      <c r="P104">
        <v>19</v>
      </c>
      <c r="Q104">
        <v>132</v>
      </c>
      <c r="R104">
        <v>0</v>
      </c>
      <c r="S104">
        <v>6</v>
      </c>
      <c r="T104">
        <v>26</v>
      </c>
      <c r="U104">
        <v>6</v>
      </c>
      <c r="V104">
        <v>6</v>
      </c>
      <c r="W104">
        <v>11</v>
      </c>
      <c r="X104">
        <v>6</v>
      </c>
      <c r="Y104">
        <v>0</v>
      </c>
      <c r="Z104">
        <v>0</v>
      </c>
      <c r="AA104" t="s">
        <v>27</v>
      </c>
      <c r="AB104">
        <v>0</v>
      </c>
    </row>
    <row r="105" spans="2:28" x14ac:dyDescent="0.2">
      <c r="B105">
        <v>10676</v>
      </c>
      <c r="C105">
        <v>1983</v>
      </c>
      <c r="D105" s="59">
        <f t="shared" ca="1" si="4"/>
        <v>41</v>
      </c>
      <c r="E105" t="s">
        <v>23</v>
      </c>
      <c r="F105" t="s">
        <v>32</v>
      </c>
      <c r="G105" t="s">
        <v>185</v>
      </c>
      <c r="H105" s="61" t="str">
        <f t="shared" si="5"/>
        <v>63,211.00</v>
      </c>
      <c r="I105" s="78">
        <f t="shared" si="6"/>
        <v>63211</v>
      </c>
      <c r="J105">
        <v>0</v>
      </c>
      <c r="K105">
        <v>0</v>
      </c>
      <c r="L105" s="61">
        <v>40950</v>
      </c>
      <c r="M105" s="93">
        <v>40950</v>
      </c>
      <c r="N105">
        <v>3</v>
      </c>
      <c r="O105">
        <v>145</v>
      </c>
      <c r="P105">
        <v>193</v>
      </c>
      <c r="Q105">
        <v>459</v>
      </c>
      <c r="R105">
        <v>205</v>
      </c>
      <c r="S105">
        <v>26</v>
      </c>
      <c r="T105">
        <v>145</v>
      </c>
      <c r="U105">
        <v>2</v>
      </c>
      <c r="V105">
        <v>3</v>
      </c>
      <c r="W105">
        <v>7</v>
      </c>
      <c r="X105">
        <v>2</v>
      </c>
      <c r="Y105">
        <v>1</v>
      </c>
      <c r="Z105">
        <v>0</v>
      </c>
      <c r="AA105" t="s">
        <v>27</v>
      </c>
      <c r="AB105">
        <v>0</v>
      </c>
    </row>
    <row r="106" spans="2:28" x14ac:dyDescent="0.2">
      <c r="B106">
        <v>1041</v>
      </c>
      <c r="C106">
        <v>1974</v>
      </c>
      <c r="D106" s="59">
        <f t="shared" ca="1" si="4"/>
        <v>50</v>
      </c>
      <c r="E106" t="s">
        <v>40</v>
      </c>
      <c r="F106" t="s">
        <v>28</v>
      </c>
      <c r="G106" t="s">
        <v>186</v>
      </c>
      <c r="H106" s="61" t="str">
        <f t="shared" si="5"/>
        <v>48,432.00</v>
      </c>
      <c r="I106" s="78">
        <f t="shared" si="6"/>
        <v>48432</v>
      </c>
      <c r="J106">
        <v>0</v>
      </c>
      <c r="K106">
        <v>1</v>
      </c>
      <c r="L106" s="61" t="s">
        <v>187</v>
      </c>
      <c r="M106" s="93">
        <v>41200</v>
      </c>
      <c r="N106">
        <v>3</v>
      </c>
      <c r="O106">
        <v>322</v>
      </c>
      <c r="P106">
        <v>3</v>
      </c>
      <c r="Q106">
        <v>50</v>
      </c>
      <c r="R106">
        <v>4</v>
      </c>
      <c r="S106">
        <v>3</v>
      </c>
      <c r="T106">
        <v>42</v>
      </c>
      <c r="U106">
        <v>5</v>
      </c>
      <c r="V106">
        <v>7</v>
      </c>
      <c r="W106">
        <v>6</v>
      </c>
      <c r="X106">
        <v>8</v>
      </c>
      <c r="Y106">
        <v>1</v>
      </c>
      <c r="Z106">
        <v>0</v>
      </c>
      <c r="AA106" t="s">
        <v>67</v>
      </c>
      <c r="AB106">
        <v>0</v>
      </c>
    </row>
    <row r="107" spans="2:28" x14ac:dyDescent="0.2">
      <c r="B107">
        <v>492</v>
      </c>
      <c r="C107">
        <v>1974</v>
      </c>
      <c r="D107" s="59">
        <f t="shared" ca="1" si="4"/>
        <v>50</v>
      </c>
      <c r="E107" t="s">
        <v>40</v>
      </c>
      <c r="F107" t="s">
        <v>2466</v>
      </c>
      <c r="G107" t="s">
        <v>186</v>
      </c>
      <c r="H107" s="61" t="str">
        <f t="shared" si="5"/>
        <v>48,432.00</v>
      </c>
      <c r="I107" s="78">
        <f t="shared" si="6"/>
        <v>48432</v>
      </c>
      <c r="J107">
        <v>0</v>
      </c>
      <c r="K107">
        <v>1</v>
      </c>
      <c r="L107" s="61" t="s">
        <v>187</v>
      </c>
      <c r="M107" s="93">
        <v>41200</v>
      </c>
      <c r="N107">
        <v>3</v>
      </c>
      <c r="O107">
        <v>322</v>
      </c>
      <c r="P107">
        <v>3</v>
      </c>
      <c r="Q107">
        <v>50</v>
      </c>
      <c r="R107">
        <v>4</v>
      </c>
      <c r="S107">
        <v>3</v>
      </c>
      <c r="T107">
        <v>42</v>
      </c>
      <c r="U107">
        <v>5</v>
      </c>
      <c r="V107">
        <v>7</v>
      </c>
      <c r="W107">
        <v>6</v>
      </c>
      <c r="X107">
        <v>8</v>
      </c>
      <c r="Y107">
        <v>0</v>
      </c>
      <c r="Z107">
        <v>0</v>
      </c>
      <c r="AA107" t="s">
        <v>31</v>
      </c>
      <c r="AB107">
        <v>0</v>
      </c>
    </row>
    <row r="108" spans="2:28" x14ac:dyDescent="0.2">
      <c r="B108">
        <v>11133</v>
      </c>
      <c r="C108">
        <v>1974</v>
      </c>
      <c r="D108" s="59">
        <f t="shared" ca="1" si="4"/>
        <v>50</v>
      </c>
      <c r="E108" t="s">
        <v>40</v>
      </c>
      <c r="F108" t="s">
        <v>2466</v>
      </c>
      <c r="G108" t="s">
        <v>186</v>
      </c>
      <c r="H108" s="61" t="str">
        <f t="shared" si="5"/>
        <v>48,432.00</v>
      </c>
      <c r="I108" s="78">
        <f t="shared" si="6"/>
        <v>48432</v>
      </c>
      <c r="J108">
        <v>0</v>
      </c>
      <c r="K108">
        <v>1</v>
      </c>
      <c r="L108" s="61" t="s">
        <v>187</v>
      </c>
      <c r="M108" s="93">
        <v>41200</v>
      </c>
      <c r="N108">
        <v>3</v>
      </c>
      <c r="O108">
        <v>322</v>
      </c>
      <c r="P108">
        <v>3</v>
      </c>
      <c r="Q108">
        <v>50</v>
      </c>
      <c r="R108">
        <v>4</v>
      </c>
      <c r="S108">
        <v>3</v>
      </c>
      <c r="T108">
        <v>42</v>
      </c>
      <c r="U108">
        <v>5</v>
      </c>
      <c r="V108">
        <v>7</v>
      </c>
      <c r="W108">
        <v>6</v>
      </c>
      <c r="X108">
        <v>8</v>
      </c>
      <c r="Y108">
        <v>1</v>
      </c>
      <c r="Z108">
        <v>0</v>
      </c>
      <c r="AA108" t="s">
        <v>50</v>
      </c>
      <c r="AB108">
        <v>0</v>
      </c>
    </row>
    <row r="109" spans="2:28" x14ac:dyDescent="0.2">
      <c r="B109">
        <v>4491</v>
      </c>
      <c r="C109">
        <v>1950</v>
      </c>
      <c r="D109" s="59">
        <f t="shared" ca="1" si="4"/>
        <v>74</v>
      </c>
      <c r="E109" t="s">
        <v>53</v>
      </c>
      <c r="F109" t="s">
        <v>32</v>
      </c>
      <c r="G109" t="s">
        <v>189</v>
      </c>
      <c r="H109" s="61" t="str">
        <f t="shared" si="5"/>
        <v>62,845.00</v>
      </c>
      <c r="I109" s="78">
        <f t="shared" si="6"/>
        <v>62845</v>
      </c>
      <c r="J109">
        <v>1</v>
      </c>
      <c r="K109">
        <v>1</v>
      </c>
      <c r="L109" s="61">
        <v>40918</v>
      </c>
      <c r="M109" s="93">
        <v>40918</v>
      </c>
      <c r="N109">
        <v>3</v>
      </c>
      <c r="O109">
        <v>1099</v>
      </c>
      <c r="P109">
        <v>0</v>
      </c>
      <c r="Q109">
        <v>45</v>
      </c>
      <c r="R109">
        <v>0</v>
      </c>
      <c r="S109">
        <v>0</v>
      </c>
      <c r="T109">
        <v>34</v>
      </c>
      <c r="U109">
        <v>11</v>
      </c>
      <c r="V109">
        <v>3</v>
      </c>
      <c r="W109">
        <v>10</v>
      </c>
      <c r="X109">
        <v>8</v>
      </c>
      <c r="Y109">
        <v>0</v>
      </c>
      <c r="Z109">
        <v>0</v>
      </c>
      <c r="AA109" t="s">
        <v>27</v>
      </c>
      <c r="AB109">
        <v>1</v>
      </c>
    </row>
    <row r="110" spans="2:28" x14ac:dyDescent="0.2">
      <c r="B110">
        <v>873</v>
      </c>
      <c r="C110">
        <v>1950</v>
      </c>
      <c r="D110" s="59">
        <f t="shared" ca="1" si="4"/>
        <v>74</v>
      </c>
      <c r="E110" t="s">
        <v>53</v>
      </c>
      <c r="F110" t="s">
        <v>32</v>
      </c>
      <c r="G110" t="s">
        <v>189</v>
      </c>
      <c r="H110" s="61" t="str">
        <f t="shared" si="5"/>
        <v>62,845.00</v>
      </c>
      <c r="I110" s="78">
        <f t="shared" si="6"/>
        <v>62845</v>
      </c>
      <c r="J110">
        <v>1</v>
      </c>
      <c r="K110">
        <v>1</v>
      </c>
      <c r="L110" s="61">
        <v>40918</v>
      </c>
      <c r="M110" s="93">
        <v>40918</v>
      </c>
      <c r="N110">
        <v>3</v>
      </c>
      <c r="O110">
        <v>1099</v>
      </c>
      <c r="P110">
        <v>0</v>
      </c>
      <c r="Q110">
        <v>45</v>
      </c>
      <c r="R110">
        <v>0</v>
      </c>
      <c r="S110">
        <v>0</v>
      </c>
      <c r="T110">
        <v>34</v>
      </c>
      <c r="U110">
        <v>11</v>
      </c>
      <c r="V110">
        <v>3</v>
      </c>
      <c r="W110">
        <v>10</v>
      </c>
      <c r="X110">
        <v>8</v>
      </c>
      <c r="Y110">
        <v>1</v>
      </c>
      <c r="Z110">
        <v>0</v>
      </c>
      <c r="AA110" t="s">
        <v>27</v>
      </c>
      <c r="AB110">
        <v>1</v>
      </c>
    </row>
    <row r="111" spans="2:28" x14ac:dyDescent="0.2">
      <c r="B111">
        <v>1631</v>
      </c>
      <c r="C111">
        <v>1966</v>
      </c>
      <c r="D111" s="59">
        <f t="shared" ca="1" si="4"/>
        <v>58</v>
      </c>
      <c r="E111" t="s">
        <v>40</v>
      </c>
      <c r="F111" t="s">
        <v>32</v>
      </c>
      <c r="G111" t="s">
        <v>190</v>
      </c>
      <c r="H111" s="61" t="str">
        <f t="shared" si="5"/>
        <v>65,220.00</v>
      </c>
      <c r="I111" s="78">
        <f t="shared" si="6"/>
        <v>65220</v>
      </c>
      <c r="J111">
        <v>0</v>
      </c>
      <c r="K111">
        <v>0</v>
      </c>
      <c r="L111" s="61">
        <v>40977</v>
      </c>
      <c r="M111" s="93">
        <v>40977</v>
      </c>
      <c r="N111">
        <v>3</v>
      </c>
      <c r="O111">
        <v>890</v>
      </c>
      <c r="P111">
        <v>63</v>
      </c>
      <c r="Q111">
        <v>292</v>
      </c>
      <c r="R111">
        <v>0</v>
      </c>
      <c r="S111">
        <v>25</v>
      </c>
      <c r="T111">
        <v>12</v>
      </c>
      <c r="U111">
        <v>4</v>
      </c>
      <c r="V111">
        <v>8</v>
      </c>
      <c r="W111">
        <v>7</v>
      </c>
      <c r="X111">
        <v>6</v>
      </c>
      <c r="Y111">
        <v>1</v>
      </c>
      <c r="Z111">
        <v>0</v>
      </c>
      <c r="AA111" t="s">
        <v>46</v>
      </c>
      <c r="AB111">
        <v>0</v>
      </c>
    </row>
    <row r="112" spans="2:28" x14ac:dyDescent="0.2">
      <c r="B112">
        <v>8278</v>
      </c>
      <c r="C112">
        <v>1991</v>
      </c>
      <c r="D112" s="59">
        <f t="shared" ca="1" si="4"/>
        <v>33</v>
      </c>
      <c r="E112" t="s">
        <v>40</v>
      </c>
      <c r="F112" t="s">
        <v>32</v>
      </c>
      <c r="G112" t="s">
        <v>191</v>
      </c>
      <c r="H112" s="61" t="str">
        <f t="shared" si="5"/>
        <v>74,214.00</v>
      </c>
      <c r="I112" s="78">
        <f t="shared" si="6"/>
        <v>74214</v>
      </c>
      <c r="J112">
        <v>0</v>
      </c>
      <c r="K112">
        <v>0</v>
      </c>
      <c r="L112" s="61" t="s">
        <v>192</v>
      </c>
      <c r="M112" s="93">
        <v>41147</v>
      </c>
      <c r="N112">
        <v>3</v>
      </c>
      <c r="O112">
        <v>863</v>
      </c>
      <c r="P112">
        <v>83</v>
      </c>
      <c r="Q112">
        <v>547</v>
      </c>
      <c r="R112">
        <v>86</v>
      </c>
      <c r="S112">
        <v>99</v>
      </c>
      <c r="T112">
        <v>33</v>
      </c>
      <c r="U112">
        <v>1</v>
      </c>
      <c r="V112">
        <v>8</v>
      </c>
      <c r="W112">
        <v>5</v>
      </c>
      <c r="X112">
        <v>5</v>
      </c>
      <c r="Y112">
        <v>0</v>
      </c>
      <c r="Z112">
        <v>0</v>
      </c>
      <c r="AA112" t="s">
        <v>27</v>
      </c>
      <c r="AB112">
        <v>0</v>
      </c>
    </row>
    <row r="113" spans="2:28" x14ac:dyDescent="0.2">
      <c r="B113">
        <v>6815</v>
      </c>
      <c r="C113">
        <v>1981</v>
      </c>
      <c r="D113" s="59">
        <f t="shared" ca="1" si="4"/>
        <v>43</v>
      </c>
      <c r="E113" t="s">
        <v>43</v>
      </c>
      <c r="F113" t="s">
        <v>32</v>
      </c>
      <c r="G113" t="s">
        <v>193</v>
      </c>
      <c r="H113" s="61" t="str">
        <f t="shared" si="5"/>
        <v>96,547.00</v>
      </c>
      <c r="I113" s="78">
        <f t="shared" si="6"/>
        <v>96547</v>
      </c>
      <c r="J113">
        <v>0</v>
      </c>
      <c r="K113">
        <v>0</v>
      </c>
      <c r="L113" s="61" t="s">
        <v>194</v>
      </c>
      <c r="M113" s="93">
        <v>41782</v>
      </c>
      <c r="N113">
        <v>4</v>
      </c>
      <c r="O113">
        <v>448</v>
      </c>
      <c r="P113">
        <v>21</v>
      </c>
      <c r="Q113">
        <v>125</v>
      </c>
      <c r="R113">
        <v>52</v>
      </c>
      <c r="S113">
        <v>101</v>
      </c>
      <c r="T113">
        <v>62</v>
      </c>
      <c r="U113">
        <v>0</v>
      </c>
      <c r="V113">
        <v>7</v>
      </c>
      <c r="W113">
        <v>8</v>
      </c>
      <c r="X113">
        <v>2</v>
      </c>
      <c r="Y113">
        <v>1</v>
      </c>
      <c r="Z113">
        <v>0</v>
      </c>
      <c r="AA113" t="s">
        <v>27</v>
      </c>
      <c r="AB113">
        <v>3</v>
      </c>
    </row>
    <row r="114" spans="2:28" x14ac:dyDescent="0.2">
      <c r="B114">
        <v>254</v>
      </c>
      <c r="C114">
        <v>1956</v>
      </c>
      <c r="D114" s="59">
        <f t="shared" ca="1" si="4"/>
        <v>68</v>
      </c>
      <c r="E114" t="s">
        <v>23</v>
      </c>
      <c r="F114" t="s">
        <v>32</v>
      </c>
      <c r="G114" t="s">
        <v>195</v>
      </c>
      <c r="H114" s="61" t="str">
        <f t="shared" si="5"/>
        <v>53,863.00</v>
      </c>
      <c r="I114" s="78">
        <f t="shared" si="6"/>
        <v>53863</v>
      </c>
      <c r="J114">
        <v>0</v>
      </c>
      <c r="K114">
        <v>1</v>
      </c>
      <c r="L114" s="61" t="s">
        <v>196</v>
      </c>
      <c r="M114" s="93">
        <v>41776</v>
      </c>
      <c r="N114">
        <v>4</v>
      </c>
      <c r="O114">
        <v>399</v>
      </c>
      <c r="P114">
        <v>4</v>
      </c>
      <c r="Q114">
        <v>30</v>
      </c>
      <c r="R114">
        <v>6</v>
      </c>
      <c r="S114">
        <v>4</v>
      </c>
      <c r="T114">
        <v>30</v>
      </c>
      <c r="U114">
        <v>3</v>
      </c>
      <c r="V114">
        <v>7</v>
      </c>
      <c r="W114">
        <v>7</v>
      </c>
      <c r="X114">
        <v>7</v>
      </c>
      <c r="Y114">
        <v>0</v>
      </c>
      <c r="Z114">
        <v>0</v>
      </c>
      <c r="AA114" t="s">
        <v>27</v>
      </c>
      <c r="AB114">
        <v>1</v>
      </c>
    </row>
    <row r="115" spans="2:28" x14ac:dyDescent="0.2">
      <c r="B115">
        <v>1349</v>
      </c>
      <c r="C115">
        <v>1971</v>
      </c>
      <c r="D115" s="59">
        <f t="shared" ca="1" si="4"/>
        <v>53</v>
      </c>
      <c r="E115" t="s">
        <v>23</v>
      </c>
      <c r="F115" t="s">
        <v>32</v>
      </c>
      <c r="G115" t="s">
        <v>197</v>
      </c>
      <c r="H115" s="61" t="str">
        <f t="shared" si="5"/>
        <v>50,447.00</v>
      </c>
      <c r="I115" s="78">
        <f t="shared" si="6"/>
        <v>50447</v>
      </c>
      <c r="J115">
        <v>2</v>
      </c>
      <c r="K115">
        <v>0</v>
      </c>
      <c r="L115" s="61" t="s">
        <v>198</v>
      </c>
      <c r="M115" s="93">
        <v>41750</v>
      </c>
      <c r="N115">
        <v>4</v>
      </c>
      <c r="O115">
        <v>85</v>
      </c>
      <c r="P115">
        <v>7</v>
      </c>
      <c r="Q115">
        <v>24</v>
      </c>
      <c r="R115">
        <v>2</v>
      </c>
      <c r="S115">
        <v>3</v>
      </c>
      <c r="T115">
        <v>27</v>
      </c>
      <c r="U115">
        <v>1</v>
      </c>
      <c r="V115">
        <v>3</v>
      </c>
      <c r="W115">
        <v>3</v>
      </c>
      <c r="X115">
        <v>6</v>
      </c>
      <c r="Y115">
        <v>0</v>
      </c>
      <c r="Z115">
        <v>0</v>
      </c>
      <c r="AA115" t="s">
        <v>50</v>
      </c>
      <c r="AB115">
        <v>0</v>
      </c>
    </row>
    <row r="116" spans="2:28" x14ac:dyDescent="0.2">
      <c r="B116">
        <v>2534</v>
      </c>
      <c r="C116">
        <v>1954</v>
      </c>
      <c r="D116" s="59">
        <f t="shared" ca="1" si="4"/>
        <v>70</v>
      </c>
      <c r="E116" t="s">
        <v>23</v>
      </c>
      <c r="F116" t="s">
        <v>32</v>
      </c>
      <c r="G116" t="s">
        <v>199</v>
      </c>
      <c r="H116" s="61" t="str">
        <f t="shared" si="5"/>
        <v>37,716.00</v>
      </c>
      <c r="I116" s="78">
        <f t="shared" si="6"/>
        <v>37716</v>
      </c>
      <c r="J116">
        <v>0</v>
      </c>
      <c r="K116">
        <v>1</v>
      </c>
      <c r="L116" s="61" t="s">
        <v>198</v>
      </c>
      <c r="M116" s="93">
        <v>41750</v>
      </c>
      <c r="N116">
        <v>4</v>
      </c>
      <c r="O116">
        <v>97</v>
      </c>
      <c r="P116">
        <v>1</v>
      </c>
      <c r="Q116">
        <v>41</v>
      </c>
      <c r="R116">
        <v>6</v>
      </c>
      <c r="S116">
        <v>2</v>
      </c>
      <c r="T116">
        <v>41</v>
      </c>
      <c r="U116">
        <v>2</v>
      </c>
      <c r="V116">
        <v>4</v>
      </c>
      <c r="W116">
        <v>3</v>
      </c>
      <c r="X116">
        <v>7</v>
      </c>
      <c r="Y116">
        <v>0</v>
      </c>
      <c r="Z116">
        <v>0</v>
      </c>
      <c r="AA116" t="s">
        <v>38</v>
      </c>
      <c r="AB116">
        <v>0</v>
      </c>
    </row>
    <row r="117" spans="2:28" x14ac:dyDescent="0.2">
      <c r="B117">
        <v>2130</v>
      </c>
      <c r="C117">
        <v>1983</v>
      </c>
      <c r="D117" s="59">
        <f t="shared" ca="1" si="4"/>
        <v>41</v>
      </c>
      <c r="E117" t="s">
        <v>23</v>
      </c>
      <c r="F117" t="s">
        <v>32</v>
      </c>
      <c r="G117" t="s">
        <v>200</v>
      </c>
      <c r="H117" s="61" t="str">
        <f t="shared" si="5"/>
        <v>45,203.00</v>
      </c>
      <c r="I117" s="78">
        <f t="shared" si="6"/>
        <v>45203</v>
      </c>
      <c r="J117">
        <v>2</v>
      </c>
      <c r="K117">
        <v>0</v>
      </c>
      <c r="L117" s="61" t="s">
        <v>201</v>
      </c>
      <c r="M117" s="93">
        <v>41721</v>
      </c>
      <c r="N117">
        <v>4</v>
      </c>
      <c r="O117">
        <v>35</v>
      </c>
      <c r="P117">
        <v>3</v>
      </c>
      <c r="Q117">
        <v>67</v>
      </c>
      <c r="R117">
        <v>10</v>
      </c>
      <c r="S117">
        <v>8</v>
      </c>
      <c r="T117">
        <v>24</v>
      </c>
      <c r="U117">
        <v>1</v>
      </c>
      <c r="V117">
        <v>3</v>
      </c>
      <c r="W117">
        <v>3</v>
      </c>
      <c r="X117">
        <v>6</v>
      </c>
      <c r="Y117">
        <v>1</v>
      </c>
      <c r="Z117">
        <v>0</v>
      </c>
      <c r="AA117" t="s">
        <v>67</v>
      </c>
      <c r="AB117">
        <v>0</v>
      </c>
    </row>
    <row r="118" spans="2:28" x14ac:dyDescent="0.2">
      <c r="B118">
        <v>2296</v>
      </c>
      <c r="C118">
        <v>1976</v>
      </c>
      <c r="D118" s="59">
        <f t="shared" ca="1" si="4"/>
        <v>48</v>
      </c>
      <c r="E118" t="s">
        <v>53</v>
      </c>
      <c r="F118" t="s">
        <v>32</v>
      </c>
      <c r="G118" t="s">
        <v>202</v>
      </c>
      <c r="H118" s="61" t="str">
        <f t="shared" si="5"/>
        <v>37,368.00</v>
      </c>
      <c r="I118" s="78">
        <f t="shared" si="6"/>
        <v>37368</v>
      </c>
      <c r="J118">
        <v>1</v>
      </c>
      <c r="K118">
        <v>0</v>
      </c>
      <c r="L118" s="61" t="s">
        <v>203</v>
      </c>
      <c r="M118" s="93">
        <v>41624</v>
      </c>
      <c r="N118">
        <v>4</v>
      </c>
      <c r="O118">
        <v>3</v>
      </c>
      <c r="P118">
        <v>2</v>
      </c>
      <c r="Q118">
        <v>11</v>
      </c>
      <c r="R118">
        <v>2</v>
      </c>
      <c r="S118">
        <v>2</v>
      </c>
      <c r="T118">
        <v>10</v>
      </c>
      <c r="U118">
        <v>1</v>
      </c>
      <c r="V118">
        <v>1</v>
      </c>
      <c r="W118">
        <v>2</v>
      </c>
      <c r="X118">
        <v>6</v>
      </c>
      <c r="Y118">
        <v>0</v>
      </c>
      <c r="Z118">
        <v>0</v>
      </c>
      <c r="AA118" t="s">
        <v>27</v>
      </c>
      <c r="AB118">
        <v>1</v>
      </c>
    </row>
    <row r="119" spans="2:28" x14ac:dyDescent="0.2">
      <c r="B119">
        <v>3799</v>
      </c>
      <c r="C119">
        <v>1956</v>
      </c>
      <c r="D119" s="59">
        <f t="shared" ca="1" si="4"/>
        <v>68</v>
      </c>
      <c r="E119" t="s">
        <v>23</v>
      </c>
      <c r="F119" t="s">
        <v>32</v>
      </c>
      <c r="G119" t="s">
        <v>204</v>
      </c>
      <c r="H119" s="61" t="str">
        <f t="shared" si="5"/>
        <v>67,225.00</v>
      </c>
      <c r="I119" s="78">
        <f t="shared" si="6"/>
        <v>67225</v>
      </c>
      <c r="J119">
        <v>0</v>
      </c>
      <c r="K119">
        <v>1</v>
      </c>
      <c r="L119" s="61" t="s">
        <v>205</v>
      </c>
      <c r="M119" s="93">
        <v>41604</v>
      </c>
      <c r="N119">
        <v>4</v>
      </c>
      <c r="O119">
        <v>315</v>
      </c>
      <c r="P119">
        <v>35</v>
      </c>
      <c r="Q119">
        <v>322</v>
      </c>
      <c r="R119">
        <v>46</v>
      </c>
      <c r="S119">
        <v>7</v>
      </c>
      <c r="T119">
        <v>143</v>
      </c>
      <c r="U119">
        <v>3</v>
      </c>
      <c r="V119">
        <v>7</v>
      </c>
      <c r="W119">
        <v>11</v>
      </c>
      <c r="X119">
        <v>5</v>
      </c>
      <c r="Y119">
        <v>0</v>
      </c>
      <c r="Z119">
        <v>0</v>
      </c>
      <c r="AA119" t="s">
        <v>35</v>
      </c>
      <c r="AB119">
        <v>0</v>
      </c>
    </row>
    <row r="120" spans="2:28" x14ac:dyDescent="0.2">
      <c r="B120">
        <v>11084</v>
      </c>
      <c r="C120">
        <v>1977</v>
      </c>
      <c r="D120" s="59">
        <f t="shared" ca="1" si="4"/>
        <v>47</v>
      </c>
      <c r="E120" t="s">
        <v>53</v>
      </c>
      <c r="F120" t="s">
        <v>32</v>
      </c>
      <c r="G120" t="s">
        <v>206</v>
      </c>
      <c r="H120" s="61" t="str">
        <f t="shared" si="5"/>
        <v>65,104.00</v>
      </c>
      <c r="I120" s="78">
        <f t="shared" si="6"/>
        <v>65104</v>
      </c>
      <c r="J120">
        <v>0</v>
      </c>
      <c r="K120">
        <v>1</v>
      </c>
      <c r="L120" s="61" t="s">
        <v>207</v>
      </c>
      <c r="M120" s="93">
        <v>41592</v>
      </c>
      <c r="N120">
        <v>4</v>
      </c>
      <c r="O120">
        <v>738</v>
      </c>
      <c r="P120">
        <v>0</v>
      </c>
      <c r="Q120">
        <v>232</v>
      </c>
      <c r="R120">
        <v>13</v>
      </c>
      <c r="S120">
        <v>20</v>
      </c>
      <c r="T120">
        <v>50</v>
      </c>
      <c r="U120">
        <v>2</v>
      </c>
      <c r="V120">
        <v>3</v>
      </c>
      <c r="W120">
        <v>7</v>
      </c>
      <c r="X120">
        <v>7</v>
      </c>
      <c r="Y120">
        <v>1</v>
      </c>
      <c r="Z120">
        <v>0</v>
      </c>
      <c r="AA120" t="s">
        <v>31</v>
      </c>
      <c r="AB120">
        <v>0</v>
      </c>
    </row>
    <row r="121" spans="2:28" x14ac:dyDescent="0.2">
      <c r="B121">
        <v>5172</v>
      </c>
      <c r="C121">
        <v>1977</v>
      </c>
      <c r="D121" s="59">
        <f t="shared" ca="1" si="4"/>
        <v>47</v>
      </c>
      <c r="E121" t="s">
        <v>53</v>
      </c>
      <c r="F121" t="s">
        <v>32</v>
      </c>
      <c r="G121" t="s">
        <v>206</v>
      </c>
      <c r="H121" s="61" t="str">
        <f t="shared" si="5"/>
        <v>65,104.00</v>
      </c>
      <c r="I121" s="78">
        <f t="shared" si="6"/>
        <v>65104</v>
      </c>
      <c r="J121">
        <v>0</v>
      </c>
      <c r="K121">
        <v>1</v>
      </c>
      <c r="L121" s="61" t="s">
        <v>207</v>
      </c>
      <c r="M121" s="93">
        <v>41592</v>
      </c>
      <c r="N121">
        <v>4</v>
      </c>
      <c r="O121">
        <v>738</v>
      </c>
      <c r="P121">
        <v>0</v>
      </c>
      <c r="Q121">
        <v>232</v>
      </c>
      <c r="R121">
        <v>13</v>
      </c>
      <c r="S121">
        <v>20</v>
      </c>
      <c r="T121">
        <v>50</v>
      </c>
      <c r="U121">
        <v>2</v>
      </c>
      <c r="V121">
        <v>3</v>
      </c>
      <c r="W121">
        <v>7</v>
      </c>
      <c r="X121">
        <v>7</v>
      </c>
      <c r="Y121">
        <v>0</v>
      </c>
      <c r="Z121">
        <v>0</v>
      </c>
      <c r="AA121" t="s">
        <v>27</v>
      </c>
      <c r="AB121">
        <v>0</v>
      </c>
    </row>
    <row r="122" spans="2:28" x14ac:dyDescent="0.2">
      <c r="B122">
        <v>9504</v>
      </c>
      <c r="C122">
        <v>1950</v>
      </c>
      <c r="D122" s="59">
        <f t="shared" ca="1" si="4"/>
        <v>74</v>
      </c>
      <c r="E122" t="s">
        <v>53</v>
      </c>
      <c r="F122" t="s">
        <v>32</v>
      </c>
      <c r="G122" t="s">
        <v>101</v>
      </c>
      <c r="H122" s="61" t="str">
        <f t="shared" si="5"/>
        <v>81,698.00</v>
      </c>
      <c r="I122" s="78">
        <f t="shared" si="6"/>
        <v>81698</v>
      </c>
      <c r="J122">
        <v>0</v>
      </c>
      <c r="K122">
        <v>0</v>
      </c>
      <c r="L122" s="61">
        <v>41436</v>
      </c>
      <c r="M122" s="93">
        <v>41436</v>
      </c>
      <c r="N122">
        <v>4</v>
      </c>
      <c r="O122">
        <v>179</v>
      </c>
      <c r="P122">
        <v>28</v>
      </c>
      <c r="Q122">
        <v>520</v>
      </c>
      <c r="R122">
        <v>111</v>
      </c>
      <c r="S122">
        <v>123</v>
      </c>
      <c r="T122">
        <v>47</v>
      </c>
      <c r="U122">
        <v>1</v>
      </c>
      <c r="V122">
        <v>3</v>
      </c>
      <c r="W122">
        <v>13</v>
      </c>
      <c r="X122">
        <v>1</v>
      </c>
      <c r="Y122">
        <v>1</v>
      </c>
      <c r="Z122">
        <v>0</v>
      </c>
      <c r="AA122" t="s">
        <v>27</v>
      </c>
      <c r="AB122">
        <v>0</v>
      </c>
    </row>
    <row r="123" spans="2:28" x14ac:dyDescent="0.2">
      <c r="B123">
        <v>850</v>
      </c>
      <c r="C123">
        <v>1969</v>
      </c>
      <c r="D123" s="59">
        <f t="shared" ca="1" si="4"/>
        <v>55</v>
      </c>
      <c r="E123" t="s">
        <v>23</v>
      </c>
      <c r="F123" t="s">
        <v>28</v>
      </c>
      <c r="G123" t="s">
        <v>208</v>
      </c>
      <c r="H123" s="61" t="str">
        <f t="shared" si="5"/>
        <v>70,566.00</v>
      </c>
      <c r="I123" s="78">
        <f t="shared" si="6"/>
        <v>70566</v>
      </c>
      <c r="J123">
        <v>0</v>
      </c>
      <c r="K123">
        <v>1</v>
      </c>
      <c r="L123" s="61">
        <v>41435</v>
      </c>
      <c r="M123" s="93">
        <v>41435</v>
      </c>
      <c r="N123">
        <v>4</v>
      </c>
      <c r="O123">
        <v>381</v>
      </c>
      <c r="P123">
        <v>28</v>
      </c>
      <c r="Q123">
        <v>215</v>
      </c>
      <c r="R123">
        <v>84</v>
      </c>
      <c r="S123">
        <v>28</v>
      </c>
      <c r="T123">
        <v>21</v>
      </c>
      <c r="U123">
        <v>2</v>
      </c>
      <c r="V123">
        <v>6</v>
      </c>
      <c r="W123">
        <v>9</v>
      </c>
      <c r="X123">
        <v>3</v>
      </c>
      <c r="Y123">
        <v>0</v>
      </c>
      <c r="Z123">
        <v>0</v>
      </c>
      <c r="AA123" t="s">
        <v>27</v>
      </c>
      <c r="AB123">
        <v>0</v>
      </c>
    </row>
    <row r="124" spans="2:28" x14ac:dyDescent="0.2">
      <c r="B124">
        <v>4477</v>
      </c>
      <c r="C124">
        <v>1959</v>
      </c>
      <c r="D124" s="59">
        <f t="shared" ca="1" si="4"/>
        <v>65</v>
      </c>
      <c r="E124" t="s">
        <v>23</v>
      </c>
      <c r="F124" t="s">
        <v>32</v>
      </c>
      <c r="G124" t="s">
        <v>209</v>
      </c>
      <c r="H124" s="61" t="str">
        <f t="shared" si="5"/>
        <v>69,096.00</v>
      </c>
      <c r="I124" s="78">
        <f t="shared" si="6"/>
        <v>69096</v>
      </c>
      <c r="J124">
        <v>0</v>
      </c>
      <c r="K124">
        <v>1</v>
      </c>
      <c r="L124" s="61" t="s">
        <v>210</v>
      </c>
      <c r="M124" s="93">
        <v>41544</v>
      </c>
      <c r="N124">
        <v>4</v>
      </c>
      <c r="O124">
        <v>247</v>
      </c>
      <c r="P124">
        <v>49</v>
      </c>
      <c r="Q124">
        <v>159</v>
      </c>
      <c r="R124">
        <v>7</v>
      </c>
      <c r="S124">
        <v>82</v>
      </c>
      <c r="T124">
        <v>109</v>
      </c>
      <c r="U124">
        <v>1</v>
      </c>
      <c r="V124">
        <v>5</v>
      </c>
      <c r="W124">
        <v>10</v>
      </c>
      <c r="X124">
        <v>4</v>
      </c>
      <c r="Y124">
        <v>0</v>
      </c>
      <c r="Z124">
        <v>0</v>
      </c>
      <c r="AA124" t="s">
        <v>46</v>
      </c>
      <c r="AB124">
        <v>0</v>
      </c>
    </row>
    <row r="125" spans="2:28" x14ac:dyDescent="0.2">
      <c r="B125">
        <v>1945</v>
      </c>
      <c r="C125">
        <v>1963</v>
      </c>
      <c r="D125" s="59">
        <f t="shared" ca="1" si="4"/>
        <v>61</v>
      </c>
      <c r="E125" t="s">
        <v>23</v>
      </c>
      <c r="F125" t="s">
        <v>32</v>
      </c>
      <c r="G125" t="s">
        <v>211</v>
      </c>
      <c r="H125" s="61" t="str">
        <f t="shared" si="5"/>
        <v>71,434.00</v>
      </c>
      <c r="I125" s="78">
        <f t="shared" si="6"/>
        <v>71434</v>
      </c>
      <c r="J125">
        <v>0</v>
      </c>
      <c r="K125">
        <v>1</v>
      </c>
      <c r="L125" s="61" t="s">
        <v>212</v>
      </c>
      <c r="M125" s="93">
        <v>41535</v>
      </c>
      <c r="N125">
        <v>4</v>
      </c>
      <c r="O125">
        <v>711</v>
      </c>
      <c r="P125">
        <v>36</v>
      </c>
      <c r="Q125">
        <v>217</v>
      </c>
      <c r="R125">
        <v>172</v>
      </c>
      <c r="S125">
        <v>96</v>
      </c>
      <c r="T125">
        <v>168</v>
      </c>
      <c r="U125">
        <v>3</v>
      </c>
      <c r="V125">
        <v>7</v>
      </c>
      <c r="W125">
        <v>7</v>
      </c>
      <c r="X125">
        <v>4</v>
      </c>
      <c r="Y125">
        <v>0</v>
      </c>
      <c r="Z125">
        <v>0</v>
      </c>
      <c r="AA125" t="s">
        <v>27</v>
      </c>
      <c r="AB125">
        <v>2</v>
      </c>
    </row>
    <row r="126" spans="2:28" x14ac:dyDescent="0.2">
      <c r="B126">
        <v>7685</v>
      </c>
      <c r="C126">
        <v>1979</v>
      </c>
      <c r="D126" s="59">
        <f t="shared" ca="1" si="4"/>
        <v>45</v>
      </c>
      <c r="E126" t="s">
        <v>23</v>
      </c>
      <c r="F126" t="s">
        <v>32</v>
      </c>
      <c r="G126" t="s">
        <v>213</v>
      </c>
      <c r="H126" s="61" t="str">
        <f t="shared" si="5"/>
        <v>33,039.00</v>
      </c>
      <c r="I126" s="78">
        <f t="shared" si="6"/>
        <v>33039</v>
      </c>
      <c r="J126">
        <v>1</v>
      </c>
      <c r="K126">
        <v>0</v>
      </c>
      <c r="L126" s="61">
        <v>41526</v>
      </c>
      <c r="M126" s="93">
        <v>41526</v>
      </c>
      <c r="N126">
        <v>4</v>
      </c>
      <c r="O126">
        <v>30</v>
      </c>
      <c r="P126">
        <v>8</v>
      </c>
      <c r="Q126">
        <v>12</v>
      </c>
      <c r="R126">
        <v>8</v>
      </c>
      <c r="S126">
        <v>8</v>
      </c>
      <c r="T126">
        <v>12</v>
      </c>
      <c r="U126">
        <v>1</v>
      </c>
      <c r="V126">
        <v>2</v>
      </c>
      <c r="W126">
        <v>4</v>
      </c>
      <c r="X126">
        <v>5</v>
      </c>
      <c r="Y126">
        <v>0</v>
      </c>
      <c r="Z126">
        <v>0</v>
      </c>
      <c r="AA126" t="s">
        <v>27</v>
      </c>
      <c r="AB126">
        <v>0</v>
      </c>
    </row>
    <row r="127" spans="2:28" x14ac:dyDescent="0.2">
      <c r="B127">
        <v>6310</v>
      </c>
      <c r="C127">
        <v>1979</v>
      </c>
      <c r="D127" s="59">
        <f t="shared" ca="1" si="4"/>
        <v>45</v>
      </c>
      <c r="E127" t="s">
        <v>23</v>
      </c>
      <c r="F127" t="s">
        <v>32</v>
      </c>
      <c r="G127" t="s">
        <v>213</v>
      </c>
      <c r="H127" s="61" t="str">
        <f t="shared" si="5"/>
        <v>33,039.00</v>
      </c>
      <c r="I127" s="78">
        <f t="shared" si="6"/>
        <v>33039</v>
      </c>
      <c r="J127">
        <v>1</v>
      </c>
      <c r="K127">
        <v>0</v>
      </c>
      <c r="L127" s="61">
        <v>41526</v>
      </c>
      <c r="M127" s="93">
        <v>41526</v>
      </c>
      <c r="N127">
        <v>4</v>
      </c>
      <c r="O127">
        <v>30</v>
      </c>
      <c r="P127">
        <v>8</v>
      </c>
      <c r="Q127">
        <v>12</v>
      </c>
      <c r="R127">
        <v>8</v>
      </c>
      <c r="S127">
        <v>8</v>
      </c>
      <c r="T127">
        <v>12</v>
      </c>
      <c r="U127">
        <v>1</v>
      </c>
      <c r="V127">
        <v>2</v>
      </c>
      <c r="W127">
        <v>4</v>
      </c>
      <c r="X127">
        <v>5</v>
      </c>
      <c r="Y127">
        <v>0</v>
      </c>
      <c r="Z127">
        <v>0</v>
      </c>
      <c r="AA127" t="s">
        <v>31</v>
      </c>
      <c r="AB127">
        <v>0</v>
      </c>
    </row>
    <row r="128" spans="2:28" x14ac:dyDescent="0.2">
      <c r="B128">
        <v>10832</v>
      </c>
      <c r="C128">
        <v>1959</v>
      </c>
      <c r="D128" s="59">
        <f t="shared" ca="1" si="4"/>
        <v>65</v>
      </c>
      <c r="E128" t="s">
        <v>23</v>
      </c>
      <c r="F128" t="s">
        <v>32</v>
      </c>
      <c r="G128" t="s">
        <v>214</v>
      </c>
      <c r="H128" s="61" t="str">
        <f t="shared" si="5"/>
        <v>46,610.00</v>
      </c>
      <c r="I128" s="78">
        <f t="shared" si="6"/>
        <v>46610</v>
      </c>
      <c r="J128">
        <v>0</v>
      </c>
      <c r="K128">
        <v>0</v>
      </c>
      <c r="L128" s="61" t="s">
        <v>215</v>
      </c>
      <c r="M128" s="93">
        <v>41473</v>
      </c>
      <c r="N128">
        <v>4</v>
      </c>
      <c r="O128">
        <v>288</v>
      </c>
      <c r="P128">
        <v>10</v>
      </c>
      <c r="Q128">
        <v>30</v>
      </c>
      <c r="R128">
        <v>4</v>
      </c>
      <c r="S128">
        <v>10</v>
      </c>
      <c r="T128">
        <v>125</v>
      </c>
      <c r="U128">
        <v>1</v>
      </c>
      <c r="V128">
        <v>6</v>
      </c>
      <c r="W128">
        <v>6</v>
      </c>
      <c r="X128">
        <v>6</v>
      </c>
      <c r="Y128">
        <v>0</v>
      </c>
      <c r="Z128">
        <v>0</v>
      </c>
      <c r="AA128" t="s">
        <v>27</v>
      </c>
      <c r="AB128">
        <v>0</v>
      </c>
    </row>
    <row r="129" spans="2:28" x14ac:dyDescent="0.2">
      <c r="B129">
        <v>3025</v>
      </c>
      <c r="C129">
        <v>1959</v>
      </c>
      <c r="D129" s="59">
        <f t="shared" ca="1" si="4"/>
        <v>65</v>
      </c>
      <c r="E129" t="s">
        <v>23</v>
      </c>
      <c r="F129" t="s">
        <v>28</v>
      </c>
      <c r="G129" t="s">
        <v>216</v>
      </c>
      <c r="H129" s="61" t="str">
        <f t="shared" si="5"/>
        <v>49,967.00</v>
      </c>
      <c r="I129" s="78">
        <f t="shared" si="6"/>
        <v>49967</v>
      </c>
      <c r="J129">
        <v>0</v>
      </c>
      <c r="K129">
        <v>1</v>
      </c>
      <c r="L129" s="61">
        <v>41493</v>
      </c>
      <c r="M129" s="93">
        <v>41493</v>
      </c>
      <c r="N129">
        <v>4</v>
      </c>
      <c r="O129">
        <v>212</v>
      </c>
      <c r="P129">
        <v>6</v>
      </c>
      <c r="Q129">
        <v>69</v>
      </c>
      <c r="R129">
        <v>4</v>
      </c>
      <c r="S129">
        <v>12</v>
      </c>
      <c r="T129">
        <v>3</v>
      </c>
      <c r="U129">
        <v>3</v>
      </c>
      <c r="V129">
        <v>6</v>
      </c>
      <c r="W129">
        <v>5</v>
      </c>
      <c r="X129">
        <v>7</v>
      </c>
      <c r="Y129">
        <v>0</v>
      </c>
      <c r="Z129">
        <v>0</v>
      </c>
      <c r="AA129" t="s">
        <v>31</v>
      </c>
      <c r="AB129">
        <v>0</v>
      </c>
    </row>
    <row r="130" spans="2:28" x14ac:dyDescent="0.2">
      <c r="B130">
        <v>2404</v>
      </c>
      <c r="C130">
        <v>1977</v>
      </c>
      <c r="D130" s="59">
        <f t="shared" ca="1" si="4"/>
        <v>47</v>
      </c>
      <c r="E130" t="s">
        <v>23</v>
      </c>
      <c r="F130" t="s">
        <v>32</v>
      </c>
      <c r="G130" t="s">
        <v>217</v>
      </c>
      <c r="H130" s="61" t="str">
        <f t="shared" si="5"/>
        <v>53,359.00</v>
      </c>
      <c r="I130" s="78">
        <f t="shared" si="6"/>
        <v>53359</v>
      </c>
      <c r="J130">
        <v>1</v>
      </c>
      <c r="K130">
        <v>1</v>
      </c>
      <c r="L130" s="61" t="s">
        <v>218</v>
      </c>
      <c r="M130" s="93">
        <v>41421</v>
      </c>
      <c r="N130">
        <v>4</v>
      </c>
      <c r="O130">
        <v>173</v>
      </c>
      <c r="P130">
        <v>4</v>
      </c>
      <c r="Q130">
        <v>30</v>
      </c>
      <c r="R130">
        <v>3</v>
      </c>
      <c r="S130">
        <v>6</v>
      </c>
      <c r="T130">
        <v>41</v>
      </c>
      <c r="U130">
        <v>4</v>
      </c>
      <c r="V130">
        <v>5</v>
      </c>
      <c r="W130">
        <v>4</v>
      </c>
      <c r="X130">
        <v>7</v>
      </c>
      <c r="Y130">
        <v>0</v>
      </c>
      <c r="Z130">
        <v>0</v>
      </c>
      <c r="AA130" t="s">
        <v>35</v>
      </c>
      <c r="AB130">
        <v>0</v>
      </c>
    </row>
    <row r="131" spans="2:28" x14ac:dyDescent="0.2">
      <c r="B131">
        <v>8581</v>
      </c>
      <c r="C131">
        <v>1972</v>
      </c>
      <c r="D131" s="59">
        <f t="shared" ca="1" si="4"/>
        <v>52</v>
      </c>
      <c r="E131" t="s">
        <v>53</v>
      </c>
      <c r="F131" t="s">
        <v>32</v>
      </c>
      <c r="G131" t="s">
        <v>219</v>
      </c>
      <c r="H131" s="61" t="str">
        <f t="shared" si="5"/>
        <v>49,505.00</v>
      </c>
      <c r="I131" s="78">
        <f t="shared" si="6"/>
        <v>49505</v>
      </c>
      <c r="J131">
        <v>1</v>
      </c>
      <c r="K131">
        <v>1</v>
      </c>
      <c r="L131" s="61">
        <v>41397</v>
      </c>
      <c r="M131" s="93">
        <v>41397</v>
      </c>
      <c r="N131">
        <v>4</v>
      </c>
      <c r="O131">
        <v>604</v>
      </c>
      <c r="P131">
        <v>0</v>
      </c>
      <c r="Q131">
        <v>100</v>
      </c>
      <c r="R131">
        <v>19</v>
      </c>
      <c r="S131">
        <v>0</v>
      </c>
      <c r="T131">
        <v>28</v>
      </c>
      <c r="U131">
        <v>9</v>
      </c>
      <c r="V131">
        <v>10</v>
      </c>
      <c r="W131">
        <v>8</v>
      </c>
      <c r="X131">
        <v>8</v>
      </c>
      <c r="Y131">
        <v>0</v>
      </c>
      <c r="Z131">
        <v>0</v>
      </c>
      <c r="AA131" t="s">
        <v>27</v>
      </c>
      <c r="AB131">
        <v>0</v>
      </c>
    </row>
    <row r="132" spans="2:28" x14ac:dyDescent="0.2">
      <c r="B132">
        <v>8755</v>
      </c>
      <c r="C132">
        <v>1947</v>
      </c>
      <c r="D132" s="59">
        <f t="shared" ca="1" si="4"/>
        <v>77</v>
      </c>
      <c r="E132" t="s">
        <v>53</v>
      </c>
      <c r="F132" t="s">
        <v>32</v>
      </c>
      <c r="G132" t="s">
        <v>220</v>
      </c>
      <c r="H132" s="61" t="str">
        <f t="shared" si="5"/>
        <v>68,657.00</v>
      </c>
      <c r="I132" s="78">
        <f t="shared" si="6"/>
        <v>68657</v>
      </c>
      <c r="J132">
        <v>0</v>
      </c>
      <c r="K132">
        <v>0</v>
      </c>
      <c r="L132" s="61" t="s">
        <v>221</v>
      </c>
      <c r="M132" s="93">
        <v>41325</v>
      </c>
      <c r="N132">
        <v>4</v>
      </c>
      <c r="O132">
        <v>482</v>
      </c>
      <c r="P132">
        <v>34</v>
      </c>
      <c r="Q132">
        <v>471</v>
      </c>
      <c r="R132">
        <v>119</v>
      </c>
      <c r="S132">
        <v>68</v>
      </c>
      <c r="T132">
        <v>22</v>
      </c>
      <c r="U132">
        <v>1</v>
      </c>
      <c r="V132">
        <v>3</v>
      </c>
      <c r="W132">
        <v>9</v>
      </c>
      <c r="X132">
        <v>7</v>
      </c>
      <c r="Y132">
        <v>0</v>
      </c>
      <c r="Z132">
        <v>0</v>
      </c>
      <c r="AA132" t="s">
        <v>38</v>
      </c>
      <c r="AB132">
        <v>0</v>
      </c>
    </row>
    <row r="133" spans="2:28" x14ac:dyDescent="0.2">
      <c r="B133">
        <v>10177</v>
      </c>
      <c r="C133">
        <v>1955</v>
      </c>
      <c r="D133" s="59">
        <f t="shared" ref="D133:D196" ca="1" si="7">(YEAR(NOW())-C133)</f>
        <v>69</v>
      </c>
      <c r="E133" t="s">
        <v>23</v>
      </c>
      <c r="F133" t="s">
        <v>24</v>
      </c>
      <c r="G133" t="s">
        <v>222</v>
      </c>
      <c r="H133" s="61" t="str">
        <f t="shared" ref="H133:H196" si="8">REPLACE(G133,1,1,"")</f>
        <v>72,071.00</v>
      </c>
      <c r="I133" s="78">
        <f t="shared" ref="I133:I196" si="9">VALUE(H133)</f>
        <v>72071</v>
      </c>
      <c r="J133">
        <v>0</v>
      </c>
      <c r="K133">
        <v>1</v>
      </c>
      <c r="L133" s="61" t="s">
        <v>103</v>
      </c>
      <c r="M133" s="93">
        <v>41319</v>
      </c>
      <c r="N133">
        <v>4</v>
      </c>
      <c r="O133">
        <v>531</v>
      </c>
      <c r="P133">
        <v>69</v>
      </c>
      <c r="Q133">
        <v>300</v>
      </c>
      <c r="R133">
        <v>150</v>
      </c>
      <c r="S133">
        <v>138</v>
      </c>
      <c r="T133">
        <v>150</v>
      </c>
      <c r="U133">
        <v>3</v>
      </c>
      <c r="V133">
        <v>5</v>
      </c>
      <c r="W133">
        <v>8</v>
      </c>
      <c r="X133">
        <v>2</v>
      </c>
      <c r="Y133">
        <v>0</v>
      </c>
      <c r="Z133">
        <v>0</v>
      </c>
      <c r="AA133" t="s">
        <v>27</v>
      </c>
      <c r="AB133">
        <v>0</v>
      </c>
    </row>
    <row r="134" spans="2:28" x14ac:dyDescent="0.2">
      <c r="B134">
        <v>2429</v>
      </c>
      <c r="C134">
        <v>1955</v>
      </c>
      <c r="D134" s="59">
        <f t="shared" ca="1" si="7"/>
        <v>69</v>
      </c>
      <c r="E134" t="s">
        <v>23</v>
      </c>
      <c r="F134" t="s">
        <v>24</v>
      </c>
      <c r="G134" t="s">
        <v>222</v>
      </c>
      <c r="H134" s="61" t="str">
        <f t="shared" si="8"/>
        <v>72,071.00</v>
      </c>
      <c r="I134" s="78">
        <f t="shared" si="9"/>
        <v>72071</v>
      </c>
      <c r="J134">
        <v>0</v>
      </c>
      <c r="K134">
        <v>1</v>
      </c>
      <c r="L134" s="61" t="s">
        <v>103</v>
      </c>
      <c r="M134" s="93">
        <v>41319</v>
      </c>
      <c r="N134">
        <v>4</v>
      </c>
      <c r="O134">
        <v>531</v>
      </c>
      <c r="P134">
        <v>69</v>
      </c>
      <c r="Q134">
        <v>300</v>
      </c>
      <c r="R134">
        <v>150</v>
      </c>
      <c r="S134">
        <v>138</v>
      </c>
      <c r="T134">
        <v>150</v>
      </c>
      <c r="U134">
        <v>3</v>
      </c>
      <c r="V134">
        <v>5</v>
      </c>
      <c r="W134">
        <v>8</v>
      </c>
      <c r="X134">
        <v>2</v>
      </c>
      <c r="Y134">
        <v>0</v>
      </c>
      <c r="Z134">
        <v>0</v>
      </c>
      <c r="AA134" t="s">
        <v>31</v>
      </c>
      <c r="AB134">
        <v>0</v>
      </c>
    </row>
    <row r="135" spans="2:28" x14ac:dyDescent="0.2">
      <c r="B135">
        <v>8920</v>
      </c>
      <c r="C135">
        <v>1968</v>
      </c>
      <c r="D135" s="59">
        <f t="shared" ca="1" si="7"/>
        <v>56</v>
      </c>
      <c r="E135" t="s">
        <v>53</v>
      </c>
      <c r="F135" t="s">
        <v>28</v>
      </c>
      <c r="G135" t="s">
        <v>223</v>
      </c>
      <c r="H135" s="61" t="str">
        <f t="shared" si="8"/>
        <v>59,235.00</v>
      </c>
      <c r="I135" s="78">
        <f t="shared" si="9"/>
        <v>59235</v>
      </c>
      <c r="J135">
        <v>1</v>
      </c>
      <c r="K135">
        <v>0</v>
      </c>
      <c r="L135" s="61">
        <v>41609</v>
      </c>
      <c r="M135" s="93">
        <v>41609</v>
      </c>
      <c r="N135">
        <v>4</v>
      </c>
      <c r="O135">
        <v>448</v>
      </c>
      <c r="P135">
        <v>40</v>
      </c>
      <c r="Q135">
        <v>469</v>
      </c>
      <c r="R135">
        <v>80</v>
      </c>
      <c r="S135">
        <v>0</v>
      </c>
      <c r="T135">
        <v>91</v>
      </c>
      <c r="U135">
        <v>3</v>
      </c>
      <c r="V135">
        <v>11</v>
      </c>
      <c r="W135">
        <v>12</v>
      </c>
      <c r="X135">
        <v>7</v>
      </c>
      <c r="Y135">
        <v>0</v>
      </c>
      <c r="Z135">
        <v>0</v>
      </c>
      <c r="AA135" t="s">
        <v>50</v>
      </c>
      <c r="AB135">
        <v>0</v>
      </c>
    </row>
    <row r="136" spans="2:28" x14ac:dyDescent="0.2">
      <c r="B136">
        <v>8430</v>
      </c>
      <c r="C136">
        <v>1958</v>
      </c>
      <c r="D136" s="59">
        <f t="shared" ca="1" si="7"/>
        <v>66</v>
      </c>
      <c r="E136" t="s">
        <v>23</v>
      </c>
      <c r="F136" t="s">
        <v>32</v>
      </c>
      <c r="G136" t="s">
        <v>224</v>
      </c>
      <c r="H136" s="61" t="str">
        <f t="shared" si="8"/>
        <v>21,994.00</v>
      </c>
      <c r="I136" s="78">
        <f t="shared" si="9"/>
        <v>21994</v>
      </c>
      <c r="J136">
        <v>0</v>
      </c>
      <c r="K136">
        <v>1</v>
      </c>
      <c r="L136" s="61" t="s">
        <v>225</v>
      </c>
      <c r="M136" s="93">
        <v>41267</v>
      </c>
      <c r="N136">
        <v>4</v>
      </c>
      <c r="O136">
        <v>9</v>
      </c>
      <c r="P136">
        <v>0</v>
      </c>
      <c r="Q136">
        <v>6</v>
      </c>
      <c r="R136">
        <v>3</v>
      </c>
      <c r="S136">
        <v>1</v>
      </c>
      <c r="T136">
        <v>3</v>
      </c>
      <c r="U136">
        <v>1</v>
      </c>
      <c r="V136">
        <v>0</v>
      </c>
      <c r="W136">
        <v>3</v>
      </c>
      <c r="X136">
        <v>5</v>
      </c>
      <c r="Y136">
        <v>0</v>
      </c>
      <c r="Z136">
        <v>0</v>
      </c>
      <c r="AA136" t="s">
        <v>38</v>
      </c>
      <c r="AB136">
        <v>0</v>
      </c>
    </row>
    <row r="137" spans="2:28" x14ac:dyDescent="0.2">
      <c r="B137">
        <v>8619</v>
      </c>
      <c r="C137">
        <v>1958</v>
      </c>
      <c r="D137" s="59">
        <f t="shared" ca="1" si="7"/>
        <v>66</v>
      </c>
      <c r="E137" t="s">
        <v>23</v>
      </c>
      <c r="F137" t="s">
        <v>32</v>
      </c>
      <c r="G137" t="s">
        <v>224</v>
      </c>
      <c r="H137" s="61" t="str">
        <f t="shared" si="8"/>
        <v>21,994.00</v>
      </c>
      <c r="I137" s="78">
        <f t="shared" si="9"/>
        <v>21994</v>
      </c>
      <c r="J137">
        <v>0</v>
      </c>
      <c r="K137">
        <v>1</v>
      </c>
      <c r="L137" s="61" t="s">
        <v>225</v>
      </c>
      <c r="M137" s="93">
        <v>41267</v>
      </c>
      <c r="N137">
        <v>4</v>
      </c>
      <c r="O137">
        <v>9</v>
      </c>
      <c r="P137">
        <v>0</v>
      </c>
      <c r="Q137">
        <v>6</v>
      </c>
      <c r="R137">
        <v>3</v>
      </c>
      <c r="S137">
        <v>1</v>
      </c>
      <c r="T137">
        <v>3</v>
      </c>
      <c r="U137">
        <v>1</v>
      </c>
      <c r="V137">
        <v>0</v>
      </c>
      <c r="W137">
        <v>3</v>
      </c>
      <c r="X137">
        <v>5</v>
      </c>
      <c r="Y137">
        <v>0</v>
      </c>
      <c r="Z137">
        <v>0</v>
      </c>
      <c r="AA137" t="s">
        <v>27</v>
      </c>
      <c r="AB137">
        <v>0</v>
      </c>
    </row>
    <row r="138" spans="2:28" x14ac:dyDescent="0.2">
      <c r="B138">
        <v>7233</v>
      </c>
      <c r="C138">
        <v>1973</v>
      </c>
      <c r="D138" s="59">
        <f t="shared" ca="1" si="7"/>
        <v>51</v>
      </c>
      <c r="E138" t="s">
        <v>23</v>
      </c>
      <c r="F138" t="s">
        <v>32</v>
      </c>
      <c r="G138" t="s">
        <v>226</v>
      </c>
      <c r="H138" s="61" t="str">
        <f t="shared" si="8"/>
        <v>69,209.00</v>
      </c>
      <c r="I138" s="78">
        <f t="shared" si="9"/>
        <v>69209</v>
      </c>
      <c r="J138">
        <v>0</v>
      </c>
      <c r="K138">
        <v>0</v>
      </c>
      <c r="L138" s="61" t="s">
        <v>113</v>
      </c>
      <c r="M138" s="93">
        <v>41169</v>
      </c>
      <c r="N138">
        <v>4</v>
      </c>
      <c r="O138">
        <v>496</v>
      </c>
      <c r="P138">
        <v>32</v>
      </c>
      <c r="Q138">
        <v>849</v>
      </c>
      <c r="R138">
        <v>229</v>
      </c>
      <c r="S138">
        <v>48</v>
      </c>
      <c r="T138">
        <v>128</v>
      </c>
      <c r="U138">
        <v>2</v>
      </c>
      <c r="V138">
        <v>5</v>
      </c>
      <c r="W138">
        <v>6</v>
      </c>
      <c r="X138">
        <v>4</v>
      </c>
      <c r="Y138">
        <v>0</v>
      </c>
      <c r="Z138">
        <v>0</v>
      </c>
      <c r="AA138" t="s">
        <v>31</v>
      </c>
      <c r="AB138">
        <v>1</v>
      </c>
    </row>
    <row r="139" spans="2:28" x14ac:dyDescent="0.2">
      <c r="B139">
        <v>6678</v>
      </c>
      <c r="C139">
        <v>1990</v>
      </c>
      <c r="D139" s="59">
        <f t="shared" ca="1" si="7"/>
        <v>34</v>
      </c>
      <c r="E139" t="s">
        <v>23</v>
      </c>
      <c r="F139" t="s">
        <v>32</v>
      </c>
      <c r="G139" t="s">
        <v>227</v>
      </c>
      <c r="H139" s="61" t="str">
        <f t="shared" si="8"/>
        <v>31,928.00</v>
      </c>
      <c r="I139" s="78">
        <f t="shared" si="9"/>
        <v>31928</v>
      </c>
      <c r="J139">
        <v>1</v>
      </c>
      <c r="K139">
        <v>0</v>
      </c>
      <c r="L139" s="61" t="s">
        <v>228</v>
      </c>
      <c r="M139" s="93">
        <v>41726</v>
      </c>
      <c r="N139">
        <v>5</v>
      </c>
      <c r="O139">
        <v>33</v>
      </c>
      <c r="P139">
        <v>4</v>
      </c>
      <c r="Q139">
        <v>24</v>
      </c>
      <c r="R139">
        <v>4</v>
      </c>
      <c r="S139">
        <v>2</v>
      </c>
      <c r="T139">
        <v>5</v>
      </c>
      <c r="U139">
        <v>2</v>
      </c>
      <c r="V139">
        <v>3</v>
      </c>
      <c r="W139">
        <v>4</v>
      </c>
      <c r="X139">
        <v>7</v>
      </c>
      <c r="Y139">
        <v>0</v>
      </c>
      <c r="Z139">
        <v>0</v>
      </c>
      <c r="AA139" t="s">
        <v>50</v>
      </c>
      <c r="AB139">
        <v>0</v>
      </c>
    </row>
    <row r="140" spans="2:28" x14ac:dyDescent="0.2">
      <c r="B140">
        <v>830</v>
      </c>
      <c r="C140">
        <v>1988</v>
      </c>
      <c r="D140" s="59">
        <f t="shared" ca="1" si="7"/>
        <v>36</v>
      </c>
      <c r="E140" t="s">
        <v>40</v>
      </c>
      <c r="F140" t="s">
        <v>28</v>
      </c>
      <c r="G140" t="s">
        <v>229</v>
      </c>
      <c r="H140" s="61" t="str">
        <f t="shared" si="8"/>
        <v>74,004.00</v>
      </c>
      <c r="I140" s="78">
        <f t="shared" si="9"/>
        <v>74004</v>
      </c>
      <c r="J140">
        <v>0</v>
      </c>
      <c r="K140">
        <v>0</v>
      </c>
      <c r="L140" s="61" t="s">
        <v>230</v>
      </c>
      <c r="M140" s="93">
        <v>41694</v>
      </c>
      <c r="N140">
        <v>5</v>
      </c>
      <c r="O140">
        <v>784</v>
      </c>
      <c r="P140">
        <v>48</v>
      </c>
      <c r="Q140">
        <v>560</v>
      </c>
      <c r="R140">
        <v>42</v>
      </c>
      <c r="S140">
        <v>176</v>
      </c>
      <c r="T140">
        <v>48</v>
      </c>
      <c r="U140">
        <v>1</v>
      </c>
      <c r="V140">
        <v>4</v>
      </c>
      <c r="W140">
        <v>4</v>
      </c>
      <c r="X140">
        <v>3</v>
      </c>
      <c r="Y140">
        <v>1</v>
      </c>
      <c r="Z140">
        <v>0</v>
      </c>
      <c r="AA140" t="s">
        <v>50</v>
      </c>
      <c r="AB140">
        <v>2</v>
      </c>
    </row>
    <row r="141" spans="2:28" x14ac:dyDescent="0.2">
      <c r="B141">
        <v>6365</v>
      </c>
      <c r="C141">
        <v>1988</v>
      </c>
      <c r="D141" s="59">
        <f t="shared" ca="1" si="7"/>
        <v>36</v>
      </c>
      <c r="E141" t="s">
        <v>43</v>
      </c>
      <c r="F141" t="s">
        <v>32</v>
      </c>
      <c r="G141" t="s">
        <v>231</v>
      </c>
      <c r="H141" s="61" t="str">
        <f t="shared" si="8"/>
        <v>30,390.00</v>
      </c>
      <c r="I141" s="78">
        <f t="shared" si="9"/>
        <v>30390</v>
      </c>
      <c r="J141">
        <v>0</v>
      </c>
      <c r="K141">
        <v>0</v>
      </c>
      <c r="L141" s="61">
        <v>41314</v>
      </c>
      <c r="M141" s="93">
        <v>41314</v>
      </c>
      <c r="N141">
        <v>5</v>
      </c>
      <c r="O141">
        <v>10</v>
      </c>
      <c r="P141">
        <v>12</v>
      </c>
      <c r="Q141">
        <v>12</v>
      </c>
      <c r="R141">
        <v>25</v>
      </c>
      <c r="S141">
        <v>1</v>
      </c>
      <c r="T141">
        <v>20</v>
      </c>
      <c r="U141">
        <v>1</v>
      </c>
      <c r="V141">
        <v>2</v>
      </c>
      <c r="W141">
        <v>3</v>
      </c>
      <c r="X141">
        <v>6</v>
      </c>
      <c r="Y141">
        <v>0</v>
      </c>
      <c r="Z141">
        <v>0</v>
      </c>
      <c r="AA141" t="s">
        <v>50</v>
      </c>
      <c r="AB141">
        <v>0</v>
      </c>
    </row>
    <row r="142" spans="2:28" x14ac:dyDescent="0.2">
      <c r="B142">
        <v>6770</v>
      </c>
      <c r="C142">
        <v>1986</v>
      </c>
      <c r="D142" s="59">
        <f t="shared" ca="1" si="7"/>
        <v>38</v>
      </c>
      <c r="E142" t="s">
        <v>23</v>
      </c>
      <c r="F142" t="s">
        <v>32</v>
      </c>
      <c r="G142" t="s">
        <v>232</v>
      </c>
      <c r="H142" s="61" t="str">
        <f t="shared" si="8"/>
        <v>21,355.00</v>
      </c>
      <c r="I142" s="78">
        <f t="shared" si="9"/>
        <v>21355</v>
      </c>
      <c r="J142">
        <v>1</v>
      </c>
      <c r="K142">
        <v>0</v>
      </c>
      <c r="L142" s="61" t="s">
        <v>233</v>
      </c>
      <c r="M142" s="93">
        <v>41506</v>
      </c>
      <c r="N142">
        <v>5</v>
      </c>
      <c r="O142">
        <v>5</v>
      </c>
      <c r="P142">
        <v>13</v>
      </c>
      <c r="Q142">
        <v>14</v>
      </c>
      <c r="R142">
        <v>0</v>
      </c>
      <c r="S142">
        <v>5</v>
      </c>
      <c r="T142">
        <v>31</v>
      </c>
      <c r="U142">
        <v>2</v>
      </c>
      <c r="V142">
        <v>2</v>
      </c>
      <c r="W142">
        <v>2</v>
      </c>
      <c r="X142">
        <v>6</v>
      </c>
      <c r="Y142">
        <v>1</v>
      </c>
      <c r="Z142">
        <v>0</v>
      </c>
      <c r="AA142" t="s">
        <v>35</v>
      </c>
      <c r="AB142">
        <v>1</v>
      </c>
    </row>
    <row r="143" spans="2:28" x14ac:dyDescent="0.2">
      <c r="B143">
        <v>2261</v>
      </c>
      <c r="C143">
        <v>1970</v>
      </c>
      <c r="D143" s="59">
        <f t="shared" ca="1" si="7"/>
        <v>54</v>
      </c>
      <c r="E143" t="s">
        <v>23</v>
      </c>
      <c r="F143" t="s">
        <v>32</v>
      </c>
      <c r="G143" t="s">
        <v>234</v>
      </c>
      <c r="H143" s="61" t="str">
        <f t="shared" si="8"/>
        <v>26,304.00</v>
      </c>
      <c r="I143" s="78">
        <f t="shared" si="9"/>
        <v>26304</v>
      </c>
      <c r="J143">
        <v>1</v>
      </c>
      <c r="K143">
        <v>0</v>
      </c>
      <c r="L143" s="61" t="s">
        <v>235</v>
      </c>
      <c r="M143" s="93">
        <v>41448</v>
      </c>
      <c r="N143">
        <v>5</v>
      </c>
      <c r="O143">
        <v>4</v>
      </c>
      <c r="P143">
        <v>1</v>
      </c>
      <c r="Q143">
        <v>5</v>
      </c>
      <c r="R143">
        <v>2</v>
      </c>
      <c r="S143">
        <v>0</v>
      </c>
      <c r="T143">
        <v>4</v>
      </c>
      <c r="U143">
        <v>1</v>
      </c>
      <c r="V143">
        <v>1</v>
      </c>
      <c r="W143">
        <v>2</v>
      </c>
      <c r="X143">
        <v>7</v>
      </c>
      <c r="Y143">
        <v>0</v>
      </c>
      <c r="Z143">
        <v>0</v>
      </c>
      <c r="AA143" t="s">
        <v>46</v>
      </c>
      <c r="AB143">
        <v>0</v>
      </c>
    </row>
    <row r="144" spans="2:28" x14ac:dyDescent="0.2">
      <c r="B144">
        <v>1031</v>
      </c>
      <c r="C144">
        <v>1990</v>
      </c>
      <c r="D144" s="59">
        <f t="shared" ca="1" si="7"/>
        <v>34</v>
      </c>
      <c r="E144" t="s">
        <v>43</v>
      </c>
      <c r="F144" t="s">
        <v>32</v>
      </c>
      <c r="G144" t="s">
        <v>236</v>
      </c>
      <c r="H144" s="61" t="str">
        <f t="shared" si="8"/>
        <v>85,710.00</v>
      </c>
      <c r="I144" s="78">
        <f t="shared" si="9"/>
        <v>85710</v>
      </c>
      <c r="J144">
        <v>0</v>
      </c>
      <c r="K144">
        <v>0</v>
      </c>
      <c r="L144" s="61">
        <v>41399</v>
      </c>
      <c r="M144" s="93">
        <v>41399</v>
      </c>
      <c r="N144">
        <v>5</v>
      </c>
      <c r="O144">
        <v>600</v>
      </c>
      <c r="P144">
        <v>20</v>
      </c>
      <c r="Q144">
        <v>350</v>
      </c>
      <c r="R144">
        <v>29</v>
      </c>
      <c r="S144">
        <v>30</v>
      </c>
      <c r="T144">
        <v>33</v>
      </c>
      <c r="U144">
        <v>1</v>
      </c>
      <c r="V144">
        <v>6</v>
      </c>
      <c r="W144">
        <v>10</v>
      </c>
      <c r="X144">
        <v>2</v>
      </c>
      <c r="Y144">
        <v>0</v>
      </c>
      <c r="Z144">
        <v>0</v>
      </c>
      <c r="AA144" t="s">
        <v>50</v>
      </c>
      <c r="AB144">
        <v>1</v>
      </c>
    </row>
    <row r="145" spans="2:28" x14ac:dyDescent="0.2">
      <c r="B145">
        <v>10089</v>
      </c>
      <c r="C145">
        <v>1975</v>
      </c>
      <c r="D145" s="59">
        <f t="shared" ca="1" si="7"/>
        <v>49</v>
      </c>
      <c r="E145" t="s">
        <v>23</v>
      </c>
      <c r="F145" t="s">
        <v>24</v>
      </c>
      <c r="G145" t="s">
        <v>237</v>
      </c>
      <c r="H145" s="61" t="str">
        <f t="shared" si="8"/>
        <v>102,692.00</v>
      </c>
      <c r="I145" s="78">
        <f t="shared" si="9"/>
        <v>102692</v>
      </c>
      <c r="J145">
        <v>0</v>
      </c>
      <c r="K145">
        <v>0</v>
      </c>
      <c r="L145" s="61">
        <v>41398</v>
      </c>
      <c r="M145" s="93">
        <v>41398</v>
      </c>
      <c r="N145">
        <v>5</v>
      </c>
      <c r="O145">
        <v>168</v>
      </c>
      <c r="P145">
        <v>148</v>
      </c>
      <c r="Q145">
        <v>444</v>
      </c>
      <c r="R145">
        <v>32</v>
      </c>
      <c r="S145">
        <v>172</v>
      </c>
      <c r="T145">
        <v>148</v>
      </c>
      <c r="U145">
        <v>1</v>
      </c>
      <c r="V145">
        <v>6</v>
      </c>
      <c r="W145">
        <v>13</v>
      </c>
      <c r="X145">
        <v>2</v>
      </c>
      <c r="Y145">
        <v>1</v>
      </c>
      <c r="Z145">
        <v>0</v>
      </c>
      <c r="AA145" t="s">
        <v>67</v>
      </c>
      <c r="AB145">
        <v>4</v>
      </c>
    </row>
    <row r="146" spans="2:28" x14ac:dyDescent="0.2">
      <c r="B146">
        <v>9256</v>
      </c>
      <c r="C146">
        <v>1972</v>
      </c>
      <c r="D146" s="59">
        <f t="shared" ca="1" si="7"/>
        <v>52</v>
      </c>
      <c r="E146" t="s">
        <v>23</v>
      </c>
      <c r="F146" t="s">
        <v>28</v>
      </c>
      <c r="G146" t="s">
        <v>238</v>
      </c>
      <c r="H146" s="61" t="str">
        <f t="shared" si="8"/>
        <v>58,350.00</v>
      </c>
      <c r="I146" s="78">
        <f t="shared" si="9"/>
        <v>58350</v>
      </c>
      <c r="J146">
        <v>0</v>
      </c>
      <c r="K146">
        <v>1</v>
      </c>
      <c r="L146" s="61">
        <v>41365</v>
      </c>
      <c r="M146" s="93">
        <v>41365</v>
      </c>
      <c r="N146">
        <v>5</v>
      </c>
      <c r="O146">
        <v>493</v>
      </c>
      <c r="P146">
        <v>26</v>
      </c>
      <c r="Q146">
        <v>206</v>
      </c>
      <c r="R146">
        <v>116</v>
      </c>
      <c r="S146">
        <v>80</v>
      </c>
      <c r="T146">
        <v>80</v>
      </c>
      <c r="U146">
        <v>4</v>
      </c>
      <c r="V146">
        <v>8</v>
      </c>
      <c r="W146">
        <v>12</v>
      </c>
      <c r="X146">
        <v>6</v>
      </c>
      <c r="Y146">
        <v>0</v>
      </c>
      <c r="Z146">
        <v>0</v>
      </c>
      <c r="AA146" t="s">
        <v>27</v>
      </c>
      <c r="AB146">
        <v>0</v>
      </c>
    </row>
    <row r="147" spans="2:28" x14ac:dyDescent="0.2">
      <c r="B147">
        <v>10641</v>
      </c>
      <c r="C147">
        <v>1979</v>
      </c>
      <c r="D147" s="59">
        <f t="shared" ca="1" si="7"/>
        <v>45</v>
      </c>
      <c r="E147" t="s">
        <v>23</v>
      </c>
      <c r="F147" t="s">
        <v>28</v>
      </c>
      <c r="G147" t="s">
        <v>239</v>
      </c>
      <c r="H147" s="61" t="str">
        <f t="shared" si="8"/>
        <v>7,500.00</v>
      </c>
      <c r="I147" s="78">
        <f t="shared" si="9"/>
        <v>7500</v>
      </c>
      <c r="J147">
        <v>1</v>
      </c>
      <c r="K147">
        <v>1</v>
      </c>
      <c r="L147" s="61" t="s">
        <v>240</v>
      </c>
      <c r="M147" s="93">
        <v>41270</v>
      </c>
      <c r="N147">
        <v>5</v>
      </c>
      <c r="O147">
        <v>6</v>
      </c>
      <c r="P147">
        <v>5</v>
      </c>
      <c r="Q147">
        <v>4</v>
      </c>
      <c r="R147">
        <v>13</v>
      </c>
      <c r="S147">
        <v>4</v>
      </c>
      <c r="T147">
        <v>25</v>
      </c>
      <c r="U147">
        <v>4</v>
      </c>
      <c r="V147">
        <v>2</v>
      </c>
      <c r="W147">
        <v>3</v>
      </c>
      <c r="X147">
        <v>6</v>
      </c>
      <c r="Y147">
        <v>0</v>
      </c>
      <c r="Z147">
        <v>0</v>
      </c>
      <c r="AA147" t="s">
        <v>27</v>
      </c>
      <c r="AB147">
        <v>0</v>
      </c>
    </row>
    <row r="148" spans="2:28" x14ac:dyDescent="0.2">
      <c r="B148">
        <v>624</v>
      </c>
      <c r="C148">
        <v>1985</v>
      </c>
      <c r="D148" s="59">
        <f t="shared" ca="1" si="7"/>
        <v>39</v>
      </c>
      <c r="E148" t="s">
        <v>53</v>
      </c>
      <c r="F148" t="s">
        <v>28</v>
      </c>
      <c r="G148" t="s">
        <v>241</v>
      </c>
      <c r="H148" s="61" t="str">
        <f t="shared" si="8"/>
        <v>18,890.00</v>
      </c>
      <c r="I148" s="78">
        <f t="shared" si="9"/>
        <v>18890</v>
      </c>
      <c r="J148">
        <v>0</v>
      </c>
      <c r="K148">
        <v>0</v>
      </c>
      <c r="L148" s="61">
        <v>41193</v>
      </c>
      <c r="M148" s="93">
        <v>41193</v>
      </c>
      <c r="N148">
        <v>5</v>
      </c>
      <c r="O148">
        <v>6</v>
      </c>
      <c r="P148">
        <v>4</v>
      </c>
      <c r="Q148">
        <v>1</v>
      </c>
      <c r="R148">
        <v>7</v>
      </c>
      <c r="S148">
        <v>2</v>
      </c>
      <c r="T148">
        <v>15</v>
      </c>
      <c r="U148">
        <v>1</v>
      </c>
      <c r="V148">
        <v>0</v>
      </c>
      <c r="W148">
        <v>2</v>
      </c>
      <c r="X148">
        <v>6</v>
      </c>
      <c r="Y148">
        <v>1</v>
      </c>
      <c r="Z148">
        <v>0</v>
      </c>
      <c r="AA148" t="s">
        <v>67</v>
      </c>
      <c r="AB148">
        <v>1</v>
      </c>
    </row>
    <row r="149" spans="2:28" x14ac:dyDescent="0.2">
      <c r="B149">
        <v>4211</v>
      </c>
      <c r="C149">
        <v>1987</v>
      </c>
      <c r="D149" s="59">
        <f t="shared" ca="1" si="7"/>
        <v>37</v>
      </c>
      <c r="E149" t="s">
        <v>118</v>
      </c>
      <c r="F149" t="s">
        <v>32</v>
      </c>
      <c r="G149" t="s">
        <v>242</v>
      </c>
      <c r="H149" s="61" t="str">
        <f t="shared" si="8"/>
        <v>20,425.00</v>
      </c>
      <c r="I149" s="78">
        <f t="shared" si="9"/>
        <v>20425</v>
      </c>
      <c r="J149">
        <v>1</v>
      </c>
      <c r="K149">
        <v>0</v>
      </c>
      <c r="L149" s="61" t="s">
        <v>243</v>
      </c>
      <c r="M149" s="93">
        <v>41211</v>
      </c>
      <c r="N149">
        <v>5</v>
      </c>
      <c r="O149">
        <v>4</v>
      </c>
      <c r="P149">
        <v>12</v>
      </c>
      <c r="Q149">
        <v>5</v>
      </c>
      <c r="R149">
        <v>3</v>
      </c>
      <c r="S149">
        <v>16</v>
      </c>
      <c r="T149">
        <v>17</v>
      </c>
      <c r="U149">
        <v>2</v>
      </c>
      <c r="V149">
        <v>2</v>
      </c>
      <c r="W149">
        <v>3</v>
      </c>
      <c r="X149">
        <v>7</v>
      </c>
      <c r="Y149">
        <v>0</v>
      </c>
      <c r="Z149">
        <v>0</v>
      </c>
      <c r="AA149" t="s">
        <v>31</v>
      </c>
      <c r="AB149">
        <v>0</v>
      </c>
    </row>
    <row r="150" spans="2:28" x14ac:dyDescent="0.2">
      <c r="B150">
        <v>1407</v>
      </c>
      <c r="C150">
        <v>1987</v>
      </c>
      <c r="D150" s="59">
        <f t="shared" ca="1" si="7"/>
        <v>37</v>
      </c>
      <c r="E150" t="s">
        <v>118</v>
      </c>
      <c r="F150" t="s">
        <v>32</v>
      </c>
      <c r="G150" t="s">
        <v>242</v>
      </c>
      <c r="H150" s="61" t="str">
        <f t="shared" si="8"/>
        <v>20,425.00</v>
      </c>
      <c r="I150" s="78">
        <f t="shared" si="9"/>
        <v>20425</v>
      </c>
      <c r="J150">
        <v>1</v>
      </c>
      <c r="K150">
        <v>0</v>
      </c>
      <c r="L150" s="61" t="s">
        <v>243</v>
      </c>
      <c r="M150" s="93">
        <v>41211</v>
      </c>
      <c r="N150">
        <v>5</v>
      </c>
      <c r="O150">
        <v>4</v>
      </c>
      <c r="P150">
        <v>12</v>
      </c>
      <c r="Q150">
        <v>5</v>
      </c>
      <c r="R150">
        <v>3</v>
      </c>
      <c r="S150">
        <v>16</v>
      </c>
      <c r="T150">
        <v>17</v>
      </c>
      <c r="U150">
        <v>2</v>
      </c>
      <c r="V150">
        <v>2</v>
      </c>
      <c r="W150">
        <v>3</v>
      </c>
      <c r="X150">
        <v>7</v>
      </c>
      <c r="Y150">
        <v>0</v>
      </c>
      <c r="Z150">
        <v>0</v>
      </c>
      <c r="AA150" t="s">
        <v>46</v>
      </c>
      <c r="AB150">
        <v>0</v>
      </c>
    </row>
    <row r="151" spans="2:28" x14ac:dyDescent="0.2">
      <c r="B151">
        <v>10356</v>
      </c>
      <c r="C151">
        <v>1958</v>
      </c>
      <c r="D151" s="59">
        <f t="shared" ca="1" si="7"/>
        <v>66</v>
      </c>
      <c r="E151" t="s">
        <v>40</v>
      </c>
      <c r="F151" t="s">
        <v>24</v>
      </c>
      <c r="G151" t="s">
        <v>244</v>
      </c>
      <c r="H151" s="61" t="str">
        <f t="shared" si="8"/>
        <v>41,437.00</v>
      </c>
      <c r="I151" s="78">
        <f t="shared" si="9"/>
        <v>41437</v>
      </c>
      <c r="J151">
        <v>1</v>
      </c>
      <c r="K151">
        <v>1</v>
      </c>
      <c r="L151" s="61" t="s">
        <v>245</v>
      </c>
      <c r="M151" s="93">
        <v>41174</v>
      </c>
      <c r="N151">
        <v>5</v>
      </c>
      <c r="O151">
        <v>29</v>
      </c>
      <c r="P151">
        <v>0</v>
      </c>
      <c r="Q151">
        <v>2</v>
      </c>
      <c r="R151">
        <v>0</v>
      </c>
      <c r="S151">
        <v>0</v>
      </c>
      <c r="T151">
        <v>1</v>
      </c>
      <c r="U151">
        <v>1</v>
      </c>
      <c r="V151">
        <v>1</v>
      </c>
      <c r="W151">
        <v>3</v>
      </c>
      <c r="X151">
        <v>7</v>
      </c>
      <c r="Y151">
        <v>0</v>
      </c>
      <c r="Z151">
        <v>0</v>
      </c>
      <c r="AA151" t="s">
        <v>27</v>
      </c>
      <c r="AB151">
        <v>0</v>
      </c>
    </row>
    <row r="152" spans="2:28" x14ac:dyDescent="0.2">
      <c r="B152">
        <v>9323</v>
      </c>
      <c r="C152">
        <v>1950</v>
      </c>
      <c r="D152" s="59">
        <f t="shared" ca="1" si="7"/>
        <v>74</v>
      </c>
      <c r="E152" t="s">
        <v>53</v>
      </c>
      <c r="F152" t="s">
        <v>32</v>
      </c>
      <c r="G152" t="s">
        <v>246</v>
      </c>
      <c r="H152" s="61" t="str">
        <f t="shared" si="8"/>
        <v>49,912.00</v>
      </c>
      <c r="I152" s="78">
        <f t="shared" si="9"/>
        <v>49912</v>
      </c>
      <c r="J152">
        <v>0</v>
      </c>
      <c r="K152">
        <v>1</v>
      </c>
      <c r="L152" s="61">
        <v>41099</v>
      </c>
      <c r="M152" s="93">
        <v>41099</v>
      </c>
      <c r="N152">
        <v>5</v>
      </c>
      <c r="O152">
        <v>520</v>
      </c>
      <c r="P152">
        <v>8</v>
      </c>
      <c r="Q152">
        <v>223</v>
      </c>
      <c r="R152">
        <v>32</v>
      </c>
      <c r="S152">
        <v>49</v>
      </c>
      <c r="T152">
        <v>42</v>
      </c>
      <c r="U152">
        <v>4</v>
      </c>
      <c r="V152">
        <v>10</v>
      </c>
      <c r="W152">
        <v>7</v>
      </c>
      <c r="X152">
        <v>8</v>
      </c>
      <c r="Y152">
        <v>1</v>
      </c>
      <c r="Z152">
        <v>0</v>
      </c>
      <c r="AA152" t="s">
        <v>247</v>
      </c>
      <c r="AB152">
        <v>1</v>
      </c>
    </row>
    <row r="153" spans="2:28" x14ac:dyDescent="0.2">
      <c r="B153">
        <v>1146</v>
      </c>
      <c r="C153">
        <v>1950</v>
      </c>
      <c r="D153" s="59">
        <f t="shared" ca="1" si="7"/>
        <v>74</v>
      </c>
      <c r="E153" t="s">
        <v>53</v>
      </c>
      <c r="F153" t="s">
        <v>32</v>
      </c>
      <c r="G153" t="s">
        <v>246</v>
      </c>
      <c r="H153" s="61" t="str">
        <f t="shared" si="8"/>
        <v>49,912.00</v>
      </c>
      <c r="I153" s="78">
        <f t="shared" si="9"/>
        <v>49912</v>
      </c>
      <c r="J153">
        <v>0</v>
      </c>
      <c r="K153">
        <v>1</v>
      </c>
      <c r="L153" s="61">
        <v>41099</v>
      </c>
      <c r="M153" s="93">
        <v>41099</v>
      </c>
      <c r="N153">
        <v>5</v>
      </c>
      <c r="O153">
        <v>520</v>
      </c>
      <c r="P153">
        <v>8</v>
      </c>
      <c r="Q153">
        <v>223</v>
      </c>
      <c r="R153">
        <v>32</v>
      </c>
      <c r="S153">
        <v>49</v>
      </c>
      <c r="T153">
        <v>42</v>
      </c>
      <c r="U153">
        <v>4</v>
      </c>
      <c r="V153">
        <v>10</v>
      </c>
      <c r="W153">
        <v>7</v>
      </c>
      <c r="X153">
        <v>8</v>
      </c>
      <c r="Y153">
        <v>1</v>
      </c>
      <c r="Z153">
        <v>0</v>
      </c>
      <c r="AA153" t="s">
        <v>38</v>
      </c>
      <c r="AB153">
        <v>1</v>
      </c>
    </row>
    <row r="154" spans="2:28" x14ac:dyDescent="0.2">
      <c r="B154">
        <v>6343</v>
      </c>
      <c r="C154">
        <v>1960</v>
      </c>
      <c r="D154" s="59">
        <f t="shared" ca="1" si="7"/>
        <v>64</v>
      </c>
      <c r="E154" t="s">
        <v>23</v>
      </c>
      <c r="F154" t="s">
        <v>32</v>
      </c>
      <c r="G154" t="s">
        <v>248</v>
      </c>
      <c r="H154" s="61" t="str">
        <f t="shared" si="8"/>
        <v>79,823.00</v>
      </c>
      <c r="I154" s="78">
        <f t="shared" si="9"/>
        <v>79823</v>
      </c>
      <c r="J154">
        <v>0</v>
      </c>
      <c r="K154">
        <v>1</v>
      </c>
      <c r="L154" s="61" t="s">
        <v>249</v>
      </c>
      <c r="M154" s="93">
        <v>41729</v>
      </c>
      <c r="N154">
        <v>6</v>
      </c>
      <c r="O154">
        <v>835</v>
      </c>
      <c r="P154">
        <v>73</v>
      </c>
      <c r="Q154">
        <v>380</v>
      </c>
      <c r="R154">
        <v>114</v>
      </c>
      <c r="S154">
        <v>73</v>
      </c>
      <c r="T154">
        <v>43</v>
      </c>
      <c r="U154">
        <v>1</v>
      </c>
      <c r="V154">
        <v>6</v>
      </c>
      <c r="W154">
        <v>7</v>
      </c>
      <c r="X154">
        <v>2</v>
      </c>
      <c r="Y154">
        <v>0</v>
      </c>
      <c r="Z154">
        <v>0</v>
      </c>
      <c r="AA154" t="s">
        <v>38</v>
      </c>
      <c r="AB154">
        <v>1</v>
      </c>
    </row>
    <row r="155" spans="2:28" x14ac:dyDescent="0.2">
      <c r="B155">
        <v>8545</v>
      </c>
      <c r="C155">
        <v>1955</v>
      </c>
      <c r="D155" s="59">
        <f t="shared" ca="1" si="7"/>
        <v>69</v>
      </c>
      <c r="E155" t="s">
        <v>23</v>
      </c>
      <c r="F155" t="s">
        <v>24</v>
      </c>
      <c r="G155" t="s">
        <v>250</v>
      </c>
      <c r="H155" s="61" t="str">
        <f t="shared" si="8"/>
        <v>85,683.00</v>
      </c>
      <c r="I155" s="78">
        <f t="shared" si="9"/>
        <v>85683</v>
      </c>
      <c r="J155">
        <v>0</v>
      </c>
      <c r="K155">
        <v>0</v>
      </c>
      <c r="L155" s="61" t="s">
        <v>251</v>
      </c>
      <c r="M155" s="93">
        <v>41719</v>
      </c>
      <c r="N155">
        <v>6</v>
      </c>
      <c r="O155">
        <v>1296</v>
      </c>
      <c r="P155">
        <v>17</v>
      </c>
      <c r="Q155">
        <v>311</v>
      </c>
      <c r="R155">
        <v>45</v>
      </c>
      <c r="S155">
        <v>69</v>
      </c>
      <c r="T155">
        <v>51</v>
      </c>
      <c r="U155">
        <v>1</v>
      </c>
      <c r="V155">
        <v>2</v>
      </c>
      <c r="W155">
        <v>10</v>
      </c>
      <c r="X155">
        <v>1</v>
      </c>
      <c r="Y155">
        <v>1</v>
      </c>
      <c r="Z155">
        <v>0</v>
      </c>
      <c r="AA155" t="s">
        <v>27</v>
      </c>
      <c r="AB155">
        <v>4</v>
      </c>
    </row>
    <row r="156" spans="2:28" x14ac:dyDescent="0.2">
      <c r="B156">
        <v>8275</v>
      </c>
      <c r="C156">
        <v>1966</v>
      </c>
      <c r="D156" s="59">
        <f t="shared" ca="1" si="7"/>
        <v>58</v>
      </c>
      <c r="E156" t="s">
        <v>40</v>
      </c>
      <c r="F156" t="s">
        <v>24</v>
      </c>
      <c r="G156" t="s">
        <v>252</v>
      </c>
      <c r="H156" s="61" t="str">
        <f t="shared" si="8"/>
        <v>47,025.00</v>
      </c>
      <c r="I156" s="78">
        <f t="shared" si="9"/>
        <v>47025</v>
      </c>
      <c r="J156">
        <v>1</v>
      </c>
      <c r="K156">
        <v>1</v>
      </c>
      <c r="L156" s="61">
        <v>41884</v>
      </c>
      <c r="M156" s="93">
        <v>41884</v>
      </c>
      <c r="N156">
        <v>6</v>
      </c>
      <c r="O156">
        <v>16</v>
      </c>
      <c r="P156">
        <v>0</v>
      </c>
      <c r="Q156">
        <v>3</v>
      </c>
      <c r="R156">
        <v>0</v>
      </c>
      <c r="S156">
        <v>0</v>
      </c>
      <c r="T156">
        <v>1</v>
      </c>
      <c r="U156">
        <v>1</v>
      </c>
      <c r="V156">
        <v>1</v>
      </c>
      <c r="W156">
        <v>2</v>
      </c>
      <c r="X156">
        <v>7</v>
      </c>
      <c r="Y156">
        <v>0</v>
      </c>
      <c r="Z156">
        <v>0</v>
      </c>
      <c r="AA156" t="s">
        <v>27</v>
      </c>
      <c r="AB156">
        <v>0</v>
      </c>
    </row>
    <row r="157" spans="2:28" x14ac:dyDescent="0.2">
      <c r="B157">
        <v>10673</v>
      </c>
      <c r="C157">
        <v>1977</v>
      </c>
      <c r="D157" s="59">
        <f t="shared" ca="1" si="7"/>
        <v>47</v>
      </c>
      <c r="E157" t="s">
        <v>40</v>
      </c>
      <c r="F157" t="s">
        <v>32</v>
      </c>
      <c r="G157" t="s">
        <v>253</v>
      </c>
      <c r="H157" s="61" t="str">
        <f t="shared" si="8"/>
        <v>68,397.00</v>
      </c>
      <c r="I157" s="78">
        <f t="shared" si="9"/>
        <v>68397</v>
      </c>
      <c r="J157">
        <v>0</v>
      </c>
      <c r="K157">
        <v>1</v>
      </c>
      <c r="L157" s="61" t="s">
        <v>168</v>
      </c>
      <c r="M157" s="93">
        <v>41595</v>
      </c>
      <c r="N157">
        <v>6</v>
      </c>
      <c r="O157">
        <v>760</v>
      </c>
      <c r="P157">
        <v>80</v>
      </c>
      <c r="Q157">
        <v>466</v>
      </c>
      <c r="R157">
        <v>17</v>
      </c>
      <c r="S157">
        <v>13</v>
      </c>
      <c r="T157">
        <v>80</v>
      </c>
      <c r="U157">
        <v>1</v>
      </c>
      <c r="V157">
        <v>6</v>
      </c>
      <c r="W157">
        <v>5</v>
      </c>
      <c r="X157">
        <v>3</v>
      </c>
      <c r="Y157">
        <v>0</v>
      </c>
      <c r="Z157">
        <v>0</v>
      </c>
      <c r="AA157" t="s">
        <v>67</v>
      </c>
      <c r="AB157">
        <v>0</v>
      </c>
    </row>
    <row r="158" spans="2:28" x14ac:dyDescent="0.2">
      <c r="B158">
        <v>8799</v>
      </c>
      <c r="C158">
        <v>1985</v>
      </c>
      <c r="D158" s="59">
        <f t="shared" ca="1" si="7"/>
        <v>39</v>
      </c>
      <c r="E158" t="s">
        <v>40</v>
      </c>
      <c r="F158" t="s">
        <v>32</v>
      </c>
      <c r="G158" t="s">
        <v>254</v>
      </c>
      <c r="H158" s="61" t="str">
        <f t="shared" si="8"/>
        <v>38,175.00</v>
      </c>
      <c r="I158" s="78">
        <f t="shared" si="9"/>
        <v>38175</v>
      </c>
      <c r="J158">
        <v>1</v>
      </c>
      <c r="K158">
        <v>0</v>
      </c>
      <c r="L158" s="61" t="s">
        <v>255</v>
      </c>
      <c r="M158" s="93">
        <v>41540</v>
      </c>
      <c r="N158">
        <v>6</v>
      </c>
      <c r="O158">
        <v>70</v>
      </c>
      <c r="P158">
        <v>6</v>
      </c>
      <c r="Q158">
        <v>69</v>
      </c>
      <c r="R158">
        <v>2</v>
      </c>
      <c r="S158">
        <v>3</v>
      </c>
      <c r="T158">
        <v>3</v>
      </c>
      <c r="U158">
        <v>3</v>
      </c>
      <c r="V158">
        <v>3</v>
      </c>
      <c r="W158">
        <v>4</v>
      </c>
      <c r="X158">
        <v>7</v>
      </c>
      <c r="Y158">
        <v>0</v>
      </c>
      <c r="Z158">
        <v>0</v>
      </c>
      <c r="AA158" t="s">
        <v>27</v>
      </c>
      <c r="AB158">
        <v>0</v>
      </c>
    </row>
    <row r="159" spans="2:28" x14ac:dyDescent="0.2">
      <c r="B159">
        <v>67</v>
      </c>
      <c r="C159">
        <v>1973</v>
      </c>
      <c r="D159" s="59">
        <f t="shared" ca="1" si="7"/>
        <v>51</v>
      </c>
      <c r="E159" t="s">
        <v>53</v>
      </c>
      <c r="F159" t="s">
        <v>28</v>
      </c>
      <c r="G159" t="s">
        <v>256</v>
      </c>
      <c r="H159" s="61" t="str">
        <f t="shared" si="8"/>
        <v>46,423.00</v>
      </c>
      <c r="I159" s="78">
        <f t="shared" si="9"/>
        <v>46423</v>
      </c>
      <c r="J159">
        <v>1</v>
      </c>
      <c r="K159">
        <v>1</v>
      </c>
      <c r="L159" s="61" t="s">
        <v>212</v>
      </c>
      <c r="M159" s="93">
        <v>41535</v>
      </c>
      <c r="N159">
        <v>6</v>
      </c>
      <c r="O159">
        <v>68</v>
      </c>
      <c r="P159">
        <v>0</v>
      </c>
      <c r="Q159">
        <v>16</v>
      </c>
      <c r="R159">
        <v>0</v>
      </c>
      <c r="S159">
        <v>0</v>
      </c>
      <c r="T159">
        <v>8</v>
      </c>
      <c r="U159">
        <v>3</v>
      </c>
      <c r="V159">
        <v>2</v>
      </c>
      <c r="W159">
        <v>4</v>
      </c>
      <c r="X159">
        <v>7</v>
      </c>
      <c r="Y159">
        <v>0</v>
      </c>
      <c r="Z159">
        <v>0</v>
      </c>
      <c r="AA159" t="s">
        <v>27</v>
      </c>
      <c r="AB159">
        <v>0</v>
      </c>
    </row>
    <row r="160" spans="2:28" x14ac:dyDescent="0.2">
      <c r="B160">
        <v>9923</v>
      </c>
      <c r="C160">
        <v>1973</v>
      </c>
      <c r="D160" s="59">
        <f t="shared" ca="1" si="7"/>
        <v>51</v>
      </c>
      <c r="E160" t="s">
        <v>53</v>
      </c>
      <c r="F160" t="s">
        <v>28</v>
      </c>
      <c r="G160" t="s">
        <v>256</v>
      </c>
      <c r="H160" s="61" t="str">
        <f t="shared" si="8"/>
        <v>46,423.00</v>
      </c>
      <c r="I160" s="78">
        <f t="shared" si="9"/>
        <v>46423</v>
      </c>
      <c r="J160">
        <v>1</v>
      </c>
      <c r="K160">
        <v>1</v>
      </c>
      <c r="L160" s="61" t="s">
        <v>212</v>
      </c>
      <c r="M160" s="93">
        <v>41535</v>
      </c>
      <c r="N160">
        <v>6</v>
      </c>
      <c r="O160">
        <v>68</v>
      </c>
      <c r="P160">
        <v>0</v>
      </c>
      <c r="Q160">
        <v>16</v>
      </c>
      <c r="R160">
        <v>0</v>
      </c>
      <c r="S160">
        <v>0</v>
      </c>
      <c r="T160">
        <v>8</v>
      </c>
      <c r="U160">
        <v>3</v>
      </c>
      <c r="V160">
        <v>2</v>
      </c>
      <c r="W160">
        <v>4</v>
      </c>
      <c r="X160">
        <v>7</v>
      </c>
      <c r="Y160">
        <v>0</v>
      </c>
      <c r="Z160">
        <v>0</v>
      </c>
      <c r="AA160" t="s">
        <v>27</v>
      </c>
      <c r="AB160">
        <v>0</v>
      </c>
    </row>
    <row r="161" spans="2:28" x14ac:dyDescent="0.2">
      <c r="B161">
        <v>2814</v>
      </c>
      <c r="C161">
        <v>1977</v>
      </c>
      <c r="D161" s="59">
        <f t="shared" ca="1" si="7"/>
        <v>47</v>
      </c>
      <c r="E161" t="s">
        <v>53</v>
      </c>
      <c r="F161" t="s">
        <v>32</v>
      </c>
      <c r="G161" t="s">
        <v>257</v>
      </c>
      <c r="H161" s="61" t="str">
        <f t="shared" si="8"/>
        <v>30,560.00</v>
      </c>
      <c r="I161" s="78">
        <f t="shared" si="9"/>
        <v>30560</v>
      </c>
      <c r="J161">
        <v>1</v>
      </c>
      <c r="K161">
        <v>0</v>
      </c>
      <c r="L161" s="61" t="s">
        <v>258</v>
      </c>
      <c r="M161" s="93">
        <v>41452</v>
      </c>
      <c r="N161">
        <v>6</v>
      </c>
      <c r="O161">
        <v>9</v>
      </c>
      <c r="P161">
        <v>1</v>
      </c>
      <c r="Q161">
        <v>5</v>
      </c>
      <c r="R161">
        <v>4</v>
      </c>
      <c r="S161">
        <v>5</v>
      </c>
      <c r="T161">
        <v>7</v>
      </c>
      <c r="U161">
        <v>1</v>
      </c>
      <c r="V161">
        <v>1</v>
      </c>
      <c r="W161">
        <v>3</v>
      </c>
      <c r="X161">
        <v>7</v>
      </c>
      <c r="Y161">
        <v>0</v>
      </c>
      <c r="Z161">
        <v>0</v>
      </c>
      <c r="AA161" t="s">
        <v>67</v>
      </c>
      <c r="AB161">
        <v>0</v>
      </c>
    </row>
    <row r="162" spans="2:28" x14ac:dyDescent="0.2">
      <c r="B162">
        <v>2711</v>
      </c>
      <c r="C162">
        <v>1977</v>
      </c>
      <c r="D162" s="59">
        <f t="shared" ca="1" si="7"/>
        <v>47</v>
      </c>
      <c r="E162" t="s">
        <v>53</v>
      </c>
      <c r="F162" t="s">
        <v>32</v>
      </c>
      <c r="G162" t="s">
        <v>257</v>
      </c>
      <c r="H162" s="61" t="str">
        <f t="shared" si="8"/>
        <v>30,560.00</v>
      </c>
      <c r="I162" s="78">
        <f t="shared" si="9"/>
        <v>30560</v>
      </c>
      <c r="J162">
        <v>1</v>
      </c>
      <c r="K162">
        <v>0</v>
      </c>
      <c r="L162" s="61" t="s">
        <v>258</v>
      </c>
      <c r="M162" s="93">
        <v>41452</v>
      </c>
      <c r="N162">
        <v>6</v>
      </c>
      <c r="O162">
        <v>9</v>
      </c>
      <c r="P162">
        <v>1</v>
      </c>
      <c r="Q162">
        <v>5</v>
      </c>
      <c r="R162">
        <v>4</v>
      </c>
      <c r="S162">
        <v>5</v>
      </c>
      <c r="T162">
        <v>7</v>
      </c>
      <c r="U162">
        <v>1</v>
      </c>
      <c r="V162">
        <v>1</v>
      </c>
      <c r="W162">
        <v>3</v>
      </c>
      <c r="X162">
        <v>7</v>
      </c>
      <c r="Y162">
        <v>0</v>
      </c>
      <c r="Z162">
        <v>0</v>
      </c>
      <c r="AA162" t="s">
        <v>31</v>
      </c>
      <c r="AB162">
        <v>0</v>
      </c>
    </row>
    <row r="163" spans="2:28" x14ac:dyDescent="0.2">
      <c r="B163">
        <v>4320</v>
      </c>
      <c r="C163">
        <v>1980</v>
      </c>
      <c r="D163" s="59">
        <f t="shared" ca="1" si="7"/>
        <v>44</v>
      </c>
      <c r="E163" t="s">
        <v>23</v>
      </c>
      <c r="F163" t="s">
        <v>28</v>
      </c>
      <c r="G163" t="s">
        <v>259</v>
      </c>
      <c r="H163" s="61" t="str">
        <f t="shared" si="8"/>
        <v>60,152.00</v>
      </c>
      <c r="I163" s="78">
        <f t="shared" si="9"/>
        <v>60152</v>
      </c>
      <c r="J163">
        <v>0</v>
      </c>
      <c r="K163">
        <v>1</v>
      </c>
      <c r="L163" s="61" t="s">
        <v>260</v>
      </c>
      <c r="M163" s="93">
        <v>41361</v>
      </c>
      <c r="N163">
        <v>6</v>
      </c>
      <c r="O163">
        <v>325</v>
      </c>
      <c r="P163">
        <v>83</v>
      </c>
      <c r="Q163">
        <v>300</v>
      </c>
      <c r="R163">
        <v>86</v>
      </c>
      <c r="S163">
        <v>58</v>
      </c>
      <c r="T163">
        <v>91</v>
      </c>
      <c r="U163">
        <v>1</v>
      </c>
      <c r="V163">
        <v>6</v>
      </c>
      <c r="W163">
        <v>12</v>
      </c>
      <c r="X163">
        <v>3</v>
      </c>
      <c r="Y163">
        <v>0</v>
      </c>
      <c r="Z163">
        <v>0</v>
      </c>
      <c r="AA163" t="s">
        <v>27</v>
      </c>
      <c r="AB163">
        <v>0</v>
      </c>
    </row>
    <row r="164" spans="2:28" x14ac:dyDescent="0.2">
      <c r="B164">
        <v>10451</v>
      </c>
      <c r="C164">
        <v>1966</v>
      </c>
      <c r="D164" s="59">
        <f t="shared" ca="1" si="7"/>
        <v>58</v>
      </c>
      <c r="E164" t="s">
        <v>23</v>
      </c>
      <c r="F164" t="s">
        <v>32</v>
      </c>
      <c r="G164" t="s">
        <v>261</v>
      </c>
      <c r="H164" s="61" t="str">
        <f t="shared" si="8"/>
        <v>29,672.00</v>
      </c>
      <c r="I164" s="78">
        <f t="shared" si="9"/>
        <v>29672</v>
      </c>
      <c r="J164">
        <v>1</v>
      </c>
      <c r="K164">
        <v>1</v>
      </c>
      <c r="L164" s="61">
        <v>41611</v>
      </c>
      <c r="M164" s="93">
        <v>41611</v>
      </c>
      <c r="N164">
        <v>6</v>
      </c>
      <c r="O164">
        <v>9</v>
      </c>
      <c r="P164">
        <v>1</v>
      </c>
      <c r="Q164">
        <v>3</v>
      </c>
      <c r="R164">
        <v>0</v>
      </c>
      <c r="S164">
        <v>4</v>
      </c>
      <c r="T164">
        <v>8</v>
      </c>
      <c r="U164">
        <v>1</v>
      </c>
      <c r="V164">
        <v>0</v>
      </c>
      <c r="W164">
        <v>3</v>
      </c>
      <c r="X164">
        <v>6</v>
      </c>
      <c r="Y164">
        <v>0</v>
      </c>
      <c r="Z164">
        <v>0</v>
      </c>
      <c r="AA164" t="s">
        <v>67</v>
      </c>
      <c r="AB164">
        <v>0</v>
      </c>
    </row>
    <row r="165" spans="2:28" x14ac:dyDescent="0.2">
      <c r="B165">
        <v>4198</v>
      </c>
      <c r="C165">
        <v>1966</v>
      </c>
      <c r="D165" s="59">
        <f t="shared" ca="1" si="7"/>
        <v>58</v>
      </c>
      <c r="E165" t="s">
        <v>23</v>
      </c>
      <c r="F165" t="s">
        <v>32</v>
      </c>
      <c r="G165" t="s">
        <v>261</v>
      </c>
      <c r="H165" s="61" t="str">
        <f t="shared" si="8"/>
        <v>29,672.00</v>
      </c>
      <c r="I165" s="78">
        <f t="shared" si="9"/>
        <v>29672</v>
      </c>
      <c r="J165">
        <v>1</v>
      </c>
      <c r="K165">
        <v>1</v>
      </c>
      <c r="L165" s="61">
        <v>41611</v>
      </c>
      <c r="M165" s="93">
        <v>41611</v>
      </c>
      <c r="N165">
        <v>6</v>
      </c>
      <c r="O165">
        <v>9</v>
      </c>
      <c r="P165">
        <v>1</v>
      </c>
      <c r="Q165">
        <v>3</v>
      </c>
      <c r="R165">
        <v>0</v>
      </c>
      <c r="S165">
        <v>4</v>
      </c>
      <c r="T165">
        <v>8</v>
      </c>
      <c r="U165">
        <v>1</v>
      </c>
      <c r="V165">
        <v>0</v>
      </c>
      <c r="W165">
        <v>3</v>
      </c>
      <c r="X165">
        <v>6</v>
      </c>
      <c r="Y165">
        <v>0</v>
      </c>
      <c r="Z165">
        <v>0</v>
      </c>
      <c r="AA165" t="s">
        <v>27</v>
      </c>
      <c r="AB165">
        <v>0</v>
      </c>
    </row>
    <row r="166" spans="2:28" x14ac:dyDescent="0.2">
      <c r="B166">
        <v>10814</v>
      </c>
      <c r="C166">
        <v>1948</v>
      </c>
      <c r="D166" s="59">
        <f t="shared" ca="1" si="7"/>
        <v>76</v>
      </c>
      <c r="E166" t="s">
        <v>23</v>
      </c>
      <c r="F166" t="s">
        <v>32</v>
      </c>
      <c r="G166" t="s">
        <v>262</v>
      </c>
      <c r="H166" s="61" t="str">
        <f t="shared" si="8"/>
        <v>70,321.00</v>
      </c>
      <c r="I166" s="78">
        <f t="shared" si="9"/>
        <v>70321</v>
      </c>
      <c r="J166">
        <v>0</v>
      </c>
      <c r="K166">
        <v>0</v>
      </c>
      <c r="L166" s="61" t="s">
        <v>263</v>
      </c>
      <c r="M166" s="93">
        <v>41290</v>
      </c>
      <c r="N166">
        <v>6</v>
      </c>
      <c r="O166">
        <v>303</v>
      </c>
      <c r="P166">
        <v>23</v>
      </c>
      <c r="Q166">
        <v>751</v>
      </c>
      <c r="R166">
        <v>82</v>
      </c>
      <c r="S166">
        <v>26</v>
      </c>
      <c r="T166">
        <v>191</v>
      </c>
      <c r="U166">
        <v>1</v>
      </c>
      <c r="V166">
        <v>6</v>
      </c>
      <c r="W166">
        <v>13</v>
      </c>
      <c r="X166">
        <v>4</v>
      </c>
      <c r="Y166">
        <v>1</v>
      </c>
      <c r="Z166">
        <v>0</v>
      </c>
      <c r="AA166" t="s">
        <v>27</v>
      </c>
      <c r="AB166">
        <v>0</v>
      </c>
    </row>
    <row r="167" spans="2:28" x14ac:dyDescent="0.2">
      <c r="B167">
        <v>944</v>
      </c>
      <c r="C167">
        <v>1963</v>
      </c>
      <c r="D167" s="59">
        <f t="shared" ca="1" si="7"/>
        <v>61</v>
      </c>
      <c r="E167" t="s">
        <v>23</v>
      </c>
      <c r="F167" t="s">
        <v>32</v>
      </c>
      <c r="G167" t="s">
        <v>264</v>
      </c>
      <c r="H167" s="61" t="str">
        <f t="shared" si="8"/>
        <v>56,181.00</v>
      </c>
      <c r="I167" s="78">
        <f t="shared" si="9"/>
        <v>56181</v>
      </c>
      <c r="J167">
        <v>0</v>
      </c>
      <c r="K167">
        <v>1</v>
      </c>
      <c r="L167" s="61">
        <v>41487</v>
      </c>
      <c r="M167" s="93">
        <v>41487</v>
      </c>
      <c r="N167">
        <v>6</v>
      </c>
      <c r="O167">
        <v>121</v>
      </c>
      <c r="P167">
        <v>103</v>
      </c>
      <c r="Q167">
        <v>69</v>
      </c>
      <c r="R167">
        <v>8</v>
      </c>
      <c r="S167">
        <v>44</v>
      </c>
      <c r="T167">
        <v>48</v>
      </c>
      <c r="U167">
        <v>1</v>
      </c>
      <c r="V167">
        <v>4</v>
      </c>
      <c r="W167">
        <v>7</v>
      </c>
      <c r="X167">
        <v>4</v>
      </c>
      <c r="Y167">
        <v>0</v>
      </c>
      <c r="Z167">
        <v>0</v>
      </c>
      <c r="AA167" t="s">
        <v>27</v>
      </c>
      <c r="AB167">
        <v>0</v>
      </c>
    </row>
    <row r="168" spans="2:28" x14ac:dyDescent="0.2">
      <c r="B168">
        <v>8151</v>
      </c>
      <c r="C168">
        <v>1991</v>
      </c>
      <c r="D168" s="59">
        <f t="shared" ca="1" si="7"/>
        <v>33</v>
      </c>
      <c r="E168" t="s">
        <v>118</v>
      </c>
      <c r="F168" t="s">
        <v>32</v>
      </c>
      <c r="G168" t="s">
        <v>265</v>
      </c>
      <c r="H168" s="61" t="str">
        <f t="shared" si="8"/>
        <v>24,279.00</v>
      </c>
      <c r="I168" s="78">
        <f t="shared" si="9"/>
        <v>24279</v>
      </c>
      <c r="J168">
        <v>0</v>
      </c>
      <c r="K168">
        <v>0</v>
      </c>
      <c r="L168" s="61" t="s">
        <v>266</v>
      </c>
      <c r="M168" s="93">
        <v>41272</v>
      </c>
      <c r="N168">
        <v>6</v>
      </c>
      <c r="O168">
        <v>16</v>
      </c>
      <c r="P168">
        <v>36</v>
      </c>
      <c r="Q168">
        <v>21</v>
      </c>
      <c r="R168">
        <v>20</v>
      </c>
      <c r="S168">
        <v>62</v>
      </c>
      <c r="T168">
        <v>108</v>
      </c>
      <c r="U168">
        <v>1</v>
      </c>
      <c r="V168">
        <v>4</v>
      </c>
      <c r="W168">
        <v>3</v>
      </c>
      <c r="X168">
        <v>8</v>
      </c>
      <c r="Y168">
        <v>0</v>
      </c>
      <c r="Z168">
        <v>0</v>
      </c>
      <c r="AA168" t="s">
        <v>27</v>
      </c>
      <c r="AB168">
        <v>0</v>
      </c>
    </row>
    <row r="169" spans="2:28" x14ac:dyDescent="0.2">
      <c r="B169">
        <v>6184</v>
      </c>
      <c r="C169">
        <v>1970</v>
      </c>
      <c r="D169" s="59">
        <f t="shared" ca="1" si="7"/>
        <v>54</v>
      </c>
      <c r="E169" t="s">
        <v>40</v>
      </c>
      <c r="F169" t="s">
        <v>32</v>
      </c>
      <c r="G169" t="s">
        <v>267</v>
      </c>
      <c r="H169" s="61" t="str">
        <f t="shared" si="8"/>
        <v>68,462.00</v>
      </c>
      <c r="I169" s="78">
        <f t="shared" si="9"/>
        <v>68462</v>
      </c>
      <c r="J169">
        <v>0</v>
      </c>
      <c r="K169">
        <v>0</v>
      </c>
      <c r="L169" s="61">
        <v>41255</v>
      </c>
      <c r="M169" s="93">
        <v>41255</v>
      </c>
      <c r="N169">
        <v>6</v>
      </c>
      <c r="O169">
        <v>561</v>
      </c>
      <c r="P169">
        <v>64</v>
      </c>
      <c r="Q169">
        <v>785</v>
      </c>
      <c r="R169">
        <v>84</v>
      </c>
      <c r="S169">
        <v>128</v>
      </c>
      <c r="T169">
        <v>48</v>
      </c>
      <c r="U169">
        <v>1</v>
      </c>
      <c r="V169">
        <v>3</v>
      </c>
      <c r="W169">
        <v>8</v>
      </c>
      <c r="X169">
        <v>1</v>
      </c>
      <c r="Y169">
        <v>0</v>
      </c>
      <c r="Z169">
        <v>0</v>
      </c>
      <c r="AA169" t="s">
        <v>27</v>
      </c>
      <c r="AB169">
        <v>0</v>
      </c>
    </row>
    <row r="170" spans="2:28" x14ac:dyDescent="0.2">
      <c r="B170">
        <v>3498</v>
      </c>
      <c r="C170">
        <v>1977</v>
      </c>
      <c r="D170" s="59">
        <f t="shared" ca="1" si="7"/>
        <v>47</v>
      </c>
      <c r="E170" t="s">
        <v>40</v>
      </c>
      <c r="F170" t="s">
        <v>32</v>
      </c>
      <c r="G170" t="s">
        <v>268</v>
      </c>
      <c r="H170" s="61" t="str">
        <f t="shared" si="8"/>
        <v>55,424.00</v>
      </c>
      <c r="I170" s="78">
        <f t="shared" si="9"/>
        <v>55424</v>
      </c>
      <c r="J170">
        <v>0</v>
      </c>
      <c r="K170">
        <v>1</v>
      </c>
      <c r="L170" s="61" t="s">
        <v>269</v>
      </c>
      <c r="M170" s="93">
        <v>41238</v>
      </c>
      <c r="N170">
        <v>6</v>
      </c>
      <c r="O170">
        <v>462</v>
      </c>
      <c r="P170">
        <v>61</v>
      </c>
      <c r="Q170">
        <v>184</v>
      </c>
      <c r="R170">
        <v>10</v>
      </c>
      <c r="S170">
        <v>53</v>
      </c>
      <c r="T170">
        <v>107</v>
      </c>
      <c r="U170">
        <v>4</v>
      </c>
      <c r="V170">
        <v>7</v>
      </c>
      <c r="W170">
        <v>9</v>
      </c>
      <c r="X170">
        <v>6</v>
      </c>
      <c r="Y170">
        <v>1</v>
      </c>
      <c r="Z170">
        <v>0</v>
      </c>
      <c r="AA170" t="s">
        <v>27</v>
      </c>
      <c r="AB170">
        <v>1</v>
      </c>
    </row>
    <row r="171" spans="2:28" x14ac:dyDescent="0.2">
      <c r="B171">
        <v>2870</v>
      </c>
      <c r="C171">
        <v>1974</v>
      </c>
      <c r="D171" s="59">
        <f t="shared" ca="1" si="7"/>
        <v>50</v>
      </c>
      <c r="E171" t="s">
        <v>23</v>
      </c>
      <c r="F171" t="s">
        <v>32</v>
      </c>
      <c r="G171" t="s">
        <v>270</v>
      </c>
      <c r="H171" s="61" t="str">
        <f t="shared" si="8"/>
        <v>49,094.00</v>
      </c>
      <c r="I171" s="78">
        <f t="shared" si="9"/>
        <v>49094</v>
      </c>
      <c r="J171">
        <v>0</v>
      </c>
      <c r="K171">
        <v>1</v>
      </c>
      <c r="L171" s="61" t="s">
        <v>271</v>
      </c>
      <c r="M171" s="93">
        <v>41173</v>
      </c>
      <c r="N171">
        <v>6</v>
      </c>
      <c r="O171">
        <v>376</v>
      </c>
      <c r="P171">
        <v>0</v>
      </c>
      <c r="Q171">
        <v>38</v>
      </c>
      <c r="R171">
        <v>11</v>
      </c>
      <c r="S171">
        <v>8</v>
      </c>
      <c r="T171">
        <v>69</v>
      </c>
      <c r="U171">
        <v>5</v>
      </c>
      <c r="V171">
        <v>6</v>
      </c>
      <c r="W171">
        <v>6</v>
      </c>
      <c r="X171">
        <v>6</v>
      </c>
      <c r="Y171">
        <v>0</v>
      </c>
      <c r="Z171">
        <v>0</v>
      </c>
      <c r="AA171" t="s">
        <v>27</v>
      </c>
      <c r="AB171">
        <v>0</v>
      </c>
    </row>
    <row r="172" spans="2:28" x14ac:dyDescent="0.2">
      <c r="B172">
        <v>7342</v>
      </c>
      <c r="C172">
        <v>1962</v>
      </c>
      <c r="D172" s="59">
        <f t="shared" ca="1" si="7"/>
        <v>62</v>
      </c>
      <c r="E172" t="s">
        <v>43</v>
      </c>
      <c r="F172" t="s">
        <v>55</v>
      </c>
      <c r="G172" t="s">
        <v>272</v>
      </c>
      <c r="H172" s="61" t="str">
        <f t="shared" si="8"/>
        <v>59,184.00</v>
      </c>
      <c r="I172" s="78">
        <f t="shared" si="9"/>
        <v>59184</v>
      </c>
      <c r="J172">
        <v>0</v>
      </c>
      <c r="K172">
        <v>1</v>
      </c>
      <c r="L172" s="61">
        <v>41161</v>
      </c>
      <c r="M172" s="93">
        <v>41161</v>
      </c>
      <c r="N172">
        <v>6</v>
      </c>
      <c r="O172">
        <v>341</v>
      </c>
      <c r="P172">
        <v>142</v>
      </c>
      <c r="Q172">
        <v>113</v>
      </c>
      <c r="R172">
        <v>259</v>
      </c>
      <c r="S172">
        <v>151</v>
      </c>
      <c r="T172">
        <v>66</v>
      </c>
      <c r="U172">
        <v>3</v>
      </c>
      <c r="V172">
        <v>6</v>
      </c>
      <c r="W172">
        <v>12</v>
      </c>
      <c r="X172">
        <v>5</v>
      </c>
      <c r="Y172">
        <v>0</v>
      </c>
      <c r="Z172">
        <v>0</v>
      </c>
      <c r="AA172" t="s">
        <v>27</v>
      </c>
      <c r="AB172">
        <v>0</v>
      </c>
    </row>
    <row r="173" spans="2:28" x14ac:dyDescent="0.2">
      <c r="B173">
        <v>1911</v>
      </c>
      <c r="C173">
        <v>1988</v>
      </c>
      <c r="D173" s="59">
        <f t="shared" ca="1" si="7"/>
        <v>36</v>
      </c>
      <c r="E173" t="s">
        <v>23</v>
      </c>
      <c r="F173" t="s">
        <v>32</v>
      </c>
      <c r="G173" t="s">
        <v>273</v>
      </c>
      <c r="H173" s="61" t="str">
        <f t="shared" si="8"/>
        <v>67,430.00</v>
      </c>
      <c r="I173" s="78">
        <f t="shared" si="9"/>
        <v>67430</v>
      </c>
      <c r="J173">
        <v>0</v>
      </c>
      <c r="K173">
        <v>0</v>
      </c>
      <c r="L173" s="61">
        <v>41038</v>
      </c>
      <c r="M173" s="93">
        <v>41038</v>
      </c>
      <c r="N173">
        <v>6</v>
      </c>
      <c r="O173">
        <v>595</v>
      </c>
      <c r="P173">
        <v>97</v>
      </c>
      <c r="Q173">
        <v>291</v>
      </c>
      <c r="R173">
        <v>127</v>
      </c>
      <c r="S173">
        <v>133</v>
      </c>
      <c r="T173">
        <v>121</v>
      </c>
      <c r="U173">
        <v>1</v>
      </c>
      <c r="V173">
        <v>11</v>
      </c>
      <c r="W173">
        <v>12</v>
      </c>
      <c r="X173">
        <v>6</v>
      </c>
      <c r="Y173">
        <v>0</v>
      </c>
      <c r="Z173">
        <v>0</v>
      </c>
      <c r="AA173" t="s">
        <v>46</v>
      </c>
      <c r="AB173">
        <v>0</v>
      </c>
    </row>
    <row r="174" spans="2:28" x14ac:dyDescent="0.2">
      <c r="B174">
        <v>10862</v>
      </c>
      <c r="C174">
        <v>1961</v>
      </c>
      <c r="D174" s="59">
        <f t="shared" ca="1" si="7"/>
        <v>63</v>
      </c>
      <c r="E174" t="s">
        <v>53</v>
      </c>
      <c r="F174" t="s">
        <v>32</v>
      </c>
      <c r="G174" t="s">
        <v>274</v>
      </c>
      <c r="H174" s="61" t="str">
        <f t="shared" si="8"/>
        <v>30,522.00</v>
      </c>
      <c r="I174" s="78">
        <f t="shared" si="9"/>
        <v>30522</v>
      </c>
      <c r="J174">
        <v>0</v>
      </c>
      <c r="K174">
        <v>1</v>
      </c>
      <c r="L174" s="61" t="s">
        <v>275</v>
      </c>
      <c r="M174" s="93">
        <v>41138</v>
      </c>
      <c r="N174">
        <v>6</v>
      </c>
      <c r="O174">
        <v>179</v>
      </c>
      <c r="P174">
        <v>8</v>
      </c>
      <c r="Q174">
        <v>83</v>
      </c>
      <c r="R174">
        <v>19</v>
      </c>
      <c r="S174">
        <v>11</v>
      </c>
      <c r="T174">
        <v>26</v>
      </c>
      <c r="U174">
        <v>5</v>
      </c>
      <c r="V174">
        <v>1</v>
      </c>
      <c r="W174">
        <v>9</v>
      </c>
      <c r="X174">
        <v>2</v>
      </c>
      <c r="Y174">
        <v>0</v>
      </c>
      <c r="Z174">
        <v>0</v>
      </c>
      <c r="AA174" t="s">
        <v>27</v>
      </c>
      <c r="AB174">
        <v>0</v>
      </c>
    </row>
    <row r="175" spans="2:28" x14ac:dyDescent="0.2">
      <c r="B175">
        <v>2546</v>
      </c>
      <c r="C175">
        <v>1978</v>
      </c>
      <c r="D175" s="59">
        <f t="shared" ca="1" si="7"/>
        <v>46</v>
      </c>
      <c r="E175" t="s">
        <v>43</v>
      </c>
      <c r="F175" t="s">
        <v>28</v>
      </c>
      <c r="G175" t="s">
        <v>276</v>
      </c>
      <c r="H175" s="61" t="str">
        <f t="shared" si="8"/>
        <v>31,878.00</v>
      </c>
      <c r="I175" s="78">
        <f t="shared" si="9"/>
        <v>31878</v>
      </c>
      <c r="J175">
        <v>0</v>
      </c>
      <c r="K175">
        <v>1</v>
      </c>
      <c r="L175" s="61" t="s">
        <v>277</v>
      </c>
      <c r="M175" s="93">
        <v>41812</v>
      </c>
      <c r="N175">
        <v>7</v>
      </c>
      <c r="O175">
        <v>23</v>
      </c>
      <c r="P175">
        <v>4</v>
      </c>
      <c r="Q175">
        <v>5</v>
      </c>
      <c r="R175">
        <v>10</v>
      </c>
      <c r="S175">
        <v>5</v>
      </c>
      <c r="T175">
        <v>23</v>
      </c>
      <c r="U175">
        <v>1</v>
      </c>
      <c r="V175">
        <v>1</v>
      </c>
      <c r="W175">
        <v>4</v>
      </c>
      <c r="X175">
        <v>3</v>
      </c>
      <c r="Y175">
        <v>0</v>
      </c>
      <c r="Z175">
        <v>0</v>
      </c>
      <c r="AA175" t="s">
        <v>27</v>
      </c>
      <c r="AB175">
        <v>0</v>
      </c>
    </row>
    <row r="176" spans="2:28" x14ac:dyDescent="0.2">
      <c r="B176">
        <v>3005</v>
      </c>
      <c r="C176">
        <v>1993</v>
      </c>
      <c r="D176" s="59">
        <f t="shared" ca="1" si="7"/>
        <v>31</v>
      </c>
      <c r="E176" t="s">
        <v>23</v>
      </c>
      <c r="F176" t="s">
        <v>28</v>
      </c>
      <c r="G176" t="s">
        <v>278</v>
      </c>
      <c r="H176" s="61" t="str">
        <f t="shared" si="8"/>
        <v>83,528.00</v>
      </c>
      <c r="I176" s="78">
        <f t="shared" si="9"/>
        <v>83528</v>
      </c>
      <c r="J176">
        <v>0</v>
      </c>
      <c r="K176">
        <v>0</v>
      </c>
      <c r="L176" s="61">
        <v>41644</v>
      </c>
      <c r="M176" s="93">
        <v>41644</v>
      </c>
      <c r="N176">
        <v>7</v>
      </c>
      <c r="O176">
        <v>530</v>
      </c>
      <c r="P176">
        <v>117</v>
      </c>
      <c r="Q176">
        <v>678</v>
      </c>
      <c r="R176">
        <v>134</v>
      </c>
      <c r="S176">
        <v>44</v>
      </c>
      <c r="T176">
        <v>147</v>
      </c>
      <c r="U176">
        <v>1</v>
      </c>
      <c r="V176">
        <v>4</v>
      </c>
      <c r="W176">
        <v>8</v>
      </c>
      <c r="X176">
        <v>1</v>
      </c>
      <c r="Y176">
        <v>1</v>
      </c>
      <c r="Z176">
        <v>0</v>
      </c>
      <c r="AA176" t="s">
        <v>27</v>
      </c>
      <c r="AB176">
        <v>2</v>
      </c>
    </row>
    <row r="177" spans="2:28" x14ac:dyDescent="0.2">
      <c r="B177">
        <v>8318</v>
      </c>
      <c r="C177">
        <v>1980</v>
      </c>
      <c r="D177" s="59">
        <f t="shared" ca="1" si="7"/>
        <v>44</v>
      </c>
      <c r="E177" t="s">
        <v>23</v>
      </c>
      <c r="F177" t="s">
        <v>32</v>
      </c>
      <c r="G177" t="s">
        <v>279</v>
      </c>
      <c r="H177" s="61" t="str">
        <f t="shared" si="8"/>
        <v>90,300.00</v>
      </c>
      <c r="I177" s="78">
        <f t="shared" si="9"/>
        <v>90300</v>
      </c>
      <c r="J177">
        <v>0</v>
      </c>
      <c r="K177">
        <v>0</v>
      </c>
      <c r="L177" s="61">
        <v>41699</v>
      </c>
      <c r="M177" s="93">
        <v>41699</v>
      </c>
      <c r="N177">
        <v>7</v>
      </c>
      <c r="O177">
        <v>594</v>
      </c>
      <c r="P177">
        <v>134</v>
      </c>
      <c r="Q177">
        <v>786</v>
      </c>
      <c r="R177">
        <v>33</v>
      </c>
      <c r="S177">
        <v>134</v>
      </c>
      <c r="T177">
        <v>57</v>
      </c>
      <c r="U177">
        <v>0</v>
      </c>
      <c r="V177">
        <v>5</v>
      </c>
      <c r="W177">
        <v>8</v>
      </c>
      <c r="X177">
        <v>1</v>
      </c>
      <c r="Y177">
        <v>0</v>
      </c>
      <c r="Z177">
        <v>0</v>
      </c>
      <c r="AA177" t="s">
        <v>27</v>
      </c>
      <c r="AB177">
        <v>1</v>
      </c>
    </row>
    <row r="178" spans="2:28" x14ac:dyDescent="0.2">
      <c r="B178">
        <v>2930</v>
      </c>
      <c r="C178">
        <v>1979</v>
      </c>
      <c r="D178" s="59">
        <f t="shared" ca="1" si="7"/>
        <v>45</v>
      </c>
      <c r="E178" t="s">
        <v>53</v>
      </c>
      <c r="F178" t="s">
        <v>28</v>
      </c>
      <c r="G178" t="s">
        <v>280</v>
      </c>
      <c r="H178" s="61" t="str">
        <f t="shared" si="8"/>
        <v>68,092.00</v>
      </c>
      <c r="I178" s="78">
        <f t="shared" si="9"/>
        <v>68092</v>
      </c>
      <c r="J178">
        <v>0</v>
      </c>
      <c r="K178">
        <v>0</v>
      </c>
      <c r="L178" s="61" t="s">
        <v>203</v>
      </c>
      <c r="M178" s="93">
        <v>41624</v>
      </c>
      <c r="N178">
        <v>7</v>
      </c>
      <c r="O178">
        <v>852</v>
      </c>
      <c r="P178">
        <v>60</v>
      </c>
      <c r="Q178">
        <v>207</v>
      </c>
      <c r="R178">
        <v>78</v>
      </c>
      <c r="S178">
        <v>36</v>
      </c>
      <c r="T178">
        <v>48</v>
      </c>
      <c r="U178">
        <v>2</v>
      </c>
      <c r="V178">
        <v>2</v>
      </c>
      <c r="W178">
        <v>10</v>
      </c>
      <c r="X178">
        <v>5</v>
      </c>
      <c r="Y178">
        <v>0</v>
      </c>
      <c r="Z178">
        <v>0</v>
      </c>
      <c r="AA178" t="s">
        <v>67</v>
      </c>
      <c r="AB178">
        <v>0</v>
      </c>
    </row>
    <row r="179" spans="2:28" x14ac:dyDescent="0.2">
      <c r="B179">
        <v>8216</v>
      </c>
      <c r="C179">
        <v>1973</v>
      </c>
      <c r="D179" s="59">
        <f t="shared" ca="1" si="7"/>
        <v>51</v>
      </c>
      <c r="E179" t="s">
        <v>53</v>
      </c>
      <c r="F179" t="s">
        <v>32</v>
      </c>
      <c r="G179" t="s">
        <v>281</v>
      </c>
      <c r="H179" s="61" t="str">
        <f t="shared" si="8"/>
        <v>53,761.00</v>
      </c>
      <c r="I179" s="78">
        <f t="shared" si="9"/>
        <v>53761</v>
      </c>
      <c r="J179">
        <v>1</v>
      </c>
      <c r="K179">
        <v>1</v>
      </c>
      <c r="L179" s="61">
        <v>41588</v>
      </c>
      <c r="M179" s="93">
        <v>41588</v>
      </c>
      <c r="N179">
        <v>7</v>
      </c>
      <c r="O179">
        <v>158</v>
      </c>
      <c r="P179">
        <v>0</v>
      </c>
      <c r="Q179">
        <v>76</v>
      </c>
      <c r="R179">
        <v>13</v>
      </c>
      <c r="S179">
        <v>7</v>
      </c>
      <c r="T179">
        <v>71</v>
      </c>
      <c r="U179">
        <v>6</v>
      </c>
      <c r="V179">
        <v>4</v>
      </c>
      <c r="W179">
        <v>3</v>
      </c>
      <c r="X179">
        <v>5</v>
      </c>
      <c r="Y179">
        <v>0</v>
      </c>
      <c r="Z179">
        <v>0</v>
      </c>
      <c r="AA179" t="s">
        <v>38</v>
      </c>
      <c r="AB179">
        <v>0</v>
      </c>
    </row>
    <row r="180" spans="2:28" x14ac:dyDescent="0.2">
      <c r="B180">
        <v>1212</v>
      </c>
      <c r="C180">
        <v>1974</v>
      </c>
      <c r="D180" s="59">
        <f t="shared" ca="1" si="7"/>
        <v>50</v>
      </c>
      <c r="E180" t="s">
        <v>23</v>
      </c>
      <c r="F180" t="s">
        <v>32</v>
      </c>
      <c r="G180" t="s">
        <v>282</v>
      </c>
      <c r="H180" s="61" t="str">
        <f t="shared" si="8"/>
        <v>52,845.00</v>
      </c>
      <c r="I180" s="78">
        <f t="shared" si="9"/>
        <v>52845</v>
      </c>
      <c r="J180">
        <v>1</v>
      </c>
      <c r="K180">
        <v>0</v>
      </c>
      <c r="L180" s="61" t="s">
        <v>283</v>
      </c>
      <c r="M180" s="93">
        <v>41499</v>
      </c>
      <c r="N180">
        <v>7</v>
      </c>
      <c r="O180">
        <v>384</v>
      </c>
      <c r="P180">
        <v>25</v>
      </c>
      <c r="Q180">
        <v>292</v>
      </c>
      <c r="R180">
        <v>130</v>
      </c>
      <c r="S180">
        <v>41</v>
      </c>
      <c r="T180">
        <v>64</v>
      </c>
      <c r="U180">
        <v>3</v>
      </c>
      <c r="V180">
        <v>8</v>
      </c>
      <c r="W180">
        <v>6</v>
      </c>
      <c r="X180">
        <v>6</v>
      </c>
      <c r="Y180">
        <v>0</v>
      </c>
      <c r="Z180">
        <v>0</v>
      </c>
      <c r="AA180" t="s">
        <v>27</v>
      </c>
      <c r="AB180">
        <v>1</v>
      </c>
    </row>
    <row r="181" spans="2:28" x14ac:dyDescent="0.2">
      <c r="B181">
        <v>2541</v>
      </c>
      <c r="C181">
        <v>1977</v>
      </c>
      <c r="D181" s="59">
        <f t="shared" ca="1" si="7"/>
        <v>47</v>
      </c>
      <c r="E181" t="s">
        <v>23</v>
      </c>
      <c r="F181" t="s">
        <v>32</v>
      </c>
      <c r="G181" t="s">
        <v>284</v>
      </c>
      <c r="H181" s="61" t="str">
        <f t="shared" si="8"/>
        <v>24,027.00</v>
      </c>
      <c r="I181" s="78">
        <f t="shared" si="9"/>
        <v>24027</v>
      </c>
      <c r="J181">
        <v>1</v>
      </c>
      <c r="K181">
        <v>0</v>
      </c>
      <c r="L181" s="61">
        <v>41523</v>
      </c>
      <c r="M181" s="93">
        <v>41523</v>
      </c>
      <c r="N181">
        <v>7</v>
      </c>
      <c r="O181">
        <v>14</v>
      </c>
      <c r="P181">
        <v>7</v>
      </c>
      <c r="Q181">
        <v>11</v>
      </c>
      <c r="R181">
        <v>11</v>
      </c>
      <c r="S181">
        <v>0</v>
      </c>
      <c r="T181">
        <v>5</v>
      </c>
      <c r="U181">
        <v>2</v>
      </c>
      <c r="V181">
        <v>2</v>
      </c>
      <c r="W181">
        <v>3</v>
      </c>
      <c r="X181">
        <v>8</v>
      </c>
      <c r="Y181">
        <v>0</v>
      </c>
      <c r="Z181">
        <v>0</v>
      </c>
      <c r="AA181" t="s">
        <v>27</v>
      </c>
      <c r="AB181">
        <v>0</v>
      </c>
    </row>
    <row r="182" spans="2:28" x14ac:dyDescent="0.2">
      <c r="B182">
        <v>10659</v>
      </c>
      <c r="C182">
        <v>1980</v>
      </c>
      <c r="D182" s="59">
        <f t="shared" ca="1" si="7"/>
        <v>44</v>
      </c>
      <c r="E182" t="s">
        <v>43</v>
      </c>
      <c r="F182" t="s">
        <v>32</v>
      </c>
      <c r="G182" t="s">
        <v>239</v>
      </c>
      <c r="H182" s="61" t="str">
        <f t="shared" si="8"/>
        <v>7,500.00</v>
      </c>
      <c r="I182" s="78">
        <f t="shared" si="9"/>
        <v>7500</v>
      </c>
      <c r="J182">
        <v>1</v>
      </c>
      <c r="K182">
        <v>0</v>
      </c>
      <c r="L182" s="61">
        <v>41460</v>
      </c>
      <c r="M182" s="93">
        <v>41460</v>
      </c>
      <c r="N182">
        <v>7</v>
      </c>
      <c r="O182">
        <v>2</v>
      </c>
      <c r="P182">
        <v>8</v>
      </c>
      <c r="Q182">
        <v>11</v>
      </c>
      <c r="R182">
        <v>3</v>
      </c>
      <c r="S182">
        <v>8</v>
      </c>
      <c r="T182">
        <v>21</v>
      </c>
      <c r="U182">
        <v>4</v>
      </c>
      <c r="V182">
        <v>3</v>
      </c>
      <c r="W182">
        <v>2</v>
      </c>
      <c r="X182">
        <v>7</v>
      </c>
      <c r="Y182">
        <v>0</v>
      </c>
      <c r="Z182">
        <v>0</v>
      </c>
      <c r="AA182" t="s">
        <v>50</v>
      </c>
      <c r="AB182">
        <v>0</v>
      </c>
    </row>
    <row r="183" spans="2:28" x14ac:dyDescent="0.2">
      <c r="B183">
        <v>10905</v>
      </c>
      <c r="C183">
        <v>1956</v>
      </c>
      <c r="D183" s="59">
        <f t="shared" ca="1" si="7"/>
        <v>68</v>
      </c>
      <c r="E183" t="s">
        <v>23</v>
      </c>
      <c r="F183" t="s">
        <v>32</v>
      </c>
      <c r="G183" t="s">
        <v>285</v>
      </c>
      <c r="H183" s="61" t="str">
        <f t="shared" si="8"/>
        <v>42,586.00</v>
      </c>
      <c r="I183" s="78">
        <f t="shared" si="9"/>
        <v>42586</v>
      </c>
      <c r="J183">
        <v>1</v>
      </c>
      <c r="K183">
        <v>1</v>
      </c>
      <c r="L183" s="61" t="s">
        <v>243</v>
      </c>
      <c r="M183" s="93">
        <v>41211</v>
      </c>
      <c r="N183">
        <v>7</v>
      </c>
      <c r="O183">
        <v>194</v>
      </c>
      <c r="P183">
        <v>2</v>
      </c>
      <c r="Q183">
        <v>56</v>
      </c>
      <c r="R183">
        <v>0</v>
      </c>
      <c r="S183">
        <v>0</v>
      </c>
      <c r="T183">
        <v>0</v>
      </c>
      <c r="U183">
        <v>5</v>
      </c>
      <c r="V183">
        <v>4</v>
      </c>
      <c r="W183">
        <v>6</v>
      </c>
      <c r="X183">
        <v>8</v>
      </c>
      <c r="Y183">
        <v>1</v>
      </c>
      <c r="Z183">
        <v>0</v>
      </c>
      <c r="AA183" t="s">
        <v>27</v>
      </c>
      <c r="AB183">
        <v>0</v>
      </c>
    </row>
    <row r="184" spans="2:28" x14ac:dyDescent="0.2">
      <c r="B184">
        <v>8910</v>
      </c>
      <c r="C184">
        <v>1956</v>
      </c>
      <c r="D184" s="59">
        <f t="shared" ca="1" si="7"/>
        <v>68</v>
      </c>
      <c r="E184" t="s">
        <v>23</v>
      </c>
      <c r="F184" t="s">
        <v>32</v>
      </c>
      <c r="G184" t="s">
        <v>285</v>
      </c>
      <c r="H184" s="61" t="str">
        <f t="shared" si="8"/>
        <v>42,586.00</v>
      </c>
      <c r="I184" s="78">
        <f t="shared" si="9"/>
        <v>42586</v>
      </c>
      <c r="J184">
        <v>1</v>
      </c>
      <c r="K184">
        <v>1</v>
      </c>
      <c r="L184" s="61" t="s">
        <v>243</v>
      </c>
      <c r="M184" s="93">
        <v>41211</v>
      </c>
      <c r="N184">
        <v>7</v>
      </c>
      <c r="O184">
        <v>194</v>
      </c>
      <c r="P184">
        <v>2</v>
      </c>
      <c r="Q184">
        <v>56</v>
      </c>
      <c r="R184">
        <v>0</v>
      </c>
      <c r="S184">
        <v>0</v>
      </c>
      <c r="T184">
        <v>0</v>
      </c>
      <c r="U184">
        <v>5</v>
      </c>
      <c r="V184">
        <v>4</v>
      </c>
      <c r="W184">
        <v>6</v>
      </c>
      <c r="X184">
        <v>8</v>
      </c>
      <c r="Y184">
        <v>1</v>
      </c>
      <c r="Z184">
        <v>0</v>
      </c>
      <c r="AA184" t="s">
        <v>27</v>
      </c>
      <c r="AB184">
        <v>0</v>
      </c>
    </row>
    <row r="185" spans="2:28" x14ac:dyDescent="0.2">
      <c r="B185">
        <v>7349</v>
      </c>
      <c r="C185">
        <v>1974</v>
      </c>
      <c r="D185" s="59">
        <f t="shared" ca="1" si="7"/>
        <v>50</v>
      </c>
      <c r="E185" t="s">
        <v>118</v>
      </c>
      <c r="F185" t="s">
        <v>32</v>
      </c>
      <c r="G185" t="s">
        <v>286</v>
      </c>
      <c r="H185" s="61" t="str">
        <f t="shared" si="8"/>
        <v>9,722.00</v>
      </c>
      <c r="I185" s="78">
        <f t="shared" si="9"/>
        <v>9722</v>
      </c>
      <c r="J185">
        <v>1</v>
      </c>
      <c r="K185">
        <v>0</v>
      </c>
      <c r="L185" s="61">
        <v>40949</v>
      </c>
      <c r="M185" s="93">
        <v>40949</v>
      </c>
      <c r="N185">
        <v>7</v>
      </c>
      <c r="O185">
        <v>6</v>
      </c>
      <c r="P185">
        <v>17</v>
      </c>
      <c r="Q185">
        <v>16</v>
      </c>
      <c r="R185">
        <v>6</v>
      </c>
      <c r="S185">
        <v>16</v>
      </c>
      <c r="T185">
        <v>42</v>
      </c>
      <c r="U185">
        <v>4</v>
      </c>
      <c r="V185">
        <v>3</v>
      </c>
      <c r="W185">
        <v>3</v>
      </c>
      <c r="X185">
        <v>8</v>
      </c>
      <c r="Y185">
        <v>1</v>
      </c>
      <c r="Z185">
        <v>0</v>
      </c>
      <c r="AA185" t="s">
        <v>27</v>
      </c>
      <c r="AB185">
        <v>0</v>
      </c>
    </row>
    <row r="186" spans="2:28" x14ac:dyDescent="0.2">
      <c r="B186">
        <v>7872</v>
      </c>
      <c r="C186">
        <v>1976</v>
      </c>
      <c r="D186" s="59">
        <f t="shared" ca="1" si="7"/>
        <v>48</v>
      </c>
      <c r="E186" t="s">
        <v>40</v>
      </c>
      <c r="F186" t="s">
        <v>32</v>
      </c>
      <c r="G186" t="s">
        <v>287</v>
      </c>
      <c r="H186" s="61" t="str">
        <f t="shared" si="8"/>
        <v>86,836.00</v>
      </c>
      <c r="I186" s="78">
        <f t="shared" si="9"/>
        <v>86836</v>
      </c>
      <c r="J186">
        <v>0</v>
      </c>
      <c r="K186">
        <v>0</v>
      </c>
      <c r="L186" s="61">
        <v>41252</v>
      </c>
      <c r="M186" s="93">
        <v>41252</v>
      </c>
      <c r="N186">
        <v>7</v>
      </c>
      <c r="O186">
        <v>179</v>
      </c>
      <c r="P186">
        <v>21</v>
      </c>
      <c r="Q186">
        <v>273</v>
      </c>
      <c r="R186">
        <v>0</v>
      </c>
      <c r="S186">
        <v>21</v>
      </c>
      <c r="T186">
        <v>63</v>
      </c>
      <c r="U186">
        <v>1</v>
      </c>
      <c r="V186">
        <v>6</v>
      </c>
      <c r="W186">
        <v>6</v>
      </c>
      <c r="X186">
        <v>5</v>
      </c>
      <c r="Y186">
        <v>1</v>
      </c>
      <c r="Z186">
        <v>0</v>
      </c>
      <c r="AA186" t="s">
        <v>27</v>
      </c>
      <c r="AB186">
        <v>3</v>
      </c>
    </row>
    <row r="187" spans="2:28" x14ac:dyDescent="0.2">
      <c r="B187">
        <v>4290</v>
      </c>
      <c r="C187">
        <v>1973</v>
      </c>
      <c r="D187" s="59">
        <f t="shared" ca="1" si="7"/>
        <v>51</v>
      </c>
      <c r="E187" t="s">
        <v>23</v>
      </c>
      <c r="F187" t="s">
        <v>32</v>
      </c>
      <c r="G187" t="s">
        <v>288</v>
      </c>
      <c r="H187" s="61" t="str">
        <f t="shared" si="8"/>
        <v>30,467.00</v>
      </c>
      <c r="I187" s="78">
        <f t="shared" si="9"/>
        <v>30467</v>
      </c>
      <c r="J187">
        <v>1</v>
      </c>
      <c r="K187">
        <v>0</v>
      </c>
      <c r="L187" s="61" t="s">
        <v>289</v>
      </c>
      <c r="M187" s="93">
        <v>41717</v>
      </c>
      <c r="N187">
        <v>8</v>
      </c>
      <c r="O187">
        <v>1</v>
      </c>
      <c r="P187">
        <v>3</v>
      </c>
      <c r="Q187">
        <v>8</v>
      </c>
      <c r="R187">
        <v>2</v>
      </c>
      <c r="S187">
        <v>5</v>
      </c>
      <c r="T187">
        <v>5</v>
      </c>
      <c r="U187">
        <v>1</v>
      </c>
      <c r="V187">
        <v>1</v>
      </c>
      <c r="W187">
        <v>2</v>
      </c>
      <c r="X187">
        <v>7</v>
      </c>
      <c r="Y187">
        <v>0</v>
      </c>
      <c r="Z187">
        <v>0</v>
      </c>
      <c r="AA187" t="s">
        <v>31</v>
      </c>
      <c r="AB187">
        <v>0</v>
      </c>
    </row>
    <row r="188" spans="2:28" x14ac:dyDescent="0.2">
      <c r="B188">
        <v>7408</v>
      </c>
      <c r="C188">
        <v>1953</v>
      </c>
      <c r="D188" s="59">
        <f t="shared" ca="1" si="7"/>
        <v>71</v>
      </c>
      <c r="E188" t="s">
        <v>40</v>
      </c>
      <c r="F188" t="s">
        <v>32</v>
      </c>
      <c r="G188" t="s">
        <v>290</v>
      </c>
      <c r="H188" s="61" t="str">
        <f t="shared" si="8"/>
        <v>54,549.00</v>
      </c>
      <c r="I188" s="78">
        <f t="shared" si="9"/>
        <v>54549</v>
      </c>
      <c r="J188">
        <v>0</v>
      </c>
      <c r="K188">
        <v>1</v>
      </c>
      <c r="L188" s="61">
        <v>41701</v>
      </c>
      <c r="M188" s="93">
        <v>41701</v>
      </c>
      <c r="N188">
        <v>8</v>
      </c>
      <c r="O188">
        <v>216</v>
      </c>
      <c r="P188">
        <v>2</v>
      </c>
      <c r="Q188">
        <v>6</v>
      </c>
      <c r="R188">
        <v>0</v>
      </c>
      <c r="S188">
        <v>0</v>
      </c>
      <c r="T188">
        <v>9</v>
      </c>
      <c r="U188">
        <v>2</v>
      </c>
      <c r="V188">
        <v>5</v>
      </c>
      <c r="W188">
        <v>4</v>
      </c>
      <c r="X188">
        <v>7</v>
      </c>
      <c r="Y188">
        <v>0</v>
      </c>
      <c r="Z188">
        <v>0</v>
      </c>
      <c r="AA188" t="s">
        <v>67</v>
      </c>
      <c r="AB188">
        <v>0</v>
      </c>
    </row>
    <row r="189" spans="2:28" x14ac:dyDescent="0.2">
      <c r="B189">
        <v>9986</v>
      </c>
      <c r="C189">
        <v>1983</v>
      </c>
      <c r="D189" s="59">
        <f t="shared" ca="1" si="7"/>
        <v>41</v>
      </c>
      <c r="E189" t="s">
        <v>23</v>
      </c>
      <c r="F189" t="s">
        <v>32</v>
      </c>
      <c r="G189" t="s">
        <v>291</v>
      </c>
      <c r="H189" s="61" t="str">
        <f t="shared" si="8"/>
        <v>19,444.00</v>
      </c>
      <c r="I189" s="78">
        <f t="shared" si="9"/>
        <v>19444</v>
      </c>
      <c r="J189">
        <v>1</v>
      </c>
      <c r="K189">
        <v>0</v>
      </c>
      <c r="L189" s="61" t="s">
        <v>292</v>
      </c>
      <c r="M189" s="93">
        <v>41692</v>
      </c>
      <c r="N189">
        <v>8</v>
      </c>
      <c r="O189">
        <v>16</v>
      </c>
      <c r="P189">
        <v>0</v>
      </c>
      <c r="Q189">
        <v>23</v>
      </c>
      <c r="R189">
        <v>3</v>
      </c>
      <c r="S189">
        <v>2</v>
      </c>
      <c r="T189">
        <v>10</v>
      </c>
      <c r="U189">
        <v>3</v>
      </c>
      <c r="V189">
        <v>4</v>
      </c>
      <c r="W189">
        <v>2</v>
      </c>
      <c r="X189">
        <v>7</v>
      </c>
      <c r="Y189">
        <v>1</v>
      </c>
      <c r="Z189">
        <v>0</v>
      </c>
      <c r="AA189" t="s">
        <v>67</v>
      </c>
      <c r="AB189">
        <v>0</v>
      </c>
    </row>
    <row r="190" spans="2:28" x14ac:dyDescent="0.2">
      <c r="B190">
        <v>8235</v>
      </c>
      <c r="C190">
        <v>1957</v>
      </c>
      <c r="D190" s="59">
        <f t="shared" ca="1" si="7"/>
        <v>67</v>
      </c>
      <c r="E190" t="s">
        <v>53</v>
      </c>
      <c r="F190" t="s">
        <v>32</v>
      </c>
      <c r="G190" t="s">
        <v>293</v>
      </c>
      <c r="H190" s="61" t="str">
        <f t="shared" si="8"/>
        <v>69,245.00</v>
      </c>
      <c r="I190" s="78">
        <f t="shared" si="9"/>
        <v>69245</v>
      </c>
      <c r="J190">
        <v>0</v>
      </c>
      <c r="K190">
        <v>1</v>
      </c>
      <c r="L190" s="61" t="s">
        <v>294</v>
      </c>
      <c r="M190" s="93">
        <v>41663</v>
      </c>
      <c r="N190">
        <v>8</v>
      </c>
      <c r="O190">
        <v>428</v>
      </c>
      <c r="P190">
        <v>30</v>
      </c>
      <c r="Q190">
        <v>214</v>
      </c>
      <c r="R190">
        <v>80</v>
      </c>
      <c r="S190">
        <v>30</v>
      </c>
      <c r="T190">
        <v>61</v>
      </c>
      <c r="U190">
        <v>2</v>
      </c>
      <c r="V190">
        <v>6</v>
      </c>
      <c r="W190">
        <v>10</v>
      </c>
      <c r="X190">
        <v>3</v>
      </c>
      <c r="Y190">
        <v>0</v>
      </c>
      <c r="Z190">
        <v>0</v>
      </c>
      <c r="AA190" t="s">
        <v>67</v>
      </c>
      <c r="AB190">
        <v>0</v>
      </c>
    </row>
    <row r="191" spans="2:28" x14ac:dyDescent="0.2">
      <c r="B191">
        <v>10949</v>
      </c>
      <c r="C191">
        <v>1964</v>
      </c>
      <c r="D191" s="59">
        <f t="shared" ca="1" si="7"/>
        <v>60</v>
      </c>
      <c r="E191" t="s">
        <v>40</v>
      </c>
      <c r="F191" t="s">
        <v>24</v>
      </c>
      <c r="G191" t="s">
        <v>295</v>
      </c>
      <c r="H191" s="61" t="str">
        <f t="shared" si="8"/>
        <v>72,968.00</v>
      </c>
      <c r="I191" s="78">
        <f t="shared" si="9"/>
        <v>72968</v>
      </c>
      <c r="J191">
        <v>0</v>
      </c>
      <c r="K191">
        <v>0</v>
      </c>
      <c r="L191" s="61" t="s">
        <v>203</v>
      </c>
      <c r="M191" s="93">
        <v>41624</v>
      </c>
      <c r="N191">
        <v>8</v>
      </c>
      <c r="O191">
        <v>1092</v>
      </c>
      <c r="P191">
        <v>37</v>
      </c>
      <c r="Q191">
        <v>592</v>
      </c>
      <c r="R191">
        <v>145</v>
      </c>
      <c r="S191">
        <v>37</v>
      </c>
      <c r="T191">
        <v>55</v>
      </c>
      <c r="U191">
        <v>1</v>
      </c>
      <c r="V191">
        <v>5</v>
      </c>
      <c r="W191">
        <v>8</v>
      </c>
      <c r="X191">
        <v>3</v>
      </c>
      <c r="Y191">
        <v>1</v>
      </c>
      <c r="Z191">
        <v>0</v>
      </c>
      <c r="AA191" t="s">
        <v>27</v>
      </c>
      <c r="AB191">
        <v>1</v>
      </c>
    </row>
    <row r="192" spans="2:28" x14ac:dyDescent="0.2">
      <c r="B192">
        <v>7284</v>
      </c>
      <c r="C192">
        <v>1954</v>
      </c>
      <c r="D192" s="59">
        <f t="shared" ca="1" si="7"/>
        <v>70</v>
      </c>
      <c r="E192" t="s">
        <v>23</v>
      </c>
      <c r="F192" t="s">
        <v>32</v>
      </c>
      <c r="G192" t="s">
        <v>296</v>
      </c>
      <c r="H192" s="61" t="str">
        <f t="shared" si="8"/>
        <v>48,686.00</v>
      </c>
      <c r="I192" s="78">
        <f t="shared" si="9"/>
        <v>48686</v>
      </c>
      <c r="J192">
        <v>1</v>
      </c>
      <c r="K192">
        <v>2</v>
      </c>
      <c r="L192" s="61">
        <v>41376</v>
      </c>
      <c r="M192" s="93">
        <v>41376</v>
      </c>
      <c r="N192">
        <v>8</v>
      </c>
      <c r="O192">
        <v>10</v>
      </c>
      <c r="P192">
        <v>0</v>
      </c>
      <c r="Q192">
        <v>7</v>
      </c>
      <c r="R192">
        <v>2</v>
      </c>
      <c r="S192">
        <v>0</v>
      </c>
      <c r="T192">
        <v>1</v>
      </c>
      <c r="U192">
        <v>1</v>
      </c>
      <c r="V192">
        <v>1</v>
      </c>
      <c r="W192">
        <v>2</v>
      </c>
      <c r="X192">
        <v>8</v>
      </c>
      <c r="Y192">
        <v>0</v>
      </c>
      <c r="Z192">
        <v>0</v>
      </c>
      <c r="AA192" t="s">
        <v>27</v>
      </c>
      <c r="AB192">
        <v>0</v>
      </c>
    </row>
    <row r="193" spans="2:28" x14ac:dyDescent="0.2">
      <c r="B193">
        <v>9529</v>
      </c>
      <c r="C193">
        <v>1991</v>
      </c>
      <c r="D193" s="59">
        <f t="shared" ca="1" si="7"/>
        <v>33</v>
      </c>
      <c r="E193" t="s">
        <v>23</v>
      </c>
      <c r="F193" t="s">
        <v>32</v>
      </c>
      <c r="G193" t="s">
        <v>297</v>
      </c>
      <c r="H193" s="61" t="str">
        <f t="shared" si="8"/>
        <v>73,687.00</v>
      </c>
      <c r="I193" s="78">
        <f t="shared" si="9"/>
        <v>73687</v>
      </c>
      <c r="J193">
        <v>0</v>
      </c>
      <c r="K193">
        <v>0</v>
      </c>
      <c r="L193" s="61" t="s">
        <v>298</v>
      </c>
      <c r="M193" s="93">
        <v>41606</v>
      </c>
      <c r="N193">
        <v>8</v>
      </c>
      <c r="O193">
        <v>559</v>
      </c>
      <c r="P193">
        <v>153</v>
      </c>
      <c r="Q193">
        <v>503</v>
      </c>
      <c r="R193">
        <v>218</v>
      </c>
      <c r="S193">
        <v>13</v>
      </c>
      <c r="T193">
        <v>181</v>
      </c>
      <c r="U193">
        <v>1</v>
      </c>
      <c r="V193">
        <v>3</v>
      </c>
      <c r="W193">
        <v>9</v>
      </c>
      <c r="X193">
        <v>2</v>
      </c>
      <c r="Y193">
        <v>1</v>
      </c>
      <c r="Z193">
        <v>0</v>
      </c>
      <c r="AA193" t="s">
        <v>67</v>
      </c>
      <c r="AB193">
        <v>1</v>
      </c>
    </row>
    <row r="194" spans="2:28" x14ac:dyDescent="0.2">
      <c r="B194">
        <v>9930</v>
      </c>
      <c r="C194">
        <v>1945</v>
      </c>
      <c r="D194" s="59">
        <f t="shared" ca="1" si="7"/>
        <v>79</v>
      </c>
      <c r="E194" t="s">
        <v>40</v>
      </c>
      <c r="F194" t="s">
        <v>28</v>
      </c>
      <c r="G194" t="s">
        <v>299</v>
      </c>
      <c r="H194" s="61" t="str">
        <f t="shared" si="8"/>
        <v>82,716.00</v>
      </c>
      <c r="I194" s="78">
        <f t="shared" si="9"/>
        <v>82716</v>
      </c>
      <c r="J194">
        <v>0</v>
      </c>
      <c r="K194">
        <v>0</v>
      </c>
      <c r="L194" s="61">
        <v>41405</v>
      </c>
      <c r="M194" s="93">
        <v>41405</v>
      </c>
      <c r="N194">
        <v>8</v>
      </c>
      <c r="O194">
        <v>606</v>
      </c>
      <c r="P194">
        <v>148</v>
      </c>
      <c r="Q194">
        <v>228</v>
      </c>
      <c r="R194">
        <v>15</v>
      </c>
      <c r="S194">
        <v>148</v>
      </c>
      <c r="T194">
        <v>22</v>
      </c>
      <c r="U194">
        <v>1</v>
      </c>
      <c r="V194">
        <v>6</v>
      </c>
      <c r="W194">
        <v>13</v>
      </c>
      <c r="X194">
        <v>2</v>
      </c>
      <c r="Y194">
        <v>0</v>
      </c>
      <c r="Z194">
        <v>0</v>
      </c>
      <c r="AA194" t="s">
        <v>31</v>
      </c>
      <c r="AB194">
        <v>0</v>
      </c>
    </row>
    <row r="195" spans="2:28" x14ac:dyDescent="0.2">
      <c r="B195">
        <v>10270</v>
      </c>
      <c r="C195">
        <v>1982</v>
      </c>
      <c r="D195" s="59">
        <f t="shared" ca="1" si="7"/>
        <v>42</v>
      </c>
      <c r="E195" t="s">
        <v>43</v>
      </c>
      <c r="F195" t="s">
        <v>32</v>
      </c>
      <c r="G195" t="s">
        <v>300</v>
      </c>
      <c r="H195" s="61" t="str">
        <f t="shared" si="8"/>
        <v>35,523.00</v>
      </c>
      <c r="I195" s="78">
        <f t="shared" si="9"/>
        <v>35523</v>
      </c>
      <c r="J195">
        <v>1</v>
      </c>
      <c r="K195">
        <v>0</v>
      </c>
      <c r="L195" s="61">
        <v>41343</v>
      </c>
      <c r="M195" s="93">
        <v>41343</v>
      </c>
      <c r="N195">
        <v>8</v>
      </c>
      <c r="O195">
        <v>11</v>
      </c>
      <c r="P195">
        <v>5</v>
      </c>
      <c r="Q195">
        <v>22</v>
      </c>
      <c r="R195">
        <v>12</v>
      </c>
      <c r="S195">
        <v>5</v>
      </c>
      <c r="T195">
        <v>11</v>
      </c>
      <c r="U195">
        <v>2</v>
      </c>
      <c r="V195">
        <v>3</v>
      </c>
      <c r="W195">
        <v>3</v>
      </c>
      <c r="X195">
        <v>7</v>
      </c>
      <c r="Y195">
        <v>0</v>
      </c>
      <c r="Z195">
        <v>0</v>
      </c>
      <c r="AA195" t="s">
        <v>46</v>
      </c>
      <c r="AB195">
        <v>0</v>
      </c>
    </row>
    <row r="196" spans="2:28" x14ac:dyDescent="0.2">
      <c r="B196">
        <v>760</v>
      </c>
      <c r="C196">
        <v>1976</v>
      </c>
      <c r="D196" s="59">
        <f t="shared" ca="1" si="7"/>
        <v>48</v>
      </c>
      <c r="E196" t="s">
        <v>40</v>
      </c>
      <c r="F196" t="s">
        <v>24</v>
      </c>
      <c r="G196" t="s">
        <v>301</v>
      </c>
      <c r="H196" s="61" t="str">
        <f t="shared" si="8"/>
        <v>60,554.00</v>
      </c>
      <c r="I196" s="78">
        <f t="shared" si="9"/>
        <v>60554</v>
      </c>
      <c r="J196">
        <v>1</v>
      </c>
      <c r="K196">
        <v>0</v>
      </c>
      <c r="L196" s="61">
        <v>41525</v>
      </c>
      <c r="M196" s="93">
        <v>41525</v>
      </c>
      <c r="N196">
        <v>8</v>
      </c>
      <c r="O196">
        <v>588</v>
      </c>
      <c r="P196">
        <v>7</v>
      </c>
      <c r="Q196">
        <v>76</v>
      </c>
      <c r="R196">
        <v>110</v>
      </c>
      <c r="S196">
        <v>15</v>
      </c>
      <c r="T196">
        <v>15</v>
      </c>
      <c r="U196">
        <v>2</v>
      </c>
      <c r="V196">
        <v>8</v>
      </c>
      <c r="W196">
        <v>9</v>
      </c>
      <c r="X196">
        <v>6</v>
      </c>
      <c r="Y196">
        <v>0</v>
      </c>
      <c r="Z196">
        <v>0</v>
      </c>
      <c r="AA196" t="s">
        <v>67</v>
      </c>
      <c r="AB196">
        <v>0</v>
      </c>
    </row>
    <row r="197" spans="2:28" x14ac:dyDescent="0.2">
      <c r="B197">
        <v>5519</v>
      </c>
      <c r="C197">
        <v>1957</v>
      </c>
      <c r="D197" s="59">
        <f t="shared" ref="D197:D260" ca="1" si="10">(YEAR(NOW())-C197)</f>
        <v>67</v>
      </c>
      <c r="E197" t="s">
        <v>23</v>
      </c>
      <c r="F197" t="s">
        <v>32</v>
      </c>
      <c r="G197" t="s">
        <v>302</v>
      </c>
      <c r="H197" s="61" t="str">
        <f t="shared" ref="H197:H260" si="11">REPLACE(G197,1,1,"")</f>
        <v>64,090.00</v>
      </c>
      <c r="I197" s="78">
        <f t="shared" ref="I197:I260" si="12">VALUE(H197)</f>
        <v>64090</v>
      </c>
      <c r="J197">
        <v>0</v>
      </c>
      <c r="K197">
        <v>1</v>
      </c>
      <c r="L197" s="61">
        <v>41463</v>
      </c>
      <c r="M197" s="93">
        <v>41463</v>
      </c>
      <c r="N197">
        <v>8</v>
      </c>
      <c r="O197">
        <v>316</v>
      </c>
      <c r="P197">
        <v>58</v>
      </c>
      <c r="Q197">
        <v>161</v>
      </c>
      <c r="R197">
        <v>76</v>
      </c>
      <c r="S197">
        <v>51</v>
      </c>
      <c r="T197">
        <v>135</v>
      </c>
      <c r="U197">
        <v>1</v>
      </c>
      <c r="V197">
        <v>6</v>
      </c>
      <c r="W197">
        <v>4</v>
      </c>
      <c r="X197">
        <v>5</v>
      </c>
      <c r="Y197">
        <v>1</v>
      </c>
      <c r="Z197">
        <v>0</v>
      </c>
      <c r="AA197" t="s">
        <v>67</v>
      </c>
      <c r="AB197">
        <v>0</v>
      </c>
    </row>
    <row r="198" spans="2:28" x14ac:dyDescent="0.2">
      <c r="B198">
        <v>232</v>
      </c>
      <c r="C198">
        <v>1966</v>
      </c>
      <c r="D198" s="59">
        <f t="shared" ca="1" si="10"/>
        <v>58</v>
      </c>
      <c r="E198" t="s">
        <v>23</v>
      </c>
      <c r="F198" t="s">
        <v>28</v>
      </c>
      <c r="G198" t="s">
        <v>303</v>
      </c>
      <c r="H198" s="61" t="str">
        <f t="shared" si="11"/>
        <v>61,559.00</v>
      </c>
      <c r="I198" s="78">
        <f t="shared" si="12"/>
        <v>61559</v>
      </c>
      <c r="J198">
        <v>0</v>
      </c>
      <c r="K198">
        <v>1</v>
      </c>
      <c r="L198" s="61" t="s">
        <v>304</v>
      </c>
      <c r="M198" s="93">
        <v>41472</v>
      </c>
      <c r="N198">
        <v>8</v>
      </c>
      <c r="O198">
        <v>279</v>
      </c>
      <c r="P198">
        <v>83</v>
      </c>
      <c r="Q198">
        <v>88</v>
      </c>
      <c r="R198">
        <v>32</v>
      </c>
      <c r="S198">
        <v>14</v>
      </c>
      <c r="T198">
        <v>34</v>
      </c>
      <c r="U198">
        <v>1</v>
      </c>
      <c r="V198">
        <v>4</v>
      </c>
      <c r="W198">
        <v>10</v>
      </c>
      <c r="X198">
        <v>3</v>
      </c>
      <c r="Y198">
        <v>0</v>
      </c>
      <c r="Z198">
        <v>0</v>
      </c>
      <c r="AA198" t="s">
        <v>27</v>
      </c>
      <c r="AB198">
        <v>0</v>
      </c>
    </row>
    <row r="199" spans="2:28" x14ac:dyDescent="0.2">
      <c r="B199">
        <v>3009</v>
      </c>
      <c r="C199">
        <v>1963</v>
      </c>
      <c r="D199" s="59">
        <f t="shared" ca="1" si="10"/>
        <v>61</v>
      </c>
      <c r="E199" t="s">
        <v>40</v>
      </c>
      <c r="F199" t="s">
        <v>55</v>
      </c>
      <c r="G199" t="s">
        <v>305</v>
      </c>
      <c r="H199" s="61" t="str">
        <f t="shared" si="11"/>
        <v>71,670.00</v>
      </c>
      <c r="I199" s="78">
        <f t="shared" si="12"/>
        <v>71670</v>
      </c>
      <c r="J199">
        <v>0</v>
      </c>
      <c r="K199">
        <v>0</v>
      </c>
      <c r="L199" s="61">
        <v>41524</v>
      </c>
      <c r="M199" s="93">
        <v>41524</v>
      </c>
      <c r="N199">
        <v>8</v>
      </c>
      <c r="O199">
        <v>1462</v>
      </c>
      <c r="P199">
        <v>16</v>
      </c>
      <c r="Q199">
        <v>128</v>
      </c>
      <c r="R199">
        <v>0</v>
      </c>
      <c r="S199">
        <v>0</v>
      </c>
      <c r="T199">
        <v>160</v>
      </c>
      <c r="U199">
        <v>1</v>
      </c>
      <c r="V199">
        <v>5</v>
      </c>
      <c r="W199">
        <v>6</v>
      </c>
      <c r="X199">
        <v>6</v>
      </c>
      <c r="Y199">
        <v>1</v>
      </c>
      <c r="Z199">
        <v>0</v>
      </c>
      <c r="AA199" t="s">
        <v>27</v>
      </c>
      <c r="AB199">
        <v>3</v>
      </c>
    </row>
    <row r="200" spans="2:28" x14ac:dyDescent="0.2">
      <c r="B200">
        <v>6518</v>
      </c>
      <c r="C200">
        <v>1952</v>
      </c>
      <c r="D200" s="59">
        <f t="shared" ca="1" si="10"/>
        <v>72</v>
      </c>
      <c r="E200" t="s">
        <v>40</v>
      </c>
      <c r="F200" t="s">
        <v>55</v>
      </c>
      <c r="G200" t="s">
        <v>306</v>
      </c>
      <c r="H200" s="61" t="str">
        <f t="shared" si="11"/>
        <v>67,680.00</v>
      </c>
      <c r="I200" s="78">
        <f t="shared" si="12"/>
        <v>67680</v>
      </c>
      <c r="J200">
        <v>0</v>
      </c>
      <c r="K200">
        <v>1</v>
      </c>
      <c r="L200" s="61">
        <v>41584</v>
      </c>
      <c r="M200" s="93">
        <v>41584</v>
      </c>
      <c r="N200">
        <v>8</v>
      </c>
      <c r="O200">
        <v>546</v>
      </c>
      <c r="P200">
        <v>0</v>
      </c>
      <c r="Q200">
        <v>48</v>
      </c>
      <c r="R200">
        <v>0</v>
      </c>
      <c r="S200">
        <v>6</v>
      </c>
      <c r="T200">
        <v>6</v>
      </c>
      <c r="U200">
        <v>1</v>
      </c>
      <c r="V200">
        <v>7</v>
      </c>
      <c r="W200">
        <v>8</v>
      </c>
      <c r="X200">
        <v>5</v>
      </c>
      <c r="Y200">
        <v>0</v>
      </c>
      <c r="Z200">
        <v>0</v>
      </c>
      <c r="AA200" t="s">
        <v>38</v>
      </c>
      <c r="AB200">
        <v>0</v>
      </c>
    </row>
    <row r="201" spans="2:28" x14ac:dyDescent="0.2">
      <c r="B201">
        <v>10669</v>
      </c>
      <c r="C201">
        <v>1982</v>
      </c>
      <c r="D201" s="59">
        <f t="shared" ca="1" si="10"/>
        <v>42</v>
      </c>
      <c r="E201" t="s">
        <v>23</v>
      </c>
      <c r="F201" t="s">
        <v>32</v>
      </c>
      <c r="G201" t="s">
        <v>307</v>
      </c>
      <c r="H201" s="61" t="str">
        <f t="shared" si="11"/>
        <v>54,386.00</v>
      </c>
      <c r="I201" s="78">
        <f t="shared" si="12"/>
        <v>54386</v>
      </c>
      <c r="J201">
        <v>0</v>
      </c>
      <c r="K201">
        <v>1</v>
      </c>
      <c r="L201" s="61" t="s">
        <v>308</v>
      </c>
      <c r="M201" s="93">
        <v>41411</v>
      </c>
      <c r="N201">
        <v>8</v>
      </c>
      <c r="O201">
        <v>277</v>
      </c>
      <c r="P201">
        <v>21</v>
      </c>
      <c r="Q201">
        <v>64</v>
      </c>
      <c r="R201">
        <v>62</v>
      </c>
      <c r="S201">
        <v>21</v>
      </c>
      <c r="T201">
        <v>25</v>
      </c>
      <c r="U201">
        <v>2</v>
      </c>
      <c r="V201">
        <v>3</v>
      </c>
      <c r="W201">
        <v>10</v>
      </c>
      <c r="X201">
        <v>3</v>
      </c>
      <c r="Y201">
        <v>0</v>
      </c>
      <c r="Z201">
        <v>0</v>
      </c>
      <c r="AA201" t="s">
        <v>27</v>
      </c>
      <c r="AB201">
        <v>0</v>
      </c>
    </row>
    <row r="202" spans="2:28" x14ac:dyDescent="0.2">
      <c r="B202">
        <v>5682</v>
      </c>
      <c r="C202">
        <v>1954</v>
      </c>
      <c r="D202" s="59">
        <f t="shared" ca="1" si="10"/>
        <v>70</v>
      </c>
      <c r="E202" t="s">
        <v>40</v>
      </c>
      <c r="F202" t="s">
        <v>28</v>
      </c>
      <c r="G202" t="s">
        <v>309</v>
      </c>
      <c r="H202" s="61" t="str">
        <f t="shared" si="11"/>
        <v>64,108.00</v>
      </c>
      <c r="I202" s="78">
        <f t="shared" si="12"/>
        <v>64108</v>
      </c>
      <c r="J202">
        <v>0</v>
      </c>
      <c r="K202">
        <v>1</v>
      </c>
      <c r="L202" s="61" t="s">
        <v>310</v>
      </c>
      <c r="M202" s="93">
        <v>41356</v>
      </c>
      <c r="N202">
        <v>8</v>
      </c>
      <c r="O202">
        <v>948</v>
      </c>
      <c r="P202">
        <v>10</v>
      </c>
      <c r="Q202">
        <v>86</v>
      </c>
      <c r="R202">
        <v>13</v>
      </c>
      <c r="S202">
        <v>21</v>
      </c>
      <c r="T202">
        <v>21</v>
      </c>
      <c r="U202">
        <v>4</v>
      </c>
      <c r="V202">
        <v>6</v>
      </c>
      <c r="W202">
        <v>11</v>
      </c>
      <c r="X202">
        <v>5</v>
      </c>
      <c r="Y202">
        <v>0</v>
      </c>
      <c r="Z202">
        <v>0</v>
      </c>
      <c r="AA202" t="s">
        <v>38</v>
      </c>
      <c r="AB202">
        <v>0</v>
      </c>
    </row>
    <row r="203" spans="2:28" x14ac:dyDescent="0.2">
      <c r="B203">
        <v>1570</v>
      </c>
      <c r="C203">
        <v>1952</v>
      </c>
      <c r="D203" s="59">
        <f t="shared" ca="1" si="10"/>
        <v>72</v>
      </c>
      <c r="E203" t="s">
        <v>40</v>
      </c>
      <c r="F203" t="s">
        <v>32</v>
      </c>
      <c r="G203" t="s">
        <v>311</v>
      </c>
      <c r="H203" s="61" t="str">
        <f t="shared" si="11"/>
        <v>69,702.00</v>
      </c>
      <c r="I203" s="78">
        <f t="shared" si="12"/>
        <v>69702</v>
      </c>
      <c r="J203">
        <v>0</v>
      </c>
      <c r="K203">
        <v>1</v>
      </c>
      <c r="L203" s="61" t="s">
        <v>312</v>
      </c>
      <c r="M203" s="93">
        <v>41324</v>
      </c>
      <c r="N203">
        <v>8</v>
      </c>
      <c r="O203">
        <v>664</v>
      </c>
      <c r="P203">
        <v>9</v>
      </c>
      <c r="Q203">
        <v>240</v>
      </c>
      <c r="R203">
        <v>50</v>
      </c>
      <c r="S203">
        <v>19</v>
      </c>
      <c r="T203">
        <v>57</v>
      </c>
      <c r="U203">
        <v>2</v>
      </c>
      <c r="V203">
        <v>7</v>
      </c>
      <c r="W203">
        <v>10</v>
      </c>
      <c r="X203">
        <v>4</v>
      </c>
      <c r="Y203">
        <v>0</v>
      </c>
      <c r="Z203">
        <v>0</v>
      </c>
      <c r="AA203" t="s">
        <v>27</v>
      </c>
      <c r="AB203">
        <v>0</v>
      </c>
    </row>
    <row r="204" spans="2:28" x14ac:dyDescent="0.2">
      <c r="B204">
        <v>1497</v>
      </c>
      <c r="C204">
        <v>1953</v>
      </c>
      <c r="D204" s="59">
        <f t="shared" ca="1" si="10"/>
        <v>71</v>
      </c>
      <c r="E204" t="s">
        <v>23</v>
      </c>
      <c r="F204" t="s">
        <v>28</v>
      </c>
      <c r="G204" t="s">
        <v>313</v>
      </c>
      <c r="H204" s="61" t="str">
        <f t="shared" si="11"/>
        <v>47,958.00</v>
      </c>
      <c r="I204" s="78">
        <f t="shared" si="12"/>
        <v>47958</v>
      </c>
      <c r="J204">
        <v>0</v>
      </c>
      <c r="K204">
        <v>1</v>
      </c>
      <c r="L204" s="61" t="s">
        <v>314</v>
      </c>
      <c r="M204" s="93">
        <v>41293</v>
      </c>
      <c r="N204">
        <v>8</v>
      </c>
      <c r="O204">
        <v>268</v>
      </c>
      <c r="P204">
        <v>11</v>
      </c>
      <c r="Q204">
        <v>88</v>
      </c>
      <c r="R204">
        <v>15</v>
      </c>
      <c r="S204">
        <v>3</v>
      </c>
      <c r="T204">
        <v>22</v>
      </c>
      <c r="U204">
        <v>2</v>
      </c>
      <c r="V204">
        <v>6</v>
      </c>
      <c r="W204">
        <v>5</v>
      </c>
      <c r="X204">
        <v>5</v>
      </c>
      <c r="Y204">
        <v>0</v>
      </c>
      <c r="Z204">
        <v>0</v>
      </c>
      <c r="AA204" t="s">
        <v>67</v>
      </c>
      <c r="AB204">
        <v>0</v>
      </c>
    </row>
    <row r="205" spans="2:28" x14ac:dyDescent="0.2">
      <c r="B205">
        <v>9723</v>
      </c>
      <c r="C205">
        <v>1961</v>
      </c>
      <c r="D205" s="59">
        <f t="shared" ca="1" si="10"/>
        <v>63</v>
      </c>
      <c r="E205" t="s">
        <v>23</v>
      </c>
      <c r="F205" t="s">
        <v>32</v>
      </c>
      <c r="G205" t="s">
        <v>315</v>
      </c>
      <c r="H205" s="61" t="str">
        <f t="shared" si="11"/>
        <v>67,716.00</v>
      </c>
      <c r="I205" s="78">
        <f t="shared" si="12"/>
        <v>67716</v>
      </c>
      <c r="J205">
        <v>0</v>
      </c>
      <c r="K205">
        <v>1</v>
      </c>
      <c r="L205" s="61">
        <v>41548</v>
      </c>
      <c r="M205" s="93">
        <v>41548</v>
      </c>
      <c r="N205">
        <v>8</v>
      </c>
      <c r="O205">
        <v>530</v>
      </c>
      <c r="P205">
        <v>142</v>
      </c>
      <c r="Q205">
        <v>217</v>
      </c>
      <c r="R205">
        <v>62</v>
      </c>
      <c r="S205">
        <v>9</v>
      </c>
      <c r="T205">
        <v>56</v>
      </c>
      <c r="U205">
        <v>4</v>
      </c>
      <c r="V205">
        <v>7</v>
      </c>
      <c r="W205">
        <v>13</v>
      </c>
      <c r="X205">
        <v>5</v>
      </c>
      <c r="Y205">
        <v>0</v>
      </c>
      <c r="Z205">
        <v>0</v>
      </c>
      <c r="AA205" t="s">
        <v>31</v>
      </c>
      <c r="AB205">
        <v>1</v>
      </c>
    </row>
    <row r="206" spans="2:28" x14ac:dyDescent="0.2">
      <c r="B206">
        <v>7261</v>
      </c>
      <c r="C206">
        <v>1972</v>
      </c>
      <c r="D206" s="59">
        <f t="shared" ca="1" si="10"/>
        <v>52</v>
      </c>
      <c r="E206" t="s">
        <v>23</v>
      </c>
      <c r="F206" t="s">
        <v>32</v>
      </c>
      <c r="G206" t="s">
        <v>316</v>
      </c>
      <c r="H206" s="61" t="str">
        <f t="shared" si="11"/>
        <v>34,600.00</v>
      </c>
      <c r="I206" s="78">
        <f t="shared" si="12"/>
        <v>34600</v>
      </c>
      <c r="J206">
        <v>1</v>
      </c>
      <c r="K206">
        <v>1</v>
      </c>
      <c r="L206" s="61">
        <v>41275</v>
      </c>
      <c r="M206" s="93">
        <v>41275</v>
      </c>
      <c r="N206">
        <v>8</v>
      </c>
      <c r="O206">
        <v>199</v>
      </c>
      <c r="P206">
        <v>33</v>
      </c>
      <c r="Q206">
        <v>60</v>
      </c>
      <c r="R206">
        <v>8</v>
      </c>
      <c r="S206">
        <v>3</v>
      </c>
      <c r="T206">
        <v>15</v>
      </c>
      <c r="U206">
        <v>5</v>
      </c>
      <c r="V206">
        <v>5</v>
      </c>
      <c r="W206">
        <v>5</v>
      </c>
      <c r="X206">
        <v>8</v>
      </c>
      <c r="Y206">
        <v>1</v>
      </c>
      <c r="Z206">
        <v>0</v>
      </c>
      <c r="AA206" t="s">
        <v>27</v>
      </c>
      <c r="AB206">
        <v>0</v>
      </c>
    </row>
    <row r="207" spans="2:28" x14ac:dyDescent="0.2">
      <c r="B207">
        <v>2452</v>
      </c>
      <c r="C207">
        <v>1972</v>
      </c>
      <c r="D207" s="59">
        <f t="shared" ca="1" si="10"/>
        <v>52</v>
      </c>
      <c r="E207" t="s">
        <v>23</v>
      </c>
      <c r="F207" t="s">
        <v>32</v>
      </c>
      <c r="G207" t="s">
        <v>316</v>
      </c>
      <c r="H207" s="61" t="str">
        <f t="shared" si="11"/>
        <v>34,600.00</v>
      </c>
      <c r="I207" s="78">
        <f t="shared" si="12"/>
        <v>34600</v>
      </c>
      <c r="J207">
        <v>1</v>
      </c>
      <c r="K207">
        <v>1</v>
      </c>
      <c r="L207" s="61">
        <v>41275</v>
      </c>
      <c r="M207" s="93">
        <v>41275</v>
      </c>
      <c r="N207">
        <v>8</v>
      </c>
      <c r="O207">
        <v>199</v>
      </c>
      <c r="P207">
        <v>33</v>
      </c>
      <c r="Q207">
        <v>60</v>
      </c>
      <c r="R207">
        <v>8</v>
      </c>
      <c r="S207">
        <v>3</v>
      </c>
      <c r="T207">
        <v>15</v>
      </c>
      <c r="U207">
        <v>5</v>
      </c>
      <c r="V207">
        <v>5</v>
      </c>
      <c r="W207">
        <v>5</v>
      </c>
      <c r="X207">
        <v>8</v>
      </c>
      <c r="Y207">
        <v>1</v>
      </c>
      <c r="Z207">
        <v>0</v>
      </c>
      <c r="AA207" t="s">
        <v>27</v>
      </c>
      <c r="AB207">
        <v>0</v>
      </c>
    </row>
    <row r="208" spans="2:28" x14ac:dyDescent="0.2">
      <c r="B208">
        <v>5621</v>
      </c>
      <c r="C208">
        <v>1970</v>
      </c>
      <c r="D208" s="59">
        <f t="shared" ca="1" si="10"/>
        <v>54</v>
      </c>
      <c r="E208" t="s">
        <v>23</v>
      </c>
      <c r="F208" t="s">
        <v>32</v>
      </c>
      <c r="G208" t="s">
        <v>317</v>
      </c>
      <c r="H208" s="61" t="str">
        <f t="shared" si="11"/>
        <v>48,752.00</v>
      </c>
      <c r="I208" s="78">
        <f t="shared" si="12"/>
        <v>48752</v>
      </c>
      <c r="J208">
        <v>1</v>
      </c>
      <c r="K208">
        <v>1</v>
      </c>
      <c r="L208" s="61">
        <v>41255</v>
      </c>
      <c r="M208" s="93">
        <v>41255</v>
      </c>
      <c r="N208">
        <v>8</v>
      </c>
      <c r="O208">
        <v>73</v>
      </c>
      <c r="P208">
        <v>57</v>
      </c>
      <c r="Q208">
        <v>100</v>
      </c>
      <c r="R208">
        <v>71</v>
      </c>
      <c r="S208">
        <v>15</v>
      </c>
      <c r="T208">
        <v>0</v>
      </c>
      <c r="U208">
        <v>5</v>
      </c>
      <c r="V208">
        <v>6</v>
      </c>
      <c r="W208">
        <v>5</v>
      </c>
      <c r="X208">
        <v>9</v>
      </c>
      <c r="Y208">
        <v>1</v>
      </c>
      <c r="Z208">
        <v>0</v>
      </c>
      <c r="AA208" t="s">
        <v>27</v>
      </c>
      <c r="AB208">
        <v>0</v>
      </c>
    </row>
    <row r="209" spans="2:28" x14ac:dyDescent="0.2">
      <c r="B209">
        <v>10995</v>
      </c>
      <c r="C209">
        <v>1989</v>
      </c>
      <c r="D209" s="59">
        <f t="shared" ca="1" si="10"/>
        <v>35</v>
      </c>
      <c r="E209" t="s">
        <v>43</v>
      </c>
      <c r="F209" t="s">
        <v>32</v>
      </c>
      <c r="G209" t="s">
        <v>318</v>
      </c>
      <c r="H209" s="61" t="str">
        <f t="shared" si="11"/>
        <v>15,716.00</v>
      </c>
      <c r="I209" s="78">
        <f t="shared" si="12"/>
        <v>15716</v>
      </c>
      <c r="J209">
        <v>1</v>
      </c>
      <c r="K209">
        <v>0</v>
      </c>
      <c r="L209" s="61">
        <v>41254</v>
      </c>
      <c r="M209" s="93">
        <v>41254</v>
      </c>
      <c r="N209">
        <v>8</v>
      </c>
      <c r="O209">
        <v>16</v>
      </c>
      <c r="P209">
        <v>5</v>
      </c>
      <c r="Q209">
        <v>30</v>
      </c>
      <c r="R209">
        <v>8</v>
      </c>
      <c r="S209">
        <v>7</v>
      </c>
      <c r="T209">
        <v>26</v>
      </c>
      <c r="U209">
        <v>3</v>
      </c>
      <c r="V209">
        <v>3</v>
      </c>
      <c r="W209">
        <v>4</v>
      </c>
      <c r="X209">
        <v>8</v>
      </c>
      <c r="Y209">
        <v>0</v>
      </c>
      <c r="Z209">
        <v>1</v>
      </c>
      <c r="AA209" t="s">
        <v>67</v>
      </c>
      <c r="AB209">
        <v>0</v>
      </c>
    </row>
    <row r="210" spans="2:28" x14ac:dyDescent="0.2">
      <c r="B210">
        <v>7373</v>
      </c>
      <c r="C210">
        <v>1953</v>
      </c>
      <c r="D210" s="59">
        <f t="shared" ca="1" si="10"/>
        <v>71</v>
      </c>
      <c r="E210" t="s">
        <v>40</v>
      </c>
      <c r="F210" t="s">
        <v>24</v>
      </c>
      <c r="G210" t="s">
        <v>214</v>
      </c>
      <c r="H210" s="61" t="str">
        <f t="shared" si="11"/>
        <v>46,610.00</v>
      </c>
      <c r="I210" s="78">
        <f t="shared" si="12"/>
        <v>46610</v>
      </c>
      <c r="J210">
        <v>0</v>
      </c>
      <c r="K210">
        <v>2</v>
      </c>
      <c r="L210" s="61" t="s">
        <v>243</v>
      </c>
      <c r="M210" s="93">
        <v>41211</v>
      </c>
      <c r="N210">
        <v>8</v>
      </c>
      <c r="O210">
        <v>96</v>
      </c>
      <c r="P210">
        <v>12</v>
      </c>
      <c r="Q210">
        <v>96</v>
      </c>
      <c r="R210">
        <v>33</v>
      </c>
      <c r="S210">
        <v>22</v>
      </c>
      <c r="T210">
        <v>43</v>
      </c>
      <c r="U210">
        <v>6</v>
      </c>
      <c r="V210">
        <v>4</v>
      </c>
      <c r="W210">
        <v>6</v>
      </c>
      <c r="X210">
        <v>6</v>
      </c>
      <c r="Y210">
        <v>1</v>
      </c>
      <c r="Z210">
        <v>0</v>
      </c>
      <c r="AA210" t="s">
        <v>38</v>
      </c>
      <c r="AB210">
        <v>0</v>
      </c>
    </row>
    <row r="211" spans="2:28" x14ac:dyDescent="0.2">
      <c r="B211">
        <v>5331</v>
      </c>
      <c r="C211">
        <v>1978</v>
      </c>
      <c r="D211" s="59">
        <f t="shared" ca="1" si="10"/>
        <v>46</v>
      </c>
      <c r="E211" t="s">
        <v>23</v>
      </c>
      <c r="F211" t="s">
        <v>32</v>
      </c>
      <c r="G211" t="s">
        <v>319</v>
      </c>
      <c r="H211" s="61" t="str">
        <f t="shared" si="11"/>
        <v>74,985.00</v>
      </c>
      <c r="I211" s="78">
        <f t="shared" si="12"/>
        <v>74985</v>
      </c>
      <c r="J211">
        <v>0</v>
      </c>
      <c r="K211">
        <v>0</v>
      </c>
      <c r="L211" s="61">
        <v>41222</v>
      </c>
      <c r="M211" s="93">
        <v>41222</v>
      </c>
      <c r="N211">
        <v>8</v>
      </c>
      <c r="O211">
        <v>587</v>
      </c>
      <c r="P211">
        <v>51</v>
      </c>
      <c r="Q211">
        <v>898</v>
      </c>
      <c r="R211">
        <v>247</v>
      </c>
      <c r="S211">
        <v>0</v>
      </c>
      <c r="T211">
        <v>86</v>
      </c>
      <c r="U211">
        <v>1</v>
      </c>
      <c r="V211">
        <v>3</v>
      </c>
      <c r="W211">
        <v>7</v>
      </c>
      <c r="X211">
        <v>2</v>
      </c>
      <c r="Y211">
        <v>0</v>
      </c>
      <c r="Z211">
        <v>0</v>
      </c>
      <c r="AA211" t="s">
        <v>46</v>
      </c>
      <c r="AB211">
        <v>0</v>
      </c>
    </row>
    <row r="212" spans="2:28" x14ac:dyDescent="0.2">
      <c r="B212">
        <v>263</v>
      </c>
      <c r="C212">
        <v>1946</v>
      </c>
      <c r="D212" s="59">
        <f t="shared" ca="1" si="10"/>
        <v>78</v>
      </c>
      <c r="E212" t="s">
        <v>40</v>
      </c>
      <c r="F212" t="s">
        <v>28</v>
      </c>
      <c r="G212" t="s">
        <v>320</v>
      </c>
      <c r="H212" s="61" t="str">
        <f t="shared" si="11"/>
        <v>45,576.00</v>
      </c>
      <c r="I212" s="78">
        <f t="shared" si="12"/>
        <v>45576</v>
      </c>
      <c r="J212">
        <v>0</v>
      </c>
      <c r="K212">
        <v>0</v>
      </c>
      <c r="L212" s="61" t="s">
        <v>158</v>
      </c>
      <c r="M212" s="93">
        <v>41787</v>
      </c>
      <c r="N212">
        <v>9</v>
      </c>
      <c r="O212">
        <v>56</v>
      </c>
      <c r="P212">
        <v>19</v>
      </c>
      <c r="Q212">
        <v>29</v>
      </c>
      <c r="R212">
        <v>2</v>
      </c>
      <c r="S212">
        <v>14</v>
      </c>
      <c r="T212">
        <v>25</v>
      </c>
      <c r="U212">
        <v>1</v>
      </c>
      <c r="V212">
        <v>3</v>
      </c>
      <c r="W212">
        <v>3</v>
      </c>
      <c r="X212">
        <v>8</v>
      </c>
      <c r="Y212">
        <v>1</v>
      </c>
      <c r="Z212">
        <v>0</v>
      </c>
      <c r="AA212" t="s">
        <v>27</v>
      </c>
      <c r="AB212">
        <v>0</v>
      </c>
    </row>
    <row r="213" spans="2:28" x14ac:dyDescent="0.2">
      <c r="B213">
        <v>4619</v>
      </c>
      <c r="C213">
        <v>1946</v>
      </c>
      <c r="D213" s="59">
        <f t="shared" ca="1" si="10"/>
        <v>78</v>
      </c>
      <c r="E213" t="s">
        <v>40</v>
      </c>
      <c r="F213" t="s">
        <v>28</v>
      </c>
      <c r="G213" t="s">
        <v>321</v>
      </c>
      <c r="H213" s="61" t="str">
        <f t="shared" si="11"/>
        <v>113,734.00</v>
      </c>
      <c r="I213" s="78">
        <f t="shared" si="12"/>
        <v>113734</v>
      </c>
      <c r="J213">
        <v>0</v>
      </c>
      <c r="K213">
        <v>0</v>
      </c>
      <c r="L213" s="61" t="s">
        <v>158</v>
      </c>
      <c r="M213" s="93">
        <v>41787</v>
      </c>
      <c r="N213">
        <v>9</v>
      </c>
      <c r="O213">
        <v>6</v>
      </c>
      <c r="P213">
        <v>2</v>
      </c>
      <c r="Q213">
        <v>3</v>
      </c>
      <c r="R213">
        <v>1</v>
      </c>
      <c r="S213">
        <v>262</v>
      </c>
      <c r="T213">
        <v>3</v>
      </c>
      <c r="U213">
        <v>0</v>
      </c>
      <c r="V213">
        <v>27</v>
      </c>
      <c r="W213">
        <v>0</v>
      </c>
      <c r="X213">
        <v>1</v>
      </c>
      <c r="Y213">
        <v>0</v>
      </c>
      <c r="Z213">
        <v>0</v>
      </c>
      <c r="AA213" t="s">
        <v>27</v>
      </c>
      <c r="AB213">
        <v>0</v>
      </c>
    </row>
    <row r="214" spans="2:28" x14ac:dyDescent="0.2">
      <c r="B214">
        <v>940</v>
      </c>
      <c r="C214">
        <v>1988</v>
      </c>
      <c r="D214" s="59">
        <f t="shared" ca="1" si="10"/>
        <v>36</v>
      </c>
      <c r="E214" t="s">
        <v>23</v>
      </c>
      <c r="F214" t="s">
        <v>28</v>
      </c>
      <c r="G214" t="s">
        <v>322</v>
      </c>
      <c r="H214" s="61" t="str">
        <f t="shared" si="11"/>
        <v>57,100.00</v>
      </c>
      <c r="I214" s="78">
        <f t="shared" si="12"/>
        <v>57100</v>
      </c>
      <c r="J214">
        <v>1</v>
      </c>
      <c r="K214">
        <v>0</v>
      </c>
      <c r="L214" s="61" t="s">
        <v>323</v>
      </c>
      <c r="M214" s="93">
        <v>41777</v>
      </c>
      <c r="N214">
        <v>9</v>
      </c>
      <c r="O214">
        <v>158</v>
      </c>
      <c r="P214">
        <v>11</v>
      </c>
      <c r="Q214">
        <v>99</v>
      </c>
      <c r="R214">
        <v>15</v>
      </c>
      <c r="S214">
        <v>11</v>
      </c>
      <c r="T214">
        <v>17</v>
      </c>
      <c r="U214">
        <v>2</v>
      </c>
      <c r="V214">
        <v>3</v>
      </c>
      <c r="W214">
        <v>7</v>
      </c>
      <c r="X214">
        <v>3</v>
      </c>
      <c r="Y214">
        <v>0</v>
      </c>
      <c r="Z214">
        <v>0</v>
      </c>
      <c r="AA214" t="s">
        <v>67</v>
      </c>
      <c r="AB214">
        <v>0</v>
      </c>
    </row>
    <row r="215" spans="2:28" x14ac:dyDescent="0.2">
      <c r="B215">
        <v>10084</v>
      </c>
      <c r="C215">
        <v>1973</v>
      </c>
      <c r="D215" s="59">
        <f t="shared" ca="1" si="10"/>
        <v>51</v>
      </c>
      <c r="E215" t="s">
        <v>23</v>
      </c>
      <c r="F215" t="s">
        <v>32</v>
      </c>
      <c r="G215" t="s">
        <v>324</v>
      </c>
      <c r="H215" s="61" t="str">
        <f t="shared" si="11"/>
        <v>24,434.00</v>
      </c>
      <c r="I215" s="78">
        <f t="shared" si="12"/>
        <v>24434</v>
      </c>
      <c r="J215">
        <v>2</v>
      </c>
      <c r="K215">
        <v>0</v>
      </c>
      <c r="L215" s="61" t="s">
        <v>323</v>
      </c>
      <c r="M215" s="93">
        <v>41777</v>
      </c>
      <c r="N215">
        <v>9</v>
      </c>
      <c r="O215">
        <v>3</v>
      </c>
      <c r="P215">
        <v>2</v>
      </c>
      <c r="Q215">
        <v>8</v>
      </c>
      <c r="R215">
        <v>20</v>
      </c>
      <c r="S215">
        <v>0</v>
      </c>
      <c r="T215">
        <v>17</v>
      </c>
      <c r="U215">
        <v>2</v>
      </c>
      <c r="V215">
        <v>2</v>
      </c>
      <c r="W215">
        <v>2</v>
      </c>
      <c r="X215">
        <v>7</v>
      </c>
      <c r="Y215">
        <v>0</v>
      </c>
      <c r="Z215">
        <v>0</v>
      </c>
      <c r="AA215" t="s">
        <v>50</v>
      </c>
      <c r="AB215">
        <v>0</v>
      </c>
    </row>
    <row r="216" spans="2:28" x14ac:dyDescent="0.2">
      <c r="B216">
        <v>6019</v>
      </c>
      <c r="C216">
        <v>1972</v>
      </c>
      <c r="D216" s="59">
        <f t="shared" ca="1" si="10"/>
        <v>52</v>
      </c>
      <c r="E216" t="s">
        <v>40</v>
      </c>
      <c r="F216" t="s">
        <v>32</v>
      </c>
      <c r="G216" t="s">
        <v>325</v>
      </c>
      <c r="H216" s="61" t="str">
        <f t="shared" si="11"/>
        <v>37,126.00</v>
      </c>
      <c r="I216" s="78">
        <f t="shared" si="12"/>
        <v>37126</v>
      </c>
      <c r="J216">
        <v>1</v>
      </c>
      <c r="K216">
        <v>0</v>
      </c>
      <c r="L216" s="61" t="s">
        <v>326</v>
      </c>
      <c r="M216" s="93">
        <v>41728</v>
      </c>
      <c r="N216">
        <v>9</v>
      </c>
      <c r="O216">
        <v>45</v>
      </c>
      <c r="P216">
        <v>3</v>
      </c>
      <c r="Q216">
        <v>9</v>
      </c>
      <c r="R216">
        <v>4</v>
      </c>
      <c r="S216">
        <v>4</v>
      </c>
      <c r="T216">
        <v>7</v>
      </c>
      <c r="U216">
        <v>1</v>
      </c>
      <c r="V216">
        <v>1</v>
      </c>
      <c r="W216">
        <v>2</v>
      </c>
      <c r="X216">
        <v>6</v>
      </c>
      <c r="Y216">
        <v>1</v>
      </c>
      <c r="Z216">
        <v>0</v>
      </c>
      <c r="AA216" t="s">
        <v>27</v>
      </c>
      <c r="AB216">
        <v>1</v>
      </c>
    </row>
    <row r="217" spans="2:28" x14ac:dyDescent="0.2">
      <c r="B217">
        <v>1463</v>
      </c>
      <c r="C217">
        <v>1959</v>
      </c>
      <c r="D217" s="59">
        <f t="shared" ca="1" si="10"/>
        <v>65</v>
      </c>
      <c r="E217" t="s">
        <v>23</v>
      </c>
      <c r="F217" t="s">
        <v>28</v>
      </c>
      <c r="G217" t="s">
        <v>327</v>
      </c>
      <c r="H217" s="61" t="str">
        <f t="shared" si="11"/>
        <v>45,160.00</v>
      </c>
      <c r="I217" s="78">
        <f t="shared" si="12"/>
        <v>45160</v>
      </c>
      <c r="J217">
        <v>1</v>
      </c>
      <c r="K217">
        <v>1</v>
      </c>
      <c r="L217" s="61" t="s">
        <v>120</v>
      </c>
      <c r="M217" s="93">
        <v>41727</v>
      </c>
      <c r="N217">
        <v>9</v>
      </c>
      <c r="O217">
        <v>8</v>
      </c>
      <c r="P217">
        <v>2</v>
      </c>
      <c r="Q217">
        <v>5</v>
      </c>
      <c r="R217">
        <v>3</v>
      </c>
      <c r="S217">
        <v>0</v>
      </c>
      <c r="T217">
        <v>3</v>
      </c>
      <c r="U217">
        <v>1</v>
      </c>
      <c r="V217">
        <v>1</v>
      </c>
      <c r="W217">
        <v>2</v>
      </c>
      <c r="X217">
        <v>7</v>
      </c>
      <c r="Y217">
        <v>0</v>
      </c>
      <c r="Z217">
        <v>0</v>
      </c>
      <c r="AA217" t="s">
        <v>38</v>
      </c>
      <c r="AB217">
        <v>0</v>
      </c>
    </row>
    <row r="218" spans="2:28" x14ac:dyDescent="0.2">
      <c r="B218">
        <v>6424</v>
      </c>
      <c r="C218">
        <v>1978</v>
      </c>
      <c r="D218" s="59">
        <f t="shared" ca="1" si="10"/>
        <v>46</v>
      </c>
      <c r="E218" t="s">
        <v>23</v>
      </c>
      <c r="F218" t="s">
        <v>32</v>
      </c>
      <c r="G218" t="s">
        <v>328</v>
      </c>
      <c r="H218" s="61" t="str">
        <f t="shared" si="11"/>
        <v>33,178.00</v>
      </c>
      <c r="I218" s="78">
        <f t="shared" si="12"/>
        <v>33178</v>
      </c>
      <c r="J218">
        <v>1</v>
      </c>
      <c r="K218">
        <v>0</v>
      </c>
      <c r="L218" s="61" t="s">
        <v>329</v>
      </c>
      <c r="M218" s="93">
        <v>41669</v>
      </c>
      <c r="N218">
        <v>9</v>
      </c>
      <c r="O218">
        <v>12</v>
      </c>
      <c r="P218">
        <v>6</v>
      </c>
      <c r="Q218">
        <v>2</v>
      </c>
      <c r="R218">
        <v>11</v>
      </c>
      <c r="S218">
        <v>2</v>
      </c>
      <c r="T218">
        <v>16</v>
      </c>
      <c r="U218">
        <v>1</v>
      </c>
      <c r="V218">
        <v>1</v>
      </c>
      <c r="W218">
        <v>3</v>
      </c>
      <c r="X218">
        <v>4</v>
      </c>
      <c r="Y218">
        <v>0</v>
      </c>
      <c r="Z218">
        <v>0</v>
      </c>
      <c r="AA218" t="s">
        <v>27</v>
      </c>
      <c r="AB218">
        <v>0</v>
      </c>
    </row>
    <row r="219" spans="2:28" x14ac:dyDescent="0.2">
      <c r="B219">
        <v>8233</v>
      </c>
      <c r="C219">
        <v>1951</v>
      </c>
      <c r="D219" s="59">
        <f t="shared" ca="1" si="10"/>
        <v>73</v>
      </c>
      <c r="E219" t="s">
        <v>53</v>
      </c>
      <c r="F219" t="s">
        <v>55</v>
      </c>
      <c r="G219" t="s">
        <v>330</v>
      </c>
      <c r="H219" s="61" t="str">
        <f t="shared" si="11"/>
        <v>64,866.00</v>
      </c>
      <c r="I219" s="78">
        <f t="shared" si="12"/>
        <v>64866</v>
      </c>
      <c r="J219">
        <v>0</v>
      </c>
      <c r="K219">
        <v>1</v>
      </c>
      <c r="L219" s="61" t="s">
        <v>331</v>
      </c>
      <c r="M219" s="93">
        <v>41665</v>
      </c>
      <c r="N219">
        <v>9</v>
      </c>
      <c r="O219">
        <v>508</v>
      </c>
      <c r="P219">
        <v>5</v>
      </c>
      <c r="Q219">
        <v>21</v>
      </c>
      <c r="R219">
        <v>7</v>
      </c>
      <c r="S219">
        <v>5</v>
      </c>
      <c r="T219">
        <v>10</v>
      </c>
      <c r="U219">
        <v>4</v>
      </c>
      <c r="V219">
        <v>7</v>
      </c>
      <c r="W219">
        <v>7</v>
      </c>
      <c r="X219">
        <v>5</v>
      </c>
      <c r="Y219">
        <v>0</v>
      </c>
      <c r="Z219">
        <v>0</v>
      </c>
      <c r="AA219" t="s">
        <v>31</v>
      </c>
      <c r="AB219">
        <v>1</v>
      </c>
    </row>
    <row r="220" spans="2:28" x14ac:dyDescent="0.2">
      <c r="B220">
        <v>1515</v>
      </c>
      <c r="C220">
        <v>1976</v>
      </c>
      <c r="D220" s="59">
        <f t="shared" ca="1" si="10"/>
        <v>48</v>
      </c>
      <c r="E220" t="s">
        <v>53</v>
      </c>
      <c r="F220" t="s">
        <v>32</v>
      </c>
      <c r="G220" t="s">
        <v>332</v>
      </c>
      <c r="H220" s="61" t="str">
        <f t="shared" si="11"/>
        <v>34,176.00</v>
      </c>
      <c r="I220" s="78">
        <f t="shared" si="12"/>
        <v>34176</v>
      </c>
      <c r="J220">
        <v>0</v>
      </c>
      <c r="K220">
        <v>1</v>
      </c>
      <c r="L220" s="61" t="s">
        <v>333</v>
      </c>
      <c r="M220" s="93">
        <v>41661</v>
      </c>
      <c r="N220">
        <v>9</v>
      </c>
      <c r="O220">
        <v>11</v>
      </c>
      <c r="P220">
        <v>2</v>
      </c>
      <c r="Q220">
        <v>7</v>
      </c>
      <c r="R220">
        <v>4</v>
      </c>
      <c r="S220">
        <v>2</v>
      </c>
      <c r="T220">
        <v>2</v>
      </c>
      <c r="U220">
        <v>1</v>
      </c>
      <c r="V220">
        <v>1</v>
      </c>
      <c r="W220">
        <v>3</v>
      </c>
      <c r="X220">
        <v>3</v>
      </c>
      <c r="Y220">
        <v>0</v>
      </c>
      <c r="Z220">
        <v>0</v>
      </c>
      <c r="AA220" t="s">
        <v>31</v>
      </c>
      <c r="AB220">
        <v>0</v>
      </c>
    </row>
    <row r="221" spans="2:28" x14ac:dyDescent="0.2">
      <c r="B221">
        <v>10855</v>
      </c>
      <c r="C221">
        <v>1969</v>
      </c>
      <c r="D221" s="59">
        <f t="shared" ca="1" si="10"/>
        <v>55</v>
      </c>
      <c r="E221" t="s">
        <v>53</v>
      </c>
      <c r="F221" t="s">
        <v>28</v>
      </c>
      <c r="G221" t="s">
        <v>334</v>
      </c>
      <c r="H221" s="61" t="str">
        <f t="shared" si="11"/>
        <v>50,014.00</v>
      </c>
      <c r="I221" s="78">
        <f t="shared" si="12"/>
        <v>50014</v>
      </c>
      <c r="J221">
        <v>1</v>
      </c>
      <c r="K221">
        <v>0</v>
      </c>
      <c r="L221" s="61" t="s">
        <v>333</v>
      </c>
      <c r="M221" s="93">
        <v>41661</v>
      </c>
      <c r="N221">
        <v>9</v>
      </c>
      <c r="O221">
        <v>234</v>
      </c>
      <c r="P221">
        <v>14</v>
      </c>
      <c r="Q221">
        <v>77</v>
      </c>
      <c r="R221">
        <v>19</v>
      </c>
      <c r="S221">
        <v>10</v>
      </c>
      <c r="T221">
        <v>42</v>
      </c>
      <c r="U221">
        <v>2</v>
      </c>
      <c r="V221">
        <v>4</v>
      </c>
      <c r="W221">
        <v>8</v>
      </c>
      <c r="X221">
        <v>5</v>
      </c>
      <c r="Y221">
        <v>0</v>
      </c>
      <c r="Z221">
        <v>0</v>
      </c>
      <c r="AA221" t="s">
        <v>27</v>
      </c>
      <c r="AB221">
        <v>0</v>
      </c>
    </row>
    <row r="222" spans="2:28" x14ac:dyDescent="0.2">
      <c r="B222">
        <v>10909</v>
      </c>
      <c r="C222">
        <v>1949</v>
      </c>
      <c r="D222" s="59">
        <f t="shared" ca="1" si="10"/>
        <v>75</v>
      </c>
      <c r="E222" t="s">
        <v>23</v>
      </c>
      <c r="F222" t="s">
        <v>32</v>
      </c>
      <c r="G222" t="s">
        <v>335</v>
      </c>
      <c r="H222" s="61" t="str">
        <f t="shared" si="11"/>
        <v>92,344.00</v>
      </c>
      <c r="I222" s="78">
        <f t="shared" si="12"/>
        <v>92344</v>
      </c>
      <c r="J222">
        <v>0</v>
      </c>
      <c r="K222">
        <v>0</v>
      </c>
      <c r="L222" s="61" t="s">
        <v>336</v>
      </c>
      <c r="M222" s="93">
        <v>41654</v>
      </c>
      <c r="N222">
        <v>9</v>
      </c>
      <c r="O222">
        <v>992</v>
      </c>
      <c r="P222">
        <v>24</v>
      </c>
      <c r="Q222">
        <v>694</v>
      </c>
      <c r="R222">
        <v>51</v>
      </c>
      <c r="S222">
        <v>19</v>
      </c>
      <c r="T222">
        <v>119</v>
      </c>
      <c r="U222">
        <v>0</v>
      </c>
      <c r="V222">
        <v>5</v>
      </c>
      <c r="W222">
        <v>5</v>
      </c>
      <c r="X222">
        <v>1</v>
      </c>
      <c r="Y222">
        <v>0</v>
      </c>
      <c r="Z222">
        <v>0</v>
      </c>
      <c r="AA222" t="s">
        <v>38</v>
      </c>
      <c r="AB222">
        <v>2</v>
      </c>
    </row>
    <row r="223" spans="2:28" x14ac:dyDescent="0.2">
      <c r="B223">
        <v>3376</v>
      </c>
      <c r="C223">
        <v>1971</v>
      </c>
      <c r="D223" s="59">
        <f t="shared" ca="1" si="10"/>
        <v>53</v>
      </c>
      <c r="E223" t="s">
        <v>53</v>
      </c>
      <c r="F223" t="s">
        <v>24</v>
      </c>
      <c r="G223" t="s">
        <v>337</v>
      </c>
      <c r="H223" s="61" t="str">
        <f t="shared" si="11"/>
        <v>55,282.00</v>
      </c>
      <c r="I223" s="78">
        <f t="shared" si="12"/>
        <v>55282</v>
      </c>
      <c r="J223">
        <v>1</v>
      </c>
      <c r="K223">
        <v>0</v>
      </c>
      <c r="L223" s="61" t="s">
        <v>338</v>
      </c>
      <c r="M223" s="93">
        <v>41621</v>
      </c>
      <c r="N223">
        <v>9</v>
      </c>
      <c r="O223">
        <v>125</v>
      </c>
      <c r="P223">
        <v>6</v>
      </c>
      <c r="Q223">
        <v>73</v>
      </c>
      <c r="R223">
        <v>8</v>
      </c>
      <c r="S223">
        <v>4</v>
      </c>
      <c r="T223">
        <v>19</v>
      </c>
      <c r="U223">
        <v>1</v>
      </c>
      <c r="V223">
        <v>3</v>
      </c>
      <c r="W223">
        <v>6</v>
      </c>
      <c r="X223">
        <v>4</v>
      </c>
      <c r="Y223">
        <v>0</v>
      </c>
      <c r="Z223">
        <v>0</v>
      </c>
      <c r="AA223" t="s">
        <v>27</v>
      </c>
      <c r="AB223">
        <v>0</v>
      </c>
    </row>
    <row r="224" spans="2:28" x14ac:dyDescent="0.2">
      <c r="B224">
        <v>10232</v>
      </c>
      <c r="C224">
        <v>1964</v>
      </c>
      <c r="D224" s="59">
        <f t="shared" ca="1" si="10"/>
        <v>60</v>
      </c>
      <c r="E224" t="s">
        <v>40</v>
      </c>
      <c r="F224" t="s">
        <v>24</v>
      </c>
      <c r="G224" t="s">
        <v>339</v>
      </c>
      <c r="H224" s="61" t="str">
        <f t="shared" si="11"/>
        <v>48,799.00</v>
      </c>
      <c r="I224" s="78">
        <f t="shared" si="12"/>
        <v>48799</v>
      </c>
      <c r="J224">
        <v>0</v>
      </c>
      <c r="K224">
        <v>1</v>
      </c>
      <c r="L224" s="61">
        <v>41405</v>
      </c>
      <c r="M224" s="93">
        <v>41405</v>
      </c>
      <c r="N224">
        <v>9</v>
      </c>
      <c r="O224">
        <v>174</v>
      </c>
      <c r="P224">
        <v>18</v>
      </c>
      <c r="Q224">
        <v>81</v>
      </c>
      <c r="R224">
        <v>28</v>
      </c>
      <c r="S224">
        <v>6</v>
      </c>
      <c r="T224">
        <v>24</v>
      </c>
      <c r="U224">
        <v>3</v>
      </c>
      <c r="V224">
        <v>3</v>
      </c>
      <c r="W224">
        <v>7</v>
      </c>
      <c r="X224">
        <v>3</v>
      </c>
      <c r="Y224">
        <v>0</v>
      </c>
      <c r="Z224">
        <v>0</v>
      </c>
      <c r="AA224" t="s">
        <v>27</v>
      </c>
      <c r="AB224">
        <v>0</v>
      </c>
    </row>
    <row r="225" spans="2:28" x14ac:dyDescent="0.2">
      <c r="B225">
        <v>5547</v>
      </c>
      <c r="C225">
        <v>1983</v>
      </c>
      <c r="D225" s="59">
        <f t="shared" ca="1" si="10"/>
        <v>41</v>
      </c>
      <c r="E225" t="s">
        <v>40</v>
      </c>
      <c r="F225" t="s">
        <v>32</v>
      </c>
      <c r="G225" t="s">
        <v>340</v>
      </c>
      <c r="H225" s="61" t="str">
        <f t="shared" si="11"/>
        <v>84,169.00</v>
      </c>
      <c r="I225" s="78">
        <f t="shared" si="12"/>
        <v>84169</v>
      </c>
      <c r="J225">
        <v>0</v>
      </c>
      <c r="K225">
        <v>0</v>
      </c>
      <c r="L225" s="61">
        <v>41463</v>
      </c>
      <c r="M225" s="93">
        <v>41463</v>
      </c>
      <c r="N225">
        <v>9</v>
      </c>
      <c r="O225">
        <v>1478</v>
      </c>
      <c r="P225">
        <v>19</v>
      </c>
      <c r="Q225">
        <v>403</v>
      </c>
      <c r="R225">
        <v>0</v>
      </c>
      <c r="S225">
        <v>19</v>
      </c>
      <c r="T225">
        <v>0</v>
      </c>
      <c r="U225">
        <v>1</v>
      </c>
      <c r="V225">
        <v>7</v>
      </c>
      <c r="W225">
        <v>6</v>
      </c>
      <c r="X225">
        <v>3</v>
      </c>
      <c r="Y225">
        <v>1</v>
      </c>
      <c r="Z225">
        <v>0</v>
      </c>
      <c r="AA225" t="s">
        <v>27</v>
      </c>
      <c r="AB225">
        <v>2</v>
      </c>
    </row>
    <row r="226" spans="2:28" x14ac:dyDescent="0.2">
      <c r="B226">
        <v>8362</v>
      </c>
      <c r="C226">
        <v>1983</v>
      </c>
      <c r="D226" s="59">
        <f t="shared" ca="1" si="10"/>
        <v>41</v>
      </c>
      <c r="E226" t="s">
        <v>40</v>
      </c>
      <c r="F226" t="s">
        <v>32</v>
      </c>
      <c r="G226" t="s">
        <v>340</v>
      </c>
      <c r="H226" s="61" t="str">
        <f t="shared" si="11"/>
        <v>84,169.00</v>
      </c>
      <c r="I226" s="78">
        <f t="shared" si="12"/>
        <v>84169</v>
      </c>
      <c r="J226">
        <v>0</v>
      </c>
      <c r="K226">
        <v>0</v>
      </c>
      <c r="L226" s="61">
        <v>41463</v>
      </c>
      <c r="M226" s="93">
        <v>41463</v>
      </c>
      <c r="N226">
        <v>9</v>
      </c>
      <c r="O226">
        <v>1478</v>
      </c>
      <c r="P226">
        <v>19</v>
      </c>
      <c r="Q226">
        <v>403</v>
      </c>
      <c r="R226">
        <v>0</v>
      </c>
      <c r="S226">
        <v>19</v>
      </c>
      <c r="T226">
        <v>0</v>
      </c>
      <c r="U226">
        <v>1</v>
      </c>
      <c r="V226">
        <v>7</v>
      </c>
      <c r="W226">
        <v>6</v>
      </c>
      <c r="X226">
        <v>3</v>
      </c>
      <c r="Y226">
        <v>1</v>
      </c>
      <c r="Z226">
        <v>0</v>
      </c>
      <c r="AA226" t="s">
        <v>67</v>
      </c>
      <c r="AB226">
        <v>2</v>
      </c>
    </row>
    <row r="227" spans="2:28" x14ac:dyDescent="0.2">
      <c r="B227">
        <v>3524</v>
      </c>
      <c r="C227">
        <v>1972</v>
      </c>
      <c r="D227" s="59">
        <f t="shared" ca="1" si="10"/>
        <v>52</v>
      </c>
      <c r="E227" t="s">
        <v>53</v>
      </c>
      <c r="F227" t="s">
        <v>28</v>
      </c>
      <c r="G227" t="s">
        <v>341</v>
      </c>
      <c r="H227" s="61" t="str">
        <f t="shared" si="11"/>
        <v>39,763.00</v>
      </c>
      <c r="I227" s="78">
        <f t="shared" si="12"/>
        <v>39763</v>
      </c>
      <c r="J227">
        <v>1</v>
      </c>
      <c r="K227">
        <v>0</v>
      </c>
      <c r="L227" s="61">
        <v>41372</v>
      </c>
      <c r="M227" s="93">
        <v>41372</v>
      </c>
      <c r="N227">
        <v>9</v>
      </c>
      <c r="O227">
        <v>80</v>
      </c>
      <c r="P227">
        <v>1</v>
      </c>
      <c r="Q227">
        <v>60</v>
      </c>
      <c r="R227">
        <v>4</v>
      </c>
      <c r="S227">
        <v>6</v>
      </c>
      <c r="T227">
        <v>16</v>
      </c>
      <c r="U227">
        <v>2</v>
      </c>
      <c r="V227">
        <v>5</v>
      </c>
      <c r="W227">
        <v>2</v>
      </c>
      <c r="X227">
        <v>9</v>
      </c>
      <c r="Y227">
        <v>1</v>
      </c>
      <c r="Z227">
        <v>0</v>
      </c>
      <c r="AA227" t="s">
        <v>27</v>
      </c>
      <c r="AB227">
        <v>0</v>
      </c>
    </row>
    <row r="228" spans="2:28" x14ac:dyDescent="0.2">
      <c r="B228">
        <v>10095</v>
      </c>
      <c r="C228">
        <v>1976</v>
      </c>
      <c r="D228" s="59">
        <f t="shared" ca="1" si="10"/>
        <v>48</v>
      </c>
      <c r="E228" t="s">
        <v>40</v>
      </c>
      <c r="F228" t="s">
        <v>24</v>
      </c>
      <c r="G228" t="s">
        <v>342</v>
      </c>
      <c r="H228" s="61" t="str">
        <f t="shared" si="11"/>
        <v>74,165.00</v>
      </c>
      <c r="I228" s="78">
        <f t="shared" si="12"/>
        <v>74165</v>
      </c>
      <c r="J228">
        <v>0</v>
      </c>
      <c r="K228">
        <v>0</v>
      </c>
      <c r="L228" s="61">
        <v>41279</v>
      </c>
      <c r="M228" s="93">
        <v>41279</v>
      </c>
      <c r="N228">
        <v>9</v>
      </c>
      <c r="O228">
        <v>1001</v>
      </c>
      <c r="P228">
        <v>12</v>
      </c>
      <c r="Q228">
        <v>240</v>
      </c>
      <c r="R228">
        <v>16</v>
      </c>
      <c r="S228">
        <v>12</v>
      </c>
      <c r="T228">
        <v>12</v>
      </c>
      <c r="U228">
        <v>1</v>
      </c>
      <c r="V228">
        <v>5</v>
      </c>
      <c r="W228">
        <v>10</v>
      </c>
      <c r="X228">
        <v>2</v>
      </c>
      <c r="Y228">
        <v>0</v>
      </c>
      <c r="Z228">
        <v>0</v>
      </c>
      <c r="AA228" t="s">
        <v>31</v>
      </c>
      <c r="AB228">
        <v>0</v>
      </c>
    </row>
    <row r="229" spans="2:28" x14ac:dyDescent="0.2">
      <c r="B229">
        <v>8897</v>
      </c>
      <c r="C229">
        <v>1966</v>
      </c>
      <c r="D229" s="59">
        <f t="shared" ca="1" si="10"/>
        <v>58</v>
      </c>
      <c r="E229" t="s">
        <v>23</v>
      </c>
      <c r="F229" t="s">
        <v>28</v>
      </c>
      <c r="G229" t="s">
        <v>343</v>
      </c>
      <c r="H229" s="61" t="str">
        <f t="shared" si="11"/>
        <v>42,720.00</v>
      </c>
      <c r="I229" s="78">
        <f t="shared" si="12"/>
        <v>42720</v>
      </c>
      <c r="J229">
        <v>1</v>
      </c>
      <c r="K229">
        <v>1</v>
      </c>
      <c r="L229" s="61" t="s">
        <v>344</v>
      </c>
      <c r="M229" s="93">
        <v>41388</v>
      </c>
      <c r="N229">
        <v>9</v>
      </c>
      <c r="O229">
        <v>392</v>
      </c>
      <c r="P229">
        <v>5</v>
      </c>
      <c r="Q229">
        <v>91</v>
      </c>
      <c r="R229">
        <v>28</v>
      </c>
      <c r="S229">
        <v>26</v>
      </c>
      <c r="T229">
        <v>112</v>
      </c>
      <c r="U229">
        <v>8</v>
      </c>
      <c r="V229">
        <v>7</v>
      </c>
      <c r="W229">
        <v>7</v>
      </c>
      <c r="X229">
        <v>8</v>
      </c>
      <c r="Y229">
        <v>1</v>
      </c>
      <c r="Z229">
        <v>0</v>
      </c>
      <c r="AA229" t="s">
        <v>46</v>
      </c>
      <c r="AB229">
        <v>0</v>
      </c>
    </row>
    <row r="230" spans="2:28" x14ac:dyDescent="0.2">
      <c r="B230">
        <v>466</v>
      </c>
      <c r="C230">
        <v>1945</v>
      </c>
      <c r="D230" s="59">
        <f t="shared" ca="1" si="10"/>
        <v>79</v>
      </c>
      <c r="E230" t="s">
        <v>23</v>
      </c>
      <c r="F230" t="s">
        <v>32</v>
      </c>
      <c r="G230" t="s">
        <v>345</v>
      </c>
      <c r="H230" s="61" t="str">
        <f t="shared" si="11"/>
        <v>65,275.00</v>
      </c>
      <c r="I230" s="78">
        <f t="shared" si="12"/>
        <v>65275</v>
      </c>
      <c r="J230">
        <v>0</v>
      </c>
      <c r="K230">
        <v>0</v>
      </c>
      <c r="L230" s="61">
        <v>41337</v>
      </c>
      <c r="M230" s="93">
        <v>41337</v>
      </c>
      <c r="N230">
        <v>9</v>
      </c>
      <c r="O230">
        <v>388</v>
      </c>
      <c r="P230">
        <v>14</v>
      </c>
      <c r="Q230">
        <v>218</v>
      </c>
      <c r="R230">
        <v>91</v>
      </c>
      <c r="S230">
        <v>14</v>
      </c>
      <c r="T230">
        <v>21</v>
      </c>
      <c r="U230">
        <v>1</v>
      </c>
      <c r="V230">
        <v>4</v>
      </c>
      <c r="W230">
        <v>13</v>
      </c>
      <c r="X230">
        <v>2</v>
      </c>
      <c r="Y230">
        <v>0</v>
      </c>
      <c r="Z230">
        <v>0</v>
      </c>
      <c r="AA230" t="s">
        <v>27</v>
      </c>
      <c r="AB230">
        <v>0</v>
      </c>
    </row>
    <row r="231" spans="2:28" x14ac:dyDescent="0.2">
      <c r="B231">
        <v>11025</v>
      </c>
      <c r="C231">
        <v>1962</v>
      </c>
      <c r="D231" s="59">
        <f t="shared" ca="1" si="10"/>
        <v>62</v>
      </c>
      <c r="E231" t="s">
        <v>23</v>
      </c>
      <c r="F231" t="s">
        <v>32</v>
      </c>
      <c r="G231" t="s">
        <v>346</v>
      </c>
      <c r="H231" s="61" t="str">
        <f t="shared" si="11"/>
        <v>36,443.00</v>
      </c>
      <c r="I231" s="78">
        <f t="shared" si="12"/>
        <v>36443</v>
      </c>
      <c r="J231">
        <v>1</v>
      </c>
      <c r="K231">
        <v>1</v>
      </c>
      <c r="L231" s="61">
        <v>41335</v>
      </c>
      <c r="M231" s="93">
        <v>41335</v>
      </c>
      <c r="N231">
        <v>9</v>
      </c>
      <c r="O231">
        <v>65</v>
      </c>
      <c r="P231">
        <v>0</v>
      </c>
      <c r="Q231">
        <v>46</v>
      </c>
      <c r="R231">
        <v>4</v>
      </c>
      <c r="S231">
        <v>3</v>
      </c>
      <c r="T231">
        <v>20</v>
      </c>
      <c r="U231">
        <v>4</v>
      </c>
      <c r="V231">
        <v>3</v>
      </c>
      <c r="W231">
        <v>3</v>
      </c>
      <c r="X231">
        <v>8</v>
      </c>
      <c r="Y231">
        <v>0</v>
      </c>
      <c r="Z231">
        <v>0</v>
      </c>
      <c r="AA231" t="s">
        <v>27</v>
      </c>
      <c r="AB231">
        <v>0</v>
      </c>
    </row>
    <row r="232" spans="2:28" x14ac:dyDescent="0.2">
      <c r="B232">
        <v>2387</v>
      </c>
      <c r="C232">
        <v>1953</v>
      </c>
      <c r="D232" s="59">
        <f t="shared" ca="1" si="10"/>
        <v>71</v>
      </c>
      <c r="E232" t="s">
        <v>53</v>
      </c>
      <c r="F232" t="s">
        <v>32</v>
      </c>
      <c r="G232" t="s">
        <v>347</v>
      </c>
      <c r="H232" s="61" t="str">
        <f t="shared" si="11"/>
        <v>43,776.00</v>
      </c>
      <c r="I232" s="78">
        <f t="shared" si="12"/>
        <v>43776</v>
      </c>
      <c r="J232">
        <v>1</v>
      </c>
      <c r="K232">
        <v>1</v>
      </c>
      <c r="L232" s="61">
        <v>41335</v>
      </c>
      <c r="M232" s="93">
        <v>41335</v>
      </c>
      <c r="N232">
        <v>9</v>
      </c>
      <c r="O232">
        <v>177</v>
      </c>
      <c r="P232">
        <v>2</v>
      </c>
      <c r="Q232">
        <v>71</v>
      </c>
      <c r="R232">
        <v>3</v>
      </c>
      <c r="S232">
        <v>2</v>
      </c>
      <c r="T232">
        <v>20</v>
      </c>
      <c r="U232">
        <v>6</v>
      </c>
      <c r="V232">
        <v>5</v>
      </c>
      <c r="W232">
        <v>4</v>
      </c>
      <c r="X232">
        <v>8</v>
      </c>
      <c r="Y232">
        <v>1</v>
      </c>
      <c r="Z232">
        <v>0</v>
      </c>
      <c r="AA232" t="s">
        <v>67</v>
      </c>
      <c r="AB232">
        <v>0</v>
      </c>
    </row>
    <row r="233" spans="2:28" x14ac:dyDescent="0.2">
      <c r="B233">
        <v>1618</v>
      </c>
      <c r="C233">
        <v>1966</v>
      </c>
      <c r="D233" s="59">
        <f t="shared" ca="1" si="10"/>
        <v>58</v>
      </c>
      <c r="E233" t="s">
        <v>23</v>
      </c>
      <c r="F233" t="s">
        <v>32</v>
      </c>
      <c r="G233" t="s">
        <v>348</v>
      </c>
      <c r="H233" s="61" t="str">
        <f t="shared" si="11"/>
        <v>56,046.00</v>
      </c>
      <c r="I233" s="78">
        <f t="shared" si="12"/>
        <v>56046</v>
      </c>
      <c r="J233">
        <v>0</v>
      </c>
      <c r="K233">
        <v>0</v>
      </c>
      <c r="L233" s="61">
        <v>41306</v>
      </c>
      <c r="M233" s="93">
        <v>41306</v>
      </c>
      <c r="N233">
        <v>9</v>
      </c>
      <c r="O233">
        <v>577</v>
      </c>
      <c r="P233">
        <v>0</v>
      </c>
      <c r="Q233">
        <v>64</v>
      </c>
      <c r="R233">
        <v>0</v>
      </c>
      <c r="S233">
        <v>0</v>
      </c>
      <c r="T233">
        <v>51</v>
      </c>
      <c r="U233">
        <v>2</v>
      </c>
      <c r="V233">
        <v>10</v>
      </c>
      <c r="W233">
        <v>8</v>
      </c>
      <c r="X233">
        <v>8</v>
      </c>
      <c r="Y233">
        <v>1</v>
      </c>
      <c r="Z233">
        <v>0</v>
      </c>
      <c r="AA233" t="s">
        <v>46</v>
      </c>
      <c r="AB233">
        <v>1</v>
      </c>
    </row>
    <row r="234" spans="2:28" x14ac:dyDescent="0.2">
      <c r="B234">
        <v>25</v>
      </c>
      <c r="C234">
        <v>1959</v>
      </c>
      <c r="D234" s="59">
        <f t="shared" ca="1" si="10"/>
        <v>65</v>
      </c>
      <c r="E234" t="s">
        <v>23</v>
      </c>
      <c r="F234" t="s">
        <v>32</v>
      </c>
      <c r="G234" t="s">
        <v>349</v>
      </c>
      <c r="H234" s="61" t="str">
        <f t="shared" si="11"/>
        <v>65,148.00</v>
      </c>
      <c r="I234" s="78">
        <f t="shared" si="12"/>
        <v>65148</v>
      </c>
      <c r="J234">
        <v>0</v>
      </c>
      <c r="K234">
        <v>1</v>
      </c>
      <c r="L234" s="61" t="s">
        <v>350</v>
      </c>
      <c r="M234" s="93">
        <v>41229</v>
      </c>
      <c r="N234">
        <v>9</v>
      </c>
      <c r="O234">
        <v>460</v>
      </c>
      <c r="P234">
        <v>35</v>
      </c>
      <c r="Q234">
        <v>422</v>
      </c>
      <c r="R234">
        <v>33</v>
      </c>
      <c r="S234">
        <v>12</v>
      </c>
      <c r="T234">
        <v>153</v>
      </c>
      <c r="U234">
        <v>2</v>
      </c>
      <c r="V234">
        <v>6</v>
      </c>
      <c r="W234">
        <v>7</v>
      </c>
      <c r="X234">
        <v>4</v>
      </c>
      <c r="Y234">
        <v>0</v>
      </c>
      <c r="Z234">
        <v>0</v>
      </c>
      <c r="AA234" t="s">
        <v>31</v>
      </c>
      <c r="AB234">
        <v>0</v>
      </c>
    </row>
    <row r="235" spans="2:28" x14ac:dyDescent="0.2">
      <c r="B235">
        <v>3277</v>
      </c>
      <c r="C235">
        <v>1956</v>
      </c>
      <c r="D235" s="59">
        <f t="shared" ca="1" si="10"/>
        <v>68</v>
      </c>
      <c r="E235" t="s">
        <v>23</v>
      </c>
      <c r="F235" t="s">
        <v>24</v>
      </c>
      <c r="G235" t="s">
        <v>351</v>
      </c>
      <c r="H235" s="61" t="str">
        <f t="shared" si="11"/>
        <v>49,431.00</v>
      </c>
      <c r="I235" s="78">
        <f t="shared" si="12"/>
        <v>49431</v>
      </c>
      <c r="J235">
        <v>0</v>
      </c>
      <c r="K235">
        <v>1</v>
      </c>
      <c r="L235" s="61">
        <v>40976</v>
      </c>
      <c r="M235" s="93">
        <v>40976</v>
      </c>
      <c r="N235">
        <v>9</v>
      </c>
      <c r="O235">
        <v>219</v>
      </c>
      <c r="P235">
        <v>3</v>
      </c>
      <c r="Q235">
        <v>100</v>
      </c>
      <c r="R235">
        <v>26</v>
      </c>
      <c r="S235">
        <v>0</v>
      </c>
      <c r="T235">
        <v>17</v>
      </c>
      <c r="U235">
        <v>2</v>
      </c>
      <c r="V235">
        <v>7</v>
      </c>
      <c r="W235">
        <v>5</v>
      </c>
      <c r="X235">
        <v>8</v>
      </c>
      <c r="Y235">
        <v>0</v>
      </c>
      <c r="Z235">
        <v>0</v>
      </c>
      <c r="AA235" t="s">
        <v>27</v>
      </c>
      <c r="AB235">
        <v>0</v>
      </c>
    </row>
    <row r="236" spans="2:28" x14ac:dyDescent="0.2">
      <c r="B236">
        <v>8566</v>
      </c>
      <c r="C236">
        <v>1962</v>
      </c>
      <c r="D236" s="59">
        <f t="shared" ca="1" si="10"/>
        <v>62</v>
      </c>
      <c r="E236" t="s">
        <v>40</v>
      </c>
      <c r="F236" t="s">
        <v>32</v>
      </c>
      <c r="G236" t="s">
        <v>352</v>
      </c>
      <c r="H236" s="61" t="str">
        <f t="shared" si="11"/>
        <v>32,583.00</v>
      </c>
      <c r="I236" s="78">
        <f t="shared" si="12"/>
        <v>32583</v>
      </c>
      <c r="J236">
        <v>1</v>
      </c>
      <c r="K236">
        <v>1</v>
      </c>
      <c r="L236" s="61" t="s">
        <v>30</v>
      </c>
      <c r="M236" s="93">
        <v>41805</v>
      </c>
      <c r="N236">
        <v>10</v>
      </c>
      <c r="O236">
        <v>5</v>
      </c>
      <c r="P236">
        <v>0</v>
      </c>
      <c r="Q236">
        <v>3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2</v>
      </c>
      <c r="X236">
        <v>7</v>
      </c>
      <c r="Y236">
        <v>0</v>
      </c>
      <c r="Z236">
        <v>0</v>
      </c>
      <c r="AA236" t="s">
        <v>27</v>
      </c>
      <c r="AB236">
        <v>0</v>
      </c>
    </row>
    <row r="237" spans="2:28" x14ac:dyDescent="0.2">
      <c r="B237">
        <v>2634</v>
      </c>
      <c r="C237">
        <v>1980</v>
      </c>
      <c r="D237" s="59">
        <f t="shared" ca="1" si="10"/>
        <v>44</v>
      </c>
      <c r="E237" t="s">
        <v>53</v>
      </c>
      <c r="F237" t="s">
        <v>28</v>
      </c>
      <c r="G237" t="s">
        <v>353</v>
      </c>
      <c r="H237" s="61" t="str">
        <f t="shared" si="11"/>
        <v>16,653.00</v>
      </c>
      <c r="I237" s="78">
        <f t="shared" si="12"/>
        <v>16653</v>
      </c>
      <c r="J237">
        <v>1</v>
      </c>
      <c r="K237">
        <v>0</v>
      </c>
      <c r="L237" s="61" t="s">
        <v>354</v>
      </c>
      <c r="M237" s="93">
        <v>41747</v>
      </c>
      <c r="N237">
        <v>10</v>
      </c>
      <c r="O237">
        <v>5</v>
      </c>
      <c r="P237">
        <v>7</v>
      </c>
      <c r="Q237">
        <v>31</v>
      </c>
      <c r="R237">
        <v>15</v>
      </c>
      <c r="S237">
        <v>4</v>
      </c>
      <c r="T237">
        <v>7</v>
      </c>
      <c r="U237">
        <v>3</v>
      </c>
      <c r="V237">
        <v>2</v>
      </c>
      <c r="W237">
        <v>3</v>
      </c>
      <c r="X237">
        <v>6</v>
      </c>
      <c r="Y237">
        <v>1</v>
      </c>
      <c r="Z237">
        <v>0</v>
      </c>
      <c r="AA237" t="s">
        <v>27</v>
      </c>
      <c r="AB237">
        <v>0</v>
      </c>
    </row>
    <row r="238" spans="2:28" x14ac:dyDescent="0.2">
      <c r="B238">
        <v>8036</v>
      </c>
      <c r="C238">
        <v>1972</v>
      </c>
      <c r="D238" s="59">
        <f t="shared" ca="1" si="10"/>
        <v>52</v>
      </c>
      <c r="E238" t="s">
        <v>43</v>
      </c>
      <c r="F238" t="s">
        <v>32</v>
      </c>
      <c r="G238" t="s">
        <v>355</v>
      </c>
      <c r="H238" s="61" t="str">
        <f t="shared" si="11"/>
        <v>26,850.00</v>
      </c>
      <c r="I238" s="78">
        <f t="shared" si="12"/>
        <v>26850</v>
      </c>
      <c r="J238">
        <v>1</v>
      </c>
      <c r="K238">
        <v>1</v>
      </c>
      <c r="L238" s="61" t="s">
        <v>354</v>
      </c>
      <c r="M238" s="93">
        <v>41747</v>
      </c>
      <c r="N238">
        <v>10</v>
      </c>
      <c r="O238">
        <v>31</v>
      </c>
      <c r="P238">
        <v>1</v>
      </c>
      <c r="Q238">
        <v>13</v>
      </c>
      <c r="R238">
        <v>7</v>
      </c>
      <c r="S238">
        <v>2</v>
      </c>
      <c r="T238">
        <v>9</v>
      </c>
      <c r="U238">
        <v>4</v>
      </c>
      <c r="V238">
        <v>2</v>
      </c>
      <c r="W238">
        <v>4</v>
      </c>
      <c r="X238">
        <v>4</v>
      </c>
      <c r="Y238">
        <v>0</v>
      </c>
      <c r="Z238">
        <v>0</v>
      </c>
      <c r="AA238" t="s">
        <v>27</v>
      </c>
      <c r="AB238">
        <v>0</v>
      </c>
    </row>
    <row r="239" spans="2:28" x14ac:dyDescent="0.2">
      <c r="B239">
        <v>8159</v>
      </c>
      <c r="C239">
        <v>1969</v>
      </c>
      <c r="D239" s="59">
        <f t="shared" ca="1" si="10"/>
        <v>55</v>
      </c>
      <c r="E239" t="s">
        <v>23</v>
      </c>
      <c r="F239" t="s">
        <v>32</v>
      </c>
      <c r="G239" t="s">
        <v>356</v>
      </c>
      <c r="H239" s="61" t="str">
        <f t="shared" si="11"/>
        <v>51,287.00</v>
      </c>
      <c r="I239" s="78">
        <f t="shared" si="12"/>
        <v>51287</v>
      </c>
      <c r="J239">
        <v>1</v>
      </c>
      <c r="K239">
        <v>1</v>
      </c>
      <c r="L239" s="61">
        <v>41643</v>
      </c>
      <c r="M239" s="93">
        <v>41643</v>
      </c>
      <c r="N239">
        <v>10</v>
      </c>
      <c r="O239">
        <v>117</v>
      </c>
      <c r="P239">
        <v>0</v>
      </c>
      <c r="Q239">
        <v>22</v>
      </c>
      <c r="R239">
        <v>13</v>
      </c>
      <c r="S239">
        <v>0</v>
      </c>
      <c r="T239">
        <v>30</v>
      </c>
      <c r="U239">
        <v>3</v>
      </c>
      <c r="V239">
        <v>4</v>
      </c>
      <c r="W239">
        <v>3</v>
      </c>
      <c r="X239">
        <v>7</v>
      </c>
      <c r="Y239">
        <v>0</v>
      </c>
      <c r="Z239">
        <v>0</v>
      </c>
      <c r="AA239" t="s">
        <v>27</v>
      </c>
      <c r="AB239">
        <v>0</v>
      </c>
    </row>
    <row r="240" spans="2:28" x14ac:dyDescent="0.2">
      <c r="B240">
        <v>7628</v>
      </c>
      <c r="C240">
        <v>1974</v>
      </c>
      <c r="D240" s="59">
        <f t="shared" ca="1" si="10"/>
        <v>50</v>
      </c>
      <c r="E240" t="s">
        <v>43</v>
      </c>
      <c r="F240" t="s">
        <v>32</v>
      </c>
      <c r="G240" t="s">
        <v>357</v>
      </c>
      <c r="H240" s="61" t="str">
        <f t="shared" si="11"/>
        <v>43,050.00</v>
      </c>
      <c r="I240" s="78">
        <f t="shared" si="12"/>
        <v>43050</v>
      </c>
      <c r="J240">
        <v>1</v>
      </c>
      <c r="K240">
        <v>0</v>
      </c>
      <c r="L240" s="61" t="s">
        <v>358</v>
      </c>
      <c r="M240" s="93">
        <v>41716</v>
      </c>
      <c r="N240">
        <v>10</v>
      </c>
      <c r="O240">
        <v>30</v>
      </c>
      <c r="P240">
        <v>5</v>
      </c>
      <c r="Q240">
        <v>24</v>
      </c>
      <c r="R240">
        <v>6</v>
      </c>
      <c r="S240">
        <v>3</v>
      </c>
      <c r="T240">
        <v>8</v>
      </c>
      <c r="U240">
        <v>2</v>
      </c>
      <c r="V240">
        <v>2</v>
      </c>
      <c r="W240">
        <v>4</v>
      </c>
      <c r="X240">
        <v>5</v>
      </c>
      <c r="Y240">
        <v>0</v>
      </c>
      <c r="Z240">
        <v>0</v>
      </c>
      <c r="AA240" t="s">
        <v>27</v>
      </c>
      <c r="AB240">
        <v>0</v>
      </c>
    </row>
    <row r="241" spans="2:28" x14ac:dyDescent="0.2">
      <c r="B241">
        <v>9597</v>
      </c>
      <c r="C241">
        <v>1970</v>
      </c>
      <c r="D241" s="59">
        <f t="shared" ca="1" si="10"/>
        <v>54</v>
      </c>
      <c r="E241" t="s">
        <v>23</v>
      </c>
      <c r="F241" t="s">
        <v>32</v>
      </c>
      <c r="G241" t="s">
        <v>359</v>
      </c>
      <c r="H241" s="61" t="str">
        <f t="shared" si="11"/>
        <v>73,448.00</v>
      </c>
      <c r="I241" s="78">
        <f t="shared" si="12"/>
        <v>73448</v>
      </c>
      <c r="J241">
        <v>0</v>
      </c>
      <c r="K241">
        <v>0</v>
      </c>
      <c r="L241" s="61">
        <v>41914</v>
      </c>
      <c r="M241" s="93">
        <v>41914</v>
      </c>
      <c r="N241">
        <v>10</v>
      </c>
      <c r="O241">
        <v>236</v>
      </c>
      <c r="P241">
        <v>106</v>
      </c>
      <c r="Q241">
        <v>189</v>
      </c>
      <c r="R241">
        <v>23</v>
      </c>
      <c r="S241">
        <v>41</v>
      </c>
      <c r="T241">
        <v>130</v>
      </c>
      <c r="U241">
        <v>1</v>
      </c>
      <c r="V241">
        <v>7</v>
      </c>
      <c r="W241">
        <v>9</v>
      </c>
      <c r="X241">
        <v>4</v>
      </c>
      <c r="Y241">
        <v>0</v>
      </c>
      <c r="Z241">
        <v>0</v>
      </c>
      <c r="AA241" t="s">
        <v>31</v>
      </c>
      <c r="AB241">
        <v>0</v>
      </c>
    </row>
    <row r="242" spans="2:28" x14ac:dyDescent="0.2">
      <c r="B242">
        <v>1384</v>
      </c>
      <c r="C242">
        <v>1993</v>
      </c>
      <c r="D242" s="59">
        <f t="shared" ca="1" si="10"/>
        <v>31</v>
      </c>
      <c r="E242" t="s">
        <v>118</v>
      </c>
      <c r="F242" t="s">
        <v>32</v>
      </c>
      <c r="G242" t="s">
        <v>360</v>
      </c>
      <c r="H242" s="61" t="str">
        <f t="shared" si="11"/>
        <v>17,256.00</v>
      </c>
      <c r="I242" s="78">
        <f t="shared" si="12"/>
        <v>17256</v>
      </c>
      <c r="J242">
        <v>1</v>
      </c>
      <c r="K242">
        <v>0</v>
      </c>
      <c r="L242" s="61" t="s">
        <v>361</v>
      </c>
      <c r="M242" s="93">
        <v>41601</v>
      </c>
      <c r="N242">
        <v>10</v>
      </c>
      <c r="O242">
        <v>6</v>
      </c>
      <c r="P242">
        <v>4</v>
      </c>
      <c r="Q242">
        <v>14</v>
      </c>
      <c r="R242">
        <v>8</v>
      </c>
      <c r="S242">
        <v>8</v>
      </c>
      <c r="T242">
        <v>22</v>
      </c>
      <c r="U242">
        <v>2</v>
      </c>
      <c r="V242">
        <v>2</v>
      </c>
      <c r="W242">
        <v>2</v>
      </c>
      <c r="X242">
        <v>8</v>
      </c>
      <c r="Y242">
        <v>0</v>
      </c>
      <c r="Z242">
        <v>0</v>
      </c>
      <c r="AA242" t="s">
        <v>35</v>
      </c>
      <c r="AB242">
        <v>1</v>
      </c>
    </row>
    <row r="243" spans="2:28" x14ac:dyDescent="0.2">
      <c r="B243">
        <v>10150</v>
      </c>
      <c r="C243">
        <v>1962</v>
      </c>
      <c r="D243" s="59">
        <f t="shared" ca="1" si="10"/>
        <v>62</v>
      </c>
      <c r="E243" t="s">
        <v>23</v>
      </c>
      <c r="F243" t="s">
        <v>28</v>
      </c>
      <c r="G243" t="s">
        <v>362</v>
      </c>
      <c r="H243" s="61" t="str">
        <f t="shared" si="11"/>
        <v>86,429.00</v>
      </c>
      <c r="I243" s="78">
        <f t="shared" si="12"/>
        <v>86429</v>
      </c>
      <c r="J243">
        <v>0</v>
      </c>
      <c r="K243">
        <v>0</v>
      </c>
      <c r="L243" s="61" t="s">
        <v>363</v>
      </c>
      <c r="M243" s="93">
        <v>41599</v>
      </c>
      <c r="N243">
        <v>10</v>
      </c>
      <c r="O243">
        <v>464</v>
      </c>
      <c r="P243">
        <v>28</v>
      </c>
      <c r="Q243">
        <v>873</v>
      </c>
      <c r="R243">
        <v>29</v>
      </c>
      <c r="S243">
        <v>18</v>
      </c>
      <c r="T243">
        <v>37</v>
      </c>
      <c r="U243">
        <v>0</v>
      </c>
      <c r="V243">
        <v>7</v>
      </c>
      <c r="W243">
        <v>7</v>
      </c>
      <c r="X243">
        <v>2</v>
      </c>
      <c r="Y243">
        <v>1</v>
      </c>
      <c r="Z243">
        <v>0</v>
      </c>
      <c r="AA243" t="s">
        <v>67</v>
      </c>
      <c r="AB243">
        <v>1</v>
      </c>
    </row>
    <row r="244" spans="2:28" x14ac:dyDescent="0.2">
      <c r="B244">
        <v>3885</v>
      </c>
      <c r="C244">
        <v>1984</v>
      </c>
      <c r="D244" s="59">
        <f t="shared" ca="1" si="10"/>
        <v>40</v>
      </c>
      <c r="E244" t="s">
        <v>40</v>
      </c>
      <c r="F244" t="s">
        <v>32</v>
      </c>
      <c r="G244" t="s">
        <v>364</v>
      </c>
      <c r="H244" s="61" t="str">
        <f t="shared" si="11"/>
        <v>33,569.00</v>
      </c>
      <c r="I244" s="78">
        <f t="shared" si="12"/>
        <v>33569</v>
      </c>
      <c r="J244">
        <v>1</v>
      </c>
      <c r="K244">
        <v>0</v>
      </c>
      <c r="L244" s="61" t="s">
        <v>58</v>
      </c>
      <c r="M244" s="93">
        <v>41563</v>
      </c>
      <c r="N244">
        <v>10</v>
      </c>
      <c r="O244">
        <v>16</v>
      </c>
      <c r="P244">
        <v>2</v>
      </c>
      <c r="Q244">
        <v>18</v>
      </c>
      <c r="R244">
        <v>3</v>
      </c>
      <c r="S244">
        <v>0</v>
      </c>
      <c r="T244">
        <v>24</v>
      </c>
      <c r="U244">
        <v>1</v>
      </c>
      <c r="V244">
        <v>1</v>
      </c>
      <c r="W244">
        <v>2</v>
      </c>
      <c r="X244">
        <v>8</v>
      </c>
      <c r="Y244">
        <v>1</v>
      </c>
      <c r="Z244">
        <v>0</v>
      </c>
      <c r="AA244" t="s">
        <v>27</v>
      </c>
      <c r="AB244">
        <v>1</v>
      </c>
    </row>
    <row r="245" spans="2:28" x14ac:dyDescent="0.2">
      <c r="B245">
        <v>11003</v>
      </c>
      <c r="C245">
        <v>1981</v>
      </c>
      <c r="D245" s="59">
        <f t="shared" ca="1" si="10"/>
        <v>43</v>
      </c>
      <c r="E245" t="s">
        <v>43</v>
      </c>
      <c r="F245" t="s">
        <v>32</v>
      </c>
      <c r="G245" t="s">
        <v>365</v>
      </c>
      <c r="H245" s="61" t="str">
        <f t="shared" si="11"/>
        <v>25,130.00</v>
      </c>
      <c r="I245" s="78">
        <f t="shared" si="12"/>
        <v>25130</v>
      </c>
      <c r="J245">
        <v>1</v>
      </c>
      <c r="K245">
        <v>0</v>
      </c>
      <c r="L245" s="61">
        <v>41315</v>
      </c>
      <c r="M245" s="93">
        <v>41315</v>
      </c>
      <c r="N245">
        <v>10</v>
      </c>
      <c r="O245">
        <v>2</v>
      </c>
      <c r="P245">
        <v>5</v>
      </c>
      <c r="Q245">
        <v>7</v>
      </c>
      <c r="R245">
        <v>0</v>
      </c>
      <c r="S245">
        <v>18</v>
      </c>
      <c r="T245">
        <v>18</v>
      </c>
      <c r="U245">
        <v>2</v>
      </c>
      <c r="V245">
        <v>2</v>
      </c>
      <c r="W245">
        <v>3</v>
      </c>
      <c r="X245">
        <v>7</v>
      </c>
      <c r="Y245">
        <v>0</v>
      </c>
      <c r="Z245">
        <v>0</v>
      </c>
      <c r="AA245" t="s">
        <v>31</v>
      </c>
      <c r="AB245">
        <v>0</v>
      </c>
    </row>
    <row r="246" spans="2:28" x14ac:dyDescent="0.2">
      <c r="B246">
        <v>8026</v>
      </c>
      <c r="C246">
        <v>1953</v>
      </c>
      <c r="D246" s="59">
        <f t="shared" ca="1" si="10"/>
        <v>71</v>
      </c>
      <c r="E246" t="s">
        <v>23</v>
      </c>
      <c r="F246" t="s">
        <v>32</v>
      </c>
      <c r="G246" t="s">
        <v>366</v>
      </c>
      <c r="H246" s="61" t="str">
        <f t="shared" si="11"/>
        <v>62,998.00</v>
      </c>
      <c r="I246" s="78">
        <f t="shared" si="12"/>
        <v>62998</v>
      </c>
      <c r="J246">
        <v>0</v>
      </c>
      <c r="K246">
        <v>1</v>
      </c>
      <c r="L246" s="61" t="s">
        <v>176</v>
      </c>
      <c r="M246" s="93">
        <v>41547</v>
      </c>
      <c r="N246">
        <v>10</v>
      </c>
      <c r="O246">
        <v>120</v>
      </c>
      <c r="P246">
        <v>58</v>
      </c>
      <c r="Q246">
        <v>73</v>
      </c>
      <c r="R246">
        <v>65</v>
      </c>
      <c r="S246">
        <v>89</v>
      </c>
      <c r="T246">
        <v>58</v>
      </c>
      <c r="U246">
        <v>5</v>
      </c>
      <c r="V246">
        <v>5</v>
      </c>
      <c r="W246">
        <v>5</v>
      </c>
      <c r="X246">
        <v>5</v>
      </c>
      <c r="Y246">
        <v>0</v>
      </c>
      <c r="Z246">
        <v>0</v>
      </c>
      <c r="AA246" t="s">
        <v>31</v>
      </c>
      <c r="AB246">
        <v>0</v>
      </c>
    </row>
    <row r="247" spans="2:28" x14ac:dyDescent="0.2">
      <c r="B247">
        <v>577</v>
      </c>
      <c r="C247">
        <v>1977</v>
      </c>
      <c r="D247" s="59">
        <f t="shared" ca="1" si="10"/>
        <v>47</v>
      </c>
      <c r="E247" t="s">
        <v>43</v>
      </c>
      <c r="F247" t="s">
        <v>32</v>
      </c>
      <c r="G247" t="s">
        <v>367</v>
      </c>
      <c r="H247" s="61" t="str">
        <f t="shared" si="11"/>
        <v>26,907.00</v>
      </c>
      <c r="I247" s="78">
        <f t="shared" si="12"/>
        <v>26907</v>
      </c>
      <c r="J247">
        <v>1</v>
      </c>
      <c r="K247">
        <v>1</v>
      </c>
      <c r="L247" s="61" t="s">
        <v>233</v>
      </c>
      <c r="M247" s="93">
        <v>41506</v>
      </c>
      <c r="N247">
        <v>10</v>
      </c>
      <c r="O247">
        <v>9</v>
      </c>
      <c r="P247">
        <v>1</v>
      </c>
      <c r="Q247">
        <v>7</v>
      </c>
      <c r="R247">
        <v>0</v>
      </c>
      <c r="S247">
        <v>3</v>
      </c>
      <c r="T247">
        <v>2</v>
      </c>
      <c r="U247">
        <v>2</v>
      </c>
      <c r="V247">
        <v>1</v>
      </c>
      <c r="W247">
        <v>3</v>
      </c>
      <c r="X247">
        <v>7</v>
      </c>
      <c r="Y247">
        <v>0</v>
      </c>
      <c r="Z247">
        <v>0</v>
      </c>
      <c r="AA247" t="s">
        <v>27</v>
      </c>
      <c r="AB247">
        <v>0</v>
      </c>
    </row>
    <row r="248" spans="2:28" x14ac:dyDescent="0.2">
      <c r="B248">
        <v>8702</v>
      </c>
      <c r="C248">
        <v>1977</v>
      </c>
      <c r="D248" s="59">
        <f t="shared" ca="1" si="10"/>
        <v>47</v>
      </c>
      <c r="E248" t="s">
        <v>43</v>
      </c>
      <c r="F248" t="s">
        <v>32</v>
      </c>
      <c r="G248" t="s">
        <v>367</v>
      </c>
      <c r="H248" s="61" t="str">
        <f t="shared" si="11"/>
        <v>26,907.00</v>
      </c>
      <c r="I248" s="78">
        <f t="shared" si="12"/>
        <v>26907</v>
      </c>
      <c r="J248">
        <v>1</v>
      </c>
      <c r="K248">
        <v>1</v>
      </c>
      <c r="L248" s="61" t="s">
        <v>233</v>
      </c>
      <c r="M248" s="93">
        <v>41506</v>
      </c>
      <c r="N248">
        <v>10</v>
      </c>
      <c r="O248">
        <v>9</v>
      </c>
      <c r="P248">
        <v>1</v>
      </c>
      <c r="Q248">
        <v>7</v>
      </c>
      <c r="R248">
        <v>0</v>
      </c>
      <c r="S248">
        <v>3</v>
      </c>
      <c r="T248">
        <v>2</v>
      </c>
      <c r="U248">
        <v>2</v>
      </c>
      <c r="V248">
        <v>1</v>
      </c>
      <c r="W248">
        <v>3</v>
      </c>
      <c r="X248">
        <v>7</v>
      </c>
      <c r="Y248">
        <v>0</v>
      </c>
      <c r="Z248">
        <v>0</v>
      </c>
      <c r="AA248" t="s">
        <v>38</v>
      </c>
      <c r="AB248">
        <v>0</v>
      </c>
    </row>
    <row r="249" spans="2:28" x14ac:dyDescent="0.2">
      <c r="B249">
        <v>5429</v>
      </c>
      <c r="C249">
        <v>1949</v>
      </c>
      <c r="D249" s="59">
        <f t="shared" ca="1" si="10"/>
        <v>75</v>
      </c>
      <c r="E249" t="s">
        <v>40</v>
      </c>
      <c r="F249" t="s">
        <v>32</v>
      </c>
      <c r="G249" t="s">
        <v>368</v>
      </c>
      <c r="H249" s="61" t="str">
        <f t="shared" si="11"/>
        <v>45,579.00</v>
      </c>
      <c r="I249" s="78">
        <f t="shared" si="12"/>
        <v>45579</v>
      </c>
      <c r="J249">
        <v>0</v>
      </c>
      <c r="K249">
        <v>1</v>
      </c>
      <c r="L249" s="61" t="s">
        <v>233</v>
      </c>
      <c r="M249" s="93">
        <v>41506</v>
      </c>
      <c r="N249">
        <v>10</v>
      </c>
      <c r="O249">
        <v>145</v>
      </c>
      <c r="P249">
        <v>1</v>
      </c>
      <c r="Q249">
        <v>33</v>
      </c>
      <c r="R249">
        <v>2</v>
      </c>
      <c r="S249">
        <v>1</v>
      </c>
      <c r="T249">
        <v>1</v>
      </c>
      <c r="U249">
        <v>1</v>
      </c>
      <c r="V249">
        <v>4</v>
      </c>
      <c r="W249">
        <v>4</v>
      </c>
      <c r="X249">
        <v>6</v>
      </c>
      <c r="Y249">
        <v>0</v>
      </c>
      <c r="Z249">
        <v>0</v>
      </c>
      <c r="AA249" t="s">
        <v>27</v>
      </c>
      <c r="AB249">
        <v>0</v>
      </c>
    </row>
    <row r="250" spans="2:28" x14ac:dyDescent="0.2">
      <c r="B250">
        <v>977</v>
      </c>
      <c r="C250">
        <v>1958</v>
      </c>
      <c r="D250" s="59">
        <f t="shared" ca="1" si="10"/>
        <v>66</v>
      </c>
      <c r="E250" t="s">
        <v>23</v>
      </c>
      <c r="F250" t="s">
        <v>32</v>
      </c>
      <c r="G250" t="s">
        <v>369</v>
      </c>
      <c r="H250" s="61" t="str">
        <f t="shared" si="11"/>
        <v>47,320.00</v>
      </c>
      <c r="I250" s="78">
        <f t="shared" si="12"/>
        <v>47320</v>
      </c>
      <c r="J250">
        <v>0</v>
      </c>
      <c r="K250">
        <v>1</v>
      </c>
      <c r="L250" s="61">
        <v>41282</v>
      </c>
      <c r="M250" s="93">
        <v>41282</v>
      </c>
      <c r="N250">
        <v>10</v>
      </c>
      <c r="O250">
        <v>200</v>
      </c>
      <c r="P250">
        <v>19</v>
      </c>
      <c r="Q250">
        <v>111</v>
      </c>
      <c r="R250">
        <v>50</v>
      </c>
      <c r="S250">
        <v>15</v>
      </c>
      <c r="T250">
        <v>19</v>
      </c>
      <c r="U250">
        <v>6</v>
      </c>
      <c r="V250">
        <v>5</v>
      </c>
      <c r="W250">
        <v>8</v>
      </c>
      <c r="X250">
        <v>6</v>
      </c>
      <c r="Y250">
        <v>0</v>
      </c>
      <c r="Z250">
        <v>0</v>
      </c>
      <c r="AA250" t="s">
        <v>31</v>
      </c>
      <c r="AB250">
        <v>0</v>
      </c>
    </row>
    <row r="251" spans="2:28" x14ac:dyDescent="0.2">
      <c r="B251">
        <v>2793</v>
      </c>
      <c r="C251">
        <v>1977</v>
      </c>
      <c r="D251" s="59">
        <f t="shared" ca="1" si="10"/>
        <v>47</v>
      </c>
      <c r="E251" t="s">
        <v>40</v>
      </c>
      <c r="F251" t="s">
        <v>24</v>
      </c>
      <c r="G251" t="s">
        <v>370</v>
      </c>
      <c r="H251" s="61" t="str">
        <f t="shared" si="11"/>
        <v>70,179.00</v>
      </c>
      <c r="I251" s="78">
        <f t="shared" si="12"/>
        <v>70179</v>
      </c>
      <c r="J251">
        <v>0</v>
      </c>
      <c r="K251">
        <v>1</v>
      </c>
      <c r="L251" s="61" t="s">
        <v>371</v>
      </c>
      <c r="M251" s="93">
        <v>41476</v>
      </c>
      <c r="N251">
        <v>10</v>
      </c>
      <c r="O251">
        <v>532</v>
      </c>
      <c r="P251">
        <v>88</v>
      </c>
      <c r="Q251">
        <v>168</v>
      </c>
      <c r="R251">
        <v>69</v>
      </c>
      <c r="S251">
        <v>44</v>
      </c>
      <c r="T251">
        <v>133</v>
      </c>
      <c r="U251">
        <v>3</v>
      </c>
      <c r="V251">
        <v>7</v>
      </c>
      <c r="W251">
        <v>13</v>
      </c>
      <c r="X251">
        <v>5</v>
      </c>
      <c r="Y251">
        <v>0</v>
      </c>
      <c r="Z251">
        <v>0</v>
      </c>
      <c r="AA251" t="s">
        <v>67</v>
      </c>
      <c r="AB251">
        <v>0</v>
      </c>
    </row>
    <row r="252" spans="2:28" x14ac:dyDescent="0.2">
      <c r="B252">
        <v>1071</v>
      </c>
      <c r="C252">
        <v>1977</v>
      </c>
      <c r="D252" s="59">
        <f t="shared" ca="1" si="10"/>
        <v>47</v>
      </c>
      <c r="E252" t="s">
        <v>40</v>
      </c>
      <c r="F252" t="s">
        <v>24</v>
      </c>
      <c r="G252" t="s">
        <v>370</v>
      </c>
      <c r="H252" s="61" t="str">
        <f t="shared" si="11"/>
        <v>70,179.00</v>
      </c>
      <c r="I252" s="78">
        <f t="shared" si="12"/>
        <v>70179</v>
      </c>
      <c r="J252">
        <v>0</v>
      </c>
      <c r="K252">
        <v>1</v>
      </c>
      <c r="L252" s="61" t="s">
        <v>371</v>
      </c>
      <c r="M252" s="93">
        <v>41476</v>
      </c>
      <c r="N252">
        <v>10</v>
      </c>
      <c r="O252">
        <v>532</v>
      </c>
      <c r="P252">
        <v>88</v>
      </c>
      <c r="Q252">
        <v>168</v>
      </c>
      <c r="R252">
        <v>69</v>
      </c>
      <c r="S252">
        <v>44</v>
      </c>
      <c r="T252">
        <v>133</v>
      </c>
      <c r="U252">
        <v>3</v>
      </c>
      <c r="V252">
        <v>7</v>
      </c>
      <c r="W252">
        <v>13</v>
      </c>
      <c r="X252">
        <v>5</v>
      </c>
      <c r="Y252">
        <v>0</v>
      </c>
      <c r="Z252">
        <v>0</v>
      </c>
      <c r="AA252" t="s">
        <v>35</v>
      </c>
      <c r="AB252">
        <v>0</v>
      </c>
    </row>
    <row r="253" spans="2:28" x14ac:dyDescent="0.2">
      <c r="B253">
        <v>5074</v>
      </c>
      <c r="C253">
        <v>1987</v>
      </c>
      <c r="D253" s="59">
        <f t="shared" ca="1" si="10"/>
        <v>37</v>
      </c>
      <c r="E253" t="s">
        <v>53</v>
      </c>
      <c r="F253" t="s">
        <v>32</v>
      </c>
      <c r="G253" t="s">
        <v>372</v>
      </c>
      <c r="H253" s="61" t="str">
        <f t="shared" si="11"/>
        <v>28,072.00</v>
      </c>
      <c r="I253" s="78">
        <f t="shared" si="12"/>
        <v>28072</v>
      </c>
      <c r="J253">
        <v>1</v>
      </c>
      <c r="K253">
        <v>0</v>
      </c>
      <c r="L253" s="61">
        <v>41493</v>
      </c>
      <c r="M253" s="93">
        <v>41493</v>
      </c>
      <c r="N253">
        <v>10</v>
      </c>
      <c r="O253">
        <v>30</v>
      </c>
      <c r="P253">
        <v>0</v>
      </c>
      <c r="Q253">
        <v>10</v>
      </c>
      <c r="R253">
        <v>2</v>
      </c>
      <c r="S253">
        <v>0</v>
      </c>
      <c r="T253">
        <v>5</v>
      </c>
      <c r="U253">
        <v>1</v>
      </c>
      <c r="V253">
        <v>1</v>
      </c>
      <c r="W253">
        <v>3</v>
      </c>
      <c r="X253">
        <v>7</v>
      </c>
      <c r="Y253">
        <v>0</v>
      </c>
      <c r="Z253">
        <v>0</v>
      </c>
      <c r="AA253" t="s">
        <v>31</v>
      </c>
      <c r="AB253">
        <v>0</v>
      </c>
    </row>
    <row r="254" spans="2:28" x14ac:dyDescent="0.2">
      <c r="B254">
        <v>2632</v>
      </c>
      <c r="C254">
        <v>1955</v>
      </c>
      <c r="D254" s="59">
        <f t="shared" ca="1" si="10"/>
        <v>69</v>
      </c>
      <c r="E254" t="s">
        <v>23</v>
      </c>
      <c r="F254" t="s">
        <v>32</v>
      </c>
      <c r="G254" t="s">
        <v>373</v>
      </c>
      <c r="H254" s="61" t="str">
        <f t="shared" si="11"/>
        <v>50,501.00</v>
      </c>
      <c r="I254" s="78">
        <f t="shared" si="12"/>
        <v>50501</v>
      </c>
      <c r="J254">
        <v>1</v>
      </c>
      <c r="K254">
        <v>1</v>
      </c>
      <c r="L254" s="61" t="s">
        <v>374</v>
      </c>
      <c r="M254" s="93">
        <v>41443</v>
      </c>
      <c r="N254">
        <v>10</v>
      </c>
      <c r="O254">
        <v>297</v>
      </c>
      <c r="P254">
        <v>0</v>
      </c>
      <c r="Q254">
        <v>38</v>
      </c>
      <c r="R254">
        <v>13</v>
      </c>
      <c r="S254">
        <v>0</v>
      </c>
      <c r="T254">
        <v>152</v>
      </c>
      <c r="U254">
        <v>7</v>
      </c>
      <c r="V254">
        <v>5</v>
      </c>
      <c r="W254">
        <v>4</v>
      </c>
      <c r="X254">
        <v>6</v>
      </c>
      <c r="Y254">
        <v>1</v>
      </c>
      <c r="Z254">
        <v>0</v>
      </c>
      <c r="AA254" t="s">
        <v>50</v>
      </c>
      <c r="AB254">
        <v>1</v>
      </c>
    </row>
    <row r="255" spans="2:28" x14ac:dyDescent="0.2">
      <c r="B255">
        <v>6404</v>
      </c>
      <c r="C255">
        <v>1970</v>
      </c>
      <c r="D255" s="59">
        <f t="shared" ca="1" si="10"/>
        <v>54</v>
      </c>
      <c r="E255" t="s">
        <v>23</v>
      </c>
      <c r="F255" t="s">
        <v>32</v>
      </c>
      <c r="G255" t="s">
        <v>375</v>
      </c>
      <c r="H255" s="61" t="str">
        <f t="shared" si="11"/>
        <v>58,917.00</v>
      </c>
      <c r="I255" s="78">
        <f t="shared" si="12"/>
        <v>58917</v>
      </c>
      <c r="J255">
        <v>1</v>
      </c>
      <c r="K255">
        <v>2</v>
      </c>
      <c r="L255" s="61" t="s">
        <v>376</v>
      </c>
      <c r="M255" s="93">
        <v>41357</v>
      </c>
      <c r="N255">
        <v>10</v>
      </c>
      <c r="O255">
        <v>151</v>
      </c>
      <c r="P255">
        <v>7</v>
      </c>
      <c r="Q255">
        <v>89</v>
      </c>
      <c r="R255">
        <v>0</v>
      </c>
      <c r="S255">
        <v>7</v>
      </c>
      <c r="T255">
        <v>28</v>
      </c>
      <c r="U255">
        <v>5</v>
      </c>
      <c r="V255">
        <v>4</v>
      </c>
      <c r="W255">
        <v>6</v>
      </c>
      <c r="X255">
        <v>5</v>
      </c>
      <c r="Y255">
        <v>0</v>
      </c>
      <c r="Z255">
        <v>0</v>
      </c>
      <c r="AA255" t="s">
        <v>67</v>
      </c>
      <c r="AB255">
        <v>0</v>
      </c>
    </row>
    <row r="256" spans="2:28" x14ac:dyDescent="0.2">
      <c r="B256">
        <v>10240</v>
      </c>
      <c r="C256">
        <v>1950</v>
      </c>
      <c r="D256" s="59">
        <f t="shared" ca="1" si="10"/>
        <v>74</v>
      </c>
      <c r="E256" t="s">
        <v>23</v>
      </c>
      <c r="F256" t="s">
        <v>32</v>
      </c>
      <c r="G256" t="s">
        <v>377</v>
      </c>
      <c r="H256" s="61" t="str">
        <f t="shared" si="11"/>
        <v>69,372.00</v>
      </c>
      <c r="I256" s="78">
        <f t="shared" si="12"/>
        <v>69372</v>
      </c>
      <c r="J256">
        <v>0</v>
      </c>
      <c r="K256">
        <v>0</v>
      </c>
      <c r="L256" s="61" t="s">
        <v>312</v>
      </c>
      <c r="M256" s="93">
        <v>41324</v>
      </c>
      <c r="N256">
        <v>10</v>
      </c>
      <c r="O256">
        <v>997</v>
      </c>
      <c r="P256">
        <v>26</v>
      </c>
      <c r="Q256">
        <v>269</v>
      </c>
      <c r="R256">
        <v>34</v>
      </c>
      <c r="S256">
        <v>13</v>
      </c>
      <c r="T256">
        <v>42</v>
      </c>
      <c r="U256">
        <v>1</v>
      </c>
      <c r="V256">
        <v>10</v>
      </c>
      <c r="W256">
        <v>6</v>
      </c>
      <c r="X256">
        <v>4</v>
      </c>
      <c r="Y256">
        <v>1</v>
      </c>
      <c r="Z256">
        <v>0</v>
      </c>
      <c r="AA256" t="s">
        <v>31</v>
      </c>
      <c r="AB256">
        <v>2</v>
      </c>
    </row>
    <row r="257" spans="2:28" x14ac:dyDescent="0.2">
      <c r="B257">
        <v>2521</v>
      </c>
      <c r="C257">
        <v>1972</v>
      </c>
      <c r="D257" s="59">
        <f t="shared" ca="1" si="10"/>
        <v>52</v>
      </c>
      <c r="E257" t="s">
        <v>53</v>
      </c>
      <c r="F257" t="s">
        <v>32</v>
      </c>
      <c r="G257" t="s">
        <v>378</v>
      </c>
      <c r="H257" s="61" t="str">
        <f t="shared" si="11"/>
        <v>35,178.00</v>
      </c>
      <c r="I257" s="78">
        <f t="shared" si="12"/>
        <v>35178</v>
      </c>
      <c r="J257">
        <v>1</v>
      </c>
      <c r="K257">
        <v>0</v>
      </c>
      <c r="L257" s="61">
        <v>41548</v>
      </c>
      <c r="M257" s="93">
        <v>41548</v>
      </c>
      <c r="N257">
        <v>10</v>
      </c>
      <c r="O257">
        <v>23</v>
      </c>
      <c r="P257">
        <v>1</v>
      </c>
      <c r="Q257">
        <v>13</v>
      </c>
      <c r="R257">
        <v>2</v>
      </c>
      <c r="S257">
        <v>2</v>
      </c>
      <c r="T257">
        <v>18</v>
      </c>
      <c r="U257">
        <v>1</v>
      </c>
      <c r="V257">
        <v>1</v>
      </c>
      <c r="W257">
        <v>2</v>
      </c>
      <c r="X257">
        <v>7</v>
      </c>
      <c r="Y257">
        <v>1</v>
      </c>
      <c r="Z257">
        <v>0</v>
      </c>
      <c r="AA257" t="s">
        <v>27</v>
      </c>
      <c r="AB257">
        <v>1</v>
      </c>
    </row>
    <row r="258" spans="2:28" x14ac:dyDescent="0.2">
      <c r="B258">
        <v>4301</v>
      </c>
      <c r="C258">
        <v>1972</v>
      </c>
      <c r="D258" s="59">
        <f t="shared" ca="1" si="10"/>
        <v>52</v>
      </c>
      <c r="E258" t="s">
        <v>53</v>
      </c>
      <c r="F258" t="s">
        <v>32</v>
      </c>
      <c r="G258" t="s">
        <v>378</v>
      </c>
      <c r="H258" s="61" t="str">
        <f t="shared" si="11"/>
        <v>35,178.00</v>
      </c>
      <c r="I258" s="78">
        <f t="shared" si="12"/>
        <v>35178</v>
      </c>
      <c r="J258">
        <v>1</v>
      </c>
      <c r="K258">
        <v>0</v>
      </c>
      <c r="L258" s="61">
        <v>41548</v>
      </c>
      <c r="M258" s="93">
        <v>41548</v>
      </c>
      <c r="N258">
        <v>10</v>
      </c>
      <c r="O258">
        <v>23</v>
      </c>
      <c r="P258">
        <v>1</v>
      </c>
      <c r="Q258">
        <v>13</v>
      </c>
      <c r="R258">
        <v>2</v>
      </c>
      <c r="S258">
        <v>2</v>
      </c>
      <c r="T258">
        <v>18</v>
      </c>
      <c r="U258">
        <v>1</v>
      </c>
      <c r="V258">
        <v>1</v>
      </c>
      <c r="W258">
        <v>2</v>
      </c>
      <c r="X258">
        <v>7</v>
      </c>
      <c r="Y258">
        <v>1</v>
      </c>
      <c r="Z258">
        <v>0</v>
      </c>
      <c r="AA258" t="s">
        <v>38</v>
      </c>
      <c r="AB258">
        <v>1</v>
      </c>
    </row>
    <row r="259" spans="2:28" x14ac:dyDescent="0.2">
      <c r="B259">
        <v>7381</v>
      </c>
      <c r="C259">
        <v>1969</v>
      </c>
      <c r="D259" s="59">
        <f t="shared" ca="1" si="10"/>
        <v>55</v>
      </c>
      <c r="E259" t="s">
        <v>23</v>
      </c>
      <c r="F259" t="s">
        <v>24</v>
      </c>
      <c r="G259" t="s">
        <v>379</v>
      </c>
      <c r="H259" s="61" t="str">
        <f t="shared" si="11"/>
        <v>75,693.00</v>
      </c>
      <c r="I259" s="78">
        <f t="shared" si="12"/>
        <v>75693</v>
      </c>
      <c r="J259">
        <v>0</v>
      </c>
      <c r="K259">
        <v>0</v>
      </c>
      <c r="L259" s="61">
        <v>41072</v>
      </c>
      <c r="M259" s="93">
        <v>41072</v>
      </c>
      <c r="N259">
        <v>10</v>
      </c>
      <c r="O259">
        <v>797</v>
      </c>
      <c r="P259">
        <v>153</v>
      </c>
      <c r="Q259">
        <v>293</v>
      </c>
      <c r="R259">
        <v>72</v>
      </c>
      <c r="S259">
        <v>97</v>
      </c>
      <c r="T259">
        <v>30</v>
      </c>
      <c r="U259">
        <v>1</v>
      </c>
      <c r="V259">
        <v>11</v>
      </c>
      <c r="W259">
        <v>6</v>
      </c>
      <c r="X259">
        <v>4</v>
      </c>
      <c r="Y259">
        <v>1</v>
      </c>
      <c r="Z259">
        <v>0</v>
      </c>
      <c r="AA259" t="s">
        <v>27</v>
      </c>
      <c r="AB259">
        <v>3</v>
      </c>
    </row>
    <row r="260" spans="2:28" x14ac:dyDescent="0.2">
      <c r="B260">
        <v>2407</v>
      </c>
      <c r="C260">
        <v>1983</v>
      </c>
      <c r="D260" s="59">
        <f t="shared" ca="1" si="10"/>
        <v>41</v>
      </c>
      <c r="E260" t="s">
        <v>23</v>
      </c>
      <c r="F260" t="s">
        <v>32</v>
      </c>
      <c r="G260" t="s">
        <v>380</v>
      </c>
      <c r="H260" s="61" t="str">
        <f t="shared" si="11"/>
        <v>69,109.00</v>
      </c>
      <c r="I260" s="78">
        <f t="shared" si="12"/>
        <v>69109</v>
      </c>
      <c r="J260">
        <v>0</v>
      </c>
      <c r="K260">
        <v>0</v>
      </c>
      <c r="L260" s="61">
        <v>41163</v>
      </c>
      <c r="M260" s="93">
        <v>41163</v>
      </c>
      <c r="N260">
        <v>10</v>
      </c>
      <c r="O260">
        <v>823</v>
      </c>
      <c r="P260">
        <v>25</v>
      </c>
      <c r="Q260">
        <v>459</v>
      </c>
      <c r="R260">
        <v>124</v>
      </c>
      <c r="S260">
        <v>29</v>
      </c>
      <c r="T260">
        <v>95</v>
      </c>
      <c r="U260">
        <v>1</v>
      </c>
      <c r="V260">
        <v>6</v>
      </c>
      <c r="W260">
        <v>7</v>
      </c>
      <c r="X260">
        <v>4</v>
      </c>
      <c r="Y260">
        <v>1</v>
      </c>
      <c r="Z260">
        <v>0</v>
      </c>
      <c r="AA260" t="s">
        <v>35</v>
      </c>
      <c r="AB260">
        <v>1</v>
      </c>
    </row>
    <row r="261" spans="2:28" x14ac:dyDescent="0.2">
      <c r="B261">
        <v>9064</v>
      </c>
      <c r="C261">
        <v>1983</v>
      </c>
      <c r="D261" s="59">
        <f t="shared" ref="D261:D324" ca="1" si="13">(YEAR(NOW())-C261)</f>
        <v>41</v>
      </c>
      <c r="E261" t="s">
        <v>23</v>
      </c>
      <c r="F261" t="s">
        <v>32</v>
      </c>
      <c r="G261" t="s">
        <v>380</v>
      </c>
      <c r="H261" s="61" t="str">
        <f t="shared" ref="H261:H324" si="14">REPLACE(G261,1,1,"")</f>
        <v>69,109.00</v>
      </c>
      <c r="I261" s="78">
        <f t="shared" ref="I261:I324" si="15">VALUE(H261)</f>
        <v>69109</v>
      </c>
      <c r="J261">
        <v>0</v>
      </c>
      <c r="K261">
        <v>0</v>
      </c>
      <c r="L261" s="61">
        <v>41163</v>
      </c>
      <c r="M261" s="93">
        <v>41163</v>
      </c>
      <c r="N261">
        <v>10</v>
      </c>
      <c r="O261">
        <v>823</v>
      </c>
      <c r="P261">
        <v>25</v>
      </c>
      <c r="Q261">
        <v>459</v>
      </c>
      <c r="R261">
        <v>124</v>
      </c>
      <c r="S261">
        <v>29</v>
      </c>
      <c r="T261">
        <v>95</v>
      </c>
      <c r="U261">
        <v>1</v>
      </c>
      <c r="V261">
        <v>6</v>
      </c>
      <c r="W261">
        <v>7</v>
      </c>
      <c r="X261">
        <v>4</v>
      </c>
      <c r="Y261">
        <v>1</v>
      </c>
      <c r="Z261">
        <v>0</v>
      </c>
      <c r="AA261" t="s">
        <v>27</v>
      </c>
      <c r="AB261">
        <v>1</v>
      </c>
    </row>
    <row r="262" spans="2:28" x14ac:dyDescent="0.2">
      <c r="B262">
        <v>5067</v>
      </c>
      <c r="C262">
        <v>1995</v>
      </c>
      <c r="D262" s="59">
        <f t="shared" ca="1" si="13"/>
        <v>29</v>
      </c>
      <c r="E262" t="s">
        <v>23</v>
      </c>
      <c r="F262" t="s">
        <v>32</v>
      </c>
      <c r="G262" t="s">
        <v>381</v>
      </c>
      <c r="H262" s="61" t="str">
        <f t="shared" si="14"/>
        <v>80,134.00</v>
      </c>
      <c r="I262" s="78">
        <f t="shared" si="15"/>
        <v>80134</v>
      </c>
      <c r="J262">
        <v>0</v>
      </c>
      <c r="K262">
        <v>0</v>
      </c>
      <c r="L262" s="61" t="s">
        <v>382</v>
      </c>
      <c r="M262" s="93">
        <v>41684</v>
      </c>
      <c r="N262">
        <v>11</v>
      </c>
      <c r="O262">
        <v>966</v>
      </c>
      <c r="P262">
        <v>26</v>
      </c>
      <c r="Q262">
        <v>282</v>
      </c>
      <c r="R262">
        <v>52</v>
      </c>
      <c r="S262">
        <v>26</v>
      </c>
      <c r="T262">
        <v>26</v>
      </c>
      <c r="U262">
        <v>1</v>
      </c>
      <c r="V262">
        <v>2</v>
      </c>
      <c r="W262">
        <v>11</v>
      </c>
      <c r="X262">
        <v>5</v>
      </c>
      <c r="Y262">
        <v>0</v>
      </c>
      <c r="Z262">
        <v>0</v>
      </c>
      <c r="AA262" t="s">
        <v>27</v>
      </c>
      <c r="AB262">
        <v>4</v>
      </c>
    </row>
    <row r="263" spans="2:28" x14ac:dyDescent="0.2">
      <c r="B263">
        <v>10281</v>
      </c>
      <c r="C263">
        <v>1971</v>
      </c>
      <c r="D263" s="59">
        <f t="shared" ca="1" si="13"/>
        <v>53</v>
      </c>
      <c r="E263" t="s">
        <v>23</v>
      </c>
      <c r="F263" t="s">
        <v>24</v>
      </c>
      <c r="G263" t="s">
        <v>383</v>
      </c>
      <c r="H263" s="61" t="str">
        <f t="shared" si="14"/>
        <v>64,713.00</v>
      </c>
      <c r="I263" s="78">
        <f t="shared" si="15"/>
        <v>64713</v>
      </c>
      <c r="J263">
        <v>1</v>
      </c>
      <c r="K263">
        <v>0</v>
      </c>
      <c r="L263" s="61">
        <v>41822</v>
      </c>
      <c r="M263" s="93">
        <v>41822</v>
      </c>
      <c r="N263">
        <v>11</v>
      </c>
      <c r="O263">
        <v>180</v>
      </c>
      <c r="P263">
        <v>60</v>
      </c>
      <c r="Q263">
        <v>241</v>
      </c>
      <c r="R263">
        <v>13</v>
      </c>
      <c r="S263">
        <v>54</v>
      </c>
      <c r="T263">
        <v>54</v>
      </c>
      <c r="U263">
        <v>2</v>
      </c>
      <c r="V263">
        <v>5</v>
      </c>
      <c r="W263">
        <v>7</v>
      </c>
      <c r="X263">
        <v>4</v>
      </c>
      <c r="Y263">
        <v>1</v>
      </c>
      <c r="Z263">
        <v>0</v>
      </c>
      <c r="AA263" t="s">
        <v>38</v>
      </c>
      <c r="AB263">
        <v>0</v>
      </c>
    </row>
    <row r="264" spans="2:28" x14ac:dyDescent="0.2">
      <c r="B264">
        <v>11191</v>
      </c>
      <c r="C264">
        <v>1987</v>
      </c>
      <c r="D264" s="59">
        <f t="shared" ca="1" si="13"/>
        <v>37</v>
      </c>
      <c r="E264" t="s">
        <v>23</v>
      </c>
      <c r="F264" t="s">
        <v>24</v>
      </c>
      <c r="G264" t="s">
        <v>384</v>
      </c>
      <c r="H264" s="61" t="str">
        <f t="shared" si="14"/>
        <v>41,411.00</v>
      </c>
      <c r="I264" s="78">
        <f t="shared" si="15"/>
        <v>41411</v>
      </c>
      <c r="J264">
        <v>0</v>
      </c>
      <c r="K264">
        <v>0</v>
      </c>
      <c r="L264" s="61">
        <v>41467</v>
      </c>
      <c r="M264" s="93">
        <v>41467</v>
      </c>
      <c r="N264">
        <v>11</v>
      </c>
      <c r="O264">
        <v>37</v>
      </c>
      <c r="P264">
        <v>32</v>
      </c>
      <c r="Q264">
        <v>38</v>
      </c>
      <c r="R264">
        <v>11</v>
      </c>
      <c r="S264">
        <v>3</v>
      </c>
      <c r="T264">
        <v>18</v>
      </c>
      <c r="U264">
        <v>1</v>
      </c>
      <c r="V264">
        <v>2</v>
      </c>
      <c r="W264">
        <v>4</v>
      </c>
      <c r="X264">
        <v>6</v>
      </c>
      <c r="Y264">
        <v>0</v>
      </c>
      <c r="Z264">
        <v>0</v>
      </c>
      <c r="AA264" t="s">
        <v>27</v>
      </c>
      <c r="AB264">
        <v>0</v>
      </c>
    </row>
    <row r="265" spans="2:28" x14ac:dyDescent="0.2">
      <c r="B265">
        <v>2552</v>
      </c>
      <c r="C265">
        <v>1956</v>
      </c>
      <c r="D265" s="59">
        <f t="shared" ca="1" si="13"/>
        <v>68</v>
      </c>
      <c r="E265" t="s">
        <v>40</v>
      </c>
      <c r="F265" t="s">
        <v>28</v>
      </c>
      <c r="G265" t="s">
        <v>385</v>
      </c>
      <c r="H265" s="61" t="str">
        <f t="shared" si="14"/>
        <v>55,521.00</v>
      </c>
      <c r="I265" s="78">
        <f t="shared" si="15"/>
        <v>55521</v>
      </c>
      <c r="J265">
        <v>1</v>
      </c>
      <c r="K265">
        <v>2</v>
      </c>
      <c r="L265" s="61" t="s">
        <v>386</v>
      </c>
      <c r="M265" s="93">
        <v>41569</v>
      </c>
      <c r="N265">
        <v>11</v>
      </c>
      <c r="O265">
        <v>416</v>
      </c>
      <c r="P265">
        <v>0</v>
      </c>
      <c r="Q265">
        <v>26</v>
      </c>
      <c r="R265">
        <v>0</v>
      </c>
      <c r="S265">
        <v>0</v>
      </c>
      <c r="T265">
        <v>4</v>
      </c>
      <c r="U265">
        <v>9</v>
      </c>
      <c r="V265">
        <v>6</v>
      </c>
      <c r="W265">
        <v>6</v>
      </c>
      <c r="X265">
        <v>7</v>
      </c>
      <c r="Y265">
        <v>1</v>
      </c>
      <c r="Z265">
        <v>0</v>
      </c>
      <c r="AA265" t="s">
        <v>27</v>
      </c>
      <c r="AB265">
        <v>1</v>
      </c>
    </row>
    <row r="266" spans="2:28" x14ac:dyDescent="0.2">
      <c r="B266">
        <v>6720</v>
      </c>
      <c r="C266">
        <v>1969</v>
      </c>
      <c r="D266" s="59">
        <f t="shared" ca="1" si="13"/>
        <v>55</v>
      </c>
      <c r="E266" t="s">
        <v>53</v>
      </c>
      <c r="F266" t="s">
        <v>32</v>
      </c>
      <c r="G266" t="s">
        <v>387</v>
      </c>
      <c r="H266" s="61" t="str">
        <f t="shared" si="14"/>
        <v>43,795.00</v>
      </c>
      <c r="I266" s="78">
        <f t="shared" si="15"/>
        <v>43795</v>
      </c>
      <c r="J266">
        <v>0</v>
      </c>
      <c r="K266">
        <v>1</v>
      </c>
      <c r="L266" s="61" t="s">
        <v>58</v>
      </c>
      <c r="M266" s="93">
        <v>41563</v>
      </c>
      <c r="N266">
        <v>11</v>
      </c>
      <c r="O266">
        <v>314</v>
      </c>
      <c r="P266">
        <v>11</v>
      </c>
      <c r="Q266">
        <v>53</v>
      </c>
      <c r="R266">
        <v>4</v>
      </c>
      <c r="S266">
        <v>3</v>
      </c>
      <c r="T266">
        <v>107</v>
      </c>
      <c r="U266">
        <v>3</v>
      </c>
      <c r="V266">
        <v>7</v>
      </c>
      <c r="W266">
        <v>4</v>
      </c>
      <c r="X266">
        <v>7</v>
      </c>
      <c r="Y266">
        <v>1</v>
      </c>
      <c r="Z266">
        <v>0</v>
      </c>
      <c r="AA266" t="s">
        <v>27</v>
      </c>
      <c r="AB266">
        <v>1</v>
      </c>
    </row>
    <row r="267" spans="2:28" x14ac:dyDescent="0.2">
      <c r="B267">
        <v>4557</v>
      </c>
      <c r="C267">
        <v>1971</v>
      </c>
      <c r="D267" s="59">
        <f t="shared" ca="1" si="13"/>
        <v>53</v>
      </c>
      <c r="E267" t="s">
        <v>23</v>
      </c>
      <c r="F267" t="s">
        <v>32</v>
      </c>
      <c r="G267" t="s">
        <v>388</v>
      </c>
      <c r="H267" s="61" t="str">
        <f t="shared" si="14"/>
        <v>22,070.00</v>
      </c>
      <c r="I267" s="78">
        <f t="shared" si="15"/>
        <v>22070</v>
      </c>
      <c r="J267">
        <v>1</v>
      </c>
      <c r="K267">
        <v>0</v>
      </c>
      <c r="L267" s="61">
        <v>41374</v>
      </c>
      <c r="M267" s="93">
        <v>41374</v>
      </c>
      <c r="N267">
        <v>11</v>
      </c>
      <c r="O267">
        <v>10</v>
      </c>
      <c r="P267">
        <v>7</v>
      </c>
      <c r="Q267">
        <v>19</v>
      </c>
      <c r="R267">
        <v>8</v>
      </c>
      <c r="S267">
        <v>2</v>
      </c>
      <c r="T267">
        <v>21</v>
      </c>
      <c r="U267">
        <v>2</v>
      </c>
      <c r="V267">
        <v>2</v>
      </c>
      <c r="W267">
        <v>2</v>
      </c>
      <c r="X267">
        <v>6</v>
      </c>
      <c r="Y267">
        <v>0</v>
      </c>
      <c r="Z267">
        <v>0</v>
      </c>
      <c r="AA267" t="s">
        <v>67</v>
      </c>
      <c r="AB267">
        <v>0</v>
      </c>
    </row>
    <row r="268" spans="2:28" x14ac:dyDescent="0.2">
      <c r="B268">
        <v>1183</v>
      </c>
      <c r="C268">
        <v>1950</v>
      </c>
      <c r="D268" s="59">
        <f t="shared" ca="1" si="13"/>
        <v>74</v>
      </c>
      <c r="E268" t="s">
        <v>53</v>
      </c>
      <c r="F268" t="s">
        <v>32</v>
      </c>
      <c r="G268" t="s">
        <v>389</v>
      </c>
      <c r="H268" s="61" t="str">
        <f t="shared" si="14"/>
        <v>36,408.00</v>
      </c>
      <c r="I268" s="78">
        <f t="shared" si="15"/>
        <v>36408</v>
      </c>
      <c r="J268">
        <v>1</v>
      </c>
      <c r="K268">
        <v>1</v>
      </c>
      <c r="L268" s="61" t="s">
        <v>390</v>
      </c>
      <c r="M268" s="93">
        <v>41538</v>
      </c>
      <c r="N268">
        <v>11</v>
      </c>
      <c r="O268">
        <v>9</v>
      </c>
      <c r="P268">
        <v>1</v>
      </c>
      <c r="Q268">
        <v>4</v>
      </c>
      <c r="R268">
        <v>3</v>
      </c>
      <c r="S268">
        <v>2</v>
      </c>
      <c r="T268">
        <v>3</v>
      </c>
      <c r="U268">
        <v>1</v>
      </c>
      <c r="V268">
        <v>1</v>
      </c>
      <c r="W268">
        <v>2</v>
      </c>
      <c r="X268">
        <v>6</v>
      </c>
      <c r="Y268">
        <v>0</v>
      </c>
      <c r="Z268">
        <v>0</v>
      </c>
      <c r="AA268" t="s">
        <v>46</v>
      </c>
      <c r="AB268">
        <v>0</v>
      </c>
    </row>
    <row r="269" spans="2:28" x14ac:dyDescent="0.2">
      <c r="B269">
        <v>4186</v>
      </c>
      <c r="C269">
        <v>1951</v>
      </c>
      <c r="D269" s="59">
        <f t="shared" ca="1" si="13"/>
        <v>73</v>
      </c>
      <c r="E269" t="s">
        <v>23</v>
      </c>
      <c r="F269" t="s">
        <v>32</v>
      </c>
      <c r="G269" t="s">
        <v>391</v>
      </c>
      <c r="H269" s="61" t="str">
        <f t="shared" si="14"/>
        <v>34,026.00</v>
      </c>
      <c r="I269" s="78">
        <f t="shared" si="15"/>
        <v>34026</v>
      </c>
      <c r="J269">
        <v>1</v>
      </c>
      <c r="K269">
        <v>1</v>
      </c>
      <c r="L269" s="61">
        <v>41402</v>
      </c>
      <c r="M269" s="93">
        <v>41402</v>
      </c>
      <c r="N269">
        <v>11</v>
      </c>
      <c r="O269">
        <v>18</v>
      </c>
      <c r="P269">
        <v>6</v>
      </c>
      <c r="Q269">
        <v>15</v>
      </c>
      <c r="R269">
        <v>12</v>
      </c>
      <c r="S269">
        <v>8</v>
      </c>
      <c r="T269">
        <v>17</v>
      </c>
      <c r="U269">
        <v>3</v>
      </c>
      <c r="V269">
        <v>2</v>
      </c>
      <c r="W269">
        <v>3</v>
      </c>
      <c r="X269">
        <v>5</v>
      </c>
      <c r="Y269">
        <v>0</v>
      </c>
      <c r="Z269">
        <v>0</v>
      </c>
      <c r="AA269" t="s">
        <v>31</v>
      </c>
      <c r="AB269">
        <v>0</v>
      </c>
    </row>
    <row r="270" spans="2:28" x14ac:dyDescent="0.2">
      <c r="B270">
        <v>1419</v>
      </c>
      <c r="C270">
        <v>1951</v>
      </c>
      <c r="D270" s="59">
        <f t="shared" ca="1" si="13"/>
        <v>73</v>
      </c>
      <c r="E270" t="s">
        <v>23</v>
      </c>
      <c r="F270" t="s">
        <v>32</v>
      </c>
      <c r="G270" t="s">
        <v>391</v>
      </c>
      <c r="H270" s="61" t="str">
        <f t="shared" si="14"/>
        <v>34,026.00</v>
      </c>
      <c r="I270" s="78">
        <f t="shared" si="15"/>
        <v>34026</v>
      </c>
      <c r="J270">
        <v>1</v>
      </c>
      <c r="K270">
        <v>1</v>
      </c>
      <c r="L270" s="61">
        <v>41402</v>
      </c>
      <c r="M270" s="93">
        <v>41402</v>
      </c>
      <c r="N270">
        <v>11</v>
      </c>
      <c r="O270">
        <v>18</v>
      </c>
      <c r="P270">
        <v>6</v>
      </c>
      <c r="Q270">
        <v>15</v>
      </c>
      <c r="R270">
        <v>12</v>
      </c>
      <c r="S270">
        <v>8</v>
      </c>
      <c r="T270">
        <v>17</v>
      </c>
      <c r="U270">
        <v>3</v>
      </c>
      <c r="V270">
        <v>2</v>
      </c>
      <c r="W270">
        <v>3</v>
      </c>
      <c r="X270">
        <v>5</v>
      </c>
      <c r="Y270">
        <v>0</v>
      </c>
      <c r="Z270">
        <v>0</v>
      </c>
      <c r="AA270" t="s">
        <v>27</v>
      </c>
      <c r="AB270">
        <v>0</v>
      </c>
    </row>
    <row r="271" spans="2:28" x14ac:dyDescent="0.2">
      <c r="B271">
        <v>967</v>
      </c>
      <c r="C271">
        <v>1977</v>
      </c>
      <c r="D271" s="59">
        <f t="shared" ca="1" si="13"/>
        <v>47</v>
      </c>
      <c r="E271" t="s">
        <v>23</v>
      </c>
      <c r="F271" t="s">
        <v>32</v>
      </c>
      <c r="G271" t="s">
        <v>392</v>
      </c>
      <c r="H271" s="61" t="str">
        <f t="shared" si="14"/>
        <v>46,049.00</v>
      </c>
      <c r="I271" s="78">
        <f t="shared" si="15"/>
        <v>46049</v>
      </c>
      <c r="J271">
        <v>1</v>
      </c>
      <c r="K271">
        <v>1</v>
      </c>
      <c r="L271" s="61" t="s">
        <v>371</v>
      </c>
      <c r="M271" s="93">
        <v>41476</v>
      </c>
      <c r="N271">
        <v>11</v>
      </c>
      <c r="O271">
        <v>342</v>
      </c>
      <c r="P271">
        <v>9</v>
      </c>
      <c r="Q271">
        <v>112</v>
      </c>
      <c r="R271">
        <v>19</v>
      </c>
      <c r="S271">
        <v>14</v>
      </c>
      <c r="T271">
        <v>19</v>
      </c>
      <c r="U271">
        <v>10</v>
      </c>
      <c r="V271">
        <v>5</v>
      </c>
      <c r="W271">
        <v>9</v>
      </c>
      <c r="X271">
        <v>7</v>
      </c>
      <c r="Y271">
        <v>1</v>
      </c>
      <c r="Z271">
        <v>0</v>
      </c>
      <c r="AA271" t="s">
        <v>27</v>
      </c>
      <c r="AB271">
        <v>0</v>
      </c>
    </row>
    <row r="272" spans="2:28" x14ac:dyDescent="0.2">
      <c r="B272">
        <v>1048</v>
      </c>
      <c r="C272">
        <v>1973</v>
      </c>
      <c r="D272" s="59">
        <f t="shared" ca="1" si="13"/>
        <v>51</v>
      </c>
      <c r="E272" t="s">
        <v>53</v>
      </c>
      <c r="F272" t="s">
        <v>32</v>
      </c>
      <c r="G272" t="s">
        <v>393</v>
      </c>
      <c r="H272" s="61" t="str">
        <f t="shared" si="14"/>
        <v>35,641.00</v>
      </c>
      <c r="I272" s="78">
        <f t="shared" si="15"/>
        <v>35641</v>
      </c>
      <c r="J272">
        <v>1</v>
      </c>
      <c r="K272">
        <v>0</v>
      </c>
      <c r="L272" s="61" t="s">
        <v>394</v>
      </c>
      <c r="M272" s="93">
        <v>41469</v>
      </c>
      <c r="N272">
        <v>11</v>
      </c>
      <c r="O272">
        <v>63</v>
      </c>
      <c r="P272">
        <v>3</v>
      </c>
      <c r="Q272">
        <v>67</v>
      </c>
      <c r="R272">
        <v>8</v>
      </c>
      <c r="S272">
        <v>9</v>
      </c>
      <c r="T272">
        <v>28</v>
      </c>
      <c r="U272">
        <v>2</v>
      </c>
      <c r="V272">
        <v>3</v>
      </c>
      <c r="W272">
        <v>4</v>
      </c>
      <c r="X272">
        <v>7</v>
      </c>
      <c r="Y272">
        <v>1</v>
      </c>
      <c r="Z272">
        <v>0</v>
      </c>
      <c r="AA272" t="s">
        <v>67</v>
      </c>
      <c r="AB272">
        <v>0</v>
      </c>
    </row>
    <row r="273" spans="2:28" x14ac:dyDescent="0.2">
      <c r="B273">
        <v>9262</v>
      </c>
      <c r="C273">
        <v>1985</v>
      </c>
      <c r="D273" s="59">
        <f t="shared" ca="1" si="13"/>
        <v>39</v>
      </c>
      <c r="E273" t="s">
        <v>43</v>
      </c>
      <c r="F273" t="s">
        <v>32</v>
      </c>
      <c r="G273" t="s">
        <v>395</v>
      </c>
      <c r="H273" s="61" t="str">
        <f t="shared" si="14"/>
        <v>32,414.00</v>
      </c>
      <c r="I273" s="78">
        <f t="shared" si="15"/>
        <v>32414</v>
      </c>
      <c r="J273">
        <v>0</v>
      </c>
      <c r="K273">
        <v>0</v>
      </c>
      <c r="L273" s="61">
        <v>41371</v>
      </c>
      <c r="M273" s="93">
        <v>41371</v>
      </c>
      <c r="N273">
        <v>11</v>
      </c>
      <c r="O273">
        <v>20</v>
      </c>
      <c r="P273">
        <v>6</v>
      </c>
      <c r="Q273">
        <v>5</v>
      </c>
      <c r="R273">
        <v>0</v>
      </c>
      <c r="S273">
        <v>9</v>
      </c>
      <c r="T273">
        <v>12</v>
      </c>
      <c r="U273">
        <v>1</v>
      </c>
      <c r="V273">
        <v>1</v>
      </c>
      <c r="W273">
        <v>3</v>
      </c>
      <c r="X273">
        <v>7</v>
      </c>
      <c r="Y273">
        <v>0</v>
      </c>
      <c r="Z273">
        <v>0</v>
      </c>
      <c r="AA273" t="s">
        <v>67</v>
      </c>
      <c r="AB273">
        <v>1</v>
      </c>
    </row>
    <row r="274" spans="2:28" x14ac:dyDescent="0.2">
      <c r="B274">
        <v>3427</v>
      </c>
      <c r="C274">
        <v>1956</v>
      </c>
      <c r="D274" s="59">
        <f t="shared" ca="1" si="13"/>
        <v>68</v>
      </c>
      <c r="E274" t="s">
        <v>40</v>
      </c>
      <c r="F274" t="s">
        <v>32</v>
      </c>
      <c r="G274" t="s">
        <v>396</v>
      </c>
      <c r="H274" s="61" t="str">
        <f t="shared" si="14"/>
        <v>59,821.00</v>
      </c>
      <c r="I274" s="78">
        <f t="shared" si="15"/>
        <v>59821</v>
      </c>
      <c r="J274">
        <v>0</v>
      </c>
      <c r="K274">
        <v>1</v>
      </c>
      <c r="L274" s="61">
        <v>41612</v>
      </c>
      <c r="M274" s="93">
        <v>41612</v>
      </c>
      <c r="N274">
        <v>11</v>
      </c>
      <c r="O274">
        <v>629</v>
      </c>
      <c r="P274">
        <v>0</v>
      </c>
      <c r="Q274">
        <v>70</v>
      </c>
      <c r="R274">
        <v>0</v>
      </c>
      <c r="S274">
        <v>0</v>
      </c>
      <c r="T274">
        <v>35</v>
      </c>
      <c r="U274">
        <v>6</v>
      </c>
      <c r="V274">
        <v>11</v>
      </c>
      <c r="W274">
        <v>7</v>
      </c>
      <c r="X274">
        <v>8</v>
      </c>
      <c r="Y274">
        <v>0</v>
      </c>
      <c r="Z274">
        <v>0</v>
      </c>
      <c r="AA274" t="s">
        <v>67</v>
      </c>
      <c r="AB274">
        <v>0</v>
      </c>
    </row>
    <row r="275" spans="2:28" x14ac:dyDescent="0.2">
      <c r="B275">
        <v>5892</v>
      </c>
      <c r="C275">
        <v>1981</v>
      </c>
      <c r="D275" s="59">
        <f t="shared" ca="1" si="13"/>
        <v>43</v>
      </c>
      <c r="E275" t="s">
        <v>23</v>
      </c>
      <c r="F275" t="s">
        <v>32</v>
      </c>
      <c r="G275" t="s">
        <v>397</v>
      </c>
      <c r="H275" s="61" t="str">
        <f t="shared" si="14"/>
        <v>34,968.00</v>
      </c>
      <c r="I275" s="78">
        <f t="shared" si="15"/>
        <v>34968</v>
      </c>
      <c r="J275">
        <v>1</v>
      </c>
      <c r="K275">
        <v>0</v>
      </c>
      <c r="L275" s="61">
        <v>41551</v>
      </c>
      <c r="M275" s="93">
        <v>41551</v>
      </c>
      <c r="N275">
        <v>11</v>
      </c>
      <c r="O275">
        <v>158</v>
      </c>
      <c r="P275">
        <v>6</v>
      </c>
      <c r="Q275">
        <v>45</v>
      </c>
      <c r="R275">
        <v>8</v>
      </c>
      <c r="S275">
        <v>2</v>
      </c>
      <c r="T275">
        <v>2</v>
      </c>
      <c r="U275">
        <v>7</v>
      </c>
      <c r="V275">
        <v>3</v>
      </c>
      <c r="W275">
        <v>5</v>
      </c>
      <c r="X275">
        <v>7</v>
      </c>
      <c r="Y275">
        <v>0</v>
      </c>
      <c r="Z275">
        <v>0</v>
      </c>
      <c r="AA275" t="s">
        <v>67</v>
      </c>
      <c r="AB275">
        <v>0</v>
      </c>
    </row>
    <row r="276" spans="2:28" x14ac:dyDescent="0.2">
      <c r="B276">
        <v>8911</v>
      </c>
      <c r="C276">
        <v>1968</v>
      </c>
      <c r="D276" s="59">
        <f t="shared" ca="1" si="13"/>
        <v>56</v>
      </c>
      <c r="E276" t="s">
        <v>40</v>
      </c>
      <c r="F276" t="s">
        <v>32</v>
      </c>
      <c r="G276" t="s">
        <v>398</v>
      </c>
      <c r="H276" s="61" t="str">
        <f t="shared" si="14"/>
        <v>56,320.00</v>
      </c>
      <c r="I276" s="78">
        <f t="shared" si="15"/>
        <v>56320</v>
      </c>
      <c r="J276">
        <v>0</v>
      </c>
      <c r="K276">
        <v>1</v>
      </c>
      <c r="L276" s="61">
        <v>41490</v>
      </c>
      <c r="M276" s="93">
        <v>41490</v>
      </c>
      <c r="N276">
        <v>11</v>
      </c>
      <c r="O276">
        <v>201</v>
      </c>
      <c r="P276">
        <v>53</v>
      </c>
      <c r="Q276">
        <v>172</v>
      </c>
      <c r="R276">
        <v>116</v>
      </c>
      <c r="S276">
        <v>77</v>
      </c>
      <c r="T276">
        <v>83</v>
      </c>
      <c r="U276">
        <v>3</v>
      </c>
      <c r="V276">
        <v>5</v>
      </c>
      <c r="W276">
        <v>9</v>
      </c>
      <c r="X276">
        <v>4</v>
      </c>
      <c r="Y276">
        <v>0</v>
      </c>
      <c r="Z276">
        <v>0</v>
      </c>
      <c r="AA276" t="s">
        <v>27</v>
      </c>
      <c r="AB276">
        <v>0</v>
      </c>
    </row>
    <row r="277" spans="2:28" x14ac:dyDescent="0.2">
      <c r="B277">
        <v>6606</v>
      </c>
      <c r="C277">
        <v>1970</v>
      </c>
      <c r="D277" s="59">
        <f t="shared" ca="1" si="13"/>
        <v>54</v>
      </c>
      <c r="E277" t="s">
        <v>53</v>
      </c>
      <c r="F277" t="s">
        <v>32</v>
      </c>
      <c r="G277" t="s">
        <v>399</v>
      </c>
      <c r="H277" s="61" t="str">
        <f t="shared" si="14"/>
        <v>70,091.00</v>
      </c>
      <c r="I277" s="78">
        <f t="shared" si="15"/>
        <v>70091</v>
      </c>
      <c r="J277">
        <v>1</v>
      </c>
      <c r="K277">
        <v>0</v>
      </c>
      <c r="L277" s="61" t="s">
        <v>400</v>
      </c>
      <c r="M277" s="93">
        <v>41364</v>
      </c>
      <c r="N277">
        <v>11</v>
      </c>
      <c r="O277">
        <v>964</v>
      </c>
      <c r="P277">
        <v>34</v>
      </c>
      <c r="Q277">
        <v>137</v>
      </c>
      <c r="R277">
        <v>15</v>
      </c>
      <c r="S277">
        <v>0</v>
      </c>
      <c r="T277">
        <v>11</v>
      </c>
      <c r="U277">
        <v>2</v>
      </c>
      <c r="V277">
        <v>5</v>
      </c>
      <c r="W277">
        <v>10</v>
      </c>
      <c r="X277">
        <v>8</v>
      </c>
      <c r="Y277">
        <v>0</v>
      </c>
      <c r="Z277">
        <v>0</v>
      </c>
      <c r="AA277" t="s">
        <v>27</v>
      </c>
      <c r="AB277">
        <v>1</v>
      </c>
    </row>
    <row r="278" spans="2:28" x14ac:dyDescent="0.2">
      <c r="B278">
        <v>2677</v>
      </c>
      <c r="C278">
        <v>1957</v>
      </c>
      <c r="D278" s="59">
        <f t="shared" ca="1" si="13"/>
        <v>67</v>
      </c>
      <c r="E278" t="s">
        <v>23</v>
      </c>
      <c r="F278" t="s">
        <v>32</v>
      </c>
      <c r="G278" t="s">
        <v>401</v>
      </c>
      <c r="H278" s="61" t="str">
        <f t="shared" si="14"/>
        <v>46,097.00</v>
      </c>
      <c r="I278" s="78">
        <f t="shared" si="15"/>
        <v>46097</v>
      </c>
      <c r="J278">
        <v>0</v>
      </c>
      <c r="K278">
        <v>1</v>
      </c>
      <c r="L278" s="61" t="s">
        <v>400</v>
      </c>
      <c r="M278" s="93">
        <v>41364</v>
      </c>
      <c r="N278">
        <v>11</v>
      </c>
      <c r="O278">
        <v>72</v>
      </c>
      <c r="P278">
        <v>24</v>
      </c>
      <c r="Q278">
        <v>68</v>
      </c>
      <c r="R278">
        <v>65</v>
      </c>
      <c r="S278">
        <v>4</v>
      </c>
      <c r="T278">
        <v>8</v>
      </c>
      <c r="U278">
        <v>5</v>
      </c>
      <c r="V278">
        <v>3</v>
      </c>
      <c r="W278">
        <v>6</v>
      </c>
      <c r="X278">
        <v>4</v>
      </c>
      <c r="Y278">
        <v>0</v>
      </c>
      <c r="Z278">
        <v>0</v>
      </c>
      <c r="AA278" t="s">
        <v>67</v>
      </c>
      <c r="AB278">
        <v>0</v>
      </c>
    </row>
    <row r="279" spans="2:28" x14ac:dyDescent="0.2">
      <c r="B279">
        <v>252</v>
      </c>
      <c r="C279">
        <v>1964</v>
      </c>
      <c r="D279" s="59">
        <f t="shared" ca="1" si="13"/>
        <v>60</v>
      </c>
      <c r="E279" t="s">
        <v>40</v>
      </c>
      <c r="F279" t="s">
        <v>24</v>
      </c>
      <c r="G279" t="s">
        <v>402</v>
      </c>
      <c r="H279" s="61" t="str">
        <f t="shared" si="14"/>
        <v>41,003.00</v>
      </c>
      <c r="I279" s="78">
        <f t="shared" si="15"/>
        <v>41003</v>
      </c>
      <c r="J279">
        <v>0</v>
      </c>
      <c r="K279">
        <v>0</v>
      </c>
      <c r="L279" s="61" t="s">
        <v>403</v>
      </c>
      <c r="M279" s="93">
        <v>41350</v>
      </c>
      <c r="N279">
        <v>11</v>
      </c>
      <c r="O279">
        <v>123</v>
      </c>
      <c r="P279">
        <v>133</v>
      </c>
      <c r="Q279">
        <v>142</v>
      </c>
      <c r="R279">
        <v>71</v>
      </c>
      <c r="S279">
        <v>44</v>
      </c>
      <c r="T279">
        <v>88</v>
      </c>
      <c r="U279">
        <v>1</v>
      </c>
      <c r="V279">
        <v>6</v>
      </c>
      <c r="W279">
        <v>8</v>
      </c>
      <c r="X279">
        <v>6</v>
      </c>
      <c r="Y279">
        <v>0</v>
      </c>
      <c r="Z279">
        <v>0</v>
      </c>
      <c r="AA279" t="s">
        <v>67</v>
      </c>
      <c r="AB279">
        <v>0</v>
      </c>
    </row>
    <row r="280" spans="2:28" x14ac:dyDescent="0.2">
      <c r="B280">
        <v>9860</v>
      </c>
      <c r="C280">
        <v>1960</v>
      </c>
      <c r="D280" s="59">
        <f t="shared" ca="1" si="13"/>
        <v>64</v>
      </c>
      <c r="E280" t="s">
        <v>23</v>
      </c>
      <c r="F280" t="s">
        <v>32</v>
      </c>
      <c r="G280" t="s">
        <v>404</v>
      </c>
      <c r="H280" s="61" t="str">
        <f t="shared" si="14"/>
        <v>44,911.00</v>
      </c>
      <c r="I280" s="78">
        <f t="shared" si="15"/>
        <v>44911</v>
      </c>
      <c r="J280">
        <v>0</v>
      </c>
      <c r="K280">
        <v>1</v>
      </c>
      <c r="L280" s="61" t="s">
        <v>71</v>
      </c>
      <c r="M280" s="93">
        <v>41348</v>
      </c>
      <c r="N280">
        <v>11</v>
      </c>
      <c r="O280">
        <v>159</v>
      </c>
      <c r="P280">
        <v>0</v>
      </c>
      <c r="Q280">
        <v>22</v>
      </c>
      <c r="R280">
        <v>2</v>
      </c>
      <c r="S280">
        <v>1</v>
      </c>
      <c r="T280">
        <v>31</v>
      </c>
      <c r="U280">
        <v>3</v>
      </c>
      <c r="V280">
        <v>4</v>
      </c>
      <c r="W280">
        <v>4</v>
      </c>
      <c r="X280">
        <v>7</v>
      </c>
      <c r="Y280">
        <v>0</v>
      </c>
      <c r="Z280">
        <v>0</v>
      </c>
      <c r="AA280" t="s">
        <v>27</v>
      </c>
      <c r="AB280">
        <v>0</v>
      </c>
    </row>
    <row r="281" spans="2:28" x14ac:dyDescent="0.2">
      <c r="B281">
        <v>1388</v>
      </c>
      <c r="C281">
        <v>1976</v>
      </c>
      <c r="D281" s="59">
        <f t="shared" ca="1" si="13"/>
        <v>48</v>
      </c>
      <c r="E281" t="s">
        <v>23</v>
      </c>
      <c r="F281" t="s">
        <v>28</v>
      </c>
      <c r="G281" t="s">
        <v>405</v>
      </c>
      <c r="H281" s="61" t="str">
        <f t="shared" si="14"/>
        <v>33,249.00</v>
      </c>
      <c r="I281" s="78">
        <f t="shared" si="15"/>
        <v>33249</v>
      </c>
      <c r="J281">
        <v>1</v>
      </c>
      <c r="K281">
        <v>0</v>
      </c>
      <c r="L281" s="61" t="s">
        <v>221</v>
      </c>
      <c r="M281" s="93">
        <v>41325</v>
      </c>
      <c r="N281">
        <v>11</v>
      </c>
      <c r="O281">
        <v>6</v>
      </c>
      <c r="P281">
        <v>10</v>
      </c>
      <c r="Q281">
        <v>21</v>
      </c>
      <c r="R281">
        <v>19</v>
      </c>
      <c r="S281">
        <v>14</v>
      </c>
      <c r="T281">
        <v>42</v>
      </c>
      <c r="U281">
        <v>2</v>
      </c>
      <c r="V281">
        <v>2</v>
      </c>
      <c r="W281">
        <v>3</v>
      </c>
      <c r="X281">
        <v>6</v>
      </c>
      <c r="Y281">
        <v>0</v>
      </c>
      <c r="Z281">
        <v>0</v>
      </c>
      <c r="AA281" t="s">
        <v>38</v>
      </c>
      <c r="AB281">
        <v>0</v>
      </c>
    </row>
    <row r="282" spans="2:28" x14ac:dyDescent="0.2">
      <c r="B282">
        <v>979</v>
      </c>
      <c r="C282">
        <v>1976</v>
      </c>
      <c r="D282" s="59">
        <f t="shared" ca="1" si="13"/>
        <v>48</v>
      </c>
      <c r="E282" t="s">
        <v>23</v>
      </c>
      <c r="F282" t="s">
        <v>28</v>
      </c>
      <c r="G282" t="s">
        <v>405</v>
      </c>
      <c r="H282" s="61" t="str">
        <f t="shared" si="14"/>
        <v>33,249.00</v>
      </c>
      <c r="I282" s="78">
        <f t="shared" si="15"/>
        <v>33249</v>
      </c>
      <c r="J282">
        <v>1</v>
      </c>
      <c r="K282">
        <v>0</v>
      </c>
      <c r="L282" s="61" t="s">
        <v>221</v>
      </c>
      <c r="M282" s="93">
        <v>41325</v>
      </c>
      <c r="N282">
        <v>11</v>
      </c>
      <c r="O282">
        <v>6</v>
      </c>
      <c r="P282">
        <v>10</v>
      </c>
      <c r="Q282">
        <v>21</v>
      </c>
      <c r="R282">
        <v>19</v>
      </c>
      <c r="S282">
        <v>14</v>
      </c>
      <c r="T282">
        <v>42</v>
      </c>
      <c r="U282">
        <v>2</v>
      </c>
      <c r="V282">
        <v>2</v>
      </c>
      <c r="W282">
        <v>3</v>
      </c>
      <c r="X282">
        <v>6</v>
      </c>
      <c r="Y282">
        <v>0</v>
      </c>
      <c r="Z282">
        <v>0</v>
      </c>
      <c r="AA282" t="s">
        <v>27</v>
      </c>
      <c r="AB282">
        <v>0</v>
      </c>
    </row>
    <row r="283" spans="2:28" x14ac:dyDescent="0.2">
      <c r="B283">
        <v>7494</v>
      </c>
      <c r="C283">
        <v>1951</v>
      </c>
      <c r="D283" s="59">
        <f t="shared" ca="1" si="13"/>
        <v>73</v>
      </c>
      <c r="E283" t="s">
        <v>40</v>
      </c>
      <c r="F283" t="s">
        <v>24</v>
      </c>
      <c r="G283" t="s">
        <v>406</v>
      </c>
      <c r="H283" s="61" t="str">
        <f t="shared" si="14"/>
        <v>42,873.00</v>
      </c>
      <c r="I283" s="78">
        <f t="shared" si="15"/>
        <v>42873</v>
      </c>
      <c r="J283">
        <v>1</v>
      </c>
      <c r="K283">
        <v>1</v>
      </c>
      <c r="L283" s="61" t="s">
        <v>407</v>
      </c>
      <c r="M283" s="93">
        <v>41295</v>
      </c>
      <c r="N283">
        <v>11</v>
      </c>
      <c r="O283">
        <v>209</v>
      </c>
      <c r="P283">
        <v>0</v>
      </c>
      <c r="Q283">
        <v>40</v>
      </c>
      <c r="R283">
        <v>3</v>
      </c>
      <c r="S283">
        <v>2</v>
      </c>
      <c r="T283">
        <v>15</v>
      </c>
      <c r="U283">
        <v>4</v>
      </c>
      <c r="V283">
        <v>6</v>
      </c>
      <c r="W283">
        <v>4</v>
      </c>
      <c r="X283">
        <v>8</v>
      </c>
      <c r="Y283">
        <v>0</v>
      </c>
      <c r="Z283">
        <v>0</v>
      </c>
      <c r="AA283" t="s">
        <v>31</v>
      </c>
      <c r="AB283">
        <v>0</v>
      </c>
    </row>
    <row r="284" spans="2:28" x14ac:dyDescent="0.2">
      <c r="B284">
        <v>10490</v>
      </c>
      <c r="C284">
        <v>1970</v>
      </c>
      <c r="D284" s="59">
        <f t="shared" ca="1" si="13"/>
        <v>54</v>
      </c>
      <c r="E284" t="s">
        <v>40</v>
      </c>
      <c r="F284" t="s">
        <v>32</v>
      </c>
      <c r="G284" t="s">
        <v>408</v>
      </c>
      <c r="H284" s="61" t="str">
        <f t="shared" si="14"/>
        <v>51,039.00</v>
      </c>
      <c r="I284" s="78">
        <f t="shared" si="15"/>
        <v>51039</v>
      </c>
      <c r="J284">
        <v>1</v>
      </c>
      <c r="K284">
        <v>1</v>
      </c>
      <c r="L284" s="61">
        <v>41194</v>
      </c>
      <c r="M284" s="93">
        <v>41194</v>
      </c>
      <c r="N284">
        <v>11</v>
      </c>
      <c r="O284">
        <v>100</v>
      </c>
      <c r="P284">
        <v>64</v>
      </c>
      <c r="Q284">
        <v>79</v>
      </c>
      <c r="R284">
        <v>65</v>
      </c>
      <c r="S284">
        <v>0</v>
      </c>
      <c r="T284">
        <v>109</v>
      </c>
      <c r="U284">
        <v>2</v>
      </c>
      <c r="V284">
        <v>6</v>
      </c>
      <c r="W284">
        <v>4</v>
      </c>
      <c r="X284">
        <v>7</v>
      </c>
      <c r="Y284">
        <v>0</v>
      </c>
      <c r="Z284">
        <v>0</v>
      </c>
      <c r="AA284" t="s">
        <v>38</v>
      </c>
      <c r="AB284">
        <v>0</v>
      </c>
    </row>
    <row r="285" spans="2:28" x14ac:dyDescent="0.2">
      <c r="B285">
        <v>3403</v>
      </c>
      <c r="C285">
        <v>1959</v>
      </c>
      <c r="D285" s="59">
        <f t="shared" ca="1" si="13"/>
        <v>65</v>
      </c>
      <c r="E285" t="s">
        <v>40</v>
      </c>
      <c r="F285" t="s">
        <v>32</v>
      </c>
      <c r="G285" t="s">
        <v>409</v>
      </c>
      <c r="H285" s="61" t="str">
        <f t="shared" si="14"/>
        <v>78,952.00</v>
      </c>
      <c r="I285" s="78">
        <f t="shared" si="15"/>
        <v>78952</v>
      </c>
      <c r="J285">
        <v>0</v>
      </c>
      <c r="K285">
        <v>1</v>
      </c>
      <c r="L285" s="61" t="s">
        <v>410</v>
      </c>
      <c r="M285" s="93">
        <v>41176</v>
      </c>
      <c r="N285">
        <v>11</v>
      </c>
      <c r="O285">
        <v>1170</v>
      </c>
      <c r="P285">
        <v>19</v>
      </c>
      <c r="Q285">
        <v>594</v>
      </c>
      <c r="R285">
        <v>99</v>
      </c>
      <c r="S285">
        <v>76</v>
      </c>
      <c r="T285">
        <v>134</v>
      </c>
      <c r="U285">
        <v>2</v>
      </c>
      <c r="V285">
        <v>2</v>
      </c>
      <c r="W285">
        <v>12</v>
      </c>
      <c r="X285">
        <v>6</v>
      </c>
      <c r="Y285">
        <v>0</v>
      </c>
      <c r="Z285">
        <v>0</v>
      </c>
      <c r="AA285" t="s">
        <v>27</v>
      </c>
      <c r="AB285">
        <v>0</v>
      </c>
    </row>
    <row r="286" spans="2:28" x14ac:dyDescent="0.2">
      <c r="B286">
        <v>2715</v>
      </c>
      <c r="C286">
        <v>1967</v>
      </c>
      <c r="D286" s="59">
        <f t="shared" ca="1" si="13"/>
        <v>57</v>
      </c>
      <c r="E286" t="s">
        <v>53</v>
      </c>
      <c r="F286" t="s">
        <v>24</v>
      </c>
      <c r="G286" t="s">
        <v>411</v>
      </c>
      <c r="H286" s="61" t="str">
        <f t="shared" si="14"/>
        <v>29,435.00</v>
      </c>
      <c r="I286" s="78">
        <f t="shared" si="15"/>
        <v>29435</v>
      </c>
      <c r="J286">
        <v>1</v>
      </c>
      <c r="K286">
        <v>1</v>
      </c>
      <c r="L286" s="61">
        <v>41068</v>
      </c>
      <c r="M286" s="93">
        <v>41068</v>
      </c>
      <c r="N286">
        <v>11</v>
      </c>
      <c r="O286">
        <v>70</v>
      </c>
      <c r="P286">
        <v>3</v>
      </c>
      <c r="Q286">
        <v>37</v>
      </c>
      <c r="R286">
        <v>4</v>
      </c>
      <c r="S286">
        <v>2</v>
      </c>
      <c r="T286">
        <v>64</v>
      </c>
      <c r="U286">
        <v>4</v>
      </c>
      <c r="V286">
        <v>3</v>
      </c>
      <c r="W286">
        <v>2</v>
      </c>
      <c r="X286">
        <v>9</v>
      </c>
      <c r="Y286">
        <v>1</v>
      </c>
      <c r="Z286">
        <v>0</v>
      </c>
      <c r="AA286" t="s">
        <v>31</v>
      </c>
      <c r="AB286">
        <v>0</v>
      </c>
    </row>
    <row r="287" spans="2:28" x14ac:dyDescent="0.2">
      <c r="B287">
        <v>4828</v>
      </c>
      <c r="C287">
        <v>1955</v>
      </c>
      <c r="D287" s="59">
        <f t="shared" ca="1" si="13"/>
        <v>69</v>
      </c>
      <c r="E287" t="s">
        <v>23</v>
      </c>
      <c r="F287" t="s">
        <v>24</v>
      </c>
      <c r="G287" t="s">
        <v>412</v>
      </c>
      <c r="H287" s="61" t="str">
        <f t="shared" si="14"/>
        <v>79,865.00</v>
      </c>
      <c r="I287" s="78">
        <f t="shared" si="15"/>
        <v>79865</v>
      </c>
      <c r="J287">
        <v>0</v>
      </c>
      <c r="K287">
        <v>1</v>
      </c>
      <c r="L287" s="61" t="s">
        <v>413</v>
      </c>
      <c r="M287" s="93">
        <v>41808</v>
      </c>
      <c r="N287">
        <v>12</v>
      </c>
      <c r="O287">
        <v>71</v>
      </c>
      <c r="P287">
        <v>99</v>
      </c>
      <c r="Q287">
        <v>278</v>
      </c>
      <c r="R287">
        <v>185</v>
      </c>
      <c r="S287">
        <v>121</v>
      </c>
      <c r="T287">
        <v>38</v>
      </c>
      <c r="U287">
        <v>1</v>
      </c>
      <c r="V287">
        <v>5</v>
      </c>
      <c r="W287">
        <v>5</v>
      </c>
      <c r="X287">
        <v>1</v>
      </c>
      <c r="Y287">
        <v>0</v>
      </c>
      <c r="Z287">
        <v>0</v>
      </c>
      <c r="AA287" t="s">
        <v>67</v>
      </c>
      <c r="AB287">
        <v>0</v>
      </c>
    </row>
    <row r="288" spans="2:28" x14ac:dyDescent="0.2">
      <c r="B288">
        <v>92</v>
      </c>
      <c r="C288">
        <v>1989</v>
      </c>
      <c r="D288" s="59">
        <f t="shared" ca="1" si="13"/>
        <v>35</v>
      </c>
      <c r="E288" t="s">
        <v>23</v>
      </c>
      <c r="F288" t="s">
        <v>28</v>
      </c>
      <c r="G288" t="s">
        <v>332</v>
      </c>
      <c r="H288" s="61" t="str">
        <f t="shared" si="14"/>
        <v>34,176.00</v>
      </c>
      <c r="I288" s="78">
        <f t="shared" si="15"/>
        <v>34176</v>
      </c>
      <c r="J288">
        <v>1</v>
      </c>
      <c r="K288">
        <v>0</v>
      </c>
      <c r="L288" s="61">
        <v>41978</v>
      </c>
      <c r="M288" s="93">
        <v>41978</v>
      </c>
      <c r="N288">
        <v>12</v>
      </c>
      <c r="O288">
        <v>5</v>
      </c>
      <c r="P288">
        <v>7</v>
      </c>
      <c r="Q288">
        <v>24</v>
      </c>
      <c r="R288">
        <v>19</v>
      </c>
      <c r="S288">
        <v>14</v>
      </c>
      <c r="T288">
        <v>20</v>
      </c>
      <c r="U288">
        <v>4</v>
      </c>
      <c r="V288">
        <v>3</v>
      </c>
      <c r="W288">
        <v>4</v>
      </c>
      <c r="X288">
        <v>6</v>
      </c>
      <c r="Y288">
        <v>0</v>
      </c>
      <c r="Z288">
        <v>0</v>
      </c>
      <c r="AA288" t="s">
        <v>31</v>
      </c>
      <c r="AB288">
        <v>0</v>
      </c>
    </row>
    <row r="289" spans="2:28" x14ac:dyDescent="0.2">
      <c r="B289">
        <v>3312</v>
      </c>
      <c r="C289">
        <v>1989</v>
      </c>
      <c r="D289" s="59">
        <f t="shared" ca="1" si="13"/>
        <v>35</v>
      </c>
      <c r="E289" t="s">
        <v>23</v>
      </c>
      <c r="F289" t="s">
        <v>28</v>
      </c>
      <c r="G289" t="s">
        <v>332</v>
      </c>
      <c r="H289" s="61" t="str">
        <f t="shared" si="14"/>
        <v>34,176.00</v>
      </c>
      <c r="I289" s="78">
        <f t="shared" si="15"/>
        <v>34176</v>
      </c>
      <c r="J289">
        <v>1</v>
      </c>
      <c r="K289">
        <v>0</v>
      </c>
      <c r="L289" s="61">
        <v>41978</v>
      </c>
      <c r="M289" s="93">
        <v>41978</v>
      </c>
      <c r="N289">
        <v>12</v>
      </c>
      <c r="O289">
        <v>5</v>
      </c>
      <c r="P289">
        <v>7</v>
      </c>
      <c r="Q289">
        <v>24</v>
      </c>
      <c r="R289">
        <v>19</v>
      </c>
      <c r="S289">
        <v>14</v>
      </c>
      <c r="T289">
        <v>20</v>
      </c>
      <c r="U289">
        <v>4</v>
      </c>
      <c r="V289">
        <v>3</v>
      </c>
      <c r="W289">
        <v>4</v>
      </c>
      <c r="X289">
        <v>6</v>
      </c>
      <c r="Y289">
        <v>0</v>
      </c>
      <c r="Z289">
        <v>0</v>
      </c>
      <c r="AA289" t="s">
        <v>50</v>
      </c>
      <c r="AB289">
        <v>0</v>
      </c>
    </row>
    <row r="290" spans="2:28" x14ac:dyDescent="0.2">
      <c r="B290">
        <v>11176</v>
      </c>
      <c r="C290">
        <v>1971</v>
      </c>
      <c r="D290" s="59">
        <f t="shared" ca="1" si="13"/>
        <v>53</v>
      </c>
      <c r="E290" t="s">
        <v>40</v>
      </c>
      <c r="F290" t="s">
        <v>32</v>
      </c>
      <c r="G290" t="s">
        <v>415</v>
      </c>
      <c r="H290" s="61" t="str">
        <f t="shared" si="14"/>
        <v>65,968.00</v>
      </c>
      <c r="I290" s="78">
        <f t="shared" si="15"/>
        <v>65968</v>
      </c>
      <c r="J290">
        <v>0</v>
      </c>
      <c r="K290">
        <v>1</v>
      </c>
      <c r="L290" s="61">
        <v>41978</v>
      </c>
      <c r="M290" s="93">
        <v>41978</v>
      </c>
      <c r="N290">
        <v>12</v>
      </c>
      <c r="O290">
        <v>376</v>
      </c>
      <c r="P290">
        <v>9</v>
      </c>
      <c r="Q290">
        <v>83</v>
      </c>
      <c r="R290">
        <v>19</v>
      </c>
      <c r="S290">
        <v>4</v>
      </c>
      <c r="T290">
        <v>4</v>
      </c>
      <c r="U290">
        <v>2</v>
      </c>
      <c r="V290">
        <v>5</v>
      </c>
      <c r="W290">
        <v>7</v>
      </c>
      <c r="X290">
        <v>3</v>
      </c>
      <c r="Y290">
        <v>0</v>
      </c>
      <c r="Z290">
        <v>0</v>
      </c>
      <c r="AA290" t="s">
        <v>31</v>
      </c>
      <c r="AB290">
        <v>0</v>
      </c>
    </row>
    <row r="291" spans="2:28" x14ac:dyDescent="0.2">
      <c r="B291">
        <v>1446</v>
      </c>
      <c r="C291">
        <v>1957</v>
      </c>
      <c r="D291" s="59">
        <f t="shared" ca="1" si="13"/>
        <v>67</v>
      </c>
      <c r="E291" t="s">
        <v>53</v>
      </c>
      <c r="F291" t="s">
        <v>28</v>
      </c>
      <c r="G291" t="s">
        <v>416</v>
      </c>
      <c r="H291" s="61" t="str">
        <f t="shared" si="14"/>
        <v>86,424.00</v>
      </c>
      <c r="I291" s="78">
        <f t="shared" si="15"/>
        <v>86424</v>
      </c>
      <c r="J291">
        <v>0</v>
      </c>
      <c r="K291">
        <v>0</v>
      </c>
      <c r="L291" s="61">
        <v>41763</v>
      </c>
      <c r="M291" s="93">
        <v>41763</v>
      </c>
      <c r="N291">
        <v>12</v>
      </c>
      <c r="O291">
        <v>387</v>
      </c>
      <c r="P291">
        <v>68</v>
      </c>
      <c r="Q291">
        <v>569</v>
      </c>
      <c r="R291">
        <v>89</v>
      </c>
      <c r="S291">
        <v>45</v>
      </c>
      <c r="T291">
        <v>68</v>
      </c>
      <c r="U291">
        <v>1</v>
      </c>
      <c r="V291">
        <v>6</v>
      </c>
      <c r="W291">
        <v>12</v>
      </c>
      <c r="X291">
        <v>1</v>
      </c>
      <c r="Y291">
        <v>0</v>
      </c>
      <c r="Z291">
        <v>0</v>
      </c>
      <c r="AA291" t="s">
        <v>67</v>
      </c>
      <c r="AB291">
        <v>0</v>
      </c>
    </row>
    <row r="292" spans="2:28" x14ac:dyDescent="0.2">
      <c r="B292">
        <v>9699</v>
      </c>
      <c r="C292">
        <v>1967</v>
      </c>
      <c r="D292" s="59">
        <f t="shared" ca="1" si="13"/>
        <v>57</v>
      </c>
      <c r="E292" t="s">
        <v>23</v>
      </c>
      <c r="F292" t="s">
        <v>24</v>
      </c>
      <c r="G292" t="s">
        <v>417</v>
      </c>
      <c r="H292" s="61" t="str">
        <f t="shared" si="14"/>
        <v>67,272.00</v>
      </c>
      <c r="I292" s="78">
        <f t="shared" si="15"/>
        <v>67272</v>
      </c>
      <c r="J292">
        <v>0</v>
      </c>
      <c r="K292">
        <v>1</v>
      </c>
      <c r="L292" s="61" t="s">
        <v>418</v>
      </c>
      <c r="M292" s="93">
        <v>41629</v>
      </c>
      <c r="N292">
        <v>12</v>
      </c>
      <c r="O292">
        <v>357</v>
      </c>
      <c r="P292">
        <v>35</v>
      </c>
      <c r="Q292">
        <v>271</v>
      </c>
      <c r="R292">
        <v>28</v>
      </c>
      <c r="S292">
        <v>28</v>
      </c>
      <c r="T292">
        <v>14</v>
      </c>
      <c r="U292">
        <v>3</v>
      </c>
      <c r="V292">
        <v>6</v>
      </c>
      <c r="W292">
        <v>12</v>
      </c>
      <c r="X292">
        <v>5</v>
      </c>
      <c r="Y292">
        <v>0</v>
      </c>
      <c r="Z292">
        <v>0</v>
      </c>
      <c r="AA292" t="s">
        <v>27</v>
      </c>
      <c r="AB292">
        <v>0</v>
      </c>
    </row>
    <row r="293" spans="2:28" x14ac:dyDescent="0.2">
      <c r="B293">
        <v>9790</v>
      </c>
      <c r="C293">
        <v>1958</v>
      </c>
      <c r="D293" s="59">
        <f t="shared" ca="1" si="13"/>
        <v>66</v>
      </c>
      <c r="E293" t="s">
        <v>23</v>
      </c>
      <c r="F293" t="s">
        <v>28</v>
      </c>
      <c r="G293" t="s">
        <v>419</v>
      </c>
      <c r="H293" s="61" t="str">
        <f t="shared" si="14"/>
        <v>78,499.00</v>
      </c>
      <c r="I293" s="78">
        <f t="shared" si="15"/>
        <v>78499</v>
      </c>
      <c r="J293">
        <v>0</v>
      </c>
      <c r="K293">
        <v>0</v>
      </c>
      <c r="L293" s="61" t="s">
        <v>361</v>
      </c>
      <c r="M293" s="93">
        <v>41601</v>
      </c>
      <c r="N293">
        <v>12</v>
      </c>
      <c r="O293">
        <v>912</v>
      </c>
      <c r="P293">
        <v>72</v>
      </c>
      <c r="Q293">
        <v>170</v>
      </c>
      <c r="R293">
        <v>47</v>
      </c>
      <c r="S293">
        <v>36</v>
      </c>
      <c r="T293">
        <v>97</v>
      </c>
      <c r="U293">
        <v>1</v>
      </c>
      <c r="V293">
        <v>11</v>
      </c>
      <c r="W293">
        <v>4</v>
      </c>
      <c r="X293">
        <v>4</v>
      </c>
      <c r="Y293">
        <v>1</v>
      </c>
      <c r="Z293">
        <v>0</v>
      </c>
      <c r="AA293" t="s">
        <v>31</v>
      </c>
      <c r="AB293">
        <v>1</v>
      </c>
    </row>
    <row r="294" spans="2:28" x14ac:dyDescent="0.2">
      <c r="B294">
        <v>2324</v>
      </c>
      <c r="C294">
        <v>1973</v>
      </c>
      <c r="D294" s="59">
        <f t="shared" ca="1" si="13"/>
        <v>51</v>
      </c>
      <c r="E294" t="s">
        <v>23</v>
      </c>
      <c r="F294" t="s">
        <v>32</v>
      </c>
      <c r="G294" t="s">
        <v>420</v>
      </c>
      <c r="H294" s="61" t="str">
        <f t="shared" si="14"/>
        <v>77,044.00</v>
      </c>
      <c r="I294" s="78">
        <f t="shared" si="15"/>
        <v>77044</v>
      </c>
      <c r="J294">
        <v>0</v>
      </c>
      <c r="K294">
        <v>1</v>
      </c>
      <c r="L294" s="61" t="s">
        <v>421</v>
      </c>
      <c r="M294" s="93">
        <v>41574</v>
      </c>
      <c r="N294">
        <v>12</v>
      </c>
      <c r="O294">
        <v>625</v>
      </c>
      <c r="P294">
        <v>38</v>
      </c>
      <c r="Q294">
        <v>242</v>
      </c>
      <c r="R294">
        <v>50</v>
      </c>
      <c r="S294">
        <v>34</v>
      </c>
      <c r="T294">
        <v>76</v>
      </c>
      <c r="U294">
        <v>2</v>
      </c>
      <c r="V294">
        <v>7</v>
      </c>
      <c r="W294">
        <v>11</v>
      </c>
      <c r="X294">
        <v>4</v>
      </c>
      <c r="Y294">
        <v>0</v>
      </c>
      <c r="Z294">
        <v>0</v>
      </c>
      <c r="AA294" t="s">
        <v>27</v>
      </c>
      <c r="AB294">
        <v>1</v>
      </c>
    </row>
    <row r="295" spans="2:28" x14ac:dyDescent="0.2">
      <c r="B295">
        <v>5080</v>
      </c>
      <c r="C295">
        <v>1994</v>
      </c>
      <c r="D295" s="59">
        <f t="shared" ca="1" si="13"/>
        <v>30</v>
      </c>
      <c r="E295" t="s">
        <v>23</v>
      </c>
      <c r="F295" t="s">
        <v>28</v>
      </c>
      <c r="G295" t="s">
        <v>422</v>
      </c>
      <c r="H295" s="61" t="str">
        <f t="shared" si="14"/>
        <v>70,515.00</v>
      </c>
      <c r="I295" s="78">
        <f t="shared" si="15"/>
        <v>70515</v>
      </c>
      <c r="J295">
        <v>0</v>
      </c>
      <c r="K295">
        <v>0</v>
      </c>
      <c r="L295" s="61" t="s">
        <v>423</v>
      </c>
      <c r="M295" s="93">
        <v>41568</v>
      </c>
      <c r="N295">
        <v>12</v>
      </c>
      <c r="O295">
        <v>420</v>
      </c>
      <c r="P295">
        <v>0</v>
      </c>
      <c r="Q295">
        <v>452</v>
      </c>
      <c r="R295">
        <v>182</v>
      </c>
      <c r="S295">
        <v>64</v>
      </c>
      <c r="T295">
        <v>140</v>
      </c>
      <c r="U295">
        <v>1</v>
      </c>
      <c r="V295">
        <v>6</v>
      </c>
      <c r="W295">
        <v>4</v>
      </c>
      <c r="X295">
        <v>2</v>
      </c>
      <c r="Y295">
        <v>1</v>
      </c>
      <c r="Z295">
        <v>0</v>
      </c>
      <c r="AA295" t="s">
        <v>247</v>
      </c>
      <c r="AB295">
        <v>0</v>
      </c>
    </row>
    <row r="296" spans="2:28" x14ac:dyDescent="0.2">
      <c r="B296">
        <v>4992</v>
      </c>
      <c r="C296">
        <v>1976</v>
      </c>
      <c r="D296" s="59">
        <f t="shared" ca="1" si="13"/>
        <v>48</v>
      </c>
      <c r="E296" t="s">
        <v>53</v>
      </c>
      <c r="F296" t="s">
        <v>32</v>
      </c>
      <c r="G296" t="s">
        <v>424</v>
      </c>
      <c r="H296" s="61" t="str">
        <f t="shared" si="14"/>
        <v>17,459.00</v>
      </c>
      <c r="I296" s="78">
        <f t="shared" si="15"/>
        <v>17459</v>
      </c>
      <c r="J296">
        <v>1</v>
      </c>
      <c r="K296">
        <v>0</v>
      </c>
      <c r="L296" s="61" t="s">
        <v>425</v>
      </c>
      <c r="M296" s="93">
        <v>41536</v>
      </c>
      <c r="N296">
        <v>12</v>
      </c>
      <c r="O296">
        <v>6</v>
      </c>
      <c r="P296">
        <v>4</v>
      </c>
      <c r="Q296">
        <v>16</v>
      </c>
      <c r="R296">
        <v>3</v>
      </c>
      <c r="S296">
        <v>10</v>
      </c>
      <c r="T296">
        <v>30</v>
      </c>
      <c r="U296">
        <v>3</v>
      </c>
      <c r="V296">
        <v>3</v>
      </c>
      <c r="W296">
        <v>2</v>
      </c>
      <c r="X296">
        <v>7</v>
      </c>
      <c r="Y296">
        <v>1</v>
      </c>
      <c r="Z296">
        <v>0</v>
      </c>
      <c r="AA296" t="s">
        <v>27</v>
      </c>
      <c r="AB296">
        <v>0</v>
      </c>
    </row>
    <row r="297" spans="2:28" x14ac:dyDescent="0.2">
      <c r="B297">
        <v>7849</v>
      </c>
      <c r="C297">
        <v>1971</v>
      </c>
      <c r="D297" s="59">
        <f t="shared" ca="1" si="13"/>
        <v>53</v>
      </c>
      <c r="E297" t="s">
        <v>40</v>
      </c>
      <c r="F297" t="s">
        <v>32</v>
      </c>
      <c r="G297" t="s">
        <v>426</v>
      </c>
      <c r="H297" s="61" t="str">
        <f t="shared" si="14"/>
        <v>80,336.00</v>
      </c>
      <c r="I297" s="78">
        <f t="shared" si="15"/>
        <v>80336</v>
      </c>
      <c r="J297">
        <v>0</v>
      </c>
      <c r="K297">
        <v>0</v>
      </c>
      <c r="L297" s="61">
        <v>41526</v>
      </c>
      <c r="M297" s="93">
        <v>41526</v>
      </c>
      <c r="N297">
        <v>12</v>
      </c>
      <c r="O297">
        <v>209</v>
      </c>
      <c r="P297">
        <v>19</v>
      </c>
      <c r="Q297">
        <v>456</v>
      </c>
      <c r="R297">
        <v>160</v>
      </c>
      <c r="S297">
        <v>142</v>
      </c>
      <c r="T297">
        <v>66</v>
      </c>
      <c r="U297">
        <v>1</v>
      </c>
      <c r="V297">
        <v>2</v>
      </c>
      <c r="W297">
        <v>13</v>
      </c>
      <c r="X297">
        <v>1</v>
      </c>
      <c r="Y297">
        <v>0</v>
      </c>
      <c r="Z297">
        <v>0</v>
      </c>
      <c r="AA297" t="s">
        <v>27</v>
      </c>
      <c r="AB297">
        <v>0</v>
      </c>
    </row>
    <row r="298" spans="2:28" x14ac:dyDescent="0.2">
      <c r="B298">
        <v>4808</v>
      </c>
      <c r="C298">
        <v>1957</v>
      </c>
      <c r="D298" s="59">
        <f t="shared" ca="1" si="13"/>
        <v>67</v>
      </c>
      <c r="E298" t="s">
        <v>23</v>
      </c>
      <c r="F298" t="s">
        <v>32</v>
      </c>
      <c r="G298" t="s">
        <v>427</v>
      </c>
      <c r="H298" s="61" t="str">
        <f t="shared" si="14"/>
        <v>15,759.00</v>
      </c>
      <c r="I298" s="78">
        <f t="shared" si="15"/>
        <v>15759</v>
      </c>
      <c r="J298">
        <v>0</v>
      </c>
      <c r="K298">
        <v>0</v>
      </c>
      <c r="L298" s="61">
        <v>41403</v>
      </c>
      <c r="M298" s="93">
        <v>41403</v>
      </c>
      <c r="N298">
        <v>12</v>
      </c>
      <c r="O298">
        <v>1</v>
      </c>
      <c r="P298">
        <v>2</v>
      </c>
      <c r="Q298">
        <v>5</v>
      </c>
      <c r="R298">
        <v>6</v>
      </c>
      <c r="S298">
        <v>0</v>
      </c>
      <c r="T298">
        <v>3</v>
      </c>
      <c r="U298">
        <v>1</v>
      </c>
      <c r="V298">
        <v>1</v>
      </c>
      <c r="W298">
        <v>2</v>
      </c>
      <c r="X298">
        <v>7</v>
      </c>
      <c r="Y298">
        <v>0</v>
      </c>
      <c r="Z298">
        <v>0</v>
      </c>
      <c r="AA298" t="s">
        <v>27</v>
      </c>
      <c r="AB298">
        <v>0</v>
      </c>
    </row>
    <row r="299" spans="2:28" x14ac:dyDescent="0.2">
      <c r="B299">
        <v>10401</v>
      </c>
      <c r="C299">
        <v>1977</v>
      </c>
      <c r="D299" s="59">
        <f t="shared" ca="1" si="13"/>
        <v>47</v>
      </c>
      <c r="E299" t="s">
        <v>43</v>
      </c>
      <c r="F299" t="s">
        <v>32</v>
      </c>
      <c r="G299" t="s">
        <v>428</v>
      </c>
      <c r="H299" s="61" t="str">
        <f t="shared" si="14"/>
        <v>26,326.00</v>
      </c>
      <c r="I299" s="78">
        <f t="shared" si="15"/>
        <v>26326</v>
      </c>
      <c r="J299">
        <v>0</v>
      </c>
      <c r="K299">
        <v>0</v>
      </c>
      <c r="L299" s="61">
        <v>41373</v>
      </c>
      <c r="M299" s="93">
        <v>41373</v>
      </c>
      <c r="N299">
        <v>12</v>
      </c>
      <c r="O299">
        <v>1</v>
      </c>
      <c r="P299">
        <v>0</v>
      </c>
      <c r="Q299">
        <v>5</v>
      </c>
      <c r="R299">
        <v>0</v>
      </c>
      <c r="S299">
        <v>3</v>
      </c>
      <c r="T299">
        <v>9</v>
      </c>
      <c r="U299">
        <v>1</v>
      </c>
      <c r="V299">
        <v>0</v>
      </c>
      <c r="W299">
        <v>3</v>
      </c>
      <c r="X299">
        <v>3</v>
      </c>
      <c r="Y299">
        <v>0</v>
      </c>
      <c r="Z299">
        <v>1</v>
      </c>
      <c r="AA299" t="s">
        <v>46</v>
      </c>
      <c r="AB299">
        <v>0</v>
      </c>
    </row>
    <row r="300" spans="2:28" x14ac:dyDescent="0.2">
      <c r="B300">
        <v>7793</v>
      </c>
      <c r="C300">
        <v>1977</v>
      </c>
      <c r="D300" s="59">
        <f t="shared" ca="1" si="13"/>
        <v>47</v>
      </c>
      <c r="E300" t="s">
        <v>23</v>
      </c>
      <c r="F300" t="s">
        <v>32</v>
      </c>
      <c r="G300" t="s">
        <v>429</v>
      </c>
      <c r="H300" s="61" t="str">
        <f t="shared" si="14"/>
        <v>62,061.00</v>
      </c>
      <c r="I300" s="78">
        <f t="shared" si="15"/>
        <v>62061</v>
      </c>
      <c r="J300">
        <v>0</v>
      </c>
      <c r="K300">
        <v>1</v>
      </c>
      <c r="L300" s="61" t="s">
        <v>133</v>
      </c>
      <c r="M300" s="93">
        <v>41517</v>
      </c>
      <c r="N300">
        <v>12</v>
      </c>
      <c r="O300">
        <v>641</v>
      </c>
      <c r="P300">
        <v>7</v>
      </c>
      <c r="Q300">
        <v>84</v>
      </c>
      <c r="R300">
        <v>0</v>
      </c>
      <c r="S300">
        <v>30</v>
      </c>
      <c r="T300">
        <v>38</v>
      </c>
      <c r="U300">
        <v>3</v>
      </c>
      <c r="V300">
        <v>10</v>
      </c>
      <c r="W300">
        <v>7</v>
      </c>
      <c r="X300">
        <v>6</v>
      </c>
      <c r="Y300">
        <v>0</v>
      </c>
      <c r="Z300">
        <v>0</v>
      </c>
      <c r="AA300" t="s">
        <v>27</v>
      </c>
      <c r="AB300">
        <v>1</v>
      </c>
    </row>
    <row r="301" spans="2:28" x14ac:dyDescent="0.2">
      <c r="B301">
        <v>9303</v>
      </c>
      <c r="C301">
        <v>1977</v>
      </c>
      <c r="D301" s="59">
        <f t="shared" ca="1" si="13"/>
        <v>47</v>
      </c>
      <c r="E301" t="s">
        <v>23</v>
      </c>
      <c r="F301" t="s">
        <v>32</v>
      </c>
      <c r="G301" t="s">
        <v>430</v>
      </c>
      <c r="H301" s="61" t="str">
        <f t="shared" si="14"/>
        <v>5,305.00</v>
      </c>
      <c r="I301" s="78">
        <f t="shared" si="15"/>
        <v>5305</v>
      </c>
      <c r="J301">
        <v>0</v>
      </c>
      <c r="K301">
        <v>1</v>
      </c>
      <c r="L301" s="61" t="s">
        <v>135</v>
      </c>
      <c r="M301" s="93">
        <v>41485</v>
      </c>
      <c r="N301">
        <v>12</v>
      </c>
      <c r="O301">
        <v>12</v>
      </c>
      <c r="P301">
        <v>4</v>
      </c>
      <c r="Q301">
        <v>7</v>
      </c>
      <c r="R301">
        <v>1</v>
      </c>
      <c r="S301">
        <v>3</v>
      </c>
      <c r="T301">
        <v>5</v>
      </c>
      <c r="U301">
        <v>0</v>
      </c>
      <c r="V301">
        <v>1</v>
      </c>
      <c r="W301">
        <v>0</v>
      </c>
      <c r="X301">
        <v>13</v>
      </c>
      <c r="Y301">
        <v>0</v>
      </c>
      <c r="Z301">
        <v>0</v>
      </c>
      <c r="AA301" t="s">
        <v>50</v>
      </c>
      <c r="AB301">
        <v>0</v>
      </c>
    </row>
    <row r="302" spans="2:28" x14ac:dyDescent="0.2">
      <c r="B302">
        <v>6853</v>
      </c>
      <c r="C302">
        <v>1983</v>
      </c>
      <c r="D302" s="59">
        <f t="shared" ca="1" si="13"/>
        <v>41</v>
      </c>
      <c r="E302" t="s">
        <v>53</v>
      </c>
      <c r="F302" t="s">
        <v>28</v>
      </c>
      <c r="G302" t="s">
        <v>431</v>
      </c>
      <c r="H302" s="61" t="str">
        <f t="shared" si="14"/>
        <v>75,777.00</v>
      </c>
      <c r="I302" s="78">
        <f t="shared" si="15"/>
        <v>75777</v>
      </c>
      <c r="J302">
        <v>0</v>
      </c>
      <c r="K302">
        <v>0</v>
      </c>
      <c r="L302" s="61">
        <v>41371</v>
      </c>
      <c r="M302" s="93">
        <v>41371</v>
      </c>
      <c r="N302">
        <v>12</v>
      </c>
      <c r="O302">
        <v>712</v>
      </c>
      <c r="P302">
        <v>26</v>
      </c>
      <c r="Q302">
        <v>538</v>
      </c>
      <c r="R302">
        <v>69</v>
      </c>
      <c r="S302">
        <v>13</v>
      </c>
      <c r="T302">
        <v>80</v>
      </c>
      <c r="U302">
        <v>1</v>
      </c>
      <c r="V302">
        <v>3</v>
      </c>
      <c r="W302">
        <v>11</v>
      </c>
      <c r="X302">
        <v>1</v>
      </c>
      <c r="Y302">
        <v>1</v>
      </c>
      <c r="Z302">
        <v>0</v>
      </c>
      <c r="AA302" t="s">
        <v>38</v>
      </c>
      <c r="AB302">
        <v>2</v>
      </c>
    </row>
    <row r="303" spans="2:28" x14ac:dyDescent="0.2">
      <c r="B303">
        <v>7366</v>
      </c>
      <c r="C303">
        <v>1983</v>
      </c>
      <c r="D303" s="59">
        <f t="shared" ca="1" si="13"/>
        <v>41</v>
      </c>
      <c r="E303" t="s">
        <v>53</v>
      </c>
      <c r="F303" t="s">
        <v>28</v>
      </c>
      <c r="G303" t="s">
        <v>431</v>
      </c>
      <c r="H303" s="61" t="str">
        <f t="shared" si="14"/>
        <v>75,777.00</v>
      </c>
      <c r="I303" s="78">
        <f t="shared" si="15"/>
        <v>75777</v>
      </c>
      <c r="J303">
        <v>0</v>
      </c>
      <c r="K303">
        <v>0</v>
      </c>
      <c r="L303" s="61">
        <v>41371</v>
      </c>
      <c r="M303" s="93">
        <v>41371</v>
      </c>
      <c r="N303">
        <v>12</v>
      </c>
      <c r="O303">
        <v>712</v>
      </c>
      <c r="P303">
        <v>26</v>
      </c>
      <c r="Q303">
        <v>538</v>
      </c>
      <c r="R303">
        <v>69</v>
      </c>
      <c r="S303">
        <v>13</v>
      </c>
      <c r="T303">
        <v>80</v>
      </c>
      <c r="U303">
        <v>1</v>
      </c>
      <c r="V303">
        <v>3</v>
      </c>
      <c r="W303">
        <v>11</v>
      </c>
      <c r="X303">
        <v>1</v>
      </c>
      <c r="Y303">
        <v>1</v>
      </c>
      <c r="Z303">
        <v>0</v>
      </c>
      <c r="AA303" t="s">
        <v>50</v>
      </c>
      <c r="AB303">
        <v>2</v>
      </c>
    </row>
    <row r="304" spans="2:28" x14ac:dyDescent="0.2">
      <c r="B304">
        <v>9780</v>
      </c>
      <c r="C304">
        <v>1972</v>
      </c>
      <c r="D304" s="59">
        <f t="shared" ca="1" si="13"/>
        <v>52</v>
      </c>
      <c r="E304" t="s">
        <v>53</v>
      </c>
      <c r="F304" t="s">
        <v>32</v>
      </c>
      <c r="G304" t="s">
        <v>432</v>
      </c>
      <c r="H304" s="61" t="str">
        <f t="shared" si="14"/>
        <v>71,499.00</v>
      </c>
      <c r="I304" s="78">
        <f t="shared" si="15"/>
        <v>71499</v>
      </c>
      <c r="J304">
        <v>0</v>
      </c>
      <c r="K304">
        <v>1</v>
      </c>
      <c r="L304" s="61" t="s">
        <v>433</v>
      </c>
      <c r="M304" s="93">
        <v>41450</v>
      </c>
      <c r="N304">
        <v>12</v>
      </c>
      <c r="O304">
        <v>465</v>
      </c>
      <c r="P304">
        <v>25</v>
      </c>
      <c r="Q304">
        <v>132</v>
      </c>
      <c r="R304">
        <v>136</v>
      </c>
      <c r="S304">
        <v>0</v>
      </c>
      <c r="T304">
        <v>37</v>
      </c>
      <c r="U304">
        <v>2</v>
      </c>
      <c r="V304">
        <v>8</v>
      </c>
      <c r="W304">
        <v>13</v>
      </c>
      <c r="X304">
        <v>4</v>
      </c>
      <c r="Y304">
        <v>0</v>
      </c>
      <c r="Z304">
        <v>0</v>
      </c>
      <c r="AA304" t="s">
        <v>27</v>
      </c>
      <c r="AB304">
        <v>0</v>
      </c>
    </row>
    <row r="305" spans="2:28" x14ac:dyDescent="0.2">
      <c r="B305">
        <v>7573</v>
      </c>
      <c r="C305">
        <v>1979</v>
      </c>
      <c r="D305" s="59">
        <f t="shared" ca="1" si="13"/>
        <v>45</v>
      </c>
      <c r="E305" t="s">
        <v>40</v>
      </c>
      <c r="F305" t="s">
        <v>28</v>
      </c>
      <c r="G305" t="s">
        <v>434</v>
      </c>
      <c r="H305" s="61" t="str">
        <f t="shared" si="14"/>
        <v>31,626.00</v>
      </c>
      <c r="I305" s="78">
        <f t="shared" si="15"/>
        <v>31626</v>
      </c>
      <c r="J305">
        <v>1</v>
      </c>
      <c r="K305">
        <v>0</v>
      </c>
      <c r="L305" s="61">
        <v>41552</v>
      </c>
      <c r="M305" s="93">
        <v>41552</v>
      </c>
      <c r="N305">
        <v>12</v>
      </c>
      <c r="O305">
        <v>39</v>
      </c>
      <c r="P305">
        <v>1</v>
      </c>
      <c r="Q305">
        <v>9</v>
      </c>
      <c r="R305">
        <v>2</v>
      </c>
      <c r="S305">
        <v>1</v>
      </c>
      <c r="T305">
        <v>34</v>
      </c>
      <c r="U305">
        <v>1</v>
      </c>
      <c r="V305">
        <v>2</v>
      </c>
      <c r="W305">
        <v>2</v>
      </c>
      <c r="X305">
        <v>7</v>
      </c>
      <c r="Y305">
        <v>1</v>
      </c>
      <c r="Z305">
        <v>0</v>
      </c>
      <c r="AA305" t="s">
        <v>46</v>
      </c>
      <c r="AB305">
        <v>1</v>
      </c>
    </row>
    <row r="306" spans="2:28" x14ac:dyDescent="0.2">
      <c r="B306">
        <v>1379</v>
      </c>
      <c r="C306">
        <v>1993</v>
      </c>
      <c r="D306" s="59">
        <f t="shared" ca="1" si="13"/>
        <v>31</v>
      </c>
      <c r="E306" t="s">
        <v>53</v>
      </c>
      <c r="F306" t="s">
        <v>32</v>
      </c>
      <c r="G306" t="s">
        <v>435</v>
      </c>
      <c r="H306" s="61" t="str">
        <f t="shared" si="14"/>
        <v>42,670.00</v>
      </c>
      <c r="I306" s="78">
        <f t="shared" si="15"/>
        <v>42670</v>
      </c>
      <c r="J306">
        <v>0</v>
      </c>
      <c r="K306">
        <v>0</v>
      </c>
      <c r="L306" s="61" t="s">
        <v>436</v>
      </c>
      <c r="M306" s="93">
        <v>41391</v>
      </c>
      <c r="N306">
        <v>12</v>
      </c>
      <c r="O306">
        <v>154</v>
      </c>
      <c r="P306">
        <v>2</v>
      </c>
      <c r="Q306">
        <v>46</v>
      </c>
      <c r="R306">
        <v>20</v>
      </c>
      <c r="S306">
        <v>4</v>
      </c>
      <c r="T306">
        <v>15</v>
      </c>
      <c r="U306">
        <v>1</v>
      </c>
      <c r="V306">
        <v>4</v>
      </c>
      <c r="W306">
        <v>4</v>
      </c>
      <c r="X306">
        <v>4</v>
      </c>
      <c r="Y306">
        <v>0</v>
      </c>
      <c r="Z306">
        <v>0</v>
      </c>
      <c r="AA306" t="s">
        <v>67</v>
      </c>
      <c r="AB306">
        <v>0</v>
      </c>
    </row>
    <row r="307" spans="2:28" x14ac:dyDescent="0.2">
      <c r="B307">
        <v>8923</v>
      </c>
      <c r="C307">
        <v>1974</v>
      </c>
      <c r="D307" s="59">
        <f t="shared" ca="1" si="13"/>
        <v>50</v>
      </c>
      <c r="E307" t="s">
        <v>23</v>
      </c>
      <c r="F307" t="s">
        <v>28</v>
      </c>
      <c r="G307" t="s">
        <v>437</v>
      </c>
      <c r="H307" s="61" t="str">
        <f t="shared" si="14"/>
        <v>83,917.00</v>
      </c>
      <c r="I307" s="78">
        <f t="shared" si="15"/>
        <v>83917</v>
      </c>
      <c r="J307">
        <v>0</v>
      </c>
      <c r="K307">
        <v>0</v>
      </c>
      <c r="L307" s="61" t="s">
        <v>438</v>
      </c>
      <c r="M307" s="93">
        <v>41382</v>
      </c>
      <c r="N307">
        <v>12</v>
      </c>
      <c r="O307">
        <v>514</v>
      </c>
      <c r="P307">
        <v>22</v>
      </c>
      <c r="Q307">
        <v>732</v>
      </c>
      <c r="R307">
        <v>42</v>
      </c>
      <c r="S307">
        <v>198</v>
      </c>
      <c r="T307">
        <v>79</v>
      </c>
      <c r="U307">
        <v>1</v>
      </c>
      <c r="V307">
        <v>6</v>
      </c>
      <c r="W307">
        <v>7</v>
      </c>
      <c r="X307">
        <v>3</v>
      </c>
      <c r="Y307">
        <v>1</v>
      </c>
      <c r="Z307">
        <v>0</v>
      </c>
      <c r="AA307" t="s">
        <v>27</v>
      </c>
      <c r="AB307">
        <v>0</v>
      </c>
    </row>
    <row r="308" spans="2:28" x14ac:dyDescent="0.2">
      <c r="B308">
        <v>3547</v>
      </c>
      <c r="C308">
        <v>1970</v>
      </c>
      <c r="D308" s="59">
        <f t="shared" ca="1" si="13"/>
        <v>54</v>
      </c>
      <c r="E308" t="s">
        <v>53</v>
      </c>
      <c r="F308" t="s">
        <v>32</v>
      </c>
      <c r="G308" t="s">
        <v>439</v>
      </c>
      <c r="H308" s="61" t="str">
        <f t="shared" si="14"/>
        <v>41,021.00</v>
      </c>
      <c r="I308" s="78">
        <f t="shared" si="15"/>
        <v>41021</v>
      </c>
      <c r="J308">
        <v>1</v>
      </c>
      <c r="K308">
        <v>0</v>
      </c>
      <c r="L308" s="61" t="s">
        <v>440</v>
      </c>
      <c r="M308" s="93">
        <v>41273</v>
      </c>
      <c r="N308">
        <v>12</v>
      </c>
      <c r="O308">
        <v>14</v>
      </c>
      <c r="P308">
        <v>7</v>
      </c>
      <c r="Q308">
        <v>9</v>
      </c>
      <c r="R308">
        <v>6</v>
      </c>
      <c r="S308">
        <v>16</v>
      </c>
      <c r="T308">
        <v>12</v>
      </c>
      <c r="U308">
        <v>2</v>
      </c>
      <c r="V308">
        <v>2</v>
      </c>
      <c r="W308">
        <v>3</v>
      </c>
      <c r="X308">
        <v>6</v>
      </c>
      <c r="Y308">
        <v>1</v>
      </c>
      <c r="Z308">
        <v>0</v>
      </c>
      <c r="AA308" t="s">
        <v>67</v>
      </c>
      <c r="AB308">
        <v>0</v>
      </c>
    </row>
    <row r="309" spans="2:28" x14ac:dyDescent="0.2">
      <c r="B309">
        <v>8707</v>
      </c>
      <c r="C309">
        <v>1957</v>
      </c>
      <c r="D309" s="59">
        <f t="shared" ca="1" si="13"/>
        <v>67</v>
      </c>
      <c r="E309" t="s">
        <v>23</v>
      </c>
      <c r="F309" t="s">
        <v>32</v>
      </c>
      <c r="G309" t="s">
        <v>441</v>
      </c>
      <c r="H309" s="61" t="str">
        <f t="shared" si="14"/>
        <v>79,456.00</v>
      </c>
      <c r="I309" s="78">
        <f t="shared" si="15"/>
        <v>79456</v>
      </c>
      <c r="J309">
        <v>0</v>
      </c>
      <c r="K309">
        <v>0</v>
      </c>
      <c r="L309" s="61" t="s">
        <v>442</v>
      </c>
      <c r="M309" s="93">
        <v>41143</v>
      </c>
      <c r="N309">
        <v>12</v>
      </c>
      <c r="O309">
        <v>565</v>
      </c>
      <c r="P309">
        <v>42</v>
      </c>
      <c r="Q309">
        <v>548</v>
      </c>
      <c r="R309">
        <v>64</v>
      </c>
      <c r="S309">
        <v>83</v>
      </c>
      <c r="T309">
        <v>99</v>
      </c>
      <c r="U309">
        <v>1</v>
      </c>
      <c r="V309">
        <v>5</v>
      </c>
      <c r="W309">
        <v>4</v>
      </c>
      <c r="X309">
        <v>3</v>
      </c>
      <c r="Y309">
        <v>1</v>
      </c>
      <c r="Z309">
        <v>0</v>
      </c>
      <c r="AA309" t="s">
        <v>27</v>
      </c>
      <c r="AB309">
        <v>0</v>
      </c>
    </row>
    <row r="310" spans="2:28" x14ac:dyDescent="0.2">
      <c r="B310">
        <v>1891</v>
      </c>
      <c r="C310">
        <v>1981</v>
      </c>
      <c r="D310" s="59">
        <f t="shared" ca="1" si="13"/>
        <v>43</v>
      </c>
      <c r="E310" t="s">
        <v>53</v>
      </c>
      <c r="F310" t="s">
        <v>24</v>
      </c>
      <c r="G310" t="s">
        <v>443</v>
      </c>
      <c r="H310" s="61" t="str">
        <f t="shared" si="14"/>
        <v>78,789.00</v>
      </c>
      <c r="I310" s="78">
        <f t="shared" si="15"/>
        <v>78789</v>
      </c>
      <c r="J310">
        <v>0</v>
      </c>
      <c r="K310">
        <v>0</v>
      </c>
      <c r="L310" s="61">
        <v>41129</v>
      </c>
      <c r="M310" s="93">
        <v>41129</v>
      </c>
      <c r="N310">
        <v>12</v>
      </c>
      <c r="O310">
        <v>667</v>
      </c>
      <c r="P310">
        <v>50</v>
      </c>
      <c r="Q310">
        <v>850</v>
      </c>
      <c r="R310">
        <v>21</v>
      </c>
      <c r="S310">
        <v>83</v>
      </c>
      <c r="T310">
        <v>83</v>
      </c>
      <c r="U310">
        <v>1</v>
      </c>
      <c r="V310">
        <v>4</v>
      </c>
      <c r="W310">
        <v>5</v>
      </c>
      <c r="X310">
        <v>2</v>
      </c>
      <c r="Y310">
        <v>1</v>
      </c>
      <c r="Z310">
        <v>0</v>
      </c>
      <c r="AA310" t="s">
        <v>27</v>
      </c>
      <c r="AB310">
        <v>0</v>
      </c>
    </row>
    <row r="311" spans="2:28" x14ac:dyDescent="0.2">
      <c r="B311">
        <v>6271</v>
      </c>
      <c r="C311">
        <v>1953</v>
      </c>
      <c r="D311" s="59">
        <f t="shared" ca="1" si="13"/>
        <v>71</v>
      </c>
      <c r="E311" t="s">
        <v>40</v>
      </c>
      <c r="F311" t="s">
        <v>32</v>
      </c>
      <c r="G311" t="s">
        <v>444</v>
      </c>
      <c r="H311" s="61" t="str">
        <f t="shared" si="14"/>
        <v>50,870.00</v>
      </c>
      <c r="I311" s="78">
        <f t="shared" si="15"/>
        <v>50870</v>
      </c>
      <c r="J311">
        <v>0</v>
      </c>
      <c r="K311">
        <v>1</v>
      </c>
      <c r="L311" s="61" t="s">
        <v>445</v>
      </c>
      <c r="M311" s="93">
        <v>41809</v>
      </c>
      <c r="N311">
        <v>13</v>
      </c>
      <c r="O311">
        <v>53</v>
      </c>
      <c r="P311">
        <v>0</v>
      </c>
      <c r="Q311">
        <v>8</v>
      </c>
      <c r="R311">
        <v>0</v>
      </c>
      <c r="S311">
        <v>0</v>
      </c>
      <c r="T311">
        <v>2</v>
      </c>
      <c r="U311">
        <v>1</v>
      </c>
      <c r="V311">
        <v>2</v>
      </c>
      <c r="W311">
        <v>3</v>
      </c>
      <c r="X311">
        <v>5</v>
      </c>
      <c r="Y311">
        <v>0</v>
      </c>
      <c r="Z311">
        <v>0</v>
      </c>
      <c r="AA311" t="s">
        <v>27</v>
      </c>
      <c r="AB311">
        <v>0</v>
      </c>
    </row>
    <row r="312" spans="2:28" x14ac:dyDescent="0.2">
      <c r="B312">
        <v>9635</v>
      </c>
      <c r="C312">
        <v>1984</v>
      </c>
      <c r="D312" s="59">
        <f t="shared" ca="1" si="13"/>
        <v>40</v>
      </c>
      <c r="E312" t="s">
        <v>53</v>
      </c>
      <c r="F312" t="s">
        <v>32</v>
      </c>
      <c r="G312" t="s">
        <v>446</v>
      </c>
      <c r="H312" s="61" t="str">
        <f t="shared" si="14"/>
        <v>35,876.00</v>
      </c>
      <c r="I312" s="78">
        <f t="shared" si="15"/>
        <v>35876</v>
      </c>
      <c r="J312">
        <v>0</v>
      </c>
      <c r="K312">
        <v>0</v>
      </c>
      <c r="L312" s="61" t="s">
        <v>447</v>
      </c>
      <c r="M312" s="93">
        <v>41749</v>
      </c>
      <c r="N312">
        <v>13</v>
      </c>
      <c r="O312">
        <v>66</v>
      </c>
      <c r="P312">
        <v>2</v>
      </c>
      <c r="Q312">
        <v>40</v>
      </c>
      <c r="R312">
        <v>4</v>
      </c>
      <c r="S312">
        <v>3</v>
      </c>
      <c r="T312">
        <v>14</v>
      </c>
      <c r="U312">
        <v>1</v>
      </c>
      <c r="V312">
        <v>3</v>
      </c>
      <c r="W312">
        <v>3</v>
      </c>
      <c r="X312">
        <v>6</v>
      </c>
      <c r="Y312">
        <v>0</v>
      </c>
      <c r="Z312">
        <v>0</v>
      </c>
      <c r="AA312" t="s">
        <v>27</v>
      </c>
      <c r="AB312">
        <v>0</v>
      </c>
    </row>
    <row r="313" spans="2:28" x14ac:dyDescent="0.2">
      <c r="B313">
        <v>9727</v>
      </c>
      <c r="C313">
        <v>1958</v>
      </c>
      <c r="D313" s="59">
        <f t="shared" ca="1" si="13"/>
        <v>66</v>
      </c>
      <c r="E313" t="s">
        <v>23</v>
      </c>
      <c r="F313" t="s">
        <v>32</v>
      </c>
      <c r="G313" t="s">
        <v>448</v>
      </c>
      <c r="H313" s="61" t="str">
        <f t="shared" si="14"/>
        <v>23,539.00</v>
      </c>
      <c r="I313" s="78">
        <f t="shared" si="15"/>
        <v>23539</v>
      </c>
      <c r="J313">
        <v>0</v>
      </c>
      <c r="K313">
        <v>0</v>
      </c>
      <c r="L313" s="61" t="s">
        <v>449</v>
      </c>
      <c r="M313" s="93">
        <v>41698</v>
      </c>
      <c r="N313">
        <v>13</v>
      </c>
      <c r="O313">
        <v>4</v>
      </c>
      <c r="P313">
        <v>24</v>
      </c>
      <c r="Q313">
        <v>11</v>
      </c>
      <c r="R313">
        <v>16</v>
      </c>
      <c r="S313">
        <v>1</v>
      </c>
      <c r="T313">
        <v>25</v>
      </c>
      <c r="U313">
        <v>1</v>
      </c>
      <c r="V313">
        <v>2</v>
      </c>
      <c r="W313">
        <v>4</v>
      </c>
      <c r="X313">
        <v>6</v>
      </c>
      <c r="Y313">
        <v>0</v>
      </c>
      <c r="Z313">
        <v>0</v>
      </c>
      <c r="AA313" t="s">
        <v>31</v>
      </c>
      <c r="AB313">
        <v>0</v>
      </c>
    </row>
    <row r="314" spans="2:28" x14ac:dyDescent="0.2">
      <c r="B314">
        <v>6205</v>
      </c>
      <c r="C314">
        <v>1968</v>
      </c>
      <c r="D314" s="59">
        <f t="shared" ca="1" si="13"/>
        <v>56</v>
      </c>
      <c r="E314" t="s">
        <v>53</v>
      </c>
      <c r="F314" t="s">
        <v>28</v>
      </c>
      <c r="G314" t="s">
        <v>450</v>
      </c>
      <c r="H314" s="61" t="str">
        <f t="shared" si="14"/>
        <v>32,557.00</v>
      </c>
      <c r="I314" s="78">
        <f t="shared" si="15"/>
        <v>32557</v>
      </c>
      <c r="J314">
        <v>1</v>
      </c>
      <c r="K314">
        <v>0</v>
      </c>
      <c r="L314" s="61" t="s">
        <v>230</v>
      </c>
      <c r="M314" s="93">
        <v>41694</v>
      </c>
      <c r="N314">
        <v>13</v>
      </c>
      <c r="O314">
        <v>34</v>
      </c>
      <c r="P314">
        <v>3</v>
      </c>
      <c r="Q314">
        <v>29</v>
      </c>
      <c r="R314">
        <v>0</v>
      </c>
      <c r="S314">
        <v>4</v>
      </c>
      <c r="T314">
        <v>10</v>
      </c>
      <c r="U314">
        <v>3</v>
      </c>
      <c r="V314">
        <v>2</v>
      </c>
      <c r="W314">
        <v>3</v>
      </c>
      <c r="X314">
        <v>5</v>
      </c>
      <c r="Y314">
        <v>1</v>
      </c>
      <c r="Z314">
        <v>0</v>
      </c>
      <c r="AA314" t="s">
        <v>31</v>
      </c>
      <c r="AB314">
        <v>0</v>
      </c>
    </row>
    <row r="315" spans="2:28" x14ac:dyDescent="0.2">
      <c r="B315">
        <v>10681</v>
      </c>
      <c r="C315">
        <v>1971</v>
      </c>
      <c r="D315" s="59">
        <f t="shared" ca="1" si="13"/>
        <v>53</v>
      </c>
      <c r="E315" t="s">
        <v>43</v>
      </c>
      <c r="F315" t="s">
        <v>32</v>
      </c>
      <c r="G315" t="s">
        <v>451</v>
      </c>
      <c r="H315" s="61" t="str">
        <f t="shared" si="14"/>
        <v>62,466.00</v>
      </c>
      <c r="I315" s="78">
        <f t="shared" si="15"/>
        <v>62466</v>
      </c>
      <c r="J315">
        <v>0</v>
      </c>
      <c r="K315">
        <v>1</v>
      </c>
      <c r="L315" s="61" t="s">
        <v>336</v>
      </c>
      <c r="M315" s="93">
        <v>41654</v>
      </c>
      <c r="N315">
        <v>13</v>
      </c>
      <c r="O315">
        <v>129</v>
      </c>
      <c r="P315">
        <v>129</v>
      </c>
      <c r="Q315">
        <v>259</v>
      </c>
      <c r="R315">
        <v>168</v>
      </c>
      <c r="S315">
        <v>121</v>
      </c>
      <c r="T315">
        <v>83</v>
      </c>
      <c r="U315">
        <v>5</v>
      </c>
      <c r="V315">
        <v>6</v>
      </c>
      <c r="W315">
        <v>12</v>
      </c>
      <c r="X315">
        <v>4</v>
      </c>
      <c r="Y315">
        <v>0</v>
      </c>
      <c r="Z315">
        <v>0</v>
      </c>
      <c r="AA315" t="s">
        <v>27</v>
      </c>
      <c r="AB315">
        <v>0</v>
      </c>
    </row>
    <row r="316" spans="2:28" x14ac:dyDescent="0.2">
      <c r="B316">
        <v>5156</v>
      </c>
      <c r="C316">
        <v>1971</v>
      </c>
      <c r="D316" s="59">
        <f t="shared" ca="1" si="13"/>
        <v>53</v>
      </c>
      <c r="E316" t="s">
        <v>43</v>
      </c>
      <c r="F316" t="s">
        <v>32</v>
      </c>
      <c r="G316" t="s">
        <v>451</v>
      </c>
      <c r="H316" s="61" t="str">
        <f t="shared" si="14"/>
        <v>62,466.00</v>
      </c>
      <c r="I316" s="78">
        <f t="shared" si="15"/>
        <v>62466</v>
      </c>
      <c r="J316">
        <v>0</v>
      </c>
      <c r="K316">
        <v>1</v>
      </c>
      <c r="L316" s="61" t="s">
        <v>336</v>
      </c>
      <c r="M316" s="93">
        <v>41654</v>
      </c>
      <c r="N316">
        <v>13</v>
      </c>
      <c r="O316">
        <v>129</v>
      </c>
      <c r="P316">
        <v>129</v>
      </c>
      <c r="Q316">
        <v>259</v>
      </c>
      <c r="R316">
        <v>168</v>
      </c>
      <c r="S316">
        <v>121</v>
      </c>
      <c r="T316">
        <v>83</v>
      </c>
      <c r="U316">
        <v>5</v>
      </c>
      <c r="V316">
        <v>6</v>
      </c>
      <c r="W316">
        <v>12</v>
      </c>
      <c r="X316">
        <v>4</v>
      </c>
      <c r="Y316">
        <v>0</v>
      </c>
      <c r="Z316">
        <v>0</v>
      </c>
      <c r="AA316" t="s">
        <v>27</v>
      </c>
      <c r="AB316">
        <v>0</v>
      </c>
    </row>
    <row r="317" spans="2:28" x14ac:dyDescent="0.2">
      <c r="B317">
        <v>3050</v>
      </c>
      <c r="C317">
        <v>1967</v>
      </c>
      <c r="D317" s="59">
        <f t="shared" ca="1" si="13"/>
        <v>57</v>
      </c>
      <c r="E317" t="s">
        <v>23</v>
      </c>
      <c r="F317" t="s">
        <v>32</v>
      </c>
      <c r="G317" t="s">
        <v>452</v>
      </c>
      <c r="H317" s="61" t="str">
        <f t="shared" si="14"/>
        <v>54,198.00</v>
      </c>
      <c r="I317" s="78">
        <f t="shared" si="15"/>
        <v>54198</v>
      </c>
      <c r="J317">
        <v>1</v>
      </c>
      <c r="K317">
        <v>1</v>
      </c>
      <c r="L317" s="61" t="s">
        <v>453</v>
      </c>
      <c r="M317" s="93">
        <v>41625</v>
      </c>
      <c r="N317">
        <v>13</v>
      </c>
      <c r="O317">
        <v>185</v>
      </c>
      <c r="P317">
        <v>0</v>
      </c>
      <c r="Q317">
        <v>28</v>
      </c>
      <c r="R317">
        <v>3</v>
      </c>
      <c r="S317">
        <v>2</v>
      </c>
      <c r="T317">
        <v>17</v>
      </c>
      <c r="U317">
        <v>6</v>
      </c>
      <c r="V317">
        <v>3</v>
      </c>
      <c r="W317">
        <v>6</v>
      </c>
      <c r="X317">
        <v>4</v>
      </c>
      <c r="Y317">
        <v>0</v>
      </c>
      <c r="Z317">
        <v>0</v>
      </c>
      <c r="AA317" t="s">
        <v>27</v>
      </c>
      <c r="AB317">
        <v>0</v>
      </c>
    </row>
    <row r="318" spans="2:28" x14ac:dyDescent="0.2">
      <c r="B318">
        <v>8164</v>
      </c>
      <c r="C318">
        <v>1979</v>
      </c>
      <c r="D318" s="59">
        <f t="shared" ca="1" si="13"/>
        <v>45</v>
      </c>
      <c r="E318" t="s">
        <v>40</v>
      </c>
      <c r="F318" t="s">
        <v>32</v>
      </c>
      <c r="G318" t="s">
        <v>454</v>
      </c>
      <c r="H318" s="61" t="str">
        <f t="shared" si="14"/>
        <v>82,170.00</v>
      </c>
      <c r="I318" s="78">
        <f t="shared" si="15"/>
        <v>82170</v>
      </c>
      <c r="J318">
        <v>0</v>
      </c>
      <c r="K318">
        <v>0</v>
      </c>
      <c r="L318" s="61" t="s">
        <v>455</v>
      </c>
      <c r="M318" s="93">
        <v>41603</v>
      </c>
      <c r="N318">
        <v>13</v>
      </c>
      <c r="O318">
        <v>1023</v>
      </c>
      <c r="P318">
        <v>93</v>
      </c>
      <c r="Q318">
        <v>651</v>
      </c>
      <c r="R318">
        <v>49</v>
      </c>
      <c r="S318">
        <v>55</v>
      </c>
      <c r="T318">
        <v>37</v>
      </c>
      <c r="U318">
        <v>1</v>
      </c>
      <c r="V318">
        <v>5</v>
      </c>
      <c r="W318">
        <v>7</v>
      </c>
      <c r="X318">
        <v>2</v>
      </c>
      <c r="Y318">
        <v>0</v>
      </c>
      <c r="Z318">
        <v>0</v>
      </c>
      <c r="AA318" t="s">
        <v>67</v>
      </c>
      <c r="AB318">
        <v>0</v>
      </c>
    </row>
    <row r="319" spans="2:28" x14ac:dyDescent="0.2">
      <c r="B319">
        <v>5626</v>
      </c>
      <c r="C319">
        <v>1965</v>
      </c>
      <c r="D319" s="59">
        <f t="shared" ca="1" si="13"/>
        <v>59</v>
      </c>
      <c r="E319" t="s">
        <v>40</v>
      </c>
      <c r="F319" t="s">
        <v>28</v>
      </c>
      <c r="G319" t="s">
        <v>456</v>
      </c>
      <c r="H319" s="61" t="str">
        <f t="shared" si="14"/>
        <v>61,798.00</v>
      </c>
      <c r="I319" s="78">
        <f t="shared" si="15"/>
        <v>61798</v>
      </c>
      <c r="J319">
        <v>0</v>
      </c>
      <c r="K319">
        <v>0</v>
      </c>
      <c r="L319" s="61" t="s">
        <v>361</v>
      </c>
      <c r="M319" s="93">
        <v>41601</v>
      </c>
      <c r="N319">
        <v>13</v>
      </c>
      <c r="O319">
        <v>338</v>
      </c>
      <c r="P319">
        <v>4</v>
      </c>
      <c r="Q319">
        <v>89</v>
      </c>
      <c r="R319">
        <v>11</v>
      </c>
      <c r="S319">
        <v>8</v>
      </c>
      <c r="T319">
        <v>13</v>
      </c>
      <c r="U319">
        <v>1</v>
      </c>
      <c r="V319">
        <v>4</v>
      </c>
      <c r="W319">
        <v>9</v>
      </c>
      <c r="X319">
        <v>4</v>
      </c>
      <c r="Y319">
        <v>0</v>
      </c>
      <c r="Z319">
        <v>0</v>
      </c>
      <c r="AA319" t="s">
        <v>27</v>
      </c>
      <c r="AB319">
        <v>0</v>
      </c>
    </row>
    <row r="320" spans="2:28" x14ac:dyDescent="0.2">
      <c r="B320">
        <v>7600</v>
      </c>
      <c r="C320">
        <v>1993</v>
      </c>
      <c r="D320" s="59">
        <f t="shared" ca="1" si="13"/>
        <v>31</v>
      </c>
      <c r="E320" t="s">
        <v>118</v>
      </c>
      <c r="F320" t="s">
        <v>28</v>
      </c>
      <c r="G320" t="s">
        <v>457</v>
      </c>
      <c r="H320" s="61" t="str">
        <f t="shared" si="14"/>
        <v>15,253.00</v>
      </c>
      <c r="I320" s="78">
        <f t="shared" si="15"/>
        <v>15253</v>
      </c>
      <c r="J320">
        <v>1</v>
      </c>
      <c r="K320">
        <v>0</v>
      </c>
      <c r="L320" s="61" t="s">
        <v>458</v>
      </c>
      <c r="M320" s="93">
        <v>41575</v>
      </c>
      <c r="N320">
        <v>13</v>
      </c>
      <c r="O320">
        <v>1</v>
      </c>
      <c r="P320">
        <v>3</v>
      </c>
      <c r="Q320">
        <v>3</v>
      </c>
      <c r="R320">
        <v>8</v>
      </c>
      <c r="S320">
        <v>1</v>
      </c>
      <c r="T320">
        <v>13</v>
      </c>
      <c r="U320">
        <v>2</v>
      </c>
      <c r="V320">
        <v>1</v>
      </c>
      <c r="W320">
        <v>3</v>
      </c>
      <c r="X320">
        <v>7</v>
      </c>
      <c r="Y320">
        <v>0</v>
      </c>
      <c r="Z320">
        <v>0</v>
      </c>
      <c r="AA320" t="s">
        <v>31</v>
      </c>
      <c r="AB320">
        <v>0</v>
      </c>
    </row>
    <row r="321" spans="2:28" x14ac:dyDescent="0.2">
      <c r="B321">
        <v>6406</v>
      </c>
      <c r="C321">
        <v>1989</v>
      </c>
      <c r="D321" s="59">
        <f t="shared" ca="1" si="13"/>
        <v>35</v>
      </c>
      <c r="E321" t="s">
        <v>53</v>
      </c>
      <c r="F321" t="s">
        <v>32</v>
      </c>
      <c r="G321" t="s">
        <v>459</v>
      </c>
      <c r="H321" s="61" t="str">
        <f t="shared" si="14"/>
        <v>78,285.00</v>
      </c>
      <c r="I321" s="78">
        <f t="shared" si="15"/>
        <v>78285</v>
      </c>
      <c r="J321">
        <v>0</v>
      </c>
      <c r="K321">
        <v>0</v>
      </c>
      <c r="L321" s="61" t="s">
        <v>458</v>
      </c>
      <c r="M321" s="93">
        <v>41575</v>
      </c>
      <c r="N321">
        <v>13</v>
      </c>
      <c r="O321">
        <v>647</v>
      </c>
      <c r="P321">
        <v>107</v>
      </c>
      <c r="Q321">
        <v>391</v>
      </c>
      <c r="R321">
        <v>175</v>
      </c>
      <c r="S321">
        <v>67</v>
      </c>
      <c r="T321">
        <v>40</v>
      </c>
      <c r="U321">
        <v>1</v>
      </c>
      <c r="V321">
        <v>6</v>
      </c>
      <c r="W321">
        <v>10</v>
      </c>
      <c r="X321">
        <v>3</v>
      </c>
      <c r="Y321">
        <v>0</v>
      </c>
      <c r="Z321">
        <v>0</v>
      </c>
      <c r="AA321" t="s">
        <v>46</v>
      </c>
      <c r="AB321">
        <v>0</v>
      </c>
    </row>
    <row r="322" spans="2:28" x14ac:dyDescent="0.2">
      <c r="B322">
        <v>7002</v>
      </c>
      <c r="C322">
        <v>1956</v>
      </c>
      <c r="D322" s="59">
        <f t="shared" ca="1" si="13"/>
        <v>68</v>
      </c>
      <c r="E322" t="s">
        <v>23</v>
      </c>
      <c r="F322" t="s">
        <v>28</v>
      </c>
      <c r="G322" t="s">
        <v>460</v>
      </c>
      <c r="H322" s="61" t="str">
        <f t="shared" si="14"/>
        <v>62,535.00</v>
      </c>
      <c r="I322" s="78">
        <f t="shared" si="15"/>
        <v>62535</v>
      </c>
      <c r="J322">
        <v>0</v>
      </c>
      <c r="K322">
        <v>1</v>
      </c>
      <c r="L322" s="61">
        <v>41343</v>
      </c>
      <c r="M322" s="93">
        <v>41343</v>
      </c>
      <c r="N322">
        <v>13</v>
      </c>
      <c r="O322">
        <v>163</v>
      </c>
      <c r="P322">
        <v>48</v>
      </c>
      <c r="Q322">
        <v>90</v>
      </c>
      <c r="R322">
        <v>0</v>
      </c>
      <c r="S322">
        <v>45</v>
      </c>
      <c r="T322">
        <v>52</v>
      </c>
      <c r="U322">
        <v>1</v>
      </c>
      <c r="V322">
        <v>3</v>
      </c>
      <c r="W322">
        <v>8</v>
      </c>
      <c r="X322">
        <v>3</v>
      </c>
      <c r="Y322">
        <v>0</v>
      </c>
      <c r="Z322">
        <v>0</v>
      </c>
      <c r="AA322" t="s">
        <v>27</v>
      </c>
      <c r="AB322">
        <v>0</v>
      </c>
    </row>
    <row r="323" spans="2:28" x14ac:dyDescent="0.2">
      <c r="B323">
        <v>8234</v>
      </c>
      <c r="C323">
        <v>1974</v>
      </c>
      <c r="D323" s="59">
        <f t="shared" ca="1" si="13"/>
        <v>50</v>
      </c>
      <c r="E323" t="s">
        <v>118</v>
      </c>
      <c r="F323" t="s">
        <v>32</v>
      </c>
      <c r="G323" t="s">
        <v>461</v>
      </c>
      <c r="H323" s="61" t="str">
        <f t="shared" si="14"/>
        <v>27,190.00</v>
      </c>
      <c r="I323" s="78">
        <f t="shared" si="15"/>
        <v>27190</v>
      </c>
      <c r="J323">
        <v>1</v>
      </c>
      <c r="K323">
        <v>0</v>
      </c>
      <c r="L323" s="61" t="s">
        <v>462</v>
      </c>
      <c r="M323" s="93">
        <v>41501</v>
      </c>
      <c r="N323">
        <v>13</v>
      </c>
      <c r="O323">
        <v>1</v>
      </c>
      <c r="P323">
        <v>6</v>
      </c>
      <c r="Q323">
        <v>7</v>
      </c>
      <c r="R323">
        <v>0</v>
      </c>
      <c r="S323">
        <v>1</v>
      </c>
      <c r="T323">
        <v>3</v>
      </c>
      <c r="U323">
        <v>1</v>
      </c>
      <c r="V323">
        <v>1</v>
      </c>
      <c r="W323">
        <v>2</v>
      </c>
      <c r="X323">
        <v>8</v>
      </c>
      <c r="Y323">
        <v>1</v>
      </c>
      <c r="Z323">
        <v>0</v>
      </c>
      <c r="AA323" t="s">
        <v>27</v>
      </c>
      <c r="AB323">
        <v>1</v>
      </c>
    </row>
    <row r="324" spans="2:28" x14ac:dyDescent="0.2">
      <c r="B324">
        <v>6116</v>
      </c>
      <c r="C324">
        <v>1969</v>
      </c>
      <c r="D324" s="59">
        <f t="shared" ca="1" si="13"/>
        <v>55</v>
      </c>
      <c r="E324" t="s">
        <v>43</v>
      </c>
      <c r="F324" t="s">
        <v>32</v>
      </c>
      <c r="G324" t="s">
        <v>463</v>
      </c>
      <c r="H324" s="61" t="str">
        <f t="shared" si="14"/>
        <v>48,985.00</v>
      </c>
      <c r="I324" s="78">
        <f t="shared" si="15"/>
        <v>48985</v>
      </c>
      <c r="J324">
        <v>0</v>
      </c>
      <c r="K324">
        <v>1</v>
      </c>
      <c r="L324" s="61">
        <v>41401</v>
      </c>
      <c r="M324" s="93">
        <v>41401</v>
      </c>
      <c r="N324">
        <v>13</v>
      </c>
      <c r="O324">
        <v>19</v>
      </c>
      <c r="P324">
        <v>13</v>
      </c>
      <c r="Q324">
        <v>18</v>
      </c>
      <c r="R324">
        <v>10</v>
      </c>
      <c r="S324">
        <v>7</v>
      </c>
      <c r="T324">
        <v>8</v>
      </c>
      <c r="U324">
        <v>1</v>
      </c>
      <c r="V324">
        <v>1</v>
      </c>
      <c r="W324">
        <v>3</v>
      </c>
      <c r="X324">
        <v>3</v>
      </c>
      <c r="Y324">
        <v>0</v>
      </c>
      <c r="Z324">
        <v>0</v>
      </c>
      <c r="AA324" t="s">
        <v>27</v>
      </c>
      <c r="AB324">
        <v>0</v>
      </c>
    </row>
    <row r="325" spans="2:28" x14ac:dyDescent="0.2">
      <c r="B325">
        <v>291</v>
      </c>
      <c r="C325">
        <v>1971</v>
      </c>
      <c r="D325" s="59">
        <f t="shared" ref="D325:D388" ca="1" si="16">(YEAR(NOW())-C325)</f>
        <v>53</v>
      </c>
      <c r="E325" t="s">
        <v>23</v>
      </c>
      <c r="F325" t="s">
        <v>32</v>
      </c>
      <c r="G325" t="s">
        <v>464</v>
      </c>
      <c r="H325" s="61" t="str">
        <f t="shared" ref="H325:H388" si="17">REPLACE(G325,1,1,"")</f>
        <v>72,940.00</v>
      </c>
      <c r="I325" s="78">
        <f t="shared" ref="I325:I388" si="18">VALUE(H325)</f>
        <v>72940</v>
      </c>
      <c r="J325">
        <v>0</v>
      </c>
      <c r="K325">
        <v>0</v>
      </c>
      <c r="L325" s="61" t="s">
        <v>465</v>
      </c>
      <c r="M325" s="93">
        <v>41444</v>
      </c>
      <c r="N325">
        <v>13</v>
      </c>
      <c r="O325">
        <v>182</v>
      </c>
      <c r="P325">
        <v>74</v>
      </c>
      <c r="Q325">
        <v>298</v>
      </c>
      <c r="R325">
        <v>162</v>
      </c>
      <c r="S325">
        <v>149</v>
      </c>
      <c r="T325">
        <v>116</v>
      </c>
      <c r="U325">
        <v>1</v>
      </c>
      <c r="V325">
        <v>3</v>
      </c>
      <c r="W325">
        <v>6</v>
      </c>
      <c r="X325">
        <v>1</v>
      </c>
      <c r="Y325">
        <v>0</v>
      </c>
      <c r="Z325">
        <v>0</v>
      </c>
      <c r="AA325" t="s">
        <v>67</v>
      </c>
      <c r="AB325">
        <v>0</v>
      </c>
    </row>
    <row r="326" spans="2:28" x14ac:dyDescent="0.2">
      <c r="B326">
        <v>8779</v>
      </c>
      <c r="C326">
        <v>1986</v>
      </c>
      <c r="D326" s="59">
        <f t="shared" ca="1" si="16"/>
        <v>38</v>
      </c>
      <c r="E326" t="s">
        <v>43</v>
      </c>
      <c r="F326" t="s">
        <v>32</v>
      </c>
      <c r="G326" t="s">
        <v>466</v>
      </c>
      <c r="H326" s="61" t="str">
        <f t="shared" si="17"/>
        <v>36,145.00</v>
      </c>
      <c r="I326" s="78">
        <f t="shared" si="18"/>
        <v>36145</v>
      </c>
      <c r="J326">
        <v>1</v>
      </c>
      <c r="K326">
        <v>0</v>
      </c>
      <c r="L326" s="61" t="s">
        <v>467</v>
      </c>
      <c r="M326" s="93">
        <v>41441</v>
      </c>
      <c r="N326">
        <v>13</v>
      </c>
      <c r="O326">
        <v>56</v>
      </c>
      <c r="P326">
        <v>4</v>
      </c>
      <c r="Q326">
        <v>76</v>
      </c>
      <c r="R326">
        <v>17</v>
      </c>
      <c r="S326">
        <v>1</v>
      </c>
      <c r="T326">
        <v>18</v>
      </c>
      <c r="U326">
        <v>4</v>
      </c>
      <c r="V326">
        <v>4</v>
      </c>
      <c r="W326">
        <v>3</v>
      </c>
      <c r="X326">
        <v>9</v>
      </c>
      <c r="Y326">
        <v>1</v>
      </c>
      <c r="Z326">
        <v>0</v>
      </c>
      <c r="AA326" t="s">
        <v>35</v>
      </c>
      <c r="AB326">
        <v>1</v>
      </c>
    </row>
    <row r="327" spans="2:28" x14ac:dyDescent="0.2">
      <c r="B327">
        <v>4931</v>
      </c>
      <c r="C327">
        <v>1978</v>
      </c>
      <c r="D327" s="59">
        <f t="shared" ca="1" si="16"/>
        <v>46</v>
      </c>
      <c r="E327" t="s">
        <v>23</v>
      </c>
      <c r="F327" t="s">
        <v>32</v>
      </c>
      <c r="G327" t="s">
        <v>468</v>
      </c>
      <c r="H327" s="61" t="str">
        <f t="shared" si="17"/>
        <v>157,146.00</v>
      </c>
      <c r="I327" s="78">
        <f t="shared" si="18"/>
        <v>157146</v>
      </c>
      <c r="J327">
        <v>0</v>
      </c>
      <c r="K327">
        <v>0</v>
      </c>
      <c r="L327" s="61" t="s">
        <v>182</v>
      </c>
      <c r="M327" s="93">
        <v>41393</v>
      </c>
      <c r="N327">
        <v>13</v>
      </c>
      <c r="O327">
        <v>1</v>
      </c>
      <c r="P327">
        <v>0</v>
      </c>
      <c r="Q327">
        <v>1725</v>
      </c>
      <c r="R327">
        <v>2</v>
      </c>
      <c r="S327">
        <v>1</v>
      </c>
      <c r="T327">
        <v>1</v>
      </c>
      <c r="U327">
        <v>0</v>
      </c>
      <c r="V327">
        <v>0</v>
      </c>
      <c r="W327">
        <v>0</v>
      </c>
      <c r="X327">
        <v>1</v>
      </c>
      <c r="Y327">
        <v>0</v>
      </c>
      <c r="Z327">
        <v>0</v>
      </c>
      <c r="AA327" t="s">
        <v>67</v>
      </c>
      <c r="AB327">
        <v>0</v>
      </c>
    </row>
    <row r="328" spans="2:28" x14ac:dyDescent="0.2">
      <c r="B328">
        <v>1650</v>
      </c>
      <c r="C328">
        <v>1961</v>
      </c>
      <c r="D328" s="59">
        <f t="shared" ca="1" si="16"/>
        <v>63</v>
      </c>
      <c r="E328" t="s">
        <v>53</v>
      </c>
      <c r="F328" t="s">
        <v>32</v>
      </c>
      <c r="G328" t="s">
        <v>469</v>
      </c>
      <c r="H328" s="61" t="str">
        <f t="shared" si="17"/>
        <v>81,843.00</v>
      </c>
      <c r="I328" s="78">
        <f t="shared" si="18"/>
        <v>81843</v>
      </c>
      <c r="J328">
        <v>0</v>
      </c>
      <c r="K328">
        <v>0</v>
      </c>
      <c r="L328" s="61" t="s">
        <v>470</v>
      </c>
      <c r="M328" s="93">
        <v>41386</v>
      </c>
      <c r="N328">
        <v>13</v>
      </c>
      <c r="O328">
        <v>779</v>
      </c>
      <c r="P328">
        <v>86</v>
      </c>
      <c r="Q328">
        <v>537</v>
      </c>
      <c r="R328">
        <v>34</v>
      </c>
      <c r="S328">
        <v>69</v>
      </c>
      <c r="T328">
        <v>138</v>
      </c>
      <c r="U328">
        <v>1</v>
      </c>
      <c r="V328">
        <v>5</v>
      </c>
      <c r="W328">
        <v>12</v>
      </c>
      <c r="X328">
        <v>3</v>
      </c>
      <c r="Y328">
        <v>0</v>
      </c>
      <c r="Z328">
        <v>0</v>
      </c>
      <c r="AA328" t="s">
        <v>27</v>
      </c>
      <c r="AB328">
        <v>0</v>
      </c>
    </row>
    <row r="329" spans="2:28" x14ac:dyDescent="0.2">
      <c r="B329">
        <v>9701</v>
      </c>
      <c r="C329">
        <v>1989</v>
      </c>
      <c r="D329" s="59">
        <f t="shared" ca="1" si="16"/>
        <v>35</v>
      </c>
      <c r="E329" t="s">
        <v>23</v>
      </c>
      <c r="F329" t="s">
        <v>32</v>
      </c>
      <c r="G329" t="s">
        <v>471</v>
      </c>
      <c r="H329" s="61" t="str">
        <f t="shared" si="17"/>
        <v>41,883.00</v>
      </c>
      <c r="I329" s="78">
        <f t="shared" si="18"/>
        <v>41883</v>
      </c>
      <c r="J329">
        <v>1</v>
      </c>
      <c r="K329">
        <v>0</v>
      </c>
      <c r="L329" s="61" t="s">
        <v>472</v>
      </c>
      <c r="M329" s="93">
        <v>41352</v>
      </c>
      <c r="N329">
        <v>13</v>
      </c>
      <c r="O329">
        <v>32</v>
      </c>
      <c r="P329">
        <v>34</v>
      </c>
      <c r="Q329">
        <v>41</v>
      </c>
      <c r="R329">
        <v>73</v>
      </c>
      <c r="S329">
        <v>16</v>
      </c>
      <c r="T329">
        <v>116</v>
      </c>
      <c r="U329">
        <v>3</v>
      </c>
      <c r="V329">
        <v>4</v>
      </c>
      <c r="W329">
        <v>3</v>
      </c>
      <c r="X329">
        <v>7</v>
      </c>
      <c r="Y329">
        <v>0</v>
      </c>
      <c r="Z329">
        <v>0</v>
      </c>
      <c r="AA329" t="s">
        <v>31</v>
      </c>
      <c r="AB329">
        <v>0</v>
      </c>
    </row>
    <row r="330" spans="2:28" x14ac:dyDescent="0.2">
      <c r="B330">
        <v>6431</v>
      </c>
      <c r="C330">
        <v>1965</v>
      </c>
      <c r="D330" s="59">
        <f t="shared" ca="1" si="16"/>
        <v>59</v>
      </c>
      <c r="E330" t="s">
        <v>40</v>
      </c>
      <c r="F330" t="s">
        <v>32</v>
      </c>
      <c r="G330" t="s">
        <v>473</v>
      </c>
      <c r="H330" s="61" t="str">
        <f t="shared" si="17"/>
        <v>45,759.00</v>
      </c>
      <c r="I330" s="78">
        <f t="shared" si="18"/>
        <v>45759</v>
      </c>
      <c r="J330">
        <v>1</v>
      </c>
      <c r="K330">
        <v>1</v>
      </c>
      <c r="L330" s="61" t="s">
        <v>474</v>
      </c>
      <c r="M330" s="93">
        <v>41328</v>
      </c>
      <c r="N330">
        <v>13</v>
      </c>
      <c r="O330">
        <v>42</v>
      </c>
      <c r="P330">
        <v>1</v>
      </c>
      <c r="Q330">
        <v>18</v>
      </c>
      <c r="R330">
        <v>3</v>
      </c>
      <c r="S330">
        <v>0</v>
      </c>
      <c r="T330">
        <v>4</v>
      </c>
      <c r="U330">
        <v>2</v>
      </c>
      <c r="V330">
        <v>2</v>
      </c>
      <c r="W330">
        <v>3</v>
      </c>
      <c r="X330">
        <v>7</v>
      </c>
      <c r="Y330">
        <v>0</v>
      </c>
      <c r="Z330">
        <v>0</v>
      </c>
      <c r="AA330" t="s">
        <v>50</v>
      </c>
      <c r="AB330">
        <v>0</v>
      </c>
    </row>
    <row r="331" spans="2:28" x14ac:dyDescent="0.2">
      <c r="B331">
        <v>10789</v>
      </c>
      <c r="C331">
        <v>1965</v>
      </c>
      <c r="D331" s="59">
        <f t="shared" ca="1" si="16"/>
        <v>59</v>
      </c>
      <c r="E331" t="s">
        <v>40</v>
      </c>
      <c r="F331" t="s">
        <v>32</v>
      </c>
      <c r="G331" t="s">
        <v>473</v>
      </c>
      <c r="H331" s="61" t="str">
        <f t="shared" si="17"/>
        <v>45,759.00</v>
      </c>
      <c r="I331" s="78">
        <f t="shared" si="18"/>
        <v>45759</v>
      </c>
      <c r="J331">
        <v>1</v>
      </c>
      <c r="K331">
        <v>1</v>
      </c>
      <c r="L331" s="61" t="s">
        <v>474</v>
      </c>
      <c r="M331" s="93">
        <v>41328</v>
      </c>
      <c r="N331">
        <v>13</v>
      </c>
      <c r="O331">
        <v>42</v>
      </c>
      <c r="P331">
        <v>1</v>
      </c>
      <c r="Q331">
        <v>18</v>
      </c>
      <c r="R331">
        <v>3</v>
      </c>
      <c r="S331">
        <v>0</v>
      </c>
      <c r="T331">
        <v>4</v>
      </c>
      <c r="U331">
        <v>2</v>
      </c>
      <c r="V331">
        <v>2</v>
      </c>
      <c r="W331">
        <v>3</v>
      </c>
      <c r="X331">
        <v>7</v>
      </c>
      <c r="Y331">
        <v>0</v>
      </c>
      <c r="Z331">
        <v>0</v>
      </c>
      <c r="AA331" t="s">
        <v>27</v>
      </c>
      <c r="AB331">
        <v>0</v>
      </c>
    </row>
    <row r="332" spans="2:28" x14ac:dyDescent="0.2">
      <c r="B332">
        <v>5302</v>
      </c>
      <c r="C332">
        <v>1987</v>
      </c>
      <c r="D332" s="59">
        <f t="shared" ca="1" si="16"/>
        <v>37</v>
      </c>
      <c r="E332" t="s">
        <v>23</v>
      </c>
      <c r="F332" t="s">
        <v>32</v>
      </c>
      <c r="G332" t="s">
        <v>475</v>
      </c>
      <c r="H332" s="61" t="str">
        <f t="shared" si="17"/>
        <v>78,394.00</v>
      </c>
      <c r="I332" s="78">
        <f t="shared" si="18"/>
        <v>78394</v>
      </c>
      <c r="J332">
        <v>0</v>
      </c>
      <c r="K332">
        <v>0</v>
      </c>
      <c r="L332" s="61" t="s">
        <v>476</v>
      </c>
      <c r="M332" s="93">
        <v>41320</v>
      </c>
      <c r="N332">
        <v>13</v>
      </c>
      <c r="O332">
        <v>298</v>
      </c>
      <c r="P332">
        <v>27</v>
      </c>
      <c r="Q332">
        <v>697</v>
      </c>
      <c r="R332">
        <v>216</v>
      </c>
      <c r="S332">
        <v>24</v>
      </c>
      <c r="T332">
        <v>166</v>
      </c>
      <c r="U332">
        <v>1</v>
      </c>
      <c r="V332">
        <v>4</v>
      </c>
      <c r="W332">
        <v>5</v>
      </c>
      <c r="X332">
        <v>2</v>
      </c>
      <c r="Y332">
        <v>1</v>
      </c>
      <c r="Z332">
        <v>0</v>
      </c>
      <c r="AA332" t="s">
        <v>27</v>
      </c>
      <c r="AB332">
        <v>0</v>
      </c>
    </row>
    <row r="333" spans="2:28" x14ac:dyDescent="0.2">
      <c r="B333">
        <v>4459</v>
      </c>
      <c r="C333">
        <v>1990</v>
      </c>
      <c r="D333" s="59">
        <f t="shared" ca="1" si="16"/>
        <v>34</v>
      </c>
      <c r="E333" t="s">
        <v>23</v>
      </c>
      <c r="F333" t="s">
        <v>28</v>
      </c>
      <c r="G333" t="s">
        <v>477</v>
      </c>
      <c r="H333" s="61" t="str">
        <f t="shared" si="17"/>
        <v>30,279.00</v>
      </c>
      <c r="I333" s="78">
        <f t="shared" si="18"/>
        <v>30279</v>
      </c>
      <c r="J333">
        <v>1</v>
      </c>
      <c r="K333">
        <v>0</v>
      </c>
      <c r="L333" s="61" t="s">
        <v>440</v>
      </c>
      <c r="M333" s="93">
        <v>41273</v>
      </c>
      <c r="N333">
        <v>13</v>
      </c>
      <c r="O333">
        <v>10</v>
      </c>
      <c r="P333">
        <v>4</v>
      </c>
      <c r="Q333">
        <v>14</v>
      </c>
      <c r="R333">
        <v>4</v>
      </c>
      <c r="S333">
        <v>4</v>
      </c>
      <c r="T333">
        <v>1</v>
      </c>
      <c r="U333">
        <v>1</v>
      </c>
      <c r="V333">
        <v>1</v>
      </c>
      <c r="W333">
        <v>3</v>
      </c>
      <c r="X333">
        <v>8</v>
      </c>
      <c r="Y333">
        <v>0</v>
      </c>
      <c r="Z333">
        <v>0</v>
      </c>
      <c r="AA333" t="s">
        <v>27</v>
      </c>
      <c r="AB333">
        <v>0</v>
      </c>
    </row>
    <row r="334" spans="2:28" x14ac:dyDescent="0.2">
      <c r="B334">
        <v>10642</v>
      </c>
      <c r="C334">
        <v>1990</v>
      </c>
      <c r="D334" s="59">
        <f t="shared" ca="1" si="16"/>
        <v>34</v>
      </c>
      <c r="E334" t="s">
        <v>23</v>
      </c>
      <c r="F334" t="s">
        <v>28</v>
      </c>
      <c r="G334" t="s">
        <v>477</v>
      </c>
      <c r="H334" s="61" t="str">
        <f t="shared" si="17"/>
        <v>30,279.00</v>
      </c>
      <c r="I334" s="78">
        <f t="shared" si="18"/>
        <v>30279</v>
      </c>
      <c r="J334">
        <v>1</v>
      </c>
      <c r="K334">
        <v>0</v>
      </c>
      <c r="L334" s="61" t="s">
        <v>440</v>
      </c>
      <c r="M334" s="93">
        <v>41273</v>
      </c>
      <c r="N334">
        <v>13</v>
      </c>
      <c r="O334">
        <v>10</v>
      </c>
      <c r="P334">
        <v>4</v>
      </c>
      <c r="Q334">
        <v>14</v>
      </c>
      <c r="R334">
        <v>4</v>
      </c>
      <c r="S334">
        <v>4</v>
      </c>
      <c r="T334">
        <v>1</v>
      </c>
      <c r="U334">
        <v>1</v>
      </c>
      <c r="V334">
        <v>1</v>
      </c>
      <c r="W334">
        <v>3</v>
      </c>
      <c r="X334">
        <v>8</v>
      </c>
      <c r="Y334">
        <v>0</v>
      </c>
      <c r="Z334">
        <v>0</v>
      </c>
      <c r="AA334" t="s">
        <v>27</v>
      </c>
      <c r="AB334">
        <v>0</v>
      </c>
    </row>
    <row r="335" spans="2:28" x14ac:dyDescent="0.2">
      <c r="B335">
        <v>9213</v>
      </c>
      <c r="C335">
        <v>1971</v>
      </c>
      <c r="D335" s="59">
        <f t="shared" ca="1" si="16"/>
        <v>53</v>
      </c>
      <c r="E335" t="s">
        <v>23</v>
      </c>
      <c r="F335" t="s">
        <v>55</v>
      </c>
      <c r="G335" t="s">
        <v>478</v>
      </c>
      <c r="H335" s="61" t="str">
        <f t="shared" si="17"/>
        <v>31,880.00</v>
      </c>
      <c r="I335" s="78">
        <f t="shared" si="18"/>
        <v>31880</v>
      </c>
      <c r="J335">
        <v>1</v>
      </c>
      <c r="K335">
        <v>0</v>
      </c>
      <c r="L335" s="61" t="s">
        <v>479</v>
      </c>
      <c r="M335" s="93">
        <v>41213</v>
      </c>
      <c r="N335">
        <v>13</v>
      </c>
      <c r="O335">
        <v>4</v>
      </c>
      <c r="P335">
        <v>1</v>
      </c>
      <c r="Q335">
        <v>5</v>
      </c>
      <c r="R335">
        <v>2</v>
      </c>
      <c r="S335">
        <v>0</v>
      </c>
      <c r="T335">
        <v>3</v>
      </c>
      <c r="U335">
        <v>1</v>
      </c>
      <c r="V335">
        <v>1</v>
      </c>
      <c r="W335">
        <v>2</v>
      </c>
      <c r="X335">
        <v>8</v>
      </c>
      <c r="Y335">
        <v>0</v>
      </c>
      <c r="Z335">
        <v>0</v>
      </c>
      <c r="AA335" t="s">
        <v>27</v>
      </c>
      <c r="AB335">
        <v>0</v>
      </c>
    </row>
    <row r="336" spans="2:28" x14ac:dyDescent="0.2">
      <c r="B336">
        <v>3678</v>
      </c>
      <c r="C336">
        <v>1974</v>
      </c>
      <c r="D336" s="59">
        <f t="shared" ca="1" si="16"/>
        <v>50</v>
      </c>
      <c r="E336" t="s">
        <v>23</v>
      </c>
      <c r="F336" t="s">
        <v>55</v>
      </c>
      <c r="G336" t="s">
        <v>480</v>
      </c>
      <c r="H336" s="61" t="str">
        <f t="shared" si="17"/>
        <v>60,208.00</v>
      </c>
      <c r="I336" s="78">
        <f t="shared" si="18"/>
        <v>60208</v>
      </c>
      <c r="J336">
        <v>1</v>
      </c>
      <c r="K336">
        <v>1</v>
      </c>
      <c r="L336" s="61">
        <v>41100</v>
      </c>
      <c r="M336" s="93">
        <v>41100</v>
      </c>
      <c r="N336">
        <v>13</v>
      </c>
      <c r="O336">
        <v>488</v>
      </c>
      <c r="P336">
        <v>23</v>
      </c>
      <c r="Q336">
        <v>71</v>
      </c>
      <c r="R336">
        <v>15</v>
      </c>
      <c r="S336">
        <v>0</v>
      </c>
      <c r="T336">
        <v>59</v>
      </c>
      <c r="U336">
        <v>11</v>
      </c>
      <c r="V336">
        <v>8</v>
      </c>
      <c r="W336">
        <v>7</v>
      </c>
      <c r="X336">
        <v>7</v>
      </c>
      <c r="Y336">
        <v>1</v>
      </c>
      <c r="Z336">
        <v>0</v>
      </c>
      <c r="AA336" t="s">
        <v>27</v>
      </c>
      <c r="AB336">
        <v>1</v>
      </c>
    </row>
    <row r="337" spans="2:28" x14ac:dyDescent="0.2">
      <c r="B337">
        <v>3698</v>
      </c>
      <c r="C337">
        <v>1984</v>
      </c>
      <c r="D337" s="59">
        <f t="shared" ca="1" si="16"/>
        <v>40</v>
      </c>
      <c r="E337" t="s">
        <v>23</v>
      </c>
      <c r="F337" t="s">
        <v>32</v>
      </c>
      <c r="G337" t="s">
        <v>481</v>
      </c>
      <c r="H337" s="61" t="str">
        <f t="shared" si="17"/>
        <v>78,687.00</v>
      </c>
      <c r="I337" s="78">
        <f t="shared" si="18"/>
        <v>78687</v>
      </c>
      <c r="J337">
        <v>0</v>
      </c>
      <c r="K337">
        <v>0</v>
      </c>
      <c r="L337" s="61">
        <v>41160</v>
      </c>
      <c r="M337" s="93">
        <v>41160</v>
      </c>
      <c r="N337">
        <v>13</v>
      </c>
      <c r="O337">
        <v>817</v>
      </c>
      <c r="P337">
        <v>185</v>
      </c>
      <c r="Q337">
        <v>687</v>
      </c>
      <c r="R337">
        <v>145</v>
      </c>
      <c r="S337">
        <v>55</v>
      </c>
      <c r="T337">
        <v>241</v>
      </c>
      <c r="U337">
        <v>1</v>
      </c>
      <c r="V337">
        <v>4</v>
      </c>
      <c r="W337">
        <v>8</v>
      </c>
      <c r="X337">
        <v>2</v>
      </c>
      <c r="Y337">
        <v>1</v>
      </c>
      <c r="Z337">
        <v>0</v>
      </c>
      <c r="AA337" t="s">
        <v>27</v>
      </c>
      <c r="AB337">
        <v>1</v>
      </c>
    </row>
    <row r="338" spans="2:28" x14ac:dyDescent="0.2">
      <c r="B338">
        <v>5929</v>
      </c>
      <c r="C338">
        <v>1974</v>
      </c>
      <c r="D338" s="59">
        <f t="shared" ca="1" si="16"/>
        <v>50</v>
      </c>
      <c r="E338" t="s">
        <v>40</v>
      </c>
      <c r="F338" t="s">
        <v>32</v>
      </c>
      <c r="G338" t="s">
        <v>482</v>
      </c>
      <c r="H338" s="61" t="str">
        <f t="shared" si="17"/>
        <v>37,401.00</v>
      </c>
      <c r="I338" s="78">
        <f t="shared" si="18"/>
        <v>37401</v>
      </c>
      <c r="J338">
        <v>1</v>
      </c>
      <c r="K338">
        <v>0</v>
      </c>
      <c r="L338" s="61">
        <v>41795</v>
      </c>
      <c r="M338" s="93">
        <v>41795</v>
      </c>
      <c r="N338">
        <v>14</v>
      </c>
      <c r="O338">
        <v>19</v>
      </c>
      <c r="P338">
        <v>3</v>
      </c>
      <c r="Q338">
        <v>19</v>
      </c>
      <c r="R338">
        <v>3</v>
      </c>
      <c r="S338">
        <v>1</v>
      </c>
      <c r="T338">
        <v>3</v>
      </c>
      <c r="U338">
        <v>2</v>
      </c>
      <c r="V338">
        <v>2</v>
      </c>
      <c r="W338">
        <v>3</v>
      </c>
      <c r="X338">
        <v>7</v>
      </c>
      <c r="Y338">
        <v>0</v>
      </c>
      <c r="Z338">
        <v>0</v>
      </c>
      <c r="AA338" t="s">
        <v>27</v>
      </c>
      <c r="AB338">
        <v>0</v>
      </c>
    </row>
    <row r="339" spans="2:28" x14ac:dyDescent="0.2">
      <c r="B339">
        <v>10795</v>
      </c>
      <c r="C339">
        <v>1974</v>
      </c>
      <c r="D339" s="59">
        <f t="shared" ca="1" si="16"/>
        <v>50</v>
      </c>
      <c r="E339" t="s">
        <v>40</v>
      </c>
      <c r="F339" t="s">
        <v>32</v>
      </c>
      <c r="G339" t="s">
        <v>482</v>
      </c>
      <c r="H339" s="61" t="str">
        <f t="shared" si="17"/>
        <v>37,401.00</v>
      </c>
      <c r="I339" s="78">
        <f t="shared" si="18"/>
        <v>37401</v>
      </c>
      <c r="J339">
        <v>1</v>
      </c>
      <c r="K339">
        <v>0</v>
      </c>
      <c r="L339" s="61">
        <v>41795</v>
      </c>
      <c r="M339" s="93">
        <v>41795</v>
      </c>
      <c r="N339">
        <v>14</v>
      </c>
      <c r="O339">
        <v>19</v>
      </c>
      <c r="P339">
        <v>3</v>
      </c>
      <c r="Q339">
        <v>19</v>
      </c>
      <c r="R339">
        <v>3</v>
      </c>
      <c r="S339">
        <v>1</v>
      </c>
      <c r="T339">
        <v>3</v>
      </c>
      <c r="U339">
        <v>2</v>
      </c>
      <c r="V339">
        <v>2</v>
      </c>
      <c r="W339">
        <v>3</v>
      </c>
      <c r="X339">
        <v>7</v>
      </c>
      <c r="Y339">
        <v>0</v>
      </c>
      <c r="Z339">
        <v>0</v>
      </c>
      <c r="AA339" t="s">
        <v>50</v>
      </c>
      <c r="AB339">
        <v>0</v>
      </c>
    </row>
    <row r="340" spans="2:28" x14ac:dyDescent="0.2">
      <c r="B340">
        <v>4390</v>
      </c>
      <c r="C340">
        <v>1955</v>
      </c>
      <c r="D340" s="59">
        <f t="shared" ca="1" si="16"/>
        <v>69</v>
      </c>
      <c r="E340" t="s">
        <v>23</v>
      </c>
      <c r="F340" t="s">
        <v>32</v>
      </c>
      <c r="G340" t="s">
        <v>483</v>
      </c>
      <c r="H340" s="61" t="str">
        <f t="shared" si="17"/>
        <v>75,315.00</v>
      </c>
      <c r="I340" s="78">
        <f t="shared" si="18"/>
        <v>75315</v>
      </c>
      <c r="J340">
        <v>0</v>
      </c>
      <c r="K340">
        <v>1</v>
      </c>
      <c r="L340" s="61" t="s">
        <v>484</v>
      </c>
      <c r="M340" s="93">
        <v>41744</v>
      </c>
      <c r="N340">
        <v>14</v>
      </c>
      <c r="O340">
        <v>459</v>
      </c>
      <c r="P340">
        <v>15</v>
      </c>
      <c r="Q340">
        <v>171</v>
      </c>
      <c r="R340">
        <v>142</v>
      </c>
      <c r="S340">
        <v>23</v>
      </c>
      <c r="T340">
        <v>31</v>
      </c>
      <c r="U340">
        <v>2</v>
      </c>
      <c r="V340">
        <v>5</v>
      </c>
      <c r="W340">
        <v>12</v>
      </c>
      <c r="X340">
        <v>2</v>
      </c>
      <c r="Y340">
        <v>0</v>
      </c>
      <c r="Z340">
        <v>0</v>
      </c>
      <c r="AA340" t="s">
        <v>67</v>
      </c>
      <c r="AB340">
        <v>0</v>
      </c>
    </row>
    <row r="341" spans="2:28" x14ac:dyDescent="0.2">
      <c r="B341">
        <v>9362</v>
      </c>
      <c r="C341">
        <v>1966</v>
      </c>
      <c r="D341" s="59">
        <f t="shared" ca="1" si="16"/>
        <v>58</v>
      </c>
      <c r="E341" t="s">
        <v>23</v>
      </c>
      <c r="F341" t="s">
        <v>28</v>
      </c>
      <c r="G341" t="s">
        <v>485</v>
      </c>
      <c r="H341" s="61" t="str">
        <f t="shared" si="17"/>
        <v>69,263.00</v>
      </c>
      <c r="I341" s="78">
        <f t="shared" si="18"/>
        <v>69263</v>
      </c>
      <c r="J341">
        <v>0</v>
      </c>
      <c r="K341">
        <v>1</v>
      </c>
      <c r="L341" s="61">
        <v>41762</v>
      </c>
      <c r="M341" s="93">
        <v>41762</v>
      </c>
      <c r="N341">
        <v>14</v>
      </c>
      <c r="O341">
        <v>492</v>
      </c>
      <c r="P341">
        <v>5</v>
      </c>
      <c r="Q341">
        <v>32</v>
      </c>
      <c r="R341">
        <v>13</v>
      </c>
      <c r="S341">
        <v>5</v>
      </c>
      <c r="T341">
        <v>21</v>
      </c>
      <c r="U341">
        <v>1</v>
      </c>
      <c r="V341">
        <v>9</v>
      </c>
      <c r="W341">
        <v>7</v>
      </c>
      <c r="X341">
        <v>6</v>
      </c>
      <c r="Y341">
        <v>0</v>
      </c>
      <c r="Z341">
        <v>0</v>
      </c>
      <c r="AA341" t="s">
        <v>31</v>
      </c>
      <c r="AB341">
        <v>1</v>
      </c>
    </row>
    <row r="342" spans="2:28" x14ac:dyDescent="0.2">
      <c r="B342">
        <v>1577</v>
      </c>
      <c r="C342">
        <v>1947</v>
      </c>
      <c r="D342" s="59">
        <f t="shared" ca="1" si="16"/>
        <v>77</v>
      </c>
      <c r="E342" t="s">
        <v>23</v>
      </c>
      <c r="F342" t="s">
        <v>32</v>
      </c>
      <c r="G342" t="s">
        <v>486</v>
      </c>
      <c r="H342" s="61" t="str">
        <f t="shared" si="17"/>
        <v>78,569.00</v>
      </c>
      <c r="I342" s="78">
        <f t="shared" si="18"/>
        <v>78569</v>
      </c>
      <c r="J342">
        <v>0</v>
      </c>
      <c r="K342">
        <v>0</v>
      </c>
      <c r="L342" s="61" t="s">
        <v>487</v>
      </c>
      <c r="M342" s="93">
        <v>41689</v>
      </c>
      <c r="N342">
        <v>14</v>
      </c>
      <c r="O342">
        <v>558</v>
      </c>
      <c r="P342">
        <v>79</v>
      </c>
      <c r="Q342">
        <v>622</v>
      </c>
      <c r="R342">
        <v>207</v>
      </c>
      <c r="S342">
        <v>175</v>
      </c>
      <c r="T342">
        <v>95</v>
      </c>
      <c r="U342">
        <v>1</v>
      </c>
      <c r="V342">
        <v>4</v>
      </c>
      <c r="W342">
        <v>4</v>
      </c>
      <c r="X342">
        <v>1</v>
      </c>
      <c r="Y342">
        <v>1</v>
      </c>
      <c r="Z342">
        <v>0</v>
      </c>
      <c r="AA342" t="s">
        <v>27</v>
      </c>
      <c r="AB342">
        <v>1</v>
      </c>
    </row>
    <row r="343" spans="2:28" x14ac:dyDescent="0.2">
      <c r="B343">
        <v>4609</v>
      </c>
      <c r="C343">
        <v>1967</v>
      </c>
      <c r="D343" s="59">
        <f t="shared" ca="1" si="16"/>
        <v>57</v>
      </c>
      <c r="E343" t="s">
        <v>40</v>
      </c>
      <c r="F343" t="s">
        <v>32</v>
      </c>
      <c r="G343" t="s">
        <v>488</v>
      </c>
      <c r="H343" s="61" t="str">
        <f t="shared" si="17"/>
        <v>57,705.00</v>
      </c>
      <c r="I343" s="78">
        <f t="shared" si="18"/>
        <v>57705</v>
      </c>
      <c r="J343">
        <v>0</v>
      </c>
      <c r="K343">
        <v>1</v>
      </c>
      <c r="L343" s="61">
        <v>41944</v>
      </c>
      <c r="M343" s="93">
        <v>41944</v>
      </c>
      <c r="N343">
        <v>14</v>
      </c>
      <c r="O343">
        <v>383</v>
      </c>
      <c r="P343">
        <v>0</v>
      </c>
      <c r="Q343">
        <v>53</v>
      </c>
      <c r="R343">
        <v>6</v>
      </c>
      <c r="S343">
        <v>4</v>
      </c>
      <c r="T343">
        <v>40</v>
      </c>
      <c r="U343">
        <v>3</v>
      </c>
      <c r="V343">
        <v>8</v>
      </c>
      <c r="W343">
        <v>6</v>
      </c>
      <c r="X343">
        <v>6</v>
      </c>
      <c r="Y343">
        <v>0</v>
      </c>
      <c r="Z343">
        <v>0</v>
      </c>
      <c r="AA343" t="s">
        <v>27</v>
      </c>
      <c r="AB343">
        <v>0</v>
      </c>
    </row>
    <row r="344" spans="2:28" x14ac:dyDescent="0.2">
      <c r="B344">
        <v>7143</v>
      </c>
      <c r="C344">
        <v>1956</v>
      </c>
      <c r="D344" s="59">
        <f t="shared" ca="1" si="16"/>
        <v>68</v>
      </c>
      <c r="E344" t="s">
        <v>43</v>
      </c>
      <c r="F344" t="s">
        <v>32</v>
      </c>
      <c r="G344" t="s">
        <v>489</v>
      </c>
      <c r="H344" s="61" t="str">
        <f t="shared" si="17"/>
        <v>74,805.00</v>
      </c>
      <c r="I344" s="78">
        <f t="shared" si="18"/>
        <v>74805</v>
      </c>
      <c r="J344">
        <v>0</v>
      </c>
      <c r="K344">
        <v>1</v>
      </c>
      <c r="L344" s="61">
        <v>41436</v>
      </c>
      <c r="M344" s="93">
        <v>41436</v>
      </c>
      <c r="N344">
        <v>14</v>
      </c>
      <c r="O344">
        <v>209</v>
      </c>
      <c r="P344">
        <v>162</v>
      </c>
      <c r="Q344">
        <v>209</v>
      </c>
      <c r="R344">
        <v>41</v>
      </c>
      <c r="S344">
        <v>162</v>
      </c>
      <c r="T344">
        <v>37</v>
      </c>
      <c r="U344">
        <v>5</v>
      </c>
      <c r="V344">
        <v>4</v>
      </c>
      <c r="W344">
        <v>10</v>
      </c>
      <c r="X344">
        <v>2</v>
      </c>
      <c r="Y344">
        <v>0</v>
      </c>
      <c r="Z344">
        <v>0</v>
      </c>
      <c r="AA344" t="s">
        <v>27</v>
      </c>
      <c r="AB344">
        <v>0</v>
      </c>
    </row>
    <row r="345" spans="2:28" x14ac:dyDescent="0.2">
      <c r="B345">
        <v>1729</v>
      </c>
      <c r="C345">
        <v>1962</v>
      </c>
      <c r="D345" s="59">
        <f t="shared" ca="1" si="16"/>
        <v>62</v>
      </c>
      <c r="E345" t="s">
        <v>40</v>
      </c>
      <c r="F345" t="s">
        <v>32</v>
      </c>
      <c r="G345" t="s">
        <v>490</v>
      </c>
      <c r="H345" s="61" t="str">
        <f t="shared" si="17"/>
        <v>66,426.00</v>
      </c>
      <c r="I345" s="78">
        <f t="shared" si="18"/>
        <v>66426</v>
      </c>
      <c r="J345">
        <v>0</v>
      </c>
      <c r="K345">
        <v>1</v>
      </c>
      <c r="L345" s="61">
        <v>41315</v>
      </c>
      <c r="M345" s="93">
        <v>41315</v>
      </c>
      <c r="N345">
        <v>14</v>
      </c>
      <c r="O345">
        <v>1043</v>
      </c>
      <c r="P345">
        <v>24</v>
      </c>
      <c r="Q345">
        <v>97</v>
      </c>
      <c r="R345">
        <v>32</v>
      </c>
      <c r="S345">
        <v>24</v>
      </c>
      <c r="T345">
        <v>157</v>
      </c>
      <c r="U345">
        <v>2</v>
      </c>
      <c r="V345">
        <v>3</v>
      </c>
      <c r="W345">
        <v>10</v>
      </c>
      <c r="X345">
        <v>6</v>
      </c>
      <c r="Y345">
        <v>0</v>
      </c>
      <c r="Z345">
        <v>0</v>
      </c>
      <c r="AA345" t="s">
        <v>27</v>
      </c>
      <c r="AB345">
        <v>0</v>
      </c>
    </row>
    <row r="346" spans="2:28" x14ac:dyDescent="0.2">
      <c r="B346">
        <v>10664</v>
      </c>
      <c r="C346">
        <v>1950</v>
      </c>
      <c r="D346" s="59">
        <f t="shared" ca="1" si="16"/>
        <v>74</v>
      </c>
      <c r="E346" t="s">
        <v>53</v>
      </c>
      <c r="F346" t="s">
        <v>55</v>
      </c>
      <c r="G346" t="s">
        <v>491</v>
      </c>
      <c r="H346" s="61" t="str">
        <f t="shared" si="17"/>
        <v>51,529.00</v>
      </c>
      <c r="I346" s="78">
        <f t="shared" si="18"/>
        <v>51529</v>
      </c>
      <c r="J346">
        <v>0</v>
      </c>
      <c r="K346">
        <v>1</v>
      </c>
      <c r="L346" s="61">
        <v>41464</v>
      </c>
      <c r="M346" s="93">
        <v>41464</v>
      </c>
      <c r="N346">
        <v>14</v>
      </c>
      <c r="O346">
        <v>400</v>
      </c>
      <c r="P346">
        <v>4</v>
      </c>
      <c r="Q346">
        <v>35</v>
      </c>
      <c r="R346">
        <v>6</v>
      </c>
      <c r="S346">
        <v>0</v>
      </c>
      <c r="T346">
        <v>22</v>
      </c>
      <c r="U346">
        <v>2</v>
      </c>
      <c r="V346">
        <v>9</v>
      </c>
      <c r="W346">
        <v>5</v>
      </c>
      <c r="X346">
        <v>8</v>
      </c>
      <c r="Y346">
        <v>0</v>
      </c>
      <c r="Z346">
        <v>0</v>
      </c>
      <c r="AA346" t="s">
        <v>27</v>
      </c>
      <c r="AB346">
        <v>0</v>
      </c>
    </row>
    <row r="347" spans="2:28" x14ac:dyDescent="0.2">
      <c r="B347">
        <v>5029</v>
      </c>
      <c r="C347">
        <v>1947</v>
      </c>
      <c r="D347" s="59">
        <f t="shared" ca="1" si="16"/>
        <v>77</v>
      </c>
      <c r="E347" t="s">
        <v>23</v>
      </c>
      <c r="F347" t="s">
        <v>32</v>
      </c>
      <c r="G347" t="s">
        <v>492</v>
      </c>
      <c r="H347" s="61" t="str">
        <f t="shared" si="17"/>
        <v>18,100.00</v>
      </c>
      <c r="I347" s="78">
        <f t="shared" si="18"/>
        <v>18100</v>
      </c>
      <c r="J347">
        <v>0</v>
      </c>
      <c r="K347">
        <v>0</v>
      </c>
      <c r="L347" s="61">
        <v>41433</v>
      </c>
      <c r="M347" s="93">
        <v>41433</v>
      </c>
      <c r="N347">
        <v>14</v>
      </c>
      <c r="O347">
        <v>3</v>
      </c>
      <c r="P347">
        <v>1</v>
      </c>
      <c r="Q347">
        <v>2</v>
      </c>
      <c r="R347">
        <v>4</v>
      </c>
      <c r="S347">
        <v>3</v>
      </c>
      <c r="T347">
        <v>1</v>
      </c>
      <c r="U347">
        <v>1</v>
      </c>
      <c r="V347">
        <v>0</v>
      </c>
      <c r="W347">
        <v>3</v>
      </c>
      <c r="X347">
        <v>5</v>
      </c>
      <c r="Y347">
        <v>0</v>
      </c>
      <c r="Z347">
        <v>0</v>
      </c>
      <c r="AA347" t="s">
        <v>27</v>
      </c>
      <c r="AB347">
        <v>0</v>
      </c>
    </row>
    <row r="348" spans="2:28" x14ac:dyDescent="0.2">
      <c r="B348">
        <v>10507</v>
      </c>
      <c r="C348">
        <v>1978</v>
      </c>
      <c r="D348" s="59">
        <f t="shared" ca="1" si="16"/>
        <v>46</v>
      </c>
      <c r="E348" t="s">
        <v>43</v>
      </c>
      <c r="F348" t="s">
        <v>24</v>
      </c>
      <c r="G348" t="s">
        <v>493</v>
      </c>
      <c r="H348" s="61" t="str">
        <f t="shared" si="17"/>
        <v>59,601.00</v>
      </c>
      <c r="I348" s="78">
        <f t="shared" si="18"/>
        <v>59601</v>
      </c>
      <c r="J348">
        <v>0</v>
      </c>
      <c r="K348">
        <v>1</v>
      </c>
      <c r="L348" s="61" t="s">
        <v>494</v>
      </c>
      <c r="M348" s="93">
        <v>41480</v>
      </c>
      <c r="N348">
        <v>14</v>
      </c>
      <c r="O348">
        <v>691</v>
      </c>
      <c r="P348">
        <v>7</v>
      </c>
      <c r="Q348">
        <v>69</v>
      </c>
      <c r="R348">
        <v>0</v>
      </c>
      <c r="S348">
        <v>7</v>
      </c>
      <c r="T348">
        <v>23</v>
      </c>
      <c r="U348">
        <v>4</v>
      </c>
      <c r="V348">
        <v>2</v>
      </c>
      <c r="W348">
        <v>7</v>
      </c>
      <c r="X348">
        <v>8</v>
      </c>
      <c r="Y348">
        <v>0</v>
      </c>
      <c r="Z348">
        <v>0</v>
      </c>
      <c r="AA348" t="s">
        <v>35</v>
      </c>
      <c r="AB348">
        <v>1</v>
      </c>
    </row>
    <row r="349" spans="2:28" x14ac:dyDescent="0.2">
      <c r="B349">
        <v>3865</v>
      </c>
      <c r="C349">
        <v>1978</v>
      </c>
      <c r="D349" s="59">
        <f t="shared" ca="1" si="16"/>
        <v>46</v>
      </c>
      <c r="E349" t="s">
        <v>43</v>
      </c>
      <c r="F349" t="s">
        <v>32</v>
      </c>
      <c r="G349" t="s">
        <v>495</v>
      </c>
      <c r="H349" s="61" t="str">
        <f t="shared" si="17"/>
        <v>20,981.00</v>
      </c>
      <c r="I349" s="78">
        <f t="shared" si="18"/>
        <v>20981</v>
      </c>
      <c r="J349">
        <v>0</v>
      </c>
      <c r="K349">
        <v>0</v>
      </c>
      <c r="L349" s="61" t="s">
        <v>496</v>
      </c>
      <c r="M349" s="93">
        <v>41394</v>
      </c>
      <c r="N349">
        <v>14</v>
      </c>
      <c r="O349">
        <v>2</v>
      </c>
      <c r="P349">
        <v>12</v>
      </c>
      <c r="Q349">
        <v>10</v>
      </c>
      <c r="R349">
        <v>6</v>
      </c>
      <c r="S349">
        <v>13</v>
      </c>
      <c r="T349">
        <v>30</v>
      </c>
      <c r="U349">
        <v>1</v>
      </c>
      <c r="V349">
        <v>3</v>
      </c>
      <c r="W349">
        <v>2</v>
      </c>
      <c r="X349">
        <v>8</v>
      </c>
      <c r="Y349">
        <v>1</v>
      </c>
      <c r="Z349">
        <v>0</v>
      </c>
      <c r="AA349" t="s">
        <v>31</v>
      </c>
      <c r="AB349">
        <v>0</v>
      </c>
    </row>
    <row r="350" spans="2:28" x14ac:dyDescent="0.2">
      <c r="B350">
        <v>6982</v>
      </c>
      <c r="C350">
        <v>1977</v>
      </c>
      <c r="D350" s="59">
        <f t="shared" ca="1" si="16"/>
        <v>47</v>
      </c>
      <c r="E350" t="s">
        <v>23</v>
      </c>
      <c r="F350" t="s">
        <v>32</v>
      </c>
      <c r="G350" t="s">
        <v>497</v>
      </c>
      <c r="H350" s="61" t="str">
        <f t="shared" si="17"/>
        <v>74,068.00</v>
      </c>
      <c r="I350" s="78">
        <f t="shared" si="18"/>
        <v>74068</v>
      </c>
      <c r="J350">
        <v>0</v>
      </c>
      <c r="K350">
        <v>0</v>
      </c>
      <c r="L350" s="61" t="s">
        <v>472</v>
      </c>
      <c r="M350" s="93">
        <v>41352</v>
      </c>
      <c r="N350">
        <v>14</v>
      </c>
      <c r="O350">
        <v>783</v>
      </c>
      <c r="P350">
        <v>30</v>
      </c>
      <c r="Q350">
        <v>537</v>
      </c>
      <c r="R350">
        <v>140</v>
      </c>
      <c r="S350">
        <v>76</v>
      </c>
      <c r="T350">
        <v>15</v>
      </c>
      <c r="U350">
        <v>1</v>
      </c>
      <c r="V350">
        <v>4</v>
      </c>
      <c r="W350">
        <v>9</v>
      </c>
      <c r="X350">
        <v>2</v>
      </c>
      <c r="Y350">
        <v>0</v>
      </c>
      <c r="Z350">
        <v>0</v>
      </c>
      <c r="AA350" t="s">
        <v>50</v>
      </c>
      <c r="AB350">
        <v>0</v>
      </c>
    </row>
    <row r="351" spans="2:28" x14ac:dyDescent="0.2">
      <c r="B351">
        <v>7042</v>
      </c>
      <c r="C351">
        <v>1984</v>
      </c>
      <c r="D351" s="59">
        <f t="shared" ca="1" si="16"/>
        <v>40</v>
      </c>
      <c r="E351" t="s">
        <v>23</v>
      </c>
      <c r="F351" t="s">
        <v>32</v>
      </c>
      <c r="G351" t="s">
        <v>498</v>
      </c>
      <c r="H351" s="61" t="str">
        <f t="shared" si="17"/>
        <v>36,790.00</v>
      </c>
      <c r="I351" s="78">
        <f t="shared" si="18"/>
        <v>36790</v>
      </c>
      <c r="J351">
        <v>0</v>
      </c>
      <c r="K351">
        <v>0</v>
      </c>
      <c r="L351" s="61">
        <v>41277</v>
      </c>
      <c r="M351" s="93">
        <v>41277</v>
      </c>
      <c r="N351">
        <v>14</v>
      </c>
      <c r="O351">
        <v>3</v>
      </c>
      <c r="P351">
        <v>3</v>
      </c>
      <c r="Q351">
        <v>14</v>
      </c>
      <c r="R351">
        <v>15</v>
      </c>
      <c r="S351">
        <v>21</v>
      </c>
      <c r="T351">
        <v>10</v>
      </c>
      <c r="U351">
        <v>1</v>
      </c>
      <c r="V351">
        <v>2</v>
      </c>
      <c r="W351">
        <v>2</v>
      </c>
      <c r="X351">
        <v>9</v>
      </c>
      <c r="Y351">
        <v>1</v>
      </c>
      <c r="Z351">
        <v>0</v>
      </c>
      <c r="AA351" t="s">
        <v>27</v>
      </c>
      <c r="AB351">
        <v>0</v>
      </c>
    </row>
    <row r="352" spans="2:28" x14ac:dyDescent="0.2">
      <c r="B352">
        <v>9668</v>
      </c>
      <c r="C352">
        <v>1972</v>
      </c>
      <c r="D352" s="59">
        <f t="shared" ca="1" si="16"/>
        <v>52</v>
      </c>
      <c r="E352" t="s">
        <v>23</v>
      </c>
      <c r="F352" t="s">
        <v>32</v>
      </c>
      <c r="G352" t="s">
        <v>499</v>
      </c>
      <c r="H352" s="61" t="str">
        <f t="shared" si="17"/>
        <v>18,793.00</v>
      </c>
      <c r="I352" s="78">
        <f t="shared" si="18"/>
        <v>18793</v>
      </c>
      <c r="J352">
        <v>1</v>
      </c>
      <c r="K352">
        <v>0</v>
      </c>
      <c r="L352" s="61">
        <v>41609</v>
      </c>
      <c r="M352" s="93">
        <v>41609</v>
      </c>
      <c r="N352">
        <v>14</v>
      </c>
      <c r="O352">
        <v>4</v>
      </c>
      <c r="P352">
        <v>16</v>
      </c>
      <c r="Q352">
        <v>20</v>
      </c>
      <c r="R352">
        <v>0</v>
      </c>
      <c r="S352">
        <v>17</v>
      </c>
      <c r="T352">
        <v>20</v>
      </c>
      <c r="U352">
        <v>3</v>
      </c>
      <c r="V352">
        <v>2</v>
      </c>
      <c r="W352">
        <v>4</v>
      </c>
      <c r="X352">
        <v>8</v>
      </c>
      <c r="Y352">
        <v>0</v>
      </c>
      <c r="Z352">
        <v>0</v>
      </c>
      <c r="AA352" t="s">
        <v>67</v>
      </c>
      <c r="AB352">
        <v>0</v>
      </c>
    </row>
    <row r="353" spans="2:28" x14ac:dyDescent="0.2">
      <c r="B353">
        <v>6878</v>
      </c>
      <c r="C353">
        <v>1955</v>
      </c>
      <c r="D353" s="59">
        <f t="shared" ca="1" si="16"/>
        <v>69</v>
      </c>
      <c r="E353" t="s">
        <v>23</v>
      </c>
      <c r="F353" t="s">
        <v>55</v>
      </c>
      <c r="G353" t="s">
        <v>500</v>
      </c>
      <c r="H353" s="61" t="str">
        <f t="shared" si="17"/>
        <v>27,421.00</v>
      </c>
      <c r="I353" s="78">
        <f t="shared" si="18"/>
        <v>27421</v>
      </c>
      <c r="J353">
        <v>0</v>
      </c>
      <c r="K353">
        <v>0</v>
      </c>
      <c r="L353" s="61">
        <v>41255</v>
      </c>
      <c r="M353" s="93">
        <v>41255</v>
      </c>
      <c r="N353">
        <v>14</v>
      </c>
      <c r="O353">
        <v>43</v>
      </c>
      <c r="P353">
        <v>12</v>
      </c>
      <c r="Q353">
        <v>96</v>
      </c>
      <c r="R353">
        <v>78</v>
      </c>
      <c r="S353">
        <v>40</v>
      </c>
      <c r="T353">
        <v>55</v>
      </c>
      <c r="U353">
        <v>3</v>
      </c>
      <c r="V353">
        <v>4</v>
      </c>
      <c r="W353">
        <v>6</v>
      </c>
      <c r="X353">
        <v>7</v>
      </c>
      <c r="Y353">
        <v>0</v>
      </c>
      <c r="Z353">
        <v>0</v>
      </c>
      <c r="AA353" t="s">
        <v>27</v>
      </c>
      <c r="AB353">
        <v>0</v>
      </c>
    </row>
    <row r="354" spans="2:28" x14ac:dyDescent="0.2">
      <c r="B354">
        <v>4099</v>
      </c>
      <c r="C354">
        <v>1973</v>
      </c>
      <c r="D354" s="59">
        <f t="shared" ca="1" si="16"/>
        <v>51</v>
      </c>
      <c r="E354" t="s">
        <v>23</v>
      </c>
      <c r="F354" t="s">
        <v>32</v>
      </c>
      <c r="G354" t="s">
        <v>501</v>
      </c>
      <c r="H354" s="61" t="str">
        <f t="shared" si="17"/>
        <v>30,675.00</v>
      </c>
      <c r="I354" s="78">
        <f t="shared" si="18"/>
        <v>30675</v>
      </c>
      <c r="J354">
        <v>1</v>
      </c>
      <c r="K354">
        <v>0</v>
      </c>
      <c r="L354" s="61">
        <v>41254</v>
      </c>
      <c r="M354" s="93">
        <v>41254</v>
      </c>
      <c r="N354">
        <v>14</v>
      </c>
      <c r="O354">
        <v>10</v>
      </c>
      <c r="P354">
        <v>2</v>
      </c>
      <c r="Q354">
        <v>16</v>
      </c>
      <c r="R354">
        <v>11</v>
      </c>
      <c r="S354">
        <v>2</v>
      </c>
      <c r="T354">
        <v>21</v>
      </c>
      <c r="U354">
        <v>1</v>
      </c>
      <c r="V354">
        <v>1</v>
      </c>
      <c r="W354">
        <v>3</v>
      </c>
      <c r="X354">
        <v>8</v>
      </c>
      <c r="Y354">
        <v>0</v>
      </c>
      <c r="Z354">
        <v>0</v>
      </c>
      <c r="AA354" t="s">
        <v>27</v>
      </c>
      <c r="AB354">
        <v>0</v>
      </c>
    </row>
    <row r="355" spans="2:28" x14ac:dyDescent="0.2">
      <c r="B355">
        <v>5031</v>
      </c>
      <c r="C355">
        <v>1975</v>
      </c>
      <c r="D355" s="59">
        <f t="shared" ca="1" si="16"/>
        <v>49</v>
      </c>
      <c r="E355" t="s">
        <v>23</v>
      </c>
      <c r="F355" t="s">
        <v>32</v>
      </c>
      <c r="G355" t="s">
        <v>502</v>
      </c>
      <c r="H355" s="61" t="str">
        <f t="shared" si="17"/>
        <v>83,145.00</v>
      </c>
      <c r="I355" s="78">
        <f t="shared" si="18"/>
        <v>83145</v>
      </c>
      <c r="J355">
        <v>0</v>
      </c>
      <c r="K355">
        <v>0</v>
      </c>
      <c r="L355" s="61" t="s">
        <v>245</v>
      </c>
      <c r="M355" s="93">
        <v>41174</v>
      </c>
      <c r="N355">
        <v>14</v>
      </c>
      <c r="O355">
        <v>777</v>
      </c>
      <c r="P355">
        <v>35</v>
      </c>
      <c r="Q355">
        <v>731</v>
      </c>
      <c r="R355">
        <v>39</v>
      </c>
      <c r="S355">
        <v>137</v>
      </c>
      <c r="T355">
        <v>114</v>
      </c>
      <c r="U355">
        <v>1</v>
      </c>
      <c r="V355">
        <v>5</v>
      </c>
      <c r="W355">
        <v>11</v>
      </c>
      <c r="X355">
        <v>2</v>
      </c>
      <c r="Y355">
        <v>1</v>
      </c>
      <c r="Z355">
        <v>0</v>
      </c>
      <c r="AA355" t="s">
        <v>27</v>
      </c>
      <c r="AB355">
        <v>1</v>
      </c>
    </row>
    <row r="356" spans="2:28" x14ac:dyDescent="0.2">
      <c r="B356">
        <v>1970</v>
      </c>
      <c r="C356">
        <v>1969</v>
      </c>
      <c r="D356" s="59">
        <f t="shared" ca="1" si="16"/>
        <v>55</v>
      </c>
      <c r="E356" t="s">
        <v>53</v>
      </c>
      <c r="F356" t="s">
        <v>32</v>
      </c>
      <c r="G356" t="s">
        <v>503</v>
      </c>
      <c r="H356" s="61" t="str">
        <f t="shared" si="17"/>
        <v>34,053.00</v>
      </c>
      <c r="I356" s="78">
        <f t="shared" si="18"/>
        <v>34053</v>
      </c>
      <c r="J356">
        <v>0</v>
      </c>
      <c r="K356">
        <v>1</v>
      </c>
      <c r="L356" s="61">
        <v>41191</v>
      </c>
      <c r="M356" s="93">
        <v>41191</v>
      </c>
      <c r="N356">
        <v>14</v>
      </c>
      <c r="O356">
        <v>63</v>
      </c>
      <c r="P356">
        <v>0</v>
      </c>
      <c r="Q356">
        <v>21</v>
      </c>
      <c r="R356">
        <v>7</v>
      </c>
      <c r="S356">
        <v>0</v>
      </c>
      <c r="T356">
        <v>12</v>
      </c>
      <c r="U356">
        <v>1</v>
      </c>
      <c r="V356">
        <v>3</v>
      </c>
      <c r="W356">
        <v>3</v>
      </c>
      <c r="X356">
        <v>8</v>
      </c>
      <c r="Y356">
        <v>0</v>
      </c>
      <c r="Z356">
        <v>0</v>
      </c>
      <c r="AA356" t="s">
        <v>27</v>
      </c>
      <c r="AB356">
        <v>0</v>
      </c>
    </row>
    <row r="357" spans="2:28" x14ac:dyDescent="0.2">
      <c r="B357">
        <v>5726</v>
      </c>
      <c r="C357">
        <v>1984</v>
      </c>
      <c r="D357" s="59">
        <f t="shared" ca="1" si="16"/>
        <v>40</v>
      </c>
      <c r="E357" t="s">
        <v>53</v>
      </c>
      <c r="F357" t="s">
        <v>28</v>
      </c>
      <c r="G357" t="s">
        <v>504</v>
      </c>
      <c r="H357" s="61" t="str">
        <f t="shared" si="17"/>
        <v>31,788.00</v>
      </c>
      <c r="I357" s="78">
        <f t="shared" si="18"/>
        <v>31788</v>
      </c>
      <c r="J357">
        <v>1</v>
      </c>
      <c r="K357">
        <v>0</v>
      </c>
      <c r="L357" s="61" t="s">
        <v>505</v>
      </c>
      <c r="M357" s="93">
        <v>41718</v>
      </c>
      <c r="N357">
        <v>15</v>
      </c>
      <c r="O357">
        <v>16</v>
      </c>
      <c r="P357">
        <v>7</v>
      </c>
      <c r="Q357">
        <v>23</v>
      </c>
      <c r="R357">
        <v>0</v>
      </c>
      <c r="S357">
        <v>8</v>
      </c>
      <c r="T357">
        <v>6</v>
      </c>
      <c r="U357">
        <v>3</v>
      </c>
      <c r="V357">
        <v>3</v>
      </c>
      <c r="W357">
        <v>4</v>
      </c>
      <c r="X357">
        <v>5</v>
      </c>
      <c r="Y357">
        <v>0</v>
      </c>
      <c r="Z357">
        <v>1</v>
      </c>
      <c r="AA357" t="s">
        <v>67</v>
      </c>
      <c r="AB357">
        <v>0</v>
      </c>
    </row>
    <row r="358" spans="2:28" x14ac:dyDescent="0.2">
      <c r="B358">
        <v>5231</v>
      </c>
      <c r="C358">
        <v>1975</v>
      </c>
      <c r="D358" s="59">
        <f t="shared" ca="1" si="16"/>
        <v>49</v>
      </c>
      <c r="E358" t="s">
        <v>43</v>
      </c>
      <c r="F358" t="s">
        <v>32</v>
      </c>
      <c r="G358" t="s">
        <v>506</v>
      </c>
      <c r="H358" s="61" t="str">
        <f t="shared" si="17"/>
        <v>45,894.00</v>
      </c>
      <c r="I358" s="78">
        <f t="shared" si="18"/>
        <v>45894</v>
      </c>
      <c r="J358">
        <v>0</v>
      </c>
      <c r="K358">
        <v>2</v>
      </c>
      <c r="L358" s="61" t="s">
        <v>163</v>
      </c>
      <c r="M358" s="93">
        <v>41697</v>
      </c>
      <c r="N358">
        <v>15</v>
      </c>
      <c r="O358">
        <v>27</v>
      </c>
      <c r="P358">
        <v>2</v>
      </c>
      <c r="Q358">
        <v>7</v>
      </c>
      <c r="R358">
        <v>0</v>
      </c>
      <c r="S358">
        <v>2</v>
      </c>
      <c r="T358">
        <v>13</v>
      </c>
      <c r="U358">
        <v>1</v>
      </c>
      <c r="V358">
        <v>1</v>
      </c>
      <c r="W358">
        <v>3</v>
      </c>
      <c r="X358">
        <v>5</v>
      </c>
      <c r="Y358">
        <v>0</v>
      </c>
      <c r="Z358">
        <v>0</v>
      </c>
      <c r="AA358" t="s">
        <v>27</v>
      </c>
      <c r="AB358">
        <v>0</v>
      </c>
    </row>
    <row r="359" spans="2:28" x14ac:dyDescent="0.2">
      <c r="B359">
        <v>1307</v>
      </c>
      <c r="C359">
        <v>1979</v>
      </c>
      <c r="D359" s="59">
        <f t="shared" ca="1" si="16"/>
        <v>45</v>
      </c>
      <c r="E359" t="s">
        <v>23</v>
      </c>
      <c r="F359" t="s">
        <v>24</v>
      </c>
      <c r="G359" t="s">
        <v>507</v>
      </c>
      <c r="H359" s="61" t="str">
        <f t="shared" si="17"/>
        <v>41,986.00</v>
      </c>
      <c r="I359" s="78">
        <f t="shared" si="18"/>
        <v>41986</v>
      </c>
      <c r="J359">
        <v>0</v>
      </c>
      <c r="K359">
        <v>1</v>
      </c>
      <c r="L359" s="61">
        <v>41884</v>
      </c>
      <c r="M359" s="93">
        <v>41884</v>
      </c>
      <c r="N359">
        <v>15</v>
      </c>
      <c r="O359">
        <v>27</v>
      </c>
      <c r="P359">
        <v>5</v>
      </c>
      <c r="Q359">
        <v>8</v>
      </c>
      <c r="R359">
        <v>8</v>
      </c>
      <c r="S359">
        <v>3</v>
      </c>
      <c r="T359">
        <v>12</v>
      </c>
      <c r="U359">
        <v>3</v>
      </c>
      <c r="V359">
        <v>3</v>
      </c>
      <c r="W359">
        <v>4</v>
      </c>
      <c r="X359">
        <v>4</v>
      </c>
      <c r="Y359">
        <v>0</v>
      </c>
      <c r="Z359">
        <v>0</v>
      </c>
      <c r="AA359" t="s">
        <v>27</v>
      </c>
      <c r="AB359">
        <v>0</v>
      </c>
    </row>
    <row r="360" spans="2:28" x14ac:dyDescent="0.2">
      <c r="B360">
        <v>10609</v>
      </c>
      <c r="C360">
        <v>1963</v>
      </c>
      <c r="D360" s="59">
        <f t="shared" ca="1" si="16"/>
        <v>61</v>
      </c>
      <c r="E360" t="s">
        <v>40</v>
      </c>
      <c r="F360" t="s">
        <v>32</v>
      </c>
      <c r="G360" t="s">
        <v>508</v>
      </c>
      <c r="H360" s="61" t="str">
        <f t="shared" si="17"/>
        <v>42,769.00</v>
      </c>
      <c r="I360" s="78">
        <f t="shared" si="18"/>
        <v>42769</v>
      </c>
      <c r="J360">
        <v>0</v>
      </c>
      <c r="K360">
        <v>1</v>
      </c>
      <c r="L360" s="61">
        <v>41618</v>
      </c>
      <c r="M360" s="93">
        <v>41618</v>
      </c>
      <c r="N360">
        <v>15</v>
      </c>
      <c r="O360">
        <v>71</v>
      </c>
      <c r="P360">
        <v>0</v>
      </c>
      <c r="Q360">
        <v>13</v>
      </c>
      <c r="R360">
        <v>3</v>
      </c>
      <c r="S360">
        <v>1</v>
      </c>
      <c r="T360">
        <v>0</v>
      </c>
      <c r="U360">
        <v>2</v>
      </c>
      <c r="V360">
        <v>1</v>
      </c>
      <c r="W360">
        <v>4</v>
      </c>
      <c r="X360">
        <v>4</v>
      </c>
      <c r="Y360">
        <v>0</v>
      </c>
      <c r="Z360">
        <v>0</v>
      </c>
      <c r="AA360" t="s">
        <v>31</v>
      </c>
      <c r="AB360">
        <v>0</v>
      </c>
    </row>
    <row r="361" spans="2:28" x14ac:dyDescent="0.2">
      <c r="B361">
        <v>5782</v>
      </c>
      <c r="C361">
        <v>1983</v>
      </c>
      <c r="D361" s="59">
        <f t="shared" ca="1" si="16"/>
        <v>41</v>
      </c>
      <c r="E361" t="s">
        <v>43</v>
      </c>
      <c r="F361" t="s">
        <v>32</v>
      </c>
      <c r="G361" t="s">
        <v>509</v>
      </c>
      <c r="H361" s="61" t="str">
        <f t="shared" si="17"/>
        <v>58,582.00</v>
      </c>
      <c r="I361" s="78">
        <f t="shared" si="18"/>
        <v>58582</v>
      </c>
      <c r="J361">
        <v>0</v>
      </c>
      <c r="K361">
        <v>1</v>
      </c>
      <c r="L361" s="61" t="s">
        <v>510</v>
      </c>
      <c r="M361" s="93">
        <v>41545</v>
      </c>
      <c r="N361">
        <v>15</v>
      </c>
      <c r="O361">
        <v>402</v>
      </c>
      <c r="P361">
        <v>35</v>
      </c>
      <c r="Q361">
        <v>106</v>
      </c>
      <c r="R361">
        <v>101</v>
      </c>
      <c r="S361">
        <v>77</v>
      </c>
      <c r="T361">
        <v>42</v>
      </c>
      <c r="U361">
        <v>2</v>
      </c>
      <c r="V361">
        <v>9</v>
      </c>
      <c r="W361">
        <v>9</v>
      </c>
      <c r="X361">
        <v>5</v>
      </c>
      <c r="Y361">
        <v>0</v>
      </c>
      <c r="Z361">
        <v>0</v>
      </c>
      <c r="AA361" t="s">
        <v>27</v>
      </c>
      <c r="AB361">
        <v>1</v>
      </c>
    </row>
    <row r="362" spans="2:28" x14ac:dyDescent="0.2">
      <c r="B362">
        <v>7533</v>
      </c>
      <c r="C362">
        <v>1965</v>
      </c>
      <c r="D362" s="59">
        <f t="shared" ca="1" si="16"/>
        <v>59</v>
      </c>
      <c r="E362" t="s">
        <v>23</v>
      </c>
      <c r="F362" t="s">
        <v>32</v>
      </c>
      <c r="G362" t="s">
        <v>511</v>
      </c>
      <c r="H362" s="61" t="str">
        <f t="shared" si="17"/>
        <v>49,096.00</v>
      </c>
      <c r="I362" s="78">
        <f t="shared" si="18"/>
        <v>49096</v>
      </c>
      <c r="J362">
        <v>1</v>
      </c>
      <c r="K362">
        <v>1</v>
      </c>
      <c r="L362" s="61" t="s">
        <v>512</v>
      </c>
      <c r="M362" s="93">
        <v>41541</v>
      </c>
      <c r="N362">
        <v>15</v>
      </c>
      <c r="O362">
        <v>144</v>
      </c>
      <c r="P362">
        <v>1</v>
      </c>
      <c r="Q362">
        <v>32</v>
      </c>
      <c r="R362">
        <v>2</v>
      </c>
      <c r="S362">
        <v>1</v>
      </c>
      <c r="T362">
        <v>7</v>
      </c>
      <c r="U362">
        <v>4</v>
      </c>
      <c r="V362">
        <v>4</v>
      </c>
      <c r="W362">
        <v>4</v>
      </c>
      <c r="X362">
        <v>7</v>
      </c>
      <c r="Y362">
        <v>0</v>
      </c>
      <c r="Z362">
        <v>0</v>
      </c>
      <c r="AA362" t="s">
        <v>31</v>
      </c>
      <c r="AB362">
        <v>0</v>
      </c>
    </row>
    <row r="363" spans="2:28" x14ac:dyDescent="0.2">
      <c r="B363">
        <v>9493</v>
      </c>
      <c r="C363">
        <v>1981</v>
      </c>
      <c r="D363" s="59">
        <f t="shared" ca="1" si="16"/>
        <v>43</v>
      </c>
      <c r="E363" t="s">
        <v>40</v>
      </c>
      <c r="F363" t="s">
        <v>28</v>
      </c>
      <c r="G363" t="s">
        <v>513</v>
      </c>
      <c r="H363" s="61" t="str">
        <f t="shared" si="17"/>
        <v>76,412.00</v>
      </c>
      <c r="I363" s="78">
        <f t="shared" si="18"/>
        <v>76412</v>
      </c>
      <c r="J363">
        <v>0</v>
      </c>
      <c r="K363">
        <v>0</v>
      </c>
      <c r="L363" s="61">
        <v>41399</v>
      </c>
      <c r="M363" s="93">
        <v>41399</v>
      </c>
      <c r="N363">
        <v>15</v>
      </c>
      <c r="O363">
        <v>840</v>
      </c>
      <c r="P363">
        <v>53</v>
      </c>
      <c r="Q363">
        <v>804</v>
      </c>
      <c r="R363">
        <v>23</v>
      </c>
      <c r="S363">
        <v>71</v>
      </c>
      <c r="T363">
        <v>17</v>
      </c>
      <c r="U363">
        <v>1</v>
      </c>
      <c r="V363">
        <v>5</v>
      </c>
      <c r="W363">
        <v>8</v>
      </c>
      <c r="X363">
        <v>3</v>
      </c>
      <c r="Y363">
        <v>1</v>
      </c>
      <c r="Z363">
        <v>0</v>
      </c>
      <c r="AA363" t="s">
        <v>31</v>
      </c>
      <c r="AB363">
        <v>2</v>
      </c>
    </row>
    <row r="364" spans="2:28" x14ac:dyDescent="0.2">
      <c r="B364">
        <v>2253</v>
      </c>
      <c r="C364">
        <v>1991</v>
      </c>
      <c r="D364" s="59">
        <f t="shared" ca="1" si="16"/>
        <v>33</v>
      </c>
      <c r="E364" t="s">
        <v>23</v>
      </c>
      <c r="F364" t="s">
        <v>32</v>
      </c>
      <c r="G364" t="s">
        <v>514</v>
      </c>
      <c r="H364" s="61" t="str">
        <f t="shared" si="17"/>
        <v>18,929.00</v>
      </c>
      <c r="I364" s="78">
        <f t="shared" si="18"/>
        <v>18929</v>
      </c>
      <c r="J364">
        <v>0</v>
      </c>
      <c r="K364">
        <v>0</v>
      </c>
      <c r="L364" s="61" t="s">
        <v>515</v>
      </c>
      <c r="M364" s="93">
        <v>41321</v>
      </c>
      <c r="N364">
        <v>15</v>
      </c>
      <c r="O364">
        <v>32</v>
      </c>
      <c r="P364">
        <v>0</v>
      </c>
      <c r="Q364">
        <v>8</v>
      </c>
      <c r="R364">
        <v>23</v>
      </c>
      <c r="S364">
        <v>4</v>
      </c>
      <c r="T364">
        <v>18</v>
      </c>
      <c r="U364">
        <v>1</v>
      </c>
      <c r="V364">
        <v>1</v>
      </c>
      <c r="W364">
        <v>4</v>
      </c>
      <c r="X364">
        <v>6</v>
      </c>
      <c r="Y364">
        <v>0</v>
      </c>
      <c r="Z364">
        <v>0</v>
      </c>
      <c r="AA364" t="s">
        <v>27</v>
      </c>
      <c r="AB364">
        <v>0</v>
      </c>
    </row>
    <row r="365" spans="2:28" x14ac:dyDescent="0.2">
      <c r="B365">
        <v>2326</v>
      </c>
      <c r="C365">
        <v>1991</v>
      </c>
      <c r="D365" s="59">
        <f t="shared" ca="1" si="16"/>
        <v>33</v>
      </c>
      <c r="E365" t="s">
        <v>23</v>
      </c>
      <c r="F365" t="s">
        <v>32</v>
      </c>
      <c r="G365" t="s">
        <v>514</v>
      </c>
      <c r="H365" s="61" t="str">
        <f t="shared" si="17"/>
        <v>18,929.00</v>
      </c>
      <c r="I365" s="78">
        <f t="shared" si="18"/>
        <v>18929</v>
      </c>
      <c r="J365">
        <v>0</v>
      </c>
      <c r="K365">
        <v>0</v>
      </c>
      <c r="L365" s="61" t="s">
        <v>515</v>
      </c>
      <c r="M365" s="93">
        <v>41321</v>
      </c>
      <c r="N365">
        <v>15</v>
      </c>
      <c r="O365">
        <v>32</v>
      </c>
      <c r="P365">
        <v>0</v>
      </c>
      <c r="Q365">
        <v>8</v>
      </c>
      <c r="R365">
        <v>23</v>
      </c>
      <c r="S365">
        <v>4</v>
      </c>
      <c r="T365">
        <v>18</v>
      </c>
      <c r="U365">
        <v>1</v>
      </c>
      <c r="V365">
        <v>1</v>
      </c>
      <c r="W365">
        <v>4</v>
      </c>
      <c r="X365">
        <v>6</v>
      </c>
      <c r="Y365">
        <v>0</v>
      </c>
      <c r="Z365">
        <v>0</v>
      </c>
      <c r="AA365" t="s">
        <v>27</v>
      </c>
      <c r="AB365">
        <v>0</v>
      </c>
    </row>
    <row r="366" spans="2:28" x14ac:dyDescent="0.2">
      <c r="B366">
        <v>1876</v>
      </c>
      <c r="C366">
        <v>1991</v>
      </c>
      <c r="D366" s="59">
        <f t="shared" ca="1" si="16"/>
        <v>33</v>
      </c>
      <c r="E366" t="s">
        <v>23</v>
      </c>
      <c r="F366" t="s">
        <v>32</v>
      </c>
      <c r="G366" t="s">
        <v>514</v>
      </c>
      <c r="H366" s="61" t="str">
        <f t="shared" si="17"/>
        <v>18,929.00</v>
      </c>
      <c r="I366" s="78">
        <f t="shared" si="18"/>
        <v>18929</v>
      </c>
      <c r="J366">
        <v>0</v>
      </c>
      <c r="K366">
        <v>0</v>
      </c>
      <c r="L366" s="61" t="s">
        <v>515</v>
      </c>
      <c r="M366" s="93">
        <v>41321</v>
      </c>
      <c r="N366">
        <v>15</v>
      </c>
      <c r="O366">
        <v>32</v>
      </c>
      <c r="P366">
        <v>0</v>
      </c>
      <c r="Q366">
        <v>8</v>
      </c>
      <c r="R366">
        <v>23</v>
      </c>
      <c r="S366">
        <v>4</v>
      </c>
      <c r="T366">
        <v>18</v>
      </c>
      <c r="U366">
        <v>1</v>
      </c>
      <c r="V366">
        <v>1</v>
      </c>
      <c r="W366">
        <v>4</v>
      </c>
      <c r="X366">
        <v>6</v>
      </c>
      <c r="Y366">
        <v>0</v>
      </c>
      <c r="Z366">
        <v>0</v>
      </c>
      <c r="AA366" t="s">
        <v>50</v>
      </c>
      <c r="AB366">
        <v>0</v>
      </c>
    </row>
    <row r="367" spans="2:28" x14ac:dyDescent="0.2">
      <c r="B367">
        <v>7141</v>
      </c>
      <c r="C367">
        <v>1987</v>
      </c>
      <c r="D367" s="59">
        <f t="shared" ca="1" si="16"/>
        <v>37</v>
      </c>
      <c r="E367" t="s">
        <v>53</v>
      </c>
      <c r="F367" t="s">
        <v>28</v>
      </c>
      <c r="G367" t="s">
        <v>516</v>
      </c>
      <c r="H367" s="61" t="str">
        <f t="shared" si="17"/>
        <v>21,888.00</v>
      </c>
      <c r="I367" s="78">
        <f t="shared" si="18"/>
        <v>21888</v>
      </c>
      <c r="J367">
        <v>1</v>
      </c>
      <c r="K367">
        <v>0</v>
      </c>
      <c r="L367" s="61" t="s">
        <v>266</v>
      </c>
      <c r="M367" s="93">
        <v>41272</v>
      </c>
      <c r="N367">
        <v>15</v>
      </c>
      <c r="O367">
        <v>88</v>
      </c>
      <c r="P367">
        <v>10</v>
      </c>
      <c r="Q367">
        <v>46</v>
      </c>
      <c r="R367">
        <v>2</v>
      </c>
      <c r="S367">
        <v>3</v>
      </c>
      <c r="T367">
        <v>64</v>
      </c>
      <c r="U367">
        <v>4</v>
      </c>
      <c r="V367">
        <v>5</v>
      </c>
      <c r="W367">
        <v>2</v>
      </c>
      <c r="X367">
        <v>10</v>
      </c>
      <c r="Y367">
        <v>1</v>
      </c>
      <c r="Z367">
        <v>0</v>
      </c>
      <c r="AA367" t="s">
        <v>27</v>
      </c>
      <c r="AB367">
        <v>0</v>
      </c>
    </row>
    <row r="368" spans="2:28" x14ac:dyDescent="0.2">
      <c r="B368">
        <v>7393</v>
      </c>
      <c r="C368">
        <v>1979</v>
      </c>
      <c r="D368" s="59">
        <f t="shared" ca="1" si="16"/>
        <v>45</v>
      </c>
      <c r="E368" t="s">
        <v>23</v>
      </c>
      <c r="F368" t="s">
        <v>32</v>
      </c>
      <c r="G368" t="s">
        <v>517</v>
      </c>
      <c r="H368" s="61" t="str">
        <f t="shared" si="17"/>
        <v>41,580.00</v>
      </c>
      <c r="I368" s="78">
        <f t="shared" si="18"/>
        <v>41580</v>
      </c>
      <c r="J368">
        <v>1</v>
      </c>
      <c r="K368">
        <v>1</v>
      </c>
      <c r="L368" s="61">
        <v>41194</v>
      </c>
      <c r="M368" s="93">
        <v>41194</v>
      </c>
      <c r="N368">
        <v>15</v>
      </c>
      <c r="O368">
        <v>56</v>
      </c>
      <c r="P368">
        <v>5</v>
      </c>
      <c r="Q368">
        <v>24</v>
      </c>
      <c r="R368">
        <v>4</v>
      </c>
      <c r="S368">
        <v>0</v>
      </c>
      <c r="T368">
        <v>3</v>
      </c>
      <c r="U368">
        <v>3</v>
      </c>
      <c r="V368">
        <v>2</v>
      </c>
      <c r="W368">
        <v>3</v>
      </c>
      <c r="X368">
        <v>5</v>
      </c>
      <c r="Y368">
        <v>0</v>
      </c>
      <c r="Z368">
        <v>0</v>
      </c>
      <c r="AA368" t="s">
        <v>27</v>
      </c>
      <c r="AB368">
        <v>0</v>
      </c>
    </row>
    <row r="369" spans="2:28" x14ac:dyDescent="0.2">
      <c r="B369">
        <v>4713</v>
      </c>
      <c r="C369">
        <v>1980</v>
      </c>
      <c r="D369" s="59">
        <f t="shared" ca="1" si="16"/>
        <v>44</v>
      </c>
      <c r="E369" t="s">
        <v>40</v>
      </c>
      <c r="F369" t="s">
        <v>32</v>
      </c>
      <c r="G369" t="s">
        <v>518</v>
      </c>
      <c r="H369" s="61" t="str">
        <f t="shared" si="17"/>
        <v>31,605.00</v>
      </c>
      <c r="I369" s="78">
        <f t="shared" si="18"/>
        <v>31605</v>
      </c>
      <c r="J369">
        <v>1</v>
      </c>
      <c r="K369">
        <v>0</v>
      </c>
      <c r="L369" s="61" t="s">
        <v>519</v>
      </c>
      <c r="M369" s="93">
        <v>41235</v>
      </c>
      <c r="N369">
        <v>15</v>
      </c>
      <c r="O369">
        <v>74</v>
      </c>
      <c r="P369">
        <v>0</v>
      </c>
      <c r="Q369">
        <v>42</v>
      </c>
      <c r="R369">
        <v>2</v>
      </c>
      <c r="S369">
        <v>1</v>
      </c>
      <c r="T369">
        <v>6</v>
      </c>
      <c r="U369">
        <v>2</v>
      </c>
      <c r="V369">
        <v>2</v>
      </c>
      <c r="W369">
        <v>4</v>
      </c>
      <c r="X369">
        <v>7</v>
      </c>
      <c r="Y369">
        <v>0</v>
      </c>
      <c r="Z369">
        <v>0</v>
      </c>
      <c r="AA369" t="s">
        <v>27</v>
      </c>
      <c r="AB369">
        <v>0</v>
      </c>
    </row>
    <row r="370" spans="2:28" x14ac:dyDescent="0.2">
      <c r="B370">
        <v>5093</v>
      </c>
      <c r="C370">
        <v>1975</v>
      </c>
      <c r="D370" s="59">
        <f t="shared" ca="1" si="16"/>
        <v>49</v>
      </c>
      <c r="E370" t="s">
        <v>40</v>
      </c>
      <c r="F370" t="s">
        <v>24</v>
      </c>
      <c r="G370" t="s">
        <v>520</v>
      </c>
      <c r="H370" s="61" t="str">
        <f t="shared" si="17"/>
        <v>25,509.00</v>
      </c>
      <c r="I370" s="78">
        <f t="shared" si="18"/>
        <v>25509</v>
      </c>
      <c r="J370">
        <v>1</v>
      </c>
      <c r="K370">
        <v>0</v>
      </c>
      <c r="L370" s="61" t="s">
        <v>521</v>
      </c>
      <c r="M370" s="93">
        <v>41170</v>
      </c>
      <c r="N370">
        <v>15</v>
      </c>
      <c r="O370">
        <v>40</v>
      </c>
      <c r="P370">
        <v>3</v>
      </c>
      <c r="Q370">
        <v>30</v>
      </c>
      <c r="R370">
        <v>10</v>
      </c>
      <c r="S370">
        <v>7</v>
      </c>
      <c r="T370">
        <v>11</v>
      </c>
      <c r="U370">
        <v>3</v>
      </c>
      <c r="V370">
        <v>3</v>
      </c>
      <c r="W370">
        <v>3</v>
      </c>
      <c r="X370">
        <v>9</v>
      </c>
      <c r="Y370">
        <v>1</v>
      </c>
      <c r="Z370">
        <v>0</v>
      </c>
      <c r="AA370" t="s">
        <v>27</v>
      </c>
      <c r="AB370">
        <v>0</v>
      </c>
    </row>
    <row r="371" spans="2:28" x14ac:dyDescent="0.2">
      <c r="B371">
        <v>8524</v>
      </c>
      <c r="C371">
        <v>1975</v>
      </c>
      <c r="D371" s="59">
        <f t="shared" ca="1" si="16"/>
        <v>49</v>
      </c>
      <c r="E371" t="s">
        <v>40</v>
      </c>
      <c r="F371" t="s">
        <v>24</v>
      </c>
      <c r="G371" t="s">
        <v>520</v>
      </c>
      <c r="H371" s="61" t="str">
        <f t="shared" si="17"/>
        <v>25,509.00</v>
      </c>
      <c r="I371" s="78">
        <f t="shared" si="18"/>
        <v>25509</v>
      </c>
      <c r="J371">
        <v>1</v>
      </c>
      <c r="K371">
        <v>0</v>
      </c>
      <c r="L371" s="61" t="s">
        <v>521</v>
      </c>
      <c r="M371" s="93">
        <v>41170</v>
      </c>
      <c r="N371">
        <v>15</v>
      </c>
      <c r="O371">
        <v>40</v>
      </c>
      <c r="P371">
        <v>3</v>
      </c>
      <c r="Q371">
        <v>30</v>
      </c>
      <c r="R371">
        <v>10</v>
      </c>
      <c r="S371">
        <v>7</v>
      </c>
      <c r="T371">
        <v>11</v>
      </c>
      <c r="U371">
        <v>3</v>
      </c>
      <c r="V371">
        <v>3</v>
      </c>
      <c r="W371">
        <v>3</v>
      </c>
      <c r="X371">
        <v>9</v>
      </c>
      <c r="Y371">
        <v>1</v>
      </c>
      <c r="Z371">
        <v>0</v>
      </c>
      <c r="AA371" t="s">
        <v>27</v>
      </c>
      <c r="AB371">
        <v>0</v>
      </c>
    </row>
    <row r="372" spans="2:28" x14ac:dyDescent="0.2">
      <c r="B372">
        <v>3766</v>
      </c>
      <c r="C372">
        <v>1960</v>
      </c>
      <c r="D372" s="59">
        <f t="shared" ca="1" si="16"/>
        <v>64</v>
      </c>
      <c r="E372" t="s">
        <v>53</v>
      </c>
      <c r="F372" t="s">
        <v>55</v>
      </c>
      <c r="G372" t="s">
        <v>522</v>
      </c>
      <c r="H372" s="61" t="str">
        <f t="shared" si="17"/>
        <v>33,051.00</v>
      </c>
      <c r="I372" s="78">
        <f t="shared" si="18"/>
        <v>33051</v>
      </c>
      <c r="J372">
        <v>0</v>
      </c>
      <c r="K372">
        <v>0</v>
      </c>
      <c r="L372" s="61" t="s">
        <v>523</v>
      </c>
      <c r="M372" s="93">
        <v>41137</v>
      </c>
      <c r="N372">
        <v>15</v>
      </c>
      <c r="O372">
        <v>100</v>
      </c>
      <c r="P372">
        <v>71</v>
      </c>
      <c r="Q372">
        <v>243</v>
      </c>
      <c r="R372">
        <v>108</v>
      </c>
      <c r="S372">
        <v>94</v>
      </c>
      <c r="T372">
        <v>219</v>
      </c>
      <c r="U372">
        <v>3</v>
      </c>
      <c r="V372">
        <v>9</v>
      </c>
      <c r="W372">
        <v>8</v>
      </c>
      <c r="X372">
        <v>9</v>
      </c>
      <c r="Y372">
        <v>1</v>
      </c>
      <c r="Z372">
        <v>0</v>
      </c>
      <c r="AA372" t="s">
        <v>27</v>
      </c>
      <c r="AB372">
        <v>0</v>
      </c>
    </row>
    <row r="373" spans="2:28" x14ac:dyDescent="0.2">
      <c r="B373">
        <v>9725</v>
      </c>
      <c r="C373">
        <v>1967</v>
      </c>
      <c r="D373" s="59">
        <f t="shared" ca="1" si="16"/>
        <v>57</v>
      </c>
      <c r="E373" t="s">
        <v>40</v>
      </c>
      <c r="F373" t="s">
        <v>32</v>
      </c>
      <c r="G373" t="s">
        <v>524</v>
      </c>
      <c r="H373" s="61" t="str">
        <f t="shared" si="17"/>
        <v>28,764.00</v>
      </c>
      <c r="I373" s="78">
        <f t="shared" si="18"/>
        <v>28764</v>
      </c>
      <c r="J373">
        <v>1</v>
      </c>
      <c r="K373">
        <v>1</v>
      </c>
      <c r="L373" s="61">
        <v>41765</v>
      </c>
      <c r="M373" s="93">
        <v>41765</v>
      </c>
      <c r="N373">
        <v>16</v>
      </c>
      <c r="O373">
        <v>8</v>
      </c>
      <c r="P373">
        <v>0</v>
      </c>
      <c r="Q373">
        <v>3</v>
      </c>
      <c r="R373">
        <v>0</v>
      </c>
      <c r="S373">
        <v>0</v>
      </c>
      <c r="T373">
        <v>1</v>
      </c>
      <c r="U373">
        <v>1</v>
      </c>
      <c r="V373">
        <v>1</v>
      </c>
      <c r="W373">
        <v>2</v>
      </c>
      <c r="X373">
        <v>8</v>
      </c>
      <c r="Y373">
        <v>0</v>
      </c>
      <c r="Z373">
        <v>0</v>
      </c>
      <c r="AA373" t="s">
        <v>27</v>
      </c>
      <c r="AB373">
        <v>1</v>
      </c>
    </row>
    <row r="374" spans="2:28" x14ac:dyDescent="0.2">
      <c r="B374">
        <v>8933</v>
      </c>
      <c r="C374">
        <v>1984</v>
      </c>
      <c r="D374" s="59">
        <f t="shared" ca="1" si="16"/>
        <v>40</v>
      </c>
      <c r="E374" t="s">
        <v>43</v>
      </c>
      <c r="F374" t="s">
        <v>32</v>
      </c>
      <c r="G374" t="s">
        <v>525</v>
      </c>
      <c r="H374" s="61" t="str">
        <f t="shared" si="17"/>
        <v>32,146.00</v>
      </c>
      <c r="I374" s="78">
        <f t="shared" si="18"/>
        <v>32146</v>
      </c>
      <c r="J374">
        <v>1</v>
      </c>
      <c r="K374">
        <v>0</v>
      </c>
      <c r="L374" s="61">
        <v>41978</v>
      </c>
      <c r="M374" s="93">
        <v>41978</v>
      </c>
      <c r="N374">
        <v>16</v>
      </c>
      <c r="O374">
        <v>26</v>
      </c>
      <c r="P374">
        <v>3</v>
      </c>
      <c r="Q374">
        <v>23</v>
      </c>
      <c r="R374">
        <v>4</v>
      </c>
      <c r="S374">
        <v>7</v>
      </c>
      <c r="T374">
        <v>3</v>
      </c>
      <c r="U374">
        <v>2</v>
      </c>
      <c r="V374">
        <v>2</v>
      </c>
      <c r="W374">
        <v>4</v>
      </c>
      <c r="X374">
        <v>6</v>
      </c>
      <c r="Y374">
        <v>0</v>
      </c>
      <c r="Z374">
        <v>0</v>
      </c>
      <c r="AA374" t="s">
        <v>31</v>
      </c>
      <c r="AB374">
        <v>0</v>
      </c>
    </row>
    <row r="375" spans="2:28" x14ac:dyDescent="0.2">
      <c r="B375">
        <v>10779</v>
      </c>
      <c r="C375">
        <v>1984</v>
      </c>
      <c r="D375" s="59">
        <f t="shared" ca="1" si="16"/>
        <v>40</v>
      </c>
      <c r="E375" t="s">
        <v>23</v>
      </c>
      <c r="F375" t="s">
        <v>28</v>
      </c>
      <c r="G375" t="s">
        <v>526</v>
      </c>
      <c r="H375" s="61" t="str">
        <f t="shared" si="17"/>
        <v>22,148.00</v>
      </c>
      <c r="I375" s="78">
        <f t="shared" si="18"/>
        <v>22148</v>
      </c>
      <c r="J375">
        <v>0</v>
      </c>
      <c r="K375">
        <v>0</v>
      </c>
      <c r="L375" s="61" t="s">
        <v>527</v>
      </c>
      <c r="M375" s="93">
        <v>41742</v>
      </c>
      <c r="N375">
        <v>16</v>
      </c>
      <c r="O375">
        <v>15</v>
      </c>
      <c r="P375">
        <v>5</v>
      </c>
      <c r="Q375">
        <v>14</v>
      </c>
      <c r="R375">
        <v>0</v>
      </c>
      <c r="S375">
        <v>4</v>
      </c>
      <c r="T375">
        <v>11</v>
      </c>
      <c r="U375">
        <v>1</v>
      </c>
      <c r="V375">
        <v>1</v>
      </c>
      <c r="W375">
        <v>3</v>
      </c>
      <c r="X375">
        <v>7</v>
      </c>
      <c r="Y375">
        <v>0</v>
      </c>
      <c r="Z375">
        <v>0</v>
      </c>
      <c r="AA375" t="s">
        <v>27</v>
      </c>
      <c r="AB375">
        <v>0</v>
      </c>
    </row>
    <row r="376" spans="2:28" x14ac:dyDescent="0.2">
      <c r="B376">
        <v>9289</v>
      </c>
      <c r="C376">
        <v>1980</v>
      </c>
      <c r="D376" s="59">
        <f t="shared" ca="1" si="16"/>
        <v>44</v>
      </c>
      <c r="E376" t="s">
        <v>23</v>
      </c>
      <c r="F376" t="s">
        <v>32</v>
      </c>
      <c r="G376" t="s">
        <v>528</v>
      </c>
      <c r="H376" s="61" t="str">
        <f t="shared" si="17"/>
        <v>36,781.00</v>
      </c>
      <c r="I376" s="78">
        <f t="shared" si="18"/>
        <v>36781</v>
      </c>
      <c r="J376">
        <v>1</v>
      </c>
      <c r="K376">
        <v>0</v>
      </c>
      <c r="L376" s="61">
        <v>41916</v>
      </c>
      <c r="M376" s="93">
        <v>41916</v>
      </c>
      <c r="N376">
        <v>16</v>
      </c>
      <c r="O376">
        <v>29</v>
      </c>
      <c r="P376">
        <v>1</v>
      </c>
      <c r="Q376">
        <v>17</v>
      </c>
      <c r="R376">
        <v>0</v>
      </c>
      <c r="S376">
        <v>3</v>
      </c>
      <c r="T376">
        <v>13</v>
      </c>
      <c r="U376">
        <v>1</v>
      </c>
      <c r="V376">
        <v>2</v>
      </c>
      <c r="W376">
        <v>2</v>
      </c>
      <c r="X376">
        <v>8</v>
      </c>
      <c r="Y376">
        <v>1</v>
      </c>
      <c r="Z376">
        <v>0</v>
      </c>
      <c r="AA376" t="s">
        <v>27</v>
      </c>
      <c r="AB376">
        <v>0</v>
      </c>
    </row>
    <row r="377" spans="2:28" x14ac:dyDescent="0.2">
      <c r="B377">
        <v>2613</v>
      </c>
      <c r="C377">
        <v>1961</v>
      </c>
      <c r="D377" s="59">
        <f t="shared" ca="1" si="16"/>
        <v>63</v>
      </c>
      <c r="E377" t="s">
        <v>53</v>
      </c>
      <c r="F377" t="s">
        <v>32</v>
      </c>
      <c r="G377" t="s">
        <v>529</v>
      </c>
      <c r="H377" s="61" t="str">
        <f t="shared" si="17"/>
        <v>54,197.00</v>
      </c>
      <c r="I377" s="78">
        <f t="shared" si="18"/>
        <v>54197</v>
      </c>
      <c r="J377">
        <v>0</v>
      </c>
      <c r="K377">
        <v>1</v>
      </c>
      <c r="L377" s="61">
        <v>41702</v>
      </c>
      <c r="M377" s="93">
        <v>41702</v>
      </c>
      <c r="N377">
        <v>16</v>
      </c>
      <c r="O377">
        <v>162</v>
      </c>
      <c r="P377">
        <v>6</v>
      </c>
      <c r="Q377">
        <v>37</v>
      </c>
      <c r="R377">
        <v>6</v>
      </c>
      <c r="S377">
        <v>13</v>
      </c>
      <c r="T377">
        <v>13</v>
      </c>
      <c r="U377">
        <v>2</v>
      </c>
      <c r="V377">
        <v>1</v>
      </c>
      <c r="W377">
        <v>6</v>
      </c>
      <c r="X377">
        <v>1</v>
      </c>
      <c r="Y377">
        <v>0</v>
      </c>
      <c r="Z377">
        <v>0</v>
      </c>
      <c r="AA377" t="s">
        <v>27</v>
      </c>
      <c r="AB377">
        <v>0</v>
      </c>
    </row>
    <row r="378" spans="2:28" x14ac:dyDescent="0.2">
      <c r="B378">
        <v>10133</v>
      </c>
      <c r="C378">
        <v>1971</v>
      </c>
      <c r="D378" s="59">
        <f t="shared" ca="1" si="16"/>
        <v>53</v>
      </c>
      <c r="E378" t="s">
        <v>23</v>
      </c>
      <c r="F378" t="s">
        <v>28</v>
      </c>
      <c r="G378" t="s">
        <v>530</v>
      </c>
      <c r="H378" s="61" t="str">
        <f t="shared" si="17"/>
        <v>93,790.00</v>
      </c>
      <c r="I378" s="78">
        <f t="shared" si="18"/>
        <v>93790</v>
      </c>
      <c r="J378">
        <v>0</v>
      </c>
      <c r="K378">
        <v>0</v>
      </c>
      <c r="L378" s="61">
        <v>41975</v>
      </c>
      <c r="M378" s="93">
        <v>41975</v>
      </c>
      <c r="N378">
        <v>16</v>
      </c>
      <c r="O378">
        <v>1302</v>
      </c>
      <c r="P378">
        <v>68</v>
      </c>
      <c r="Q378">
        <v>731</v>
      </c>
      <c r="R378">
        <v>89</v>
      </c>
      <c r="S378">
        <v>114</v>
      </c>
      <c r="T378">
        <v>45</v>
      </c>
      <c r="U378">
        <v>0</v>
      </c>
      <c r="V378">
        <v>6</v>
      </c>
      <c r="W378">
        <v>12</v>
      </c>
      <c r="X378">
        <v>2</v>
      </c>
      <c r="Y378">
        <v>1</v>
      </c>
      <c r="Z378">
        <v>0</v>
      </c>
      <c r="AA378" t="s">
        <v>31</v>
      </c>
      <c r="AB378">
        <v>3</v>
      </c>
    </row>
    <row r="379" spans="2:28" x14ac:dyDescent="0.2">
      <c r="B379">
        <v>8443</v>
      </c>
      <c r="C379">
        <v>1973</v>
      </c>
      <c r="D379" s="59">
        <f t="shared" ca="1" si="16"/>
        <v>51</v>
      </c>
      <c r="E379" t="s">
        <v>23</v>
      </c>
      <c r="F379" t="s">
        <v>28</v>
      </c>
      <c r="G379" t="s">
        <v>531</v>
      </c>
      <c r="H379" s="61" t="str">
        <f t="shared" si="17"/>
        <v>24,762.00</v>
      </c>
      <c r="I379" s="78">
        <f t="shared" si="18"/>
        <v>24762</v>
      </c>
      <c r="J379">
        <v>1</v>
      </c>
      <c r="K379">
        <v>0</v>
      </c>
      <c r="L379" s="61">
        <v>41914</v>
      </c>
      <c r="M379" s="93">
        <v>41914</v>
      </c>
      <c r="N379">
        <v>16</v>
      </c>
      <c r="O379">
        <v>6</v>
      </c>
      <c r="P379">
        <v>10</v>
      </c>
      <c r="Q379">
        <v>12</v>
      </c>
      <c r="R379">
        <v>3</v>
      </c>
      <c r="S379">
        <v>15</v>
      </c>
      <c r="T379">
        <v>40</v>
      </c>
      <c r="U379">
        <v>3</v>
      </c>
      <c r="V379">
        <v>3</v>
      </c>
      <c r="W379">
        <v>2</v>
      </c>
      <c r="X379">
        <v>8</v>
      </c>
      <c r="Y379">
        <v>1</v>
      </c>
      <c r="Z379">
        <v>0</v>
      </c>
      <c r="AA379" t="s">
        <v>67</v>
      </c>
      <c r="AB379">
        <v>1</v>
      </c>
    </row>
    <row r="380" spans="2:28" x14ac:dyDescent="0.2">
      <c r="B380">
        <v>10796</v>
      </c>
      <c r="C380">
        <v>1985</v>
      </c>
      <c r="D380" s="59">
        <f t="shared" ca="1" si="16"/>
        <v>39</v>
      </c>
      <c r="E380" t="s">
        <v>53</v>
      </c>
      <c r="F380" t="s">
        <v>32</v>
      </c>
      <c r="G380" t="s">
        <v>532</v>
      </c>
      <c r="H380" s="61" t="str">
        <f t="shared" si="17"/>
        <v>30,477.00</v>
      </c>
      <c r="I380" s="78">
        <f t="shared" si="18"/>
        <v>30477</v>
      </c>
      <c r="J380">
        <v>1</v>
      </c>
      <c r="K380">
        <v>0</v>
      </c>
      <c r="L380" s="61" t="s">
        <v>333</v>
      </c>
      <c r="M380" s="93">
        <v>41661</v>
      </c>
      <c r="N380">
        <v>16</v>
      </c>
      <c r="O380">
        <v>47</v>
      </c>
      <c r="P380">
        <v>1</v>
      </c>
      <c r="Q380">
        <v>6</v>
      </c>
      <c r="R380">
        <v>0</v>
      </c>
      <c r="S380">
        <v>0</v>
      </c>
      <c r="T380">
        <v>12</v>
      </c>
      <c r="U380">
        <v>1</v>
      </c>
      <c r="V380">
        <v>1</v>
      </c>
      <c r="W380">
        <v>3</v>
      </c>
      <c r="X380">
        <v>6</v>
      </c>
      <c r="Y380">
        <v>0</v>
      </c>
      <c r="Z380">
        <v>0</v>
      </c>
      <c r="AA380" t="s">
        <v>50</v>
      </c>
      <c r="AB380">
        <v>0</v>
      </c>
    </row>
    <row r="381" spans="2:28" x14ac:dyDescent="0.2">
      <c r="B381">
        <v>10241</v>
      </c>
      <c r="C381">
        <v>1976</v>
      </c>
      <c r="D381" s="59">
        <f t="shared" ca="1" si="16"/>
        <v>48</v>
      </c>
      <c r="E381" t="s">
        <v>43</v>
      </c>
      <c r="F381" t="s">
        <v>24</v>
      </c>
      <c r="G381" t="s">
        <v>533</v>
      </c>
      <c r="H381" s="61" t="str">
        <f t="shared" si="17"/>
        <v>11,448.00</v>
      </c>
      <c r="I381" s="78">
        <f t="shared" si="18"/>
        <v>11448</v>
      </c>
      <c r="J381">
        <v>0</v>
      </c>
      <c r="K381">
        <v>0</v>
      </c>
      <c r="L381" s="61" t="s">
        <v>534</v>
      </c>
      <c r="M381" s="93">
        <v>41623</v>
      </c>
      <c r="N381">
        <v>16</v>
      </c>
      <c r="O381">
        <v>0</v>
      </c>
      <c r="P381">
        <v>0</v>
      </c>
      <c r="Q381">
        <v>0</v>
      </c>
      <c r="R381">
        <v>6</v>
      </c>
      <c r="S381">
        <v>2</v>
      </c>
      <c r="T381">
        <v>6</v>
      </c>
      <c r="U381">
        <v>1</v>
      </c>
      <c r="V381">
        <v>1</v>
      </c>
      <c r="W381">
        <v>2</v>
      </c>
      <c r="X381">
        <v>6</v>
      </c>
      <c r="Y381">
        <v>0</v>
      </c>
      <c r="Z381">
        <v>0</v>
      </c>
      <c r="AA381" t="s">
        <v>27</v>
      </c>
      <c r="AB381">
        <v>0</v>
      </c>
    </row>
    <row r="382" spans="2:28" x14ac:dyDescent="0.2">
      <c r="B382">
        <v>3388</v>
      </c>
      <c r="C382">
        <v>1968</v>
      </c>
      <c r="D382" s="59">
        <f t="shared" ca="1" si="16"/>
        <v>56</v>
      </c>
      <c r="E382" t="s">
        <v>23</v>
      </c>
      <c r="F382" t="s">
        <v>24</v>
      </c>
      <c r="G382" t="s">
        <v>535</v>
      </c>
      <c r="H382" s="61" t="str">
        <f t="shared" si="17"/>
        <v>70,844.00</v>
      </c>
      <c r="I382" s="78">
        <f t="shared" si="18"/>
        <v>70844</v>
      </c>
      <c r="J382">
        <v>1</v>
      </c>
      <c r="K382">
        <v>1</v>
      </c>
      <c r="L382" s="61" t="s">
        <v>536</v>
      </c>
      <c r="M382" s="93">
        <v>41577</v>
      </c>
      <c r="N382">
        <v>16</v>
      </c>
      <c r="O382">
        <v>129</v>
      </c>
      <c r="P382">
        <v>26</v>
      </c>
      <c r="Q382">
        <v>67</v>
      </c>
      <c r="R382">
        <v>3</v>
      </c>
      <c r="S382">
        <v>67</v>
      </c>
      <c r="T382">
        <v>2</v>
      </c>
      <c r="U382">
        <v>5</v>
      </c>
      <c r="V382">
        <v>6</v>
      </c>
      <c r="W382">
        <v>5</v>
      </c>
      <c r="X382">
        <v>7</v>
      </c>
      <c r="Y382">
        <v>0</v>
      </c>
      <c r="Z382">
        <v>0</v>
      </c>
      <c r="AA382" t="s">
        <v>46</v>
      </c>
      <c r="AB382">
        <v>0</v>
      </c>
    </row>
    <row r="383" spans="2:28" x14ac:dyDescent="0.2">
      <c r="B383">
        <v>6507</v>
      </c>
      <c r="C383">
        <v>1981</v>
      </c>
      <c r="D383" s="59">
        <f t="shared" ca="1" si="16"/>
        <v>43</v>
      </c>
      <c r="E383" t="s">
        <v>23</v>
      </c>
      <c r="F383" t="s">
        <v>28</v>
      </c>
      <c r="G383" t="s">
        <v>537</v>
      </c>
      <c r="H383" s="61" t="str">
        <f t="shared" si="17"/>
        <v>30,828.00</v>
      </c>
      <c r="I383" s="78">
        <f t="shared" si="18"/>
        <v>30828</v>
      </c>
      <c r="J383">
        <v>1</v>
      </c>
      <c r="K383">
        <v>0</v>
      </c>
      <c r="L383" s="61">
        <v>41374</v>
      </c>
      <c r="M383" s="93">
        <v>41374</v>
      </c>
      <c r="N383">
        <v>16</v>
      </c>
      <c r="O383">
        <v>16</v>
      </c>
      <c r="P383">
        <v>11</v>
      </c>
      <c r="Q383">
        <v>15</v>
      </c>
      <c r="R383">
        <v>2</v>
      </c>
      <c r="S383">
        <v>0</v>
      </c>
      <c r="T383">
        <v>12</v>
      </c>
      <c r="U383">
        <v>2</v>
      </c>
      <c r="V383">
        <v>1</v>
      </c>
      <c r="W383">
        <v>4</v>
      </c>
      <c r="X383">
        <v>3</v>
      </c>
      <c r="Y383">
        <v>0</v>
      </c>
      <c r="Z383">
        <v>0</v>
      </c>
      <c r="AA383" t="s">
        <v>38</v>
      </c>
      <c r="AB383">
        <v>0</v>
      </c>
    </row>
    <row r="384" spans="2:28" x14ac:dyDescent="0.2">
      <c r="B384">
        <v>7446</v>
      </c>
      <c r="C384">
        <v>1968</v>
      </c>
      <c r="D384" s="59">
        <f t="shared" ca="1" si="16"/>
        <v>56</v>
      </c>
      <c r="E384" t="s">
        <v>53</v>
      </c>
      <c r="F384" t="s">
        <v>32</v>
      </c>
      <c r="G384" t="s">
        <v>538</v>
      </c>
      <c r="H384" s="61" t="str">
        <f t="shared" si="17"/>
        <v>62,513.00</v>
      </c>
      <c r="I384" s="78">
        <f t="shared" si="18"/>
        <v>62513</v>
      </c>
      <c r="J384">
        <v>0</v>
      </c>
      <c r="K384">
        <v>1</v>
      </c>
      <c r="L384" s="61">
        <v>41526</v>
      </c>
      <c r="M384" s="93">
        <v>41526</v>
      </c>
      <c r="N384">
        <v>16</v>
      </c>
      <c r="O384">
        <v>520</v>
      </c>
      <c r="P384">
        <v>42</v>
      </c>
      <c r="Q384">
        <v>98</v>
      </c>
      <c r="R384">
        <v>0</v>
      </c>
      <c r="S384">
        <v>42</v>
      </c>
      <c r="T384">
        <v>14</v>
      </c>
      <c r="U384">
        <v>2</v>
      </c>
      <c r="V384">
        <v>6</v>
      </c>
      <c r="W384">
        <v>10</v>
      </c>
      <c r="X384">
        <v>6</v>
      </c>
      <c r="Y384">
        <v>0</v>
      </c>
      <c r="Z384">
        <v>0</v>
      </c>
      <c r="AA384" t="s">
        <v>35</v>
      </c>
      <c r="AB384">
        <v>0</v>
      </c>
    </row>
    <row r="385" spans="2:28" x14ac:dyDescent="0.2">
      <c r="B385">
        <v>87</v>
      </c>
      <c r="C385">
        <v>1982</v>
      </c>
      <c r="D385" s="59">
        <f t="shared" ca="1" si="16"/>
        <v>42</v>
      </c>
      <c r="E385" t="s">
        <v>43</v>
      </c>
      <c r="F385" t="s">
        <v>32</v>
      </c>
      <c r="G385" t="s">
        <v>539</v>
      </c>
      <c r="H385" s="61" t="str">
        <f t="shared" si="17"/>
        <v>27,733.00</v>
      </c>
      <c r="I385" s="78">
        <f t="shared" si="18"/>
        <v>27733</v>
      </c>
      <c r="J385">
        <v>1</v>
      </c>
      <c r="K385">
        <v>0</v>
      </c>
      <c r="L385" s="61" t="s">
        <v>540</v>
      </c>
      <c r="M385" s="93">
        <v>41512</v>
      </c>
      <c r="N385">
        <v>16</v>
      </c>
      <c r="O385">
        <v>0</v>
      </c>
      <c r="P385">
        <v>7</v>
      </c>
      <c r="Q385">
        <v>5</v>
      </c>
      <c r="R385">
        <v>26</v>
      </c>
      <c r="S385">
        <v>2</v>
      </c>
      <c r="T385">
        <v>17</v>
      </c>
      <c r="U385">
        <v>2</v>
      </c>
      <c r="V385">
        <v>2</v>
      </c>
      <c r="W385">
        <v>3</v>
      </c>
      <c r="X385">
        <v>7</v>
      </c>
      <c r="Y385">
        <v>0</v>
      </c>
      <c r="Z385">
        <v>0</v>
      </c>
      <c r="AA385" t="s">
        <v>46</v>
      </c>
      <c r="AB385">
        <v>0</v>
      </c>
    </row>
    <row r="386" spans="2:28" x14ac:dyDescent="0.2">
      <c r="B386">
        <v>10477</v>
      </c>
      <c r="C386">
        <v>1974</v>
      </c>
      <c r="D386" s="59">
        <f t="shared" ca="1" si="16"/>
        <v>50</v>
      </c>
      <c r="E386" t="s">
        <v>40</v>
      </c>
      <c r="F386" t="s">
        <v>32</v>
      </c>
      <c r="G386" t="s">
        <v>541</v>
      </c>
      <c r="H386" s="61" t="str">
        <f t="shared" si="17"/>
        <v>39,435.00</v>
      </c>
      <c r="I386" s="78">
        <f t="shared" si="18"/>
        <v>39435</v>
      </c>
      <c r="J386">
        <v>1</v>
      </c>
      <c r="K386">
        <v>0</v>
      </c>
      <c r="L386" s="61">
        <v>41433</v>
      </c>
      <c r="M386" s="93">
        <v>41433</v>
      </c>
      <c r="N386">
        <v>16</v>
      </c>
      <c r="O386">
        <v>71</v>
      </c>
      <c r="P386">
        <v>0</v>
      </c>
      <c r="Q386">
        <v>18</v>
      </c>
      <c r="R386">
        <v>0</v>
      </c>
      <c r="S386">
        <v>0</v>
      </c>
      <c r="T386">
        <v>13</v>
      </c>
      <c r="U386">
        <v>1</v>
      </c>
      <c r="V386">
        <v>3</v>
      </c>
      <c r="W386">
        <v>2</v>
      </c>
      <c r="X386">
        <v>7</v>
      </c>
      <c r="Y386">
        <v>0</v>
      </c>
      <c r="Z386">
        <v>0</v>
      </c>
      <c r="AA386" t="s">
        <v>27</v>
      </c>
      <c r="AB386">
        <v>0</v>
      </c>
    </row>
    <row r="387" spans="2:28" x14ac:dyDescent="0.2">
      <c r="B387">
        <v>6072</v>
      </c>
      <c r="C387">
        <v>1971</v>
      </c>
      <c r="D387" s="59">
        <f t="shared" ca="1" si="16"/>
        <v>53</v>
      </c>
      <c r="E387" t="s">
        <v>53</v>
      </c>
      <c r="F387" t="s">
        <v>28</v>
      </c>
      <c r="G387" t="s">
        <v>542</v>
      </c>
      <c r="H387" s="61" t="str">
        <f t="shared" si="17"/>
        <v>75,345.00</v>
      </c>
      <c r="I387" s="78">
        <f t="shared" si="18"/>
        <v>75345</v>
      </c>
      <c r="J387">
        <v>0</v>
      </c>
      <c r="K387">
        <v>0</v>
      </c>
      <c r="L387" s="61">
        <v>41307</v>
      </c>
      <c r="M387" s="93">
        <v>41307</v>
      </c>
      <c r="N387">
        <v>16</v>
      </c>
      <c r="O387">
        <v>918</v>
      </c>
      <c r="P387">
        <v>57</v>
      </c>
      <c r="Q387">
        <v>842</v>
      </c>
      <c r="R387">
        <v>99</v>
      </c>
      <c r="S387">
        <v>38</v>
      </c>
      <c r="T387">
        <v>133</v>
      </c>
      <c r="U387">
        <v>1</v>
      </c>
      <c r="V387">
        <v>5</v>
      </c>
      <c r="W387">
        <v>6</v>
      </c>
      <c r="X387">
        <v>3</v>
      </c>
      <c r="Y387">
        <v>1</v>
      </c>
      <c r="Z387">
        <v>0</v>
      </c>
      <c r="AA387" t="s">
        <v>27</v>
      </c>
      <c r="AB387">
        <v>1</v>
      </c>
    </row>
    <row r="388" spans="2:28" x14ac:dyDescent="0.2">
      <c r="B388">
        <v>2518</v>
      </c>
      <c r="C388">
        <v>1987</v>
      </c>
      <c r="D388" s="59">
        <f t="shared" ca="1" si="16"/>
        <v>37</v>
      </c>
      <c r="E388" t="s">
        <v>43</v>
      </c>
      <c r="F388" t="s">
        <v>32</v>
      </c>
      <c r="G388" t="s">
        <v>543</v>
      </c>
      <c r="H388" s="61" t="str">
        <f t="shared" si="17"/>
        <v>20,491.00</v>
      </c>
      <c r="I388" s="78">
        <f t="shared" si="18"/>
        <v>20491</v>
      </c>
      <c r="J388">
        <v>0</v>
      </c>
      <c r="K388">
        <v>0</v>
      </c>
      <c r="L388" s="61" t="s">
        <v>544</v>
      </c>
      <c r="M388" s="93">
        <v>41299</v>
      </c>
      <c r="N388">
        <v>16</v>
      </c>
      <c r="O388">
        <v>5</v>
      </c>
      <c r="P388">
        <v>4</v>
      </c>
      <c r="Q388">
        <v>5</v>
      </c>
      <c r="R388">
        <v>4</v>
      </c>
      <c r="S388">
        <v>2</v>
      </c>
      <c r="T388">
        <v>10</v>
      </c>
      <c r="U388">
        <v>1</v>
      </c>
      <c r="V388">
        <v>0</v>
      </c>
      <c r="W388">
        <v>2</v>
      </c>
      <c r="X388">
        <v>7</v>
      </c>
      <c r="Y388">
        <v>0</v>
      </c>
      <c r="Z388">
        <v>0</v>
      </c>
      <c r="AA388" t="s">
        <v>46</v>
      </c>
      <c r="AB388">
        <v>0</v>
      </c>
    </row>
    <row r="389" spans="2:28" x14ac:dyDescent="0.2">
      <c r="B389">
        <v>247</v>
      </c>
      <c r="C389">
        <v>1972</v>
      </c>
      <c r="D389" s="59">
        <f t="shared" ref="D389:D452" ca="1" si="19">(YEAR(NOW())-C389)</f>
        <v>52</v>
      </c>
      <c r="E389" t="s">
        <v>23</v>
      </c>
      <c r="F389" t="s">
        <v>32</v>
      </c>
      <c r="G389" t="s">
        <v>545</v>
      </c>
      <c r="H389" s="61" t="str">
        <f t="shared" ref="H389:H452" si="20">REPLACE(G389,1,1,"")</f>
        <v>36,715.00</v>
      </c>
      <c r="I389" s="78">
        <f t="shared" ref="I389:I452" si="21">VALUE(H389)</f>
        <v>36715</v>
      </c>
      <c r="J389">
        <v>1</v>
      </c>
      <c r="K389">
        <v>0</v>
      </c>
      <c r="L389" s="61" t="s">
        <v>546</v>
      </c>
      <c r="M389" s="93">
        <v>41230</v>
      </c>
      <c r="N389">
        <v>16</v>
      </c>
      <c r="O389">
        <v>172</v>
      </c>
      <c r="P389">
        <v>10</v>
      </c>
      <c r="Q389">
        <v>125</v>
      </c>
      <c r="R389">
        <v>21</v>
      </c>
      <c r="S389">
        <v>13</v>
      </c>
      <c r="T389">
        <v>16</v>
      </c>
      <c r="U389">
        <v>6</v>
      </c>
      <c r="V389">
        <v>7</v>
      </c>
      <c r="W389">
        <v>4</v>
      </c>
      <c r="X389">
        <v>9</v>
      </c>
      <c r="Y389">
        <v>1</v>
      </c>
      <c r="Z389">
        <v>0</v>
      </c>
      <c r="AA389" t="s">
        <v>27</v>
      </c>
      <c r="AB389">
        <v>0</v>
      </c>
    </row>
    <row r="390" spans="2:28" x14ac:dyDescent="0.2">
      <c r="B390">
        <v>9463</v>
      </c>
      <c r="C390">
        <v>1960</v>
      </c>
      <c r="D390" s="59">
        <f t="shared" ca="1" si="19"/>
        <v>64</v>
      </c>
      <c r="E390" t="s">
        <v>23</v>
      </c>
      <c r="F390" t="s">
        <v>32</v>
      </c>
      <c r="G390" t="s">
        <v>547</v>
      </c>
      <c r="H390" s="61" t="str">
        <f t="shared" si="20"/>
        <v>71,706.00</v>
      </c>
      <c r="I390" s="78">
        <f t="shared" si="21"/>
        <v>71706</v>
      </c>
      <c r="J390">
        <v>0</v>
      </c>
      <c r="K390">
        <v>1</v>
      </c>
      <c r="L390" s="61" t="s">
        <v>548</v>
      </c>
      <c r="M390" s="93">
        <v>41226</v>
      </c>
      <c r="N390">
        <v>16</v>
      </c>
      <c r="O390">
        <v>931</v>
      </c>
      <c r="P390">
        <v>56</v>
      </c>
      <c r="Q390">
        <v>253</v>
      </c>
      <c r="R390">
        <v>91</v>
      </c>
      <c r="S390">
        <v>98</v>
      </c>
      <c r="T390">
        <v>14</v>
      </c>
      <c r="U390">
        <v>4</v>
      </c>
      <c r="V390">
        <v>9</v>
      </c>
      <c r="W390">
        <v>7</v>
      </c>
      <c r="X390">
        <v>5</v>
      </c>
      <c r="Y390">
        <v>0</v>
      </c>
      <c r="Z390">
        <v>0</v>
      </c>
      <c r="AA390" t="s">
        <v>31</v>
      </c>
      <c r="AB390">
        <v>0</v>
      </c>
    </row>
    <row r="391" spans="2:28" x14ac:dyDescent="0.2">
      <c r="B391">
        <v>1459</v>
      </c>
      <c r="C391">
        <v>1967</v>
      </c>
      <c r="D391" s="59">
        <f t="shared" ca="1" si="19"/>
        <v>57</v>
      </c>
      <c r="E391" t="s">
        <v>40</v>
      </c>
      <c r="F391" t="s">
        <v>32</v>
      </c>
      <c r="G391" t="s">
        <v>549</v>
      </c>
      <c r="H391" s="61" t="str">
        <f t="shared" si="20"/>
        <v>69,063.00</v>
      </c>
      <c r="I391" s="78">
        <f t="shared" si="21"/>
        <v>69063</v>
      </c>
      <c r="J391">
        <v>0</v>
      </c>
      <c r="K391">
        <v>1</v>
      </c>
      <c r="L391" s="61">
        <v>41101</v>
      </c>
      <c r="M391" s="93">
        <v>41101</v>
      </c>
      <c r="N391">
        <v>16</v>
      </c>
      <c r="O391">
        <v>666</v>
      </c>
      <c r="P391">
        <v>35</v>
      </c>
      <c r="Q391">
        <v>124</v>
      </c>
      <c r="R391">
        <v>69</v>
      </c>
      <c r="S391">
        <v>8</v>
      </c>
      <c r="T391">
        <v>26</v>
      </c>
      <c r="U391">
        <v>1</v>
      </c>
      <c r="V391">
        <v>5</v>
      </c>
      <c r="W391">
        <v>5</v>
      </c>
      <c r="X391">
        <v>3</v>
      </c>
      <c r="Y391">
        <v>0</v>
      </c>
      <c r="Z391">
        <v>0</v>
      </c>
      <c r="AA391" t="s">
        <v>27</v>
      </c>
      <c r="AB391">
        <v>0</v>
      </c>
    </row>
    <row r="392" spans="2:28" x14ac:dyDescent="0.2">
      <c r="B392">
        <v>9530</v>
      </c>
      <c r="C392">
        <v>1989</v>
      </c>
      <c r="D392" s="59">
        <f t="shared" ca="1" si="19"/>
        <v>35</v>
      </c>
      <c r="E392" t="s">
        <v>23</v>
      </c>
      <c r="F392" t="s">
        <v>32</v>
      </c>
      <c r="G392" t="s">
        <v>550</v>
      </c>
      <c r="H392" s="61" t="str">
        <f t="shared" si="20"/>
        <v>24,645.00</v>
      </c>
      <c r="I392" s="78">
        <f t="shared" si="21"/>
        <v>24645</v>
      </c>
      <c r="J392">
        <v>1</v>
      </c>
      <c r="K392">
        <v>0</v>
      </c>
      <c r="L392" s="61">
        <v>40919</v>
      </c>
      <c r="M392" s="93">
        <v>40919</v>
      </c>
      <c r="N392">
        <v>16</v>
      </c>
      <c r="O392">
        <v>5</v>
      </c>
      <c r="P392">
        <v>3</v>
      </c>
      <c r="Q392">
        <v>4</v>
      </c>
      <c r="R392">
        <v>4</v>
      </c>
      <c r="S392">
        <v>1</v>
      </c>
      <c r="T392">
        <v>0</v>
      </c>
      <c r="U392">
        <v>1</v>
      </c>
      <c r="V392">
        <v>1</v>
      </c>
      <c r="W392">
        <v>2</v>
      </c>
      <c r="X392">
        <v>8</v>
      </c>
      <c r="Y392">
        <v>0</v>
      </c>
      <c r="Z392">
        <v>0</v>
      </c>
      <c r="AA392" t="s">
        <v>67</v>
      </c>
      <c r="AB392">
        <v>0</v>
      </c>
    </row>
    <row r="393" spans="2:28" x14ac:dyDescent="0.2">
      <c r="B393">
        <v>9653</v>
      </c>
      <c r="C393">
        <v>1976</v>
      </c>
      <c r="D393" s="59">
        <f t="shared" ca="1" si="19"/>
        <v>48</v>
      </c>
      <c r="E393" t="s">
        <v>23</v>
      </c>
      <c r="F393" t="s">
        <v>32</v>
      </c>
      <c r="G393" t="s">
        <v>551</v>
      </c>
      <c r="H393" s="61" t="str">
        <f t="shared" si="20"/>
        <v>35,797.00</v>
      </c>
      <c r="I393" s="78">
        <f t="shared" si="21"/>
        <v>35797</v>
      </c>
      <c r="J393">
        <v>0</v>
      </c>
      <c r="K393">
        <v>1</v>
      </c>
      <c r="L393" s="61" t="s">
        <v>552</v>
      </c>
      <c r="M393" s="93">
        <v>41198</v>
      </c>
      <c r="N393">
        <v>16</v>
      </c>
      <c r="O393">
        <v>27</v>
      </c>
      <c r="P393">
        <v>1</v>
      </c>
      <c r="Q393">
        <v>14</v>
      </c>
      <c r="R393">
        <v>4</v>
      </c>
      <c r="S393">
        <v>1</v>
      </c>
      <c r="T393">
        <v>21</v>
      </c>
      <c r="U393">
        <v>2</v>
      </c>
      <c r="V393">
        <v>2</v>
      </c>
      <c r="W393">
        <v>3</v>
      </c>
      <c r="X393">
        <v>8</v>
      </c>
      <c r="Y393">
        <v>0</v>
      </c>
      <c r="Z393">
        <v>0</v>
      </c>
      <c r="AA393" t="s">
        <v>67</v>
      </c>
      <c r="AB393">
        <v>0</v>
      </c>
    </row>
    <row r="394" spans="2:28" x14ac:dyDescent="0.2">
      <c r="B394">
        <v>10785</v>
      </c>
      <c r="C394">
        <v>1970</v>
      </c>
      <c r="D394" s="59">
        <f t="shared" ca="1" si="19"/>
        <v>54</v>
      </c>
      <c r="E394" t="s">
        <v>23</v>
      </c>
      <c r="F394" t="s">
        <v>32</v>
      </c>
      <c r="G394" t="s">
        <v>553</v>
      </c>
      <c r="H394" s="61" t="str">
        <f t="shared" si="20"/>
        <v>44,078.00</v>
      </c>
      <c r="I394" s="78">
        <f t="shared" si="21"/>
        <v>44078</v>
      </c>
      <c r="J394">
        <v>1</v>
      </c>
      <c r="K394">
        <v>1</v>
      </c>
      <c r="L394" s="61" t="s">
        <v>445</v>
      </c>
      <c r="M394" s="93">
        <v>41809</v>
      </c>
      <c r="N394">
        <v>17</v>
      </c>
      <c r="O394">
        <v>24</v>
      </c>
      <c r="P394">
        <v>1</v>
      </c>
      <c r="Q394">
        <v>10</v>
      </c>
      <c r="R394">
        <v>2</v>
      </c>
      <c r="S394">
        <v>0</v>
      </c>
      <c r="T394">
        <v>4</v>
      </c>
      <c r="U394">
        <v>2</v>
      </c>
      <c r="V394">
        <v>2</v>
      </c>
      <c r="W394">
        <v>3</v>
      </c>
      <c r="X394">
        <v>5</v>
      </c>
      <c r="Y394">
        <v>0</v>
      </c>
      <c r="Z394">
        <v>0</v>
      </c>
      <c r="AA394" t="s">
        <v>67</v>
      </c>
      <c r="AB394">
        <v>0</v>
      </c>
    </row>
    <row r="395" spans="2:28" x14ac:dyDescent="0.2">
      <c r="B395">
        <v>9392</v>
      </c>
      <c r="C395">
        <v>1972</v>
      </c>
      <c r="D395" s="59">
        <f t="shared" ca="1" si="19"/>
        <v>52</v>
      </c>
      <c r="E395" t="s">
        <v>23</v>
      </c>
      <c r="F395" t="s">
        <v>28</v>
      </c>
      <c r="G395" t="s">
        <v>554</v>
      </c>
      <c r="H395" s="61" t="str">
        <f t="shared" si="20"/>
        <v>26,954.00</v>
      </c>
      <c r="I395" s="78">
        <f t="shared" si="21"/>
        <v>26954</v>
      </c>
      <c r="J395">
        <v>1</v>
      </c>
      <c r="K395">
        <v>0</v>
      </c>
      <c r="L395" s="61">
        <v>41856</v>
      </c>
      <c r="M395" s="93">
        <v>41856</v>
      </c>
      <c r="N395">
        <v>17</v>
      </c>
      <c r="O395">
        <v>4</v>
      </c>
      <c r="P395">
        <v>1</v>
      </c>
      <c r="Q395">
        <v>11</v>
      </c>
      <c r="R395">
        <v>0</v>
      </c>
      <c r="S395">
        <v>0</v>
      </c>
      <c r="T395">
        <v>1</v>
      </c>
      <c r="U395">
        <v>1</v>
      </c>
      <c r="V395">
        <v>1</v>
      </c>
      <c r="W395">
        <v>2</v>
      </c>
      <c r="X395">
        <v>7</v>
      </c>
      <c r="Y395">
        <v>0</v>
      </c>
      <c r="Z395">
        <v>0</v>
      </c>
      <c r="AA395" t="s">
        <v>27</v>
      </c>
      <c r="AB395">
        <v>0</v>
      </c>
    </row>
    <row r="396" spans="2:28" x14ac:dyDescent="0.2">
      <c r="B396">
        <v>10146</v>
      </c>
      <c r="C396">
        <v>1973</v>
      </c>
      <c r="D396" s="59">
        <f t="shared" ca="1" si="19"/>
        <v>51</v>
      </c>
      <c r="E396" t="s">
        <v>40</v>
      </c>
      <c r="F396" t="s">
        <v>32</v>
      </c>
      <c r="G396" t="s">
        <v>555</v>
      </c>
      <c r="H396" s="61" t="str">
        <f t="shared" si="20"/>
        <v>38,887.00</v>
      </c>
      <c r="I396" s="78">
        <f t="shared" si="21"/>
        <v>38887</v>
      </c>
      <c r="J396">
        <v>1</v>
      </c>
      <c r="K396">
        <v>0</v>
      </c>
      <c r="L396" s="61">
        <v>41673</v>
      </c>
      <c r="M396" s="93">
        <v>41673</v>
      </c>
      <c r="N396">
        <v>17</v>
      </c>
      <c r="O396">
        <v>25</v>
      </c>
      <c r="P396">
        <v>1</v>
      </c>
      <c r="Q396">
        <v>13</v>
      </c>
      <c r="R396">
        <v>0</v>
      </c>
      <c r="S396">
        <v>0</v>
      </c>
      <c r="T396">
        <v>3</v>
      </c>
      <c r="U396">
        <v>1</v>
      </c>
      <c r="V396">
        <v>1</v>
      </c>
      <c r="W396">
        <v>3</v>
      </c>
      <c r="X396">
        <v>7</v>
      </c>
      <c r="Y396">
        <v>0</v>
      </c>
      <c r="Z396">
        <v>0</v>
      </c>
      <c r="AA396" t="s">
        <v>38</v>
      </c>
      <c r="AB396">
        <v>0</v>
      </c>
    </row>
    <row r="397" spans="2:28" x14ac:dyDescent="0.2">
      <c r="B397">
        <v>4741</v>
      </c>
      <c r="C397">
        <v>1975</v>
      </c>
      <c r="D397" s="59">
        <f t="shared" ca="1" si="19"/>
        <v>49</v>
      </c>
      <c r="E397" t="s">
        <v>43</v>
      </c>
      <c r="F397" t="s">
        <v>32</v>
      </c>
      <c r="G397" t="s">
        <v>556</v>
      </c>
      <c r="H397" s="61" t="str">
        <f t="shared" si="20"/>
        <v>65,463.00</v>
      </c>
      <c r="I397" s="78">
        <f t="shared" si="21"/>
        <v>65463</v>
      </c>
      <c r="J397">
        <v>1</v>
      </c>
      <c r="K397">
        <v>0</v>
      </c>
      <c r="L397" s="61" t="s">
        <v>329</v>
      </c>
      <c r="M397" s="93">
        <v>41669</v>
      </c>
      <c r="N397">
        <v>17</v>
      </c>
      <c r="O397">
        <v>391</v>
      </c>
      <c r="P397">
        <v>32</v>
      </c>
      <c r="Q397">
        <v>70</v>
      </c>
      <c r="R397">
        <v>21</v>
      </c>
      <c r="S397">
        <v>32</v>
      </c>
      <c r="T397">
        <v>16</v>
      </c>
      <c r="U397">
        <v>2</v>
      </c>
      <c r="V397">
        <v>6</v>
      </c>
      <c r="W397">
        <v>9</v>
      </c>
      <c r="X397">
        <v>5</v>
      </c>
      <c r="Y397">
        <v>0</v>
      </c>
      <c r="Z397">
        <v>0</v>
      </c>
      <c r="AA397" t="s">
        <v>27</v>
      </c>
      <c r="AB397">
        <v>1</v>
      </c>
    </row>
    <row r="398" spans="2:28" x14ac:dyDescent="0.2">
      <c r="B398">
        <v>1880</v>
      </c>
      <c r="C398">
        <v>1960</v>
      </c>
      <c r="D398" s="59">
        <f t="shared" ca="1" si="19"/>
        <v>64</v>
      </c>
      <c r="E398" t="s">
        <v>40</v>
      </c>
      <c r="F398" t="s">
        <v>32</v>
      </c>
      <c r="G398" t="s">
        <v>557</v>
      </c>
      <c r="H398" s="61" t="str">
        <f t="shared" si="20"/>
        <v>53,537.00</v>
      </c>
      <c r="I398" s="78">
        <f t="shared" si="21"/>
        <v>53537</v>
      </c>
      <c r="J398">
        <v>1</v>
      </c>
      <c r="K398">
        <v>1</v>
      </c>
      <c r="L398" s="61" t="s">
        <v>329</v>
      </c>
      <c r="M398" s="93">
        <v>41669</v>
      </c>
      <c r="N398">
        <v>17</v>
      </c>
      <c r="O398">
        <v>81</v>
      </c>
      <c r="P398">
        <v>0</v>
      </c>
      <c r="Q398">
        <v>6</v>
      </c>
      <c r="R398">
        <v>0</v>
      </c>
      <c r="S398">
        <v>0</v>
      </c>
      <c r="T398">
        <v>6</v>
      </c>
      <c r="U398">
        <v>2</v>
      </c>
      <c r="V398">
        <v>2</v>
      </c>
      <c r="W398">
        <v>3</v>
      </c>
      <c r="X398">
        <v>5</v>
      </c>
      <c r="Y398">
        <v>0</v>
      </c>
      <c r="Z398">
        <v>0</v>
      </c>
      <c r="AA398" t="s">
        <v>50</v>
      </c>
      <c r="AB398">
        <v>0</v>
      </c>
    </row>
    <row r="399" spans="2:28" x14ac:dyDescent="0.2">
      <c r="B399">
        <v>6471</v>
      </c>
      <c r="C399">
        <v>1972</v>
      </c>
      <c r="D399" s="59">
        <f t="shared" ca="1" si="19"/>
        <v>52</v>
      </c>
      <c r="E399" t="s">
        <v>53</v>
      </c>
      <c r="F399" t="s">
        <v>28</v>
      </c>
      <c r="G399" t="s">
        <v>558</v>
      </c>
      <c r="H399" s="61" t="str">
        <f t="shared" si="20"/>
        <v>36,230.00</v>
      </c>
      <c r="I399" s="78">
        <f t="shared" si="21"/>
        <v>36230</v>
      </c>
      <c r="J399">
        <v>1</v>
      </c>
      <c r="K399">
        <v>0</v>
      </c>
      <c r="L399" s="61" t="s">
        <v>171</v>
      </c>
      <c r="M399" s="93">
        <v>41564</v>
      </c>
      <c r="N399">
        <v>17</v>
      </c>
      <c r="O399">
        <v>14</v>
      </c>
      <c r="P399">
        <v>2</v>
      </c>
      <c r="Q399">
        <v>30</v>
      </c>
      <c r="R399">
        <v>8</v>
      </c>
      <c r="S399">
        <v>2</v>
      </c>
      <c r="T399">
        <v>3</v>
      </c>
      <c r="U399">
        <v>1</v>
      </c>
      <c r="V399">
        <v>2</v>
      </c>
      <c r="W399">
        <v>4</v>
      </c>
      <c r="X399">
        <v>5</v>
      </c>
      <c r="Y399">
        <v>0</v>
      </c>
      <c r="Z399">
        <v>0</v>
      </c>
      <c r="AA399" t="s">
        <v>27</v>
      </c>
      <c r="AB399">
        <v>0</v>
      </c>
    </row>
    <row r="400" spans="2:28" x14ac:dyDescent="0.2">
      <c r="B400">
        <v>5718</v>
      </c>
      <c r="C400">
        <v>1951</v>
      </c>
      <c r="D400" s="59">
        <f t="shared" ca="1" si="19"/>
        <v>73</v>
      </c>
      <c r="E400" t="s">
        <v>23</v>
      </c>
      <c r="F400" t="s">
        <v>32</v>
      </c>
      <c r="G400" t="s">
        <v>559</v>
      </c>
      <c r="H400" s="61" t="str">
        <f t="shared" si="20"/>
        <v>80,763.00</v>
      </c>
      <c r="I400" s="78">
        <f t="shared" si="21"/>
        <v>80763</v>
      </c>
      <c r="J400">
        <v>0</v>
      </c>
      <c r="K400">
        <v>0</v>
      </c>
      <c r="L400" s="61" t="s">
        <v>462</v>
      </c>
      <c r="M400" s="93">
        <v>41501</v>
      </c>
      <c r="N400">
        <v>17</v>
      </c>
      <c r="O400">
        <v>674</v>
      </c>
      <c r="P400">
        <v>168</v>
      </c>
      <c r="Q400">
        <v>108</v>
      </c>
      <c r="R400">
        <v>192</v>
      </c>
      <c r="S400">
        <v>42</v>
      </c>
      <c r="T400">
        <v>231</v>
      </c>
      <c r="U400">
        <v>1</v>
      </c>
      <c r="V400">
        <v>5</v>
      </c>
      <c r="W400">
        <v>6</v>
      </c>
      <c r="X400">
        <v>3</v>
      </c>
      <c r="Y400">
        <v>1</v>
      </c>
      <c r="Z400">
        <v>0</v>
      </c>
      <c r="AA400" t="s">
        <v>67</v>
      </c>
      <c r="AB400">
        <v>2</v>
      </c>
    </row>
    <row r="401" spans="2:28" x14ac:dyDescent="0.2">
      <c r="B401">
        <v>3478</v>
      </c>
      <c r="C401">
        <v>1972</v>
      </c>
      <c r="D401" s="59">
        <f t="shared" ca="1" si="19"/>
        <v>52</v>
      </c>
      <c r="E401" t="s">
        <v>40</v>
      </c>
      <c r="F401" t="s">
        <v>32</v>
      </c>
      <c r="G401" t="s">
        <v>560</v>
      </c>
      <c r="H401" s="61" t="str">
        <f t="shared" si="20"/>
        <v>60,585.00</v>
      </c>
      <c r="I401" s="78">
        <f t="shared" si="21"/>
        <v>60585</v>
      </c>
      <c r="J401">
        <v>1</v>
      </c>
      <c r="K401">
        <v>1</v>
      </c>
      <c r="L401" s="61" t="s">
        <v>561</v>
      </c>
      <c r="M401" s="93">
        <v>41449</v>
      </c>
      <c r="N401">
        <v>17</v>
      </c>
      <c r="O401">
        <v>267</v>
      </c>
      <c r="P401">
        <v>42</v>
      </c>
      <c r="Q401">
        <v>309</v>
      </c>
      <c r="R401">
        <v>55</v>
      </c>
      <c r="S401">
        <v>42</v>
      </c>
      <c r="T401">
        <v>21</v>
      </c>
      <c r="U401">
        <v>10</v>
      </c>
      <c r="V401">
        <v>7</v>
      </c>
      <c r="W401">
        <v>9</v>
      </c>
      <c r="X401">
        <v>5</v>
      </c>
      <c r="Y401">
        <v>1</v>
      </c>
      <c r="Z401">
        <v>0</v>
      </c>
      <c r="AA401" t="s">
        <v>31</v>
      </c>
      <c r="AB401">
        <v>0</v>
      </c>
    </row>
    <row r="402" spans="2:28" x14ac:dyDescent="0.2">
      <c r="B402">
        <v>7848</v>
      </c>
      <c r="C402">
        <v>1975</v>
      </c>
      <c r="D402" s="59">
        <f t="shared" ca="1" si="19"/>
        <v>49</v>
      </c>
      <c r="E402" t="s">
        <v>23</v>
      </c>
      <c r="F402" t="s">
        <v>28</v>
      </c>
      <c r="G402" t="s">
        <v>562</v>
      </c>
      <c r="H402" s="61" t="str">
        <f t="shared" si="20"/>
        <v>49,166.00</v>
      </c>
      <c r="I402" s="78">
        <f t="shared" si="21"/>
        <v>49166</v>
      </c>
      <c r="J402">
        <v>0</v>
      </c>
      <c r="K402">
        <v>1</v>
      </c>
      <c r="L402" s="61" t="s">
        <v>563</v>
      </c>
      <c r="M402" s="93">
        <v>41438</v>
      </c>
      <c r="N402">
        <v>17</v>
      </c>
      <c r="O402">
        <v>224</v>
      </c>
      <c r="P402">
        <v>2</v>
      </c>
      <c r="Q402">
        <v>25</v>
      </c>
      <c r="R402">
        <v>7</v>
      </c>
      <c r="S402">
        <v>0</v>
      </c>
      <c r="T402">
        <v>110</v>
      </c>
      <c r="U402">
        <v>2</v>
      </c>
      <c r="V402">
        <v>5</v>
      </c>
      <c r="W402">
        <v>3</v>
      </c>
      <c r="X402">
        <v>6</v>
      </c>
      <c r="Y402">
        <v>0</v>
      </c>
      <c r="Z402">
        <v>0</v>
      </c>
      <c r="AA402" t="s">
        <v>50</v>
      </c>
      <c r="AB402">
        <v>0</v>
      </c>
    </row>
    <row r="403" spans="2:28" x14ac:dyDescent="0.2">
      <c r="B403">
        <v>7999</v>
      </c>
      <c r="C403">
        <v>1956</v>
      </c>
      <c r="D403" s="59">
        <f t="shared" ca="1" si="19"/>
        <v>68</v>
      </c>
      <c r="E403" t="s">
        <v>40</v>
      </c>
      <c r="F403" t="s">
        <v>32</v>
      </c>
      <c r="G403" t="s">
        <v>564</v>
      </c>
      <c r="H403" s="61" t="str">
        <f t="shared" si="20"/>
        <v>75,261.00</v>
      </c>
      <c r="I403" s="78">
        <f t="shared" si="21"/>
        <v>75261</v>
      </c>
      <c r="J403">
        <v>0</v>
      </c>
      <c r="K403">
        <v>0</v>
      </c>
      <c r="L403" s="61" t="s">
        <v>565</v>
      </c>
      <c r="M403" s="93">
        <v>41387</v>
      </c>
      <c r="N403">
        <v>17</v>
      </c>
      <c r="O403">
        <v>1239</v>
      </c>
      <c r="P403">
        <v>17</v>
      </c>
      <c r="Q403">
        <v>413</v>
      </c>
      <c r="R403">
        <v>23</v>
      </c>
      <c r="S403">
        <v>34</v>
      </c>
      <c r="T403">
        <v>17</v>
      </c>
      <c r="U403">
        <v>1</v>
      </c>
      <c r="V403">
        <v>5</v>
      </c>
      <c r="W403">
        <v>5</v>
      </c>
      <c r="X403">
        <v>2</v>
      </c>
      <c r="Y403">
        <v>1</v>
      </c>
      <c r="Z403">
        <v>0</v>
      </c>
      <c r="AA403" t="s">
        <v>27</v>
      </c>
      <c r="AB403">
        <v>2</v>
      </c>
    </row>
    <row r="404" spans="2:28" x14ac:dyDescent="0.2">
      <c r="B404">
        <v>11101</v>
      </c>
      <c r="C404">
        <v>1992</v>
      </c>
      <c r="D404" s="59">
        <f t="shared" ca="1" si="19"/>
        <v>32</v>
      </c>
      <c r="E404" t="s">
        <v>23</v>
      </c>
      <c r="F404" t="s">
        <v>32</v>
      </c>
      <c r="G404" t="s">
        <v>566</v>
      </c>
      <c r="H404" s="61" t="str">
        <f t="shared" si="20"/>
        <v>89,891.00</v>
      </c>
      <c r="I404" s="78">
        <f t="shared" si="21"/>
        <v>89891</v>
      </c>
      <c r="J404">
        <v>0</v>
      </c>
      <c r="K404">
        <v>0</v>
      </c>
      <c r="L404" s="61" t="s">
        <v>567</v>
      </c>
      <c r="M404" s="93">
        <v>41379</v>
      </c>
      <c r="N404">
        <v>17</v>
      </c>
      <c r="O404">
        <v>412</v>
      </c>
      <c r="P404">
        <v>22</v>
      </c>
      <c r="Q404">
        <v>132</v>
      </c>
      <c r="R404">
        <v>59</v>
      </c>
      <c r="S404">
        <v>28</v>
      </c>
      <c r="T404">
        <v>183</v>
      </c>
      <c r="U404">
        <v>1</v>
      </c>
      <c r="V404">
        <v>11</v>
      </c>
      <c r="W404">
        <v>8</v>
      </c>
      <c r="X404">
        <v>4</v>
      </c>
      <c r="Y404">
        <v>0</v>
      </c>
      <c r="Z404">
        <v>0</v>
      </c>
      <c r="AA404" t="s">
        <v>38</v>
      </c>
      <c r="AB404">
        <v>1</v>
      </c>
    </row>
    <row r="405" spans="2:28" x14ac:dyDescent="0.2">
      <c r="B405">
        <v>9212</v>
      </c>
      <c r="C405">
        <v>1963</v>
      </c>
      <c r="D405" s="59">
        <f t="shared" ca="1" si="19"/>
        <v>61</v>
      </c>
      <c r="E405" t="s">
        <v>53</v>
      </c>
      <c r="F405" t="s">
        <v>32</v>
      </c>
      <c r="G405" t="s">
        <v>568</v>
      </c>
      <c r="H405" s="61" t="str">
        <f t="shared" si="20"/>
        <v>72,828.00</v>
      </c>
      <c r="I405" s="78">
        <f t="shared" si="21"/>
        <v>72828</v>
      </c>
      <c r="J405">
        <v>0</v>
      </c>
      <c r="K405">
        <v>1</v>
      </c>
      <c r="L405" s="61" t="s">
        <v>103</v>
      </c>
      <c r="M405" s="93">
        <v>41319</v>
      </c>
      <c r="N405">
        <v>17</v>
      </c>
      <c r="O405">
        <v>1205</v>
      </c>
      <c r="P405">
        <v>0</v>
      </c>
      <c r="Q405">
        <v>235</v>
      </c>
      <c r="R405">
        <v>19</v>
      </c>
      <c r="S405">
        <v>14</v>
      </c>
      <c r="T405">
        <v>205</v>
      </c>
      <c r="U405">
        <v>6</v>
      </c>
      <c r="V405">
        <v>6</v>
      </c>
      <c r="W405">
        <v>13</v>
      </c>
      <c r="X405">
        <v>7</v>
      </c>
      <c r="Y405">
        <v>0</v>
      </c>
      <c r="Z405">
        <v>0</v>
      </c>
      <c r="AA405" t="s">
        <v>27</v>
      </c>
      <c r="AB405">
        <v>0</v>
      </c>
    </row>
    <row r="406" spans="2:28" x14ac:dyDescent="0.2">
      <c r="B406">
        <v>10983</v>
      </c>
      <c r="C406">
        <v>1953</v>
      </c>
      <c r="D406" s="59">
        <f t="shared" ca="1" si="19"/>
        <v>71</v>
      </c>
      <c r="E406" t="s">
        <v>23</v>
      </c>
      <c r="F406" t="s">
        <v>32</v>
      </c>
      <c r="G406" t="s">
        <v>569</v>
      </c>
      <c r="H406" s="61" t="str">
        <f t="shared" si="20"/>
        <v>75,278.00</v>
      </c>
      <c r="I406" s="78">
        <f t="shared" si="21"/>
        <v>75278</v>
      </c>
      <c r="J406">
        <v>0</v>
      </c>
      <c r="K406">
        <v>0</v>
      </c>
      <c r="L406" s="61" t="s">
        <v>570</v>
      </c>
      <c r="M406" s="93">
        <v>41303</v>
      </c>
      <c r="N406">
        <v>17</v>
      </c>
      <c r="O406">
        <v>304</v>
      </c>
      <c r="P406">
        <v>98</v>
      </c>
      <c r="Q406">
        <v>230</v>
      </c>
      <c r="R406">
        <v>150</v>
      </c>
      <c r="S406">
        <v>74</v>
      </c>
      <c r="T406">
        <v>74</v>
      </c>
      <c r="U406">
        <v>1</v>
      </c>
      <c r="V406">
        <v>6</v>
      </c>
      <c r="W406">
        <v>13</v>
      </c>
      <c r="X406">
        <v>3</v>
      </c>
      <c r="Y406">
        <v>0</v>
      </c>
      <c r="Z406">
        <v>0</v>
      </c>
      <c r="AA406" t="s">
        <v>67</v>
      </c>
      <c r="AB406">
        <v>0</v>
      </c>
    </row>
    <row r="407" spans="2:28" x14ac:dyDescent="0.2">
      <c r="B407">
        <v>3629</v>
      </c>
      <c r="C407">
        <v>1979</v>
      </c>
      <c r="D407" s="59">
        <f t="shared" ca="1" si="19"/>
        <v>45</v>
      </c>
      <c r="E407" t="s">
        <v>23</v>
      </c>
      <c r="F407" t="s">
        <v>28</v>
      </c>
      <c r="G407" t="s">
        <v>571</v>
      </c>
      <c r="H407" s="61" t="str">
        <f t="shared" si="20"/>
        <v>38,557.00</v>
      </c>
      <c r="I407" s="78">
        <f t="shared" si="21"/>
        <v>38557</v>
      </c>
      <c r="J407">
        <v>1</v>
      </c>
      <c r="K407">
        <v>0</v>
      </c>
      <c r="L407" s="61" t="s">
        <v>108</v>
      </c>
      <c r="M407" s="93">
        <v>41262</v>
      </c>
      <c r="N407">
        <v>17</v>
      </c>
      <c r="O407">
        <v>76</v>
      </c>
      <c r="P407">
        <v>3</v>
      </c>
      <c r="Q407">
        <v>31</v>
      </c>
      <c r="R407">
        <v>4</v>
      </c>
      <c r="S407">
        <v>4</v>
      </c>
      <c r="T407">
        <v>27</v>
      </c>
      <c r="U407">
        <v>2</v>
      </c>
      <c r="V407">
        <v>3</v>
      </c>
      <c r="W407">
        <v>3</v>
      </c>
      <c r="X407">
        <v>7</v>
      </c>
      <c r="Y407">
        <v>0</v>
      </c>
      <c r="Z407">
        <v>0</v>
      </c>
      <c r="AA407" t="s">
        <v>31</v>
      </c>
      <c r="AB407">
        <v>0</v>
      </c>
    </row>
    <row r="408" spans="2:28" x14ac:dyDescent="0.2">
      <c r="B408">
        <v>4673</v>
      </c>
      <c r="C408">
        <v>1964</v>
      </c>
      <c r="D408" s="59">
        <f t="shared" ca="1" si="19"/>
        <v>60</v>
      </c>
      <c r="E408" t="s">
        <v>40</v>
      </c>
      <c r="F408" t="s">
        <v>32</v>
      </c>
      <c r="G408" t="s">
        <v>572</v>
      </c>
      <c r="H408" s="61" t="str">
        <f t="shared" si="20"/>
        <v>81,300.00</v>
      </c>
      <c r="I408" s="78">
        <f t="shared" si="21"/>
        <v>81300</v>
      </c>
      <c r="J408">
        <v>0</v>
      </c>
      <c r="K408">
        <v>1</v>
      </c>
      <c r="L408" s="61" t="s">
        <v>573</v>
      </c>
      <c r="M408" s="93">
        <v>41212</v>
      </c>
      <c r="N408">
        <v>17</v>
      </c>
      <c r="O408">
        <v>1004</v>
      </c>
      <c r="P408">
        <v>12</v>
      </c>
      <c r="Q408">
        <v>145</v>
      </c>
      <c r="R408">
        <v>32</v>
      </c>
      <c r="S408">
        <v>12</v>
      </c>
      <c r="T408">
        <v>36</v>
      </c>
      <c r="U408">
        <v>3</v>
      </c>
      <c r="V408">
        <v>10</v>
      </c>
      <c r="W408">
        <v>5</v>
      </c>
      <c r="X408">
        <v>5</v>
      </c>
      <c r="Y408">
        <v>1</v>
      </c>
      <c r="Z408">
        <v>0</v>
      </c>
      <c r="AA408" t="s">
        <v>27</v>
      </c>
      <c r="AB408">
        <v>1</v>
      </c>
    </row>
    <row r="409" spans="2:28" x14ac:dyDescent="0.2">
      <c r="B409">
        <v>796</v>
      </c>
      <c r="C409">
        <v>1966</v>
      </c>
      <c r="D409" s="59">
        <f t="shared" ca="1" si="19"/>
        <v>58</v>
      </c>
      <c r="E409" t="s">
        <v>43</v>
      </c>
      <c r="F409" t="s">
        <v>24</v>
      </c>
      <c r="G409" t="s">
        <v>574</v>
      </c>
      <c r="H409" s="61" t="str">
        <f t="shared" si="20"/>
        <v>60,161.00</v>
      </c>
      <c r="I409" s="78">
        <f t="shared" si="21"/>
        <v>60161</v>
      </c>
      <c r="J409">
        <v>0</v>
      </c>
      <c r="K409">
        <v>1</v>
      </c>
      <c r="L409" s="61" t="s">
        <v>575</v>
      </c>
      <c r="M409" s="93">
        <v>41205</v>
      </c>
      <c r="N409">
        <v>17</v>
      </c>
      <c r="O409">
        <v>584</v>
      </c>
      <c r="P409">
        <v>44</v>
      </c>
      <c r="Q409">
        <v>212</v>
      </c>
      <c r="R409">
        <v>46</v>
      </c>
      <c r="S409">
        <v>8</v>
      </c>
      <c r="T409">
        <v>177</v>
      </c>
      <c r="U409">
        <v>3</v>
      </c>
      <c r="V409">
        <v>11</v>
      </c>
      <c r="W409">
        <v>8</v>
      </c>
      <c r="X409">
        <v>8</v>
      </c>
      <c r="Y409">
        <v>0</v>
      </c>
      <c r="Z409">
        <v>0</v>
      </c>
      <c r="AA409" t="s">
        <v>31</v>
      </c>
      <c r="AB409">
        <v>0</v>
      </c>
    </row>
    <row r="410" spans="2:28" x14ac:dyDescent="0.2">
      <c r="B410">
        <v>618</v>
      </c>
      <c r="C410">
        <v>1978</v>
      </c>
      <c r="D410" s="59">
        <f t="shared" ca="1" si="19"/>
        <v>46</v>
      </c>
      <c r="E410" t="s">
        <v>40</v>
      </c>
      <c r="F410" t="s">
        <v>32</v>
      </c>
      <c r="G410" t="s">
        <v>576</v>
      </c>
      <c r="H410" s="61" t="str">
        <f t="shared" si="20"/>
        <v>69,389.00</v>
      </c>
      <c r="I410" s="78">
        <f t="shared" si="21"/>
        <v>69389</v>
      </c>
      <c r="J410">
        <v>0</v>
      </c>
      <c r="K410">
        <v>1</v>
      </c>
      <c r="L410" s="61" t="s">
        <v>147</v>
      </c>
      <c r="M410" s="93">
        <v>41180</v>
      </c>
      <c r="N410">
        <v>17</v>
      </c>
      <c r="O410">
        <v>422</v>
      </c>
      <c r="P410">
        <v>7</v>
      </c>
      <c r="Q410">
        <v>238</v>
      </c>
      <c r="R410">
        <v>69</v>
      </c>
      <c r="S410">
        <v>46</v>
      </c>
      <c r="T410">
        <v>15</v>
      </c>
      <c r="U410">
        <v>1</v>
      </c>
      <c r="V410">
        <v>7</v>
      </c>
      <c r="W410">
        <v>12</v>
      </c>
      <c r="X410">
        <v>4</v>
      </c>
      <c r="Y410">
        <v>0</v>
      </c>
      <c r="Z410">
        <v>0</v>
      </c>
      <c r="AA410" t="s">
        <v>38</v>
      </c>
      <c r="AB410">
        <v>0</v>
      </c>
    </row>
    <row r="411" spans="2:28" x14ac:dyDescent="0.2">
      <c r="B411">
        <v>380</v>
      </c>
      <c r="C411">
        <v>1955</v>
      </c>
      <c r="D411" s="59">
        <f t="shared" ca="1" si="19"/>
        <v>69</v>
      </c>
      <c r="E411" t="s">
        <v>23</v>
      </c>
      <c r="F411" t="s">
        <v>24</v>
      </c>
      <c r="G411" t="s">
        <v>577</v>
      </c>
      <c r="H411" s="61" t="str">
        <f t="shared" si="20"/>
        <v>64,497.00</v>
      </c>
      <c r="I411" s="78">
        <f t="shared" si="21"/>
        <v>64497</v>
      </c>
      <c r="J411">
        <v>0</v>
      </c>
      <c r="K411">
        <v>1</v>
      </c>
      <c r="L411" s="61">
        <v>41191</v>
      </c>
      <c r="M411" s="93">
        <v>41191</v>
      </c>
      <c r="N411">
        <v>17</v>
      </c>
      <c r="O411">
        <v>1170</v>
      </c>
      <c r="P411">
        <v>48</v>
      </c>
      <c r="Q411">
        <v>320</v>
      </c>
      <c r="R411">
        <v>42</v>
      </c>
      <c r="S411">
        <v>32</v>
      </c>
      <c r="T411">
        <v>192</v>
      </c>
      <c r="U411">
        <v>5</v>
      </c>
      <c r="V411">
        <v>11</v>
      </c>
      <c r="W411">
        <v>9</v>
      </c>
      <c r="X411">
        <v>8</v>
      </c>
      <c r="Y411">
        <v>1</v>
      </c>
      <c r="Z411">
        <v>0</v>
      </c>
      <c r="AA411" t="s">
        <v>67</v>
      </c>
      <c r="AB411">
        <v>1</v>
      </c>
    </row>
    <row r="412" spans="2:28" x14ac:dyDescent="0.2">
      <c r="B412">
        <v>1092</v>
      </c>
      <c r="C412">
        <v>1981</v>
      </c>
      <c r="D412" s="59">
        <f t="shared" ca="1" si="19"/>
        <v>43</v>
      </c>
      <c r="E412" t="s">
        <v>23</v>
      </c>
      <c r="F412" t="s">
        <v>32</v>
      </c>
      <c r="G412" t="s">
        <v>578</v>
      </c>
      <c r="H412" s="61" t="str">
        <f t="shared" si="20"/>
        <v>61,014.00</v>
      </c>
      <c r="I412" s="78">
        <f t="shared" si="21"/>
        <v>61014</v>
      </c>
      <c r="J412">
        <v>0</v>
      </c>
      <c r="K412">
        <v>1</v>
      </c>
      <c r="L412" s="61">
        <v>41221</v>
      </c>
      <c r="M412" s="93">
        <v>41221</v>
      </c>
      <c r="N412">
        <v>17</v>
      </c>
      <c r="O412">
        <v>269</v>
      </c>
      <c r="P412">
        <v>129</v>
      </c>
      <c r="Q412">
        <v>495</v>
      </c>
      <c r="R412">
        <v>182</v>
      </c>
      <c r="S412">
        <v>43</v>
      </c>
      <c r="T412">
        <v>29</v>
      </c>
      <c r="U412">
        <v>4</v>
      </c>
      <c r="V412">
        <v>9</v>
      </c>
      <c r="W412">
        <v>4</v>
      </c>
      <c r="X412">
        <v>7</v>
      </c>
      <c r="Y412">
        <v>0</v>
      </c>
      <c r="Z412">
        <v>0</v>
      </c>
      <c r="AA412" t="s">
        <v>50</v>
      </c>
      <c r="AB412">
        <v>0</v>
      </c>
    </row>
    <row r="413" spans="2:28" x14ac:dyDescent="0.2">
      <c r="B413">
        <v>8962</v>
      </c>
      <c r="C413">
        <v>1976</v>
      </c>
      <c r="D413" s="59">
        <f t="shared" ca="1" si="19"/>
        <v>48</v>
      </c>
      <c r="E413" t="s">
        <v>53</v>
      </c>
      <c r="F413" t="s">
        <v>32</v>
      </c>
      <c r="G413" t="s">
        <v>579</v>
      </c>
      <c r="H413" s="61" t="str">
        <f t="shared" si="20"/>
        <v>44,319.00</v>
      </c>
      <c r="I413" s="78">
        <f t="shared" si="21"/>
        <v>44319</v>
      </c>
      <c r="J413">
        <v>1</v>
      </c>
      <c r="K413">
        <v>1</v>
      </c>
      <c r="L413" s="61" t="s">
        <v>580</v>
      </c>
      <c r="M413" s="93">
        <v>41746</v>
      </c>
      <c r="N413">
        <v>18</v>
      </c>
      <c r="O413">
        <v>26</v>
      </c>
      <c r="P413">
        <v>0</v>
      </c>
      <c r="Q413">
        <v>8</v>
      </c>
      <c r="R413">
        <v>0</v>
      </c>
      <c r="S413">
        <v>0</v>
      </c>
      <c r="T413">
        <v>3</v>
      </c>
      <c r="U413">
        <v>2</v>
      </c>
      <c r="V413">
        <v>2</v>
      </c>
      <c r="W413">
        <v>3</v>
      </c>
      <c r="X413">
        <v>5</v>
      </c>
      <c r="Y413">
        <v>0</v>
      </c>
      <c r="Z413">
        <v>0</v>
      </c>
      <c r="AA413" t="s">
        <v>67</v>
      </c>
      <c r="AB413">
        <v>0</v>
      </c>
    </row>
    <row r="414" spans="2:28" x14ac:dyDescent="0.2">
      <c r="B414">
        <v>8207</v>
      </c>
      <c r="C414">
        <v>1958</v>
      </c>
      <c r="D414" s="59">
        <f t="shared" ca="1" si="19"/>
        <v>66</v>
      </c>
      <c r="E414" t="s">
        <v>43</v>
      </c>
      <c r="F414" t="s">
        <v>32</v>
      </c>
      <c r="G414" t="s">
        <v>581</v>
      </c>
      <c r="H414" s="61" t="str">
        <f t="shared" si="20"/>
        <v>53,233.00</v>
      </c>
      <c r="I414" s="78">
        <f t="shared" si="21"/>
        <v>53233</v>
      </c>
      <c r="J414">
        <v>0</v>
      </c>
      <c r="K414">
        <v>1</v>
      </c>
      <c r="L414" s="61" t="s">
        <v>358</v>
      </c>
      <c r="M414" s="93">
        <v>41716</v>
      </c>
      <c r="N414">
        <v>18</v>
      </c>
      <c r="O414">
        <v>28</v>
      </c>
      <c r="P414">
        <v>0</v>
      </c>
      <c r="Q414">
        <v>9</v>
      </c>
      <c r="R414">
        <v>3</v>
      </c>
      <c r="S414">
        <v>0</v>
      </c>
      <c r="T414">
        <v>0</v>
      </c>
      <c r="U414">
        <v>1</v>
      </c>
      <c r="V414">
        <v>1</v>
      </c>
      <c r="W414">
        <v>3</v>
      </c>
      <c r="X414">
        <v>4</v>
      </c>
      <c r="Y414">
        <v>0</v>
      </c>
      <c r="Z414">
        <v>0</v>
      </c>
      <c r="AA414" t="s">
        <v>31</v>
      </c>
      <c r="AB414">
        <v>0</v>
      </c>
    </row>
    <row r="415" spans="2:28" x14ac:dyDescent="0.2">
      <c r="B415">
        <v>6521</v>
      </c>
      <c r="C415">
        <v>1955</v>
      </c>
      <c r="D415" s="59">
        <f t="shared" ca="1" si="19"/>
        <v>69</v>
      </c>
      <c r="E415" t="s">
        <v>23</v>
      </c>
      <c r="F415" t="s">
        <v>32</v>
      </c>
      <c r="G415" t="s">
        <v>582</v>
      </c>
      <c r="H415" s="61" t="str">
        <f t="shared" si="20"/>
        <v>77,972.00</v>
      </c>
      <c r="I415" s="78">
        <f t="shared" si="21"/>
        <v>77972</v>
      </c>
      <c r="J415">
        <v>0</v>
      </c>
      <c r="K415">
        <v>0</v>
      </c>
      <c r="L415" s="61" t="s">
        <v>358</v>
      </c>
      <c r="M415" s="93">
        <v>41716</v>
      </c>
      <c r="N415">
        <v>18</v>
      </c>
      <c r="O415">
        <v>613</v>
      </c>
      <c r="P415">
        <v>22</v>
      </c>
      <c r="Q415">
        <v>319</v>
      </c>
      <c r="R415">
        <v>33</v>
      </c>
      <c r="S415">
        <v>102</v>
      </c>
      <c r="T415">
        <v>12</v>
      </c>
      <c r="U415">
        <v>1</v>
      </c>
      <c r="V415">
        <v>4</v>
      </c>
      <c r="W415">
        <v>9</v>
      </c>
      <c r="X415">
        <v>1</v>
      </c>
      <c r="Y415">
        <v>0</v>
      </c>
      <c r="Z415">
        <v>0</v>
      </c>
      <c r="AA415" t="s">
        <v>67</v>
      </c>
      <c r="AB415">
        <v>0</v>
      </c>
    </row>
    <row r="416" spans="2:28" x14ac:dyDescent="0.2">
      <c r="B416">
        <v>535</v>
      </c>
      <c r="C416">
        <v>1988</v>
      </c>
      <c r="D416" s="59">
        <f t="shared" ca="1" si="19"/>
        <v>36</v>
      </c>
      <c r="E416" t="s">
        <v>23</v>
      </c>
      <c r="F416" t="s">
        <v>24</v>
      </c>
      <c r="G416" t="s">
        <v>583</v>
      </c>
      <c r="H416" s="61" t="str">
        <f t="shared" si="20"/>
        <v>81,361.00</v>
      </c>
      <c r="I416" s="78">
        <f t="shared" si="21"/>
        <v>81361</v>
      </c>
      <c r="J416">
        <v>0</v>
      </c>
      <c r="K416">
        <v>0</v>
      </c>
      <c r="L416" s="61" t="s">
        <v>584</v>
      </c>
      <c r="M416" s="93">
        <v>41695</v>
      </c>
      <c r="N416">
        <v>18</v>
      </c>
      <c r="O416">
        <v>163</v>
      </c>
      <c r="P416">
        <v>23</v>
      </c>
      <c r="Q416">
        <v>424</v>
      </c>
      <c r="R416">
        <v>27</v>
      </c>
      <c r="S416">
        <v>65</v>
      </c>
      <c r="T416">
        <v>76</v>
      </c>
      <c r="U416">
        <v>1</v>
      </c>
      <c r="V416">
        <v>3</v>
      </c>
      <c r="W416">
        <v>13</v>
      </c>
      <c r="X416">
        <v>1</v>
      </c>
      <c r="Y416">
        <v>0</v>
      </c>
      <c r="Z416">
        <v>0</v>
      </c>
      <c r="AA416" t="s">
        <v>46</v>
      </c>
      <c r="AB416">
        <v>0</v>
      </c>
    </row>
    <row r="417" spans="2:28" x14ac:dyDescent="0.2">
      <c r="B417">
        <v>4608</v>
      </c>
      <c r="C417">
        <v>1988</v>
      </c>
      <c r="D417" s="59">
        <f t="shared" ca="1" si="19"/>
        <v>36</v>
      </c>
      <c r="E417" t="s">
        <v>23</v>
      </c>
      <c r="F417" t="s">
        <v>24</v>
      </c>
      <c r="G417" t="s">
        <v>583</v>
      </c>
      <c r="H417" s="61" t="str">
        <f t="shared" si="20"/>
        <v>81,361.00</v>
      </c>
      <c r="I417" s="78">
        <f t="shared" si="21"/>
        <v>81361</v>
      </c>
      <c r="J417">
        <v>0</v>
      </c>
      <c r="K417">
        <v>0</v>
      </c>
      <c r="L417" s="61" t="s">
        <v>584</v>
      </c>
      <c r="M417" s="93">
        <v>41695</v>
      </c>
      <c r="N417">
        <v>18</v>
      </c>
      <c r="O417">
        <v>163</v>
      </c>
      <c r="P417">
        <v>23</v>
      </c>
      <c r="Q417">
        <v>424</v>
      </c>
      <c r="R417">
        <v>27</v>
      </c>
      <c r="S417">
        <v>65</v>
      </c>
      <c r="T417">
        <v>76</v>
      </c>
      <c r="U417">
        <v>1</v>
      </c>
      <c r="V417">
        <v>3</v>
      </c>
      <c r="W417">
        <v>13</v>
      </c>
      <c r="X417">
        <v>1</v>
      </c>
      <c r="Y417">
        <v>1</v>
      </c>
      <c r="Z417">
        <v>0</v>
      </c>
      <c r="AA417" t="s">
        <v>67</v>
      </c>
      <c r="AB417">
        <v>0</v>
      </c>
    </row>
    <row r="418" spans="2:28" x14ac:dyDescent="0.2">
      <c r="B418">
        <v>11086</v>
      </c>
      <c r="C418">
        <v>1985</v>
      </c>
      <c r="D418" s="59">
        <f t="shared" ca="1" si="19"/>
        <v>39</v>
      </c>
      <c r="E418" t="s">
        <v>118</v>
      </c>
      <c r="F418" t="s">
        <v>28</v>
      </c>
      <c r="G418" t="s">
        <v>585</v>
      </c>
      <c r="H418" s="61" t="str">
        <f t="shared" si="20"/>
        <v>25,707.00</v>
      </c>
      <c r="I418" s="78">
        <f t="shared" si="21"/>
        <v>25707</v>
      </c>
      <c r="J418">
        <v>1</v>
      </c>
      <c r="K418">
        <v>0</v>
      </c>
      <c r="L418" s="61" t="s">
        <v>48</v>
      </c>
      <c r="M418" s="93">
        <v>41657</v>
      </c>
      <c r="N418">
        <v>18</v>
      </c>
      <c r="O418">
        <v>1</v>
      </c>
      <c r="P418">
        <v>6</v>
      </c>
      <c r="Q418">
        <v>2</v>
      </c>
      <c r="R418">
        <v>3</v>
      </c>
      <c r="S418">
        <v>6</v>
      </c>
      <c r="T418">
        <v>3</v>
      </c>
      <c r="U418">
        <v>1</v>
      </c>
      <c r="V418">
        <v>1</v>
      </c>
      <c r="W418">
        <v>3</v>
      </c>
      <c r="X418">
        <v>7</v>
      </c>
      <c r="Y418">
        <v>0</v>
      </c>
      <c r="Z418">
        <v>0</v>
      </c>
      <c r="AA418" t="s">
        <v>27</v>
      </c>
      <c r="AB418">
        <v>0</v>
      </c>
    </row>
    <row r="419" spans="2:28" x14ac:dyDescent="0.2">
      <c r="B419">
        <v>1064</v>
      </c>
      <c r="C419">
        <v>1972</v>
      </c>
      <c r="D419" s="59">
        <f t="shared" ca="1" si="19"/>
        <v>52</v>
      </c>
      <c r="E419" t="s">
        <v>40</v>
      </c>
      <c r="F419" t="s">
        <v>32</v>
      </c>
      <c r="G419" t="s">
        <v>586</v>
      </c>
      <c r="H419" s="61" t="str">
        <f t="shared" si="20"/>
        <v>42,403.00</v>
      </c>
      <c r="I419" s="78">
        <f t="shared" si="21"/>
        <v>42403</v>
      </c>
      <c r="J419">
        <v>1</v>
      </c>
      <c r="K419">
        <v>0</v>
      </c>
      <c r="L419" s="61">
        <v>41590</v>
      </c>
      <c r="M419" s="93">
        <v>41590</v>
      </c>
      <c r="N419">
        <v>18</v>
      </c>
      <c r="O419">
        <v>22</v>
      </c>
      <c r="P419">
        <v>1</v>
      </c>
      <c r="Q419">
        <v>11</v>
      </c>
      <c r="R419">
        <v>0</v>
      </c>
      <c r="S419">
        <v>5</v>
      </c>
      <c r="T419">
        <v>3</v>
      </c>
      <c r="U419">
        <v>1</v>
      </c>
      <c r="V419">
        <v>1</v>
      </c>
      <c r="W419">
        <v>3</v>
      </c>
      <c r="X419">
        <v>8</v>
      </c>
      <c r="Y419">
        <v>0</v>
      </c>
      <c r="Z419">
        <v>0</v>
      </c>
      <c r="AA419" t="s">
        <v>27</v>
      </c>
      <c r="AB419">
        <v>0</v>
      </c>
    </row>
    <row r="420" spans="2:28" x14ac:dyDescent="0.2">
      <c r="B420">
        <v>7000</v>
      </c>
      <c r="C420">
        <v>1973</v>
      </c>
      <c r="D420" s="59">
        <f t="shared" ca="1" si="19"/>
        <v>51</v>
      </c>
      <c r="E420" t="s">
        <v>43</v>
      </c>
      <c r="F420" t="s">
        <v>28</v>
      </c>
      <c r="G420" t="s">
        <v>587</v>
      </c>
      <c r="H420" s="61" t="str">
        <f t="shared" si="20"/>
        <v>65,704.00</v>
      </c>
      <c r="I420" s="78">
        <f t="shared" si="21"/>
        <v>65704</v>
      </c>
      <c r="J420">
        <v>0</v>
      </c>
      <c r="K420">
        <v>0</v>
      </c>
      <c r="L420" s="61" t="s">
        <v>173</v>
      </c>
      <c r="M420" s="93">
        <v>41560</v>
      </c>
      <c r="N420">
        <v>18</v>
      </c>
      <c r="O420">
        <v>279</v>
      </c>
      <c r="P420">
        <v>172</v>
      </c>
      <c r="Q420">
        <v>74</v>
      </c>
      <c r="R420">
        <v>38</v>
      </c>
      <c r="S420">
        <v>8</v>
      </c>
      <c r="T420">
        <v>246</v>
      </c>
      <c r="U420">
        <v>1</v>
      </c>
      <c r="V420">
        <v>2</v>
      </c>
      <c r="W420">
        <v>10</v>
      </c>
      <c r="X420">
        <v>1</v>
      </c>
      <c r="Y420">
        <v>0</v>
      </c>
      <c r="Z420">
        <v>0</v>
      </c>
      <c r="AA420" t="s">
        <v>46</v>
      </c>
      <c r="AB420">
        <v>0</v>
      </c>
    </row>
    <row r="421" spans="2:28" x14ac:dyDescent="0.2">
      <c r="B421">
        <v>1581</v>
      </c>
      <c r="C421">
        <v>1981</v>
      </c>
      <c r="D421" s="59">
        <f t="shared" ca="1" si="19"/>
        <v>43</v>
      </c>
      <c r="E421" t="s">
        <v>23</v>
      </c>
      <c r="F421" t="s">
        <v>32</v>
      </c>
      <c r="G421" t="s">
        <v>588</v>
      </c>
      <c r="H421" s="61" t="str">
        <f t="shared" si="20"/>
        <v>37,406.00</v>
      </c>
      <c r="I421" s="78">
        <f t="shared" si="21"/>
        <v>37406</v>
      </c>
      <c r="J421">
        <v>1</v>
      </c>
      <c r="K421">
        <v>0</v>
      </c>
      <c r="L421" s="61">
        <v>41557</v>
      </c>
      <c r="M421" s="93">
        <v>41557</v>
      </c>
      <c r="N421">
        <v>18</v>
      </c>
      <c r="O421">
        <v>2</v>
      </c>
      <c r="P421">
        <v>0</v>
      </c>
      <c r="Q421">
        <v>8</v>
      </c>
      <c r="R421">
        <v>2</v>
      </c>
      <c r="S421">
        <v>2</v>
      </c>
      <c r="T421">
        <v>3</v>
      </c>
      <c r="U421">
        <v>1</v>
      </c>
      <c r="V421">
        <v>1</v>
      </c>
      <c r="W421">
        <v>2</v>
      </c>
      <c r="X421">
        <v>8</v>
      </c>
      <c r="Y421">
        <v>1</v>
      </c>
      <c r="Z421">
        <v>0</v>
      </c>
      <c r="AA421" t="s">
        <v>27</v>
      </c>
      <c r="AB421">
        <v>0</v>
      </c>
    </row>
    <row r="422" spans="2:28" x14ac:dyDescent="0.2">
      <c r="B422">
        <v>7384</v>
      </c>
      <c r="C422">
        <v>1952</v>
      </c>
      <c r="D422" s="59">
        <f t="shared" ca="1" si="19"/>
        <v>72</v>
      </c>
      <c r="E422" t="s">
        <v>53</v>
      </c>
      <c r="F422" t="s">
        <v>32</v>
      </c>
      <c r="G422" t="s">
        <v>589</v>
      </c>
      <c r="H422" s="61" t="str">
        <f t="shared" si="20"/>
        <v>39,767.00</v>
      </c>
      <c r="I422" s="78">
        <f t="shared" si="21"/>
        <v>39767</v>
      </c>
      <c r="J422">
        <v>0</v>
      </c>
      <c r="K422">
        <v>0</v>
      </c>
      <c r="L422" s="61" t="s">
        <v>371</v>
      </c>
      <c r="M422" s="93">
        <v>41476</v>
      </c>
      <c r="N422">
        <v>18</v>
      </c>
      <c r="O422">
        <v>113</v>
      </c>
      <c r="P422">
        <v>61</v>
      </c>
      <c r="Q422">
        <v>204</v>
      </c>
      <c r="R422">
        <v>34</v>
      </c>
      <c r="S422">
        <v>26</v>
      </c>
      <c r="T422">
        <v>47</v>
      </c>
      <c r="U422">
        <v>2</v>
      </c>
      <c r="V422">
        <v>7</v>
      </c>
      <c r="W422">
        <v>7</v>
      </c>
      <c r="X422">
        <v>8</v>
      </c>
      <c r="Y422">
        <v>0</v>
      </c>
      <c r="Z422">
        <v>0</v>
      </c>
      <c r="AA422" t="s">
        <v>27</v>
      </c>
      <c r="AB422">
        <v>0</v>
      </c>
    </row>
    <row r="423" spans="2:28" x14ac:dyDescent="0.2">
      <c r="B423">
        <v>10552</v>
      </c>
      <c r="C423">
        <v>1980</v>
      </c>
      <c r="D423" s="59">
        <f t="shared" ca="1" si="19"/>
        <v>44</v>
      </c>
      <c r="E423" t="s">
        <v>43</v>
      </c>
      <c r="F423" t="s">
        <v>32</v>
      </c>
      <c r="G423" t="s">
        <v>590</v>
      </c>
      <c r="H423" s="61" t="str">
        <f t="shared" si="20"/>
        <v>54,210.00</v>
      </c>
      <c r="I423" s="78">
        <f t="shared" si="21"/>
        <v>54210</v>
      </c>
      <c r="J423">
        <v>0</v>
      </c>
      <c r="K423">
        <v>1</v>
      </c>
      <c r="L423" s="61" t="s">
        <v>591</v>
      </c>
      <c r="M423" s="93">
        <v>41414</v>
      </c>
      <c r="N423">
        <v>18</v>
      </c>
      <c r="O423">
        <v>70</v>
      </c>
      <c r="P423">
        <v>54</v>
      </c>
      <c r="Q423">
        <v>109</v>
      </c>
      <c r="R423">
        <v>80</v>
      </c>
      <c r="S423">
        <v>9</v>
      </c>
      <c r="T423">
        <v>45</v>
      </c>
      <c r="U423">
        <v>2</v>
      </c>
      <c r="V423">
        <v>4</v>
      </c>
      <c r="W423">
        <v>7</v>
      </c>
      <c r="X423">
        <v>5</v>
      </c>
      <c r="Y423">
        <v>0</v>
      </c>
      <c r="Z423">
        <v>0</v>
      </c>
      <c r="AA423" t="s">
        <v>27</v>
      </c>
      <c r="AB423">
        <v>0</v>
      </c>
    </row>
    <row r="424" spans="2:28" x14ac:dyDescent="0.2">
      <c r="B424">
        <v>6409</v>
      </c>
      <c r="C424">
        <v>1968</v>
      </c>
      <c r="D424" s="59">
        <f t="shared" ca="1" si="19"/>
        <v>56</v>
      </c>
      <c r="E424" t="s">
        <v>23</v>
      </c>
      <c r="F424" t="s">
        <v>24</v>
      </c>
      <c r="G424" t="s">
        <v>592</v>
      </c>
      <c r="H424" s="61" t="str">
        <f t="shared" si="20"/>
        <v>57,136.00</v>
      </c>
      <c r="I424" s="78">
        <f t="shared" si="21"/>
        <v>57136</v>
      </c>
      <c r="J424">
        <v>0</v>
      </c>
      <c r="K424">
        <v>0</v>
      </c>
      <c r="L424" s="61" t="s">
        <v>593</v>
      </c>
      <c r="M424" s="93">
        <v>41412</v>
      </c>
      <c r="N424">
        <v>18</v>
      </c>
      <c r="O424">
        <v>267</v>
      </c>
      <c r="P424">
        <v>140</v>
      </c>
      <c r="Q424">
        <v>599</v>
      </c>
      <c r="R424">
        <v>34</v>
      </c>
      <c r="S424">
        <v>12</v>
      </c>
      <c r="T424">
        <v>127</v>
      </c>
      <c r="U424">
        <v>1</v>
      </c>
      <c r="V424">
        <v>7</v>
      </c>
      <c r="W424">
        <v>7</v>
      </c>
      <c r="X424">
        <v>6</v>
      </c>
      <c r="Y424">
        <v>1</v>
      </c>
      <c r="Z424">
        <v>0</v>
      </c>
      <c r="AA424" t="s">
        <v>67</v>
      </c>
      <c r="AB424">
        <v>0</v>
      </c>
    </row>
    <row r="425" spans="2:28" x14ac:dyDescent="0.2">
      <c r="B425">
        <v>9507</v>
      </c>
      <c r="C425">
        <v>1976</v>
      </c>
      <c r="D425" s="59">
        <f t="shared" ca="1" si="19"/>
        <v>48</v>
      </c>
      <c r="E425" t="s">
        <v>23</v>
      </c>
      <c r="F425" t="s">
        <v>32</v>
      </c>
      <c r="G425" t="s">
        <v>594</v>
      </c>
      <c r="H425" s="61" t="str">
        <f t="shared" si="20"/>
        <v>40,794.00</v>
      </c>
      <c r="I425" s="78">
        <f t="shared" si="21"/>
        <v>40794</v>
      </c>
      <c r="J425">
        <v>0</v>
      </c>
      <c r="K425">
        <v>1</v>
      </c>
      <c r="L425" s="61">
        <v>41459</v>
      </c>
      <c r="M425" s="93">
        <v>41459</v>
      </c>
      <c r="N425">
        <v>18</v>
      </c>
      <c r="O425">
        <v>261</v>
      </c>
      <c r="P425">
        <v>23</v>
      </c>
      <c r="Q425">
        <v>73</v>
      </c>
      <c r="R425">
        <v>4</v>
      </c>
      <c r="S425">
        <v>23</v>
      </c>
      <c r="T425">
        <v>50</v>
      </c>
      <c r="U425">
        <v>2</v>
      </c>
      <c r="V425">
        <v>6</v>
      </c>
      <c r="W425">
        <v>5</v>
      </c>
      <c r="X425">
        <v>7</v>
      </c>
      <c r="Y425">
        <v>0</v>
      </c>
      <c r="Z425">
        <v>0</v>
      </c>
      <c r="AA425" t="s">
        <v>27</v>
      </c>
      <c r="AB425">
        <v>0</v>
      </c>
    </row>
    <row r="426" spans="2:28" x14ac:dyDescent="0.2">
      <c r="B426">
        <v>9560</v>
      </c>
      <c r="C426">
        <v>1966</v>
      </c>
      <c r="D426" s="59">
        <f t="shared" ca="1" si="19"/>
        <v>58</v>
      </c>
      <c r="E426" t="s">
        <v>23</v>
      </c>
      <c r="F426" t="s">
        <v>32</v>
      </c>
      <c r="G426" t="s">
        <v>595</v>
      </c>
      <c r="H426" s="61" t="str">
        <f t="shared" si="20"/>
        <v>83,003.00</v>
      </c>
      <c r="I426" s="78">
        <f t="shared" si="21"/>
        <v>83003</v>
      </c>
      <c r="J426">
        <v>0</v>
      </c>
      <c r="K426">
        <v>0</v>
      </c>
      <c r="L426" s="61">
        <v>41336</v>
      </c>
      <c r="M426" s="93">
        <v>41336</v>
      </c>
      <c r="N426">
        <v>18</v>
      </c>
      <c r="O426">
        <v>856</v>
      </c>
      <c r="P426">
        <v>61</v>
      </c>
      <c r="Q426">
        <v>570</v>
      </c>
      <c r="R426">
        <v>40</v>
      </c>
      <c r="S426">
        <v>25</v>
      </c>
      <c r="T426">
        <v>122</v>
      </c>
      <c r="U426">
        <v>1</v>
      </c>
      <c r="V426">
        <v>7</v>
      </c>
      <c r="W426">
        <v>8</v>
      </c>
      <c r="X426">
        <v>3</v>
      </c>
      <c r="Y426">
        <v>1</v>
      </c>
      <c r="Z426">
        <v>0</v>
      </c>
      <c r="AA426" t="s">
        <v>27</v>
      </c>
      <c r="AB426">
        <v>1</v>
      </c>
    </row>
    <row r="427" spans="2:28" x14ac:dyDescent="0.2">
      <c r="B427">
        <v>10991</v>
      </c>
      <c r="C427">
        <v>1961</v>
      </c>
      <c r="D427" s="59">
        <f t="shared" ca="1" si="19"/>
        <v>63</v>
      </c>
      <c r="E427" t="s">
        <v>53</v>
      </c>
      <c r="F427" t="s">
        <v>32</v>
      </c>
      <c r="G427" t="s">
        <v>596</v>
      </c>
      <c r="H427" s="61" t="str">
        <f t="shared" si="20"/>
        <v>89,058.00</v>
      </c>
      <c r="I427" s="78">
        <f t="shared" si="21"/>
        <v>89058</v>
      </c>
      <c r="J427">
        <v>0</v>
      </c>
      <c r="K427">
        <v>0</v>
      </c>
      <c r="L427" s="61">
        <v>41102</v>
      </c>
      <c r="M427" s="93">
        <v>41102</v>
      </c>
      <c r="N427">
        <v>18</v>
      </c>
      <c r="O427">
        <v>454</v>
      </c>
      <c r="P427">
        <v>194</v>
      </c>
      <c r="Q427">
        <v>106</v>
      </c>
      <c r="R427">
        <v>31</v>
      </c>
      <c r="S427">
        <v>22</v>
      </c>
      <c r="T427">
        <v>43</v>
      </c>
      <c r="U427">
        <v>1</v>
      </c>
      <c r="V427">
        <v>5</v>
      </c>
      <c r="W427">
        <v>4</v>
      </c>
      <c r="X427">
        <v>2</v>
      </c>
      <c r="Y427">
        <v>0</v>
      </c>
      <c r="Z427">
        <v>0</v>
      </c>
      <c r="AA427" t="s">
        <v>31</v>
      </c>
      <c r="AB427">
        <v>0</v>
      </c>
    </row>
    <row r="428" spans="2:28" x14ac:dyDescent="0.2">
      <c r="B428">
        <v>4712</v>
      </c>
      <c r="C428">
        <v>1992</v>
      </c>
      <c r="D428" s="59">
        <f t="shared" ca="1" si="19"/>
        <v>32</v>
      </c>
      <c r="E428" t="s">
        <v>43</v>
      </c>
      <c r="F428" t="s">
        <v>32</v>
      </c>
      <c r="G428" t="s">
        <v>597</v>
      </c>
      <c r="H428" s="61" t="str">
        <f t="shared" si="20"/>
        <v>20,193.00</v>
      </c>
      <c r="I428" s="78">
        <f t="shared" si="21"/>
        <v>20193</v>
      </c>
      <c r="J428">
        <v>0</v>
      </c>
      <c r="K428">
        <v>0</v>
      </c>
      <c r="L428" s="61" t="s">
        <v>598</v>
      </c>
      <c r="M428" s="93">
        <v>41241</v>
      </c>
      <c r="N428">
        <v>18</v>
      </c>
      <c r="O428">
        <v>8</v>
      </c>
      <c r="P428">
        <v>8</v>
      </c>
      <c r="Q428">
        <v>22</v>
      </c>
      <c r="R428">
        <v>24</v>
      </c>
      <c r="S428">
        <v>11</v>
      </c>
      <c r="T428">
        <v>9</v>
      </c>
      <c r="U428">
        <v>1</v>
      </c>
      <c r="V428">
        <v>1</v>
      </c>
      <c r="W428">
        <v>4</v>
      </c>
      <c r="X428">
        <v>4</v>
      </c>
      <c r="Y428">
        <v>0</v>
      </c>
      <c r="Z428">
        <v>0</v>
      </c>
      <c r="AA428" t="s">
        <v>27</v>
      </c>
      <c r="AB428">
        <v>0</v>
      </c>
    </row>
    <row r="429" spans="2:28" x14ac:dyDescent="0.2">
      <c r="B429">
        <v>11056</v>
      </c>
      <c r="C429">
        <v>1975</v>
      </c>
      <c r="D429" s="59">
        <f t="shared" ca="1" si="19"/>
        <v>49</v>
      </c>
      <c r="E429" t="s">
        <v>23</v>
      </c>
      <c r="F429" t="s">
        <v>32</v>
      </c>
      <c r="G429" t="s">
        <v>599</v>
      </c>
      <c r="H429" s="61" t="str">
        <f t="shared" si="20"/>
        <v>72,099.00</v>
      </c>
      <c r="I429" s="78">
        <f t="shared" si="21"/>
        <v>72099</v>
      </c>
      <c r="J429">
        <v>0</v>
      </c>
      <c r="K429">
        <v>0</v>
      </c>
      <c r="L429" s="61" t="s">
        <v>600</v>
      </c>
      <c r="M429" s="93">
        <v>41209</v>
      </c>
      <c r="N429">
        <v>18</v>
      </c>
      <c r="O429">
        <v>546</v>
      </c>
      <c r="P429">
        <v>91</v>
      </c>
      <c r="Q429">
        <v>410</v>
      </c>
      <c r="R429">
        <v>119</v>
      </c>
      <c r="S429">
        <v>0</v>
      </c>
      <c r="T429">
        <v>22</v>
      </c>
      <c r="U429">
        <v>1</v>
      </c>
      <c r="V429">
        <v>3</v>
      </c>
      <c r="W429">
        <v>10</v>
      </c>
      <c r="X429">
        <v>1</v>
      </c>
      <c r="Y429">
        <v>0</v>
      </c>
      <c r="Z429">
        <v>0</v>
      </c>
      <c r="AA429" t="s">
        <v>27</v>
      </c>
      <c r="AB429">
        <v>0</v>
      </c>
    </row>
    <row r="430" spans="2:28" x14ac:dyDescent="0.2">
      <c r="B430">
        <v>7414</v>
      </c>
      <c r="C430">
        <v>1972</v>
      </c>
      <c r="D430" s="59">
        <f t="shared" ca="1" si="19"/>
        <v>52</v>
      </c>
      <c r="E430" t="s">
        <v>23</v>
      </c>
      <c r="F430" t="s">
        <v>32</v>
      </c>
      <c r="G430" t="s">
        <v>601</v>
      </c>
      <c r="H430" s="61" t="str">
        <f t="shared" si="20"/>
        <v>43,824.00</v>
      </c>
      <c r="I430" s="78">
        <f t="shared" si="21"/>
        <v>43824</v>
      </c>
      <c r="J430">
        <v>1</v>
      </c>
      <c r="K430">
        <v>1</v>
      </c>
      <c r="L430" s="61" t="s">
        <v>602</v>
      </c>
      <c r="M430" s="93">
        <v>41167</v>
      </c>
      <c r="N430">
        <v>18</v>
      </c>
      <c r="O430">
        <v>96</v>
      </c>
      <c r="P430">
        <v>1</v>
      </c>
      <c r="Q430">
        <v>42</v>
      </c>
      <c r="R430">
        <v>12</v>
      </c>
      <c r="S430">
        <v>3</v>
      </c>
      <c r="T430">
        <v>32</v>
      </c>
      <c r="U430">
        <v>4</v>
      </c>
      <c r="V430">
        <v>3</v>
      </c>
      <c r="W430">
        <v>4</v>
      </c>
      <c r="X430">
        <v>8</v>
      </c>
      <c r="Y430">
        <v>0</v>
      </c>
      <c r="Z430">
        <v>0</v>
      </c>
      <c r="AA430" t="s">
        <v>27</v>
      </c>
      <c r="AB430">
        <v>0</v>
      </c>
    </row>
    <row r="431" spans="2:28" x14ac:dyDescent="0.2">
      <c r="B431">
        <v>3076</v>
      </c>
      <c r="C431">
        <v>1976</v>
      </c>
      <c r="D431" s="59">
        <f t="shared" ca="1" si="19"/>
        <v>48</v>
      </c>
      <c r="E431" t="s">
        <v>23</v>
      </c>
      <c r="F431" t="s">
        <v>32</v>
      </c>
      <c r="G431" t="s">
        <v>603</v>
      </c>
      <c r="H431" s="61" t="str">
        <f t="shared" si="20"/>
        <v>66,653.00</v>
      </c>
      <c r="I431" s="78">
        <f t="shared" si="21"/>
        <v>66653</v>
      </c>
      <c r="J431">
        <v>1</v>
      </c>
      <c r="K431">
        <v>1</v>
      </c>
      <c r="L431" s="61">
        <v>41099</v>
      </c>
      <c r="M431" s="93">
        <v>41099</v>
      </c>
      <c r="N431">
        <v>18</v>
      </c>
      <c r="O431">
        <v>452</v>
      </c>
      <c r="P431">
        <v>18</v>
      </c>
      <c r="Q431">
        <v>102</v>
      </c>
      <c r="R431">
        <v>16</v>
      </c>
      <c r="S431">
        <v>18</v>
      </c>
      <c r="T431">
        <v>6</v>
      </c>
      <c r="U431">
        <v>4</v>
      </c>
      <c r="V431">
        <v>4</v>
      </c>
      <c r="W431">
        <v>12</v>
      </c>
      <c r="X431">
        <v>3</v>
      </c>
      <c r="Y431">
        <v>0</v>
      </c>
      <c r="Z431">
        <v>0</v>
      </c>
      <c r="AA431" t="s">
        <v>38</v>
      </c>
      <c r="AB431">
        <v>0</v>
      </c>
    </row>
    <row r="432" spans="2:28" x14ac:dyDescent="0.2">
      <c r="B432">
        <v>6355</v>
      </c>
      <c r="C432">
        <v>1979</v>
      </c>
      <c r="D432" s="59">
        <f t="shared" ca="1" si="19"/>
        <v>45</v>
      </c>
      <c r="E432" t="s">
        <v>23</v>
      </c>
      <c r="F432" t="s">
        <v>32</v>
      </c>
      <c r="G432" t="s">
        <v>604</v>
      </c>
      <c r="H432" s="61" t="str">
        <f t="shared" si="20"/>
        <v>44,359.00</v>
      </c>
      <c r="I432" s="78">
        <f t="shared" si="21"/>
        <v>44359</v>
      </c>
      <c r="J432">
        <v>1</v>
      </c>
      <c r="K432">
        <v>1</v>
      </c>
      <c r="L432" s="61" t="s">
        <v>605</v>
      </c>
      <c r="M432" s="93">
        <v>41807</v>
      </c>
      <c r="N432">
        <v>19</v>
      </c>
      <c r="O432">
        <v>20</v>
      </c>
      <c r="P432">
        <v>0</v>
      </c>
      <c r="Q432">
        <v>14</v>
      </c>
      <c r="R432">
        <v>7</v>
      </c>
      <c r="S432">
        <v>3</v>
      </c>
      <c r="T432">
        <v>1</v>
      </c>
      <c r="U432">
        <v>3</v>
      </c>
      <c r="V432">
        <v>2</v>
      </c>
      <c r="W432">
        <v>4</v>
      </c>
      <c r="X432">
        <v>3</v>
      </c>
      <c r="Y432">
        <v>0</v>
      </c>
      <c r="Z432">
        <v>0</v>
      </c>
      <c r="AA432" t="s">
        <v>27</v>
      </c>
      <c r="AB432">
        <v>0</v>
      </c>
    </row>
    <row r="433" spans="2:28" x14ac:dyDescent="0.2">
      <c r="B433">
        <v>7959</v>
      </c>
      <c r="C433">
        <v>1962</v>
      </c>
      <c r="D433" s="59">
        <f t="shared" ca="1" si="19"/>
        <v>62</v>
      </c>
      <c r="E433" t="s">
        <v>23</v>
      </c>
      <c r="F433" t="s">
        <v>32</v>
      </c>
      <c r="G433" t="s">
        <v>606</v>
      </c>
      <c r="H433" s="61" t="str">
        <f t="shared" si="20"/>
        <v>79,410.00</v>
      </c>
      <c r="I433" s="78">
        <f t="shared" si="21"/>
        <v>79410</v>
      </c>
      <c r="J433">
        <v>0</v>
      </c>
      <c r="K433">
        <v>0</v>
      </c>
      <c r="L433" s="61" t="s">
        <v>607</v>
      </c>
      <c r="M433" s="93">
        <v>41788</v>
      </c>
      <c r="N433">
        <v>19</v>
      </c>
      <c r="O433">
        <v>658</v>
      </c>
      <c r="P433">
        <v>80</v>
      </c>
      <c r="Q433">
        <v>483</v>
      </c>
      <c r="R433">
        <v>123</v>
      </c>
      <c r="S433">
        <v>13</v>
      </c>
      <c r="T433">
        <v>13</v>
      </c>
      <c r="U433">
        <v>1</v>
      </c>
      <c r="V433">
        <v>3</v>
      </c>
      <c r="W433">
        <v>5</v>
      </c>
      <c r="X433">
        <v>1</v>
      </c>
      <c r="Y433">
        <v>0</v>
      </c>
      <c r="Z433">
        <v>0</v>
      </c>
      <c r="AA433" t="s">
        <v>27</v>
      </c>
      <c r="AB433">
        <v>0</v>
      </c>
    </row>
    <row r="434" spans="2:28" x14ac:dyDescent="0.2">
      <c r="B434">
        <v>5512</v>
      </c>
      <c r="C434">
        <v>1978</v>
      </c>
      <c r="D434" s="59">
        <f t="shared" ca="1" si="19"/>
        <v>46</v>
      </c>
      <c r="E434" t="s">
        <v>53</v>
      </c>
      <c r="F434" t="s">
        <v>32</v>
      </c>
      <c r="G434" t="s">
        <v>608</v>
      </c>
      <c r="H434" s="61" t="str">
        <f t="shared" si="20"/>
        <v>55,842.00</v>
      </c>
      <c r="I434" s="78">
        <f t="shared" si="21"/>
        <v>55842</v>
      </c>
      <c r="J434">
        <v>0</v>
      </c>
      <c r="K434">
        <v>1</v>
      </c>
      <c r="L434" s="61" t="s">
        <v>194</v>
      </c>
      <c r="M434" s="93">
        <v>41782</v>
      </c>
      <c r="N434">
        <v>19</v>
      </c>
      <c r="O434">
        <v>451</v>
      </c>
      <c r="P434">
        <v>0</v>
      </c>
      <c r="Q434">
        <v>39</v>
      </c>
      <c r="R434">
        <v>0</v>
      </c>
      <c r="S434">
        <v>4</v>
      </c>
      <c r="T434">
        <v>24</v>
      </c>
      <c r="U434">
        <v>1</v>
      </c>
      <c r="V434">
        <v>7</v>
      </c>
      <c r="W434">
        <v>8</v>
      </c>
      <c r="X434">
        <v>5</v>
      </c>
      <c r="Y434">
        <v>0</v>
      </c>
      <c r="Z434">
        <v>0</v>
      </c>
      <c r="AA434" t="s">
        <v>27</v>
      </c>
      <c r="AB434">
        <v>0</v>
      </c>
    </row>
    <row r="435" spans="2:28" x14ac:dyDescent="0.2">
      <c r="B435">
        <v>10102</v>
      </c>
      <c r="C435">
        <v>1967</v>
      </c>
      <c r="D435" s="59">
        <f t="shared" ca="1" si="19"/>
        <v>57</v>
      </c>
      <c r="E435" t="s">
        <v>23</v>
      </c>
      <c r="F435" t="s">
        <v>55</v>
      </c>
      <c r="G435" t="s">
        <v>609</v>
      </c>
      <c r="H435" s="61" t="str">
        <f t="shared" si="20"/>
        <v>79,946.00</v>
      </c>
      <c r="I435" s="78">
        <f t="shared" si="21"/>
        <v>79946</v>
      </c>
      <c r="J435">
        <v>0</v>
      </c>
      <c r="K435">
        <v>0</v>
      </c>
      <c r="L435" s="61">
        <v>41978</v>
      </c>
      <c r="M435" s="93">
        <v>41978</v>
      </c>
      <c r="N435">
        <v>19</v>
      </c>
      <c r="O435">
        <v>395</v>
      </c>
      <c r="P435">
        <v>183</v>
      </c>
      <c r="Q435">
        <v>565</v>
      </c>
      <c r="R435">
        <v>166</v>
      </c>
      <c r="S435">
        <v>141</v>
      </c>
      <c r="T435">
        <v>28</v>
      </c>
      <c r="U435">
        <v>1</v>
      </c>
      <c r="V435">
        <v>5</v>
      </c>
      <c r="W435">
        <v>5</v>
      </c>
      <c r="X435">
        <v>3</v>
      </c>
      <c r="Y435">
        <v>0</v>
      </c>
      <c r="Z435">
        <v>0</v>
      </c>
      <c r="AA435" t="s">
        <v>67</v>
      </c>
      <c r="AB435">
        <v>0</v>
      </c>
    </row>
    <row r="436" spans="2:28" x14ac:dyDescent="0.2">
      <c r="B436">
        <v>9369</v>
      </c>
      <c r="C436">
        <v>1980</v>
      </c>
      <c r="D436" s="59">
        <f t="shared" ca="1" si="19"/>
        <v>44</v>
      </c>
      <c r="E436" t="s">
        <v>43</v>
      </c>
      <c r="F436" t="s">
        <v>28</v>
      </c>
      <c r="G436" t="s">
        <v>610</v>
      </c>
      <c r="H436" s="61" t="str">
        <f t="shared" si="20"/>
        <v>88,194.00</v>
      </c>
      <c r="I436" s="78">
        <f t="shared" si="21"/>
        <v>88194</v>
      </c>
      <c r="J436">
        <v>0</v>
      </c>
      <c r="K436">
        <v>1</v>
      </c>
      <c r="L436" s="61" t="s">
        <v>289</v>
      </c>
      <c r="M436" s="93">
        <v>41717</v>
      </c>
      <c r="N436">
        <v>19</v>
      </c>
      <c r="O436">
        <v>688</v>
      </c>
      <c r="P436">
        <v>14</v>
      </c>
      <c r="Q436">
        <v>309</v>
      </c>
      <c r="R436">
        <v>201</v>
      </c>
      <c r="S436">
        <v>24</v>
      </c>
      <c r="T436">
        <v>38</v>
      </c>
      <c r="U436">
        <v>1</v>
      </c>
      <c r="V436">
        <v>11</v>
      </c>
      <c r="W436">
        <v>10</v>
      </c>
      <c r="X436">
        <v>5</v>
      </c>
      <c r="Y436">
        <v>1</v>
      </c>
      <c r="Z436">
        <v>0</v>
      </c>
      <c r="AA436" t="s">
        <v>46</v>
      </c>
      <c r="AB436">
        <v>2</v>
      </c>
    </row>
    <row r="437" spans="2:28" x14ac:dyDescent="0.2">
      <c r="B437">
        <v>3711</v>
      </c>
      <c r="C437">
        <v>1945</v>
      </c>
      <c r="D437" s="59">
        <f t="shared" ca="1" si="19"/>
        <v>79</v>
      </c>
      <c r="E437" t="s">
        <v>53</v>
      </c>
      <c r="F437" t="s">
        <v>32</v>
      </c>
      <c r="G437" t="s">
        <v>611</v>
      </c>
      <c r="H437" s="61" t="str">
        <f t="shared" si="20"/>
        <v>80,184.00</v>
      </c>
      <c r="I437" s="78">
        <f t="shared" si="21"/>
        <v>80184</v>
      </c>
      <c r="J437">
        <v>0</v>
      </c>
      <c r="K437">
        <v>0</v>
      </c>
      <c r="L437" s="61">
        <v>41642</v>
      </c>
      <c r="M437" s="93">
        <v>41642</v>
      </c>
      <c r="N437">
        <v>19</v>
      </c>
      <c r="O437">
        <v>1035</v>
      </c>
      <c r="P437">
        <v>134</v>
      </c>
      <c r="Q437">
        <v>670</v>
      </c>
      <c r="R437">
        <v>25</v>
      </c>
      <c r="S437">
        <v>38</v>
      </c>
      <c r="T437">
        <v>0</v>
      </c>
      <c r="U437">
        <v>1</v>
      </c>
      <c r="V437">
        <v>6</v>
      </c>
      <c r="W437">
        <v>10</v>
      </c>
      <c r="X437">
        <v>3</v>
      </c>
      <c r="Y437">
        <v>0</v>
      </c>
      <c r="Z437">
        <v>0</v>
      </c>
      <c r="AA437" t="s">
        <v>27</v>
      </c>
      <c r="AB437">
        <v>2</v>
      </c>
    </row>
    <row r="438" spans="2:28" x14ac:dyDescent="0.2">
      <c r="B438">
        <v>6931</v>
      </c>
      <c r="C438">
        <v>1968</v>
      </c>
      <c r="D438" s="59">
        <f t="shared" ca="1" si="19"/>
        <v>56</v>
      </c>
      <c r="E438" t="s">
        <v>23</v>
      </c>
      <c r="F438" t="s">
        <v>24</v>
      </c>
      <c r="G438" t="s">
        <v>612</v>
      </c>
      <c r="H438" s="61" t="str">
        <f t="shared" si="20"/>
        <v>76,982.00</v>
      </c>
      <c r="I438" s="78">
        <f t="shared" si="21"/>
        <v>76982</v>
      </c>
      <c r="J438">
        <v>0</v>
      </c>
      <c r="K438">
        <v>0</v>
      </c>
      <c r="L438" s="61" t="s">
        <v>613</v>
      </c>
      <c r="M438" s="93">
        <v>41685</v>
      </c>
      <c r="N438">
        <v>19</v>
      </c>
      <c r="O438">
        <v>464</v>
      </c>
      <c r="P438">
        <v>151</v>
      </c>
      <c r="Q438">
        <v>292</v>
      </c>
      <c r="R438">
        <v>65</v>
      </c>
      <c r="S438">
        <v>60</v>
      </c>
      <c r="T438">
        <v>30</v>
      </c>
      <c r="U438">
        <v>1</v>
      </c>
      <c r="V438">
        <v>8</v>
      </c>
      <c r="W438">
        <v>4</v>
      </c>
      <c r="X438">
        <v>4</v>
      </c>
      <c r="Y438">
        <v>1</v>
      </c>
      <c r="Z438">
        <v>0</v>
      </c>
      <c r="AA438" t="s">
        <v>27</v>
      </c>
      <c r="AB438">
        <v>1</v>
      </c>
    </row>
    <row r="439" spans="2:28" x14ac:dyDescent="0.2">
      <c r="B439">
        <v>9596</v>
      </c>
      <c r="C439">
        <v>1981</v>
      </c>
      <c r="D439" s="59">
        <f t="shared" ca="1" si="19"/>
        <v>43</v>
      </c>
      <c r="E439" t="s">
        <v>40</v>
      </c>
      <c r="F439" t="s">
        <v>28</v>
      </c>
      <c r="G439" t="s">
        <v>614</v>
      </c>
      <c r="H439" s="61" t="str">
        <f t="shared" si="20"/>
        <v>65,295.00</v>
      </c>
      <c r="I439" s="78">
        <f t="shared" si="21"/>
        <v>65295</v>
      </c>
      <c r="J439">
        <v>0</v>
      </c>
      <c r="K439">
        <v>0</v>
      </c>
      <c r="L439" s="61" t="s">
        <v>615</v>
      </c>
      <c r="M439" s="93">
        <v>41631</v>
      </c>
      <c r="N439">
        <v>19</v>
      </c>
      <c r="O439">
        <v>365</v>
      </c>
      <c r="P439">
        <v>32</v>
      </c>
      <c r="Q439">
        <v>117</v>
      </c>
      <c r="R439">
        <v>34</v>
      </c>
      <c r="S439">
        <v>110</v>
      </c>
      <c r="T439">
        <v>6</v>
      </c>
      <c r="U439">
        <v>1</v>
      </c>
      <c r="V439">
        <v>3</v>
      </c>
      <c r="W439">
        <v>13</v>
      </c>
      <c r="X439">
        <v>2</v>
      </c>
      <c r="Y439">
        <v>0</v>
      </c>
      <c r="Z439">
        <v>0</v>
      </c>
      <c r="AA439" t="s">
        <v>35</v>
      </c>
      <c r="AB439">
        <v>0</v>
      </c>
    </row>
    <row r="440" spans="2:28" x14ac:dyDescent="0.2">
      <c r="B440">
        <v>2727</v>
      </c>
      <c r="C440">
        <v>1974</v>
      </c>
      <c r="D440" s="59">
        <f t="shared" ca="1" si="19"/>
        <v>50</v>
      </c>
      <c r="E440" t="s">
        <v>23</v>
      </c>
      <c r="F440" t="s">
        <v>32</v>
      </c>
      <c r="G440" t="s">
        <v>322</v>
      </c>
      <c r="H440" s="61" t="str">
        <f t="shared" si="20"/>
        <v>57,100.00</v>
      </c>
      <c r="I440" s="78">
        <f t="shared" si="21"/>
        <v>57100</v>
      </c>
      <c r="J440">
        <v>0</v>
      </c>
      <c r="K440">
        <v>0</v>
      </c>
      <c r="L440" s="61">
        <v>41376</v>
      </c>
      <c r="M440" s="93">
        <v>41376</v>
      </c>
      <c r="N440">
        <v>19</v>
      </c>
      <c r="O440">
        <v>181</v>
      </c>
      <c r="P440">
        <v>21</v>
      </c>
      <c r="Q440">
        <v>69</v>
      </c>
      <c r="R440">
        <v>39</v>
      </c>
      <c r="S440">
        <v>3</v>
      </c>
      <c r="T440">
        <v>96</v>
      </c>
      <c r="U440">
        <v>1</v>
      </c>
      <c r="V440">
        <v>3</v>
      </c>
      <c r="W440">
        <v>6</v>
      </c>
      <c r="X440">
        <v>3</v>
      </c>
      <c r="Y440">
        <v>0</v>
      </c>
      <c r="Z440">
        <v>0</v>
      </c>
      <c r="AA440" t="s">
        <v>67</v>
      </c>
      <c r="AB440">
        <v>0</v>
      </c>
    </row>
    <row r="441" spans="2:28" x14ac:dyDescent="0.2">
      <c r="B441">
        <v>8416</v>
      </c>
      <c r="C441">
        <v>1982</v>
      </c>
      <c r="D441" s="59">
        <f t="shared" ca="1" si="19"/>
        <v>42</v>
      </c>
      <c r="E441" t="s">
        <v>23</v>
      </c>
      <c r="F441" t="s">
        <v>32</v>
      </c>
      <c r="G441" t="s">
        <v>616</v>
      </c>
      <c r="H441" s="61" t="str">
        <f t="shared" si="20"/>
        <v>29,009.00</v>
      </c>
      <c r="I441" s="78">
        <f t="shared" si="21"/>
        <v>29009</v>
      </c>
      <c r="J441">
        <v>1</v>
      </c>
      <c r="K441">
        <v>0</v>
      </c>
      <c r="L441" s="61" t="s">
        <v>617</v>
      </c>
      <c r="M441" s="93">
        <v>41607</v>
      </c>
      <c r="N441">
        <v>19</v>
      </c>
      <c r="O441">
        <v>6</v>
      </c>
      <c r="P441">
        <v>6</v>
      </c>
      <c r="Q441">
        <v>15</v>
      </c>
      <c r="R441">
        <v>10</v>
      </c>
      <c r="S441">
        <v>5</v>
      </c>
      <c r="T441">
        <v>2</v>
      </c>
      <c r="U441">
        <v>2</v>
      </c>
      <c r="V441">
        <v>2</v>
      </c>
      <c r="W441">
        <v>3</v>
      </c>
      <c r="X441">
        <v>6</v>
      </c>
      <c r="Y441">
        <v>0</v>
      </c>
      <c r="Z441">
        <v>0</v>
      </c>
      <c r="AA441" t="s">
        <v>35</v>
      </c>
      <c r="AB441">
        <v>0</v>
      </c>
    </row>
    <row r="442" spans="2:28" x14ac:dyDescent="0.2">
      <c r="B442">
        <v>3967</v>
      </c>
      <c r="C442">
        <v>1972</v>
      </c>
      <c r="D442" s="59">
        <f t="shared" ca="1" si="19"/>
        <v>52</v>
      </c>
      <c r="E442" t="s">
        <v>40</v>
      </c>
      <c r="F442" t="s">
        <v>32</v>
      </c>
      <c r="G442" t="s">
        <v>618</v>
      </c>
      <c r="H442" s="61" t="str">
        <f t="shared" si="20"/>
        <v>78,931.00</v>
      </c>
      <c r="I442" s="78">
        <f t="shared" si="21"/>
        <v>78931</v>
      </c>
      <c r="J442">
        <v>0</v>
      </c>
      <c r="K442">
        <v>0</v>
      </c>
      <c r="L442" s="61" t="s">
        <v>619</v>
      </c>
      <c r="M442" s="93">
        <v>41572</v>
      </c>
      <c r="N442">
        <v>19</v>
      </c>
      <c r="O442">
        <v>331</v>
      </c>
      <c r="P442">
        <v>197</v>
      </c>
      <c r="Q442">
        <v>170</v>
      </c>
      <c r="R442">
        <v>58</v>
      </c>
      <c r="S442">
        <v>152</v>
      </c>
      <c r="T442">
        <v>35</v>
      </c>
      <c r="U442">
        <v>1</v>
      </c>
      <c r="V442">
        <v>2</v>
      </c>
      <c r="W442">
        <v>13</v>
      </c>
      <c r="X442">
        <v>1</v>
      </c>
      <c r="Y442">
        <v>0</v>
      </c>
      <c r="Z442">
        <v>0</v>
      </c>
      <c r="AA442" t="s">
        <v>31</v>
      </c>
      <c r="AB442">
        <v>0</v>
      </c>
    </row>
    <row r="443" spans="2:28" x14ac:dyDescent="0.2">
      <c r="B443">
        <v>2139</v>
      </c>
      <c r="C443">
        <v>1976</v>
      </c>
      <c r="D443" s="59">
        <f t="shared" ca="1" si="19"/>
        <v>48</v>
      </c>
      <c r="E443" t="s">
        <v>53</v>
      </c>
      <c r="F443" t="s">
        <v>32</v>
      </c>
      <c r="G443" t="s">
        <v>239</v>
      </c>
      <c r="H443" s="61" t="str">
        <f t="shared" si="20"/>
        <v>7,500.00</v>
      </c>
      <c r="I443" s="78">
        <f t="shared" si="21"/>
        <v>7500</v>
      </c>
      <c r="J443">
        <v>1</v>
      </c>
      <c r="K443">
        <v>0</v>
      </c>
      <c r="L443" s="61">
        <v>41315</v>
      </c>
      <c r="M443" s="93">
        <v>41315</v>
      </c>
      <c r="N443">
        <v>19</v>
      </c>
      <c r="O443">
        <v>3</v>
      </c>
      <c r="P443">
        <v>1</v>
      </c>
      <c r="Q443">
        <v>10</v>
      </c>
      <c r="R443">
        <v>3</v>
      </c>
      <c r="S443">
        <v>2</v>
      </c>
      <c r="T443">
        <v>12</v>
      </c>
      <c r="U443">
        <v>3</v>
      </c>
      <c r="V443">
        <v>2</v>
      </c>
      <c r="W443">
        <v>3</v>
      </c>
      <c r="X443">
        <v>5</v>
      </c>
      <c r="Y443">
        <v>0</v>
      </c>
      <c r="Z443">
        <v>0</v>
      </c>
      <c r="AA443" t="s">
        <v>38</v>
      </c>
      <c r="AB443">
        <v>0</v>
      </c>
    </row>
    <row r="444" spans="2:28" x14ac:dyDescent="0.2">
      <c r="B444">
        <v>2162</v>
      </c>
      <c r="C444">
        <v>1977</v>
      </c>
      <c r="D444" s="59">
        <f t="shared" ca="1" si="19"/>
        <v>47</v>
      </c>
      <c r="E444" t="s">
        <v>23</v>
      </c>
      <c r="F444" t="s">
        <v>32</v>
      </c>
      <c r="G444" t="s">
        <v>620</v>
      </c>
      <c r="H444" s="61" t="str">
        <f t="shared" si="20"/>
        <v>56,939.00</v>
      </c>
      <c r="I444" s="78">
        <f t="shared" si="21"/>
        <v>56939</v>
      </c>
      <c r="J444">
        <v>0</v>
      </c>
      <c r="K444">
        <v>1</v>
      </c>
      <c r="L444" s="61" t="s">
        <v>212</v>
      </c>
      <c r="M444" s="93">
        <v>41535</v>
      </c>
      <c r="N444">
        <v>19</v>
      </c>
      <c r="O444">
        <v>256</v>
      </c>
      <c r="P444">
        <v>34</v>
      </c>
      <c r="Q444">
        <v>103</v>
      </c>
      <c r="R444">
        <v>90</v>
      </c>
      <c r="S444">
        <v>29</v>
      </c>
      <c r="T444">
        <v>49</v>
      </c>
      <c r="U444">
        <v>2</v>
      </c>
      <c r="V444">
        <v>3</v>
      </c>
      <c r="W444">
        <v>10</v>
      </c>
      <c r="X444">
        <v>3</v>
      </c>
      <c r="Y444">
        <v>0</v>
      </c>
      <c r="Z444">
        <v>0</v>
      </c>
      <c r="AA444" t="s">
        <v>27</v>
      </c>
      <c r="AB444">
        <v>0</v>
      </c>
    </row>
    <row r="445" spans="2:28" x14ac:dyDescent="0.2">
      <c r="B445">
        <v>9242</v>
      </c>
      <c r="C445">
        <v>1991</v>
      </c>
      <c r="D445" s="59">
        <f t="shared" ca="1" si="19"/>
        <v>33</v>
      </c>
      <c r="E445" t="s">
        <v>23</v>
      </c>
      <c r="F445" t="s">
        <v>28</v>
      </c>
      <c r="G445" t="s">
        <v>621</v>
      </c>
      <c r="H445" s="61" t="str">
        <f t="shared" si="20"/>
        <v>64,509.00</v>
      </c>
      <c r="I445" s="78">
        <f t="shared" si="21"/>
        <v>64509</v>
      </c>
      <c r="J445">
        <v>0</v>
      </c>
      <c r="K445">
        <v>0</v>
      </c>
      <c r="L445" s="61" t="s">
        <v>622</v>
      </c>
      <c r="M445" s="93">
        <v>41503</v>
      </c>
      <c r="N445">
        <v>19</v>
      </c>
      <c r="O445">
        <v>836</v>
      </c>
      <c r="P445">
        <v>185</v>
      </c>
      <c r="Q445">
        <v>575</v>
      </c>
      <c r="R445">
        <v>24</v>
      </c>
      <c r="S445">
        <v>25</v>
      </c>
      <c r="T445">
        <v>77</v>
      </c>
      <c r="U445">
        <v>1</v>
      </c>
      <c r="V445">
        <v>6</v>
      </c>
      <c r="W445">
        <v>9</v>
      </c>
      <c r="X445">
        <v>4</v>
      </c>
      <c r="Y445">
        <v>1</v>
      </c>
      <c r="Z445">
        <v>0</v>
      </c>
      <c r="AA445" t="s">
        <v>67</v>
      </c>
      <c r="AB445">
        <v>1</v>
      </c>
    </row>
    <row r="446" spans="2:28" x14ac:dyDescent="0.2">
      <c r="B446">
        <v>10595</v>
      </c>
      <c r="C446">
        <v>1991</v>
      </c>
      <c r="D446" s="59">
        <f t="shared" ca="1" si="19"/>
        <v>33</v>
      </c>
      <c r="E446" t="s">
        <v>23</v>
      </c>
      <c r="F446" t="s">
        <v>32</v>
      </c>
      <c r="G446" t="s">
        <v>623</v>
      </c>
      <c r="H446" s="61" t="str">
        <f t="shared" si="20"/>
        <v>30,093.00</v>
      </c>
      <c r="I446" s="78">
        <f t="shared" si="21"/>
        <v>30093</v>
      </c>
      <c r="J446">
        <v>0</v>
      </c>
      <c r="K446">
        <v>0</v>
      </c>
      <c r="L446" s="61">
        <v>41493</v>
      </c>
      <c r="M446" s="93">
        <v>41493</v>
      </c>
      <c r="N446">
        <v>19</v>
      </c>
      <c r="O446">
        <v>2</v>
      </c>
      <c r="P446">
        <v>6</v>
      </c>
      <c r="Q446">
        <v>28</v>
      </c>
      <c r="R446">
        <v>13</v>
      </c>
      <c r="S446">
        <v>4</v>
      </c>
      <c r="T446">
        <v>16</v>
      </c>
      <c r="U446">
        <v>1</v>
      </c>
      <c r="V446">
        <v>2</v>
      </c>
      <c r="W446">
        <v>3</v>
      </c>
      <c r="X446">
        <v>7</v>
      </c>
      <c r="Y446">
        <v>0</v>
      </c>
      <c r="Z446">
        <v>0</v>
      </c>
      <c r="AA446" t="s">
        <v>27</v>
      </c>
      <c r="AB446">
        <v>0</v>
      </c>
    </row>
    <row r="447" spans="2:28" x14ac:dyDescent="0.2">
      <c r="B447">
        <v>4855</v>
      </c>
      <c r="C447">
        <v>1975</v>
      </c>
      <c r="D447" s="59">
        <f t="shared" ca="1" si="19"/>
        <v>49</v>
      </c>
      <c r="E447" t="s">
        <v>40</v>
      </c>
      <c r="F447" t="s">
        <v>32</v>
      </c>
      <c r="G447" t="s">
        <v>624</v>
      </c>
      <c r="H447" s="61" t="str">
        <f t="shared" si="20"/>
        <v>30,351.00</v>
      </c>
      <c r="I447" s="78">
        <f t="shared" si="21"/>
        <v>30351</v>
      </c>
      <c r="J447">
        <v>1</v>
      </c>
      <c r="K447">
        <v>0</v>
      </c>
      <c r="L447" s="61">
        <v>41431</v>
      </c>
      <c r="M447" s="93">
        <v>41431</v>
      </c>
      <c r="N447">
        <v>19</v>
      </c>
      <c r="O447">
        <v>14</v>
      </c>
      <c r="P447">
        <v>0</v>
      </c>
      <c r="Q447">
        <v>24</v>
      </c>
      <c r="R447">
        <v>3</v>
      </c>
      <c r="S447">
        <v>3</v>
      </c>
      <c r="T447">
        <v>2</v>
      </c>
      <c r="U447">
        <v>1</v>
      </c>
      <c r="V447">
        <v>3</v>
      </c>
      <c r="W447">
        <v>2</v>
      </c>
      <c r="X447">
        <v>9</v>
      </c>
      <c r="Y447">
        <v>1</v>
      </c>
      <c r="Z447">
        <v>0</v>
      </c>
      <c r="AA447" t="s">
        <v>35</v>
      </c>
      <c r="AB447">
        <v>0</v>
      </c>
    </row>
    <row r="448" spans="2:28" x14ac:dyDescent="0.2">
      <c r="B448">
        <v>5049</v>
      </c>
      <c r="C448">
        <v>1975</v>
      </c>
      <c r="D448" s="59">
        <f t="shared" ca="1" si="19"/>
        <v>49</v>
      </c>
      <c r="E448" t="s">
        <v>40</v>
      </c>
      <c r="F448" t="s">
        <v>32</v>
      </c>
      <c r="G448" t="s">
        <v>624</v>
      </c>
      <c r="H448" s="61" t="str">
        <f t="shared" si="20"/>
        <v>30,351.00</v>
      </c>
      <c r="I448" s="78">
        <f t="shared" si="21"/>
        <v>30351</v>
      </c>
      <c r="J448">
        <v>1</v>
      </c>
      <c r="K448">
        <v>0</v>
      </c>
      <c r="L448" s="61">
        <v>41431</v>
      </c>
      <c r="M448" s="93">
        <v>41431</v>
      </c>
      <c r="N448">
        <v>19</v>
      </c>
      <c r="O448">
        <v>14</v>
      </c>
      <c r="P448">
        <v>0</v>
      </c>
      <c r="Q448">
        <v>24</v>
      </c>
      <c r="R448">
        <v>3</v>
      </c>
      <c r="S448">
        <v>3</v>
      </c>
      <c r="T448">
        <v>2</v>
      </c>
      <c r="U448">
        <v>1</v>
      </c>
      <c r="V448">
        <v>3</v>
      </c>
      <c r="W448">
        <v>2</v>
      </c>
      <c r="X448">
        <v>9</v>
      </c>
      <c r="Y448">
        <v>0</v>
      </c>
      <c r="Z448">
        <v>0</v>
      </c>
      <c r="AA448" t="s">
        <v>27</v>
      </c>
      <c r="AB448">
        <v>0</v>
      </c>
    </row>
    <row r="449" spans="2:28" x14ac:dyDescent="0.2">
      <c r="B449">
        <v>4967</v>
      </c>
      <c r="C449">
        <v>1961</v>
      </c>
      <c r="D449" s="59">
        <f t="shared" ca="1" si="19"/>
        <v>63</v>
      </c>
      <c r="E449" t="s">
        <v>40</v>
      </c>
      <c r="F449" t="s">
        <v>32</v>
      </c>
      <c r="G449" t="s">
        <v>625</v>
      </c>
      <c r="H449" s="61" t="str">
        <f t="shared" si="20"/>
        <v>38,201.00</v>
      </c>
      <c r="I449" s="78">
        <f t="shared" si="21"/>
        <v>38201</v>
      </c>
      <c r="J449">
        <v>0</v>
      </c>
      <c r="K449">
        <v>1</v>
      </c>
      <c r="L449" s="61" t="s">
        <v>626</v>
      </c>
      <c r="M449" s="93">
        <v>41362</v>
      </c>
      <c r="N449">
        <v>19</v>
      </c>
      <c r="O449">
        <v>233</v>
      </c>
      <c r="P449">
        <v>0</v>
      </c>
      <c r="Q449">
        <v>23</v>
      </c>
      <c r="R449">
        <v>0</v>
      </c>
      <c r="S449">
        <v>0</v>
      </c>
      <c r="T449">
        <v>12</v>
      </c>
      <c r="U449">
        <v>4</v>
      </c>
      <c r="V449">
        <v>5</v>
      </c>
      <c r="W449">
        <v>5</v>
      </c>
      <c r="X449">
        <v>8</v>
      </c>
      <c r="Y449">
        <v>0</v>
      </c>
      <c r="Z449">
        <v>0</v>
      </c>
      <c r="AA449" t="s">
        <v>67</v>
      </c>
      <c r="AB449">
        <v>0</v>
      </c>
    </row>
    <row r="450" spans="2:28" x14ac:dyDescent="0.2">
      <c r="B450">
        <v>9215</v>
      </c>
      <c r="C450">
        <v>1981</v>
      </c>
      <c r="D450" s="59">
        <f t="shared" ca="1" si="19"/>
        <v>43</v>
      </c>
      <c r="E450" t="s">
        <v>40</v>
      </c>
      <c r="F450" t="s">
        <v>32</v>
      </c>
      <c r="G450" t="s">
        <v>627</v>
      </c>
      <c r="H450" s="61" t="str">
        <f t="shared" si="20"/>
        <v>43,974.00</v>
      </c>
      <c r="I450" s="78">
        <f t="shared" si="21"/>
        <v>43974</v>
      </c>
      <c r="J450">
        <v>1</v>
      </c>
      <c r="K450">
        <v>0</v>
      </c>
      <c r="L450" s="61">
        <v>41255</v>
      </c>
      <c r="M450" s="93">
        <v>41255</v>
      </c>
      <c r="N450">
        <v>19</v>
      </c>
      <c r="O450">
        <v>378</v>
      </c>
      <c r="P450">
        <v>0</v>
      </c>
      <c r="Q450">
        <v>101</v>
      </c>
      <c r="R450">
        <v>0</v>
      </c>
      <c r="S450">
        <v>0</v>
      </c>
      <c r="T450">
        <v>72</v>
      </c>
      <c r="U450">
        <v>5</v>
      </c>
      <c r="V450">
        <v>6</v>
      </c>
      <c r="W450">
        <v>6</v>
      </c>
      <c r="X450">
        <v>7</v>
      </c>
      <c r="Y450">
        <v>0</v>
      </c>
      <c r="Z450">
        <v>0</v>
      </c>
      <c r="AA450" t="s">
        <v>31</v>
      </c>
      <c r="AB450">
        <v>0</v>
      </c>
    </row>
    <row r="451" spans="2:28" x14ac:dyDescent="0.2">
      <c r="B451">
        <v>3525</v>
      </c>
      <c r="C451">
        <v>1971</v>
      </c>
      <c r="D451" s="59">
        <f t="shared" ca="1" si="19"/>
        <v>53</v>
      </c>
      <c r="E451" t="s">
        <v>23</v>
      </c>
      <c r="F451" t="s">
        <v>32</v>
      </c>
      <c r="G451" t="s">
        <v>628</v>
      </c>
      <c r="H451" s="61" t="str">
        <f t="shared" si="20"/>
        <v>38,200.00</v>
      </c>
      <c r="I451" s="78">
        <f t="shared" si="21"/>
        <v>38200</v>
      </c>
      <c r="J451">
        <v>1</v>
      </c>
      <c r="K451">
        <v>1</v>
      </c>
      <c r="L451" s="61">
        <v>41102</v>
      </c>
      <c r="M451" s="93">
        <v>41102</v>
      </c>
      <c r="N451">
        <v>19</v>
      </c>
      <c r="O451">
        <v>12</v>
      </c>
      <c r="P451">
        <v>0</v>
      </c>
      <c r="Q451">
        <v>4</v>
      </c>
      <c r="R451">
        <v>0</v>
      </c>
      <c r="S451">
        <v>0</v>
      </c>
      <c r="T451">
        <v>1</v>
      </c>
      <c r="U451">
        <v>1</v>
      </c>
      <c r="V451">
        <v>1</v>
      </c>
      <c r="W451">
        <v>2</v>
      </c>
      <c r="X451">
        <v>7</v>
      </c>
      <c r="Y451">
        <v>0</v>
      </c>
      <c r="Z451">
        <v>0</v>
      </c>
      <c r="AA451" t="s">
        <v>27</v>
      </c>
      <c r="AB451">
        <v>0</v>
      </c>
    </row>
    <row r="452" spans="2:28" x14ac:dyDescent="0.2">
      <c r="B452">
        <v>3619</v>
      </c>
      <c r="C452">
        <v>1961</v>
      </c>
      <c r="D452" s="59">
        <f t="shared" ca="1" si="19"/>
        <v>63</v>
      </c>
      <c r="E452" t="s">
        <v>43</v>
      </c>
      <c r="F452" t="s">
        <v>24</v>
      </c>
      <c r="G452" t="s">
        <v>629</v>
      </c>
      <c r="H452" s="61" t="str">
        <f t="shared" si="20"/>
        <v>87,305.00</v>
      </c>
      <c r="I452" s="78">
        <f t="shared" si="21"/>
        <v>87305</v>
      </c>
      <c r="J452">
        <v>0</v>
      </c>
      <c r="K452">
        <v>0</v>
      </c>
      <c r="L452" s="61" t="s">
        <v>630</v>
      </c>
      <c r="M452" s="93">
        <v>41175</v>
      </c>
      <c r="N452">
        <v>19</v>
      </c>
      <c r="O452">
        <v>345</v>
      </c>
      <c r="P452">
        <v>25</v>
      </c>
      <c r="Q452">
        <v>501</v>
      </c>
      <c r="R452">
        <v>63</v>
      </c>
      <c r="S452">
        <v>138</v>
      </c>
      <c r="T452">
        <v>80</v>
      </c>
      <c r="U452">
        <v>1</v>
      </c>
      <c r="V452">
        <v>5</v>
      </c>
      <c r="W452">
        <v>8</v>
      </c>
      <c r="X452">
        <v>2</v>
      </c>
      <c r="Y452">
        <v>1</v>
      </c>
      <c r="Z452">
        <v>0</v>
      </c>
      <c r="AA452" t="s">
        <v>38</v>
      </c>
      <c r="AB452">
        <v>1</v>
      </c>
    </row>
    <row r="453" spans="2:28" x14ac:dyDescent="0.2">
      <c r="B453">
        <v>4415</v>
      </c>
      <c r="C453">
        <v>1962</v>
      </c>
      <c r="D453" s="59">
        <f t="shared" ref="D453:D515" ca="1" si="22">(YEAR(NOW())-C453)</f>
        <v>62</v>
      </c>
      <c r="E453" t="s">
        <v>23</v>
      </c>
      <c r="F453" t="s">
        <v>32</v>
      </c>
      <c r="G453" t="s">
        <v>631</v>
      </c>
      <c r="H453" s="61" t="str">
        <f t="shared" ref="H453:H515" si="23">REPLACE(G453,1,1,"")</f>
        <v>16,860.00</v>
      </c>
      <c r="I453" s="78">
        <f t="shared" ref="I453:I515" si="24">VALUE(H453)</f>
        <v>16860</v>
      </c>
      <c r="J453">
        <v>1</v>
      </c>
      <c r="K453">
        <v>1</v>
      </c>
      <c r="L453" s="61">
        <v>41252</v>
      </c>
      <c r="M453" s="93">
        <v>41252</v>
      </c>
      <c r="N453">
        <v>19</v>
      </c>
      <c r="O453">
        <v>10</v>
      </c>
      <c r="P453">
        <v>4</v>
      </c>
      <c r="Q453">
        <v>4</v>
      </c>
      <c r="R453">
        <v>3</v>
      </c>
      <c r="S453">
        <v>3</v>
      </c>
      <c r="T453">
        <v>14</v>
      </c>
      <c r="U453">
        <v>3</v>
      </c>
      <c r="V453">
        <v>1</v>
      </c>
      <c r="W453">
        <v>3</v>
      </c>
      <c r="X453">
        <v>7</v>
      </c>
      <c r="Y453">
        <v>0</v>
      </c>
      <c r="Z453">
        <v>0</v>
      </c>
      <c r="AA453" t="s">
        <v>27</v>
      </c>
      <c r="AB453">
        <v>0</v>
      </c>
    </row>
    <row r="454" spans="2:28" x14ac:dyDescent="0.2">
      <c r="B454">
        <v>3645</v>
      </c>
      <c r="C454">
        <v>1973</v>
      </c>
      <c r="D454" s="59">
        <f t="shared" ca="1" si="22"/>
        <v>51</v>
      </c>
      <c r="E454" t="s">
        <v>40</v>
      </c>
      <c r="F454" t="s">
        <v>28</v>
      </c>
      <c r="G454" t="s">
        <v>632</v>
      </c>
      <c r="H454" s="61" t="str">
        <f t="shared" si="23"/>
        <v>27,213.00</v>
      </c>
      <c r="I454" s="78">
        <f t="shared" si="24"/>
        <v>27213</v>
      </c>
      <c r="J454">
        <v>1</v>
      </c>
      <c r="K454">
        <v>0</v>
      </c>
      <c r="L454" s="61" t="s">
        <v>633</v>
      </c>
      <c r="M454" s="93">
        <v>41151</v>
      </c>
      <c r="N454">
        <v>19</v>
      </c>
      <c r="O454">
        <v>19</v>
      </c>
      <c r="P454">
        <v>3</v>
      </c>
      <c r="Q454">
        <v>26</v>
      </c>
      <c r="R454">
        <v>10</v>
      </c>
      <c r="S454">
        <v>9</v>
      </c>
      <c r="T454">
        <v>3</v>
      </c>
      <c r="U454">
        <v>3</v>
      </c>
      <c r="V454">
        <v>2</v>
      </c>
      <c r="W454">
        <v>4</v>
      </c>
      <c r="X454">
        <v>8</v>
      </c>
      <c r="Y454">
        <v>1</v>
      </c>
      <c r="Z454">
        <v>0</v>
      </c>
      <c r="AA454" t="s">
        <v>27</v>
      </c>
      <c r="AB454">
        <v>0</v>
      </c>
    </row>
    <row r="455" spans="2:28" x14ac:dyDescent="0.2">
      <c r="B455">
        <v>4692</v>
      </c>
      <c r="C455">
        <v>1977</v>
      </c>
      <c r="D455" s="59">
        <f t="shared" ca="1" si="22"/>
        <v>47</v>
      </c>
      <c r="E455" t="s">
        <v>23</v>
      </c>
      <c r="F455" t="s">
        <v>32</v>
      </c>
      <c r="G455" t="s">
        <v>239</v>
      </c>
      <c r="H455" s="61" t="str">
        <f t="shared" si="23"/>
        <v>7,500.00</v>
      </c>
      <c r="I455" s="78">
        <f t="shared" si="24"/>
        <v>7500</v>
      </c>
      <c r="J455">
        <v>1</v>
      </c>
      <c r="K455">
        <v>0</v>
      </c>
      <c r="L455" s="61">
        <v>40916</v>
      </c>
      <c r="M455" s="93">
        <v>40916</v>
      </c>
      <c r="N455">
        <v>19</v>
      </c>
      <c r="O455">
        <v>7</v>
      </c>
      <c r="P455">
        <v>0</v>
      </c>
      <c r="Q455">
        <v>12</v>
      </c>
      <c r="R455">
        <v>13</v>
      </c>
      <c r="S455">
        <v>7</v>
      </c>
      <c r="T455">
        <v>32</v>
      </c>
      <c r="U455">
        <v>5</v>
      </c>
      <c r="V455">
        <v>4</v>
      </c>
      <c r="W455">
        <v>2</v>
      </c>
      <c r="X455">
        <v>9</v>
      </c>
      <c r="Y455">
        <v>1</v>
      </c>
      <c r="Z455">
        <v>0</v>
      </c>
      <c r="AA455" t="s">
        <v>38</v>
      </c>
      <c r="AB455">
        <v>1</v>
      </c>
    </row>
    <row r="456" spans="2:28" x14ac:dyDescent="0.2">
      <c r="B456">
        <v>3955</v>
      </c>
      <c r="C456">
        <v>1966</v>
      </c>
      <c r="D456" s="59">
        <f t="shared" ca="1" si="22"/>
        <v>58</v>
      </c>
      <c r="E456" t="s">
        <v>23</v>
      </c>
      <c r="F456" t="s">
        <v>24</v>
      </c>
      <c r="G456" t="s">
        <v>634</v>
      </c>
      <c r="H456" s="61" t="str">
        <f t="shared" si="23"/>
        <v>4,861.00</v>
      </c>
      <c r="I456" s="78">
        <f t="shared" si="24"/>
        <v>4861</v>
      </c>
      <c r="J456">
        <v>0</v>
      </c>
      <c r="K456">
        <v>0</v>
      </c>
      <c r="L456" s="61" t="s">
        <v>277</v>
      </c>
      <c r="M456" s="93">
        <v>41812</v>
      </c>
      <c r="N456">
        <v>20</v>
      </c>
      <c r="O456">
        <v>2</v>
      </c>
      <c r="P456">
        <v>1</v>
      </c>
      <c r="Q456">
        <v>1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14</v>
      </c>
      <c r="Y456">
        <v>0</v>
      </c>
      <c r="Z456">
        <v>0</v>
      </c>
      <c r="AA456" t="s">
        <v>67</v>
      </c>
      <c r="AB456">
        <v>0</v>
      </c>
    </row>
    <row r="457" spans="2:28" x14ac:dyDescent="0.2">
      <c r="B457">
        <v>5313</v>
      </c>
      <c r="C457">
        <v>1972</v>
      </c>
      <c r="D457" s="59">
        <f t="shared" ca="1" si="22"/>
        <v>52</v>
      </c>
      <c r="E457" t="s">
        <v>53</v>
      </c>
      <c r="F457" t="s">
        <v>32</v>
      </c>
      <c r="G457" t="s">
        <v>635</v>
      </c>
      <c r="H457" s="61" t="str">
        <f t="shared" si="23"/>
        <v>38,196.00</v>
      </c>
      <c r="I457" s="78">
        <f t="shared" si="24"/>
        <v>38196</v>
      </c>
      <c r="J457">
        <v>1</v>
      </c>
      <c r="K457">
        <v>1</v>
      </c>
      <c r="L457" s="61" t="s">
        <v>354</v>
      </c>
      <c r="M457" s="93">
        <v>41747</v>
      </c>
      <c r="N457">
        <v>20</v>
      </c>
      <c r="O457">
        <v>30</v>
      </c>
      <c r="P457">
        <v>0</v>
      </c>
      <c r="Q457">
        <v>11</v>
      </c>
      <c r="R457">
        <v>0</v>
      </c>
      <c r="S457">
        <v>0</v>
      </c>
      <c r="T457">
        <v>3</v>
      </c>
      <c r="U457">
        <v>3</v>
      </c>
      <c r="V457">
        <v>2</v>
      </c>
      <c r="W457">
        <v>4</v>
      </c>
      <c r="X457">
        <v>5</v>
      </c>
      <c r="Y457">
        <v>0</v>
      </c>
      <c r="Z457">
        <v>0</v>
      </c>
      <c r="AA457" t="s">
        <v>27</v>
      </c>
      <c r="AB457">
        <v>0</v>
      </c>
    </row>
    <row r="458" spans="2:28" x14ac:dyDescent="0.2">
      <c r="B458">
        <v>7196</v>
      </c>
      <c r="C458">
        <v>1951</v>
      </c>
      <c r="D458" s="59">
        <f t="shared" ca="1" si="22"/>
        <v>73</v>
      </c>
      <c r="E458" t="s">
        <v>40</v>
      </c>
      <c r="F458" t="s">
        <v>32</v>
      </c>
      <c r="G458" t="s">
        <v>636</v>
      </c>
      <c r="H458" s="61" t="str">
        <f t="shared" si="23"/>
        <v>41,145.00</v>
      </c>
      <c r="I458" s="78">
        <f t="shared" si="24"/>
        <v>41145</v>
      </c>
      <c r="J458">
        <v>1</v>
      </c>
      <c r="K458">
        <v>1</v>
      </c>
      <c r="L458" s="61">
        <v>41853</v>
      </c>
      <c r="M458" s="93">
        <v>41853</v>
      </c>
      <c r="N458">
        <v>20</v>
      </c>
      <c r="O458">
        <v>9</v>
      </c>
      <c r="P458">
        <v>0</v>
      </c>
      <c r="Q458">
        <v>3</v>
      </c>
      <c r="R458">
        <v>0</v>
      </c>
      <c r="S458">
        <v>0</v>
      </c>
      <c r="T458">
        <v>1</v>
      </c>
      <c r="U458">
        <v>1</v>
      </c>
      <c r="V458">
        <v>0</v>
      </c>
      <c r="W458">
        <v>3</v>
      </c>
      <c r="X458">
        <v>3</v>
      </c>
      <c r="Y458">
        <v>0</v>
      </c>
      <c r="Z458">
        <v>0</v>
      </c>
      <c r="AA458" t="s">
        <v>31</v>
      </c>
      <c r="AB458">
        <v>0</v>
      </c>
    </row>
    <row r="459" spans="2:28" x14ac:dyDescent="0.2">
      <c r="B459">
        <v>1381</v>
      </c>
      <c r="C459">
        <v>1983</v>
      </c>
      <c r="D459" s="59">
        <f t="shared" ca="1" si="22"/>
        <v>41</v>
      </c>
      <c r="E459" t="s">
        <v>40</v>
      </c>
      <c r="F459" t="s">
        <v>28</v>
      </c>
      <c r="G459" t="s">
        <v>637</v>
      </c>
      <c r="H459" s="61" t="str">
        <f t="shared" si="23"/>
        <v>38,513.00</v>
      </c>
      <c r="I459" s="78">
        <f t="shared" si="24"/>
        <v>38513</v>
      </c>
      <c r="J459">
        <v>1</v>
      </c>
      <c r="K459">
        <v>0</v>
      </c>
      <c r="L459" s="61" t="s">
        <v>166</v>
      </c>
      <c r="M459" s="93">
        <v>41667</v>
      </c>
      <c r="N459">
        <v>20</v>
      </c>
      <c r="O459">
        <v>172</v>
      </c>
      <c r="P459">
        <v>3</v>
      </c>
      <c r="Q459">
        <v>115</v>
      </c>
      <c r="R459">
        <v>16</v>
      </c>
      <c r="S459">
        <v>0</v>
      </c>
      <c r="T459">
        <v>18</v>
      </c>
      <c r="U459">
        <v>5</v>
      </c>
      <c r="V459">
        <v>6</v>
      </c>
      <c r="W459">
        <v>5</v>
      </c>
      <c r="X459">
        <v>8</v>
      </c>
      <c r="Y459">
        <v>1</v>
      </c>
      <c r="Z459">
        <v>0</v>
      </c>
      <c r="AA459" t="s">
        <v>27</v>
      </c>
      <c r="AB459">
        <v>0</v>
      </c>
    </row>
    <row r="460" spans="2:28" x14ac:dyDescent="0.2">
      <c r="B460">
        <v>10951</v>
      </c>
      <c r="C460">
        <v>1969</v>
      </c>
      <c r="D460" s="59">
        <f t="shared" ca="1" si="22"/>
        <v>55</v>
      </c>
      <c r="E460" t="s">
        <v>23</v>
      </c>
      <c r="F460" t="s">
        <v>32</v>
      </c>
      <c r="G460" t="s">
        <v>638</v>
      </c>
      <c r="H460" s="61" t="str">
        <f t="shared" si="23"/>
        <v>45,688.00</v>
      </c>
      <c r="I460" s="78">
        <f t="shared" si="24"/>
        <v>45688</v>
      </c>
      <c r="J460">
        <v>0</v>
      </c>
      <c r="K460">
        <v>1</v>
      </c>
      <c r="L460" s="61" t="s">
        <v>639</v>
      </c>
      <c r="M460" s="93">
        <v>41664</v>
      </c>
      <c r="N460">
        <v>20</v>
      </c>
      <c r="O460">
        <v>279</v>
      </c>
      <c r="P460">
        <v>0</v>
      </c>
      <c r="Q460">
        <v>18</v>
      </c>
      <c r="R460">
        <v>0</v>
      </c>
      <c r="S460">
        <v>0</v>
      </c>
      <c r="T460">
        <v>9</v>
      </c>
      <c r="U460">
        <v>2</v>
      </c>
      <c r="V460">
        <v>3</v>
      </c>
      <c r="W460">
        <v>8</v>
      </c>
      <c r="X460">
        <v>4</v>
      </c>
      <c r="Y460">
        <v>0</v>
      </c>
      <c r="Z460">
        <v>0</v>
      </c>
      <c r="AA460" t="s">
        <v>27</v>
      </c>
      <c r="AB460">
        <v>1</v>
      </c>
    </row>
    <row r="461" spans="2:28" x14ac:dyDescent="0.2">
      <c r="B461">
        <v>4322</v>
      </c>
      <c r="C461">
        <v>1959</v>
      </c>
      <c r="D461" s="59">
        <f t="shared" ca="1" si="22"/>
        <v>65</v>
      </c>
      <c r="E461" t="s">
        <v>40</v>
      </c>
      <c r="F461" t="s">
        <v>32</v>
      </c>
      <c r="G461" t="s">
        <v>640</v>
      </c>
      <c r="H461" s="61" t="str">
        <f t="shared" si="23"/>
        <v>77,863.00</v>
      </c>
      <c r="I461" s="78">
        <f t="shared" si="24"/>
        <v>77863</v>
      </c>
      <c r="J461">
        <v>0</v>
      </c>
      <c r="K461">
        <v>0</v>
      </c>
      <c r="L461" s="61" t="s">
        <v>641</v>
      </c>
      <c r="M461" s="93">
        <v>41605</v>
      </c>
      <c r="N461">
        <v>20</v>
      </c>
      <c r="O461">
        <v>881</v>
      </c>
      <c r="P461">
        <v>38</v>
      </c>
      <c r="Q461">
        <v>319</v>
      </c>
      <c r="R461">
        <v>16</v>
      </c>
      <c r="S461">
        <v>25</v>
      </c>
      <c r="T461">
        <v>12</v>
      </c>
      <c r="U461">
        <v>1</v>
      </c>
      <c r="V461">
        <v>4</v>
      </c>
      <c r="W461">
        <v>10</v>
      </c>
      <c r="X461">
        <v>2</v>
      </c>
      <c r="Y461">
        <v>0</v>
      </c>
      <c r="Z461">
        <v>0</v>
      </c>
      <c r="AA461" t="s">
        <v>27</v>
      </c>
      <c r="AB461">
        <v>0</v>
      </c>
    </row>
    <row r="462" spans="2:28" x14ac:dyDescent="0.2">
      <c r="B462">
        <v>7444</v>
      </c>
      <c r="C462">
        <v>1970</v>
      </c>
      <c r="D462" s="59">
        <f t="shared" ca="1" si="22"/>
        <v>54</v>
      </c>
      <c r="E462" t="s">
        <v>53</v>
      </c>
      <c r="F462" t="s">
        <v>32</v>
      </c>
      <c r="G462" t="s">
        <v>642</v>
      </c>
      <c r="H462" s="61" t="str">
        <f t="shared" si="23"/>
        <v>42,169.00</v>
      </c>
      <c r="I462" s="78">
        <f t="shared" si="24"/>
        <v>42169</v>
      </c>
      <c r="J462">
        <v>1</v>
      </c>
      <c r="K462">
        <v>1</v>
      </c>
      <c r="L462" s="61" t="s">
        <v>643</v>
      </c>
      <c r="M462" s="93">
        <v>41566</v>
      </c>
      <c r="N462">
        <v>20</v>
      </c>
      <c r="O462">
        <v>19</v>
      </c>
      <c r="P462">
        <v>0</v>
      </c>
      <c r="Q462">
        <v>9</v>
      </c>
      <c r="R462">
        <v>0</v>
      </c>
      <c r="S462">
        <v>0</v>
      </c>
      <c r="T462">
        <v>2</v>
      </c>
      <c r="U462">
        <v>2</v>
      </c>
      <c r="V462">
        <v>1</v>
      </c>
      <c r="W462">
        <v>3</v>
      </c>
      <c r="X462">
        <v>8</v>
      </c>
      <c r="Y462">
        <v>0</v>
      </c>
      <c r="Z462">
        <v>0</v>
      </c>
      <c r="AA462" t="s">
        <v>27</v>
      </c>
      <c r="AB462">
        <v>0</v>
      </c>
    </row>
    <row r="463" spans="2:28" x14ac:dyDescent="0.2">
      <c r="B463">
        <v>2942</v>
      </c>
      <c r="C463">
        <v>1965</v>
      </c>
      <c r="D463" s="59">
        <f t="shared" ca="1" si="22"/>
        <v>59</v>
      </c>
      <c r="E463" t="s">
        <v>23</v>
      </c>
      <c r="F463" t="s">
        <v>28</v>
      </c>
      <c r="G463" t="s">
        <v>644</v>
      </c>
      <c r="H463" s="61" t="str">
        <f t="shared" si="23"/>
        <v>45,906.00</v>
      </c>
      <c r="I463" s="78">
        <f t="shared" si="24"/>
        <v>45906</v>
      </c>
      <c r="J463">
        <v>0</v>
      </c>
      <c r="K463">
        <v>1</v>
      </c>
      <c r="L463" s="61">
        <v>41460</v>
      </c>
      <c r="M463" s="93">
        <v>41460</v>
      </c>
      <c r="N463">
        <v>20</v>
      </c>
      <c r="O463">
        <v>305</v>
      </c>
      <c r="P463">
        <v>3</v>
      </c>
      <c r="Q463">
        <v>27</v>
      </c>
      <c r="R463">
        <v>4</v>
      </c>
      <c r="S463">
        <v>3</v>
      </c>
      <c r="T463">
        <v>144</v>
      </c>
      <c r="U463">
        <v>2</v>
      </c>
      <c r="V463">
        <v>5</v>
      </c>
      <c r="W463">
        <v>4</v>
      </c>
      <c r="X463">
        <v>5</v>
      </c>
      <c r="Y463">
        <v>0</v>
      </c>
      <c r="Z463">
        <v>0</v>
      </c>
      <c r="AA463" t="s">
        <v>27</v>
      </c>
      <c r="AB463">
        <v>1</v>
      </c>
    </row>
    <row r="464" spans="2:28" x14ac:dyDescent="0.2">
      <c r="B464">
        <v>2874</v>
      </c>
      <c r="C464">
        <v>1989</v>
      </c>
      <c r="D464" s="59">
        <f t="shared" ca="1" si="22"/>
        <v>35</v>
      </c>
      <c r="E464" t="s">
        <v>43</v>
      </c>
      <c r="F464" t="s">
        <v>24</v>
      </c>
      <c r="G464" t="s">
        <v>645</v>
      </c>
      <c r="H464" s="61" t="str">
        <f t="shared" si="23"/>
        <v>35,388.00</v>
      </c>
      <c r="I464" s="78">
        <f t="shared" si="24"/>
        <v>35388</v>
      </c>
      <c r="J464">
        <v>1</v>
      </c>
      <c r="K464">
        <v>0</v>
      </c>
      <c r="L464" s="61">
        <v>41458</v>
      </c>
      <c r="M464" s="93">
        <v>41458</v>
      </c>
      <c r="N464">
        <v>20</v>
      </c>
      <c r="O464">
        <v>6</v>
      </c>
      <c r="P464">
        <v>4</v>
      </c>
      <c r="Q464">
        <v>7</v>
      </c>
      <c r="R464">
        <v>4</v>
      </c>
      <c r="S464">
        <v>3</v>
      </c>
      <c r="T464">
        <v>8</v>
      </c>
      <c r="U464">
        <v>1</v>
      </c>
      <c r="V464">
        <v>1</v>
      </c>
      <c r="W464">
        <v>3</v>
      </c>
      <c r="X464">
        <v>7</v>
      </c>
      <c r="Y464">
        <v>0</v>
      </c>
      <c r="Z464">
        <v>0</v>
      </c>
      <c r="AA464" t="s">
        <v>67</v>
      </c>
      <c r="AB464">
        <v>0</v>
      </c>
    </row>
    <row r="465" spans="2:28" x14ac:dyDescent="0.2">
      <c r="B465">
        <v>3667</v>
      </c>
      <c r="C465">
        <v>1970</v>
      </c>
      <c r="D465" s="59">
        <f t="shared" ca="1" si="22"/>
        <v>54</v>
      </c>
      <c r="E465" t="s">
        <v>23</v>
      </c>
      <c r="F465" t="s">
        <v>32</v>
      </c>
      <c r="G465" t="s">
        <v>646</v>
      </c>
      <c r="H465" s="61" t="str">
        <f t="shared" si="23"/>
        <v>80,952.00</v>
      </c>
      <c r="I465" s="78">
        <f t="shared" si="24"/>
        <v>80952</v>
      </c>
      <c r="J465">
        <v>0</v>
      </c>
      <c r="K465">
        <v>0</v>
      </c>
      <c r="L465" s="61" t="s">
        <v>647</v>
      </c>
      <c r="M465" s="93">
        <v>41333</v>
      </c>
      <c r="N465">
        <v>20</v>
      </c>
      <c r="O465">
        <v>778</v>
      </c>
      <c r="P465">
        <v>178</v>
      </c>
      <c r="Q465">
        <v>689</v>
      </c>
      <c r="R465">
        <v>41</v>
      </c>
      <c r="S465">
        <v>27</v>
      </c>
      <c r="T465">
        <v>44</v>
      </c>
      <c r="U465">
        <v>1</v>
      </c>
      <c r="V465">
        <v>8</v>
      </c>
      <c r="W465">
        <v>11</v>
      </c>
      <c r="X465">
        <v>8</v>
      </c>
      <c r="Y465">
        <v>1</v>
      </c>
      <c r="Z465">
        <v>0</v>
      </c>
      <c r="AA465" t="s">
        <v>46</v>
      </c>
      <c r="AB465">
        <v>3</v>
      </c>
    </row>
    <row r="466" spans="2:28" x14ac:dyDescent="0.2">
      <c r="B466">
        <v>3697</v>
      </c>
      <c r="C466">
        <v>1955</v>
      </c>
      <c r="D466" s="59">
        <f t="shared" ca="1" si="22"/>
        <v>69</v>
      </c>
      <c r="E466" t="s">
        <v>23</v>
      </c>
      <c r="F466" t="s">
        <v>32</v>
      </c>
      <c r="G466" t="s">
        <v>648</v>
      </c>
      <c r="H466" s="61" t="str">
        <f t="shared" si="23"/>
        <v>39,898.00</v>
      </c>
      <c r="I466" s="78">
        <f t="shared" si="24"/>
        <v>39898</v>
      </c>
      <c r="J466">
        <v>0</v>
      </c>
      <c r="K466">
        <v>1</v>
      </c>
      <c r="L466" s="61">
        <v>41610</v>
      </c>
      <c r="M466" s="93">
        <v>41610</v>
      </c>
      <c r="N466">
        <v>20</v>
      </c>
      <c r="O466">
        <v>69</v>
      </c>
      <c r="P466">
        <v>8</v>
      </c>
      <c r="Q466">
        <v>26</v>
      </c>
      <c r="R466">
        <v>12</v>
      </c>
      <c r="S466">
        <v>7</v>
      </c>
      <c r="T466">
        <v>12</v>
      </c>
      <c r="U466">
        <v>2</v>
      </c>
      <c r="V466">
        <v>3</v>
      </c>
      <c r="W466">
        <v>4</v>
      </c>
      <c r="X466">
        <v>7</v>
      </c>
      <c r="Y466">
        <v>0</v>
      </c>
      <c r="Z466">
        <v>0</v>
      </c>
      <c r="AA466" t="s">
        <v>31</v>
      </c>
      <c r="AB466">
        <v>0</v>
      </c>
    </row>
    <row r="467" spans="2:28" x14ac:dyDescent="0.2">
      <c r="B467">
        <v>9955</v>
      </c>
      <c r="C467">
        <v>1955</v>
      </c>
      <c r="D467" s="59">
        <f t="shared" ca="1" si="22"/>
        <v>69</v>
      </c>
      <c r="E467" t="s">
        <v>23</v>
      </c>
      <c r="F467" t="s">
        <v>32</v>
      </c>
      <c r="G467" t="s">
        <v>648</v>
      </c>
      <c r="H467" s="61" t="str">
        <f t="shared" si="23"/>
        <v>39,898.00</v>
      </c>
      <c r="I467" s="78">
        <f t="shared" si="24"/>
        <v>39898</v>
      </c>
      <c r="J467">
        <v>0</v>
      </c>
      <c r="K467">
        <v>1</v>
      </c>
      <c r="L467" s="61">
        <v>41610</v>
      </c>
      <c r="M467" s="93">
        <v>41610</v>
      </c>
      <c r="N467">
        <v>20</v>
      </c>
      <c r="O467">
        <v>69</v>
      </c>
      <c r="P467">
        <v>8</v>
      </c>
      <c r="Q467">
        <v>26</v>
      </c>
      <c r="R467">
        <v>12</v>
      </c>
      <c r="S467">
        <v>7</v>
      </c>
      <c r="T467">
        <v>12</v>
      </c>
      <c r="U467">
        <v>2</v>
      </c>
      <c r="V467">
        <v>3</v>
      </c>
      <c r="W467">
        <v>4</v>
      </c>
      <c r="X467">
        <v>7</v>
      </c>
      <c r="Y467">
        <v>0</v>
      </c>
      <c r="Z467">
        <v>0</v>
      </c>
      <c r="AA467" t="s">
        <v>27</v>
      </c>
      <c r="AB467">
        <v>0</v>
      </c>
    </row>
    <row r="468" spans="2:28" x14ac:dyDescent="0.2">
      <c r="B468">
        <v>5320</v>
      </c>
      <c r="C468">
        <v>1974</v>
      </c>
      <c r="D468" s="59">
        <f t="shared" ca="1" si="22"/>
        <v>50</v>
      </c>
      <c r="E468" t="s">
        <v>53</v>
      </c>
      <c r="F468" t="s">
        <v>24</v>
      </c>
      <c r="G468" t="s">
        <v>649</v>
      </c>
      <c r="H468" s="61" t="str">
        <f t="shared" si="23"/>
        <v>44,051.00</v>
      </c>
      <c r="I468" s="78">
        <f t="shared" si="24"/>
        <v>44051</v>
      </c>
      <c r="J468">
        <v>1</v>
      </c>
      <c r="K468">
        <v>1</v>
      </c>
      <c r="L468" s="61" t="s">
        <v>570</v>
      </c>
      <c r="M468" s="93">
        <v>41303</v>
      </c>
      <c r="N468">
        <v>20</v>
      </c>
      <c r="O468">
        <v>79</v>
      </c>
      <c r="P468">
        <v>7</v>
      </c>
      <c r="Q468">
        <v>58</v>
      </c>
      <c r="R468">
        <v>6</v>
      </c>
      <c r="S468">
        <v>3</v>
      </c>
      <c r="T468">
        <v>18</v>
      </c>
      <c r="U468">
        <v>4</v>
      </c>
      <c r="V468">
        <v>3</v>
      </c>
      <c r="W468">
        <v>4</v>
      </c>
      <c r="X468">
        <v>6</v>
      </c>
      <c r="Y468">
        <v>1</v>
      </c>
      <c r="Z468">
        <v>0</v>
      </c>
      <c r="AA468" t="s">
        <v>67</v>
      </c>
      <c r="AB468">
        <v>0</v>
      </c>
    </row>
    <row r="469" spans="2:28" x14ac:dyDescent="0.2">
      <c r="B469">
        <v>6422</v>
      </c>
      <c r="C469">
        <v>1955</v>
      </c>
      <c r="D469" s="59">
        <f t="shared" ca="1" si="22"/>
        <v>69</v>
      </c>
      <c r="E469" t="s">
        <v>23</v>
      </c>
      <c r="F469" t="s">
        <v>32</v>
      </c>
      <c r="G469" t="s">
        <v>650</v>
      </c>
      <c r="H469" s="61" t="str">
        <f t="shared" si="23"/>
        <v>86,718.00</v>
      </c>
      <c r="I469" s="78">
        <f t="shared" si="24"/>
        <v>86718</v>
      </c>
      <c r="J469">
        <v>0</v>
      </c>
      <c r="K469">
        <v>0</v>
      </c>
      <c r="L469" s="61" t="s">
        <v>651</v>
      </c>
      <c r="M469" s="93">
        <v>41291</v>
      </c>
      <c r="N469">
        <v>20</v>
      </c>
      <c r="O469">
        <v>344</v>
      </c>
      <c r="P469">
        <v>189</v>
      </c>
      <c r="Q469">
        <v>482</v>
      </c>
      <c r="R469">
        <v>50</v>
      </c>
      <c r="S469">
        <v>33</v>
      </c>
      <c r="T469">
        <v>172</v>
      </c>
      <c r="U469">
        <v>1</v>
      </c>
      <c r="V469">
        <v>5</v>
      </c>
      <c r="W469">
        <v>5</v>
      </c>
      <c r="X469">
        <v>2</v>
      </c>
      <c r="Y469">
        <v>0</v>
      </c>
      <c r="Z469">
        <v>0</v>
      </c>
      <c r="AA469" t="s">
        <v>50</v>
      </c>
      <c r="AB469">
        <v>0</v>
      </c>
    </row>
    <row r="470" spans="2:28" x14ac:dyDescent="0.2">
      <c r="B470">
        <v>3690</v>
      </c>
      <c r="C470">
        <v>1987</v>
      </c>
      <c r="D470" s="59">
        <f t="shared" ca="1" si="22"/>
        <v>37</v>
      </c>
      <c r="E470" t="s">
        <v>53</v>
      </c>
      <c r="F470" t="s">
        <v>32</v>
      </c>
      <c r="G470" t="s">
        <v>652</v>
      </c>
      <c r="H470" s="61" t="str">
        <f t="shared" si="23"/>
        <v>80,141.00</v>
      </c>
      <c r="I470" s="78">
        <f t="shared" si="24"/>
        <v>80141</v>
      </c>
      <c r="J470">
        <v>0</v>
      </c>
      <c r="K470">
        <v>0</v>
      </c>
      <c r="L470" s="61">
        <v>41579</v>
      </c>
      <c r="M470" s="93">
        <v>41579</v>
      </c>
      <c r="N470">
        <v>20</v>
      </c>
      <c r="O470">
        <v>1184</v>
      </c>
      <c r="P470">
        <v>102</v>
      </c>
      <c r="Q470">
        <v>673</v>
      </c>
      <c r="R470">
        <v>52</v>
      </c>
      <c r="S470">
        <v>40</v>
      </c>
      <c r="T470">
        <v>40</v>
      </c>
      <c r="U470">
        <v>1</v>
      </c>
      <c r="V470">
        <v>7</v>
      </c>
      <c r="W470">
        <v>10</v>
      </c>
      <c r="X470">
        <v>6</v>
      </c>
      <c r="Y470">
        <v>1</v>
      </c>
      <c r="Z470">
        <v>0</v>
      </c>
      <c r="AA470" t="s">
        <v>27</v>
      </c>
      <c r="AB470">
        <v>1</v>
      </c>
    </row>
    <row r="471" spans="2:28" x14ac:dyDescent="0.2">
      <c r="B471">
        <v>2408</v>
      </c>
      <c r="C471">
        <v>1977</v>
      </c>
      <c r="D471" s="59">
        <f t="shared" ca="1" si="22"/>
        <v>47</v>
      </c>
      <c r="E471" t="s">
        <v>23</v>
      </c>
      <c r="F471" t="s">
        <v>32</v>
      </c>
      <c r="G471" t="s">
        <v>653</v>
      </c>
      <c r="H471" s="61" t="str">
        <f t="shared" si="23"/>
        <v>58,597.00</v>
      </c>
      <c r="I471" s="78">
        <f t="shared" si="24"/>
        <v>58597</v>
      </c>
      <c r="J471">
        <v>1</v>
      </c>
      <c r="K471">
        <v>1</v>
      </c>
      <c r="L471" s="61" t="s">
        <v>654</v>
      </c>
      <c r="M471" s="93">
        <v>41233</v>
      </c>
      <c r="N471">
        <v>20</v>
      </c>
      <c r="O471">
        <v>490</v>
      </c>
      <c r="P471">
        <v>0</v>
      </c>
      <c r="Q471">
        <v>184</v>
      </c>
      <c r="R471">
        <v>10</v>
      </c>
      <c r="S471">
        <v>28</v>
      </c>
      <c r="T471">
        <v>21</v>
      </c>
      <c r="U471">
        <v>12</v>
      </c>
      <c r="V471">
        <v>7</v>
      </c>
      <c r="W471">
        <v>9</v>
      </c>
      <c r="X471">
        <v>7</v>
      </c>
      <c r="Y471">
        <v>0</v>
      </c>
      <c r="Z471">
        <v>0</v>
      </c>
      <c r="AA471" t="s">
        <v>50</v>
      </c>
      <c r="AB471">
        <v>0</v>
      </c>
    </row>
    <row r="472" spans="2:28" x14ac:dyDescent="0.2">
      <c r="B472">
        <v>9260</v>
      </c>
      <c r="C472">
        <v>1946</v>
      </c>
      <c r="D472" s="59">
        <f t="shared" ca="1" si="22"/>
        <v>78</v>
      </c>
      <c r="E472" t="s">
        <v>40</v>
      </c>
      <c r="F472" t="s">
        <v>32</v>
      </c>
      <c r="G472" t="s">
        <v>655</v>
      </c>
      <c r="H472" s="61" t="str">
        <f t="shared" si="23"/>
        <v>70,356.00</v>
      </c>
      <c r="I472" s="78">
        <f t="shared" si="24"/>
        <v>70356</v>
      </c>
      <c r="J472">
        <v>0</v>
      </c>
      <c r="K472">
        <v>0</v>
      </c>
      <c r="L472" s="61">
        <v>41040</v>
      </c>
      <c r="M472" s="93">
        <v>41040</v>
      </c>
      <c r="N472">
        <v>20</v>
      </c>
      <c r="O472">
        <v>1349</v>
      </c>
      <c r="P472">
        <v>16</v>
      </c>
      <c r="Q472">
        <v>249</v>
      </c>
      <c r="R472">
        <v>43</v>
      </c>
      <c r="S472">
        <v>16</v>
      </c>
      <c r="T472">
        <v>33</v>
      </c>
      <c r="U472">
        <v>2</v>
      </c>
      <c r="V472">
        <v>10</v>
      </c>
      <c r="W472">
        <v>9</v>
      </c>
      <c r="X472">
        <v>6</v>
      </c>
      <c r="Y472">
        <v>0</v>
      </c>
      <c r="Z472">
        <v>0</v>
      </c>
      <c r="AA472" t="s">
        <v>31</v>
      </c>
      <c r="AB472">
        <v>0</v>
      </c>
    </row>
    <row r="473" spans="2:28" x14ac:dyDescent="0.2">
      <c r="B473">
        <v>9648</v>
      </c>
      <c r="C473">
        <v>1968</v>
      </c>
      <c r="D473" s="59">
        <f t="shared" ca="1" si="22"/>
        <v>56</v>
      </c>
      <c r="E473" t="s">
        <v>23</v>
      </c>
      <c r="F473" t="s">
        <v>28</v>
      </c>
      <c r="G473" t="s">
        <v>656</v>
      </c>
      <c r="H473" s="61" t="str">
        <f t="shared" si="23"/>
        <v>46,904.00</v>
      </c>
      <c r="I473" s="78">
        <f t="shared" si="24"/>
        <v>46904</v>
      </c>
      <c r="J473">
        <v>1</v>
      </c>
      <c r="K473">
        <v>1</v>
      </c>
      <c r="L473" s="61">
        <v>40979</v>
      </c>
      <c r="M473" s="93">
        <v>40979</v>
      </c>
      <c r="N473">
        <v>20</v>
      </c>
      <c r="O473">
        <v>153</v>
      </c>
      <c r="P473">
        <v>4</v>
      </c>
      <c r="Q473">
        <v>56</v>
      </c>
      <c r="R473">
        <v>0</v>
      </c>
      <c r="S473">
        <v>9</v>
      </c>
      <c r="T473">
        <v>31</v>
      </c>
      <c r="U473">
        <v>4</v>
      </c>
      <c r="V473">
        <v>5</v>
      </c>
      <c r="W473">
        <v>4</v>
      </c>
      <c r="X473">
        <v>8</v>
      </c>
      <c r="Y473">
        <v>0</v>
      </c>
      <c r="Z473">
        <v>0</v>
      </c>
      <c r="AA473" t="s">
        <v>27</v>
      </c>
      <c r="AB473">
        <v>0</v>
      </c>
    </row>
    <row r="474" spans="2:28" x14ac:dyDescent="0.2">
      <c r="B474">
        <v>4939</v>
      </c>
      <c r="C474">
        <v>1947</v>
      </c>
      <c r="D474" s="59">
        <f t="shared" ca="1" si="22"/>
        <v>77</v>
      </c>
      <c r="E474" t="s">
        <v>23</v>
      </c>
      <c r="F474" t="s">
        <v>32</v>
      </c>
      <c r="G474" t="s">
        <v>657</v>
      </c>
      <c r="H474" s="61" t="str">
        <f t="shared" si="23"/>
        <v>37,760.00</v>
      </c>
      <c r="I474" s="78">
        <f t="shared" si="24"/>
        <v>37760</v>
      </c>
      <c r="J474">
        <v>0</v>
      </c>
      <c r="K474">
        <v>0</v>
      </c>
      <c r="L474" s="61" t="s">
        <v>658</v>
      </c>
      <c r="M474" s="93">
        <v>41152</v>
      </c>
      <c r="N474">
        <v>20</v>
      </c>
      <c r="O474">
        <v>84</v>
      </c>
      <c r="P474">
        <v>5</v>
      </c>
      <c r="Q474">
        <v>38</v>
      </c>
      <c r="R474">
        <v>150</v>
      </c>
      <c r="S474">
        <v>12</v>
      </c>
      <c r="T474">
        <v>28</v>
      </c>
      <c r="U474">
        <v>2</v>
      </c>
      <c r="V474">
        <v>4</v>
      </c>
      <c r="W474">
        <v>6</v>
      </c>
      <c r="X474">
        <v>7</v>
      </c>
      <c r="Y474">
        <v>0</v>
      </c>
      <c r="Z474">
        <v>0</v>
      </c>
      <c r="AA474" t="s">
        <v>35</v>
      </c>
      <c r="AB474">
        <v>0</v>
      </c>
    </row>
    <row r="475" spans="2:28" x14ac:dyDescent="0.2">
      <c r="B475">
        <v>8652</v>
      </c>
      <c r="C475">
        <v>1947</v>
      </c>
      <c r="D475" s="59">
        <f t="shared" ca="1" si="22"/>
        <v>77</v>
      </c>
      <c r="E475" t="s">
        <v>23</v>
      </c>
      <c r="F475" t="s">
        <v>32</v>
      </c>
      <c r="G475" t="s">
        <v>657</v>
      </c>
      <c r="H475" s="61" t="str">
        <f t="shared" si="23"/>
        <v>37,760.00</v>
      </c>
      <c r="I475" s="78">
        <f t="shared" si="24"/>
        <v>37760</v>
      </c>
      <c r="J475">
        <v>0</v>
      </c>
      <c r="K475">
        <v>0</v>
      </c>
      <c r="L475" s="61" t="s">
        <v>658</v>
      </c>
      <c r="M475" s="93">
        <v>41152</v>
      </c>
      <c r="N475">
        <v>20</v>
      </c>
      <c r="O475">
        <v>84</v>
      </c>
      <c r="P475">
        <v>5</v>
      </c>
      <c r="Q475">
        <v>38</v>
      </c>
      <c r="R475">
        <v>150</v>
      </c>
      <c r="S475">
        <v>12</v>
      </c>
      <c r="T475">
        <v>28</v>
      </c>
      <c r="U475">
        <v>2</v>
      </c>
      <c r="V475">
        <v>4</v>
      </c>
      <c r="W475">
        <v>6</v>
      </c>
      <c r="X475">
        <v>7</v>
      </c>
      <c r="Y475">
        <v>0</v>
      </c>
      <c r="Z475">
        <v>0</v>
      </c>
      <c r="AA475" t="s">
        <v>67</v>
      </c>
      <c r="AB475">
        <v>0</v>
      </c>
    </row>
    <row r="476" spans="2:28" x14ac:dyDescent="0.2">
      <c r="B476">
        <v>4702</v>
      </c>
      <c r="C476">
        <v>1965</v>
      </c>
      <c r="D476" s="59">
        <f t="shared" ca="1" si="22"/>
        <v>59</v>
      </c>
      <c r="E476" t="s">
        <v>23</v>
      </c>
      <c r="F476" t="s">
        <v>28</v>
      </c>
      <c r="G476" t="s">
        <v>659</v>
      </c>
      <c r="H476" s="61" t="str">
        <f t="shared" si="23"/>
        <v>61,839.00</v>
      </c>
      <c r="I476" s="78">
        <f t="shared" si="24"/>
        <v>61839</v>
      </c>
      <c r="J476">
        <v>0</v>
      </c>
      <c r="K476">
        <v>0</v>
      </c>
      <c r="L476" s="61">
        <v>41251</v>
      </c>
      <c r="M476" s="93">
        <v>41251</v>
      </c>
      <c r="N476">
        <v>20</v>
      </c>
      <c r="O476">
        <v>1000</v>
      </c>
      <c r="P476">
        <v>155</v>
      </c>
      <c r="Q476">
        <v>379</v>
      </c>
      <c r="R476">
        <v>224</v>
      </c>
      <c r="S476">
        <v>17</v>
      </c>
      <c r="T476">
        <v>120</v>
      </c>
      <c r="U476">
        <v>1</v>
      </c>
      <c r="V476">
        <v>4</v>
      </c>
      <c r="W476">
        <v>4</v>
      </c>
      <c r="X476">
        <v>8</v>
      </c>
      <c r="Y476">
        <v>0</v>
      </c>
      <c r="Z476">
        <v>0</v>
      </c>
      <c r="AA476" t="s">
        <v>27</v>
      </c>
      <c r="AB476">
        <v>0</v>
      </c>
    </row>
    <row r="477" spans="2:28" x14ac:dyDescent="0.2">
      <c r="B477">
        <v>2587</v>
      </c>
      <c r="C477">
        <v>1973</v>
      </c>
      <c r="D477" s="59">
        <f t="shared" ca="1" si="22"/>
        <v>51</v>
      </c>
      <c r="E477" t="s">
        <v>40</v>
      </c>
      <c r="F477" t="s">
        <v>32</v>
      </c>
      <c r="G477" t="s">
        <v>660</v>
      </c>
      <c r="H477" s="61" t="str">
        <f t="shared" si="23"/>
        <v>29,791.00</v>
      </c>
      <c r="I477" s="78">
        <f t="shared" si="24"/>
        <v>29791</v>
      </c>
      <c r="J477">
        <v>1</v>
      </c>
      <c r="K477">
        <v>0</v>
      </c>
      <c r="L477" s="61" t="s">
        <v>661</v>
      </c>
      <c r="M477" s="93">
        <v>41774</v>
      </c>
      <c r="N477">
        <v>21</v>
      </c>
      <c r="O477">
        <v>14</v>
      </c>
      <c r="P477">
        <v>0</v>
      </c>
      <c r="Q477">
        <v>6</v>
      </c>
      <c r="R477">
        <v>0</v>
      </c>
      <c r="S477">
        <v>0</v>
      </c>
      <c r="T477">
        <v>0</v>
      </c>
      <c r="U477">
        <v>2</v>
      </c>
      <c r="V477">
        <v>2</v>
      </c>
      <c r="W477">
        <v>3</v>
      </c>
      <c r="X477">
        <v>5</v>
      </c>
      <c r="Y477">
        <v>0</v>
      </c>
      <c r="Z477">
        <v>0</v>
      </c>
      <c r="AA477" t="s">
        <v>38</v>
      </c>
      <c r="AB477">
        <v>0</v>
      </c>
    </row>
    <row r="478" spans="2:28" x14ac:dyDescent="0.2">
      <c r="B478">
        <v>2811</v>
      </c>
      <c r="C478">
        <v>1964</v>
      </c>
      <c r="D478" s="59">
        <f t="shared" ca="1" si="22"/>
        <v>60</v>
      </c>
      <c r="E478" t="s">
        <v>40</v>
      </c>
      <c r="F478" t="s">
        <v>28</v>
      </c>
      <c r="G478" t="s">
        <v>662</v>
      </c>
      <c r="H478" s="61" t="str">
        <f t="shared" si="23"/>
        <v>48,918.00</v>
      </c>
      <c r="I478" s="78">
        <f t="shared" si="24"/>
        <v>48918</v>
      </c>
      <c r="J478">
        <v>1</v>
      </c>
      <c r="K478">
        <v>1</v>
      </c>
      <c r="L478" s="61">
        <v>41977</v>
      </c>
      <c r="M478" s="93">
        <v>41977</v>
      </c>
      <c r="N478">
        <v>21</v>
      </c>
      <c r="O478">
        <v>52</v>
      </c>
      <c r="P478">
        <v>0</v>
      </c>
      <c r="Q478">
        <v>9</v>
      </c>
      <c r="R478">
        <v>0</v>
      </c>
      <c r="S478">
        <v>0</v>
      </c>
      <c r="T478">
        <v>1</v>
      </c>
      <c r="U478">
        <v>2</v>
      </c>
      <c r="V478">
        <v>1</v>
      </c>
      <c r="W478">
        <v>4</v>
      </c>
      <c r="X478">
        <v>4</v>
      </c>
      <c r="Y478">
        <v>0</v>
      </c>
      <c r="Z478">
        <v>0</v>
      </c>
      <c r="AA478" t="s">
        <v>27</v>
      </c>
      <c r="AB478">
        <v>0</v>
      </c>
    </row>
    <row r="479" spans="2:28" x14ac:dyDescent="0.2">
      <c r="B479">
        <v>9150</v>
      </c>
      <c r="C479">
        <v>1964</v>
      </c>
      <c r="D479" s="59">
        <f t="shared" ca="1" si="22"/>
        <v>60</v>
      </c>
      <c r="E479" t="s">
        <v>40</v>
      </c>
      <c r="F479" t="s">
        <v>28</v>
      </c>
      <c r="G479" t="s">
        <v>662</v>
      </c>
      <c r="H479" s="61" t="str">
        <f t="shared" si="23"/>
        <v>48,918.00</v>
      </c>
      <c r="I479" s="78">
        <f t="shared" si="24"/>
        <v>48918</v>
      </c>
      <c r="J479">
        <v>1</v>
      </c>
      <c r="K479">
        <v>1</v>
      </c>
      <c r="L479" s="61">
        <v>41977</v>
      </c>
      <c r="M479" s="93">
        <v>41977</v>
      </c>
      <c r="N479">
        <v>21</v>
      </c>
      <c r="O479">
        <v>52</v>
      </c>
      <c r="P479">
        <v>0</v>
      </c>
      <c r="Q479">
        <v>9</v>
      </c>
      <c r="R479">
        <v>0</v>
      </c>
      <c r="S479">
        <v>0</v>
      </c>
      <c r="T479">
        <v>1</v>
      </c>
      <c r="U479">
        <v>2</v>
      </c>
      <c r="V479">
        <v>1</v>
      </c>
      <c r="W479">
        <v>4</v>
      </c>
      <c r="X479">
        <v>4</v>
      </c>
      <c r="Y479">
        <v>0</v>
      </c>
      <c r="Z479">
        <v>0</v>
      </c>
      <c r="AA479" t="s">
        <v>27</v>
      </c>
      <c r="AB479">
        <v>0</v>
      </c>
    </row>
    <row r="480" spans="2:28" x14ac:dyDescent="0.2">
      <c r="B480">
        <v>10127</v>
      </c>
      <c r="C480">
        <v>1966</v>
      </c>
      <c r="D480" s="59">
        <f t="shared" ca="1" si="22"/>
        <v>58</v>
      </c>
      <c r="E480" t="s">
        <v>23</v>
      </c>
      <c r="F480" t="s">
        <v>32</v>
      </c>
      <c r="G480" t="s">
        <v>663</v>
      </c>
      <c r="H480" s="61" t="str">
        <f t="shared" si="23"/>
        <v>58,692.00</v>
      </c>
      <c r="I480" s="78">
        <f t="shared" si="24"/>
        <v>58692</v>
      </c>
      <c r="J480">
        <v>0</v>
      </c>
      <c r="K480">
        <v>1</v>
      </c>
      <c r="L480" s="61">
        <v>41794</v>
      </c>
      <c r="M480" s="93">
        <v>41794</v>
      </c>
      <c r="N480">
        <v>21</v>
      </c>
      <c r="O480">
        <v>301</v>
      </c>
      <c r="P480">
        <v>11</v>
      </c>
      <c r="Q480">
        <v>61</v>
      </c>
      <c r="R480">
        <v>4</v>
      </c>
      <c r="S480">
        <v>7</v>
      </c>
      <c r="T480">
        <v>11</v>
      </c>
      <c r="U480">
        <v>1</v>
      </c>
      <c r="V480">
        <v>8</v>
      </c>
      <c r="W480">
        <v>4</v>
      </c>
      <c r="X480">
        <v>7</v>
      </c>
      <c r="Y480">
        <v>0</v>
      </c>
      <c r="Z480">
        <v>0</v>
      </c>
      <c r="AA480" t="s">
        <v>31</v>
      </c>
      <c r="AB480">
        <v>0</v>
      </c>
    </row>
    <row r="481" spans="2:28" x14ac:dyDescent="0.2">
      <c r="B481">
        <v>5493</v>
      </c>
      <c r="C481">
        <v>1977</v>
      </c>
      <c r="D481" s="59">
        <f t="shared" ca="1" si="22"/>
        <v>47</v>
      </c>
      <c r="E481" t="s">
        <v>23</v>
      </c>
      <c r="F481" t="s">
        <v>32</v>
      </c>
      <c r="G481" t="s">
        <v>664</v>
      </c>
      <c r="H481" s="61" t="str">
        <f t="shared" si="23"/>
        <v>39,356.00</v>
      </c>
      <c r="I481" s="78">
        <f t="shared" si="24"/>
        <v>39356</v>
      </c>
      <c r="J481">
        <v>1</v>
      </c>
      <c r="K481">
        <v>1</v>
      </c>
      <c r="L481" s="61" t="s">
        <v>289</v>
      </c>
      <c r="M481" s="93">
        <v>41717</v>
      </c>
      <c r="N481">
        <v>21</v>
      </c>
      <c r="O481">
        <v>15</v>
      </c>
      <c r="P481">
        <v>0</v>
      </c>
      <c r="Q481">
        <v>2</v>
      </c>
      <c r="R481">
        <v>0</v>
      </c>
      <c r="S481">
        <v>0</v>
      </c>
      <c r="T481">
        <v>6</v>
      </c>
      <c r="U481">
        <v>1</v>
      </c>
      <c r="V481">
        <v>1</v>
      </c>
      <c r="W481">
        <v>2</v>
      </c>
      <c r="X481">
        <v>6</v>
      </c>
      <c r="Y481">
        <v>0</v>
      </c>
      <c r="Z481">
        <v>0</v>
      </c>
      <c r="AA481" t="s">
        <v>27</v>
      </c>
      <c r="AB481">
        <v>1</v>
      </c>
    </row>
    <row r="482" spans="2:28" x14ac:dyDescent="0.2">
      <c r="B482">
        <v>2666</v>
      </c>
      <c r="C482">
        <v>1973</v>
      </c>
      <c r="D482" s="59">
        <f t="shared" ca="1" si="22"/>
        <v>51</v>
      </c>
      <c r="E482" t="s">
        <v>53</v>
      </c>
      <c r="F482" t="s">
        <v>32</v>
      </c>
      <c r="G482" t="s">
        <v>665</v>
      </c>
      <c r="H482" s="61" t="str">
        <f t="shared" si="23"/>
        <v>76,234.00</v>
      </c>
      <c r="I482" s="78">
        <f t="shared" si="24"/>
        <v>76234</v>
      </c>
      <c r="J482">
        <v>0</v>
      </c>
      <c r="K482">
        <v>1</v>
      </c>
      <c r="L482" s="61">
        <v>41792</v>
      </c>
      <c r="M482" s="93">
        <v>41792</v>
      </c>
      <c r="N482">
        <v>21</v>
      </c>
      <c r="O482">
        <v>519</v>
      </c>
      <c r="P482">
        <v>50</v>
      </c>
      <c r="Q482">
        <v>167</v>
      </c>
      <c r="R482">
        <v>130</v>
      </c>
      <c r="S482">
        <v>0</v>
      </c>
      <c r="T482">
        <v>41</v>
      </c>
      <c r="U482">
        <v>1</v>
      </c>
      <c r="V482">
        <v>8</v>
      </c>
      <c r="W482">
        <v>11</v>
      </c>
      <c r="X482">
        <v>3</v>
      </c>
      <c r="Y482">
        <v>0</v>
      </c>
      <c r="Z482">
        <v>0</v>
      </c>
      <c r="AA482" t="s">
        <v>31</v>
      </c>
      <c r="AB482">
        <v>1</v>
      </c>
    </row>
    <row r="483" spans="2:28" x14ac:dyDescent="0.2">
      <c r="B483">
        <v>10099</v>
      </c>
      <c r="C483">
        <v>1985</v>
      </c>
      <c r="D483" s="59">
        <f t="shared" ca="1" si="22"/>
        <v>39</v>
      </c>
      <c r="E483" t="s">
        <v>23</v>
      </c>
      <c r="F483" t="s">
        <v>32</v>
      </c>
      <c r="G483" t="s">
        <v>666</v>
      </c>
      <c r="H483" s="61" t="str">
        <f t="shared" si="23"/>
        <v>55,434.00</v>
      </c>
      <c r="I483" s="78">
        <f t="shared" si="24"/>
        <v>55434</v>
      </c>
      <c r="J483">
        <v>1</v>
      </c>
      <c r="K483">
        <v>0</v>
      </c>
      <c r="L483" s="61">
        <v>41404</v>
      </c>
      <c r="M483" s="93">
        <v>41404</v>
      </c>
      <c r="N483">
        <v>21</v>
      </c>
      <c r="O483">
        <v>238</v>
      </c>
      <c r="P483">
        <v>115</v>
      </c>
      <c r="Q483">
        <v>215</v>
      </c>
      <c r="R483">
        <v>169</v>
      </c>
      <c r="S483">
        <v>69</v>
      </c>
      <c r="T483">
        <v>76</v>
      </c>
      <c r="U483">
        <v>3</v>
      </c>
      <c r="V483">
        <v>5</v>
      </c>
      <c r="W483">
        <v>13</v>
      </c>
      <c r="X483">
        <v>4</v>
      </c>
      <c r="Y483">
        <v>0</v>
      </c>
      <c r="Z483">
        <v>0</v>
      </c>
      <c r="AA483" t="s">
        <v>67</v>
      </c>
      <c r="AB483">
        <v>0</v>
      </c>
    </row>
    <row r="484" spans="2:28" x14ac:dyDescent="0.2">
      <c r="B484">
        <v>10562</v>
      </c>
      <c r="C484">
        <v>1947</v>
      </c>
      <c r="D484" s="59">
        <f t="shared" ca="1" si="22"/>
        <v>77</v>
      </c>
      <c r="E484" t="s">
        <v>53</v>
      </c>
      <c r="F484" t="s">
        <v>32</v>
      </c>
      <c r="G484" t="s">
        <v>667</v>
      </c>
      <c r="H484" s="61" t="str">
        <f t="shared" si="23"/>
        <v>66,835.00</v>
      </c>
      <c r="I484" s="78">
        <f t="shared" si="24"/>
        <v>66835</v>
      </c>
      <c r="J484">
        <v>0</v>
      </c>
      <c r="K484">
        <v>0</v>
      </c>
      <c r="L484" s="61" t="s">
        <v>510</v>
      </c>
      <c r="M484" s="93">
        <v>41545</v>
      </c>
      <c r="N484">
        <v>21</v>
      </c>
      <c r="O484">
        <v>620</v>
      </c>
      <c r="P484">
        <v>26</v>
      </c>
      <c r="Q484">
        <v>195</v>
      </c>
      <c r="R484">
        <v>34</v>
      </c>
      <c r="S484">
        <v>17</v>
      </c>
      <c r="T484">
        <v>141</v>
      </c>
      <c r="U484">
        <v>1</v>
      </c>
      <c r="V484">
        <v>6</v>
      </c>
      <c r="W484">
        <v>13</v>
      </c>
      <c r="X484">
        <v>2</v>
      </c>
      <c r="Y484">
        <v>0</v>
      </c>
      <c r="Z484">
        <v>0</v>
      </c>
      <c r="AA484" t="s">
        <v>50</v>
      </c>
      <c r="AB484">
        <v>0</v>
      </c>
    </row>
    <row r="485" spans="2:28" x14ac:dyDescent="0.2">
      <c r="B485">
        <v>7881</v>
      </c>
      <c r="C485">
        <v>1947</v>
      </c>
      <c r="D485" s="59">
        <f t="shared" ca="1" si="22"/>
        <v>77</v>
      </c>
      <c r="E485" t="s">
        <v>53</v>
      </c>
      <c r="F485" t="s">
        <v>32</v>
      </c>
      <c r="G485" t="s">
        <v>667</v>
      </c>
      <c r="H485" s="61" t="str">
        <f t="shared" si="23"/>
        <v>66,835.00</v>
      </c>
      <c r="I485" s="78">
        <f t="shared" si="24"/>
        <v>66835</v>
      </c>
      <c r="J485">
        <v>0</v>
      </c>
      <c r="K485">
        <v>0</v>
      </c>
      <c r="L485" s="61" t="s">
        <v>510</v>
      </c>
      <c r="M485" s="93">
        <v>41545</v>
      </c>
      <c r="N485">
        <v>21</v>
      </c>
      <c r="O485">
        <v>620</v>
      </c>
      <c r="P485">
        <v>26</v>
      </c>
      <c r="Q485">
        <v>195</v>
      </c>
      <c r="R485">
        <v>34</v>
      </c>
      <c r="S485">
        <v>17</v>
      </c>
      <c r="T485">
        <v>141</v>
      </c>
      <c r="U485">
        <v>1</v>
      </c>
      <c r="V485">
        <v>6</v>
      </c>
      <c r="W485">
        <v>13</v>
      </c>
      <c r="X485">
        <v>2</v>
      </c>
      <c r="Y485">
        <v>0</v>
      </c>
      <c r="Z485">
        <v>0</v>
      </c>
      <c r="AA485" t="s">
        <v>27</v>
      </c>
      <c r="AB485">
        <v>0</v>
      </c>
    </row>
    <row r="486" spans="2:28" x14ac:dyDescent="0.2">
      <c r="B486">
        <v>6721</v>
      </c>
      <c r="C486">
        <v>1952</v>
      </c>
      <c r="D486" s="59">
        <f t="shared" ca="1" si="22"/>
        <v>72</v>
      </c>
      <c r="E486" t="s">
        <v>23</v>
      </c>
      <c r="F486" t="s">
        <v>32</v>
      </c>
      <c r="G486" t="s">
        <v>668</v>
      </c>
      <c r="H486" s="61" t="str">
        <f t="shared" si="23"/>
        <v>71,965.00</v>
      </c>
      <c r="I486" s="78">
        <f t="shared" si="24"/>
        <v>71965</v>
      </c>
      <c r="J486">
        <v>0</v>
      </c>
      <c r="K486">
        <v>1</v>
      </c>
      <c r="L486" s="61" t="s">
        <v>669</v>
      </c>
      <c r="M486" s="93">
        <v>41484</v>
      </c>
      <c r="N486">
        <v>21</v>
      </c>
      <c r="O486">
        <v>572</v>
      </c>
      <c r="P486">
        <v>19</v>
      </c>
      <c r="Q486">
        <v>286</v>
      </c>
      <c r="R486">
        <v>50</v>
      </c>
      <c r="S486">
        <v>38</v>
      </c>
      <c r="T486">
        <v>248</v>
      </c>
      <c r="U486">
        <v>3</v>
      </c>
      <c r="V486">
        <v>6</v>
      </c>
      <c r="W486">
        <v>5</v>
      </c>
      <c r="X486">
        <v>3</v>
      </c>
      <c r="Y486">
        <v>0</v>
      </c>
      <c r="Z486">
        <v>0</v>
      </c>
      <c r="AA486" t="s">
        <v>31</v>
      </c>
      <c r="AB486">
        <v>0</v>
      </c>
    </row>
    <row r="487" spans="2:28" x14ac:dyDescent="0.2">
      <c r="B487">
        <v>5204</v>
      </c>
      <c r="C487">
        <v>1972</v>
      </c>
      <c r="D487" s="59">
        <f t="shared" ca="1" si="22"/>
        <v>52</v>
      </c>
      <c r="E487" t="s">
        <v>23</v>
      </c>
      <c r="F487" t="s">
        <v>32</v>
      </c>
      <c r="G487" t="s">
        <v>670</v>
      </c>
      <c r="H487" s="61" t="str">
        <f t="shared" si="23"/>
        <v>74,538.00</v>
      </c>
      <c r="I487" s="78">
        <f t="shared" si="24"/>
        <v>74538</v>
      </c>
      <c r="J487">
        <v>0</v>
      </c>
      <c r="K487">
        <v>0</v>
      </c>
      <c r="L487" s="61" t="s">
        <v>671</v>
      </c>
      <c r="M487" s="93">
        <v>41454</v>
      </c>
      <c r="N487">
        <v>21</v>
      </c>
      <c r="O487">
        <v>380</v>
      </c>
      <c r="P487">
        <v>98</v>
      </c>
      <c r="Q487">
        <v>733</v>
      </c>
      <c r="R487">
        <v>110</v>
      </c>
      <c r="S487">
        <v>112</v>
      </c>
      <c r="T487">
        <v>28</v>
      </c>
      <c r="U487">
        <v>1</v>
      </c>
      <c r="V487">
        <v>8</v>
      </c>
      <c r="W487">
        <v>5</v>
      </c>
      <c r="X487">
        <v>3</v>
      </c>
      <c r="Y487">
        <v>1</v>
      </c>
      <c r="Z487">
        <v>0</v>
      </c>
      <c r="AA487" t="s">
        <v>27</v>
      </c>
      <c r="AB487">
        <v>1</v>
      </c>
    </row>
    <row r="488" spans="2:28" x14ac:dyDescent="0.2">
      <c r="B488">
        <v>5209</v>
      </c>
      <c r="C488">
        <v>1955</v>
      </c>
      <c r="D488" s="59">
        <f t="shared" ca="1" si="22"/>
        <v>69</v>
      </c>
      <c r="E488" t="s">
        <v>23</v>
      </c>
      <c r="F488" t="s">
        <v>24</v>
      </c>
      <c r="G488" t="s">
        <v>672</v>
      </c>
      <c r="H488" s="61" t="str">
        <f t="shared" si="23"/>
        <v>50,002.00</v>
      </c>
      <c r="I488" s="78">
        <f t="shared" si="24"/>
        <v>50002</v>
      </c>
      <c r="J488">
        <v>0</v>
      </c>
      <c r="K488">
        <v>1</v>
      </c>
      <c r="L488" s="61" t="s">
        <v>673</v>
      </c>
      <c r="M488" s="93">
        <v>41442</v>
      </c>
      <c r="N488">
        <v>21</v>
      </c>
      <c r="O488">
        <v>443</v>
      </c>
      <c r="P488">
        <v>5</v>
      </c>
      <c r="Q488">
        <v>71</v>
      </c>
      <c r="R488">
        <v>21</v>
      </c>
      <c r="S488">
        <v>16</v>
      </c>
      <c r="T488">
        <v>82</v>
      </c>
      <c r="U488">
        <v>2</v>
      </c>
      <c r="V488">
        <v>8</v>
      </c>
      <c r="W488">
        <v>7</v>
      </c>
      <c r="X488">
        <v>7</v>
      </c>
      <c r="Y488">
        <v>0</v>
      </c>
      <c r="Z488">
        <v>0</v>
      </c>
      <c r="AA488" t="s">
        <v>67</v>
      </c>
      <c r="AB488">
        <v>0</v>
      </c>
    </row>
    <row r="489" spans="2:28" x14ac:dyDescent="0.2">
      <c r="B489">
        <v>10128</v>
      </c>
      <c r="C489">
        <v>1959</v>
      </c>
      <c r="D489" s="59">
        <f t="shared" ca="1" si="22"/>
        <v>65</v>
      </c>
      <c r="E489" t="s">
        <v>23</v>
      </c>
      <c r="F489" t="s">
        <v>32</v>
      </c>
      <c r="G489" t="s">
        <v>674</v>
      </c>
      <c r="H489" s="61" t="str">
        <f t="shared" si="23"/>
        <v>53,977.00</v>
      </c>
      <c r="I489" s="78">
        <f t="shared" si="24"/>
        <v>53977</v>
      </c>
      <c r="J489">
        <v>0</v>
      </c>
      <c r="K489">
        <v>1</v>
      </c>
      <c r="L489" s="61">
        <v>41492</v>
      </c>
      <c r="M489" s="93">
        <v>41492</v>
      </c>
      <c r="N489">
        <v>21</v>
      </c>
      <c r="O489">
        <v>620</v>
      </c>
      <c r="P489">
        <v>16</v>
      </c>
      <c r="Q489">
        <v>165</v>
      </c>
      <c r="R489">
        <v>0</v>
      </c>
      <c r="S489">
        <v>24</v>
      </c>
      <c r="T489">
        <v>82</v>
      </c>
      <c r="U489">
        <v>5</v>
      </c>
      <c r="V489">
        <v>5</v>
      </c>
      <c r="W489">
        <v>12</v>
      </c>
      <c r="X489">
        <v>5</v>
      </c>
      <c r="Y489">
        <v>0</v>
      </c>
      <c r="Z489">
        <v>0</v>
      </c>
      <c r="AA489" t="s">
        <v>31</v>
      </c>
      <c r="AB489">
        <v>0</v>
      </c>
    </row>
    <row r="490" spans="2:28" x14ac:dyDescent="0.2">
      <c r="B490">
        <v>9284</v>
      </c>
      <c r="C490">
        <v>1959</v>
      </c>
      <c r="D490" s="59">
        <f t="shared" ca="1" si="22"/>
        <v>65</v>
      </c>
      <c r="E490" t="s">
        <v>23</v>
      </c>
      <c r="F490" t="s">
        <v>32</v>
      </c>
      <c r="G490" t="s">
        <v>674</v>
      </c>
      <c r="H490" s="61" t="str">
        <f t="shared" si="23"/>
        <v>53,977.00</v>
      </c>
      <c r="I490" s="78">
        <f t="shared" si="24"/>
        <v>53977</v>
      </c>
      <c r="J490">
        <v>0</v>
      </c>
      <c r="K490">
        <v>1</v>
      </c>
      <c r="L490" s="61">
        <v>41492</v>
      </c>
      <c r="M490" s="93">
        <v>41492</v>
      </c>
      <c r="N490">
        <v>21</v>
      </c>
      <c r="O490">
        <v>620</v>
      </c>
      <c r="P490">
        <v>16</v>
      </c>
      <c r="Q490">
        <v>165</v>
      </c>
      <c r="R490">
        <v>0</v>
      </c>
      <c r="S490">
        <v>24</v>
      </c>
      <c r="T490">
        <v>82</v>
      </c>
      <c r="U490">
        <v>5</v>
      </c>
      <c r="V490">
        <v>5</v>
      </c>
      <c r="W490">
        <v>12</v>
      </c>
      <c r="X490">
        <v>5</v>
      </c>
      <c r="Y490">
        <v>0</v>
      </c>
      <c r="Z490">
        <v>0</v>
      </c>
      <c r="AA490" t="s">
        <v>27</v>
      </c>
      <c r="AB490">
        <v>0</v>
      </c>
    </row>
    <row r="491" spans="2:28" x14ac:dyDescent="0.2">
      <c r="B491">
        <v>8643</v>
      </c>
      <c r="C491">
        <v>1972</v>
      </c>
      <c r="D491" s="59">
        <f t="shared" ca="1" si="22"/>
        <v>52</v>
      </c>
      <c r="E491" t="s">
        <v>23</v>
      </c>
      <c r="F491" t="s">
        <v>32</v>
      </c>
      <c r="G491" t="s">
        <v>675</v>
      </c>
      <c r="H491" s="61" t="str">
        <f t="shared" si="23"/>
        <v>69,930.00</v>
      </c>
      <c r="I491" s="78">
        <f t="shared" si="24"/>
        <v>69930</v>
      </c>
      <c r="J491">
        <v>0</v>
      </c>
      <c r="K491">
        <v>0</v>
      </c>
      <c r="L491" s="61" t="s">
        <v>676</v>
      </c>
      <c r="M491" s="93">
        <v>41420</v>
      </c>
      <c r="N491">
        <v>21</v>
      </c>
      <c r="O491">
        <v>252</v>
      </c>
      <c r="P491">
        <v>98</v>
      </c>
      <c r="Q491">
        <v>827</v>
      </c>
      <c r="R491">
        <v>219</v>
      </c>
      <c r="S491">
        <v>70</v>
      </c>
      <c r="T491">
        <v>196</v>
      </c>
      <c r="U491">
        <v>1</v>
      </c>
      <c r="V491">
        <v>4</v>
      </c>
      <c r="W491">
        <v>12</v>
      </c>
      <c r="X491">
        <v>3</v>
      </c>
      <c r="Y491">
        <v>0</v>
      </c>
      <c r="Z491">
        <v>0</v>
      </c>
      <c r="AA491" t="s">
        <v>50</v>
      </c>
      <c r="AB491">
        <v>0</v>
      </c>
    </row>
    <row r="492" spans="2:28" x14ac:dyDescent="0.2">
      <c r="B492">
        <v>1685</v>
      </c>
      <c r="C492">
        <v>1968</v>
      </c>
      <c r="D492" s="59">
        <f t="shared" ca="1" si="22"/>
        <v>56</v>
      </c>
      <c r="E492" t="s">
        <v>40</v>
      </c>
      <c r="F492" t="s">
        <v>32</v>
      </c>
      <c r="G492" t="s">
        <v>677</v>
      </c>
      <c r="H492" s="61" t="str">
        <f t="shared" si="23"/>
        <v>62,981.00</v>
      </c>
      <c r="I492" s="78">
        <f t="shared" si="24"/>
        <v>62981</v>
      </c>
      <c r="J492">
        <v>0</v>
      </c>
      <c r="K492">
        <v>0</v>
      </c>
      <c r="L492" s="61" t="s">
        <v>403</v>
      </c>
      <c r="M492" s="93">
        <v>41350</v>
      </c>
      <c r="N492">
        <v>21</v>
      </c>
      <c r="O492">
        <v>796</v>
      </c>
      <c r="P492">
        <v>14</v>
      </c>
      <c r="Q492">
        <v>590</v>
      </c>
      <c r="R492">
        <v>38</v>
      </c>
      <c r="S492">
        <v>44</v>
      </c>
      <c r="T492">
        <v>0</v>
      </c>
      <c r="U492">
        <v>1</v>
      </c>
      <c r="V492">
        <v>4</v>
      </c>
      <c r="W492">
        <v>13</v>
      </c>
      <c r="X492">
        <v>3</v>
      </c>
      <c r="Y492">
        <v>0</v>
      </c>
      <c r="Z492">
        <v>0</v>
      </c>
      <c r="AA492" t="s">
        <v>31</v>
      </c>
      <c r="AB492">
        <v>1</v>
      </c>
    </row>
    <row r="493" spans="2:28" x14ac:dyDescent="0.2">
      <c r="B493">
        <v>2877</v>
      </c>
      <c r="C493">
        <v>1975</v>
      </c>
      <c r="D493" s="59">
        <f t="shared" ca="1" si="22"/>
        <v>49</v>
      </c>
      <c r="E493" t="s">
        <v>53</v>
      </c>
      <c r="F493" t="s">
        <v>32</v>
      </c>
      <c r="G493" t="s">
        <v>678</v>
      </c>
      <c r="H493" s="61" t="str">
        <f t="shared" si="23"/>
        <v>46,014.00</v>
      </c>
      <c r="I493" s="78">
        <f t="shared" si="24"/>
        <v>46014</v>
      </c>
      <c r="J493">
        <v>1</v>
      </c>
      <c r="K493">
        <v>1</v>
      </c>
      <c r="L493" s="61" t="s">
        <v>407</v>
      </c>
      <c r="M493" s="93">
        <v>41295</v>
      </c>
      <c r="N493">
        <v>21</v>
      </c>
      <c r="O493">
        <v>410</v>
      </c>
      <c r="P493">
        <v>0</v>
      </c>
      <c r="Q493">
        <v>59</v>
      </c>
      <c r="R493">
        <v>19</v>
      </c>
      <c r="S493">
        <v>9</v>
      </c>
      <c r="T493">
        <v>44</v>
      </c>
      <c r="U493">
        <v>10</v>
      </c>
      <c r="V493">
        <v>7</v>
      </c>
      <c r="W493">
        <v>8</v>
      </c>
      <c r="X493">
        <v>7</v>
      </c>
      <c r="Y493">
        <v>0</v>
      </c>
      <c r="Z493">
        <v>0</v>
      </c>
      <c r="AA493" t="s">
        <v>67</v>
      </c>
      <c r="AB493">
        <v>0</v>
      </c>
    </row>
    <row r="494" spans="2:28" x14ac:dyDescent="0.2">
      <c r="B494">
        <v>8369</v>
      </c>
      <c r="C494">
        <v>1988</v>
      </c>
      <c r="D494" s="59">
        <f t="shared" ca="1" si="22"/>
        <v>36</v>
      </c>
      <c r="E494" t="s">
        <v>23</v>
      </c>
      <c r="F494" t="s">
        <v>32</v>
      </c>
      <c r="G494" t="s">
        <v>679</v>
      </c>
      <c r="H494" s="61" t="str">
        <f t="shared" si="23"/>
        <v>18,227.00</v>
      </c>
      <c r="I494" s="78">
        <f t="shared" si="24"/>
        <v>18227</v>
      </c>
      <c r="J494">
        <v>1</v>
      </c>
      <c r="K494">
        <v>0</v>
      </c>
      <c r="L494" s="61">
        <v>41132</v>
      </c>
      <c r="M494" s="93">
        <v>41132</v>
      </c>
      <c r="N494">
        <v>21</v>
      </c>
      <c r="O494">
        <v>1</v>
      </c>
      <c r="P494">
        <v>2</v>
      </c>
      <c r="Q494">
        <v>7</v>
      </c>
      <c r="R494">
        <v>4</v>
      </c>
      <c r="S494">
        <v>3</v>
      </c>
      <c r="T494">
        <v>11</v>
      </c>
      <c r="U494">
        <v>1</v>
      </c>
      <c r="V494">
        <v>0</v>
      </c>
      <c r="W494">
        <v>2</v>
      </c>
      <c r="X494">
        <v>8</v>
      </c>
      <c r="Y494">
        <v>0</v>
      </c>
      <c r="Z494">
        <v>0</v>
      </c>
      <c r="AA494" t="s">
        <v>27</v>
      </c>
      <c r="AB494">
        <v>0</v>
      </c>
    </row>
    <row r="495" spans="2:28" x14ac:dyDescent="0.2">
      <c r="B495">
        <v>6233</v>
      </c>
      <c r="C495">
        <v>1977</v>
      </c>
      <c r="D495" s="59">
        <f t="shared" ca="1" si="22"/>
        <v>47</v>
      </c>
      <c r="E495" t="s">
        <v>23</v>
      </c>
      <c r="F495" t="s">
        <v>32</v>
      </c>
      <c r="G495" t="s">
        <v>680</v>
      </c>
      <c r="H495" s="61" t="str">
        <f t="shared" si="23"/>
        <v>65,991.00</v>
      </c>
      <c r="I495" s="78">
        <f t="shared" si="24"/>
        <v>65991</v>
      </c>
      <c r="J495">
        <v>0</v>
      </c>
      <c r="K495">
        <v>1</v>
      </c>
      <c r="L495" s="61">
        <v>41099</v>
      </c>
      <c r="M495" s="93">
        <v>41099</v>
      </c>
      <c r="N495">
        <v>21</v>
      </c>
      <c r="O495">
        <v>507</v>
      </c>
      <c r="P495">
        <v>19</v>
      </c>
      <c r="Q495">
        <v>364</v>
      </c>
      <c r="R495">
        <v>25</v>
      </c>
      <c r="S495">
        <v>47</v>
      </c>
      <c r="T495">
        <v>9</v>
      </c>
      <c r="U495">
        <v>3</v>
      </c>
      <c r="V495">
        <v>9</v>
      </c>
      <c r="W495">
        <v>10</v>
      </c>
      <c r="X495">
        <v>7</v>
      </c>
      <c r="Y495">
        <v>0</v>
      </c>
      <c r="Z495">
        <v>0</v>
      </c>
      <c r="AA495" t="s">
        <v>27</v>
      </c>
      <c r="AB495">
        <v>0</v>
      </c>
    </row>
    <row r="496" spans="2:28" x14ac:dyDescent="0.2">
      <c r="B496">
        <v>195</v>
      </c>
      <c r="C496">
        <v>1973</v>
      </c>
      <c r="D496" s="59">
        <f t="shared" ca="1" si="22"/>
        <v>51</v>
      </c>
      <c r="E496" t="s">
        <v>23</v>
      </c>
      <c r="F496" t="s">
        <v>28</v>
      </c>
      <c r="G496" t="s">
        <v>681</v>
      </c>
      <c r="H496" s="61" t="str">
        <f t="shared" si="23"/>
        <v>38,808.00</v>
      </c>
      <c r="I496" s="78">
        <f t="shared" si="24"/>
        <v>38808</v>
      </c>
      <c r="J496">
        <v>1</v>
      </c>
      <c r="K496">
        <v>0</v>
      </c>
      <c r="L496" s="61" t="s">
        <v>192</v>
      </c>
      <c r="M496" s="93">
        <v>41147</v>
      </c>
      <c r="N496">
        <v>21</v>
      </c>
      <c r="O496">
        <v>125</v>
      </c>
      <c r="P496">
        <v>17</v>
      </c>
      <c r="Q496">
        <v>52</v>
      </c>
      <c r="R496">
        <v>3</v>
      </c>
      <c r="S496">
        <v>19</v>
      </c>
      <c r="T496">
        <v>30</v>
      </c>
      <c r="U496">
        <v>4</v>
      </c>
      <c r="V496">
        <v>5</v>
      </c>
      <c r="W496">
        <v>4</v>
      </c>
      <c r="X496">
        <v>8</v>
      </c>
      <c r="Y496">
        <v>1</v>
      </c>
      <c r="Z496">
        <v>0</v>
      </c>
      <c r="AA496" t="s">
        <v>27</v>
      </c>
      <c r="AB496">
        <v>1</v>
      </c>
    </row>
    <row r="497" spans="2:28" x14ac:dyDescent="0.2">
      <c r="B497">
        <v>1501</v>
      </c>
      <c r="C497">
        <v>1983</v>
      </c>
      <c r="D497" s="59">
        <f t="shared" ca="1" si="22"/>
        <v>41</v>
      </c>
      <c r="E497" t="s">
        <v>40</v>
      </c>
      <c r="F497" t="s">
        <v>32</v>
      </c>
      <c r="G497" t="s">
        <v>682</v>
      </c>
      <c r="H497" s="61" t="str">
        <f t="shared" si="23"/>
        <v>160,803.00</v>
      </c>
      <c r="I497" s="78">
        <f t="shared" si="24"/>
        <v>160803</v>
      </c>
      <c r="J497">
        <v>0</v>
      </c>
      <c r="K497">
        <v>0</v>
      </c>
      <c r="L497" s="61">
        <v>41007</v>
      </c>
      <c r="M497" s="93">
        <v>41007</v>
      </c>
      <c r="N497">
        <v>21</v>
      </c>
      <c r="O497">
        <v>55</v>
      </c>
      <c r="P497">
        <v>16</v>
      </c>
      <c r="Q497">
        <v>1622</v>
      </c>
      <c r="R497">
        <v>17</v>
      </c>
      <c r="S497">
        <v>3</v>
      </c>
      <c r="T497">
        <v>4</v>
      </c>
      <c r="U497">
        <v>15</v>
      </c>
      <c r="V497">
        <v>0</v>
      </c>
      <c r="W497">
        <v>1</v>
      </c>
      <c r="X497">
        <v>0</v>
      </c>
      <c r="Y497">
        <v>0</v>
      </c>
      <c r="Z497">
        <v>0</v>
      </c>
      <c r="AA497" t="s">
        <v>35</v>
      </c>
      <c r="AB497">
        <v>0</v>
      </c>
    </row>
    <row r="498" spans="2:28" x14ac:dyDescent="0.2">
      <c r="B498">
        <v>10846</v>
      </c>
      <c r="C498">
        <v>1979</v>
      </c>
      <c r="D498" s="59">
        <f t="shared" ca="1" si="22"/>
        <v>45</v>
      </c>
      <c r="E498" t="s">
        <v>53</v>
      </c>
      <c r="F498" t="s">
        <v>32</v>
      </c>
      <c r="G498" t="s">
        <v>683</v>
      </c>
      <c r="H498" s="61" t="str">
        <f t="shared" si="23"/>
        <v>43,783.00</v>
      </c>
      <c r="I498" s="78">
        <f t="shared" si="24"/>
        <v>43783</v>
      </c>
      <c r="J498">
        <v>1</v>
      </c>
      <c r="K498">
        <v>0</v>
      </c>
      <c r="L498" s="61" t="s">
        <v>607</v>
      </c>
      <c r="M498" s="93">
        <v>41788</v>
      </c>
      <c r="N498">
        <v>22</v>
      </c>
      <c r="O498">
        <v>327</v>
      </c>
      <c r="P498">
        <v>9</v>
      </c>
      <c r="Q498">
        <v>125</v>
      </c>
      <c r="R498">
        <v>25</v>
      </c>
      <c r="S498">
        <v>4</v>
      </c>
      <c r="T498">
        <v>139</v>
      </c>
      <c r="U498">
        <v>6</v>
      </c>
      <c r="V498">
        <v>7</v>
      </c>
      <c r="W498">
        <v>8</v>
      </c>
      <c r="X498">
        <v>7</v>
      </c>
      <c r="Y498">
        <v>0</v>
      </c>
      <c r="Z498">
        <v>0</v>
      </c>
      <c r="AA498" t="s">
        <v>31</v>
      </c>
      <c r="AB498">
        <v>1</v>
      </c>
    </row>
    <row r="499" spans="2:28" x14ac:dyDescent="0.2">
      <c r="B499">
        <v>8341</v>
      </c>
      <c r="C499">
        <v>1970</v>
      </c>
      <c r="D499" s="59">
        <f t="shared" ca="1" si="22"/>
        <v>54</v>
      </c>
      <c r="E499" t="s">
        <v>40</v>
      </c>
      <c r="F499" t="s">
        <v>32</v>
      </c>
      <c r="G499" t="s">
        <v>684</v>
      </c>
      <c r="H499" s="61" t="str">
        <f t="shared" si="23"/>
        <v>30,396.00</v>
      </c>
      <c r="I499" s="78">
        <f t="shared" si="24"/>
        <v>30396</v>
      </c>
      <c r="J499">
        <v>1</v>
      </c>
      <c r="K499">
        <v>0</v>
      </c>
      <c r="L499" s="61" t="s">
        <v>685</v>
      </c>
      <c r="M499" s="93">
        <v>41759</v>
      </c>
      <c r="N499">
        <v>22</v>
      </c>
      <c r="O499">
        <v>15</v>
      </c>
      <c r="P499">
        <v>0</v>
      </c>
      <c r="Q499">
        <v>6</v>
      </c>
      <c r="R499">
        <v>0</v>
      </c>
      <c r="S499">
        <v>1</v>
      </c>
      <c r="T499">
        <v>12</v>
      </c>
      <c r="U499">
        <v>2</v>
      </c>
      <c r="V499">
        <v>1</v>
      </c>
      <c r="W499">
        <v>2</v>
      </c>
      <c r="X499">
        <v>7</v>
      </c>
      <c r="Y499">
        <v>1</v>
      </c>
      <c r="Z499">
        <v>0</v>
      </c>
      <c r="AA499" t="s">
        <v>27</v>
      </c>
      <c r="AB499">
        <v>1</v>
      </c>
    </row>
    <row r="500" spans="2:28" x14ac:dyDescent="0.2">
      <c r="B500">
        <v>10766</v>
      </c>
      <c r="C500">
        <v>1965</v>
      </c>
      <c r="D500" s="59">
        <f t="shared" ca="1" si="22"/>
        <v>59</v>
      </c>
      <c r="E500" t="s">
        <v>40</v>
      </c>
      <c r="F500" t="s">
        <v>32</v>
      </c>
      <c r="G500" t="s">
        <v>686</v>
      </c>
      <c r="H500" s="61" t="str">
        <f t="shared" si="23"/>
        <v>65,526.00</v>
      </c>
      <c r="I500" s="78">
        <f t="shared" si="24"/>
        <v>65526</v>
      </c>
      <c r="J500">
        <v>0</v>
      </c>
      <c r="K500">
        <v>1</v>
      </c>
      <c r="L500" s="61">
        <v>41947</v>
      </c>
      <c r="M500" s="93">
        <v>41947</v>
      </c>
      <c r="N500">
        <v>22</v>
      </c>
      <c r="O500">
        <v>397</v>
      </c>
      <c r="P500">
        <v>19</v>
      </c>
      <c r="Q500">
        <v>69</v>
      </c>
      <c r="R500">
        <v>12</v>
      </c>
      <c r="S500">
        <v>0</v>
      </c>
      <c r="T500">
        <v>9</v>
      </c>
      <c r="U500">
        <v>1</v>
      </c>
      <c r="V500">
        <v>4</v>
      </c>
      <c r="W500">
        <v>8</v>
      </c>
      <c r="X500">
        <v>2</v>
      </c>
      <c r="Y500">
        <v>0</v>
      </c>
      <c r="Z500">
        <v>0</v>
      </c>
      <c r="AA500" t="s">
        <v>27</v>
      </c>
      <c r="AB500">
        <v>0</v>
      </c>
    </row>
    <row r="501" spans="2:28" x14ac:dyDescent="0.2">
      <c r="B501">
        <v>9971</v>
      </c>
      <c r="C501">
        <v>1965</v>
      </c>
      <c r="D501" s="59">
        <f t="shared" ca="1" si="22"/>
        <v>59</v>
      </c>
      <c r="E501" t="s">
        <v>40</v>
      </c>
      <c r="F501" t="s">
        <v>32</v>
      </c>
      <c r="G501" t="s">
        <v>686</v>
      </c>
      <c r="H501" s="61" t="str">
        <f t="shared" si="23"/>
        <v>65,526.00</v>
      </c>
      <c r="I501" s="78">
        <f t="shared" si="24"/>
        <v>65526</v>
      </c>
      <c r="J501">
        <v>0</v>
      </c>
      <c r="K501">
        <v>1</v>
      </c>
      <c r="L501" s="61">
        <v>41947</v>
      </c>
      <c r="M501" s="93">
        <v>41947</v>
      </c>
      <c r="N501">
        <v>22</v>
      </c>
      <c r="O501">
        <v>397</v>
      </c>
      <c r="P501">
        <v>19</v>
      </c>
      <c r="Q501">
        <v>69</v>
      </c>
      <c r="R501">
        <v>12</v>
      </c>
      <c r="S501">
        <v>0</v>
      </c>
      <c r="T501">
        <v>9</v>
      </c>
      <c r="U501">
        <v>1</v>
      </c>
      <c r="V501">
        <v>4</v>
      </c>
      <c r="W501">
        <v>8</v>
      </c>
      <c r="X501">
        <v>2</v>
      </c>
      <c r="Y501">
        <v>0</v>
      </c>
      <c r="Z501">
        <v>0</v>
      </c>
      <c r="AA501" t="s">
        <v>67</v>
      </c>
      <c r="AB501">
        <v>0</v>
      </c>
    </row>
    <row r="502" spans="2:28" x14ac:dyDescent="0.2">
      <c r="B502">
        <v>1740</v>
      </c>
      <c r="C502">
        <v>1945</v>
      </c>
      <c r="D502" s="59">
        <f t="shared" ca="1" si="22"/>
        <v>79</v>
      </c>
      <c r="E502" t="s">
        <v>23</v>
      </c>
      <c r="F502" t="s">
        <v>32</v>
      </c>
      <c r="G502" t="s">
        <v>687</v>
      </c>
      <c r="H502" s="61" t="str">
        <f t="shared" si="23"/>
        <v>55,956.00</v>
      </c>
      <c r="I502" s="78">
        <f t="shared" si="24"/>
        <v>55956</v>
      </c>
      <c r="J502">
        <v>0</v>
      </c>
      <c r="K502">
        <v>0</v>
      </c>
      <c r="L502" s="61">
        <v>41824</v>
      </c>
      <c r="M502" s="93">
        <v>41824</v>
      </c>
      <c r="N502">
        <v>22</v>
      </c>
      <c r="O502">
        <v>760</v>
      </c>
      <c r="P502">
        <v>38</v>
      </c>
      <c r="Q502">
        <v>104</v>
      </c>
      <c r="R502">
        <v>50</v>
      </c>
      <c r="S502">
        <v>9</v>
      </c>
      <c r="T502">
        <v>38</v>
      </c>
      <c r="U502">
        <v>2</v>
      </c>
      <c r="V502">
        <v>7</v>
      </c>
      <c r="W502">
        <v>4</v>
      </c>
      <c r="X502">
        <v>4</v>
      </c>
      <c r="Y502">
        <v>0</v>
      </c>
      <c r="Z502">
        <v>0</v>
      </c>
      <c r="AA502" t="s">
        <v>27</v>
      </c>
      <c r="AB502">
        <v>1</v>
      </c>
    </row>
    <row r="503" spans="2:28" x14ac:dyDescent="0.2">
      <c r="B503">
        <v>8737</v>
      </c>
      <c r="C503">
        <v>1979</v>
      </c>
      <c r="D503" s="59">
        <f t="shared" ca="1" si="22"/>
        <v>45</v>
      </c>
      <c r="E503" t="s">
        <v>23</v>
      </c>
      <c r="F503" t="s">
        <v>24</v>
      </c>
      <c r="G503" t="s">
        <v>688</v>
      </c>
      <c r="H503" s="61" t="str">
        <f t="shared" si="23"/>
        <v>55,563.00</v>
      </c>
      <c r="I503" s="78">
        <f t="shared" si="24"/>
        <v>55563</v>
      </c>
      <c r="J503">
        <v>0</v>
      </c>
      <c r="K503">
        <v>1</v>
      </c>
      <c r="L503" s="61">
        <v>41763</v>
      </c>
      <c r="M503" s="93">
        <v>41763</v>
      </c>
      <c r="N503">
        <v>22</v>
      </c>
      <c r="O503">
        <v>29</v>
      </c>
      <c r="P503">
        <v>1</v>
      </c>
      <c r="Q503">
        <v>9</v>
      </c>
      <c r="R503">
        <v>2</v>
      </c>
      <c r="S503">
        <v>0</v>
      </c>
      <c r="T503">
        <v>2</v>
      </c>
      <c r="U503">
        <v>1</v>
      </c>
      <c r="V503">
        <v>2</v>
      </c>
      <c r="W503">
        <v>3</v>
      </c>
      <c r="X503">
        <v>3</v>
      </c>
      <c r="Y503">
        <v>0</v>
      </c>
      <c r="Z503">
        <v>0</v>
      </c>
      <c r="AA503" t="s">
        <v>27</v>
      </c>
      <c r="AB503">
        <v>0</v>
      </c>
    </row>
    <row r="504" spans="2:28" x14ac:dyDescent="0.2">
      <c r="B504">
        <v>6466</v>
      </c>
      <c r="C504">
        <v>1966</v>
      </c>
      <c r="D504" s="59">
        <f t="shared" ca="1" si="22"/>
        <v>58</v>
      </c>
      <c r="E504" t="s">
        <v>40</v>
      </c>
      <c r="F504" t="s">
        <v>32</v>
      </c>
      <c r="G504" t="s">
        <v>689</v>
      </c>
      <c r="H504" s="61" t="str">
        <f t="shared" si="23"/>
        <v>57,236.00</v>
      </c>
      <c r="I504" s="78">
        <f t="shared" si="24"/>
        <v>57236</v>
      </c>
      <c r="J504">
        <v>1</v>
      </c>
      <c r="K504">
        <v>1</v>
      </c>
      <c r="L504" s="61">
        <v>41976</v>
      </c>
      <c r="M504" s="93">
        <v>41976</v>
      </c>
      <c r="N504">
        <v>22</v>
      </c>
      <c r="O504">
        <v>105</v>
      </c>
      <c r="P504">
        <v>0</v>
      </c>
      <c r="Q504">
        <v>9</v>
      </c>
      <c r="R504">
        <v>2</v>
      </c>
      <c r="S504">
        <v>1</v>
      </c>
      <c r="T504">
        <v>4</v>
      </c>
      <c r="U504">
        <v>3</v>
      </c>
      <c r="V504">
        <v>2</v>
      </c>
      <c r="W504">
        <v>4</v>
      </c>
      <c r="X504">
        <v>3</v>
      </c>
      <c r="Y504">
        <v>0</v>
      </c>
      <c r="Z504">
        <v>0</v>
      </c>
      <c r="AA504" t="s">
        <v>27</v>
      </c>
      <c r="AB504">
        <v>0</v>
      </c>
    </row>
    <row r="505" spans="2:28" x14ac:dyDescent="0.2">
      <c r="B505">
        <v>10430</v>
      </c>
      <c r="C505">
        <v>1974</v>
      </c>
      <c r="D505" s="59">
        <f t="shared" ca="1" si="22"/>
        <v>50</v>
      </c>
      <c r="E505" t="s">
        <v>23</v>
      </c>
      <c r="F505" t="s">
        <v>24</v>
      </c>
      <c r="G505" t="s">
        <v>690</v>
      </c>
      <c r="H505" s="61" t="str">
        <f t="shared" si="23"/>
        <v>89,694.00</v>
      </c>
      <c r="I505" s="78">
        <f t="shared" si="24"/>
        <v>89694</v>
      </c>
      <c r="J505">
        <v>1</v>
      </c>
      <c r="K505">
        <v>1</v>
      </c>
      <c r="L505" s="61">
        <v>41527</v>
      </c>
      <c r="M505" s="93">
        <v>41527</v>
      </c>
      <c r="N505">
        <v>22</v>
      </c>
      <c r="O505">
        <v>1126</v>
      </c>
      <c r="P505">
        <v>28</v>
      </c>
      <c r="Q505">
        <v>211</v>
      </c>
      <c r="R505">
        <v>37</v>
      </c>
      <c r="S505">
        <v>28</v>
      </c>
      <c r="T505">
        <v>42</v>
      </c>
      <c r="U505">
        <v>3</v>
      </c>
      <c r="V505">
        <v>4</v>
      </c>
      <c r="W505">
        <v>4</v>
      </c>
      <c r="X505">
        <v>5</v>
      </c>
      <c r="Y505">
        <v>0</v>
      </c>
      <c r="Z505">
        <v>0</v>
      </c>
      <c r="AA505" t="s">
        <v>38</v>
      </c>
      <c r="AB505">
        <v>3</v>
      </c>
    </row>
    <row r="506" spans="2:28" x14ac:dyDescent="0.2">
      <c r="B506">
        <v>8773</v>
      </c>
      <c r="C506">
        <v>1972</v>
      </c>
      <c r="D506" s="59">
        <f t="shared" ca="1" si="22"/>
        <v>52</v>
      </c>
      <c r="E506" t="s">
        <v>53</v>
      </c>
      <c r="F506" t="s">
        <v>32</v>
      </c>
      <c r="G506" t="s">
        <v>691</v>
      </c>
      <c r="H506" s="61" t="str">
        <f t="shared" si="23"/>
        <v>57,420.00</v>
      </c>
      <c r="I506" s="78">
        <f t="shared" si="24"/>
        <v>57420</v>
      </c>
      <c r="J506">
        <v>0</v>
      </c>
      <c r="K506">
        <v>1</v>
      </c>
      <c r="L506" s="61" t="s">
        <v>433</v>
      </c>
      <c r="M506" s="93">
        <v>41450</v>
      </c>
      <c r="N506">
        <v>22</v>
      </c>
      <c r="O506">
        <v>280</v>
      </c>
      <c r="P506">
        <v>0</v>
      </c>
      <c r="Q506">
        <v>18</v>
      </c>
      <c r="R506">
        <v>0</v>
      </c>
      <c r="S506">
        <v>0</v>
      </c>
      <c r="T506">
        <v>24</v>
      </c>
      <c r="U506">
        <v>3</v>
      </c>
      <c r="V506">
        <v>5</v>
      </c>
      <c r="W506">
        <v>6</v>
      </c>
      <c r="X506">
        <v>7</v>
      </c>
      <c r="Y506">
        <v>0</v>
      </c>
      <c r="Z506">
        <v>0</v>
      </c>
      <c r="AA506" t="s">
        <v>35</v>
      </c>
      <c r="AB506">
        <v>1</v>
      </c>
    </row>
    <row r="507" spans="2:28" x14ac:dyDescent="0.2">
      <c r="B507">
        <v>2371</v>
      </c>
      <c r="C507">
        <v>1973</v>
      </c>
      <c r="D507" s="59">
        <f t="shared" ca="1" si="22"/>
        <v>51</v>
      </c>
      <c r="E507" t="s">
        <v>23</v>
      </c>
      <c r="F507" t="s">
        <v>32</v>
      </c>
      <c r="G507" t="s">
        <v>692</v>
      </c>
      <c r="H507" s="61" t="str">
        <f t="shared" si="23"/>
        <v>33,622.00</v>
      </c>
      <c r="I507" s="78">
        <f t="shared" si="24"/>
        <v>33622</v>
      </c>
      <c r="J507">
        <v>1</v>
      </c>
      <c r="K507">
        <v>1</v>
      </c>
      <c r="L507" s="61" t="s">
        <v>693</v>
      </c>
      <c r="M507" s="93">
        <v>41377</v>
      </c>
      <c r="N507">
        <v>22</v>
      </c>
      <c r="O507">
        <v>39</v>
      </c>
      <c r="P507">
        <v>1</v>
      </c>
      <c r="Q507">
        <v>22</v>
      </c>
      <c r="R507">
        <v>3</v>
      </c>
      <c r="S507">
        <v>4</v>
      </c>
      <c r="T507">
        <v>12</v>
      </c>
      <c r="U507">
        <v>3</v>
      </c>
      <c r="V507">
        <v>2</v>
      </c>
      <c r="W507">
        <v>4</v>
      </c>
      <c r="X507">
        <v>7</v>
      </c>
      <c r="Y507">
        <v>0</v>
      </c>
      <c r="Z507">
        <v>0</v>
      </c>
      <c r="AA507" t="s">
        <v>46</v>
      </c>
      <c r="AB507">
        <v>0</v>
      </c>
    </row>
    <row r="508" spans="2:28" x14ac:dyDescent="0.2">
      <c r="B508">
        <v>7786</v>
      </c>
      <c r="C508">
        <v>1987</v>
      </c>
      <c r="D508" s="59">
        <f t="shared" ca="1" si="22"/>
        <v>37</v>
      </c>
      <c r="E508" t="s">
        <v>40</v>
      </c>
      <c r="F508" t="s">
        <v>28</v>
      </c>
      <c r="G508" t="s">
        <v>694</v>
      </c>
      <c r="H508" s="61" t="str">
        <f t="shared" si="23"/>
        <v>29,999.00</v>
      </c>
      <c r="I508" s="78">
        <f t="shared" si="24"/>
        <v>29999</v>
      </c>
      <c r="J508">
        <v>1</v>
      </c>
      <c r="K508">
        <v>0</v>
      </c>
      <c r="L508" s="61" t="s">
        <v>695</v>
      </c>
      <c r="M508" s="93">
        <v>41318</v>
      </c>
      <c r="N508">
        <v>22</v>
      </c>
      <c r="O508">
        <v>68</v>
      </c>
      <c r="P508">
        <v>7</v>
      </c>
      <c r="Q508">
        <v>59</v>
      </c>
      <c r="R508">
        <v>10</v>
      </c>
      <c r="S508">
        <v>5</v>
      </c>
      <c r="T508">
        <v>11</v>
      </c>
      <c r="U508">
        <v>4</v>
      </c>
      <c r="V508">
        <v>3</v>
      </c>
      <c r="W508">
        <v>4</v>
      </c>
      <c r="X508">
        <v>8</v>
      </c>
      <c r="Y508">
        <v>0</v>
      </c>
      <c r="Z508">
        <v>0</v>
      </c>
      <c r="AA508" t="s">
        <v>27</v>
      </c>
      <c r="AB508">
        <v>0</v>
      </c>
    </row>
    <row r="509" spans="2:28" x14ac:dyDescent="0.2">
      <c r="B509">
        <v>4088</v>
      </c>
      <c r="C509">
        <v>1963</v>
      </c>
      <c r="D509" s="59">
        <f t="shared" ca="1" si="22"/>
        <v>61</v>
      </c>
      <c r="E509" t="s">
        <v>40</v>
      </c>
      <c r="F509" t="s">
        <v>32</v>
      </c>
      <c r="G509" t="s">
        <v>696</v>
      </c>
      <c r="H509" s="61" t="str">
        <f t="shared" si="23"/>
        <v>31,497.00</v>
      </c>
      <c r="I509" s="78">
        <f t="shared" si="24"/>
        <v>31497</v>
      </c>
      <c r="J509">
        <v>0</v>
      </c>
      <c r="K509">
        <v>1</v>
      </c>
      <c r="L509" s="61">
        <v>41072</v>
      </c>
      <c r="M509" s="93">
        <v>41072</v>
      </c>
      <c r="N509">
        <v>22</v>
      </c>
      <c r="O509">
        <v>108</v>
      </c>
      <c r="P509">
        <v>1</v>
      </c>
      <c r="Q509">
        <v>28</v>
      </c>
      <c r="R509">
        <v>13</v>
      </c>
      <c r="S509">
        <v>1</v>
      </c>
      <c r="T509">
        <v>4</v>
      </c>
      <c r="U509">
        <v>2</v>
      </c>
      <c r="V509">
        <v>3</v>
      </c>
      <c r="W509">
        <v>4</v>
      </c>
      <c r="X509">
        <v>8</v>
      </c>
      <c r="Y509">
        <v>0</v>
      </c>
      <c r="Z509">
        <v>0</v>
      </c>
      <c r="AA509" t="s">
        <v>27</v>
      </c>
      <c r="AB509">
        <v>0</v>
      </c>
    </row>
    <row r="510" spans="2:28" x14ac:dyDescent="0.2">
      <c r="B510">
        <v>4971</v>
      </c>
      <c r="C510">
        <v>1963</v>
      </c>
      <c r="D510" s="59">
        <f t="shared" ca="1" si="22"/>
        <v>61</v>
      </c>
      <c r="E510" t="s">
        <v>40</v>
      </c>
      <c r="F510" t="s">
        <v>32</v>
      </c>
      <c r="G510" t="s">
        <v>696</v>
      </c>
      <c r="H510" s="61" t="str">
        <f t="shared" si="23"/>
        <v>31,497.00</v>
      </c>
      <c r="I510" s="78">
        <f t="shared" si="24"/>
        <v>31497</v>
      </c>
      <c r="J510">
        <v>0</v>
      </c>
      <c r="K510">
        <v>1</v>
      </c>
      <c r="L510" s="61">
        <v>41072</v>
      </c>
      <c r="M510" s="93">
        <v>41072</v>
      </c>
      <c r="N510">
        <v>22</v>
      </c>
      <c r="O510">
        <v>108</v>
      </c>
      <c r="P510">
        <v>1</v>
      </c>
      <c r="Q510">
        <v>28</v>
      </c>
      <c r="R510">
        <v>13</v>
      </c>
      <c r="S510">
        <v>1</v>
      </c>
      <c r="T510">
        <v>4</v>
      </c>
      <c r="U510">
        <v>2</v>
      </c>
      <c r="V510">
        <v>3</v>
      </c>
      <c r="W510">
        <v>4</v>
      </c>
      <c r="X510">
        <v>8</v>
      </c>
      <c r="Y510">
        <v>0</v>
      </c>
      <c r="Z510">
        <v>0</v>
      </c>
      <c r="AA510" t="s">
        <v>67</v>
      </c>
      <c r="AB510">
        <v>0</v>
      </c>
    </row>
    <row r="511" spans="2:28" x14ac:dyDescent="0.2">
      <c r="B511">
        <v>10560</v>
      </c>
      <c r="C511">
        <v>1981</v>
      </c>
      <c r="D511" s="59">
        <f t="shared" ca="1" si="22"/>
        <v>43</v>
      </c>
      <c r="E511" t="s">
        <v>40</v>
      </c>
      <c r="F511" t="s">
        <v>28</v>
      </c>
      <c r="G511" t="s">
        <v>697</v>
      </c>
      <c r="H511" s="61" t="str">
        <f t="shared" si="23"/>
        <v>36,802.00</v>
      </c>
      <c r="I511" s="78">
        <f t="shared" si="24"/>
        <v>36802</v>
      </c>
      <c r="J511">
        <v>1</v>
      </c>
      <c r="K511">
        <v>0</v>
      </c>
      <c r="L511" s="61" t="s">
        <v>26</v>
      </c>
      <c r="M511" s="93">
        <v>41806</v>
      </c>
      <c r="N511">
        <v>23</v>
      </c>
      <c r="O511">
        <v>16</v>
      </c>
      <c r="P511">
        <v>1</v>
      </c>
      <c r="Q511">
        <v>2</v>
      </c>
      <c r="R511">
        <v>0</v>
      </c>
      <c r="S511">
        <v>0</v>
      </c>
      <c r="T511">
        <v>1</v>
      </c>
      <c r="U511">
        <v>1</v>
      </c>
      <c r="V511">
        <v>1</v>
      </c>
      <c r="W511">
        <v>3</v>
      </c>
      <c r="X511">
        <v>5</v>
      </c>
      <c r="Y511">
        <v>0</v>
      </c>
      <c r="Z511">
        <v>0</v>
      </c>
      <c r="AA511" t="s">
        <v>27</v>
      </c>
      <c r="AB511">
        <v>0</v>
      </c>
    </row>
    <row r="512" spans="2:28" x14ac:dyDescent="0.2">
      <c r="B512">
        <v>6892</v>
      </c>
      <c r="C512">
        <v>1969</v>
      </c>
      <c r="D512" s="59">
        <f t="shared" ca="1" si="22"/>
        <v>55</v>
      </c>
      <c r="E512" t="s">
        <v>23</v>
      </c>
      <c r="F512" t="s">
        <v>24</v>
      </c>
      <c r="G512" t="s">
        <v>698</v>
      </c>
      <c r="H512" s="61" t="str">
        <f t="shared" si="23"/>
        <v>61,671.00</v>
      </c>
      <c r="I512" s="78">
        <f t="shared" si="24"/>
        <v>61671</v>
      </c>
      <c r="J512">
        <v>0</v>
      </c>
      <c r="K512">
        <v>1</v>
      </c>
      <c r="L512" s="61">
        <v>41704</v>
      </c>
      <c r="M512" s="93">
        <v>41704</v>
      </c>
      <c r="N512">
        <v>23</v>
      </c>
      <c r="O512">
        <v>641</v>
      </c>
      <c r="P512">
        <v>7</v>
      </c>
      <c r="Q512">
        <v>56</v>
      </c>
      <c r="R512">
        <v>0</v>
      </c>
      <c r="S512">
        <v>0</v>
      </c>
      <c r="T512">
        <v>28</v>
      </c>
      <c r="U512">
        <v>8</v>
      </c>
      <c r="V512">
        <v>10</v>
      </c>
      <c r="W512">
        <v>6</v>
      </c>
      <c r="X512">
        <v>8</v>
      </c>
      <c r="Y512">
        <v>0</v>
      </c>
      <c r="Z512">
        <v>0</v>
      </c>
      <c r="AA512" t="s">
        <v>27</v>
      </c>
      <c r="AB512">
        <v>2</v>
      </c>
    </row>
    <row r="513" spans="2:28" x14ac:dyDescent="0.2">
      <c r="B513">
        <v>1818</v>
      </c>
      <c r="C513">
        <v>1972</v>
      </c>
      <c r="D513" s="59">
        <f t="shared" ca="1" si="22"/>
        <v>52</v>
      </c>
      <c r="E513" t="s">
        <v>40</v>
      </c>
      <c r="F513" t="s">
        <v>32</v>
      </c>
      <c r="G513" t="s">
        <v>700</v>
      </c>
      <c r="H513" s="61" t="str">
        <f t="shared" si="23"/>
        <v>29,732.00</v>
      </c>
      <c r="I513" s="78">
        <f t="shared" si="24"/>
        <v>29732</v>
      </c>
      <c r="J513">
        <v>1</v>
      </c>
      <c r="K513">
        <v>0</v>
      </c>
      <c r="L513" s="61" t="s">
        <v>701</v>
      </c>
      <c r="M513" s="93">
        <v>41723</v>
      </c>
      <c r="N513">
        <v>23</v>
      </c>
      <c r="O513">
        <v>25</v>
      </c>
      <c r="P513">
        <v>0</v>
      </c>
      <c r="Q513">
        <v>8</v>
      </c>
      <c r="R513">
        <v>0</v>
      </c>
      <c r="S513">
        <v>1</v>
      </c>
      <c r="T513">
        <v>4</v>
      </c>
      <c r="U513">
        <v>1</v>
      </c>
      <c r="V513">
        <v>2</v>
      </c>
      <c r="W513">
        <v>2</v>
      </c>
      <c r="X513">
        <v>9</v>
      </c>
      <c r="Y513">
        <v>0</v>
      </c>
      <c r="Z513">
        <v>0</v>
      </c>
      <c r="AA513" t="s">
        <v>31</v>
      </c>
      <c r="AB513">
        <v>0</v>
      </c>
    </row>
    <row r="514" spans="2:28" x14ac:dyDescent="0.2">
      <c r="B514">
        <v>9485</v>
      </c>
      <c r="C514">
        <v>1987</v>
      </c>
      <c r="D514" s="59">
        <f t="shared" ca="1" si="22"/>
        <v>37</v>
      </c>
      <c r="E514" t="s">
        <v>40</v>
      </c>
      <c r="F514" t="s">
        <v>32</v>
      </c>
      <c r="G514" t="s">
        <v>702</v>
      </c>
      <c r="H514" s="61" t="str">
        <f t="shared" si="23"/>
        <v>45,921.00</v>
      </c>
      <c r="I514" s="78">
        <f t="shared" si="24"/>
        <v>45921</v>
      </c>
      <c r="J514">
        <v>0</v>
      </c>
      <c r="K514">
        <v>0</v>
      </c>
      <c r="L514" s="61">
        <v>41915</v>
      </c>
      <c r="M514" s="93">
        <v>41915</v>
      </c>
      <c r="N514">
        <v>23</v>
      </c>
      <c r="O514">
        <v>102</v>
      </c>
      <c r="P514">
        <v>9</v>
      </c>
      <c r="Q514">
        <v>49</v>
      </c>
      <c r="R514">
        <v>24</v>
      </c>
      <c r="S514">
        <v>3</v>
      </c>
      <c r="T514">
        <v>12</v>
      </c>
      <c r="U514">
        <v>1</v>
      </c>
      <c r="V514">
        <v>2</v>
      </c>
      <c r="W514">
        <v>6</v>
      </c>
      <c r="X514">
        <v>4</v>
      </c>
      <c r="Y514">
        <v>0</v>
      </c>
      <c r="Z514">
        <v>0</v>
      </c>
      <c r="AA514" t="s">
        <v>67</v>
      </c>
      <c r="AB514">
        <v>0</v>
      </c>
    </row>
    <row r="515" spans="2:28" x14ac:dyDescent="0.2">
      <c r="B515">
        <v>6646</v>
      </c>
      <c r="C515">
        <v>1985</v>
      </c>
      <c r="D515" s="59">
        <f t="shared" ca="1" si="22"/>
        <v>39</v>
      </c>
      <c r="E515" t="s">
        <v>23</v>
      </c>
      <c r="F515" t="s">
        <v>32</v>
      </c>
      <c r="G515" t="s">
        <v>703</v>
      </c>
      <c r="H515" s="61" t="str">
        <f t="shared" si="23"/>
        <v>16,529.00</v>
      </c>
      <c r="I515" s="78">
        <f t="shared" si="24"/>
        <v>16529</v>
      </c>
      <c r="J515">
        <v>1</v>
      </c>
      <c r="K515">
        <v>0</v>
      </c>
      <c r="L515" s="61">
        <v>41642</v>
      </c>
      <c r="M515" s="93">
        <v>41642</v>
      </c>
      <c r="N515">
        <v>23</v>
      </c>
      <c r="O515">
        <v>3</v>
      </c>
      <c r="P515">
        <v>0</v>
      </c>
      <c r="Q515">
        <v>5</v>
      </c>
      <c r="R515">
        <v>13</v>
      </c>
      <c r="S515">
        <v>0</v>
      </c>
      <c r="T515">
        <v>1</v>
      </c>
      <c r="U515">
        <v>1</v>
      </c>
      <c r="V515">
        <v>1</v>
      </c>
      <c r="W515">
        <v>3</v>
      </c>
      <c r="X515">
        <v>6</v>
      </c>
      <c r="Y515">
        <v>0</v>
      </c>
      <c r="Z515">
        <v>0</v>
      </c>
      <c r="AA515" t="s">
        <v>31</v>
      </c>
      <c r="AB515">
        <v>0</v>
      </c>
    </row>
    <row r="516" spans="2:28" x14ac:dyDescent="0.2">
      <c r="B516">
        <v>4248</v>
      </c>
      <c r="C516">
        <v>1961</v>
      </c>
      <c r="D516" s="59">
        <f t="shared" ref="D516:D579" ca="1" si="25">(YEAR(NOW())-C516)</f>
        <v>63</v>
      </c>
      <c r="E516" t="s">
        <v>53</v>
      </c>
      <c r="F516" t="s">
        <v>28</v>
      </c>
      <c r="G516" t="s">
        <v>704</v>
      </c>
      <c r="H516" s="61" t="str">
        <f t="shared" ref="H516:H579" si="26">REPLACE(G516,1,1,"")</f>
        <v>98,777.00</v>
      </c>
      <c r="I516" s="78">
        <f t="shared" ref="I516:I579" si="27">VALUE(H516)</f>
        <v>98777</v>
      </c>
      <c r="J516">
        <v>0</v>
      </c>
      <c r="K516">
        <v>0</v>
      </c>
      <c r="L516" s="61" t="s">
        <v>705</v>
      </c>
      <c r="M516" s="93">
        <v>41687</v>
      </c>
      <c r="N516">
        <v>23</v>
      </c>
      <c r="O516">
        <v>1000</v>
      </c>
      <c r="P516">
        <v>19</v>
      </c>
      <c r="Q516">
        <v>711</v>
      </c>
      <c r="R516">
        <v>125</v>
      </c>
      <c r="S516">
        <v>115</v>
      </c>
      <c r="T516">
        <v>38</v>
      </c>
      <c r="U516">
        <v>0</v>
      </c>
      <c r="V516">
        <v>4</v>
      </c>
      <c r="W516">
        <v>9</v>
      </c>
      <c r="X516">
        <v>1</v>
      </c>
      <c r="Y516">
        <v>0</v>
      </c>
      <c r="Z516">
        <v>0</v>
      </c>
      <c r="AA516" t="s">
        <v>27</v>
      </c>
      <c r="AB516">
        <v>1</v>
      </c>
    </row>
    <row r="517" spans="2:28" x14ac:dyDescent="0.2">
      <c r="B517">
        <v>7451</v>
      </c>
      <c r="C517">
        <v>1961</v>
      </c>
      <c r="D517" s="59">
        <f t="shared" ca="1" si="25"/>
        <v>63</v>
      </c>
      <c r="E517" t="s">
        <v>53</v>
      </c>
      <c r="F517" t="s">
        <v>28</v>
      </c>
      <c r="G517" t="s">
        <v>704</v>
      </c>
      <c r="H517" s="61" t="str">
        <f t="shared" si="26"/>
        <v>98,777.00</v>
      </c>
      <c r="I517" s="78">
        <f t="shared" si="27"/>
        <v>98777</v>
      </c>
      <c r="J517">
        <v>0</v>
      </c>
      <c r="K517">
        <v>0</v>
      </c>
      <c r="L517" s="61" t="s">
        <v>705</v>
      </c>
      <c r="M517" s="93">
        <v>41687</v>
      </c>
      <c r="N517">
        <v>23</v>
      </c>
      <c r="O517">
        <v>1000</v>
      </c>
      <c r="P517">
        <v>19</v>
      </c>
      <c r="Q517">
        <v>711</v>
      </c>
      <c r="R517">
        <v>125</v>
      </c>
      <c r="S517">
        <v>115</v>
      </c>
      <c r="T517">
        <v>38</v>
      </c>
      <c r="U517">
        <v>0</v>
      </c>
      <c r="V517">
        <v>4</v>
      </c>
      <c r="W517">
        <v>9</v>
      </c>
      <c r="X517">
        <v>1</v>
      </c>
      <c r="Y517">
        <v>0</v>
      </c>
      <c r="Z517">
        <v>0</v>
      </c>
      <c r="AA517" t="s">
        <v>27</v>
      </c>
      <c r="AB517">
        <v>1</v>
      </c>
    </row>
    <row r="518" spans="2:28" x14ac:dyDescent="0.2">
      <c r="B518">
        <v>7861</v>
      </c>
      <c r="C518">
        <v>1953</v>
      </c>
      <c r="D518" s="59">
        <f t="shared" ca="1" si="25"/>
        <v>71</v>
      </c>
      <c r="E518" t="s">
        <v>53</v>
      </c>
      <c r="F518" t="s">
        <v>32</v>
      </c>
      <c r="G518" t="s">
        <v>706</v>
      </c>
      <c r="H518" s="61" t="str">
        <f t="shared" si="26"/>
        <v>77,027.00</v>
      </c>
      <c r="I518" s="78">
        <f t="shared" si="27"/>
        <v>77027</v>
      </c>
      <c r="J518">
        <v>0</v>
      </c>
      <c r="K518">
        <v>1</v>
      </c>
      <c r="L518" s="61">
        <v>41761</v>
      </c>
      <c r="M518" s="93">
        <v>41761</v>
      </c>
      <c r="N518">
        <v>23</v>
      </c>
      <c r="O518">
        <v>820</v>
      </c>
      <c r="P518">
        <v>57</v>
      </c>
      <c r="Q518">
        <v>242</v>
      </c>
      <c r="R518">
        <v>45</v>
      </c>
      <c r="S518">
        <v>0</v>
      </c>
      <c r="T518">
        <v>11</v>
      </c>
      <c r="U518">
        <v>2</v>
      </c>
      <c r="V518">
        <v>8</v>
      </c>
      <c r="W518">
        <v>6</v>
      </c>
      <c r="X518">
        <v>4</v>
      </c>
      <c r="Y518">
        <v>0</v>
      </c>
      <c r="Z518">
        <v>0</v>
      </c>
      <c r="AA518" t="s">
        <v>27</v>
      </c>
      <c r="AB518">
        <v>0</v>
      </c>
    </row>
    <row r="519" spans="2:28" x14ac:dyDescent="0.2">
      <c r="B519">
        <v>5232</v>
      </c>
      <c r="C519">
        <v>1966</v>
      </c>
      <c r="D519" s="59">
        <f t="shared" ca="1" si="25"/>
        <v>58</v>
      </c>
      <c r="E519" t="s">
        <v>23</v>
      </c>
      <c r="F519" t="s">
        <v>32</v>
      </c>
      <c r="G519" t="s">
        <v>707</v>
      </c>
      <c r="H519" s="61" t="str">
        <f t="shared" si="26"/>
        <v>69,139.00</v>
      </c>
      <c r="I519" s="78">
        <f t="shared" si="27"/>
        <v>69139</v>
      </c>
      <c r="J519">
        <v>0</v>
      </c>
      <c r="K519">
        <v>1</v>
      </c>
      <c r="L519" s="61" t="s">
        <v>708</v>
      </c>
      <c r="M519" s="93">
        <v>41666</v>
      </c>
      <c r="N519">
        <v>23</v>
      </c>
      <c r="O519">
        <v>86</v>
      </c>
      <c r="P519">
        <v>12</v>
      </c>
      <c r="Q519">
        <v>75</v>
      </c>
      <c r="R519">
        <v>33</v>
      </c>
      <c r="S519">
        <v>15</v>
      </c>
      <c r="T519">
        <v>6</v>
      </c>
      <c r="U519">
        <v>1</v>
      </c>
      <c r="V519">
        <v>4</v>
      </c>
      <c r="W519">
        <v>5</v>
      </c>
      <c r="X519">
        <v>4</v>
      </c>
      <c r="Y519">
        <v>0</v>
      </c>
      <c r="Z519">
        <v>0</v>
      </c>
      <c r="AA519" t="s">
        <v>27</v>
      </c>
      <c r="AB519">
        <v>0</v>
      </c>
    </row>
    <row r="520" spans="2:28" x14ac:dyDescent="0.2">
      <c r="B520">
        <v>3011</v>
      </c>
      <c r="C520">
        <v>1966</v>
      </c>
      <c r="D520" s="59">
        <f t="shared" ca="1" si="25"/>
        <v>58</v>
      </c>
      <c r="E520" t="s">
        <v>23</v>
      </c>
      <c r="F520" t="s">
        <v>32</v>
      </c>
      <c r="G520" t="s">
        <v>707</v>
      </c>
      <c r="H520" s="61" t="str">
        <f t="shared" si="26"/>
        <v>69,139.00</v>
      </c>
      <c r="I520" s="78">
        <f t="shared" si="27"/>
        <v>69139</v>
      </c>
      <c r="J520">
        <v>0</v>
      </c>
      <c r="K520">
        <v>1</v>
      </c>
      <c r="L520" s="61" t="s">
        <v>708</v>
      </c>
      <c r="M520" s="93">
        <v>41666</v>
      </c>
      <c r="N520">
        <v>23</v>
      </c>
      <c r="O520">
        <v>86</v>
      </c>
      <c r="P520">
        <v>12</v>
      </c>
      <c r="Q520">
        <v>75</v>
      </c>
      <c r="R520">
        <v>33</v>
      </c>
      <c r="S520">
        <v>15</v>
      </c>
      <c r="T520">
        <v>6</v>
      </c>
      <c r="U520">
        <v>1</v>
      </c>
      <c r="V520">
        <v>4</v>
      </c>
      <c r="W520">
        <v>5</v>
      </c>
      <c r="X520">
        <v>4</v>
      </c>
      <c r="Y520">
        <v>0</v>
      </c>
      <c r="Z520">
        <v>0</v>
      </c>
      <c r="AA520" t="s">
        <v>67</v>
      </c>
      <c r="AB520">
        <v>0</v>
      </c>
    </row>
    <row r="521" spans="2:28" x14ac:dyDescent="0.2">
      <c r="B521">
        <v>5758</v>
      </c>
      <c r="C521">
        <v>1983</v>
      </c>
      <c r="D521" s="59">
        <f t="shared" ca="1" si="25"/>
        <v>41</v>
      </c>
      <c r="E521" t="s">
        <v>23</v>
      </c>
      <c r="F521" t="s">
        <v>32</v>
      </c>
      <c r="G521" t="s">
        <v>709</v>
      </c>
      <c r="H521" s="61" t="str">
        <f t="shared" si="26"/>
        <v>65,169.00</v>
      </c>
      <c r="I521" s="78">
        <f t="shared" si="27"/>
        <v>65169</v>
      </c>
      <c r="J521">
        <v>0</v>
      </c>
      <c r="K521">
        <v>0</v>
      </c>
      <c r="L521" s="61" t="s">
        <v>710</v>
      </c>
      <c r="M521" s="93">
        <v>41653</v>
      </c>
      <c r="N521">
        <v>23</v>
      </c>
      <c r="O521">
        <v>1074</v>
      </c>
      <c r="P521">
        <v>0</v>
      </c>
      <c r="Q521">
        <v>69</v>
      </c>
      <c r="R521">
        <v>0</v>
      </c>
      <c r="S521">
        <v>0</v>
      </c>
      <c r="T521">
        <v>46</v>
      </c>
      <c r="U521">
        <v>1</v>
      </c>
      <c r="V521">
        <v>10</v>
      </c>
      <c r="W521">
        <v>13</v>
      </c>
      <c r="X521">
        <v>6</v>
      </c>
      <c r="Y521">
        <v>1</v>
      </c>
      <c r="Z521">
        <v>0</v>
      </c>
      <c r="AA521" t="s">
        <v>27</v>
      </c>
      <c r="AB521">
        <v>4</v>
      </c>
    </row>
    <row r="522" spans="2:28" x14ac:dyDescent="0.2">
      <c r="B522">
        <v>2173</v>
      </c>
      <c r="C522">
        <v>1953</v>
      </c>
      <c r="D522" s="59">
        <f t="shared" ca="1" si="25"/>
        <v>71</v>
      </c>
      <c r="E522" t="s">
        <v>23</v>
      </c>
      <c r="F522" t="s">
        <v>55</v>
      </c>
      <c r="G522" t="s">
        <v>711</v>
      </c>
      <c r="H522" s="61" t="str">
        <f t="shared" si="26"/>
        <v>40,049.00</v>
      </c>
      <c r="I522" s="78">
        <f t="shared" si="27"/>
        <v>40049</v>
      </c>
      <c r="J522">
        <v>0</v>
      </c>
      <c r="K522">
        <v>1</v>
      </c>
      <c r="L522" s="61" t="s">
        <v>58</v>
      </c>
      <c r="M522" s="93">
        <v>41563</v>
      </c>
      <c r="N522">
        <v>23</v>
      </c>
      <c r="O522">
        <v>13</v>
      </c>
      <c r="P522">
        <v>6</v>
      </c>
      <c r="Q522">
        <v>7</v>
      </c>
      <c r="R522">
        <v>0</v>
      </c>
      <c r="S522">
        <v>3</v>
      </c>
      <c r="T522">
        <v>3</v>
      </c>
      <c r="U522">
        <v>1</v>
      </c>
      <c r="V522">
        <v>1</v>
      </c>
      <c r="W522">
        <v>3</v>
      </c>
      <c r="X522">
        <v>6</v>
      </c>
      <c r="Y522">
        <v>0</v>
      </c>
      <c r="Z522">
        <v>0</v>
      </c>
      <c r="AA522" t="s">
        <v>27</v>
      </c>
      <c r="AB522">
        <v>0</v>
      </c>
    </row>
    <row r="523" spans="2:28" x14ac:dyDescent="0.2">
      <c r="B523">
        <v>10711</v>
      </c>
      <c r="C523">
        <v>1946</v>
      </c>
      <c r="D523" s="59">
        <f t="shared" ca="1" si="25"/>
        <v>78</v>
      </c>
      <c r="E523" t="s">
        <v>23</v>
      </c>
      <c r="F523" t="s">
        <v>32</v>
      </c>
      <c r="G523" t="s">
        <v>712</v>
      </c>
      <c r="H523" s="61" t="str">
        <f t="shared" si="26"/>
        <v>69,755.00</v>
      </c>
      <c r="I523" s="78">
        <f t="shared" si="27"/>
        <v>69755</v>
      </c>
      <c r="J523">
        <v>0</v>
      </c>
      <c r="K523">
        <v>0</v>
      </c>
      <c r="L523" s="61">
        <v>41315</v>
      </c>
      <c r="M523" s="93">
        <v>41315</v>
      </c>
      <c r="N523">
        <v>23</v>
      </c>
      <c r="O523">
        <v>217</v>
      </c>
      <c r="P523">
        <v>77</v>
      </c>
      <c r="Q523">
        <v>373</v>
      </c>
      <c r="R523">
        <v>111</v>
      </c>
      <c r="S523">
        <v>23</v>
      </c>
      <c r="T523">
        <v>93</v>
      </c>
      <c r="U523">
        <v>1</v>
      </c>
      <c r="V523">
        <v>3</v>
      </c>
      <c r="W523">
        <v>12</v>
      </c>
      <c r="X523">
        <v>1</v>
      </c>
      <c r="Y523">
        <v>0</v>
      </c>
      <c r="Z523">
        <v>0</v>
      </c>
      <c r="AA523" t="s">
        <v>67</v>
      </c>
      <c r="AB523">
        <v>0</v>
      </c>
    </row>
    <row r="524" spans="2:28" x14ac:dyDescent="0.2">
      <c r="B524">
        <v>2782</v>
      </c>
      <c r="C524">
        <v>1962</v>
      </c>
      <c r="D524" s="59">
        <f t="shared" ca="1" si="25"/>
        <v>62</v>
      </c>
      <c r="E524" t="s">
        <v>40</v>
      </c>
      <c r="F524" t="s">
        <v>32</v>
      </c>
      <c r="G524" t="s">
        <v>713</v>
      </c>
      <c r="H524" s="61" t="str">
        <f t="shared" si="26"/>
        <v>54,456.00</v>
      </c>
      <c r="I524" s="78">
        <f t="shared" si="27"/>
        <v>54456</v>
      </c>
      <c r="J524">
        <v>0</v>
      </c>
      <c r="K524">
        <v>1</v>
      </c>
      <c r="L524" s="61">
        <v>41585</v>
      </c>
      <c r="M524" s="93">
        <v>41585</v>
      </c>
      <c r="N524">
        <v>23</v>
      </c>
      <c r="O524">
        <v>352</v>
      </c>
      <c r="P524">
        <v>0</v>
      </c>
      <c r="Q524">
        <v>27</v>
      </c>
      <c r="R524">
        <v>10</v>
      </c>
      <c r="S524">
        <v>0</v>
      </c>
      <c r="T524">
        <v>15</v>
      </c>
      <c r="U524">
        <v>3</v>
      </c>
      <c r="V524">
        <v>6</v>
      </c>
      <c r="W524">
        <v>7</v>
      </c>
      <c r="X524">
        <v>6</v>
      </c>
      <c r="Y524">
        <v>0</v>
      </c>
      <c r="Z524">
        <v>0</v>
      </c>
      <c r="AA524" t="s">
        <v>27</v>
      </c>
      <c r="AB524">
        <v>0</v>
      </c>
    </row>
    <row r="525" spans="2:28" x14ac:dyDescent="0.2">
      <c r="B525">
        <v>9432</v>
      </c>
      <c r="C525">
        <v>1978</v>
      </c>
      <c r="D525" s="59">
        <f t="shared" ca="1" si="25"/>
        <v>46</v>
      </c>
      <c r="E525" t="s">
        <v>23</v>
      </c>
      <c r="F525" t="s">
        <v>32</v>
      </c>
      <c r="G525" t="s">
        <v>714</v>
      </c>
      <c r="H525" s="61" t="str">
        <f t="shared" si="26"/>
        <v>666,666.00</v>
      </c>
      <c r="I525" s="78">
        <f t="shared" si="27"/>
        <v>666666</v>
      </c>
      <c r="J525">
        <v>1</v>
      </c>
      <c r="K525">
        <v>0</v>
      </c>
      <c r="L525" s="61">
        <v>41311</v>
      </c>
      <c r="M525" s="93">
        <v>41311</v>
      </c>
      <c r="N525">
        <v>23</v>
      </c>
      <c r="O525">
        <v>9</v>
      </c>
      <c r="P525">
        <v>14</v>
      </c>
      <c r="Q525">
        <v>18</v>
      </c>
      <c r="R525">
        <v>8</v>
      </c>
      <c r="S525">
        <v>1</v>
      </c>
      <c r="T525">
        <v>12</v>
      </c>
      <c r="U525">
        <v>4</v>
      </c>
      <c r="V525">
        <v>3</v>
      </c>
      <c r="W525">
        <v>3</v>
      </c>
      <c r="X525">
        <v>6</v>
      </c>
      <c r="Y525">
        <v>0</v>
      </c>
      <c r="Z525">
        <v>0</v>
      </c>
      <c r="AA525" t="s">
        <v>67</v>
      </c>
      <c r="AB525">
        <v>0</v>
      </c>
    </row>
    <row r="526" spans="2:28" x14ac:dyDescent="0.2">
      <c r="B526">
        <v>5872</v>
      </c>
      <c r="C526">
        <v>1952</v>
      </c>
      <c r="D526" s="59">
        <f t="shared" ca="1" si="25"/>
        <v>72</v>
      </c>
      <c r="E526" t="s">
        <v>23</v>
      </c>
      <c r="F526" t="s">
        <v>28</v>
      </c>
      <c r="G526" t="s">
        <v>715</v>
      </c>
      <c r="H526" s="61" t="str">
        <f t="shared" si="26"/>
        <v>60,689.00</v>
      </c>
      <c r="I526" s="78">
        <f t="shared" si="27"/>
        <v>60689</v>
      </c>
      <c r="J526">
        <v>0</v>
      </c>
      <c r="K526">
        <v>1</v>
      </c>
      <c r="L526" s="61">
        <v>41280</v>
      </c>
      <c r="M526" s="93">
        <v>41280</v>
      </c>
      <c r="N526">
        <v>23</v>
      </c>
      <c r="O526">
        <v>240</v>
      </c>
      <c r="P526">
        <v>90</v>
      </c>
      <c r="Q526">
        <v>216</v>
      </c>
      <c r="R526">
        <v>63</v>
      </c>
      <c r="S526">
        <v>6</v>
      </c>
      <c r="T526">
        <v>24</v>
      </c>
      <c r="U526">
        <v>4</v>
      </c>
      <c r="V526">
        <v>4</v>
      </c>
      <c r="W526">
        <v>10</v>
      </c>
      <c r="X526">
        <v>3</v>
      </c>
      <c r="Y526">
        <v>0</v>
      </c>
      <c r="Z526">
        <v>0</v>
      </c>
      <c r="AA526" t="s">
        <v>35</v>
      </c>
      <c r="AB526">
        <v>0</v>
      </c>
    </row>
    <row r="527" spans="2:28" x14ac:dyDescent="0.2">
      <c r="B527">
        <v>11187</v>
      </c>
      <c r="C527">
        <v>1979</v>
      </c>
      <c r="D527" s="59">
        <f t="shared" ca="1" si="25"/>
        <v>45</v>
      </c>
      <c r="E527" t="s">
        <v>118</v>
      </c>
      <c r="F527" t="s">
        <v>28</v>
      </c>
      <c r="G527" t="s">
        <v>716</v>
      </c>
      <c r="H527" s="61" t="str">
        <f t="shared" si="26"/>
        <v>26,487.00</v>
      </c>
      <c r="I527" s="78">
        <f t="shared" si="27"/>
        <v>26487</v>
      </c>
      <c r="J527">
        <v>1</v>
      </c>
      <c r="K527">
        <v>0</v>
      </c>
      <c r="L527" s="61" t="s">
        <v>591</v>
      </c>
      <c r="M527" s="93">
        <v>41414</v>
      </c>
      <c r="N527">
        <v>23</v>
      </c>
      <c r="O527">
        <v>2</v>
      </c>
      <c r="P527">
        <v>8</v>
      </c>
      <c r="Q527">
        <v>10</v>
      </c>
      <c r="R527">
        <v>12</v>
      </c>
      <c r="S527">
        <v>14</v>
      </c>
      <c r="T527">
        <v>23</v>
      </c>
      <c r="U527">
        <v>3</v>
      </c>
      <c r="V527">
        <v>2</v>
      </c>
      <c r="W527">
        <v>3</v>
      </c>
      <c r="X527">
        <v>5</v>
      </c>
      <c r="Y527">
        <v>0</v>
      </c>
      <c r="Z527">
        <v>0</v>
      </c>
      <c r="AA527" t="s">
        <v>31</v>
      </c>
      <c r="AB527">
        <v>0</v>
      </c>
    </row>
    <row r="528" spans="2:28" x14ac:dyDescent="0.2">
      <c r="B528">
        <v>2428</v>
      </c>
      <c r="C528">
        <v>1971</v>
      </c>
      <c r="D528" s="59">
        <f t="shared" ca="1" si="25"/>
        <v>53</v>
      </c>
      <c r="E528" t="s">
        <v>23</v>
      </c>
      <c r="F528" t="s">
        <v>32</v>
      </c>
      <c r="G528" t="s">
        <v>717</v>
      </c>
      <c r="H528" s="61" t="str">
        <f t="shared" si="26"/>
        <v>28,164.00</v>
      </c>
      <c r="I528" s="78">
        <f t="shared" si="27"/>
        <v>28164</v>
      </c>
      <c r="J528">
        <v>1</v>
      </c>
      <c r="K528">
        <v>0</v>
      </c>
      <c r="L528" s="61">
        <v>41369</v>
      </c>
      <c r="M528" s="93">
        <v>41369</v>
      </c>
      <c r="N528">
        <v>23</v>
      </c>
      <c r="O528">
        <v>3</v>
      </c>
      <c r="P528">
        <v>18</v>
      </c>
      <c r="Q528">
        <v>26</v>
      </c>
      <c r="R528">
        <v>11</v>
      </c>
      <c r="S528">
        <v>8</v>
      </c>
      <c r="T528">
        <v>12</v>
      </c>
      <c r="U528">
        <v>3</v>
      </c>
      <c r="V528">
        <v>2</v>
      </c>
      <c r="W528">
        <v>4</v>
      </c>
      <c r="X528">
        <v>7</v>
      </c>
      <c r="Y528">
        <v>0</v>
      </c>
      <c r="Z528">
        <v>0</v>
      </c>
      <c r="AA528" t="s">
        <v>46</v>
      </c>
      <c r="AB528">
        <v>0</v>
      </c>
    </row>
    <row r="529" spans="2:28" x14ac:dyDescent="0.2">
      <c r="B529">
        <v>1726</v>
      </c>
      <c r="C529">
        <v>1971</v>
      </c>
      <c r="D529" s="59">
        <f t="shared" ca="1" si="25"/>
        <v>53</v>
      </c>
      <c r="E529" t="s">
        <v>23</v>
      </c>
      <c r="F529" t="s">
        <v>28</v>
      </c>
      <c r="G529" t="s">
        <v>718</v>
      </c>
      <c r="H529" s="61" t="str">
        <f t="shared" si="26"/>
        <v>22,585.00</v>
      </c>
      <c r="I529" s="78">
        <f t="shared" si="27"/>
        <v>22585</v>
      </c>
      <c r="J529">
        <v>0</v>
      </c>
      <c r="K529">
        <v>0</v>
      </c>
      <c r="L529" s="61" t="s">
        <v>719</v>
      </c>
      <c r="M529" s="93">
        <v>41351</v>
      </c>
      <c r="N529">
        <v>23</v>
      </c>
      <c r="O529">
        <v>3</v>
      </c>
      <c r="P529">
        <v>9</v>
      </c>
      <c r="Q529">
        <v>15</v>
      </c>
      <c r="R529">
        <v>13</v>
      </c>
      <c r="S529">
        <v>2</v>
      </c>
      <c r="T529">
        <v>39</v>
      </c>
      <c r="U529">
        <v>1</v>
      </c>
      <c r="V529">
        <v>1</v>
      </c>
      <c r="W529">
        <v>2</v>
      </c>
      <c r="X529">
        <v>9</v>
      </c>
      <c r="Y529">
        <v>1</v>
      </c>
      <c r="Z529">
        <v>0</v>
      </c>
      <c r="AA529" t="s">
        <v>27</v>
      </c>
      <c r="AB529">
        <v>1</v>
      </c>
    </row>
    <row r="530" spans="2:28" x14ac:dyDescent="0.2">
      <c r="B530">
        <v>1802</v>
      </c>
      <c r="C530">
        <v>1972</v>
      </c>
      <c r="D530" s="59">
        <f t="shared" ca="1" si="25"/>
        <v>52</v>
      </c>
      <c r="E530" t="s">
        <v>23</v>
      </c>
      <c r="F530" t="s">
        <v>32</v>
      </c>
      <c r="G530" t="s">
        <v>720</v>
      </c>
      <c r="H530" s="61" t="str">
        <f t="shared" si="26"/>
        <v>64,795.00</v>
      </c>
      <c r="I530" s="78">
        <f t="shared" si="27"/>
        <v>64795</v>
      </c>
      <c r="J530">
        <v>0</v>
      </c>
      <c r="K530">
        <v>1</v>
      </c>
      <c r="L530" s="61" t="s">
        <v>651</v>
      </c>
      <c r="M530" s="93">
        <v>41291</v>
      </c>
      <c r="N530">
        <v>23</v>
      </c>
      <c r="O530">
        <v>412</v>
      </c>
      <c r="P530">
        <v>5</v>
      </c>
      <c r="Q530">
        <v>119</v>
      </c>
      <c r="R530">
        <v>38</v>
      </c>
      <c r="S530">
        <v>29</v>
      </c>
      <c r="T530">
        <v>77</v>
      </c>
      <c r="U530">
        <v>3</v>
      </c>
      <c r="V530">
        <v>3</v>
      </c>
      <c r="W530">
        <v>12</v>
      </c>
      <c r="X530">
        <v>2</v>
      </c>
      <c r="Y530">
        <v>0</v>
      </c>
      <c r="Z530">
        <v>0</v>
      </c>
      <c r="AA530" t="s">
        <v>27</v>
      </c>
      <c r="AB530">
        <v>0</v>
      </c>
    </row>
    <row r="531" spans="2:28" x14ac:dyDescent="0.2">
      <c r="B531">
        <v>1162</v>
      </c>
      <c r="C531">
        <v>1988</v>
      </c>
      <c r="D531" s="59">
        <f t="shared" ca="1" si="25"/>
        <v>36</v>
      </c>
      <c r="E531" t="s">
        <v>40</v>
      </c>
      <c r="F531" t="s">
        <v>28</v>
      </c>
      <c r="G531" t="s">
        <v>721</v>
      </c>
      <c r="H531" s="61" t="str">
        <f t="shared" si="26"/>
        <v>42,000.00</v>
      </c>
      <c r="I531" s="78">
        <f t="shared" si="27"/>
        <v>42000</v>
      </c>
      <c r="J531">
        <v>0</v>
      </c>
      <c r="K531">
        <v>0</v>
      </c>
      <c r="L531" s="61">
        <v>41548</v>
      </c>
      <c r="M531" s="93">
        <v>41548</v>
      </c>
      <c r="N531">
        <v>23</v>
      </c>
      <c r="O531">
        <v>124</v>
      </c>
      <c r="P531">
        <v>83</v>
      </c>
      <c r="Q531">
        <v>267</v>
      </c>
      <c r="R531">
        <v>85</v>
      </c>
      <c r="S531">
        <v>59</v>
      </c>
      <c r="T531">
        <v>35</v>
      </c>
      <c r="U531">
        <v>2</v>
      </c>
      <c r="V531">
        <v>5</v>
      </c>
      <c r="W531">
        <v>11</v>
      </c>
      <c r="X531">
        <v>5</v>
      </c>
      <c r="Y531">
        <v>1</v>
      </c>
      <c r="Z531">
        <v>0</v>
      </c>
      <c r="AA531" t="s">
        <v>27</v>
      </c>
      <c r="AB531">
        <v>0</v>
      </c>
    </row>
    <row r="532" spans="2:28" x14ac:dyDescent="0.2">
      <c r="B532">
        <v>10643</v>
      </c>
      <c r="C532">
        <v>1988</v>
      </c>
      <c r="D532" s="59">
        <f t="shared" ca="1" si="25"/>
        <v>36</v>
      </c>
      <c r="E532" t="s">
        <v>40</v>
      </c>
      <c r="F532" t="s">
        <v>28</v>
      </c>
      <c r="G532" t="s">
        <v>721</v>
      </c>
      <c r="H532" s="61" t="str">
        <f t="shared" si="26"/>
        <v>42,000.00</v>
      </c>
      <c r="I532" s="78">
        <f t="shared" si="27"/>
        <v>42000</v>
      </c>
      <c r="J532">
        <v>0</v>
      </c>
      <c r="K532">
        <v>0</v>
      </c>
      <c r="L532" s="61">
        <v>41548</v>
      </c>
      <c r="M532" s="93">
        <v>41548</v>
      </c>
      <c r="N532">
        <v>23</v>
      </c>
      <c r="O532">
        <v>124</v>
      </c>
      <c r="P532">
        <v>83</v>
      </c>
      <c r="Q532">
        <v>267</v>
      </c>
      <c r="R532">
        <v>85</v>
      </c>
      <c r="S532">
        <v>59</v>
      </c>
      <c r="T532">
        <v>35</v>
      </c>
      <c r="U532">
        <v>2</v>
      </c>
      <c r="V532">
        <v>5</v>
      </c>
      <c r="W532">
        <v>11</v>
      </c>
      <c r="X532">
        <v>5</v>
      </c>
      <c r="Y532">
        <v>1</v>
      </c>
      <c r="Z532">
        <v>0</v>
      </c>
      <c r="AA532" t="s">
        <v>38</v>
      </c>
      <c r="AB532">
        <v>0</v>
      </c>
    </row>
    <row r="533" spans="2:28" x14ac:dyDescent="0.2">
      <c r="B533">
        <v>11112</v>
      </c>
      <c r="C533">
        <v>1967</v>
      </c>
      <c r="D533" s="59">
        <f t="shared" ca="1" si="25"/>
        <v>57</v>
      </c>
      <c r="E533" t="s">
        <v>23</v>
      </c>
      <c r="F533" t="s">
        <v>32</v>
      </c>
      <c r="G533" t="s">
        <v>722</v>
      </c>
      <c r="H533" s="61" t="str">
        <f t="shared" si="26"/>
        <v>70,713.00</v>
      </c>
      <c r="I533" s="78">
        <f t="shared" si="27"/>
        <v>70713</v>
      </c>
      <c r="J533">
        <v>0</v>
      </c>
      <c r="K533">
        <v>1</v>
      </c>
      <c r="L533" s="61">
        <v>40980</v>
      </c>
      <c r="M533" s="93">
        <v>40980</v>
      </c>
      <c r="N533">
        <v>23</v>
      </c>
      <c r="O533">
        <v>736</v>
      </c>
      <c r="P533">
        <v>114</v>
      </c>
      <c r="Q533">
        <v>279</v>
      </c>
      <c r="R533">
        <v>82</v>
      </c>
      <c r="S533">
        <v>76</v>
      </c>
      <c r="T533">
        <v>190</v>
      </c>
      <c r="U533">
        <v>6</v>
      </c>
      <c r="V533">
        <v>5</v>
      </c>
      <c r="W533">
        <v>8</v>
      </c>
      <c r="X533">
        <v>3</v>
      </c>
      <c r="Y533">
        <v>0</v>
      </c>
      <c r="Z533">
        <v>0</v>
      </c>
      <c r="AA533" t="s">
        <v>27</v>
      </c>
      <c r="AB533">
        <v>0</v>
      </c>
    </row>
    <row r="534" spans="2:28" x14ac:dyDescent="0.2">
      <c r="B534">
        <v>2114</v>
      </c>
      <c r="C534">
        <v>1947</v>
      </c>
      <c r="D534" s="59">
        <f t="shared" ca="1" si="25"/>
        <v>77</v>
      </c>
      <c r="E534" t="s">
        <v>40</v>
      </c>
      <c r="F534" t="s">
        <v>28</v>
      </c>
      <c r="G534" t="s">
        <v>723</v>
      </c>
      <c r="H534" s="61" t="str">
        <f t="shared" si="26"/>
        <v>82,800.00</v>
      </c>
      <c r="I534" s="78">
        <f t="shared" si="27"/>
        <v>82800</v>
      </c>
      <c r="J534">
        <v>0</v>
      </c>
      <c r="K534">
        <v>0</v>
      </c>
      <c r="L534" s="61" t="s">
        <v>724</v>
      </c>
      <c r="M534" s="93">
        <v>41237</v>
      </c>
      <c r="N534">
        <v>23</v>
      </c>
      <c r="O534">
        <v>1006</v>
      </c>
      <c r="P534">
        <v>22</v>
      </c>
      <c r="Q534">
        <v>115</v>
      </c>
      <c r="R534">
        <v>59</v>
      </c>
      <c r="S534">
        <v>68</v>
      </c>
      <c r="T534">
        <v>45</v>
      </c>
      <c r="U534">
        <v>1</v>
      </c>
      <c r="V534">
        <v>7</v>
      </c>
      <c r="W534">
        <v>12</v>
      </c>
      <c r="X534">
        <v>3</v>
      </c>
      <c r="Y534">
        <v>1</v>
      </c>
      <c r="Z534">
        <v>0</v>
      </c>
      <c r="AA534" t="s">
        <v>35</v>
      </c>
      <c r="AB534">
        <v>2</v>
      </c>
    </row>
    <row r="535" spans="2:28" x14ac:dyDescent="0.2">
      <c r="B535">
        <v>4261</v>
      </c>
      <c r="C535">
        <v>1947</v>
      </c>
      <c r="D535" s="59">
        <f t="shared" ca="1" si="25"/>
        <v>77</v>
      </c>
      <c r="E535" t="s">
        <v>40</v>
      </c>
      <c r="F535" t="s">
        <v>28</v>
      </c>
      <c r="G535" t="s">
        <v>723</v>
      </c>
      <c r="H535" s="61" t="str">
        <f t="shared" si="26"/>
        <v>82,800.00</v>
      </c>
      <c r="I535" s="78">
        <f t="shared" si="27"/>
        <v>82800</v>
      </c>
      <c r="J535">
        <v>0</v>
      </c>
      <c r="K535">
        <v>0</v>
      </c>
      <c r="L535" s="61" t="s">
        <v>724</v>
      </c>
      <c r="M535" s="93">
        <v>41237</v>
      </c>
      <c r="N535">
        <v>23</v>
      </c>
      <c r="O535">
        <v>1006</v>
      </c>
      <c r="P535">
        <v>22</v>
      </c>
      <c r="Q535">
        <v>115</v>
      </c>
      <c r="R535">
        <v>59</v>
      </c>
      <c r="S535">
        <v>68</v>
      </c>
      <c r="T535">
        <v>45</v>
      </c>
      <c r="U535">
        <v>1</v>
      </c>
      <c r="V535">
        <v>7</v>
      </c>
      <c r="W535">
        <v>12</v>
      </c>
      <c r="X535">
        <v>3</v>
      </c>
      <c r="Y535">
        <v>1</v>
      </c>
      <c r="Z535">
        <v>0</v>
      </c>
      <c r="AA535" t="s">
        <v>67</v>
      </c>
      <c r="AB535">
        <v>2</v>
      </c>
    </row>
    <row r="536" spans="2:28" x14ac:dyDescent="0.2">
      <c r="B536">
        <v>2457</v>
      </c>
      <c r="C536">
        <v>1976</v>
      </c>
      <c r="D536" s="59">
        <f t="shared" ca="1" si="25"/>
        <v>48</v>
      </c>
      <c r="E536" t="s">
        <v>118</v>
      </c>
      <c r="F536" t="s">
        <v>32</v>
      </c>
      <c r="G536" t="s">
        <v>725</v>
      </c>
      <c r="H536" s="61" t="str">
        <f t="shared" si="26"/>
        <v>30,801.00</v>
      </c>
      <c r="I536" s="78">
        <f t="shared" si="27"/>
        <v>30801</v>
      </c>
      <c r="J536">
        <v>0</v>
      </c>
      <c r="K536">
        <v>1</v>
      </c>
      <c r="L536" s="61" t="s">
        <v>726</v>
      </c>
      <c r="M536" s="93">
        <v>41208</v>
      </c>
      <c r="N536">
        <v>23</v>
      </c>
      <c r="O536">
        <v>8</v>
      </c>
      <c r="P536">
        <v>4</v>
      </c>
      <c r="Q536">
        <v>5</v>
      </c>
      <c r="R536">
        <v>15</v>
      </c>
      <c r="S536">
        <v>2</v>
      </c>
      <c r="T536">
        <v>11</v>
      </c>
      <c r="U536">
        <v>2</v>
      </c>
      <c r="V536">
        <v>1</v>
      </c>
      <c r="W536">
        <v>3</v>
      </c>
      <c r="X536">
        <v>7</v>
      </c>
      <c r="Y536">
        <v>0</v>
      </c>
      <c r="Z536">
        <v>0</v>
      </c>
      <c r="AA536" t="s">
        <v>27</v>
      </c>
      <c r="AB536">
        <v>0</v>
      </c>
    </row>
    <row r="537" spans="2:28" x14ac:dyDescent="0.2">
      <c r="B537">
        <v>2495</v>
      </c>
      <c r="C537">
        <v>1975</v>
      </c>
      <c r="D537" s="59">
        <f t="shared" ca="1" si="25"/>
        <v>49</v>
      </c>
      <c r="E537" t="s">
        <v>53</v>
      </c>
      <c r="F537" t="s">
        <v>32</v>
      </c>
      <c r="G537" t="s">
        <v>727</v>
      </c>
      <c r="H537" s="61" t="str">
        <f t="shared" si="26"/>
        <v>83,891.00</v>
      </c>
      <c r="I537" s="78">
        <f t="shared" si="27"/>
        <v>83891</v>
      </c>
      <c r="J537">
        <v>0</v>
      </c>
      <c r="K537">
        <v>1</v>
      </c>
      <c r="L537" s="61" t="s">
        <v>728</v>
      </c>
      <c r="M537" s="93">
        <v>41810</v>
      </c>
      <c r="N537">
        <v>24</v>
      </c>
      <c r="O537">
        <v>217</v>
      </c>
      <c r="P537">
        <v>38</v>
      </c>
      <c r="Q537">
        <v>350</v>
      </c>
      <c r="R537">
        <v>111</v>
      </c>
      <c r="S537">
        <v>85</v>
      </c>
      <c r="T537">
        <v>15</v>
      </c>
      <c r="U537">
        <v>1</v>
      </c>
      <c r="V537">
        <v>4</v>
      </c>
      <c r="W537">
        <v>10</v>
      </c>
      <c r="X537">
        <v>1</v>
      </c>
      <c r="Y537">
        <v>0</v>
      </c>
      <c r="Z537">
        <v>0</v>
      </c>
      <c r="AA537" t="s">
        <v>27</v>
      </c>
      <c r="AB537">
        <v>0</v>
      </c>
    </row>
    <row r="538" spans="2:28" x14ac:dyDescent="0.2">
      <c r="B538">
        <v>6983</v>
      </c>
      <c r="C538">
        <v>1951</v>
      </c>
      <c r="D538" s="59">
        <f t="shared" ca="1" si="25"/>
        <v>73</v>
      </c>
      <c r="E538" t="s">
        <v>53</v>
      </c>
      <c r="F538" t="s">
        <v>24</v>
      </c>
      <c r="G538" t="s">
        <v>729</v>
      </c>
      <c r="H538" s="61" t="str">
        <f t="shared" si="26"/>
        <v>38,054.00</v>
      </c>
      <c r="I538" s="78">
        <f t="shared" si="27"/>
        <v>38054</v>
      </c>
      <c r="J538">
        <v>1</v>
      </c>
      <c r="K538">
        <v>1</v>
      </c>
      <c r="L538" s="61">
        <v>41644</v>
      </c>
      <c r="M538" s="93">
        <v>41644</v>
      </c>
      <c r="N538">
        <v>24</v>
      </c>
      <c r="O538">
        <v>23</v>
      </c>
      <c r="P538">
        <v>2</v>
      </c>
      <c r="Q538">
        <v>17</v>
      </c>
      <c r="R538">
        <v>2</v>
      </c>
      <c r="S538">
        <v>1</v>
      </c>
      <c r="T538">
        <v>0</v>
      </c>
      <c r="U538">
        <v>2</v>
      </c>
      <c r="V538">
        <v>2</v>
      </c>
      <c r="W538">
        <v>3</v>
      </c>
      <c r="X538">
        <v>7</v>
      </c>
      <c r="Y538">
        <v>0</v>
      </c>
      <c r="Z538">
        <v>0</v>
      </c>
      <c r="AA538" t="s">
        <v>50</v>
      </c>
      <c r="AB538">
        <v>0</v>
      </c>
    </row>
    <row r="539" spans="2:28" x14ac:dyDescent="0.2">
      <c r="B539">
        <v>3436</v>
      </c>
      <c r="C539">
        <v>1970</v>
      </c>
      <c r="D539" s="59">
        <f t="shared" ca="1" si="25"/>
        <v>54</v>
      </c>
      <c r="E539" t="s">
        <v>23</v>
      </c>
      <c r="F539" t="s">
        <v>32</v>
      </c>
      <c r="G539" t="s">
        <v>730</v>
      </c>
      <c r="H539" s="61" t="str">
        <f t="shared" si="26"/>
        <v>14,045.00</v>
      </c>
      <c r="I539" s="78">
        <f t="shared" si="27"/>
        <v>14045</v>
      </c>
      <c r="J539">
        <v>1</v>
      </c>
      <c r="K539">
        <v>0</v>
      </c>
      <c r="L539" s="61" t="s">
        <v>331</v>
      </c>
      <c r="M539" s="93">
        <v>41665</v>
      </c>
      <c r="N539">
        <v>24</v>
      </c>
      <c r="O539">
        <v>11</v>
      </c>
      <c r="P539">
        <v>0</v>
      </c>
      <c r="Q539">
        <v>5</v>
      </c>
      <c r="R539">
        <v>2</v>
      </c>
      <c r="S539">
        <v>1</v>
      </c>
      <c r="T539">
        <v>1</v>
      </c>
      <c r="U539">
        <v>1</v>
      </c>
      <c r="V539">
        <v>1</v>
      </c>
      <c r="W539">
        <v>3</v>
      </c>
      <c r="X539">
        <v>7</v>
      </c>
      <c r="Y539">
        <v>0</v>
      </c>
      <c r="Z539">
        <v>0</v>
      </c>
      <c r="AA539" t="s">
        <v>27</v>
      </c>
      <c r="AB539">
        <v>0</v>
      </c>
    </row>
    <row r="540" spans="2:28" x14ac:dyDescent="0.2">
      <c r="B540">
        <v>7505</v>
      </c>
      <c r="C540">
        <v>1958</v>
      </c>
      <c r="D540" s="59">
        <f t="shared" ca="1" si="25"/>
        <v>66</v>
      </c>
      <c r="E540" t="s">
        <v>40</v>
      </c>
      <c r="F540" t="s">
        <v>32</v>
      </c>
      <c r="G540" t="s">
        <v>731</v>
      </c>
      <c r="H540" s="61" t="str">
        <f t="shared" si="26"/>
        <v>44,155.00</v>
      </c>
      <c r="I540" s="78">
        <f t="shared" si="27"/>
        <v>44155</v>
      </c>
      <c r="J540">
        <v>1</v>
      </c>
      <c r="K540">
        <v>1</v>
      </c>
      <c r="L540" s="61" t="s">
        <v>732</v>
      </c>
      <c r="M540" s="93">
        <v>41658</v>
      </c>
      <c r="N540">
        <v>24</v>
      </c>
      <c r="O540">
        <v>22</v>
      </c>
      <c r="P540">
        <v>1</v>
      </c>
      <c r="Q540">
        <v>9</v>
      </c>
      <c r="R540">
        <v>0</v>
      </c>
      <c r="S540">
        <v>0</v>
      </c>
      <c r="T540">
        <v>14</v>
      </c>
      <c r="U540">
        <v>1</v>
      </c>
      <c r="V540">
        <v>1</v>
      </c>
      <c r="W540">
        <v>2</v>
      </c>
      <c r="X540">
        <v>4</v>
      </c>
      <c r="Y540">
        <v>0</v>
      </c>
      <c r="Z540">
        <v>0</v>
      </c>
      <c r="AA540" t="s">
        <v>27</v>
      </c>
      <c r="AB540">
        <v>0</v>
      </c>
    </row>
    <row r="541" spans="2:28" x14ac:dyDescent="0.2">
      <c r="B541">
        <v>4286</v>
      </c>
      <c r="C541">
        <v>1971</v>
      </c>
      <c r="D541" s="59">
        <f t="shared" ca="1" si="25"/>
        <v>53</v>
      </c>
      <c r="E541" t="s">
        <v>40</v>
      </c>
      <c r="F541" t="s">
        <v>28</v>
      </c>
      <c r="G541" t="s">
        <v>733</v>
      </c>
      <c r="H541" s="61" t="str">
        <f t="shared" si="26"/>
        <v>57,642.00</v>
      </c>
      <c r="I541" s="78">
        <f t="shared" si="27"/>
        <v>57642</v>
      </c>
      <c r="J541">
        <v>0</v>
      </c>
      <c r="K541">
        <v>1</v>
      </c>
      <c r="L541" s="61">
        <v>41883</v>
      </c>
      <c r="M541" s="93">
        <v>41883</v>
      </c>
      <c r="N541">
        <v>24</v>
      </c>
      <c r="O541">
        <v>580</v>
      </c>
      <c r="P541">
        <v>6</v>
      </c>
      <c r="Q541">
        <v>58</v>
      </c>
      <c r="R541">
        <v>8</v>
      </c>
      <c r="S541">
        <v>0</v>
      </c>
      <c r="T541">
        <v>27</v>
      </c>
      <c r="U541">
        <v>3</v>
      </c>
      <c r="V541">
        <v>7</v>
      </c>
      <c r="W541">
        <v>6</v>
      </c>
      <c r="X541">
        <v>4</v>
      </c>
      <c r="Y541">
        <v>0</v>
      </c>
      <c r="Z541">
        <v>0</v>
      </c>
      <c r="AA541" t="s">
        <v>50</v>
      </c>
      <c r="AB541">
        <v>1</v>
      </c>
    </row>
    <row r="542" spans="2:28" x14ac:dyDescent="0.2">
      <c r="B542">
        <v>7224</v>
      </c>
      <c r="C542">
        <v>1978</v>
      </c>
      <c r="D542" s="59">
        <f t="shared" ca="1" si="25"/>
        <v>46</v>
      </c>
      <c r="E542" t="s">
        <v>23</v>
      </c>
      <c r="F542" t="s">
        <v>32</v>
      </c>
      <c r="G542" t="s">
        <v>734</v>
      </c>
      <c r="H542" s="61" t="str">
        <f t="shared" si="26"/>
        <v>31,353.00</v>
      </c>
      <c r="I542" s="78">
        <f t="shared" si="27"/>
        <v>31353</v>
      </c>
      <c r="J542">
        <v>1</v>
      </c>
      <c r="K542">
        <v>1</v>
      </c>
      <c r="L542" s="61" t="s">
        <v>735</v>
      </c>
      <c r="M542" s="93">
        <v>41637</v>
      </c>
      <c r="N542">
        <v>24</v>
      </c>
      <c r="O542">
        <v>10</v>
      </c>
      <c r="P542">
        <v>0</v>
      </c>
      <c r="Q542">
        <v>10</v>
      </c>
      <c r="R542">
        <v>3</v>
      </c>
      <c r="S542">
        <v>1</v>
      </c>
      <c r="T542">
        <v>7</v>
      </c>
      <c r="U542">
        <v>2</v>
      </c>
      <c r="V542">
        <v>1</v>
      </c>
      <c r="W542">
        <v>2</v>
      </c>
      <c r="X542">
        <v>8</v>
      </c>
      <c r="Y542">
        <v>0</v>
      </c>
      <c r="Z542">
        <v>0</v>
      </c>
      <c r="AA542" t="s">
        <v>50</v>
      </c>
      <c r="AB542">
        <v>0</v>
      </c>
    </row>
    <row r="543" spans="2:28" x14ac:dyDescent="0.2">
      <c r="B543">
        <v>6215</v>
      </c>
      <c r="C543">
        <v>1978</v>
      </c>
      <c r="D543" s="59">
        <f t="shared" ca="1" si="25"/>
        <v>46</v>
      </c>
      <c r="E543" t="s">
        <v>23</v>
      </c>
      <c r="F543" t="s">
        <v>32</v>
      </c>
      <c r="G543" t="s">
        <v>734</v>
      </c>
      <c r="H543" s="61" t="str">
        <f t="shared" si="26"/>
        <v>31,353.00</v>
      </c>
      <c r="I543" s="78">
        <f t="shared" si="27"/>
        <v>31353</v>
      </c>
      <c r="J543">
        <v>1</v>
      </c>
      <c r="K543">
        <v>1</v>
      </c>
      <c r="L543" s="61" t="s">
        <v>735</v>
      </c>
      <c r="M543" s="93">
        <v>41637</v>
      </c>
      <c r="N543">
        <v>24</v>
      </c>
      <c r="O543">
        <v>10</v>
      </c>
      <c r="P543">
        <v>0</v>
      </c>
      <c r="Q543">
        <v>10</v>
      </c>
      <c r="R543">
        <v>3</v>
      </c>
      <c r="S543">
        <v>1</v>
      </c>
      <c r="T543">
        <v>7</v>
      </c>
      <c r="U543">
        <v>2</v>
      </c>
      <c r="V543">
        <v>1</v>
      </c>
      <c r="W543">
        <v>2</v>
      </c>
      <c r="X543">
        <v>8</v>
      </c>
      <c r="Y543">
        <v>1</v>
      </c>
      <c r="Z543">
        <v>0</v>
      </c>
      <c r="AA543" t="s">
        <v>67</v>
      </c>
      <c r="AB543">
        <v>0</v>
      </c>
    </row>
    <row r="544" spans="2:28" x14ac:dyDescent="0.2">
      <c r="B544">
        <v>968</v>
      </c>
      <c r="C544">
        <v>1969</v>
      </c>
      <c r="D544" s="59">
        <f t="shared" ca="1" si="25"/>
        <v>55</v>
      </c>
      <c r="E544" t="s">
        <v>53</v>
      </c>
      <c r="F544" t="s">
        <v>24</v>
      </c>
      <c r="G544" t="s">
        <v>736</v>
      </c>
      <c r="H544" s="61" t="str">
        <f t="shared" si="26"/>
        <v>41,335.00</v>
      </c>
      <c r="I544" s="78">
        <f t="shared" si="27"/>
        <v>41335</v>
      </c>
      <c r="J544">
        <v>1</v>
      </c>
      <c r="K544">
        <v>0</v>
      </c>
      <c r="L544" s="61" t="s">
        <v>737</v>
      </c>
      <c r="M544" s="93">
        <v>41634</v>
      </c>
      <c r="N544">
        <v>24</v>
      </c>
      <c r="O544">
        <v>112</v>
      </c>
      <c r="P544">
        <v>19</v>
      </c>
      <c r="Q544">
        <v>21</v>
      </c>
      <c r="R544">
        <v>16</v>
      </c>
      <c r="S544">
        <v>14</v>
      </c>
      <c r="T544">
        <v>5</v>
      </c>
      <c r="U544">
        <v>3</v>
      </c>
      <c r="V544">
        <v>4</v>
      </c>
      <c r="W544">
        <v>4</v>
      </c>
      <c r="X544">
        <v>7</v>
      </c>
      <c r="Y544">
        <v>0</v>
      </c>
      <c r="Z544">
        <v>0</v>
      </c>
      <c r="AA544" t="s">
        <v>38</v>
      </c>
      <c r="AB544">
        <v>0</v>
      </c>
    </row>
    <row r="545" spans="2:28" x14ac:dyDescent="0.2">
      <c r="B545">
        <v>4096</v>
      </c>
      <c r="C545">
        <v>1969</v>
      </c>
      <c r="D545" s="59">
        <f t="shared" ca="1" si="25"/>
        <v>55</v>
      </c>
      <c r="E545" t="s">
        <v>53</v>
      </c>
      <c r="F545" t="s">
        <v>24</v>
      </c>
      <c r="G545" t="s">
        <v>736</v>
      </c>
      <c r="H545" s="61" t="str">
        <f t="shared" si="26"/>
        <v>41,335.00</v>
      </c>
      <c r="I545" s="78">
        <f t="shared" si="27"/>
        <v>41335</v>
      </c>
      <c r="J545">
        <v>1</v>
      </c>
      <c r="K545">
        <v>0</v>
      </c>
      <c r="L545" s="61" t="s">
        <v>737</v>
      </c>
      <c r="M545" s="93">
        <v>41634</v>
      </c>
      <c r="N545">
        <v>24</v>
      </c>
      <c r="O545">
        <v>112</v>
      </c>
      <c r="P545">
        <v>19</v>
      </c>
      <c r="Q545">
        <v>21</v>
      </c>
      <c r="R545">
        <v>16</v>
      </c>
      <c r="S545">
        <v>14</v>
      </c>
      <c r="T545">
        <v>5</v>
      </c>
      <c r="U545">
        <v>3</v>
      </c>
      <c r="V545">
        <v>4</v>
      </c>
      <c r="W545">
        <v>4</v>
      </c>
      <c r="X545">
        <v>7</v>
      </c>
      <c r="Y545">
        <v>0</v>
      </c>
      <c r="Z545">
        <v>0</v>
      </c>
      <c r="AA545" t="s">
        <v>35</v>
      </c>
      <c r="AB545">
        <v>0</v>
      </c>
    </row>
    <row r="546" spans="2:28" x14ac:dyDescent="0.2">
      <c r="B546">
        <v>3153</v>
      </c>
      <c r="C546">
        <v>1958</v>
      </c>
      <c r="D546" s="59">
        <f t="shared" ca="1" si="25"/>
        <v>66</v>
      </c>
      <c r="E546" t="s">
        <v>40</v>
      </c>
      <c r="F546" t="s">
        <v>28</v>
      </c>
      <c r="G546" t="s">
        <v>738</v>
      </c>
      <c r="H546" s="61" t="str">
        <f t="shared" si="26"/>
        <v>40,737.00</v>
      </c>
      <c r="I546" s="78">
        <f t="shared" si="27"/>
        <v>40737</v>
      </c>
      <c r="J546">
        <v>2</v>
      </c>
      <c r="K546">
        <v>1</v>
      </c>
      <c r="L546" s="61">
        <v>41498</v>
      </c>
      <c r="M546" s="93">
        <v>41498</v>
      </c>
      <c r="N546">
        <v>24</v>
      </c>
      <c r="O546">
        <v>11</v>
      </c>
      <c r="P546">
        <v>0</v>
      </c>
      <c r="Q546">
        <v>4</v>
      </c>
      <c r="R546">
        <v>0</v>
      </c>
      <c r="S546">
        <v>0</v>
      </c>
      <c r="T546">
        <v>2</v>
      </c>
      <c r="U546">
        <v>1</v>
      </c>
      <c r="V546">
        <v>1</v>
      </c>
      <c r="W546">
        <v>2</v>
      </c>
      <c r="X546">
        <v>8</v>
      </c>
      <c r="Y546">
        <v>0</v>
      </c>
      <c r="Z546">
        <v>0</v>
      </c>
      <c r="AA546" t="s">
        <v>67</v>
      </c>
      <c r="AB546">
        <v>0</v>
      </c>
    </row>
    <row r="547" spans="2:28" x14ac:dyDescent="0.2">
      <c r="B547">
        <v>6504</v>
      </c>
      <c r="C547">
        <v>1976</v>
      </c>
      <c r="D547" s="59">
        <f t="shared" ca="1" si="25"/>
        <v>48</v>
      </c>
      <c r="E547" t="s">
        <v>43</v>
      </c>
      <c r="F547" t="s">
        <v>32</v>
      </c>
      <c r="G547" t="s">
        <v>739</v>
      </c>
      <c r="H547" s="61" t="str">
        <f t="shared" si="26"/>
        <v>19,789.00</v>
      </c>
      <c r="I547" s="78">
        <f t="shared" si="27"/>
        <v>19789</v>
      </c>
      <c r="J547">
        <v>1</v>
      </c>
      <c r="K547">
        <v>0</v>
      </c>
      <c r="L547" s="61" t="s">
        <v>740</v>
      </c>
      <c r="M547" s="93">
        <v>41598</v>
      </c>
      <c r="N547">
        <v>24</v>
      </c>
      <c r="O547">
        <v>2</v>
      </c>
      <c r="P547">
        <v>5</v>
      </c>
      <c r="Q547">
        <v>9</v>
      </c>
      <c r="R547">
        <v>28</v>
      </c>
      <c r="S547">
        <v>6</v>
      </c>
      <c r="T547">
        <v>28</v>
      </c>
      <c r="U547">
        <v>3</v>
      </c>
      <c r="V547">
        <v>2</v>
      </c>
      <c r="W547">
        <v>3</v>
      </c>
      <c r="X547">
        <v>5</v>
      </c>
      <c r="Y547">
        <v>0</v>
      </c>
      <c r="Z547">
        <v>0</v>
      </c>
      <c r="AA547" t="s">
        <v>27</v>
      </c>
      <c r="AB547">
        <v>1</v>
      </c>
    </row>
    <row r="548" spans="2:28" x14ac:dyDescent="0.2">
      <c r="B548">
        <v>5329</v>
      </c>
      <c r="C548">
        <v>1950</v>
      </c>
      <c r="D548" s="59">
        <f t="shared" ca="1" si="25"/>
        <v>74</v>
      </c>
      <c r="E548" t="s">
        <v>40</v>
      </c>
      <c r="F548" t="s">
        <v>24</v>
      </c>
      <c r="G548" t="s">
        <v>741</v>
      </c>
      <c r="H548" s="61" t="str">
        <f t="shared" si="26"/>
        <v>35,946.00</v>
      </c>
      <c r="I548" s="78">
        <f t="shared" si="27"/>
        <v>35946</v>
      </c>
      <c r="J548">
        <v>1</v>
      </c>
      <c r="K548">
        <v>1</v>
      </c>
      <c r="L548" s="61" t="s">
        <v>210</v>
      </c>
      <c r="M548" s="93">
        <v>41544</v>
      </c>
      <c r="N548">
        <v>24</v>
      </c>
      <c r="O548">
        <v>8</v>
      </c>
      <c r="P548">
        <v>0</v>
      </c>
      <c r="Q548">
        <v>3</v>
      </c>
      <c r="R548">
        <v>0</v>
      </c>
      <c r="S548">
        <v>0</v>
      </c>
      <c r="T548">
        <v>0</v>
      </c>
      <c r="U548">
        <v>1</v>
      </c>
      <c r="V548">
        <v>0</v>
      </c>
      <c r="W548">
        <v>3</v>
      </c>
      <c r="X548">
        <v>5</v>
      </c>
      <c r="Y548">
        <v>0</v>
      </c>
      <c r="Z548">
        <v>0</v>
      </c>
      <c r="AA548" t="s">
        <v>38</v>
      </c>
      <c r="AB548">
        <v>0</v>
      </c>
    </row>
    <row r="549" spans="2:28" x14ac:dyDescent="0.2">
      <c r="B549">
        <v>1175</v>
      </c>
      <c r="C549">
        <v>1984</v>
      </c>
      <c r="D549" s="59">
        <f t="shared" ca="1" si="25"/>
        <v>40</v>
      </c>
      <c r="E549" t="s">
        <v>53</v>
      </c>
      <c r="F549" t="s">
        <v>32</v>
      </c>
      <c r="G549" t="s">
        <v>742</v>
      </c>
      <c r="H549" s="61" t="str">
        <f t="shared" si="26"/>
        <v>36,262.00</v>
      </c>
      <c r="I549" s="78">
        <f t="shared" si="27"/>
        <v>36262</v>
      </c>
      <c r="J549">
        <v>0</v>
      </c>
      <c r="K549">
        <v>0</v>
      </c>
      <c r="L549" s="61" t="s">
        <v>130</v>
      </c>
      <c r="M549" s="93">
        <v>41537</v>
      </c>
      <c r="N549">
        <v>24</v>
      </c>
      <c r="O549">
        <v>88</v>
      </c>
      <c r="P549">
        <v>39</v>
      </c>
      <c r="Q549">
        <v>54</v>
      </c>
      <c r="R549">
        <v>64</v>
      </c>
      <c r="S549">
        <v>28</v>
      </c>
      <c r="T549">
        <v>153</v>
      </c>
      <c r="U549">
        <v>1</v>
      </c>
      <c r="V549">
        <v>3</v>
      </c>
      <c r="W549">
        <v>3</v>
      </c>
      <c r="X549">
        <v>6</v>
      </c>
      <c r="Y549">
        <v>1</v>
      </c>
      <c r="Z549">
        <v>0</v>
      </c>
      <c r="AA549" t="s">
        <v>27</v>
      </c>
      <c r="AB549">
        <v>1</v>
      </c>
    </row>
    <row r="550" spans="2:28" x14ac:dyDescent="0.2">
      <c r="B550">
        <v>1377</v>
      </c>
      <c r="C550">
        <v>1955</v>
      </c>
      <c r="D550" s="59">
        <f t="shared" ca="1" si="25"/>
        <v>69</v>
      </c>
      <c r="E550" t="s">
        <v>53</v>
      </c>
      <c r="F550" t="s">
        <v>55</v>
      </c>
      <c r="G550" t="s">
        <v>743</v>
      </c>
      <c r="H550" s="61" t="str">
        <f t="shared" si="26"/>
        <v>44,551.00</v>
      </c>
      <c r="I550" s="78">
        <f t="shared" si="27"/>
        <v>44551</v>
      </c>
      <c r="J550">
        <v>0</v>
      </c>
      <c r="K550">
        <v>1</v>
      </c>
      <c r="L550" s="61" t="s">
        <v>133</v>
      </c>
      <c r="M550" s="93">
        <v>41517</v>
      </c>
      <c r="N550">
        <v>24</v>
      </c>
      <c r="O550">
        <v>182</v>
      </c>
      <c r="P550">
        <v>4</v>
      </c>
      <c r="Q550">
        <v>33</v>
      </c>
      <c r="R550">
        <v>0</v>
      </c>
      <c r="S550">
        <v>0</v>
      </c>
      <c r="T550">
        <v>66</v>
      </c>
      <c r="U550">
        <v>2</v>
      </c>
      <c r="V550">
        <v>4</v>
      </c>
      <c r="W550">
        <v>5</v>
      </c>
      <c r="X550">
        <v>7</v>
      </c>
      <c r="Y550">
        <v>0</v>
      </c>
      <c r="Z550">
        <v>0</v>
      </c>
      <c r="AA550" t="s">
        <v>67</v>
      </c>
      <c r="AB550">
        <v>0</v>
      </c>
    </row>
    <row r="551" spans="2:28" x14ac:dyDescent="0.2">
      <c r="B551">
        <v>4607</v>
      </c>
      <c r="C551">
        <v>1960</v>
      </c>
      <c r="D551" s="59">
        <f t="shared" ca="1" si="25"/>
        <v>64</v>
      </c>
      <c r="E551" t="s">
        <v>23</v>
      </c>
      <c r="F551" t="s">
        <v>32</v>
      </c>
      <c r="G551" t="s">
        <v>744</v>
      </c>
      <c r="H551" s="61" t="str">
        <f t="shared" si="26"/>
        <v>71,367.00</v>
      </c>
      <c r="I551" s="78">
        <f t="shared" si="27"/>
        <v>71367</v>
      </c>
      <c r="J551">
        <v>0</v>
      </c>
      <c r="K551">
        <v>0</v>
      </c>
      <c r="L551" s="61" t="s">
        <v>745</v>
      </c>
      <c r="M551" s="93">
        <v>41509</v>
      </c>
      <c r="N551">
        <v>24</v>
      </c>
      <c r="O551">
        <v>227</v>
      </c>
      <c r="P551">
        <v>23</v>
      </c>
      <c r="Q551">
        <v>389</v>
      </c>
      <c r="R551">
        <v>42</v>
      </c>
      <c r="S551">
        <v>21</v>
      </c>
      <c r="T551">
        <v>75</v>
      </c>
      <c r="U551">
        <v>1</v>
      </c>
      <c r="V551">
        <v>4</v>
      </c>
      <c r="W551">
        <v>7</v>
      </c>
      <c r="X551">
        <v>2</v>
      </c>
      <c r="Y551">
        <v>0</v>
      </c>
      <c r="Z551">
        <v>0</v>
      </c>
      <c r="AA551" t="s">
        <v>27</v>
      </c>
      <c r="AB551">
        <v>0</v>
      </c>
    </row>
    <row r="552" spans="2:28" x14ac:dyDescent="0.2">
      <c r="B552">
        <v>4944</v>
      </c>
      <c r="C552">
        <v>1960</v>
      </c>
      <c r="D552" s="59">
        <f t="shared" ca="1" si="25"/>
        <v>64</v>
      </c>
      <c r="E552" t="s">
        <v>23</v>
      </c>
      <c r="F552" t="s">
        <v>32</v>
      </c>
      <c r="G552" t="s">
        <v>744</v>
      </c>
      <c r="H552" s="61" t="str">
        <f t="shared" si="26"/>
        <v>71,367.00</v>
      </c>
      <c r="I552" s="78">
        <f t="shared" si="27"/>
        <v>71367</v>
      </c>
      <c r="J552">
        <v>0</v>
      </c>
      <c r="K552">
        <v>0</v>
      </c>
      <c r="L552" s="61" t="s">
        <v>745</v>
      </c>
      <c r="M552" s="93">
        <v>41509</v>
      </c>
      <c r="N552">
        <v>24</v>
      </c>
      <c r="O552">
        <v>227</v>
      </c>
      <c r="P552">
        <v>23</v>
      </c>
      <c r="Q552">
        <v>389</v>
      </c>
      <c r="R552">
        <v>42</v>
      </c>
      <c r="S552">
        <v>21</v>
      </c>
      <c r="T552">
        <v>75</v>
      </c>
      <c r="U552">
        <v>1</v>
      </c>
      <c r="V552">
        <v>4</v>
      </c>
      <c r="W552">
        <v>7</v>
      </c>
      <c r="X552">
        <v>2</v>
      </c>
      <c r="Y552">
        <v>0</v>
      </c>
      <c r="Z552">
        <v>0</v>
      </c>
      <c r="AA552" t="s">
        <v>27</v>
      </c>
      <c r="AB552">
        <v>0</v>
      </c>
    </row>
    <row r="553" spans="2:28" x14ac:dyDescent="0.2">
      <c r="B553">
        <v>9483</v>
      </c>
      <c r="C553">
        <v>1960</v>
      </c>
      <c r="D553" s="59">
        <f t="shared" ca="1" si="25"/>
        <v>64</v>
      </c>
      <c r="E553" t="s">
        <v>23</v>
      </c>
      <c r="F553" t="s">
        <v>32</v>
      </c>
      <c r="G553" t="s">
        <v>746</v>
      </c>
      <c r="H553" s="61" t="str">
        <f t="shared" si="26"/>
        <v>57,957.00</v>
      </c>
      <c r="I553" s="78">
        <f t="shared" si="27"/>
        <v>57957</v>
      </c>
      <c r="J553">
        <v>0</v>
      </c>
      <c r="K553">
        <v>1</v>
      </c>
      <c r="L553" s="61" t="s">
        <v>747</v>
      </c>
      <c r="M553" s="93">
        <v>41505</v>
      </c>
      <c r="N553">
        <v>24</v>
      </c>
      <c r="O553">
        <v>290</v>
      </c>
      <c r="P553">
        <v>59</v>
      </c>
      <c r="Q553">
        <v>177</v>
      </c>
      <c r="R553">
        <v>77</v>
      </c>
      <c r="S553">
        <v>5</v>
      </c>
      <c r="T553">
        <v>29</v>
      </c>
      <c r="U553">
        <v>7</v>
      </c>
      <c r="V553">
        <v>4</v>
      </c>
      <c r="W553">
        <v>8</v>
      </c>
      <c r="X553">
        <v>3</v>
      </c>
      <c r="Y553">
        <v>0</v>
      </c>
      <c r="Z553">
        <v>1</v>
      </c>
      <c r="AA553" t="s">
        <v>31</v>
      </c>
      <c r="AB553">
        <v>0</v>
      </c>
    </row>
    <row r="554" spans="2:28" x14ac:dyDescent="0.2">
      <c r="B554">
        <v>1378</v>
      </c>
      <c r="C554">
        <v>1973</v>
      </c>
      <c r="D554" s="59">
        <f t="shared" ca="1" si="25"/>
        <v>51</v>
      </c>
      <c r="E554" t="s">
        <v>43</v>
      </c>
      <c r="F554" t="s">
        <v>32</v>
      </c>
      <c r="G554" t="s">
        <v>748</v>
      </c>
      <c r="H554" s="61" t="str">
        <f t="shared" si="26"/>
        <v>50,334.00</v>
      </c>
      <c r="I554" s="78">
        <f t="shared" si="27"/>
        <v>50334</v>
      </c>
      <c r="J554">
        <v>0</v>
      </c>
      <c r="K554">
        <v>1</v>
      </c>
      <c r="L554" s="61" t="s">
        <v>749</v>
      </c>
      <c r="M554" s="93">
        <v>41479</v>
      </c>
      <c r="N554">
        <v>24</v>
      </c>
      <c r="O554">
        <v>284</v>
      </c>
      <c r="P554">
        <v>16</v>
      </c>
      <c r="Q554">
        <v>160</v>
      </c>
      <c r="R554">
        <v>84</v>
      </c>
      <c r="S554">
        <v>16</v>
      </c>
      <c r="T554">
        <v>134</v>
      </c>
      <c r="U554">
        <v>6</v>
      </c>
      <c r="V554">
        <v>7</v>
      </c>
      <c r="W554">
        <v>6</v>
      </c>
      <c r="X554">
        <v>6</v>
      </c>
      <c r="Y554">
        <v>0</v>
      </c>
      <c r="Z554">
        <v>0</v>
      </c>
      <c r="AA554" t="s">
        <v>67</v>
      </c>
      <c r="AB554">
        <v>0</v>
      </c>
    </row>
    <row r="555" spans="2:28" x14ac:dyDescent="0.2">
      <c r="B555">
        <v>5991</v>
      </c>
      <c r="C555">
        <v>1950</v>
      </c>
      <c r="D555" s="59">
        <f t="shared" ca="1" si="25"/>
        <v>74</v>
      </c>
      <c r="E555" t="s">
        <v>53</v>
      </c>
      <c r="F555" t="s">
        <v>32</v>
      </c>
      <c r="G555" t="s">
        <v>750</v>
      </c>
      <c r="H555" s="61" t="str">
        <f t="shared" si="26"/>
        <v>48,150.00</v>
      </c>
      <c r="I555" s="78">
        <f t="shared" si="27"/>
        <v>48150</v>
      </c>
      <c r="J555">
        <v>0</v>
      </c>
      <c r="K555">
        <v>1</v>
      </c>
      <c r="L555" s="61">
        <v>41492</v>
      </c>
      <c r="M555" s="93">
        <v>41492</v>
      </c>
      <c r="N555">
        <v>24</v>
      </c>
      <c r="O555">
        <v>173</v>
      </c>
      <c r="P555">
        <v>2</v>
      </c>
      <c r="Q555">
        <v>39</v>
      </c>
      <c r="R555">
        <v>3</v>
      </c>
      <c r="S555">
        <v>2</v>
      </c>
      <c r="T555">
        <v>47</v>
      </c>
      <c r="U555">
        <v>3</v>
      </c>
      <c r="V555">
        <v>5</v>
      </c>
      <c r="W555">
        <v>4</v>
      </c>
      <c r="X555">
        <v>7</v>
      </c>
      <c r="Y555">
        <v>0</v>
      </c>
      <c r="Z555">
        <v>0</v>
      </c>
      <c r="AA555" t="s">
        <v>46</v>
      </c>
      <c r="AB555">
        <v>0</v>
      </c>
    </row>
    <row r="556" spans="2:28" x14ac:dyDescent="0.2">
      <c r="B556">
        <v>2807</v>
      </c>
      <c r="C556">
        <v>1970</v>
      </c>
      <c r="D556" s="59">
        <f t="shared" ca="1" si="25"/>
        <v>54</v>
      </c>
      <c r="E556" t="s">
        <v>23</v>
      </c>
      <c r="F556" t="s">
        <v>32</v>
      </c>
      <c r="G556" t="s">
        <v>751</v>
      </c>
      <c r="H556" s="61" t="str">
        <f t="shared" si="26"/>
        <v>56,796.00</v>
      </c>
      <c r="I556" s="78">
        <f t="shared" si="27"/>
        <v>56796</v>
      </c>
      <c r="J556">
        <v>0</v>
      </c>
      <c r="K556">
        <v>1</v>
      </c>
      <c r="L556" s="61" t="s">
        <v>515</v>
      </c>
      <c r="M556" s="93">
        <v>41321</v>
      </c>
      <c r="N556">
        <v>24</v>
      </c>
      <c r="O556">
        <v>656</v>
      </c>
      <c r="P556">
        <v>38</v>
      </c>
      <c r="Q556">
        <v>161</v>
      </c>
      <c r="R556">
        <v>62</v>
      </c>
      <c r="S556">
        <v>47</v>
      </c>
      <c r="T556">
        <v>37</v>
      </c>
      <c r="U556">
        <v>3</v>
      </c>
      <c r="V556">
        <v>8</v>
      </c>
      <c r="W556">
        <v>7</v>
      </c>
      <c r="X556">
        <v>7</v>
      </c>
      <c r="Y556">
        <v>0</v>
      </c>
      <c r="Z556">
        <v>0</v>
      </c>
      <c r="AA556" t="s">
        <v>27</v>
      </c>
      <c r="AB556">
        <v>0</v>
      </c>
    </row>
    <row r="557" spans="2:28" x14ac:dyDescent="0.2">
      <c r="B557">
        <v>1052</v>
      </c>
      <c r="C557">
        <v>1970</v>
      </c>
      <c r="D557" s="59">
        <f t="shared" ca="1" si="25"/>
        <v>54</v>
      </c>
      <c r="E557" t="s">
        <v>23</v>
      </c>
      <c r="F557" t="s">
        <v>32</v>
      </c>
      <c r="G557" t="s">
        <v>751</v>
      </c>
      <c r="H557" s="61" t="str">
        <f t="shared" si="26"/>
        <v>56,796.00</v>
      </c>
      <c r="I557" s="78">
        <f t="shared" si="27"/>
        <v>56796</v>
      </c>
      <c r="J557">
        <v>0</v>
      </c>
      <c r="K557">
        <v>1</v>
      </c>
      <c r="L557" s="61" t="s">
        <v>515</v>
      </c>
      <c r="M557" s="93">
        <v>41321</v>
      </c>
      <c r="N557">
        <v>24</v>
      </c>
      <c r="O557">
        <v>656</v>
      </c>
      <c r="P557">
        <v>38</v>
      </c>
      <c r="Q557">
        <v>161</v>
      </c>
      <c r="R557">
        <v>62</v>
      </c>
      <c r="S557">
        <v>47</v>
      </c>
      <c r="T557">
        <v>37</v>
      </c>
      <c r="U557">
        <v>3</v>
      </c>
      <c r="V557">
        <v>8</v>
      </c>
      <c r="W557">
        <v>7</v>
      </c>
      <c r="X557">
        <v>7</v>
      </c>
      <c r="Y557">
        <v>0</v>
      </c>
      <c r="Z557">
        <v>0</v>
      </c>
      <c r="AA557" t="s">
        <v>38</v>
      </c>
      <c r="AB557">
        <v>0</v>
      </c>
    </row>
    <row r="558" spans="2:28" x14ac:dyDescent="0.2">
      <c r="B558">
        <v>9760</v>
      </c>
      <c r="C558">
        <v>1964</v>
      </c>
      <c r="D558" s="59">
        <f t="shared" ca="1" si="25"/>
        <v>60</v>
      </c>
      <c r="E558" t="s">
        <v>40</v>
      </c>
      <c r="F558" t="s">
        <v>55</v>
      </c>
      <c r="G558" t="s">
        <v>752</v>
      </c>
      <c r="H558" s="61" t="str">
        <f t="shared" si="26"/>
        <v>52,278.00</v>
      </c>
      <c r="I558" s="78">
        <f t="shared" si="27"/>
        <v>52278</v>
      </c>
      <c r="J558">
        <v>0</v>
      </c>
      <c r="K558">
        <v>1</v>
      </c>
      <c r="L558" s="61" t="s">
        <v>544</v>
      </c>
      <c r="M558" s="93">
        <v>41299</v>
      </c>
      <c r="N558">
        <v>24</v>
      </c>
      <c r="O558">
        <v>953</v>
      </c>
      <c r="P558">
        <v>0</v>
      </c>
      <c r="Q558">
        <v>71</v>
      </c>
      <c r="R558">
        <v>0</v>
      </c>
      <c r="S558">
        <v>0</v>
      </c>
      <c r="T558">
        <v>174</v>
      </c>
      <c r="U558">
        <v>6</v>
      </c>
      <c r="V558">
        <v>10</v>
      </c>
      <c r="W558">
        <v>10</v>
      </c>
      <c r="X558">
        <v>8</v>
      </c>
      <c r="Y558">
        <v>1</v>
      </c>
      <c r="Z558">
        <v>0</v>
      </c>
      <c r="AA558" t="s">
        <v>67</v>
      </c>
      <c r="AB558">
        <v>0</v>
      </c>
    </row>
    <row r="559" spans="2:28" x14ac:dyDescent="0.2">
      <c r="B559">
        <v>7101</v>
      </c>
      <c r="C559">
        <v>1964</v>
      </c>
      <c r="D559" s="59">
        <f t="shared" ca="1" si="25"/>
        <v>60</v>
      </c>
      <c r="E559" t="s">
        <v>40</v>
      </c>
      <c r="F559" t="s">
        <v>55</v>
      </c>
      <c r="G559" t="s">
        <v>752</v>
      </c>
      <c r="H559" s="61" t="str">
        <f t="shared" si="26"/>
        <v>52,278.00</v>
      </c>
      <c r="I559" s="78">
        <f t="shared" si="27"/>
        <v>52278</v>
      </c>
      <c r="J559">
        <v>0</v>
      </c>
      <c r="K559">
        <v>1</v>
      </c>
      <c r="L559" s="61" t="s">
        <v>544</v>
      </c>
      <c r="M559" s="93">
        <v>41299</v>
      </c>
      <c r="N559">
        <v>24</v>
      </c>
      <c r="O559">
        <v>953</v>
      </c>
      <c r="P559">
        <v>0</v>
      </c>
      <c r="Q559">
        <v>71</v>
      </c>
      <c r="R559">
        <v>0</v>
      </c>
      <c r="S559">
        <v>0</v>
      </c>
      <c r="T559">
        <v>174</v>
      </c>
      <c r="U559">
        <v>6</v>
      </c>
      <c r="V559">
        <v>10</v>
      </c>
      <c r="W559">
        <v>10</v>
      </c>
      <c r="X559">
        <v>8</v>
      </c>
      <c r="Y559">
        <v>0</v>
      </c>
      <c r="Z559">
        <v>0</v>
      </c>
      <c r="AA559" t="s">
        <v>27</v>
      </c>
      <c r="AB559">
        <v>0</v>
      </c>
    </row>
    <row r="560" spans="2:28" x14ac:dyDescent="0.2">
      <c r="B560">
        <v>9909</v>
      </c>
      <c r="C560">
        <v>1997</v>
      </c>
      <c r="D560" s="59">
        <f t="shared" ca="1" si="25"/>
        <v>27</v>
      </c>
      <c r="E560" t="s">
        <v>43</v>
      </c>
      <c r="F560" t="s">
        <v>32</v>
      </c>
      <c r="G560" t="s">
        <v>239</v>
      </c>
      <c r="H560" s="61" t="str">
        <f t="shared" si="26"/>
        <v>7,500.00</v>
      </c>
      <c r="I560" s="78">
        <f t="shared" si="27"/>
        <v>7500</v>
      </c>
      <c r="J560">
        <v>0</v>
      </c>
      <c r="K560">
        <v>0</v>
      </c>
      <c r="L560" s="61">
        <v>41163</v>
      </c>
      <c r="M560" s="93">
        <v>41163</v>
      </c>
      <c r="N560">
        <v>24</v>
      </c>
      <c r="O560">
        <v>3</v>
      </c>
      <c r="P560">
        <v>18</v>
      </c>
      <c r="Q560">
        <v>14</v>
      </c>
      <c r="R560">
        <v>15</v>
      </c>
      <c r="S560">
        <v>22</v>
      </c>
      <c r="T560">
        <v>50</v>
      </c>
      <c r="U560">
        <v>3</v>
      </c>
      <c r="V560">
        <v>3</v>
      </c>
      <c r="W560">
        <v>3</v>
      </c>
      <c r="X560">
        <v>9</v>
      </c>
      <c r="Y560">
        <v>1</v>
      </c>
      <c r="Z560">
        <v>0</v>
      </c>
      <c r="AA560" t="s">
        <v>38</v>
      </c>
      <c r="AB560">
        <v>0</v>
      </c>
    </row>
    <row r="561" spans="2:28" x14ac:dyDescent="0.2">
      <c r="B561">
        <v>5907</v>
      </c>
      <c r="C561">
        <v>1953</v>
      </c>
      <c r="D561" s="59">
        <f t="shared" ca="1" si="25"/>
        <v>71</v>
      </c>
      <c r="E561" t="s">
        <v>53</v>
      </c>
      <c r="F561" t="s">
        <v>32</v>
      </c>
      <c r="G561" t="s">
        <v>753</v>
      </c>
      <c r="H561" s="61" t="str">
        <f t="shared" si="26"/>
        <v>33,444.00</v>
      </c>
      <c r="I561" s="78">
        <f t="shared" si="27"/>
        <v>33444</v>
      </c>
      <c r="J561">
        <v>1</v>
      </c>
      <c r="K561">
        <v>1</v>
      </c>
      <c r="L561" s="61">
        <v>40979</v>
      </c>
      <c r="M561" s="93">
        <v>40979</v>
      </c>
      <c r="N561">
        <v>24</v>
      </c>
      <c r="O561">
        <v>8</v>
      </c>
      <c r="P561">
        <v>0</v>
      </c>
      <c r="Q561">
        <v>8</v>
      </c>
      <c r="R561">
        <v>0</v>
      </c>
      <c r="S561">
        <v>0</v>
      </c>
      <c r="T561">
        <v>2</v>
      </c>
      <c r="U561">
        <v>1</v>
      </c>
      <c r="V561">
        <v>1</v>
      </c>
      <c r="W561">
        <v>2</v>
      </c>
      <c r="X561">
        <v>8</v>
      </c>
      <c r="Y561">
        <v>0</v>
      </c>
      <c r="Z561">
        <v>0</v>
      </c>
      <c r="AA561" t="s">
        <v>27</v>
      </c>
      <c r="AB561">
        <v>0</v>
      </c>
    </row>
    <row r="562" spans="2:28" x14ac:dyDescent="0.2">
      <c r="B562">
        <v>793</v>
      </c>
      <c r="C562">
        <v>1974</v>
      </c>
      <c r="D562" s="59">
        <f t="shared" ca="1" si="25"/>
        <v>50</v>
      </c>
      <c r="E562" t="s">
        <v>23</v>
      </c>
      <c r="F562" t="s">
        <v>32</v>
      </c>
      <c r="G562" t="s">
        <v>754</v>
      </c>
      <c r="H562" s="61" t="str">
        <f t="shared" si="26"/>
        <v>20,895.00</v>
      </c>
      <c r="I562" s="78">
        <f t="shared" si="27"/>
        <v>20895</v>
      </c>
      <c r="J562">
        <v>1</v>
      </c>
      <c r="K562">
        <v>0</v>
      </c>
      <c r="L562" s="61">
        <v>41070</v>
      </c>
      <c r="M562" s="93">
        <v>41070</v>
      </c>
      <c r="N562">
        <v>24</v>
      </c>
      <c r="O562">
        <v>18</v>
      </c>
      <c r="P562">
        <v>3</v>
      </c>
      <c r="Q562">
        <v>17</v>
      </c>
      <c r="R562">
        <v>3</v>
      </c>
      <c r="S562">
        <v>0</v>
      </c>
      <c r="T562">
        <v>4</v>
      </c>
      <c r="U562">
        <v>1</v>
      </c>
      <c r="V562">
        <v>2</v>
      </c>
      <c r="W562">
        <v>3</v>
      </c>
      <c r="X562">
        <v>9</v>
      </c>
      <c r="Y562">
        <v>0</v>
      </c>
      <c r="Z562">
        <v>0</v>
      </c>
      <c r="AA562" t="s">
        <v>38</v>
      </c>
      <c r="AB562">
        <v>0</v>
      </c>
    </row>
    <row r="563" spans="2:28" x14ac:dyDescent="0.2">
      <c r="B563">
        <v>8832</v>
      </c>
      <c r="C563">
        <v>1977</v>
      </c>
      <c r="D563" s="59">
        <f t="shared" ca="1" si="25"/>
        <v>47</v>
      </c>
      <c r="E563" t="s">
        <v>53</v>
      </c>
      <c r="F563" t="s">
        <v>32</v>
      </c>
      <c r="G563" t="s">
        <v>755</v>
      </c>
      <c r="H563" s="61" t="str">
        <f t="shared" si="26"/>
        <v>37,509.00</v>
      </c>
      <c r="I563" s="78">
        <f t="shared" si="27"/>
        <v>37509</v>
      </c>
      <c r="J563">
        <v>1</v>
      </c>
      <c r="K563">
        <v>0</v>
      </c>
      <c r="L563" s="61">
        <v>41252</v>
      </c>
      <c r="M563" s="93">
        <v>41252</v>
      </c>
      <c r="N563">
        <v>24</v>
      </c>
      <c r="O563">
        <v>37</v>
      </c>
      <c r="P563">
        <v>5</v>
      </c>
      <c r="Q563">
        <v>56</v>
      </c>
      <c r="R563">
        <v>12</v>
      </c>
      <c r="S563">
        <v>8</v>
      </c>
      <c r="T563">
        <v>5</v>
      </c>
      <c r="U563">
        <v>2</v>
      </c>
      <c r="V563">
        <v>3</v>
      </c>
      <c r="W563">
        <v>4</v>
      </c>
      <c r="X563">
        <v>7</v>
      </c>
      <c r="Y563">
        <v>0</v>
      </c>
      <c r="Z563">
        <v>0</v>
      </c>
      <c r="AA563" t="s">
        <v>46</v>
      </c>
      <c r="AB563">
        <v>0</v>
      </c>
    </row>
    <row r="564" spans="2:28" x14ac:dyDescent="0.2">
      <c r="B564">
        <v>2535</v>
      </c>
      <c r="C564">
        <v>1979</v>
      </c>
      <c r="D564" s="59">
        <f t="shared" ca="1" si="25"/>
        <v>45</v>
      </c>
      <c r="E564" t="s">
        <v>53</v>
      </c>
      <c r="F564" t="s">
        <v>32</v>
      </c>
      <c r="G564" t="s">
        <v>756</v>
      </c>
      <c r="H564" s="61" t="str">
        <f t="shared" si="26"/>
        <v>88,097.00</v>
      </c>
      <c r="I564" s="78">
        <f t="shared" si="27"/>
        <v>88097</v>
      </c>
      <c r="J564">
        <v>1</v>
      </c>
      <c r="K564">
        <v>0</v>
      </c>
      <c r="L564" s="61" t="s">
        <v>757</v>
      </c>
      <c r="M564" s="93">
        <v>41139</v>
      </c>
      <c r="N564">
        <v>24</v>
      </c>
      <c r="O564">
        <v>163</v>
      </c>
      <c r="P564">
        <v>0</v>
      </c>
      <c r="Q564">
        <v>480</v>
      </c>
      <c r="R564">
        <v>0</v>
      </c>
      <c r="S564">
        <v>126</v>
      </c>
      <c r="T564">
        <v>75</v>
      </c>
      <c r="U564">
        <v>1</v>
      </c>
      <c r="V564">
        <v>6</v>
      </c>
      <c r="W564">
        <v>8</v>
      </c>
      <c r="X564">
        <v>9</v>
      </c>
      <c r="Y564">
        <v>1</v>
      </c>
      <c r="Z564">
        <v>0</v>
      </c>
      <c r="AA564" t="s">
        <v>27</v>
      </c>
      <c r="AB564">
        <v>3</v>
      </c>
    </row>
    <row r="565" spans="2:28" x14ac:dyDescent="0.2">
      <c r="B565">
        <v>1523</v>
      </c>
      <c r="C565">
        <v>1974</v>
      </c>
      <c r="D565" s="59">
        <f t="shared" ca="1" si="25"/>
        <v>50</v>
      </c>
      <c r="E565" t="s">
        <v>23</v>
      </c>
      <c r="F565" t="s">
        <v>32</v>
      </c>
      <c r="G565" t="s">
        <v>758</v>
      </c>
      <c r="H565" s="61" t="str">
        <f t="shared" si="26"/>
        <v>59,041.00</v>
      </c>
      <c r="I565" s="78">
        <f t="shared" si="27"/>
        <v>59041</v>
      </c>
      <c r="J565">
        <v>1</v>
      </c>
      <c r="K565">
        <v>1</v>
      </c>
      <c r="L565" s="61">
        <v>41825</v>
      </c>
      <c r="M565" s="93">
        <v>41825</v>
      </c>
      <c r="N565">
        <v>25</v>
      </c>
      <c r="O565">
        <v>69</v>
      </c>
      <c r="P565">
        <v>2</v>
      </c>
      <c r="Q565">
        <v>15</v>
      </c>
      <c r="R565">
        <v>2</v>
      </c>
      <c r="S565">
        <v>2</v>
      </c>
      <c r="T565">
        <v>6</v>
      </c>
      <c r="U565">
        <v>2</v>
      </c>
      <c r="V565">
        <v>2</v>
      </c>
      <c r="W565">
        <v>4</v>
      </c>
      <c r="X565">
        <v>5</v>
      </c>
      <c r="Y565">
        <v>0</v>
      </c>
      <c r="Z565">
        <v>0</v>
      </c>
      <c r="AA565" t="s">
        <v>67</v>
      </c>
      <c r="AB565">
        <v>0</v>
      </c>
    </row>
    <row r="566" spans="2:28" x14ac:dyDescent="0.2">
      <c r="B566">
        <v>1839</v>
      </c>
      <c r="C566">
        <v>1975</v>
      </c>
      <c r="D566" s="59">
        <f t="shared" ca="1" si="25"/>
        <v>49</v>
      </c>
      <c r="E566" t="s">
        <v>23</v>
      </c>
      <c r="F566" t="s">
        <v>28</v>
      </c>
      <c r="G566" t="s">
        <v>759</v>
      </c>
      <c r="H566" s="61" t="str">
        <f t="shared" si="26"/>
        <v>43,322.00</v>
      </c>
      <c r="I566" s="78">
        <f t="shared" si="27"/>
        <v>43322</v>
      </c>
      <c r="J566">
        <v>0</v>
      </c>
      <c r="K566">
        <v>0</v>
      </c>
      <c r="L566" s="61" t="s">
        <v>198</v>
      </c>
      <c r="M566" s="93">
        <v>41750</v>
      </c>
      <c r="N566">
        <v>25</v>
      </c>
      <c r="O566">
        <v>56</v>
      </c>
      <c r="P566">
        <v>7</v>
      </c>
      <c r="Q566">
        <v>48</v>
      </c>
      <c r="R566">
        <v>10</v>
      </c>
      <c r="S566">
        <v>2</v>
      </c>
      <c r="T566">
        <v>18</v>
      </c>
      <c r="U566">
        <v>1</v>
      </c>
      <c r="V566">
        <v>3</v>
      </c>
      <c r="W566">
        <v>4</v>
      </c>
      <c r="X566">
        <v>7</v>
      </c>
      <c r="Y566">
        <v>0</v>
      </c>
      <c r="Z566">
        <v>0</v>
      </c>
      <c r="AA566" t="s">
        <v>50</v>
      </c>
      <c r="AB566">
        <v>0</v>
      </c>
    </row>
    <row r="567" spans="2:28" x14ac:dyDescent="0.2">
      <c r="B567">
        <v>9972</v>
      </c>
      <c r="C567">
        <v>1956</v>
      </c>
      <c r="D567" s="59">
        <f t="shared" ca="1" si="25"/>
        <v>68</v>
      </c>
      <c r="E567" t="s">
        <v>40</v>
      </c>
      <c r="F567" t="s">
        <v>32</v>
      </c>
      <c r="G567" t="s">
        <v>760</v>
      </c>
      <c r="H567" s="61" t="str">
        <f t="shared" si="26"/>
        <v>46,015.00</v>
      </c>
      <c r="I567" s="78">
        <f t="shared" si="27"/>
        <v>46015</v>
      </c>
      <c r="J567">
        <v>1</v>
      </c>
      <c r="K567">
        <v>1</v>
      </c>
      <c r="L567" s="61" t="s">
        <v>527</v>
      </c>
      <c r="M567" s="93">
        <v>41742</v>
      </c>
      <c r="N567">
        <v>25</v>
      </c>
      <c r="O567">
        <v>38</v>
      </c>
      <c r="P567">
        <v>0</v>
      </c>
      <c r="Q567">
        <v>2</v>
      </c>
      <c r="R567">
        <v>0</v>
      </c>
      <c r="S567">
        <v>0</v>
      </c>
      <c r="T567">
        <v>6</v>
      </c>
      <c r="U567">
        <v>1</v>
      </c>
      <c r="V567">
        <v>1</v>
      </c>
      <c r="W567">
        <v>3</v>
      </c>
      <c r="X567">
        <v>7</v>
      </c>
      <c r="Y567">
        <v>0</v>
      </c>
      <c r="Z567">
        <v>0</v>
      </c>
      <c r="AA567" t="s">
        <v>67</v>
      </c>
      <c r="AB567">
        <v>2</v>
      </c>
    </row>
    <row r="568" spans="2:28" x14ac:dyDescent="0.2">
      <c r="B568">
        <v>2945</v>
      </c>
      <c r="C568">
        <v>1956</v>
      </c>
      <c r="D568" s="59">
        <f t="shared" ca="1" si="25"/>
        <v>68</v>
      </c>
      <c r="E568" t="s">
        <v>40</v>
      </c>
      <c r="F568" t="s">
        <v>32</v>
      </c>
      <c r="G568" t="s">
        <v>760</v>
      </c>
      <c r="H568" s="61" t="str">
        <f t="shared" si="26"/>
        <v>46,015.00</v>
      </c>
      <c r="I568" s="78">
        <f t="shared" si="27"/>
        <v>46015</v>
      </c>
      <c r="J568">
        <v>1</v>
      </c>
      <c r="K568">
        <v>1</v>
      </c>
      <c r="L568" s="61" t="s">
        <v>527</v>
      </c>
      <c r="M568" s="93">
        <v>41742</v>
      </c>
      <c r="N568">
        <v>25</v>
      </c>
      <c r="O568">
        <v>38</v>
      </c>
      <c r="P568">
        <v>0</v>
      </c>
      <c r="Q568">
        <v>2</v>
      </c>
      <c r="R568">
        <v>0</v>
      </c>
      <c r="S568">
        <v>0</v>
      </c>
      <c r="T568">
        <v>6</v>
      </c>
      <c r="U568">
        <v>1</v>
      </c>
      <c r="V568">
        <v>1</v>
      </c>
      <c r="W568">
        <v>3</v>
      </c>
      <c r="X568">
        <v>7</v>
      </c>
      <c r="Y568">
        <v>0</v>
      </c>
      <c r="Z568">
        <v>0</v>
      </c>
      <c r="AA568" t="s">
        <v>31</v>
      </c>
      <c r="AB568">
        <v>2</v>
      </c>
    </row>
    <row r="569" spans="2:28" x14ac:dyDescent="0.2">
      <c r="B569">
        <v>9291</v>
      </c>
      <c r="C569">
        <v>1960</v>
      </c>
      <c r="D569" s="59">
        <f t="shared" ca="1" si="25"/>
        <v>64</v>
      </c>
      <c r="E569" t="s">
        <v>53</v>
      </c>
      <c r="F569" t="s">
        <v>32</v>
      </c>
      <c r="G569" t="s">
        <v>761</v>
      </c>
      <c r="H569" s="61" t="str">
        <f t="shared" si="26"/>
        <v>34,242.00</v>
      </c>
      <c r="I569" s="78">
        <f t="shared" si="27"/>
        <v>34242</v>
      </c>
      <c r="J569">
        <v>0</v>
      </c>
      <c r="K569">
        <v>1</v>
      </c>
      <c r="L569" s="61" t="s">
        <v>201</v>
      </c>
      <c r="M569" s="93">
        <v>41721</v>
      </c>
      <c r="N569">
        <v>25</v>
      </c>
      <c r="O569">
        <v>8</v>
      </c>
      <c r="P569">
        <v>2</v>
      </c>
      <c r="Q569">
        <v>4</v>
      </c>
      <c r="R569">
        <v>0</v>
      </c>
      <c r="S569">
        <v>0</v>
      </c>
      <c r="T569">
        <v>1</v>
      </c>
      <c r="U569">
        <v>1</v>
      </c>
      <c r="V569">
        <v>0</v>
      </c>
      <c r="W569">
        <v>3</v>
      </c>
      <c r="X569">
        <v>5</v>
      </c>
      <c r="Y569">
        <v>0</v>
      </c>
      <c r="Z569">
        <v>0</v>
      </c>
      <c r="AA569" t="s">
        <v>27</v>
      </c>
      <c r="AB569">
        <v>0</v>
      </c>
    </row>
    <row r="570" spans="2:28" x14ac:dyDescent="0.2">
      <c r="B570">
        <v>2829</v>
      </c>
      <c r="C570">
        <v>1956</v>
      </c>
      <c r="D570" s="59">
        <f t="shared" ca="1" si="25"/>
        <v>68</v>
      </c>
      <c r="E570" t="s">
        <v>23</v>
      </c>
      <c r="F570" t="s">
        <v>32</v>
      </c>
      <c r="G570" t="s">
        <v>762</v>
      </c>
      <c r="H570" s="61" t="str">
        <f t="shared" si="26"/>
        <v>65,210.00</v>
      </c>
      <c r="I570" s="78">
        <f t="shared" si="27"/>
        <v>65210</v>
      </c>
      <c r="J570">
        <v>0</v>
      </c>
      <c r="K570">
        <v>1</v>
      </c>
      <c r="L570" s="61">
        <v>41915</v>
      </c>
      <c r="M570" s="93">
        <v>41915</v>
      </c>
      <c r="N570">
        <v>25</v>
      </c>
      <c r="O570">
        <v>626</v>
      </c>
      <c r="P570">
        <v>0</v>
      </c>
      <c r="Q570">
        <v>70</v>
      </c>
      <c r="R570">
        <v>0</v>
      </c>
      <c r="S570">
        <v>7</v>
      </c>
      <c r="T570">
        <v>28</v>
      </c>
      <c r="U570">
        <v>2</v>
      </c>
      <c r="V570">
        <v>9</v>
      </c>
      <c r="W570">
        <v>8</v>
      </c>
      <c r="X570">
        <v>6</v>
      </c>
      <c r="Y570">
        <v>0</v>
      </c>
      <c r="Z570">
        <v>0</v>
      </c>
      <c r="AA570" t="s">
        <v>31</v>
      </c>
      <c r="AB570">
        <v>2</v>
      </c>
    </row>
    <row r="571" spans="2:28" x14ac:dyDescent="0.2">
      <c r="B571">
        <v>8594</v>
      </c>
      <c r="C571">
        <v>1959</v>
      </c>
      <c r="D571" s="59">
        <f t="shared" ca="1" si="25"/>
        <v>65</v>
      </c>
      <c r="E571" t="s">
        <v>40</v>
      </c>
      <c r="F571" t="s">
        <v>55</v>
      </c>
      <c r="G571" t="s">
        <v>763</v>
      </c>
      <c r="H571" s="61" t="str">
        <f t="shared" si="26"/>
        <v>50,520.00</v>
      </c>
      <c r="I571" s="78">
        <f t="shared" si="27"/>
        <v>50520</v>
      </c>
      <c r="J571">
        <v>0</v>
      </c>
      <c r="K571">
        <v>1</v>
      </c>
      <c r="L571" s="61" t="s">
        <v>166</v>
      </c>
      <c r="M571" s="93">
        <v>41667</v>
      </c>
      <c r="N571">
        <v>25</v>
      </c>
      <c r="O571">
        <v>112</v>
      </c>
      <c r="P571">
        <v>0</v>
      </c>
      <c r="Q571">
        <v>6</v>
      </c>
      <c r="R571">
        <v>2</v>
      </c>
      <c r="S571">
        <v>1</v>
      </c>
      <c r="T571">
        <v>14</v>
      </c>
      <c r="U571">
        <v>2</v>
      </c>
      <c r="V571">
        <v>3</v>
      </c>
      <c r="W571">
        <v>3</v>
      </c>
      <c r="X571">
        <v>6</v>
      </c>
      <c r="Y571">
        <v>0</v>
      </c>
      <c r="Z571">
        <v>0</v>
      </c>
      <c r="AA571" t="s">
        <v>27</v>
      </c>
      <c r="AB571">
        <v>0</v>
      </c>
    </row>
    <row r="572" spans="2:28" x14ac:dyDescent="0.2">
      <c r="B572">
        <v>1592</v>
      </c>
      <c r="C572">
        <v>1971</v>
      </c>
      <c r="D572" s="59">
        <f t="shared" ca="1" si="25"/>
        <v>53</v>
      </c>
      <c r="E572" t="s">
        <v>23</v>
      </c>
      <c r="F572" t="s">
        <v>32</v>
      </c>
      <c r="G572" t="s">
        <v>764</v>
      </c>
      <c r="H572" s="61" t="str">
        <f t="shared" si="26"/>
        <v>90,765.00</v>
      </c>
      <c r="I572" s="78">
        <f t="shared" si="27"/>
        <v>90765</v>
      </c>
      <c r="J572">
        <v>0</v>
      </c>
      <c r="K572">
        <v>0</v>
      </c>
      <c r="L572" s="61" t="s">
        <v>294</v>
      </c>
      <c r="M572" s="93">
        <v>41663</v>
      </c>
      <c r="N572">
        <v>25</v>
      </c>
      <c r="O572">
        <v>547</v>
      </c>
      <c r="P572">
        <v>99</v>
      </c>
      <c r="Q572">
        <v>812</v>
      </c>
      <c r="R572">
        <v>151</v>
      </c>
      <c r="S572">
        <v>82</v>
      </c>
      <c r="T572">
        <v>33</v>
      </c>
      <c r="U572">
        <v>0</v>
      </c>
      <c r="V572">
        <v>4</v>
      </c>
      <c r="W572">
        <v>5</v>
      </c>
      <c r="X572">
        <v>1</v>
      </c>
      <c r="Y572">
        <v>0</v>
      </c>
      <c r="Z572">
        <v>0</v>
      </c>
      <c r="AA572" t="s">
        <v>31</v>
      </c>
      <c r="AB572">
        <v>2</v>
      </c>
    </row>
    <row r="573" spans="2:28" x14ac:dyDescent="0.2">
      <c r="B573">
        <v>4310</v>
      </c>
      <c r="C573">
        <v>1945</v>
      </c>
      <c r="D573" s="59">
        <f t="shared" ca="1" si="25"/>
        <v>79</v>
      </c>
      <c r="E573" t="s">
        <v>23</v>
      </c>
      <c r="F573" t="s">
        <v>32</v>
      </c>
      <c r="G573" t="s">
        <v>765</v>
      </c>
      <c r="H573" s="61" t="str">
        <f t="shared" si="26"/>
        <v>80,589.00</v>
      </c>
      <c r="I573" s="78">
        <f t="shared" si="27"/>
        <v>80589</v>
      </c>
      <c r="J573">
        <v>0</v>
      </c>
      <c r="K573">
        <v>0</v>
      </c>
      <c r="L573" s="61" t="s">
        <v>333</v>
      </c>
      <c r="M573" s="93">
        <v>41661</v>
      </c>
      <c r="N573">
        <v>25</v>
      </c>
      <c r="O573">
        <v>507</v>
      </c>
      <c r="P573">
        <v>93</v>
      </c>
      <c r="Q573">
        <v>520</v>
      </c>
      <c r="R573">
        <v>242</v>
      </c>
      <c r="S573">
        <v>40</v>
      </c>
      <c r="T573">
        <v>26</v>
      </c>
      <c r="U573">
        <v>1</v>
      </c>
      <c r="V573">
        <v>5</v>
      </c>
      <c r="W573">
        <v>5</v>
      </c>
      <c r="X573">
        <v>1</v>
      </c>
      <c r="Y573">
        <v>1</v>
      </c>
      <c r="Z573">
        <v>0</v>
      </c>
      <c r="AA573" t="s">
        <v>38</v>
      </c>
      <c r="AB573">
        <v>1</v>
      </c>
    </row>
    <row r="574" spans="2:28" x14ac:dyDescent="0.2">
      <c r="B574">
        <v>6950</v>
      </c>
      <c r="C574">
        <v>1959</v>
      </c>
      <c r="D574" s="59">
        <f t="shared" ca="1" si="25"/>
        <v>65</v>
      </c>
      <c r="E574" t="s">
        <v>53</v>
      </c>
      <c r="F574" t="s">
        <v>32</v>
      </c>
      <c r="G574" t="s">
        <v>766</v>
      </c>
      <c r="H574" s="61" t="str">
        <f t="shared" si="26"/>
        <v>49,572.00</v>
      </c>
      <c r="I574" s="78">
        <f t="shared" si="27"/>
        <v>49572</v>
      </c>
      <c r="J574">
        <v>1</v>
      </c>
      <c r="K574">
        <v>1</v>
      </c>
      <c r="L574" s="61" t="s">
        <v>534</v>
      </c>
      <c r="M574" s="93">
        <v>41623</v>
      </c>
      <c r="N574">
        <v>25</v>
      </c>
      <c r="O574">
        <v>35</v>
      </c>
      <c r="P574">
        <v>1</v>
      </c>
      <c r="Q574">
        <v>16</v>
      </c>
      <c r="R574">
        <v>0</v>
      </c>
      <c r="S574">
        <v>1</v>
      </c>
      <c r="T574">
        <v>1</v>
      </c>
      <c r="U574">
        <v>2</v>
      </c>
      <c r="V574">
        <v>2</v>
      </c>
      <c r="W574">
        <v>3</v>
      </c>
      <c r="X574">
        <v>7</v>
      </c>
      <c r="Y574">
        <v>0</v>
      </c>
      <c r="Z574">
        <v>0</v>
      </c>
      <c r="AA574" t="s">
        <v>31</v>
      </c>
      <c r="AB574">
        <v>0</v>
      </c>
    </row>
    <row r="575" spans="2:28" x14ac:dyDescent="0.2">
      <c r="B575">
        <v>8492</v>
      </c>
      <c r="C575">
        <v>1979</v>
      </c>
      <c r="D575" s="59">
        <f t="shared" ca="1" si="25"/>
        <v>45</v>
      </c>
      <c r="E575" t="s">
        <v>23</v>
      </c>
      <c r="F575" t="s">
        <v>32</v>
      </c>
      <c r="G575" t="s">
        <v>767</v>
      </c>
      <c r="H575" s="61" t="str">
        <f t="shared" si="26"/>
        <v>75,437.00</v>
      </c>
      <c r="I575" s="78">
        <f t="shared" si="27"/>
        <v>75437</v>
      </c>
      <c r="J575">
        <v>0</v>
      </c>
      <c r="K575">
        <v>0</v>
      </c>
      <c r="L575" s="61">
        <v>41528</v>
      </c>
      <c r="M575" s="93">
        <v>41528</v>
      </c>
      <c r="N575">
        <v>25</v>
      </c>
      <c r="O575">
        <v>795</v>
      </c>
      <c r="P575">
        <v>0</v>
      </c>
      <c r="Q575">
        <v>545</v>
      </c>
      <c r="R575">
        <v>95</v>
      </c>
      <c r="S575">
        <v>58</v>
      </c>
      <c r="T575">
        <v>0</v>
      </c>
      <c r="U575">
        <v>1</v>
      </c>
      <c r="V575">
        <v>8</v>
      </c>
      <c r="W575">
        <v>10</v>
      </c>
      <c r="X575">
        <v>6</v>
      </c>
      <c r="Y575">
        <v>0</v>
      </c>
      <c r="Z575">
        <v>0</v>
      </c>
      <c r="AA575" t="s">
        <v>27</v>
      </c>
      <c r="AB575">
        <v>1</v>
      </c>
    </row>
    <row r="576" spans="2:28" x14ac:dyDescent="0.2">
      <c r="B576">
        <v>5684</v>
      </c>
      <c r="C576">
        <v>1972</v>
      </c>
      <c r="D576" s="59">
        <f t="shared" ca="1" si="25"/>
        <v>52</v>
      </c>
      <c r="E576" t="s">
        <v>53</v>
      </c>
      <c r="F576" t="s">
        <v>24</v>
      </c>
      <c r="G576" t="s">
        <v>768</v>
      </c>
      <c r="H576" s="61" t="str">
        <f t="shared" si="26"/>
        <v>44,635.00</v>
      </c>
      <c r="I576" s="78">
        <f t="shared" si="27"/>
        <v>44635</v>
      </c>
      <c r="J576">
        <v>1</v>
      </c>
      <c r="K576">
        <v>1</v>
      </c>
      <c r="L576" s="61">
        <v>41588</v>
      </c>
      <c r="M576" s="93">
        <v>41588</v>
      </c>
      <c r="N576">
        <v>25</v>
      </c>
      <c r="O576">
        <v>56</v>
      </c>
      <c r="P576">
        <v>0</v>
      </c>
      <c r="Q576">
        <v>9</v>
      </c>
      <c r="R576">
        <v>0</v>
      </c>
      <c r="S576">
        <v>0</v>
      </c>
      <c r="T576">
        <v>3</v>
      </c>
      <c r="U576">
        <v>2</v>
      </c>
      <c r="V576">
        <v>2</v>
      </c>
      <c r="W576">
        <v>3</v>
      </c>
      <c r="X576">
        <v>7</v>
      </c>
      <c r="Y576">
        <v>0</v>
      </c>
      <c r="Z576">
        <v>0</v>
      </c>
      <c r="AA576" t="s">
        <v>27</v>
      </c>
      <c r="AB576">
        <v>0</v>
      </c>
    </row>
    <row r="577" spans="2:28" x14ac:dyDescent="0.2">
      <c r="B577">
        <v>5909</v>
      </c>
      <c r="C577">
        <v>1965</v>
      </c>
      <c r="D577" s="59">
        <f t="shared" ca="1" si="25"/>
        <v>59</v>
      </c>
      <c r="E577" t="s">
        <v>23</v>
      </c>
      <c r="F577" t="s">
        <v>32</v>
      </c>
      <c r="G577" t="s">
        <v>769</v>
      </c>
      <c r="H577" s="61" t="str">
        <f t="shared" si="26"/>
        <v>58,512.00</v>
      </c>
      <c r="I577" s="78">
        <f t="shared" si="27"/>
        <v>58512</v>
      </c>
      <c r="J577">
        <v>0</v>
      </c>
      <c r="K577">
        <v>1</v>
      </c>
      <c r="L577" s="61" t="s">
        <v>425</v>
      </c>
      <c r="M577" s="93">
        <v>41536</v>
      </c>
      <c r="N577">
        <v>25</v>
      </c>
      <c r="O577">
        <v>895</v>
      </c>
      <c r="P577">
        <v>10</v>
      </c>
      <c r="Q577">
        <v>101</v>
      </c>
      <c r="R577">
        <v>13</v>
      </c>
      <c r="S577">
        <v>0</v>
      </c>
      <c r="T577">
        <v>152</v>
      </c>
      <c r="U577">
        <v>5</v>
      </c>
      <c r="V577">
        <v>3</v>
      </c>
      <c r="W577">
        <v>8</v>
      </c>
      <c r="X577">
        <v>8</v>
      </c>
      <c r="Y577">
        <v>0</v>
      </c>
      <c r="Z577">
        <v>0</v>
      </c>
      <c r="AA577" t="s">
        <v>46</v>
      </c>
      <c r="AB577">
        <v>0</v>
      </c>
    </row>
    <row r="578" spans="2:28" x14ac:dyDescent="0.2">
      <c r="B578">
        <v>9855</v>
      </c>
      <c r="C578">
        <v>1953</v>
      </c>
      <c r="D578" s="59">
        <f t="shared" ca="1" si="25"/>
        <v>71</v>
      </c>
      <c r="E578" t="s">
        <v>40</v>
      </c>
      <c r="F578" t="s">
        <v>28</v>
      </c>
      <c r="G578" t="s">
        <v>770</v>
      </c>
      <c r="H578" s="61" t="str">
        <f t="shared" si="26"/>
        <v>62,000.00</v>
      </c>
      <c r="I578" s="78">
        <f t="shared" si="27"/>
        <v>62000</v>
      </c>
      <c r="J578">
        <v>0</v>
      </c>
      <c r="K578">
        <v>1</v>
      </c>
      <c r="L578" s="61" t="s">
        <v>771</v>
      </c>
      <c r="M578" s="93">
        <v>41511</v>
      </c>
      <c r="N578">
        <v>25</v>
      </c>
      <c r="O578">
        <v>899</v>
      </c>
      <c r="P578">
        <v>0</v>
      </c>
      <c r="Q578">
        <v>101</v>
      </c>
      <c r="R578">
        <v>0</v>
      </c>
      <c r="S578">
        <v>0</v>
      </c>
      <c r="T578">
        <v>20</v>
      </c>
      <c r="U578">
        <v>1</v>
      </c>
      <c r="V578">
        <v>6</v>
      </c>
      <c r="W578">
        <v>13</v>
      </c>
      <c r="X578">
        <v>4</v>
      </c>
      <c r="Y578">
        <v>0</v>
      </c>
      <c r="Z578">
        <v>0</v>
      </c>
      <c r="AA578" t="s">
        <v>27</v>
      </c>
      <c r="AB578">
        <v>1</v>
      </c>
    </row>
    <row r="579" spans="2:28" x14ac:dyDescent="0.2">
      <c r="B579">
        <v>975</v>
      </c>
      <c r="C579">
        <v>1957</v>
      </c>
      <c r="D579" s="59">
        <f t="shared" ca="1" si="25"/>
        <v>67</v>
      </c>
      <c r="E579" t="s">
        <v>23</v>
      </c>
      <c r="F579" t="s">
        <v>28</v>
      </c>
      <c r="G579" t="s">
        <v>772</v>
      </c>
      <c r="H579" s="61" t="str">
        <f t="shared" si="26"/>
        <v>54,252.00</v>
      </c>
      <c r="I579" s="78">
        <f t="shared" si="27"/>
        <v>54252</v>
      </c>
      <c r="J579">
        <v>1</v>
      </c>
      <c r="K579">
        <v>1</v>
      </c>
      <c r="L579" s="61" t="s">
        <v>66</v>
      </c>
      <c r="M579" s="93">
        <v>41422</v>
      </c>
      <c r="N579">
        <v>25</v>
      </c>
      <c r="O579">
        <v>178</v>
      </c>
      <c r="P579">
        <v>4</v>
      </c>
      <c r="Q579">
        <v>26</v>
      </c>
      <c r="R579">
        <v>8</v>
      </c>
      <c r="S579">
        <v>4</v>
      </c>
      <c r="T579">
        <v>44</v>
      </c>
      <c r="U579">
        <v>5</v>
      </c>
      <c r="V579">
        <v>4</v>
      </c>
      <c r="W579">
        <v>5</v>
      </c>
      <c r="X579">
        <v>6</v>
      </c>
      <c r="Y579">
        <v>0</v>
      </c>
      <c r="Z579">
        <v>0</v>
      </c>
      <c r="AA579" t="s">
        <v>38</v>
      </c>
      <c r="AB579">
        <v>0</v>
      </c>
    </row>
    <row r="580" spans="2:28" x14ac:dyDescent="0.2">
      <c r="B580">
        <v>8754</v>
      </c>
      <c r="C580">
        <v>1975</v>
      </c>
      <c r="D580" s="59">
        <f t="shared" ref="D580:D643" ca="1" si="28">(YEAR(NOW())-C580)</f>
        <v>49</v>
      </c>
      <c r="E580" t="s">
        <v>40</v>
      </c>
      <c r="F580" t="s">
        <v>32</v>
      </c>
      <c r="G580" t="s">
        <v>773</v>
      </c>
      <c r="H580" s="61" t="str">
        <f t="shared" ref="H580:H643" si="29">REPLACE(G580,1,1,"")</f>
        <v>45,068.00</v>
      </c>
      <c r="I580" s="78">
        <f t="shared" ref="I580:I643" si="30">VALUE(H580)</f>
        <v>45068</v>
      </c>
      <c r="J580">
        <v>0</v>
      </c>
      <c r="K580">
        <v>1</v>
      </c>
      <c r="L580" s="61" t="s">
        <v>774</v>
      </c>
      <c r="M580" s="93">
        <v>41410</v>
      </c>
      <c r="N580">
        <v>25</v>
      </c>
      <c r="O580">
        <v>14</v>
      </c>
      <c r="P580">
        <v>0</v>
      </c>
      <c r="Q580">
        <v>3</v>
      </c>
      <c r="R580">
        <v>0</v>
      </c>
      <c r="S580">
        <v>0</v>
      </c>
      <c r="T580">
        <v>3</v>
      </c>
      <c r="U580">
        <v>1</v>
      </c>
      <c r="V580">
        <v>1</v>
      </c>
      <c r="W580">
        <v>2</v>
      </c>
      <c r="X580">
        <v>7</v>
      </c>
      <c r="Y580">
        <v>0</v>
      </c>
      <c r="Z580">
        <v>0</v>
      </c>
      <c r="AA580" t="s">
        <v>27</v>
      </c>
      <c r="AB580">
        <v>0</v>
      </c>
    </row>
    <row r="581" spans="2:28" x14ac:dyDescent="0.2">
      <c r="B581">
        <v>1456</v>
      </c>
      <c r="C581">
        <v>1980</v>
      </c>
      <c r="D581" s="59">
        <f t="shared" ca="1" si="28"/>
        <v>44</v>
      </c>
      <c r="E581" t="s">
        <v>23</v>
      </c>
      <c r="F581" t="s">
        <v>28</v>
      </c>
      <c r="G581" t="s">
        <v>775</v>
      </c>
      <c r="H581" s="61" t="str">
        <f t="shared" si="29"/>
        <v>60,474.00</v>
      </c>
      <c r="I581" s="78">
        <f t="shared" si="30"/>
        <v>60474</v>
      </c>
      <c r="J581">
        <v>0</v>
      </c>
      <c r="K581">
        <v>1</v>
      </c>
      <c r="L581" s="61">
        <v>41278</v>
      </c>
      <c r="M581" s="93">
        <v>41278</v>
      </c>
      <c r="N581">
        <v>25</v>
      </c>
      <c r="O581">
        <v>265</v>
      </c>
      <c r="P581">
        <v>199</v>
      </c>
      <c r="Q581">
        <v>303</v>
      </c>
      <c r="R581">
        <v>234</v>
      </c>
      <c r="S581">
        <v>9</v>
      </c>
      <c r="T581">
        <v>170</v>
      </c>
      <c r="U581">
        <v>7</v>
      </c>
      <c r="V581">
        <v>10</v>
      </c>
      <c r="W581">
        <v>12</v>
      </c>
      <c r="X581">
        <v>7</v>
      </c>
      <c r="Y581">
        <v>0</v>
      </c>
      <c r="Z581">
        <v>0</v>
      </c>
      <c r="AA581" t="s">
        <v>50</v>
      </c>
      <c r="AB581">
        <v>0</v>
      </c>
    </row>
    <row r="582" spans="2:28" x14ac:dyDescent="0.2">
      <c r="B582">
        <v>2849</v>
      </c>
      <c r="C582">
        <v>1980</v>
      </c>
      <c r="D582" s="59">
        <f t="shared" ca="1" si="28"/>
        <v>44</v>
      </c>
      <c r="E582" t="s">
        <v>23</v>
      </c>
      <c r="F582" t="s">
        <v>28</v>
      </c>
      <c r="G582" t="s">
        <v>775</v>
      </c>
      <c r="H582" s="61" t="str">
        <f t="shared" si="29"/>
        <v>60,474.00</v>
      </c>
      <c r="I582" s="78">
        <f t="shared" si="30"/>
        <v>60474</v>
      </c>
      <c r="J582">
        <v>0</v>
      </c>
      <c r="K582">
        <v>1</v>
      </c>
      <c r="L582" s="61">
        <v>41278</v>
      </c>
      <c r="M582" s="93">
        <v>41278</v>
      </c>
      <c r="N582">
        <v>25</v>
      </c>
      <c r="O582">
        <v>265</v>
      </c>
      <c r="P582">
        <v>199</v>
      </c>
      <c r="Q582">
        <v>303</v>
      </c>
      <c r="R582">
        <v>234</v>
      </c>
      <c r="S582">
        <v>9</v>
      </c>
      <c r="T582">
        <v>170</v>
      </c>
      <c r="U582">
        <v>7</v>
      </c>
      <c r="V582">
        <v>10</v>
      </c>
      <c r="W582">
        <v>12</v>
      </c>
      <c r="X582">
        <v>7</v>
      </c>
      <c r="Y582">
        <v>0</v>
      </c>
      <c r="Z582">
        <v>0</v>
      </c>
      <c r="AA582" t="s">
        <v>31</v>
      </c>
      <c r="AB582">
        <v>0</v>
      </c>
    </row>
    <row r="583" spans="2:28" x14ac:dyDescent="0.2">
      <c r="B583">
        <v>9984</v>
      </c>
      <c r="C583">
        <v>1982</v>
      </c>
      <c r="D583" s="59">
        <f t="shared" ca="1" si="28"/>
        <v>42</v>
      </c>
      <c r="E583" t="s">
        <v>43</v>
      </c>
      <c r="F583" t="s">
        <v>32</v>
      </c>
      <c r="G583" t="s">
        <v>776</v>
      </c>
      <c r="H583" s="61" t="str">
        <f t="shared" si="29"/>
        <v>56,337.00</v>
      </c>
      <c r="I583" s="78">
        <f t="shared" si="30"/>
        <v>56337</v>
      </c>
      <c r="J583">
        <v>1</v>
      </c>
      <c r="K583">
        <v>1</v>
      </c>
      <c r="L583" s="61" t="s">
        <v>777</v>
      </c>
      <c r="M583" s="93">
        <v>41360</v>
      </c>
      <c r="N583">
        <v>25</v>
      </c>
      <c r="O583">
        <v>349</v>
      </c>
      <c r="P583">
        <v>16</v>
      </c>
      <c r="Q583">
        <v>144</v>
      </c>
      <c r="R583">
        <v>28</v>
      </c>
      <c r="S583">
        <v>5</v>
      </c>
      <c r="T583">
        <v>182</v>
      </c>
      <c r="U583">
        <v>5</v>
      </c>
      <c r="V583">
        <v>8</v>
      </c>
      <c r="W583">
        <v>4</v>
      </c>
      <c r="X583">
        <v>8</v>
      </c>
      <c r="Y583">
        <v>1</v>
      </c>
      <c r="Z583">
        <v>0</v>
      </c>
      <c r="AA583" t="s">
        <v>27</v>
      </c>
      <c r="AB583">
        <v>2</v>
      </c>
    </row>
    <row r="584" spans="2:28" x14ac:dyDescent="0.2">
      <c r="B584">
        <v>5527</v>
      </c>
      <c r="C584">
        <v>1988</v>
      </c>
      <c r="D584" s="59">
        <f t="shared" ca="1" si="28"/>
        <v>36</v>
      </c>
      <c r="E584" t="s">
        <v>23</v>
      </c>
      <c r="F584" t="s">
        <v>32</v>
      </c>
      <c r="G584" t="s">
        <v>778</v>
      </c>
      <c r="H584" s="61" t="str">
        <f t="shared" si="29"/>
        <v>22,434.00</v>
      </c>
      <c r="I584" s="78">
        <f t="shared" si="30"/>
        <v>22434</v>
      </c>
      <c r="J584">
        <v>1</v>
      </c>
      <c r="K584">
        <v>0</v>
      </c>
      <c r="L584" s="61" t="s">
        <v>695</v>
      </c>
      <c r="M584" s="93">
        <v>41318</v>
      </c>
      <c r="N584">
        <v>25</v>
      </c>
      <c r="O584">
        <v>4</v>
      </c>
      <c r="P584">
        <v>12</v>
      </c>
      <c r="Q584">
        <v>11</v>
      </c>
      <c r="R584">
        <v>3</v>
      </c>
      <c r="S584">
        <v>13</v>
      </c>
      <c r="T584">
        <v>15</v>
      </c>
      <c r="U584">
        <v>2</v>
      </c>
      <c r="V584">
        <v>2</v>
      </c>
      <c r="W584">
        <v>3</v>
      </c>
      <c r="X584">
        <v>8</v>
      </c>
      <c r="Y584">
        <v>0</v>
      </c>
      <c r="Z584">
        <v>0</v>
      </c>
      <c r="AA584" t="s">
        <v>27</v>
      </c>
      <c r="AB584">
        <v>0</v>
      </c>
    </row>
    <row r="585" spans="2:28" x14ac:dyDescent="0.2">
      <c r="B585">
        <v>5628</v>
      </c>
      <c r="C585">
        <v>1983</v>
      </c>
      <c r="D585" s="59">
        <f t="shared" ca="1" si="28"/>
        <v>41</v>
      </c>
      <c r="E585" t="s">
        <v>23</v>
      </c>
      <c r="F585" t="s">
        <v>32</v>
      </c>
      <c r="G585" t="s">
        <v>779</v>
      </c>
      <c r="H585" s="61" t="str">
        <f t="shared" si="29"/>
        <v>61,416.00</v>
      </c>
      <c r="I585" s="78">
        <f t="shared" si="30"/>
        <v>61416</v>
      </c>
      <c r="J585">
        <v>0</v>
      </c>
      <c r="K585">
        <v>0</v>
      </c>
      <c r="L585" s="61">
        <v>41488</v>
      </c>
      <c r="M585" s="93">
        <v>41488</v>
      </c>
      <c r="N585">
        <v>25</v>
      </c>
      <c r="O585">
        <v>848</v>
      </c>
      <c r="P585">
        <v>154</v>
      </c>
      <c r="Q585">
        <v>323</v>
      </c>
      <c r="R585">
        <v>201</v>
      </c>
      <c r="S585">
        <v>61</v>
      </c>
      <c r="T585">
        <v>78</v>
      </c>
      <c r="U585">
        <v>1</v>
      </c>
      <c r="V585">
        <v>10</v>
      </c>
      <c r="W585">
        <v>10</v>
      </c>
      <c r="X585">
        <v>6</v>
      </c>
      <c r="Y585">
        <v>0</v>
      </c>
      <c r="Z585">
        <v>0</v>
      </c>
      <c r="AA585" t="s">
        <v>35</v>
      </c>
      <c r="AB585">
        <v>1</v>
      </c>
    </row>
    <row r="586" spans="2:28" x14ac:dyDescent="0.2">
      <c r="B586">
        <v>7627</v>
      </c>
      <c r="C586">
        <v>1976</v>
      </c>
      <c r="D586" s="59">
        <f t="shared" ca="1" si="28"/>
        <v>48</v>
      </c>
      <c r="E586" t="s">
        <v>53</v>
      </c>
      <c r="F586" t="s">
        <v>32</v>
      </c>
      <c r="G586" t="s">
        <v>780</v>
      </c>
      <c r="H586" s="61" t="str">
        <f t="shared" si="29"/>
        <v>92,163.00</v>
      </c>
      <c r="I586" s="78">
        <f t="shared" si="30"/>
        <v>92163</v>
      </c>
      <c r="J586">
        <v>0</v>
      </c>
      <c r="K586">
        <v>0</v>
      </c>
      <c r="L586" s="61">
        <v>41255</v>
      </c>
      <c r="M586" s="93">
        <v>41255</v>
      </c>
      <c r="N586">
        <v>25</v>
      </c>
      <c r="O586">
        <v>817</v>
      </c>
      <c r="P586">
        <v>183</v>
      </c>
      <c r="Q586">
        <v>797</v>
      </c>
      <c r="R586">
        <v>106</v>
      </c>
      <c r="S586">
        <v>163</v>
      </c>
      <c r="T586">
        <v>20</v>
      </c>
      <c r="U586">
        <v>0</v>
      </c>
      <c r="V586">
        <v>5</v>
      </c>
      <c r="W586">
        <v>5</v>
      </c>
      <c r="X586">
        <v>2</v>
      </c>
      <c r="Y586">
        <v>1</v>
      </c>
      <c r="Z586">
        <v>0</v>
      </c>
      <c r="AA586" t="s">
        <v>27</v>
      </c>
      <c r="AB586">
        <v>2</v>
      </c>
    </row>
    <row r="587" spans="2:28" x14ac:dyDescent="0.2">
      <c r="B587">
        <v>1351</v>
      </c>
      <c r="C587">
        <v>1957</v>
      </c>
      <c r="D587" s="59">
        <f t="shared" ca="1" si="28"/>
        <v>67</v>
      </c>
      <c r="E587" t="s">
        <v>53</v>
      </c>
      <c r="F587" t="s">
        <v>32</v>
      </c>
      <c r="G587" t="s">
        <v>781</v>
      </c>
      <c r="H587" s="61" t="str">
        <f t="shared" si="29"/>
        <v>58,656.00</v>
      </c>
      <c r="I587" s="78">
        <f t="shared" si="30"/>
        <v>58656</v>
      </c>
      <c r="J587">
        <v>0</v>
      </c>
      <c r="K587">
        <v>1</v>
      </c>
      <c r="L587" s="61" t="s">
        <v>782</v>
      </c>
      <c r="M587" s="93">
        <v>41172</v>
      </c>
      <c r="N587">
        <v>25</v>
      </c>
      <c r="O587">
        <v>962</v>
      </c>
      <c r="P587">
        <v>12</v>
      </c>
      <c r="Q587">
        <v>194</v>
      </c>
      <c r="R587">
        <v>16</v>
      </c>
      <c r="S587">
        <v>24</v>
      </c>
      <c r="T587">
        <v>12</v>
      </c>
      <c r="U587">
        <v>4</v>
      </c>
      <c r="V587">
        <v>7</v>
      </c>
      <c r="W587">
        <v>13</v>
      </c>
      <c r="X587">
        <v>6</v>
      </c>
      <c r="Y587">
        <v>0</v>
      </c>
      <c r="Z587">
        <v>0</v>
      </c>
      <c r="AA587" t="s">
        <v>27</v>
      </c>
      <c r="AB587">
        <v>1</v>
      </c>
    </row>
    <row r="588" spans="2:28" x14ac:dyDescent="0.2">
      <c r="B588">
        <v>10395</v>
      </c>
      <c r="C588">
        <v>1987</v>
      </c>
      <c r="D588" s="59">
        <f t="shared" ca="1" si="28"/>
        <v>37</v>
      </c>
      <c r="E588" t="s">
        <v>118</v>
      </c>
      <c r="F588" t="s">
        <v>28</v>
      </c>
      <c r="G588" t="s">
        <v>783</v>
      </c>
      <c r="H588" s="61" t="str">
        <f t="shared" si="29"/>
        <v>8,940.00</v>
      </c>
      <c r="I588" s="78">
        <f t="shared" si="30"/>
        <v>8940</v>
      </c>
      <c r="J588">
        <v>1</v>
      </c>
      <c r="K588">
        <v>0</v>
      </c>
      <c r="L588" s="61" t="s">
        <v>442</v>
      </c>
      <c r="M588" s="93">
        <v>41143</v>
      </c>
      <c r="N588">
        <v>25</v>
      </c>
      <c r="O588">
        <v>1</v>
      </c>
      <c r="P588">
        <v>45</v>
      </c>
      <c r="Q588">
        <v>3</v>
      </c>
      <c r="R588">
        <v>4</v>
      </c>
      <c r="S588">
        <v>6</v>
      </c>
      <c r="T588">
        <v>42</v>
      </c>
      <c r="U588">
        <v>3</v>
      </c>
      <c r="V588">
        <v>3</v>
      </c>
      <c r="W588">
        <v>3</v>
      </c>
      <c r="X588">
        <v>8</v>
      </c>
      <c r="Y588">
        <v>0</v>
      </c>
      <c r="Z588">
        <v>0</v>
      </c>
      <c r="AA588" t="s">
        <v>27</v>
      </c>
      <c r="AB588">
        <v>0</v>
      </c>
    </row>
    <row r="589" spans="2:28" x14ac:dyDescent="0.2">
      <c r="B589">
        <v>6961</v>
      </c>
      <c r="C589">
        <v>1975</v>
      </c>
      <c r="D589" s="59">
        <f t="shared" ca="1" si="28"/>
        <v>49</v>
      </c>
      <c r="E589" t="s">
        <v>23</v>
      </c>
      <c r="F589" t="s">
        <v>32</v>
      </c>
      <c r="G589" t="s">
        <v>784</v>
      </c>
      <c r="H589" s="61" t="str">
        <f t="shared" si="29"/>
        <v>26,751.00</v>
      </c>
      <c r="I589" s="78">
        <f t="shared" si="30"/>
        <v>26751</v>
      </c>
      <c r="J589">
        <v>2</v>
      </c>
      <c r="K589">
        <v>0</v>
      </c>
      <c r="L589" s="61" t="s">
        <v>785</v>
      </c>
      <c r="M589" s="93">
        <v>41781</v>
      </c>
      <c r="N589">
        <v>26</v>
      </c>
      <c r="O589">
        <v>1</v>
      </c>
      <c r="P589">
        <v>1</v>
      </c>
      <c r="Q589">
        <v>5</v>
      </c>
      <c r="R589">
        <v>0</v>
      </c>
      <c r="S589">
        <v>3</v>
      </c>
      <c r="T589">
        <v>1</v>
      </c>
      <c r="U589">
        <v>1</v>
      </c>
      <c r="V589">
        <v>1</v>
      </c>
      <c r="W589">
        <v>2</v>
      </c>
      <c r="X589">
        <v>8</v>
      </c>
      <c r="Y589">
        <v>0</v>
      </c>
      <c r="Z589">
        <v>0</v>
      </c>
      <c r="AA589" t="s">
        <v>27</v>
      </c>
      <c r="AB589">
        <v>0</v>
      </c>
    </row>
    <row r="590" spans="2:28" x14ac:dyDescent="0.2">
      <c r="B590">
        <v>10196</v>
      </c>
      <c r="C590">
        <v>1979</v>
      </c>
      <c r="D590" s="59">
        <f t="shared" ca="1" si="28"/>
        <v>45</v>
      </c>
      <c r="E590" t="s">
        <v>23</v>
      </c>
      <c r="F590" t="s">
        <v>32</v>
      </c>
      <c r="G590" t="s">
        <v>786</v>
      </c>
      <c r="H590" s="61" t="str">
        <f t="shared" si="29"/>
        <v>71,427.00</v>
      </c>
      <c r="I590" s="78">
        <f t="shared" si="30"/>
        <v>71427</v>
      </c>
      <c r="J590">
        <v>2</v>
      </c>
      <c r="K590">
        <v>0</v>
      </c>
      <c r="L590" s="61">
        <v>41976</v>
      </c>
      <c r="M590" s="93">
        <v>41976</v>
      </c>
      <c r="N590">
        <v>26</v>
      </c>
      <c r="O590">
        <v>212</v>
      </c>
      <c r="P590">
        <v>123</v>
      </c>
      <c r="Q590">
        <v>177</v>
      </c>
      <c r="R590">
        <v>15</v>
      </c>
      <c r="S590">
        <v>64</v>
      </c>
      <c r="T590">
        <v>23</v>
      </c>
      <c r="U590">
        <v>2</v>
      </c>
      <c r="V590">
        <v>8</v>
      </c>
      <c r="W590">
        <v>8</v>
      </c>
      <c r="X590">
        <v>4</v>
      </c>
      <c r="Y590">
        <v>0</v>
      </c>
      <c r="Z590">
        <v>0</v>
      </c>
      <c r="AA590" t="s">
        <v>35</v>
      </c>
      <c r="AB590">
        <v>0</v>
      </c>
    </row>
    <row r="591" spans="2:28" x14ac:dyDescent="0.2">
      <c r="B591">
        <v>6182</v>
      </c>
      <c r="C591">
        <v>1985</v>
      </c>
      <c r="D591" s="59">
        <f t="shared" ca="1" si="28"/>
        <v>39</v>
      </c>
      <c r="E591" t="s">
        <v>23</v>
      </c>
      <c r="F591" t="s">
        <v>32</v>
      </c>
      <c r="G591" t="s">
        <v>787</v>
      </c>
      <c r="H591" s="61" t="str">
        <f t="shared" si="29"/>
        <v>26,646.00</v>
      </c>
      <c r="I591" s="78">
        <f t="shared" si="30"/>
        <v>26646</v>
      </c>
      <c r="J591">
        <v>1</v>
      </c>
      <c r="K591">
        <v>0</v>
      </c>
      <c r="L591" s="61">
        <v>41914</v>
      </c>
      <c r="M591" s="93">
        <v>41914</v>
      </c>
      <c r="N591">
        <v>26</v>
      </c>
      <c r="O591">
        <v>11</v>
      </c>
      <c r="P591">
        <v>4</v>
      </c>
      <c r="Q591">
        <v>20</v>
      </c>
      <c r="R591">
        <v>10</v>
      </c>
      <c r="S591">
        <v>3</v>
      </c>
      <c r="T591">
        <v>5</v>
      </c>
      <c r="U591">
        <v>2</v>
      </c>
      <c r="V591">
        <v>2</v>
      </c>
      <c r="W591">
        <v>4</v>
      </c>
      <c r="X591">
        <v>6</v>
      </c>
      <c r="Y591">
        <v>0</v>
      </c>
      <c r="Z591">
        <v>0</v>
      </c>
      <c r="AA591" t="s">
        <v>35</v>
      </c>
      <c r="AB591">
        <v>0</v>
      </c>
    </row>
    <row r="592" spans="2:28" x14ac:dyDescent="0.2">
      <c r="B592">
        <v>10432</v>
      </c>
      <c r="C592">
        <v>1975</v>
      </c>
      <c r="D592" s="59">
        <f t="shared" ca="1" si="28"/>
        <v>49</v>
      </c>
      <c r="E592" t="s">
        <v>23</v>
      </c>
      <c r="F592" t="s">
        <v>24</v>
      </c>
      <c r="G592" t="s">
        <v>788</v>
      </c>
      <c r="H592" s="61" t="str">
        <f t="shared" si="29"/>
        <v>19,346.00</v>
      </c>
      <c r="I592" s="78">
        <f t="shared" si="30"/>
        <v>19346</v>
      </c>
      <c r="J592">
        <v>1</v>
      </c>
      <c r="K592">
        <v>0</v>
      </c>
      <c r="L592" s="61" t="s">
        <v>329</v>
      </c>
      <c r="M592" s="93">
        <v>41669</v>
      </c>
      <c r="N592">
        <v>26</v>
      </c>
      <c r="O592">
        <v>2</v>
      </c>
      <c r="P592">
        <v>0</v>
      </c>
      <c r="Q592">
        <v>9</v>
      </c>
      <c r="R592">
        <v>3</v>
      </c>
      <c r="S592">
        <v>6</v>
      </c>
      <c r="T592">
        <v>2</v>
      </c>
      <c r="U592">
        <v>1</v>
      </c>
      <c r="V592">
        <v>1</v>
      </c>
      <c r="W592">
        <v>3</v>
      </c>
      <c r="X592">
        <v>8</v>
      </c>
      <c r="Y592">
        <v>0</v>
      </c>
      <c r="Z592">
        <v>0</v>
      </c>
      <c r="AA592" t="s">
        <v>31</v>
      </c>
      <c r="AB592">
        <v>0</v>
      </c>
    </row>
    <row r="593" spans="2:28" x14ac:dyDescent="0.2">
      <c r="B593">
        <v>1542</v>
      </c>
      <c r="C593">
        <v>1976</v>
      </c>
      <c r="D593" s="59">
        <f t="shared" ca="1" si="28"/>
        <v>48</v>
      </c>
      <c r="E593" t="s">
        <v>23</v>
      </c>
      <c r="F593" t="s">
        <v>28</v>
      </c>
      <c r="G593" t="s">
        <v>789</v>
      </c>
      <c r="H593" s="61" t="str">
        <f t="shared" si="29"/>
        <v>56,243.00</v>
      </c>
      <c r="I593" s="78">
        <f t="shared" si="30"/>
        <v>56243</v>
      </c>
      <c r="J593">
        <v>1</v>
      </c>
      <c r="K593">
        <v>2</v>
      </c>
      <c r="L593" s="61" t="s">
        <v>790</v>
      </c>
      <c r="M593" s="93">
        <v>41638</v>
      </c>
      <c r="N593">
        <v>26</v>
      </c>
      <c r="O593">
        <v>347</v>
      </c>
      <c r="P593">
        <v>0</v>
      </c>
      <c r="Q593">
        <v>35</v>
      </c>
      <c r="R593">
        <v>4</v>
      </c>
      <c r="S593">
        <v>3</v>
      </c>
      <c r="T593">
        <v>7</v>
      </c>
      <c r="U593">
        <v>6</v>
      </c>
      <c r="V593">
        <v>4</v>
      </c>
      <c r="W593">
        <v>8</v>
      </c>
      <c r="X593">
        <v>5</v>
      </c>
      <c r="Y593">
        <v>0</v>
      </c>
      <c r="Z593">
        <v>0</v>
      </c>
      <c r="AA593" t="s">
        <v>35</v>
      </c>
      <c r="AB593">
        <v>0</v>
      </c>
    </row>
    <row r="594" spans="2:28" x14ac:dyDescent="0.2">
      <c r="B594">
        <v>4220</v>
      </c>
      <c r="C594">
        <v>1971</v>
      </c>
      <c r="D594" s="59">
        <f t="shared" ca="1" si="28"/>
        <v>53</v>
      </c>
      <c r="E594" t="s">
        <v>40</v>
      </c>
      <c r="F594" t="s">
        <v>32</v>
      </c>
      <c r="G594" t="s">
        <v>791</v>
      </c>
      <c r="H594" s="61" t="str">
        <f t="shared" si="29"/>
        <v>59,892.00</v>
      </c>
      <c r="I594" s="78">
        <f t="shared" si="30"/>
        <v>59892</v>
      </c>
      <c r="J594">
        <v>0</v>
      </c>
      <c r="K594">
        <v>1</v>
      </c>
      <c r="L594" s="61">
        <v>41316</v>
      </c>
      <c r="M594" s="93">
        <v>41316</v>
      </c>
      <c r="N594">
        <v>26</v>
      </c>
      <c r="O594">
        <v>73</v>
      </c>
      <c r="P594">
        <v>0</v>
      </c>
      <c r="Q594">
        <v>13</v>
      </c>
      <c r="R594">
        <v>0</v>
      </c>
      <c r="S594">
        <v>1</v>
      </c>
      <c r="T594">
        <v>0</v>
      </c>
      <c r="U594">
        <v>1</v>
      </c>
      <c r="V594">
        <v>2</v>
      </c>
      <c r="W594">
        <v>3</v>
      </c>
      <c r="X594">
        <v>3</v>
      </c>
      <c r="Y594">
        <v>0</v>
      </c>
      <c r="Z594">
        <v>0</v>
      </c>
      <c r="AA594" t="s">
        <v>31</v>
      </c>
      <c r="AB594">
        <v>0</v>
      </c>
    </row>
    <row r="595" spans="2:28" x14ac:dyDescent="0.2">
      <c r="B595">
        <v>4141</v>
      </c>
      <c r="C595">
        <v>1966</v>
      </c>
      <c r="D595" s="59">
        <f t="shared" ca="1" si="28"/>
        <v>58</v>
      </c>
      <c r="E595" t="s">
        <v>23</v>
      </c>
      <c r="F595" t="s">
        <v>32</v>
      </c>
      <c r="G595" t="s">
        <v>792</v>
      </c>
      <c r="H595" s="61" t="str">
        <f t="shared" si="29"/>
        <v>71,613.00</v>
      </c>
      <c r="I595" s="78">
        <f t="shared" si="30"/>
        <v>71613</v>
      </c>
      <c r="J595">
        <v>0</v>
      </c>
      <c r="K595">
        <v>0</v>
      </c>
      <c r="L595" s="61" t="s">
        <v>793</v>
      </c>
      <c r="M595" s="93">
        <v>41507</v>
      </c>
      <c r="N595">
        <v>26</v>
      </c>
      <c r="O595">
        <v>426</v>
      </c>
      <c r="P595">
        <v>49</v>
      </c>
      <c r="Q595">
        <v>127</v>
      </c>
      <c r="R595">
        <v>111</v>
      </c>
      <c r="S595">
        <v>21</v>
      </c>
      <c r="T595">
        <v>42</v>
      </c>
      <c r="U595">
        <v>1</v>
      </c>
      <c r="V595">
        <v>8</v>
      </c>
      <c r="W595">
        <v>10</v>
      </c>
      <c r="X595">
        <v>4</v>
      </c>
      <c r="Y595">
        <v>0</v>
      </c>
      <c r="Z595">
        <v>0</v>
      </c>
      <c r="AA595" t="s">
        <v>35</v>
      </c>
      <c r="AB595">
        <v>0</v>
      </c>
    </row>
    <row r="596" spans="2:28" x14ac:dyDescent="0.2">
      <c r="B596">
        <v>1940</v>
      </c>
      <c r="C596">
        <v>1987</v>
      </c>
      <c r="D596" s="59">
        <f t="shared" ca="1" si="28"/>
        <v>37</v>
      </c>
      <c r="E596" t="s">
        <v>23</v>
      </c>
      <c r="F596" t="s">
        <v>32</v>
      </c>
      <c r="G596" t="s">
        <v>794</v>
      </c>
      <c r="H596" s="61" t="str">
        <f t="shared" si="29"/>
        <v>25,252.00</v>
      </c>
      <c r="I596" s="78">
        <f t="shared" si="30"/>
        <v>25252</v>
      </c>
      <c r="J596">
        <v>1</v>
      </c>
      <c r="K596">
        <v>0</v>
      </c>
      <c r="L596" s="61">
        <v>41615</v>
      </c>
      <c r="M596" s="93">
        <v>41615</v>
      </c>
      <c r="N596">
        <v>26</v>
      </c>
      <c r="O596">
        <v>1</v>
      </c>
      <c r="P596">
        <v>3</v>
      </c>
      <c r="Q596">
        <v>4</v>
      </c>
      <c r="R596">
        <v>2</v>
      </c>
      <c r="S596">
        <v>2</v>
      </c>
      <c r="T596">
        <v>6</v>
      </c>
      <c r="U596">
        <v>1</v>
      </c>
      <c r="V596">
        <v>1</v>
      </c>
      <c r="W596">
        <v>2</v>
      </c>
      <c r="X596">
        <v>8</v>
      </c>
      <c r="Y596">
        <v>0</v>
      </c>
      <c r="Z596">
        <v>0</v>
      </c>
      <c r="AA596" t="s">
        <v>38</v>
      </c>
      <c r="AB596">
        <v>0</v>
      </c>
    </row>
    <row r="597" spans="2:28" x14ac:dyDescent="0.2">
      <c r="B597">
        <v>1506</v>
      </c>
      <c r="C597">
        <v>1976</v>
      </c>
      <c r="D597" s="59">
        <f t="shared" ca="1" si="28"/>
        <v>48</v>
      </c>
      <c r="E597" t="s">
        <v>23</v>
      </c>
      <c r="F597" t="s">
        <v>28</v>
      </c>
      <c r="G597" t="s">
        <v>795</v>
      </c>
      <c r="H597" s="61" t="str">
        <f t="shared" si="29"/>
        <v>42,160.00</v>
      </c>
      <c r="I597" s="78">
        <f t="shared" si="30"/>
        <v>42160</v>
      </c>
      <c r="J597">
        <v>1</v>
      </c>
      <c r="K597">
        <v>1</v>
      </c>
      <c r="L597" s="61" t="s">
        <v>796</v>
      </c>
      <c r="M597" s="93">
        <v>41453</v>
      </c>
      <c r="N597">
        <v>26</v>
      </c>
      <c r="O597">
        <v>48</v>
      </c>
      <c r="P597">
        <v>9</v>
      </c>
      <c r="Q597">
        <v>45</v>
      </c>
      <c r="R597">
        <v>3</v>
      </c>
      <c r="S597">
        <v>15</v>
      </c>
      <c r="T597">
        <v>20</v>
      </c>
      <c r="U597">
        <v>4</v>
      </c>
      <c r="V597">
        <v>2</v>
      </c>
      <c r="W597">
        <v>4</v>
      </c>
      <c r="X597">
        <v>6</v>
      </c>
      <c r="Y597">
        <v>1</v>
      </c>
      <c r="Z597">
        <v>0</v>
      </c>
      <c r="AA597" t="s">
        <v>27</v>
      </c>
      <c r="AB597">
        <v>0</v>
      </c>
    </row>
    <row r="598" spans="2:28" x14ac:dyDescent="0.2">
      <c r="B598">
        <v>6347</v>
      </c>
      <c r="C598">
        <v>1980</v>
      </c>
      <c r="D598" s="59">
        <f t="shared" ca="1" si="28"/>
        <v>44</v>
      </c>
      <c r="E598" t="s">
        <v>118</v>
      </c>
      <c r="F598" t="s">
        <v>28</v>
      </c>
      <c r="G598" t="s">
        <v>797</v>
      </c>
      <c r="H598" s="61" t="str">
        <f t="shared" si="29"/>
        <v>15,862.00</v>
      </c>
      <c r="I598" s="78">
        <f t="shared" si="30"/>
        <v>15862</v>
      </c>
      <c r="J598">
        <v>1</v>
      </c>
      <c r="K598">
        <v>0</v>
      </c>
      <c r="L598" s="61" t="s">
        <v>258</v>
      </c>
      <c r="M598" s="93">
        <v>41452</v>
      </c>
      <c r="N598">
        <v>26</v>
      </c>
      <c r="O598">
        <v>1</v>
      </c>
      <c r="P598">
        <v>1</v>
      </c>
      <c r="Q598">
        <v>4</v>
      </c>
      <c r="R598">
        <v>11</v>
      </c>
      <c r="S598">
        <v>9</v>
      </c>
      <c r="T598">
        <v>10</v>
      </c>
      <c r="U598">
        <v>1</v>
      </c>
      <c r="V598">
        <v>1</v>
      </c>
      <c r="W598">
        <v>3</v>
      </c>
      <c r="X598">
        <v>8</v>
      </c>
      <c r="Y598">
        <v>0</v>
      </c>
      <c r="Z598">
        <v>0</v>
      </c>
      <c r="AA598" t="s">
        <v>27</v>
      </c>
      <c r="AB598">
        <v>0</v>
      </c>
    </row>
    <row r="599" spans="2:28" x14ac:dyDescent="0.2">
      <c r="B599">
        <v>1361</v>
      </c>
      <c r="C599">
        <v>1975</v>
      </c>
      <c r="D599" s="59">
        <f t="shared" ca="1" si="28"/>
        <v>49</v>
      </c>
      <c r="E599" t="s">
        <v>53</v>
      </c>
      <c r="F599" t="s">
        <v>32</v>
      </c>
      <c r="G599" t="s">
        <v>798</v>
      </c>
      <c r="H599" s="61" t="str">
        <f t="shared" si="29"/>
        <v>82,584.00</v>
      </c>
      <c r="I599" s="78">
        <f t="shared" si="30"/>
        <v>82584</v>
      </c>
      <c r="J599">
        <v>0</v>
      </c>
      <c r="K599">
        <v>0</v>
      </c>
      <c r="L599" s="61">
        <v>41370</v>
      </c>
      <c r="M599" s="93">
        <v>41370</v>
      </c>
      <c r="N599">
        <v>26</v>
      </c>
      <c r="O599">
        <v>1076</v>
      </c>
      <c r="P599">
        <v>68</v>
      </c>
      <c r="Q599">
        <v>103</v>
      </c>
      <c r="R599">
        <v>29</v>
      </c>
      <c r="S599">
        <v>91</v>
      </c>
      <c r="T599">
        <v>68</v>
      </c>
      <c r="U599">
        <v>1</v>
      </c>
      <c r="V599">
        <v>3</v>
      </c>
      <c r="W599">
        <v>8</v>
      </c>
      <c r="X599">
        <v>1</v>
      </c>
      <c r="Y599">
        <v>1</v>
      </c>
      <c r="Z599">
        <v>0</v>
      </c>
      <c r="AA599" t="s">
        <v>27</v>
      </c>
      <c r="AB599">
        <v>2</v>
      </c>
    </row>
    <row r="600" spans="2:28" x14ac:dyDescent="0.2">
      <c r="B600">
        <v>9422</v>
      </c>
      <c r="C600">
        <v>1990</v>
      </c>
      <c r="D600" s="59">
        <f t="shared" ca="1" si="28"/>
        <v>34</v>
      </c>
      <c r="E600" t="s">
        <v>23</v>
      </c>
      <c r="F600" t="s">
        <v>32</v>
      </c>
      <c r="G600" t="s">
        <v>799</v>
      </c>
      <c r="H600" s="61" t="str">
        <f t="shared" si="29"/>
        <v>38,360.00</v>
      </c>
      <c r="I600" s="78">
        <f t="shared" si="30"/>
        <v>38360</v>
      </c>
      <c r="J600">
        <v>1</v>
      </c>
      <c r="K600">
        <v>0</v>
      </c>
      <c r="L600" s="61" t="s">
        <v>800</v>
      </c>
      <c r="M600" s="93">
        <v>41425</v>
      </c>
      <c r="N600">
        <v>26</v>
      </c>
      <c r="O600">
        <v>36</v>
      </c>
      <c r="P600">
        <v>2</v>
      </c>
      <c r="Q600">
        <v>42</v>
      </c>
      <c r="R600">
        <v>20</v>
      </c>
      <c r="S600">
        <v>21</v>
      </c>
      <c r="T600">
        <v>10</v>
      </c>
      <c r="U600">
        <v>2</v>
      </c>
      <c r="V600">
        <v>2</v>
      </c>
      <c r="W600">
        <v>4</v>
      </c>
      <c r="X600">
        <v>3</v>
      </c>
      <c r="Y600">
        <v>0</v>
      </c>
      <c r="Z600">
        <v>0</v>
      </c>
      <c r="AA600" t="s">
        <v>38</v>
      </c>
      <c r="AB600">
        <v>0</v>
      </c>
    </row>
    <row r="601" spans="2:28" x14ac:dyDescent="0.2">
      <c r="B601">
        <v>1081</v>
      </c>
      <c r="C601">
        <v>1958</v>
      </c>
      <c r="D601" s="59">
        <f t="shared" ca="1" si="28"/>
        <v>66</v>
      </c>
      <c r="E601" t="s">
        <v>40</v>
      </c>
      <c r="F601" t="s">
        <v>32</v>
      </c>
      <c r="G601" t="s">
        <v>801</v>
      </c>
      <c r="H601" s="61" t="str">
        <f t="shared" si="29"/>
        <v>75,283.00</v>
      </c>
      <c r="I601" s="78">
        <f t="shared" si="30"/>
        <v>75283</v>
      </c>
      <c r="J601">
        <v>1</v>
      </c>
      <c r="K601">
        <v>2</v>
      </c>
      <c r="L601" s="61" t="s">
        <v>777</v>
      </c>
      <c r="M601" s="93">
        <v>41360</v>
      </c>
      <c r="N601">
        <v>26</v>
      </c>
      <c r="O601">
        <v>733</v>
      </c>
      <c r="P601">
        <v>9</v>
      </c>
      <c r="Q601">
        <v>180</v>
      </c>
      <c r="R601">
        <v>12</v>
      </c>
      <c r="S601">
        <v>19</v>
      </c>
      <c r="T601">
        <v>66</v>
      </c>
      <c r="U601">
        <v>11</v>
      </c>
      <c r="V601">
        <v>6</v>
      </c>
      <c r="W601">
        <v>5</v>
      </c>
      <c r="X601">
        <v>4</v>
      </c>
      <c r="Y601">
        <v>0</v>
      </c>
      <c r="Z601">
        <v>0</v>
      </c>
      <c r="AA601" t="s">
        <v>67</v>
      </c>
      <c r="AB601">
        <v>0</v>
      </c>
    </row>
    <row r="602" spans="2:28" x14ac:dyDescent="0.2">
      <c r="B602">
        <v>7458</v>
      </c>
      <c r="C602">
        <v>1957</v>
      </c>
      <c r="D602" s="59">
        <f t="shared" ca="1" si="28"/>
        <v>67</v>
      </c>
      <c r="E602" t="s">
        <v>53</v>
      </c>
      <c r="F602" t="s">
        <v>32</v>
      </c>
      <c r="G602" t="s">
        <v>802</v>
      </c>
      <c r="H602" s="61" t="str">
        <f t="shared" si="29"/>
        <v>34,941.00</v>
      </c>
      <c r="I602" s="78">
        <f t="shared" si="30"/>
        <v>34941</v>
      </c>
      <c r="J602">
        <v>1</v>
      </c>
      <c r="K602">
        <v>1</v>
      </c>
      <c r="L602" s="61">
        <v>41428</v>
      </c>
      <c r="M602" s="93">
        <v>41428</v>
      </c>
      <c r="N602">
        <v>26</v>
      </c>
      <c r="O602">
        <v>39</v>
      </c>
      <c r="P602">
        <v>2</v>
      </c>
      <c r="Q602">
        <v>25</v>
      </c>
      <c r="R602">
        <v>4</v>
      </c>
      <c r="S602">
        <v>3</v>
      </c>
      <c r="T602">
        <v>24</v>
      </c>
      <c r="U602">
        <v>2</v>
      </c>
      <c r="V602">
        <v>3</v>
      </c>
      <c r="W602">
        <v>3</v>
      </c>
      <c r="X602">
        <v>8</v>
      </c>
      <c r="Y602">
        <v>0</v>
      </c>
      <c r="Z602">
        <v>0</v>
      </c>
      <c r="AA602" t="s">
        <v>38</v>
      </c>
      <c r="AB602">
        <v>0</v>
      </c>
    </row>
    <row r="603" spans="2:28" x14ac:dyDescent="0.2">
      <c r="B603">
        <v>1012</v>
      </c>
      <c r="C603">
        <v>1953</v>
      </c>
      <c r="D603" s="59">
        <f t="shared" ca="1" si="28"/>
        <v>71</v>
      </c>
      <c r="E603" t="s">
        <v>23</v>
      </c>
      <c r="F603" t="s">
        <v>28</v>
      </c>
      <c r="G603" t="s">
        <v>803</v>
      </c>
      <c r="H603" s="61" t="str">
        <f t="shared" si="29"/>
        <v>61,823.00</v>
      </c>
      <c r="I603" s="78">
        <f t="shared" si="30"/>
        <v>61823</v>
      </c>
      <c r="J603">
        <v>0</v>
      </c>
      <c r="K603">
        <v>1</v>
      </c>
      <c r="L603" s="61" t="s">
        <v>804</v>
      </c>
      <c r="M603" s="93">
        <v>41323</v>
      </c>
      <c r="N603">
        <v>26</v>
      </c>
      <c r="O603">
        <v>523</v>
      </c>
      <c r="P603">
        <v>7</v>
      </c>
      <c r="Q603">
        <v>134</v>
      </c>
      <c r="R603">
        <v>37</v>
      </c>
      <c r="S603">
        <v>14</v>
      </c>
      <c r="T603">
        <v>169</v>
      </c>
      <c r="U603">
        <v>4</v>
      </c>
      <c r="V603">
        <v>8</v>
      </c>
      <c r="W603">
        <v>10</v>
      </c>
      <c r="X603">
        <v>7</v>
      </c>
      <c r="Y603">
        <v>0</v>
      </c>
      <c r="Z603">
        <v>0</v>
      </c>
      <c r="AA603" t="s">
        <v>38</v>
      </c>
      <c r="AB603">
        <v>0</v>
      </c>
    </row>
    <row r="604" spans="2:28" x14ac:dyDescent="0.2">
      <c r="B604">
        <v>5453</v>
      </c>
      <c r="C604">
        <v>1957</v>
      </c>
      <c r="D604" s="59">
        <f t="shared" ca="1" si="28"/>
        <v>67</v>
      </c>
      <c r="E604" t="s">
        <v>53</v>
      </c>
      <c r="F604" t="s">
        <v>32</v>
      </c>
      <c r="G604" t="s">
        <v>805</v>
      </c>
      <c r="H604" s="61" t="str">
        <f t="shared" si="29"/>
        <v>90,226.00</v>
      </c>
      <c r="I604" s="78">
        <f t="shared" si="30"/>
        <v>90226</v>
      </c>
      <c r="J604">
        <v>0</v>
      </c>
      <c r="K604">
        <v>0</v>
      </c>
      <c r="L604" s="61" t="s">
        <v>806</v>
      </c>
      <c r="M604" s="93">
        <v>41178</v>
      </c>
      <c r="N604">
        <v>26</v>
      </c>
      <c r="O604">
        <v>1083</v>
      </c>
      <c r="P604">
        <v>108</v>
      </c>
      <c r="Q604">
        <v>649</v>
      </c>
      <c r="R604">
        <v>253</v>
      </c>
      <c r="S604">
        <v>151</v>
      </c>
      <c r="T604">
        <v>108</v>
      </c>
      <c r="U604">
        <v>1</v>
      </c>
      <c r="V604">
        <v>4</v>
      </c>
      <c r="W604">
        <v>12</v>
      </c>
      <c r="X604">
        <v>2</v>
      </c>
      <c r="Y604">
        <v>0</v>
      </c>
      <c r="Z604">
        <v>0</v>
      </c>
      <c r="AA604" t="s">
        <v>67</v>
      </c>
      <c r="AB604">
        <v>1</v>
      </c>
    </row>
    <row r="605" spans="2:28" x14ac:dyDescent="0.2">
      <c r="B605">
        <v>6818</v>
      </c>
      <c r="C605">
        <v>1975</v>
      </c>
      <c r="D605" s="59">
        <f t="shared" ca="1" si="28"/>
        <v>49</v>
      </c>
      <c r="E605" t="s">
        <v>23</v>
      </c>
      <c r="F605" t="s">
        <v>32</v>
      </c>
      <c r="G605" t="s">
        <v>807</v>
      </c>
      <c r="H605" s="61" t="str">
        <f t="shared" si="29"/>
        <v>44,989.00</v>
      </c>
      <c r="I605" s="78">
        <f t="shared" si="30"/>
        <v>44989</v>
      </c>
      <c r="J605">
        <v>0</v>
      </c>
      <c r="K605">
        <v>1</v>
      </c>
      <c r="L605" s="61">
        <v>41252</v>
      </c>
      <c r="M605" s="93">
        <v>41252</v>
      </c>
      <c r="N605">
        <v>26</v>
      </c>
      <c r="O605">
        <v>98</v>
      </c>
      <c r="P605">
        <v>0</v>
      </c>
      <c r="Q605">
        <v>106</v>
      </c>
      <c r="R605">
        <v>49</v>
      </c>
      <c r="S605">
        <v>10</v>
      </c>
      <c r="T605">
        <v>106</v>
      </c>
      <c r="U605">
        <v>5</v>
      </c>
      <c r="V605">
        <v>5</v>
      </c>
      <c r="W605">
        <v>5</v>
      </c>
      <c r="X605">
        <v>6</v>
      </c>
      <c r="Y605">
        <v>0</v>
      </c>
      <c r="Z605">
        <v>0</v>
      </c>
      <c r="AA605" t="s">
        <v>27</v>
      </c>
      <c r="AB605">
        <v>0</v>
      </c>
    </row>
    <row r="606" spans="2:28" x14ac:dyDescent="0.2">
      <c r="B606">
        <v>7807</v>
      </c>
      <c r="C606">
        <v>1975</v>
      </c>
      <c r="D606" s="59">
        <f t="shared" ca="1" si="28"/>
        <v>49</v>
      </c>
      <c r="E606" t="s">
        <v>23</v>
      </c>
      <c r="F606" t="s">
        <v>32</v>
      </c>
      <c r="G606" t="s">
        <v>807</v>
      </c>
      <c r="H606" s="61" t="str">
        <f t="shared" si="29"/>
        <v>44,989.00</v>
      </c>
      <c r="I606" s="78">
        <f t="shared" si="30"/>
        <v>44989</v>
      </c>
      <c r="J606">
        <v>0</v>
      </c>
      <c r="K606">
        <v>1</v>
      </c>
      <c r="L606" s="61">
        <v>41252</v>
      </c>
      <c r="M606" s="93">
        <v>41252</v>
      </c>
      <c r="N606">
        <v>26</v>
      </c>
      <c r="O606">
        <v>98</v>
      </c>
      <c r="P606">
        <v>0</v>
      </c>
      <c r="Q606">
        <v>106</v>
      </c>
      <c r="R606">
        <v>49</v>
      </c>
      <c r="S606">
        <v>10</v>
      </c>
      <c r="T606">
        <v>106</v>
      </c>
      <c r="U606">
        <v>5</v>
      </c>
      <c r="V606">
        <v>5</v>
      </c>
      <c r="W606">
        <v>5</v>
      </c>
      <c r="X606">
        <v>6</v>
      </c>
      <c r="Y606">
        <v>0</v>
      </c>
      <c r="Z606">
        <v>0</v>
      </c>
      <c r="AA606" t="s">
        <v>27</v>
      </c>
      <c r="AB606">
        <v>0</v>
      </c>
    </row>
    <row r="607" spans="2:28" x14ac:dyDescent="0.2">
      <c r="B607">
        <v>7532</v>
      </c>
      <c r="C607">
        <v>1981</v>
      </c>
      <c r="D607" s="59">
        <f t="shared" ca="1" si="28"/>
        <v>43</v>
      </c>
      <c r="E607" t="s">
        <v>23</v>
      </c>
      <c r="F607" t="s">
        <v>32</v>
      </c>
      <c r="G607" t="s">
        <v>808</v>
      </c>
      <c r="H607" s="61" t="str">
        <f t="shared" si="29"/>
        <v>43,586.00</v>
      </c>
      <c r="I607" s="78">
        <f t="shared" si="30"/>
        <v>43586</v>
      </c>
      <c r="J607">
        <v>0</v>
      </c>
      <c r="K607">
        <v>1</v>
      </c>
      <c r="L607" s="61" t="s">
        <v>633</v>
      </c>
      <c r="M607" s="93">
        <v>41151</v>
      </c>
      <c r="N607">
        <v>26</v>
      </c>
      <c r="O607">
        <v>99</v>
      </c>
      <c r="P607">
        <v>2</v>
      </c>
      <c r="Q607">
        <v>11</v>
      </c>
      <c r="R607">
        <v>4</v>
      </c>
      <c r="S607">
        <v>0</v>
      </c>
      <c r="T607">
        <v>16</v>
      </c>
      <c r="U607">
        <v>3</v>
      </c>
      <c r="V607">
        <v>3</v>
      </c>
      <c r="W607">
        <v>4</v>
      </c>
      <c r="X607">
        <v>8</v>
      </c>
      <c r="Y607">
        <v>0</v>
      </c>
      <c r="Z607">
        <v>0</v>
      </c>
      <c r="AA607" t="s">
        <v>46</v>
      </c>
      <c r="AB607">
        <v>0</v>
      </c>
    </row>
    <row r="608" spans="2:28" x14ac:dyDescent="0.2">
      <c r="B608">
        <v>8346</v>
      </c>
      <c r="C608">
        <v>1975</v>
      </c>
      <c r="D608" s="59">
        <f t="shared" ca="1" si="28"/>
        <v>49</v>
      </c>
      <c r="E608" t="s">
        <v>23</v>
      </c>
      <c r="F608" t="s">
        <v>28</v>
      </c>
      <c r="G608" t="s">
        <v>809</v>
      </c>
      <c r="H608" s="61" t="str">
        <f t="shared" si="29"/>
        <v>32,233.00</v>
      </c>
      <c r="I608" s="78">
        <f t="shared" si="30"/>
        <v>32233</v>
      </c>
      <c r="J608">
        <v>1</v>
      </c>
      <c r="K608">
        <v>0</v>
      </c>
      <c r="L608" s="61" t="s">
        <v>810</v>
      </c>
      <c r="M608" s="93">
        <v>41140</v>
      </c>
      <c r="N608">
        <v>26</v>
      </c>
      <c r="O608">
        <v>138</v>
      </c>
      <c r="P608">
        <v>15</v>
      </c>
      <c r="Q608">
        <v>35</v>
      </c>
      <c r="R608">
        <v>25</v>
      </c>
      <c r="S608">
        <v>11</v>
      </c>
      <c r="T608">
        <v>72</v>
      </c>
      <c r="U608">
        <v>2</v>
      </c>
      <c r="V608">
        <v>6</v>
      </c>
      <c r="W608">
        <v>2</v>
      </c>
      <c r="X608">
        <v>9</v>
      </c>
      <c r="Y608">
        <v>1</v>
      </c>
      <c r="Z608">
        <v>0</v>
      </c>
      <c r="AA608" t="s">
        <v>27</v>
      </c>
      <c r="AB608">
        <v>1</v>
      </c>
    </row>
    <row r="609" spans="2:28" x14ac:dyDescent="0.2">
      <c r="B609">
        <v>5564</v>
      </c>
      <c r="C609">
        <v>1970</v>
      </c>
      <c r="D609" s="59">
        <f t="shared" ca="1" si="28"/>
        <v>54</v>
      </c>
      <c r="E609" t="s">
        <v>23</v>
      </c>
      <c r="F609" t="s">
        <v>32</v>
      </c>
      <c r="G609" t="s">
        <v>811</v>
      </c>
      <c r="H609" s="61" t="str">
        <f t="shared" si="29"/>
        <v>62,882.00</v>
      </c>
      <c r="I609" s="78">
        <f t="shared" si="30"/>
        <v>62882</v>
      </c>
      <c r="J609">
        <v>0</v>
      </c>
      <c r="K609">
        <v>1</v>
      </c>
      <c r="L609" s="61">
        <v>41160</v>
      </c>
      <c r="M609" s="93">
        <v>41160</v>
      </c>
      <c r="N609">
        <v>26</v>
      </c>
      <c r="O609">
        <v>509</v>
      </c>
      <c r="P609">
        <v>133</v>
      </c>
      <c r="Q609">
        <v>497</v>
      </c>
      <c r="R609">
        <v>78</v>
      </c>
      <c r="S609">
        <v>24</v>
      </c>
      <c r="T609">
        <v>97</v>
      </c>
      <c r="U609">
        <v>2</v>
      </c>
      <c r="V609">
        <v>7</v>
      </c>
      <c r="W609">
        <v>6</v>
      </c>
      <c r="X609">
        <v>4</v>
      </c>
      <c r="Y609">
        <v>0</v>
      </c>
      <c r="Z609">
        <v>0</v>
      </c>
      <c r="AA609" t="s">
        <v>38</v>
      </c>
      <c r="AB609">
        <v>0</v>
      </c>
    </row>
    <row r="610" spans="2:28" x14ac:dyDescent="0.2">
      <c r="B610">
        <v>3267</v>
      </c>
      <c r="C610">
        <v>1964</v>
      </c>
      <c r="D610" s="59">
        <f t="shared" ca="1" si="28"/>
        <v>60</v>
      </c>
      <c r="E610" t="s">
        <v>53</v>
      </c>
      <c r="F610" t="s">
        <v>32</v>
      </c>
      <c r="G610" t="s">
        <v>812</v>
      </c>
      <c r="H610" s="61" t="str">
        <f t="shared" si="29"/>
        <v>57,288.00</v>
      </c>
      <c r="I610" s="78">
        <f t="shared" si="30"/>
        <v>57288</v>
      </c>
      <c r="J610">
        <v>0</v>
      </c>
      <c r="K610">
        <v>1</v>
      </c>
      <c r="L610" s="61" t="s">
        <v>156</v>
      </c>
      <c r="M610" s="93">
        <v>41815</v>
      </c>
      <c r="N610">
        <v>27</v>
      </c>
      <c r="O610">
        <v>527</v>
      </c>
      <c r="P610">
        <v>0</v>
      </c>
      <c r="Q610">
        <v>21</v>
      </c>
      <c r="R610">
        <v>0</v>
      </c>
      <c r="S610">
        <v>0</v>
      </c>
      <c r="T610">
        <v>60</v>
      </c>
      <c r="U610">
        <v>3</v>
      </c>
      <c r="V610">
        <v>8</v>
      </c>
      <c r="W610">
        <v>8</v>
      </c>
      <c r="X610">
        <v>6</v>
      </c>
      <c r="Y610">
        <v>0</v>
      </c>
      <c r="Z610">
        <v>0</v>
      </c>
      <c r="AA610" t="s">
        <v>31</v>
      </c>
      <c r="AB610">
        <v>1</v>
      </c>
    </row>
    <row r="611" spans="2:28" x14ac:dyDescent="0.2">
      <c r="B611">
        <v>3091</v>
      </c>
      <c r="C611">
        <v>1982</v>
      </c>
      <c r="D611" s="59">
        <f t="shared" ca="1" si="28"/>
        <v>42</v>
      </c>
      <c r="E611" t="s">
        <v>43</v>
      </c>
      <c r="F611" t="s">
        <v>32</v>
      </c>
      <c r="G611" t="s">
        <v>813</v>
      </c>
      <c r="H611" s="61" t="str">
        <f t="shared" si="29"/>
        <v>75,774.00</v>
      </c>
      <c r="I611" s="78">
        <f t="shared" si="30"/>
        <v>75774</v>
      </c>
      <c r="J611">
        <v>1</v>
      </c>
      <c r="K611">
        <v>0</v>
      </c>
      <c r="L611" s="61">
        <v>41675</v>
      </c>
      <c r="M611" s="93">
        <v>41675</v>
      </c>
      <c r="N611">
        <v>27</v>
      </c>
      <c r="O611">
        <v>340</v>
      </c>
      <c r="P611">
        <v>21</v>
      </c>
      <c r="Q611">
        <v>134</v>
      </c>
      <c r="R611">
        <v>258</v>
      </c>
      <c r="S611">
        <v>14</v>
      </c>
      <c r="T611">
        <v>56</v>
      </c>
      <c r="U611">
        <v>1</v>
      </c>
      <c r="V611">
        <v>7</v>
      </c>
      <c r="W611">
        <v>8</v>
      </c>
      <c r="X611">
        <v>4</v>
      </c>
      <c r="Y611">
        <v>0</v>
      </c>
      <c r="Z611">
        <v>0</v>
      </c>
      <c r="AA611" t="s">
        <v>67</v>
      </c>
      <c r="AB611">
        <v>0</v>
      </c>
    </row>
    <row r="612" spans="2:28" x14ac:dyDescent="0.2">
      <c r="B612">
        <v>762</v>
      </c>
      <c r="C612">
        <v>1982</v>
      </c>
      <c r="D612" s="59">
        <f t="shared" ca="1" si="28"/>
        <v>42</v>
      </c>
      <c r="E612" t="s">
        <v>43</v>
      </c>
      <c r="F612" t="s">
        <v>32</v>
      </c>
      <c r="G612" t="s">
        <v>813</v>
      </c>
      <c r="H612" s="61" t="str">
        <f t="shared" si="29"/>
        <v>75,774.00</v>
      </c>
      <c r="I612" s="78">
        <f t="shared" si="30"/>
        <v>75774</v>
      </c>
      <c r="J612">
        <v>1</v>
      </c>
      <c r="K612">
        <v>0</v>
      </c>
      <c r="L612" s="61">
        <v>41675</v>
      </c>
      <c r="M612" s="93">
        <v>41675</v>
      </c>
      <c r="N612">
        <v>27</v>
      </c>
      <c r="O612">
        <v>340</v>
      </c>
      <c r="P612">
        <v>21</v>
      </c>
      <c r="Q612">
        <v>134</v>
      </c>
      <c r="R612">
        <v>258</v>
      </c>
      <c r="S612">
        <v>14</v>
      </c>
      <c r="T612">
        <v>56</v>
      </c>
      <c r="U612">
        <v>1</v>
      </c>
      <c r="V612">
        <v>7</v>
      </c>
      <c r="W612">
        <v>8</v>
      </c>
      <c r="X612">
        <v>4</v>
      </c>
      <c r="Y612">
        <v>0</v>
      </c>
      <c r="Z612">
        <v>0</v>
      </c>
      <c r="AA612" t="s">
        <v>27</v>
      </c>
      <c r="AB612">
        <v>0</v>
      </c>
    </row>
    <row r="613" spans="2:28" x14ac:dyDescent="0.2">
      <c r="B613">
        <v>8029</v>
      </c>
      <c r="C613">
        <v>1989</v>
      </c>
      <c r="D613" s="59">
        <f t="shared" ca="1" si="28"/>
        <v>35</v>
      </c>
      <c r="E613" t="s">
        <v>53</v>
      </c>
      <c r="F613" t="s">
        <v>28</v>
      </c>
      <c r="G613" t="s">
        <v>814</v>
      </c>
      <c r="H613" s="61" t="str">
        <f t="shared" si="29"/>
        <v>90,247.00</v>
      </c>
      <c r="I613" s="78">
        <f t="shared" si="30"/>
        <v>90247</v>
      </c>
      <c r="J613">
        <v>0</v>
      </c>
      <c r="K613">
        <v>0</v>
      </c>
      <c r="L613" s="61" t="s">
        <v>815</v>
      </c>
      <c r="M613" s="93">
        <v>41758</v>
      </c>
      <c r="N613">
        <v>27</v>
      </c>
      <c r="O613">
        <v>1184</v>
      </c>
      <c r="P613">
        <v>32</v>
      </c>
      <c r="Q613">
        <v>352</v>
      </c>
      <c r="R613">
        <v>21</v>
      </c>
      <c r="S613">
        <v>16</v>
      </c>
      <c r="T613">
        <v>16</v>
      </c>
      <c r="U613">
        <v>1</v>
      </c>
      <c r="V613">
        <v>3</v>
      </c>
      <c r="W613">
        <v>7</v>
      </c>
      <c r="X613">
        <v>1</v>
      </c>
      <c r="Y613">
        <v>1</v>
      </c>
      <c r="Z613">
        <v>0</v>
      </c>
      <c r="AA613" t="s">
        <v>35</v>
      </c>
      <c r="AB613">
        <v>3</v>
      </c>
    </row>
    <row r="614" spans="2:28" x14ac:dyDescent="0.2">
      <c r="B614">
        <v>4376</v>
      </c>
      <c r="C614">
        <v>1961</v>
      </c>
      <c r="D614" s="59">
        <f t="shared" ca="1" si="28"/>
        <v>63</v>
      </c>
      <c r="E614" t="s">
        <v>43</v>
      </c>
      <c r="F614" t="s">
        <v>28</v>
      </c>
      <c r="G614" t="s">
        <v>816</v>
      </c>
      <c r="H614" s="61" t="str">
        <f t="shared" si="29"/>
        <v>32,218.00</v>
      </c>
      <c r="I614" s="78">
        <f t="shared" si="30"/>
        <v>32218</v>
      </c>
      <c r="J614">
        <v>0</v>
      </c>
      <c r="K614">
        <v>0</v>
      </c>
      <c r="L614" s="61" t="s">
        <v>613</v>
      </c>
      <c r="M614" s="93">
        <v>41685</v>
      </c>
      <c r="N614">
        <v>27</v>
      </c>
      <c r="O614">
        <v>10</v>
      </c>
      <c r="P614">
        <v>24</v>
      </c>
      <c r="Q614">
        <v>15</v>
      </c>
      <c r="R614">
        <v>13</v>
      </c>
      <c r="S614">
        <v>1</v>
      </c>
      <c r="T614">
        <v>30</v>
      </c>
      <c r="U614">
        <v>1</v>
      </c>
      <c r="V614">
        <v>2</v>
      </c>
      <c r="W614">
        <v>3</v>
      </c>
      <c r="X614">
        <v>7</v>
      </c>
      <c r="Y614">
        <v>1</v>
      </c>
      <c r="Z614">
        <v>0</v>
      </c>
      <c r="AA614" t="s">
        <v>27</v>
      </c>
      <c r="AB614">
        <v>1</v>
      </c>
    </row>
    <row r="615" spans="2:28" x14ac:dyDescent="0.2">
      <c r="B615">
        <v>10981</v>
      </c>
      <c r="C615">
        <v>1989</v>
      </c>
      <c r="D615" s="59">
        <f t="shared" ca="1" si="28"/>
        <v>35</v>
      </c>
      <c r="E615" t="s">
        <v>23</v>
      </c>
      <c r="F615" t="s">
        <v>32</v>
      </c>
      <c r="G615" t="s">
        <v>817</v>
      </c>
      <c r="H615" s="61" t="str">
        <f t="shared" si="29"/>
        <v>84,219.00</v>
      </c>
      <c r="I615" s="78">
        <f t="shared" si="30"/>
        <v>84219</v>
      </c>
      <c r="J615">
        <v>0</v>
      </c>
      <c r="K615">
        <v>0</v>
      </c>
      <c r="L615" s="61">
        <v>41672</v>
      </c>
      <c r="M615" s="93">
        <v>41672</v>
      </c>
      <c r="N615">
        <v>27</v>
      </c>
      <c r="O615">
        <v>434</v>
      </c>
      <c r="P615">
        <v>137</v>
      </c>
      <c r="Q615">
        <v>400</v>
      </c>
      <c r="R615">
        <v>45</v>
      </c>
      <c r="S615">
        <v>137</v>
      </c>
      <c r="T615">
        <v>45</v>
      </c>
      <c r="U615">
        <v>1</v>
      </c>
      <c r="V615">
        <v>3</v>
      </c>
      <c r="W615">
        <v>10</v>
      </c>
      <c r="X615">
        <v>1</v>
      </c>
      <c r="Y615">
        <v>0</v>
      </c>
      <c r="Z615">
        <v>0</v>
      </c>
      <c r="AA615" t="s">
        <v>67</v>
      </c>
      <c r="AB615">
        <v>0</v>
      </c>
    </row>
    <row r="616" spans="2:28" x14ac:dyDescent="0.2">
      <c r="B616">
        <v>486</v>
      </c>
      <c r="C616">
        <v>1989</v>
      </c>
      <c r="D616" s="59">
        <f t="shared" ca="1" si="28"/>
        <v>35</v>
      </c>
      <c r="E616" t="s">
        <v>23</v>
      </c>
      <c r="F616" t="s">
        <v>32</v>
      </c>
      <c r="G616" t="s">
        <v>817</v>
      </c>
      <c r="H616" s="61" t="str">
        <f t="shared" si="29"/>
        <v>84,219.00</v>
      </c>
      <c r="I616" s="78">
        <f t="shared" si="30"/>
        <v>84219</v>
      </c>
      <c r="J616">
        <v>0</v>
      </c>
      <c r="K616">
        <v>0</v>
      </c>
      <c r="L616" s="61">
        <v>41672</v>
      </c>
      <c r="M616" s="93">
        <v>41672</v>
      </c>
      <c r="N616">
        <v>27</v>
      </c>
      <c r="O616">
        <v>434</v>
      </c>
      <c r="P616">
        <v>137</v>
      </c>
      <c r="Q616">
        <v>400</v>
      </c>
      <c r="R616">
        <v>45</v>
      </c>
      <c r="S616">
        <v>137</v>
      </c>
      <c r="T616">
        <v>45</v>
      </c>
      <c r="U616">
        <v>1</v>
      </c>
      <c r="V616">
        <v>3</v>
      </c>
      <c r="W616">
        <v>10</v>
      </c>
      <c r="X616">
        <v>1</v>
      </c>
      <c r="Y616">
        <v>0</v>
      </c>
      <c r="Z616">
        <v>0</v>
      </c>
      <c r="AA616" t="s">
        <v>31</v>
      </c>
      <c r="AB616">
        <v>0</v>
      </c>
    </row>
    <row r="617" spans="2:28" x14ac:dyDescent="0.2">
      <c r="B617">
        <v>1158</v>
      </c>
      <c r="C617">
        <v>1967</v>
      </c>
      <c r="D617" s="59">
        <f t="shared" ca="1" si="28"/>
        <v>57</v>
      </c>
      <c r="E617" t="s">
        <v>23</v>
      </c>
      <c r="F617" t="s">
        <v>24</v>
      </c>
      <c r="G617" t="s">
        <v>818</v>
      </c>
      <c r="H617" s="61" t="str">
        <f t="shared" si="29"/>
        <v>48,877.00</v>
      </c>
      <c r="I617" s="78">
        <f t="shared" si="30"/>
        <v>48877</v>
      </c>
      <c r="J617">
        <v>0</v>
      </c>
      <c r="K617">
        <v>1</v>
      </c>
      <c r="L617" s="61">
        <v>41760</v>
      </c>
      <c r="M617" s="93">
        <v>41760</v>
      </c>
      <c r="N617">
        <v>27</v>
      </c>
      <c r="O617">
        <v>102</v>
      </c>
      <c r="P617">
        <v>1</v>
      </c>
      <c r="Q617">
        <v>15</v>
      </c>
      <c r="R617">
        <v>2</v>
      </c>
      <c r="S617">
        <v>0</v>
      </c>
      <c r="T617">
        <v>24</v>
      </c>
      <c r="U617">
        <v>1</v>
      </c>
      <c r="V617">
        <v>3</v>
      </c>
      <c r="W617">
        <v>4</v>
      </c>
      <c r="X617">
        <v>7</v>
      </c>
      <c r="Y617">
        <v>0</v>
      </c>
      <c r="Z617">
        <v>0</v>
      </c>
      <c r="AA617" t="s">
        <v>27</v>
      </c>
      <c r="AB617">
        <v>0</v>
      </c>
    </row>
    <row r="618" spans="2:28" x14ac:dyDescent="0.2">
      <c r="B618">
        <v>9119</v>
      </c>
      <c r="C618">
        <v>1951</v>
      </c>
      <c r="D618" s="59">
        <f t="shared" ca="1" si="28"/>
        <v>73</v>
      </c>
      <c r="E618" t="s">
        <v>23</v>
      </c>
      <c r="F618" t="s">
        <v>32</v>
      </c>
      <c r="G618" t="s">
        <v>819</v>
      </c>
      <c r="H618" s="61" t="str">
        <f t="shared" si="29"/>
        <v>60,905.00</v>
      </c>
      <c r="I618" s="78">
        <f t="shared" si="30"/>
        <v>60905</v>
      </c>
      <c r="J618">
        <v>0</v>
      </c>
      <c r="K618">
        <v>1</v>
      </c>
      <c r="L618" s="61">
        <v>41406</v>
      </c>
      <c r="M618" s="93">
        <v>41406</v>
      </c>
      <c r="N618">
        <v>27</v>
      </c>
      <c r="O618">
        <v>208</v>
      </c>
      <c r="P618">
        <v>17</v>
      </c>
      <c r="Q618">
        <v>76</v>
      </c>
      <c r="R618">
        <v>36</v>
      </c>
      <c r="S618">
        <v>17</v>
      </c>
      <c r="T618">
        <v>38</v>
      </c>
      <c r="U618">
        <v>2</v>
      </c>
      <c r="V618">
        <v>3</v>
      </c>
      <c r="W618">
        <v>7</v>
      </c>
      <c r="X618">
        <v>2</v>
      </c>
      <c r="Y618">
        <v>0</v>
      </c>
      <c r="Z618">
        <v>0</v>
      </c>
      <c r="AA618" t="s">
        <v>35</v>
      </c>
      <c r="AB618">
        <v>0</v>
      </c>
    </row>
    <row r="619" spans="2:28" x14ac:dyDescent="0.2">
      <c r="B619">
        <v>6694</v>
      </c>
      <c r="C619">
        <v>1965</v>
      </c>
      <c r="D619" s="59">
        <f t="shared" ca="1" si="28"/>
        <v>59</v>
      </c>
      <c r="E619" t="s">
        <v>23</v>
      </c>
      <c r="F619" t="s">
        <v>32</v>
      </c>
      <c r="G619" t="s">
        <v>820</v>
      </c>
      <c r="H619" s="61" t="str">
        <f t="shared" si="29"/>
        <v>75,236.00</v>
      </c>
      <c r="I619" s="78">
        <f t="shared" si="30"/>
        <v>75236</v>
      </c>
      <c r="J619">
        <v>0</v>
      </c>
      <c r="K619">
        <v>1</v>
      </c>
      <c r="L619" s="61" t="s">
        <v>455</v>
      </c>
      <c r="M619" s="93">
        <v>41603</v>
      </c>
      <c r="N619">
        <v>27</v>
      </c>
      <c r="O619">
        <v>438</v>
      </c>
      <c r="P619">
        <v>66</v>
      </c>
      <c r="Q619">
        <v>400</v>
      </c>
      <c r="R619">
        <v>12</v>
      </c>
      <c r="S619">
        <v>38</v>
      </c>
      <c r="T619">
        <v>114</v>
      </c>
      <c r="U619">
        <v>1</v>
      </c>
      <c r="V619">
        <v>8</v>
      </c>
      <c r="W619">
        <v>13</v>
      </c>
      <c r="X619">
        <v>4</v>
      </c>
      <c r="Y619">
        <v>0</v>
      </c>
      <c r="Z619">
        <v>0</v>
      </c>
      <c r="AA619" t="s">
        <v>27</v>
      </c>
      <c r="AB619">
        <v>0</v>
      </c>
    </row>
    <row r="620" spans="2:28" x14ac:dyDescent="0.2">
      <c r="B620">
        <v>10573</v>
      </c>
      <c r="C620">
        <v>1954</v>
      </c>
      <c r="D620" s="59">
        <f t="shared" ca="1" si="28"/>
        <v>70</v>
      </c>
      <c r="E620" t="s">
        <v>23</v>
      </c>
      <c r="F620" t="s">
        <v>24</v>
      </c>
      <c r="G620" t="s">
        <v>821</v>
      </c>
      <c r="H620" s="61" t="str">
        <f t="shared" si="29"/>
        <v>62,551.00</v>
      </c>
      <c r="I620" s="78">
        <f t="shared" si="30"/>
        <v>62551</v>
      </c>
      <c r="J620">
        <v>0</v>
      </c>
      <c r="K620">
        <v>0</v>
      </c>
      <c r="L620" s="61" t="s">
        <v>822</v>
      </c>
      <c r="M620" s="93">
        <v>41596</v>
      </c>
      <c r="N620">
        <v>27</v>
      </c>
      <c r="O620">
        <v>125</v>
      </c>
      <c r="P620">
        <v>16</v>
      </c>
      <c r="Q620">
        <v>98</v>
      </c>
      <c r="R620">
        <v>134</v>
      </c>
      <c r="S620">
        <v>21</v>
      </c>
      <c r="T620">
        <v>27</v>
      </c>
      <c r="U620">
        <v>1</v>
      </c>
      <c r="V620">
        <v>6</v>
      </c>
      <c r="W620">
        <v>4</v>
      </c>
      <c r="X620">
        <v>3</v>
      </c>
      <c r="Y620">
        <v>0</v>
      </c>
      <c r="Z620">
        <v>0</v>
      </c>
      <c r="AA620" t="s">
        <v>50</v>
      </c>
      <c r="AB620">
        <v>1</v>
      </c>
    </row>
    <row r="621" spans="2:28" x14ac:dyDescent="0.2">
      <c r="B621">
        <v>10140</v>
      </c>
      <c r="C621">
        <v>1984</v>
      </c>
      <c r="D621" s="59">
        <f t="shared" ca="1" si="28"/>
        <v>40</v>
      </c>
      <c r="E621" t="s">
        <v>40</v>
      </c>
      <c r="F621" t="s">
        <v>32</v>
      </c>
      <c r="G621" t="s">
        <v>823</v>
      </c>
      <c r="H621" s="61" t="str">
        <f t="shared" si="29"/>
        <v>70,123.00</v>
      </c>
      <c r="I621" s="78">
        <f t="shared" si="30"/>
        <v>70123</v>
      </c>
      <c r="J621">
        <v>0</v>
      </c>
      <c r="K621">
        <v>0</v>
      </c>
      <c r="L621" s="61" t="s">
        <v>510</v>
      </c>
      <c r="M621" s="93">
        <v>41545</v>
      </c>
      <c r="N621">
        <v>27</v>
      </c>
      <c r="O621">
        <v>1308</v>
      </c>
      <c r="P621">
        <v>0</v>
      </c>
      <c r="Q621">
        <v>396</v>
      </c>
      <c r="R621">
        <v>23</v>
      </c>
      <c r="S621">
        <v>0</v>
      </c>
      <c r="T621">
        <v>0</v>
      </c>
      <c r="U621">
        <v>1</v>
      </c>
      <c r="V621">
        <v>5</v>
      </c>
      <c r="W621">
        <v>4</v>
      </c>
      <c r="X621">
        <v>3</v>
      </c>
      <c r="Y621">
        <v>0</v>
      </c>
      <c r="Z621">
        <v>0</v>
      </c>
      <c r="AA621" t="s">
        <v>50</v>
      </c>
      <c r="AB621">
        <v>2</v>
      </c>
    </row>
    <row r="622" spans="2:28" x14ac:dyDescent="0.2">
      <c r="B622">
        <v>2286</v>
      </c>
      <c r="C622">
        <v>1963</v>
      </c>
      <c r="D622" s="59">
        <f t="shared" ca="1" si="28"/>
        <v>61</v>
      </c>
      <c r="E622" t="s">
        <v>23</v>
      </c>
      <c r="F622" t="s">
        <v>28</v>
      </c>
      <c r="G622" t="s">
        <v>824</v>
      </c>
      <c r="H622" s="61" t="str">
        <f t="shared" si="29"/>
        <v>50,785.00</v>
      </c>
      <c r="I622" s="78">
        <f t="shared" si="30"/>
        <v>50785</v>
      </c>
      <c r="J622">
        <v>1</v>
      </c>
      <c r="K622">
        <v>1</v>
      </c>
      <c r="L622" s="61">
        <v>41556</v>
      </c>
      <c r="M622" s="93">
        <v>41556</v>
      </c>
      <c r="N622">
        <v>27</v>
      </c>
      <c r="O622">
        <v>64</v>
      </c>
      <c r="P622">
        <v>1</v>
      </c>
      <c r="Q622">
        <v>21</v>
      </c>
      <c r="R622">
        <v>0</v>
      </c>
      <c r="S622">
        <v>1</v>
      </c>
      <c r="T622">
        <v>27</v>
      </c>
      <c r="U622">
        <v>2</v>
      </c>
      <c r="V622">
        <v>2</v>
      </c>
      <c r="W622">
        <v>3</v>
      </c>
      <c r="X622">
        <v>6</v>
      </c>
      <c r="Y622">
        <v>0</v>
      </c>
      <c r="Z622">
        <v>0</v>
      </c>
      <c r="AA622" t="s">
        <v>31</v>
      </c>
      <c r="AB622">
        <v>0</v>
      </c>
    </row>
    <row r="623" spans="2:28" x14ac:dyDescent="0.2">
      <c r="B623">
        <v>8420</v>
      </c>
      <c r="C623">
        <v>1971</v>
      </c>
      <c r="D623" s="59">
        <f t="shared" ca="1" si="28"/>
        <v>53</v>
      </c>
      <c r="E623" t="s">
        <v>43</v>
      </c>
      <c r="F623" t="s">
        <v>32</v>
      </c>
      <c r="G623" t="s">
        <v>825</v>
      </c>
      <c r="H623" s="61" t="str">
        <f t="shared" si="29"/>
        <v>15,315.00</v>
      </c>
      <c r="I623" s="78">
        <f t="shared" si="30"/>
        <v>15315</v>
      </c>
      <c r="J623">
        <v>0</v>
      </c>
      <c r="K623">
        <v>0</v>
      </c>
      <c r="L623" s="61">
        <v>41341</v>
      </c>
      <c r="M623" s="93">
        <v>41341</v>
      </c>
      <c r="N623">
        <v>27</v>
      </c>
      <c r="O623">
        <v>7</v>
      </c>
      <c r="P623">
        <v>4</v>
      </c>
      <c r="Q623">
        <v>13</v>
      </c>
      <c r="R623">
        <v>15</v>
      </c>
      <c r="S623">
        <v>8</v>
      </c>
      <c r="T623">
        <v>17</v>
      </c>
      <c r="U623">
        <v>2</v>
      </c>
      <c r="V623">
        <v>2</v>
      </c>
      <c r="W623">
        <v>4</v>
      </c>
      <c r="X623">
        <v>5</v>
      </c>
      <c r="Y623">
        <v>0</v>
      </c>
      <c r="Z623">
        <v>0</v>
      </c>
      <c r="AA623" t="s">
        <v>27</v>
      </c>
      <c r="AB623">
        <v>0</v>
      </c>
    </row>
    <row r="624" spans="2:28" x14ac:dyDescent="0.2">
      <c r="B624">
        <v>10065</v>
      </c>
      <c r="C624">
        <v>1971</v>
      </c>
      <c r="D624" s="59">
        <f t="shared" ca="1" si="28"/>
        <v>53</v>
      </c>
      <c r="E624" t="s">
        <v>43</v>
      </c>
      <c r="F624" t="s">
        <v>32</v>
      </c>
      <c r="G624" t="s">
        <v>825</v>
      </c>
      <c r="H624" s="61" t="str">
        <f t="shared" si="29"/>
        <v>15,315.00</v>
      </c>
      <c r="I624" s="78">
        <f t="shared" si="30"/>
        <v>15315</v>
      </c>
      <c r="J624">
        <v>0</v>
      </c>
      <c r="K624">
        <v>0</v>
      </c>
      <c r="L624" s="61">
        <v>41341</v>
      </c>
      <c r="M624" s="93">
        <v>41341</v>
      </c>
      <c r="N624">
        <v>27</v>
      </c>
      <c r="O624">
        <v>7</v>
      </c>
      <c r="P624">
        <v>4</v>
      </c>
      <c r="Q624">
        <v>13</v>
      </c>
      <c r="R624">
        <v>15</v>
      </c>
      <c r="S624">
        <v>8</v>
      </c>
      <c r="T624">
        <v>17</v>
      </c>
      <c r="U624">
        <v>2</v>
      </c>
      <c r="V624">
        <v>2</v>
      </c>
      <c r="W624">
        <v>4</v>
      </c>
      <c r="X624">
        <v>5</v>
      </c>
      <c r="Y624">
        <v>0</v>
      </c>
      <c r="Z624">
        <v>0</v>
      </c>
      <c r="AA624" t="s">
        <v>27</v>
      </c>
      <c r="AB624">
        <v>0</v>
      </c>
    </row>
    <row r="625" spans="2:28" x14ac:dyDescent="0.2">
      <c r="B625">
        <v>1029</v>
      </c>
      <c r="C625">
        <v>1971</v>
      </c>
      <c r="D625" s="59">
        <f t="shared" ca="1" si="28"/>
        <v>53</v>
      </c>
      <c r="E625" t="s">
        <v>40</v>
      </c>
      <c r="F625" t="s">
        <v>32</v>
      </c>
      <c r="G625" t="s">
        <v>826</v>
      </c>
      <c r="H625" s="61" t="str">
        <f t="shared" si="29"/>
        <v>64,413.00</v>
      </c>
      <c r="I625" s="78">
        <f t="shared" si="30"/>
        <v>64413</v>
      </c>
      <c r="J625">
        <v>0</v>
      </c>
      <c r="K625">
        <v>1</v>
      </c>
      <c r="L625" s="61">
        <v>41282</v>
      </c>
      <c r="M625" s="93">
        <v>41282</v>
      </c>
      <c r="N625">
        <v>27</v>
      </c>
      <c r="O625">
        <v>200</v>
      </c>
      <c r="P625">
        <v>5</v>
      </c>
      <c r="Q625">
        <v>44</v>
      </c>
      <c r="R625">
        <v>0</v>
      </c>
      <c r="S625">
        <v>10</v>
      </c>
      <c r="T625">
        <v>20</v>
      </c>
      <c r="U625">
        <v>1</v>
      </c>
      <c r="V625">
        <v>5</v>
      </c>
      <c r="W625">
        <v>5</v>
      </c>
      <c r="X625">
        <v>5</v>
      </c>
      <c r="Y625">
        <v>0</v>
      </c>
      <c r="Z625">
        <v>0</v>
      </c>
      <c r="AA625" t="s">
        <v>27</v>
      </c>
      <c r="AB625">
        <v>0</v>
      </c>
    </row>
    <row r="626" spans="2:28" x14ac:dyDescent="0.2">
      <c r="B626">
        <v>4207</v>
      </c>
      <c r="C626">
        <v>1982</v>
      </c>
      <c r="D626" s="59">
        <f t="shared" ca="1" si="28"/>
        <v>42</v>
      </c>
      <c r="E626" t="s">
        <v>40</v>
      </c>
      <c r="F626" t="s">
        <v>32</v>
      </c>
      <c r="G626" t="s">
        <v>827</v>
      </c>
      <c r="H626" s="61" t="str">
        <f t="shared" si="29"/>
        <v>87,171.00</v>
      </c>
      <c r="I626" s="78">
        <f t="shared" si="30"/>
        <v>87171</v>
      </c>
      <c r="J626">
        <v>0</v>
      </c>
      <c r="K626">
        <v>0</v>
      </c>
      <c r="L626" s="61">
        <v>41279</v>
      </c>
      <c r="M626" s="93">
        <v>41279</v>
      </c>
      <c r="N626">
        <v>27</v>
      </c>
      <c r="O626">
        <v>1001</v>
      </c>
      <c r="P626">
        <v>44</v>
      </c>
      <c r="Q626">
        <v>107</v>
      </c>
      <c r="R626">
        <v>58</v>
      </c>
      <c r="S626">
        <v>44</v>
      </c>
      <c r="T626">
        <v>44</v>
      </c>
      <c r="U626">
        <v>1</v>
      </c>
      <c r="V626">
        <v>6</v>
      </c>
      <c r="W626">
        <v>11</v>
      </c>
      <c r="X626">
        <v>2</v>
      </c>
      <c r="Y626">
        <v>0</v>
      </c>
      <c r="Z626">
        <v>0</v>
      </c>
      <c r="AA626" t="s">
        <v>27</v>
      </c>
      <c r="AB626">
        <v>2</v>
      </c>
    </row>
    <row r="627" spans="2:28" x14ac:dyDescent="0.2">
      <c r="B627">
        <v>10277</v>
      </c>
      <c r="C627">
        <v>1962</v>
      </c>
      <c r="D627" s="59">
        <f t="shared" ca="1" si="28"/>
        <v>62</v>
      </c>
      <c r="E627" t="s">
        <v>23</v>
      </c>
      <c r="F627" t="s">
        <v>28</v>
      </c>
      <c r="G627" t="s">
        <v>828</v>
      </c>
      <c r="H627" s="61" t="str">
        <f t="shared" si="29"/>
        <v>30,081.00</v>
      </c>
      <c r="I627" s="78">
        <f t="shared" si="30"/>
        <v>30081</v>
      </c>
      <c r="J627">
        <v>0</v>
      </c>
      <c r="K627">
        <v>1</v>
      </c>
      <c r="L627" s="61" t="s">
        <v>829</v>
      </c>
      <c r="M627" s="93">
        <v>41326</v>
      </c>
      <c r="N627">
        <v>27</v>
      </c>
      <c r="O627">
        <v>36</v>
      </c>
      <c r="P627">
        <v>0</v>
      </c>
      <c r="Q627">
        <v>2</v>
      </c>
      <c r="R627">
        <v>0</v>
      </c>
      <c r="S627">
        <v>0</v>
      </c>
      <c r="T627">
        <v>4</v>
      </c>
      <c r="U627">
        <v>1</v>
      </c>
      <c r="V627">
        <v>1</v>
      </c>
      <c r="W627">
        <v>3</v>
      </c>
      <c r="X627">
        <v>7</v>
      </c>
      <c r="Y627">
        <v>0</v>
      </c>
      <c r="Z627">
        <v>0</v>
      </c>
      <c r="AA627" t="s">
        <v>27</v>
      </c>
      <c r="AB627">
        <v>0</v>
      </c>
    </row>
    <row r="628" spans="2:28" x14ac:dyDescent="0.2">
      <c r="B628">
        <v>4436</v>
      </c>
      <c r="C628">
        <v>1977</v>
      </c>
      <c r="D628" s="59">
        <f t="shared" ca="1" si="28"/>
        <v>47</v>
      </c>
      <c r="E628" t="s">
        <v>23</v>
      </c>
      <c r="F628" t="s">
        <v>28</v>
      </c>
      <c r="G628" t="s">
        <v>830</v>
      </c>
      <c r="H628" s="61" t="str">
        <f t="shared" si="29"/>
        <v>20,180.00</v>
      </c>
      <c r="I628" s="78">
        <f t="shared" si="30"/>
        <v>20180</v>
      </c>
      <c r="J628">
        <v>0</v>
      </c>
      <c r="K628">
        <v>0</v>
      </c>
      <c r="L628" s="61" t="s">
        <v>221</v>
      </c>
      <c r="M628" s="93">
        <v>41325</v>
      </c>
      <c r="N628">
        <v>27</v>
      </c>
      <c r="O628">
        <v>18</v>
      </c>
      <c r="P628">
        <v>42</v>
      </c>
      <c r="Q628">
        <v>24</v>
      </c>
      <c r="R628">
        <v>15</v>
      </c>
      <c r="S628">
        <v>20</v>
      </c>
      <c r="T628">
        <v>18</v>
      </c>
      <c r="U628">
        <v>1</v>
      </c>
      <c r="V628">
        <v>2</v>
      </c>
      <c r="W628">
        <v>4</v>
      </c>
      <c r="X628">
        <v>7</v>
      </c>
      <c r="Y628">
        <v>0</v>
      </c>
      <c r="Z628">
        <v>0</v>
      </c>
      <c r="AA628" t="s">
        <v>27</v>
      </c>
      <c r="AB628">
        <v>0</v>
      </c>
    </row>
    <row r="629" spans="2:28" x14ac:dyDescent="0.2">
      <c r="B629">
        <v>2929</v>
      </c>
      <c r="C629">
        <v>1977</v>
      </c>
      <c r="D629" s="59">
        <f t="shared" ca="1" si="28"/>
        <v>47</v>
      </c>
      <c r="E629" t="s">
        <v>23</v>
      </c>
      <c r="F629" t="s">
        <v>28</v>
      </c>
      <c r="G629" t="s">
        <v>830</v>
      </c>
      <c r="H629" s="61" t="str">
        <f t="shared" si="29"/>
        <v>20,180.00</v>
      </c>
      <c r="I629" s="78">
        <f t="shared" si="30"/>
        <v>20180</v>
      </c>
      <c r="J629">
        <v>0</v>
      </c>
      <c r="K629">
        <v>0</v>
      </c>
      <c r="L629" s="61" t="s">
        <v>221</v>
      </c>
      <c r="M629" s="93">
        <v>41325</v>
      </c>
      <c r="N629">
        <v>27</v>
      </c>
      <c r="O629">
        <v>18</v>
      </c>
      <c r="P629">
        <v>42</v>
      </c>
      <c r="Q629">
        <v>24</v>
      </c>
      <c r="R629">
        <v>15</v>
      </c>
      <c r="S629">
        <v>20</v>
      </c>
      <c r="T629">
        <v>18</v>
      </c>
      <c r="U629">
        <v>1</v>
      </c>
      <c r="V629">
        <v>2</v>
      </c>
      <c r="W629">
        <v>4</v>
      </c>
      <c r="X629">
        <v>7</v>
      </c>
      <c r="Y629">
        <v>0</v>
      </c>
      <c r="Z629">
        <v>0</v>
      </c>
      <c r="AA629" t="s">
        <v>27</v>
      </c>
      <c r="AB629">
        <v>0</v>
      </c>
    </row>
    <row r="630" spans="2:28" x14ac:dyDescent="0.2">
      <c r="B630">
        <v>6281</v>
      </c>
      <c r="C630">
        <v>1967</v>
      </c>
      <c r="D630" s="59">
        <f t="shared" ca="1" si="28"/>
        <v>57</v>
      </c>
      <c r="E630" t="s">
        <v>23</v>
      </c>
      <c r="F630" t="s">
        <v>24</v>
      </c>
      <c r="G630" t="s">
        <v>831</v>
      </c>
      <c r="H630" s="61" t="str">
        <f t="shared" si="29"/>
        <v>55,686.00</v>
      </c>
      <c r="I630" s="78">
        <f t="shared" si="30"/>
        <v>55686</v>
      </c>
      <c r="J630">
        <v>0</v>
      </c>
      <c r="K630">
        <v>1</v>
      </c>
      <c r="L630" s="61" t="s">
        <v>103</v>
      </c>
      <c r="M630" s="93">
        <v>41319</v>
      </c>
      <c r="N630">
        <v>27</v>
      </c>
      <c r="O630">
        <v>673</v>
      </c>
      <c r="P630">
        <v>0</v>
      </c>
      <c r="Q630">
        <v>199</v>
      </c>
      <c r="R630">
        <v>37</v>
      </c>
      <c r="S630">
        <v>47</v>
      </c>
      <c r="T630">
        <v>26</v>
      </c>
      <c r="U630">
        <v>2</v>
      </c>
      <c r="V630">
        <v>6</v>
      </c>
      <c r="W630">
        <v>5</v>
      </c>
      <c r="X630">
        <v>4</v>
      </c>
      <c r="Y630">
        <v>0</v>
      </c>
      <c r="Z630">
        <v>0</v>
      </c>
      <c r="AA630" t="s">
        <v>27</v>
      </c>
      <c r="AB630">
        <v>1</v>
      </c>
    </row>
    <row r="631" spans="2:28" x14ac:dyDescent="0.2">
      <c r="B631">
        <v>10390</v>
      </c>
      <c r="C631">
        <v>1960</v>
      </c>
      <c r="D631" s="59">
        <f t="shared" ca="1" si="28"/>
        <v>64</v>
      </c>
      <c r="E631" t="s">
        <v>43</v>
      </c>
      <c r="F631" t="s">
        <v>32</v>
      </c>
      <c r="G631" t="s">
        <v>832</v>
      </c>
      <c r="H631" s="61" t="str">
        <f t="shared" si="29"/>
        <v>26,887.00</v>
      </c>
      <c r="I631" s="78">
        <f t="shared" si="30"/>
        <v>26887</v>
      </c>
      <c r="J631">
        <v>0</v>
      </c>
      <c r="K631">
        <v>1</v>
      </c>
      <c r="L631" s="61">
        <v>41549</v>
      </c>
      <c r="M631" s="93">
        <v>41549</v>
      </c>
      <c r="N631">
        <v>27</v>
      </c>
      <c r="O631">
        <v>6</v>
      </c>
      <c r="P631">
        <v>7</v>
      </c>
      <c r="Q631">
        <v>4</v>
      </c>
      <c r="R631">
        <v>3</v>
      </c>
      <c r="S631">
        <v>4</v>
      </c>
      <c r="T631">
        <v>6</v>
      </c>
      <c r="U631">
        <v>1</v>
      </c>
      <c r="V631">
        <v>1</v>
      </c>
      <c r="W631">
        <v>3</v>
      </c>
      <c r="X631">
        <v>6</v>
      </c>
      <c r="Y631">
        <v>0</v>
      </c>
      <c r="Z631">
        <v>0</v>
      </c>
      <c r="AA631" t="s">
        <v>27</v>
      </c>
      <c r="AB631">
        <v>0</v>
      </c>
    </row>
    <row r="632" spans="2:28" x14ac:dyDescent="0.2">
      <c r="B632">
        <v>2574</v>
      </c>
      <c r="C632">
        <v>1978</v>
      </c>
      <c r="D632" s="59">
        <f t="shared" ca="1" si="28"/>
        <v>46</v>
      </c>
      <c r="E632" t="s">
        <v>40</v>
      </c>
      <c r="F632" t="s">
        <v>32</v>
      </c>
      <c r="G632" t="s">
        <v>833</v>
      </c>
      <c r="H632" s="61" t="str">
        <f t="shared" si="29"/>
        <v>61,996.00</v>
      </c>
      <c r="I632" s="78">
        <f t="shared" si="30"/>
        <v>61996</v>
      </c>
      <c r="J632">
        <v>0</v>
      </c>
      <c r="K632">
        <v>1</v>
      </c>
      <c r="L632" s="61" t="s">
        <v>834</v>
      </c>
      <c r="M632" s="93">
        <v>41305</v>
      </c>
      <c r="N632">
        <v>27</v>
      </c>
      <c r="O632">
        <v>1050</v>
      </c>
      <c r="P632">
        <v>12</v>
      </c>
      <c r="Q632">
        <v>144</v>
      </c>
      <c r="R632">
        <v>0</v>
      </c>
      <c r="S632">
        <v>0</v>
      </c>
      <c r="T632">
        <v>24</v>
      </c>
      <c r="U632">
        <v>3</v>
      </c>
      <c r="V632">
        <v>6</v>
      </c>
      <c r="W632">
        <v>8</v>
      </c>
      <c r="X632">
        <v>5</v>
      </c>
      <c r="Y632">
        <v>1</v>
      </c>
      <c r="Z632">
        <v>0</v>
      </c>
      <c r="AA632" t="s">
        <v>27</v>
      </c>
      <c r="AB632">
        <v>3</v>
      </c>
    </row>
    <row r="633" spans="2:28" x14ac:dyDescent="0.2">
      <c r="B633">
        <v>709</v>
      </c>
      <c r="C633">
        <v>1953</v>
      </c>
      <c r="D633" s="59">
        <f t="shared" ca="1" si="28"/>
        <v>71</v>
      </c>
      <c r="E633" t="s">
        <v>23</v>
      </c>
      <c r="F633" t="s">
        <v>24</v>
      </c>
      <c r="G633" t="s">
        <v>835</v>
      </c>
      <c r="H633" s="61" t="str">
        <f t="shared" si="29"/>
        <v>51,537.00</v>
      </c>
      <c r="I633" s="78">
        <f t="shared" si="30"/>
        <v>51537</v>
      </c>
      <c r="J633">
        <v>0</v>
      </c>
      <c r="K633">
        <v>1</v>
      </c>
      <c r="L633" s="61">
        <v>41164</v>
      </c>
      <c r="M633" s="93">
        <v>41164</v>
      </c>
      <c r="N633">
        <v>27</v>
      </c>
      <c r="O633">
        <v>787</v>
      </c>
      <c r="P633">
        <v>20</v>
      </c>
      <c r="Q633">
        <v>204</v>
      </c>
      <c r="R633">
        <v>0</v>
      </c>
      <c r="S633">
        <v>0</v>
      </c>
      <c r="T633">
        <v>92</v>
      </c>
      <c r="U633">
        <v>3</v>
      </c>
      <c r="V633">
        <v>2</v>
      </c>
      <c r="W633">
        <v>11</v>
      </c>
      <c r="X633">
        <v>8</v>
      </c>
      <c r="Y633">
        <v>0</v>
      </c>
      <c r="Z633">
        <v>0</v>
      </c>
      <c r="AA633" t="s">
        <v>67</v>
      </c>
      <c r="AB633">
        <v>0</v>
      </c>
    </row>
    <row r="634" spans="2:28" x14ac:dyDescent="0.2">
      <c r="B634">
        <v>5955</v>
      </c>
      <c r="C634">
        <v>1963</v>
      </c>
      <c r="D634" s="59">
        <f t="shared" ca="1" si="28"/>
        <v>61</v>
      </c>
      <c r="E634" t="s">
        <v>23</v>
      </c>
      <c r="F634" t="s">
        <v>32</v>
      </c>
      <c r="G634" t="s">
        <v>836</v>
      </c>
      <c r="H634" s="61" t="str">
        <f t="shared" si="29"/>
        <v>72,025.00</v>
      </c>
      <c r="I634" s="78">
        <f t="shared" si="30"/>
        <v>72025</v>
      </c>
      <c r="J634">
        <v>0</v>
      </c>
      <c r="K634">
        <v>0</v>
      </c>
      <c r="L634" s="61" t="s">
        <v>546</v>
      </c>
      <c r="M634" s="93">
        <v>41230</v>
      </c>
      <c r="N634">
        <v>27</v>
      </c>
      <c r="O634">
        <v>833</v>
      </c>
      <c r="P634">
        <v>33</v>
      </c>
      <c r="Q634">
        <v>549</v>
      </c>
      <c r="R634">
        <v>151</v>
      </c>
      <c r="S634">
        <v>133</v>
      </c>
      <c r="T634">
        <v>233</v>
      </c>
      <c r="U634">
        <v>1</v>
      </c>
      <c r="V634">
        <v>4</v>
      </c>
      <c r="W634">
        <v>8</v>
      </c>
      <c r="X634">
        <v>3</v>
      </c>
      <c r="Y634">
        <v>0</v>
      </c>
      <c r="Z634">
        <v>0</v>
      </c>
      <c r="AA634" t="s">
        <v>27</v>
      </c>
      <c r="AB634">
        <v>0</v>
      </c>
    </row>
    <row r="635" spans="2:28" x14ac:dyDescent="0.2">
      <c r="B635">
        <v>8486</v>
      </c>
      <c r="C635">
        <v>1972</v>
      </c>
      <c r="D635" s="59">
        <f t="shared" ca="1" si="28"/>
        <v>52</v>
      </c>
      <c r="E635" t="s">
        <v>53</v>
      </c>
      <c r="F635" t="s">
        <v>32</v>
      </c>
      <c r="G635" t="s">
        <v>837</v>
      </c>
      <c r="H635" s="61" t="str">
        <f t="shared" si="29"/>
        <v>30,538.00</v>
      </c>
      <c r="I635" s="78">
        <f t="shared" si="30"/>
        <v>30538</v>
      </c>
      <c r="J635">
        <v>1</v>
      </c>
      <c r="K635">
        <v>0</v>
      </c>
      <c r="L635" s="61">
        <v>40918</v>
      </c>
      <c r="M635" s="93">
        <v>40918</v>
      </c>
      <c r="N635">
        <v>27</v>
      </c>
      <c r="O635">
        <v>284</v>
      </c>
      <c r="P635">
        <v>0</v>
      </c>
      <c r="Q635">
        <v>52</v>
      </c>
      <c r="R635">
        <v>8</v>
      </c>
      <c r="S635">
        <v>3</v>
      </c>
      <c r="T635">
        <v>20</v>
      </c>
      <c r="U635">
        <v>4</v>
      </c>
      <c r="V635">
        <v>9</v>
      </c>
      <c r="W635">
        <v>4</v>
      </c>
      <c r="X635">
        <v>10</v>
      </c>
      <c r="Y635">
        <v>0</v>
      </c>
      <c r="Z635">
        <v>0</v>
      </c>
      <c r="AA635" t="s">
        <v>27</v>
      </c>
      <c r="AB635">
        <v>0</v>
      </c>
    </row>
    <row r="636" spans="2:28" x14ac:dyDescent="0.2">
      <c r="B636">
        <v>10343</v>
      </c>
      <c r="C636">
        <v>1992</v>
      </c>
      <c r="D636" s="59">
        <f t="shared" ca="1" si="28"/>
        <v>32</v>
      </c>
      <c r="E636" t="s">
        <v>43</v>
      </c>
      <c r="F636" t="s">
        <v>28</v>
      </c>
      <c r="G636" t="s">
        <v>838</v>
      </c>
      <c r="H636" s="61" t="str">
        <f t="shared" si="29"/>
        <v>61,618.00</v>
      </c>
      <c r="I636" s="78">
        <f t="shared" si="30"/>
        <v>61618</v>
      </c>
      <c r="J636">
        <v>0</v>
      </c>
      <c r="K636">
        <v>0</v>
      </c>
      <c r="L636" s="61" t="s">
        <v>839</v>
      </c>
      <c r="M636" s="93">
        <v>41181</v>
      </c>
      <c r="N636">
        <v>27</v>
      </c>
      <c r="O636">
        <v>605</v>
      </c>
      <c r="P636">
        <v>91</v>
      </c>
      <c r="Q636">
        <v>399</v>
      </c>
      <c r="R636">
        <v>0</v>
      </c>
      <c r="S636">
        <v>45</v>
      </c>
      <c r="T636">
        <v>205</v>
      </c>
      <c r="U636">
        <v>2</v>
      </c>
      <c r="V636">
        <v>3</v>
      </c>
      <c r="W636">
        <v>8</v>
      </c>
      <c r="X636">
        <v>3</v>
      </c>
      <c r="Y636">
        <v>0</v>
      </c>
      <c r="Z636">
        <v>0</v>
      </c>
      <c r="AA636" t="s">
        <v>50</v>
      </c>
      <c r="AB636">
        <v>0</v>
      </c>
    </row>
    <row r="637" spans="2:28" x14ac:dyDescent="0.2">
      <c r="B637">
        <v>6652</v>
      </c>
      <c r="C637">
        <v>1966</v>
      </c>
      <c r="D637" s="59">
        <f t="shared" ca="1" si="28"/>
        <v>58</v>
      </c>
      <c r="E637" t="s">
        <v>23</v>
      </c>
      <c r="F637" t="s">
        <v>32</v>
      </c>
      <c r="G637" t="s">
        <v>840</v>
      </c>
      <c r="H637" s="61" t="str">
        <f t="shared" si="29"/>
        <v>77,343.00</v>
      </c>
      <c r="I637" s="78">
        <f t="shared" si="30"/>
        <v>77343</v>
      </c>
      <c r="J637">
        <v>0</v>
      </c>
      <c r="K637">
        <v>0</v>
      </c>
      <c r="L637" s="61">
        <v>41888</v>
      </c>
      <c r="M637" s="93">
        <v>41888</v>
      </c>
      <c r="N637">
        <v>28</v>
      </c>
      <c r="O637">
        <v>227</v>
      </c>
      <c r="P637">
        <v>151</v>
      </c>
      <c r="Q637">
        <v>573</v>
      </c>
      <c r="R637">
        <v>98</v>
      </c>
      <c r="S637">
        <v>54</v>
      </c>
      <c r="T637">
        <v>31</v>
      </c>
      <c r="U637">
        <v>1</v>
      </c>
      <c r="V637">
        <v>3</v>
      </c>
      <c r="W637">
        <v>9</v>
      </c>
      <c r="X637">
        <v>1</v>
      </c>
      <c r="Y637">
        <v>0</v>
      </c>
      <c r="Z637">
        <v>0</v>
      </c>
      <c r="AA637" t="s">
        <v>31</v>
      </c>
      <c r="AB637">
        <v>0</v>
      </c>
    </row>
    <row r="638" spans="2:28" x14ac:dyDescent="0.2">
      <c r="B638">
        <v>8746</v>
      </c>
      <c r="C638">
        <v>1990</v>
      </c>
      <c r="D638" s="59">
        <f t="shared" ca="1" si="28"/>
        <v>34</v>
      </c>
      <c r="E638" t="s">
        <v>23</v>
      </c>
      <c r="F638" t="s">
        <v>32</v>
      </c>
      <c r="G638" t="s">
        <v>841</v>
      </c>
      <c r="H638" s="61" t="str">
        <f t="shared" si="29"/>
        <v>75,433.00</v>
      </c>
      <c r="I638" s="78">
        <f t="shared" si="30"/>
        <v>75433</v>
      </c>
      <c r="J638">
        <v>1</v>
      </c>
      <c r="K638">
        <v>0</v>
      </c>
      <c r="L638" s="61">
        <v>41763</v>
      </c>
      <c r="M638" s="93">
        <v>41763</v>
      </c>
      <c r="N638">
        <v>28</v>
      </c>
      <c r="O638">
        <v>800</v>
      </c>
      <c r="P638">
        <v>0</v>
      </c>
      <c r="Q638">
        <v>297</v>
      </c>
      <c r="R638">
        <v>0</v>
      </c>
      <c r="S638">
        <v>34</v>
      </c>
      <c r="T638">
        <v>57</v>
      </c>
      <c r="U638">
        <v>2</v>
      </c>
      <c r="V638">
        <v>2</v>
      </c>
      <c r="W638">
        <v>10</v>
      </c>
      <c r="X638">
        <v>6</v>
      </c>
      <c r="Y638">
        <v>0</v>
      </c>
      <c r="Z638">
        <v>0</v>
      </c>
      <c r="AA638" t="s">
        <v>27</v>
      </c>
      <c r="AB638">
        <v>2</v>
      </c>
    </row>
    <row r="639" spans="2:28" x14ac:dyDescent="0.2">
      <c r="B639">
        <v>4686</v>
      </c>
      <c r="C639">
        <v>1963</v>
      </c>
      <c r="D639" s="59">
        <f t="shared" ca="1" si="28"/>
        <v>61</v>
      </c>
      <c r="E639" t="s">
        <v>40</v>
      </c>
      <c r="F639" t="s">
        <v>55</v>
      </c>
      <c r="G639" t="s">
        <v>842</v>
      </c>
      <c r="H639" s="61" t="str">
        <f t="shared" si="29"/>
        <v>82,571.00</v>
      </c>
      <c r="I639" s="78">
        <f t="shared" si="30"/>
        <v>82571</v>
      </c>
      <c r="J639">
        <v>0</v>
      </c>
      <c r="K639">
        <v>0</v>
      </c>
      <c r="L639" s="61">
        <v>41674</v>
      </c>
      <c r="M639" s="93">
        <v>41674</v>
      </c>
      <c r="N639">
        <v>28</v>
      </c>
      <c r="O639">
        <v>861</v>
      </c>
      <c r="P639">
        <v>31</v>
      </c>
      <c r="Q639">
        <v>558</v>
      </c>
      <c r="R639">
        <v>62</v>
      </c>
      <c r="S639">
        <v>95</v>
      </c>
      <c r="T639">
        <v>79</v>
      </c>
      <c r="U639">
        <v>0</v>
      </c>
      <c r="V639">
        <v>6</v>
      </c>
      <c r="W639">
        <v>13</v>
      </c>
      <c r="X639">
        <v>2</v>
      </c>
      <c r="Y639">
        <v>0</v>
      </c>
      <c r="Z639">
        <v>0</v>
      </c>
      <c r="AA639" t="s">
        <v>27</v>
      </c>
      <c r="AB639">
        <v>1</v>
      </c>
    </row>
    <row r="640" spans="2:28" x14ac:dyDescent="0.2">
      <c r="B640">
        <v>3551</v>
      </c>
      <c r="C640">
        <v>1955</v>
      </c>
      <c r="D640" s="59">
        <f t="shared" ca="1" si="28"/>
        <v>69</v>
      </c>
      <c r="E640" t="s">
        <v>53</v>
      </c>
      <c r="F640" t="s">
        <v>32</v>
      </c>
      <c r="G640" t="s">
        <v>843</v>
      </c>
      <c r="H640" s="61" t="str">
        <f t="shared" si="29"/>
        <v>60,033.00</v>
      </c>
      <c r="I640" s="78">
        <f t="shared" si="30"/>
        <v>60033</v>
      </c>
      <c r="J640">
        <v>0</v>
      </c>
      <c r="K640">
        <v>1</v>
      </c>
      <c r="L640" s="61" t="s">
        <v>120</v>
      </c>
      <c r="M640" s="93">
        <v>41727</v>
      </c>
      <c r="N640">
        <v>28</v>
      </c>
      <c r="O640">
        <v>62</v>
      </c>
      <c r="P640">
        <v>1</v>
      </c>
      <c r="Q640">
        <v>57</v>
      </c>
      <c r="R640">
        <v>19</v>
      </c>
      <c r="S640">
        <v>11</v>
      </c>
      <c r="T640">
        <v>48</v>
      </c>
      <c r="U640">
        <v>2</v>
      </c>
      <c r="V640">
        <v>2</v>
      </c>
      <c r="W640">
        <v>5</v>
      </c>
      <c r="X640">
        <v>2</v>
      </c>
      <c r="Y640">
        <v>0</v>
      </c>
      <c r="Z640">
        <v>0</v>
      </c>
      <c r="AA640" t="s">
        <v>27</v>
      </c>
      <c r="AB640">
        <v>0</v>
      </c>
    </row>
    <row r="641" spans="2:28" x14ac:dyDescent="0.2">
      <c r="B641">
        <v>4338</v>
      </c>
      <c r="C641">
        <v>1984</v>
      </c>
      <c r="D641" s="59">
        <f t="shared" ca="1" si="28"/>
        <v>40</v>
      </c>
      <c r="E641" t="s">
        <v>23</v>
      </c>
      <c r="F641" t="s">
        <v>28</v>
      </c>
      <c r="G641" t="s">
        <v>844</v>
      </c>
      <c r="H641" s="61" t="str">
        <f t="shared" si="29"/>
        <v>39,062.00</v>
      </c>
      <c r="I641" s="78">
        <f t="shared" si="30"/>
        <v>39062</v>
      </c>
      <c r="J641">
        <v>1</v>
      </c>
      <c r="K641">
        <v>0</v>
      </c>
      <c r="L641" s="61" t="s">
        <v>701</v>
      </c>
      <c r="M641" s="93">
        <v>41723</v>
      </c>
      <c r="N641">
        <v>28</v>
      </c>
      <c r="O641">
        <v>23</v>
      </c>
      <c r="P641">
        <v>0</v>
      </c>
      <c r="Q641">
        <v>9</v>
      </c>
      <c r="R641">
        <v>0</v>
      </c>
      <c r="S641">
        <v>0</v>
      </c>
      <c r="T641">
        <v>12</v>
      </c>
      <c r="U641">
        <v>1</v>
      </c>
      <c r="V641">
        <v>1</v>
      </c>
      <c r="W641">
        <v>3</v>
      </c>
      <c r="X641">
        <v>4</v>
      </c>
      <c r="Y641">
        <v>0</v>
      </c>
      <c r="Z641">
        <v>0</v>
      </c>
      <c r="AA641" t="s">
        <v>27</v>
      </c>
      <c r="AB641">
        <v>1</v>
      </c>
    </row>
    <row r="642" spans="2:28" x14ac:dyDescent="0.2">
      <c r="B642">
        <v>4444</v>
      </c>
      <c r="C642">
        <v>1973</v>
      </c>
      <c r="D642" s="59">
        <f t="shared" ca="1" si="28"/>
        <v>51</v>
      </c>
      <c r="E642" t="s">
        <v>23</v>
      </c>
      <c r="F642" t="s">
        <v>32</v>
      </c>
      <c r="G642" t="s">
        <v>845</v>
      </c>
      <c r="H642" s="61" t="str">
        <f t="shared" si="29"/>
        <v>30,023.00</v>
      </c>
      <c r="I642" s="78">
        <f t="shared" si="30"/>
        <v>30023</v>
      </c>
      <c r="J642">
        <v>1</v>
      </c>
      <c r="K642">
        <v>0</v>
      </c>
      <c r="L642" s="61" t="s">
        <v>846</v>
      </c>
      <c r="M642" s="93">
        <v>41722</v>
      </c>
      <c r="N642">
        <v>28</v>
      </c>
      <c r="O642">
        <v>11</v>
      </c>
      <c r="P642">
        <v>0</v>
      </c>
      <c r="Q642">
        <v>16</v>
      </c>
      <c r="R642">
        <v>7</v>
      </c>
      <c r="S642">
        <v>6</v>
      </c>
      <c r="T642">
        <v>21</v>
      </c>
      <c r="U642">
        <v>1</v>
      </c>
      <c r="V642">
        <v>2</v>
      </c>
      <c r="W642">
        <v>3</v>
      </c>
      <c r="X642">
        <v>8</v>
      </c>
      <c r="Y642">
        <v>0</v>
      </c>
      <c r="Z642">
        <v>0</v>
      </c>
      <c r="AA642" t="s">
        <v>27</v>
      </c>
      <c r="AB642">
        <v>0</v>
      </c>
    </row>
    <row r="643" spans="2:28" x14ac:dyDescent="0.2">
      <c r="B643">
        <v>498</v>
      </c>
      <c r="C643">
        <v>1971</v>
      </c>
      <c r="D643" s="59">
        <f t="shared" ca="1" si="28"/>
        <v>53</v>
      </c>
      <c r="E643" t="s">
        <v>23</v>
      </c>
      <c r="F643" t="s">
        <v>28</v>
      </c>
      <c r="G643" t="s">
        <v>847</v>
      </c>
      <c r="H643" s="61" t="str">
        <f t="shared" si="29"/>
        <v>30,015.00</v>
      </c>
      <c r="I643" s="78">
        <f t="shared" si="30"/>
        <v>30015</v>
      </c>
      <c r="J643">
        <v>1</v>
      </c>
      <c r="K643">
        <v>0</v>
      </c>
      <c r="L643" s="61">
        <v>41672</v>
      </c>
      <c r="M643" s="93">
        <v>41672</v>
      </c>
      <c r="N643">
        <v>28</v>
      </c>
      <c r="O643">
        <v>25</v>
      </c>
      <c r="P643">
        <v>0</v>
      </c>
      <c r="Q643">
        <v>22</v>
      </c>
      <c r="R643">
        <v>2</v>
      </c>
      <c r="S643">
        <v>3</v>
      </c>
      <c r="T643">
        <v>5</v>
      </c>
      <c r="U643">
        <v>2</v>
      </c>
      <c r="V643">
        <v>1</v>
      </c>
      <c r="W643">
        <v>4</v>
      </c>
      <c r="X643">
        <v>5</v>
      </c>
      <c r="Y643">
        <v>0</v>
      </c>
      <c r="Z643">
        <v>0</v>
      </c>
      <c r="AA643" t="s">
        <v>27</v>
      </c>
      <c r="AB643">
        <v>0</v>
      </c>
    </row>
    <row r="644" spans="2:28" x14ac:dyDescent="0.2">
      <c r="B644">
        <v>8230</v>
      </c>
      <c r="C644">
        <v>1981</v>
      </c>
      <c r="D644" s="59">
        <f t="shared" ref="D644:D707" ca="1" si="31">(YEAR(NOW())-C644)</f>
        <v>43</v>
      </c>
      <c r="E644" t="s">
        <v>23</v>
      </c>
      <c r="F644" t="s">
        <v>32</v>
      </c>
      <c r="G644" t="s">
        <v>848</v>
      </c>
      <c r="H644" s="61" t="str">
        <f t="shared" ref="H644:H707" si="32">REPLACE(G644,1,1,"")</f>
        <v>33,228.00</v>
      </c>
      <c r="I644" s="78">
        <f t="shared" ref="I644:I707" si="33">VALUE(H644)</f>
        <v>33228</v>
      </c>
      <c r="J644">
        <v>1</v>
      </c>
      <c r="K644">
        <v>0</v>
      </c>
      <c r="L644" s="61" t="s">
        <v>849</v>
      </c>
      <c r="M644" s="93">
        <v>41662</v>
      </c>
      <c r="N644">
        <v>28</v>
      </c>
      <c r="O644">
        <v>22</v>
      </c>
      <c r="P644">
        <v>2</v>
      </c>
      <c r="Q644">
        <v>31</v>
      </c>
      <c r="R644">
        <v>7</v>
      </c>
      <c r="S644">
        <v>4</v>
      </c>
      <c r="T644">
        <v>5</v>
      </c>
      <c r="U644">
        <v>1</v>
      </c>
      <c r="V644">
        <v>2</v>
      </c>
      <c r="W644">
        <v>3</v>
      </c>
      <c r="X644">
        <v>7</v>
      </c>
      <c r="Y644">
        <v>0</v>
      </c>
      <c r="Z644">
        <v>0</v>
      </c>
      <c r="AA644" t="s">
        <v>27</v>
      </c>
      <c r="AB644">
        <v>0</v>
      </c>
    </row>
    <row r="645" spans="2:28" x14ac:dyDescent="0.2">
      <c r="B645">
        <v>2826</v>
      </c>
      <c r="C645">
        <v>1968</v>
      </c>
      <c r="D645" s="59">
        <f t="shared" ca="1" si="31"/>
        <v>56</v>
      </c>
      <c r="E645" t="s">
        <v>23</v>
      </c>
      <c r="F645" t="s">
        <v>32</v>
      </c>
      <c r="G645" t="s">
        <v>850</v>
      </c>
      <c r="H645" s="61" t="str">
        <f t="shared" si="32"/>
        <v>22,574.00</v>
      </c>
      <c r="I645" s="78">
        <f t="shared" si="33"/>
        <v>22574</v>
      </c>
      <c r="J645">
        <v>2</v>
      </c>
      <c r="K645">
        <v>1</v>
      </c>
      <c r="L645" s="61" t="s">
        <v>458</v>
      </c>
      <c r="M645" s="93">
        <v>41575</v>
      </c>
      <c r="N645">
        <v>28</v>
      </c>
      <c r="O645">
        <v>25</v>
      </c>
      <c r="P645">
        <v>0</v>
      </c>
      <c r="Q645">
        <v>8</v>
      </c>
      <c r="R645">
        <v>2</v>
      </c>
      <c r="S645">
        <v>0</v>
      </c>
      <c r="T645">
        <v>2</v>
      </c>
      <c r="U645">
        <v>2</v>
      </c>
      <c r="V645">
        <v>2</v>
      </c>
      <c r="W645">
        <v>3</v>
      </c>
      <c r="X645">
        <v>7</v>
      </c>
      <c r="Y645">
        <v>0</v>
      </c>
      <c r="Z645">
        <v>0</v>
      </c>
      <c r="AA645" t="s">
        <v>27</v>
      </c>
      <c r="AB645">
        <v>0</v>
      </c>
    </row>
    <row r="646" spans="2:28" x14ac:dyDescent="0.2">
      <c r="B646">
        <v>6222</v>
      </c>
      <c r="C646">
        <v>1968</v>
      </c>
      <c r="D646" s="59">
        <f t="shared" ca="1" si="31"/>
        <v>56</v>
      </c>
      <c r="E646" t="s">
        <v>23</v>
      </c>
      <c r="F646" t="s">
        <v>32</v>
      </c>
      <c r="G646" t="s">
        <v>850</v>
      </c>
      <c r="H646" s="61" t="str">
        <f t="shared" si="32"/>
        <v>22,574.00</v>
      </c>
      <c r="I646" s="78">
        <f t="shared" si="33"/>
        <v>22574</v>
      </c>
      <c r="J646">
        <v>2</v>
      </c>
      <c r="K646">
        <v>1</v>
      </c>
      <c r="L646" s="61" t="s">
        <v>458</v>
      </c>
      <c r="M646" s="93">
        <v>41575</v>
      </c>
      <c r="N646">
        <v>28</v>
      </c>
      <c r="O646">
        <v>25</v>
      </c>
      <c r="P646">
        <v>0</v>
      </c>
      <c r="Q646">
        <v>8</v>
      </c>
      <c r="R646">
        <v>2</v>
      </c>
      <c r="S646">
        <v>0</v>
      </c>
      <c r="T646">
        <v>2</v>
      </c>
      <c r="U646">
        <v>2</v>
      </c>
      <c r="V646">
        <v>2</v>
      </c>
      <c r="W646">
        <v>3</v>
      </c>
      <c r="X646">
        <v>7</v>
      </c>
      <c r="Y646">
        <v>0</v>
      </c>
      <c r="Z646">
        <v>0</v>
      </c>
      <c r="AA646" t="s">
        <v>27</v>
      </c>
      <c r="AB646">
        <v>0</v>
      </c>
    </row>
    <row r="647" spans="2:28" x14ac:dyDescent="0.2">
      <c r="B647">
        <v>7352</v>
      </c>
      <c r="C647">
        <v>1958</v>
      </c>
      <c r="D647" s="59">
        <f t="shared" ca="1" si="31"/>
        <v>66</v>
      </c>
      <c r="E647" t="s">
        <v>23</v>
      </c>
      <c r="F647" t="s">
        <v>32</v>
      </c>
      <c r="G647" t="s">
        <v>851</v>
      </c>
      <c r="H647" s="61" t="str">
        <f t="shared" si="32"/>
        <v>55,267.00</v>
      </c>
      <c r="I647" s="78">
        <f t="shared" si="33"/>
        <v>55267</v>
      </c>
      <c r="J647">
        <v>0</v>
      </c>
      <c r="K647">
        <v>1</v>
      </c>
      <c r="L647" s="61" t="s">
        <v>423</v>
      </c>
      <c r="M647" s="93">
        <v>41568</v>
      </c>
      <c r="N647">
        <v>28</v>
      </c>
      <c r="O647">
        <v>161</v>
      </c>
      <c r="P647">
        <v>28</v>
      </c>
      <c r="Q647">
        <v>136</v>
      </c>
      <c r="R647">
        <v>32</v>
      </c>
      <c r="S647">
        <v>3</v>
      </c>
      <c r="T647">
        <v>45</v>
      </c>
      <c r="U647">
        <v>4</v>
      </c>
      <c r="V647">
        <v>3</v>
      </c>
      <c r="W647">
        <v>6</v>
      </c>
      <c r="X647">
        <v>3</v>
      </c>
      <c r="Y647">
        <v>0</v>
      </c>
      <c r="Z647">
        <v>0</v>
      </c>
      <c r="AA647" t="s">
        <v>31</v>
      </c>
      <c r="AB647">
        <v>0</v>
      </c>
    </row>
    <row r="648" spans="2:28" x14ac:dyDescent="0.2">
      <c r="B648">
        <v>10928</v>
      </c>
      <c r="C648">
        <v>1959</v>
      </c>
      <c r="D648" s="59">
        <f t="shared" ca="1" si="31"/>
        <v>65</v>
      </c>
      <c r="E648" t="s">
        <v>23</v>
      </c>
      <c r="F648" t="s">
        <v>32</v>
      </c>
      <c r="G648" t="s">
        <v>852</v>
      </c>
      <c r="H648" s="61" t="str">
        <f t="shared" si="32"/>
        <v>66,886.00</v>
      </c>
      <c r="I648" s="78">
        <f t="shared" si="33"/>
        <v>66886</v>
      </c>
      <c r="J648">
        <v>0</v>
      </c>
      <c r="K648">
        <v>1</v>
      </c>
      <c r="L648" s="61" t="s">
        <v>853</v>
      </c>
      <c r="M648" s="93">
        <v>41533</v>
      </c>
      <c r="N648">
        <v>28</v>
      </c>
      <c r="O648">
        <v>315</v>
      </c>
      <c r="P648">
        <v>4</v>
      </c>
      <c r="Q648">
        <v>62</v>
      </c>
      <c r="R648">
        <v>41</v>
      </c>
      <c r="S648">
        <v>31</v>
      </c>
      <c r="T648">
        <v>146</v>
      </c>
      <c r="U648">
        <v>2</v>
      </c>
      <c r="V648">
        <v>7</v>
      </c>
      <c r="W648">
        <v>7</v>
      </c>
      <c r="X648">
        <v>5</v>
      </c>
      <c r="Y648">
        <v>0</v>
      </c>
      <c r="Z648">
        <v>0</v>
      </c>
      <c r="AA648" t="s">
        <v>27</v>
      </c>
      <c r="AB648">
        <v>0</v>
      </c>
    </row>
    <row r="649" spans="2:28" x14ac:dyDescent="0.2">
      <c r="B649">
        <v>10736</v>
      </c>
      <c r="C649">
        <v>1972</v>
      </c>
      <c r="D649" s="59">
        <f t="shared" ca="1" si="31"/>
        <v>52</v>
      </c>
      <c r="E649" t="s">
        <v>23</v>
      </c>
      <c r="F649" t="s">
        <v>28</v>
      </c>
      <c r="G649" t="s">
        <v>854</v>
      </c>
      <c r="H649" s="61" t="str">
        <f t="shared" si="32"/>
        <v>72,258.00</v>
      </c>
      <c r="I649" s="78">
        <f t="shared" si="33"/>
        <v>72258</v>
      </c>
      <c r="J649">
        <v>0</v>
      </c>
      <c r="K649">
        <v>1</v>
      </c>
      <c r="L649" s="61">
        <v>41617</v>
      </c>
      <c r="M649" s="93">
        <v>41617</v>
      </c>
      <c r="N649">
        <v>28</v>
      </c>
      <c r="O649">
        <v>522</v>
      </c>
      <c r="P649">
        <v>0</v>
      </c>
      <c r="Q649">
        <v>522</v>
      </c>
      <c r="R649">
        <v>227</v>
      </c>
      <c r="S649">
        <v>120</v>
      </c>
      <c r="T649">
        <v>134</v>
      </c>
      <c r="U649">
        <v>2</v>
      </c>
      <c r="V649">
        <v>6</v>
      </c>
      <c r="W649">
        <v>5</v>
      </c>
      <c r="X649">
        <v>2</v>
      </c>
      <c r="Y649">
        <v>0</v>
      </c>
      <c r="Z649">
        <v>0</v>
      </c>
      <c r="AA649" t="s">
        <v>31</v>
      </c>
      <c r="AB649">
        <v>0</v>
      </c>
    </row>
    <row r="650" spans="2:28" x14ac:dyDescent="0.2">
      <c r="B650">
        <v>10163</v>
      </c>
      <c r="C650">
        <v>1985</v>
      </c>
      <c r="D650" s="59">
        <f t="shared" ca="1" si="31"/>
        <v>39</v>
      </c>
      <c r="E650" t="s">
        <v>40</v>
      </c>
      <c r="F650" t="s">
        <v>28</v>
      </c>
      <c r="G650" t="s">
        <v>855</v>
      </c>
      <c r="H650" s="61" t="str">
        <f t="shared" si="32"/>
        <v>82,733.00</v>
      </c>
      <c r="I650" s="78">
        <f t="shared" si="33"/>
        <v>82733</v>
      </c>
      <c r="J650">
        <v>0</v>
      </c>
      <c r="K650">
        <v>0</v>
      </c>
      <c r="L650" s="61">
        <v>41556</v>
      </c>
      <c r="M650" s="93">
        <v>41556</v>
      </c>
      <c r="N650">
        <v>28</v>
      </c>
      <c r="O650">
        <v>712</v>
      </c>
      <c r="P650">
        <v>50</v>
      </c>
      <c r="Q650">
        <v>420</v>
      </c>
      <c r="R650">
        <v>65</v>
      </c>
      <c r="S650">
        <v>38</v>
      </c>
      <c r="T650">
        <v>38</v>
      </c>
      <c r="U650">
        <v>1</v>
      </c>
      <c r="V650">
        <v>8</v>
      </c>
      <c r="W650">
        <v>7</v>
      </c>
      <c r="X650">
        <v>4</v>
      </c>
      <c r="Y650">
        <v>1</v>
      </c>
      <c r="Z650">
        <v>0</v>
      </c>
      <c r="AA650" t="s">
        <v>27</v>
      </c>
      <c r="AB650">
        <v>0</v>
      </c>
    </row>
    <row r="651" spans="2:28" x14ac:dyDescent="0.2">
      <c r="B651">
        <v>6168</v>
      </c>
      <c r="C651">
        <v>1964</v>
      </c>
      <c r="D651" s="59">
        <f t="shared" ca="1" si="31"/>
        <v>60</v>
      </c>
      <c r="E651" t="s">
        <v>23</v>
      </c>
      <c r="F651" t="s">
        <v>24</v>
      </c>
      <c r="G651" t="s">
        <v>856</v>
      </c>
      <c r="H651" s="61" t="str">
        <f t="shared" si="32"/>
        <v>45,146.00</v>
      </c>
      <c r="I651" s="78">
        <f t="shared" si="33"/>
        <v>45146</v>
      </c>
      <c r="J651">
        <v>1</v>
      </c>
      <c r="K651">
        <v>1</v>
      </c>
      <c r="L651" s="61" t="s">
        <v>857</v>
      </c>
      <c r="M651" s="93">
        <v>41470</v>
      </c>
      <c r="N651">
        <v>28</v>
      </c>
      <c r="O651">
        <v>33</v>
      </c>
      <c r="P651">
        <v>0</v>
      </c>
      <c r="Q651">
        <v>5</v>
      </c>
      <c r="R651">
        <v>0</v>
      </c>
      <c r="S651">
        <v>0</v>
      </c>
      <c r="T651">
        <v>15</v>
      </c>
      <c r="U651">
        <v>2</v>
      </c>
      <c r="V651">
        <v>1</v>
      </c>
      <c r="W651">
        <v>2</v>
      </c>
      <c r="X651">
        <v>4</v>
      </c>
      <c r="Y651">
        <v>0</v>
      </c>
      <c r="Z651">
        <v>0</v>
      </c>
      <c r="AA651" t="s">
        <v>50</v>
      </c>
      <c r="AB651">
        <v>0</v>
      </c>
    </row>
    <row r="652" spans="2:28" x14ac:dyDescent="0.2">
      <c r="B652">
        <v>4656</v>
      </c>
      <c r="C652">
        <v>1991</v>
      </c>
      <c r="D652" s="59">
        <f t="shared" ca="1" si="31"/>
        <v>33</v>
      </c>
      <c r="E652" t="s">
        <v>43</v>
      </c>
      <c r="F652" t="s">
        <v>28</v>
      </c>
      <c r="G652" t="s">
        <v>858</v>
      </c>
      <c r="H652" s="61" t="str">
        <f t="shared" si="32"/>
        <v>51,250.00</v>
      </c>
      <c r="I652" s="78">
        <f t="shared" si="33"/>
        <v>51250</v>
      </c>
      <c r="J652">
        <v>1</v>
      </c>
      <c r="K652">
        <v>0</v>
      </c>
      <c r="L652" s="61" t="s">
        <v>100</v>
      </c>
      <c r="M652" s="93">
        <v>41363</v>
      </c>
      <c r="N652">
        <v>28</v>
      </c>
      <c r="O652">
        <v>342</v>
      </c>
      <c r="P652">
        <v>32</v>
      </c>
      <c r="Q652">
        <v>230</v>
      </c>
      <c r="R652">
        <v>34</v>
      </c>
      <c r="S652">
        <v>32</v>
      </c>
      <c r="T652">
        <v>40</v>
      </c>
      <c r="U652">
        <v>5</v>
      </c>
      <c r="V652">
        <v>10</v>
      </c>
      <c r="W652">
        <v>4</v>
      </c>
      <c r="X652">
        <v>9</v>
      </c>
      <c r="Y652">
        <v>0</v>
      </c>
      <c r="Z652">
        <v>0</v>
      </c>
      <c r="AA652" t="s">
        <v>67</v>
      </c>
      <c r="AB652">
        <v>1</v>
      </c>
    </row>
    <row r="653" spans="2:28" x14ac:dyDescent="0.2">
      <c r="B653">
        <v>626</v>
      </c>
      <c r="C653">
        <v>1952</v>
      </c>
      <c r="D653" s="59">
        <f t="shared" ca="1" si="31"/>
        <v>72</v>
      </c>
      <c r="E653" t="s">
        <v>23</v>
      </c>
      <c r="F653" t="s">
        <v>32</v>
      </c>
      <c r="G653" t="s">
        <v>859</v>
      </c>
      <c r="H653" s="61" t="str">
        <f t="shared" si="32"/>
        <v>32,871.00</v>
      </c>
      <c r="I653" s="78">
        <f t="shared" si="33"/>
        <v>32871</v>
      </c>
      <c r="J653">
        <v>1</v>
      </c>
      <c r="K653">
        <v>1</v>
      </c>
      <c r="L653" s="61">
        <v>41520</v>
      </c>
      <c r="M653" s="93">
        <v>41520</v>
      </c>
      <c r="N653">
        <v>28</v>
      </c>
      <c r="O653">
        <v>22</v>
      </c>
      <c r="P653">
        <v>2</v>
      </c>
      <c r="Q653">
        <v>12</v>
      </c>
      <c r="R653">
        <v>0</v>
      </c>
      <c r="S653">
        <v>2</v>
      </c>
      <c r="T653">
        <v>5</v>
      </c>
      <c r="U653">
        <v>1</v>
      </c>
      <c r="V653">
        <v>1</v>
      </c>
      <c r="W653">
        <v>3</v>
      </c>
      <c r="X653">
        <v>4</v>
      </c>
      <c r="Y653">
        <v>0</v>
      </c>
      <c r="Z653">
        <v>0</v>
      </c>
      <c r="AA653" t="s">
        <v>35</v>
      </c>
      <c r="AB653">
        <v>0</v>
      </c>
    </row>
    <row r="654" spans="2:28" x14ac:dyDescent="0.2">
      <c r="B654">
        <v>3870</v>
      </c>
      <c r="C654">
        <v>1979</v>
      </c>
      <c r="D654" s="59">
        <f t="shared" ca="1" si="31"/>
        <v>45</v>
      </c>
      <c r="E654" t="s">
        <v>43</v>
      </c>
      <c r="F654" t="s">
        <v>32</v>
      </c>
      <c r="G654" t="s">
        <v>860</v>
      </c>
      <c r="H654" s="61" t="str">
        <f t="shared" si="32"/>
        <v>63,855.00</v>
      </c>
      <c r="I654" s="78">
        <f t="shared" si="33"/>
        <v>63855</v>
      </c>
      <c r="J654">
        <v>0</v>
      </c>
      <c r="K654">
        <v>0</v>
      </c>
      <c r="L654" s="61">
        <v>41519</v>
      </c>
      <c r="M654" s="93">
        <v>41519</v>
      </c>
      <c r="N654">
        <v>28</v>
      </c>
      <c r="O654">
        <v>359</v>
      </c>
      <c r="P654">
        <v>35</v>
      </c>
      <c r="Q654">
        <v>314</v>
      </c>
      <c r="R654">
        <v>93</v>
      </c>
      <c r="S654">
        <v>116</v>
      </c>
      <c r="T654">
        <v>89</v>
      </c>
      <c r="U654">
        <v>1</v>
      </c>
      <c r="V654">
        <v>7</v>
      </c>
      <c r="W654">
        <v>13</v>
      </c>
      <c r="X654">
        <v>4</v>
      </c>
      <c r="Y654">
        <v>0</v>
      </c>
      <c r="Z654">
        <v>0</v>
      </c>
      <c r="AA654" t="s">
        <v>46</v>
      </c>
      <c r="AB654">
        <v>0</v>
      </c>
    </row>
    <row r="655" spans="2:28" x14ac:dyDescent="0.2">
      <c r="B655">
        <v>6299</v>
      </c>
      <c r="C655">
        <v>1969</v>
      </c>
      <c r="D655" s="59">
        <f t="shared" ca="1" si="31"/>
        <v>55</v>
      </c>
      <c r="E655" t="s">
        <v>40</v>
      </c>
      <c r="F655" t="s">
        <v>24</v>
      </c>
      <c r="G655" t="s">
        <v>861</v>
      </c>
      <c r="H655" s="61" t="str">
        <f t="shared" si="32"/>
        <v>42,564.00</v>
      </c>
      <c r="I655" s="78">
        <f t="shared" si="33"/>
        <v>42564</v>
      </c>
      <c r="J655">
        <v>0</v>
      </c>
      <c r="K655">
        <v>1</v>
      </c>
      <c r="L655" s="61">
        <v>41306</v>
      </c>
      <c r="M655" s="93">
        <v>41306</v>
      </c>
      <c r="N655">
        <v>28</v>
      </c>
      <c r="O655">
        <v>324</v>
      </c>
      <c r="P655">
        <v>48</v>
      </c>
      <c r="Q655">
        <v>186</v>
      </c>
      <c r="R655">
        <v>39</v>
      </c>
      <c r="S655">
        <v>18</v>
      </c>
      <c r="T655">
        <v>198</v>
      </c>
      <c r="U655">
        <v>6</v>
      </c>
      <c r="V655">
        <v>6</v>
      </c>
      <c r="W655">
        <v>4</v>
      </c>
      <c r="X655">
        <v>7</v>
      </c>
      <c r="Y655">
        <v>1</v>
      </c>
      <c r="Z655">
        <v>0</v>
      </c>
      <c r="AA655" t="s">
        <v>31</v>
      </c>
      <c r="AB655">
        <v>1</v>
      </c>
    </row>
    <row r="656" spans="2:28" x14ac:dyDescent="0.2">
      <c r="B656">
        <v>7798</v>
      </c>
      <c r="C656">
        <v>1973</v>
      </c>
      <c r="D656" s="59">
        <f t="shared" ca="1" si="31"/>
        <v>51</v>
      </c>
      <c r="E656" t="s">
        <v>43</v>
      </c>
      <c r="F656" t="s">
        <v>32</v>
      </c>
      <c r="G656" t="s">
        <v>862</v>
      </c>
      <c r="H656" s="61" t="str">
        <f t="shared" si="32"/>
        <v>46,344.00</v>
      </c>
      <c r="I656" s="78">
        <f t="shared" si="33"/>
        <v>46344</v>
      </c>
      <c r="J656">
        <v>0</v>
      </c>
      <c r="K656">
        <v>1</v>
      </c>
      <c r="L656" s="61" t="s">
        <v>863</v>
      </c>
      <c r="M656" s="93">
        <v>41257</v>
      </c>
      <c r="N656">
        <v>28</v>
      </c>
      <c r="O656">
        <v>233</v>
      </c>
      <c r="P656">
        <v>20</v>
      </c>
      <c r="Q656">
        <v>57</v>
      </c>
      <c r="R656">
        <v>8</v>
      </c>
      <c r="S656">
        <v>20</v>
      </c>
      <c r="T656">
        <v>91</v>
      </c>
      <c r="U656">
        <v>4</v>
      </c>
      <c r="V656">
        <v>7</v>
      </c>
      <c r="W656">
        <v>5</v>
      </c>
      <c r="X656">
        <v>7</v>
      </c>
      <c r="Y656">
        <v>0</v>
      </c>
      <c r="Z656">
        <v>0</v>
      </c>
      <c r="AA656" t="s">
        <v>31</v>
      </c>
      <c r="AB656">
        <v>0</v>
      </c>
    </row>
    <row r="657" spans="2:28" x14ac:dyDescent="0.2">
      <c r="B657">
        <v>9973</v>
      </c>
      <c r="C657">
        <v>1964</v>
      </c>
      <c r="D657" s="59">
        <f t="shared" ca="1" si="31"/>
        <v>60</v>
      </c>
      <c r="E657" t="s">
        <v>23</v>
      </c>
      <c r="F657" t="s">
        <v>32</v>
      </c>
      <c r="G657" t="s">
        <v>864</v>
      </c>
      <c r="H657" s="61" t="str">
        <f t="shared" si="32"/>
        <v>50,437.00</v>
      </c>
      <c r="I657" s="78">
        <f t="shared" si="33"/>
        <v>50437</v>
      </c>
      <c r="J657">
        <v>0</v>
      </c>
      <c r="K657">
        <v>2</v>
      </c>
      <c r="L657" s="61" t="s">
        <v>865</v>
      </c>
      <c r="M657" s="93">
        <v>41199</v>
      </c>
      <c r="N657">
        <v>28</v>
      </c>
      <c r="O657">
        <v>370</v>
      </c>
      <c r="P657">
        <v>9</v>
      </c>
      <c r="Q657">
        <v>92</v>
      </c>
      <c r="R657">
        <v>6</v>
      </c>
      <c r="S657">
        <v>9</v>
      </c>
      <c r="T657">
        <v>4</v>
      </c>
      <c r="U657">
        <v>3</v>
      </c>
      <c r="V657">
        <v>7</v>
      </c>
      <c r="W657">
        <v>8</v>
      </c>
      <c r="X657">
        <v>7</v>
      </c>
      <c r="Y657">
        <v>0</v>
      </c>
      <c r="Z657">
        <v>0</v>
      </c>
      <c r="AA657" t="s">
        <v>27</v>
      </c>
      <c r="AB657">
        <v>0</v>
      </c>
    </row>
    <row r="658" spans="2:28" x14ac:dyDescent="0.2">
      <c r="B658">
        <v>4299</v>
      </c>
      <c r="C658">
        <v>1961</v>
      </c>
      <c r="D658" s="59">
        <f t="shared" ca="1" si="31"/>
        <v>63</v>
      </c>
      <c r="E658" t="s">
        <v>23</v>
      </c>
      <c r="F658" t="s">
        <v>32</v>
      </c>
      <c r="G658" t="s">
        <v>866</v>
      </c>
      <c r="H658" s="61" t="str">
        <f t="shared" si="32"/>
        <v>70,971.00</v>
      </c>
      <c r="I658" s="78">
        <f t="shared" si="33"/>
        <v>70971</v>
      </c>
      <c r="J658">
        <v>0</v>
      </c>
      <c r="K658">
        <v>1</v>
      </c>
      <c r="L658" s="61" t="s">
        <v>271</v>
      </c>
      <c r="M658" s="93">
        <v>41173</v>
      </c>
      <c r="N658">
        <v>28</v>
      </c>
      <c r="O658">
        <v>1001</v>
      </c>
      <c r="P658">
        <v>17</v>
      </c>
      <c r="Q658">
        <v>572</v>
      </c>
      <c r="R658">
        <v>93</v>
      </c>
      <c r="S658">
        <v>125</v>
      </c>
      <c r="T658">
        <v>17</v>
      </c>
      <c r="U658">
        <v>7</v>
      </c>
      <c r="V658">
        <v>11</v>
      </c>
      <c r="W658">
        <v>5</v>
      </c>
      <c r="X658">
        <v>7</v>
      </c>
      <c r="Y658">
        <v>1</v>
      </c>
      <c r="Z658">
        <v>0</v>
      </c>
      <c r="AA658" t="s">
        <v>27</v>
      </c>
      <c r="AB658">
        <v>0</v>
      </c>
    </row>
    <row r="659" spans="2:28" x14ac:dyDescent="0.2">
      <c r="B659">
        <v>10971</v>
      </c>
      <c r="C659">
        <v>1978</v>
      </c>
      <c r="D659" s="59">
        <f t="shared" ca="1" si="31"/>
        <v>46</v>
      </c>
      <c r="E659" t="s">
        <v>23</v>
      </c>
      <c r="F659" t="s">
        <v>28</v>
      </c>
      <c r="G659" t="s">
        <v>867</v>
      </c>
      <c r="H659" s="61" t="str">
        <f t="shared" si="32"/>
        <v>37,774.00</v>
      </c>
      <c r="I659" s="78">
        <f t="shared" si="33"/>
        <v>37774</v>
      </c>
      <c r="J659">
        <v>2</v>
      </c>
      <c r="K659">
        <v>0</v>
      </c>
      <c r="L659" s="61">
        <v>40977</v>
      </c>
      <c r="M659" s="93">
        <v>40977</v>
      </c>
      <c r="N659">
        <v>28</v>
      </c>
      <c r="O659">
        <v>173</v>
      </c>
      <c r="P659">
        <v>8</v>
      </c>
      <c r="Q659">
        <v>107</v>
      </c>
      <c r="R659">
        <v>7</v>
      </c>
      <c r="S659">
        <v>2</v>
      </c>
      <c r="T659">
        <v>176</v>
      </c>
      <c r="U659">
        <v>4</v>
      </c>
      <c r="V659">
        <v>7</v>
      </c>
      <c r="W659">
        <v>3</v>
      </c>
      <c r="X659">
        <v>9</v>
      </c>
      <c r="Y659">
        <v>1</v>
      </c>
      <c r="Z659">
        <v>1</v>
      </c>
      <c r="AA659" t="s">
        <v>27</v>
      </c>
      <c r="AB659">
        <v>1</v>
      </c>
    </row>
    <row r="660" spans="2:28" x14ac:dyDescent="0.2">
      <c r="B660">
        <v>9931</v>
      </c>
      <c r="C660">
        <v>1964</v>
      </c>
      <c r="D660" s="59">
        <f t="shared" ca="1" si="31"/>
        <v>60</v>
      </c>
      <c r="E660" t="s">
        <v>40</v>
      </c>
      <c r="F660" t="s">
        <v>32</v>
      </c>
      <c r="G660" t="s">
        <v>868</v>
      </c>
      <c r="H660" s="61" t="str">
        <f t="shared" si="32"/>
        <v>4,023.00</v>
      </c>
      <c r="I660" s="78">
        <f t="shared" si="33"/>
        <v>4023</v>
      </c>
      <c r="J660">
        <v>1</v>
      </c>
      <c r="K660">
        <v>1</v>
      </c>
      <c r="L660" s="61" t="s">
        <v>869</v>
      </c>
      <c r="M660" s="93">
        <v>41813</v>
      </c>
      <c r="N660">
        <v>29</v>
      </c>
      <c r="O660">
        <v>5</v>
      </c>
      <c r="P660">
        <v>0</v>
      </c>
      <c r="Q660">
        <v>1</v>
      </c>
      <c r="R660">
        <v>1</v>
      </c>
      <c r="S660">
        <v>1</v>
      </c>
      <c r="T660">
        <v>1</v>
      </c>
      <c r="U660">
        <v>15</v>
      </c>
      <c r="V660">
        <v>0</v>
      </c>
      <c r="W660">
        <v>0</v>
      </c>
      <c r="X660">
        <v>19</v>
      </c>
      <c r="Y660">
        <v>0</v>
      </c>
      <c r="Z660">
        <v>0</v>
      </c>
      <c r="AA660" t="s">
        <v>27</v>
      </c>
      <c r="AB660">
        <v>0</v>
      </c>
    </row>
    <row r="661" spans="2:28" x14ac:dyDescent="0.2">
      <c r="B661">
        <v>6679</v>
      </c>
      <c r="C661">
        <v>1967</v>
      </c>
      <c r="D661" s="59">
        <f t="shared" ca="1" si="31"/>
        <v>57</v>
      </c>
      <c r="E661" t="s">
        <v>23</v>
      </c>
      <c r="F661" t="s">
        <v>28</v>
      </c>
      <c r="G661" t="s">
        <v>870</v>
      </c>
      <c r="H661" s="61" t="str">
        <f t="shared" si="32"/>
        <v>33,279.00</v>
      </c>
      <c r="I661" s="78">
        <f t="shared" si="33"/>
        <v>33279</v>
      </c>
      <c r="J661">
        <v>0</v>
      </c>
      <c r="K661">
        <v>0</v>
      </c>
      <c r="L661" s="61">
        <v>41979</v>
      </c>
      <c r="M661" s="93">
        <v>41979</v>
      </c>
      <c r="N661">
        <v>29</v>
      </c>
      <c r="O661">
        <v>10</v>
      </c>
      <c r="P661">
        <v>3</v>
      </c>
      <c r="Q661">
        <v>3</v>
      </c>
      <c r="R661">
        <v>0</v>
      </c>
      <c r="S661">
        <v>0</v>
      </c>
      <c r="T661">
        <v>0</v>
      </c>
      <c r="U661">
        <v>1</v>
      </c>
      <c r="V661">
        <v>0</v>
      </c>
      <c r="W661">
        <v>3</v>
      </c>
      <c r="X661">
        <v>3</v>
      </c>
      <c r="Y661">
        <v>0</v>
      </c>
      <c r="Z661">
        <v>0</v>
      </c>
      <c r="AA661" t="s">
        <v>27</v>
      </c>
      <c r="AB661">
        <v>0</v>
      </c>
    </row>
    <row r="662" spans="2:28" x14ac:dyDescent="0.2">
      <c r="B662">
        <v>5961</v>
      </c>
      <c r="C662">
        <v>1979</v>
      </c>
      <c r="D662" s="59">
        <f t="shared" ca="1" si="31"/>
        <v>45</v>
      </c>
      <c r="E662" t="s">
        <v>23</v>
      </c>
      <c r="F662" t="s">
        <v>32</v>
      </c>
      <c r="G662" t="s">
        <v>871</v>
      </c>
      <c r="H662" s="61" t="str">
        <f t="shared" si="32"/>
        <v>42,693.00</v>
      </c>
      <c r="I662" s="78">
        <f t="shared" si="33"/>
        <v>42693</v>
      </c>
      <c r="J662">
        <v>1</v>
      </c>
      <c r="K662">
        <v>0</v>
      </c>
      <c r="L662" s="61">
        <v>41826</v>
      </c>
      <c r="M662" s="93">
        <v>41826</v>
      </c>
      <c r="N662">
        <v>29</v>
      </c>
      <c r="O662">
        <v>8</v>
      </c>
      <c r="P662">
        <v>4</v>
      </c>
      <c r="Q662">
        <v>20</v>
      </c>
      <c r="R662">
        <v>6</v>
      </c>
      <c r="S662">
        <v>3</v>
      </c>
      <c r="T662">
        <v>16</v>
      </c>
      <c r="U662">
        <v>1</v>
      </c>
      <c r="V662">
        <v>1</v>
      </c>
      <c r="W662">
        <v>3</v>
      </c>
      <c r="X662">
        <v>5</v>
      </c>
      <c r="Y662">
        <v>0</v>
      </c>
      <c r="Z662">
        <v>0</v>
      </c>
      <c r="AA662" t="s">
        <v>27</v>
      </c>
      <c r="AB662">
        <v>0</v>
      </c>
    </row>
    <row r="663" spans="2:28" x14ac:dyDescent="0.2">
      <c r="B663">
        <v>6255</v>
      </c>
      <c r="C663">
        <v>1953</v>
      </c>
      <c r="D663" s="59">
        <f t="shared" ca="1" si="31"/>
        <v>71</v>
      </c>
      <c r="E663" t="s">
        <v>53</v>
      </c>
      <c r="F663" t="s">
        <v>32</v>
      </c>
      <c r="G663" t="s">
        <v>872</v>
      </c>
      <c r="H663" s="61" t="str">
        <f t="shared" si="32"/>
        <v>70,545.00</v>
      </c>
      <c r="I663" s="78">
        <f t="shared" si="33"/>
        <v>70545</v>
      </c>
      <c r="J663">
        <v>0</v>
      </c>
      <c r="K663">
        <v>1</v>
      </c>
      <c r="L663" s="61">
        <v>41704</v>
      </c>
      <c r="M663" s="93">
        <v>41704</v>
      </c>
      <c r="N663">
        <v>29</v>
      </c>
      <c r="O663">
        <v>138</v>
      </c>
      <c r="P663">
        <v>39</v>
      </c>
      <c r="Q663">
        <v>63</v>
      </c>
      <c r="R663">
        <v>55</v>
      </c>
      <c r="S663">
        <v>18</v>
      </c>
      <c r="T663">
        <v>21</v>
      </c>
      <c r="U663">
        <v>1</v>
      </c>
      <c r="V663">
        <v>4</v>
      </c>
      <c r="W663">
        <v>7</v>
      </c>
      <c r="X663">
        <v>2</v>
      </c>
      <c r="Y663">
        <v>0</v>
      </c>
      <c r="Z663">
        <v>0</v>
      </c>
      <c r="AA663" t="s">
        <v>38</v>
      </c>
      <c r="AB663">
        <v>0</v>
      </c>
    </row>
    <row r="664" spans="2:28" x14ac:dyDescent="0.2">
      <c r="B664">
        <v>8614</v>
      </c>
      <c r="C664">
        <v>1958</v>
      </c>
      <c r="D664" s="59">
        <f t="shared" ca="1" si="31"/>
        <v>66</v>
      </c>
      <c r="E664" t="s">
        <v>23</v>
      </c>
      <c r="F664" t="s">
        <v>55</v>
      </c>
      <c r="G664" t="s">
        <v>873</v>
      </c>
      <c r="H664" s="61" t="str">
        <f t="shared" si="32"/>
        <v>65,486.00</v>
      </c>
      <c r="I664" s="78">
        <f t="shared" si="33"/>
        <v>65486</v>
      </c>
      <c r="J664">
        <v>0</v>
      </c>
      <c r="K664">
        <v>1</v>
      </c>
      <c r="L664" s="61">
        <v>41978</v>
      </c>
      <c r="M664" s="93">
        <v>41978</v>
      </c>
      <c r="N664">
        <v>29</v>
      </c>
      <c r="O664">
        <v>245</v>
      </c>
      <c r="P664">
        <v>19</v>
      </c>
      <c r="Q664">
        <v>125</v>
      </c>
      <c r="R664">
        <v>37</v>
      </c>
      <c r="S664">
        <v>67</v>
      </c>
      <c r="T664">
        <v>14</v>
      </c>
      <c r="U664">
        <v>1</v>
      </c>
      <c r="V664">
        <v>4</v>
      </c>
      <c r="W664">
        <v>10</v>
      </c>
      <c r="X664">
        <v>2</v>
      </c>
      <c r="Y664">
        <v>0</v>
      </c>
      <c r="Z664">
        <v>0</v>
      </c>
      <c r="AA664" t="s">
        <v>38</v>
      </c>
      <c r="AB664">
        <v>0</v>
      </c>
    </row>
    <row r="665" spans="2:28" x14ac:dyDescent="0.2">
      <c r="B665">
        <v>7828</v>
      </c>
      <c r="C665">
        <v>1982</v>
      </c>
      <c r="D665" s="59">
        <f t="shared" ca="1" si="31"/>
        <v>42</v>
      </c>
      <c r="E665" t="s">
        <v>53</v>
      </c>
      <c r="F665" t="s">
        <v>32</v>
      </c>
      <c r="G665" t="s">
        <v>874</v>
      </c>
      <c r="H665" s="61" t="str">
        <f t="shared" si="32"/>
        <v>77,882.00</v>
      </c>
      <c r="I665" s="78">
        <f t="shared" si="33"/>
        <v>77882</v>
      </c>
      <c r="J665">
        <v>0</v>
      </c>
      <c r="K665">
        <v>0</v>
      </c>
      <c r="L665" s="61" t="s">
        <v>685</v>
      </c>
      <c r="M665" s="93">
        <v>41759</v>
      </c>
      <c r="N665">
        <v>29</v>
      </c>
      <c r="O665">
        <v>68</v>
      </c>
      <c r="P665">
        <v>129</v>
      </c>
      <c r="Q665">
        <v>396</v>
      </c>
      <c r="R665">
        <v>188</v>
      </c>
      <c r="S665">
        <v>22</v>
      </c>
      <c r="T665">
        <v>15</v>
      </c>
      <c r="U665">
        <v>1</v>
      </c>
      <c r="V665">
        <v>3</v>
      </c>
      <c r="W665">
        <v>5</v>
      </c>
      <c r="X665">
        <v>1</v>
      </c>
      <c r="Y665">
        <v>0</v>
      </c>
      <c r="Z665">
        <v>0</v>
      </c>
      <c r="AA665" t="s">
        <v>67</v>
      </c>
      <c r="AB665">
        <v>0</v>
      </c>
    </row>
    <row r="666" spans="2:28" x14ac:dyDescent="0.2">
      <c r="B666">
        <v>1277</v>
      </c>
      <c r="C666">
        <v>1961</v>
      </c>
      <c r="D666" s="59">
        <f t="shared" ca="1" si="31"/>
        <v>63</v>
      </c>
      <c r="E666" t="s">
        <v>23</v>
      </c>
      <c r="F666" t="s">
        <v>32</v>
      </c>
      <c r="G666" t="s">
        <v>875</v>
      </c>
      <c r="H666" s="61" t="str">
        <f t="shared" si="32"/>
        <v>78,468.00</v>
      </c>
      <c r="I666" s="78">
        <f t="shared" si="33"/>
        <v>78468</v>
      </c>
      <c r="J666">
        <v>0</v>
      </c>
      <c r="K666">
        <v>0</v>
      </c>
      <c r="L666" s="61">
        <v>41886</v>
      </c>
      <c r="M666" s="93">
        <v>41886</v>
      </c>
      <c r="N666">
        <v>29</v>
      </c>
      <c r="O666">
        <v>434</v>
      </c>
      <c r="P666">
        <v>22</v>
      </c>
      <c r="Q666">
        <v>388</v>
      </c>
      <c r="R666">
        <v>104</v>
      </c>
      <c r="S666">
        <v>22</v>
      </c>
      <c r="T666">
        <v>34</v>
      </c>
      <c r="U666">
        <v>1</v>
      </c>
      <c r="V666">
        <v>10</v>
      </c>
      <c r="W666">
        <v>10</v>
      </c>
      <c r="X666">
        <v>4</v>
      </c>
      <c r="Y666">
        <v>0</v>
      </c>
      <c r="Z666">
        <v>0</v>
      </c>
      <c r="AA666" t="s">
        <v>35</v>
      </c>
      <c r="AB666">
        <v>1</v>
      </c>
    </row>
    <row r="667" spans="2:28" x14ac:dyDescent="0.2">
      <c r="B667">
        <v>3595</v>
      </c>
      <c r="C667">
        <v>1964</v>
      </c>
      <c r="D667" s="59">
        <f t="shared" ca="1" si="31"/>
        <v>60</v>
      </c>
      <c r="E667" t="s">
        <v>23</v>
      </c>
      <c r="F667" t="s">
        <v>32</v>
      </c>
      <c r="G667" t="s">
        <v>876</v>
      </c>
      <c r="H667" s="61" t="str">
        <f t="shared" si="32"/>
        <v>77,226.00</v>
      </c>
      <c r="I667" s="78">
        <f t="shared" si="33"/>
        <v>77226</v>
      </c>
      <c r="J667">
        <v>0</v>
      </c>
      <c r="K667">
        <v>1</v>
      </c>
      <c r="L667" s="61" t="s">
        <v>449</v>
      </c>
      <c r="M667" s="93">
        <v>41698</v>
      </c>
      <c r="N667">
        <v>29</v>
      </c>
      <c r="O667">
        <v>631</v>
      </c>
      <c r="P667">
        <v>43</v>
      </c>
      <c r="Q667">
        <v>239</v>
      </c>
      <c r="R667">
        <v>128</v>
      </c>
      <c r="S667">
        <v>76</v>
      </c>
      <c r="T667">
        <v>21</v>
      </c>
      <c r="U667">
        <v>2</v>
      </c>
      <c r="V667">
        <v>6</v>
      </c>
      <c r="W667">
        <v>12</v>
      </c>
      <c r="X667">
        <v>3</v>
      </c>
      <c r="Y667">
        <v>0</v>
      </c>
      <c r="Z667">
        <v>0</v>
      </c>
      <c r="AA667" t="s">
        <v>27</v>
      </c>
      <c r="AB667">
        <v>0</v>
      </c>
    </row>
    <row r="668" spans="2:28" x14ac:dyDescent="0.2">
      <c r="B668">
        <v>5735</v>
      </c>
      <c r="C668">
        <v>1992</v>
      </c>
      <c r="D668" s="59">
        <f t="shared" ca="1" si="31"/>
        <v>32</v>
      </c>
      <c r="E668" t="s">
        <v>53</v>
      </c>
      <c r="F668" t="s">
        <v>28</v>
      </c>
      <c r="G668" t="s">
        <v>877</v>
      </c>
      <c r="H668" s="61" t="str">
        <f t="shared" si="32"/>
        <v>90,638.00</v>
      </c>
      <c r="I668" s="78">
        <f t="shared" si="33"/>
        <v>90638</v>
      </c>
      <c r="J668">
        <v>0</v>
      </c>
      <c r="K668">
        <v>0</v>
      </c>
      <c r="L668" s="61" t="s">
        <v>878</v>
      </c>
      <c r="M668" s="93">
        <v>41683</v>
      </c>
      <c r="N668">
        <v>29</v>
      </c>
      <c r="O668">
        <v>1156</v>
      </c>
      <c r="P668">
        <v>120</v>
      </c>
      <c r="Q668">
        <v>915</v>
      </c>
      <c r="R668">
        <v>94</v>
      </c>
      <c r="S668">
        <v>144</v>
      </c>
      <c r="T668">
        <v>96</v>
      </c>
      <c r="U668">
        <v>1</v>
      </c>
      <c r="V668">
        <v>3</v>
      </c>
      <c r="W668">
        <v>10</v>
      </c>
      <c r="X668">
        <v>1</v>
      </c>
      <c r="Y668">
        <v>0</v>
      </c>
      <c r="Z668">
        <v>0</v>
      </c>
      <c r="AA668" t="s">
        <v>27</v>
      </c>
      <c r="AB668">
        <v>1</v>
      </c>
    </row>
    <row r="669" spans="2:28" x14ac:dyDescent="0.2">
      <c r="B669">
        <v>5350</v>
      </c>
      <c r="C669">
        <v>1992</v>
      </c>
      <c r="D669" s="59">
        <f t="shared" ca="1" si="31"/>
        <v>32</v>
      </c>
      <c r="E669" t="s">
        <v>53</v>
      </c>
      <c r="F669" t="s">
        <v>28</v>
      </c>
      <c r="G669" t="s">
        <v>877</v>
      </c>
      <c r="H669" s="61" t="str">
        <f t="shared" si="32"/>
        <v>90,638.00</v>
      </c>
      <c r="I669" s="78">
        <f t="shared" si="33"/>
        <v>90638</v>
      </c>
      <c r="J669">
        <v>0</v>
      </c>
      <c r="K669">
        <v>0</v>
      </c>
      <c r="L669" s="61" t="s">
        <v>878</v>
      </c>
      <c r="M669" s="93">
        <v>41683</v>
      </c>
      <c r="N669">
        <v>29</v>
      </c>
      <c r="O669">
        <v>1156</v>
      </c>
      <c r="P669">
        <v>120</v>
      </c>
      <c r="Q669">
        <v>915</v>
      </c>
      <c r="R669">
        <v>94</v>
      </c>
      <c r="S669">
        <v>144</v>
      </c>
      <c r="T669">
        <v>96</v>
      </c>
      <c r="U669">
        <v>1</v>
      </c>
      <c r="V669">
        <v>3</v>
      </c>
      <c r="W669">
        <v>10</v>
      </c>
      <c r="X669">
        <v>1</v>
      </c>
      <c r="Y669">
        <v>1</v>
      </c>
      <c r="Z669">
        <v>0</v>
      </c>
      <c r="AA669" t="s">
        <v>67</v>
      </c>
      <c r="AB669">
        <v>1</v>
      </c>
    </row>
    <row r="670" spans="2:28" x14ac:dyDescent="0.2">
      <c r="B670">
        <v>4137</v>
      </c>
      <c r="C670">
        <v>1949</v>
      </c>
      <c r="D670" s="59">
        <f t="shared" ca="1" si="31"/>
        <v>75</v>
      </c>
      <c r="E670" t="s">
        <v>23</v>
      </c>
      <c r="F670" t="s">
        <v>32</v>
      </c>
      <c r="G670" t="s">
        <v>879</v>
      </c>
      <c r="H670" s="61" t="str">
        <f t="shared" si="32"/>
        <v>70,666.00</v>
      </c>
      <c r="I670" s="78">
        <f t="shared" si="33"/>
        <v>70666</v>
      </c>
      <c r="J670">
        <v>0</v>
      </c>
      <c r="K670">
        <v>0</v>
      </c>
      <c r="L670" s="61">
        <v>41437</v>
      </c>
      <c r="M670" s="93">
        <v>41437</v>
      </c>
      <c r="N670">
        <v>29</v>
      </c>
      <c r="O670">
        <v>398</v>
      </c>
      <c r="P670">
        <v>40</v>
      </c>
      <c r="Q670">
        <v>367</v>
      </c>
      <c r="R670">
        <v>119</v>
      </c>
      <c r="S670">
        <v>122</v>
      </c>
      <c r="T670">
        <v>30</v>
      </c>
      <c r="U670">
        <v>1</v>
      </c>
      <c r="V670">
        <v>7</v>
      </c>
      <c r="W670">
        <v>4</v>
      </c>
      <c r="X670">
        <v>4</v>
      </c>
      <c r="Y670">
        <v>0</v>
      </c>
      <c r="Z670">
        <v>0</v>
      </c>
      <c r="AA670" t="s">
        <v>38</v>
      </c>
      <c r="AB670">
        <v>0</v>
      </c>
    </row>
    <row r="671" spans="2:28" x14ac:dyDescent="0.2">
      <c r="B671">
        <v>6357</v>
      </c>
      <c r="C671">
        <v>1960</v>
      </c>
      <c r="D671" s="59">
        <f t="shared" ca="1" si="31"/>
        <v>64</v>
      </c>
      <c r="E671" t="s">
        <v>43</v>
      </c>
      <c r="F671" t="s">
        <v>24</v>
      </c>
      <c r="G671" t="s">
        <v>880</v>
      </c>
      <c r="H671" s="61" t="str">
        <f t="shared" si="32"/>
        <v>59,052.00</v>
      </c>
      <c r="I671" s="78">
        <f t="shared" si="33"/>
        <v>59052</v>
      </c>
      <c r="J671">
        <v>0</v>
      </c>
      <c r="K671">
        <v>1</v>
      </c>
      <c r="L671" s="61" t="s">
        <v>168</v>
      </c>
      <c r="M671" s="93">
        <v>41595</v>
      </c>
      <c r="N671">
        <v>29</v>
      </c>
      <c r="O671">
        <v>230</v>
      </c>
      <c r="P671">
        <v>35</v>
      </c>
      <c r="Q671">
        <v>75</v>
      </c>
      <c r="R671">
        <v>63</v>
      </c>
      <c r="S671">
        <v>57</v>
      </c>
      <c r="T671">
        <v>31</v>
      </c>
      <c r="U671">
        <v>3</v>
      </c>
      <c r="V671">
        <v>7</v>
      </c>
      <c r="W671">
        <v>7</v>
      </c>
      <c r="X671">
        <v>5</v>
      </c>
      <c r="Y671">
        <v>0</v>
      </c>
      <c r="Z671">
        <v>0</v>
      </c>
      <c r="AA671" t="s">
        <v>67</v>
      </c>
      <c r="AB671">
        <v>0</v>
      </c>
    </row>
    <row r="672" spans="2:28" x14ac:dyDescent="0.2">
      <c r="B672">
        <v>9316</v>
      </c>
      <c r="C672">
        <v>1953</v>
      </c>
      <c r="D672" s="59">
        <f t="shared" ca="1" si="31"/>
        <v>71</v>
      </c>
      <c r="E672" t="s">
        <v>118</v>
      </c>
      <c r="F672" t="s">
        <v>32</v>
      </c>
      <c r="G672" t="s">
        <v>881</v>
      </c>
      <c r="H672" s="61" t="str">
        <f t="shared" si="32"/>
        <v>13,084.00</v>
      </c>
      <c r="I672" s="78">
        <f t="shared" si="33"/>
        <v>13084</v>
      </c>
      <c r="J672">
        <v>0</v>
      </c>
      <c r="K672">
        <v>0</v>
      </c>
      <c r="L672" s="61">
        <v>41316</v>
      </c>
      <c r="M672" s="93">
        <v>41316</v>
      </c>
      <c r="N672">
        <v>29</v>
      </c>
      <c r="O672">
        <v>2</v>
      </c>
      <c r="P672">
        <v>0</v>
      </c>
      <c r="Q672">
        <v>7</v>
      </c>
      <c r="R672">
        <v>3</v>
      </c>
      <c r="S672">
        <v>7</v>
      </c>
      <c r="T672">
        <v>10</v>
      </c>
      <c r="U672">
        <v>1</v>
      </c>
      <c r="V672">
        <v>1</v>
      </c>
      <c r="W672">
        <v>3</v>
      </c>
      <c r="X672">
        <v>6</v>
      </c>
      <c r="Y672">
        <v>0</v>
      </c>
      <c r="Z672">
        <v>0</v>
      </c>
      <c r="AA672" t="s">
        <v>35</v>
      </c>
      <c r="AB672">
        <v>0</v>
      </c>
    </row>
    <row r="673" spans="2:28" x14ac:dyDescent="0.2">
      <c r="B673">
        <v>3578</v>
      </c>
      <c r="C673">
        <v>1950</v>
      </c>
      <c r="D673" s="59">
        <f t="shared" ca="1" si="31"/>
        <v>74</v>
      </c>
      <c r="E673" t="s">
        <v>23</v>
      </c>
      <c r="F673" t="s">
        <v>24</v>
      </c>
      <c r="G673" t="s">
        <v>882</v>
      </c>
      <c r="H673" s="61" t="str">
        <f t="shared" si="32"/>
        <v>49,160.00</v>
      </c>
      <c r="I673" s="78">
        <f t="shared" si="33"/>
        <v>49160</v>
      </c>
      <c r="J673">
        <v>0</v>
      </c>
      <c r="K673">
        <v>1</v>
      </c>
      <c r="L673" s="61" t="s">
        <v>883</v>
      </c>
      <c r="M673" s="93">
        <v>41567</v>
      </c>
      <c r="N673">
        <v>29</v>
      </c>
      <c r="O673">
        <v>122</v>
      </c>
      <c r="P673">
        <v>21</v>
      </c>
      <c r="Q673">
        <v>43</v>
      </c>
      <c r="R673">
        <v>25</v>
      </c>
      <c r="S673">
        <v>10</v>
      </c>
      <c r="T673">
        <v>15</v>
      </c>
      <c r="U673">
        <v>2</v>
      </c>
      <c r="V673">
        <v>3</v>
      </c>
      <c r="W673">
        <v>6</v>
      </c>
      <c r="X673">
        <v>6</v>
      </c>
      <c r="Y673">
        <v>0</v>
      </c>
      <c r="Z673">
        <v>0</v>
      </c>
      <c r="AA673" t="s">
        <v>27</v>
      </c>
      <c r="AB673">
        <v>0</v>
      </c>
    </row>
    <row r="674" spans="2:28" x14ac:dyDescent="0.2">
      <c r="B674">
        <v>153</v>
      </c>
      <c r="C674">
        <v>1954</v>
      </c>
      <c r="D674" s="59">
        <f t="shared" ca="1" si="31"/>
        <v>70</v>
      </c>
      <c r="E674" t="s">
        <v>23</v>
      </c>
      <c r="F674" t="s">
        <v>24</v>
      </c>
      <c r="G674" t="s">
        <v>884</v>
      </c>
      <c r="H674" s="61" t="str">
        <f t="shared" si="32"/>
        <v>23,272.00</v>
      </c>
      <c r="I674" s="78">
        <f t="shared" si="33"/>
        <v>23272</v>
      </c>
      <c r="J674">
        <v>0</v>
      </c>
      <c r="K674">
        <v>0</v>
      </c>
      <c r="L674" s="61" t="s">
        <v>171</v>
      </c>
      <c r="M674" s="93">
        <v>41564</v>
      </c>
      <c r="N674">
        <v>29</v>
      </c>
      <c r="O674">
        <v>19</v>
      </c>
      <c r="P674">
        <v>3</v>
      </c>
      <c r="Q674">
        <v>6</v>
      </c>
      <c r="R674">
        <v>4</v>
      </c>
      <c r="S674">
        <v>2</v>
      </c>
      <c r="T674">
        <v>12</v>
      </c>
      <c r="U674">
        <v>1</v>
      </c>
      <c r="V674">
        <v>1</v>
      </c>
      <c r="W674">
        <v>3</v>
      </c>
      <c r="X674">
        <v>4</v>
      </c>
      <c r="Y674">
        <v>0</v>
      </c>
      <c r="Z674">
        <v>0</v>
      </c>
      <c r="AA674" t="s">
        <v>27</v>
      </c>
      <c r="AB674">
        <v>0</v>
      </c>
    </row>
    <row r="675" spans="2:28" x14ac:dyDescent="0.2">
      <c r="B675">
        <v>10524</v>
      </c>
      <c r="C675">
        <v>1964</v>
      </c>
      <c r="D675" s="59">
        <f t="shared" ca="1" si="31"/>
        <v>60</v>
      </c>
      <c r="E675" t="s">
        <v>53</v>
      </c>
      <c r="F675" t="s">
        <v>24</v>
      </c>
      <c r="G675" t="s">
        <v>885</v>
      </c>
      <c r="H675" s="61" t="str">
        <f t="shared" si="32"/>
        <v>49,476.00</v>
      </c>
      <c r="I675" s="78">
        <f t="shared" si="33"/>
        <v>49476</v>
      </c>
      <c r="J675">
        <v>0</v>
      </c>
      <c r="K675">
        <v>1</v>
      </c>
      <c r="L675" s="61" t="s">
        <v>886</v>
      </c>
      <c r="M675" s="93">
        <v>41445</v>
      </c>
      <c r="N675">
        <v>29</v>
      </c>
      <c r="O675">
        <v>386</v>
      </c>
      <c r="P675">
        <v>23</v>
      </c>
      <c r="Q675">
        <v>95</v>
      </c>
      <c r="R675">
        <v>54</v>
      </c>
      <c r="S675">
        <v>41</v>
      </c>
      <c r="T675">
        <v>196</v>
      </c>
      <c r="U675">
        <v>4</v>
      </c>
      <c r="V675">
        <v>2</v>
      </c>
      <c r="W675">
        <v>5</v>
      </c>
      <c r="X675">
        <v>2</v>
      </c>
      <c r="Y675">
        <v>0</v>
      </c>
      <c r="Z675">
        <v>0</v>
      </c>
      <c r="AA675" t="s">
        <v>31</v>
      </c>
      <c r="AB675">
        <v>0</v>
      </c>
    </row>
    <row r="676" spans="2:28" x14ac:dyDescent="0.2">
      <c r="B676">
        <v>1518</v>
      </c>
      <c r="C676">
        <v>1966</v>
      </c>
      <c r="D676" s="59">
        <f t="shared" ca="1" si="31"/>
        <v>58</v>
      </c>
      <c r="E676" t="s">
        <v>53</v>
      </c>
      <c r="F676" t="s">
        <v>32</v>
      </c>
      <c r="G676" t="s">
        <v>887</v>
      </c>
      <c r="H676" s="61" t="str">
        <f t="shared" si="32"/>
        <v>62,694.00</v>
      </c>
      <c r="I676" s="78">
        <f t="shared" si="33"/>
        <v>62694</v>
      </c>
      <c r="J676">
        <v>1</v>
      </c>
      <c r="K676">
        <v>1</v>
      </c>
      <c r="L676" s="61" t="s">
        <v>673</v>
      </c>
      <c r="M676" s="93">
        <v>41442</v>
      </c>
      <c r="N676">
        <v>29</v>
      </c>
      <c r="O676">
        <v>379</v>
      </c>
      <c r="P676">
        <v>6</v>
      </c>
      <c r="Q676">
        <v>157</v>
      </c>
      <c r="R676">
        <v>25</v>
      </c>
      <c r="S676">
        <v>91</v>
      </c>
      <c r="T676">
        <v>91</v>
      </c>
      <c r="U676">
        <v>5</v>
      </c>
      <c r="V676">
        <v>9</v>
      </c>
      <c r="W676">
        <v>7</v>
      </c>
      <c r="X676">
        <v>7</v>
      </c>
      <c r="Y676">
        <v>0</v>
      </c>
      <c r="Z676">
        <v>0</v>
      </c>
      <c r="AA676" t="s">
        <v>27</v>
      </c>
      <c r="AB676">
        <v>0</v>
      </c>
    </row>
    <row r="677" spans="2:28" x14ac:dyDescent="0.2">
      <c r="B677">
        <v>2036</v>
      </c>
      <c r="C677">
        <v>1974</v>
      </c>
      <c r="D677" s="59">
        <f t="shared" ca="1" si="31"/>
        <v>50</v>
      </c>
      <c r="E677" t="s">
        <v>40</v>
      </c>
      <c r="F677" t="s">
        <v>32</v>
      </c>
      <c r="G677" t="s">
        <v>888</v>
      </c>
      <c r="H677" s="61" t="str">
        <f t="shared" si="32"/>
        <v>57,906.00</v>
      </c>
      <c r="I677" s="78">
        <f t="shared" si="33"/>
        <v>57906</v>
      </c>
      <c r="J677">
        <v>0</v>
      </c>
      <c r="K677">
        <v>1</v>
      </c>
      <c r="L677" s="61">
        <v>41584</v>
      </c>
      <c r="M677" s="93">
        <v>41584</v>
      </c>
      <c r="N677">
        <v>29</v>
      </c>
      <c r="O677">
        <v>243</v>
      </c>
      <c r="P677">
        <v>11</v>
      </c>
      <c r="Q677">
        <v>119</v>
      </c>
      <c r="R677">
        <v>10</v>
      </c>
      <c r="S677">
        <v>3</v>
      </c>
      <c r="T677">
        <v>15</v>
      </c>
      <c r="U677">
        <v>3</v>
      </c>
      <c r="V677">
        <v>4</v>
      </c>
      <c r="W677">
        <v>8</v>
      </c>
      <c r="X677">
        <v>4</v>
      </c>
      <c r="Y677">
        <v>0</v>
      </c>
      <c r="Z677">
        <v>0</v>
      </c>
      <c r="AA677" t="s">
        <v>50</v>
      </c>
      <c r="AB677">
        <v>0</v>
      </c>
    </row>
    <row r="678" spans="2:28" x14ac:dyDescent="0.2">
      <c r="B678">
        <v>9495</v>
      </c>
      <c r="C678">
        <v>1983</v>
      </c>
      <c r="D678" s="59">
        <f t="shared" ca="1" si="31"/>
        <v>41</v>
      </c>
      <c r="E678" t="s">
        <v>23</v>
      </c>
      <c r="F678" t="s">
        <v>32</v>
      </c>
      <c r="G678" t="s">
        <v>889</v>
      </c>
      <c r="H678" s="61" t="str">
        <f t="shared" si="32"/>
        <v>71,853.00</v>
      </c>
      <c r="I678" s="78">
        <f t="shared" si="33"/>
        <v>71853</v>
      </c>
      <c r="J678">
        <v>0</v>
      </c>
      <c r="K678">
        <v>0</v>
      </c>
      <c r="L678" s="61">
        <v>41491</v>
      </c>
      <c r="M678" s="93">
        <v>41491</v>
      </c>
      <c r="N678">
        <v>29</v>
      </c>
      <c r="O678">
        <v>358</v>
      </c>
      <c r="P678">
        <v>108</v>
      </c>
      <c r="Q678">
        <v>413</v>
      </c>
      <c r="R678">
        <v>141</v>
      </c>
      <c r="S678">
        <v>97</v>
      </c>
      <c r="T678">
        <v>32</v>
      </c>
      <c r="U678">
        <v>1</v>
      </c>
      <c r="V678">
        <v>2</v>
      </c>
      <c r="W678">
        <v>6</v>
      </c>
      <c r="X678">
        <v>1</v>
      </c>
      <c r="Y678">
        <v>0</v>
      </c>
      <c r="Z678">
        <v>0</v>
      </c>
      <c r="AA678" t="s">
        <v>27</v>
      </c>
      <c r="AB678">
        <v>0</v>
      </c>
    </row>
    <row r="679" spans="2:28" x14ac:dyDescent="0.2">
      <c r="B679">
        <v>2631</v>
      </c>
      <c r="C679">
        <v>1983</v>
      </c>
      <c r="D679" s="59">
        <f t="shared" ca="1" si="31"/>
        <v>41</v>
      </c>
      <c r="E679" t="s">
        <v>23</v>
      </c>
      <c r="F679" t="s">
        <v>32</v>
      </c>
      <c r="G679" t="s">
        <v>889</v>
      </c>
      <c r="H679" s="61" t="str">
        <f t="shared" si="32"/>
        <v>71,853.00</v>
      </c>
      <c r="I679" s="78">
        <f t="shared" si="33"/>
        <v>71853</v>
      </c>
      <c r="J679">
        <v>0</v>
      </c>
      <c r="K679">
        <v>0</v>
      </c>
      <c r="L679" s="61">
        <v>41491</v>
      </c>
      <c r="M679" s="93">
        <v>41491</v>
      </c>
      <c r="N679">
        <v>29</v>
      </c>
      <c r="O679">
        <v>358</v>
      </c>
      <c r="P679">
        <v>108</v>
      </c>
      <c r="Q679">
        <v>413</v>
      </c>
      <c r="R679">
        <v>141</v>
      </c>
      <c r="S679">
        <v>97</v>
      </c>
      <c r="T679">
        <v>32</v>
      </c>
      <c r="U679">
        <v>1</v>
      </c>
      <c r="V679">
        <v>2</v>
      </c>
      <c r="W679">
        <v>6</v>
      </c>
      <c r="X679">
        <v>1</v>
      </c>
      <c r="Y679">
        <v>0</v>
      </c>
      <c r="Z679">
        <v>0</v>
      </c>
      <c r="AA679" t="s">
        <v>27</v>
      </c>
      <c r="AB679">
        <v>0</v>
      </c>
    </row>
    <row r="680" spans="2:28" x14ac:dyDescent="0.2">
      <c r="B680">
        <v>6312</v>
      </c>
      <c r="C680">
        <v>1960</v>
      </c>
      <c r="D680" s="59">
        <f t="shared" ca="1" si="31"/>
        <v>64</v>
      </c>
      <c r="E680" t="s">
        <v>23</v>
      </c>
      <c r="F680" t="s">
        <v>32</v>
      </c>
      <c r="G680" t="s">
        <v>890</v>
      </c>
      <c r="H680" s="61" t="str">
        <f t="shared" si="32"/>
        <v>65,031.00</v>
      </c>
      <c r="I680" s="78">
        <f t="shared" si="33"/>
        <v>65031</v>
      </c>
      <c r="J680">
        <v>0</v>
      </c>
      <c r="K680">
        <v>1</v>
      </c>
      <c r="L680" s="61" t="s">
        <v>403</v>
      </c>
      <c r="M680" s="93">
        <v>41350</v>
      </c>
      <c r="N680">
        <v>29</v>
      </c>
      <c r="O680">
        <v>258</v>
      </c>
      <c r="P680">
        <v>107</v>
      </c>
      <c r="Q680">
        <v>291</v>
      </c>
      <c r="R680">
        <v>84</v>
      </c>
      <c r="S680">
        <v>37</v>
      </c>
      <c r="T680">
        <v>86</v>
      </c>
      <c r="U680">
        <v>4</v>
      </c>
      <c r="V680">
        <v>10</v>
      </c>
      <c r="W680">
        <v>13</v>
      </c>
      <c r="X680">
        <v>7</v>
      </c>
      <c r="Y680">
        <v>0</v>
      </c>
      <c r="Z680">
        <v>0</v>
      </c>
      <c r="AA680" t="s">
        <v>46</v>
      </c>
      <c r="AB680">
        <v>0</v>
      </c>
    </row>
    <row r="681" spans="2:28" x14ac:dyDescent="0.2">
      <c r="B681">
        <v>615</v>
      </c>
      <c r="C681">
        <v>1961</v>
      </c>
      <c r="D681" s="59">
        <f t="shared" ca="1" si="31"/>
        <v>63</v>
      </c>
      <c r="E681" t="s">
        <v>23</v>
      </c>
      <c r="F681" t="s">
        <v>32</v>
      </c>
      <c r="G681" t="s">
        <v>891</v>
      </c>
      <c r="H681" s="61" t="str">
        <f t="shared" si="32"/>
        <v>30,507.00</v>
      </c>
      <c r="I681" s="78">
        <f t="shared" si="33"/>
        <v>30507</v>
      </c>
      <c r="J681">
        <v>0</v>
      </c>
      <c r="K681">
        <v>0</v>
      </c>
      <c r="L681" s="61">
        <v>41581</v>
      </c>
      <c r="M681" s="93">
        <v>41581</v>
      </c>
      <c r="N681">
        <v>29</v>
      </c>
      <c r="O681">
        <v>65</v>
      </c>
      <c r="P681">
        <v>36</v>
      </c>
      <c r="Q681">
        <v>74</v>
      </c>
      <c r="R681">
        <v>38</v>
      </c>
      <c r="S681">
        <v>20</v>
      </c>
      <c r="T681">
        <v>110</v>
      </c>
      <c r="U681">
        <v>1</v>
      </c>
      <c r="V681">
        <v>5</v>
      </c>
      <c r="W681">
        <v>4</v>
      </c>
      <c r="X681">
        <v>7</v>
      </c>
      <c r="Y681">
        <v>0</v>
      </c>
      <c r="Z681">
        <v>0</v>
      </c>
      <c r="AA681" t="s">
        <v>27</v>
      </c>
      <c r="AB681">
        <v>0</v>
      </c>
    </row>
    <row r="682" spans="2:28" x14ac:dyDescent="0.2">
      <c r="B682">
        <v>4406</v>
      </c>
      <c r="C682">
        <v>1971</v>
      </c>
      <c r="D682" s="59">
        <f t="shared" ca="1" si="31"/>
        <v>53</v>
      </c>
      <c r="E682" t="s">
        <v>23</v>
      </c>
      <c r="F682" t="s">
        <v>32</v>
      </c>
      <c r="G682" t="s">
        <v>892</v>
      </c>
      <c r="H682" s="61" t="str">
        <f t="shared" si="32"/>
        <v>67,419.00</v>
      </c>
      <c r="I682" s="78">
        <f t="shared" si="33"/>
        <v>67419</v>
      </c>
      <c r="J682">
        <v>0</v>
      </c>
      <c r="K682">
        <v>1</v>
      </c>
      <c r="L682" s="61" t="s">
        <v>263</v>
      </c>
      <c r="M682" s="93">
        <v>41290</v>
      </c>
      <c r="N682">
        <v>29</v>
      </c>
      <c r="O682">
        <v>846</v>
      </c>
      <c r="P682">
        <v>84</v>
      </c>
      <c r="Q682">
        <v>352</v>
      </c>
      <c r="R682">
        <v>91</v>
      </c>
      <c r="S682">
        <v>56</v>
      </c>
      <c r="T682">
        <v>42</v>
      </c>
      <c r="U682">
        <v>4</v>
      </c>
      <c r="V682">
        <v>9</v>
      </c>
      <c r="W682">
        <v>8</v>
      </c>
      <c r="X682">
        <v>5</v>
      </c>
      <c r="Y682">
        <v>0</v>
      </c>
      <c r="Z682">
        <v>0</v>
      </c>
      <c r="AA682" t="s">
        <v>31</v>
      </c>
      <c r="AB682">
        <v>0</v>
      </c>
    </row>
    <row r="683" spans="2:28" x14ac:dyDescent="0.2">
      <c r="B683">
        <v>10061</v>
      </c>
      <c r="C683">
        <v>1951</v>
      </c>
      <c r="D683" s="59">
        <f t="shared" ca="1" si="31"/>
        <v>73</v>
      </c>
      <c r="E683" t="s">
        <v>23</v>
      </c>
      <c r="F683" t="s">
        <v>32</v>
      </c>
      <c r="G683" t="s">
        <v>893</v>
      </c>
      <c r="H683" s="61" t="str">
        <f t="shared" si="32"/>
        <v>59,462.00</v>
      </c>
      <c r="I683" s="78">
        <f t="shared" si="33"/>
        <v>59462</v>
      </c>
      <c r="J683">
        <v>0</v>
      </c>
      <c r="K683">
        <v>1</v>
      </c>
      <c r="L683" s="61">
        <v>41395</v>
      </c>
      <c r="M683" s="93">
        <v>41395</v>
      </c>
      <c r="N683">
        <v>29</v>
      </c>
      <c r="O683">
        <v>724</v>
      </c>
      <c r="P683">
        <v>17</v>
      </c>
      <c r="Q683">
        <v>143</v>
      </c>
      <c r="R683">
        <v>0</v>
      </c>
      <c r="S683">
        <v>8</v>
      </c>
      <c r="T683">
        <v>196</v>
      </c>
      <c r="U683">
        <v>2</v>
      </c>
      <c r="V683">
        <v>9</v>
      </c>
      <c r="W683">
        <v>12</v>
      </c>
      <c r="X683">
        <v>7</v>
      </c>
      <c r="Y683">
        <v>0</v>
      </c>
      <c r="Z683">
        <v>0</v>
      </c>
      <c r="AA683" t="s">
        <v>35</v>
      </c>
      <c r="AB683">
        <v>0</v>
      </c>
    </row>
    <row r="684" spans="2:28" x14ac:dyDescent="0.2">
      <c r="B684">
        <v>10619</v>
      </c>
      <c r="C684">
        <v>1995</v>
      </c>
      <c r="D684" s="59">
        <f t="shared" ca="1" si="31"/>
        <v>29</v>
      </c>
      <c r="E684" t="s">
        <v>23</v>
      </c>
      <c r="F684" t="s">
        <v>28</v>
      </c>
      <c r="G684" t="s">
        <v>894</v>
      </c>
      <c r="H684" s="61" t="str">
        <f t="shared" si="32"/>
        <v>95,529.00</v>
      </c>
      <c r="I684" s="78">
        <f t="shared" si="33"/>
        <v>95529</v>
      </c>
      <c r="J684">
        <v>0</v>
      </c>
      <c r="K684">
        <v>0</v>
      </c>
      <c r="L684" s="61">
        <v>40980</v>
      </c>
      <c r="M684" s="93">
        <v>40980</v>
      </c>
      <c r="N684">
        <v>29</v>
      </c>
      <c r="O684">
        <v>770</v>
      </c>
      <c r="P684">
        <v>29</v>
      </c>
      <c r="Q684">
        <v>890</v>
      </c>
      <c r="R684">
        <v>250</v>
      </c>
      <c r="S684">
        <v>27</v>
      </c>
      <c r="T684">
        <v>24</v>
      </c>
      <c r="U684">
        <v>1</v>
      </c>
      <c r="V684">
        <v>7</v>
      </c>
      <c r="W684">
        <v>7</v>
      </c>
      <c r="X684">
        <v>3</v>
      </c>
      <c r="Y684">
        <v>1</v>
      </c>
      <c r="Z684">
        <v>0</v>
      </c>
      <c r="AA684" t="s">
        <v>67</v>
      </c>
      <c r="AB684">
        <v>1</v>
      </c>
    </row>
    <row r="685" spans="2:28" x14ac:dyDescent="0.2">
      <c r="B685">
        <v>4945</v>
      </c>
      <c r="C685">
        <v>1954</v>
      </c>
      <c r="D685" s="59">
        <f t="shared" ca="1" si="31"/>
        <v>70</v>
      </c>
      <c r="E685" t="s">
        <v>23</v>
      </c>
      <c r="F685" t="s">
        <v>55</v>
      </c>
      <c r="G685" t="s">
        <v>895</v>
      </c>
      <c r="H685" s="61" t="str">
        <f t="shared" si="32"/>
        <v>53,653.00</v>
      </c>
      <c r="I685" s="78">
        <f t="shared" si="33"/>
        <v>53653</v>
      </c>
      <c r="J685">
        <v>0</v>
      </c>
      <c r="K685">
        <v>0</v>
      </c>
      <c r="L685" s="61">
        <v>41101</v>
      </c>
      <c r="M685" s="93">
        <v>41101</v>
      </c>
      <c r="N685">
        <v>29</v>
      </c>
      <c r="O685">
        <v>815</v>
      </c>
      <c r="P685">
        <v>10</v>
      </c>
      <c r="Q685">
        <v>239</v>
      </c>
      <c r="R685">
        <v>28</v>
      </c>
      <c r="S685">
        <v>10</v>
      </c>
      <c r="T685">
        <v>108</v>
      </c>
      <c r="U685">
        <v>2</v>
      </c>
      <c r="V685">
        <v>10</v>
      </c>
      <c r="W685">
        <v>12</v>
      </c>
      <c r="X685">
        <v>6</v>
      </c>
      <c r="Y685">
        <v>0</v>
      </c>
      <c r="Z685">
        <v>0</v>
      </c>
      <c r="AA685" t="s">
        <v>27</v>
      </c>
      <c r="AB685">
        <v>0</v>
      </c>
    </row>
    <row r="686" spans="2:28" x14ac:dyDescent="0.2">
      <c r="B686">
        <v>1777</v>
      </c>
      <c r="C686">
        <v>1981</v>
      </c>
      <c r="D686" s="59">
        <f t="shared" ca="1" si="31"/>
        <v>43</v>
      </c>
      <c r="E686" t="s">
        <v>118</v>
      </c>
      <c r="F686" t="s">
        <v>32</v>
      </c>
      <c r="G686" t="s">
        <v>896</v>
      </c>
      <c r="H686" s="61" t="str">
        <f t="shared" si="32"/>
        <v>25,965.00</v>
      </c>
      <c r="I686" s="78">
        <f t="shared" si="33"/>
        <v>25965</v>
      </c>
      <c r="J686">
        <v>0</v>
      </c>
      <c r="K686">
        <v>0</v>
      </c>
      <c r="L686" s="61">
        <v>41099</v>
      </c>
      <c r="M686" s="93">
        <v>41099</v>
      </c>
      <c r="N686">
        <v>29</v>
      </c>
      <c r="O686">
        <v>2</v>
      </c>
      <c r="P686">
        <v>2</v>
      </c>
      <c r="Q686">
        <v>11</v>
      </c>
      <c r="R686">
        <v>41</v>
      </c>
      <c r="S686">
        <v>7</v>
      </c>
      <c r="T686">
        <v>11</v>
      </c>
      <c r="U686">
        <v>1</v>
      </c>
      <c r="V686">
        <v>2</v>
      </c>
      <c r="W686">
        <v>3</v>
      </c>
      <c r="X686">
        <v>8</v>
      </c>
      <c r="Y686">
        <v>0</v>
      </c>
      <c r="Z686">
        <v>0</v>
      </c>
      <c r="AA686" t="s">
        <v>27</v>
      </c>
      <c r="AB686">
        <v>0</v>
      </c>
    </row>
    <row r="687" spans="2:28" x14ac:dyDescent="0.2">
      <c r="B687">
        <v>4023</v>
      </c>
      <c r="C687">
        <v>1971</v>
      </c>
      <c r="D687" s="59">
        <f t="shared" ca="1" si="31"/>
        <v>53</v>
      </c>
      <c r="E687" t="s">
        <v>23</v>
      </c>
      <c r="F687" t="s">
        <v>32</v>
      </c>
      <c r="G687" t="s">
        <v>897</v>
      </c>
      <c r="H687" s="61" t="str">
        <f t="shared" si="32"/>
        <v>22,979.00</v>
      </c>
      <c r="I687" s="78">
        <f t="shared" si="33"/>
        <v>22979</v>
      </c>
      <c r="J687">
        <v>1</v>
      </c>
      <c r="K687">
        <v>0</v>
      </c>
      <c r="L687" s="61">
        <v>41069</v>
      </c>
      <c r="M687" s="93">
        <v>41069</v>
      </c>
      <c r="N687">
        <v>29</v>
      </c>
      <c r="O687">
        <v>16</v>
      </c>
      <c r="P687">
        <v>17</v>
      </c>
      <c r="Q687">
        <v>19</v>
      </c>
      <c r="R687">
        <v>20</v>
      </c>
      <c r="S687">
        <v>21</v>
      </c>
      <c r="T687">
        <v>22</v>
      </c>
      <c r="U687">
        <v>3</v>
      </c>
      <c r="V687">
        <v>3</v>
      </c>
      <c r="W687">
        <v>2</v>
      </c>
      <c r="X687">
        <v>8</v>
      </c>
      <c r="Y687">
        <v>1</v>
      </c>
      <c r="Z687">
        <v>0</v>
      </c>
      <c r="AA687" t="s">
        <v>27</v>
      </c>
      <c r="AB687">
        <v>0</v>
      </c>
    </row>
    <row r="688" spans="2:28" x14ac:dyDescent="0.2">
      <c r="B688">
        <v>7922</v>
      </c>
      <c r="C688">
        <v>1952</v>
      </c>
      <c r="D688" s="59">
        <f t="shared" ca="1" si="31"/>
        <v>72</v>
      </c>
      <c r="E688" t="s">
        <v>40</v>
      </c>
      <c r="F688" t="s">
        <v>28</v>
      </c>
      <c r="G688" t="s">
        <v>898</v>
      </c>
      <c r="H688" s="61" t="str">
        <f t="shared" si="32"/>
        <v>64,950.00</v>
      </c>
      <c r="I688" s="78">
        <f t="shared" si="33"/>
        <v>64950</v>
      </c>
      <c r="J688">
        <v>0</v>
      </c>
      <c r="K688">
        <v>1</v>
      </c>
      <c r="L688" s="61">
        <v>41251</v>
      </c>
      <c r="M688" s="93">
        <v>41251</v>
      </c>
      <c r="N688">
        <v>29</v>
      </c>
      <c r="O688">
        <v>819</v>
      </c>
      <c r="P688">
        <v>0</v>
      </c>
      <c r="Q688">
        <v>72</v>
      </c>
      <c r="R688">
        <v>12</v>
      </c>
      <c r="S688">
        <v>0</v>
      </c>
      <c r="T688">
        <v>63</v>
      </c>
      <c r="U688">
        <v>2</v>
      </c>
      <c r="V688">
        <v>11</v>
      </c>
      <c r="W688">
        <v>10</v>
      </c>
      <c r="X688">
        <v>7</v>
      </c>
      <c r="Y688">
        <v>0</v>
      </c>
      <c r="Z688">
        <v>0</v>
      </c>
      <c r="AA688" t="s">
        <v>67</v>
      </c>
      <c r="AB688">
        <v>1</v>
      </c>
    </row>
    <row r="689" spans="2:28" x14ac:dyDescent="0.2">
      <c r="B689">
        <v>10699</v>
      </c>
      <c r="C689">
        <v>1986</v>
      </c>
      <c r="D689" s="59">
        <f t="shared" ca="1" si="31"/>
        <v>38</v>
      </c>
      <c r="E689" t="s">
        <v>23</v>
      </c>
      <c r="F689" t="s">
        <v>32</v>
      </c>
      <c r="G689" t="s">
        <v>899</v>
      </c>
      <c r="H689" s="61" t="str">
        <f t="shared" si="32"/>
        <v>44,322.00</v>
      </c>
      <c r="I689" s="78">
        <f t="shared" si="33"/>
        <v>44322</v>
      </c>
      <c r="J689">
        <v>1</v>
      </c>
      <c r="K689">
        <v>0</v>
      </c>
      <c r="L689" s="61" t="s">
        <v>26</v>
      </c>
      <c r="M689" s="93">
        <v>41806</v>
      </c>
      <c r="N689">
        <v>30</v>
      </c>
      <c r="O689">
        <v>46</v>
      </c>
      <c r="P689">
        <v>0</v>
      </c>
      <c r="Q689">
        <v>40</v>
      </c>
      <c r="R689">
        <v>3</v>
      </c>
      <c r="S689">
        <v>0</v>
      </c>
      <c r="T689">
        <v>3</v>
      </c>
      <c r="U689">
        <v>2</v>
      </c>
      <c r="V689">
        <v>3</v>
      </c>
      <c r="W689">
        <v>3</v>
      </c>
      <c r="X689">
        <v>8</v>
      </c>
      <c r="Y689">
        <v>0</v>
      </c>
      <c r="Z689">
        <v>0</v>
      </c>
      <c r="AA689" t="s">
        <v>67</v>
      </c>
      <c r="AB689">
        <v>0</v>
      </c>
    </row>
    <row r="690" spans="2:28" x14ac:dyDescent="0.2">
      <c r="B690">
        <v>7516</v>
      </c>
      <c r="C690">
        <v>1984</v>
      </c>
      <c r="D690" s="59">
        <f t="shared" ca="1" si="31"/>
        <v>40</v>
      </c>
      <c r="E690" t="s">
        <v>23</v>
      </c>
      <c r="F690" t="s">
        <v>32</v>
      </c>
      <c r="G690" t="s">
        <v>900</v>
      </c>
      <c r="H690" s="61" t="str">
        <f t="shared" si="32"/>
        <v>30,096.00</v>
      </c>
      <c r="I690" s="78">
        <f t="shared" si="33"/>
        <v>30096</v>
      </c>
      <c r="J690">
        <v>1</v>
      </c>
      <c r="K690">
        <v>0</v>
      </c>
      <c r="L690" s="61" t="s">
        <v>785</v>
      </c>
      <c r="M690" s="93">
        <v>41781</v>
      </c>
      <c r="N690">
        <v>30</v>
      </c>
      <c r="O690">
        <v>5</v>
      </c>
      <c r="P690">
        <v>3</v>
      </c>
      <c r="Q690">
        <v>11</v>
      </c>
      <c r="R690">
        <v>12</v>
      </c>
      <c r="S690">
        <v>5</v>
      </c>
      <c r="T690">
        <v>9</v>
      </c>
      <c r="U690">
        <v>1</v>
      </c>
      <c r="V690">
        <v>2</v>
      </c>
      <c r="W690">
        <v>3</v>
      </c>
      <c r="X690">
        <v>6</v>
      </c>
      <c r="Y690">
        <v>0</v>
      </c>
      <c r="Z690">
        <v>0</v>
      </c>
      <c r="AA690" t="s">
        <v>46</v>
      </c>
      <c r="AB690">
        <v>0</v>
      </c>
    </row>
    <row r="691" spans="2:28" x14ac:dyDescent="0.2">
      <c r="B691">
        <v>3129</v>
      </c>
      <c r="C691">
        <v>1984</v>
      </c>
      <c r="D691" s="59">
        <f t="shared" ca="1" si="31"/>
        <v>40</v>
      </c>
      <c r="E691" t="s">
        <v>23</v>
      </c>
      <c r="F691" t="s">
        <v>32</v>
      </c>
      <c r="G691" t="s">
        <v>900</v>
      </c>
      <c r="H691" s="61" t="str">
        <f t="shared" si="32"/>
        <v>30,096.00</v>
      </c>
      <c r="I691" s="78">
        <f t="shared" si="33"/>
        <v>30096</v>
      </c>
      <c r="J691">
        <v>1</v>
      </c>
      <c r="K691">
        <v>0</v>
      </c>
      <c r="L691" s="61" t="s">
        <v>785</v>
      </c>
      <c r="M691" s="93">
        <v>41781</v>
      </c>
      <c r="N691">
        <v>30</v>
      </c>
      <c r="O691">
        <v>5</v>
      </c>
      <c r="P691">
        <v>3</v>
      </c>
      <c r="Q691">
        <v>11</v>
      </c>
      <c r="R691">
        <v>12</v>
      </c>
      <c r="S691">
        <v>5</v>
      </c>
      <c r="T691">
        <v>9</v>
      </c>
      <c r="U691">
        <v>1</v>
      </c>
      <c r="V691">
        <v>2</v>
      </c>
      <c r="W691">
        <v>3</v>
      </c>
      <c r="X691">
        <v>6</v>
      </c>
      <c r="Y691">
        <v>0</v>
      </c>
      <c r="Z691">
        <v>0</v>
      </c>
      <c r="AA691" t="s">
        <v>27</v>
      </c>
      <c r="AB691">
        <v>0</v>
      </c>
    </row>
    <row r="692" spans="2:28" x14ac:dyDescent="0.2">
      <c r="B692">
        <v>5121</v>
      </c>
      <c r="C692">
        <v>1978</v>
      </c>
      <c r="D692" s="59">
        <f t="shared" ca="1" si="31"/>
        <v>46</v>
      </c>
      <c r="E692" t="s">
        <v>23</v>
      </c>
      <c r="F692" t="s">
        <v>28</v>
      </c>
      <c r="G692" t="s">
        <v>901</v>
      </c>
      <c r="H692" s="61" t="str">
        <f t="shared" si="32"/>
        <v>56,628.00</v>
      </c>
      <c r="I692" s="78">
        <f t="shared" si="33"/>
        <v>56628</v>
      </c>
      <c r="J692">
        <v>0</v>
      </c>
      <c r="K692">
        <v>1</v>
      </c>
      <c r="L692" s="61" t="s">
        <v>251</v>
      </c>
      <c r="M692" s="93">
        <v>41719</v>
      </c>
      <c r="N692">
        <v>30</v>
      </c>
      <c r="O692">
        <v>479</v>
      </c>
      <c r="P692">
        <v>5</v>
      </c>
      <c r="Q692">
        <v>82</v>
      </c>
      <c r="R692">
        <v>7</v>
      </c>
      <c r="S692">
        <v>17</v>
      </c>
      <c r="T692">
        <v>171</v>
      </c>
      <c r="U692">
        <v>2</v>
      </c>
      <c r="V692">
        <v>7</v>
      </c>
      <c r="W692">
        <v>5</v>
      </c>
      <c r="X692">
        <v>5</v>
      </c>
      <c r="Y692">
        <v>0</v>
      </c>
      <c r="Z692">
        <v>0</v>
      </c>
      <c r="AA692" t="s">
        <v>31</v>
      </c>
      <c r="AB692">
        <v>1</v>
      </c>
    </row>
    <row r="693" spans="2:28" x14ac:dyDescent="0.2">
      <c r="B693">
        <v>2186</v>
      </c>
      <c r="C693">
        <v>1978</v>
      </c>
      <c r="D693" s="59">
        <f t="shared" ca="1" si="31"/>
        <v>46</v>
      </c>
      <c r="E693" t="s">
        <v>43</v>
      </c>
      <c r="F693" t="s">
        <v>32</v>
      </c>
      <c r="G693" t="s">
        <v>902</v>
      </c>
      <c r="H693" s="61" t="str">
        <f t="shared" si="32"/>
        <v>82,326.00</v>
      </c>
      <c r="I693" s="78">
        <f t="shared" si="33"/>
        <v>82326</v>
      </c>
      <c r="J693">
        <v>0</v>
      </c>
      <c r="K693">
        <v>0</v>
      </c>
      <c r="L693" s="61">
        <v>41915</v>
      </c>
      <c r="M693" s="93">
        <v>41915</v>
      </c>
      <c r="N693">
        <v>30</v>
      </c>
      <c r="O693">
        <v>938</v>
      </c>
      <c r="P693">
        <v>142</v>
      </c>
      <c r="Q693">
        <v>754</v>
      </c>
      <c r="R693">
        <v>159</v>
      </c>
      <c r="S693">
        <v>81</v>
      </c>
      <c r="T693">
        <v>183</v>
      </c>
      <c r="U693">
        <v>1</v>
      </c>
      <c r="V693">
        <v>5</v>
      </c>
      <c r="W693">
        <v>6</v>
      </c>
      <c r="X693">
        <v>2</v>
      </c>
      <c r="Y693">
        <v>1</v>
      </c>
      <c r="Z693">
        <v>0</v>
      </c>
      <c r="AA693" t="s">
        <v>27</v>
      </c>
      <c r="AB693">
        <v>3</v>
      </c>
    </row>
    <row r="694" spans="2:28" x14ac:dyDescent="0.2">
      <c r="B694">
        <v>10548</v>
      </c>
      <c r="C694">
        <v>1996</v>
      </c>
      <c r="D694" s="59">
        <f t="shared" ca="1" si="31"/>
        <v>28</v>
      </c>
      <c r="E694" t="s">
        <v>23</v>
      </c>
      <c r="F694" t="s">
        <v>28</v>
      </c>
      <c r="G694" t="s">
        <v>903</v>
      </c>
      <c r="H694" s="61" t="str">
        <f t="shared" si="32"/>
        <v>71,163.00</v>
      </c>
      <c r="I694" s="78">
        <f t="shared" si="33"/>
        <v>71163</v>
      </c>
      <c r="J694">
        <v>0</v>
      </c>
      <c r="K694">
        <v>0</v>
      </c>
      <c r="L694" s="61">
        <v>41885</v>
      </c>
      <c r="M694" s="93">
        <v>41885</v>
      </c>
      <c r="N694">
        <v>30</v>
      </c>
      <c r="O694">
        <v>283</v>
      </c>
      <c r="P694">
        <v>17</v>
      </c>
      <c r="Q694">
        <v>372</v>
      </c>
      <c r="R694">
        <v>138</v>
      </c>
      <c r="S694">
        <v>106</v>
      </c>
      <c r="T694">
        <v>44</v>
      </c>
      <c r="U694">
        <v>1</v>
      </c>
      <c r="V694">
        <v>3</v>
      </c>
      <c r="W694">
        <v>12</v>
      </c>
      <c r="X694">
        <v>1</v>
      </c>
      <c r="Y694">
        <v>0</v>
      </c>
      <c r="Z694">
        <v>0</v>
      </c>
      <c r="AA694" t="s">
        <v>46</v>
      </c>
      <c r="AB694">
        <v>0</v>
      </c>
    </row>
    <row r="695" spans="2:28" x14ac:dyDescent="0.2">
      <c r="B695">
        <v>6384</v>
      </c>
      <c r="C695">
        <v>1979</v>
      </c>
      <c r="D695" s="59">
        <f t="shared" ca="1" si="31"/>
        <v>45</v>
      </c>
      <c r="E695" t="s">
        <v>23</v>
      </c>
      <c r="F695" t="s">
        <v>24</v>
      </c>
      <c r="G695" t="s">
        <v>904</v>
      </c>
      <c r="H695" s="61" t="str">
        <f t="shared" si="32"/>
        <v>71,022.00</v>
      </c>
      <c r="I695" s="78">
        <f t="shared" si="33"/>
        <v>71022</v>
      </c>
      <c r="J695">
        <v>0</v>
      </c>
      <c r="K695">
        <v>1</v>
      </c>
      <c r="L695" s="61">
        <v>41945</v>
      </c>
      <c r="M695" s="93">
        <v>41945</v>
      </c>
      <c r="N695">
        <v>30</v>
      </c>
      <c r="O695">
        <v>909</v>
      </c>
      <c r="P695">
        <v>12</v>
      </c>
      <c r="Q695">
        <v>278</v>
      </c>
      <c r="R695">
        <v>0</v>
      </c>
      <c r="S695">
        <v>12</v>
      </c>
      <c r="T695">
        <v>242</v>
      </c>
      <c r="U695">
        <v>3</v>
      </c>
      <c r="V695">
        <v>5</v>
      </c>
      <c r="W695">
        <v>11</v>
      </c>
      <c r="X695">
        <v>8</v>
      </c>
      <c r="Y695">
        <v>0</v>
      </c>
      <c r="Z695">
        <v>0</v>
      </c>
      <c r="AA695" t="s">
        <v>35</v>
      </c>
      <c r="AB695">
        <v>1</v>
      </c>
    </row>
    <row r="696" spans="2:28" x14ac:dyDescent="0.2">
      <c r="B696">
        <v>2625</v>
      </c>
      <c r="C696">
        <v>1955</v>
      </c>
      <c r="D696" s="59">
        <f t="shared" ca="1" si="31"/>
        <v>69</v>
      </c>
      <c r="E696" t="s">
        <v>43</v>
      </c>
      <c r="F696" t="s">
        <v>28</v>
      </c>
      <c r="G696" t="s">
        <v>905</v>
      </c>
      <c r="H696" s="61" t="str">
        <f t="shared" si="32"/>
        <v>42,607.00</v>
      </c>
      <c r="I696" s="78">
        <f t="shared" si="33"/>
        <v>42607</v>
      </c>
      <c r="J696">
        <v>0</v>
      </c>
      <c r="K696">
        <v>1</v>
      </c>
      <c r="L696" s="61" t="s">
        <v>168</v>
      </c>
      <c r="M696" s="93">
        <v>41595</v>
      </c>
      <c r="N696">
        <v>30</v>
      </c>
      <c r="O696">
        <v>156</v>
      </c>
      <c r="P696">
        <v>29</v>
      </c>
      <c r="Q696">
        <v>56</v>
      </c>
      <c r="R696">
        <v>30</v>
      </c>
      <c r="S696">
        <v>32</v>
      </c>
      <c r="T696">
        <v>47</v>
      </c>
      <c r="U696">
        <v>2</v>
      </c>
      <c r="V696">
        <v>3</v>
      </c>
      <c r="W696">
        <v>7</v>
      </c>
      <c r="X696">
        <v>3</v>
      </c>
      <c r="Y696">
        <v>0</v>
      </c>
      <c r="Z696">
        <v>0</v>
      </c>
      <c r="AA696" t="s">
        <v>67</v>
      </c>
      <c r="AB696">
        <v>0</v>
      </c>
    </row>
    <row r="697" spans="2:28" x14ac:dyDescent="0.2">
      <c r="B697">
        <v>1676</v>
      </c>
      <c r="C697">
        <v>1976</v>
      </c>
      <c r="D697" s="59">
        <f t="shared" ca="1" si="31"/>
        <v>48</v>
      </c>
      <c r="E697" t="s">
        <v>23</v>
      </c>
      <c r="F697" t="s">
        <v>32</v>
      </c>
      <c r="G697" t="s">
        <v>906</v>
      </c>
      <c r="H697" s="61" t="str">
        <f t="shared" si="32"/>
        <v>43,057.00</v>
      </c>
      <c r="I697" s="78">
        <f t="shared" si="33"/>
        <v>43057</v>
      </c>
      <c r="J697">
        <v>0</v>
      </c>
      <c r="K697">
        <v>1</v>
      </c>
      <c r="L697" s="61" t="s">
        <v>536</v>
      </c>
      <c r="M697" s="93">
        <v>41577</v>
      </c>
      <c r="N697">
        <v>30</v>
      </c>
      <c r="O697">
        <v>213</v>
      </c>
      <c r="P697">
        <v>2</v>
      </c>
      <c r="Q697">
        <v>44</v>
      </c>
      <c r="R697">
        <v>0</v>
      </c>
      <c r="S697">
        <v>2</v>
      </c>
      <c r="T697">
        <v>5</v>
      </c>
      <c r="U697">
        <v>4</v>
      </c>
      <c r="V697">
        <v>4</v>
      </c>
      <c r="W697">
        <v>5</v>
      </c>
      <c r="X697">
        <v>5</v>
      </c>
      <c r="Y697">
        <v>0</v>
      </c>
      <c r="Z697">
        <v>0</v>
      </c>
      <c r="AA697" t="s">
        <v>27</v>
      </c>
      <c r="AB697">
        <v>0</v>
      </c>
    </row>
    <row r="698" spans="2:28" x14ac:dyDescent="0.2">
      <c r="B698">
        <v>5534</v>
      </c>
      <c r="C698">
        <v>1976</v>
      </c>
      <c r="D698" s="59">
        <f t="shared" ca="1" si="31"/>
        <v>48</v>
      </c>
      <c r="E698" t="s">
        <v>53</v>
      </c>
      <c r="F698" t="s">
        <v>32</v>
      </c>
      <c r="G698" t="s">
        <v>907</v>
      </c>
      <c r="H698" s="61" t="str">
        <f t="shared" si="32"/>
        <v>47,808.00</v>
      </c>
      <c r="I698" s="78">
        <f t="shared" si="33"/>
        <v>47808</v>
      </c>
      <c r="J698">
        <v>0</v>
      </c>
      <c r="K698">
        <v>1</v>
      </c>
      <c r="L698" s="61" t="s">
        <v>883</v>
      </c>
      <c r="M698" s="93">
        <v>41567</v>
      </c>
      <c r="N698">
        <v>30</v>
      </c>
      <c r="O698">
        <v>123</v>
      </c>
      <c r="P698">
        <v>1</v>
      </c>
      <c r="Q698">
        <v>26</v>
      </c>
      <c r="R698">
        <v>2</v>
      </c>
      <c r="S698">
        <v>0</v>
      </c>
      <c r="T698">
        <v>72</v>
      </c>
      <c r="U698">
        <v>2</v>
      </c>
      <c r="V698">
        <v>3</v>
      </c>
      <c r="W698">
        <v>3</v>
      </c>
      <c r="X698">
        <v>7</v>
      </c>
      <c r="Y698">
        <v>0</v>
      </c>
      <c r="Z698">
        <v>0</v>
      </c>
      <c r="AA698" t="s">
        <v>27</v>
      </c>
      <c r="AB698">
        <v>1</v>
      </c>
    </row>
    <row r="699" spans="2:28" x14ac:dyDescent="0.2">
      <c r="B699">
        <v>6859</v>
      </c>
      <c r="C699">
        <v>1988</v>
      </c>
      <c r="D699" s="59">
        <f t="shared" ca="1" si="31"/>
        <v>36</v>
      </c>
      <c r="E699" t="s">
        <v>23</v>
      </c>
      <c r="F699" t="s">
        <v>28</v>
      </c>
      <c r="G699" t="s">
        <v>908</v>
      </c>
      <c r="H699" s="61" t="str">
        <f t="shared" si="32"/>
        <v>29,236.00</v>
      </c>
      <c r="I699" s="78">
        <f t="shared" si="33"/>
        <v>29236</v>
      </c>
      <c r="J699">
        <v>1</v>
      </c>
      <c r="K699">
        <v>0</v>
      </c>
      <c r="L699" s="61">
        <v>41496</v>
      </c>
      <c r="M699" s="93">
        <v>41496</v>
      </c>
      <c r="N699">
        <v>30</v>
      </c>
      <c r="O699">
        <v>37</v>
      </c>
      <c r="P699">
        <v>4</v>
      </c>
      <c r="Q699">
        <v>24</v>
      </c>
      <c r="R699">
        <v>16</v>
      </c>
      <c r="S699">
        <v>9</v>
      </c>
      <c r="T699">
        <v>9</v>
      </c>
      <c r="U699">
        <v>2</v>
      </c>
      <c r="V699">
        <v>4</v>
      </c>
      <c r="W699">
        <v>3</v>
      </c>
      <c r="X699">
        <v>9</v>
      </c>
      <c r="Y699">
        <v>0</v>
      </c>
      <c r="Z699">
        <v>0</v>
      </c>
      <c r="AA699" t="s">
        <v>27</v>
      </c>
      <c r="AB699">
        <v>0</v>
      </c>
    </row>
    <row r="700" spans="2:28" x14ac:dyDescent="0.2">
      <c r="B700">
        <v>271</v>
      </c>
      <c r="C700">
        <v>1970</v>
      </c>
      <c r="D700" s="59">
        <f t="shared" ca="1" si="31"/>
        <v>54</v>
      </c>
      <c r="E700" t="s">
        <v>23</v>
      </c>
      <c r="F700" t="s">
        <v>55</v>
      </c>
      <c r="G700" t="s">
        <v>909</v>
      </c>
      <c r="H700" s="61" t="str">
        <f t="shared" si="32"/>
        <v>40,590.00</v>
      </c>
      <c r="I700" s="78">
        <f t="shared" si="33"/>
        <v>40590</v>
      </c>
      <c r="J700">
        <v>1</v>
      </c>
      <c r="K700">
        <v>1</v>
      </c>
      <c r="L700" s="61">
        <v>41315</v>
      </c>
      <c r="M700" s="93">
        <v>41315</v>
      </c>
      <c r="N700">
        <v>30</v>
      </c>
      <c r="O700">
        <v>154</v>
      </c>
      <c r="P700">
        <v>0</v>
      </c>
      <c r="Q700">
        <v>50</v>
      </c>
      <c r="R700">
        <v>6</v>
      </c>
      <c r="S700">
        <v>11</v>
      </c>
      <c r="T700">
        <v>37</v>
      </c>
      <c r="U700">
        <v>5</v>
      </c>
      <c r="V700">
        <v>3</v>
      </c>
      <c r="W700">
        <v>3</v>
      </c>
      <c r="X700">
        <v>6</v>
      </c>
      <c r="Y700">
        <v>0</v>
      </c>
      <c r="Z700">
        <v>0</v>
      </c>
      <c r="AA700" t="s">
        <v>31</v>
      </c>
      <c r="AB700">
        <v>1</v>
      </c>
    </row>
    <row r="701" spans="2:28" x14ac:dyDescent="0.2">
      <c r="B701">
        <v>7699</v>
      </c>
      <c r="C701">
        <v>1970</v>
      </c>
      <c r="D701" s="59">
        <f t="shared" ca="1" si="31"/>
        <v>54</v>
      </c>
      <c r="E701" t="s">
        <v>23</v>
      </c>
      <c r="F701" t="s">
        <v>55</v>
      </c>
      <c r="G701" t="s">
        <v>909</v>
      </c>
      <c r="H701" s="61" t="str">
        <f t="shared" si="32"/>
        <v>40,590.00</v>
      </c>
      <c r="I701" s="78">
        <f t="shared" si="33"/>
        <v>40590</v>
      </c>
      <c r="J701">
        <v>1</v>
      </c>
      <c r="K701">
        <v>1</v>
      </c>
      <c r="L701" s="61">
        <v>41315</v>
      </c>
      <c r="M701" s="93">
        <v>41315</v>
      </c>
      <c r="N701">
        <v>30</v>
      </c>
      <c r="O701">
        <v>154</v>
      </c>
      <c r="P701">
        <v>0</v>
      </c>
      <c r="Q701">
        <v>50</v>
      </c>
      <c r="R701">
        <v>6</v>
      </c>
      <c r="S701">
        <v>11</v>
      </c>
      <c r="T701">
        <v>37</v>
      </c>
      <c r="U701">
        <v>5</v>
      </c>
      <c r="V701">
        <v>3</v>
      </c>
      <c r="W701">
        <v>3</v>
      </c>
      <c r="X701">
        <v>6</v>
      </c>
      <c r="Y701">
        <v>0</v>
      </c>
      <c r="Z701">
        <v>0</v>
      </c>
      <c r="AA701" t="s">
        <v>31</v>
      </c>
      <c r="AB701">
        <v>1</v>
      </c>
    </row>
    <row r="702" spans="2:28" x14ac:dyDescent="0.2">
      <c r="B702">
        <v>7832</v>
      </c>
      <c r="C702">
        <v>1960</v>
      </c>
      <c r="D702" s="59">
        <f t="shared" ca="1" si="31"/>
        <v>64</v>
      </c>
      <c r="E702" t="s">
        <v>53</v>
      </c>
      <c r="F702" t="s">
        <v>32</v>
      </c>
      <c r="G702" t="s">
        <v>910</v>
      </c>
      <c r="H702" s="61" t="str">
        <f t="shared" si="32"/>
        <v>77,520.00</v>
      </c>
      <c r="I702" s="78">
        <f t="shared" si="33"/>
        <v>77520</v>
      </c>
      <c r="J702">
        <v>0</v>
      </c>
      <c r="K702">
        <v>1</v>
      </c>
      <c r="L702" s="61" t="s">
        <v>911</v>
      </c>
      <c r="M702" s="93">
        <v>41514</v>
      </c>
      <c r="N702">
        <v>30</v>
      </c>
      <c r="O702">
        <v>940</v>
      </c>
      <c r="P702">
        <v>44</v>
      </c>
      <c r="Q702">
        <v>396</v>
      </c>
      <c r="R702">
        <v>0</v>
      </c>
      <c r="S702">
        <v>88</v>
      </c>
      <c r="T702">
        <v>58</v>
      </c>
      <c r="U702">
        <v>1</v>
      </c>
      <c r="V702">
        <v>8</v>
      </c>
      <c r="W702">
        <v>7</v>
      </c>
      <c r="X702">
        <v>4</v>
      </c>
      <c r="Y702">
        <v>1</v>
      </c>
      <c r="Z702">
        <v>0</v>
      </c>
      <c r="AA702" t="s">
        <v>27</v>
      </c>
      <c r="AB702">
        <v>3</v>
      </c>
    </row>
    <row r="703" spans="2:28" x14ac:dyDescent="0.2">
      <c r="B703">
        <v>938</v>
      </c>
      <c r="C703">
        <v>1982</v>
      </c>
      <c r="D703" s="59">
        <f t="shared" ca="1" si="31"/>
        <v>42</v>
      </c>
      <c r="E703" t="s">
        <v>23</v>
      </c>
      <c r="F703" t="s">
        <v>32</v>
      </c>
      <c r="G703" t="s">
        <v>912</v>
      </c>
      <c r="H703" s="61" t="str">
        <f t="shared" si="32"/>
        <v>40,211.00</v>
      </c>
      <c r="I703" s="78">
        <f t="shared" si="33"/>
        <v>40211</v>
      </c>
      <c r="J703">
        <v>1</v>
      </c>
      <c r="K703">
        <v>1</v>
      </c>
      <c r="L703" s="61" t="s">
        <v>135</v>
      </c>
      <c r="M703" s="93">
        <v>41485</v>
      </c>
      <c r="N703">
        <v>30</v>
      </c>
      <c r="O703">
        <v>51</v>
      </c>
      <c r="P703">
        <v>1</v>
      </c>
      <c r="Q703">
        <v>7</v>
      </c>
      <c r="R703">
        <v>2</v>
      </c>
      <c r="S703">
        <v>1</v>
      </c>
      <c r="T703">
        <v>25</v>
      </c>
      <c r="U703">
        <v>2</v>
      </c>
      <c r="V703">
        <v>2</v>
      </c>
      <c r="W703">
        <v>2</v>
      </c>
      <c r="X703">
        <v>8</v>
      </c>
      <c r="Y703">
        <v>0</v>
      </c>
      <c r="Z703">
        <v>0</v>
      </c>
      <c r="AA703" t="s">
        <v>27</v>
      </c>
      <c r="AB703">
        <v>1</v>
      </c>
    </row>
    <row r="704" spans="2:28" x14ac:dyDescent="0.2">
      <c r="B704">
        <v>7873</v>
      </c>
      <c r="C704">
        <v>1974</v>
      </c>
      <c r="D704" s="59">
        <f t="shared" ca="1" si="31"/>
        <v>50</v>
      </c>
      <c r="E704" t="s">
        <v>40</v>
      </c>
      <c r="F704" t="s">
        <v>32</v>
      </c>
      <c r="G704" t="s">
        <v>913</v>
      </c>
      <c r="H704" s="61" t="str">
        <f t="shared" si="32"/>
        <v>63,516.00</v>
      </c>
      <c r="I704" s="78">
        <f t="shared" si="33"/>
        <v>63516</v>
      </c>
      <c r="J704">
        <v>1</v>
      </c>
      <c r="K704">
        <v>1</v>
      </c>
      <c r="L704" s="61">
        <v>41432</v>
      </c>
      <c r="M704" s="93">
        <v>41432</v>
      </c>
      <c r="N704">
        <v>30</v>
      </c>
      <c r="O704">
        <v>141</v>
      </c>
      <c r="P704">
        <v>11</v>
      </c>
      <c r="Q704">
        <v>114</v>
      </c>
      <c r="R704">
        <v>15</v>
      </c>
      <c r="S704">
        <v>14</v>
      </c>
      <c r="T704">
        <v>5</v>
      </c>
      <c r="U704">
        <v>4</v>
      </c>
      <c r="V704">
        <v>4</v>
      </c>
      <c r="W704">
        <v>7</v>
      </c>
      <c r="X704">
        <v>5</v>
      </c>
      <c r="Y704">
        <v>0</v>
      </c>
      <c r="Z704">
        <v>0</v>
      </c>
      <c r="AA704" t="s">
        <v>31</v>
      </c>
      <c r="AB704">
        <v>0</v>
      </c>
    </row>
    <row r="705" spans="2:28" x14ac:dyDescent="0.2">
      <c r="B705">
        <v>9967</v>
      </c>
      <c r="C705">
        <v>1975</v>
      </c>
      <c r="D705" s="59">
        <f t="shared" ca="1" si="31"/>
        <v>49</v>
      </c>
      <c r="E705" t="s">
        <v>23</v>
      </c>
      <c r="F705" t="s">
        <v>24</v>
      </c>
      <c r="G705" t="s">
        <v>914</v>
      </c>
      <c r="H705" s="61" t="str">
        <f t="shared" si="32"/>
        <v>53,034.00</v>
      </c>
      <c r="I705" s="78">
        <f t="shared" si="33"/>
        <v>53034</v>
      </c>
      <c r="J705">
        <v>1</v>
      </c>
      <c r="K705">
        <v>1</v>
      </c>
      <c r="L705" s="61" t="s">
        <v>915</v>
      </c>
      <c r="M705" s="93">
        <v>41424</v>
      </c>
      <c r="N705">
        <v>30</v>
      </c>
      <c r="O705">
        <v>160</v>
      </c>
      <c r="P705">
        <v>15</v>
      </c>
      <c r="Q705">
        <v>196</v>
      </c>
      <c r="R705">
        <v>15</v>
      </c>
      <c r="S705">
        <v>11</v>
      </c>
      <c r="T705">
        <v>50</v>
      </c>
      <c r="U705">
        <v>8</v>
      </c>
      <c r="V705">
        <v>6</v>
      </c>
      <c r="W705">
        <v>7</v>
      </c>
      <c r="X705">
        <v>8</v>
      </c>
      <c r="Y705">
        <v>0</v>
      </c>
      <c r="Z705">
        <v>0</v>
      </c>
      <c r="AA705" t="s">
        <v>35</v>
      </c>
      <c r="AB705">
        <v>0</v>
      </c>
    </row>
    <row r="706" spans="2:28" x14ac:dyDescent="0.2">
      <c r="B706">
        <v>1087</v>
      </c>
      <c r="C706">
        <v>1976</v>
      </c>
      <c r="D706" s="59">
        <f t="shared" ca="1" si="31"/>
        <v>48</v>
      </c>
      <c r="E706" t="s">
        <v>53</v>
      </c>
      <c r="F706" t="s">
        <v>32</v>
      </c>
      <c r="G706" t="s">
        <v>916</v>
      </c>
      <c r="H706" s="61" t="str">
        <f t="shared" si="32"/>
        <v>22,669.00</v>
      </c>
      <c r="I706" s="78">
        <f t="shared" si="33"/>
        <v>22669</v>
      </c>
      <c r="J706">
        <v>1</v>
      </c>
      <c r="K706">
        <v>0</v>
      </c>
      <c r="L706" s="61" t="s">
        <v>917</v>
      </c>
      <c r="M706" s="93">
        <v>41416</v>
      </c>
      <c r="N706">
        <v>30</v>
      </c>
      <c r="O706">
        <v>16</v>
      </c>
      <c r="P706">
        <v>14</v>
      </c>
      <c r="Q706">
        <v>36</v>
      </c>
      <c r="R706">
        <v>37</v>
      </c>
      <c r="S706">
        <v>22</v>
      </c>
      <c r="T706">
        <v>48</v>
      </c>
      <c r="U706">
        <v>3</v>
      </c>
      <c r="V706">
        <v>4</v>
      </c>
      <c r="W706">
        <v>2</v>
      </c>
      <c r="X706">
        <v>9</v>
      </c>
      <c r="Y706">
        <v>1</v>
      </c>
      <c r="Z706">
        <v>0</v>
      </c>
      <c r="AA706" t="s">
        <v>27</v>
      </c>
      <c r="AB706">
        <v>0</v>
      </c>
    </row>
    <row r="707" spans="2:28" x14ac:dyDescent="0.2">
      <c r="B707">
        <v>8314</v>
      </c>
      <c r="C707">
        <v>1983</v>
      </c>
      <c r="D707" s="59">
        <f t="shared" ca="1" si="31"/>
        <v>41</v>
      </c>
      <c r="E707" t="s">
        <v>23</v>
      </c>
      <c r="F707" t="s">
        <v>32</v>
      </c>
      <c r="G707" t="s">
        <v>918</v>
      </c>
      <c r="H707" s="61" t="str">
        <f t="shared" si="32"/>
        <v>79,908.00</v>
      </c>
      <c r="I707" s="78">
        <f t="shared" si="33"/>
        <v>79908</v>
      </c>
      <c r="J707">
        <v>0</v>
      </c>
      <c r="K707">
        <v>0</v>
      </c>
      <c r="L707" s="61">
        <v>41398</v>
      </c>
      <c r="M707" s="93">
        <v>41398</v>
      </c>
      <c r="N707">
        <v>30</v>
      </c>
      <c r="O707">
        <v>557</v>
      </c>
      <c r="P707">
        <v>129</v>
      </c>
      <c r="Q707">
        <v>761</v>
      </c>
      <c r="R707">
        <v>29</v>
      </c>
      <c r="S707">
        <v>185</v>
      </c>
      <c r="T707">
        <v>111</v>
      </c>
      <c r="U707">
        <v>1</v>
      </c>
      <c r="V707">
        <v>5</v>
      </c>
      <c r="W707">
        <v>7</v>
      </c>
      <c r="X707">
        <v>2</v>
      </c>
      <c r="Y707">
        <v>0</v>
      </c>
      <c r="Z707">
        <v>0</v>
      </c>
      <c r="AA707" t="s">
        <v>27</v>
      </c>
      <c r="AB707">
        <v>1</v>
      </c>
    </row>
    <row r="708" spans="2:28" x14ac:dyDescent="0.2">
      <c r="B708">
        <v>3762</v>
      </c>
      <c r="C708">
        <v>1987</v>
      </c>
      <c r="D708" s="59">
        <f t="shared" ref="D708:D771" ca="1" si="34">(YEAR(NOW())-C708)</f>
        <v>37</v>
      </c>
      <c r="E708" t="s">
        <v>40</v>
      </c>
      <c r="F708" t="s">
        <v>28</v>
      </c>
      <c r="G708" t="s">
        <v>919</v>
      </c>
      <c r="H708" s="61" t="str">
        <f t="shared" ref="H708:H771" si="35">REPLACE(G708,1,1,"")</f>
        <v>69,867.00</v>
      </c>
      <c r="I708" s="78">
        <f t="shared" ref="I708:I771" si="36">VALUE(H708)</f>
        <v>69867</v>
      </c>
      <c r="J708">
        <v>0</v>
      </c>
      <c r="K708">
        <v>0</v>
      </c>
      <c r="L708" s="61">
        <v>41309</v>
      </c>
      <c r="M708" s="93">
        <v>41309</v>
      </c>
      <c r="N708">
        <v>30</v>
      </c>
      <c r="O708">
        <v>196</v>
      </c>
      <c r="P708">
        <v>0</v>
      </c>
      <c r="Q708">
        <v>512</v>
      </c>
      <c r="R708">
        <v>33</v>
      </c>
      <c r="S708">
        <v>130</v>
      </c>
      <c r="T708">
        <v>54</v>
      </c>
      <c r="U708">
        <v>1</v>
      </c>
      <c r="V708">
        <v>3</v>
      </c>
      <c r="W708">
        <v>8</v>
      </c>
      <c r="X708">
        <v>1</v>
      </c>
      <c r="Y708">
        <v>1</v>
      </c>
      <c r="Z708">
        <v>0</v>
      </c>
      <c r="AA708" t="s">
        <v>67</v>
      </c>
      <c r="AB708">
        <v>1</v>
      </c>
    </row>
    <row r="709" spans="2:28" x14ac:dyDescent="0.2">
      <c r="B709">
        <v>10383</v>
      </c>
      <c r="C709">
        <v>1967</v>
      </c>
      <c r="D709" s="59">
        <f t="shared" ca="1" si="34"/>
        <v>57</v>
      </c>
      <c r="E709" t="s">
        <v>23</v>
      </c>
      <c r="F709" t="s">
        <v>24</v>
      </c>
      <c r="G709" t="s">
        <v>920</v>
      </c>
      <c r="H709" s="61" t="str">
        <f t="shared" si="35"/>
        <v>70,287.00</v>
      </c>
      <c r="I709" s="78">
        <f t="shared" si="36"/>
        <v>70287</v>
      </c>
      <c r="J709">
        <v>0</v>
      </c>
      <c r="K709">
        <v>0</v>
      </c>
      <c r="L709" s="61">
        <v>41309</v>
      </c>
      <c r="M709" s="93">
        <v>41309</v>
      </c>
      <c r="N709">
        <v>30</v>
      </c>
      <c r="O709">
        <v>295</v>
      </c>
      <c r="P709">
        <v>35</v>
      </c>
      <c r="Q709">
        <v>482</v>
      </c>
      <c r="R709">
        <v>121</v>
      </c>
      <c r="S709">
        <v>120</v>
      </c>
      <c r="T709">
        <v>40</v>
      </c>
      <c r="U709">
        <v>1</v>
      </c>
      <c r="V709">
        <v>5</v>
      </c>
      <c r="W709">
        <v>10</v>
      </c>
      <c r="X709">
        <v>3</v>
      </c>
      <c r="Y709">
        <v>1</v>
      </c>
      <c r="Z709">
        <v>0</v>
      </c>
      <c r="AA709" t="s">
        <v>38</v>
      </c>
      <c r="AB709">
        <v>0</v>
      </c>
    </row>
    <row r="710" spans="2:28" x14ac:dyDescent="0.2">
      <c r="B710">
        <v>6798</v>
      </c>
      <c r="C710">
        <v>1967</v>
      </c>
      <c r="D710" s="59">
        <f t="shared" ca="1" si="34"/>
        <v>57</v>
      </c>
      <c r="E710" t="s">
        <v>23</v>
      </c>
      <c r="F710" t="s">
        <v>28</v>
      </c>
      <c r="G710" t="s">
        <v>921</v>
      </c>
      <c r="H710" s="61" t="str">
        <f t="shared" si="35"/>
        <v>37,070.00</v>
      </c>
      <c r="I710" s="78">
        <f t="shared" si="36"/>
        <v>37070</v>
      </c>
      <c r="J710">
        <v>1</v>
      </c>
      <c r="K710">
        <v>1</v>
      </c>
      <c r="L710" s="61" t="s">
        <v>922</v>
      </c>
      <c r="M710" s="93">
        <v>41353</v>
      </c>
      <c r="N710">
        <v>30</v>
      </c>
      <c r="O710">
        <v>231</v>
      </c>
      <c r="P710">
        <v>7</v>
      </c>
      <c r="Q710">
        <v>137</v>
      </c>
      <c r="R710">
        <v>4</v>
      </c>
      <c r="S710">
        <v>15</v>
      </c>
      <c r="T710">
        <v>39</v>
      </c>
      <c r="U710">
        <v>9</v>
      </c>
      <c r="V710">
        <v>5</v>
      </c>
      <c r="W710">
        <v>8</v>
      </c>
      <c r="X710">
        <v>7</v>
      </c>
      <c r="Y710">
        <v>1</v>
      </c>
      <c r="Z710">
        <v>0</v>
      </c>
      <c r="AA710" t="s">
        <v>67</v>
      </c>
      <c r="AB710">
        <v>0</v>
      </c>
    </row>
    <row r="711" spans="2:28" x14ac:dyDescent="0.2">
      <c r="B711">
        <v>4168</v>
      </c>
      <c r="C711">
        <v>1967</v>
      </c>
      <c r="D711" s="59">
        <f t="shared" ca="1" si="34"/>
        <v>57</v>
      </c>
      <c r="E711" t="s">
        <v>23</v>
      </c>
      <c r="F711" t="s">
        <v>28</v>
      </c>
      <c r="G711" t="s">
        <v>921</v>
      </c>
      <c r="H711" s="61" t="str">
        <f t="shared" si="35"/>
        <v>37,070.00</v>
      </c>
      <c r="I711" s="78">
        <f t="shared" si="36"/>
        <v>37070</v>
      </c>
      <c r="J711">
        <v>1</v>
      </c>
      <c r="K711">
        <v>1</v>
      </c>
      <c r="L711" s="61" t="s">
        <v>922</v>
      </c>
      <c r="M711" s="93">
        <v>41353</v>
      </c>
      <c r="N711">
        <v>30</v>
      </c>
      <c r="O711">
        <v>231</v>
      </c>
      <c r="P711">
        <v>7</v>
      </c>
      <c r="Q711">
        <v>137</v>
      </c>
      <c r="R711">
        <v>4</v>
      </c>
      <c r="S711">
        <v>15</v>
      </c>
      <c r="T711">
        <v>39</v>
      </c>
      <c r="U711">
        <v>9</v>
      </c>
      <c r="V711">
        <v>5</v>
      </c>
      <c r="W711">
        <v>8</v>
      </c>
      <c r="X711">
        <v>7</v>
      </c>
      <c r="Y711">
        <v>1</v>
      </c>
      <c r="Z711">
        <v>0</v>
      </c>
      <c r="AA711" t="s">
        <v>27</v>
      </c>
      <c r="AB711">
        <v>0</v>
      </c>
    </row>
    <row r="712" spans="2:28" x14ac:dyDescent="0.2">
      <c r="B712">
        <v>6690</v>
      </c>
      <c r="C712">
        <v>1967</v>
      </c>
      <c r="D712" s="59">
        <f t="shared" ca="1" si="34"/>
        <v>57</v>
      </c>
      <c r="E712" t="s">
        <v>53</v>
      </c>
      <c r="F712" t="s">
        <v>32</v>
      </c>
      <c r="G712" t="s">
        <v>923</v>
      </c>
      <c r="H712" s="61" t="str">
        <f t="shared" si="35"/>
        <v>38,179.00</v>
      </c>
      <c r="I712" s="78">
        <f t="shared" si="36"/>
        <v>38179</v>
      </c>
      <c r="J712">
        <v>1</v>
      </c>
      <c r="K712">
        <v>1</v>
      </c>
      <c r="L712" s="61" t="s">
        <v>924</v>
      </c>
      <c r="M712" s="93">
        <v>41347</v>
      </c>
      <c r="N712">
        <v>30</v>
      </c>
      <c r="O712">
        <v>38</v>
      </c>
      <c r="P712">
        <v>4</v>
      </c>
      <c r="Q712">
        <v>22</v>
      </c>
      <c r="R712">
        <v>4</v>
      </c>
      <c r="S712">
        <v>2</v>
      </c>
      <c r="T712">
        <v>20</v>
      </c>
      <c r="U712">
        <v>4</v>
      </c>
      <c r="V712">
        <v>3</v>
      </c>
      <c r="W712">
        <v>3</v>
      </c>
      <c r="X712">
        <v>7</v>
      </c>
      <c r="Y712">
        <v>0</v>
      </c>
      <c r="Z712">
        <v>0</v>
      </c>
      <c r="AA712" t="s">
        <v>67</v>
      </c>
      <c r="AB712">
        <v>0</v>
      </c>
    </row>
    <row r="713" spans="2:28" x14ac:dyDescent="0.2">
      <c r="B713">
        <v>10602</v>
      </c>
      <c r="C713">
        <v>1984</v>
      </c>
      <c r="D713" s="59">
        <f t="shared" ca="1" si="34"/>
        <v>40</v>
      </c>
      <c r="E713" t="s">
        <v>23</v>
      </c>
      <c r="F713" t="s">
        <v>32</v>
      </c>
      <c r="G713" t="s">
        <v>925</v>
      </c>
      <c r="H713" s="61" t="str">
        <f t="shared" si="35"/>
        <v>39,922.00</v>
      </c>
      <c r="I713" s="78">
        <f t="shared" si="36"/>
        <v>39922</v>
      </c>
      <c r="J713">
        <v>1</v>
      </c>
      <c r="K713">
        <v>0</v>
      </c>
      <c r="L713" s="61" t="s">
        <v>103</v>
      </c>
      <c r="M713" s="93">
        <v>41319</v>
      </c>
      <c r="N713">
        <v>30</v>
      </c>
      <c r="O713">
        <v>29</v>
      </c>
      <c r="P713">
        <v>12</v>
      </c>
      <c r="Q713">
        <v>59</v>
      </c>
      <c r="R713">
        <v>19</v>
      </c>
      <c r="S713">
        <v>1</v>
      </c>
      <c r="T713">
        <v>36</v>
      </c>
      <c r="U713">
        <v>2</v>
      </c>
      <c r="V713">
        <v>3</v>
      </c>
      <c r="W713">
        <v>4</v>
      </c>
      <c r="X713">
        <v>8</v>
      </c>
      <c r="Y713">
        <v>0</v>
      </c>
      <c r="Z713">
        <v>0</v>
      </c>
      <c r="AA713" t="s">
        <v>50</v>
      </c>
      <c r="AB713">
        <v>0</v>
      </c>
    </row>
    <row r="714" spans="2:28" x14ac:dyDescent="0.2">
      <c r="B714">
        <v>3220</v>
      </c>
      <c r="C714">
        <v>1984</v>
      </c>
      <c r="D714" s="59">
        <f t="shared" ca="1" si="34"/>
        <v>40</v>
      </c>
      <c r="E714" t="s">
        <v>23</v>
      </c>
      <c r="F714" t="s">
        <v>32</v>
      </c>
      <c r="G714" t="s">
        <v>925</v>
      </c>
      <c r="H714" s="61" t="str">
        <f t="shared" si="35"/>
        <v>39,922.00</v>
      </c>
      <c r="I714" s="78">
        <f t="shared" si="36"/>
        <v>39922</v>
      </c>
      <c r="J714">
        <v>1</v>
      </c>
      <c r="K714">
        <v>0</v>
      </c>
      <c r="L714" s="61" t="s">
        <v>103</v>
      </c>
      <c r="M714" s="93">
        <v>41319</v>
      </c>
      <c r="N714">
        <v>30</v>
      </c>
      <c r="O714">
        <v>29</v>
      </c>
      <c r="P714">
        <v>12</v>
      </c>
      <c r="Q714">
        <v>59</v>
      </c>
      <c r="R714">
        <v>19</v>
      </c>
      <c r="S714">
        <v>1</v>
      </c>
      <c r="T714">
        <v>36</v>
      </c>
      <c r="U714">
        <v>2</v>
      </c>
      <c r="V714">
        <v>3</v>
      </c>
      <c r="W714">
        <v>4</v>
      </c>
      <c r="X714">
        <v>8</v>
      </c>
      <c r="Y714">
        <v>0</v>
      </c>
      <c r="Z714">
        <v>0</v>
      </c>
      <c r="AA714" t="s">
        <v>46</v>
      </c>
      <c r="AB714">
        <v>0</v>
      </c>
    </row>
    <row r="715" spans="2:28" x14ac:dyDescent="0.2">
      <c r="B715">
        <v>5424</v>
      </c>
      <c r="C715">
        <v>1984</v>
      </c>
      <c r="D715" s="59">
        <f t="shared" ca="1" si="34"/>
        <v>40</v>
      </c>
      <c r="E715" t="s">
        <v>23</v>
      </c>
      <c r="F715" t="s">
        <v>32</v>
      </c>
      <c r="G715" t="s">
        <v>925</v>
      </c>
      <c r="H715" s="61" t="str">
        <f t="shared" si="35"/>
        <v>39,922.00</v>
      </c>
      <c r="I715" s="78">
        <f t="shared" si="36"/>
        <v>39922</v>
      </c>
      <c r="J715">
        <v>1</v>
      </c>
      <c r="K715">
        <v>0</v>
      </c>
      <c r="L715" s="61" t="s">
        <v>103</v>
      </c>
      <c r="M715" s="93">
        <v>41319</v>
      </c>
      <c r="N715">
        <v>30</v>
      </c>
      <c r="O715">
        <v>29</v>
      </c>
      <c r="P715">
        <v>12</v>
      </c>
      <c r="Q715">
        <v>59</v>
      </c>
      <c r="R715">
        <v>19</v>
      </c>
      <c r="S715">
        <v>1</v>
      </c>
      <c r="T715">
        <v>36</v>
      </c>
      <c r="U715">
        <v>2</v>
      </c>
      <c r="V715">
        <v>3</v>
      </c>
      <c r="W715">
        <v>4</v>
      </c>
      <c r="X715">
        <v>8</v>
      </c>
      <c r="Y715">
        <v>0</v>
      </c>
      <c r="Z715">
        <v>0</v>
      </c>
      <c r="AA715" t="s">
        <v>67</v>
      </c>
      <c r="AB715">
        <v>0</v>
      </c>
    </row>
    <row r="716" spans="2:28" x14ac:dyDescent="0.2">
      <c r="B716">
        <v>7488</v>
      </c>
      <c r="C716">
        <v>1964</v>
      </c>
      <c r="D716" s="59">
        <f t="shared" ca="1" si="34"/>
        <v>60</v>
      </c>
      <c r="E716" t="s">
        <v>53</v>
      </c>
      <c r="F716" t="s">
        <v>28</v>
      </c>
      <c r="G716" t="s">
        <v>926</v>
      </c>
      <c r="H716" s="61" t="str">
        <f t="shared" si="35"/>
        <v>64,191.00</v>
      </c>
      <c r="I716" s="78">
        <f t="shared" si="36"/>
        <v>64191</v>
      </c>
      <c r="J716">
        <v>0</v>
      </c>
      <c r="K716">
        <v>1</v>
      </c>
      <c r="L716" s="61" t="s">
        <v>927</v>
      </c>
      <c r="M716" s="93">
        <v>41296</v>
      </c>
      <c r="N716">
        <v>30</v>
      </c>
      <c r="O716">
        <v>420</v>
      </c>
      <c r="P716">
        <v>15</v>
      </c>
      <c r="Q716">
        <v>186</v>
      </c>
      <c r="R716">
        <v>151</v>
      </c>
      <c r="S716">
        <v>38</v>
      </c>
      <c r="T716">
        <v>15</v>
      </c>
      <c r="U716">
        <v>3</v>
      </c>
      <c r="V716">
        <v>5</v>
      </c>
      <c r="W716">
        <v>13</v>
      </c>
      <c r="X716">
        <v>3</v>
      </c>
      <c r="Y716">
        <v>0</v>
      </c>
      <c r="Z716">
        <v>0</v>
      </c>
      <c r="AA716" t="s">
        <v>27</v>
      </c>
      <c r="AB716">
        <v>0</v>
      </c>
    </row>
    <row r="717" spans="2:28" x14ac:dyDescent="0.2">
      <c r="B717">
        <v>5289</v>
      </c>
      <c r="C717">
        <v>1976</v>
      </c>
      <c r="D717" s="59">
        <f t="shared" ca="1" si="34"/>
        <v>48</v>
      </c>
      <c r="E717" t="s">
        <v>43</v>
      </c>
      <c r="F717" t="s">
        <v>28</v>
      </c>
      <c r="G717" t="s">
        <v>928</v>
      </c>
      <c r="H717" s="61" t="str">
        <f t="shared" si="35"/>
        <v>41,658.00</v>
      </c>
      <c r="I717" s="78">
        <f t="shared" si="36"/>
        <v>41658</v>
      </c>
      <c r="J717">
        <v>1</v>
      </c>
      <c r="K717">
        <v>1</v>
      </c>
      <c r="L717" s="61">
        <v>41163</v>
      </c>
      <c r="M717" s="93">
        <v>41163</v>
      </c>
      <c r="N717">
        <v>30</v>
      </c>
      <c r="O717">
        <v>8</v>
      </c>
      <c r="P717">
        <v>4</v>
      </c>
      <c r="Q717">
        <v>12</v>
      </c>
      <c r="R717">
        <v>15</v>
      </c>
      <c r="S717">
        <v>4</v>
      </c>
      <c r="T717">
        <v>29</v>
      </c>
      <c r="U717">
        <v>2</v>
      </c>
      <c r="V717">
        <v>1</v>
      </c>
      <c r="W717">
        <v>2</v>
      </c>
      <c r="X717">
        <v>4</v>
      </c>
      <c r="Y717">
        <v>0</v>
      </c>
      <c r="Z717">
        <v>0</v>
      </c>
      <c r="AA717" t="s">
        <v>38</v>
      </c>
      <c r="AB717">
        <v>0</v>
      </c>
    </row>
    <row r="718" spans="2:28" x14ac:dyDescent="0.2">
      <c r="B718">
        <v>347</v>
      </c>
      <c r="C718">
        <v>1977</v>
      </c>
      <c r="D718" s="59">
        <f t="shared" ca="1" si="34"/>
        <v>47</v>
      </c>
      <c r="E718" t="s">
        <v>23</v>
      </c>
      <c r="F718" t="s">
        <v>24</v>
      </c>
      <c r="G718" t="s">
        <v>929</v>
      </c>
      <c r="H718" s="61" t="str">
        <f t="shared" si="35"/>
        <v>40,780.00</v>
      </c>
      <c r="I718" s="78">
        <f t="shared" si="36"/>
        <v>40780</v>
      </c>
      <c r="J718">
        <v>0</v>
      </c>
      <c r="K718">
        <v>1</v>
      </c>
      <c r="L718" s="61">
        <v>41130</v>
      </c>
      <c r="M718" s="93">
        <v>41130</v>
      </c>
      <c r="N718">
        <v>30</v>
      </c>
      <c r="O718">
        <v>229</v>
      </c>
      <c r="P718">
        <v>27</v>
      </c>
      <c r="Q718">
        <v>71</v>
      </c>
      <c r="R718">
        <v>13</v>
      </c>
      <c r="S718">
        <v>3</v>
      </c>
      <c r="T718">
        <v>34</v>
      </c>
      <c r="U718">
        <v>4</v>
      </c>
      <c r="V718">
        <v>7</v>
      </c>
      <c r="W718">
        <v>5</v>
      </c>
      <c r="X718">
        <v>9</v>
      </c>
      <c r="Y718">
        <v>0</v>
      </c>
      <c r="Z718">
        <v>0</v>
      </c>
      <c r="AA718" t="s">
        <v>31</v>
      </c>
      <c r="AB718">
        <v>0</v>
      </c>
    </row>
    <row r="719" spans="2:28" x14ac:dyDescent="0.2">
      <c r="B719">
        <v>5236</v>
      </c>
      <c r="C719">
        <v>1980</v>
      </c>
      <c r="D719" s="59">
        <f t="shared" ca="1" si="34"/>
        <v>44</v>
      </c>
      <c r="E719" t="s">
        <v>23</v>
      </c>
      <c r="F719" t="s">
        <v>32</v>
      </c>
      <c r="G719" t="s">
        <v>930</v>
      </c>
      <c r="H719" s="61" t="str">
        <f t="shared" si="35"/>
        <v>77,568.00</v>
      </c>
      <c r="I719" s="78">
        <f t="shared" si="36"/>
        <v>77568</v>
      </c>
      <c r="J719">
        <v>0</v>
      </c>
      <c r="K719">
        <v>1</v>
      </c>
      <c r="L719" s="61" t="s">
        <v>931</v>
      </c>
      <c r="M719" s="93">
        <v>41146</v>
      </c>
      <c r="N719">
        <v>30</v>
      </c>
      <c r="O719">
        <v>1230</v>
      </c>
      <c r="P719">
        <v>0</v>
      </c>
      <c r="Q719">
        <v>396</v>
      </c>
      <c r="R719">
        <v>232</v>
      </c>
      <c r="S719">
        <v>178</v>
      </c>
      <c r="T719">
        <v>158</v>
      </c>
      <c r="U719">
        <v>1</v>
      </c>
      <c r="V719">
        <v>10</v>
      </c>
      <c r="W719">
        <v>8</v>
      </c>
      <c r="X719">
        <v>5</v>
      </c>
      <c r="Y719">
        <v>0</v>
      </c>
      <c r="Z719">
        <v>0</v>
      </c>
      <c r="AA719" t="s">
        <v>27</v>
      </c>
      <c r="AB719">
        <v>3</v>
      </c>
    </row>
    <row r="720" spans="2:28" x14ac:dyDescent="0.2">
      <c r="B720">
        <v>9478</v>
      </c>
      <c r="C720">
        <v>1986</v>
      </c>
      <c r="D720" s="59">
        <f t="shared" ca="1" si="34"/>
        <v>38</v>
      </c>
      <c r="E720" t="s">
        <v>23</v>
      </c>
      <c r="F720" t="s">
        <v>28</v>
      </c>
      <c r="G720" t="s">
        <v>932</v>
      </c>
      <c r="H720" s="61" t="str">
        <f t="shared" si="35"/>
        <v>66,503.00</v>
      </c>
      <c r="I720" s="78">
        <f t="shared" si="36"/>
        <v>66503</v>
      </c>
      <c r="J720">
        <v>1</v>
      </c>
      <c r="K720">
        <v>0</v>
      </c>
      <c r="L720" s="61" t="s">
        <v>933</v>
      </c>
      <c r="M720" s="93">
        <v>41135</v>
      </c>
      <c r="N720">
        <v>30</v>
      </c>
      <c r="O720">
        <v>91</v>
      </c>
      <c r="P720">
        <v>64</v>
      </c>
      <c r="Q720">
        <v>128</v>
      </c>
      <c r="R720">
        <v>65</v>
      </c>
      <c r="S720">
        <v>3</v>
      </c>
      <c r="T720">
        <v>50</v>
      </c>
      <c r="U720">
        <v>2</v>
      </c>
      <c r="V720">
        <v>4</v>
      </c>
      <c r="W720">
        <v>6</v>
      </c>
      <c r="X720">
        <v>3</v>
      </c>
      <c r="Y720">
        <v>0</v>
      </c>
      <c r="Z720">
        <v>0</v>
      </c>
      <c r="AA720" t="s">
        <v>27</v>
      </c>
      <c r="AB720">
        <v>0</v>
      </c>
    </row>
    <row r="721" spans="2:28" x14ac:dyDescent="0.2">
      <c r="B721">
        <v>477</v>
      </c>
      <c r="C721">
        <v>1987</v>
      </c>
      <c r="D721" s="59">
        <f t="shared" ca="1" si="34"/>
        <v>37</v>
      </c>
      <c r="E721" t="s">
        <v>23</v>
      </c>
      <c r="F721" t="s">
        <v>32</v>
      </c>
      <c r="G721" t="s">
        <v>934</v>
      </c>
      <c r="H721" s="61" t="str">
        <f t="shared" si="35"/>
        <v>83,512.00</v>
      </c>
      <c r="I721" s="78">
        <f t="shared" si="36"/>
        <v>83512</v>
      </c>
      <c r="J721">
        <v>0</v>
      </c>
      <c r="K721">
        <v>0</v>
      </c>
      <c r="L721" s="61" t="s">
        <v>605</v>
      </c>
      <c r="M721" s="93">
        <v>41807</v>
      </c>
      <c r="N721">
        <v>31</v>
      </c>
      <c r="O721">
        <v>1060</v>
      </c>
      <c r="P721">
        <v>61</v>
      </c>
      <c r="Q721">
        <v>835</v>
      </c>
      <c r="R721">
        <v>80</v>
      </c>
      <c r="S721">
        <v>20</v>
      </c>
      <c r="T721">
        <v>101</v>
      </c>
      <c r="U721">
        <v>1</v>
      </c>
      <c r="V721">
        <v>4</v>
      </c>
      <c r="W721">
        <v>10</v>
      </c>
      <c r="X721">
        <v>1</v>
      </c>
      <c r="Y721">
        <v>1</v>
      </c>
      <c r="Z721">
        <v>0</v>
      </c>
      <c r="AA721" t="s">
        <v>27</v>
      </c>
      <c r="AB721">
        <v>4</v>
      </c>
    </row>
    <row r="722" spans="2:28" x14ac:dyDescent="0.2">
      <c r="B722">
        <v>7411</v>
      </c>
      <c r="C722">
        <v>1965</v>
      </c>
      <c r="D722" s="59">
        <f t="shared" ca="1" si="34"/>
        <v>59</v>
      </c>
      <c r="E722" t="s">
        <v>40</v>
      </c>
      <c r="F722" t="s">
        <v>32</v>
      </c>
      <c r="G722" t="s">
        <v>935</v>
      </c>
      <c r="H722" s="61" t="str">
        <f t="shared" si="35"/>
        <v>31,686.00</v>
      </c>
      <c r="I722" s="78">
        <f t="shared" si="36"/>
        <v>31686</v>
      </c>
      <c r="J722">
        <v>1</v>
      </c>
      <c r="K722">
        <v>1</v>
      </c>
      <c r="L722" s="61">
        <v>41765</v>
      </c>
      <c r="M722" s="93">
        <v>41765</v>
      </c>
      <c r="N722">
        <v>31</v>
      </c>
      <c r="O722">
        <v>11</v>
      </c>
      <c r="P722">
        <v>0</v>
      </c>
      <c r="Q722">
        <v>5</v>
      </c>
      <c r="R722">
        <v>0</v>
      </c>
      <c r="S722">
        <v>0</v>
      </c>
      <c r="T722">
        <v>1</v>
      </c>
      <c r="U722">
        <v>2</v>
      </c>
      <c r="V722">
        <v>1</v>
      </c>
      <c r="W722">
        <v>3</v>
      </c>
      <c r="X722">
        <v>6</v>
      </c>
      <c r="Y722">
        <v>0</v>
      </c>
      <c r="Z722">
        <v>0</v>
      </c>
      <c r="AA722" t="s">
        <v>67</v>
      </c>
      <c r="AB722">
        <v>0</v>
      </c>
    </row>
    <row r="723" spans="2:28" x14ac:dyDescent="0.2">
      <c r="B723">
        <v>3107</v>
      </c>
      <c r="C723">
        <v>1977</v>
      </c>
      <c r="D723" s="59">
        <f t="shared" ca="1" si="34"/>
        <v>47</v>
      </c>
      <c r="E723" t="s">
        <v>23</v>
      </c>
      <c r="F723" t="s">
        <v>32</v>
      </c>
      <c r="G723" t="s">
        <v>936</v>
      </c>
      <c r="H723" s="61" t="str">
        <f t="shared" si="35"/>
        <v>71,322.00</v>
      </c>
      <c r="I723" s="78">
        <f t="shared" si="36"/>
        <v>71322</v>
      </c>
      <c r="J723">
        <v>0</v>
      </c>
      <c r="K723">
        <v>1</v>
      </c>
      <c r="L723" s="61">
        <v>41675</v>
      </c>
      <c r="M723" s="93">
        <v>41675</v>
      </c>
      <c r="N723">
        <v>31</v>
      </c>
      <c r="O723">
        <v>121</v>
      </c>
      <c r="P723">
        <v>24</v>
      </c>
      <c r="Q723">
        <v>124</v>
      </c>
      <c r="R723">
        <v>24</v>
      </c>
      <c r="S723">
        <v>15</v>
      </c>
      <c r="T723">
        <v>42</v>
      </c>
      <c r="U723">
        <v>1</v>
      </c>
      <c r="V723">
        <v>4</v>
      </c>
      <c r="W723">
        <v>7</v>
      </c>
      <c r="X723">
        <v>2</v>
      </c>
      <c r="Y723">
        <v>0</v>
      </c>
      <c r="Z723">
        <v>0</v>
      </c>
      <c r="AA723" t="s">
        <v>38</v>
      </c>
      <c r="AB723">
        <v>0</v>
      </c>
    </row>
    <row r="724" spans="2:28" x14ac:dyDescent="0.2">
      <c r="B724">
        <v>7437</v>
      </c>
      <c r="C724">
        <v>1989</v>
      </c>
      <c r="D724" s="59">
        <f t="shared" ca="1" si="34"/>
        <v>35</v>
      </c>
      <c r="E724" t="s">
        <v>23</v>
      </c>
      <c r="F724" t="s">
        <v>28</v>
      </c>
      <c r="G724" t="s">
        <v>937</v>
      </c>
      <c r="H724" s="61" t="str">
        <f t="shared" si="35"/>
        <v>27,938.00</v>
      </c>
      <c r="I724" s="78">
        <f t="shared" si="36"/>
        <v>27938</v>
      </c>
      <c r="J724">
        <v>1</v>
      </c>
      <c r="K724">
        <v>0</v>
      </c>
      <c r="L724" s="61" t="s">
        <v>117</v>
      </c>
      <c r="M724" s="93">
        <v>41757</v>
      </c>
      <c r="N724">
        <v>31</v>
      </c>
      <c r="O724">
        <v>13</v>
      </c>
      <c r="P724">
        <v>0</v>
      </c>
      <c r="Q724">
        <v>8</v>
      </c>
      <c r="R724">
        <v>2</v>
      </c>
      <c r="S724">
        <v>1</v>
      </c>
      <c r="T724">
        <v>5</v>
      </c>
      <c r="U724">
        <v>1</v>
      </c>
      <c r="V724">
        <v>1</v>
      </c>
      <c r="W724">
        <v>4</v>
      </c>
      <c r="X724">
        <v>3</v>
      </c>
      <c r="Y724">
        <v>0</v>
      </c>
      <c r="Z724">
        <v>0</v>
      </c>
      <c r="AA724" t="s">
        <v>38</v>
      </c>
      <c r="AB724">
        <v>0</v>
      </c>
    </row>
    <row r="725" spans="2:28" x14ac:dyDescent="0.2">
      <c r="B725">
        <v>255</v>
      </c>
      <c r="C725">
        <v>1952</v>
      </c>
      <c r="D725" s="59">
        <f t="shared" ca="1" si="34"/>
        <v>72</v>
      </c>
      <c r="E725" t="s">
        <v>23</v>
      </c>
      <c r="F725" t="s">
        <v>24</v>
      </c>
      <c r="G725" t="s">
        <v>938</v>
      </c>
      <c r="H725" s="61" t="str">
        <f t="shared" si="35"/>
        <v>22,263.00</v>
      </c>
      <c r="I725" s="78">
        <f t="shared" si="36"/>
        <v>22263</v>
      </c>
      <c r="J725">
        <v>1</v>
      </c>
      <c r="K725">
        <v>1</v>
      </c>
      <c r="L725" s="61" t="s">
        <v>326</v>
      </c>
      <c r="M725" s="93">
        <v>41728</v>
      </c>
      <c r="N725">
        <v>31</v>
      </c>
      <c r="O725">
        <v>17</v>
      </c>
      <c r="P725">
        <v>0</v>
      </c>
      <c r="Q725">
        <v>2</v>
      </c>
      <c r="R725">
        <v>0</v>
      </c>
      <c r="S725">
        <v>0</v>
      </c>
      <c r="T725">
        <v>2</v>
      </c>
      <c r="U725">
        <v>2</v>
      </c>
      <c r="V725">
        <v>1</v>
      </c>
      <c r="W725">
        <v>3</v>
      </c>
      <c r="X725">
        <v>6</v>
      </c>
      <c r="Y725">
        <v>0</v>
      </c>
      <c r="Z725">
        <v>1</v>
      </c>
      <c r="AA725" t="s">
        <v>27</v>
      </c>
      <c r="AB725">
        <v>0</v>
      </c>
    </row>
    <row r="726" spans="2:28" x14ac:dyDescent="0.2">
      <c r="B726">
        <v>3790</v>
      </c>
      <c r="C726">
        <v>1957</v>
      </c>
      <c r="D726" s="59">
        <f t="shared" ca="1" si="34"/>
        <v>67</v>
      </c>
      <c r="E726" t="s">
        <v>23</v>
      </c>
      <c r="F726" t="s">
        <v>32</v>
      </c>
      <c r="G726" t="s">
        <v>939</v>
      </c>
      <c r="H726" s="61" t="str">
        <f t="shared" si="35"/>
        <v>34,633.00</v>
      </c>
      <c r="I726" s="78">
        <f t="shared" si="36"/>
        <v>34633</v>
      </c>
      <c r="J726">
        <v>2</v>
      </c>
      <c r="K726">
        <v>1</v>
      </c>
      <c r="L726" s="61" t="s">
        <v>849</v>
      </c>
      <c r="M726" s="93">
        <v>41662</v>
      </c>
      <c r="N726">
        <v>31</v>
      </c>
      <c r="O726">
        <v>8</v>
      </c>
      <c r="P726">
        <v>1</v>
      </c>
      <c r="Q726">
        <v>5</v>
      </c>
      <c r="R726">
        <v>0</v>
      </c>
      <c r="S726">
        <v>0</v>
      </c>
      <c r="T726">
        <v>1</v>
      </c>
      <c r="U726">
        <v>1</v>
      </c>
      <c r="V726">
        <v>1</v>
      </c>
      <c r="W726">
        <v>2</v>
      </c>
      <c r="X726">
        <v>6</v>
      </c>
      <c r="Y726">
        <v>0</v>
      </c>
      <c r="Z726">
        <v>0</v>
      </c>
      <c r="AA726" t="s">
        <v>67</v>
      </c>
      <c r="AB726">
        <v>0</v>
      </c>
    </row>
    <row r="727" spans="2:28" x14ac:dyDescent="0.2">
      <c r="B727">
        <v>749</v>
      </c>
      <c r="C727">
        <v>1982</v>
      </c>
      <c r="D727" s="59">
        <f t="shared" ca="1" si="34"/>
        <v>42</v>
      </c>
      <c r="E727" t="s">
        <v>23</v>
      </c>
      <c r="F727" t="s">
        <v>32</v>
      </c>
      <c r="G727" t="s">
        <v>940</v>
      </c>
      <c r="H727" s="61" t="str">
        <f t="shared" si="35"/>
        <v>42,162.00</v>
      </c>
      <c r="I727" s="78">
        <f t="shared" si="36"/>
        <v>42162</v>
      </c>
      <c r="J727">
        <v>1</v>
      </c>
      <c r="K727">
        <v>0</v>
      </c>
      <c r="L727" s="61" t="s">
        <v>941</v>
      </c>
      <c r="M727" s="93">
        <v>41597</v>
      </c>
      <c r="N727">
        <v>31</v>
      </c>
      <c r="O727">
        <v>46</v>
      </c>
      <c r="P727">
        <v>7</v>
      </c>
      <c r="Q727">
        <v>59</v>
      </c>
      <c r="R727">
        <v>2</v>
      </c>
      <c r="S727">
        <v>4</v>
      </c>
      <c r="T727">
        <v>27</v>
      </c>
      <c r="U727">
        <v>2</v>
      </c>
      <c r="V727">
        <v>3</v>
      </c>
      <c r="W727">
        <v>3</v>
      </c>
      <c r="X727">
        <v>6</v>
      </c>
      <c r="Y727">
        <v>1</v>
      </c>
      <c r="Z727">
        <v>0</v>
      </c>
      <c r="AA727" t="s">
        <v>27</v>
      </c>
      <c r="AB727">
        <v>1</v>
      </c>
    </row>
    <row r="728" spans="2:28" x14ac:dyDescent="0.2">
      <c r="B728">
        <v>1503</v>
      </c>
      <c r="C728">
        <v>1977</v>
      </c>
      <c r="D728" s="59">
        <f t="shared" ca="1" si="34"/>
        <v>47</v>
      </c>
      <c r="E728" t="s">
        <v>40</v>
      </c>
      <c r="F728" t="s">
        <v>32</v>
      </c>
      <c r="G728" t="s">
        <v>942</v>
      </c>
      <c r="H728" s="61" t="str">
        <f t="shared" si="35"/>
        <v>162,397.00</v>
      </c>
      <c r="I728" s="78">
        <f t="shared" si="36"/>
        <v>162397</v>
      </c>
      <c r="J728">
        <v>1</v>
      </c>
      <c r="K728">
        <v>1</v>
      </c>
      <c r="L728" s="61">
        <v>41339</v>
      </c>
      <c r="M728" s="93">
        <v>41339</v>
      </c>
      <c r="N728">
        <v>31</v>
      </c>
      <c r="O728">
        <v>85</v>
      </c>
      <c r="P728">
        <v>1</v>
      </c>
      <c r="Q728">
        <v>16</v>
      </c>
      <c r="R728">
        <v>2</v>
      </c>
      <c r="S728">
        <v>1</v>
      </c>
      <c r="T728">
        <v>2</v>
      </c>
      <c r="U728">
        <v>0</v>
      </c>
      <c r="V728">
        <v>0</v>
      </c>
      <c r="W728">
        <v>1</v>
      </c>
      <c r="X728">
        <v>1</v>
      </c>
      <c r="Y728">
        <v>0</v>
      </c>
      <c r="Z728">
        <v>0</v>
      </c>
      <c r="AA728" t="s">
        <v>27</v>
      </c>
      <c r="AB728">
        <v>0</v>
      </c>
    </row>
    <row r="729" spans="2:28" x14ac:dyDescent="0.2">
      <c r="B729">
        <v>8650</v>
      </c>
      <c r="C729">
        <v>1979</v>
      </c>
      <c r="D729" s="59">
        <f t="shared" ca="1" si="34"/>
        <v>45</v>
      </c>
      <c r="E729" t="s">
        <v>23</v>
      </c>
      <c r="F729" t="s">
        <v>55</v>
      </c>
      <c r="G729" t="s">
        <v>943</v>
      </c>
      <c r="H729" s="61" t="str">
        <f t="shared" si="35"/>
        <v>54,162.00</v>
      </c>
      <c r="I729" s="78">
        <f t="shared" si="36"/>
        <v>54162</v>
      </c>
      <c r="J729">
        <v>1</v>
      </c>
      <c r="K729">
        <v>1</v>
      </c>
      <c r="L729" s="61" t="s">
        <v>719</v>
      </c>
      <c r="M729" s="93">
        <v>41351</v>
      </c>
      <c r="N729">
        <v>31</v>
      </c>
      <c r="O729">
        <v>5</v>
      </c>
      <c r="P729">
        <v>6</v>
      </c>
      <c r="Q729">
        <v>10</v>
      </c>
      <c r="R729">
        <v>6</v>
      </c>
      <c r="S729">
        <v>5</v>
      </c>
      <c r="T729">
        <v>10</v>
      </c>
      <c r="U729">
        <v>1</v>
      </c>
      <c r="V729">
        <v>1</v>
      </c>
      <c r="W729">
        <v>3</v>
      </c>
      <c r="X729">
        <v>4</v>
      </c>
      <c r="Y729">
        <v>0</v>
      </c>
      <c r="Z729">
        <v>0</v>
      </c>
      <c r="AA729" t="s">
        <v>27</v>
      </c>
      <c r="AB729">
        <v>0</v>
      </c>
    </row>
    <row r="730" spans="2:28" x14ac:dyDescent="0.2">
      <c r="B730">
        <v>607</v>
      </c>
      <c r="C730">
        <v>1956</v>
      </c>
      <c r="D730" s="59">
        <f t="shared" ca="1" si="34"/>
        <v>68</v>
      </c>
      <c r="E730" t="s">
        <v>43</v>
      </c>
      <c r="F730" t="s">
        <v>24</v>
      </c>
      <c r="G730" t="s">
        <v>944</v>
      </c>
      <c r="H730" s="61" t="str">
        <f t="shared" si="35"/>
        <v>41,769.00</v>
      </c>
      <c r="I730" s="78">
        <f t="shared" si="36"/>
        <v>41769</v>
      </c>
      <c r="J730">
        <v>0</v>
      </c>
      <c r="K730">
        <v>1</v>
      </c>
      <c r="L730" s="61" t="s">
        <v>695</v>
      </c>
      <c r="M730" s="93">
        <v>41318</v>
      </c>
      <c r="N730">
        <v>31</v>
      </c>
      <c r="O730">
        <v>302</v>
      </c>
      <c r="P730">
        <v>29</v>
      </c>
      <c r="Q730">
        <v>131</v>
      </c>
      <c r="R730">
        <v>32</v>
      </c>
      <c r="S730">
        <v>0</v>
      </c>
      <c r="T730">
        <v>27</v>
      </c>
      <c r="U730">
        <v>6</v>
      </c>
      <c r="V730">
        <v>8</v>
      </c>
      <c r="W730">
        <v>7</v>
      </c>
      <c r="X730">
        <v>8</v>
      </c>
      <c r="Y730">
        <v>0</v>
      </c>
      <c r="Z730">
        <v>0</v>
      </c>
      <c r="AA730" t="s">
        <v>50</v>
      </c>
      <c r="AB730">
        <v>0</v>
      </c>
    </row>
    <row r="731" spans="2:28" x14ac:dyDescent="0.2">
      <c r="B731">
        <v>1008</v>
      </c>
      <c r="C731">
        <v>1982</v>
      </c>
      <c r="D731" s="59">
        <f t="shared" ca="1" si="34"/>
        <v>42</v>
      </c>
      <c r="E731" t="s">
        <v>40</v>
      </c>
      <c r="F731" t="s">
        <v>32</v>
      </c>
      <c r="G731" t="s">
        <v>945</v>
      </c>
      <c r="H731" s="61" t="str">
        <f t="shared" si="35"/>
        <v>44,953.00</v>
      </c>
      <c r="I731" s="78">
        <f t="shared" si="36"/>
        <v>44953</v>
      </c>
      <c r="J731">
        <v>0</v>
      </c>
      <c r="K731">
        <v>0</v>
      </c>
      <c r="L731" s="61" t="s">
        <v>946</v>
      </c>
      <c r="M731" s="93">
        <v>41264</v>
      </c>
      <c r="N731">
        <v>31</v>
      </c>
      <c r="O731">
        <v>728</v>
      </c>
      <c r="P731">
        <v>17</v>
      </c>
      <c r="Q731">
        <v>133</v>
      </c>
      <c r="R731">
        <v>11</v>
      </c>
      <c r="S731">
        <v>8</v>
      </c>
      <c r="T731">
        <v>124</v>
      </c>
      <c r="U731">
        <v>1</v>
      </c>
      <c r="V731">
        <v>7</v>
      </c>
      <c r="W731">
        <v>13</v>
      </c>
      <c r="X731">
        <v>6</v>
      </c>
      <c r="Y731">
        <v>0</v>
      </c>
      <c r="Z731">
        <v>0</v>
      </c>
      <c r="AA731" t="s">
        <v>46</v>
      </c>
      <c r="AB731">
        <v>1</v>
      </c>
    </row>
    <row r="732" spans="2:28" x14ac:dyDescent="0.2">
      <c r="B732">
        <v>9396</v>
      </c>
      <c r="C732">
        <v>1979</v>
      </c>
      <c r="D732" s="59">
        <f t="shared" ca="1" si="34"/>
        <v>45</v>
      </c>
      <c r="E732" t="s">
        <v>40</v>
      </c>
      <c r="F732" t="s">
        <v>32</v>
      </c>
      <c r="G732" t="s">
        <v>947</v>
      </c>
      <c r="H732" s="61" t="str">
        <f t="shared" si="35"/>
        <v>37,717.00</v>
      </c>
      <c r="I732" s="78">
        <f t="shared" si="36"/>
        <v>37717</v>
      </c>
      <c r="J732">
        <v>1</v>
      </c>
      <c r="K732">
        <v>0</v>
      </c>
      <c r="L732" s="61" t="s">
        <v>74</v>
      </c>
      <c r="M732" s="93">
        <v>41236</v>
      </c>
      <c r="N732">
        <v>31</v>
      </c>
      <c r="O732">
        <v>9</v>
      </c>
      <c r="P732">
        <v>0</v>
      </c>
      <c r="Q732">
        <v>6</v>
      </c>
      <c r="R732">
        <v>4</v>
      </c>
      <c r="S732">
        <v>1</v>
      </c>
      <c r="T732">
        <v>5</v>
      </c>
      <c r="U732">
        <v>1</v>
      </c>
      <c r="V732">
        <v>1</v>
      </c>
      <c r="W732">
        <v>2</v>
      </c>
      <c r="X732">
        <v>9</v>
      </c>
      <c r="Y732">
        <v>0</v>
      </c>
      <c r="Z732">
        <v>0</v>
      </c>
      <c r="AA732" t="s">
        <v>67</v>
      </c>
      <c r="AB732">
        <v>0</v>
      </c>
    </row>
    <row r="733" spans="2:28" x14ac:dyDescent="0.2">
      <c r="B733">
        <v>933</v>
      </c>
      <c r="C733">
        <v>1979</v>
      </c>
      <c r="D733" s="59">
        <f t="shared" ca="1" si="34"/>
        <v>45</v>
      </c>
      <c r="E733" t="s">
        <v>40</v>
      </c>
      <c r="F733" t="s">
        <v>32</v>
      </c>
      <c r="G733" t="s">
        <v>947</v>
      </c>
      <c r="H733" s="61" t="str">
        <f t="shared" si="35"/>
        <v>37,717.00</v>
      </c>
      <c r="I733" s="78">
        <f t="shared" si="36"/>
        <v>37717</v>
      </c>
      <c r="J733">
        <v>1</v>
      </c>
      <c r="K733">
        <v>0</v>
      </c>
      <c r="L733" s="61" t="s">
        <v>74</v>
      </c>
      <c r="M733" s="93">
        <v>41236</v>
      </c>
      <c r="N733">
        <v>31</v>
      </c>
      <c r="O733">
        <v>9</v>
      </c>
      <c r="P733">
        <v>0</v>
      </c>
      <c r="Q733">
        <v>6</v>
      </c>
      <c r="R733">
        <v>4</v>
      </c>
      <c r="S733">
        <v>1</v>
      </c>
      <c r="T733">
        <v>5</v>
      </c>
      <c r="U733">
        <v>1</v>
      </c>
      <c r="V733">
        <v>1</v>
      </c>
      <c r="W733">
        <v>2</v>
      </c>
      <c r="X733">
        <v>9</v>
      </c>
      <c r="Y733">
        <v>0</v>
      </c>
      <c r="Z733">
        <v>0</v>
      </c>
      <c r="AA733" t="s">
        <v>27</v>
      </c>
      <c r="AB733">
        <v>0</v>
      </c>
    </row>
    <row r="734" spans="2:28" x14ac:dyDescent="0.2">
      <c r="B734">
        <v>5710</v>
      </c>
      <c r="C734">
        <v>1971</v>
      </c>
      <c r="D734" s="59">
        <f t="shared" ca="1" si="34"/>
        <v>53</v>
      </c>
      <c r="E734" t="s">
        <v>23</v>
      </c>
      <c r="F734" t="s">
        <v>32</v>
      </c>
      <c r="G734" t="s">
        <v>948</v>
      </c>
      <c r="H734" s="61" t="str">
        <f t="shared" si="35"/>
        <v>40,548.00</v>
      </c>
      <c r="I734" s="78">
        <f t="shared" si="36"/>
        <v>40548</v>
      </c>
      <c r="J734">
        <v>0</v>
      </c>
      <c r="K734">
        <v>1</v>
      </c>
      <c r="L734" s="61">
        <v>41192</v>
      </c>
      <c r="M734" s="93">
        <v>41192</v>
      </c>
      <c r="N734">
        <v>31</v>
      </c>
      <c r="O734">
        <v>110</v>
      </c>
      <c r="P734">
        <v>0</v>
      </c>
      <c r="Q734">
        <v>5</v>
      </c>
      <c r="R734">
        <v>2</v>
      </c>
      <c r="S734">
        <v>0</v>
      </c>
      <c r="T734">
        <v>3</v>
      </c>
      <c r="U734">
        <v>2</v>
      </c>
      <c r="V734">
        <v>2</v>
      </c>
      <c r="W734">
        <v>4</v>
      </c>
      <c r="X734">
        <v>5</v>
      </c>
      <c r="Y734">
        <v>0</v>
      </c>
      <c r="Z734">
        <v>0</v>
      </c>
      <c r="AA734" t="s">
        <v>38</v>
      </c>
      <c r="AB734">
        <v>1</v>
      </c>
    </row>
    <row r="735" spans="2:28" x14ac:dyDescent="0.2">
      <c r="B735">
        <v>2882</v>
      </c>
      <c r="C735">
        <v>1976</v>
      </c>
      <c r="D735" s="59">
        <f t="shared" ca="1" si="34"/>
        <v>48</v>
      </c>
      <c r="E735" t="s">
        <v>43</v>
      </c>
      <c r="F735" t="s">
        <v>24</v>
      </c>
      <c r="G735" t="s">
        <v>949</v>
      </c>
      <c r="H735" s="61" t="str">
        <f t="shared" si="35"/>
        <v>67,893.00</v>
      </c>
      <c r="I735" s="78">
        <f t="shared" si="36"/>
        <v>67893</v>
      </c>
      <c r="J735">
        <v>0</v>
      </c>
      <c r="K735">
        <v>1</v>
      </c>
      <c r="L735" s="61">
        <v>40918</v>
      </c>
      <c r="M735" s="93">
        <v>40918</v>
      </c>
      <c r="N735">
        <v>31</v>
      </c>
      <c r="O735">
        <v>711</v>
      </c>
      <c r="P735">
        <v>28</v>
      </c>
      <c r="Q735">
        <v>142</v>
      </c>
      <c r="R735">
        <v>49</v>
      </c>
      <c r="S735">
        <v>18</v>
      </c>
      <c r="T735">
        <v>47</v>
      </c>
      <c r="U735">
        <v>2</v>
      </c>
      <c r="V735">
        <v>3</v>
      </c>
      <c r="W735">
        <v>9</v>
      </c>
      <c r="X735">
        <v>8</v>
      </c>
      <c r="Y735">
        <v>0</v>
      </c>
      <c r="Z735">
        <v>0</v>
      </c>
      <c r="AA735" t="s">
        <v>67</v>
      </c>
      <c r="AB735">
        <v>0</v>
      </c>
    </row>
    <row r="736" spans="2:28" x14ac:dyDescent="0.2">
      <c r="B736">
        <v>2379</v>
      </c>
      <c r="C736">
        <v>1954</v>
      </c>
      <c r="D736" s="59">
        <f t="shared" ca="1" si="34"/>
        <v>70</v>
      </c>
      <c r="E736" t="s">
        <v>23</v>
      </c>
      <c r="F736" t="s">
        <v>28</v>
      </c>
      <c r="G736" t="s">
        <v>950</v>
      </c>
      <c r="H736" s="61" t="str">
        <f t="shared" si="35"/>
        <v>69,267.00</v>
      </c>
      <c r="I736" s="78">
        <f t="shared" si="36"/>
        <v>69267</v>
      </c>
      <c r="J736">
        <v>0</v>
      </c>
      <c r="K736">
        <v>0</v>
      </c>
      <c r="L736" s="61" t="s">
        <v>245</v>
      </c>
      <c r="M736" s="93">
        <v>41174</v>
      </c>
      <c r="N736">
        <v>31</v>
      </c>
      <c r="O736">
        <v>778</v>
      </c>
      <c r="P736">
        <v>44</v>
      </c>
      <c r="Q736">
        <v>499</v>
      </c>
      <c r="R736">
        <v>95</v>
      </c>
      <c r="S736">
        <v>73</v>
      </c>
      <c r="T736">
        <v>146</v>
      </c>
      <c r="U736">
        <v>2</v>
      </c>
      <c r="V736">
        <v>3</v>
      </c>
      <c r="W736">
        <v>5</v>
      </c>
      <c r="X736">
        <v>7</v>
      </c>
      <c r="Y736">
        <v>1</v>
      </c>
      <c r="Z736">
        <v>0</v>
      </c>
      <c r="AA736" t="s">
        <v>67</v>
      </c>
      <c r="AB736">
        <v>0</v>
      </c>
    </row>
    <row r="737" spans="2:28" x14ac:dyDescent="0.2">
      <c r="B737">
        <v>5342</v>
      </c>
      <c r="C737">
        <v>1977</v>
      </c>
      <c r="D737" s="59">
        <f t="shared" ca="1" si="34"/>
        <v>47</v>
      </c>
      <c r="E737" t="s">
        <v>118</v>
      </c>
      <c r="F737" t="s">
        <v>24</v>
      </c>
      <c r="G737" t="s">
        <v>951</v>
      </c>
      <c r="H737" s="61" t="str">
        <f t="shared" si="35"/>
        <v>9,548.00</v>
      </c>
      <c r="I737" s="78">
        <f t="shared" si="36"/>
        <v>9548</v>
      </c>
      <c r="J737">
        <v>1</v>
      </c>
      <c r="K737">
        <v>0</v>
      </c>
      <c r="L737" s="61">
        <v>41129</v>
      </c>
      <c r="M737" s="93">
        <v>41129</v>
      </c>
      <c r="N737">
        <v>31</v>
      </c>
      <c r="O737">
        <v>0</v>
      </c>
      <c r="P737">
        <v>1</v>
      </c>
      <c r="Q737">
        <v>3</v>
      </c>
      <c r="R737">
        <v>10</v>
      </c>
      <c r="S737">
        <v>6</v>
      </c>
      <c r="T737">
        <v>9</v>
      </c>
      <c r="U737">
        <v>2</v>
      </c>
      <c r="V737">
        <v>1</v>
      </c>
      <c r="W737">
        <v>3</v>
      </c>
      <c r="X737">
        <v>8</v>
      </c>
      <c r="Y737">
        <v>0</v>
      </c>
      <c r="Z737">
        <v>0</v>
      </c>
      <c r="AA737" t="s">
        <v>31</v>
      </c>
      <c r="AB737">
        <v>0</v>
      </c>
    </row>
    <row r="738" spans="2:28" x14ac:dyDescent="0.2">
      <c r="B738">
        <v>3262</v>
      </c>
      <c r="C738">
        <v>1959</v>
      </c>
      <c r="D738" s="59">
        <f t="shared" ca="1" si="34"/>
        <v>65</v>
      </c>
      <c r="E738" t="s">
        <v>23</v>
      </c>
      <c r="F738" t="s">
        <v>28</v>
      </c>
      <c r="G738" t="s">
        <v>952</v>
      </c>
      <c r="H738" s="61" t="str">
        <f t="shared" si="35"/>
        <v>68,281.00</v>
      </c>
      <c r="I738" s="78">
        <f t="shared" si="36"/>
        <v>68281</v>
      </c>
      <c r="J738">
        <v>0</v>
      </c>
      <c r="K738">
        <v>0</v>
      </c>
      <c r="L738" s="61">
        <v>41098</v>
      </c>
      <c r="M738" s="93">
        <v>41098</v>
      </c>
      <c r="N738">
        <v>31</v>
      </c>
      <c r="O738">
        <v>995</v>
      </c>
      <c r="P738">
        <v>112</v>
      </c>
      <c r="Q738">
        <v>417</v>
      </c>
      <c r="R738">
        <v>42</v>
      </c>
      <c r="S738">
        <v>48</v>
      </c>
      <c r="T738">
        <v>41</v>
      </c>
      <c r="U738">
        <v>1</v>
      </c>
      <c r="V738">
        <v>2</v>
      </c>
      <c r="W738">
        <v>13</v>
      </c>
      <c r="X738">
        <v>5</v>
      </c>
      <c r="Y738">
        <v>1</v>
      </c>
      <c r="Z738">
        <v>0</v>
      </c>
      <c r="AA738" t="s">
        <v>27</v>
      </c>
      <c r="AB738">
        <v>0</v>
      </c>
    </row>
    <row r="739" spans="2:28" x14ac:dyDescent="0.2">
      <c r="B739">
        <v>5832</v>
      </c>
      <c r="C739">
        <v>1961</v>
      </c>
      <c r="D739" s="59">
        <f t="shared" ca="1" si="34"/>
        <v>63</v>
      </c>
      <c r="E739" t="s">
        <v>43</v>
      </c>
      <c r="F739" t="s">
        <v>32</v>
      </c>
      <c r="G739" t="s">
        <v>953</v>
      </c>
      <c r="H739" s="61" t="str">
        <f t="shared" si="35"/>
        <v>92,556.00</v>
      </c>
      <c r="I739" s="78">
        <f t="shared" si="36"/>
        <v>92556</v>
      </c>
      <c r="J739">
        <v>0</v>
      </c>
      <c r="K739">
        <v>0</v>
      </c>
      <c r="L739" s="61" t="s">
        <v>447</v>
      </c>
      <c r="M739" s="93">
        <v>41749</v>
      </c>
      <c r="N739">
        <v>32</v>
      </c>
      <c r="O739">
        <v>493</v>
      </c>
      <c r="P739">
        <v>183</v>
      </c>
      <c r="Q739">
        <v>352</v>
      </c>
      <c r="R739">
        <v>184</v>
      </c>
      <c r="S739">
        <v>23</v>
      </c>
      <c r="T739">
        <v>28</v>
      </c>
      <c r="U739">
        <v>0</v>
      </c>
      <c r="V739">
        <v>3</v>
      </c>
      <c r="W739">
        <v>13</v>
      </c>
      <c r="X739">
        <v>0</v>
      </c>
      <c r="Y739">
        <v>0</v>
      </c>
      <c r="Z739">
        <v>0</v>
      </c>
      <c r="AA739" t="s">
        <v>27</v>
      </c>
      <c r="AB739">
        <v>0</v>
      </c>
    </row>
    <row r="740" spans="2:28" x14ac:dyDescent="0.2">
      <c r="B740">
        <v>5025</v>
      </c>
      <c r="C740">
        <v>1980</v>
      </c>
      <c r="D740" s="59">
        <f t="shared" ca="1" si="34"/>
        <v>44</v>
      </c>
      <c r="E740" t="s">
        <v>23</v>
      </c>
      <c r="F740" t="s">
        <v>28</v>
      </c>
      <c r="G740" t="s">
        <v>954</v>
      </c>
      <c r="H740" s="61" t="str">
        <f t="shared" si="35"/>
        <v>48,526.00</v>
      </c>
      <c r="I740" s="78">
        <f t="shared" si="36"/>
        <v>48526</v>
      </c>
      <c r="J740">
        <v>1</v>
      </c>
      <c r="K740">
        <v>0</v>
      </c>
      <c r="L740" s="61" t="s">
        <v>955</v>
      </c>
      <c r="M740" s="93">
        <v>41632</v>
      </c>
      <c r="N740">
        <v>32</v>
      </c>
      <c r="O740">
        <v>23</v>
      </c>
      <c r="P740">
        <v>17</v>
      </c>
      <c r="Q740">
        <v>23</v>
      </c>
      <c r="R740">
        <v>43</v>
      </c>
      <c r="S740">
        <v>20</v>
      </c>
      <c r="T740">
        <v>9</v>
      </c>
      <c r="U740">
        <v>1</v>
      </c>
      <c r="V740">
        <v>2</v>
      </c>
      <c r="W740">
        <v>4</v>
      </c>
      <c r="X740">
        <v>3</v>
      </c>
      <c r="Y740">
        <v>0</v>
      </c>
      <c r="Z740">
        <v>0</v>
      </c>
      <c r="AA740" t="s">
        <v>27</v>
      </c>
      <c r="AB740">
        <v>0</v>
      </c>
    </row>
    <row r="741" spans="2:28" x14ac:dyDescent="0.2">
      <c r="B741">
        <v>569</v>
      </c>
      <c r="C741">
        <v>1992</v>
      </c>
      <c r="D741" s="59">
        <f t="shared" ca="1" si="34"/>
        <v>32</v>
      </c>
      <c r="E741" t="s">
        <v>23</v>
      </c>
      <c r="F741" t="s">
        <v>28</v>
      </c>
      <c r="G741" t="s">
        <v>956</v>
      </c>
      <c r="H741" s="61" t="str">
        <f t="shared" si="35"/>
        <v>90,273.00</v>
      </c>
      <c r="I741" s="78">
        <f t="shared" si="36"/>
        <v>90273</v>
      </c>
      <c r="J741">
        <v>0</v>
      </c>
      <c r="K741">
        <v>0</v>
      </c>
      <c r="L741" s="61" t="s">
        <v>957</v>
      </c>
      <c r="M741" s="93">
        <v>41622</v>
      </c>
      <c r="N741">
        <v>32</v>
      </c>
      <c r="O741">
        <v>704</v>
      </c>
      <c r="P741">
        <v>129</v>
      </c>
      <c r="Q741">
        <v>853</v>
      </c>
      <c r="R741">
        <v>120</v>
      </c>
      <c r="S741">
        <v>74</v>
      </c>
      <c r="T741">
        <v>111</v>
      </c>
      <c r="U741">
        <v>1</v>
      </c>
      <c r="V741">
        <v>5</v>
      </c>
      <c r="W741">
        <v>7</v>
      </c>
      <c r="X741">
        <v>2</v>
      </c>
      <c r="Y741">
        <v>1</v>
      </c>
      <c r="Z741">
        <v>0</v>
      </c>
      <c r="AA741" t="s">
        <v>27</v>
      </c>
      <c r="AB741">
        <v>3</v>
      </c>
    </row>
    <row r="742" spans="2:28" x14ac:dyDescent="0.2">
      <c r="B742">
        <v>3102</v>
      </c>
      <c r="C742">
        <v>1982</v>
      </c>
      <c r="D742" s="59">
        <f t="shared" ca="1" si="34"/>
        <v>42</v>
      </c>
      <c r="E742" t="s">
        <v>43</v>
      </c>
      <c r="F742" t="s">
        <v>32</v>
      </c>
      <c r="G742" t="s">
        <v>958</v>
      </c>
      <c r="H742" s="61" t="str">
        <f t="shared" si="35"/>
        <v>19,414.00</v>
      </c>
      <c r="I742" s="78">
        <f t="shared" si="36"/>
        <v>19414</v>
      </c>
      <c r="J742">
        <v>1</v>
      </c>
      <c r="K742">
        <v>0</v>
      </c>
      <c r="L742" s="61" t="s">
        <v>58</v>
      </c>
      <c r="M742" s="93">
        <v>41563</v>
      </c>
      <c r="N742">
        <v>32</v>
      </c>
      <c r="O742">
        <v>2</v>
      </c>
      <c r="P742">
        <v>3</v>
      </c>
      <c r="Q742">
        <v>12</v>
      </c>
      <c r="R742">
        <v>3</v>
      </c>
      <c r="S742">
        <v>5</v>
      </c>
      <c r="T742">
        <v>7</v>
      </c>
      <c r="U742">
        <v>1</v>
      </c>
      <c r="V742">
        <v>1</v>
      </c>
      <c r="W742">
        <v>3</v>
      </c>
      <c r="X742">
        <v>8</v>
      </c>
      <c r="Y742">
        <v>0</v>
      </c>
      <c r="Z742">
        <v>0</v>
      </c>
      <c r="AA742" t="s">
        <v>31</v>
      </c>
      <c r="AB742">
        <v>0</v>
      </c>
    </row>
    <row r="743" spans="2:28" x14ac:dyDescent="0.2">
      <c r="B743">
        <v>9449</v>
      </c>
      <c r="C743">
        <v>1959</v>
      </c>
      <c r="D743" s="59">
        <f t="shared" ca="1" si="34"/>
        <v>65</v>
      </c>
      <c r="E743" t="s">
        <v>40</v>
      </c>
      <c r="F743" t="s">
        <v>28</v>
      </c>
      <c r="G743" t="s">
        <v>959</v>
      </c>
      <c r="H743" s="61" t="str">
        <f t="shared" si="35"/>
        <v>79,761.00</v>
      </c>
      <c r="I743" s="78">
        <f t="shared" si="36"/>
        <v>79761</v>
      </c>
      <c r="J743">
        <v>0</v>
      </c>
      <c r="K743">
        <v>1</v>
      </c>
      <c r="L743" s="61">
        <v>41374</v>
      </c>
      <c r="M743" s="93">
        <v>41374</v>
      </c>
      <c r="N743">
        <v>32</v>
      </c>
      <c r="O743">
        <v>415</v>
      </c>
      <c r="P743">
        <v>5</v>
      </c>
      <c r="Q743">
        <v>124</v>
      </c>
      <c r="R743">
        <v>15</v>
      </c>
      <c r="S743">
        <v>35</v>
      </c>
      <c r="T743">
        <v>11</v>
      </c>
      <c r="U743">
        <v>1</v>
      </c>
      <c r="V743">
        <v>5</v>
      </c>
      <c r="W743">
        <v>11</v>
      </c>
      <c r="X743">
        <v>3</v>
      </c>
      <c r="Y743">
        <v>0</v>
      </c>
      <c r="Z743">
        <v>0</v>
      </c>
      <c r="AA743" t="s">
        <v>67</v>
      </c>
      <c r="AB743">
        <v>0</v>
      </c>
    </row>
    <row r="744" spans="2:28" x14ac:dyDescent="0.2">
      <c r="B744">
        <v>8104</v>
      </c>
      <c r="C744">
        <v>1952</v>
      </c>
      <c r="D744" s="59">
        <f t="shared" ca="1" si="34"/>
        <v>72</v>
      </c>
      <c r="E744" t="s">
        <v>40</v>
      </c>
      <c r="F744" t="s">
        <v>32</v>
      </c>
      <c r="G744" t="s">
        <v>960</v>
      </c>
      <c r="H744" s="61" t="str">
        <f t="shared" si="35"/>
        <v>53,312.00</v>
      </c>
      <c r="I744" s="78">
        <f t="shared" si="36"/>
        <v>53312</v>
      </c>
      <c r="J744">
        <v>0</v>
      </c>
      <c r="K744">
        <v>0</v>
      </c>
      <c r="L744" s="61">
        <v>41525</v>
      </c>
      <c r="M744" s="93">
        <v>41525</v>
      </c>
      <c r="N744">
        <v>32</v>
      </c>
      <c r="O744">
        <v>241</v>
      </c>
      <c r="P744">
        <v>0</v>
      </c>
      <c r="Q744">
        <v>12</v>
      </c>
      <c r="R744">
        <v>0</v>
      </c>
      <c r="S744">
        <v>0</v>
      </c>
      <c r="T744">
        <v>25</v>
      </c>
      <c r="U744">
        <v>1</v>
      </c>
      <c r="V744">
        <v>5</v>
      </c>
      <c r="W744">
        <v>5</v>
      </c>
      <c r="X744">
        <v>7</v>
      </c>
      <c r="Y744">
        <v>0</v>
      </c>
      <c r="Z744">
        <v>0</v>
      </c>
      <c r="AA744" t="s">
        <v>27</v>
      </c>
      <c r="AB744">
        <v>0</v>
      </c>
    </row>
    <row r="745" spans="2:28" x14ac:dyDescent="0.2">
      <c r="B745">
        <v>75</v>
      </c>
      <c r="C745">
        <v>1983</v>
      </c>
      <c r="D745" s="59">
        <f t="shared" ca="1" si="34"/>
        <v>41</v>
      </c>
      <c r="E745" t="s">
        <v>43</v>
      </c>
      <c r="F745" t="s">
        <v>32</v>
      </c>
      <c r="G745" t="s">
        <v>961</v>
      </c>
      <c r="H745" s="61" t="str">
        <f t="shared" si="35"/>
        <v>41,039.00</v>
      </c>
      <c r="I745" s="78">
        <f t="shared" si="36"/>
        <v>41039</v>
      </c>
      <c r="J745">
        <v>0</v>
      </c>
      <c r="K745">
        <v>0</v>
      </c>
      <c r="L745" s="61" t="s">
        <v>494</v>
      </c>
      <c r="M745" s="93">
        <v>41480</v>
      </c>
      <c r="N745">
        <v>32</v>
      </c>
      <c r="O745">
        <v>34</v>
      </c>
      <c r="P745">
        <v>11</v>
      </c>
      <c r="Q745">
        <v>137</v>
      </c>
      <c r="R745">
        <v>179</v>
      </c>
      <c r="S745">
        <v>61</v>
      </c>
      <c r="T745">
        <v>45</v>
      </c>
      <c r="U745">
        <v>1</v>
      </c>
      <c r="V745">
        <v>8</v>
      </c>
      <c r="W745">
        <v>5</v>
      </c>
      <c r="X745">
        <v>8</v>
      </c>
      <c r="Y745">
        <v>0</v>
      </c>
      <c r="Z745">
        <v>0</v>
      </c>
      <c r="AA745" t="s">
        <v>35</v>
      </c>
      <c r="AB745">
        <v>0</v>
      </c>
    </row>
    <row r="746" spans="2:28" x14ac:dyDescent="0.2">
      <c r="B746">
        <v>6421</v>
      </c>
      <c r="C746">
        <v>1962</v>
      </c>
      <c r="D746" s="59">
        <f t="shared" ca="1" si="34"/>
        <v>62</v>
      </c>
      <c r="E746" t="s">
        <v>23</v>
      </c>
      <c r="F746" t="s">
        <v>32</v>
      </c>
      <c r="G746" t="s">
        <v>962</v>
      </c>
      <c r="H746" s="61" t="str">
        <f t="shared" si="35"/>
        <v>88,347.00</v>
      </c>
      <c r="I746" s="78">
        <f t="shared" si="36"/>
        <v>88347</v>
      </c>
      <c r="J746">
        <v>0</v>
      </c>
      <c r="K746">
        <v>0</v>
      </c>
      <c r="L746" s="61">
        <v>41340</v>
      </c>
      <c r="M746" s="93">
        <v>41340</v>
      </c>
      <c r="N746">
        <v>32</v>
      </c>
      <c r="O746">
        <v>1050</v>
      </c>
      <c r="P746">
        <v>178</v>
      </c>
      <c r="Q746">
        <v>555</v>
      </c>
      <c r="R746">
        <v>77</v>
      </c>
      <c r="S746">
        <v>138</v>
      </c>
      <c r="T746">
        <v>118</v>
      </c>
      <c r="U746">
        <v>1</v>
      </c>
      <c r="V746">
        <v>4</v>
      </c>
      <c r="W746">
        <v>9</v>
      </c>
      <c r="X746">
        <v>1</v>
      </c>
      <c r="Y746">
        <v>0</v>
      </c>
      <c r="Z746">
        <v>0</v>
      </c>
      <c r="AA746" t="s">
        <v>27</v>
      </c>
      <c r="AB746">
        <v>1</v>
      </c>
    </row>
    <row r="747" spans="2:28" x14ac:dyDescent="0.2">
      <c r="B747">
        <v>3037</v>
      </c>
      <c r="C747">
        <v>1984</v>
      </c>
      <c r="D747" s="59">
        <f t="shared" ca="1" si="34"/>
        <v>40</v>
      </c>
      <c r="E747" t="s">
        <v>40</v>
      </c>
      <c r="F747" t="s">
        <v>32</v>
      </c>
      <c r="G747" t="s">
        <v>963</v>
      </c>
      <c r="H747" s="61" t="str">
        <f t="shared" si="35"/>
        <v>50,150.00</v>
      </c>
      <c r="I747" s="78">
        <f t="shared" si="36"/>
        <v>50150</v>
      </c>
      <c r="J747">
        <v>0</v>
      </c>
      <c r="K747">
        <v>0</v>
      </c>
      <c r="L747" s="61" t="s">
        <v>886</v>
      </c>
      <c r="M747" s="93">
        <v>41445</v>
      </c>
      <c r="N747">
        <v>32</v>
      </c>
      <c r="O747">
        <v>135</v>
      </c>
      <c r="P747">
        <v>46</v>
      </c>
      <c r="Q747">
        <v>92</v>
      </c>
      <c r="R747">
        <v>65</v>
      </c>
      <c r="S747">
        <v>61</v>
      </c>
      <c r="T747">
        <v>11</v>
      </c>
      <c r="U747">
        <v>2</v>
      </c>
      <c r="V747">
        <v>5</v>
      </c>
      <c r="W747">
        <v>7</v>
      </c>
      <c r="X747">
        <v>5</v>
      </c>
      <c r="Y747">
        <v>0</v>
      </c>
      <c r="Z747">
        <v>0</v>
      </c>
      <c r="AA747" t="s">
        <v>31</v>
      </c>
      <c r="AB747">
        <v>0</v>
      </c>
    </row>
    <row r="748" spans="2:28" x14ac:dyDescent="0.2">
      <c r="B748">
        <v>4698</v>
      </c>
      <c r="C748">
        <v>1984</v>
      </c>
      <c r="D748" s="59">
        <f t="shared" ca="1" si="34"/>
        <v>40</v>
      </c>
      <c r="E748" t="s">
        <v>40</v>
      </c>
      <c r="F748" t="s">
        <v>32</v>
      </c>
      <c r="G748" t="s">
        <v>963</v>
      </c>
      <c r="H748" s="61" t="str">
        <f t="shared" si="35"/>
        <v>50,150.00</v>
      </c>
      <c r="I748" s="78">
        <f t="shared" si="36"/>
        <v>50150</v>
      </c>
      <c r="J748">
        <v>0</v>
      </c>
      <c r="K748">
        <v>0</v>
      </c>
      <c r="L748" s="61" t="s">
        <v>886</v>
      </c>
      <c r="M748" s="93">
        <v>41445</v>
      </c>
      <c r="N748">
        <v>32</v>
      </c>
      <c r="O748">
        <v>135</v>
      </c>
      <c r="P748">
        <v>46</v>
      </c>
      <c r="Q748">
        <v>92</v>
      </c>
      <c r="R748">
        <v>65</v>
      </c>
      <c r="S748">
        <v>61</v>
      </c>
      <c r="T748">
        <v>11</v>
      </c>
      <c r="U748">
        <v>2</v>
      </c>
      <c r="V748">
        <v>5</v>
      </c>
      <c r="W748">
        <v>7</v>
      </c>
      <c r="X748">
        <v>5</v>
      </c>
      <c r="Y748">
        <v>0</v>
      </c>
      <c r="Z748">
        <v>0</v>
      </c>
      <c r="AA748" t="s">
        <v>27</v>
      </c>
      <c r="AB748">
        <v>0</v>
      </c>
    </row>
    <row r="749" spans="2:28" x14ac:dyDescent="0.2">
      <c r="B749">
        <v>948</v>
      </c>
      <c r="C749">
        <v>1972</v>
      </c>
      <c r="D749" s="59">
        <f t="shared" ca="1" si="34"/>
        <v>52</v>
      </c>
      <c r="E749" t="s">
        <v>23</v>
      </c>
      <c r="F749" t="s">
        <v>28</v>
      </c>
      <c r="G749" t="s">
        <v>964</v>
      </c>
      <c r="H749" s="61" t="str">
        <f t="shared" si="35"/>
        <v>10,245.00</v>
      </c>
      <c r="I749" s="78">
        <f t="shared" si="36"/>
        <v>10245</v>
      </c>
      <c r="J749">
        <v>1</v>
      </c>
      <c r="K749">
        <v>0</v>
      </c>
      <c r="L749" s="61" t="s">
        <v>965</v>
      </c>
      <c r="M749" s="93">
        <v>41409</v>
      </c>
      <c r="N749">
        <v>32</v>
      </c>
      <c r="O749">
        <v>4</v>
      </c>
      <c r="P749">
        <v>7</v>
      </c>
      <c r="Q749">
        <v>7</v>
      </c>
      <c r="R749">
        <v>6</v>
      </c>
      <c r="S749">
        <v>4</v>
      </c>
      <c r="T749">
        <v>13</v>
      </c>
      <c r="U749">
        <v>3</v>
      </c>
      <c r="V749">
        <v>1</v>
      </c>
      <c r="W749">
        <v>2</v>
      </c>
      <c r="X749">
        <v>5</v>
      </c>
      <c r="Y749">
        <v>0</v>
      </c>
      <c r="Z749">
        <v>0</v>
      </c>
      <c r="AA749" t="s">
        <v>27</v>
      </c>
      <c r="AB749">
        <v>0</v>
      </c>
    </row>
    <row r="750" spans="2:28" x14ac:dyDescent="0.2">
      <c r="B750">
        <v>6177</v>
      </c>
      <c r="C750">
        <v>1986</v>
      </c>
      <c r="D750" s="59">
        <f t="shared" ca="1" si="34"/>
        <v>38</v>
      </c>
      <c r="E750" t="s">
        <v>40</v>
      </c>
      <c r="F750" t="s">
        <v>32</v>
      </c>
      <c r="G750" t="s">
        <v>966</v>
      </c>
      <c r="H750" s="61" t="str">
        <f t="shared" si="35"/>
        <v>33,454.00</v>
      </c>
      <c r="I750" s="78">
        <f t="shared" si="36"/>
        <v>33454</v>
      </c>
      <c r="J750">
        <v>1</v>
      </c>
      <c r="K750">
        <v>0</v>
      </c>
      <c r="L750" s="61">
        <v>41491</v>
      </c>
      <c r="M750" s="93">
        <v>41491</v>
      </c>
      <c r="N750">
        <v>32</v>
      </c>
      <c r="O750">
        <v>76</v>
      </c>
      <c r="P750">
        <v>10</v>
      </c>
      <c r="Q750">
        <v>56</v>
      </c>
      <c r="R750">
        <v>3</v>
      </c>
      <c r="S750">
        <v>1</v>
      </c>
      <c r="T750">
        <v>23</v>
      </c>
      <c r="U750">
        <v>2</v>
      </c>
      <c r="V750">
        <v>4</v>
      </c>
      <c r="W750">
        <v>4</v>
      </c>
      <c r="X750">
        <v>8</v>
      </c>
      <c r="Y750">
        <v>0</v>
      </c>
      <c r="Z750">
        <v>0</v>
      </c>
      <c r="AA750" t="s">
        <v>35</v>
      </c>
      <c r="AB750">
        <v>0</v>
      </c>
    </row>
    <row r="751" spans="2:28" x14ac:dyDescent="0.2">
      <c r="B751">
        <v>3517</v>
      </c>
      <c r="C751">
        <v>1953</v>
      </c>
      <c r="D751" s="59">
        <f t="shared" ca="1" si="34"/>
        <v>71</v>
      </c>
      <c r="E751" t="s">
        <v>23</v>
      </c>
      <c r="F751" t="s">
        <v>28</v>
      </c>
      <c r="G751" t="s">
        <v>967</v>
      </c>
      <c r="H751" s="61" t="str">
        <f t="shared" si="35"/>
        <v>40,887.00</v>
      </c>
      <c r="I751" s="78">
        <f t="shared" si="36"/>
        <v>40887</v>
      </c>
      <c r="J751">
        <v>1</v>
      </c>
      <c r="K751">
        <v>1</v>
      </c>
      <c r="L751" s="61">
        <v>41430</v>
      </c>
      <c r="M751" s="93">
        <v>41430</v>
      </c>
      <c r="N751">
        <v>32</v>
      </c>
      <c r="O751">
        <v>50</v>
      </c>
      <c r="P751">
        <v>4</v>
      </c>
      <c r="Q751">
        <v>44</v>
      </c>
      <c r="R751">
        <v>10</v>
      </c>
      <c r="S751">
        <v>10</v>
      </c>
      <c r="T751">
        <v>43</v>
      </c>
      <c r="U751">
        <v>3</v>
      </c>
      <c r="V751">
        <v>3</v>
      </c>
      <c r="W751">
        <v>3</v>
      </c>
      <c r="X751">
        <v>9</v>
      </c>
      <c r="Y751">
        <v>1</v>
      </c>
      <c r="Z751">
        <v>0</v>
      </c>
      <c r="AA751" t="s">
        <v>27</v>
      </c>
      <c r="AB751">
        <v>0</v>
      </c>
    </row>
    <row r="752" spans="2:28" x14ac:dyDescent="0.2">
      <c r="B752">
        <v>3491</v>
      </c>
      <c r="C752">
        <v>1976</v>
      </c>
      <c r="D752" s="59">
        <f t="shared" ca="1" si="34"/>
        <v>48</v>
      </c>
      <c r="E752" t="s">
        <v>23</v>
      </c>
      <c r="F752" t="s">
        <v>32</v>
      </c>
      <c r="G752" t="s">
        <v>968</v>
      </c>
      <c r="H752" s="61" t="str">
        <f t="shared" si="35"/>
        <v>55,914.00</v>
      </c>
      <c r="I752" s="78">
        <f t="shared" si="36"/>
        <v>55914</v>
      </c>
      <c r="J752">
        <v>0</v>
      </c>
      <c r="K752">
        <v>1</v>
      </c>
      <c r="L752" s="61" t="s">
        <v>182</v>
      </c>
      <c r="M752" s="93">
        <v>41393</v>
      </c>
      <c r="N752">
        <v>32</v>
      </c>
      <c r="O752">
        <v>384</v>
      </c>
      <c r="P752">
        <v>60</v>
      </c>
      <c r="Q752">
        <v>364</v>
      </c>
      <c r="R752">
        <v>119</v>
      </c>
      <c r="S752">
        <v>101</v>
      </c>
      <c r="T752">
        <v>232</v>
      </c>
      <c r="U752">
        <v>4</v>
      </c>
      <c r="V752">
        <v>11</v>
      </c>
      <c r="W752">
        <v>8</v>
      </c>
      <c r="X752">
        <v>7</v>
      </c>
      <c r="Y752">
        <v>0</v>
      </c>
      <c r="Z752">
        <v>0</v>
      </c>
      <c r="AA752" t="s">
        <v>35</v>
      </c>
      <c r="AB752">
        <v>0</v>
      </c>
    </row>
    <row r="753" spans="2:28" x14ac:dyDescent="0.2">
      <c r="B753">
        <v>7610</v>
      </c>
      <c r="C753">
        <v>1984</v>
      </c>
      <c r="D753" s="59">
        <f t="shared" ca="1" si="34"/>
        <v>40</v>
      </c>
      <c r="E753" t="s">
        <v>23</v>
      </c>
      <c r="F753" t="s">
        <v>32</v>
      </c>
      <c r="G753" t="s">
        <v>969</v>
      </c>
      <c r="H753" s="61" t="str">
        <f t="shared" si="35"/>
        <v>37,292.00</v>
      </c>
      <c r="I753" s="78">
        <f t="shared" si="36"/>
        <v>37292</v>
      </c>
      <c r="J753">
        <v>1</v>
      </c>
      <c r="K753">
        <v>0</v>
      </c>
      <c r="L753" s="61" t="s">
        <v>438</v>
      </c>
      <c r="M753" s="93">
        <v>41382</v>
      </c>
      <c r="N753">
        <v>32</v>
      </c>
      <c r="O753">
        <v>275</v>
      </c>
      <c r="P753">
        <v>0</v>
      </c>
      <c r="Q753">
        <v>86</v>
      </c>
      <c r="R753">
        <v>10</v>
      </c>
      <c r="S753">
        <v>23</v>
      </c>
      <c r="T753">
        <v>66</v>
      </c>
      <c r="U753">
        <v>5</v>
      </c>
      <c r="V753">
        <v>6</v>
      </c>
      <c r="W753">
        <v>5</v>
      </c>
      <c r="X753">
        <v>8</v>
      </c>
      <c r="Y753">
        <v>0</v>
      </c>
      <c r="Z753">
        <v>0</v>
      </c>
      <c r="AA753" t="s">
        <v>27</v>
      </c>
      <c r="AB753">
        <v>0</v>
      </c>
    </row>
    <row r="754" spans="2:28" x14ac:dyDescent="0.2">
      <c r="B754">
        <v>4377</v>
      </c>
      <c r="C754">
        <v>1972</v>
      </c>
      <c r="D754" s="59">
        <f t="shared" ca="1" si="34"/>
        <v>52</v>
      </c>
      <c r="E754" t="s">
        <v>23</v>
      </c>
      <c r="F754" t="s">
        <v>32</v>
      </c>
      <c r="G754" t="s">
        <v>970</v>
      </c>
      <c r="H754" s="61" t="str">
        <f t="shared" si="35"/>
        <v>52,914.00</v>
      </c>
      <c r="I754" s="78">
        <f t="shared" si="36"/>
        <v>52914</v>
      </c>
      <c r="J754">
        <v>0</v>
      </c>
      <c r="K754">
        <v>1</v>
      </c>
      <c r="L754" s="61">
        <v>41456</v>
      </c>
      <c r="M754" s="93">
        <v>41456</v>
      </c>
      <c r="N754">
        <v>32</v>
      </c>
      <c r="O754">
        <v>254</v>
      </c>
      <c r="P754">
        <v>10</v>
      </c>
      <c r="Q754">
        <v>44</v>
      </c>
      <c r="R754">
        <v>30</v>
      </c>
      <c r="S754">
        <v>10</v>
      </c>
      <c r="T754">
        <v>227</v>
      </c>
      <c r="U754">
        <v>2</v>
      </c>
      <c r="V754">
        <v>7</v>
      </c>
      <c r="W754">
        <v>3</v>
      </c>
      <c r="X754">
        <v>7</v>
      </c>
      <c r="Y754">
        <v>0</v>
      </c>
      <c r="Z754">
        <v>0</v>
      </c>
      <c r="AA754" t="s">
        <v>31</v>
      </c>
      <c r="AB754">
        <v>1</v>
      </c>
    </row>
    <row r="755" spans="2:28" x14ac:dyDescent="0.2">
      <c r="B755">
        <v>9850</v>
      </c>
      <c r="C755">
        <v>1973</v>
      </c>
      <c r="D755" s="59">
        <f t="shared" ca="1" si="34"/>
        <v>51</v>
      </c>
      <c r="E755" t="s">
        <v>43</v>
      </c>
      <c r="F755" t="s">
        <v>32</v>
      </c>
      <c r="G755" t="s">
        <v>971</v>
      </c>
      <c r="H755" s="61" t="str">
        <f t="shared" si="35"/>
        <v>24,884.00</v>
      </c>
      <c r="I755" s="78">
        <f t="shared" si="36"/>
        <v>24884</v>
      </c>
      <c r="J755">
        <v>1</v>
      </c>
      <c r="K755">
        <v>0</v>
      </c>
      <c r="L755" s="61" t="s">
        <v>972</v>
      </c>
      <c r="M755" s="93">
        <v>41242</v>
      </c>
      <c r="N755">
        <v>32</v>
      </c>
      <c r="O755">
        <v>3</v>
      </c>
      <c r="P755">
        <v>6</v>
      </c>
      <c r="Q755">
        <v>7</v>
      </c>
      <c r="R755">
        <v>0</v>
      </c>
      <c r="S755">
        <v>0</v>
      </c>
      <c r="T755">
        <v>3</v>
      </c>
      <c r="U755">
        <v>1</v>
      </c>
      <c r="V755">
        <v>0</v>
      </c>
      <c r="W755">
        <v>3</v>
      </c>
      <c r="X755">
        <v>7</v>
      </c>
      <c r="Y755">
        <v>0</v>
      </c>
      <c r="Z755">
        <v>0</v>
      </c>
      <c r="AA755" t="s">
        <v>27</v>
      </c>
      <c r="AB755">
        <v>0</v>
      </c>
    </row>
    <row r="756" spans="2:28" x14ac:dyDescent="0.2">
      <c r="B756">
        <v>5544</v>
      </c>
      <c r="C756">
        <v>1971</v>
      </c>
      <c r="D756" s="59">
        <f t="shared" ca="1" si="34"/>
        <v>53</v>
      </c>
      <c r="E756" t="s">
        <v>23</v>
      </c>
      <c r="F756" t="s">
        <v>28</v>
      </c>
      <c r="G756" t="s">
        <v>973</v>
      </c>
      <c r="H756" s="61" t="str">
        <f t="shared" si="35"/>
        <v>67,384.00</v>
      </c>
      <c r="I756" s="78">
        <f t="shared" si="36"/>
        <v>67384</v>
      </c>
      <c r="J756">
        <v>0</v>
      </c>
      <c r="K756">
        <v>1</v>
      </c>
      <c r="L756" s="61">
        <v>41193</v>
      </c>
      <c r="M756" s="93">
        <v>41193</v>
      </c>
      <c r="N756">
        <v>32</v>
      </c>
      <c r="O756">
        <v>957</v>
      </c>
      <c r="P756">
        <v>40</v>
      </c>
      <c r="Q756">
        <v>175</v>
      </c>
      <c r="R756">
        <v>158</v>
      </c>
      <c r="S756">
        <v>53</v>
      </c>
      <c r="T756">
        <v>107</v>
      </c>
      <c r="U756">
        <v>2</v>
      </c>
      <c r="V756">
        <v>7</v>
      </c>
      <c r="W756">
        <v>5</v>
      </c>
      <c r="X756">
        <v>5</v>
      </c>
      <c r="Y756">
        <v>0</v>
      </c>
      <c r="Z756">
        <v>0</v>
      </c>
      <c r="AA756" t="s">
        <v>27</v>
      </c>
      <c r="AB756">
        <v>1</v>
      </c>
    </row>
    <row r="757" spans="2:28" x14ac:dyDescent="0.2">
      <c r="B757">
        <v>6497</v>
      </c>
      <c r="C757">
        <v>1961</v>
      </c>
      <c r="D757" s="59">
        <f t="shared" ca="1" si="34"/>
        <v>63</v>
      </c>
      <c r="E757" t="s">
        <v>23</v>
      </c>
      <c r="F757" t="s">
        <v>32</v>
      </c>
      <c r="G757" t="s">
        <v>974</v>
      </c>
      <c r="H757" s="61" t="str">
        <f t="shared" si="35"/>
        <v>51,651.00</v>
      </c>
      <c r="I757" s="78">
        <f t="shared" si="36"/>
        <v>51651</v>
      </c>
      <c r="J757">
        <v>0</v>
      </c>
      <c r="K757">
        <v>1</v>
      </c>
      <c r="L757" s="61">
        <v>41101</v>
      </c>
      <c r="M757" s="93">
        <v>41101</v>
      </c>
      <c r="N757">
        <v>32</v>
      </c>
      <c r="O757">
        <v>293</v>
      </c>
      <c r="P757">
        <v>6</v>
      </c>
      <c r="Q757">
        <v>23</v>
      </c>
      <c r="R757">
        <v>13</v>
      </c>
      <c r="S757">
        <v>6</v>
      </c>
      <c r="T757">
        <v>92</v>
      </c>
      <c r="U757">
        <v>4</v>
      </c>
      <c r="V757">
        <v>6</v>
      </c>
      <c r="W757">
        <v>5</v>
      </c>
      <c r="X757">
        <v>8</v>
      </c>
      <c r="Y757">
        <v>0</v>
      </c>
      <c r="Z757">
        <v>0</v>
      </c>
      <c r="AA757" t="s">
        <v>38</v>
      </c>
      <c r="AB757">
        <v>0</v>
      </c>
    </row>
    <row r="758" spans="2:28" x14ac:dyDescent="0.2">
      <c r="B758">
        <v>4543</v>
      </c>
      <c r="C758">
        <v>1981</v>
      </c>
      <c r="D758" s="59">
        <f t="shared" ca="1" si="34"/>
        <v>43</v>
      </c>
      <c r="E758" t="s">
        <v>23</v>
      </c>
      <c r="F758" t="s">
        <v>32</v>
      </c>
      <c r="G758" t="s">
        <v>975</v>
      </c>
      <c r="H758" s="61" t="str">
        <f t="shared" si="35"/>
        <v>82,497.00</v>
      </c>
      <c r="I758" s="78">
        <f t="shared" si="36"/>
        <v>82497</v>
      </c>
      <c r="J758">
        <v>0</v>
      </c>
      <c r="K758">
        <v>0</v>
      </c>
      <c r="L758" s="61" t="s">
        <v>479</v>
      </c>
      <c r="M758" s="93">
        <v>41213</v>
      </c>
      <c r="N758">
        <v>32</v>
      </c>
      <c r="O758">
        <v>777</v>
      </c>
      <c r="P758">
        <v>129</v>
      </c>
      <c r="Q758">
        <v>573</v>
      </c>
      <c r="R758">
        <v>216</v>
      </c>
      <c r="S758">
        <v>21</v>
      </c>
      <c r="T758">
        <v>203</v>
      </c>
      <c r="U758">
        <v>1</v>
      </c>
      <c r="V758">
        <v>2</v>
      </c>
      <c r="W758">
        <v>9</v>
      </c>
      <c r="X758">
        <v>4</v>
      </c>
      <c r="Y758">
        <v>0</v>
      </c>
      <c r="Z758">
        <v>0</v>
      </c>
      <c r="AA758" t="s">
        <v>67</v>
      </c>
      <c r="AB758">
        <v>1</v>
      </c>
    </row>
    <row r="759" spans="2:28" x14ac:dyDescent="0.2">
      <c r="B759">
        <v>5117</v>
      </c>
      <c r="C759">
        <v>1964</v>
      </c>
      <c r="D759" s="59">
        <f t="shared" ca="1" si="34"/>
        <v>60</v>
      </c>
      <c r="E759" t="s">
        <v>43</v>
      </c>
      <c r="F759" t="s">
        <v>32</v>
      </c>
      <c r="G759" t="s">
        <v>976</v>
      </c>
      <c r="H759" s="61" t="str">
        <f t="shared" si="35"/>
        <v>32,632.00</v>
      </c>
      <c r="I759" s="78">
        <f t="shared" si="36"/>
        <v>32632</v>
      </c>
      <c r="J759">
        <v>0</v>
      </c>
      <c r="K759">
        <v>0</v>
      </c>
      <c r="L759" s="61">
        <v>40947</v>
      </c>
      <c r="M759" s="93">
        <v>40947</v>
      </c>
      <c r="N759">
        <v>32</v>
      </c>
      <c r="O759">
        <v>63</v>
      </c>
      <c r="P759">
        <v>151</v>
      </c>
      <c r="Q759">
        <v>137</v>
      </c>
      <c r="R759">
        <v>153</v>
      </c>
      <c r="S759">
        <v>19</v>
      </c>
      <c r="T759">
        <v>53</v>
      </c>
      <c r="U759">
        <v>2</v>
      </c>
      <c r="V759">
        <v>4</v>
      </c>
      <c r="W759">
        <v>8</v>
      </c>
      <c r="X759">
        <v>5</v>
      </c>
      <c r="Y759">
        <v>0</v>
      </c>
      <c r="Z759">
        <v>0</v>
      </c>
      <c r="AA759" t="s">
        <v>27</v>
      </c>
      <c r="AB759">
        <v>0</v>
      </c>
    </row>
    <row r="760" spans="2:28" x14ac:dyDescent="0.2">
      <c r="B760">
        <v>1448</v>
      </c>
      <c r="C760">
        <v>1964</v>
      </c>
      <c r="D760" s="59">
        <f t="shared" ca="1" si="34"/>
        <v>60</v>
      </c>
      <c r="E760" t="s">
        <v>53</v>
      </c>
      <c r="F760" t="s">
        <v>32</v>
      </c>
      <c r="G760" t="s">
        <v>977</v>
      </c>
      <c r="H760" s="61" t="str">
        <f t="shared" si="35"/>
        <v>33,562.00</v>
      </c>
      <c r="I760" s="78">
        <f t="shared" si="36"/>
        <v>33562</v>
      </c>
      <c r="J760">
        <v>1</v>
      </c>
      <c r="K760">
        <v>2</v>
      </c>
      <c r="L760" s="61" t="s">
        <v>156</v>
      </c>
      <c r="M760" s="93">
        <v>41815</v>
      </c>
      <c r="N760">
        <v>33</v>
      </c>
      <c r="O760">
        <v>21</v>
      </c>
      <c r="P760">
        <v>12</v>
      </c>
      <c r="Q760">
        <v>12</v>
      </c>
      <c r="R760">
        <v>0</v>
      </c>
      <c r="S760">
        <v>3</v>
      </c>
      <c r="T760">
        <v>3</v>
      </c>
      <c r="U760">
        <v>3</v>
      </c>
      <c r="V760">
        <v>2</v>
      </c>
      <c r="W760">
        <v>4</v>
      </c>
      <c r="X760">
        <v>4</v>
      </c>
      <c r="Y760">
        <v>0</v>
      </c>
      <c r="Z760">
        <v>0</v>
      </c>
      <c r="AA760" t="s">
        <v>50</v>
      </c>
      <c r="AB760">
        <v>0</v>
      </c>
    </row>
    <row r="761" spans="2:28" x14ac:dyDescent="0.2">
      <c r="B761">
        <v>6887</v>
      </c>
      <c r="C761">
        <v>1968</v>
      </c>
      <c r="D761" s="59">
        <f t="shared" ca="1" si="34"/>
        <v>56</v>
      </c>
      <c r="E761" t="s">
        <v>23</v>
      </c>
      <c r="F761" t="s">
        <v>28</v>
      </c>
      <c r="G761" t="s">
        <v>978</v>
      </c>
      <c r="H761" s="61" t="str">
        <f t="shared" si="35"/>
        <v>79,146.00</v>
      </c>
      <c r="I761" s="78">
        <f t="shared" si="36"/>
        <v>79146</v>
      </c>
      <c r="J761">
        <v>1</v>
      </c>
      <c r="K761">
        <v>1</v>
      </c>
      <c r="L761" s="61" t="s">
        <v>979</v>
      </c>
      <c r="M761" s="93">
        <v>41753</v>
      </c>
      <c r="N761">
        <v>33</v>
      </c>
      <c r="O761">
        <v>245</v>
      </c>
      <c r="P761">
        <v>16</v>
      </c>
      <c r="Q761">
        <v>223</v>
      </c>
      <c r="R761">
        <v>21</v>
      </c>
      <c r="S761">
        <v>43</v>
      </c>
      <c r="T761">
        <v>16</v>
      </c>
      <c r="U761">
        <v>2</v>
      </c>
      <c r="V761">
        <v>8</v>
      </c>
      <c r="W761">
        <v>8</v>
      </c>
      <c r="X761">
        <v>6</v>
      </c>
      <c r="Y761">
        <v>0</v>
      </c>
      <c r="Z761">
        <v>0</v>
      </c>
      <c r="AA761" t="s">
        <v>46</v>
      </c>
      <c r="AB761">
        <v>0</v>
      </c>
    </row>
    <row r="762" spans="2:28" x14ac:dyDescent="0.2">
      <c r="B762">
        <v>7500</v>
      </c>
      <c r="C762">
        <v>1968</v>
      </c>
      <c r="D762" s="59">
        <f t="shared" ca="1" si="34"/>
        <v>56</v>
      </c>
      <c r="E762" t="s">
        <v>23</v>
      </c>
      <c r="F762" t="s">
        <v>28</v>
      </c>
      <c r="G762" t="s">
        <v>978</v>
      </c>
      <c r="H762" s="61" t="str">
        <f t="shared" si="35"/>
        <v>79,146.00</v>
      </c>
      <c r="I762" s="78">
        <f t="shared" si="36"/>
        <v>79146</v>
      </c>
      <c r="J762">
        <v>1</v>
      </c>
      <c r="K762">
        <v>1</v>
      </c>
      <c r="L762" s="61" t="s">
        <v>979</v>
      </c>
      <c r="M762" s="93">
        <v>41753</v>
      </c>
      <c r="N762">
        <v>33</v>
      </c>
      <c r="O762">
        <v>245</v>
      </c>
      <c r="P762">
        <v>16</v>
      </c>
      <c r="Q762">
        <v>223</v>
      </c>
      <c r="R762">
        <v>21</v>
      </c>
      <c r="S762">
        <v>43</v>
      </c>
      <c r="T762">
        <v>16</v>
      </c>
      <c r="U762">
        <v>2</v>
      </c>
      <c r="V762">
        <v>8</v>
      </c>
      <c r="W762">
        <v>8</v>
      </c>
      <c r="X762">
        <v>6</v>
      </c>
      <c r="Y762">
        <v>0</v>
      </c>
      <c r="Z762">
        <v>0</v>
      </c>
      <c r="AA762" t="s">
        <v>27</v>
      </c>
      <c r="AB762">
        <v>0</v>
      </c>
    </row>
    <row r="763" spans="2:28" x14ac:dyDescent="0.2">
      <c r="B763">
        <v>2724</v>
      </c>
      <c r="C763">
        <v>1982</v>
      </c>
      <c r="D763" s="59">
        <f t="shared" ca="1" si="34"/>
        <v>42</v>
      </c>
      <c r="E763" t="s">
        <v>53</v>
      </c>
      <c r="F763" t="s">
        <v>28</v>
      </c>
      <c r="G763" t="s">
        <v>980</v>
      </c>
      <c r="H763" s="61" t="str">
        <f t="shared" si="35"/>
        <v>36,143.00</v>
      </c>
      <c r="I763" s="78">
        <f t="shared" si="36"/>
        <v>36143</v>
      </c>
      <c r="J763">
        <v>1</v>
      </c>
      <c r="K763">
        <v>0</v>
      </c>
      <c r="L763" s="61" t="s">
        <v>326</v>
      </c>
      <c r="M763" s="93">
        <v>41728</v>
      </c>
      <c r="N763">
        <v>33</v>
      </c>
      <c r="O763">
        <v>12</v>
      </c>
      <c r="P763">
        <v>0</v>
      </c>
      <c r="Q763">
        <v>1</v>
      </c>
      <c r="R763">
        <v>0</v>
      </c>
      <c r="S763">
        <v>0</v>
      </c>
      <c r="T763">
        <v>6</v>
      </c>
      <c r="U763">
        <v>1</v>
      </c>
      <c r="V763">
        <v>0</v>
      </c>
      <c r="W763">
        <v>2</v>
      </c>
      <c r="X763">
        <v>3</v>
      </c>
      <c r="Y763">
        <v>0</v>
      </c>
      <c r="Z763">
        <v>0</v>
      </c>
      <c r="AA763" t="s">
        <v>27</v>
      </c>
      <c r="AB763">
        <v>0</v>
      </c>
    </row>
    <row r="764" spans="2:28" x14ac:dyDescent="0.2">
      <c r="B764">
        <v>2256</v>
      </c>
      <c r="C764">
        <v>1974</v>
      </c>
      <c r="D764" s="59">
        <f t="shared" ca="1" si="34"/>
        <v>50</v>
      </c>
      <c r="E764" t="s">
        <v>53</v>
      </c>
      <c r="F764" t="s">
        <v>32</v>
      </c>
      <c r="G764" t="s">
        <v>981</v>
      </c>
      <c r="H764" s="61" t="str">
        <f t="shared" si="35"/>
        <v>27,159.00</v>
      </c>
      <c r="I764" s="78">
        <f t="shared" si="36"/>
        <v>27159</v>
      </c>
      <c r="J764">
        <v>1</v>
      </c>
      <c r="K764">
        <v>1</v>
      </c>
      <c r="L764" s="61" t="s">
        <v>120</v>
      </c>
      <c r="M764" s="93">
        <v>41727</v>
      </c>
      <c r="N764">
        <v>33</v>
      </c>
      <c r="O764">
        <v>17</v>
      </c>
      <c r="P764">
        <v>0</v>
      </c>
      <c r="Q764">
        <v>3</v>
      </c>
      <c r="R764">
        <v>0</v>
      </c>
      <c r="S764">
        <v>0</v>
      </c>
      <c r="T764">
        <v>1</v>
      </c>
      <c r="U764">
        <v>2</v>
      </c>
      <c r="V764">
        <v>1</v>
      </c>
      <c r="W764">
        <v>3</v>
      </c>
      <c r="X764">
        <v>6</v>
      </c>
      <c r="Y764">
        <v>0</v>
      </c>
      <c r="Z764">
        <v>0</v>
      </c>
      <c r="AA764" t="s">
        <v>27</v>
      </c>
      <c r="AB764">
        <v>0</v>
      </c>
    </row>
    <row r="765" spans="2:28" x14ac:dyDescent="0.2">
      <c r="B765">
        <v>1100</v>
      </c>
      <c r="C765">
        <v>1961</v>
      </c>
      <c r="D765" s="59">
        <f t="shared" ca="1" si="34"/>
        <v>63</v>
      </c>
      <c r="E765" t="s">
        <v>53</v>
      </c>
      <c r="F765" t="s">
        <v>32</v>
      </c>
      <c r="G765" t="s">
        <v>982</v>
      </c>
      <c r="H765" s="61" t="str">
        <f t="shared" si="35"/>
        <v>41,275.00</v>
      </c>
      <c r="I765" s="78">
        <f t="shared" si="36"/>
        <v>41275</v>
      </c>
      <c r="J765">
        <v>1</v>
      </c>
      <c r="K765">
        <v>2</v>
      </c>
      <c r="L765" s="61" t="s">
        <v>846</v>
      </c>
      <c r="M765" s="93">
        <v>41722</v>
      </c>
      <c r="N765">
        <v>33</v>
      </c>
      <c r="O765">
        <v>24</v>
      </c>
      <c r="P765">
        <v>4</v>
      </c>
      <c r="Q765">
        <v>22</v>
      </c>
      <c r="R765">
        <v>0</v>
      </c>
      <c r="S765">
        <v>2</v>
      </c>
      <c r="T765">
        <v>9</v>
      </c>
      <c r="U765">
        <v>4</v>
      </c>
      <c r="V765">
        <v>3</v>
      </c>
      <c r="W765">
        <v>3</v>
      </c>
      <c r="X765">
        <v>5</v>
      </c>
      <c r="Y765">
        <v>0</v>
      </c>
      <c r="Z765">
        <v>0</v>
      </c>
      <c r="AA765" t="s">
        <v>31</v>
      </c>
      <c r="AB765">
        <v>0</v>
      </c>
    </row>
    <row r="766" spans="2:28" x14ac:dyDescent="0.2">
      <c r="B766">
        <v>7725</v>
      </c>
      <c r="C766">
        <v>1966</v>
      </c>
      <c r="D766" s="59">
        <f t="shared" ca="1" si="34"/>
        <v>58</v>
      </c>
      <c r="E766" t="s">
        <v>43</v>
      </c>
      <c r="F766" t="s">
        <v>32</v>
      </c>
      <c r="G766" t="s">
        <v>983</v>
      </c>
      <c r="H766" s="61" t="str">
        <f t="shared" si="35"/>
        <v>76,800.00</v>
      </c>
      <c r="I766" s="78">
        <f t="shared" si="36"/>
        <v>76800</v>
      </c>
      <c r="J766">
        <v>0</v>
      </c>
      <c r="K766">
        <v>0</v>
      </c>
      <c r="L766" s="61">
        <v>41854</v>
      </c>
      <c r="M766" s="93">
        <v>41854</v>
      </c>
      <c r="N766">
        <v>33</v>
      </c>
      <c r="O766">
        <v>173</v>
      </c>
      <c r="P766">
        <v>26</v>
      </c>
      <c r="Q766">
        <v>255</v>
      </c>
      <c r="R766">
        <v>35</v>
      </c>
      <c r="S766">
        <v>71</v>
      </c>
      <c r="T766">
        <v>81</v>
      </c>
      <c r="U766">
        <v>1</v>
      </c>
      <c r="V766">
        <v>4</v>
      </c>
      <c r="W766">
        <v>7</v>
      </c>
      <c r="X766">
        <v>1</v>
      </c>
      <c r="Y766">
        <v>0</v>
      </c>
      <c r="Z766">
        <v>0</v>
      </c>
      <c r="AA766" t="s">
        <v>50</v>
      </c>
      <c r="AB766">
        <v>0</v>
      </c>
    </row>
    <row r="767" spans="2:28" x14ac:dyDescent="0.2">
      <c r="B767">
        <v>2612</v>
      </c>
      <c r="C767">
        <v>1988</v>
      </c>
      <c r="D767" s="59">
        <f t="shared" ca="1" si="34"/>
        <v>36</v>
      </c>
      <c r="E767" t="s">
        <v>23</v>
      </c>
      <c r="F767" t="s">
        <v>32</v>
      </c>
      <c r="G767" t="s">
        <v>984</v>
      </c>
      <c r="H767" s="61" t="str">
        <f t="shared" si="35"/>
        <v>75,794.00</v>
      </c>
      <c r="I767" s="78">
        <f t="shared" si="36"/>
        <v>75794</v>
      </c>
      <c r="J767">
        <v>0</v>
      </c>
      <c r="K767">
        <v>0</v>
      </c>
      <c r="L767" s="61" t="s">
        <v>955</v>
      </c>
      <c r="M767" s="93">
        <v>41632</v>
      </c>
      <c r="N767">
        <v>33</v>
      </c>
      <c r="O767">
        <v>754</v>
      </c>
      <c r="P767">
        <v>160</v>
      </c>
      <c r="Q767">
        <v>625</v>
      </c>
      <c r="R767">
        <v>63</v>
      </c>
      <c r="S767">
        <v>32</v>
      </c>
      <c r="T767">
        <v>48</v>
      </c>
      <c r="U767">
        <v>1</v>
      </c>
      <c r="V767">
        <v>7</v>
      </c>
      <c r="W767">
        <v>12</v>
      </c>
      <c r="X767">
        <v>3</v>
      </c>
      <c r="Y767">
        <v>0</v>
      </c>
      <c r="Z767">
        <v>0</v>
      </c>
      <c r="AA767" t="s">
        <v>67</v>
      </c>
      <c r="AB767">
        <v>1</v>
      </c>
    </row>
    <row r="768" spans="2:28" x14ac:dyDescent="0.2">
      <c r="B768">
        <v>113</v>
      </c>
      <c r="C768">
        <v>1952</v>
      </c>
      <c r="D768" s="59">
        <f t="shared" ca="1" si="34"/>
        <v>72</v>
      </c>
      <c r="E768" t="s">
        <v>23</v>
      </c>
      <c r="F768" t="s">
        <v>32</v>
      </c>
      <c r="G768" t="s">
        <v>985</v>
      </c>
      <c r="H768" s="61" t="str">
        <f t="shared" si="35"/>
        <v>30,833.00</v>
      </c>
      <c r="I768" s="78">
        <f t="shared" si="36"/>
        <v>30833</v>
      </c>
      <c r="J768">
        <v>1</v>
      </c>
      <c r="K768">
        <v>1</v>
      </c>
      <c r="L768" s="61" t="s">
        <v>986</v>
      </c>
      <c r="M768" s="93">
        <v>41471</v>
      </c>
      <c r="N768">
        <v>33</v>
      </c>
      <c r="O768">
        <v>11</v>
      </c>
      <c r="P768">
        <v>0</v>
      </c>
      <c r="Q768">
        <v>7</v>
      </c>
      <c r="R768">
        <v>3</v>
      </c>
      <c r="S768">
        <v>1</v>
      </c>
      <c r="T768">
        <v>6</v>
      </c>
      <c r="U768">
        <v>2</v>
      </c>
      <c r="V768">
        <v>1</v>
      </c>
      <c r="W768">
        <v>3</v>
      </c>
      <c r="X768">
        <v>5</v>
      </c>
      <c r="Y768">
        <v>0</v>
      </c>
      <c r="Z768">
        <v>0</v>
      </c>
      <c r="AA768" t="s">
        <v>27</v>
      </c>
      <c r="AB768">
        <v>0</v>
      </c>
    </row>
    <row r="769" spans="2:28" x14ac:dyDescent="0.2">
      <c r="B769">
        <v>2868</v>
      </c>
      <c r="C769">
        <v>1950</v>
      </c>
      <c r="D769" s="59">
        <f t="shared" ca="1" si="34"/>
        <v>74</v>
      </c>
      <c r="E769" t="s">
        <v>40</v>
      </c>
      <c r="F769" t="s">
        <v>28</v>
      </c>
      <c r="G769" t="s">
        <v>987</v>
      </c>
      <c r="H769" s="61" t="str">
        <f t="shared" si="35"/>
        <v>26,518.00</v>
      </c>
      <c r="I769" s="78">
        <f t="shared" si="36"/>
        <v>26518</v>
      </c>
      <c r="J769">
        <v>1</v>
      </c>
      <c r="K769">
        <v>1</v>
      </c>
      <c r="L769" s="61">
        <v>41490</v>
      </c>
      <c r="M769" s="93">
        <v>41490</v>
      </c>
      <c r="N769">
        <v>33</v>
      </c>
      <c r="O769">
        <v>20</v>
      </c>
      <c r="P769">
        <v>1</v>
      </c>
      <c r="Q769">
        <v>28</v>
      </c>
      <c r="R769">
        <v>3</v>
      </c>
      <c r="S769">
        <v>3</v>
      </c>
      <c r="T769">
        <v>2</v>
      </c>
      <c r="U769">
        <v>3</v>
      </c>
      <c r="V769">
        <v>2</v>
      </c>
      <c r="W769">
        <v>3</v>
      </c>
      <c r="X769">
        <v>8</v>
      </c>
      <c r="Y769">
        <v>1</v>
      </c>
      <c r="Z769">
        <v>0</v>
      </c>
      <c r="AA769" t="s">
        <v>35</v>
      </c>
      <c r="AB769">
        <v>0</v>
      </c>
    </row>
    <row r="770" spans="2:28" x14ac:dyDescent="0.2">
      <c r="B770">
        <v>4216</v>
      </c>
      <c r="C770">
        <v>1982</v>
      </c>
      <c r="D770" s="59">
        <f t="shared" ca="1" si="34"/>
        <v>42</v>
      </c>
      <c r="E770" t="s">
        <v>23</v>
      </c>
      <c r="F770" t="s">
        <v>28</v>
      </c>
      <c r="G770" t="s">
        <v>988</v>
      </c>
      <c r="H770" s="61" t="str">
        <f t="shared" si="35"/>
        <v>91,065.00</v>
      </c>
      <c r="I770" s="78">
        <f t="shared" si="36"/>
        <v>91065</v>
      </c>
      <c r="J770">
        <v>0</v>
      </c>
      <c r="K770">
        <v>0</v>
      </c>
      <c r="L770" s="61" t="s">
        <v>989</v>
      </c>
      <c r="M770" s="93">
        <v>41327</v>
      </c>
      <c r="N770">
        <v>33</v>
      </c>
      <c r="O770">
        <v>822</v>
      </c>
      <c r="P770">
        <v>114</v>
      </c>
      <c r="Q770">
        <v>108</v>
      </c>
      <c r="R770">
        <v>179</v>
      </c>
      <c r="S770">
        <v>137</v>
      </c>
      <c r="T770">
        <v>114</v>
      </c>
      <c r="U770">
        <v>1</v>
      </c>
      <c r="V770">
        <v>7</v>
      </c>
      <c r="W770">
        <v>9</v>
      </c>
      <c r="X770">
        <v>3</v>
      </c>
      <c r="Y770">
        <v>1</v>
      </c>
      <c r="Z770">
        <v>0</v>
      </c>
      <c r="AA770" t="s">
        <v>27</v>
      </c>
      <c r="AB770">
        <v>2</v>
      </c>
    </row>
    <row r="771" spans="2:28" x14ac:dyDescent="0.2">
      <c r="B771">
        <v>199</v>
      </c>
      <c r="C771">
        <v>1963</v>
      </c>
      <c r="D771" s="59">
        <f t="shared" ca="1" si="34"/>
        <v>61</v>
      </c>
      <c r="E771" t="s">
        <v>53</v>
      </c>
      <c r="F771" t="s">
        <v>28</v>
      </c>
      <c r="G771" t="s">
        <v>990</v>
      </c>
      <c r="H771" s="61" t="str">
        <f t="shared" si="35"/>
        <v>45,183.00</v>
      </c>
      <c r="I771" s="78">
        <f t="shared" si="36"/>
        <v>45183</v>
      </c>
      <c r="J771">
        <v>0</v>
      </c>
      <c r="K771">
        <v>0</v>
      </c>
      <c r="L771" s="61" t="s">
        <v>991</v>
      </c>
      <c r="M771" s="93">
        <v>41294</v>
      </c>
      <c r="N771">
        <v>33</v>
      </c>
      <c r="O771">
        <v>219</v>
      </c>
      <c r="P771">
        <v>3</v>
      </c>
      <c r="Q771">
        <v>60</v>
      </c>
      <c r="R771">
        <v>12</v>
      </c>
      <c r="S771">
        <v>9</v>
      </c>
      <c r="T771">
        <v>12</v>
      </c>
      <c r="U771">
        <v>1</v>
      </c>
      <c r="V771">
        <v>4</v>
      </c>
      <c r="W771">
        <v>7</v>
      </c>
      <c r="X771">
        <v>7</v>
      </c>
      <c r="Y771">
        <v>0</v>
      </c>
      <c r="Z771">
        <v>0</v>
      </c>
      <c r="AA771" t="s">
        <v>31</v>
      </c>
      <c r="AB771">
        <v>1</v>
      </c>
    </row>
    <row r="772" spans="2:28" x14ac:dyDescent="0.2">
      <c r="B772">
        <v>359</v>
      </c>
      <c r="C772">
        <v>1951</v>
      </c>
      <c r="D772" s="59">
        <f t="shared" ref="D772:D834" ca="1" si="37">(YEAR(NOW())-C772)</f>
        <v>73</v>
      </c>
      <c r="E772" t="s">
        <v>23</v>
      </c>
      <c r="F772" t="s">
        <v>32</v>
      </c>
      <c r="G772" t="s">
        <v>992</v>
      </c>
      <c r="H772" s="61" t="str">
        <f t="shared" ref="H772:H834" si="38">REPLACE(G772,1,1,"")</f>
        <v>48,070.00</v>
      </c>
      <c r="I772" s="78">
        <f t="shared" ref="I772:I834" si="39">VALUE(H772)</f>
        <v>48070</v>
      </c>
      <c r="J772">
        <v>0</v>
      </c>
      <c r="K772">
        <v>1</v>
      </c>
      <c r="L772" s="61" t="s">
        <v>993</v>
      </c>
      <c r="M772" s="93">
        <v>41287</v>
      </c>
      <c r="N772">
        <v>33</v>
      </c>
      <c r="O772">
        <v>373</v>
      </c>
      <c r="P772">
        <v>14</v>
      </c>
      <c r="Q772">
        <v>83</v>
      </c>
      <c r="R772">
        <v>6</v>
      </c>
      <c r="S772">
        <v>9</v>
      </c>
      <c r="T772">
        <v>19</v>
      </c>
      <c r="U772">
        <v>3</v>
      </c>
      <c r="V772">
        <v>8</v>
      </c>
      <c r="W772">
        <v>6</v>
      </c>
      <c r="X772">
        <v>7</v>
      </c>
      <c r="Y772">
        <v>0</v>
      </c>
      <c r="Z772">
        <v>1</v>
      </c>
      <c r="AA772" t="s">
        <v>27</v>
      </c>
      <c r="AB772">
        <v>0</v>
      </c>
    </row>
    <row r="773" spans="2:28" x14ac:dyDescent="0.2">
      <c r="B773">
        <v>8842</v>
      </c>
      <c r="C773">
        <v>1972</v>
      </c>
      <c r="D773" s="59">
        <f t="shared" ca="1" si="37"/>
        <v>52</v>
      </c>
      <c r="E773" t="s">
        <v>23</v>
      </c>
      <c r="F773" t="s">
        <v>55</v>
      </c>
      <c r="G773" t="s">
        <v>994</v>
      </c>
      <c r="H773" s="61" t="str">
        <f t="shared" si="38"/>
        <v>30,372.00</v>
      </c>
      <c r="I773" s="78">
        <f t="shared" si="39"/>
        <v>30372</v>
      </c>
      <c r="J773">
        <v>1</v>
      </c>
      <c r="K773">
        <v>1</v>
      </c>
      <c r="L773" s="61" t="s">
        <v>995</v>
      </c>
      <c r="M773" s="93">
        <v>41268</v>
      </c>
      <c r="N773">
        <v>33</v>
      </c>
      <c r="O773">
        <v>15</v>
      </c>
      <c r="P773">
        <v>0</v>
      </c>
      <c r="Q773">
        <v>12</v>
      </c>
      <c r="R773">
        <v>7</v>
      </c>
      <c r="S773">
        <v>3</v>
      </c>
      <c r="T773">
        <v>7</v>
      </c>
      <c r="U773">
        <v>3</v>
      </c>
      <c r="V773">
        <v>2</v>
      </c>
      <c r="W773">
        <v>3</v>
      </c>
      <c r="X773">
        <v>7</v>
      </c>
      <c r="Y773">
        <v>0</v>
      </c>
      <c r="Z773">
        <v>0</v>
      </c>
      <c r="AA773" t="s">
        <v>27</v>
      </c>
      <c r="AB773">
        <v>0</v>
      </c>
    </row>
    <row r="774" spans="2:28" x14ac:dyDescent="0.2">
      <c r="B774">
        <v>2154</v>
      </c>
      <c r="C774">
        <v>1972</v>
      </c>
      <c r="D774" s="59">
        <f t="shared" ca="1" si="37"/>
        <v>52</v>
      </c>
      <c r="E774" t="s">
        <v>23</v>
      </c>
      <c r="F774" t="s">
        <v>55</v>
      </c>
      <c r="G774" t="s">
        <v>994</v>
      </c>
      <c r="H774" s="61" t="str">
        <f t="shared" si="38"/>
        <v>30,372.00</v>
      </c>
      <c r="I774" s="78">
        <f t="shared" si="39"/>
        <v>30372</v>
      </c>
      <c r="J774">
        <v>1</v>
      </c>
      <c r="K774">
        <v>1</v>
      </c>
      <c r="L774" s="61" t="s">
        <v>995</v>
      </c>
      <c r="M774" s="93">
        <v>41268</v>
      </c>
      <c r="N774">
        <v>33</v>
      </c>
      <c r="O774">
        <v>15</v>
      </c>
      <c r="P774">
        <v>0</v>
      </c>
      <c r="Q774">
        <v>12</v>
      </c>
      <c r="R774">
        <v>7</v>
      </c>
      <c r="S774">
        <v>3</v>
      </c>
      <c r="T774">
        <v>7</v>
      </c>
      <c r="U774">
        <v>3</v>
      </c>
      <c r="V774">
        <v>2</v>
      </c>
      <c r="W774">
        <v>3</v>
      </c>
      <c r="X774">
        <v>7</v>
      </c>
      <c r="Y774">
        <v>0</v>
      </c>
      <c r="Z774">
        <v>0</v>
      </c>
      <c r="AA774" t="s">
        <v>27</v>
      </c>
      <c r="AB774">
        <v>0</v>
      </c>
    </row>
    <row r="775" spans="2:28" x14ac:dyDescent="0.2">
      <c r="B775">
        <v>6050</v>
      </c>
      <c r="C775">
        <v>1976</v>
      </c>
      <c r="D775" s="59">
        <f t="shared" ca="1" si="37"/>
        <v>48</v>
      </c>
      <c r="E775" t="s">
        <v>43</v>
      </c>
      <c r="F775" t="s">
        <v>32</v>
      </c>
      <c r="G775" t="s">
        <v>996</v>
      </c>
      <c r="H775" s="61" t="str">
        <f t="shared" si="38"/>
        <v>57,036.00</v>
      </c>
      <c r="I775" s="78">
        <f t="shared" si="39"/>
        <v>57036</v>
      </c>
      <c r="J775">
        <v>0</v>
      </c>
      <c r="K775">
        <v>1</v>
      </c>
      <c r="L775" s="61">
        <v>41225</v>
      </c>
      <c r="M775" s="93">
        <v>41225</v>
      </c>
      <c r="N775">
        <v>33</v>
      </c>
      <c r="O775">
        <v>1171</v>
      </c>
      <c r="P775">
        <v>43</v>
      </c>
      <c r="Q775">
        <v>219</v>
      </c>
      <c r="R775">
        <v>19</v>
      </c>
      <c r="S775">
        <v>14</v>
      </c>
      <c r="T775">
        <v>47</v>
      </c>
      <c r="U775">
        <v>4</v>
      </c>
      <c r="V775">
        <v>6</v>
      </c>
      <c r="W775">
        <v>13</v>
      </c>
      <c r="X775">
        <v>9</v>
      </c>
      <c r="Y775">
        <v>0</v>
      </c>
      <c r="Z775">
        <v>0</v>
      </c>
      <c r="AA775" t="s">
        <v>50</v>
      </c>
      <c r="AB775">
        <v>1</v>
      </c>
    </row>
    <row r="776" spans="2:28" x14ac:dyDescent="0.2">
      <c r="B776">
        <v>9204</v>
      </c>
      <c r="C776">
        <v>1971</v>
      </c>
      <c r="D776" s="59">
        <f t="shared" ca="1" si="37"/>
        <v>53</v>
      </c>
      <c r="E776" t="s">
        <v>23</v>
      </c>
      <c r="F776" t="s">
        <v>55</v>
      </c>
      <c r="G776" t="s">
        <v>997</v>
      </c>
      <c r="H776" s="61" t="str">
        <f t="shared" si="38"/>
        <v>66,731.00</v>
      </c>
      <c r="I776" s="78">
        <f t="shared" si="39"/>
        <v>66731</v>
      </c>
      <c r="J776">
        <v>0</v>
      </c>
      <c r="K776">
        <v>1</v>
      </c>
      <c r="L776" s="61">
        <v>41252</v>
      </c>
      <c r="M776" s="93">
        <v>41252</v>
      </c>
      <c r="N776">
        <v>33</v>
      </c>
      <c r="O776">
        <v>371</v>
      </c>
      <c r="P776">
        <v>159</v>
      </c>
      <c r="Q776">
        <v>194</v>
      </c>
      <c r="R776">
        <v>58</v>
      </c>
      <c r="S776">
        <v>106</v>
      </c>
      <c r="T776">
        <v>141</v>
      </c>
      <c r="U776">
        <v>4</v>
      </c>
      <c r="V776">
        <v>4</v>
      </c>
      <c r="W776">
        <v>6</v>
      </c>
      <c r="X776">
        <v>3</v>
      </c>
      <c r="Y776">
        <v>0</v>
      </c>
      <c r="Z776">
        <v>0</v>
      </c>
      <c r="AA776" t="s">
        <v>27</v>
      </c>
      <c r="AB776">
        <v>0</v>
      </c>
    </row>
    <row r="777" spans="2:28" x14ac:dyDescent="0.2">
      <c r="B777">
        <v>4472</v>
      </c>
      <c r="C777">
        <v>1971</v>
      </c>
      <c r="D777" s="59">
        <f t="shared" ca="1" si="37"/>
        <v>53</v>
      </c>
      <c r="E777" t="s">
        <v>40</v>
      </c>
      <c r="F777" t="s">
        <v>24</v>
      </c>
      <c r="G777" t="s">
        <v>998</v>
      </c>
      <c r="H777" s="61" t="str">
        <f t="shared" si="38"/>
        <v>35,682.00</v>
      </c>
      <c r="I777" s="78">
        <f t="shared" si="39"/>
        <v>35682</v>
      </c>
      <c r="J777">
        <v>1</v>
      </c>
      <c r="K777">
        <v>0</v>
      </c>
      <c r="L777" s="61" t="s">
        <v>999</v>
      </c>
      <c r="M777" s="93">
        <v>41817</v>
      </c>
      <c r="N777">
        <v>34</v>
      </c>
      <c r="O777">
        <v>23</v>
      </c>
      <c r="P777">
        <v>0</v>
      </c>
      <c r="Q777">
        <v>8</v>
      </c>
      <c r="R777">
        <v>6</v>
      </c>
      <c r="S777">
        <v>2</v>
      </c>
      <c r="T777">
        <v>18</v>
      </c>
      <c r="U777">
        <v>1</v>
      </c>
      <c r="V777">
        <v>1</v>
      </c>
      <c r="W777">
        <v>3</v>
      </c>
      <c r="X777">
        <v>2</v>
      </c>
      <c r="Y777">
        <v>0</v>
      </c>
      <c r="Z777">
        <v>0</v>
      </c>
      <c r="AA777" t="s">
        <v>38</v>
      </c>
      <c r="AB777">
        <v>0</v>
      </c>
    </row>
    <row r="778" spans="2:28" x14ac:dyDescent="0.2">
      <c r="B778">
        <v>6864</v>
      </c>
      <c r="C778">
        <v>1990</v>
      </c>
      <c r="D778" s="59">
        <f t="shared" ca="1" si="37"/>
        <v>34</v>
      </c>
      <c r="E778" t="s">
        <v>53</v>
      </c>
      <c r="F778" t="s">
        <v>24</v>
      </c>
      <c r="G778" t="s">
        <v>1000</v>
      </c>
      <c r="H778" s="61" t="str">
        <f t="shared" si="38"/>
        <v>10,979.00</v>
      </c>
      <c r="I778" s="78">
        <f t="shared" si="39"/>
        <v>10979</v>
      </c>
      <c r="J778">
        <v>0</v>
      </c>
      <c r="K778">
        <v>0</v>
      </c>
      <c r="L778" s="61" t="s">
        <v>785</v>
      </c>
      <c r="M778" s="93">
        <v>41781</v>
      </c>
      <c r="N778">
        <v>34</v>
      </c>
      <c r="O778">
        <v>8</v>
      </c>
      <c r="P778">
        <v>4</v>
      </c>
      <c r="Q778">
        <v>10</v>
      </c>
      <c r="R778">
        <v>2</v>
      </c>
      <c r="S778">
        <v>2</v>
      </c>
      <c r="T778">
        <v>4</v>
      </c>
      <c r="U778">
        <v>2</v>
      </c>
      <c r="V778">
        <v>3</v>
      </c>
      <c r="W778">
        <v>3</v>
      </c>
      <c r="X778">
        <v>5</v>
      </c>
      <c r="Y778">
        <v>0</v>
      </c>
      <c r="Z778">
        <v>0</v>
      </c>
      <c r="AA778" t="s">
        <v>38</v>
      </c>
      <c r="AB778">
        <v>0</v>
      </c>
    </row>
    <row r="779" spans="2:28" x14ac:dyDescent="0.2">
      <c r="B779">
        <v>10617</v>
      </c>
      <c r="C779">
        <v>1990</v>
      </c>
      <c r="D779" s="59">
        <f t="shared" ca="1" si="37"/>
        <v>34</v>
      </c>
      <c r="E779" t="s">
        <v>53</v>
      </c>
      <c r="F779" t="s">
        <v>24</v>
      </c>
      <c r="G779" t="s">
        <v>1000</v>
      </c>
      <c r="H779" s="61" t="str">
        <f t="shared" si="38"/>
        <v>10,979.00</v>
      </c>
      <c r="I779" s="78">
        <f t="shared" si="39"/>
        <v>10979</v>
      </c>
      <c r="J779">
        <v>0</v>
      </c>
      <c r="K779">
        <v>0</v>
      </c>
      <c r="L779" s="61" t="s">
        <v>785</v>
      </c>
      <c r="M779" s="93">
        <v>41781</v>
      </c>
      <c r="N779">
        <v>34</v>
      </c>
      <c r="O779">
        <v>8</v>
      </c>
      <c r="P779">
        <v>4</v>
      </c>
      <c r="Q779">
        <v>10</v>
      </c>
      <c r="R779">
        <v>2</v>
      </c>
      <c r="S779">
        <v>2</v>
      </c>
      <c r="T779">
        <v>4</v>
      </c>
      <c r="U779">
        <v>2</v>
      </c>
      <c r="V779">
        <v>3</v>
      </c>
      <c r="W779">
        <v>3</v>
      </c>
      <c r="X779">
        <v>5</v>
      </c>
      <c r="Y779">
        <v>0</v>
      </c>
      <c r="Z779">
        <v>0</v>
      </c>
      <c r="AA779" t="s">
        <v>27</v>
      </c>
      <c r="AB779">
        <v>0</v>
      </c>
    </row>
    <row r="780" spans="2:28" x14ac:dyDescent="0.2">
      <c r="B780">
        <v>3924</v>
      </c>
      <c r="C780">
        <v>1966</v>
      </c>
      <c r="D780" s="59">
        <f t="shared" ca="1" si="37"/>
        <v>58</v>
      </c>
      <c r="E780" t="s">
        <v>40</v>
      </c>
      <c r="F780" t="s">
        <v>24</v>
      </c>
      <c r="G780" t="s">
        <v>1001</v>
      </c>
      <c r="H780" s="61" t="str">
        <f t="shared" si="38"/>
        <v>57,912.00</v>
      </c>
      <c r="I780" s="78">
        <f t="shared" si="39"/>
        <v>57912</v>
      </c>
      <c r="J780">
        <v>0</v>
      </c>
      <c r="K780">
        <v>1</v>
      </c>
      <c r="L780" s="61" t="s">
        <v>42</v>
      </c>
      <c r="M780" s="93">
        <v>41715</v>
      </c>
      <c r="N780">
        <v>34</v>
      </c>
      <c r="O780">
        <v>801</v>
      </c>
      <c r="P780">
        <v>0</v>
      </c>
      <c r="Q780">
        <v>80</v>
      </c>
      <c r="R780">
        <v>0</v>
      </c>
      <c r="S780">
        <v>0</v>
      </c>
      <c r="T780">
        <v>35</v>
      </c>
      <c r="U780">
        <v>5</v>
      </c>
      <c r="V780">
        <v>8</v>
      </c>
      <c r="W780">
        <v>12</v>
      </c>
      <c r="X780">
        <v>5</v>
      </c>
      <c r="Y780">
        <v>0</v>
      </c>
      <c r="Z780">
        <v>0</v>
      </c>
      <c r="AA780" t="s">
        <v>67</v>
      </c>
      <c r="AB780">
        <v>1</v>
      </c>
    </row>
    <row r="781" spans="2:28" x14ac:dyDescent="0.2">
      <c r="B781">
        <v>5654</v>
      </c>
      <c r="C781">
        <v>1973</v>
      </c>
      <c r="D781" s="59">
        <f t="shared" ca="1" si="37"/>
        <v>51</v>
      </c>
      <c r="E781" t="s">
        <v>23</v>
      </c>
      <c r="F781" t="s">
        <v>32</v>
      </c>
      <c r="G781" t="s">
        <v>1002</v>
      </c>
      <c r="H781" s="61" t="str">
        <f t="shared" si="38"/>
        <v>36,026.00</v>
      </c>
      <c r="I781" s="78">
        <f t="shared" si="39"/>
        <v>36026</v>
      </c>
      <c r="J781">
        <v>2</v>
      </c>
      <c r="K781">
        <v>1</v>
      </c>
      <c r="L781" s="61" t="s">
        <v>1003</v>
      </c>
      <c r="M781" s="93">
        <v>41714</v>
      </c>
      <c r="N781">
        <v>34</v>
      </c>
      <c r="O781">
        <v>20</v>
      </c>
      <c r="P781">
        <v>4</v>
      </c>
      <c r="Q781">
        <v>10</v>
      </c>
      <c r="R781">
        <v>6</v>
      </c>
      <c r="S781">
        <v>4</v>
      </c>
      <c r="T781">
        <v>17</v>
      </c>
      <c r="U781">
        <v>2</v>
      </c>
      <c r="V781">
        <v>2</v>
      </c>
      <c r="W781">
        <v>3</v>
      </c>
      <c r="X781">
        <v>6</v>
      </c>
      <c r="Y781">
        <v>0</v>
      </c>
      <c r="Z781">
        <v>0</v>
      </c>
      <c r="AA781" t="s">
        <v>38</v>
      </c>
      <c r="AB781">
        <v>0</v>
      </c>
    </row>
    <row r="782" spans="2:28" x14ac:dyDescent="0.2">
      <c r="B782">
        <v>9216</v>
      </c>
      <c r="C782">
        <v>1972</v>
      </c>
      <c r="D782" s="59">
        <f t="shared" ca="1" si="37"/>
        <v>52</v>
      </c>
      <c r="E782" t="s">
        <v>23</v>
      </c>
      <c r="F782" t="s">
        <v>32</v>
      </c>
      <c r="G782" t="s">
        <v>1004</v>
      </c>
      <c r="H782" s="61" t="str">
        <f t="shared" si="38"/>
        <v>35,788.00</v>
      </c>
      <c r="I782" s="78">
        <f t="shared" si="39"/>
        <v>35788</v>
      </c>
      <c r="J782">
        <v>1</v>
      </c>
      <c r="K782">
        <v>1</v>
      </c>
      <c r="L782" s="61" t="s">
        <v>849</v>
      </c>
      <c r="M782" s="93">
        <v>41662</v>
      </c>
      <c r="N782">
        <v>34</v>
      </c>
      <c r="O782">
        <v>23</v>
      </c>
      <c r="P782">
        <v>2</v>
      </c>
      <c r="Q782">
        <v>11</v>
      </c>
      <c r="R782">
        <v>3</v>
      </c>
      <c r="S782">
        <v>1</v>
      </c>
      <c r="T782">
        <v>4</v>
      </c>
      <c r="U782">
        <v>2</v>
      </c>
      <c r="V782">
        <v>2</v>
      </c>
      <c r="W782">
        <v>3</v>
      </c>
      <c r="X782">
        <v>6</v>
      </c>
      <c r="Y782">
        <v>0</v>
      </c>
      <c r="Z782">
        <v>0</v>
      </c>
      <c r="AA782" t="s">
        <v>31</v>
      </c>
      <c r="AB782">
        <v>0</v>
      </c>
    </row>
    <row r="783" spans="2:28" x14ac:dyDescent="0.2">
      <c r="B783">
        <v>8086</v>
      </c>
      <c r="C783">
        <v>1960</v>
      </c>
      <c r="D783" s="59">
        <f t="shared" ca="1" si="37"/>
        <v>64</v>
      </c>
      <c r="E783" t="s">
        <v>23</v>
      </c>
      <c r="F783" t="s">
        <v>32</v>
      </c>
      <c r="G783" t="s">
        <v>1005</v>
      </c>
      <c r="H783" s="61" t="str">
        <f t="shared" si="38"/>
        <v>42,243.00</v>
      </c>
      <c r="I783" s="78">
        <f t="shared" si="39"/>
        <v>42243</v>
      </c>
      <c r="J783">
        <v>1</v>
      </c>
      <c r="K783">
        <v>1</v>
      </c>
      <c r="L783" s="61">
        <v>41590</v>
      </c>
      <c r="M783" s="93">
        <v>41590</v>
      </c>
      <c r="N783">
        <v>34</v>
      </c>
      <c r="O783">
        <v>48</v>
      </c>
      <c r="P783">
        <v>0</v>
      </c>
      <c r="Q783">
        <v>2</v>
      </c>
      <c r="R783">
        <v>0</v>
      </c>
      <c r="S783">
        <v>0</v>
      </c>
      <c r="T783">
        <v>5</v>
      </c>
      <c r="U783">
        <v>2</v>
      </c>
      <c r="V783">
        <v>2</v>
      </c>
      <c r="W783">
        <v>3</v>
      </c>
      <c r="X783">
        <v>7</v>
      </c>
      <c r="Y783">
        <v>0</v>
      </c>
      <c r="Z783">
        <v>0</v>
      </c>
      <c r="AA783" t="s">
        <v>67</v>
      </c>
      <c r="AB783">
        <v>0</v>
      </c>
    </row>
    <row r="784" spans="2:28" x14ac:dyDescent="0.2">
      <c r="B784">
        <v>9097</v>
      </c>
      <c r="C784">
        <v>1957</v>
      </c>
      <c r="D784" s="59">
        <f t="shared" ca="1" si="37"/>
        <v>67</v>
      </c>
      <c r="E784" t="s">
        <v>23</v>
      </c>
      <c r="F784" t="s">
        <v>24</v>
      </c>
      <c r="G784" t="s">
        <v>1006</v>
      </c>
      <c r="H784" s="61" t="str">
        <f t="shared" si="38"/>
        <v>46,086.00</v>
      </c>
      <c r="I784" s="78">
        <f t="shared" si="39"/>
        <v>46086</v>
      </c>
      <c r="J784">
        <v>0</v>
      </c>
      <c r="K784">
        <v>1</v>
      </c>
      <c r="L784" s="61">
        <v>41344</v>
      </c>
      <c r="M784" s="93">
        <v>41344</v>
      </c>
      <c r="N784">
        <v>34</v>
      </c>
      <c r="O784">
        <v>244</v>
      </c>
      <c r="P784">
        <v>8</v>
      </c>
      <c r="Q784">
        <v>32</v>
      </c>
      <c r="R784">
        <v>7</v>
      </c>
      <c r="S784">
        <v>2</v>
      </c>
      <c r="T784">
        <v>50</v>
      </c>
      <c r="U784">
        <v>4</v>
      </c>
      <c r="V784">
        <v>3</v>
      </c>
      <c r="W784">
        <v>8</v>
      </c>
      <c r="X784">
        <v>4</v>
      </c>
      <c r="Y784">
        <v>0</v>
      </c>
      <c r="Z784">
        <v>0</v>
      </c>
      <c r="AA784" t="s">
        <v>27</v>
      </c>
      <c r="AB784">
        <v>0</v>
      </c>
    </row>
    <row r="785" spans="2:28" x14ac:dyDescent="0.2">
      <c r="B785">
        <v>7631</v>
      </c>
      <c r="C785">
        <v>1979</v>
      </c>
      <c r="D785" s="59">
        <f t="shared" ca="1" si="37"/>
        <v>45</v>
      </c>
      <c r="E785" t="s">
        <v>53</v>
      </c>
      <c r="F785" t="s">
        <v>32</v>
      </c>
      <c r="G785" t="s">
        <v>1007</v>
      </c>
      <c r="H785" s="61" t="str">
        <f t="shared" si="38"/>
        <v>61,346.00</v>
      </c>
      <c r="I785" s="78">
        <f t="shared" si="39"/>
        <v>61346</v>
      </c>
      <c r="J785">
        <v>1</v>
      </c>
      <c r="K785">
        <v>0</v>
      </c>
      <c r="L785" s="61">
        <v>41435</v>
      </c>
      <c r="M785" s="93">
        <v>41435</v>
      </c>
      <c r="N785">
        <v>34</v>
      </c>
      <c r="O785">
        <v>562</v>
      </c>
      <c r="P785">
        <v>58</v>
      </c>
      <c r="Q785">
        <v>168</v>
      </c>
      <c r="R785">
        <v>43</v>
      </c>
      <c r="S785">
        <v>16</v>
      </c>
      <c r="T785">
        <v>142</v>
      </c>
      <c r="U785">
        <v>1</v>
      </c>
      <c r="V785">
        <v>5</v>
      </c>
      <c r="W785">
        <v>10</v>
      </c>
      <c r="X785">
        <v>3</v>
      </c>
      <c r="Y785">
        <v>0</v>
      </c>
      <c r="Z785">
        <v>0</v>
      </c>
      <c r="AA785" t="s">
        <v>50</v>
      </c>
      <c r="AB785">
        <v>0</v>
      </c>
    </row>
    <row r="786" spans="2:28" x14ac:dyDescent="0.2">
      <c r="B786">
        <v>7275</v>
      </c>
      <c r="C786">
        <v>1972</v>
      </c>
      <c r="D786" s="59">
        <f t="shared" ca="1" si="37"/>
        <v>52</v>
      </c>
      <c r="E786" t="s">
        <v>53</v>
      </c>
      <c r="F786" t="s">
        <v>28</v>
      </c>
      <c r="G786" t="s">
        <v>1008</v>
      </c>
      <c r="H786" s="61" t="str">
        <f t="shared" si="38"/>
        <v>33,316.00</v>
      </c>
      <c r="I786" s="78">
        <f t="shared" si="39"/>
        <v>33316</v>
      </c>
      <c r="J786">
        <v>1</v>
      </c>
      <c r="K786">
        <v>1</v>
      </c>
      <c r="L786" s="61">
        <v>41374</v>
      </c>
      <c r="M786" s="93">
        <v>41374</v>
      </c>
      <c r="N786">
        <v>34</v>
      </c>
      <c r="O786">
        <v>79</v>
      </c>
      <c r="P786">
        <v>1</v>
      </c>
      <c r="Q786">
        <v>31</v>
      </c>
      <c r="R786">
        <v>4</v>
      </c>
      <c r="S786">
        <v>4</v>
      </c>
      <c r="T786">
        <v>12</v>
      </c>
      <c r="U786">
        <v>3</v>
      </c>
      <c r="V786">
        <v>2</v>
      </c>
      <c r="W786">
        <v>4</v>
      </c>
      <c r="X786">
        <v>6</v>
      </c>
      <c r="Y786">
        <v>0</v>
      </c>
      <c r="Z786">
        <v>0</v>
      </c>
      <c r="AA786" t="s">
        <v>35</v>
      </c>
      <c r="AB786">
        <v>0</v>
      </c>
    </row>
    <row r="787" spans="2:28" x14ac:dyDescent="0.2">
      <c r="B787">
        <v>8334</v>
      </c>
      <c r="C787">
        <v>1972</v>
      </c>
      <c r="D787" s="59">
        <f t="shared" ca="1" si="37"/>
        <v>52</v>
      </c>
      <c r="E787" t="s">
        <v>53</v>
      </c>
      <c r="F787" t="s">
        <v>28</v>
      </c>
      <c r="G787" t="s">
        <v>1008</v>
      </c>
      <c r="H787" s="61" t="str">
        <f t="shared" si="38"/>
        <v>33,316.00</v>
      </c>
      <c r="I787" s="78">
        <f t="shared" si="39"/>
        <v>33316</v>
      </c>
      <c r="J787">
        <v>1</v>
      </c>
      <c r="K787">
        <v>1</v>
      </c>
      <c r="L787" s="61">
        <v>41374</v>
      </c>
      <c r="M787" s="93">
        <v>41374</v>
      </c>
      <c r="N787">
        <v>34</v>
      </c>
      <c r="O787">
        <v>79</v>
      </c>
      <c r="P787">
        <v>1</v>
      </c>
      <c r="Q787">
        <v>31</v>
      </c>
      <c r="R787">
        <v>4</v>
      </c>
      <c r="S787">
        <v>4</v>
      </c>
      <c r="T787">
        <v>12</v>
      </c>
      <c r="U787">
        <v>3</v>
      </c>
      <c r="V787">
        <v>2</v>
      </c>
      <c r="W787">
        <v>4</v>
      </c>
      <c r="X787">
        <v>6</v>
      </c>
      <c r="Y787">
        <v>0</v>
      </c>
      <c r="Z787">
        <v>0</v>
      </c>
      <c r="AA787" t="s">
        <v>27</v>
      </c>
      <c r="AB787">
        <v>0</v>
      </c>
    </row>
    <row r="788" spans="2:28" x14ac:dyDescent="0.2">
      <c r="B788">
        <v>1987</v>
      </c>
      <c r="C788">
        <v>1988</v>
      </c>
      <c r="D788" s="59">
        <f t="shared" ca="1" si="37"/>
        <v>36</v>
      </c>
      <c r="E788" t="s">
        <v>118</v>
      </c>
      <c r="F788" t="s">
        <v>28</v>
      </c>
      <c r="G788" t="s">
        <v>1009</v>
      </c>
      <c r="H788" s="61" t="str">
        <f t="shared" si="38"/>
        <v>21,063.00</v>
      </c>
      <c r="I788" s="78">
        <f t="shared" si="39"/>
        <v>21063</v>
      </c>
      <c r="J788">
        <v>1</v>
      </c>
      <c r="K788">
        <v>0</v>
      </c>
      <c r="L788" s="61" t="s">
        <v>1010</v>
      </c>
      <c r="M788" s="93">
        <v>41542</v>
      </c>
      <c r="N788">
        <v>34</v>
      </c>
      <c r="O788">
        <v>1</v>
      </c>
      <c r="P788">
        <v>10</v>
      </c>
      <c r="Q788">
        <v>11</v>
      </c>
      <c r="R788">
        <v>19</v>
      </c>
      <c r="S788">
        <v>3</v>
      </c>
      <c r="T788">
        <v>15</v>
      </c>
      <c r="U788">
        <v>2</v>
      </c>
      <c r="V788">
        <v>2</v>
      </c>
      <c r="W788">
        <v>3</v>
      </c>
      <c r="X788">
        <v>6</v>
      </c>
      <c r="Y788">
        <v>0</v>
      </c>
      <c r="Z788">
        <v>0</v>
      </c>
      <c r="AA788" t="s">
        <v>27</v>
      </c>
      <c r="AB788">
        <v>0</v>
      </c>
    </row>
    <row r="789" spans="2:28" x14ac:dyDescent="0.2">
      <c r="B789">
        <v>2281</v>
      </c>
      <c r="C789">
        <v>1971</v>
      </c>
      <c r="D789" s="59">
        <f t="shared" ca="1" si="37"/>
        <v>53</v>
      </c>
      <c r="E789" t="s">
        <v>23</v>
      </c>
      <c r="F789" t="s">
        <v>28</v>
      </c>
      <c r="G789" t="s">
        <v>1011</v>
      </c>
      <c r="H789" s="61" t="str">
        <f t="shared" si="38"/>
        <v>33,697.00</v>
      </c>
      <c r="I789" s="78">
        <f t="shared" si="39"/>
        <v>33697</v>
      </c>
      <c r="J789">
        <v>1</v>
      </c>
      <c r="K789">
        <v>0</v>
      </c>
      <c r="L789" s="61" t="s">
        <v>1012</v>
      </c>
      <c r="M789" s="93">
        <v>41532</v>
      </c>
      <c r="N789">
        <v>34</v>
      </c>
      <c r="O789">
        <v>4</v>
      </c>
      <c r="P789">
        <v>3</v>
      </c>
      <c r="Q789">
        <v>7</v>
      </c>
      <c r="R789">
        <v>0</v>
      </c>
      <c r="S789">
        <v>3</v>
      </c>
      <c r="T789">
        <v>11</v>
      </c>
      <c r="U789">
        <v>1</v>
      </c>
      <c r="V789">
        <v>1</v>
      </c>
      <c r="W789">
        <v>2</v>
      </c>
      <c r="X789">
        <v>7</v>
      </c>
      <c r="Y789">
        <v>0</v>
      </c>
      <c r="Z789">
        <v>0</v>
      </c>
      <c r="AA789" t="s">
        <v>46</v>
      </c>
      <c r="AB789">
        <v>1</v>
      </c>
    </row>
    <row r="790" spans="2:28" x14ac:dyDescent="0.2">
      <c r="B790">
        <v>7034</v>
      </c>
      <c r="C790">
        <v>1979</v>
      </c>
      <c r="D790" s="59">
        <f t="shared" ca="1" si="37"/>
        <v>45</v>
      </c>
      <c r="E790" t="s">
        <v>43</v>
      </c>
      <c r="F790" t="s">
        <v>32</v>
      </c>
      <c r="G790" t="s">
        <v>1013</v>
      </c>
      <c r="H790" s="61" t="str">
        <f t="shared" si="38"/>
        <v>25,804.00</v>
      </c>
      <c r="I790" s="78">
        <f t="shared" si="39"/>
        <v>25804</v>
      </c>
      <c r="J790">
        <v>1</v>
      </c>
      <c r="K790">
        <v>0</v>
      </c>
      <c r="L790" s="61">
        <v>41283</v>
      </c>
      <c r="M790" s="93">
        <v>41283</v>
      </c>
      <c r="N790">
        <v>34</v>
      </c>
      <c r="O790">
        <v>8</v>
      </c>
      <c r="P790">
        <v>7</v>
      </c>
      <c r="Q790">
        <v>9</v>
      </c>
      <c r="R790">
        <v>13</v>
      </c>
      <c r="S790">
        <v>6</v>
      </c>
      <c r="T790">
        <v>12</v>
      </c>
      <c r="U790">
        <v>2</v>
      </c>
      <c r="V790">
        <v>2</v>
      </c>
      <c r="W790">
        <v>3</v>
      </c>
      <c r="X790">
        <v>8</v>
      </c>
      <c r="Y790">
        <v>0</v>
      </c>
      <c r="Z790">
        <v>0</v>
      </c>
      <c r="AA790" t="s">
        <v>31</v>
      </c>
      <c r="AB790">
        <v>0</v>
      </c>
    </row>
    <row r="791" spans="2:28" x14ac:dyDescent="0.2">
      <c r="B791">
        <v>2797</v>
      </c>
      <c r="C791">
        <v>1978</v>
      </c>
      <c r="D791" s="59">
        <f t="shared" ca="1" si="37"/>
        <v>46</v>
      </c>
      <c r="E791" t="s">
        <v>23</v>
      </c>
      <c r="F791" t="s">
        <v>32</v>
      </c>
      <c r="G791" t="s">
        <v>1014</v>
      </c>
      <c r="H791" s="61" t="str">
        <f t="shared" si="38"/>
        <v>72,117.00</v>
      </c>
      <c r="I791" s="78">
        <f t="shared" si="39"/>
        <v>72117</v>
      </c>
      <c r="J791">
        <v>0</v>
      </c>
      <c r="K791">
        <v>1</v>
      </c>
      <c r="L791" s="61" t="s">
        <v>233</v>
      </c>
      <c r="M791" s="93">
        <v>41506</v>
      </c>
      <c r="N791">
        <v>34</v>
      </c>
      <c r="O791">
        <v>707</v>
      </c>
      <c r="P791">
        <v>20</v>
      </c>
      <c r="Q791">
        <v>171</v>
      </c>
      <c r="R791">
        <v>65</v>
      </c>
      <c r="S791">
        <v>60</v>
      </c>
      <c r="T791">
        <v>50</v>
      </c>
      <c r="U791">
        <v>1</v>
      </c>
      <c r="V791">
        <v>9</v>
      </c>
      <c r="W791">
        <v>9</v>
      </c>
      <c r="X791">
        <v>5</v>
      </c>
      <c r="Y791">
        <v>0</v>
      </c>
      <c r="Z791">
        <v>0</v>
      </c>
      <c r="AA791" t="s">
        <v>27</v>
      </c>
      <c r="AB791">
        <v>0</v>
      </c>
    </row>
    <row r="792" spans="2:28" x14ac:dyDescent="0.2">
      <c r="B792">
        <v>3934</v>
      </c>
      <c r="C792">
        <v>1967</v>
      </c>
      <c r="D792" s="59">
        <f t="shared" ca="1" si="37"/>
        <v>57</v>
      </c>
      <c r="E792" t="s">
        <v>23</v>
      </c>
      <c r="F792" t="s">
        <v>32</v>
      </c>
      <c r="G792" t="s">
        <v>1015</v>
      </c>
      <c r="H792" s="61" t="str">
        <f t="shared" si="38"/>
        <v>61,286.00</v>
      </c>
      <c r="I792" s="78">
        <f t="shared" si="39"/>
        <v>61286</v>
      </c>
      <c r="J792">
        <v>0</v>
      </c>
      <c r="K792">
        <v>1</v>
      </c>
      <c r="L792" s="61">
        <v>41313</v>
      </c>
      <c r="M792" s="93">
        <v>41313</v>
      </c>
      <c r="N792">
        <v>34</v>
      </c>
      <c r="O792">
        <v>356</v>
      </c>
      <c r="P792">
        <v>0</v>
      </c>
      <c r="Q792">
        <v>107</v>
      </c>
      <c r="R792">
        <v>19</v>
      </c>
      <c r="S792">
        <v>9</v>
      </c>
      <c r="T792">
        <v>117</v>
      </c>
      <c r="U792">
        <v>2</v>
      </c>
      <c r="V792">
        <v>7</v>
      </c>
      <c r="W792">
        <v>8</v>
      </c>
      <c r="X792">
        <v>5</v>
      </c>
      <c r="Y792">
        <v>0</v>
      </c>
      <c r="Z792">
        <v>0</v>
      </c>
      <c r="AA792" t="s">
        <v>50</v>
      </c>
      <c r="AB792">
        <v>0</v>
      </c>
    </row>
    <row r="793" spans="2:28" x14ac:dyDescent="0.2">
      <c r="B793">
        <v>2493</v>
      </c>
      <c r="C793">
        <v>1967</v>
      </c>
      <c r="D793" s="59">
        <f t="shared" ca="1" si="37"/>
        <v>57</v>
      </c>
      <c r="E793" t="s">
        <v>23</v>
      </c>
      <c r="F793" t="s">
        <v>32</v>
      </c>
      <c r="G793" t="s">
        <v>1015</v>
      </c>
      <c r="H793" s="61" t="str">
        <f t="shared" si="38"/>
        <v>61,286.00</v>
      </c>
      <c r="I793" s="78">
        <f t="shared" si="39"/>
        <v>61286</v>
      </c>
      <c r="J793">
        <v>0</v>
      </c>
      <c r="K793">
        <v>1</v>
      </c>
      <c r="L793" s="61">
        <v>41313</v>
      </c>
      <c r="M793" s="93">
        <v>41313</v>
      </c>
      <c r="N793">
        <v>34</v>
      </c>
      <c r="O793">
        <v>356</v>
      </c>
      <c r="P793">
        <v>0</v>
      </c>
      <c r="Q793">
        <v>107</v>
      </c>
      <c r="R793">
        <v>19</v>
      </c>
      <c r="S793">
        <v>9</v>
      </c>
      <c r="T793">
        <v>117</v>
      </c>
      <c r="U793">
        <v>2</v>
      </c>
      <c r="V793">
        <v>7</v>
      </c>
      <c r="W793">
        <v>8</v>
      </c>
      <c r="X793">
        <v>5</v>
      </c>
      <c r="Y793">
        <v>0</v>
      </c>
      <c r="Z793">
        <v>0</v>
      </c>
      <c r="AA793" t="s">
        <v>46</v>
      </c>
      <c r="AB793">
        <v>0</v>
      </c>
    </row>
    <row r="794" spans="2:28" x14ac:dyDescent="0.2">
      <c r="B794">
        <v>3759</v>
      </c>
      <c r="C794">
        <v>1959</v>
      </c>
      <c r="D794" s="59">
        <f t="shared" ca="1" si="37"/>
        <v>65</v>
      </c>
      <c r="E794" t="s">
        <v>23</v>
      </c>
      <c r="F794" t="s">
        <v>32</v>
      </c>
      <c r="G794" t="s">
        <v>1016</v>
      </c>
      <c r="H794" s="61" t="str">
        <f t="shared" si="38"/>
        <v>65,196.00</v>
      </c>
      <c r="I794" s="78">
        <f t="shared" si="39"/>
        <v>65196</v>
      </c>
      <c r="J794">
        <v>0</v>
      </c>
      <c r="K794">
        <v>2</v>
      </c>
      <c r="L794" s="61" t="s">
        <v>494</v>
      </c>
      <c r="M794" s="93">
        <v>41480</v>
      </c>
      <c r="N794">
        <v>34</v>
      </c>
      <c r="O794">
        <v>743</v>
      </c>
      <c r="P794">
        <v>19</v>
      </c>
      <c r="Q794">
        <v>181</v>
      </c>
      <c r="R794">
        <v>12</v>
      </c>
      <c r="S794">
        <v>0</v>
      </c>
      <c r="T794">
        <v>200</v>
      </c>
      <c r="U794">
        <v>2</v>
      </c>
      <c r="V794">
        <v>7</v>
      </c>
      <c r="W794">
        <v>11</v>
      </c>
      <c r="X794">
        <v>5</v>
      </c>
      <c r="Y794">
        <v>0</v>
      </c>
      <c r="Z794">
        <v>0</v>
      </c>
      <c r="AA794" t="s">
        <v>27</v>
      </c>
      <c r="AB794">
        <v>1</v>
      </c>
    </row>
    <row r="795" spans="2:28" x14ac:dyDescent="0.2">
      <c r="B795">
        <v>965</v>
      </c>
      <c r="C795">
        <v>1972</v>
      </c>
      <c r="D795" s="59">
        <f t="shared" ca="1" si="37"/>
        <v>52</v>
      </c>
      <c r="E795" t="s">
        <v>23</v>
      </c>
      <c r="F795" t="s">
        <v>24</v>
      </c>
      <c r="G795" t="s">
        <v>1017</v>
      </c>
      <c r="H795" s="61" t="str">
        <f t="shared" si="38"/>
        <v>55,635.00</v>
      </c>
      <c r="I795" s="78">
        <f t="shared" si="39"/>
        <v>55635</v>
      </c>
      <c r="J795">
        <v>0</v>
      </c>
      <c r="K795">
        <v>1</v>
      </c>
      <c r="L795" s="61" t="s">
        <v>548</v>
      </c>
      <c r="M795" s="93">
        <v>41226</v>
      </c>
      <c r="N795">
        <v>34</v>
      </c>
      <c r="O795">
        <v>235</v>
      </c>
      <c r="P795">
        <v>65</v>
      </c>
      <c r="Q795">
        <v>164</v>
      </c>
      <c r="R795">
        <v>50</v>
      </c>
      <c r="S795">
        <v>49</v>
      </c>
      <c r="T795">
        <v>27</v>
      </c>
      <c r="U795">
        <v>4</v>
      </c>
      <c r="V795">
        <v>7</v>
      </c>
      <c r="W795">
        <v>7</v>
      </c>
      <c r="X795">
        <v>6</v>
      </c>
      <c r="Y795">
        <v>0</v>
      </c>
      <c r="Z795">
        <v>0</v>
      </c>
      <c r="AA795" t="s">
        <v>35</v>
      </c>
      <c r="AB795">
        <v>0</v>
      </c>
    </row>
    <row r="796" spans="2:28" x14ac:dyDescent="0.2">
      <c r="B796">
        <v>7378</v>
      </c>
      <c r="C796">
        <v>1982</v>
      </c>
      <c r="D796" s="59">
        <f t="shared" ca="1" si="37"/>
        <v>42</v>
      </c>
      <c r="E796" t="s">
        <v>53</v>
      </c>
      <c r="F796" t="s">
        <v>32</v>
      </c>
      <c r="G796" t="s">
        <v>1018</v>
      </c>
      <c r="H796" s="61" t="str">
        <f t="shared" si="38"/>
        <v>42,021.00</v>
      </c>
      <c r="I796" s="78">
        <f t="shared" si="39"/>
        <v>42021</v>
      </c>
      <c r="J796">
        <v>1</v>
      </c>
      <c r="K796">
        <v>0</v>
      </c>
      <c r="L796" s="61" t="s">
        <v>658</v>
      </c>
      <c r="M796" s="93">
        <v>41152</v>
      </c>
      <c r="N796">
        <v>34</v>
      </c>
      <c r="O796">
        <v>393</v>
      </c>
      <c r="P796">
        <v>5</v>
      </c>
      <c r="Q796">
        <v>136</v>
      </c>
      <c r="R796">
        <v>7</v>
      </c>
      <c r="S796">
        <v>5</v>
      </c>
      <c r="T796">
        <v>27</v>
      </c>
      <c r="U796">
        <v>5</v>
      </c>
      <c r="V796">
        <v>10</v>
      </c>
      <c r="W796">
        <v>6</v>
      </c>
      <c r="X796">
        <v>9</v>
      </c>
      <c r="Y796">
        <v>0</v>
      </c>
      <c r="Z796">
        <v>0</v>
      </c>
      <c r="AA796" t="s">
        <v>27</v>
      </c>
      <c r="AB796">
        <v>1</v>
      </c>
    </row>
    <row r="797" spans="2:28" x14ac:dyDescent="0.2">
      <c r="B797">
        <v>1859</v>
      </c>
      <c r="C797">
        <v>1973</v>
      </c>
      <c r="D797" s="59">
        <f t="shared" ca="1" si="37"/>
        <v>51</v>
      </c>
      <c r="E797" t="s">
        <v>53</v>
      </c>
      <c r="F797" t="s">
        <v>32</v>
      </c>
      <c r="G797" t="s">
        <v>1019</v>
      </c>
      <c r="H797" s="61" t="str">
        <f t="shared" si="38"/>
        <v>75,251.00</v>
      </c>
      <c r="I797" s="78">
        <f t="shared" si="39"/>
        <v>75251</v>
      </c>
      <c r="J797">
        <v>0</v>
      </c>
      <c r="K797">
        <v>0</v>
      </c>
      <c r="L797" s="61" t="s">
        <v>1020</v>
      </c>
      <c r="M797" s="93">
        <v>41148</v>
      </c>
      <c r="N797">
        <v>34</v>
      </c>
      <c r="O797">
        <v>721</v>
      </c>
      <c r="P797">
        <v>111</v>
      </c>
      <c r="Q797">
        <v>925</v>
      </c>
      <c r="R797">
        <v>97</v>
      </c>
      <c r="S797">
        <v>18</v>
      </c>
      <c r="T797">
        <v>18</v>
      </c>
      <c r="U797">
        <v>1</v>
      </c>
      <c r="V797">
        <v>7</v>
      </c>
      <c r="W797">
        <v>5</v>
      </c>
      <c r="X797">
        <v>5</v>
      </c>
      <c r="Y797">
        <v>1</v>
      </c>
      <c r="Z797">
        <v>0</v>
      </c>
      <c r="AA797" t="s">
        <v>46</v>
      </c>
      <c r="AB797">
        <v>0</v>
      </c>
    </row>
    <row r="798" spans="2:28" x14ac:dyDescent="0.2">
      <c r="B798">
        <v>6263</v>
      </c>
      <c r="C798">
        <v>1969</v>
      </c>
      <c r="D798" s="59">
        <f t="shared" ca="1" si="37"/>
        <v>55</v>
      </c>
      <c r="E798" t="s">
        <v>23</v>
      </c>
      <c r="F798" t="s">
        <v>32</v>
      </c>
      <c r="G798" t="s">
        <v>1021</v>
      </c>
      <c r="H798" s="61" t="str">
        <f t="shared" si="38"/>
        <v>35,322.00</v>
      </c>
      <c r="I798" s="78">
        <f t="shared" si="39"/>
        <v>35322</v>
      </c>
      <c r="J798">
        <v>1</v>
      </c>
      <c r="K798">
        <v>2</v>
      </c>
      <c r="L798" s="61" t="s">
        <v>442</v>
      </c>
      <c r="M798" s="93">
        <v>41143</v>
      </c>
      <c r="N798">
        <v>34</v>
      </c>
      <c r="O798">
        <v>28</v>
      </c>
      <c r="P798">
        <v>9</v>
      </c>
      <c r="Q798">
        <v>37</v>
      </c>
      <c r="R798">
        <v>12</v>
      </c>
      <c r="S798">
        <v>7</v>
      </c>
      <c r="T798">
        <v>13</v>
      </c>
      <c r="U798">
        <v>3</v>
      </c>
      <c r="V798">
        <v>2</v>
      </c>
      <c r="W798">
        <v>4</v>
      </c>
      <c r="X798">
        <v>8</v>
      </c>
      <c r="Y798">
        <v>0</v>
      </c>
      <c r="Z798">
        <v>0</v>
      </c>
      <c r="AA798" t="s">
        <v>27</v>
      </c>
      <c r="AB798">
        <v>0</v>
      </c>
    </row>
    <row r="799" spans="2:28" x14ac:dyDescent="0.2">
      <c r="B799">
        <v>2072</v>
      </c>
      <c r="C799">
        <v>1970</v>
      </c>
      <c r="D799" s="59">
        <f t="shared" ca="1" si="37"/>
        <v>54</v>
      </c>
      <c r="E799" t="s">
        <v>40</v>
      </c>
      <c r="F799" t="s">
        <v>32</v>
      </c>
      <c r="G799" t="s">
        <v>1022</v>
      </c>
      <c r="H799" s="61" t="str">
        <f t="shared" si="38"/>
        <v>53,374.00</v>
      </c>
      <c r="I799" s="78">
        <f t="shared" si="39"/>
        <v>53374</v>
      </c>
      <c r="J799">
        <v>0</v>
      </c>
      <c r="K799">
        <v>1</v>
      </c>
      <c r="L799" s="61" t="s">
        <v>523</v>
      </c>
      <c r="M799" s="93">
        <v>41137</v>
      </c>
      <c r="N799">
        <v>34</v>
      </c>
      <c r="O799">
        <v>896</v>
      </c>
      <c r="P799">
        <v>10</v>
      </c>
      <c r="Q799">
        <v>101</v>
      </c>
      <c r="R799">
        <v>13</v>
      </c>
      <c r="S799">
        <v>10</v>
      </c>
      <c r="T799">
        <v>34</v>
      </c>
      <c r="U799">
        <v>6</v>
      </c>
      <c r="V799">
        <v>4</v>
      </c>
      <c r="W799">
        <v>9</v>
      </c>
      <c r="X799">
        <v>9</v>
      </c>
      <c r="Y799">
        <v>1</v>
      </c>
      <c r="Z799">
        <v>0</v>
      </c>
      <c r="AA799" t="s">
        <v>31</v>
      </c>
      <c r="AB799">
        <v>1</v>
      </c>
    </row>
    <row r="800" spans="2:28" x14ac:dyDescent="0.2">
      <c r="B800">
        <v>8908</v>
      </c>
      <c r="C800">
        <v>1960</v>
      </c>
      <c r="D800" s="59">
        <f t="shared" ca="1" si="37"/>
        <v>64</v>
      </c>
      <c r="E800" t="s">
        <v>23</v>
      </c>
      <c r="F800" t="s">
        <v>32</v>
      </c>
      <c r="G800" t="s">
        <v>1023</v>
      </c>
      <c r="H800" s="61" t="str">
        <f t="shared" si="38"/>
        <v>87,195.00</v>
      </c>
      <c r="I800" s="78">
        <f t="shared" si="39"/>
        <v>87195</v>
      </c>
      <c r="J800">
        <v>0</v>
      </c>
      <c r="K800">
        <v>0</v>
      </c>
      <c r="L800" s="61">
        <v>41856</v>
      </c>
      <c r="M800" s="93">
        <v>41856</v>
      </c>
      <c r="N800">
        <v>35</v>
      </c>
      <c r="O800">
        <v>217</v>
      </c>
      <c r="P800">
        <v>76</v>
      </c>
      <c r="Q800">
        <v>690</v>
      </c>
      <c r="R800">
        <v>50</v>
      </c>
      <c r="S800">
        <v>26</v>
      </c>
      <c r="T800">
        <v>38</v>
      </c>
      <c r="U800">
        <v>1</v>
      </c>
      <c r="V800">
        <v>3</v>
      </c>
      <c r="W800">
        <v>5</v>
      </c>
      <c r="X800">
        <v>1</v>
      </c>
      <c r="Y800">
        <v>1</v>
      </c>
      <c r="Z800">
        <v>0</v>
      </c>
      <c r="AA800" t="s">
        <v>31</v>
      </c>
      <c r="AB800">
        <v>0</v>
      </c>
    </row>
    <row r="801" spans="2:28" x14ac:dyDescent="0.2">
      <c r="B801">
        <v>738</v>
      </c>
      <c r="C801">
        <v>1982</v>
      </c>
      <c r="D801" s="59">
        <f t="shared" ca="1" si="37"/>
        <v>42</v>
      </c>
      <c r="E801" t="s">
        <v>43</v>
      </c>
      <c r="F801" t="s">
        <v>28</v>
      </c>
      <c r="G801" t="s">
        <v>1024</v>
      </c>
      <c r="H801" s="61" t="str">
        <f t="shared" si="38"/>
        <v>42,395.00</v>
      </c>
      <c r="I801" s="78">
        <f t="shared" si="39"/>
        <v>42395</v>
      </c>
      <c r="J801">
        <v>1</v>
      </c>
      <c r="K801">
        <v>1</v>
      </c>
      <c r="L801" s="61">
        <v>41733</v>
      </c>
      <c r="M801" s="93">
        <v>41733</v>
      </c>
      <c r="N801">
        <v>35</v>
      </c>
      <c r="O801">
        <v>48</v>
      </c>
      <c r="P801">
        <v>13</v>
      </c>
      <c r="Q801">
        <v>57</v>
      </c>
      <c r="R801">
        <v>24</v>
      </c>
      <c r="S801">
        <v>15</v>
      </c>
      <c r="T801">
        <v>25</v>
      </c>
      <c r="U801">
        <v>4</v>
      </c>
      <c r="V801">
        <v>3</v>
      </c>
      <c r="W801">
        <v>4</v>
      </c>
      <c r="X801">
        <v>7</v>
      </c>
      <c r="Y801">
        <v>0</v>
      </c>
      <c r="Z801">
        <v>0</v>
      </c>
      <c r="AA801" t="s">
        <v>50</v>
      </c>
      <c r="AB801">
        <v>0</v>
      </c>
    </row>
    <row r="802" spans="2:28" x14ac:dyDescent="0.2">
      <c r="B802">
        <v>10129</v>
      </c>
      <c r="C802">
        <v>1967</v>
      </c>
      <c r="D802" s="59">
        <f t="shared" ca="1" si="37"/>
        <v>57</v>
      </c>
      <c r="E802" t="s">
        <v>23</v>
      </c>
      <c r="F802" t="s">
        <v>32</v>
      </c>
      <c r="G802" t="s">
        <v>1025</v>
      </c>
      <c r="H802" s="61" t="str">
        <f t="shared" si="38"/>
        <v>82,427.00</v>
      </c>
      <c r="I802" s="78">
        <f t="shared" si="39"/>
        <v>82427</v>
      </c>
      <c r="J802">
        <v>0</v>
      </c>
      <c r="K802">
        <v>0</v>
      </c>
      <c r="L802" s="61">
        <v>41976</v>
      </c>
      <c r="M802" s="93">
        <v>41976</v>
      </c>
      <c r="N802">
        <v>35</v>
      </c>
      <c r="O802">
        <v>482</v>
      </c>
      <c r="P802">
        <v>147</v>
      </c>
      <c r="Q802">
        <v>509</v>
      </c>
      <c r="R802">
        <v>104</v>
      </c>
      <c r="S802">
        <v>107</v>
      </c>
      <c r="T802">
        <v>107</v>
      </c>
      <c r="U802">
        <v>1</v>
      </c>
      <c r="V802">
        <v>3</v>
      </c>
      <c r="W802">
        <v>12</v>
      </c>
      <c r="X802">
        <v>1</v>
      </c>
      <c r="Y802">
        <v>0</v>
      </c>
      <c r="Z802">
        <v>0</v>
      </c>
      <c r="AA802" t="s">
        <v>27</v>
      </c>
      <c r="AB802">
        <v>1</v>
      </c>
    </row>
    <row r="803" spans="2:28" x14ac:dyDescent="0.2">
      <c r="B803">
        <v>807</v>
      </c>
      <c r="C803">
        <v>1970</v>
      </c>
      <c r="D803" s="59">
        <f t="shared" ca="1" si="37"/>
        <v>54</v>
      </c>
      <c r="E803" t="s">
        <v>53</v>
      </c>
      <c r="F803" t="s">
        <v>32</v>
      </c>
      <c r="G803" t="s">
        <v>1026</v>
      </c>
      <c r="H803" s="61" t="str">
        <f t="shared" si="38"/>
        <v>44,602.00</v>
      </c>
      <c r="I803" s="78">
        <f t="shared" si="39"/>
        <v>44602</v>
      </c>
      <c r="J803">
        <v>1</v>
      </c>
      <c r="K803">
        <v>1</v>
      </c>
      <c r="L803" s="61" t="s">
        <v>613</v>
      </c>
      <c r="M803" s="93">
        <v>41685</v>
      </c>
      <c r="N803">
        <v>35</v>
      </c>
      <c r="O803">
        <v>167</v>
      </c>
      <c r="P803">
        <v>2</v>
      </c>
      <c r="Q803">
        <v>89</v>
      </c>
      <c r="R803">
        <v>0</v>
      </c>
      <c r="S803">
        <v>0</v>
      </c>
      <c r="T803">
        <v>34</v>
      </c>
      <c r="U803">
        <v>6</v>
      </c>
      <c r="V803">
        <v>6</v>
      </c>
      <c r="W803">
        <v>4</v>
      </c>
      <c r="X803">
        <v>8</v>
      </c>
      <c r="Y803">
        <v>0</v>
      </c>
      <c r="Z803">
        <v>0</v>
      </c>
      <c r="AA803" t="s">
        <v>50</v>
      </c>
      <c r="AB803">
        <v>0</v>
      </c>
    </row>
    <row r="804" spans="2:28" x14ac:dyDescent="0.2">
      <c r="B804">
        <v>3334</v>
      </c>
      <c r="C804">
        <v>1952</v>
      </c>
      <c r="D804" s="59">
        <f t="shared" ca="1" si="37"/>
        <v>72</v>
      </c>
      <c r="E804" t="s">
        <v>23</v>
      </c>
      <c r="F804" t="s">
        <v>32</v>
      </c>
      <c r="G804" t="s">
        <v>1027</v>
      </c>
      <c r="H804" s="61" t="str">
        <f t="shared" si="38"/>
        <v>94,642.00</v>
      </c>
      <c r="I804" s="78">
        <f t="shared" si="39"/>
        <v>94642</v>
      </c>
      <c r="J804">
        <v>0</v>
      </c>
      <c r="K804">
        <v>0</v>
      </c>
      <c r="L804" s="61">
        <v>41975</v>
      </c>
      <c r="M804" s="93">
        <v>41975</v>
      </c>
      <c r="N804">
        <v>35</v>
      </c>
      <c r="O804">
        <v>879</v>
      </c>
      <c r="P804">
        <v>143</v>
      </c>
      <c r="Q804">
        <v>797</v>
      </c>
      <c r="R804">
        <v>106</v>
      </c>
      <c r="S804">
        <v>143</v>
      </c>
      <c r="T804">
        <v>143</v>
      </c>
      <c r="U804">
        <v>0</v>
      </c>
      <c r="V804">
        <v>5</v>
      </c>
      <c r="W804">
        <v>9</v>
      </c>
      <c r="X804">
        <v>1</v>
      </c>
      <c r="Y804">
        <v>0</v>
      </c>
      <c r="Z804">
        <v>0</v>
      </c>
      <c r="AA804" t="s">
        <v>27</v>
      </c>
      <c r="AB804">
        <v>2</v>
      </c>
    </row>
    <row r="805" spans="2:28" x14ac:dyDescent="0.2">
      <c r="B805">
        <v>5423</v>
      </c>
      <c r="C805">
        <v>1984</v>
      </c>
      <c r="D805" s="59">
        <f t="shared" ca="1" si="37"/>
        <v>40</v>
      </c>
      <c r="E805" t="s">
        <v>23</v>
      </c>
      <c r="F805" t="s">
        <v>32</v>
      </c>
      <c r="G805" t="s">
        <v>1028</v>
      </c>
      <c r="H805" s="61" t="str">
        <f t="shared" si="38"/>
        <v>28,359.00</v>
      </c>
      <c r="I805" s="78">
        <f t="shared" si="39"/>
        <v>28359</v>
      </c>
      <c r="J805">
        <v>1</v>
      </c>
      <c r="K805">
        <v>0</v>
      </c>
      <c r="L805" s="61" t="s">
        <v>421</v>
      </c>
      <c r="M805" s="93">
        <v>41574</v>
      </c>
      <c r="N805">
        <v>35</v>
      </c>
      <c r="O805">
        <v>6</v>
      </c>
      <c r="P805">
        <v>0</v>
      </c>
      <c r="Q805">
        <v>5</v>
      </c>
      <c r="R805">
        <v>2</v>
      </c>
      <c r="S805">
        <v>1</v>
      </c>
      <c r="T805">
        <v>2</v>
      </c>
      <c r="U805">
        <v>1</v>
      </c>
      <c r="V805">
        <v>1</v>
      </c>
      <c r="W805">
        <v>2</v>
      </c>
      <c r="X805">
        <v>7</v>
      </c>
      <c r="Y805">
        <v>0</v>
      </c>
      <c r="Z805">
        <v>0</v>
      </c>
      <c r="AA805" t="s">
        <v>67</v>
      </c>
      <c r="AB805">
        <v>0</v>
      </c>
    </row>
    <row r="806" spans="2:28" x14ac:dyDescent="0.2">
      <c r="B806">
        <v>4426</v>
      </c>
      <c r="C806">
        <v>1976</v>
      </c>
      <c r="D806" s="59">
        <f t="shared" ca="1" si="37"/>
        <v>48</v>
      </c>
      <c r="E806" t="s">
        <v>23</v>
      </c>
      <c r="F806" t="s">
        <v>28</v>
      </c>
      <c r="G806" t="s">
        <v>1029</v>
      </c>
      <c r="H806" s="61" t="str">
        <f t="shared" si="38"/>
        <v>55,801.00</v>
      </c>
      <c r="I806" s="78">
        <f t="shared" si="39"/>
        <v>55801</v>
      </c>
      <c r="J806">
        <v>1</v>
      </c>
      <c r="K806">
        <v>1</v>
      </c>
      <c r="L806" s="61" t="s">
        <v>1030</v>
      </c>
      <c r="M806" s="93">
        <v>41539</v>
      </c>
      <c r="N806">
        <v>35</v>
      </c>
      <c r="O806">
        <v>367</v>
      </c>
      <c r="P806">
        <v>4</v>
      </c>
      <c r="Q806">
        <v>51</v>
      </c>
      <c r="R806">
        <v>6</v>
      </c>
      <c r="S806">
        <v>4</v>
      </c>
      <c r="T806">
        <v>95</v>
      </c>
      <c r="U806">
        <v>6</v>
      </c>
      <c r="V806">
        <v>7</v>
      </c>
      <c r="W806">
        <v>6</v>
      </c>
      <c r="X806">
        <v>7</v>
      </c>
      <c r="Y806">
        <v>0</v>
      </c>
      <c r="Z806">
        <v>0</v>
      </c>
      <c r="AA806" t="s">
        <v>35</v>
      </c>
      <c r="AB806">
        <v>1</v>
      </c>
    </row>
    <row r="807" spans="2:28" x14ac:dyDescent="0.2">
      <c r="B807">
        <v>10489</v>
      </c>
      <c r="C807">
        <v>1974</v>
      </c>
      <c r="D807" s="59">
        <f t="shared" ca="1" si="37"/>
        <v>50</v>
      </c>
      <c r="E807" t="s">
        <v>23</v>
      </c>
      <c r="F807" t="s">
        <v>32</v>
      </c>
      <c r="G807" t="s">
        <v>1031</v>
      </c>
      <c r="H807" s="61" t="str">
        <f t="shared" si="38"/>
        <v>92,955.00</v>
      </c>
      <c r="I807" s="78">
        <f t="shared" si="39"/>
        <v>92955</v>
      </c>
      <c r="J807">
        <v>0</v>
      </c>
      <c r="K807">
        <v>0</v>
      </c>
      <c r="L807" s="61" t="s">
        <v>747</v>
      </c>
      <c r="M807" s="93">
        <v>41505</v>
      </c>
      <c r="N807">
        <v>35</v>
      </c>
      <c r="O807">
        <v>693</v>
      </c>
      <c r="P807">
        <v>21</v>
      </c>
      <c r="Q807">
        <v>925</v>
      </c>
      <c r="R807">
        <v>31</v>
      </c>
      <c r="S807">
        <v>24</v>
      </c>
      <c r="T807">
        <v>84</v>
      </c>
      <c r="U807">
        <v>1</v>
      </c>
      <c r="V807">
        <v>6</v>
      </c>
      <c r="W807">
        <v>9</v>
      </c>
      <c r="X807">
        <v>2</v>
      </c>
      <c r="Y807">
        <v>1</v>
      </c>
      <c r="Z807">
        <v>0</v>
      </c>
      <c r="AA807" t="s">
        <v>67</v>
      </c>
      <c r="AB807">
        <v>2</v>
      </c>
    </row>
    <row r="808" spans="2:28" x14ac:dyDescent="0.2">
      <c r="B808">
        <v>2570</v>
      </c>
      <c r="C808">
        <v>1969</v>
      </c>
      <c r="D808" s="59">
        <f t="shared" ca="1" si="37"/>
        <v>55</v>
      </c>
      <c r="E808" t="s">
        <v>23</v>
      </c>
      <c r="F808" t="s">
        <v>32</v>
      </c>
      <c r="G808" t="s">
        <v>1032</v>
      </c>
      <c r="H808" s="61" t="str">
        <f t="shared" si="38"/>
        <v>56,534.00</v>
      </c>
      <c r="I808" s="78">
        <f t="shared" si="39"/>
        <v>56534</v>
      </c>
      <c r="J808">
        <v>0</v>
      </c>
      <c r="K808">
        <v>1</v>
      </c>
      <c r="L808" s="61" t="s">
        <v>63</v>
      </c>
      <c r="M808" s="93">
        <v>41478</v>
      </c>
      <c r="N808">
        <v>35</v>
      </c>
      <c r="O808">
        <v>691</v>
      </c>
      <c r="P808">
        <v>7</v>
      </c>
      <c r="Q808">
        <v>61</v>
      </c>
      <c r="R808">
        <v>10</v>
      </c>
      <c r="S808">
        <v>0</v>
      </c>
      <c r="T808">
        <v>46</v>
      </c>
      <c r="U808">
        <v>4</v>
      </c>
      <c r="V808">
        <v>10</v>
      </c>
      <c r="W808">
        <v>7</v>
      </c>
      <c r="X808">
        <v>8</v>
      </c>
      <c r="Y808">
        <v>1</v>
      </c>
      <c r="Z808">
        <v>0</v>
      </c>
      <c r="AA808" t="s">
        <v>27</v>
      </c>
      <c r="AB808">
        <v>2</v>
      </c>
    </row>
    <row r="809" spans="2:28" x14ac:dyDescent="0.2">
      <c r="B809">
        <v>3834</v>
      </c>
      <c r="C809">
        <v>1963</v>
      </c>
      <c r="D809" s="59">
        <f t="shared" ca="1" si="37"/>
        <v>61</v>
      </c>
      <c r="E809" t="s">
        <v>23</v>
      </c>
      <c r="F809" t="s">
        <v>28</v>
      </c>
      <c r="G809" t="s">
        <v>1033</v>
      </c>
      <c r="H809" s="61" t="str">
        <f t="shared" si="38"/>
        <v>69,627.00</v>
      </c>
      <c r="I809" s="78">
        <f t="shared" si="39"/>
        <v>69627</v>
      </c>
      <c r="J809">
        <v>0</v>
      </c>
      <c r="K809">
        <v>1</v>
      </c>
      <c r="L809" s="61" t="s">
        <v>403</v>
      </c>
      <c r="M809" s="93">
        <v>41350</v>
      </c>
      <c r="N809">
        <v>35</v>
      </c>
      <c r="O809">
        <v>231</v>
      </c>
      <c r="P809">
        <v>161</v>
      </c>
      <c r="Q809">
        <v>215</v>
      </c>
      <c r="R809">
        <v>171</v>
      </c>
      <c r="S809">
        <v>30</v>
      </c>
      <c r="T809">
        <v>53</v>
      </c>
      <c r="U809">
        <v>2</v>
      </c>
      <c r="V809">
        <v>8</v>
      </c>
      <c r="W809">
        <v>11</v>
      </c>
      <c r="X809">
        <v>5</v>
      </c>
      <c r="Y809">
        <v>0</v>
      </c>
      <c r="Z809">
        <v>0</v>
      </c>
      <c r="AA809" t="s">
        <v>35</v>
      </c>
      <c r="AB809">
        <v>0</v>
      </c>
    </row>
    <row r="810" spans="2:28" x14ac:dyDescent="0.2">
      <c r="B810">
        <v>590</v>
      </c>
      <c r="C810">
        <v>1971</v>
      </c>
      <c r="D810" s="59">
        <f t="shared" ca="1" si="37"/>
        <v>53</v>
      </c>
      <c r="E810" t="s">
        <v>53</v>
      </c>
      <c r="F810" t="s">
        <v>24</v>
      </c>
      <c r="G810" t="s">
        <v>1034</v>
      </c>
      <c r="H810" s="61" t="str">
        <f t="shared" si="38"/>
        <v>78,579.00</v>
      </c>
      <c r="I810" s="78">
        <f t="shared" si="39"/>
        <v>78579</v>
      </c>
      <c r="J810">
        <v>0</v>
      </c>
      <c r="K810">
        <v>0</v>
      </c>
      <c r="L810" s="61" t="s">
        <v>1035</v>
      </c>
      <c r="M810" s="93">
        <v>41265</v>
      </c>
      <c r="N810">
        <v>35</v>
      </c>
      <c r="O810">
        <v>816</v>
      </c>
      <c r="P810">
        <v>66</v>
      </c>
      <c r="Q810">
        <v>549</v>
      </c>
      <c r="R810">
        <v>216</v>
      </c>
      <c r="S810">
        <v>66</v>
      </c>
      <c r="T810">
        <v>99</v>
      </c>
      <c r="U810">
        <v>1</v>
      </c>
      <c r="V810">
        <v>5</v>
      </c>
      <c r="W810">
        <v>4</v>
      </c>
      <c r="X810">
        <v>3</v>
      </c>
      <c r="Y810">
        <v>1</v>
      </c>
      <c r="Z810">
        <v>0</v>
      </c>
      <c r="AA810" t="s">
        <v>27</v>
      </c>
      <c r="AB810">
        <v>0</v>
      </c>
    </row>
    <row r="811" spans="2:28" x14ac:dyDescent="0.2">
      <c r="B811">
        <v>4791</v>
      </c>
      <c r="C811">
        <v>1981</v>
      </c>
      <c r="D811" s="59">
        <f t="shared" ca="1" si="37"/>
        <v>43</v>
      </c>
      <c r="E811" t="s">
        <v>23</v>
      </c>
      <c r="F811" t="s">
        <v>32</v>
      </c>
      <c r="G811" t="s">
        <v>1036</v>
      </c>
      <c r="H811" s="61" t="str">
        <f t="shared" si="38"/>
        <v>44,964.00</v>
      </c>
      <c r="I811" s="78">
        <f t="shared" si="39"/>
        <v>44964</v>
      </c>
      <c r="J811">
        <v>1</v>
      </c>
      <c r="K811">
        <v>1</v>
      </c>
      <c r="L811" s="61" t="s">
        <v>1037</v>
      </c>
      <c r="M811" s="93">
        <v>41259</v>
      </c>
      <c r="N811">
        <v>35</v>
      </c>
      <c r="O811">
        <v>19</v>
      </c>
      <c r="P811">
        <v>1</v>
      </c>
      <c r="Q811">
        <v>17</v>
      </c>
      <c r="R811">
        <v>2</v>
      </c>
      <c r="S811">
        <v>0</v>
      </c>
      <c r="T811">
        <v>2</v>
      </c>
      <c r="U811">
        <v>1</v>
      </c>
      <c r="V811">
        <v>1</v>
      </c>
      <c r="W811">
        <v>3</v>
      </c>
      <c r="X811">
        <v>8</v>
      </c>
      <c r="Y811">
        <v>0</v>
      </c>
      <c r="Z811">
        <v>0</v>
      </c>
      <c r="AA811" t="s">
        <v>38</v>
      </c>
      <c r="AB811">
        <v>0</v>
      </c>
    </row>
    <row r="812" spans="2:28" x14ac:dyDescent="0.2">
      <c r="B812">
        <v>5304</v>
      </c>
      <c r="C812">
        <v>1975</v>
      </c>
      <c r="D812" s="59">
        <f t="shared" ca="1" si="37"/>
        <v>49</v>
      </c>
      <c r="E812" t="s">
        <v>40</v>
      </c>
      <c r="F812" t="s">
        <v>28</v>
      </c>
      <c r="G812" t="s">
        <v>1038</v>
      </c>
      <c r="H812" s="61" t="str">
        <f t="shared" si="38"/>
        <v>30,899.00</v>
      </c>
      <c r="I812" s="78">
        <f t="shared" si="39"/>
        <v>30899</v>
      </c>
      <c r="J812">
        <v>1</v>
      </c>
      <c r="K812">
        <v>0</v>
      </c>
      <c r="L812" s="61" t="s">
        <v>76</v>
      </c>
      <c r="M812" s="93">
        <v>41195</v>
      </c>
      <c r="N812">
        <v>35</v>
      </c>
      <c r="O812">
        <v>24</v>
      </c>
      <c r="P812">
        <v>0</v>
      </c>
      <c r="Q812">
        <v>8</v>
      </c>
      <c r="R812">
        <v>0</v>
      </c>
      <c r="S812">
        <v>0</v>
      </c>
      <c r="T812">
        <v>1</v>
      </c>
      <c r="U812">
        <v>2</v>
      </c>
      <c r="V812">
        <v>1</v>
      </c>
      <c r="W812">
        <v>3</v>
      </c>
      <c r="X812">
        <v>6</v>
      </c>
      <c r="Y812">
        <v>0</v>
      </c>
      <c r="Z812">
        <v>0</v>
      </c>
      <c r="AA812" t="s">
        <v>67</v>
      </c>
      <c r="AB812">
        <v>0</v>
      </c>
    </row>
    <row r="813" spans="2:28" x14ac:dyDescent="0.2">
      <c r="B813">
        <v>2426</v>
      </c>
      <c r="C813">
        <v>1965</v>
      </c>
      <c r="D813" s="59">
        <f t="shared" ca="1" si="37"/>
        <v>59</v>
      </c>
      <c r="E813" t="s">
        <v>40</v>
      </c>
      <c r="F813" t="s">
        <v>24</v>
      </c>
      <c r="G813" t="s">
        <v>1039</v>
      </c>
      <c r="H813" s="61" t="str">
        <f t="shared" si="38"/>
        <v>78,825.00</v>
      </c>
      <c r="I813" s="78">
        <f t="shared" si="39"/>
        <v>78825</v>
      </c>
      <c r="J813">
        <v>0</v>
      </c>
      <c r="K813">
        <v>0</v>
      </c>
      <c r="L813" s="61" t="s">
        <v>78</v>
      </c>
      <c r="M813" s="93">
        <v>41166</v>
      </c>
      <c r="N813">
        <v>35</v>
      </c>
      <c r="O813">
        <v>483</v>
      </c>
      <c r="P813">
        <v>74</v>
      </c>
      <c r="Q813">
        <v>114</v>
      </c>
      <c r="R813">
        <v>169</v>
      </c>
      <c r="S813">
        <v>37</v>
      </c>
      <c r="T813">
        <v>18</v>
      </c>
      <c r="U813">
        <v>1</v>
      </c>
      <c r="V813">
        <v>5</v>
      </c>
      <c r="W813">
        <v>13</v>
      </c>
      <c r="X813">
        <v>3</v>
      </c>
      <c r="Y813">
        <v>1</v>
      </c>
      <c r="Z813">
        <v>0</v>
      </c>
      <c r="AA813" t="s">
        <v>27</v>
      </c>
      <c r="AB813">
        <v>0</v>
      </c>
    </row>
    <row r="814" spans="2:28" x14ac:dyDescent="0.2">
      <c r="B814">
        <v>35</v>
      </c>
      <c r="C814">
        <v>1988</v>
      </c>
      <c r="D814" s="59">
        <f t="shared" ca="1" si="37"/>
        <v>36</v>
      </c>
      <c r="E814" t="s">
        <v>23</v>
      </c>
      <c r="F814" t="s">
        <v>32</v>
      </c>
      <c r="G814" t="s">
        <v>1040</v>
      </c>
      <c r="H814" s="61" t="str">
        <f t="shared" si="38"/>
        <v>25,545.00</v>
      </c>
      <c r="I814" s="78">
        <f t="shared" si="39"/>
        <v>25545</v>
      </c>
      <c r="J814">
        <v>1</v>
      </c>
      <c r="K814">
        <v>0</v>
      </c>
      <c r="L814" s="61">
        <v>41130</v>
      </c>
      <c r="M814" s="93">
        <v>41130</v>
      </c>
      <c r="N814">
        <v>35</v>
      </c>
      <c r="O814">
        <v>32</v>
      </c>
      <c r="P814">
        <v>1</v>
      </c>
      <c r="Q814">
        <v>64</v>
      </c>
      <c r="R814">
        <v>16</v>
      </c>
      <c r="S814">
        <v>12</v>
      </c>
      <c r="T814">
        <v>85</v>
      </c>
      <c r="U814">
        <v>3</v>
      </c>
      <c r="V814">
        <v>2</v>
      </c>
      <c r="W814">
        <v>3</v>
      </c>
      <c r="X814">
        <v>6</v>
      </c>
      <c r="Y814">
        <v>1</v>
      </c>
      <c r="Z814">
        <v>0</v>
      </c>
      <c r="AA814" t="s">
        <v>27</v>
      </c>
      <c r="AB814">
        <v>0</v>
      </c>
    </row>
    <row r="815" spans="2:28" x14ac:dyDescent="0.2">
      <c r="B815">
        <v>8041</v>
      </c>
      <c r="C815">
        <v>1972</v>
      </c>
      <c r="D815" s="59">
        <f t="shared" ca="1" si="37"/>
        <v>52</v>
      </c>
      <c r="E815" t="s">
        <v>40</v>
      </c>
      <c r="F815" t="s">
        <v>55</v>
      </c>
      <c r="G815" t="s">
        <v>1041</v>
      </c>
      <c r="H815" s="61" t="str">
        <f t="shared" si="38"/>
        <v>47,111.00</v>
      </c>
      <c r="I815" s="78">
        <f t="shared" si="39"/>
        <v>47111</v>
      </c>
      <c r="J815">
        <v>0</v>
      </c>
      <c r="K815">
        <v>1</v>
      </c>
      <c r="L815" s="61">
        <v>41130</v>
      </c>
      <c r="M815" s="93">
        <v>41130</v>
      </c>
      <c r="N815">
        <v>35</v>
      </c>
      <c r="O815">
        <v>595</v>
      </c>
      <c r="P815">
        <v>71</v>
      </c>
      <c r="Q815">
        <v>153</v>
      </c>
      <c r="R815">
        <v>120</v>
      </c>
      <c r="S815">
        <v>112</v>
      </c>
      <c r="T815">
        <v>41</v>
      </c>
      <c r="U815">
        <v>6</v>
      </c>
      <c r="V815">
        <v>3</v>
      </c>
      <c r="W815">
        <v>10</v>
      </c>
      <c r="X815">
        <v>9</v>
      </c>
      <c r="Y815">
        <v>0</v>
      </c>
      <c r="Z815">
        <v>0</v>
      </c>
      <c r="AA815" t="s">
        <v>67</v>
      </c>
      <c r="AB815">
        <v>0</v>
      </c>
    </row>
    <row r="816" spans="2:28" x14ac:dyDescent="0.2">
      <c r="B816">
        <v>3584</v>
      </c>
      <c r="C816">
        <v>1956</v>
      </c>
      <c r="D816" s="59">
        <f t="shared" ca="1" si="37"/>
        <v>68</v>
      </c>
      <c r="E816" t="s">
        <v>40</v>
      </c>
      <c r="F816" t="s">
        <v>28</v>
      </c>
      <c r="G816" t="s">
        <v>1042</v>
      </c>
      <c r="H816" s="61" t="str">
        <f t="shared" si="38"/>
        <v>49,667.00</v>
      </c>
      <c r="I816" s="78">
        <f t="shared" si="39"/>
        <v>49667</v>
      </c>
      <c r="J816">
        <v>0</v>
      </c>
      <c r="K816">
        <v>0</v>
      </c>
      <c r="L816" s="61" t="s">
        <v>1043</v>
      </c>
      <c r="M816" s="93">
        <v>41141</v>
      </c>
      <c r="N816">
        <v>35</v>
      </c>
      <c r="O816">
        <v>1181</v>
      </c>
      <c r="P816">
        <v>26</v>
      </c>
      <c r="Q816">
        <v>120</v>
      </c>
      <c r="R816">
        <v>17</v>
      </c>
      <c r="S816">
        <v>13</v>
      </c>
      <c r="T816">
        <v>39</v>
      </c>
      <c r="U816">
        <v>2</v>
      </c>
      <c r="V816">
        <v>5</v>
      </c>
      <c r="W816">
        <v>5</v>
      </c>
      <c r="X816">
        <v>8</v>
      </c>
      <c r="Y816">
        <v>1</v>
      </c>
      <c r="Z816">
        <v>0</v>
      </c>
      <c r="AA816" t="s">
        <v>31</v>
      </c>
      <c r="AB816">
        <v>1</v>
      </c>
    </row>
    <row r="817" spans="2:28" x14ac:dyDescent="0.2">
      <c r="B817">
        <v>7718</v>
      </c>
      <c r="C817">
        <v>1948</v>
      </c>
      <c r="D817" s="59">
        <f t="shared" ca="1" si="37"/>
        <v>76</v>
      </c>
      <c r="E817" t="s">
        <v>53</v>
      </c>
      <c r="F817" t="s">
        <v>32</v>
      </c>
      <c r="G817" t="s">
        <v>1044</v>
      </c>
      <c r="H817" s="61" t="str">
        <f t="shared" si="38"/>
        <v>66,000.00</v>
      </c>
      <c r="I817" s="78">
        <f t="shared" si="39"/>
        <v>66000</v>
      </c>
      <c r="J817">
        <v>0</v>
      </c>
      <c r="K817">
        <v>0</v>
      </c>
      <c r="L817" s="61" t="s">
        <v>447</v>
      </c>
      <c r="M817" s="93">
        <v>41749</v>
      </c>
      <c r="N817">
        <v>36</v>
      </c>
      <c r="O817">
        <v>244</v>
      </c>
      <c r="P817">
        <v>51</v>
      </c>
      <c r="Q817">
        <v>270</v>
      </c>
      <c r="R817">
        <v>101</v>
      </c>
      <c r="S817">
        <v>0</v>
      </c>
      <c r="T817">
        <v>45</v>
      </c>
      <c r="U817">
        <v>1</v>
      </c>
      <c r="V817">
        <v>1</v>
      </c>
      <c r="W817">
        <v>5</v>
      </c>
      <c r="X817">
        <v>1</v>
      </c>
      <c r="Y817">
        <v>0</v>
      </c>
      <c r="Z817">
        <v>0</v>
      </c>
      <c r="AA817" t="s">
        <v>27</v>
      </c>
      <c r="AB817">
        <v>0</v>
      </c>
    </row>
    <row r="818" spans="2:28" x14ac:dyDescent="0.2">
      <c r="B818">
        <v>8605</v>
      </c>
      <c r="C818">
        <v>1965</v>
      </c>
      <c r="D818" s="59">
        <f t="shared" ca="1" si="37"/>
        <v>59</v>
      </c>
      <c r="E818" t="s">
        <v>40</v>
      </c>
      <c r="F818" t="s">
        <v>32</v>
      </c>
      <c r="G818" t="s">
        <v>1045</v>
      </c>
      <c r="H818" s="61" t="str">
        <f t="shared" si="38"/>
        <v>46,910.00</v>
      </c>
      <c r="I818" s="78">
        <f t="shared" si="39"/>
        <v>46910</v>
      </c>
      <c r="J818">
        <v>1</v>
      </c>
      <c r="K818">
        <v>1</v>
      </c>
      <c r="L818" s="61" t="s">
        <v>201</v>
      </c>
      <c r="M818" s="93">
        <v>41721</v>
      </c>
      <c r="N818">
        <v>36</v>
      </c>
      <c r="O818">
        <v>48</v>
      </c>
      <c r="P818">
        <v>0</v>
      </c>
      <c r="Q818">
        <v>14</v>
      </c>
      <c r="R818">
        <v>0</v>
      </c>
      <c r="S818">
        <v>0</v>
      </c>
      <c r="T818">
        <v>6</v>
      </c>
      <c r="U818">
        <v>2</v>
      </c>
      <c r="V818">
        <v>2</v>
      </c>
      <c r="W818">
        <v>3</v>
      </c>
      <c r="X818">
        <v>6</v>
      </c>
      <c r="Y818">
        <v>0</v>
      </c>
      <c r="Z818">
        <v>0</v>
      </c>
      <c r="AA818" t="s">
        <v>27</v>
      </c>
      <c r="AB818">
        <v>0</v>
      </c>
    </row>
    <row r="819" spans="2:28" x14ac:dyDescent="0.2">
      <c r="B819">
        <v>1646</v>
      </c>
      <c r="C819">
        <v>1973</v>
      </c>
      <c r="D819" s="59">
        <f t="shared" ca="1" si="37"/>
        <v>51</v>
      </c>
      <c r="E819" t="s">
        <v>118</v>
      </c>
      <c r="F819" t="s">
        <v>32</v>
      </c>
      <c r="G819" t="s">
        <v>1046</v>
      </c>
      <c r="H819" s="61" t="str">
        <f t="shared" si="38"/>
        <v>25,224.00</v>
      </c>
      <c r="I819" s="78">
        <f t="shared" si="39"/>
        <v>25224</v>
      </c>
      <c r="J819">
        <v>1</v>
      </c>
      <c r="K819">
        <v>0</v>
      </c>
      <c r="L819" s="61" t="s">
        <v>1003</v>
      </c>
      <c r="M819" s="93">
        <v>41714</v>
      </c>
      <c r="N819">
        <v>36</v>
      </c>
      <c r="O819">
        <v>4</v>
      </c>
      <c r="P819">
        <v>9</v>
      </c>
      <c r="Q819">
        <v>12</v>
      </c>
      <c r="R819">
        <v>11</v>
      </c>
      <c r="S819">
        <v>2</v>
      </c>
      <c r="T819">
        <v>8</v>
      </c>
      <c r="U819">
        <v>2</v>
      </c>
      <c r="V819">
        <v>1</v>
      </c>
      <c r="W819">
        <v>3</v>
      </c>
      <c r="X819">
        <v>3</v>
      </c>
      <c r="Y819">
        <v>0</v>
      </c>
      <c r="Z819">
        <v>0</v>
      </c>
      <c r="AA819" t="s">
        <v>31</v>
      </c>
      <c r="AB819">
        <v>0</v>
      </c>
    </row>
    <row r="820" spans="2:28" x14ac:dyDescent="0.2">
      <c r="B820">
        <v>9206</v>
      </c>
      <c r="C820">
        <v>1969</v>
      </c>
      <c r="D820" s="59">
        <f t="shared" ca="1" si="37"/>
        <v>55</v>
      </c>
      <c r="E820" t="s">
        <v>23</v>
      </c>
      <c r="F820" t="s">
        <v>32</v>
      </c>
      <c r="G820" t="s">
        <v>1047</v>
      </c>
      <c r="H820" s="61" t="str">
        <f t="shared" si="38"/>
        <v>77,382.00</v>
      </c>
      <c r="I820" s="78">
        <f t="shared" si="39"/>
        <v>77382</v>
      </c>
      <c r="J820">
        <v>0</v>
      </c>
      <c r="K820">
        <v>1</v>
      </c>
      <c r="L820" s="61">
        <v>41821</v>
      </c>
      <c r="M820" s="93">
        <v>41821</v>
      </c>
      <c r="N820">
        <v>36</v>
      </c>
      <c r="O820">
        <v>491</v>
      </c>
      <c r="P820">
        <v>48</v>
      </c>
      <c r="Q820">
        <v>231</v>
      </c>
      <c r="R820">
        <v>112</v>
      </c>
      <c r="S820">
        <v>105</v>
      </c>
      <c r="T820">
        <v>134</v>
      </c>
      <c r="U820">
        <v>2</v>
      </c>
      <c r="V820">
        <v>5</v>
      </c>
      <c r="W820">
        <v>12</v>
      </c>
      <c r="X820">
        <v>1</v>
      </c>
      <c r="Y820">
        <v>0</v>
      </c>
      <c r="Z820">
        <v>0</v>
      </c>
      <c r="AA820" t="s">
        <v>27</v>
      </c>
      <c r="AB820">
        <v>1</v>
      </c>
    </row>
    <row r="821" spans="2:28" x14ac:dyDescent="0.2">
      <c r="B821">
        <v>10757</v>
      </c>
      <c r="C821">
        <v>1968</v>
      </c>
      <c r="D821" s="59">
        <f t="shared" ca="1" si="37"/>
        <v>56</v>
      </c>
      <c r="E821" t="s">
        <v>40</v>
      </c>
      <c r="F821" t="s">
        <v>24</v>
      </c>
      <c r="G821" t="s">
        <v>1048</v>
      </c>
      <c r="H821" s="61" t="str">
        <f t="shared" si="38"/>
        <v>28,420.00</v>
      </c>
      <c r="I821" s="78">
        <f t="shared" si="39"/>
        <v>28420</v>
      </c>
      <c r="J821">
        <v>1</v>
      </c>
      <c r="K821">
        <v>0</v>
      </c>
      <c r="L821" s="61" t="s">
        <v>955</v>
      </c>
      <c r="M821" s="93">
        <v>41632</v>
      </c>
      <c r="N821">
        <v>36</v>
      </c>
      <c r="O821">
        <v>4</v>
      </c>
      <c r="P821">
        <v>2</v>
      </c>
      <c r="Q821">
        <v>5</v>
      </c>
      <c r="R821">
        <v>2</v>
      </c>
      <c r="S821">
        <v>0</v>
      </c>
      <c r="T821">
        <v>0</v>
      </c>
      <c r="U821">
        <v>1</v>
      </c>
      <c r="V821">
        <v>1</v>
      </c>
      <c r="W821">
        <v>2</v>
      </c>
      <c r="X821">
        <v>6</v>
      </c>
      <c r="Y821">
        <v>0</v>
      </c>
      <c r="Z821">
        <v>0</v>
      </c>
      <c r="AA821" t="s">
        <v>27</v>
      </c>
      <c r="AB821">
        <v>0</v>
      </c>
    </row>
    <row r="822" spans="2:28" x14ac:dyDescent="0.2">
      <c r="B822">
        <v>6885</v>
      </c>
      <c r="C822">
        <v>1978</v>
      </c>
      <c r="D822" s="59">
        <f t="shared" ca="1" si="37"/>
        <v>46</v>
      </c>
      <c r="E822" t="s">
        <v>23</v>
      </c>
      <c r="F822" t="s">
        <v>24</v>
      </c>
      <c r="G822" t="s">
        <v>1049</v>
      </c>
      <c r="H822" s="61" t="str">
        <f t="shared" si="38"/>
        <v>32,952.00</v>
      </c>
      <c r="I822" s="78">
        <f t="shared" si="39"/>
        <v>32952</v>
      </c>
      <c r="J822">
        <v>1</v>
      </c>
      <c r="K822">
        <v>0</v>
      </c>
      <c r="L822" s="61">
        <v>41286</v>
      </c>
      <c r="M822" s="93">
        <v>41286</v>
      </c>
      <c r="N822">
        <v>36</v>
      </c>
      <c r="O822">
        <v>38</v>
      </c>
      <c r="P822">
        <v>0</v>
      </c>
      <c r="Q822">
        <v>12</v>
      </c>
      <c r="R822">
        <v>3</v>
      </c>
      <c r="S822">
        <v>1</v>
      </c>
      <c r="T822">
        <v>1</v>
      </c>
      <c r="U822">
        <v>1</v>
      </c>
      <c r="V822">
        <v>2</v>
      </c>
      <c r="W822">
        <v>3</v>
      </c>
      <c r="X822">
        <v>7</v>
      </c>
      <c r="Y822">
        <v>0</v>
      </c>
      <c r="Z822">
        <v>0</v>
      </c>
      <c r="AA822" t="s">
        <v>31</v>
      </c>
      <c r="AB822">
        <v>0</v>
      </c>
    </row>
    <row r="823" spans="2:28" x14ac:dyDescent="0.2">
      <c r="B823">
        <v>907</v>
      </c>
      <c r="C823">
        <v>1976</v>
      </c>
      <c r="D823" s="59">
        <f t="shared" ca="1" si="37"/>
        <v>48</v>
      </c>
      <c r="E823" t="s">
        <v>23</v>
      </c>
      <c r="F823" t="s">
        <v>32</v>
      </c>
      <c r="G823" t="s">
        <v>1050</v>
      </c>
      <c r="H823" s="61" t="str">
        <f t="shared" si="38"/>
        <v>46,149.00</v>
      </c>
      <c r="I823" s="78">
        <f t="shared" si="39"/>
        <v>46149</v>
      </c>
      <c r="J823">
        <v>0</v>
      </c>
      <c r="K823">
        <v>1</v>
      </c>
      <c r="L823" s="61" t="s">
        <v>617</v>
      </c>
      <c r="M823" s="93">
        <v>41607</v>
      </c>
      <c r="N823">
        <v>36</v>
      </c>
      <c r="O823">
        <v>254</v>
      </c>
      <c r="P823">
        <v>6</v>
      </c>
      <c r="Q823">
        <v>71</v>
      </c>
      <c r="R823">
        <v>4</v>
      </c>
      <c r="S823">
        <v>0</v>
      </c>
      <c r="T823">
        <v>27</v>
      </c>
      <c r="U823">
        <v>5</v>
      </c>
      <c r="V823">
        <v>5</v>
      </c>
      <c r="W823">
        <v>7</v>
      </c>
      <c r="X823">
        <v>5</v>
      </c>
      <c r="Y823">
        <v>0</v>
      </c>
      <c r="Z823">
        <v>0</v>
      </c>
      <c r="AA823" t="s">
        <v>27</v>
      </c>
      <c r="AB823">
        <v>0</v>
      </c>
    </row>
    <row r="824" spans="2:28" x14ac:dyDescent="0.2">
      <c r="B824">
        <v>3867</v>
      </c>
      <c r="C824">
        <v>1948</v>
      </c>
      <c r="D824" s="59">
        <f t="shared" ca="1" si="37"/>
        <v>76</v>
      </c>
      <c r="E824" t="s">
        <v>40</v>
      </c>
      <c r="F824" t="s">
        <v>32</v>
      </c>
      <c r="G824" t="s">
        <v>1053</v>
      </c>
      <c r="H824" s="61" t="str">
        <f t="shared" si="38"/>
        <v>73,059.00</v>
      </c>
      <c r="I824" s="78">
        <f t="shared" si="39"/>
        <v>73059</v>
      </c>
      <c r="J824">
        <v>0</v>
      </c>
      <c r="K824">
        <v>1</v>
      </c>
      <c r="L824" s="61" t="s">
        <v>133</v>
      </c>
      <c r="M824" s="93">
        <v>41517</v>
      </c>
      <c r="N824">
        <v>36</v>
      </c>
      <c r="O824">
        <v>410</v>
      </c>
      <c r="P824">
        <v>112</v>
      </c>
      <c r="Q824">
        <v>420</v>
      </c>
      <c r="R824">
        <v>0</v>
      </c>
      <c r="S824">
        <v>82</v>
      </c>
      <c r="T824">
        <v>71</v>
      </c>
      <c r="U824">
        <v>1</v>
      </c>
      <c r="V824">
        <v>9</v>
      </c>
      <c r="W824">
        <v>13</v>
      </c>
      <c r="X824">
        <v>4</v>
      </c>
      <c r="Y824">
        <v>0</v>
      </c>
      <c r="Z824">
        <v>0</v>
      </c>
      <c r="AA824" t="s">
        <v>27</v>
      </c>
      <c r="AB824">
        <v>0</v>
      </c>
    </row>
    <row r="825" spans="2:28" x14ac:dyDescent="0.2">
      <c r="B825">
        <v>3859</v>
      </c>
      <c r="C825">
        <v>1948</v>
      </c>
      <c r="D825" s="59">
        <f t="shared" ca="1" si="37"/>
        <v>76</v>
      </c>
      <c r="E825" t="s">
        <v>40</v>
      </c>
      <c r="F825" t="s">
        <v>32</v>
      </c>
      <c r="G825" t="s">
        <v>1053</v>
      </c>
      <c r="H825" s="61" t="str">
        <f t="shared" si="38"/>
        <v>73,059.00</v>
      </c>
      <c r="I825" s="78">
        <f t="shared" si="39"/>
        <v>73059</v>
      </c>
      <c r="J825">
        <v>0</v>
      </c>
      <c r="K825">
        <v>1</v>
      </c>
      <c r="L825" s="61" t="s">
        <v>133</v>
      </c>
      <c r="M825" s="93">
        <v>41517</v>
      </c>
      <c r="N825">
        <v>36</v>
      </c>
      <c r="O825">
        <v>410</v>
      </c>
      <c r="P825">
        <v>112</v>
      </c>
      <c r="Q825">
        <v>420</v>
      </c>
      <c r="R825">
        <v>0</v>
      </c>
      <c r="S825">
        <v>82</v>
      </c>
      <c r="T825">
        <v>71</v>
      </c>
      <c r="U825">
        <v>1</v>
      </c>
      <c r="V825">
        <v>9</v>
      </c>
      <c r="W825">
        <v>13</v>
      </c>
      <c r="X825">
        <v>4</v>
      </c>
      <c r="Y825">
        <v>0</v>
      </c>
      <c r="Z825">
        <v>0</v>
      </c>
      <c r="AA825" t="s">
        <v>67</v>
      </c>
      <c r="AB825">
        <v>0</v>
      </c>
    </row>
    <row r="826" spans="2:28" x14ac:dyDescent="0.2">
      <c r="B826">
        <v>3265</v>
      </c>
      <c r="C826">
        <v>1960</v>
      </c>
      <c r="D826" s="59">
        <f t="shared" ca="1" si="37"/>
        <v>64</v>
      </c>
      <c r="E826" t="s">
        <v>23</v>
      </c>
      <c r="F826" t="s">
        <v>32</v>
      </c>
      <c r="G826" t="s">
        <v>1054</v>
      </c>
      <c r="H826" s="61" t="str">
        <f t="shared" si="38"/>
        <v>35,701.00</v>
      </c>
      <c r="I826" s="78">
        <f t="shared" si="39"/>
        <v>35701</v>
      </c>
      <c r="J826">
        <v>0</v>
      </c>
      <c r="K826">
        <v>0</v>
      </c>
      <c r="L826" s="61" t="s">
        <v>472</v>
      </c>
      <c r="M826" s="93">
        <v>41352</v>
      </c>
      <c r="N826">
        <v>36</v>
      </c>
      <c r="O826">
        <v>21</v>
      </c>
      <c r="P826">
        <v>1</v>
      </c>
      <c r="Q826">
        <v>9</v>
      </c>
      <c r="R826">
        <v>7</v>
      </c>
      <c r="S826">
        <v>3</v>
      </c>
      <c r="T826">
        <v>5</v>
      </c>
      <c r="U826">
        <v>1</v>
      </c>
      <c r="V826">
        <v>1</v>
      </c>
      <c r="W826">
        <v>3</v>
      </c>
      <c r="X826">
        <v>6</v>
      </c>
      <c r="Y826">
        <v>0</v>
      </c>
      <c r="Z826">
        <v>0</v>
      </c>
      <c r="AA826" t="s">
        <v>27</v>
      </c>
      <c r="AB826">
        <v>0</v>
      </c>
    </row>
    <row r="827" spans="2:28" x14ac:dyDescent="0.2">
      <c r="B827">
        <v>4418</v>
      </c>
      <c r="C827">
        <v>1984</v>
      </c>
      <c r="D827" s="59">
        <f t="shared" ca="1" si="37"/>
        <v>40</v>
      </c>
      <c r="E827" t="s">
        <v>53</v>
      </c>
      <c r="F827" t="s">
        <v>28</v>
      </c>
      <c r="G827" t="s">
        <v>1055</v>
      </c>
      <c r="H827" s="61" t="str">
        <f t="shared" si="38"/>
        <v>89,616.00</v>
      </c>
      <c r="I827" s="78">
        <f t="shared" si="39"/>
        <v>89616</v>
      </c>
      <c r="J827">
        <v>0</v>
      </c>
      <c r="K827">
        <v>0</v>
      </c>
      <c r="L827" s="61" t="s">
        <v>1056</v>
      </c>
      <c r="M827" s="93">
        <v>41330</v>
      </c>
      <c r="N827">
        <v>36</v>
      </c>
      <c r="O827">
        <v>671</v>
      </c>
      <c r="P827">
        <v>47</v>
      </c>
      <c r="Q827">
        <v>655</v>
      </c>
      <c r="R827">
        <v>145</v>
      </c>
      <c r="S827">
        <v>111</v>
      </c>
      <c r="T827">
        <v>15</v>
      </c>
      <c r="U827">
        <v>1</v>
      </c>
      <c r="V827">
        <v>7</v>
      </c>
      <c r="W827">
        <v>12</v>
      </c>
      <c r="X827">
        <v>2</v>
      </c>
      <c r="Y827">
        <v>1</v>
      </c>
      <c r="Z827">
        <v>0</v>
      </c>
      <c r="AA827" t="s">
        <v>31</v>
      </c>
      <c r="AB827">
        <v>0</v>
      </c>
    </row>
    <row r="828" spans="2:28" x14ac:dyDescent="0.2">
      <c r="B828">
        <v>4611</v>
      </c>
      <c r="C828">
        <v>1971</v>
      </c>
      <c r="D828" s="59">
        <f t="shared" ca="1" si="37"/>
        <v>53</v>
      </c>
      <c r="E828" t="s">
        <v>23</v>
      </c>
      <c r="F828" t="s">
        <v>32</v>
      </c>
      <c r="G828" t="s">
        <v>1057</v>
      </c>
      <c r="H828" s="61" t="str">
        <f t="shared" si="38"/>
        <v>105,471.00</v>
      </c>
      <c r="I828" s="78">
        <f t="shared" si="39"/>
        <v>105471</v>
      </c>
      <c r="J828">
        <v>0</v>
      </c>
      <c r="K828">
        <v>0</v>
      </c>
      <c r="L828" s="61" t="s">
        <v>407</v>
      </c>
      <c r="M828" s="93">
        <v>41295</v>
      </c>
      <c r="N828">
        <v>36</v>
      </c>
      <c r="O828">
        <v>1009</v>
      </c>
      <c r="P828">
        <v>181</v>
      </c>
      <c r="Q828">
        <v>104</v>
      </c>
      <c r="R828">
        <v>202</v>
      </c>
      <c r="S828">
        <v>21</v>
      </c>
      <c r="T828">
        <v>207</v>
      </c>
      <c r="U828">
        <v>0</v>
      </c>
      <c r="V828">
        <v>9</v>
      </c>
      <c r="W828">
        <v>13</v>
      </c>
      <c r="X828">
        <v>3</v>
      </c>
      <c r="Y828">
        <v>1</v>
      </c>
      <c r="Z828">
        <v>0</v>
      </c>
      <c r="AA828" t="s">
        <v>27</v>
      </c>
      <c r="AB828">
        <v>2</v>
      </c>
    </row>
    <row r="829" spans="2:28" x14ac:dyDescent="0.2">
      <c r="B829">
        <v>4530</v>
      </c>
      <c r="C829">
        <v>1949</v>
      </c>
      <c r="D829" s="59">
        <f t="shared" ca="1" si="37"/>
        <v>75</v>
      </c>
      <c r="E829" t="s">
        <v>53</v>
      </c>
      <c r="F829" t="s">
        <v>55</v>
      </c>
      <c r="G829" t="s">
        <v>1058</v>
      </c>
      <c r="H829" s="61" t="str">
        <f t="shared" si="38"/>
        <v>78,427.00</v>
      </c>
      <c r="I829" s="78">
        <f t="shared" si="39"/>
        <v>78427</v>
      </c>
      <c r="J829">
        <v>0</v>
      </c>
      <c r="K829">
        <v>0</v>
      </c>
      <c r="L829" s="61" t="s">
        <v>1059</v>
      </c>
      <c r="M829" s="93">
        <v>41206</v>
      </c>
      <c r="N829">
        <v>36</v>
      </c>
      <c r="O829">
        <v>972</v>
      </c>
      <c r="P829">
        <v>19</v>
      </c>
      <c r="Q829">
        <v>595</v>
      </c>
      <c r="R829">
        <v>180</v>
      </c>
      <c r="S829">
        <v>26</v>
      </c>
      <c r="T829">
        <v>138</v>
      </c>
      <c r="U829">
        <v>3</v>
      </c>
      <c r="V829">
        <v>3</v>
      </c>
      <c r="W829">
        <v>10</v>
      </c>
      <c r="X829">
        <v>3</v>
      </c>
      <c r="Y829">
        <v>1</v>
      </c>
      <c r="Z829">
        <v>0</v>
      </c>
      <c r="AA829" t="s">
        <v>46</v>
      </c>
      <c r="AB829">
        <v>1</v>
      </c>
    </row>
    <row r="830" spans="2:28" x14ac:dyDescent="0.2">
      <c r="B830">
        <v>7736</v>
      </c>
      <c r="C830">
        <v>1987</v>
      </c>
      <c r="D830" s="59">
        <f t="shared" ca="1" si="37"/>
        <v>37</v>
      </c>
      <c r="E830" t="s">
        <v>23</v>
      </c>
      <c r="F830" t="s">
        <v>32</v>
      </c>
      <c r="G830" t="s">
        <v>1060</v>
      </c>
      <c r="H830" s="61" t="str">
        <f t="shared" si="38"/>
        <v>22,518.00</v>
      </c>
      <c r="I830" s="78">
        <f t="shared" si="39"/>
        <v>22518</v>
      </c>
      <c r="J830">
        <v>1</v>
      </c>
      <c r="K830">
        <v>0</v>
      </c>
      <c r="L830" s="61" t="s">
        <v>1061</v>
      </c>
      <c r="M830" s="93">
        <v>41204</v>
      </c>
      <c r="N830">
        <v>36</v>
      </c>
      <c r="O830">
        <v>11</v>
      </c>
      <c r="P830">
        <v>7</v>
      </c>
      <c r="Q830">
        <v>12</v>
      </c>
      <c r="R830">
        <v>2</v>
      </c>
      <c r="S830">
        <v>2</v>
      </c>
      <c r="T830">
        <v>27</v>
      </c>
      <c r="U830">
        <v>2</v>
      </c>
      <c r="V830">
        <v>2</v>
      </c>
      <c r="W830">
        <v>2</v>
      </c>
      <c r="X830">
        <v>5</v>
      </c>
      <c r="Y830">
        <v>1</v>
      </c>
      <c r="Z830">
        <v>0</v>
      </c>
      <c r="AA830" t="s">
        <v>27</v>
      </c>
      <c r="AB830">
        <v>1</v>
      </c>
    </row>
    <row r="831" spans="2:28" x14ac:dyDescent="0.2">
      <c r="B831">
        <v>9949</v>
      </c>
      <c r="C831">
        <v>1977</v>
      </c>
      <c r="D831" s="59">
        <f t="shared" ca="1" si="37"/>
        <v>47</v>
      </c>
      <c r="E831" t="s">
        <v>23</v>
      </c>
      <c r="F831" t="s">
        <v>32</v>
      </c>
      <c r="G831" t="s">
        <v>1062</v>
      </c>
      <c r="H831" s="61" t="str">
        <f t="shared" si="38"/>
        <v>59,809.00</v>
      </c>
      <c r="I831" s="78">
        <f t="shared" si="39"/>
        <v>59809</v>
      </c>
      <c r="J831">
        <v>0</v>
      </c>
      <c r="K831">
        <v>2</v>
      </c>
      <c r="L831" s="61" t="s">
        <v>187</v>
      </c>
      <c r="M831" s="93">
        <v>41200</v>
      </c>
      <c r="N831">
        <v>36</v>
      </c>
      <c r="O831">
        <v>598</v>
      </c>
      <c r="P831">
        <v>16</v>
      </c>
      <c r="Q831">
        <v>141</v>
      </c>
      <c r="R831">
        <v>32</v>
      </c>
      <c r="S831">
        <v>41</v>
      </c>
      <c r="T831">
        <v>49</v>
      </c>
      <c r="U831">
        <v>3</v>
      </c>
      <c r="V831">
        <v>3</v>
      </c>
      <c r="W831">
        <v>6</v>
      </c>
      <c r="X831">
        <v>8</v>
      </c>
      <c r="Y831">
        <v>0</v>
      </c>
      <c r="Z831">
        <v>0</v>
      </c>
      <c r="AA831" t="s">
        <v>31</v>
      </c>
      <c r="AB831">
        <v>0</v>
      </c>
    </row>
    <row r="832" spans="2:28" x14ac:dyDescent="0.2">
      <c r="B832">
        <v>942</v>
      </c>
      <c r="C832">
        <v>1983</v>
      </c>
      <c r="D832" s="59">
        <f t="shared" ca="1" si="37"/>
        <v>41</v>
      </c>
      <c r="E832" t="s">
        <v>23</v>
      </c>
      <c r="F832" t="s">
        <v>28</v>
      </c>
      <c r="G832" t="s">
        <v>1063</v>
      </c>
      <c r="H832" s="61" t="str">
        <f t="shared" si="38"/>
        <v>39,660.00</v>
      </c>
      <c r="I832" s="78">
        <f t="shared" si="39"/>
        <v>39660</v>
      </c>
      <c r="J832">
        <v>1</v>
      </c>
      <c r="K832">
        <v>0</v>
      </c>
      <c r="L832" s="61">
        <v>41129</v>
      </c>
      <c r="M832" s="93">
        <v>41129</v>
      </c>
      <c r="N832">
        <v>36</v>
      </c>
      <c r="O832">
        <v>139</v>
      </c>
      <c r="P832">
        <v>13</v>
      </c>
      <c r="Q832">
        <v>78</v>
      </c>
      <c r="R832">
        <v>20</v>
      </c>
      <c r="S832">
        <v>13</v>
      </c>
      <c r="T832">
        <v>36</v>
      </c>
      <c r="U832">
        <v>3</v>
      </c>
      <c r="V832">
        <v>7</v>
      </c>
      <c r="W832">
        <v>3</v>
      </c>
      <c r="X832">
        <v>9</v>
      </c>
      <c r="Y832">
        <v>1</v>
      </c>
      <c r="Z832">
        <v>0</v>
      </c>
      <c r="AA832" t="s">
        <v>27</v>
      </c>
      <c r="AB832">
        <v>0</v>
      </c>
    </row>
    <row r="833" spans="2:28" x14ac:dyDescent="0.2">
      <c r="B833">
        <v>6181</v>
      </c>
      <c r="C833">
        <v>1951</v>
      </c>
      <c r="D833" s="59">
        <f t="shared" ca="1" si="37"/>
        <v>73</v>
      </c>
      <c r="E833" t="s">
        <v>43</v>
      </c>
      <c r="F833" t="s">
        <v>32</v>
      </c>
      <c r="G833" t="s">
        <v>1064</v>
      </c>
      <c r="H833" s="61" t="str">
        <f t="shared" si="38"/>
        <v>52,203.00</v>
      </c>
      <c r="I833" s="78">
        <f t="shared" si="39"/>
        <v>52203</v>
      </c>
      <c r="J833">
        <v>0</v>
      </c>
      <c r="K833">
        <v>0</v>
      </c>
      <c r="L833" s="61" t="s">
        <v>1065</v>
      </c>
      <c r="M833" s="93">
        <v>41121</v>
      </c>
      <c r="N833">
        <v>36</v>
      </c>
      <c r="O833">
        <v>488</v>
      </c>
      <c r="P833">
        <v>21</v>
      </c>
      <c r="Q833">
        <v>238</v>
      </c>
      <c r="R833">
        <v>56</v>
      </c>
      <c r="S833">
        <v>108</v>
      </c>
      <c r="T833">
        <v>28</v>
      </c>
      <c r="U833">
        <v>1</v>
      </c>
      <c r="V833">
        <v>8</v>
      </c>
      <c r="W833">
        <v>11</v>
      </c>
      <c r="X833">
        <v>6</v>
      </c>
      <c r="Y833">
        <v>0</v>
      </c>
      <c r="Z833">
        <v>0</v>
      </c>
      <c r="AA833" t="s">
        <v>35</v>
      </c>
      <c r="AB833">
        <v>0</v>
      </c>
    </row>
    <row r="834" spans="2:28" x14ac:dyDescent="0.2">
      <c r="B834">
        <v>7660</v>
      </c>
      <c r="C834">
        <v>1974</v>
      </c>
      <c r="D834" s="59">
        <f t="shared" ca="1" si="37"/>
        <v>50</v>
      </c>
      <c r="E834" t="s">
        <v>40</v>
      </c>
      <c r="F834" t="s">
        <v>28</v>
      </c>
      <c r="G834" t="s">
        <v>1066</v>
      </c>
      <c r="H834" s="61" t="str">
        <f t="shared" si="38"/>
        <v>35,860.00</v>
      </c>
      <c r="I834" s="78">
        <f t="shared" si="39"/>
        <v>35860</v>
      </c>
      <c r="J834">
        <v>1</v>
      </c>
      <c r="K834">
        <v>1</v>
      </c>
      <c r="L834" s="61" t="s">
        <v>1067</v>
      </c>
      <c r="M834" s="93">
        <v>41778</v>
      </c>
      <c r="N834">
        <v>37</v>
      </c>
      <c r="O834">
        <v>15</v>
      </c>
      <c r="P834">
        <v>0</v>
      </c>
      <c r="Q834">
        <v>8</v>
      </c>
      <c r="R834">
        <v>4</v>
      </c>
      <c r="S834">
        <v>2</v>
      </c>
      <c r="T834">
        <v>20</v>
      </c>
      <c r="U834">
        <v>2</v>
      </c>
      <c r="V834">
        <v>1</v>
      </c>
      <c r="W834">
        <v>2</v>
      </c>
      <c r="X834">
        <v>5</v>
      </c>
      <c r="Y834">
        <v>1</v>
      </c>
      <c r="Z834">
        <v>0</v>
      </c>
      <c r="AA834" t="s">
        <v>31</v>
      </c>
      <c r="AB834">
        <v>1</v>
      </c>
    </row>
    <row r="835" spans="2:28" x14ac:dyDescent="0.2">
      <c r="B835">
        <v>2055</v>
      </c>
      <c r="C835">
        <v>1974</v>
      </c>
      <c r="D835" s="59">
        <f t="shared" ref="D835:D898" ca="1" si="40">(YEAR(NOW())-C835)</f>
        <v>50</v>
      </c>
      <c r="E835" t="s">
        <v>40</v>
      </c>
      <c r="F835" t="s">
        <v>24</v>
      </c>
      <c r="G835" t="s">
        <v>1066</v>
      </c>
      <c r="H835" s="61" t="str">
        <f t="shared" ref="H835:H898" si="41">REPLACE(G835,1,1,"")</f>
        <v>35,860.00</v>
      </c>
      <c r="I835" s="78">
        <f t="shared" ref="I835:I898" si="42">VALUE(H835)</f>
        <v>35860</v>
      </c>
      <c r="J835">
        <v>1</v>
      </c>
      <c r="K835">
        <v>1</v>
      </c>
      <c r="L835" s="61" t="s">
        <v>1067</v>
      </c>
      <c r="M835" s="93">
        <v>41778</v>
      </c>
      <c r="N835">
        <v>37</v>
      </c>
      <c r="O835">
        <v>15</v>
      </c>
      <c r="P835">
        <v>0</v>
      </c>
      <c r="Q835">
        <v>8</v>
      </c>
      <c r="R835">
        <v>4</v>
      </c>
      <c r="S835">
        <v>2</v>
      </c>
      <c r="T835">
        <v>20</v>
      </c>
      <c r="U835">
        <v>2</v>
      </c>
      <c r="V835">
        <v>1</v>
      </c>
      <c r="W835">
        <v>2</v>
      </c>
      <c r="X835">
        <v>5</v>
      </c>
      <c r="Y835">
        <v>0</v>
      </c>
      <c r="Z835">
        <v>0</v>
      </c>
      <c r="AA835" t="s">
        <v>27</v>
      </c>
      <c r="AB835">
        <v>1</v>
      </c>
    </row>
    <row r="836" spans="2:28" x14ac:dyDescent="0.2">
      <c r="B836">
        <v>5107</v>
      </c>
      <c r="C836">
        <v>1974</v>
      </c>
      <c r="D836" s="59">
        <f t="shared" ca="1" si="40"/>
        <v>50</v>
      </c>
      <c r="E836" t="s">
        <v>40</v>
      </c>
      <c r="F836" t="s">
        <v>24</v>
      </c>
      <c r="G836" t="s">
        <v>1066</v>
      </c>
      <c r="H836" s="61" t="str">
        <f t="shared" si="41"/>
        <v>35,860.00</v>
      </c>
      <c r="I836" s="78">
        <f t="shared" si="42"/>
        <v>35860</v>
      </c>
      <c r="J836">
        <v>1</v>
      </c>
      <c r="K836">
        <v>1</v>
      </c>
      <c r="L836" s="61" t="s">
        <v>1067</v>
      </c>
      <c r="M836" s="93">
        <v>41778</v>
      </c>
      <c r="N836">
        <v>37</v>
      </c>
      <c r="O836">
        <v>15</v>
      </c>
      <c r="P836">
        <v>0</v>
      </c>
      <c r="Q836">
        <v>8</v>
      </c>
      <c r="R836">
        <v>4</v>
      </c>
      <c r="S836">
        <v>2</v>
      </c>
      <c r="T836">
        <v>20</v>
      </c>
      <c r="U836">
        <v>2</v>
      </c>
      <c r="V836">
        <v>1</v>
      </c>
      <c r="W836">
        <v>2</v>
      </c>
      <c r="X836">
        <v>5</v>
      </c>
      <c r="Y836">
        <v>0</v>
      </c>
      <c r="Z836">
        <v>0</v>
      </c>
      <c r="AA836" t="s">
        <v>27</v>
      </c>
      <c r="AB836">
        <v>1</v>
      </c>
    </row>
    <row r="837" spans="2:28" x14ac:dyDescent="0.2">
      <c r="B837">
        <v>1626</v>
      </c>
      <c r="C837">
        <v>1974</v>
      </c>
      <c r="D837" s="59">
        <f t="shared" ca="1" si="40"/>
        <v>50</v>
      </c>
      <c r="E837" t="s">
        <v>40</v>
      </c>
      <c r="F837" t="s">
        <v>24</v>
      </c>
      <c r="G837" t="s">
        <v>1066</v>
      </c>
      <c r="H837" s="61" t="str">
        <f t="shared" si="41"/>
        <v>35,860.00</v>
      </c>
      <c r="I837" s="78">
        <f t="shared" si="42"/>
        <v>35860</v>
      </c>
      <c r="J837">
        <v>1</v>
      </c>
      <c r="K837">
        <v>1</v>
      </c>
      <c r="L837" s="61" t="s">
        <v>1067</v>
      </c>
      <c r="M837" s="93">
        <v>41778</v>
      </c>
      <c r="N837">
        <v>37</v>
      </c>
      <c r="O837">
        <v>15</v>
      </c>
      <c r="P837">
        <v>0</v>
      </c>
      <c r="Q837">
        <v>8</v>
      </c>
      <c r="R837">
        <v>4</v>
      </c>
      <c r="S837">
        <v>2</v>
      </c>
      <c r="T837">
        <v>20</v>
      </c>
      <c r="U837">
        <v>2</v>
      </c>
      <c r="V837">
        <v>1</v>
      </c>
      <c r="W837">
        <v>2</v>
      </c>
      <c r="X837">
        <v>5</v>
      </c>
      <c r="Y837">
        <v>1</v>
      </c>
      <c r="Z837">
        <v>0</v>
      </c>
      <c r="AA837" t="s">
        <v>67</v>
      </c>
      <c r="AB837">
        <v>1</v>
      </c>
    </row>
    <row r="838" spans="2:28" x14ac:dyDescent="0.2">
      <c r="B838">
        <v>6428</v>
      </c>
      <c r="C838">
        <v>1951</v>
      </c>
      <c r="D838" s="59">
        <f t="shared" ca="1" si="40"/>
        <v>73</v>
      </c>
      <c r="E838" t="s">
        <v>40</v>
      </c>
      <c r="F838" t="s">
        <v>55</v>
      </c>
      <c r="G838" t="s">
        <v>1068</v>
      </c>
      <c r="H838" s="61" t="str">
        <f t="shared" si="41"/>
        <v>76,842.00</v>
      </c>
      <c r="I838" s="78">
        <f t="shared" si="42"/>
        <v>76842</v>
      </c>
      <c r="J838">
        <v>0</v>
      </c>
      <c r="K838">
        <v>0</v>
      </c>
      <c r="L838" s="61">
        <v>41703</v>
      </c>
      <c r="M838" s="93">
        <v>41703</v>
      </c>
      <c r="N838">
        <v>37</v>
      </c>
      <c r="O838">
        <v>605</v>
      </c>
      <c r="P838">
        <v>10</v>
      </c>
      <c r="Q838">
        <v>345</v>
      </c>
      <c r="R838">
        <v>84</v>
      </c>
      <c r="S838">
        <v>54</v>
      </c>
      <c r="T838">
        <v>32</v>
      </c>
      <c r="U838">
        <v>1</v>
      </c>
      <c r="V838">
        <v>1</v>
      </c>
      <c r="W838">
        <v>7</v>
      </c>
      <c r="X838">
        <v>0</v>
      </c>
      <c r="Y838">
        <v>0</v>
      </c>
      <c r="Z838">
        <v>0</v>
      </c>
      <c r="AA838" t="s">
        <v>27</v>
      </c>
      <c r="AB838">
        <v>0</v>
      </c>
    </row>
    <row r="839" spans="2:28" x14ac:dyDescent="0.2">
      <c r="B839">
        <v>9617</v>
      </c>
      <c r="C839">
        <v>1952</v>
      </c>
      <c r="D839" s="59">
        <f t="shared" ca="1" si="40"/>
        <v>72</v>
      </c>
      <c r="E839" t="s">
        <v>23</v>
      </c>
      <c r="F839" t="s">
        <v>28</v>
      </c>
      <c r="G839" t="s">
        <v>1069</v>
      </c>
      <c r="H839" s="61" t="str">
        <f t="shared" si="41"/>
        <v>15,033.00</v>
      </c>
      <c r="I839" s="78">
        <f t="shared" si="42"/>
        <v>15033</v>
      </c>
      <c r="J839">
        <v>0</v>
      </c>
      <c r="K839">
        <v>0</v>
      </c>
      <c r="L839" s="61" t="s">
        <v>1070</v>
      </c>
      <c r="M839" s="93">
        <v>41745</v>
      </c>
      <c r="N839">
        <v>37</v>
      </c>
      <c r="O839">
        <v>0</v>
      </c>
      <c r="P839">
        <v>4</v>
      </c>
      <c r="Q839">
        <v>5</v>
      </c>
      <c r="R839">
        <v>6</v>
      </c>
      <c r="S839">
        <v>0</v>
      </c>
      <c r="T839">
        <v>4</v>
      </c>
      <c r="U839">
        <v>1</v>
      </c>
      <c r="V839">
        <v>1</v>
      </c>
      <c r="W839">
        <v>3</v>
      </c>
      <c r="X839">
        <v>3</v>
      </c>
      <c r="Y839">
        <v>0</v>
      </c>
      <c r="Z839">
        <v>0</v>
      </c>
      <c r="AA839" t="s">
        <v>67</v>
      </c>
      <c r="AB839">
        <v>0</v>
      </c>
    </row>
    <row r="840" spans="2:28" x14ac:dyDescent="0.2">
      <c r="B840">
        <v>4339</v>
      </c>
      <c r="C840">
        <v>1971</v>
      </c>
      <c r="D840" s="59">
        <f t="shared" ca="1" si="40"/>
        <v>53</v>
      </c>
      <c r="E840" t="s">
        <v>40</v>
      </c>
      <c r="F840" t="s">
        <v>32</v>
      </c>
      <c r="G840" t="s">
        <v>1071</v>
      </c>
      <c r="H840" s="61" t="str">
        <f t="shared" si="41"/>
        <v>67,353.00</v>
      </c>
      <c r="I840" s="78">
        <f t="shared" si="42"/>
        <v>67353</v>
      </c>
      <c r="J840">
        <v>0</v>
      </c>
      <c r="K840">
        <v>1</v>
      </c>
      <c r="L840" s="61" t="s">
        <v>1072</v>
      </c>
      <c r="M840" s="93">
        <v>41639</v>
      </c>
      <c r="N840">
        <v>37</v>
      </c>
      <c r="O840">
        <v>702</v>
      </c>
      <c r="P840">
        <v>17</v>
      </c>
      <c r="Q840">
        <v>151</v>
      </c>
      <c r="R840">
        <v>0</v>
      </c>
      <c r="S840">
        <v>8</v>
      </c>
      <c r="T840">
        <v>35</v>
      </c>
      <c r="U840">
        <v>5</v>
      </c>
      <c r="V840">
        <v>5</v>
      </c>
      <c r="W840">
        <v>12</v>
      </c>
      <c r="X840">
        <v>2</v>
      </c>
      <c r="Y840">
        <v>0</v>
      </c>
      <c r="Z840">
        <v>0</v>
      </c>
      <c r="AA840" t="s">
        <v>38</v>
      </c>
      <c r="AB840">
        <v>0</v>
      </c>
    </row>
    <row r="841" spans="2:28" x14ac:dyDescent="0.2">
      <c r="B841">
        <v>7235</v>
      </c>
      <c r="C841">
        <v>1976</v>
      </c>
      <c r="D841" s="59">
        <f t="shared" ca="1" si="40"/>
        <v>48</v>
      </c>
      <c r="E841" t="s">
        <v>43</v>
      </c>
      <c r="F841" t="s">
        <v>32</v>
      </c>
      <c r="G841" t="s">
        <v>1073</v>
      </c>
      <c r="H841" s="61" t="str">
        <f t="shared" si="41"/>
        <v>17,003.00</v>
      </c>
      <c r="I841" s="78">
        <f t="shared" si="42"/>
        <v>17003</v>
      </c>
      <c r="J841">
        <v>1</v>
      </c>
      <c r="K841">
        <v>0</v>
      </c>
      <c r="L841" s="61">
        <v>41529</v>
      </c>
      <c r="M841" s="93">
        <v>41529</v>
      </c>
      <c r="N841">
        <v>37</v>
      </c>
      <c r="O841">
        <v>2</v>
      </c>
      <c r="P841">
        <v>5</v>
      </c>
      <c r="Q841">
        <v>12</v>
      </c>
      <c r="R841">
        <v>4</v>
      </c>
      <c r="S841">
        <v>8</v>
      </c>
      <c r="T841">
        <v>7</v>
      </c>
      <c r="U841">
        <v>3</v>
      </c>
      <c r="V841">
        <v>2</v>
      </c>
      <c r="W841">
        <v>4</v>
      </c>
      <c r="X841">
        <v>5</v>
      </c>
      <c r="Y841">
        <v>0</v>
      </c>
      <c r="Z841">
        <v>0</v>
      </c>
      <c r="AA841" t="s">
        <v>46</v>
      </c>
      <c r="AB841">
        <v>0</v>
      </c>
    </row>
    <row r="842" spans="2:28" x14ac:dyDescent="0.2">
      <c r="B842">
        <v>8527</v>
      </c>
      <c r="C842">
        <v>1966</v>
      </c>
      <c r="D842" s="59">
        <f t="shared" ca="1" si="40"/>
        <v>58</v>
      </c>
      <c r="E842" t="s">
        <v>53</v>
      </c>
      <c r="F842" t="s">
        <v>32</v>
      </c>
      <c r="G842" t="s">
        <v>1074</v>
      </c>
      <c r="H842" s="61" t="str">
        <f t="shared" si="41"/>
        <v>65,735.00</v>
      </c>
      <c r="I842" s="78">
        <f t="shared" si="42"/>
        <v>65735</v>
      </c>
      <c r="J842">
        <v>1</v>
      </c>
      <c r="K842">
        <v>1</v>
      </c>
      <c r="L842" s="61">
        <v>41467</v>
      </c>
      <c r="M842" s="93">
        <v>41467</v>
      </c>
      <c r="N842">
        <v>37</v>
      </c>
      <c r="O842">
        <v>239</v>
      </c>
      <c r="P842">
        <v>7</v>
      </c>
      <c r="Q842">
        <v>119</v>
      </c>
      <c r="R842">
        <v>4</v>
      </c>
      <c r="S842">
        <v>15</v>
      </c>
      <c r="T842">
        <v>11</v>
      </c>
      <c r="U842">
        <v>5</v>
      </c>
      <c r="V842">
        <v>6</v>
      </c>
      <c r="W842">
        <v>6</v>
      </c>
      <c r="X842">
        <v>7</v>
      </c>
      <c r="Y842">
        <v>0</v>
      </c>
      <c r="Z842">
        <v>0</v>
      </c>
      <c r="AA842" t="s">
        <v>27</v>
      </c>
      <c r="AB842">
        <v>0</v>
      </c>
    </row>
    <row r="843" spans="2:28" x14ac:dyDescent="0.2">
      <c r="B843">
        <v>1968</v>
      </c>
      <c r="C843">
        <v>1972</v>
      </c>
      <c r="D843" s="59">
        <f t="shared" ca="1" si="40"/>
        <v>52</v>
      </c>
      <c r="E843" t="s">
        <v>23</v>
      </c>
      <c r="F843" t="s">
        <v>55</v>
      </c>
      <c r="G843" t="s">
        <v>1075</v>
      </c>
      <c r="H843" s="61" t="str">
        <f t="shared" si="41"/>
        <v>45,684.00</v>
      </c>
      <c r="I843" s="78">
        <f t="shared" si="42"/>
        <v>45684</v>
      </c>
      <c r="J843">
        <v>1</v>
      </c>
      <c r="K843">
        <v>0</v>
      </c>
      <c r="L843" s="61">
        <v>41317</v>
      </c>
      <c r="M843" s="93">
        <v>41317</v>
      </c>
      <c r="N843">
        <v>37</v>
      </c>
      <c r="O843">
        <v>5</v>
      </c>
      <c r="P843">
        <v>1</v>
      </c>
      <c r="Q843">
        <v>5</v>
      </c>
      <c r="R843">
        <v>10</v>
      </c>
      <c r="S843">
        <v>0</v>
      </c>
      <c r="T843">
        <v>7</v>
      </c>
      <c r="U843">
        <v>1</v>
      </c>
      <c r="V843">
        <v>1</v>
      </c>
      <c r="W843">
        <v>2</v>
      </c>
      <c r="X843">
        <v>7</v>
      </c>
      <c r="Y843">
        <v>0</v>
      </c>
      <c r="Z843">
        <v>0</v>
      </c>
      <c r="AA843" t="s">
        <v>67</v>
      </c>
      <c r="AB843">
        <v>0</v>
      </c>
    </row>
    <row r="844" spans="2:28" x14ac:dyDescent="0.2">
      <c r="B844">
        <v>9862</v>
      </c>
      <c r="C844">
        <v>1970</v>
      </c>
      <c r="D844" s="59">
        <f t="shared" ca="1" si="40"/>
        <v>54</v>
      </c>
      <c r="E844" t="s">
        <v>23</v>
      </c>
      <c r="F844" t="s">
        <v>32</v>
      </c>
      <c r="G844" t="s">
        <v>1076</v>
      </c>
      <c r="H844" s="61" t="str">
        <f t="shared" si="41"/>
        <v>21,918.00</v>
      </c>
      <c r="I844" s="78">
        <f t="shared" si="42"/>
        <v>21918</v>
      </c>
      <c r="J844">
        <v>1</v>
      </c>
      <c r="K844">
        <v>0</v>
      </c>
      <c r="L844" s="61" t="s">
        <v>207</v>
      </c>
      <c r="M844" s="93">
        <v>41592</v>
      </c>
      <c r="N844">
        <v>37</v>
      </c>
      <c r="O844">
        <v>1</v>
      </c>
      <c r="P844">
        <v>6</v>
      </c>
      <c r="Q844">
        <v>7</v>
      </c>
      <c r="R844">
        <v>11</v>
      </c>
      <c r="S844">
        <v>5</v>
      </c>
      <c r="T844">
        <v>3</v>
      </c>
      <c r="U844">
        <v>2</v>
      </c>
      <c r="V844">
        <v>2</v>
      </c>
      <c r="W844">
        <v>3</v>
      </c>
      <c r="X844">
        <v>6</v>
      </c>
      <c r="Y844">
        <v>0</v>
      </c>
      <c r="Z844">
        <v>0</v>
      </c>
      <c r="AA844" t="s">
        <v>31</v>
      </c>
      <c r="AB844">
        <v>0</v>
      </c>
    </row>
    <row r="845" spans="2:28" x14ac:dyDescent="0.2">
      <c r="B845">
        <v>11075</v>
      </c>
      <c r="C845">
        <v>1979</v>
      </c>
      <c r="D845" s="59">
        <f t="shared" ca="1" si="40"/>
        <v>45</v>
      </c>
      <c r="E845" t="s">
        <v>23</v>
      </c>
      <c r="F845" t="s">
        <v>32</v>
      </c>
      <c r="G845" t="s">
        <v>1077</v>
      </c>
      <c r="H845" s="61" t="str">
        <f t="shared" si="41"/>
        <v>51,267.00</v>
      </c>
      <c r="I845" s="78">
        <f t="shared" si="42"/>
        <v>51267</v>
      </c>
      <c r="J845">
        <v>1</v>
      </c>
      <c r="K845">
        <v>1</v>
      </c>
      <c r="L845" s="61" t="s">
        <v>90</v>
      </c>
      <c r="M845" s="93">
        <v>41576</v>
      </c>
      <c r="N845">
        <v>37</v>
      </c>
      <c r="O845">
        <v>183</v>
      </c>
      <c r="P845">
        <v>2</v>
      </c>
      <c r="Q845">
        <v>64</v>
      </c>
      <c r="R845">
        <v>7</v>
      </c>
      <c r="S845">
        <v>2</v>
      </c>
      <c r="T845">
        <v>12</v>
      </c>
      <c r="U845">
        <v>4</v>
      </c>
      <c r="V845">
        <v>3</v>
      </c>
      <c r="W845">
        <v>5</v>
      </c>
      <c r="X845">
        <v>4</v>
      </c>
      <c r="Y845">
        <v>0</v>
      </c>
      <c r="Z845">
        <v>0</v>
      </c>
      <c r="AA845" t="s">
        <v>31</v>
      </c>
      <c r="AB845">
        <v>0</v>
      </c>
    </row>
    <row r="846" spans="2:28" x14ac:dyDescent="0.2">
      <c r="B846">
        <v>6658</v>
      </c>
      <c r="C846">
        <v>1973</v>
      </c>
      <c r="D846" s="59">
        <f t="shared" ca="1" si="40"/>
        <v>51</v>
      </c>
      <c r="E846" t="s">
        <v>23</v>
      </c>
      <c r="F846" t="s">
        <v>32</v>
      </c>
      <c r="G846" t="s">
        <v>1078</v>
      </c>
      <c r="H846" s="61" t="str">
        <f t="shared" si="41"/>
        <v>59,868.00</v>
      </c>
      <c r="I846" s="78">
        <f t="shared" si="42"/>
        <v>59868</v>
      </c>
      <c r="J846">
        <v>0</v>
      </c>
      <c r="K846">
        <v>1</v>
      </c>
      <c r="L846" s="61" t="s">
        <v>1079</v>
      </c>
      <c r="M846" s="93">
        <v>41477</v>
      </c>
      <c r="N846">
        <v>37</v>
      </c>
      <c r="O846">
        <v>771</v>
      </c>
      <c r="P846">
        <v>51</v>
      </c>
      <c r="Q846">
        <v>154</v>
      </c>
      <c r="R846">
        <v>54</v>
      </c>
      <c r="S846">
        <v>10</v>
      </c>
      <c r="T846">
        <v>154</v>
      </c>
      <c r="U846">
        <v>7</v>
      </c>
      <c r="V846">
        <v>11</v>
      </c>
      <c r="W846">
        <v>12</v>
      </c>
      <c r="X846">
        <v>6</v>
      </c>
      <c r="Y846">
        <v>0</v>
      </c>
      <c r="Z846">
        <v>0</v>
      </c>
      <c r="AA846" t="s">
        <v>27</v>
      </c>
      <c r="AB846">
        <v>0</v>
      </c>
    </row>
    <row r="847" spans="2:28" x14ac:dyDescent="0.2">
      <c r="B847">
        <v>4552</v>
      </c>
      <c r="C847">
        <v>1992</v>
      </c>
      <c r="D847" s="59">
        <f t="shared" ca="1" si="40"/>
        <v>32</v>
      </c>
      <c r="E847" t="s">
        <v>23</v>
      </c>
      <c r="F847" t="s">
        <v>32</v>
      </c>
      <c r="G847" t="s">
        <v>1080</v>
      </c>
      <c r="H847" s="61" t="str">
        <f t="shared" si="41"/>
        <v>51,373.00</v>
      </c>
      <c r="I847" s="78">
        <f t="shared" si="42"/>
        <v>51373</v>
      </c>
      <c r="J847">
        <v>0</v>
      </c>
      <c r="K847">
        <v>0</v>
      </c>
      <c r="L847" s="61" t="s">
        <v>140</v>
      </c>
      <c r="M847" s="93">
        <v>41447</v>
      </c>
      <c r="N847">
        <v>37</v>
      </c>
      <c r="O847">
        <v>83</v>
      </c>
      <c r="P847">
        <v>2</v>
      </c>
      <c r="Q847">
        <v>101</v>
      </c>
      <c r="R847">
        <v>64</v>
      </c>
      <c r="S847">
        <v>26</v>
      </c>
      <c r="T847">
        <v>117</v>
      </c>
      <c r="U847">
        <v>1</v>
      </c>
      <c r="V847">
        <v>3</v>
      </c>
      <c r="W847">
        <v>3</v>
      </c>
      <c r="X847">
        <v>4</v>
      </c>
      <c r="Y847">
        <v>0</v>
      </c>
      <c r="Z847">
        <v>0</v>
      </c>
      <c r="AA847" t="s">
        <v>27</v>
      </c>
      <c r="AB847">
        <v>0</v>
      </c>
    </row>
    <row r="848" spans="2:28" x14ac:dyDescent="0.2">
      <c r="B848">
        <v>10377</v>
      </c>
      <c r="C848">
        <v>1959</v>
      </c>
      <c r="D848" s="59">
        <f t="shared" ca="1" si="40"/>
        <v>65</v>
      </c>
      <c r="E848" t="s">
        <v>53</v>
      </c>
      <c r="F848" t="s">
        <v>32</v>
      </c>
      <c r="G848" t="s">
        <v>1081</v>
      </c>
      <c r="H848" s="61" t="str">
        <f t="shared" si="41"/>
        <v>46,692.00</v>
      </c>
      <c r="I848" s="78">
        <f t="shared" si="42"/>
        <v>46692</v>
      </c>
      <c r="J848">
        <v>0</v>
      </c>
      <c r="K848">
        <v>1</v>
      </c>
      <c r="L848" s="61">
        <v>41431</v>
      </c>
      <c r="M848" s="93">
        <v>41431</v>
      </c>
      <c r="N848">
        <v>37</v>
      </c>
      <c r="O848">
        <v>170</v>
      </c>
      <c r="P848">
        <v>6</v>
      </c>
      <c r="Q848">
        <v>97</v>
      </c>
      <c r="R848">
        <v>24</v>
      </c>
      <c r="S848">
        <v>12</v>
      </c>
      <c r="T848">
        <v>88</v>
      </c>
      <c r="U848">
        <v>3</v>
      </c>
      <c r="V848">
        <v>6</v>
      </c>
      <c r="W848">
        <v>5</v>
      </c>
      <c r="X848">
        <v>6</v>
      </c>
      <c r="Y848">
        <v>0</v>
      </c>
      <c r="Z848">
        <v>0</v>
      </c>
      <c r="AA848" t="s">
        <v>27</v>
      </c>
      <c r="AB848">
        <v>0</v>
      </c>
    </row>
    <row r="849" spans="2:28" x14ac:dyDescent="0.2">
      <c r="B849">
        <v>5336</v>
      </c>
      <c r="C849">
        <v>1972</v>
      </c>
      <c r="D849" s="59">
        <f t="shared" ca="1" si="40"/>
        <v>52</v>
      </c>
      <c r="E849" t="s">
        <v>53</v>
      </c>
      <c r="F849" t="s">
        <v>32</v>
      </c>
      <c r="G849" t="s">
        <v>1082</v>
      </c>
      <c r="H849" s="61" t="str">
        <f t="shared" si="41"/>
        <v>157,733.00</v>
      </c>
      <c r="I849" s="78">
        <f t="shared" si="42"/>
        <v>157733</v>
      </c>
      <c r="J849">
        <v>1</v>
      </c>
      <c r="K849">
        <v>0</v>
      </c>
      <c r="L849" s="61">
        <v>41370</v>
      </c>
      <c r="M849" s="93">
        <v>41370</v>
      </c>
      <c r="N849">
        <v>37</v>
      </c>
      <c r="O849">
        <v>39</v>
      </c>
      <c r="P849">
        <v>1</v>
      </c>
      <c r="Q849">
        <v>9</v>
      </c>
      <c r="R849">
        <v>2</v>
      </c>
      <c r="S849">
        <v>0</v>
      </c>
      <c r="T849">
        <v>8</v>
      </c>
      <c r="U849">
        <v>0</v>
      </c>
      <c r="V849">
        <v>1</v>
      </c>
      <c r="W849">
        <v>1</v>
      </c>
      <c r="X849">
        <v>1</v>
      </c>
      <c r="Y849">
        <v>0</v>
      </c>
      <c r="Z849">
        <v>0</v>
      </c>
      <c r="AA849" t="s">
        <v>27</v>
      </c>
      <c r="AB849">
        <v>0</v>
      </c>
    </row>
    <row r="850" spans="2:28" x14ac:dyDescent="0.2">
      <c r="B850">
        <v>10350</v>
      </c>
      <c r="C850">
        <v>1951</v>
      </c>
      <c r="D850" s="59">
        <f t="shared" ca="1" si="40"/>
        <v>73</v>
      </c>
      <c r="E850" t="s">
        <v>40</v>
      </c>
      <c r="F850" t="s">
        <v>32</v>
      </c>
      <c r="G850" t="s">
        <v>1083</v>
      </c>
      <c r="H850" s="61" t="str">
        <f t="shared" si="41"/>
        <v>54,432.00</v>
      </c>
      <c r="I850" s="78">
        <f t="shared" si="42"/>
        <v>54432</v>
      </c>
      <c r="J850">
        <v>2</v>
      </c>
      <c r="K850">
        <v>1</v>
      </c>
      <c r="L850" s="61">
        <v>41522</v>
      </c>
      <c r="M850" s="93">
        <v>41522</v>
      </c>
      <c r="N850">
        <v>37</v>
      </c>
      <c r="O850">
        <v>33</v>
      </c>
      <c r="P850">
        <v>0</v>
      </c>
      <c r="Q850">
        <v>5</v>
      </c>
      <c r="R850">
        <v>0</v>
      </c>
      <c r="S850">
        <v>0</v>
      </c>
      <c r="T850">
        <v>0</v>
      </c>
      <c r="U850">
        <v>1</v>
      </c>
      <c r="V850">
        <v>1</v>
      </c>
      <c r="W850">
        <v>3</v>
      </c>
      <c r="X850">
        <v>4</v>
      </c>
      <c r="Y850">
        <v>0</v>
      </c>
      <c r="Z850">
        <v>0</v>
      </c>
      <c r="AA850" t="s">
        <v>27</v>
      </c>
      <c r="AB850">
        <v>0</v>
      </c>
    </row>
    <row r="851" spans="2:28" x14ac:dyDescent="0.2">
      <c r="B851">
        <v>11071</v>
      </c>
      <c r="C851">
        <v>1985</v>
      </c>
      <c r="D851" s="59">
        <f t="shared" ca="1" si="40"/>
        <v>39</v>
      </c>
      <c r="E851" t="s">
        <v>23</v>
      </c>
      <c r="F851" t="s">
        <v>28</v>
      </c>
      <c r="G851" t="s">
        <v>1084</v>
      </c>
      <c r="H851" s="61" t="str">
        <f t="shared" si="41"/>
        <v>79,607.00</v>
      </c>
      <c r="I851" s="78">
        <f t="shared" si="42"/>
        <v>79607</v>
      </c>
      <c r="J851">
        <v>0</v>
      </c>
      <c r="K851">
        <v>0</v>
      </c>
      <c r="L851" s="61" t="s">
        <v>1085</v>
      </c>
      <c r="M851" s="93">
        <v>41385</v>
      </c>
      <c r="N851">
        <v>37</v>
      </c>
      <c r="O851">
        <v>450</v>
      </c>
      <c r="P851">
        <v>133</v>
      </c>
      <c r="Q851">
        <v>951</v>
      </c>
      <c r="R851">
        <v>173</v>
      </c>
      <c r="S851">
        <v>0</v>
      </c>
      <c r="T851">
        <v>216</v>
      </c>
      <c r="U851">
        <v>1</v>
      </c>
      <c r="V851">
        <v>3</v>
      </c>
      <c r="W851">
        <v>6</v>
      </c>
      <c r="X851">
        <v>1</v>
      </c>
      <c r="Y851">
        <v>1</v>
      </c>
      <c r="Z851">
        <v>0</v>
      </c>
      <c r="AA851" t="s">
        <v>31</v>
      </c>
      <c r="AB851">
        <v>0</v>
      </c>
    </row>
    <row r="852" spans="2:28" x14ac:dyDescent="0.2">
      <c r="B852">
        <v>11100</v>
      </c>
      <c r="C852">
        <v>1973</v>
      </c>
      <c r="D852" s="59">
        <f t="shared" ca="1" si="40"/>
        <v>51</v>
      </c>
      <c r="E852" t="s">
        <v>23</v>
      </c>
      <c r="F852" t="s">
        <v>24</v>
      </c>
      <c r="G852" t="s">
        <v>1086</v>
      </c>
      <c r="H852" s="61" t="str">
        <f t="shared" si="41"/>
        <v>51,813.00</v>
      </c>
      <c r="I852" s="78">
        <f t="shared" si="42"/>
        <v>51813</v>
      </c>
      <c r="J852">
        <v>1</v>
      </c>
      <c r="K852">
        <v>1</v>
      </c>
      <c r="L852" s="61">
        <v>41582</v>
      </c>
      <c r="M852" s="93">
        <v>41582</v>
      </c>
      <c r="N852">
        <v>37</v>
      </c>
      <c r="O852">
        <v>51</v>
      </c>
      <c r="P852">
        <v>2</v>
      </c>
      <c r="Q852">
        <v>7</v>
      </c>
      <c r="R852">
        <v>0</v>
      </c>
      <c r="S852">
        <v>1</v>
      </c>
      <c r="T852">
        <v>2</v>
      </c>
      <c r="U852">
        <v>2</v>
      </c>
      <c r="V852">
        <v>2</v>
      </c>
      <c r="W852">
        <v>3</v>
      </c>
      <c r="X852">
        <v>7</v>
      </c>
      <c r="Y852">
        <v>0</v>
      </c>
      <c r="Z852">
        <v>0</v>
      </c>
      <c r="AA852" t="s">
        <v>31</v>
      </c>
      <c r="AB852">
        <v>0</v>
      </c>
    </row>
    <row r="853" spans="2:28" x14ac:dyDescent="0.2">
      <c r="B853">
        <v>6516</v>
      </c>
      <c r="C853">
        <v>1990</v>
      </c>
      <c r="D853" s="59">
        <f t="shared" ca="1" si="40"/>
        <v>34</v>
      </c>
      <c r="E853" t="s">
        <v>118</v>
      </c>
      <c r="F853" t="s">
        <v>32</v>
      </c>
      <c r="G853" t="s">
        <v>1087</v>
      </c>
      <c r="H853" s="61" t="str">
        <f t="shared" si="41"/>
        <v>17,487.00</v>
      </c>
      <c r="I853" s="78">
        <f t="shared" si="42"/>
        <v>17487</v>
      </c>
      <c r="J853">
        <v>1</v>
      </c>
      <c r="K853">
        <v>0</v>
      </c>
      <c r="L853" s="61" t="s">
        <v>719</v>
      </c>
      <c r="M853" s="93">
        <v>41351</v>
      </c>
      <c r="N853">
        <v>37</v>
      </c>
      <c r="O853">
        <v>0</v>
      </c>
      <c r="P853">
        <v>0</v>
      </c>
      <c r="Q853">
        <v>1</v>
      </c>
      <c r="R853">
        <v>7</v>
      </c>
      <c r="S853">
        <v>4</v>
      </c>
      <c r="T853">
        <v>6</v>
      </c>
      <c r="U853">
        <v>1</v>
      </c>
      <c r="V853">
        <v>1</v>
      </c>
      <c r="W853">
        <v>2</v>
      </c>
      <c r="X853">
        <v>7</v>
      </c>
      <c r="Y853">
        <v>0</v>
      </c>
      <c r="Z853">
        <v>0</v>
      </c>
      <c r="AA853" t="s">
        <v>38</v>
      </c>
      <c r="AB853">
        <v>0</v>
      </c>
    </row>
    <row r="854" spans="2:28" x14ac:dyDescent="0.2">
      <c r="B854">
        <v>1734</v>
      </c>
      <c r="C854">
        <v>1969</v>
      </c>
      <c r="D854" s="59">
        <f t="shared" ca="1" si="40"/>
        <v>55</v>
      </c>
      <c r="E854" t="s">
        <v>40</v>
      </c>
      <c r="F854" t="s">
        <v>32</v>
      </c>
      <c r="G854" t="s">
        <v>1088</v>
      </c>
      <c r="H854" s="61" t="str">
        <f t="shared" si="41"/>
        <v>40,706.00</v>
      </c>
      <c r="I854" s="78">
        <f t="shared" si="42"/>
        <v>40706</v>
      </c>
      <c r="J854">
        <v>2</v>
      </c>
      <c r="K854">
        <v>1</v>
      </c>
      <c r="L854" s="61" t="s">
        <v>651</v>
      </c>
      <c r="M854" s="93">
        <v>41291</v>
      </c>
      <c r="N854">
        <v>37</v>
      </c>
      <c r="O854">
        <v>59</v>
      </c>
      <c r="P854">
        <v>0</v>
      </c>
      <c r="Q854">
        <v>11</v>
      </c>
      <c r="R854">
        <v>4</v>
      </c>
      <c r="S854">
        <v>2</v>
      </c>
      <c r="T854">
        <v>5</v>
      </c>
      <c r="U854">
        <v>4</v>
      </c>
      <c r="V854">
        <v>3</v>
      </c>
      <c r="W854">
        <v>4</v>
      </c>
      <c r="X854">
        <v>7</v>
      </c>
      <c r="Y854">
        <v>0</v>
      </c>
      <c r="Z854">
        <v>0</v>
      </c>
      <c r="AA854" t="s">
        <v>67</v>
      </c>
      <c r="AB854">
        <v>0</v>
      </c>
    </row>
    <row r="855" spans="2:28" x14ac:dyDescent="0.2">
      <c r="B855">
        <v>2131</v>
      </c>
      <c r="C855">
        <v>1960</v>
      </c>
      <c r="D855" s="59">
        <f t="shared" ca="1" si="40"/>
        <v>64</v>
      </c>
      <c r="E855" t="s">
        <v>40</v>
      </c>
      <c r="F855" t="s">
        <v>24</v>
      </c>
      <c r="G855" t="s">
        <v>1089</v>
      </c>
      <c r="H855" s="61" t="str">
        <f t="shared" si="41"/>
        <v>62,859.00</v>
      </c>
      <c r="I855" s="78">
        <f t="shared" si="42"/>
        <v>62859</v>
      </c>
      <c r="J855">
        <v>0</v>
      </c>
      <c r="K855">
        <v>1</v>
      </c>
      <c r="L855" s="61" t="s">
        <v>440</v>
      </c>
      <c r="M855" s="93">
        <v>41273</v>
      </c>
      <c r="N855">
        <v>37</v>
      </c>
      <c r="O855">
        <v>1063</v>
      </c>
      <c r="P855">
        <v>89</v>
      </c>
      <c r="Q855">
        <v>102</v>
      </c>
      <c r="R855">
        <v>16</v>
      </c>
      <c r="S855">
        <v>12</v>
      </c>
      <c r="T855">
        <v>25</v>
      </c>
      <c r="U855">
        <v>4</v>
      </c>
      <c r="V855">
        <v>9</v>
      </c>
      <c r="W855">
        <v>6</v>
      </c>
      <c r="X855">
        <v>6</v>
      </c>
      <c r="Y855">
        <v>0</v>
      </c>
      <c r="Z855">
        <v>0</v>
      </c>
      <c r="AA855" t="s">
        <v>27</v>
      </c>
      <c r="AB855">
        <v>0</v>
      </c>
    </row>
    <row r="856" spans="2:28" x14ac:dyDescent="0.2">
      <c r="B856">
        <v>6439</v>
      </c>
      <c r="C856">
        <v>1959</v>
      </c>
      <c r="D856" s="59">
        <f t="shared" ca="1" si="40"/>
        <v>65</v>
      </c>
      <c r="E856" t="s">
        <v>23</v>
      </c>
      <c r="F856" t="s">
        <v>32</v>
      </c>
      <c r="G856" t="s">
        <v>1090</v>
      </c>
      <c r="H856" s="61" t="str">
        <f t="shared" si="41"/>
        <v>61,074.00</v>
      </c>
      <c r="I856" s="78">
        <f t="shared" si="42"/>
        <v>61074</v>
      </c>
      <c r="J856">
        <v>0</v>
      </c>
      <c r="K856">
        <v>1</v>
      </c>
      <c r="L856" s="61" t="s">
        <v>275</v>
      </c>
      <c r="M856" s="93">
        <v>41138</v>
      </c>
      <c r="N856">
        <v>37</v>
      </c>
      <c r="O856">
        <v>789</v>
      </c>
      <c r="P856">
        <v>0</v>
      </c>
      <c r="Q856">
        <v>133</v>
      </c>
      <c r="R856">
        <v>0</v>
      </c>
      <c r="S856">
        <v>28</v>
      </c>
      <c r="T856">
        <v>152</v>
      </c>
      <c r="U856">
        <v>7</v>
      </c>
      <c r="V856">
        <v>11</v>
      </c>
      <c r="W856">
        <v>8</v>
      </c>
      <c r="X856">
        <v>7</v>
      </c>
      <c r="Y856">
        <v>0</v>
      </c>
      <c r="Z856">
        <v>0</v>
      </c>
      <c r="AA856" t="s">
        <v>67</v>
      </c>
      <c r="AB856">
        <v>0</v>
      </c>
    </row>
    <row r="857" spans="2:28" x14ac:dyDescent="0.2">
      <c r="B857">
        <v>10591</v>
      </c>
      <c r="C857">
        <v>1970</v>
      </c>
      <c r="D857" s="59">
        <f t="shared" ca="1" si="40"/>
        <v>54</v>
      </c>
      <c r="E857" t="s">
        <v>23</v>
      </c>
      <c r="F857" t="s">
        <v>55</v>
      </c>
      <c r="G857" t="s">
        <v>1091</v>
      </c>
      <c r="H857" s="61" t="str">
        <f t="shared" si="41"/>
        <v>43,638.00</v>
      </c>
      <c r="I857" s="78">
        <f t="shared" si="42"/>
        <v>43638</v>
      </c>
      <c r="J857">
        <v>0</v>
      </c>
      <c r="K857">
        <v>1</v>
      </c>
      <c r="L857" s="61">
        <v>41068</v>
      </c>
      <c r="M857" s="93">
        <v>41068</v>
      </c>
      <c r="N857">
        <v>37</v>
      </c>
      <c r="O857">
        <v>63</v>
      </c>
      <c r="P857">
        <v>10</v>
      </c>
      <c r="Q857">
        <v>83</v>
      </c>
      <c r="R857">
        <v>7</v>
      </c>
      <c r="S857">
        <v>19</v>
      </c>
      <c r="T857">
        <v>19</v>
      </c>
      <c r="U857">
        <v>2</v>
      </c>
      <c r="V857">
        <v>4</v>
      </c>
      <c r="W857">
        <v>4</v>
      </c>
      <c r="X857">
        <v>7</v>
      </c>
      <c r="Y857">
        <v>0</v>
      </c>
      <c r="Z857">
        <v>0</v>
      </c>
      <c r="AA857" t="s">
        <v>27</v>
      </c>
      <c r="AB857">
        <v>0</v>
      </c>
    </row>
    <row r="858" spans="2:28" x14ac:dyDescent="0.2">
      <c r="B858">
        <v>9797</v>
      </c>
      <c r="C858">
        <v>1957</v>
      </c>
      <c r="D858" s="59">
        <f t="shared" ca="1" si="40"/>
        <v>67</v>
      </c>
      <c r="E858" t="s">
        <v>23</v>
      </c>
      <c r="F858" t="s">
        <v>32</v>
      </c>
      <c r="G858" t="s">
        <v>1092</v>
      </c>
      <c r="H858" s="61" t="str">
        <f t="shared" si="41"/>
        <v>58,116.00</v>
      </c>
      <c r="I858" s="78">
        <f t="shared" si="42"/>
        <v>58116</v>
      </c>
      <c r="J858">
        <v>0</v>
      </c>
      <c r="K858">
        <v>1</v>
      </c>
      <c r="L858" s="61" t="s">
        <v>527</v>
      </c>
      <c r="M858" s="93">
        <v>41742</v>
      </c>
      <c r="N858">
        <v>38</v>
      </c>
      <c r="O858">
        <v>228</v>
      </c>
      <c r="P858">
        <v>19</v>
      </c>
      <c r="Q858">
        <v>130</v>
      </c>
      <c r="R858">
        <v>4</v>
      </c>
      <c r="S858">
        <v>11</v>
      </c>
      <c r="T858">
        <v>51</v>
      </c>
      <c r="U858">
        <v>2</v>
      </c>
      <c r="V858">
        <v>3</v>
      </c>
      <c r="W858">
        <v>8</v>
      </c>
      <c r="X858">
        <v>2</v>
      </c>
      <c r="Y858">
        <v>0</v>
      </c>
      <c r="Z858">
        <v>0</v>
      </c>
      <c r="AA858" t="s">
        <v>27</v>
      </c>
      <c r="AB858">
        <v>0</v>
      </c>
    </row>
    <row r="859" spans="2:28" x14ac:dyDescent="0.2">
      <c r="B859">
        <v>9336</v>
      </c>
      <c r="C859">
        <v>1970</v>
      </c>
      <c r="D859" s="59">
        <f t="shared" ca="1" si="40"/>
        <v>54</v>
      </c>
      <c r="E859" t="s">
        <v>40</v>
      </c>
      <c r="F859" t="s">
        <v>55</v>
      </c>
      <c r="G859" t="s">
        <v>1093</v>
      </c>
      <c r="H859" s="61" t="str">
        <f t="shared" si="41"/>
        <v>62,187.00</v>
      </c>
      <c r="I859" s="78">
        <f t="shared" si="42"/>
        <v>62187</v>
      </c>
      <c r="J859">
        <v>0</v>
      </c>
      <c r="K859">
        <v>1</v>
      </c>
      <c r="L859" s="61" t="s">
        <v>1094</v>
      </c>
      <c r="M859" s="93">
        <v>41720</v>
      </c>
      <c r="N859">
        <v>38</v>
      </c>
      <c r="O859">
        <v>512</v>
      </c>
      <c r="P859">
        <v>0</v>
      </c>
      <c r="Q859">
        <v>83</v>
      </c>
      <c r="R859">
        <v>0</v>
      </c>
      <c r="S859">
        <v>0</v>
      </c>
      <c r="T859">
        <v>41</v>
      </c>
      <c r="U859">
        <v>3</v>
      </c>
      <c r="V859">
        <v>6</v>
      </c>
      <c r="W859">
        <v>10</v>
      </c>
      <c r="X859">
        <v>4</v>
      </c>
      <c r="Y859">
        <v>0</v>
      </c>
      <c r="Z859">
        <v>0</v>
      </c>
      <c r="AA859" t="s">
        <v>27</v>
      </c>
      <c r="AB859">
        <v>0</v>
      </c>
    </row>
    <row r="860" spans="2:28" x14ac:dyDescent="0.2">
      <c r="B860">
        <v>2174</v>
      </c>
      <c r="C860">
        <v>1955</v>
      </c>
      <c r="D860" s="59">
        <f t="shared" ca="1" si="40"/>
        <v>69</v>
      </c>
      <c r="E860" t="s">
        <v>23</v>
      </c>
      <c r="F860" t="s">
        <v>28</v>
      </c>
      <c r="G860" t="s">
        <v>862</v>
      </c>
      <c r="H860" s="61" t="str">
        <f t="shared" si="41"/>
        <v>46,344.00</v>
      </c>
      <c r="I860" s="78">
        <f t="shared" si="42"/>
        <v>46344</v>
      </c>
      <c r="J860">
        <v>1</v>
      </c>
      <c r="K860">
        <v>1</v>
      </c>
      <c r="L860" s="61">
        <v>41854</v>
      </c>
      <c r="M860" s="93">
        <v>41854</v>
      </c>
      <c r="N860">
        <v>38</v>
      </c>
      <c r="O860">
        <v>11</v>
      </c>
      <c r="P860">
        <v>1</v>
      </c>
      <c r="Q860">
        <v>6</v>
      </c>
      <c r="R860">
        <v>2</v>
      </c>
      <c r="S860">
        <v>1</v>
      </c>
      <c r="T860">
        <v>6</v>
      </c>
      <c r="U860">
        <v>2</v>
      </c>
      <c r="V860">
        <v>1</v>
      </c>
      <c r="W860">
        <v>2</v>
      </c>
      <c r="X860">
        <v>5</v>
      </c>
      <c r="Y860">
        <v>0</v>
      </c>
      <c r="Z860">
        <v>0</v>
      </c>
      <c r="AA860" t="s">
        <v>35</v>
      </c>
      <c r="AB860">
        <v>0</v>
      </c>
    </row>
    <row r="861" spans="2:28" x14ac:dyDescent="0.2">
      <c r="B861">
        <v>3197</v>
      </c>
      <c r="C861">
        <v>1981</v>
      </c>
      <c r="D861" s="59">
        <f t="shared" ca="1" si="40"/>
        <v>43</v>
      </c>
      <c r="E861" t="s">
        <v>23</v>
      </c>
      <c r="F861" t="s">
        <v>32</v>
      </c>
      <c r="G861" t="s">
        <v>1095</v>
      </c>
      <c r="H861" s="61" t="str">
        <f t="shared" si="41"/>
        <v>77,353.00</v>
      </c>
      <c r="I861" s="78">
        <f t="shared" si="42"/>
        <v>77353</v>
      </c>
      <c r="J861">
        <v>0</v>
      </c>
      <c r="K861">
        <v>1</v>
      </c>
      <c r="L861" s="61" t="s">
        <v>203</v>
      </c>
      <c r="M861" s="93">
        <v>41624</v>
      </c>
      <c r="N861">
        <v>38</v>
      </c>
      <c r="O861">
        <v>275</v>
      </c>
      <c r="P861">
        <v>59</v>
      </c>
      <c r="Q861">
        <v>107</v>
      </c>
      <c r="R861">
        <v>69</v>
      </c>
      <c r="S861">
        <v>101</v>
      </c>
      <c r="T861">
        <v>59</v>
      </c>
      <c r="U861">
        <v>2</v>
      </c>
      <c r="V861">
        <v>6</v>
      </c>
      <c r="W861">
        <v>8</v>
      </c>
      <c r="X861">
        <v>4</v>
      </c>
      <c r="Y861">
        <v>0</v>
      </c>
      <c r="Z861">
        <v>0</v>
      </c>
      <c r="AA861" t="s">
        <v>27</v>
      </c>
      <c r="AB861">
        <v>0</v>
      </c>
    </row>
    <row r="862" spans="2:28" x14ac:dyDescent="0.2">
      <c r="B862">
        <v>9185</v>
      </c>
      <c r="C862">
        <v>1967</v>
      </c>
      <c r="D862" s="59">
        <f t="shared" ca="1" si="40"/>
        <v>57</v>
      </c>
      <c r="E862" t="s">
        <v>40</v>
      </c>
      <c r="F862" t="s">
        <v>28</v>
      </c>
      <c r="G862" t="s">
        <v>1096</v>
      </c>
      <c r="H862" s="61" t="str">
        <f t="shared" si="41"/>
        <v>69,759.00</v>
      </c>
      <c r="I862" s="78">
        <f t="shared" si="42"/>
        <v>69759</v>
      </c>
      <c r="J862">
        <v>0</v>
      </c>
      <c r="K862">
        <v>0</v>
      </c>
      <c r="L862" s="61" t="s">
        <v>458</v>
      </c>
      <c r="M862" s="93">
        <v>41575</v>
      </c>
      <c r="N862">
        <v>38</v>
      </c>
      <c r="O862">
        <v>452</v>
      </c>
      <c r="P862">
        <v>20</v>
      </c>
      <c r="Q862">
        <v>514</v>
      </c>
      <c r="R862">
        <v>13</v>
      </c>
      <c r="S862">
        <v>30</v>
      </c>
      <c r="T862">
        <v>0</v>
      </c>
      <c r="U862">
        <v>3</v>
      </c>
      <c r="V862">
        <v>4</v>
      </c>
      <c r="W862">
        <v>5</v>
      </c>
      <c r="X862">
        <v>3</v>
      </c>
      <c r="Y862">
        <v>1</v>
      </c>
      <c r="Z862">
        <v>0</v>
      </c>
      <c r="AA862" t="s">
        <v>27</v>
      </c>
      <c r="AB862">
        <v>0</v>
      </c>
    </row>
    <row r="863" spans="2:28" x14ac:dyDescent="0.2">
      <c r="B863">
        <v>905</v>
      </c>
      <c r="C863">
        <v>1987</v>
      </c>
      <c r="D863" s="59">
        <f t="shared" ca="1" si="40"/>
        <v>37</v>
      </c>
      <c r="E863" t="s">
        <v>23</v>
      </c>
      <c r="F863" t="s">
        <v>24</v>
      </c>
      <c r="G863" t="s">
        <v>1097</v>
      </c>
      <c r="H863" s="61" t="str">
        <f t="shared" si="41"/>
        <v>21,846.00</v>
      </c>
      <c r="I863" s="78">
        <f t="shared" si="42"/>
        <v>21846</v>
      </c>
      <c r="J863">
        <v>1</v>
      </c>
      <c r="K863">
        <v>0</v>
      </c>
      <c r="L863" s="61" t="s">
        <v>386</v>
      </c>
      <c r="M863" s="93">
        <v>41569</v>
      </c>
      <c r="N863">
        <v>38</v>
      </c>
      <c r="O863">
        <v>7</v>
      </c>
      <c r="P863">
        <v>17</v>
      </c>
      <c r="Q863">
        <v>18</v>
      </c>
      <c r="R863">
        <v>6</v>
      </c>
      <c r="S863">
        <v>10</v>
      </c>
      <c r="T863">
        <v>26</v>
      </c>
      <c r="U863">
        <v>4</v>
      </c>
      <c r="V863">
        <v>4</v>
      </c>
      <c r="W863">
        <v>3</v>
      </c>
      <c r="X863">
        <v>8</v>
      </c>
      <c r="Y863">
        <v>0</v>
      </c>
      <c r="Z863">
        <v>0</v>
      </c>
      <c r="AA863" t="s">
        <v>67</v>
      </c>
      <c r="AB863">
        <v>0</v>
      </c>
    </row>
    <row r="864" spans="2:28" x14ac:dyDescent="0.2">
      <c r="B864">
        <v>10858</v>
      </c>
      <c r="C864">
        <v>1976</v>
      </c>
      <c r="D864" s="59">
        <f t="shared" ca="1" si="40"/>
        <v>48</v>
      </c>
      <c r="E864" t="s">
        <v>23</v>
      </c>
      <c r="F864" t="s">
        <v>32</v>
      </c>
      <c r="G864" t="s">
        <v>1098</v>
      </c>
      <c r="H864" s="61" t="str">
        <f t="shared" si="41"/>
        <v>76,532.00</v>
      </c>
      <c r="I864" s="78">
        <f t="shared" si="42"/>
        <v>76532</v>
      </c>
      <c r="J864">
        <v>1</v>
      </c>
      <c r="K864">
        <v>1</v>
      </c>
      <c r="L864" s="61">
        <v>41526</v>
      </c>
      <c r="M864" s="93">
        <v>41526</v>
      </c>
      <c r="N864">
        <v>38</v>
      </c>
      <c r="O864">
        <v>355</v>
      </c>
      <c r="P864">
        <v>30</v>
      </c>
      <c r="Q864">
        <v>177</v>
      </c>
      <c r="R864">
        <v>90</v>
      </c>
      <c r="S864">
        <v>138</v>
      </c>
      <c r="T864">
        <v>30</v>
      </c>
      <c r="U864">
        <v>4</v>
      </c>
      <c r="V864">
        <v>9</v>
      </c>
      <c r="W864">
        <v>7</v>
      </c>
      <c r="X864">
        <v>5</v>
      </c>
      <c r="Y864">
        <v>0</v>
      </c>
      <c r="Z864">
        <v>0</v>
      </c>
      <c r="AA864" t="s">
        <v>27</v>
      </c>
      <c r="AB864">
        <v>0</v>
      </c>
    </row>
    <row r="865" spans="2:28" x14ac:dyDescent="0.2">
      <c r="B865">
        <v>8925</v>
      </c>
      <c r="C865">
        <v>1966</v>
      </c>
      <c r="D865" s="59">
        <f t="shared" ca="1" si="40"/>
        <v>58</v>
      </c>
      <c r="E865" t="s">
        <v>53</v>
      </c>
      <c r="F865" t="s">
        <v>32</v>
      </c>
      <c r="G865" t="s">
        <v>1099</v>
      </c>
      <c r="H865" s="61" t="str">
        <f t="shared" si="41"/>
        <v>70,053.00</v>
      </c>
      <c r="I865" s="78">
        <f t="shared" si="42"/>
        <v>70053</v>
      </c>
      <c r="J865">
        <v>0</v>
      </c>
      <c r="K865">
        <v>1</v>
      </c>
      <c r="L865" s="61">
        <v>41340</v>
      </c>
      <c r="M865" s="93">
        <v>41340</v>
      </c>
      <c r="N865">
        <v>38</v>
      </c>
      <c r="O865">
        <v>512</v>
      </c>
      <c r="P865">
        <v>53</v>
      </c>
      <c r="Q865">
        <v>98</v>
      </c>
      <c r="R865">
        <v>81</v>
      </c>
      <c r="S865">
        <v>179</v>
      </c>
      <c r="T865">
        <v>89</v>
      </c>
      <c r="U865">
        <v>3</v>
      </c>
      <c r="V865">
        <v>8</v>
      </c>
      <c r="W865">
        <v>10</v>
      </c>
      <c r="X865">
        <v>5</v>
      </c>
      <c r="Y865">
        <v>0</v>
      </c>
      <c r="Z865">
        <v>0</v>
      </c>
      <c r="AA865" t="s">
        <v>27</v>
      </c>
      <c r="AB865">
        <v>0</v>
      </c>
    </row>
    <row r="866" spans="2:28" x14ac:dyDescent="0.2">
      <c r="B866">
        <v>2499</v>
      </c>
      <c r="C866">
        <v>1959</v>
      </c>
      <c r="D866" s="59">
        <f t="shared" ca="1" si="40"/>
        <v>65</v>
      </c>
      <c r="E866" t="s">
        <v>43</v>
      </c>
      <c r="F866" t="s">
        <v>28</v>
      </c>
      <c r="G866" t="s">
        <v>1100</v>
      </c>
      <c r="H866" s="61" t="str">
        <f t="shared" si="41"/>
        <v>75,342.00</v>
      </c>
      <c r="I866" s="78">
        <f t="shared" si="42"/>
        <v>75342</v>
      </c>
      <c r="J866">
        <v>0</v>
      </c>
      <c r="K866">
        <v>1</v>
      </c>
      <c r="L866" s="61">
        <v>41430</v>
      </c>
      <c r="M866" s="93">
        <v>41430</v>
      </c>
      <c r="N866">
        <v>38</v>
      </c>
      <c r="O866">
        <v>204</v>
      </c>
      <c r="P866">
        <v>97</v>
      </c>
      <c r="Q866">
        <v>97</v>
      </c>
      <c r="R866">
        <v>21</v>
      </c>
      <c r="S866">
        <v>118</v>
      </c>
      <c r="T866">
        <v>26</v>
      </c>
      <c r="U866">
        <v>1</v>
      </c>
      <c r="V866">
        <v>5</v>
      </c>
      <c r="W866">
        <v>10</v>
      </c>
      <c r="X866">
        <v>4</v>
      </c>
      <c r="Y866">
        <v>0</v>
      </c>
      <c r="Z866">
        <v>0</v>
      </c>
      <c r="AA866" t="s">
        <v>27</v>
      </c>
      <c r="AB866">
        <v>0</v>
      </c>
    </row>
    <row r="867" spans="2:28" x14ac:dyDescent="0.2">
      <c r="B867">
        <v>1109</v>
      </c>
      <c r="C867">
        <v>1983</v>
      </c>
      <c r="D867" s="59">
        <f t="shared" ca="1" si="40"/>
        <v>41</v>
      </c>
      <c r="E867" t="s">
        <v>53</v>
      </c>
      <c r="F867" t="s">
        <v>32</v>
      </c>
      <c r="G867" t="s">
        <v>1101</v>
      </c>
      <c r="H867" s="61" t="str">
        <f t="shared" si="41"/>
        <v>27,590.00</v>
      </c>
      <c r="I867" s="78">
        <f t="shared" si="42"/>
        <v>27590</v>
      </c>
      <c r="J867">
        <v>1</v>
      </c>
      <c r="K867">
        <v>0</v>
      </c>
      <c r="L867" s="61" t="s">
        <v>565</v>
      </c>
      <c r="M867" s="93">
        <v>41387</v>
      </c>
      <c r="N867">
        <v>38</v>
      </c>
      <c r="O867">
        <v>6</v>
      </c>
      <c r="P867">
        <v>0</v>
      </c>
      <c r="Q867">
        <v>5</v>
      </c>
      <c r="R867">
        <v>0</v>
      </c>
      <c r="S867">
        <v>0</v>
      </c>
      <c r="T867">
        <v>1</v>
      </c>
      <c r="U867">
        <v>1</v>
      </c>
      <c r="V867">
        <v>1</v>
      </c>
      <c r="W867">
        <v>2</v>
      </c>
      <c r="X867">
        <v>7</v>
      </c>
      <c r="Y867">
        <v>0</v>
      </c>
      <c r="Z867">
        <v>0</v>
      </c>
      <c r="AA867" t="s">
        <v>27</v>
      </c>
      <c r="AB867">
        <v>0</v>
      </c>
    </row>
    <row r="868" spans="2:28" x14ac:dyDescent="0.2">
      <c r="B868">
        <v>326</v>
      </c>
      <c r="C868">
        <v>1974</v>
      </c>
      <c r="D868" s="59">
        <f t="shared" ca="1" si="40"/>
        <v>50</v>
      </c>
      <c r="E868" t="s">
        <v>23</v>
      </c>
      <c r="F868" t="s">
        <v>32</v>
      </c>
      <c r="G868" t="s">
        <v>1102</v>
      </c>
      <c r="H868" s="61" t="str">
        <f t="shared" si="41"/>
        <v>51,148.00</v>
      </c>
      <c r="I868" s="78">
        <f t="shared" si="42"/>
        <v>51148</v>
      </c>
      <c r="J868">
        <v>1</v>
      </c>
      <c r="K868">
        <v>1</v>
      </c>
      <c r="L868" s="61" t="s">
        <v>804</v>
      </c>
      <c r="M868" s="93">
        <v>41323</v>
      </c>
      <c r="N868">
        <v>38</v>
      </c>
      <c r="O868">
        <v>235</v>
      </c>
      <c r="P868">
        <v>6</v>
      </c>
      <c r="Q868">
        <v>45</v>
      </c>
      <c r="R868">
        <v>8</v>
      </c>
      <c r="S868">
        <v>9</v>
      </c>
      <c r="T868">
        <v>12</v>
      </c>
      <c r="U868">
        <v>4</v>
      </c>
      <c r="V868">
        <v>5</v>
      </c>
      <c r="W868">
        <v>6</v>
      </c>
      <c r="X868">
        <v>6</v>
      </c>
      <c r="Y868">
        <v>0</v>
      </c>
      <c r="Z868">
        <v>0</v>
      </c>
      <c r="AA868" t="s">
        <v>50</v>
      </c>
      <c r="AB868">
        <v>0</v>
      </c>
    </row>
    <row r="869" spans="2:28" x14ac:dyDescent="0.2">
      <c r="B869">
        <v>10967</v>
      </c>
      <c r="C869">
        <v>1964</v>
      </c>
      <c r="D869" s="59">
        <f t="shared" ca="1" si="40"/>
        <v>60</v>
      </c>
      <c r="E869" t="s">
        <v>23</v>
      </c>
      <c r="F869" t="s">
        <v>24</v>
      </c>
      <c r="G869" t="s">
        <v>1103</v>
      </c>
      <c r="H869" s="61" t="str">
        <f t="shared" si="41"/>
        <v>33,378.00</v>
      </c>
      <c r="I869" s="78">
        <f t="shared" si="42"/>
        <v>33378</v>
      </c>
      <c r="J869">
        <v>1</v>
      </c>
      <c r="K869">
        <v>1</v>
      </c>
      <c r="L869" s="61">
        <v>41427</v>
      </c>
      <c r="M869" s="93">
        <v>41427</v>
      </c>
      <c r="N869">
        <v>38</v>
      </c>
      <c r="O869">
        <v>33</v>
      </c>
      <c r="P869">
        <v>6</v>
      </c>
      <c r="Q869">
        <v>40</v>
      </c>
      <c r="R869">
        <v>3</v>
      </c>
      <c r="S869">
        <v>7</v>
      </c>
      <c r="T869">
        <v>10</v>
      </c>
      <c r="U869">
        <v>3</v>
      </c>
      <c r="V869">
        <v>2</v>
      </c>
      <c r="W869">
        <v>4</v>
      </c>
      <c r="X869">
        <v>7</v>
      </c>
      <c r="Y869">
        <v>0</v>
      </c>
      <c r="Z869">
        <v>0</v>
      </c>
      <c r="AA869" t="s">
        <v>67</v>
      </c>
      <c r="AB869">
        <v>0</v>
      </c>
    </row>
    <row r="870" spans="2:28" x14ac:dyDescent="0.2">
      <c r="B870">
        <v>5370</v>
      </c>
      <c r="C870">
        <v>1974</v>
      </c>
      <c r="D870" s="59">
        <f t="shared" ca="1" si="40"/>
        <v>50</v>
      </c>
      <c r="E870" t="s">
        <v>40</v>
      </c>
      <c r="F870" t="s">
        <v>32</v>
      </c>
      <c r="G870" t="s">
        <v>1104</v>
      </c>
      <c r="H870" s="61" t="str">
        <f t="shared" si="41"/>
        <v>32,644.00</v>
      </c>
      <c r="I870" s="78">
        <f t="shared" si="42"/>
        <v>32644</v>
      </c>
      <c r="J870">
        <v>1</v>
      </c>
      <c r="K870">
        <v>0</v>
      </c>
      <c r="L870" s="61" t="s">
        <v>263</v>
      </c>
      <c r="M870" s="93">
        <v>41290</v>
      </c>
      <c r="N870">
        <v>38</v>
      </c>
      <c r="O870">
        <v>239</v>
      </c>
      <c r="P870">
        <v>3</v>
      </c>
      <c r="Q870">
        <v>141</v>
      </c>
      <c r="R870">
        <v>0</v>
      </c>
      <c r="S870">
        <v>7</v>
      </c>
      <c r="T870">
        <v>23</v>
      </c>
      <c r="U870">
        <v>4</v>
      </c>
      <c r="V870">
        <v>7</v>
      </c>
      <c r="W870">
        <v>6</v>
      </c>
      <c r="X870">
        <v>8</v>
      </c>
      <c r="Y870">
        <v>0</v>
      </c>
      <c r="Z870">
        <v>0</v>
      </c>
      <c r="AA870" t="s">
        <v>27</v>
      </c>
      <c r="AB870">
        <v>1</v>
      </c>
    </row>
    <row r="871" spans="2:28" x14ac:dyDescent="0.2">
      <c r="B871">
        <v>2098</v>
      </c>
      <c r="C871">
        <v>1970</v>
      </c>
      <c r="D871" s="59">
        <f t="shared" ca="1" si="40"/>
        <v>54</v>
      </c>
      <c r="E871" t="s">
        <v>40</v>
      </c>
      <c r="F871" t="s">
        <v>32</v>
      </c>
      <c r="G871" t="s">
        <v>1105</v>
      </c>
      <c r="H871" s="61" t="str">
        <f t="shared" si="41"/>
        <v>33,581.00</v>
      </c>
      <c r="I871" s="78">
        <f t="shared" si="42"/>
        <v>33581</v>
      </c>
      <c r="J871">
        <v>2</v>
      </c>
      <c r="K871">
        <v>0</v>
      </c>
      <c r="L871" s="61">
        <v>41487</v>
      </c>
      <c r="M871" s="93">
        <v>41487</v>
      </c>
      <c r="N871">
        <v>38</v>
      </c>
      <c r="O871">
        <v>11</v>
      </c>
      <c r="P871">
        <v>0</v>
      </c>
      <c r="Q871">
        <v>5</v>
      </c>
      <c r="R871">
        <v>0</v>
      </c>
      <c r="S871">
        <v>0</v>
      </c>
      <c r="T871">
        <v>1</v>
      </c>
      <c r="U871">
        <v>1</v>
      </c>
      <c r="V871">
        <v>1</v>
      </c>
      <c r="W871">
        <v>2</v>
      </c>
      <c r="X871">
        <v>8</v>
      </c>
      <c r="Y871">
        <v>0</v>
      </c>
      <c r="Z871">
        <v>0</v>
      </c>
      <c r="AA871" t="s">
        <v>27</v>
      </c>
      <c r="AB871">
        <v>0</v>
      </c>
    </row>
    <row r="872" spans="2:28" x14ac:dyDescent="0.2">
      <c r="B872">
        <v>1773</v>
      </c>
      <c r="C872">
        <v>1979</v>
      </c>
      <c r="D872" s="59">
        <f t="shared" ca="1" si="40"/>
        <v>45</v>
      </c>
      <c r="E872" t="s">
        <v>43</v>
      </c>
      <c r="F872" t="s">
        <v>32</v>
      </c>
      <c r="G872" t="s">
        <v>1106</v>
      </c>
      <c r="H872" s="61" t="str">
        <f t="shared" si="41"/>
        <v>12,393.00</v>
      </c>
      <c r="I872" s="78">
        <f t="shared" si="42"/>
        <v>12393</v>
      </c>
      <c r="J872">
        <v>0</v>
      </c>
      <c r="K872">
        <v>0</v>
      </c>
      <c r="L872" s="61">
        <v>41011</v>
      </c>
      <c r="M872" s="93">
        <v>41011</v>
      </c>
      <c r="N872">
        <v>38</v>
      </c>
      <c r="O872">
        <v>5</v>
      </c>
      <c r="P872">
        <v>6</v>
      </c>
      <c r="Q872">
        <v>15</v>
      </c>
      <c r="R872">
        <v>11</v>
      </c>
      <c r="S872">
        <v>7</v>
      </c>
      <c r="T872">
        <v>13</v>
      </c>
      <c r="U872">
        <v>1</v>
      </c>
      <c r="V872">
        <v>2</v>
      </c>
      <c r="W872">
        <v>3</v>
      </c>
      <c r="X872">
        <v>9</v>
      </c>
      <c r="Y872">
        <v>0</v>
      </c>
      <c r="Z872">
        <v>0</v>
      </c>
      <c r="AA872" t="s">
        <v>67</v>
      </c>
      <c r="AB872">
        <v>0</v>
      </c>
    </row>
    <row r="873" spans="2:28" x14ac:dyDescent="0.2">
      <c r="B873">
        <v>5036</v>
      </c>
      <c r="C873">
        <v>1985</v>
      </c>
      <c r="D873" s="59">
        <f t="shared" ca="1" si="40"/>
        <v>39</v>
      </c>
      <c r="E873" t="s">
        <v>40</v>
      </c>
      <c r="F873" t="s">
        <v>28</v>
      </c>
      <c r="G873" t="s">
        <v>1107</v>
      </c>
      <c r="H873" s="61" t="str">
        <f t="shared" si="41"/>
        <v>42,710.00</v>
      </c>
      <c r="I873" s="78">
        <f t="shared" si="42"/>
        <v>42710</v>
      </c>
      <c r="J873">
        <v>1</v>
      </c>
      <c r="K873">
        <v>0</v>
      </c>
      <c r="L873" s="61" t="s">
        <v>598</v>
      </c>
      <c r="M873" s="93">
        <v>41241</v>
      </c>
      <c r="N873">
        <v>38</v>
      </c>
      <c r="O873">
        <v>252</v>
      </c>
      <c r="P873">
        <v>3</v>
      </c>
      <c r="Q873">
        <v>42</v>
      </c>
      <c r="R873">
        <v>4</v>
      </c>
      <c r="S873">
        <v>3</v>
      </c>
      <c r="T873">
        <v>102</v>
      </c>
      <c r="U873">
        <v>2</v>
      </c>
      <c r="V873">
        <v>4</v>
      </c>
      <c r="W873">
        <v>3</v>
      </c>
      <c r="X873">
        <v>6</v>
      </c>
      <c r="Y873">
        <v>0</v>
      </c>
      <c r="Z873">
        <v>0</v>
      </c>
      <c r="AA873" t="s">
        <v>27</v>
      </c>
      <c r="AB873">
        <v>0</v>
      </c>
    </row>
    <row r="874" spans="2:28" x14ac:dyDescent="0.2">
      <c r="B874">
        <v>4856</v>
      </c>
      <c r="C874">
        <v>1958</v>
      </c>
      <c r="D874" s="59">
        <f t="shared" ca="1" si="40"/>
        <v>66</v>
      </c>
      <c r="E874" t="s">
        <v>43</v>
      </c>
      <c r="F874" t="s">
        <v>32</v>
      </c>
      <c r="G874" t="s">
        <v>1108</v>
      </c>
      <c r="H874" s="61" t="str">
        <f t="shared" si="41"/>
        <v>82,347.00</v>
      </c>
      <c r="I874" s="78">
        <f t="shared" si="42"/>
        <v>82347</v>
      </c>
      <c r="J874">
        <v>0</v>
      </c>
      <c r="K874">
        <v>0</v>
      </c>
      <c r="L874" s="61">
        <v>41071</v>
      </c>
      <c r="M874" s="93">
        <v>41071</v>
      </c>
      <c r="N874">
        <v>38</v>
      </c>
      <c r="O874">
        <v>556</v>
      </c>
      <c r="P874">
        <v>54</v>
      </c>
      <c r="Q874">
        <v>845</v>
      </c>
      <c r="R874">
        <v>202</v>
      </c>
      <c r="S874">
        <v>133</v>
      </c>
      <c r="T874">
        <v>63</v>
      </c>
      <c r="U874">
        <v>1</v>
      </c>
      <c r="V874">
        <v>7</v>
      </c>
      <c r="W874">
        <v>10</v>
      </c>
      <c r="X874">
        <v>3</v>
      </c>
      <c r="Y874">
        <v>0</v>
      </c>
      <c r="Z874">
        <v>0</v>
      </c>
      <c r="AA874" t="s">
        <v>50</v>
      </c>
      <c r="AB874">
        <v>2</v>
      </c>
    </row>
    <row r="875" spans="2:28" x14ac:dyDescent="0.2">
      <c r="B875">
        <v>8722</v>
      </c>
      <c r="C875">
        <v>1958</v>
      </c>
      <c r="D875" s="59">
        <f t="shared" ca="1" si="40"/>
        <v>66</v>
      </c>
      <c r="E875" t="s">
        <v>43</v>
      </c>
      <c r="F875" t="s">
        <v>32</v>
      </c>
      <c r="G875" t="s">
        <v>1108</v>
      </c>
      <c r="H875" s="61" t="str">
        <f t="shared" si="41"/>
        <v>82,347.00</v>
      </c>
      <c r="I875" s="78">
        <f t="shared" si="42"/>
        <v>82347</v>
      </c>
      <c r="J875">
        <v>0</v>
      </c>
      <c r="K875">
        <v>0</v>
      </c>
      <c r="L875" s="61">
        <v>41071</v>
      </c>
      <c r="M875" s="93">
        <v>41071</v>
      </c>
      <c r="N875">
        <v>38</v>
      </c>
      <c r="O875">
        <v>556</v>
      </c>
      <c r="P875">
        <v>54</v>
      </c>
      <c r="Q875">
        <v>845</v>
      </c>
      <c r="R875">
        <v>202</v>
      </c>
      <c r="S875">
        <v>133</v>
      </c>
      <c r="T875">
        <v>63</v>
      </c>
      <c r="U875">
        <v>1</v>
      </c>
      <c r="V875">
        <v>7</v>
      </c>
      <c r="W875">
        <v>10</v>
      </c>
      <c r="X875">
        <v>3</v>
      </c>
      <c r="Y875">
        <v>1</v>
      </c>
      <c r="Z875">
        <v>0</v>
      </c>
      <c r="AA875" t="s">
        <v>31</v>
      </c>
      <c r="AB875">
        <v>2</v>
      </c>
    </row>
    <row r="876" spans="2:28" x14ac:dyDescent="0.2">
      <c r="B876">
        <v>2156</v>
      </c>
      <c r="C876">
        <v>1956</v>
      </c>
      <c r="D876" s="59">
        <f t="shared" ca="1" si="40"/>
        <v>68</v>
      </c>
      <c r="E876" t="s">
        <v>40</v>
      </c>
      <c r="F876" t="s">
        <v>32</v>
      </c>
      <c r="G876" t="s">
        <v>1109</v>
      </c>
      <c r="H876" s="61" t="str">
        <f t="shared" si="41"/>
        <v>22,554.00</v>
      </c>
      <c r="I876" s="78">
        <f t="shared" si="42"/>
        <v>22554</v>
      </c>
      <c r="J876">
        <v>1</v>
      </c>
      <c r="K876">
        <v>1</v>
      </c>
      <c r="L876" s="61">
        <v>40979</v>
      </c>
      <c r="M876" s="93">
        <v>40979</v>
      </c>
      <c r="N876">
        <v>38</v>
      </c>
      <c r="O876">
        <v>27</v>
      </c>
      <c r="P876">
        <v>0</v>
      </c>
      <c r="Q876">
        <v>10</v>
      </c>
      <c r="R876">
        <v>0</v>
      </c>
      <c r="S876">
        <v>0</v>
      </c>
      <c r="T876">
        <v>4</v>
      </c>
      <c r="U876">
        <v>4</v>
      </c>
      <c r="V876">
        <v>2</v>
      </c>
      <c r="W876">
        <v>4</v>
      </c>
      <c r="X876">
        <v>5</v>
      </c>
      <c r="Y876">
        <v>0</v>
      </c>
      <c r="Z876">
        <v>0</v>
      </c>
      <c r="AA876" t="s">
        <v>27</v>
      </c>
      <c r="AB876">
        <v>0</v>
      </c>
    </row>
    <row r="877" spans="2:28" x14ac:dyDescent="0.2">
      <c r="B877">
        <v>2569</v>
      </c>
      <c r="C877">
        <v>1988</v>
      </c>
      <c r="D877" s="59">
        <f t="shared" ca="1" si="40"/>
        <v>36</v>
      </c>
      <c r="E877" t="s">
        <v>23</v>
      </c>
      <c r="F877" t="s">
        <v>32</v>
      </c>
      <c r="G877" t="s">
        <v>1110</v>
      </c>
      <c r="H877" s="61" t="str">
        <f t="shared" si="41"/>
        <v>17,323.00</v>
      </c>
      <c r="I877" s="78">
        <f t="shared" si="42"/>
        <v>17323</v>
      </c>
      <c r="J877">
        <v>0</v>
      </c>
      <c r="K877">
        <v>0</v>
      </c>
      <c r="L877" s="61">
        <v>41192</v>
      </c>
      <c r="M877" s="93">
        <v>41192</v>
      </c>
      <c r="N877">
        <v>38</v>
      </c>
      <c r="O877">
        <v>3</v>
      </c>
      <c r="P877">
        <v>14</v>
      </c>
      <c r="Q877">
        <v>17</v>
      </c>
      <c r="R877">
        <v>6</v>
      </c>
      <c r="S877">
        <v>1</v>
      </c>
      <c r="T877">
        <v>5</v>
      </c>
      <c r="U877">
        <v>1</v>
      </c>
      <c r="V877">
        <v>1</v>
      </c>
      <c r="W877">
        <v>3</v>
      </c>
      <c r="X877">
        <v>8</v>
      </c>
      <c r="Y877">
        <v>0</v>
      </c>
      <c r="Z877">
        <v>0</v>
      </c>
      <c r="AA877" t="s">
        <v>35</v>
      </c>
      <c r="AB877">
        <v>0</v>
      </c>
    </row>
    <row r="878" spans="2:28" x14ac:dyDescent="0.2">
      <c r="B878">
        <v>10151</v>
      </c>
      <c r="C878">
        <v>1961</v>
      </c>
      <c r="D878" s="59">
        <f t="shared" ca="1" si="40"/>
        <v>63</v>
      </c>
      <c r="E878" t="s">
        <v>23</v>
      </c>
      <c r="F878" t="s">
        <v>24</v>
      </c>
      <c r="G878" t="s">
        <v>1111</v>
      </c>
      <c r="H878" s="61" t="str">
        <f t="shared" si="41"/>
        <v>62,204.00</v>
      </c>
      <c r="I878" s="78">
        <f t="shared" si="42"/>
        <v>62204</v>
      </c>
      <c r="J878">
        <v>0</v>
      </c>
      <c r="K878">
        <v>2</v>
      </c>
      <c r="L878" s="61">
        <v>41252</v>
      </c>
      <c r="M878" s="93">
        <v>41252</v>
      </c>
      <c r="N878">
        <v>38</v>
      </c>
      <c r="O878">
        <v>317</v>
      </c>
      <c r="P878">
        <v>46</v>
      </c>
      <c r="Q878">
        <v>247</v>
      </c>
      <c r="R878">
        <v>151</v>
      </c>
      <c r="S878">
        <v>46</v>
      </c>
      <c r="T878">
        <v>139</v>
      </c>
      <c r="U878">
        <v>1</v>
      </c>
      <c r="V878">
        <v>4</v>
      </c>
      <c r="W878">
        <v>12</v>
      </c>
      <c r="X878">
        <v>3</v>
      </c>
      <c r="Y878">
        <v>0</v>
      </c>
      <c r="Z878">
        <v>0</v>
      </c>
      <c r="AA878" t="s">
        <v>27</v>
      </c>
      <c r="AB878">
        <v>0</v>
      </c>
    </row>
    <row r="879" spans="2:28" x14ac:dyDescent="0.2">
      <c r="B879">
        <v>10473</v>
      </c>
      <c r="C879">
        <v>1957</v>
      </c>
      <c r="D879" s="59">
        <f t="shared" ca="1" si="40"/>
        <v>67</v>
      </c>
      <c r="E879" t="s">
        <v>40</v>
      </c>
      <c r="F879" t="s">
        <v>55</v>
      </c>
      <c r="G879" t="s">
        <v>1112</v>
      </c>
      <c r="H879" s="61" t="str">
        <f t="shared" si="41"/>
        <v>78,028.00</v>
      </c>
      <c r="I879" s="78">
        <f t="shared" si="42"/>
        <v>78028</v>
      </c>
      <c r="J879">
        <v>0</v>
      </c>
      <c r="K879">
        <v>1</v>
      </c>
      <c r="L879" s="61">
        <v>41191</v>
      </c>
      <c r="M879" s="93">
        <v>41191</v>
      </c>
      <c r="N879">
        <v>38</v>
      </c>
      <c r="O879">
        <v>158</v>
      </c>
      <c r="P879">
        <v>19</v>
      </c>
      <c r="Q879">
        <v>288</v>
      </c>
      <c r="R879">
        <v>25</v>
      </c>
      <c r="S879">
        <v>0</v>
      </c>
      <c r="T879">
        <v>38</v>
      </c>
      <c r="U879">
        <v>1</v>
      </c>
      <c r="V879">
        <v>6</v>
      </c>
      <c r="W879">
        <v>9</v>
      </c>
      <c r="X879">
        <v>7</v>
      </c>
      <c r="Y879">
        <v>1</v>
      </c>
      <c r="Z879">
        <v>0</v>
      </c>
      <c r="AA879" t="s">
        <v>27</v>
      </c>
      <c r="AB879">
        <v>2</v>
      </c>
    </row>
    <row r="880" spans="2:28" x14ac:dyDescent="0.2">
      <c r="B880">
        <v>7079</v>
      </c>
      <c r="C880">
        <v>1963</v>
      </c>
      <c r="D880" s="59">
        <f t="shared" ca="1" si="40"/>
        <v>61</v>
      </c>
      <c r="E880" t="s">
        <v>23</v>
      </c>
      <c r="F880" t="s">
        <v>24</v>
      </c>
      <c r="G880" t="s">
        <v>1113</v>
      </c>
      <c r="H880" s="61" t="str">
        <f t="shared" si="41"/>
        <v>63,887.00</v>
      </c>
      <c r="I880" s="78">
        <f t="shared" si="42"/>
        <v>63887</v>
      </c>
      <c r="J880">
        <v>0</v>
      </c>
      <c r="K880">
        <v>1</v>
      </c>
      <c r="L880" s="61">
        <v>41130</v>
      </c>
      <c r="M880" s="93">
        <v>41130</v>
      </c>
      <c r="N880">
        <v>38</v>
      </c>
      <c r="O880">
        <v>897</v>
      </c>
      <c r="P880">
        <v>23</v>
      </c>
      <c r="Q880">
        <v>207</v>
      </c>
      <c r="R880">
        <v>15</v>
      </c>
      <c r="S880">
        <v>11</v>
      </c>
      <c r="T880">
        <v>92</v>
      </c>
      <c r="U880">
        <v>5</v>
      </c>
      <c r="V880">
        <v>9</v>
      </c>
      <c r="W880">
        <v>12</v>
      </c>
      <c r="X880">
        <v>6</v>
      </c>
      <c r="Y880">
        <v>0</v>
      </c>
      <c r="Z880">
        <v>0</v>
      </c>
      <c r="AA880" t="s">
        <v>67</v>
      </c>
      <c r="AB880">
        <v>0</v>
      </c>
    </row>
    <row r="881" spans="2:28" x14ac:dyDescent="0.2">
      <c r="B881">
        <v>6875</v>
      </c>
      <c r="C881">
        <v>1966</v>
      </c>
      <c r="D881" s="59">
        <f t="shared" ca="1" si="40"/>
        <v>58</v>
      </c>
      <c r="E881" t="s">
        <v>40</v>
      </c>
      <c r="F881" t="s">
        <v>32</v>
      </c>
      <c r="G881" t="s">
        <v>1114</v>
      </c>
      <c r="H881" s="61" t="str">
        <f t="shared" si="41"/>
        <v>32,727.00</v>
      </c>
      <c r="I881" s="78">
        <f t="shared" si="42"/>
        <v>32727</v>
      </c>
      <c r="J881">
        <v>0</v>
      </c>
      <c r="K881">
        <v>0</v>
      </c>
      <c r="L881" s="61" t="s">
        <v>1115</v>
      </c>
      <c r="M881" s="93">
        <v>41149</v>
      </c>
      <c r="N881">
        <v>38</v>
      </c>
      <c r="O881">
        <v>167</v>
      </c>
      <c r="P881">
        <v>13</v>
      </c>
      <c r="Q881">
        <v>180</v>
      </c>
      <c r="R881">
        <v>86</v>
      </c>
      <c r="S881">
        <v>13</v>
      </c>
      <c r="T881">
        <v>70</v>
      </c>
      <c r="U881">
        <v>2</v>
      </c>
      <c r="V881">
        <v>7</v>
      </c>
      <c r="W881">
        <v>5</v>
      </c>
      <c r="X881">
        <v>8</v>
      </c>
      <c r="Y881">
        <v>0</v>
      </c>
      <c r="Z881">
        <v>0</v>
      </c>
      <c r="AA881" t="s">
        <v>31</v>
      </c>
      <c r="AB881">
        <v>0</v>
      </c>
    </row>
    <row r="882" spans="2:28" x14ac:dyDescent="0.2">
      <c r="B882">
        <v>6728</v>
      </c>
      <c r="C882">
        <v>1986</v>
      </c>
      <c r="D882" s="59">
        <f t="shared" ca="1" si="40"/>
        <v>38</v>
      </c>
      <c r="E882" t="s">
        <v>23</v>
      </c>
      <c r="F882" t="s">
        <v>32</v>
      </c>
      <c r="G882" t="s">
        <v>1116</v>
      </c>
      <c r="H882" s="61" t="str">
        <f t="shared" si="41"/>
        <v>29,103.00</v>
      </c>
      <c r="I882" s="78">
        <f t="shared" si="42"/>
        <v>29103</v>
      </c>
      <c r="J882">
        <v>1</v>
      </c>
      <c r="K882">
        <v>0</v>
      </c>
      <c r="L882" s="61" t="s">
        <v>1020</v>
      </c>
      <c r="M882" s="93">
        <v>41148</v>
      </c>
      <c r="N882">
        <v>38</v>
      </c>
      <c r="O882">
        <v>16</v>
      </c>
      <c r="P882">
        <v>0</v>
      </c>
      <c r="Q882">
        <v>17</v>
      </c>
      <c r="R882">
        <v>6</v>
      </c>
      <c r="S882">
        <v>3</v>
      </c>
      <c r="T882">
        <v>6</v>
      </c>
      <c r="U882">
        <v>2</v>
      </c>
      <c r="V882">
        <v>1</v>
      </c>
      <c r="W882">
        <v>3</v>
      </c>
      <c r="X882">
        <v>9</v>
      </c>
      <c r="Y882">
        <v>0</v>
      </c>
      <c r="Z882">
        <v>0</v>
      </c>
      <c r="AA882" t="s">
        <v>27</v>
      </c>
      <c r="AB882">
        <v>0</v>
      </c>
    </row>
    <row r="883" spans="2:28" x14ac:dyDescent="0.2">
      <c r="B883">
        <v>2471</v>
      </c>
      <c r="C883">
        <v>1966</v>
      </c>
      <c r="D883" s="59">
        <f t="shared" ca="1" si="40"/>
        <v>58</v>
      </c>
      <c r="E883" t="s">
        <v>23</v>
      </c>
      <c r="F883" t="s">
        <v>32</v>
      </c>
      <c r="G883" t="s">
        <v>1117</v>
      </c>
      <c r="H883" s="61" t="str">
        <f t="shared" si="41"/>
        <v>61,482.00</v>
      </c>
      <c r="I883" s="78">
        <f t="shared" si="42"/>
        <v>61482</v>
      </c>
      <c r="J883">
        <v>0</v>
      </c>
      <c r="K883">
        <v>0</v>
      </c>
      <c r="L883" s="61" t="s">
        <v>999</v>
      </c>
      <c r="M883" s="93">
        <v>41817</v>
      </c>
      <c r="N883">
        <v>39</v>
      </c>
      <c r="O883">
        <v>48</v>
      </c>
      <c r="P883">
        <v>58</v>
      </c>
      <c r="Q883">
        <v>68</v>
      </c>
      <c r="R883">
        <v>16</v>
      </c>
      <c r="S883">
        <v>66</v>
      </c>
      <c r="T883">
        <v>43</v>
      </c>
      <c r="U883">
        <v>1</v>
      </c>
      <c r="V883">
        <v>3</v>
      </c>
      <c r="W883">
        <v>6</v>
      </c>
      <c r="X883">
        <v>2</v>
      </c>
      <c r="Y883">
        <v>0</v>
      </c>
      <c r="Z883">
        <v>0</v>
      </c>
      <c r="AA883" t="s">
        <v>67</v>
      </c>
      <c r="AB883">
        <v>0</v>
      </c>
    </row>
    <row r="884" spans="2:28" x14ac:dyDescent="0.2">
      <c r="B884">
        <v>49</v>
      </c>
      <c r="C884">
        <v>1971</v>
      </c>
      <c r="D884" s="59">
        <f t="shared" ca="1" si="40"/>
        <v>53</v>
      </c>
      <c r="E884" t="s">
        <v>23</v>
      </c>
      <c r="F884" t="s">
        <v>28</v>
      </c>
      <c r="G884" t="s">
        <v>1118</v>
      </c>
      <c r="H884" s="61" t="str">
        <f t="shared" si="41"/>
        <v>20,587.00</v>
      </c>
      <c r="I884" s="78">
        <f t="shared" si="42"/>
        <v>20587</v>
      </c>
      <c r="J884">
        <v>1</v>
      </c>
      <c r="K884">
        <v>0</v>
      </c>
      <c r="L884" s="61">
        <v>41948</v>
      </c>
      <c r="M884" s="93">
        <v>41948</v>
      </c>
      <c r="N884">
        <v>39</v>
      </c>
      <c r="O884">
        <v>2</v>
      </c>
      <c r="P884">
        <v>3</v>
      </c>
      <c r="Q884">
        <v>6</v>
      </c>
      <c r="R884">
        <v>4</v>
      </c>
      <c r="S884">
        <v>1</v>
      </c>
      <c r="T884">
        <v>9</v>
      </c>
      <c r="U884">
        <v>1</v>
      </c>
      <c r="V884">
        <v>1</v>
      </c>
      <c r="W884">
        <v>2</v>
      </c>
      <c r="X884">
        <v>7</v>
      </c>
      <c r="Y884">
        <v>0</v>
      </c>
      <c r="Z884">
        <v>0</v>
      </c>
      <c r="AA884" t="s">
        <v>31</v>
      </c>
      <c r="AB884">
        <v>0</v>
      </c>
    </row>
    <row r="885" spans="2:28" x14ac:dyDescent="0.2">
      <c r="B885">
        <v>4973</v>
      </c>
      <c r="C885">
        <v>1971</v>
      </c>
      <c r="D885" s="59">
        <f t="shared" ca="1" si="40"/>
        <v>53</v>
      </c>
      <c r="E885" t="s">
        <v>23</v>
      </c>
      <c r="F885" t="s">
        <v>28</v>
      </c>
      <c r="G885" t="s">
        <v>1118</v>
      </c>
      <c r="H885" s="61" t="str">
        <f t="shared" si="41"/>
        <v>20,587.00</v>
      </c>
      <c r="I885" s="78">
        <f t="shared" si="42"/>
        <v>20587</v>
      </c>
      <c r="J885">
        <v>1</v>
      </c>
      <c r="K885">
        <v>0</v>
      </c>
      <c r="L885" s="61">
        <v>41948</v>
      </c>
      <c r="M885" s="93">
        <v>41948</v>
      </c>
      <c r="N885">
        <v>39</v>
      </c>
      <c r="O885">
        <v>2</v>
      </c>
      <c r="P885">
        <v>3</v>
      </c>
      <c r="Q885">
        <v>6</v>
      </c>
      <c r="R885">
        <v>4</v>
      </c>
      <c r="S885">
        <v>1</v>
      </c>
      <c r="T885">
        <v>9</v>
      </c>
      <c r="U885">
        <v>1</v>
      </c>
      <c r="V885">
        <v>1</v>
      </c>
      <c r="W885">
        <v>2</v>
      </c>
      <c r="X885">
        <v>7</v>
      </c>
      <c r="Y885">
        <v>0</v>
      </c>
      <c r="Z885">
        <v>0</v>
      </c>
      <c r="AA885" t="s">
        <v>31</v>
      </c>
      <c r="AB885">
        <v>0</v>
      </c>
    </row>
    <row r="886" spans="2:28" x14ac:dyDescent="0.2">
      <c r="B886">
        <v>6387</v>
      </c>
      <c r="C886">
        <v>1977</v>
      </c>
      <c r="D886" s="59">
        <f t="shared" ca="1" si="40"/>
        <v>47</v>
      </c>
      <c r="E886" t="s">
        <v>40</v>
      </c>
      <c r="F886" t="s">
        <v>32</v>
      </c>
      <c r="G886" t="s">
        <v>1119</v>
      </c>
      <c r="H886" s="61" t="str">
        <f t="shared" si="41"/>
        <v>52,190.00</v>
      </c>
      <c r="I886" s="78">
        <f t="shared" si="42"/>
        <v>52190</v>
      </c>
      <c r="J886">
        <v>1</v>
      </c>
      <c r="K886">
        <v>1</v>
      </c>
      <c r="L886" s="61">
        <v>41856</v>
      </c>
      <c r="M886" s="93">
        <v>41856</v>
      </c>
      <c r="N886">
        <v>39</v>
      </c>
      <c r="O886">
        <v>42</v>
      </c>
      <c r="P886">
        <v>0</v>
      </c>
      <c r="Q886">
        <v>17</v>
      </c>
      <c r="R886">
        <v>0</v>
      </c>
      <c r="S886">
        <v>0</v>
      </c>
      <c r="T886">
        <v>18</v>
      </c>
      <c r="U886">
        <v>3</v>
      </c>
      <c r="V886">
        <v>2</v>
      </c>
      <c r="W886">
        <v>3</v>
      </c>
      <c r="X886">
        <v>5</v>
      </c>
      <c r="Y886">
        <v>0</v>
      </c>
      <c r="Z886">
        <v>0</v>
      </c>
      <c r="AA886" t="s">
        <v>67</v>
      </c>
      <c r="AB886">
        <v>1</v>
      </c>
    </row>
    <row r="887" spans="2:28" x14ac:dyDescent="0.2">
      <c r="B887">
        <v>5866</v>
      </c>
      <c r="C887">
        <v>1975</v>
      </c>
      <c r="D887" s="59">
        <f t="shared" ca="1" si="40"/>
        <v>49</v>
      </c>
      <c r="E887" t="s">
        <v>23</v>
      </c>
      <c r="F887" t="s">
        <v>32</v>
      </c>
      <c r="G887" t="s">
        <v>1120</v>
      </c>
      <c r="H887" s="61" t="str">
        <f t="shared" si="41"/>
        <v>48,186.00</v>
      </c>
      <c r="I887" s="78">
        <f t="shared" si="42"/>
        <v>48186</v>
      </c>
      <c r="J887">
        <v>1</v>
      </c>
      <c r="K887">
        <v>0</v>
      </c>
      <c r="L887" s="61" t="s">
        <v>505</v>
      </c>
      <c r="M887" s="93">
        <v>41718</v>
      </c>
      <c r="N887">
        <v>39</v>
      </c>
      <c r="O887">
        <v>97</v>
      </c>
      <c r="P887">
        <v>3</v>
      </c>
      <c r="Q887">
        <v>66</v>
      </c>
      <c r="R887">
        <v>12</v>
      </c>
      <c r="S887">
        <v>7</v>
      </c>
      <c r="T887">
        <v>34</v>
      </c>
      <c r="U887">
        <v>3</v>
      </c>
      <c r="V887">
        <v>4</v>
      </c>
      <c r="W887">
        <v>4</v>
      </c>
      <c r="X887">
        <v>7</v>
      </c>
      <c r="Y887">
        <v>0</v>
      </c>
      <c r="Z887">
        <v>0</v>
      </c>
      <c r="AA887" t="s">
        <v>27</v>
      </c>
      <c r="AB887">
        <v>0</v>
      </c>
    </row>
    <row r="888" spans="2:28" x14ac:dyDescent="0.2">
      <c r="B888">
        <v>8523</v>
      </c>
      <c r="C888">
        <v>1969</v>
      </c>
      <c r="D888" s="59">
        <f t="shared" ca="1" si="40"/>
        <v>55</v>
      </c>
      <c r="E888" t="s">
        <v>23</v>
      </c>
      <c r="F888" t="s">
        <v>32</v>
      </c>
      <c r="G888" t="s">
        <v>1121</v>
      </c>
      <c r="H888" s="61" t="str">
        <f t="shared" si="41"/>
        <v>19,329.00</v>
      </c>
      <c r="I888" s="78">
        <f t="shared" si="42"/>
        <v>19329</v>
      </c>
      <c r="J888">
        <v>1</v>
      </c>
      <c r="K888">
        <v>0</v>
      </c>
      <c r="L888" s="61" t="s">
        <v>957</v>
      </c>
      <c r="M888" s="93">
        <v>41622</v>
      </c>
      <c r="N888">
        <v>39</v>
      </c>
      <c r="O888">
        <v>24</v>
      </c>
      <c r="P888">
        <v>1</v>
      </c>
      <c r="Q888">
        <v>16</v>
      </c>
      <c r="R888">
        <v>12</v>
      </c>
      <c r="S888">
        <v>2</v>
      </c>
      <c r="T888">
        <v>5</v>
      </c>
      <c r="U888">
        <v>3</v>
      </c>
      <c r="V888">
        <v>4</v>
      </c>
      <c r="W888">
        <v>3</v>
      </c>
      <c r="X888">
        <v>8</v>
      </c>
      <c r="Y888">
        <v>0</v>
      </c>
      <c r="Z888">
        <v>0</v>
      </c>
      <c r="AA888" t="s">
        <v>31</v>
      </c>
      <c r="AB888">
        <v>0</v>
      </c>
    </row>
    <row r="889" spans="2:28" x14ac:dyDescent="0.2">
      <c r="B889">
        <v>7901</v>
      </c>
      <c r="C889">
        <v>1972</v>
      </c>
      <c r="D889" s="59">
        <f t="shared" ca="1" si="40"/>
        <v>52</v>
      </c>
      <c r="E889" t="s">
        <v>53</v>
      </c>
      <c r="F889" t="s">
        <v>32</v>
      </c>
      <c r="G889" t="s">
        <v>1122</v>
      </c>
      <c r="H889" s="61" t="str">
        <f t="shared" si="41"/>
        <v>34,109.00</v>
      </c>
      <c r="I889" s="78">
        <f t="shared" si="42"/>
        <v>34109</v>
      </c>
      <c r="J889">
        <v>0</v>
      </c>
      <c r="K889">
        <v>1</v>
      </c>
      <c r="L889" s="61">
        <v>41436</v>
      </c>
      <c r="M889" s="93">
        <v>41436</v>
      </c>
      <c r="N889">
        <v>39</v>
      </c>
      <c r="O889">
        <v>9</v>
      </c>
      <c r="P889">
        <v>1</v>
      </c>
      <c r="Q889">
        <v>5</v>
      </c>
      <c r="R889">
        <v>2</v>
      </c>
      <c r="S889">
        <v>1</v>
      </c>
      <c r="T889">
        <v>4</v>
      </c>
      <c r="U889">
        <v>1</v>
      </c>
      <c r="V889">
        <v>0</v>
      </c>
      <c r="W889">
        <v>3</v>
      </c>
      <c r="X889">
        <v>4</v>
      </c>
      <c r="Y889">
        <v>0</v>
      </c>
      <c r="Z889">
        <v>0</v>
      </c>
      <c r="AA889" t="s">
        <v>38</v>
      </c>
      <c r="AB889">
        <v>0</v>
      </c>
    </row>
    <row r="890" spans="2:28" x14ac:dyDescent="0.2">
      <c r="B890">
        <v>898</v>
      </c>
      <c r="C890">
        <v>1987</v>
      </c>
      <c r="D890" s="59">
        <f t="shared" ca="1" si="40"/>
        <v>37</v>
      </c>
      <c r="E890" t="s">
        <v>23</v>
      </c>
      <c r="F890" t="s">
        <v>32</v>
      </c>
      <c r="G890" t="s">
        <v>1123</v>
      </c>
      <c r="H890" s="61" t="str">
        <f t="shared" si="41"/>
        <v>23,477.00</v>
      </c>
      <c r="I890" s="78">
        <f t="shared" si="42"/>
        <v>23477</v>
      </c>
      <c r="J890">
        <v>1</v>
      </c>
      <c r="K890">
        <v>0</v>
      </c>
      <c r="L890" s="61" t="s">
        <v>423</v>
      </c>
      <c r="M890" s="93">
        <v>41568</v>
      </c>
      <c r="N890">
        <v>39</v>
      </c>
      <c r="O890">
        <v>38</v>
      </c>
      <c r="P890">
        <v>15</v>
      </c>
      <c r="Q890">
        <v>54</v>
      </c>
      <c r="R890">
        <v>3</v>
      </c>
      <c r="S890">
        <v>8</v>
      </c>
      <c r="T890">
        <v>29</v>
      </c>
      <c r="U890">
        <v>3</v>
      </c>
      <c r="V890">
        <v>3</v>
      </c>
      <c r="W890">
        <v>4</v>
      </c>
      <c r="X890">
        <v>8</v>
      </c>
      <c r="Y890">
        <v>0</v>
      </c>
      <c r="Z890">
        <v>0</v>
      </c>
      <c r="AA890" t="s">
        <v>27</v>
      </c>
      <c r="AB890">
        <v>0</v>
      </c>
    </row>
    <row r="891" spans="2:28" x14ac:dyDescent="0.2">
      <c r="B891">
        <v>10242</v>
      </c>
      <c r="C891">
        <v>1967</v>
      </c>
      <c r="D891" s="59">
        <f t="shared" ca="1" si="40"/>
        <v>57</v>
      </c>
      <c r="E891" t="s">
        <v>40</v>
      </c>
      <c r="F891" t="s">
        <v>32</v>
      </c>
      <c r="G891" t="s">
        <v>1124</v>
      </c>
      <c r="H891" s="61" t="str">
        <f t="shared" si="41"/>
        <v>47,472.00</v>
      </c>
      <c r="I891" s="78">
        <f t="shared" si="42"/>
        <v>47472</v>
      </c>
      <c r="J891">
        <v>1</v>
      </c>
      <c r="K891">
        <v>1</v>
      </c>
      <c r="L891" s="61" t="s">
        <v>853</v>
      </c>
      <c r="M891" s="93">
        <v>41533</v>
      </c>
      <c r="N891">
        <v>39</v>
      </c>
      <c r="O891">
        <v>56</v>
      </c>
      <c r="P891">
        <v>0</v>
      </c>
      <c r="Q891">
        <v>11</v>
      </c>
      <c r="R891">
        <v>0</v>
      </c>
      <c r="S891">
        <v>0</v>
      </c>
      <c r="T891">
        <v>8</v>
      </c>
      <c r="U891">
        <v>2</v>
      </c>
      <c r="V891">
        <v>2</v>
      </c>
      <c r="W891">
        <v>4</v>
      </c>
      <c r="X891">
        <v>5</v>
      </c>
      <c r="Y891">
        <v>0</v>
      </c>
      <c r="Z891">
        <v>0</v>
      </c>
      <c r="AA891" t="s">
        <v>27</v>
      </c>
      <c r="AB891">
        <v>0</v>
      </c>
    </row>
    <row r="892" spans="2:28" x14ac:dyDescent="0.2">
      <c r="B892">
        <v>5835</v>
      </c>
      <c r="C892">
        <v>1977</v>
      </c>
      <c r="D892" s="59">
        <f t="shared" ca="1" si="40"/>
        <v>47</v>
      </c>
      <c r="E892" t="s">
        <v>40</v>
      </c>
      <c r="F892" t="s">
        <v>24</v>
      </c>
      <c r="G892" t="s">
        <v>1125</v>
      </c>
      <c r="H892" s="61" t="str">
        <f t="shared" si="41"/>
        <v>14,849.00</v>
      </c>
      <c r="I892" s="78">
        <f t="shared" si="42"/>
        <v>14849</v>
      </c>
      <c r="J892">
        <v>1</v>
      </c>
      <c r="K892">
        <v>0</v>
      </c>
      <c r="L892" s="61">
        <v>41312</v>
      </c>
      <c r="M892" s="93">
        <v>41312</v>
      </c>
      <c r="N892">
        <v>39</v>
      </c>
      <c r="O892">
        <v>21</v>
      </c>
      <c r="P892">
        <v>2</v>
      </c>
      <c r="Q892">
        <v>28</v>
      </c>
      <c r="R892">
        <v>3</v>
      </c>
      <c r="S892">
        <v>2</v>
      </c>
      <c r="T892">
        <v>9</v>
      </c>
      <c r="U892">
        <v>3</v>
      </c>
      <c r="V892">
        <v>2</v>
      </c>
      <c r="W892">
        <v>4</v>
      </c>
      <c r="X892">
        <v>8</v>
      </c>
      <c r="Y892">
        <v>0</v>
      </c>
      <c r="Z892">
        <v>0</v>
      </c>
      <c r="AA892" t="s">
        <v>27</v>
      </c>
      <c r="AB892">
        <v>0</v>
      </c>
    </row>
    <row r="893" spans="2:28" x14ac:dyDescent="0.2">
      <c r="B893">
        <v>6919</v>
      </c>
      <c r="C893">
        <v>1979</v>
      </c>
      <c r="D893" s="59">
        <f t="shared" ca="1" si="40"/>
        <v>45</v>
      </c>
      <c r="E893" t="s">
        <v>43</v>
      </c>
      <c r="F893" t="s">
        <v>32</v>
      </c>
      <c r="G893" t="s">
        <v>1126</v>
      </c>
      <c r="H893" s="61" t="str">
        <f t="shared" si="41"/>
        <v>26,224.00</v>
      </c>
      <c r="I893" s="78">
        <f t="shared" si="42"/>
        <v>26224</v>
      </c>
      <c r="J893">
        <v>1</v>
      </c>
      <c r="K893">
        <v>0</v>
      </c>
      <c r="L893" s="61">
        <v>41370</v>
      </c>
      <c r="M893" s="93">
        <v>41370</v>
      </c>
      <c r="N893">
        <v>39</v>
      </c>
      <c r="O893">
        <v>4</v>
      </c>
      <c r="P893">
        <v>7</v>
      </c>
      <c r="Q893">
        <v>15</v>
      </c>
      <c r="R893">
        <v>13</v>
      </c>
      <c r="S893">
        <v>9</v>
      </c>
      <c r="T893">
        <v>15</v>
      </c>
      <c r="U893">
        <v>3</v>
      </c>
      <c r="V893">
        <v>2</v>
      </c>
      <c r="W893">
        <v>3</v>
      </c>
      <c r="X893">
        <v>6</v>
      </c>
      <c r="Y893">
        <v>0</v>
      </c>
      <c r="Z893">
        <v>0</v>
      </c>
      <c r="AA893" t="s">
        <v>27</v>
      </c>
      <c r="AB893">
        <v>0</v>
      </c>
    </row>
    <row r="894" spans="2:28" x14ac:dyDescent="0.2">
      <c r="B894">
        <v>6197</v>
      </c>
      <c r="C894">
        <v>1963</v>
      </c>
      <c r="D894" s="59">
        <f t="shared" ca="1" si="40"/>
        <v>61</v>
      </c>
      <c r="E894" t="s">
        <v>40</v>
      </c>
      <c r="F894" t="s">
        <v>28</v>
      </c>
      <c r="G894" t="s">
        <v>1127</v>
      </c>
      <c r="H894" s="61" t="str">
        <f t="shared" si="41"/>
        <v>27,238.00</v>
      </c>
      <c r="I894" s="78">
        <f t="shared" si="42"/>
        <v>27238</v>
      </c>
      <c r="J894">
        <v>1</v>
      </c>
      <c r="K894">
        <v>1</v>
      </c>
      <c r="L894" s="61" t="s">
        <v>98</v>
      </c>
      <c r="M894" s="93">
        <v>41384</v>
      </c>
      <c r="N894">
        <v>39</v>
      </c>
      <c r="O894">
        <v>37</v>
      </c>
      <c r="P894">
        <v>0</v>
      </c>
      <c r="Q894">
        <v>17</v>
      </c>
      <c r="R894">
        <v>0</v>
      </c>
      <c r="S894">
        <v>0</v>
      </c>
      <c r="T894">
        <v>3</v>
      </c>
      <c r="U894">
        <v>3</v>
      </c>
      <c r="V894">
        <v>3</v>
      </c>
      <c r="W894">
        <v>3</v>
      </c>
      <c r="X894">
        <v>9</v>
      </c>
      <c r="Y894">
        <v>0</v>
      </c>
      <c r="Z894">
        <v>0</v>
      </c>
      <c r="AA894" t="s">
        <v>27</v>
      </c>
      <c r="AB894">
        <v>0</v>
      </c>
    </row>
    <row r="895" spans="2:28" x14ac:dyDescent="0.2">
      <c r="B895">
        <v>4201</v>
      </c>
      <c r="C895">
        <v>1963</v>
      </c>
      <c r="D895" s="59">
        <f t="shared" ca="1" si="40"/>
        <v>61</v>
      </c>
      <c r="E895" t="s">
        <v>23</v>
      </c>
      <c r="F895" t="s">
        <v>28</v>
      </c>
      <c r="G895" t="s">
        <v>1128</v>
      </c>
      <c r="H895" s="61" t="str">
        <f t="shared" si="41"/>
        <v>57,967.00</v>
      </c>
      <c r="I895" s="78">
        <f t="shared" si="42"/>
        <v>57967</v>
      </c>
      <c r="J895">
        <v>0</v>
      </c>
      <c r="K895">
        <v>1</v>
      </c>
      <c r="L895" s="61">
        <v>41336</v>
      </c>
      <c r="M895" s="93">
        <v>41336</v>
      </c>
      <c r="N895">
        <v>39</v>
      </c>
      <c r="O895">
        <v>229</v>
      </c>
      <c r="P895">
        <v>7</v>
      </c>
      <c r="Q895">
        <v>137</v>
      </c>
      <c r="R895">
        <v>4</v>
      </c>
      <c r="S895">
        <v>0</v>
      </c>
      <c r="T895">
        <v>91</v>
      </c>
      <c r="U895">
        <v>5</v>
      </c>
      <c r="V895">
        <v>4</v>
      </c>
      <c r="W895">
        <v>8</v>
      </c>
      <c r="X895">
        <v>5</v>
      </c>
      <c r="Y895">
        <v>0</v>
      </c>
      <c r="Z895">
        <v>0</v>
      </c>
      <c r="AA895" t="s">
        <v>50</v>
      </c>
      <c r="AB895">
        <v>0</v>
      </c>
    </row>
    <row r="896" spans="2:28" x14ac:dyDescent="0.2">
      <c r="B896">
        <v>5092</v>
      </c>
      <c r="C896">
        <v>1950</v>
      </c>
      <c r="D896" s="59">
        <f t="shared" ca="1" si="40"/>
        <v>74</v>
      </c>
      <c r="E896" t="s">
        <v>40</v>
      </c>
      <c r="F896" t="s">
        <v>55</v>
      </c>
      <c r="G896" t="s">
        <v>1129</v>
      </c>
      <c r="H896" s="61" t="str">
        <f t="shared" si="41"/>
        <v>51,569.00</v>
      </c>
      <c r="I896" s="78">
        <f t="shared" si="42"/>
        <v>51569</v>
      </c>
      <c r="J896">
        <v>0</v>
      </c>
      <c r="K896">
        <v>1</v>
      </c>
      <c r="L896" s="61">
        <v>41610</v>
      </c>
      <c r="M896" s="93">
        <v>41610</v>
      </c>
      <c r="N896">
        <v>39</v>
      </c>
      <c r="O896">
        <v>380</v>
      </c>
      <c r="P896">
        <v>0</v>
      </c>
      <c r="Q896">
        <v>47</v>
      </c>
      <c r="R896">
        <v>6</v>
      </c>
      <c r="S896">
        <v>0</v>
      </c>
      <c r="T896">
        <v>34</v>
      </c>
      <c r="U896">
        <v>4</v>
      </c>
      <c r="V896">
        <v>7</v>
      </c>
      <c r="W896">
        <v>7</v>
      </c>
      <c r="X896">
        <v>8</v>
      </c>
      <c r="Y896">
        <v>1</v>
      </c>
      <c r="Z896">
        <v>0</v>
      </c>
      <c r="AA896" t="s">
        <v>27</v>
      </c>
      <c r="AB896">
        <v>1</v>
      </c>
    </row>
    <row r="897" spans="2:28" x14ac:dyDescent="0.2">
      <c r="B897">
        <v>6566</v>
      </c>
      <c r="C897">
        <v>1955</v>
      </c>
      <c r="D897" s="59">
        <f t="shared" ca="1" si="40"/>
        <v>69</v>
      </c>
      <c r="E897" t="s">
        <v>40</v>
      </c>
      <c r="F897" t="s">
        <v>32</v>
      </c>
      <c r="G897" t="s">
        <v>1130</v>
      </c>
      <c r="H897" s="61" t="str">
        <f t="shared" si="41"/>
        <v>72,550.00</v>
      </c>
      <c r="I897" s="78">
        <f t="shared" si="42"/>
        <v>72550</v>
      </c>
      <c r="J897">
        <v>1</v>
      </c>
      <c r="K897">
        <v>1</v>
      </c>
      <c r="L897" s="61">
        <v>41132</v>
      </c>
      <c r="M897" s="93">
        <v>41132</v>
      </c>
      <c r="N897">
        <v>39</v>
      </c>
      <c r="O897">
        <v>826</v>
      </c>
      <c r="P897">
        <v>50</v>
      </c>
      <c r="Q897">
        <v>317</v>
      </c>
      <c r="R897">
        <v>50</v>
      </c>
      <c r="S897">
        <v>38</v>
      </c>
      <c r="T897">
        <v>38</v>
      </c>
      <c r="U897">
        <v>9</v>
      </c>
      <c r="V897">
        <v>5</v>
      </c>
      <c r="W897">
        <v>12</v>
      </c>
      <c r="X897">
        <v>8</v>
      </c>
      <c r="Y897">
        <v>0</v>
      </c>
      <c r="Z897">
        <v>0</v>
      </c>
      <c r="AA897" t="s">
        <v>38</v>
      </c>
      <c r="AB897">
        <v>0</v>
      </c>
    </row>
    <row r="898" spans="2:28" x14ac:dyDescent="0.2">
      <c r="B898">
        <v>6613</v>
      </c>
      <c r="C898">
        <v>1971</v>
      </c>
      <c r="D898" s="59">
        <f t="shared" ca="1" si="40"/>
        <v>53</v>
      </c>
      <c r="E898" t="s">
        <v>53</v>
      </c>
      <c r="F898" t="s">
        <v>32</v>
      </c>
      <c r="G898" t="s">
        <v>1131</v>
      </c>
      <c r="H898" s="61" t="str">
        <f t="shared" si="41"/>
        <v>44,511.00</v>
      </c>
      <c r="I898" s="78">
        <f t="shared" si="42"/>
        <v>44511</v>
      </c>
      <c r="J898">
        <v>1</v>
      </c>
      <c r="K898">
        <v>0</v>
      </c>
      <c r="L898" s="61">
        <v>41253</v>
      </c>
      <c r="M898" s="93">
        <v>41253</v>
      </c>
      <c r="N898">
        <v>39</v>
      </c>
      <c r="O898">
        <v>513</v>
      </c>
      <c r="P898">
        <v>7</v>
      </c>
      <c r="Q898">
        <v>133</v>
      </c>
      <c r="R898">
        <v>46</v>
      </c>
      <c r="S898">
        <v>14</v>
      </c>
      <c r="T898">
        <v>14</v>
      </c>
      <c r="U898">
        <v>6</v>
      </c>
      <c r="V898">
        <v>8</v>
      </c>
      <c r="W898">
        <v>8</v>
      </c>
      <c r="X898">
        <v>8</v>
      </c>
      <c r="Y898">
        <v>0</v>
      </c>
      <c r="Z898">
        <v>0</v>
      </c>
      <c r="AA898" t="s">
        <v>38</v>
      </c>
      <c r="AB898">
        <v>0</v>
      </c>
    </row>
    <row r="899" spans="2:28" x14ac:dyDescent="0.2">
      <c r="B899">
        <v>9094</v>
      </c>
      <c r="C899">
        <v>1956</v>
      </c>
      <c r="D899" s="59">
        <f t="shared" ref="D899:D962" ca="1" si="43">(YEAR(NOW())-C899)</f>
        <v>68</v>
      </c>
      <c r="E899" t="s">
        <v>43</v>
      </c>
      <c r="F899" t="s">
        <v>32</v>
      </c>
      <c r="G899" t="s">
        <v>1132</v>
      </c>
      <c r="H899" s="61" t="str">
        <f t="shared" ref="H899:H962" si="44">REPLACE(G899,1,1,"")</f>
        <v>62,972.00</v>
      </c>
      <c r="I899" s="78">
        <f t="shared" ref="I899:I962" si="45">VALUE(H899)</f>
        <v>62972</v>
      </c>
      <c r="J899">
        <v>0</v>
      </c>
      <c r="K899">
        <v>1</v>
      </c>
      <c r="L899" s="61">
        <v>40976</v>
      </c>
      <c r="M899" s="93">
        <v>40976</v>
      </c>
      <c r="N899">
        <v>39</v>
      </c>
      <c r="O899">
        <v>313</v>
      </c>
      <c r="P899">
        <v>15</v>
      </c>
      <c r="Q899">
        <v>47</v>
      </c>
      <c r="R899">
        <v>20</v>
      </c>
      <c r="S899">
        <v>0</v>
      </c>
      <c r="T899">
        <v>192</v>
      </c>
      <c r="U899">
        <v>2</v>
      </c>
      <c r="V899">
        <v>7</v>
      </c>
      <c r="W899">
        <v>3</v>
      </c>
      <c r="X899">
        <v>6</v>
      </c>
      <c r="Y899">
        <v>1</v>
      </c>
      <c r="Z899">
        <v>0</v>
      </c>
      <c r="AA899" t="s">
        <v>27</v>
      </c>
      <c r="AB899">
        <v>0</v>
      </c>
    </row>
    <row r="900" spans="2:28" x14ac:dyDescent="0.2">
      <c r="B900">
        <v>9847</v>
      </c>
      <c r="C900">
        <v>1956</v>
      </c>
      <c r="D900" s="59">
        <f t="shared" ca="1" si="43"/>
        <v>68</v>
      </c>
      <c r="E900" t="s">
        <v>43</v>
      </c>
      <c r="F900" t="s">
        <v>32</v>
      </c>
      <c r="G900" t="s">
        <v>1132</v>
      </c>
      <c r="H900" s="61" t="str">
        <f t="shared" si="44"/>
        <v>62,972.00</v>
      </c>
      <c r="I900" s="78">
        <f t="shared" si="45"/>
        <v>62972</v>
      </c>
      <c r="J900">
        <v>0</v>
      </c>
      <c r="K900">
        <v>1</v>
      </c>
      <c r="L900" s="61">
        <v>40976</v>
      </c>
      <c r="M900" s="93">
        <v>40976</v>
      </c>
      <c r="N900">
        <v>39</v>
      </c>
      <c r="O900">
        <v>313</v>
      </c>
      <c r="P900">
        <v>15</v>
      </c>
      <c r="Q900">
        <v>47</v>
      </c>
      <c r="R900">
        <v>20</v>
      </c>
      <c r="S900">
        <v>0</v>
      </c>
      <c r="T900">
        <v>192</v>
      </c>
      <c r="U900">
        <v>2</v>
      </c>
      <c r="V900">
        <v>7</v>
      </c>
      <c r="W900">
        <v>3</v>
      </c>
      <c r="X900">
        <v>6</v>
      </c>
      <c r="Y900">
        <v>0</v>
      </c>
      <c r="Z900">
        <v>0</v>
      </c>
      <c r="AA900" t="s">
        <v>27</v>
      </c>
      <c r="AB900">
        <v>0</v>
      </c>
    </row>
    <row r="901" spans="2:28" x14ac:dyDescent="0.2">
      <c r="B901">
        <v>10767</v>
      </c>
      <c r="C901">
        <v>1990</v>
      </c>
      <c r="D901" s="59">
        <f t="shared" ca="1" si="43"/>
        <v>34</v>
      </c>
      <c r="E901" t="s">
        <v>40</v>
      </c>
      <c r="F901" t="s">
        <v>32</v>
      </c>
      <c r="G901" t="s">
        <v>1133</v>
      </c>
      <c r="H901" s="61" t="str">
        <f t="shared" si="44"/>
        <v>77,845.00</v>
      </c>
      <c r="I901" s="78">
        <f t="shared" si="45"/>
        <v>77845</v>
      </c>
      <c r="J901">
        <v>0</v>
      </c>
      <c r="K901">
        <v>0</v>
      </c>
      <c r="L901" s="61" t="s">
        <v>1134</v>
      </c>
      <c r="M901" s="93">
        <v>41775</v>
      </c>
      <c r="N901">
        <v>40</v>
      </c>
      <c r="O901">
        <v>760</v>
      </c>
      <c r="P901">
        <v>40</v>
      </c>
      <c r="Q901">
        <v>480</v>
      </c>
      <c r="R901">
        <v>0</v>
      </c>
      <c r="S901">
        <v>40</v>
      </c>
      <c r="T901">
        <v>26</v>
      </c>
      <c r="U901">
        <v>1</v>
      </c>
      <c r="V901">
        <v>3</v>
      </c>
      <c r="W901">
        <v>12</v>
      </c>
      <c r="X901">
        <v>1</v>
      </c>
      <c r="Y901">
        <v>0</v>
      </c>
      <c r="Z901">
        <v>0</v>
      </c>
      <c r="AA901" t="s">
        <v>35</v>
      </c>
      <c r="AB901">
        <v>2</v>
      </c>
    </row>
    <row r="902" spans="2:28" x14ac:dyDescent="0.2">
      <c r="B902">
        <v>7943</v>
      </c>
      <c r="C902">
        <v>1976</v>
      </c>
      <c r="D902" s="59">
        <f t="shared" ca="1" si="43"/>
        <v>48</v>
      </c>
      <c r="E902" t="s">
        <v>40</v>
      </c>
      <c r="F902" t="s">
        <v>32</v>
      </c>
      <c r="G902" t="s">
        <v>1135</v>
      </c>
      <c r="H902" s="61" t="str">
        <f t="shared" si="44"/>
        <v>36,663.00</v>
      </c>
      <c r="I902" s="78">
        <f t="shared" si="45"/>
        <v>36663</v>
      </c>
      <c r="J902">
        <v>1</v>
      </c>
      <c r="K902">
        <v>0</v>
      </c>
      <c r="L902" s="61" t="s">
        <v>1136</v>
      </c>
      <c r="M902" s="93">
        <v>41754</v>
      </c>
      <c r="N902">
        <v>40</v>
      </c>
      <c r="O902">
        <v>18</v>
      </c>
      <c r="P902">
        <v>0</v>
      </c>
      <c r="Q902">
        <v>6</v>
      </c>
      <c r="R902">
        <v>3</v>
      </c>
      <c r="S902">
        <v>3</v>
      </c>
      <c r="T902">
        <v>5</v>
      </c>
      <c r="U902">
        <v>1</v>
      </c>
      <c r="V902">
        <v>1</v>
      </c>
      <c r="W902">
        <v>3</v>
      </c>
      <c r="X902">
        <v>2</v>
      </c>
      <c r="Y902">
        <v>0</v>
      </c>
      <c r="Z902">
        <v>0</v>
      </c>
      <c r="AA902" t="s">
        <v>67</v>
      </c>
      <c r="AB902">
        <v>0</v>
      </c>
    </row>
    <row r="903" spans="2:28" x14ac:dyDescent="0.2">
      <c r="B903">
        <v>1055</v>
      </c>
      <c r="C903">
        <v>1977</v>
      </c>
      <c r="D903" s="59">
        <f t="shared" ca="1" si="43"/>
        <v>47</v>
      </c>
      <c r="E903" t="s">
        <v>53</v>
      </c>
      <c r="F903" t="s">
        <v>32</v>
      </c>
      <c r="G903" t="s">
        <v>1137</v>
      </c>
      <c r="H903" s="61" t="str">
        <f t="shared" si="44"/>
        <v>53,204.00</v>
      </c>
      <c r="I903" s="78">
        <f t="shared" si="45"/>
        <v>53204</v>
      </c>
      <c r="J903">
        <v>1</v>
      </c>
      <c r="K903">
        <v>1</v>
      </c>
      <c r="L903" s="61" t="s">
        <v>505</v>
      </c>
      <c r="M903" s="93">
        <v>41718</v>
      </c>
      <c r="N903">
        <v>40</v>
      </c>
      <c r="O903">
        <v>29</v>
      </c>
      <c r="P903">
        <v>0</v>
      </c>
      <c r="Q903">
        <v>8</v>
      </c>
      <c r="R903">
        <v>2</v>
      </c>
      <c r="S903">
        <v>0</v>
      </c>
      <c r="T903">
        <v>6</v>
      </c>
      <c r="U903">
        <v>1</v>
      </c>
      <c r="V903">
        <v>1</v>
      </c>
      <c r="W903">
        <v>3</v>
      </c>
      <c r="X903">
        <v>4</v>
      </c>
      <c r="Y903">
        <v>0</v>
      </c>
      <c r="Z903">
        <v>0</v>
      </c>
      <c r="AA903" t="s">
        <v>46</v>
      </c>
      <c r="AB903">
        <v>0</v>
      </c>
    </row>
    <row r="904" spans="2:28" x14ac:dyDescent="0.2">
      <c r="B904">
        <v>1458</v>
      </c>
      <c r="C904">
        <v>1983</v>
      </c>
      <c r="D904" s="59">
        <f t="shared" ca="1" si="43"/>
        <v>41</v>
      </c>
      <c r="E904" t="s">
        <v>53</v>
      </c>
      <c r="F904" t="s">
        <v>32</v>
      </c>
      <c r="G904" t="s">
        <v>1138</v>
      </c>
      <c r="H904" s="61" t="str">
        <f t="shared" si="44"/>
        <v>21,059.00</v>
      </c>
      <c r="I904" s="78">
        <f t="shared" si="45"/>
        <v>21059</v>
      </c>
      <c r="J904">
        <v>1</v>
      </c>
      <c r="K904">
        <v>0</v>
      </c>
      <c r="L904" s="61">
        <v>41821</v>
      </c>
      <c r="M904" s="93">
        <v>41821</v>
      </c>
      <c r="N904">
        <v>40</v>
      </c>
      <c r="O904">
        <v>8</v>
      </c>
      <c r="P904">
        <v>3</v>
      </c>
      <c r="Q904">
        <v>19</v>
      </c>
      <c r="R904">
        <v>3</v>
      </c>
      <c r="S904">
        <v>3</v>
      </c>
      <c r="T904">
        <v>8</v>
      </c>
      <c r="U904">
        <v>3</v>
      </c>
      <c r="V904">
        <v>3</v>
      </c>
      <c r="W904">
        <v>3</v>
      </c>
      <c r="X904">
        <v>6</v>
      </c>
      <c r="Y904">
        <v>0</v>
      </c>
      <c r="Z904">
        <v>0</v>
      </c>
      <c r="AA904" t="s">
        <v>27</v>
      </c>
      <c r="AB904">
        <v>0</v>
      </c>
    </row>
    <row r="905" spans="2:28" x14ac:dyDescent="0.2">
      <c r="B905">
        <v>8402</v>
      </c>
      <c r="C905">
        <v>1954</v>
      </c>
      <c r="D905" s="59">
        <f t="shared" ca="1" si="43"/>
        <v>70</v>
      </c>
      <c r="E905" t="s">
        <v>53</v>
      </c>
      <c r="F905" t="s">
        <v>32</v>
      </c>
      <c r="G905" t="s">
        <v>1139</v>
      </c>
      <c r="H905" s="61" t="str">
        <f t="shared" si="44"/>
        <v>67,087.00</v>
      </c>
      <c r="I905" s="78">
        <f t="shared" si="45"/>
        <v>67087</v>
      </c>
      <c r="J905">
        <v>0</v>
      </c>
      <c r="K905">
        <v>1</v>
      </c>
      <c r="L905" s="61" t="s">
        <v>453</v>
      </c>
      <c r="M905" s="93">
        <v>41625</v>
      </c>
      <c r="N905">
        <v>40</v>
      </c>
      <c r="O905">
        <v>329</v>
      </c>
      <c r="P905">
        <v>35</v>
      </c>
      <c r="Q905">
        <v>222</v>
      </c>
      <c r="R905">
        <v>130</v>
      </c>
      <c r="S905">
        <v>35</v>
      </c>
      <c r="T905">
        <v>43</v>
      </c>
      <c r="U905">
        <v>2</v>
      </c>
      <c r="V905">
        <v>7</v>
      </c>
      <c r="W905">
        <v>8</v>
      </c>
      <c r="X905">
        <v>4</v>
      </c>
      <c r="Y905">
        <v>0</v>
      </c>
      <c r="Z905">
        <v>0</v>
      </c>
      <c r="AA905" t="s">
        <v>38</v>
      </c>
      <c r="AB905">
        <v>0</v>
      </c>
    </row>
    <row r="906" spans="2:28" x14ac:dyDescent="0.2">
      <c r="B906">
        <v>6246</v>
      </c>
      <c r="C906">
        <v>1954</v>
      </c>
      <c r="D906" s="59">
        <f t="shared" ca="1" si="43"/>
        <v>70</v>
      </c>
      <c r="E906" t="s">
        <v>23</v>
      </c>
      <c r="F906" t="s">
        <v>28</v>
      </c>
      <c r="G906" t="s">
        <v>1140</v>
      </c>
      <c r="H906" s="61" t="str">
        <f t="shared" si="44"/>
        <v>73,892.00</v>
      </c>
      <c r="I906" s="78">
        <f t="shared" si="45"/>
        <v>73892</v>
      </c>
      <c r="J906">
        <v>0</v>
      </c>
      <c r="K906">
        <v>0</v>
      </c>
      <c r="L906" s="61" t="s">
        <v>1141</v>
      </c>
      <c r="M906" s="93">
        <v>41591</v>
      </c>
      <c r="N906">
        <v>40</v>
      </c>
      <c r="O906">
        <v>703</v>
      </c>
      <c r="P906">
        <v>102</v>
      </c>
      <c r="Q906">
        <v>601</v>
      </c>
      <c r="R906">
        <v>0</v>
      </c>
      <c r="S906">
        <v>58</v>
      </c>
      <c r="T906">
        <v>43</v>
      </c>
      <c r="U906">
        <v>1</v>
      </c>
      <c r="V906">
        <v>3</v>
      </c>
      <c r="W906">
        <v>8</v>
      </c>
      <c r="X906">
        <v>1</v>
      </c>
      <c r="Y906">
        <v>1</v>
      </c>
      <c r="Z906">
        <v>0</v>
      </c>
      <c r="AA906" t="s">
        <v>31</v>
      </c>
      <c r="AB906">
        <v>0</v>
      </c>
    </row>
    <row r="907" spans="2:28" x14ac:dyDescent="0.2">
      <c r="B907">
        <v>4654</v>
      </c>
      <c r="C907">
        <v>1993</v>
      </c>
      <c r="D907" s="59">
        <f t="shared" ca="1" si="43"/>
        <v>31</v>
      </c>
      <c r="E907" t="s">
        <v>23</v>
      </c>
      <c r="F907" t="s">
        <v>32</v>
      </c>
      <c r="G907" t="s">
        <v>1142</v>
      </c>
      <c r="H907" s="61" t="str">
        <f t="shared" si="44"/>
        <v>75,114.00</v>
      </c>
      <c r="I907" s="78">
        <f t="shared" si="45"/>
        <v>75114</v>
      </c>
      <c r="J907">
        <v>0</v>
      </c>
      <c r="K907">
        <v>0</v>
      </c>
      <c r="L907" s="61">
        <v>41466</v>
      </c>
      <c r="M907" s="93">
        <v>41466</v>
      </c>
      <c r="N907">
        <v>40</v>
      </c>
      <c r="O907">
        <v>571</v>
      </c>
      <c r="P907">
        <v>12</v>
      </c>
      <c r="Q907">
        <v>523</v>
      </c>
      <c r="R907">
        <v>63</v>
      </c>
      <c r="S907">
        <v>60</v>
      </c>
      <c r="T907">
        <v>24</v>
      </c>
      <c r="U907">
        <v>1</v>
      </c>
      <c r="V907">
        <v>3</v>
      </c>
      <c r="W907">
        <v>5</v>
      </c>
      <c r="X907">
        <v>2</v>
      </c>
      <c r="Y907">
        <v>0</v>
      </c>
      <c r="Z907">
        <v>0</v>
      </c>
      <c r="AA907" t="s">
        <v>67</v>
      </c>
      <c r="AB907">
        <v>0</v>
      </c>
    </row>
    <row r="908" spans="2:28" x14ac:dyDescent="0.2">
      <c r="B908">
        <v>6103</v>
      </c>
      <c r="C908">
        <v>1949</v>
      </c>
      <c r="D908" s="59">
        <f t="shared" ca="1" si="43"/>
        <v>75</v>
      </c>
      <c r="E908" t="s">
        <v>23</v>
      </c>
      <c r="F908" t="s">
        <v>32</v>
      </c>
      <c r="G908" t="s">
        <v>1143</v>
      </c>
      <c r="H908" s="61" t="str">
        <f t="shared" si="44"/>
        <v>42,192.00</v>
      </c>
      <c r="I908" s="78">
        <f t="shared" si="45"/>
        <v>42192</v>
      </c>
      <c r="J908">
        <v>0</v>
      </c>
      <c r="K908">
        <v>0</v>
      </c>
      <c r="L908" s="61">
        <v>41434</v>
      </c>
      <c r="M908" s="93">
        <v>41434</v>
      </c>
      <c r="N908">
        <v>40</v>
      </c>
      <c r="O908">
        <v>40</v>
      </c>
      <c r="P908">
        <v>15</v>
      </c>
      <c r="Q908">
        <v>15</v>
      </c>
      <c r="R908">
        <v>17</v>
      </c>
      <c r="S908">
        <v>6</v>
      </c>
      <c r="T908">
        <v>7</v>
      </c>
      <c r="U908">
        <v>1</v>
      </c>
      <c r="V908">
        <v>2</v>
      </c>
      <c r="W908">
        <v>3</v>
      </c>
      <c r="X908">
        <v>4</v>
      </c>
      <c r="Y908">
        <v>0</v>
      </c>
      <c r="Z908">
        <v>0</v>
      </c>
      <c r="AA908" t="s">
        <v>38</v>
      </c>
      <c r="AB908">
        <v>0</v>
      </c>
    </row>
    <row r="909" spans="2:28" x14ac:dyDescent="0.2">
      <c r="B909">
        <v>8147</v>
      </c>
      <c r="C909">
        <v>1961</v>
      </c>
      <c r="D909" s="59">
        <f t="shared" ca="1" si="43"/>
        <v>63</v>
      </c>
      <c r="E909" t="s">
        <v>23</v>
      </c>
      <c r="F909" t="s">
        <v>32</v>
      </c>
      <c r="G909" t="s">
        <v>1144</v>
      </c>
      <c r="H909" s="61" t="str">
        <f t="shared" si="44"/>
        <v>31,454.00</v>
      </c>
      <c r="I909" s="78">
        <f t="shared" si="45"/>
        <v>31454</v>
      </c>
      <c r="J909">
        <v>1</v>
      </c>
      <c r="K909">
        <v>1</v>
      </c>
      <c r="L909" s="61">
        <v>41432</v>
      </c>
      <c r="M909" s="93">
        <v>41432</v>
      </c>
      <c r="N909">
        <v>40</v>
      </c>
      <c r="O909">
        <v>28</v>
      </c>
      <c r="P909">
        <v>0</v>
      </c>
      <c r="Q909">
        <v>11</v>
      </c>
      <c r="R909">
        <v>0</v>
      </c>
      <c r="S909">
        <v>0</v>
      </c>
      <c r="T909">
        <v>9</v>
      </c>
      <c r="U909">
        <v>3</v>
      </c>
      <c r="V909">
        <v>2</v>
      </c>
      <c r="W909">
        <v>3</v>
      </c>
      <c r="X909">
        <v>8</v>
      </c>
      <c r="Y909">
        <v>0</v>
      </c>
      <c r="Z909">
        <v>0</v>
      </c>
      <c r="AA909" t="s">
        <v>27</v>
      </c>
      <c r="AB909">
        <v>0</v>
      </c>
    </row>
    <row r="910" spans="2:28" x14ac:dyDescent="0.2">
      <c r="B910">
        <v>10207</v>
      </c>
      <c r="C910">
        <v>1979</v>
      </c>
      <c r="D910" s="59">
        <f t="shared" ca="1" si="43"/>
        <v>45</v>
      </c>
      <c r="E910" t="s">
        <v>23</v>
      </c>
      <c r="F910" t="s">
        <v>32</v>
      </c>
      <c r="G910" t="s">
        <v>1145</v>
      </c>
      <c r="H910" s="61" t="str">
        <f t="shared" si="44"/>
        <v>22,775.00</v>
      </c>
      <c r="I910" s="78">
        <f t="shared" si="45"/>
        <v>22775</v>
      </c>
      <c r="J910">
        <v>1</v>
      </c>
      <c r="K910">
        <v>0</v>
      </c>
      <c r="L910" s="61" t="s">
        <v>465</v>
      </c>
      <c r="M910" s="93">
        <v>41444</v>
      </c>
      <c r="N910">
        <v>40</v>
      </c>
      <c r="O910">
        <v>5</v>
      </c>
      <c r="P910">
        <v>1</v>
      </c>
      <c r="Q910">
        <v>8</v>
      </c>
      <c r="R910">
        <v>0</v>
      </c>
      <c r="S910">
        <v>0</v>
      </c>
      <c r="T910">
        <v>1</v>
      </c>
      <c r="U910">
        <v>1</v>
      </c>
      <c r="V910">
        <v>1</v>
      </c>
      <c r="W910">
        <v>2</v>
      </c>
      <c r="X910">
        <v>8</v>
      </c>
      <c r="Y910">
        <v>0</v>
      </c>
      <c r="Z910">
        <v>0</v>
      </c>
      <c r="AA910" t="s">
        <v>67</v>
      </c>
      <c r="AB910">
        <v>0</v>
      </c>
    </row>
    <row r="911" spans="2:28" x14ac:dyDescent="0.2">
      <c r="B911">
        <v>4838</v>
      </c>
      <c r="C911">
        <v>1979</v>
      </c>
      <c r="D911" s="59">
        <f t="shared" ca="1" si="43"/>
        <v>45</v>
      </c>
      <c r="E911" t="s">
        <v>23</v>
      </c>
      <c r="F911" t="s">
        <v>32</v>
      </c>
      <c r="G911" t="s">
        <v>1145</v>
      </c>
      <c r="H911" s="61" t="str">
        <f t="shared" si="44"/>
        <v>22,775.00</v>
      </c>
      <c r="I911" s="78">
        <f t="shared" si="45"/>
        <v>22775</v>
      </c>
      <c r="J911">
        <v>1</v>
      </c>
      <c r="K911">
        <v>0</v>
      </c>
      <c r="L911" s="61" t="s">
        <v>465</v>
      </c>
      <c r="M911" s="93">
        <v>41444</v>
      </c>
      <c r="N911">
        <v>40</v>
      </c>
      <c r="O911">
        <v>5</v>
      </c>
      <c r="P911">
        <v>1</v>
      </c>
      <c r="Q911">
        <v>8</v>
      </c>
      <c r="R911">
        <v>0</v>
      </c>
      <c r="S911">
        <v>0</v>
      </c>
      <c r="T911">
        <v>1</v>
      </c>
      <c r="U911">
        <v>1</v>
      </c>
      <c r="V911">
        <v>1</v>
      </c>
      <c r="W911">
        <v>2</v>
      </c>
      <c r="X911">
        <v>8</v>
      </c>
      <c r="Y911">
        <v>0</v>
      </c>
      <c r="Z911">
        <v>0</v>
      </c>
      <c r="AA911" t="s">
        <v>50</v>
      </c>
      <c r="AB911">
        <v>0</v>
      </c>
    </row>
    <row r="912" spans="2:28" x14ac:dyDescent="0.2">
      <c r="B912">
        <v>10219</v>
      </c>
      <c r="C912">
        <v>1973</v>
      </c>
      <c r="D912" s="59">
        <f t="shared" ca="1" si="43"/>
        <v>51</v>
      </c>
      <c r="E912" t="s">
        <v>23</v>
      </c>
      <c r="F912" t="s">
        <v>32</v>
      </c>
      <c r="G912" t="s">
        <v>1146</v>
      </c>
      <c r="H912" s="61" t="str">
        <f t="shared" si="44"/>
        <v>31,590.00</v>
      </c>
      <c r="I912" s="78">
        <f t="shared" si="45"/>
        <v>31590</v>
      </c>
      <c r="J912">
        <v>1</v>
      </c>
      <c r="K912">
        <v>0</v>
      </c>
      <c r="L912" s="61" t="s">
        <v>374</v>
      </c>
      <c r="M912" s="93">
        <v>41443</v>
      </c>
      <c r="N912">
        <v>40</v>
      </c>
      <c r="O912">
        <v>6</v>
      </c>
      <c r="P912">
        <v>2</v>
      </c>
      <c r="Q912">
        <v>15</v>
      </c>
      <c r="R912">
        <v>6</v>
      </c>
      <c r="S912">
        <v>6</v>
      </c>
      <c r="T912">
        <v>3</v>
      </c>
      <c r="U912">
        <v>1</v>
      </c>
      <c r="V912">
        <v>1</v>
      </c>
      <c r="W912">
        <v>3</v>
      </c>
      <c r="X912">
        <v>8</v>
      </c>
      <c r="Y912">
        <v>0</v>
      </c>
      <c r="Z912">
        <v>0</v>
      </c>
      <c r="AA912" t="s">
        <v>31</v>
      </c>
      <c r="AB912">
        <v>0</v>
      </c>
    </row>
    <row r="913" spans="2:28" x14ac:dyDescent="0.2">
      <c r="B913">
        <v>2176</v>
      </c>
      <c r="C913">
        <v>1973</v>
      </c>
      <c r="D913" s="59">
        <f t="shared" ca="1" si="43"/>
        <v>51</v>
      </c>
      <c r="E913" t="s">
        <v>23</v>
      </c>
      <c r="F913" t="s">
        <v>32</v>
      </c>
      <c r="G913" t="s">
        <v>381</v>
      </c>
      <c r="H913" s="61" t="str">
        <f t="shared" si="44"/>
        <v>80,134.00</v>
      </c>
      <c r="I913" s="78">
        <f t="shared" si="45"/>
        <v>80134</v>
      </c>
      <c r="J913">
        <v>1</v>
      </c>
      <c r="K913">
        <v>0</v>
      </c>
      <c r="L913" s="61" t="s">
        <v>591</v>
      </c>
      <c r="M913" s="93">
        <v>41414</v>
      </c>
      <c r="N913">
        <v>40</v>
      </c>
      <c r="O913">
        <v>1218</v>
      </c>
      <c r="P913">
        <v>16</v>
      </c>
      <c r="Q913">
        <v>272</v>
      </c>
      <c r="R913">
        <v>104</v>
      </c>
      <c r="S913">
        <v>0</v>
      </c>
      <c r="T913">
        <v>80</v>
      </c>
      <c r="U913">
        <v>2</v>
      </c>
      <c r="V913">
        <v>5</v>
      </c>
      <c r="W913">
        <v>6</v>
      </c>
      <c r="X913">
        <v>6</v>
      </c>
      <c r="Y913">
        <v>1</v>
      </c>
      <c r="Z913">
        <v>0</v>
      </c>
      <c r="AA913" t="s">
        <v>67</v>
      </c>
      <c r="AB913">
        <v>3</v>
      </c>
    </row>
    <row r="914" spans="2:28" x14ac:dyDescent="0.2">
      <c r="B914">
        <v>9121</v>
      </c>
      <c r="C914">
        <v>1973</v>
      </c>
      <c r="D914" s="59">
        <f t="shared" ca="1" si="43"/>
        <v>51</v>
      </c>
      <c r="E914" t="s">
        <v>23</v>
      </c>
      <c r="F914" t="s">
        <v>32</v>
      </c>
      <c r="G914" t="s">
        <v>381</v>
      </c>
      <c r="H914" s="61" t="str">
        <f t="shared" si="44"/>
        <v>80,134.00</v>
      </c>
      <c r="I914" s="78">
        <f t="shared" si="45"/>
        <v>80134</v>
      </c>
      <c r="J914">
        <v>1</v>
      </c>
      <c r="K914">
        <v>0</v>
      </c>
      <c r="L914" s="61" t="s">
        <v>591</v>
      </c>
      <c r="M914" s="93">
        <v>41414</v>
      </c>
      <c r="N914">
        <v>40</v>
      </c>
      <c r="O914">
        <v>1218</v>
      </c>
      <c r="P914">
        <v>16</v>
      </c>
      <c r="Q914">
        <v>272</v>
      </c>
      <c r="R914">
        <v>104</v>
      </c>
      <c r="S914">
        <v>0</v>
      </c>
      <c r="T914">
        <v>80</v>
      </c>
      <c r="U914">
        <v>2</v>
      </c>
      <c r="V914">
        <v>5</v>
      </c>
      <c r="W914">
        <v>6</v>
      </c>
      <c r="X914">
        <v>6</v>
      </c>
      <c r="Y914">
        <v>1</v>
      </c>
      <c r="Z914">
        <v>0</v>
      </c>
      <c r="AA914" t="s">
        <v>38</v>
      </c>
      <c r="AB914">
        <v>3</v>
      </c>
    </row>
    <row r="915" spans="2:28" x14ac:dyDescent="0.2">
      <c r="B915">
        <v>5802</v>
      </c>
      <c r="C915">
        <v>1973</v>
      </c>
      <c r="D915" s="59">
        <f t="shared" ca="1" si="43"/>
        <v>51</v>
      </c>
      <c r="E915" t="s">
        <v>118</v>
      </c>
      <c r="F915" t="s">
        <v>32</v>
      </c>
      <c r="G915" t="s">
        <v>1147</v>
      </c>
      <c r="H915" s="61" t="str">
        <f t="shared" si="44"/>
        <v>14,188.00</v>
      </c>
      <c r="I915" s="78">
        <f t="shared" si="45"/>
        <v>14188</v>
      </c>
      <c r="J915">
        <v>0</v>
      </c>
      <c r="K915">
        <v>0</v>
      </c>
      <c r="L915" s="61" t="s">
        <v>647</v>
      </c>
      <c r="M915" s="93">
        <v>41333</v>
      </c>
      <c r="N915">
        <v>40</v>
      </c>
      <c r="O915">
        <v>2</v>
      </c>
      <c r="P915">
        <v>7</v>
      </c>
      <c r="Q915">
        <v>11</v>
      </c>
      <c r="R915">
        <v>16</v>
      </c>
      <c r="S915">
        <v>12</v>
      </c>
      <c r="T915">
        <v>27</v>
      </c>
      <c r="U915">
        <v>1</v>
      </c>
      <c r="V915">
        <v>2</v>
      </c>
      <c r="W915">
        <v>4</v>
      </c>
      <c r="X915">
        <v>6</v>
      </c>
      <c r="Y915">
        <v>0</v>
      </c>
      <c r="Z915">
        <v>0</v>
      </c>
      <c r="AA915" t="s">
        <v>46</v>
      </c>
      <c r="AB915">
        <v>0</v>
      </c>
    </row>
    <row r="916" spans="2:28" x14ac:dyDescent="0.2">
      <c r="B916">
        <v>10790</v>
      </c>
      <c r="C916">
        <v>1986</v>
      </c>
      <c r="D916" s="59">
        <f t="shared" ca="1" si="43"/>
        <v>38</v>
      </c>
      <c r="E916" t="s">
        <v>40</v>
      </c>
      <c r="F916" t="s">
        <v>32</v>
      </c>
      <c r="G916" t="s">
        <v>1148</v>
      </c>
      <c r="H916" s="61" t="str">
        <f t="shared" si="44"/>
        <v>18,169.00</v>
      </c>
      <c r="I916" s="78">
        <f t="shared" si="45"/>
        <v>18169</v>
      </c>
      <c r="J916">
        <v>1</v>
      </c>
      <c r="K916">
        <v>0</v>
      </c>
      <c r="L916" s="61" t="s">
        <v>312</v>
      </c>
      <c r="M916" s="93">
        <v>41324</v>
      </c>
      <c r="N916">
        <v>40</v>
      </c>
      <c r="O916">
        <v>9</v>
      </c>
      <c r="P916">
        <v>0</v>
      </c>
      <c r="Q916">
        <v>5</v>
      </c>
      <c r="R916">
        <v>0</v>
      </c>
      <c r="S916">
        <v>0</v>
      </c>
      <c r="T916">
        <v>7</v>
      </c>
      <c r="U916">
        <v>1</v>
      </c>
      <c r="V916">
        <v>1</v>
      </c>
      <c r="W916">
        <v>2</v>
      </c>
      <c r="X916">
        <v>8</v>
      </c>
      <c r="Y916">
        <v>0</v>
      </c>
      <c r="Z916">
        <v>0</v>
      </c>
      <c r="AA916" t="s">
        <v>27</v>
      </c>
      <c r="AB916">
        <v>0</v>
      </c>
    </row>
    <row r="917" spans="2:28" x14ac:dyDescent="0.2">
      <c r="B917">
        <v>178</v>
      </c>
      <c r="C917">
        <v>1957</v>
      </c>
      <c r="D917" s="59">
        <f t="shared" ca="1" si="43"/>
        <v>67</v>
      </c>
      <c r="E917" t="s">
        <v>23</v>
      </c>
      <c r="F917" t="s">
        <v>32</v>
      </c>
      <c r="G917" t="s">
        <v>1149</v>
      </c>
      <c r="H917" s="61" t="str">
        <f t="shared" si="44"/>
        <v>62,503.00</v>
      </c>
      <c r="I917" s="78">
        <f t="shared" si="45"/>
        <v>62503</v>
      </c>
      <c r="J917">
        <v>0</v>
      </c>
      <c r="K917">
        <v>1</v>
      </c>
      <c r="L917" s="61" t="s">
        <v>804</v>
      </c>
      <c r="M917" s="93">
        <v>41323</v>
      </c>
      <c r="N917">
        <v>40</v>
      </c>
      <c r="O917">
        <v>478</v>
      </c>
      <c r="P917">
        <v>0</v>
      </c>
      <c r="Q917">
        <v>193</v>
      </c>
      <c r="R917">
        <v>110</v>
      </c>
      <c r="S917">
        <v>75</v>
      </c>
      <c r="T917">
        <v>117</v>
      </c>
      <c r="U917">
        <v>4</v>
      </c>
      <c r="V917">
        <v>8</v>
      </c>
      <c r="W917">
        <v>11</v>
      </c>
      <c r="X917">
        <v>5</v>
      </c>
      <c r="Y917">
        <v>0</v>
      </c>
      <c r="Z917">
        <v>0</v>
      </c>
      <c r="AA917" t="s">
        <v>27</v>
      </c>
      <c r="AB917">
        <v>0</v>
      </c>
    </row>
    <row r="918" spans="2:28" x14ac:dyDescent="0.2">
      <c r="B918">
        <v>2308</v>
      </c>
      <c r="C918">
        <v>1955</v>
      </c>
      <c r="D918" s="59">
        <f t="shared" ca="1" si="43"/>
        <v>69</v>
      </c>
      <c r="E918" t="s">
        <v>23</v>
      </c>
      <c r="F918" t="s">
        <v>32</v>
      </c>
      <c r="G918" t="s">
        <v>1150</v>
      </c>
      <c r="H918" s="61" t="str">
        <f t="shared" si="44"/>
        <v>46,734.00</v>
      </c>
      <c r="I918" s="78">
        <f t="shared" si="45"/>
        <v>46734</v>
      </c>
      <c r="J918">
        <v>0</v>
      </c>
      <c r="K918">
        <v>1</v>
      </c>
      <c r="L918" s="61" t="s">
        <v>1151</v>
      </c>
      <c r="M918" s="93">
        <v>41231</v>
      </c>
      <c r="N918">
        <v>40</v>
      </c>
      <c r="O918">
        <v>110</v>
      </c>
      <c r="P918">
        <v>5</v>
      </c>
      <c r="Q918">
        <v>137</v>
      </c>
      <c r="R918">
        <v>26</v>
      </c>
      <c r="S918">
        <v>23</v>
      </c>
      <c r="T918">
        <v>29</v>
      </c>
      <c r="U918">
        <v>2</v>
      </c>
      <c r="V918">
        <v>6</v>
      </c>
      <c r="W918">
        <v>5</v>
      </c>
      <c r="X918">
        <v>7</v>
      </c>
      <c r="Y918">
        <v>0</v>
      </c>
      <c r="Z918">
        <v>0</v>
      </c>
      <c r="AA918" t="s">
        <v>27</v>
      </c>
      <c r="AB918">
        <v>0</v>
      </c>
    </row>
    <row r="919" spans="2:28" x14ac:dyDescent="0.2">
      <c r="B919">
        <v>7431</v>
      </c>
      <c r="C919">
        <v>1992</v>
      </c>
      <c r="D919" s="59">
        <f t="shared" ca="1" si="43"/>
        <v>32</v>
      </c>
      <c r="E919" t="s">
        <v>40</v>
      </c>
      <c r="F919" t="s">
        <v>28</v>
      </c>
      <c r="G919" t="s">
        <v>1152</v>
      </c>
      <c r="H919" s="61" t="str">
        <f t="shared" si="44"/>
        <v>68,126.00</v>
      </c>
      <c r="I919" s="78">
        <f t="shared" si="45"/>
        <v>68126</v>
      </c>
      <c r="J919">
        <v>0</v>
      </c>
      <c r="K919">
        <v>0</v>
      </c>
      <c r="L919" s="61">
        <v>41193</v>
      </c>
      <c r="M919" s="93">
        <v>41193</v>
      </c>
      <c r="N919">
        <v>40</v>
      </c>
      <c r="O919">
        <v>1332</v>
      </c>
      <c r="P919">
        <v>17</v>
      </c>
      <c r="Q919">
        <v>311</v>
      </c>
      <c r="R919">
        <v>23</v>
      </c>
      <c r="S919">
        <v>51</v>
      </c>
      <c r="T919">
        <v>86</v>
      </c>
      <c r="U919">
        <v>1</v>
      </c>
      <c r="V919">
        <v>7</v>
      </c>
      <c r="W919">
        <v>5</v>
      </c>
      <c r="X919">
        <v>9</v>
      </c>
      <c r="Y919">
        <v>1</v>
      </c>
      <c r="Z919">
        <v>0</v>
      </c>
      <c r="AA919" t="s">
        <v>31</v>
      </c>
      <c r="AB919">
        <v>1</v>
      </c>
    </row>
    <row r="920" spans="2:28" x14ac:dyDescent="0.2">
      <c r="B920">
        <v>9405</v>
      </c>
      <c r="C920">
        <v>1955</v>
      </c>
      <c r="D920" s="59">
        <f t="shared" ca="1" si="43"/>
        <v>69</v>
      </c>
      <c r="E920" t="s">
        <v>40</v>
      </c>
      <c r="F920" t="s">
        <v>32</v>
      </c>
      <c r="G920" t="s">
        <v>1153</v>
      </c>
      <c r="H920" s="61" t="str">
        <f t="shared" si="44"/>
        <v>52,869.00</v>
      </c>
      <c r="I920" s="78">
        <f t="shared" si="45"/>
        <v>52869</v>
      </c>
      <c r="J920">
        <v>1</v>
      </c>
      <c r="K920">
        <v>1</v>
      </c>
      <c r="L920" s="61" t="s">
        <v>1154</v>
      </c>
      <c r="M920" s="93">
        <v>41197</v>
      </c>
      <c r="N920">
        <v>40</v>
      </c>
      <c r="O920">
        <v>84</v>
      </c>
      <c r="P920">
        <v>3</v>
      </c>
      <c r="Q920">
        <v>61</v>
      </c>
      <c r="R920">
        <v>2</v>
      </c>
      <c r="S920">
        <v>1</v>
      </c>
      <c r="T920">
        <v>21</v>
      </c>
      <c r="U920">
        <v>3</v>
      </c>
      <c r="V920">
        <v>3</v>
      </c>
      <c r="W920">
        <v>4</v>
      </c>
      <c r="X920">
        <v>7</v>
      </c>
      <c r="Y920">
        <v>1</v>
      </c>
      <c r="Z920">
        <v>0</v>
      </c>
      <c r="AA920" t="s">
        <v>67</v>
      </c>
      <c r="AB920">
        <v>0</v>
      </c>
    </row>
    <row r="921" spans="2:28" x14ac:dyDescent="0.2">
      <c r="B921">
        <v>10525</v>
      </c>
      <c r="C921">
        <v>1987</v>
      </c>
      <c r="D921" s="59">
        <f t="shared" ca="1" si="43"/>
        <v>37</v>
      </c>
      <c r="E921" t="s">
        <v>23</v>
      </c>
      <c r="F921" t="s">
        <v>28</v>
      </c>
      <c r="G921" t="s">
        <v>1155</v>
      </c>
      <c r="H921" s="61" t="str">
        <f t="shared" si="44"/>
        <v>26,576.00</v>
      </c>
      <c r="I921" s="78">
        <f t="shared" si="45"/>
        <v>26576</v>
      </c>
      <c r="J921">
        <v>1</v>
      </c>
      <c r="K921">
        <v>0</v>
      </c>
      <c r="L921" s="61" t="s">
        <v>76</v>
      </c>
      <c r="M921" s="93">
        <v>41195</v>
      </c>
      <c r="N921">
        <v>40</v>
      </c>
      <c r="O921">
        <v>10</v>
      </c>
      <c r="P921">
        <v>0</v>
      </c>
      <c r="Q921">
        <v>8</v>
      </c>
      <c r="R921">
        <v>0</v>
      </c>
      <c r="S921">
        <v>0</v>
      </c>
      <c r="T921">
        <v>9</v>
      </c>
      <c r="U921">
        <v>1</v>
      </c>
      <c r="V921">
        <v>1</v>
      </c>
      <c r="W921">
        <v>2</v>
      </c>
      <c r="X921">
        <v>9</v>
      </c>
      <c r="Y921">
        <v>1</v>
      </c>
      <c r="Z921">
        <v>0</v>
      </c>
      <c r="AA921" t="s">
        <v>27</v>
      </c>
      <c r="AB921">
        <v>1</v>
      </c>
    </row>
    <row r="922" spans="2:28" x14ac:dyDescent="0.2">
      <c r="B922">
        <v>7503</v>
      </c>
      <c r="C922">
        <v>1977</v>
      </c>
      <c r="D922" s="59">
        <f t="shared" ca="1" si="43"/>
        <v>47</v>
      </c>
      <c r="E922" t="s">
        <v>23</v>
      </c>
      <c r="F922" t="s">
        <v>28</v>
      </c>
      <c r="G922" t="s">
        <v>1156</v>
      </c>
      <c r="H922" s="61" t="str">
        <f t="shared" si="44"/>
        <v>75,825.00</v>
      </c>
      <c r="I922" s="78">
        <f t="shared" si="45"/>
        <v>75825</v>
      </c>
      <c r="J922">
        <v>0</v>
      </c>
      <c r="K922">
        <v>0</v>
      </c>
      <c r="L922" s="61">
        <v>41253</v>
      </c>
      <c r="M922" s="93">
        <v>41253</v>
      </c>
      <c r="N922">
        <v>40</v>
      </c>
      <c r="O922">
        <v>1032</v>
      </c>
      <c r="P922">
        <v>105</v>
      </c>
      <c r="Q922">
        <v>779</v>
      </c>
      <c r="R922">
        <v>137</v>
      </c>
      <c r="S922">
        <v>105</v>
      </c>
      <c r="T922">
        <v>51</v>
      </c>
      <c r="U922">
        <v>0</v>
      </c>
      <c r="V922">
        <v>5</v>
      </c>
      <c r="W922">
        <v>9</v>
      </c>
      <c r="X922">
        <v>4</v>
      </c>
      <c r="Y922">
        <v>1</v>
      </c>
      <c r="Z922">
        <v>0</v>
      </c>
      <c r="AA922" t="s">
        <v>46</v>
      </c>
      <c r="AB922">
        <v>1</v>
      </c>
    </row>
    <row r="923" spans="2:28" x14ac:dyDescent="0.2">
      <c r="B923">
        <v>8783</v>
      </c>
      <c r="C923">
        <v>1951</v>
      </c>
      <c r="D923" s="59">
        <f t="shared" ca="1" si="43"/>
        <v>73</v>
      </c>
      <c r="E923" t="s">
        <v>23</v>
      </c>
      <c r="F923" t="s">
        <v>32</v>
      </c>
      <c r="G923" t="s">
        <v>1157</v>
      </c>
      <c r="H923" s="61" t="str">
        <f t="shared" si="44"/>
        <v>57,045.00</v>
      </c>
      <c r="I923" s="78">
        <f t="shared" si="45"/>
        <v>57045</v>
      </c>
      <c r="J923">
        <v>0</v>
      </c>
      <c r="K923">
        <v>1</v>
      </c>
      <c r="L923" s="61">
        <v>41130</v>
      </c>
      <c r="M923" s="93">
        <v>41130</v>
      </c>
      <c r="N923">
        <v>40</v>
      </c>
      <c r="O923">
        <v>296</v>
      </c>
      <c r="P923">
        <v>13</v>
      </c>
      <c r="Q923">
        <v>104</v>
      </c>
      <c r="R923">
        <v>11</v>
      </c>
      <c r="S923">
        <v>13</v>
      </c>
      <c r="T923">
        <v>17</v>
      </c>
      <c r="U923">
        <v>3</v>
      </c>
      <c r="V923">
        <v>4</v>
      </c>
      <c r="W923">
        <v>9</v>
      </c>
      <c r="X923">
        <v>3</v>
      </c>
      <c r="Y923">
        <v>0</v>
      </c>
      <c r="Z923">
        <v>0</v>
      </c>
      <c r="AA923" t="s">
        <v>38</v>
      </c>
      <c r="AB923">
        <v>0</v>
      </c>
    </row>
    <row r="924" spans="2:28" x14ac:dyDescent="0.2">
      <c r="B924">
        <v>1403</v>
      </c>
      <c r="C924">
        <v>1976</v>
      </c>
      <c r="D924" s="59">
        <f t="shared" ca="1" si="43"/>
        <v>48</v>
      </c>
      <c r="E924" t="s">
        <v>43</v>
      </c>
      <c r="F924" t="s">
        <v>32</v>
      </c>
      <c r="G924" t="s">
        <v>1158</v>
      </c>
      <c r="H924" s="61" t="str">
        <f t="shared" si="44"/>
        <v>34,984.00</v>
      </c>
      <c r="I924" s="78">
        <f t="shared" si="45"/>
        <v>34984</v>
      </c>
      <c r="J924">
        <v>1</v>
      </c>
      <c r="K924">
        <v>1</v>
      </c>
      <c r="L924" s="61">
        <v>41069</v>
      </c>
      <c r="M924" s="93">
        <v>41069</v>
      </c>
      <c r="N924">
        <v>40</v>
      </c>
      <c r="O924">
        <v>8</v>
      </c>
      <c r="P924">
        <v>4</v>
      </c>
      <c r="Q924">
        <v>15</v>
      </c>
      <c r="R924">
        <v>3</v>
      </c>
      <c r="S924">
        <v>5</v>
      </c>
      <c r="T924">
        <v>3</v>
      </c>
      <c r="U924">
        <v>2</v>
      </c>
      <c r="V924">
        <v>1</v>
      </c>
      <c r="W924">
        <v>3</v>
      </c>
      <c r="X924">
        <v>7</v>
      </c>
      <c r="Y924">
        <v>0</v>
      </c>
      <c r="Z924">
        <v>0</v>
      </c>
      <c r="AA924" t="s">
        <v>27</v>
      </c>
      <c r="AB924">
        <v>0</v>
      </c>
    </row>
    <row r="925" spans="2:28" x14ac:dyDescent="0.2">
      <c r="B925">
        <v>4643</v>
      </c>
      <c r="C925">
        <v>1974</v>
      </c>
      <c r="D925" s="59">
        <f t="shared" ca="1" si="43"/>
        <v>50</v>
      </c>
      <c r="E925" t="s">
        <v>23</v>
      </c>
      <c r="F925" t="s">
        <v>32</v>
      </c>
      <c r="G925" t="s">
        <v>1159</v>
      </c>
      <c r="H925" s="61" t="str">
        <f t="shared" si="44"/>
        <v>27,803.00</v>
      </c>
      <c r="I925" s="78">
        <f t="shared" si="45"/>
        <v>27803</v>
      </c>
      <c r="J925">
        <v>1</v>
      </c>
      <c r="K925">
        <v>0</v>
      </c>
      <c r="L925" s="61" t="s">
        <v>192</v>
      </c>
      <c r="M925" s="93">
        <v>41147</v>
      </c>
      <c r="N925">
        <v>40</v>
      </c>
      <c r="O925">
        <v>8</v>
      </c>
      <c r="P925">
        <v>26</v>
      </c>
      <c r="Q925">
        <v>46</v>
      </c>
      <c r="R925">
        <v>38</v>
      </c>
      <c r="S925">
        <v>9</v>
      </c>
      <c r="T925">
        <v>49</v>
      </c>
      <c r="U925">
        <v>2</v>
      </c>
      <c r="V925">
        <v>3</v>
      </c>
      <c r="W925">
        <v>4</v>
      </c>
      <c r="X925">
        <v>8</v>
      </c>
      <c r="Y925">
        <v>0</v>
      </c>
      <c r="Z925">
        <v>0</v>
      </c>
      <c r="AA925" t="s">
        <v>38</v>
      </c>
      <c r="AB925">
        <v>0</v>
      </c>
    </row>
    <row r="926" spans="2:28" x14ac:dyDescent="0.2">
      <c r="B926">
        <v>3463</v>
      </c>
      <c r="C926">
        <v>1976</v>
      </c>
      <c r="D926" s="59">
        <f t="shared" ca="1" si="43"/>
        <v>48</v>
      </c>
      <c r="E926" t="s">
        <v>40</v>
      </c>
      <c r="F926" t="s">
        <v>32</v>
      </c>
      <c r="G926" t="s">
        <v>1160</v>
      </c>
      <c r="H926" s="61" t="str">
        <f t="shared" si="44"/>
        <v>69,283.00</v>
      </c>
      <c r="I926" s="78">
        <f t="shared" si="45"/>
        <v>69283</v>
      </c>
      <c r="J926">
        <v>0</v>
      </c>
      <c r="K926">
        <v>1</v>
      </c>
      <c r="L926" s="61" t="s">
        <v>1161</v>
      </c>
      <c r="M926" s="93">
        <v>41804</v>
      </c>
      <c r="N926">
        <v>41</v>
      </c>
      <c r="O926">
        <v>674</v>
      </c>
      <c r="P926">
        <v>62</v>
      </c>
      <c r="Q926">
        <v>134</v>
      </c>
      <c r="R926">
        <v>0</v>
      </c>
      <c r="S926">
        <v>26</v>
      </c>
      <c r="T926">
        <v>8</v>
      </c>
      <c r="U926">
        <v>4</v>
      </c>
      <c r="V926">
        <v>7</v>
      </c>
      <c r="W926">
        <v>13</v>
      </c>
      <c r="X926">
        <v>5</v>
      </c>
      <c r="Y926">
        <v>0</v>
      </c>
      <c r="Z926">
        <v>0</v>
      </c>
      <c r="AA926" t="s">
        <v>50</v>
      </c>
      <c r="AB926">
        <v>0</v>
      </c>
    </row>
    <row r="927" spans="2:28" x14ac:dyDescent="0.2">
      <c r="B927">
        <v>4055</v>
      </c>
      <c r="C927">
        <v>1993</v>
      </c>
      <c r="D927" s="59">
        <f t="shared" ca="1" si="43"/>
        <v>31</v>
      </c>
      <c r="E927" t="s">
        <v>118</v>
      </c>
      <c r="F927" t="s">
        <v>28</v>
      </c>
      <c r="G927" t="s">
        <v>1162</v>
      </c>
      <c r="H927" s="61" t="str">
        <f t="shared" si="44"/>
        <v>18,746.00</v>
      </c>
      <c r="I927" s="78">
        <f t="shared" si="45"/>
        <v>18746</v>
      </c>
      <c r="J927">
        <v>1</v>
      </c>
      <c r="K927">
        <v>0</v>
      </c>
      <c r="L927" s="61" t="s">
        <v>607</v>
      </c>
      <c r="M927" s="93">
        <v>41788</v>
      </c>
      <c r="N927">
        <v>41</v>
      </c>
      <c r="O927">
        <v>2</v>
      </c>
      <c r="P927">
        <v>10</v>
      </c>
      <c r="Q927">
        <v>11</v>
      </c>
      <c r="R927">
        <v>12</v>
      </c>
      <c r="S927">
        <v>9</v>
      </c>
      <c r="T927">
        <v>20</v>
      </c>
      <c r="U927">
        <v>2</v>
      </c>
      <c r="V927">
        <v>3</v>
      </c>
      <c r="W927">
        <v>3</v>
      </c>
      <c r="X927">
        <v>6</v>
      </c>
      <c r="Y927">
        <v>0</v>
      </c>
      <c r="Z927">
        <v>0</v>
      </c>
      <c r="AA927" t="s">
        <v>27</v>
      </c>
      <c r="AB927">
        <v>0</v>
      </c>
    </row>
    <row r="928" spans="2:28" x14ac:dyDescent="0.2">
      <c r="B928">
        <v>7010</v>
      </c>
      <c r="C928">
        <v>1966</v>
      </c>
      <c r="D928" s="59">
        <f t="shared" ca="1" si="43"/>
        <v>58</v>
      </c>
      <c r="E928" t="s">
        <v>43</v>
      </c>
      <c r="F928" t="s">
        <v>32</v>
      </c>
      <c r="G928" t="s">
        <v>1163</v>
      </c>
      <c r="H928" s="61" t="str">
        <f t="shared" si="44"/>
        <v>70,924.00</v>
      </c>
      <c r="I928" s="78">
        <f t="shared" si="45"/>
        <v>70924</v>
      </c>
      <c r="J928">
        <v>0</v>
      </c>
      <c r="K928">
        <v>0</v>
      </c>
      <c r="L928" s="61">
        <v>41824</v>
      </c>
      <c r="M928" s="93">
        <v>41824</v>
      </c>
      <c r="N928">
        <v>41</v>
      </c>
      <c r="O928">
        <v>635</v>
      </c>
      <c r="P928">
        <v>114</v>
      </c>
      <c r="Q928">
        <v>254</v>
      </c>
      <c r="R928">
        <v>132</v>
      </c>
      <c r="S928">
        <v>152</v>
      </c>
      <c r="T928">
        <v>76</v>
      </c>
      <c r="U928">
        <v>1</v>
      </c>
      <c r="V928">
        <v>6</v>
      </c>
      <c r="W928">
        <v>7</v>
      </c>
      <c r="X928">
        <v>3</v>
      </c>
      <c r="Y928">
        <v>0</v>
      </c>
      <c r="Z928">
        <v>0</v>
      </c>
      <c r="AA928" t="s">
        <v>27</v>
      </c>
      <c r="AB928">
        <v>1</v>
      </c>
    </row>
    <row r="929" spans="2:28" x14ac:dyDescent="0.2">
      <c r="B929">
        <v>4767</v>
      </c>
      <c r="C929">
        <v>1966</v>
      </c>
      <c r="D929" s="59">
        <f t="shared" ca="1" si="43"/>
        <v>58</v>
      </c>
      <c r="E929" t="s">
        <v>43</v>
      </c>
      <c r="F929" t="s">
        <v>32</v>
      </c>
      <c r="G929" t="s">
        <v>1163</v>
      </c>
      <c r="H929" s="61" t="str">
        <f t="shared" si="44"/>
        <v>70,924.00</v>
      </c>
      <c r="I929" s="78">
        <f t="shared" si="45"/>
        <v>70924</v>
      </c>
      <c r="J929">
        <v>0</v>
      </c>
      <c r="K929">
        <v>0</v>
      </c>
      <c r="L929" s="61">
        <v>41824</v>
      </c>
      <c r="M929" s="93">
        <v>41824</v>
      </c>
      <c r="N929">
        <v>41</v>
      </c>
      <c r="O929">
        <v>635</v>
      </c>
      <c r="P929">
        <v>114</v>
      </c>
      <c r="Q929">
        <v>254</v>
      </c>
      <c r="R929">
        <v>132</v>
      </c>
      <c r="S929">
        <v>152</v>
      </c>
      <c r="T929">
        <v>76</v>
      </c>
      <c r="U929">
        <v>1</v>
      </c>
      <c r="V929">
        <v>6</v>
      </c>
      <c r="W929">
        <v>7</v>
      </c>
      <c r="X929">
        <v>3</v>
      </c>
      <c r="Y929">
        <v>0</v>
      </c>
      <c r="Z929">
        <v>0</v>
      </c>
      <c r="AA929" t="s">
        <v>27</v>
      </c>
      <c r="AB929">
        <v>1</v>
      </c>
    </row>
    <row r="930" spans="2:28" x14ac:dyDescent="0.2">
      <c r="B930">
        <v>1927</v>
      </c>
      <c r="C930">
        <v>1974</v>
      </c>
      <c r="D930" s="59">
        <f t="shared" ca="1" si="43"/>
        <v>50</v>
      </c>
      <c r="E930" t="s">
        <v>43</v>
      </c>
      <c r="F930" t="s">
        <v>32</v>
      </c>
      <c r="G930" t="s">
        <v>1164</v>
      </c>
      <c r="H930" s="61" t="str">
        <f t="shared" si="44"/>
        <v>69,401.00</v>
      </c>
      <c r="I930" s="78">
        <f t="shared" si="45"/>
        <v>69401</v>
      </c>
      <c r="J930">
        <v>0</v>
      </c>
      <c r="K930">
        <v>1</v>
      </c>
      <c r="L930" s="61" t="s">
        <v>201</v>
      </c>
      <c r="M930" s="93">
        <v>41721</v>
      </c>
      <c r="N930">
        <v>41</v>
      </c>
      <c r="O930">
        <v>399</v>
      </c>
      <c r="P930">
        <v>27</v>
      </c>
      <c r="Q930">
        <v>159</v>
      </c>
      <c r="R930">
        <v>58</v>
      </c>
      <c r="S930">
        <v>8</v>
      </c>
      <c r="T930">
        <v>39</v>
      </c>
      <c r="U930">
        <v>4</v>
      </c>
      <c r="V930">
        <v>4</v>
      </c>
      <c r="W930">
        <v>5</v>
      </c>
      <c r="X930">
        <v>2</v>
      </c>
      <c r="Y930">
        <v>0</v>
      </c>
      <c r="Z930">
        <v>0</v>
      </c>
      <c r="AA930" t="s">
        <v>46</v>
      </c>
      <c r="AB930">
        <v>0</v>
      </c>
    </row>
    <row r="931" spans="2:28" x14ac:dyDescent="0.2">
      <c r="B931">
        <v>437</v>
      </c>
      <c r="C931">
        <v>1977</v>
      </c>
      <c r="D931" s="59">
        <f t="shared" ca="1" si="43"/>
        <v>47</v>
      </c>
      <c r="E931" t="s">
        <v>53</v>
      </c>
      <c r="F931" t="s">
        <v>24</v>
      </c>
      <c r="G931" t="s">
        <v>1165</v>
      </c>
      <c r="H931" s="61" t="str">
        <f t="shared" si="44"/>
        <v>75,012.00</v>
      </c>
      <c r="I931" s="78">
        <f t="shared" si="45"/>
        <v>75012</v>
      </c>
      <c r="J931">
        <v>0</v>
      </c>
      <c r="K931">
        <v>0</v>
      </c>
      <c r="L931" s="61" t="s">
        <v>639</v>
      </c>
      <c r="M931" s="93">
        <v>41664</v>
      </c>
      <c r="N931">
        <v>41</v>
      </c>
      <c r="O931">
        <v>294</v>
      </c>
      <c r="P931">
        <v>142</v>
      </c>
      <c r="Q931">
        <v>218</v>
      </c>
      <c r="R931">
        <v>164</v>
      </c>
      <c r="S931">
        <v>58</v>
      </c>
      <c r="T931">
        <v>151</v>
      </c>
      <c r="U931">
        <v>1</v>
      </c>
      <c r="V931">
        <v>3</v>
      </c>
      <c r="W931">
        <v>11</v>
      </c>
      <c r="X931">
        <v>1</v>
      </c>
      <c r="Y931">
        <v>0</v>
      </c>
      <c r="Z931">
        <v>0</v>
      </c>
      <c r="AA931" t="s">
        <v>38</v>
      </c>
      <c r="AB931">
        <v>0</v>
      </c>
    </row>
    <row r="932" spans="2:28" x14ac:dyDescent="0.2">
      <c r="B932">
        <v>4331</v>
      </c>
      <c r="C932">
        <v>1979</v>
      </c>
      <c r="D932" s="59">
        <f t="shared" ca="1" si="43"/>
        <v>45</v>
      </c>
      <c r="E932" t="s">
        <v>53</v>
      </c>
      <c r="F932" t="s">
        <v>32</v>
      </c>
      <c r="G932" t="s">
        <v>1166</v>
      </c>
      <c r="H932" s="61" t="str">
        <f t="shared" si="44"/>
        <v>85,738.00</v>
      </c>
      <c r="I932" s="78">
        <f t="shared" si="45"/>
        <v>85738</v>
      </c>
      <c r="J932">
        <v>0</v>
      </c>
      <c r="K932">
        <v>0</v>
      </c>
      <c r="L932" s="61" t="s">
        <v>849</v>
      </c>
      <c r="M932" s="93">
        <v>41662</v>
      </c>
      <c r="N932">
        <v>41</v>
      </c>
      <c r="O932">
        <v>913</v>
      </c>
      <c r="P932">
        <v>26</v>
      </c>
      <c r="Q932">
        <v>376</v>
      </c>
      <c r="R932">
        <v>17</v>
      </c>
      <c r="S932">
        <v>26</v>
      </c>
      <c r="T932">
        <v>13</v>
      </c>
      <c r="U932">
        <v>1</v>
      </c>
      <c r="V932">
        <v>3</v>
      </c>
      <c r="W932">
        <v>11</v>
      </c>
      <c r="X932">
        <v>1</v>
      </c>
      <c r="Y932">
        <v>0</v>
      </c>
      <c r="Z932">
        <v>0</v>
      </c>
      <c r="AA932" t="s">
        <v>27</v>
      </c>
      <c r="AB932">
        <v>2</v>
      </c>
    </row>
    <row r="933" spans="2:28" x14ac:dyDescent="0.2">
      <c r="B933">
        <v>4084</v>
      </c>
      <c r="C933">
        <v>1976</v>
      </c>
      <c r="D933" s="59">
        <f t="shared" ca="1" si="43"/>
        <v>48</v>
      </c>
      <c r="E933" t="s">
        <v>23</v>
      </c>
      <c r="F933" t="s">
        <v>32</v>
      </c>
      <c r="G933" t="s">
        <v>1167</v>
      </c>
      <c r="H933" s="61" t="str">
        <f t="shared" si="44"/>
        <v>60,934.00</v>
      </c>
      <c r="I933" s="78">
        <f t="shared" si="45"/>
        <v>60934</v>
      </c>
      <c r="J933">
        <v>0</v>
      </c>
      <c r="K933">
        <v>1</v>
      </c>
      <c r="L933" s="61" t="s">
        <v>1168</v>
      </c>
      <c r="M933" s="93">
        <v>41656</v>
      </c>
      <c r="N933">
        <v>41</v>
      </c>
      <c r="O933">
        <v>224</v>
      </c>
      <c r="P933">
        <v>155</v>
      </c>
      <c r="Q933">
        <v>155</v>
      </c>
      <c r="R933">
        <v>192</v>
      </c>
      <c r="S933">
        <v>93</v>
      </c>
      <c r="T933">
        <v>54</v>
      </c>
      <c r="U933">
        <v>2</v>
      </c>
      <c r="V933">
        <v>6</v>
      </c>
      <c r="W933">
        <v>11</v>
      </c>
      <c r="X933">
        <v>4</v>
      </c>
      <c r="Y933">
        <v>0</v>
      </c>
      <c r="Z933">
        <v>0</v>
      </c>
      <c r="AA933" t="s">
        <v>31</v>
      </c>
      <c r="AB933">
        <v>0</v>
      </c>
    </row>
    <row r="934" spans="2:28" x14ac:dyDescent="0.2">
      <c r="B934">
        <v>8135</v>
      </c>
      <c r="C934">
        <v>1987</v>
      </c>
      <c r="D934" s="59">
        <f t="shared" ca="1" si="43"/>
        <v>37</v>
      </c>
      <c r="E934" t="s">
        <v>53</v>
      </c>
      <c r="F934" t="s">
        <v>32</v>
      </c>
      <c r="G934" t="s">
        <v>1169</v>
      </c>
      <c r="H934" s="61" t="str">
        <f t="shared" si="44"/>
        <v>27,161.00</v>
      </c>
      <c r="I934" s="78">
        <f t="shared" si="45"/>
        <v>27161</v>
      </c>
      <c r="J934">
        <v>1</v>
      </c>
      <c r="K934">
        <v>0</v>
      </c>
      <c r="L934" s="61" t="s">
        <v>458</v>
      </c>
      <c r="M934" s="93">
        <v>41575</v>
      </c>
      <c r="N934">
        <v>41</v>
      </c>
      <c r="O934">
        <v>7</v>
      </c>
      <c r="P934">
        <v>4</v>
      </c>
      <c r="Q934">
        <v>23</v>
      </c>
      <c r="R934">
        <v>7</v>
      </c>
      <c r="S934">
        <v>0</v>
      </c>
      <c r="T934">
        <v>11</v>
      </c>
      <c r="U934">
        <v>1</v>
      </c>
      <c r="V934">
        <v>1</v>
      </c>
      <c r="W934">
        <v>3</v>
      </c>
      <c r="X934">
        <v>7</v>
      </c>
      <c r="Y934">
        <v>0</v>
      </c>
      <c r="Z934">
        <v>0</v>
      </c>
      <c r="AA934" t="s">
        <v>67</v>
      </c>
      <c r="AB934">
        <v>0</v>
      </c>
    </row>
    <row r="935" spans="2:28" x14ac:dyDescent="0.2">
      <c r="B935">
        <v>9750</v>
      </c>
      <c r="C935">
        <v>1962</v>
      </c>
      <c r="D935" s="59">
        <f t="shared" ca="1" si="43"/>
        <v>62</v>
      </c>
      <c r="E935" t="s">
        <v>40</v>
      </c>
      <c r="F935" t="s">
        <v>24</v>
      </c>
      <c r="G935" t="s">
        <v>1170</v>
      </c>
      <c r="H935" s="61" t="str">
        <f t="shared" si="44"/>
        <v>64,325.00</v>
      </c>
      <c r="I935" s="78">
        <f t="shared" si="45"/>
        <v>64325</v>
      </c>
      <c r="J935">
        <v>0</v>
      </c>
      <c r="K935">
        <v>1</v>
      </c>
      <c r="L935" s="61">
        <v>41457</v>
      </c>
      <c r="M935" s="93">
        <v>41457</v>
      </c>
      <c r="N935">
        <v>41</v>
      </c>
      <c r="O935">
        <v>731</v>
      </c>
      <c r="P935">
        <v>60</v>
      </c>
      <c r="Q935">
        <v>353</v>
      </c>
      <c r="R935">
        <v>78</v>
      </c>
      <c r="S935">
        <v>12</v>
      </c>
      <c r="T935">
        <v>73</v>
      </c>
      <c r="U935">
        <v>5</v>
      </c>
      <c r="V935">
        <v>10</v>
      </c>
      <c r="W935">
        <v>5</v>
      </c>
      <c r="X935">
        <v>7</v>
      </c>
      <c r="Y935">
        <v>0</v>
      </c>
      <c r="Z935">
        <v>0</v>
      </c>
      <c r="AA935" t="s">
        <v>27</v>
      </c>
      <c r="AB935">
        <v>0</v>
      </c>
    </row>
    <row r="936" spans="2:28" x14ac:dyDescent="0.2">
      <c r="B936">
        <v>6682</v>
      </c>
      <c r="C936">
        <v>1974</v>
      </c>
      <c r="D936" s="59">
        <f t="shared" ca="1" si="43"/>
        <v>50</v>
      </c>
      <c r="E936" t="s">
        <v>118</v>
      </c>
      <c r="F936" t="s">
        <v>32</v>
      </c>
      <c r="G936" t="s">
        <v>1171</v>
      </c>
      <c r="H936" s="61" t="str">
        <f t="shared" si="44"/>
        <v>18,978.00</v>
      </c>
      <c r="I936" s="78">
        <f t="shared" si="45"/>
        <v>18978</v>
      </c>
      <c r="J936">
        <v>1</v>
      </c>
      <c r="K936">
        <v>0</v>
      </c>
      <c r="L936" s="61">
        <v>41225</v>
      </c>
      <c r="M936" s="93">
        <v>41225</v>
      </c>
      <c r="N936">
        <v>41</v>
      </c>
      <c r="O936">
        <v>2</v>
      </c>
      <c r="P936">
        <v>8</v>
      </c>
      <c r="Q936">
        <v>1</v>
      </c>
      <c r="R936">
        <v>4</v>
      </c>
      <c r="S936">
        <v>7</v>
      </c>
      <c r="T936">
        <v>15</v>
      </c>
      <c r="U936">
        <v>1</v>
      </c>
      <c r="V936">
        <v>1</v>
      </c>
      <c r="W936">
        <v>3</v>
      </c>
      <c r="X936">
        <v>8</v>
      </c>
      <c r="Y936">
        <v>0</v>
      </c>
      <c r="Z936">
        <v>0</v>
      </c>
      <c r="AA936" t="s">
        <v>27</v>
      </c>
      <c r="AB936">
        <v>0</v>
      </c>
    </row>
    <row r="937" spans="2:28" x14ac:dyDescent="0.2">
      <c r="B937">
        <v>10581</v>
      </c>
      <c r="C937">
        <v>1978</v>
      </c>
      <c r="D937" s="59">
        <f t="shared" ca="1" si="43"/>
        <v>46</v>
      </c>
      <c r="E937" t="s">
        <v>23</v>
      </c>
      <c r="F937" t="s">
        <v>32</v>
      </c>
      <c r="G937" t="s">
        <v>1172</v>
      </c>
      <c r="H937" s="61" t="str">
        <f t="shared" si="44"/>
        <v>41,124.00</v>
      </c>
      <c r="I937" s="78">
        <f t="shared" si="45"/>
        <v>41124</v>
      </c>
      <c r="J937">
        <v>1</v>
      </c>
      <c r="K937">
        <v>0</v>
      </c>
      <c r="L937" s="61" t="s">
        <v>479</v>
      </c>
      <c r="M937" s="93">
        <v>41213</v>
      </c>
      <c r="N937">
        <v>41</v>
      </c>
      <c r="O937">
        <v>281</v>
      </c>
      <c r="P937">
        <v>7</v>
      </c>
      <c r="Q937">
        <v>84</v>
      </c>
      <c r="R937">
        <v>15</v>
      </c>
      <c r="S937">
        <v>0</v>
      </c>
      <c r="T937">
        <v>119</v>
      </c>
      <c r="U937">
        <v>7</v>
      </c>
      <c r="V937">
        <v>7</v>
      </c>
      <c r="W937">
        <v>4</v>
      </c>
      <c r="X937">
        <v>8</v>
      </c>
      <c r="Y937">
        <v>0</v>
      </c>
      <c r="Z937">
        <v>0</v>
      </c>
      <c r="AA937" t="s">
        <v>27</v>
      </c>
      <c r="AB937">
        <v>0</v>
      </c>
    </row>
    <row r="938" spans="2:28" x14ac:dyDescent="0.2">
      <c r="B938">
        <v>3710</v>
      </c>
      <c r="C938">
        <v>1985</v>
      </c>
      <c r="D938" s="59">
        <f t="shared" ca="1" si="43"/>
        <v>39</v>
      </c>
      <c r="E938" t="s">
        <v>40</v>
      </c>
      <c r="F938" t="s">
        <v>28</v>
      </c>
      <c r="G938" t="s">
        <v>1173</v>
      </c>
      <c r="H938" s="61" t="str">
        <f t="shared" si="44"/>
        <v>39,684.00</v>
      </c>
      <c r="I938" s="78">
        <f t="shared" si="45"/>
        <v>39684</v>
      </c>
      <c r="J938">
        <v>1</v>
      </c>
      <c r="K938">
        <v>0</v>
      </c>
      <c r="L938" s="61">
        <v>41253</v>
      </c>
      <c r="M938" s="93">
        <v>41253</v>
      </c>
      <c r="N938">
        <v>41</v>
      </c>
      <c r="O938">
        <v>19</v>
      </c>
      <c r="P938">
        <v>0</v>
      </c>
      <c r="Q938">
        <v>35</v>
      </c>
      <c r="R938">
        <v>6</v>
      </c>
      <c r="S938">
        <v>4</v>
      </c>
      <c r="T938">
        <v>17</v>
      </c>
      <c r="U938">
        <v>2</v>
      </c>
      <c r="V938">
        <v>2</v>
      </c>
      <c r="W938">
        <v>2</v>
      </c>
      <c r="X938">
        <v>7</v>
      </c>
      <c r="Y938">
        <v>1</v>
      </c>
      <c r="Z938">
        <v>1</v>
      </c>
      <c r="AA938" t="s">
        <v>27</v>
      </c>
      <c r="AB938">
        <v>0</v>
      </c>
    </row>
    <row r="939" spans="2:28" x14ac:dyDescent="0.2">
      <c r="B939">
        <v>5207</v>
      </c>
      <c r="C939">
        <v>1964</v>
      </c>
      <c r="D939" s="59">
        <f t="shared" ca="1" si="43"/>
        <v>60</v>
      </c>
      <c r="E939" t="s">
        <v>40</v>
      </c>
      <c r="F939" t="s">
        <v>32</v>
      </c>
      <c r="G939" t="s">
        <v>1174</v>
      </c>
      <c r="H939" s="61" t="str">
        <f t="shared" si="44"/>
        <v>53,378.00</v>
      </c>
      <c r="I939" s="78">
        <f t="shared" si="45"/>
        <v>53378</v>
      </c>
      <c r="J939">
        <v>1</v>
      </c>
      <c r="K939">
        <v>1</v>
      </c>
      <c r="L939" s="61" t="s">
        <v>410</v>
      </c>
      <c r="M939" s="93">
        <v>41176</v>
      </c>
      <c r="N939">
        <v>41</v>
      </c>
      <c r="O939">
        <v>489</v>
      </c>
      <c r="P939">
        <v>6</v>
      </c>
      <c r="Q939">
        <v>152</v>
      </c>
      <c r="R939">
        <v>8</v>
      </c>
      <c r="S939">
        <v>6</v>
      </c>
      <c r="T939">
        <v>132</v>
      </c>
      <c r="U939">
        <v>10</v>
      </c>
      <c r="V939">
        <v>9</v>
      </c>
      <c r="W939">
        <v>6</v>
      </c>
      <c r="X939">
        <v>8</v>
      </c>
      <c r="Y939">
        <v>1</v>
      </c>
      <c r="Z939">
        <v>0</v>
      </c>
      <c r="AA939" t="s">
        <v>27</v>
      </c>
      <c r="AB939">
        <v>0</v>
      </c>
    </row>
    <row r="940" spans="2:28" x14ac:dyDescent="0.2">
      <c r="B940">
        <v>9360</v>
      </c>
      <c r="C940">
        <v>1983</v>
      </c>
      <c r="D940" s="59">
        <f t="shared" ca="1" si="43"/>
        <v>41</v>
      </c>
      <c r="E940" t="s">
        <v>23</v>
      </c>
      <c r="F940" t="s">
        <v>32</v>
      </c>
      <c r="G940" t="s">
        <v>1175</v>
      </c>
      <c r="H940" s="61" t="str">
        <f t="shared" si="44"/>
        <v>37,040.00</v>
      </c>
      <c r="I940" s="78">
        <f t="shared" si="45"/>
        <v>37040</v>
      </c>
      <c r="J940">
        <v>0</v>
      </c>
      <c r="K940">
        <v>0</v>
      </c>
      <c r="L940" s="61">
        <v>41129</v>
      </c>
      <c r="M940" s="93">
        <v>41129</v>
      </c>
      <c r="N940">
        <v>41</v>
      </c>
      <c r="O940">
        <v>86</v>
      </c>
      <c r="P940">
        <v>2</v>
      </c>
      <c r="Q940">
        <v>73</v>
      </c>
      <c r="R940">
        <v>69</v>
      </c>
      <c r="S940">
        <v>38</v>
      </c>
      <c r="T940">
        <v>48</v>
      </c>
      <c r="U940">
        <v>1</v>
      </c>
      <c r="V940">
        <v>4</v>
      </c>
      <c r="W940">
        <v>5</v>
      </c>
      <c r="X940">
        <v>8</v>
      </c>
      <c r="Y940">
        <v>0</v>
      </c>
      <c r="Z940">
        <v>0</v>
      </c>
      <c r="AA940" t="s">
        <v>35</v>
      </c>
      <c r="AB940">
        <v>0</v>
      </c>
    </row>
    <row r="941" spans="2:28" x14ac:dyDescent="0.2">
      <c r="B941">
        <v>4679</v>
      </c>
      <c r="C941">
        <v>1978</v>
      </c>
      <c r="D941" s="59">
        <f t="shared" ca="1" si="43"/>
        <v>46</v>
      </c>
      <c r="E941" t="s">
        <v>53</v>
      </c>
      <c r="F941" t="s">
        <v>32</v>
      </c>
      <c r="G941" t="s">
        <v>1176</v>
      </c>
      <c r="H941" s="61" t="str">
        <f t="shared" si="44"/>
        <v>78,710.00</v>
      </c>
      <c r="I941" s="78">
        <f t="shared" si="45"/>
        <v>78710</v>
      </c>
      <c r="J941">
        <v>0</v>
      </c>
      <c r="K941">
        <v>1</v>
      </c>
      <c r="L941" s="61" t="s">
        <v>194</v>
      </c>
      <c r="M941" s="93">
        <v>41782</v>
      </c>
      <c r="N941">
        <v>42</v>
      </c>
      <c r="O941">
        <v>721</v>
      </c>
      <c r="P941">
        <v>0</v>
      </c>
      <c r="Q941">
        <v>152</v>
      </c>
      <c r="R941">
        <v>119</v>
      </c>
      <c r="S941">
        <v>50</v>
      </c>
      <c r="T941">
        <v>50</v>
      </c>
      <c r="U941">
        <v>3</v>
      </c>
      <c r="V941">
        <v>7</v>
      </c>
      <c r="W941">
        <v>12</v>
      </c>
      <c r="X941">
        <v>4</v>
      </c>
      <c r="Y941">
        <v>0</v>
      </c>
      <c r="Z941">
        <v>0</v>
      </c>
      <c r="AA941" t="s">
        <v>27</v>
      </c>
      <c r="AB941">
        <v>0</v>
      </c>
    </row>
    <row r="942" spans="2:28" x14ac:dyDescent="0.2">
      <c r="B942">
        <v>1340</v>
      </c>
      <c r="C942">
        <v>1987</v>
      </c>
      <c r="D942" s="59">
        <f t="shared" ca="1" si="43"/>
        <v>37</v>
      </c>
      <c r="E942" t="s">
        <v>23</v>
      </c>
      <c r="F942" t="s">
        <v>32</v>
      </c>
      <c r="G942" t="s">
        <v>1177</v>
      </c>
      <c r="H942" s="61" t="str">
        <f t="shared" si="44"/>
        <v>92,910.00</v>
      </c>
      <c r="I942" s="78">
        <f t="shared" si="45"/>
        <v>92910</v>
      </c>
      <c r="J942">
        <v>0</v>
      </c>
      <c r="K942">
        <v>0</v>
      </c>
      <c r="L942" s="61" t="s">
        <v>979</v>
      </c>
      <c r="M942" s="93">
        <v>41753</v>
      </c>
      <c r="N942">
        <v>42</v>
      </c>
      <c r="O942">
        <v>551</v>
      </c>
      <c r="P942">
        <v>137</v>
      </c>
      <c r="Q942">
        <v>792</v>
      </c>
      <c r="R942">
        <v>179</v>
      </c>
      <c r="S942">
        <v>103</v>
      </c>
      <c r="T942">
        <v>33</v>
      </c>
      <c r="U942">
        <v>1</v>
      </c>
      <c r="V942">
        <v>6</v>
      </c>
      <c r="W942">
        <v>13</v>
      </c>
      <c r="X942">
        <v>1</v>
      </c>
      <c r="Y942">
        <v>0</v>
      </c>
      <c r="Z942">
        <v>0</v>
      </c>
      <c r="AA942" t="s">
        <v>27</v>
      </c>
      <c r="AB942">
        <v>3</v>
      </c>
    </row>
    <row r="943" spans="2:28" x14ac:dyDescent="0.2">
      <c r="B943">
        <v>10839</v>
      </c>
      <c r="C943">
        <v>1977</v>
      </c>
      <c r="D943" s="59">
        <f t="shared" ca="1" si="43"/>
        <v>47</v>
      </c>
      <c r="E943" t="s">
        <v>23</v>
      </c>
      <c r="F943" t="s">
        <v>32</v>
      </c>
      <c r="G943" t="s">
        <v>1178</v>
      </c>
      <c r="H943" s="61" t="str">
        <f t="shared" si="44"/>
        <v>36,283.00</v>
      </c>
      <c r="I943" s="78">
        <f t="shared" si="45"/>
        <v>36283</v>
      </c>
      <c r="J943">
        <v>1</v>
      </c>
      <c r="K943">
        <v>1</v>
      </c>
      <c r="L943" s="61" t="s">
        <v>160</v>
      </c>
      <c r="M943" s="93">
        <v>41743</v>
      </c>
      <c r="N943">
        <v>42</v>
      </c>
      <c r="O943">
        <v>6</v>
      </c>
      <c r="P943">
        <v>5</v>
      </c>
      <c r="Q943">
        <v>5</v>
      </c>
      <c r="R943">
        <v>8</v>
      </c>
      <c r="S943">
        <v>0</v>
      </c>
      <c r="T943">
        <v>5</v>
      </c>
      <c r="U943">
        <v>2</v>
      </c>
      <c r="V943">
        <v>1</v>
      </c>
      <c r="W943">
        <v>3</v>
      </c>
      <c r="X943">
        <v>4</v>
      </c>
      <c r="Y943">
        <v>0</v>
      </c>
      <c r="Z943">
        <v>0</v>
      </c>
      <c r="AA943" t="s">
        <v>31</v>
      </c>
      <c r="AB943">
        <v>0</v>
      </c>
    </row>
    <row r="944" spans="2:28" x14ac:dyDescent="0.2">
      <c r="B944">
        <v>5303</v>
      </c>
      <c r="C944">
        <v>1975</v>
      </c>
      <c r="D944" s="59">
        <f t="shared" ca="1" si="43"/>
        <v>49</v>
      </c>
      <c r="E944" t="s">
        <v>40</v>
      </c>
      <c r="F944" t="s">
        <v>32</v>
      </c>
      <c r="G944" t="s">
        <v>1179</v>
      </c>
      <c r="H944" s="61" t="str">
        <f t="shared" si="44"/>
        <v>79,632.00</v>
      </c>
      <c r="I944" s="78">
        <f t="shared" si="45"/>
        <v>79632</v>
      </c>
      <c r="J944">
        <v>0</v>
      </c>
      <c r="K944">
        <v>0</v>
      </c>
      <c r="L944" s="61">
        <v>41855</v>
      </c>
      <c r="M944" s="93">
        <v>41855</v>
      </c>
      <c r="N944">
        <v>42</v>
      </c>
      <c r="O944">
        <v>471</v>
      </c>
      <c r="P944">
        <v>0</v>
      </c>
      <c r="Q944">
        <v>510</v>
      </c>
      <c r="R944">
        <v>99</v>
      </c>
      <c r="S944">
        <v>21</v>
      </c>
      <c r="T944">
        <v>12</v>
      </c>
      <c r="U944">
        <v>1</v>
      </c>
      <c r="V944">
        <v>6</v>
      </c>
      <c r="W944">
        <v>9</v>
      </c>
      <c r="X944">
        <v>2</v>
      </c>
      <c r="Y944">
        <v>0</v>
      </c>
      <c r="Z944">
        <v>0</v>
      </c>
      <c r="AA944" t="s">
        <v>67</v>
      </c>
      <c r="AB944">
        <v>0</v>
      </c>
    </row>
    <row r="945" spans="2:28" x14ac:dyDescent="0.2">
      <c r="B945">
        <v>9829</v>
      </c>
      <c r="C945">
        <v>1979</v>
      </c>
      <c r="D945" s="59">
        <f t="shared" ca="1" si="43"/>
        <v>45</v>
      </c>
      <c r="E945" t="s">
        <v>23</v>
      </c>
      <c r="F945" t="s">
        <v>32</v>
      </c>
      <c r="G945" t="s">
        <v>1180</v>
      </c>
      <c r="H945" s="61" t="str">
        <f t="shared" si="44"/>
        <v>28,587.00</v>
      </c>
      <c r="I945" s="78">
        <f t="shared" si="45"/>
        <v>28587</v>
      </c>
      <c r="J945">
        <v>1</v>
      </c>
      <c r="K945">
        <v>0</v>
      </c>
      <c r="L945" s="61">
        <v>41975</v>
      </c>
      <c r="M945" s="93">
        <v>41975</v>
      </c>
      <c r="N945">
        <v>42</v>
      </c>
      <c r="O945">
        <v>22</v>
      </c>
      <c r="P945">
        <v>4</v>
      </c>
      <c r="Q945">
        <v>17</v>
      </c>
      <c r="R945">
        <v>12</v>
      </c>
      <c r="S945">
        <v>10</v>
      </c>
      <c r="T945">
        <v>13</v>
      </c>
      <c r="U945">
        <v>3</v>
      </c>
      <c r="V945">
        <v>2</v>
      </c>
      <c r="W945">
        <v>4</v>
      </c>
      <c r="X945">
        <v>6</v>
      </c>
      <c r="Y945">
        <v>0</v>
      </c>
      <c r="Z945">
        <v>0</v>
      </c>
      <c r="AA945" t="s">
        <v>27</v>
      </c>
      <c r="AB945">
        <v>0</v>
      </c>
    </row>
    <row r="946" spans="2:28" x14ac:dyDescent="0.2">
      <c r="B946">
        <v>10469</v>
      </c>
      <c r="C946">
        <v>1982</v>
      </c>
      <c r="D946" s="59">
        <f t="shared" ca="1" si="43"/>
        <v>42</v>
      </c>
      <c r="E946" t="s">
        <v>23</v>
      </c>
      <c r="F946" t="s">
        <v>32</v>
      </c>
      <c r="G946" t="s">
        <v>1181</v>
      </c>
      <c r="H946" s="61" t="str">
        <f t="shared" si="44"/>
        <v>88,325.00</v>
      </c>
      <c r="I946" s="78">
        <f t="shared" si="45"/>
        <v>88325</v>
      </c>
      <c r="J946">
        <v>0</v>
      </c>
      <c r="K946">
        <v>0</v>
      </c>
      <c r="L946" s="61">
        <v>41761</v>
      </c>
      <c r="M946" s="93">
        <v>41761</v>
      </c>
      <c r="N946">
        <v>42</v>
      </c>
      <c r="O946">
        <v>519</v>
      </c>
      <c r="P946">
        <v>71</v>
      </c>
      <c r="Q946">
        <v>860</v>
      </c>
      <c r="R946">
        <v>93</v>
      </c>
      <c r="S946">
        <v>27</v>
      </c>
      <c r="T946">
        <v>53</v>
      </c>
      <c r="U946">
        <v>1</v>
      </c>
      <c r="V946">
        <v>6</v>
      </c>
      <c r="W946">
        <v>9</v>
      </c>
      <c r="X946">
        <v>2</v>
      </c>
      <c r="Y946">
        <v>0</v>
      </c>
      <c r="Z946">
        <v>0</v>
      </c>
      <c r="AA946" t="s">
        <v>50</v>
      </c>
      <c r="AB946">
        <v>0</v>
      </c>
    </row>
    <row r="947" spans="2:28" x14ac:dyDescent="0.2">
      <c r="B947">
        <v>3602</v>
      </c>
      <c r="C947">
        <v>1959</v>
      </c>
      <c r="D947" s="59">
        <f t="shared" ca="1" si="43"/>
        <v>65</v>
      </c>
      <c r="E947" t="s">
        <v>53</v>
      </c>
      <c r="F947" t="s">
        <v>32</v>
      </c>
      <c r="G947" t="s">
        <v>1182</v>
      </c>
      <c r="H947" s="61" t="str">
        <f t="shared" si="44"/>
        <v>51,412.00</v>
      </c>
      <c r="I947" s="78">
        <f t="shared" si="45"/>
        <v>51412</v>
      </c>
      <c r="J947">
        <v>0</v>
      </c>
      <c r="K947">
        <v>1</v>
      </c>
      <c r="L947" s="61" t="s">
        <v>1072</v>
      </c>
      <c r="M947" s="93">
        <v>41639</v>
      </c>
      <c r="N947">
        <v>42</v>
      </c>
      <c r="O947">
        <v>140</v>
      </c>
      <c r="P947">
        <v>3</v>
      </c>
      <c r="Q947">
        <v>29</v>
      </c>
      <c r="R947">
        <v>4</v>
      </c>
      <c r="S947">
        <v>5</v>
      </c>
      <c r="T947">
        <v>14</v>
      </c>
      <c r="U947">
        <v>2</v>
      </c>
      <c r="V947">
        <v>3</v>
      </c>
      <c r="W947">
        <v>4</v>
      </c>
      <c r="X947">
        <v>4</v>
      </c>
      <c r="Y947">
        <v>0</v>
      </c>
      <c r="Z947">
        <v>0</v>
      </c>
      <c r="AA947" t="s">
        <v>27</v>
      </c>
      <c r="AB947">
        <v>0</v>
      </c>
    </row>
    <row r="948" spans="2:28" x14ac:dyDescent="0.2">
      <c r="B948">
        <v>4756</v>
      </c>
      <c r="C948">
        <v>1953</v>
      </c>
      <c r="D948" s="59">
        <f t="shared" ca="1" si="43"/>
        <v>71</v>
      </c>
      <c r="E948" t="s">
        <v>43</v>
      </c>
      <c r="F948" t="s">
        <v>24</v>
      </c>
      <c r="G948" t="s">
        <v>1183</v>
      </c>
      <c r="H948" s="61" t="str">
        <f t="shared" si="44"/>
        <v>63,998.00</v>
      </c>
      <c r="I948" s="78">
        <f t="shared" si="45"/>
        <v>63998</v>
      </c>
      <c r="J948">
        <v>0</v>
      </c>
      <c r="K948">
        <v>0</v>
      </c>
      <c r="L948" s="61" t="s">
        <v>1184</v>
      </c>
      <c r="M948" s="93">
        <v>41628</v>
      </c>
      <c r="N948">
        <v>42</v>
      </c>
      <c r="O948">
        <v>176</v>
      </c>
      <c r="P948">
        <v>29</v>
      </c>
      <c r="Q948">
        <v>818</v>
      </c>
      <c r="R948">
        <v>0</v>
      </c>
      <c r="S948">
        <v>33</v>
      </c>
      <c r="T948">
        <v>112</v>
      </c>
      <c r="U948">
        <v>1</v>
      </c>
      <c r="V948">
        <v>7</v>
      </c>
      <c r="W948">
        <v>11</v>
      </c>
      <c r="X948">
        <v>4</v>
      </c>
      <c r="Y948">
        <v>1</v>
      </c>
      <c r="Z948">
        <v>0</v>
      </c>
      <c r="AA948" t="s">
        <v>27</v>
      </c>
      <c r="AB948">
        <v>0</v>
      </c>
    </row>
    <row r="949" spans="2:28" x14ac:dyDescent="0.2">
      <c r="B949">
        <v>8181</v>
      </c>
      <c r="C949">
        <v>1979</v>
      </c>
      <c r="D949" s="59">
        <f t="shared" ca="1" si="43"/>
        <v>45</v>
      </c>
      <c r="E949" t="s">
        <v>43</v>
      </c>
      <c r="F949" t="s">
        <v>28</v>
      </c>
      <c r="G949" t="s">
        <v>1185</v>
      </c>
      <c r="H949" s="61" t="str">
        <f t="shared" si="44"/>
        <v>38,593.00</v>
      </c>
      <c r="I949" s="78">
        <f t="shared" si="45"/>
        <v>38593</v>
      </c>
      <c r="J949">
        <v>1</v>
      </c>
      <c r="K949">
        <v>0</v>
      </c>
      <c r="L949" s="61" t="s">
        <v>1186</v>
      </c>
      <c r="M949" s="93">
        <v>41530</v>
      </c>
      <c r="N949">
        <v>42</v>
      </c>
      <c r="O949">
        <v>51</v>
      </c>
      <c r="P949">
        <v>12</v>
      </c>
      <c r="Q949">
        <v>49</v>
      </c>
      <c r="R949">
        <v>17</v>
      </c>
      <c r="S949">
        <v>24</v>
      </c>
      <c r="T949">
        <v>24</v>
      </c>
      <c r="U949">
        <v>3</v>
      </c>
      <c r="V949">
        <v>4</v>
      </c>
      <c r="W949">
        <v>3</v>
      </c>
      <c r="X949">
        <v>8</v>
      </c>
      <c r="Y949">
        <v>0</v>
      </c>
      <c r="Z949">
        <v>0</v>
      </c>
      <c r="AA949" t="s">
        <v>27</v>
      </c>
      <c r="AB949">
        <v>0</v>
      </c>
    </row>
    <row r="950" spans="2:28" x14ac:dyDescent="0.2">
      <c r="B950">
        <v>6958</v>
      </c>
      <c r="C950">
        <v>1978</v>
      </c>
      <c r="D950" s="59">
        <f t="shared" ca="1" si="43"/>
        <v>46</v>
      </c>
      <c r="E950" t="s">
        <v>53</v>
      </c>
      <c r="F950" t="s">
        <v>32</v>
      </c>
      <c r="G950" t="s">
        <v>1187</v>
      </c>
      <c r="H950" s="61" t="str">
        <f t="shared" si="44"/>
        <v>27,889.00</v>
      </c>
      <c r="I950" s="78">
        <f t="shared" si="45"/>
        <v>27889</v>
      </c>
      <c r="J950">
        <v>1</v>
      </c>
      <c r="K950">
        <v>0</v>
      </c>
      <c r="L950" s="61">
        <v>41401</v>
      </c>
      <c r="M950" s="93">
        <v>41401</v>
      </c>
      <c r="N950">
        <v>42</v>
      </c>
      <c r="O950">
        <v>14</v>
      </c>
      <c r="P950">
        <v>0</v>
      </c>
      <c r="Q950">
        <v>4</v>
      </c>
      <c r="R950">
        <v>0</v>
      </c>
      <c r="S950">
        <v>0</v>
      </c>
      <c r="T950">
        <v>8</v>
      </c>
      <c r="U950">
        <v>1</v>
      </c>
      <c r="V950">
        <v>1</v>
      </c>
      <c r="W950">
        <v>2</v>
      </c>
      <c r="X950">
        <v>6</v>
      </c>
      <c r="Y950">
        <v>0</v>
      </c>
      <c r="Z950">
        <v>0</v>
      </c>
      <c r="AA950" t="s">
        <v>38</v>
      </c>
      <c r="AB950">
        <v>0</v>
      </c>
    </row>
    <row r="951" spans="2:28" x14ac:dyDescent="0.2">
      <c r="B951">
        <v>10856</v>
      </c>
      <c r="C951">
        <v>1981</v>
      </c>
      <c r="D951" s="59">
        <f t="shared" ca="1" si="43"/>
        <v>43</v>
      </c>
      <c r="E951" t="s">
        <v>43</v>
      </c>
      <c r="F951" t="s">
        <v>28</v>
      </c>
      <c r="G951" t="s">
        <v>1188</v>
      </c>
      <c r="H951" s="61" t="str">
        <f t="shared" si="44"/>
        <v>45,889.00</v>
      </c>
      <c r="I951" s="78">
        <f t="shared" si="45"/>
        <v>45889</v>
      </c>
      <c r="J951">
        <v>0</v>
      </c>
      <c r="K951">
        <v>1</v>
      </c>
      <c r="L951" s="61">
        <v>41312</v>
      </c>
      <c r="M951" s="93">
        <v>41312</v>
      </c>
      <c r="N951">
        <v>42</v>
      </c>
      <c r="O951">
        <v>31</v>
      </c>
      <c r="P951">
        <v>0</v>
      </c>
      <c r="Q951">
        <v>6</v>
      </c>
      <c r="R951">
        <v>0</v>
      </c>
      <c r="S951">
        <v>1</v>
      </c>
      <c r="T951">
        <v>8</v>
      </c>
      <c r="U951">
        <v>1</v>
      </c>
      <c r="V951">
        <v>1</v>
      </c>
      <c r="W951">
        <v>3</v>
      </c>
      <c r="X951">
        <v>6</v>
      </c>
      <c r="Y951">
        <v>0</v>
      </c>
      <c r="Z951">
        <v>0</v>
      </c>
      <c r="AA951" t="s">
        <v>31</v>
      </c>
      <c r="AB951">
        <v>0</v>
      </c>
    </row>
    <row r="952" spans="2:28" x14ac:dyDescent="0.2">
      <c r="B952">
        <v>3321</v>
      </c>
      <c r="C952">
        <v>1968</v>
      </c>
      <c r="D952" s="59">
        <f t="shared" ca="1" si="43"/>
        <v>56</v>
      </c>
      <c r="E952" t="s">
        <v>40</v>
      </c>
      <c r="F952" t="s">
        <v>32</v>
      </c>
      <c r="G952" t="s">
        <v>1189</v>
      </c>
      <c r="H952" s="61" t="str">
        <f t="shared" si="44"/>
        <v>56,575.00</v>
      </c>
      <c r="I952" s="78">
        <f t="shared" si="45"/>
        <v>56575</v>
      </c>
      <c r="J952">
        <v>0</v>
      </c>
      <c r="K952">
        <v>2</v>
      </c>
      <c r="L952" s="61">
        <v>41399</v>
      </c>
      <c r="M952" s="93">
        <v>41399</v>
      </c>
      <c r="N952">
        <v>42</v>
      </c>
      <c r="O952">
        <v>421</v>
      </c>
      <c r="P952">
        <v>5</v>
      </c>
      <c r="Q952">
        <v>90</v>
      </c>
      <c r="R952">
        <v>0</v>
      </c>
      <c r="S952">
        <v>16</v>
      </c>
      <c r="T952">
        <v>10</v>
      </c>
      <c r="U952">
        <v>3</v>
      </c>
      <c r="V952">
        <v>7</v>
      </c>
      <c r="W952">
        <v>7</v>
      </c>
      <c r="X952">
        <v>5</v>
      </c>
      <c r="Y952">
        <v>0</v>
      </c>
      <c r="Z952">
        <v>0</v>
      </c>
      <c r="AA952" t="s">
        <v>31</v>
      </c>
      <c r="AB952">
        <v>0</v>
      </c>
    </row>
    <row r="953" spans="2:28" x14ac:dyDescent="0.2">
      <c r="B953">
        <v>5394</v>
      </c>
      <c r="C953">
        <v>1980</v>
      </c>
      <c r="D953" s="59">
        <f t="shared" ca="1" si="43"/>
        <v>44</v>
      </c>
      <c r="E953" t="s">
        <v>118</v>
      </c>
      <c r="F953" t="s">
        <v>28</v>
      </c>
      <c r="G953" t="s">
        <v>1190</v>
      </c>
      <c r="H953" s="61" t="str">
        <f t="shared" si="44"/>
        <v>16,014.00</v>
      </c>
      <c r="I953" s="78">
        <f t="shared" si="45"/>
        <v>16014</v>
      </c>
      <c r="J953">
        <v>1</v>
      </c>
      <c r="K953">
        <v>1</v>
      </c>
      <c r="L953" s="61" t="s">
        <v>403</v>
      </c>
      <c r="M953" s="93">
        <v>41350</v>
      </c>
      <c r="N953">
        <v>42</v>
      </c>
      <c r="O953">
        <v>3</v>
      </c>
      <c r="P953">
        <v>9</v>
      </c>
      <c r="Q953">
        <v>4</v>
      </c>
      <c r="R953">
        <v>7</v>
      </c>
      <c r="S953">
        <v>8</v>
      </c>
      <c r="T953">
        <v>7</v>
      </c>
      <c r="U953">
        <v>4</v>
      </c>
      <c r="V953">
        <v>1</v>
      </c>
      <c r="W953">
        <v>4</v>
      </c>
      <c r="X953">
        <v>3</v>
      </c>
      <c r="Y953">
        <v>0</v>
      </c>
      <c r="Z953">
        <v>0</v>
      </c>
      <c r="AA953" t="s">
        <v>27</v>
      </c>
      <c r="AB953">
        <v>0</v>
      </c>
    </row>
    <row r="954" spans="2:28" x14ac:dyDescent="0.2">
      <c r="B954">
        <v>433</v>
      </c>
      <c r="C954">
        <v>1959</v>
      </c>
      <c r="D954" s="59">
        <f t="shared" ca="1" si="43"/>
        <v>65</v>
      </c>
      <c r="E954" t="s">
        <v>53</v>
      </c>
      <c r="F954" t="s">
        <v>28</v>
      </c>
      <c r="G954" t="s">
        <v>1191</v>
      </c>
      <c r="H954" s="61" t="str">
        <f t="shared" si="44"/>
        <v>61,331.00</v>
      </c>
      <c r="I954" s="78">
        <f t="shared" si="45"/>
        <v>61331</v>
      </c>
      <c r="J954">
        <v>1</v>
      </c>
      <c r="K954">
        <v>1</v>
      </c>
      <c r="L954" s="61">
        <v>41550</v>
      </c>
      <c r="M954" s="93">
        <v>41550</v>
      </c>
      <c r="N954">
        <v>42</v>
      </c>
      <c r="O954">
        <v>534</v>
      </c>
      <c r="P954">
        <v>5</v>
      </c>
      <c r="Q954">
        <v>47</v>
      </c>
      <c r="R954">
        <v>0</v>
      </c>
      <c r="S954">
        <v>5</v>
      </c>
      <c r="T954">
        <v>41</v>
      </c>
      <c r="U954">
        <v>5</v>
      </c>
      <c r="V954">
        <v>11</v>
      </c>
      <c r="W954">
        <v>6</v>
      </c>
      <c r="X954">
        <v>8</v>
      </c>
      <c r="Y954">
        <v>0</v>
      </c>
      <c r="Z954">
        <v>0</v>
      </c>
      <c r="AA954" t="s">
        <v>31</v>
      </c>
      <c r="AB954">
        <v>0</v>
      </c>
    </row>
    <row r="955" spans="2:28" x14ac:dyDescent="0.2">
      <c r="B955">
        <v>6320</v>
      </c>
      <c r="C955">
        <v>1977</v>
      </c>
      <c r="D955" s="59">
        <f t="shared" ca="1" si="43"/>
        <v>47</v>
      </c>
      <c r="E955" t="s">
        <v>53</v>
      </c>
      <c r="F955" t="s">
        <v>28</v>
      </c>
      <c r="G955" t="s">
        <v>1192</v>
      </c>
      <c r="H955" s="61" t="str">
        <f t="shared" si="44"/>
        <v>70,893.00</v>
      </c>
      <c r="I955" s="78">
        <f t="shared" si="45"/>
        <v>70893</v>
      </c>
      <c r="J955">
        <v>0</v>
      </c>
      <c r="K955">
        <v>0</v>
      </c>
      <c r="L955" s="61">
        <v>41427</v>
      </c>
      <c r="M955" s="93">
        <v>41427</v>
      </c>
      <c r="N955">
        <v>42</v>
      </c>
      <c r="O955">
        <v>768</v>
      </c>
      <c r="P955">
        <v>44</v>
      </c>
      <c r="Q955">
        <v>561</v>
      </c>
      <c r="R955">
        <v>77</v>
      </c>
      <c r="S955">
        <v>44</v>
      </c>
      <c r="T955">
        <v>14</v>
      </c>
      <c r="U955">
        <v>1</v>
      </c>
      <c r="V955">
        <v>6</v>
      </c>
      <c r="W955">
        <v>10</v>
      </c>
      <c r="X955">
        <v>3</v>
      </c>
      <c r="Y955">
        <v>0</v>
      </c>
      <c r="Z955">
        <v>0</v>
      </c>
      <c r="AA955" t="s">
        <v>27</v>
      </c>
      <c r="AB955">
        <v>0</v>
      </c>
    </row>
    <row r="956" spans="2:28" x14ac:dyDescent="0.2">
      <c r="B956">
        <v>5376</v>
      </c>
      <c r="C956">
        <v>1980</v>
      </c>
      <c r="D956" s="59">
        <f t="shared" ca="1" si="43"/>
        <v>44</v>
      </c>
      <c r="E956" t="s">
        <v>23</v>
      </c>
      <c r="F956" t="s">
        <v>32</v>
      </c>
      <c r="G956" t="s">
        <v>1193</v>
      </c>
      <c r="H956" s="61" t="str">
        <f t="shared" si="44"/>
        <v>2,447.00</v>
      </c>
      <c r="I956" s="78">
        <f t="shared" si="45"/>
        <v>2447</v>
      </c>
      <c r="J956">
        <v>1</v>
      </c>
      <c r="K956">
        <v>0</v>
      </c>
      <c r="L956" s="61">
        <v>41426</v>
      </c>
      <c r="M956" s="93">
        <v>41426</v>
      </c>
      <c r="N956">
        <v>42</v>
      </c>
      <c r="O956">
        <v>1</v>
      </c>
      <c r="P956">
        <v>1</v>
      </c>
      <c r="Q956">
        <v>1725</v>
      </c>
      <c r="R956">
        <v>1</v>
      </c>
      <c r="S956">
        <v>1</v>
      </c>
      <c r="T956">
        <v>1</v>
      </c>
      <c r="U956">
        <v>15</v>
      </c>
      <c r="V956">
        <v>0</v>
      </c>
      <c r="W956">
        <v>0</v>
      </c>
      <c r="X956">
        <v>1</v>
      </c>
      <c r="Y956">
        <v>0</v>
      </c>
      <c r="Z956">
        <v>0</v>
      </c>
      <c r="AA956" t="s">
        <v>35</v>
      </c>
      <c r="AB956">
        <v>0</v>
      </c>
    </row>
    <row r="957" spans="2:28" x14ac:dyDescent="0.2">
      <c r="B957">
        <v>1867</v>
      </c>
      <c r="C957">
        <v>1958</v>
      </c>
      <c r="D957" s="59">
        <f t="shared" ca="1" si="43"/>
        <v>66</v>
      </c>
      <c r="E957" t="s">
        <v>23</v>
      </c>
      <c r="F957" t="s">
        <v>28</v>
      </c>
      <c r="G957" t="s">
        <v>1194</v>
      </c>
      <c r="H957" s="61" t="str">
        <f t="shared" si="44"/>
        <v>64,849.00</v>
      </c>
      <c r="I957" s="78">
        <f t="shared" si="45"/>
        <v>64849</v>
      </c>
      <c r="J957">
        <v>0</v>
      </c>
      <c r="K957">
        <v>0</v>
      </c>
      <c r="L957" s="61" t="s">
        <v>548</v>
      </c>
      <c r="M957" s="93">
        <v>41226</v>
      </c>
      <c r="N957">
        <v>42</v>
      </c>
      <c r="O957">
        <v>652</v>
      </c>
      <c r="P957">
        <v>48</v>
      </c>
      <c r="Q957">
        <v>350</v>
      </c>
      <c r="R957">
        <v>94</v>
      </c>
      <c r="S957">
        <v>84</v>
      </c>
      <c r="T957">
        <v>108</v>
      </c>
      <c r="U957">
        <v>1</v>
      </c>
      <c r="V957">
        <v>9</v>
      </c>
      <c r="W957">
        <v>6</v>
      </c>
      <c r="X957">
        <v>5</v>
      </c>
      <c r="Y957">
        <v>1</v>
      </c>
      <c r="Z957">
        <v>0</v>
      </c>
      <c r="AA957" t="s">
        <v>27</v>
      </c>
      <c r="AB957">
        <v>0</v>
      </c>
    </row>
    <row r="958" spans="2:28" x14ac:dyDescent="0.2">
      <c r="B958">
        <v>4324</v>
      </c>
      <c r="C958">
        <v>1990</v>
      </c>
      <c r="D958" s="59">
        <f t="shared" ca="1" si="43"/>
        <v>34</v>
      </c>
      <c r="E958" t="s">
        <v>23</v>
      </c>
      <c r="F958" t="s">
        <v>32</v>
      </c>
      <c r="G958" t="s">
        <v>1195</v>
      </c>
      <c r="H958" s="61" t="str">
        <f t="shared" si="44"/>
        <v>42,387.00</v>
      </c>
      <c r="I958" s="78">
        <f t="shared" si="45"/>
        <v>42387</v>
      </c>
      <c r="J958">
        <v>1</v>
      </c>
      <c r="K958">
        <v>0</v>
      </c>
      <c r="L958" s="61" t="s">
        <v>243</v>
      </c>
      <c r="M958" s="93">
        <v>41211</v>
      </c>
      <c r="N958">
        <v>42</v>
      </c>
      <c r="O958">
        <v>235</v>
      </c>
      <c r="P958">
        <v>0</v>
      </c>
      <c r="Q958">
        <v>235</v>
      </c>
      <c r="R958">
        <v>19</v>
      </c>
      <c r="S958">
        <v>4</v>
      </c>
      <c r="T958">
        <v>191</v>
      </c>
      <c r="U958">
        <v>5</v>
      </c>
      <c r="V958">
        <v>8</v>
      </c>
      <c r="W958">
        <v>7</v>
      </c>
      <c r="X958">
        <v>8</v>
      </c>
      <c r="Y958">
        <v>0</v>
      </c>
      <c r="Z958">
        <v>0</v>
      </c>
      <c r="AA958" t="s">
        <v>27</v>
      </c>
      <c r="AB958">
        <v>0</v>
      </c>
    </row>
    <row r="959" spans="2:28" x14ac:dyDescent="0.2">
      <c r="B959">
        <v>3661</v>
      </c>
      <c r="C959">
        <v>1996</v>
      </c>
      <c r="D959" s="59">
        <f t="shared" ca="1" si="43"/>
        <v>28</v>
      </c>
      <c r="E959" t="s">
        <v>43</v>
      </c>
      <c r="F959" t="s">
        <v>28</v>
      </c>
      <c r="G959" t="s">
        <v>1196</v>
      </c>
      <c r="H959" s="61" t="str">
        <f t="shared" si="44"/>
        <v>80,617.00</v>
      </c>
      <c r="I959" s="78">
        <f t="shared" si="45"/>
        <v>80617</v>
      </c>
      <c r="J959">
        <v>0</v>
      </c>
      <c r="K959">
        <v>0</v>
      </c>
      <c r="L959" s="61">
        <v>41253</v>
      </c>
      <c r="M959" s="93">
        <v>41253</v>
      </c>
      <c r="N959">
        <v>42</v>
      </c>
      <c r="O959">
        <v>594</v>
      </c>
      <c r="P959">
        <v>51</v>
      </c>
      <c r="Q959">
        <v>631</v>
      </c>
      <c r="R959">
        <v>72</v>
      </c>
      <c r="S959">
        <v>55</v>
      </c>
      <c r="T959">
        <v>32</v>
      </c>
      <c r="U959">
        <v>1</v>
      </c>
      <c r="V959">
        <v>4</v>
      </c>
      <c r="W959">
        <v>8</v>
      </c>
      <c r="X959">
        <v>2</v>
      </c>
      <c r="Y959">
        <v>0</v>
      </c>
      <c r="Z959">
        <v>0</v>
      </c>
      <c r="AA959" t="s">
        <v>50</v>
      </c>
      <c r="AB959">
        <v>0</v>
      </c>
    </row>
    <row r="960" spans="2:28" x14ac:dyDescent="0.2">
      <c r="B960">
        <v>521</v>
      </c>
      <c r="C960">
        <v>1986</v>
      </c>
      <c r="D960" s="59">
        <f t="shared" ca="1" si="43"/>
        <v>38</v>
      </c>
      <c r="E960" t="s">
        <v>23</v>
      </c>
      <c r="F960" t="s">
        <v>32</v>
      </c>
      <c r="G960" t="s">
        <v>1197</v>
      </c>
      <c r="H960" s="61" t="str">
        <f t="shared" si="44"/>
        <v>54,006.00</v>
      </c>
      <c r="I960" s="78">
        <f t="shared" si="45"/>
        <v>54006</v>
      </c>
      <c r="J960">
        <v>1</v>
      </c>
      <c r="K960">
        <v>0</v>
      </c>
      <c r="L960" s="61" t="s">
        <v>521</v>
      </c>
      <c r="M960" s="93">
        <v>41170</v>
      </c>
      <c r="N960">
        <v>42</v>
      </c>
      <c r="O960">
        <v>174</v>
      </c>
      <c r="P960">
        <v>77</v>
      </c>
      <c r="Q960">
        <v>203</v>
      </c>
      <c r="R960">
        <v>6</v>
      </c>
      <c r="S960">
        <v>24</v>
      </c>
      <c r="T960">
        <v>97</v>
      </c>
      <c r="U960">
        <v>2</v>
      </c>
      <c r="V960">
        <v>8</v>
      </c>
      <c r="W960">
        <v>7</v>
      </c>
      <c r="X960">
        <v>7</v>
      </c>
      <c r="Y960">
        <v>0</v>
      </c>
      <c r="Z960">
        <v>0</v>
      </c>
      <c r="AA960" t="s">
        <v>27</v>
      </c>
      <c r="AB960">
        <v>0</v>
      </c>
    </row>
    <row r="961" spans="2:28" x14ac:dyDescent="0.2">
      <c r="B961">
        <v>10403</v>
      </c>
      <c r="C961">
        <v>1979</v>
      </c>
      <c r="D961" s="59">
        <f t="shared" ca="1" si="43"/>
        <v>45</v>
      </c>
      <c r="E961" t="s">
        <v>23</v>
      </c>
      <c r="F961" t="s">
        <v>32</v>
      </c>
      <c r="G961" t="s">
        <v>1198</v>
      </c>
      <c r="H961" s="61" t="str">
        <f t="shared" si="44"/>
        <v>16,531.00</v>
      </c>
      <c r="I961" s="78">
        <f t="shared" si="45"/>
        <v>16531</v>
      </c>
      <c r="J961">
        <v>1</v>
      </c>
      <c r="K961">
        <v>0</v>
      </c>
      <c r="L961" s="61" t="s">
        <v>413</v>
      </c>
      <c r="M961" s="93">
        <v>41808</v>
      </c>
      <c r="N961">
        <v>43</v>
      </c>
      <c r="O961">
        <v>2</v>
      </c>
      <c r="P961">
        <v>13</v>
      </c>
      <c r="Q961">
        <v>6</v>
      </c>
      <c r="R961">
        <v>7</v>
      </c>
      <c r="S961">
        <v>5</v>
      </c>
      <c r="T961">
        <v>11</v>
      </c>
      <c r="U961">
        <v>3</v>
      </c>
      <c r="V961">
        <v>3</v>
      </c>
      <c r="W961">
        <v>3</v>
      </c>
      <c r="X961">
        <v>7</v>
      </c>
      <c r="Y961">
        <v>0</v>
      </c>
      <c r="Z961">
        <v>0</v>
      </c>
      <c r="AA961" t="s">
        <v>31</v>
      </c>
      <c r="AB961">
        <v>0</v>
      </c>
    </row>
    <row r="962" spans="2:28" x14ac:dyDescent="0.2">
      <c r="B962">
        <v>7186</v>
      </c>
      <c r="C962">
        <v>1967</v>
      </c>
      <c r="D962" s="59">
        <f t="shared" ca="1" si="43"/>
        <v>57</v>
      </c>
      <c r="E962" t="s">
        <v>40</v>
      </c>
      <c r="F962" t="s">
        <v>32</v>
      </c>
      <c r="G962" t="s">
        <v>1199</v>
      </c>
      <c r="H962" s="61" t="str">
        <f t="shared" si="44"/>
        <v>30,843.00</v>
      </c>
      <c r="I962" s="78">
        <f t="shared" si="45"/>
        <v>30843</v>
      </c>
      <c r="J962">
        <v>1</v>
      </c>
      <c r="K962">
        <v>1</v>
      </c>
      <c r="L962" s="61" t="s">
        <v>1200</v>
      </c>
      <c r="M962" s="93">
        <v>41785</v>
      </c>
      <c r="N962">
        <v>43</v>
      </c>
      <c r="O962">
        <v>24</v>
      </c>
      <c r="P962">
        <v>0</v>
      </c>
      <c r="Q962">
        <v>2</v>
      </c>
      <c r="R962">
        <v>0</v>
      </c>
      <c r="S962">
        <v>0</v>
      </c>
      <c r="T962">
        <v>9</v>
      </c>
      <c r="U962">
        <v>2</v>
      </c>
      <c r="V962">
        <v>1</v>
      </c>
      <c r="W962">
        <v>2</v>
      </c>
      <c r="X962">
        <v>5</v>
      </c>
      <c r="Y962">
        <v>0</v>
      </c>
      <c r="Z962">
        <v>0</v>
      </c>
      <c r="AA962" t="s">
        <v>50</v>
      </c>
      <c r="AB962">
        <v>1</v>
      </c>
    </row>
    <row r="963" spans="2:28" x14ac:dyDescent="0.2">
      <c r="B963">
        <v>4329</v>
      </c>
      <c r="C963">
        <v>1985</v>
      </c>
      <c r="D963" s="59">
        <f t="shared" ref="D963:D1026" ca="1" si="46">(YEAR(NOW())-C963)</f>
        <v>39</v>
      </c>
      <c r="E963" t="s">
        <v>40</v>
      </c>
      <c r="F963" t="s">
        <v>32</v>
      </c>
      <c r="G963" t="s">
        <v>1201</v>
      </c>
      <c r="H963" s="61" t="str">
        <f t="shared" ref="H963:H1026" si="47">REPLACE(G963,1,1,"")</f>
        <v>18,988.00</v>
      </c>
      <c r="I963" s="78">
        <f t="shared" ref="I963:I1026" si="48">VALUE(H963)</f>
        <v>18988</v>
      </c>
      <c r="J963">
        <v>1</v>
      </c>
      <c r="K963">
        <v>0</v>
      </c>
      <c r="L963" s="61" t="s">
        <v>194</v>
      </c>
      <c r="M963" s="93">
        <v>41782</v>
      </c>
      <c r="N963">
        <v>43</v>
      </c>
      <c r="O963">
        <v>6</v>
      </c>
      <c r="P963">
        <v>0</v>
      </c>
      <c r="Q963">
        <v>6</v>
      </c>
      <c r="R963">
        <v>2</v>
      </c>
      <c r="S963">
        <v>1</v>
      </c>
      <c r="T963">
        <v>1</v>
      </c>
      <c r="U963">
        <v>2</v>
      </c>
      <c r="V963">
        <v>1</v>
      </c>
      <c r="W963">
        <v>3</v>
      </c>
      <c r="X963">
        <v>7</v>
      </c>
      <c r="Y963">
        <v>0</v>
      </c>
      <c r="Z963">
        <v>0</v>
      </c>
      <c r="AA963" t="s">
        <v>38</v>
      </c>
      <c r="AB963">
        <v>0</v>
      </c>
    </row>
    <row r="964" spans="2:28" x14ac:dyDescent="0.2">
      <c r="B964">
        <v>4394</v>
      </c>
      <c r="C964">
        <v>1966</v>
      </c>
      <c r="D964" s="59">
        <f t="shared" ca="1" si="46"/>
        <v>58</v>
      </c>
      <c r="E964" t="s">
        <v>40</v>
      </c>
      <c r="F964" t="s">
        <v>32</v>
      </c>
      <c r="G964" t="s">
        <v>1202</v>
      </c>
      <c r="H964" s="61" t="str">
        <f t="shared" si="47"/>
        <v>81,051.00</v>
      </c>
      <c r="I964" s="78">
        <f t="shared" si="48"/>
        <v>81051</v>
      </c>
      <c r="J964">
        <v>0</v>
      </c>
      <c r="K964">
        <v>0</v>
      </c>
      <c r="L964" s="61" t="s">
        <v>194</v>
      </c>
      <c r="M964" s="93">
        <v>41782</v>
      </c>
      <c r="N964">
        <v>43</v>
      </c>
      <c r="O964">
        <v>1142</v>
      </c>
      <c r="P964">
        <v>29</v>
      </c>
      <c r="Q964">
        <v>249</v>
      </c>
      <c r="R964">
        <v>38</v>
      </c>
      <c r="S964">
        <v>29</v>
      </c>
      <c r="T964">
        <v>14</v>
      </c>
      <c r="U964">
        <v>1</v>
      </c>
      <c r="V964">
        <v>5</v>
      </c>
      <c r="W964">
        <v>12</v>
      </c>
      <c r="X964">
        <v>2</v>
      </c>
      <c r="Y964">
        <v>0</v>
      </c>
      <c r="Z964">
        <v>0</v>
      </c>
      <c r="AA964" t="s">
        <v>27</v>
      </c>
      <c r="AB964">
        <v>2</v>
      </c>
    </row>
    <row r="965" spans="2:28" x14ac:dyDescent="0.2">
      <c r="B965">
        <v>1717</v>
      </c>
      <c r="C965">
        <v>1989</v>
      </c>
      <c r="D965" s="59">
        <f t="shared" ca="1" si="46"/>
        <v>35</v>
      </c>
      <c r="E965" t="s">
        <v>23</v>
      </c>
      <c r="F965" t="s">
        <v>28</v>
      </c>
      <c r="G965" t="s">
        <v>1203</v>
      </c>
      <c r="H965" s="61" t="str">
        <f t="shared" si="47"/>
        <v>39,747.00</v>
      </c>
      <c r="I965" s="78">
        <f t="shared" si="48"/>
        <v>39747</v>
      </c>
      <c r="J965">
        <v>1</v>
      </c>
      <c r="K965">
        <v>0</v>
      </c>
      <c r="L965" s="61" t="s">
        <v>527</v>
      </c>
      <c r="M965" s="93">
        <v>41742</v>
      </c>
      <c r="N965">
        <v>43</v>
      </c>
      <c r="O965">
        <v>80</v>
      </c>
      <c r="P965">
        <v>15</v>
      </c>
      <c r="Q965">
        <v>93</v>
      </c>
      <c r="R965">
        <v>20</v>
      </c>
      <c r="S965">
        <v>13</v>
      </c>
      <c r="T965">
        <v>52</v>
      </c>
      <c r="U965">
        <v>3</v>
      </c>
      <c r="V965">
        <v>5</v>
      </c>
      <c r="W965">
        <v>4</v>
      </c>
      <c r="X965">
        <v>8</v>
      </c>
      <c r="Y965">
        <v>0</v>
      </c>
      <c r="Z965">
        <v>0</v>
      </c>
      <c r="AA965" t="s">
        <v>67</v>
      </c>
      <c r="AB965">
        <v>0</v>
      </c>
    </row>
    <row r="966" spans="2:28" x14ac:dyDescent="0.2">
      <c r="B966">
        <v>1016</v>
      </c>
      <c r="C966">
        <v>1960</v>
      </c>
      <c r="D966" s="59">
        <f t="shared" ca="1" si="46"/>
        <v>64</v>
      </c>
      <c r="E966" t="s">
        <v>40</v>
      </c>
      <c r="F966" t="s">
        <v>28</v>
      </c>
      <c r="G966" t="s">
        <v>1204</v>
      </c>
      <c r="H966" s="61" t="str">
        <f t="shared" si="47"/>
        <v>34,554.00</v>
      </c>
      <c r="I966" s="78">
        <f t="shared" si="48"/>
        <v>34554</v>
      </c>
      <c r="J966">
        <v>0</v>
      </c>
      <c r="K966">
        <v>1</v>
      </c>
      <c r="L966" s="61" t="s">
        <v>326</v>
      </c>
      <c r="M966" s="93">
        <v>41728</v>
      </c>
      <c r="N966">
        <v>43</v>
      </c>
      <c r="O966">
        <v>41</v>
      </c>
      <c r="P966">
        <v>1</v>
      </c>
      <c r="Q966">
        <v>6</v>
      </c>
      <c r="R966">
        <v>2</v>
      </c>
      <c r="S966">
        <v>0</v>
      </c>
      <c r="T966">
        <v>5</v>
      </c>
      <c r="U966">
        <v>2</v>
      </c>
      <c r="V966">
        <v>2</v>
      </c>
      <c r="W966">
        <v>3</v>
      </c>
      <c r="X966">
        <v>6</v>
      </c>
      <c r="Y966">
        <v>0</v>
      </c>
      <c r="Z966">
        <v>0</v>
      </c>
      <c r="AA966" t="s">
        <v>31</v>
      </c>
      <c r="AB966">
        <v>0</v>
      </c>
    </row>
    <row r="967" spans="2:28" x14ac:dyDescent="0.2">
      <c r="B967">
        <v>3783</v>
      </c>
      <c r="C967">
        <v>1960</v>
      </c>
      <c r="D967" s="59">
        <f t="shared" ca="1" si="46"/>
        <v>64</v>
      </c>
      <c r="E967" t="s">
        <v>40</v>
      </c>
      <c r="F967" t="s">
        <v>32</v>
      </c>
      <c r="G967" t="s">
        <v>1205</v>
      </c>
      <c r="H967" s="61" t="str">
        <f t="shared" si="47"/>
        <v>52,854.00</v>
      </c>
      <c r="I967" s="78">
        <f t="shared" si="48"/>
        <v>52854</v>
      </c>
      <c r="J967">
        <v>1</v>
      </c>
      <c r="K967">
        <v>1</v>
      </c>
      <c r="L967" s="61" t="s">
        <v>846</v>
      </c>
      <c r="M967" s="93">
        <v>41722</v>
      </c>
      <c r="N967">
        <v>43</v>
      </c>
      <c r="O967">
        <v>105</v>
      </c>
      <c r="P967">
        <v>0</v>
      </c>
      <c r="Q967">
        <v>10</v>
      </c>
      <c r="R967">
        <v>0</v>
      </c>
      <c r="S967">
        <v>1</v>
      </c>
      <c r="T967">
        <v>0</v>
      </c>
      <c r="U967">
        <v>2</v>
      </c>
      <c r="V967">
        <v>2</v>
      </c>
      <c r="W967">
        <v>4</v>
      </c>
      <c r="X967">
        <v>5</v>
      </c>
      <c r="Y967">
        <v>0</v>
      </c>
      <c r="Z967">
        <v>0</v>
      </c>
      <c r="AA967" t="s">
        <v>67</v>
      </c>
      <c r="AB967">
        <v>0</v>
      </c>
    </row>
    <row r="968" spans="2:28" x14ac:dyDescent="0.2">
      <c r="B968">
        <v>5848</v>
      </c>
      <c r="C968">
        <v>1971</v>
      </c>
      <c r="D968" s="59">
        <f t="shared" ca="1" si="46"/>
        <v>53</v>
      </c>
      <c r="E968" t="s">
        <v>23</v>
      </c>
      <c r="F968" t="s">
        <v>32</v>
      </c>
      <c r="G968" t="s">
        <v>1206</v>
      </c>
      <c r="H968" s="61" t="str">
        <f t="shared" si="47"/>
        <v>81,205.00</v>
      </c>
      <c r="I968" s="78">
        <f t="shared" si="48"/>
        <v>81205</v>
      </c>
      <c r="J968">
        <v>0</v>
      </c>
      <c r="K968">
        <v>0</v>
      </c>
      <c r="L968" s="61" t="s">
        <v>1207</v>
      </c>
      <c r="M968" s="93">
        <v>41652</v>
      </c>
      <c r="N968">
        <v>43</v>
      </c>
      <c r="O968">
        <v>724</v>
      </c>
      <c r="P968">
        <v>74</v>
      </c>
      <c r="Q968">
        <v>929</v>
      </c>
      <c r="R968">
        <v>97</v>
      </c>
      <c r="S968">
        <v>55</v>
      </c>
      <c r="T968">
        <v>130</v>
      </c>
      <c r="U968">
        <v>1</v>
      </c>
      <c r="V968">
        <v>5</v>
      </c>
      <c r="W968">
        <v>7</v>
      </c>
      <c r="X968">
        <v>2</v>
      </c>
      <c r="Y968">
        <v>1</v>
      </c>
      <c r="Z968">
        <v>0</v>
      </c>
      <c r="AA968" t="s">
        <v>50</v>
      </c>
      <c r="AB968">
        <v>3</v>
      </c>
    </row>
    <row r="969" spans="2:28" x14ac:dyDescent="0.2">
      <c r="B969">
        <v>10727</v>
      </c>
      <c r="C969">
        <v>1971</v>
      </c>
      <c r="D969" s="59">
        <f t="shared" ca="1" si="46"/>
        <v>53</v>
      </c>
      <c r="E969" t="s">
        <v>40</v>
      </c>
      <c r="F969" t="s">
        <v>32</v>
      </c>
      <c r="G969" t="s">
        <v>1208</v>
      </c>
      <c r="H969" s="61" t="str">
        <f t="shared" si="47"/>
        <v>69,084.00</v>
      </c>
      <c r="I969" s="78">
        <f t="shared" si="48"/>
        <v>69084</v>
      </c>
      <c r="J969">
        <v>1</v>
      </c>
      <c r="K969">
        <v>0</v>
      </c>
      <c r="L969" s="61" t="s">
        <v>941</v>
      </c>
      <c r="M969" s="93">
        <v>41597</v>
      </c>
      <c r="N969">
        <v>43</v>
      </c>
      <c r="O969">
        <v>1181</v>
      </c>
      <c r="P969">
        <v>107</v>
      </c>
      <c r="Q969">
        <v>199</v>
      </c>
      <c r="R969">
        <v>39</v>
      </c>
      <c r="S969">
        <v>30</v>
      </c>
      <c r="T969">
        <v>30</v>
      </c>
      <c r="U969">
        <v>2</v>
      </c>
      <c r="V969">
        <v>7</v>
      </c>
      <c r="W969">
        <v>13</v>
      </c>
      <c r="X969">
        <v>8</v>
      </c>
      <c r="Y969">
        <v>0</v>
      </c>
      <c r="Z969">
        <v>0</v>
      </c>
      <c r="AA969" t="s">
        <v>27</v>
      </c>
      <c r="AB969">
        <v>0</v>
      </c>
    </row>
    <row r="970" spans="2:28" x14ac:dyDescent="0.2">
      <c r="B970">
        <v>5299</v>
      </c>
      <c r="C970">
        <v>1971</v>
      </c>
      <c r="D970" s="59">
        <f t="shared" ca="1" si="46"/>
        <v>53</v>
      </c>
      <c r="E970" t="s">
        <v>40</v>
      </c>
      <c r="F970" t="s">
        <v>32</v>
      </c>
      <c r="G970" t="s">
        <v>1208</v>
      </c>
      <c r="H970" s="61" t="str">
        <f t="shared" si="47"/>
        <v>69,084.00</v>
      </c>
      <c r="I970" s="78">
        <f t="shared" si="48"/>
        <v>69084</v>
      </c>
      <c r="J970">
        <v>1</v>
      </c>
      <c r="K970">
        <v>0</v>
      </c>
      <c r="L970" s="61" t="s">
        <v>941</v>
      </c>
      <c r="M970" s="93">
        <v>41597</v>
      </c>
      <c r="N970">
        <v>43</v>
      </c>
      <c r="O970">
        <v>1181</v>
      </c>
      <c r="P970">
        <v>107</v>
      </c>
      <c r="Q970">
        <v>199</v>
      </c>
      <c r="R970">
        <v>39</v>
      </c>
      <c r="S970">
        <v>30</v>
      </c>
      <c r="T970">
        <v>30</v>
      </c>
      <c r="U970">
        <v>2</v>
      </c>
      <c r="V970">
        <v>7</v>
      </c>
      <c r="W970">
        <v>13</v>
      </c>
      <c r="X970">
        <v>8</v>
      </c>
      <c r="Y970">
        <v>0</v>
      </c>
      <c r="Z970">
        <v>0</v>
      </c>
      <c r="AA970" t="s">
        <v>27</v>
      </c>
      <c r="AB970">
        <v>0</v>
      </c>
    </row>
    <row r="971" spans="2:28" x14ac:dyDescent="0.2">
      <c r="B971">
        <v>6872</v>
      </c>
      <c r="C971">
        <v>1975</v>
      </c>
      <c r="D971" s="59">
        <f t="shared" ca="1" si="46"/>
        <v>49</v>
      </c>
      <c r="E971" t="s">
        <v>40</v>
      </c>
      <c r="F971" t="s">
        <v>32</v>
      </c>
      <c r="G971" t="s">
        <v>1209</v>
      </c>
      <c r="H971" s="61" t="str">
        <f t="shared" si="47"/>
        <v>65,352.00</v>
      </c>
      <c r="I971" s="78">
        <f t="shared" si="48"/>
        <v>65352</v>
      </c>
      <c r="J971">
        <v>0</v>
      </c>
      <c r="K971">
        <v>1</v>
      </c>
      <c r="L971" s="61" t="s">
        <v>793</v>
      </c>
      <c r="M971" s="93">
        <v>41507</v>
      </c>
      <c r="N971">
        <v>43</v>
      </c>
      <c r="O971">
        <v>284</v>
      </c>
      <c r="P971">
        <v>3</v>
      </c>
      <c r="Q971">
        <v>84</v>
      </c>
      <c r="R971">
        <v>4</v>
      </c>
      <c r="S971">
        <v>7</v>
      </c>
      <c r="T971">
        <v>23</v>
      </c>
      <c r="U971">
        <v>2</v>
      </c>
      <c r="V971">
        <v>4</v>
      </c>
      <c r="W971">
        <v>8</v>
      </c>
      <c r="X971">
        <v>4</v>
      </c>
      <c r="Y971">
        <v>0</v>
      </c>
      <c r="Z971">
        <v>0</v>
      </c>
      <c r="AA971" t="s">
        <v>67</v>
      </c>
      <c r="AB971">
        <v>0</v>
      </c>
    </row>
    <row r="972" spans="2:28" x14ac:dyDescent="0.2">
      <c r="B972">
        <v>1143</v>
      </c>
      <c r="C972">
        <v>1973</v>
      </c>
      <c r="D972" s="59">
        <f t="shared" ca="1" si="46"/>
        <v>51</v>
      </c>
      <c r="E972" t="s">
        <v>23</v>
      </c>
      <c r="F972" t="s">
        <v>32</v>
      </c>
      <c r="G972" t="s">
        <v>1210</v>
      </c>
      <c r="H972" s="61" t="str">
        <f t="shared" si="47"/>
        <v>22,063.00</v>
      </c>
      <c r="I972" s="78">
        <f t="shared" si="48"/>
        <v>22063</v>
      </c>
      <c r="J972">
        <v>1</v>
      </c>
      <c r="K972">
        <v>0</v>
      </c>
      <c r="L972" s="61">
        <v>41494</v>
      </c>
      <c r="M972" s="93">
        <v>41494</v>
      </c>
      <c r="N972">
        <v>43</v>
      </c>
      <c r="O972">
        <v>7</v>
      </c>
      <c r="P972">
        <v>10</v>
      </c>
      <c r="Q972">
        <v>13</v>
      </c>
      <c r="R972">
        <v>3</v>
      </c>
      <c r="S972">
        <v>11</v>
      </c>
      <c r="T972">
        <v>11</v>
      </c>
      <c r="U972">
        <v>2</v>
      </c>
      <c r="V972">
        <v>2</v>
      </c>
      <c r="W972">
        <v>3</v>
      </c>
      <c r="X972">
        <v>7</v>
      </c>
      <c r="Y972">
        <v>0</v>
      </c>
      <c r="Z972">
        <v>0</v>
      </c>
      <c r="AA972" t="s">
        <v>31</v>
      </c>
      <c r="AB972">
        <v>0</v>
      </c>
    </row>
    <row r="973" spans="2:28" x14ac:dyDescent="0.2">
      <c r="B973">
        <v>10381</v>
      </c>
      <c r="C973">
        <v>1980</v>
      </c>
      <c r="D973" s="59">
        <f t="shared" ca="1" si="46"/>
        <v>44</v>
      </c>
      <c r="E973" t="s">
        <v>23</v>
      </c>
      <c r="F973" t="s">
        <v>28</v>
      </c>
      <c r="G973" t="s">
        <v>1211</v>
      </c>
      <c r="H973" s="61" t="str">
        <f t="shared" si="47"/>
        <v>47,691.00</v>
      </c>
      <c r="I973" s="78">
        <f t="shared" si="48"/>
        <v>47691</v>
      </c>
      <c r="J973">
        <v>0</v>
      </c>
      <c r="K973">
        <v>1</v>
      </c>
      <c r="L973" s="61">
        <v>41401</v>
      </c>
      <c r="M973" s="93">
        <v>41401</v>
      </c>
      <c r="N973">
        <v>43</v>
      </c>
      <c r="O973">
        <v>14</v>
      </c>
      <c r="P973">
        <v>0</v>
      </c>
      <c r="Q973">
        <v>3</v>
      </c>
      <c r="R973">
        <v>0</v>
      </c>
      <c r="S973">
        <v>0</v>
      </c>
      <c r="T973">
        <v>4</v>
      </c>
      <c r="U973">
        <v>1</v>
      </c>
      <c r="V973">
        <v>1</v>
      </c>
      <c r="W973">
        <v>2</v>
      </c>
      <c r="X973">
        <v>6</v>
      </c>
      <c r="Y973">
        <v>0</v>
      </c>
      <c r="Z973">
        <v>0</v>
      </c>
      <c r="AA973" t="s">
        <v>27</v>
      </c>
      <c r="AB973">
        <v>0</v>
      </c>
    </row>
    <row r="974" spans="2:28" x14ac:dyDescent="0.2">
      <c r="B974">
        <v>11007</v>
      </c>
      <c r="C974">
        <v>1969</v>
      </c>
      <c r="D974" s="59">
        <f t="shared" ca="1" si="46"/>
        <v>55</v>
      </c>
      <c r="E974" t="s">
        <v>40</v>
      </c>
      <c r="F974" t="s">
        <v>32</v>
      </c>
      <c r="G974" t="s">
        <v>1212</v>
      </c>
      <c r="H974" s="61" t="str">
        <f t="shared" si="47"/>
        <v>29,187.00</v>
      </c>
      <c r="I974" s="78">
        <f t="shared" si="48"/>
        <v>29187</v>
      </c>
      <c r="J974">
        <v>1</v>
      </c>
      <c r="K974">
        <v>0</v>
      </c>
      <c r="L974" s="61">
        <v>41522</v>
      </c>
      <c r="M974" s="93">
        <v>41522</v>
      </c>
      <c r="N974">
        <v>43</v>
      </c>
      <c r="O974">
        <v>26</v>
      </c>
      <c r="P974">
        <v>0</v>
      </c>
      <c r="Q974">
        <v>6</v>
      </c>
      <c r="R974">
        <v>0</v>
      </c>
      <c r="S974">
        <v>0</v>
      </c>
      <c r="T974">
        <v>2</v>
      </c>
      <c r="U974">
        <v>1</v>
      </c>
      <c r="V974">
        <v>1</v>
      </c>
      <c r="W974">
        <v>3</v>
      </c>
      <c r="X974">
        <v>8</v>
      </c>
      <c r="Y974">
        <v>0</v>
      </c>
      <c r="Z974">
        <v>0</v>
      </c>
      <c r="AA974" t="s">
        <v>27</v>
      </c>
      <c r="AB974">
        <v>0</v>
      </c>
    </row>
    <row r="975" spans="2:28" x14ac:dyDescent="0.2">
      <c r="B975">
        <v>9145</v>
      </c>
      <c r="C975">
        <v>1973</v>
      </c>
      <c r="D975" s="59">
        <f t="shared" ca="1" si="46"/>
        <v>51</v>
      </c>
      <c r="E975" t="s">
        <v>23</v>
      </c>
      <c r="F975" t="s">
        <v>28</v>
      </c>
      <c r="G975" t="s">
        <v>1213</v>
      </c>
      <c r="H975" s="61" t="str">
        <f t="shared" si="47"/>
        <v>72,504.00</v>
      </c>
      <c r="I975" s="78">
        <f t="shared" si="48"/>
        <v>72504</v>
      </c>
      <c r="J975">
        <v>0</v>
      </c>
      <c r="K975">
        <v>1</v>
      </c>
      <c r="L975" s="61">
        <v>41429</v>
      </c>
      <c r="M975" s="93">
        <v>41429</v>
      </c>
      <c r="N975">
        <v>43</v>
      </c>
      <c r="O975">
        <v>604</v>
      </c>
      <c r="P975">
        <v>26</v>
      </c>
      <c r="Q975">
        <v>470</v>
      </c>
      <c r="R975">
        <v>123</v>
      </c>
      <c r="S975">
        <v>161</v>
      </c>
      <c r="T975">
        <v>94</v>
      </c>
      <c r="U975">
        <v>2</v>
      </c>
      <c r="V975">
        <v>5</v>
      </c>
      <c r="W975">
        <v>6</v>
      </c>
      <c r="X975">
        <v>2</v>
      </c>
      <c r="Y975">
        <v>0</v>
      </c>
      <c r="Z975">
        <v>0</v>
      </c>
      <c r="AA975" t="s">
        <v>31</v>
      </c>
      <c r="AB975">
        <v>0</v>
      </c>
    </row>
    <row r="976" spans="2:28" x14ac:dyDescent="0.2">
      <c r="B976">
        <v>5267</v>
      </c>
      <c r="C976">
        <v>1971</v>
      </c>
      <c r="D976" s="59">
        <f t="shared" ca="1" si="46"/>
        <v>53</v>
      </c>
      <c r="E976" t="s">
        <v>23</v>
      </c>
      <c r="F976" t="s">
        <v>24</v>
      </c>
      <c r="G976" t="s">
        <v>1214</v>
      </c>
      <c r="H976" s="61" t="str">
        <f t="shared" si="47"/>
        <v>33,986.00</v>
      </c>
      <c r="I976" s="78">
        <f t="shared" si="48"/>
        <v>33986</v>
      </c>
      <c r="J976">
        <v>1</v>
      </c>
      <c r="K976">
        <v>0</v>
      </c>
      <c r="L976" s="61" t="s">
        <v>924</v>
      </c>
      <c r="M976" s="93">
        <v>41347</v>
      </c>
      <c r="N976">
        <v>43</v>
      </c>
      <c r="O976">
        <v>16</v>
      </c>
      <c r="P976">
        <v>2</v>
      </c>
      <c r="Q976">
        <v>18</v>
      </c>
      <c r="R976">
        <v>2</v>
      </c>
      <c r="S976">
        <v>1</v>
      </c>
      <c r="T976">
        <v>5</v>
      </c>
      <c r="U976">
        <v>1</v>
      </c>
      <c r="V976">
        <v>1</v>
      </c>
      <c r="W976">
        <v>3</v>
      </c>
      <c r="X976">
        <v>7</v>
      </c>
      <c r="Y976">
        <v>0</v>
      </c>
      <c r="Z976">
        <v>0</v>
      </c>
      <c r="AA976" t="s">
        <v>27</v>
      </c>
      <c r="AB976">
        <v>0</v>
      </c>
    </row>
    <row r="977" spans="2:28" x14ac:dyDescent="0.2">
      <c r="B977">
        <v>9738</v>
      </c>
      <c r="C977">
        <v>1987</v>
      </c>
      <c r="D977" s="59">
        <f t="shared" ca="1" si="46"/>
        <v>37</v>
      </c>
      <c r="E977" t="s">
        <v>53</v>
      </c>
      <c r="F977" t="s">
        <v>32</v>
      </c>
      <c r="G977" t="s">
        <v>1215</v>
      </c>
      <c r="H977" s="61" t="str">
        <f t="shared" si="47"/>
        <v>42,386.00</v>
      </c>
      <c r="I977" s="78">
        <f t="shared" si="48"/>
        <v>42386</v>
      </c>
      <c r="J977">
        <v>1</v>
      </c>
      <c r="K977">
        <v>0</v>
      </c>
      <c r="L977" s="61" t="s">
        <v>993</v>
      </c>
      <c r="M977" s="93">
        <v>41287</v>
      </c>
      <c r="N977">
        <v>43</v>
      </c>
      <c r="O977">
        <v>65</v>
      </c>
      <c r="P977">
        <v>4</v>
      </c>
      <c r="Q977">
        <v>16</v>
      </c>
      <c r="R977">
        <v>0</v>
      </c>
      <c r="S977">
        <v>4</v>
      </c>
      <c r="T977">
        <v>11</v>
      </c>
      <c r="U977">
        <v>1</v>
      </c>
      <c r="V977">
        <v>3</v>
      </c>
      <c r="W977">
        <v>3</v>
      </c>
      <c r="X977">
        <v>8</v>
      </c>
      <c r="Y977">
        <v>0</v>
      </c>
      <c r="Z977">
        <v>0</v>
      </c>
      <c r="AA977" t="s">
        <v>67</v>
      </c>
      <c r="AB977">
        <v>0</v>
      </c>
    </row>
    <row r="978" spans="2:28" x14ac:dyDescent="0.2">
      <c r="B978">
        <v>10212</v>
      </c>
      <c r="C978">
        <v>1987</v>
      </c>
      <c r="D978" s="59">
        <f t="shared" ca="1" si="46"/>
        <v>37</v>
      </c>
      <c r="E978" t="s">
        <v>53</v>
      </c>
      <c r="F978" t="s">
        <v>32</v>
      </c>
      <c r="G978" t="s">
        <v>1215</v>
      </c>
      <c r="H978" s="61" t="str">
        <f t="shared" si="47"/>
        <v>42,386.00</v>
      </c>
      <c r="I978" s="78">
        <f t="shared" si="48"/>
        <v>42386</v>
      </c>
      <c r="J978">
        <v>1</v>
      </c>
      <c r="K978">
        <v>0</v>
      </c>
      <c r="L978" s="61" t="s">
        <v>993</v>
      </c>
      <c r="M978" s="93">
        <v>41287</v>
      </c>
      <c r="N978">
        <v>43</v>
      </c>
      <c r="O978">
        <v>65</v>
      </c>
      <c r="P978">
        <v>4</v>
      </c>
      <c r="Q978">
        <v>16</v>
      </c>
      <c r="R978">
        <v>0</v>
      </c>
      <c r="S978">
        <v>4</v>
      </c>
      <c r="T978">
        <v>11</v>
      </c>
      <c r="U978">
        <v>1</v>
      </c>
      <c r="V978">
        <v>3</v>
      </c>
      <c r="W978">
        <v>3</v>
      </c>
      <c r="X978">
        <v>8</v>
      </c>
      <c r="Y978">
        <v>0</v>
      </c>
      <c r="Z978">
        <v>0</v>
      </c>
      <c r="AA978" t="s">
        <v>50</v>
      </c>
      <c r="AB978">
        <v>0</v>
      </c>
    </row>
    <row r="979" spans="2:28" x14ac:dyDescent="0.2">
      <c r="B979">
        <v>10010</v>
      </c>
      <c r="C979">
        <v>1954</v>
      </c>
      <c r="D979" s="59">
        <f t="shared" ca="1" si="46"/>
        <v>70</v>
      </c>
      <c r="E979" t="s">
        <v>40</v>
      </c>
      <c r="F979" t="s">
        <v>24</v>
      </c>
      <c r="G979" t="s">
        <v>1216</v>
      </c>
      <c r="H979" s="61" t="str">
        <f t="shared" si="47"/>
        <v>36,957.00</v>
      </c>
      <c r="I979" s="78">
        <f t="shared" si="48"/>
        <v>36957</v>
      </c>
      <c r="J979">
        <v>1</v>
      </c>
      <c r="K979">
        <v>1</v>
      </c>
      <c r="L979" s="61">
        <v>41069</v>
      </c>
      <c r="M979" s="93">
        <v>41069</v>
      </c>
      <c r="N979">
        <v>43</v>
      </c>
      <c r="O979">
        <v>100</v>
      </c>
      <c r="P979">
        <v>2</v>
      </c>
      <c r="Q979">
        <v>16</v>
      </c>
      <c r="R979">
        <v>2</v>
      </c>
      <c r="S979">
        <v>1</v>
      </c>
      <c r="T979">
        <v>31</v>
      </c>
      <c r="U979">
        <v>4</v>
      </c>
      <c r="V979">
        <v>3</v>
      </c>
      <c r="W979">
        <v>2</v>
      </c>
      <c r="X979">
        <v>9</v>
      </c>
      <c r="Y979">
        <v>1</v>
      </c>
      <c r="Z979">
        <v>0</v>
      </c>
      <c r="AA979" t="s">
        <v>38</v>
      </c>
      <c r="AB979">
        <v>0</v>
      </c>
    </row>
    <row r="980" spans="2:28" x14ac:dyDescent="0.2">
      <c r="B980">
        <v>10069</v>
      </c>
      <c r="C980">
        <v>1989</v>
      </c>
      <c r="D980" s="59">
        <f t="shared" ca="1" si="46"/>
        <v>35</v>
      </c>
      <c r="E980" t="s">
        <v>118</v>
      </c>
      <c r="F980" t="s">
        <v>32</v>
      </c>
      <c r="G980" t="s">
        <v>1217</v>
      </c>
      <c r="H980" s="61" t="str">
        <f t="shared" si="47"/>
        <v>13,724.00</v>
      </c>
      <c r="I980" s="78">
        <f t="shared" si="48"/>
        <v>13724</v>
      </c>
      <c r="J980">
        <v>1</v>
      </c>
      <c r="K980">
        <v>0</v>
      </c>
      <c r="L980" s="61" t="s">
        <v>658</v>
      </c>
      <c r="M980" s="93">
        <v>41152</v>
      </c>
      <c r="N980">
        <v>43</v>
      </c>
      <c r="O980">
        <v>2</v>
      </c>
      <c r="P980">
        <v>7</v>
      </c>
      <c r="Q980">
        <v>5</v>
      </c>
      <c r="R980">
        <v>2</v>
      </c>
      <c r="S980">
        <v>15</v>
      </c>
      <c r="T980">
        <v>27</v>
      </c>
      <c r="U980">
        <v>1</v>
      </c>
      <c r="V980">
        <v>2</v>
      </c>
      <c r="W980">
        <v>2</v>
      </c>
      <c r="X980">
        <v>9</v>
      </c>
      <c r="Y980">
        <v>0</v>
      </c>
      <c r="Z980">
        <v>0</v>
      </c>
      <c r="AA980" t="s">
        <v>67</v>
      </c>
      <c r="AB980">
        <v>1</v>
      </c>
    </row>
    <row r="981" spans="2:28" x14ac:dyDescent="0.2">
      <c r="B981">
        <v>2694</v>
      </c>
      <c r="C981">
        <v>1968</v>
      </c>
      <c r="D981" s="59">
        <f t="shared" ca="1" si="46"/>
        <v>56</v>
      </c>
      <c r="E981" t="s">
        <v>23</v>
      </c>
      <c r="F981" t="s">
        <v>32</v>
      </c>
      <c r="G981" t="s">
        <v>1218</v>
      </c>
      <c r="H981" s="61" t="str">
        <f t="shared" si="47"/>
        <v>42,664.00</v>
      </c>
      <c r="I981" s="78">
        <f t="shared" si="48"/>
        <v>42664</v>
      </c>
      <c r="J981">
        <v>0</v>
      </c>
      <c r="K981">
        <v>1</v>
      </c>
      <c r="L981" s="61" t="s">
        <v>358</v>
      </c>
      <c r="M981" s="93">
        <v>41716</v>
      </c>
      <c r="N981">
        <v>44</v>
      </c>
      <c r="O981">
        <v>21</v>
      </c>
      <c r="P981">
        <v>0</v>
      </c>
      <c r="Q981">
        <v>3</v>
      </c>
      <c r="R981">
        <v>0</v>
      </c>
      <c r="S981">
        <v>0</v>
      </c>
      <c r="T981">
        <v>0</v>
      </c>
      <c r="U981">
        <v>1</v>
      </c>
      <c r="V981">
        <v>1</v>
      </c>
      <c r="W981">
        <v>3</v>
      </c>
      <c r="X981">
        <v>6</v>
      </c>
      <c r="Y981">
        <v>0</v>
      </c>
      <c r="Z981">
        <v>0</v>
      </c>
      <c r="AA981" t="s">
        <v>27</v>
      </c>
      <c r="AB981">
        <v>0</v>
      </c>
    </row>
    <row r="982" spans="2:28" x14ac:dyDescent="0.2">
      <c r="B982">
        <v>10613</v>
      </c>
      <c r="C982">
        <v>1959</v>
      </c>
      <c r="D982" s="59">
        <f t="shared" ca="1" si="46"/>
        <v>65</v>
      </c>
      <c r="E982" t="s">
        <v>40</v>
      </c>
      <c r="F982" t="s">
        <v>32</v>
      </c>
      <c r="G982" t="s">
        <v>1219</v>
      </c>
      <c r="H982" s="61" t="str">
        <f t="shared" si="47"/>
        <v>37,334.00</v>
      </c>
      <c r="I982" s="78">
        <f t="shared" si="48"/>
        <v>37334</v>
      </c>
      <c r="J982">
        <v>1</v>
      </c>
      <c r="K982">
        <v>1</v>
      </c>
      <c r="L982" s="61" t="s">
        <v>1220</v>
      </c>
      <c r="M982" s="93">
        <v>41696</v>
      </c>
      <c r="N982">
        <v>44</v>
      </c>
      <c r="O982">
        <v>26</v>
      </c>
      <c r="P982">
        <v>1</v>
      </c>
      <c r="Q982">
        <v>16</v>
      </c>
      <c r="R982">
        <v>2</v>
      </c>
      <c r="S982">
        <v>2</v>
      </c>
      <c r="T982">
        <v>15</v>
      </c>
      <c r="U982">
        <v>4</v>
      </c>
      <c r="V982">
        <v>3</v>
      </c>
      <c r="W982">
        <v>4</v>
      </c>
      <c r="X982">
        <v>4</v>
      </c>
      <c r="Y982">
        <v>0</v>
      </c>
      <c r="Z982">
        <v>0</v>
      </c>
      <c r="AA982" t="s">
        <v>27</v>
      </c>
      <c r="AB982">
        <v>0</v>
      </c>
    </row>
    <row r="983" spans="2:28" x14ac:dyDescent="0.2">
      <c r="B983">
        <v>4646</v>
      </c>
      <c r="C983">
        <v>1952</v>
      </c>
      <c r="D983" s="59">
        <f t="shared" ca="1" si="46"/>
        <v>72</v>
      </c>
      <c r="E983" t="s">
        <v>43</v>
      </c>
      <c r="F983" t="s">
        <v>32</v>
      </c>
      <c r="G983" t="s">
        <v>1221</v>
      </c>
      <c r="H983" s="61" t="str">
        <f t="shared" si="47"/>
        <v>78,497.00</v>
      </c>
      <c r="I983" s="78">
        <f t="shared" si="48"/>
        <v>78497</v>
      </c>
      <c r="J983">
        <v>0</v>
      </c>
      <c r="K983">
        <v>0</v>
      </c>
      <c r="L983" s="61">
        <v>41286</v>
      </c>
      <c r="M983" s="93">
        <v>41286</v>
      </c>
      <c r="N983">
        <v>44</v>
      </c>
      <c r="O983">
        <v>207</v>
      </c>
      <c r="P983">
        <v>26</v>
      </c>
      <c r="Q983">
        <v>447</v>
      </c>
      <c r="R983">
        <v>75</v>
      </c>
      <c r="S983">
        <v>0</v>
      </c>
      <c r="T983">
        <v>223</v>
      </c>
      <c r="U983">
        <v>1</v>
      </c>
      <c r="V983">
        <v>5</v>
      </c>
      <c r="W983">
        <v>12</v>
      </c>
      <c r="X983">
        <v>2</v>
      </c>
      <c r="Y983">
        <v>0</v>
      </c>
      <c r="Z983">
        <v>0</v>
      </c>
      <c r="AA983" t="s">
        <v>31</v>
      </c>
      <c r="AB983">
        <v>1</v>
      </c>
    </row>
    <row r="984" spans="2:28" x14ac:dyDescent="0.2">
      <c r="B984">
        <v>6935</v>
      </c>
      <c r="C984">
        <v>1952</v>
      </c>
      <c r="D984" s="59">
        <f t="shared" ca="1" si="46"/>
        <v>72</v>
      </c>
      <c r="E984" t="s">
        <v>43</v>
      </c>
      <c r="F984" t="s">
        <v>32</v>
      </c>
      <c r="G984" t="s">
        <v>1221</v>
      </c>
      <c r="H984" s="61" t="str">
        <f t="shared" si="47"/>
        <v>78,497.00</v>
      </c>
      <c r="I984" s="78">
        <f t="shared" si="48"/>
        <v>78497</v>
      </c>
      <c r="J984">
        <v>0</v>
      </c>
      <c r="K984">
        <v>0</v>
      </c>
      <c r="L984" s="61">
        <v>41286</v>
      </c>
      <c r="M984" s="93">
        <v>41286</v>
      </c>
      <c r="N984">
        <v>44</v>
      </c>
      <c r="O984">
        <v>207</v>
      </c>
      <c r="P984">
        <v>26</v>
      </c>
      <c r="Q984">
        <v>447</v>
      </c>
      <c r="R984">
        <v>75</v>
      </c>
      <c r="S984">
        <v>0</v>
      </c>
      <c r="T984">
        <v>223</v>
      </c>
      <c r="U984">
        <v>1</v>
      </c>
      <c r="V984">
        <v>5</v>
      </c>
      <c r="W984">
        <v>12</v>
      </c>
      <c r="X984">
        <v>2</v>
      </c>
      <c r="Y984">
        <v>0</v>
      </c>
      <c r="Z984">
        <v>0</v>
      </c>
      <c r="AA984" t="s">
        <v>50</v>
      </c>
      <c r="AB984">
        <v>1</v>
      </c>
    </row>
    <row r="985" spans="2:28" x14ac:dyDescent="0.2">
      <c r="B985">
        <v>5596</v>
      </c>
      <c r="C985">
        <v>1957</v>
      </c>
      <c r="D985" s="59">
        <f t="shared" ca="1" si="46"/>
        <v>67</v>
      </c>
      <c r="E985" t="s">
        <v>43</v>
      </c>
      <c r="F985" t="s">
        <v>32</v>
      </c>
      <c r="G985" t="s">
        <v>1222</v>
      </c>
      <c r="H985" s="61" t="str">
        <f t="shared" si="47"/>
        <v>58,821.00</v>
      </c>
      <c r="I985" s="78">
        <f t="shared" si="48"/>
        <v>58821</v>
      </c>
      <c r="J985">
        <v>0</v>
      </c>
      <c r="K985">
        <v>1</v>
      </c>
      <c r="L985" s="61">
        <v>41618</v>
      </c>
      <c r="M985" s="93">
        <v>41618</v>
      </c>
      <c r="N985">
        <v>44</v>
      </c>
      <c r="O985">
        <v>513</v>
      </c>
      <c r="P985">
        <v>14</v>
      </c>
      <c r="Q985">
        <v>154</v>
      </c>
      <c r="R985">
        <v>19</v>
      </c>
      <c r="S985">
        <v>0</v>
      </c>
      <c r="T985">
        <v>28</v>
      </c>
      <c r="U985">
        <v>1</v>
      </c>
      <c r="V985">
        <v>9</v>
      </c>
      <c r="W985">
        <v>9</v>
      </c>
      <c r="X985">
        <v>6</v>
      </c>
      <c r="Y985">
        <v>0</v>
      </c>
      <c r="Z985">
        <v>0</v>
      </c>
      <c r="AA985" t="s">
        <v>67</v>
      </c>
      <c r="AB985">
        <v>0</v>
      </c>
    </row>
    <row r="986" spans="2:28" x14ac:dyDescent="0.2">
      <c r="B986">
        <v>1044</v>
      </c>
      <c r="C986">
        <v>1954</v>
      </c>
      <c r="D986" s="59">
        <f t="shared" ca="1" si="46"/>
        <v>70</v>
      </c>
      <c r="E986" t="s">
        <v>23</v>
      </c>
      <c r="F986" t="s">
        <v>32</v>
      </c>
      <c r="G986" t="s">
        <v>1223</v>
      </c>
      <c r="H986" s="61" t="str">
        <f t="shared" si="47"/>
        <v>58,398.00</v>
      </c>
      <c r="I986" s="78">
        <f t="shared" si="48"/>
        <v>58398</v>
      </c>
      <c r="J986">
        <v>0</v>
      </c>
      <c r="K986">
        <v>0</v>
      </c>
      <c r="L986" s="61" t="s">
        <v>1224</v>
      </c>
      <c r="M986" s="93">
        <v>41408</v>
      </c>
      <c r="N986">
        <v>44</v>
      </c>
      <c r="O986">
        <v>299</v>
      </c>
      <c r="P986">
        <v>5</v>
      </c>
      <c r="Q986">
        <v>201</v>
      </c>
      <c r="R986">
        <v>21</v>
      </c>
      <c r="S986">
        <v>21</v>
      </c>
      <c r="T986">
        <v>49</v>
      </c>
      <c r="U986">
        <v>3</v>
      </c>
      <c r="V986">
        <v>5</v>
      </c>
      <c r="W986">
        <v>8</v>
      </c>
      <c r="X986">
        <v>4</v>
      </c>
      <c r="Y986">
        <v>0</v>
      </c>
      <c r="Z986">
        <v>0</v>
      </c>
      <c r="AA986" t="s">
        <v>38</v>
      </c>
      <c r="AB986">
        <v>0</v>
      </c>
    </row>
    <row r="987" spans="2:28" x14ac:dyDescent="0.2">
      <c r="B987">
        <v>9274</v>
      </c>
      <c r="C987">
        <v>1962</v>
      </c>
      <c r="D987" s="59">
        <f t="shared" ca="1" si="46"/>
        <v>62</v>
      </c>
      <c r="E987" t="s">
        <v>53</v>
      </c>
      <c r="F987" t="s">
        <v>32</v>
      </c>
      <c r="G987" t="s">
        <v>1225</v>
      </c>
      <c r="H987" s="61" t="str">
        <f t="shared" si="47"/>
        <v>80,950.00</v>
      </c>
      <c r="I987" s="78">
        <f t="shared" si="48"/>
        <v>80950</v>
      </c>
      <c r="J987">
        <v>0</v>
      </c>
      <c r="K987">
        <v>0</v>
      </c>
      <c r="L987" s="61" t="s">
        <v>260</v>
      </c>
      <c r="M987" s="93">
        <v>41361</v>
      </c>
      <c r="N987">
        <v>44</v>
      </c>
      <c r="O987">
        <v>525</v>
      </c>
      <c r="P987">
        <v>147</v>
      </c>
      <c r="Q987">
        <v>112</v>
      </c>
      <c r="R987">
        <v>219</v>
      </c>
      <c r="S987">
        <v>147</v>
      </c>
      <c r="T987">
        <v>63</v>
      </c>
      <c r="U987">
        <v>1</v>
      </c>
      <c r="V987">
        <v>6</v>
      </c>
      <c r="W987">
        <v>9</v>
      </c>
      <c r="X987">
        <v>2</v>
      </c>
      <c r="Y987">
        <v>0</v>
      </c>
      <c r="Z987">
        <v>0</v>
      </c>
      <c r="AA987" t="s">
        <v>67</v>
      </c>
      <c r="AB987">
        <v>1</v>
      </c>
    </row>
    <row r="988" spans="2:28" x14ac:dyDescent="0.2">
      <c r="B988">
        <v>9076</v>
      </c>
      <c r="C988">
        <v>1981</v>
      </c>
      <c r="D988" s="59">
        <f t="shared" ca="1" si="46"/>
        <v>43</v>
      </c>
      <c r="E988" t="s">
        <v>40</v>
      </c>
      <c r="F988" t="s">
        <v>32</v>
      </c>
      <c r="G988" t="s">
        <v>1226</v>
      </c>
      <c r="H988" s="61" t="str">
        <f t="shared" si="47"/>
        <v>30,732.00</v>
      </c>
      <c r="I988" s="78">
        <f t="shared" si="48"/>
        <v>30732</v>
      </c>
      <c r="J988">
        <v>1</v>
      </c>
      <c r="K988">
        <v>0</v>
      </c>
      <c r="L988" s="61">
        <v>41395</v>
      </c>
      <c r="M988" s="93">
        <v>41395</v>
      </c>
      <c r="N988">
        <v>44</v>
      </c>
      <c r="O988">
        <v>155</v>
      </c>
      <c r="P988">
        <v>1</v>
      </c>
      <c r="Q988">
        <v>25</v>
      </c>
      <c r="R988">
        <v>0</v>
      </c>
      <c r="S988">
        <v>1</v>
      </c>
      <c r="T988">
        <v>3</v>
      </c>
      <c r="U988">
        <v>4</v>
      </c>
      <c r="V988">
        <v>4</v>
      </c>
      <c r="W988">
        <v>4</v>
      </c>
      <c r="X988">
        <v>8</v>
      </c>
      <c r="Y988">
        <v>0</v>
      </c>
      <c r="Z988">
        <v>0</v>
      </c>
      <c r="AA988" t="s">
        <v>67</v>
      </c>
      <c r="AB988">
        <v>0</v>
      </c>
    </row>
    <row r="989" spans="2:28" x14ac:dyDescent="0.2">
      <c r="B989">
        <v>4947</v>
      </c>
      <c r="C989">
        <v>1967</v>
      </c>
      <c r="D989" s="59">
        <f t="shared" ca="1" si="46"/>
        <v>57</v>
      </c>
      <c r="E989" t="s">
        <v>43</v>
      </c>
      <c r="F989" t="s">
        <v>28</v>
      </c>
      <c r="G989" t="s">
        <v>1227</v>
      </c>
      <c r="H989" s="61" t="str">
        <f t="shared" si="47"/>
        <v>89,572.00</v>
      </c>
      <c r="I989" s="78">
        <f t="shared" si="48"/>
        <v>89572</v>
      </c>
      <c r="J989">
        <v>0</v>
      </c>
      <c r="K989">
        <v>0</v>
      </c>
      <c r="L989" s="61" t="s">
        <v>602</v>
      </c>
      <c r="M989" s="93">
        <v>41167</v>
      </c>
      <c r="N989">
        <v>44</v>
      </c>
      <c r="O989">
        <v>606</v>
      </c>
      <c r="P989">
        <v>24</v>
      </c>
      <c r="Q989">
        <v>974</v>
      </c>
      <c r="R989">
        <v>197</v>
      </c>
      <c r="S989">
        <v>194</v>
      </c>
      <c r="T989">
        <v>64</v>
      </c>
      <c r="U989">
        <v>1</v>
      </c>
      <c r="V989">
        <v>7</v>
      </c>
      <c r="W989">
        <v>9</v>
      </c>
      <c r="X989">
        <v>4</v>
      </c>
      <c r="Y989">
        <v>1</v>
      </c>
      <c r="Z989">
        <v>0</v>
      </c>
      <c r="AA989" t="s">
        <v>27</v>
      </c>
      <c r="AB989">
        <v>2</v>
      </c>
    </row>
    <row r="990" spans="2:28" x14ac:dyDescent="0.2">
      <c r="B990">
        <v>10176</v>
      </c>
      <c r="C990">
        <v>1969</v>
      </c>
      <c r="D990" s="59">
        <f t="shared" ca="1" si="46"/>
        <v>55</v>
      </c>
      <c r="E990" t="s">
        <v>23</v>
      </c>
      <c r="F990" t="s">
        <v>28</v>
      </c>
      <c r="G990" t="s">
        <v>1228</v>
      </c>
      <c r="H990" s="61" t="str">
        <f t="shared" si="47"/>
        <v>57,107.00</v>
      </c>
      <c r="I990" s="78">
        <f t="shared" si="48"/>
        <v>57107</v>
      </c>
      <c r="J990">
        <v>0</v>
      </c>
      <c r="K990">
        <v>1</v>
      </c>
      <c r="L990" s="61" t="s">
        <v>1229</v>
      </c>
      <c r="M990" s="93">
        <v>41145</v>
      </c>
      <c r="N990">
        <v>44</v>
      </c>
      <c r="O990">
        <v>159</v>
      </c>
      <c r="P990">
        <v>0</v>
      </c>
      <c r="Q990">
        <v>120</v>
      </c>
      <c r="R990">
        <v>0</v>
      </c>
      <c r="S990">
        <v>0</v>
      </c>
      <c r="T990">
        <v>137</v>
      </c>
      <c r="U990">
        <v>7</v>
      </c>
      <c r="V990">
        <v>4</v>
      </c>
      <c r="W990">
        <v>8</v>
      </c>
      <c r="X990">
        <v>8</v>
      </c>
      <c r="Y990">
        <v>1</v>
      </c>
      <c r="Z990">
        <v>0</v>
      </c>
      <c r="AA990" t="s">
        <v>27</v>
      </c>
      <c r="AB990">
        <v>2</v>
      </c>
    </row>
    <row r="991" spans="2:28" x14ac:dyDescent="0.2">
      <c r="B991">
        <v>3507</v>
      </c>
      <c r="C991">
        <v>1971</v>
      </c>
      <c r="D991" s="59">
        <f t="shared" ca="1" si="46"/>
        <v>53</v>
      </c>
      <c r="E991" t="s">
        <v>23</v>
      </c>
      <c r="F991" t="s">
        <v>28</v>
      </c>
      <c r="G991" t="s">
        <v>1230</v>
      </c>
      <c r="H991" s="61" t="str">
        <f t="shared" si="47"/>
        <v>76,467.00</v>
      </c>
      <c r="I991" s="78">
        <f t="shared" si="48"/>
        <v>76467</v>
      </c>
      <c r="J991">
        <v>1</v>
      </c>
      <c r="K991">
        <v>0</v>
      </c>
      <c r="L991" s="61" t="s">
        <v>275</v>
      </c>
      <c r="M991" s="93">
        <v>41138</v>
      </c>
      <c r="N991">
        <v>44</v>
      </c>
      <c r="O991">
        <v>676</v>
      </c>
      <c r="P991">
        <v>161</v>
      </c>
      <c r="Q991">
        <v>426</v>
      </c>
      <c r="R991">
        <v>210</v>
      </c>
      <c r="S991">
        <v>44</v>
      </c>
      <c r="T991">
        <v>58</v>
      </c>
      <c r="U991">
        <v>2</v>
      </c>
      <c r="V991">
        <v>2</v>
      </c>
      <c r="W991">
        <v>5</v>
      </c>
      <c r="X991">
        <v>6</v>
      </c>
      <c r="Y991">
        <v>1</v>
      </c>
      <c r="Z991">
        <v>0</v>
      </c>
      <c r="AA991" t="s">
        <v>35</v>
      </c>
      <c r="AB991">
        <v>0</v>
      </c>
    </row>
    <row r="992" spans="2:28" x14ac:dyDescent="0.2">
      <c r="B992">
        <v>10341</v>
      </c>
      <c r="C992">
        <v>1949</v>
      </c>
      <c r="D992" s="59">
        <f t="shared" ca="1" si="46"/>
        <v>75</v>
      </c>
      <c r="E992" t="s">
        <v>23</v>
      </c>
      <c r="F992" t="s">
        <v>32</v>
      </c>
      <c r="G992" t="s">
        <v>1231</v>
      </c>
      <c r="H992" s="61" t="str">
        <f t="shared" si="47"/>
        <v>51,315.00</v>
      </c>
      <c r="I992" s="78">
        <f t="shared" si="48"/>
        <v>51315</v>
      </c>
      <c r="J992">
        <v>0</v>
      </c>
      <c r="K992">
        <v>0</v>
      </c>
      <c r="L992" s="61" t="s">
        <v>1232</v>
      </c>
      <c r="M992" s="93">
        <v>41693</v>
      </c>
      <c r="N992">
        <v>45</v>
      </c>
      <c r="O992">
        <v>68</v>
      </c>
      <c r="P992">
        <v>28</v>
      </c>
      <c r="Q992">
        <v>39</v>
      </c>
      <c r="R992">
        <v>16</v>
      </c>
      <c r="S992">
        <v>30</v>
      </c>
      <c r="T992">
        <v>41</v>
      </c>
      <c r="U992">
        <v>1</v>
      </c>
      <c r="V992">
        <v>2</v>
      </c>
      <c r="W992">
        <v>5</v>
      </c>
      <c r="X992">
        <v>2</v>
      </c>
      <c r="Y992">
        <v>0</v>
      </c>
      <c r="Z992">
        <v>0</v>
      </c>
      <c r="AA992" t="s">
        <v>38</v>
      </c>
      <c r="AB992">
        <v>0</v>
      </c>
    </row>
    <row r="993" spans="2:28" x14ac:dyDescent="0.2">
      <c r="B993">
        <v>2639</v>
      </c>
      <c r="C993">
        <v>1967</v>
      </c>
      <c r="D993" s="59">
        <f t="shared" ca="1" si="46"/>
        <v>57</v>
      </c>
      <c r="E993" t="s">
        <v>23</v>
      </c>
      <c r="F993" t="s">
        <v>28</v>
      </c>
      <c r="G993" t="s">
        <v>1233</v>
      </c>
      <c r="H993" s="61" t="str">
        <f t="shared" si="47"/>
        <v>43,602.00</v>
      </c>
      <c r="I993" s="78">
        <f t="shared" si="48"/>
        <v>43602</v>
      </c>
      <c r="J993">
        <v>1</v>
      </c>
      <c r="K993">
        <v>1</v>
      </c>
      <c r="L993" s="61">
        <v>41913</v>
      </c>
      <c r="M993" s="93">
        <v>41913</v>
      </c>
      <c r="N993">
        <v>45</v>
      </c>
      <c r="O993">
        <v>19</v>
      </c>
      <c r="P993">
        <v>5</v>
      </c>
      <c r="Q993">
        <v>12</v>
      </c>
      <c r="R993">
        <v>10</v>
      </c>
      <c r="S993">
        <v>3</v>
      </c>
      <c r="T993">
        <v>19</v>
      </c>
      <c r="U993">
        <v>3</v>
      </c>
      <c r="V993">
        <v>3</v>
      </c>
      <c r="W993">
        <v>2</v>
      </c>
      <c r="X993">
        <v>6</v>
      </c>
      <c r="Y993">
        <v>0</v>
      </c>
      <c r="Z993">
        <v>0</v>
      </c>
      <c r="AA993" t="s">
        <v>67</v>
      </c>
      <c r="AB993">
        <v>0</v>
      </c>
    </row>
    <row r="994" spans="2:28" x14ac:dyDescent="0.2">
      <c r="B994">
        <v>6201</v>
      </c>
      <c r="C994">
        <v>1979</v>
      </c>
      <c r="D994" s="59">
        <f t="shared" ca="1" si="46"/>
        <v>45</v>
      </c>
      <c r="E994" t="s">
        <v>23</v>
      </c>
      <c r="F994" t="s">
        <v>28</v>
      </c>
      <c r="G994" t="s">
        <v>1234</v>
      </c>
      <c r="H994" s="61" t="str">
        <f t="shared" si="47"/>
        <v>38,643.00</v>
      </c>
      <c r="I994" s="78">
        <f t="shared" si="48"/>
        <v>38643</v>
      </c>
      <c r="J994">
        <v>1</v>
      </c>
      <c r="K994">
        <v>1</v>
      </c>
      <c r="L994" s="61" t="s">
        <v>617</v>
      </c>
      <c r="M994" s="93">
        <v>41607</v>
      </c>
      <c r="N994">
        <v>45</v>
      </c>
      <c r="O994">
        <v>22</v>
      </c>
      <c r="P994">
        <v>2</v>
      </c>
      <c r="Q994">
        <v>14</v>
      </c>
      <c r="R994">
        <v>0</v>
      </c>
      <c r="S994">
        <v>1</v>
      </c>
      <c r="T994">
        <v>10</v>
      </c>
      <c r="U994">
        <v>2</v>
      </c>
      <c r="V994">
        <v>2</v>
      </c>
      <c r="W994">
        <v>3</v>
      </c>
      <c r="X994">
        <v>7</v>
      </c>
      <c r="Y994">
        <v>0</v>
      </c>
      <c r="Z994">
        <v>1</v>
      </c>
      <c r="AA994" t="s">
        <v>27</v>
      </c>
      <c r="AB994">
        <v>0</v>
      </c>
    </row>
    <row r="995" spans="2:28" x14ac:dyDescent="0.2">
      <c r="B995">
        <v>7397</v>
      </c>
      <c r="C995">
        <v>1952</v>
      </c>
      <c r="D995" s="59">
        <f t="shared" ca="1" si="46"/>
        <v>72</v>
      </c>
      <c r="E995" t="s">
        <v>23</v>
      </c>
      <c r="F995" t="s">
        <v>28</v>
      </c>
      <c r="G995" t="s">
        <v>1235</v>
      </c>
      <c r="H995" s="61" t="str">
        <f t="shared" si="47"/>
        <v>49,090.00</v>
      </c>
      <c r="I995" s="78">
        <f t="shared" si="48"/>
        <v>49090</v>
      </c>
      <c r="J995">
        <v>0</v>
      </c>
      <c r="K995">
        <v>1</v>
      </c>
      <c r="L995" s="61" t="s">
        <v>1236</v>
      </c>
      <c r="M995" s="93">
        <v>41474</v>
      </c>
      <c r="N995">
        <v>45</v>
      </c>
      <c r="O995">
        <v>494</v>
      </c>
      <c r="P995">
        <v>5</v>
      </c>
      <c r="Q995">
        <v>82</v>
      </c>
      <c r="R995">
        <v>7</v>
      </c>
      <c r="S995">
        <v>0</v>
      </c>
      <c r="T995">
        <v>100</v>
      </c>
      <c r="U995">
        <v>3</v>
      </c>
      <c r="V995">
        <v>7</v>
      </c>
      <c r="W995">
        <v>9</v>
      </c>
      <c r="X995">
        <v>7</v>
      </c>
      <c r="Y995">
        <v>0</v>
      </c>
      <c r="Z995">
        <v>0</v>
      </c>
      <c r="AA995" t="s">
        <v>27</v>
      </c>
      <c r="AB995">
        <v>0</v>
      </c>
    </row>
    <row r="996" spans="2:28" x14ac:dyDescent="0.2">
      <c r="B996">
        <v>2181</v>
      </c>
      <c r="C996">
        <v>1971</v>
      </c>
      <c r="D996" s="59">
        <f t="shared" ca="1" si="46"/>
        <v>53</v>
      </c>
      <c r="E996" t="s">
        <v>23</v>
      </c>
      <c r="F996" t="s">
        <v>32</v>
      </c>
      <c r="G996" t="s">
        <v>1237</v>
      </c>
      <c r="H996" s="61" t="str">
        <f t="shared" si="47"/>
        <v>70,617.00</v>
      </c>
      <c r="I996" s="78">
        <f t="shared" si="48"/>
        <v>70617</v>
      </c>
      <c r="J996">
        <v>0</v>
      </c>
      <c r="K996">
        <v>0</v>
      </c>
      <c r="L996" s="61" t="s">
        <v>235</v>
      </c>
      <c r="M996" s="93">
        <v>41448</v>
      </c>
      <c r="N996">
        <v>45</v>
      </c>
      <c r="O996">
        <v>353</v>
      </c>
      <c r="P996">
        <v>61</v>
      </c>
      <c r="Q996">
        <v>753</v>
      </c>
      <c r="R996">
        <v>40</v>
      </c>
      <c r="S996">
        <v>46</v>
      </c>
      <c r="T996">
        <v>27</v>
      </c>
      <c r="U996">
        <v>1</v>
      </c>
      <c r="V996">
        <v>3</v>
      </c>
      <c r="W996">
        <v>7</v>
      </c>
      <c r="X996">
        <v>2</v>
      </c>
      <c r="Y996">
        <v>0</v>
      </c>
      <c r="Z996">
        <v>0</v>
      </c>
      <c r="AA996" t="s">
        <v>27</v>
      </c>
      <c r="AB996">
        <v>0</v>
      </c>
    </row>
    <row r="997" spans="2:28" x14ac:dyDescent="0.2">
      <c r="B997">
        <v>1204</v>
      </c>
      <c r="C997">
        <v>1971</v>
      </c>
      <c r="D997" s="59">
        <f t="shared" ca="1" si="46"/>
        <v>53</v>
      </c>
      <c r="E997" t="s">
        <v>40</v>
      </c>
      <c r="F997" t="s">
        <v>32</v>
      </c>
      <c r="G997" t="s">
        <v>1238</v>
      </c>
      <c r="H997" s="61" t="str">
        <f t="shared" si="47"/>
        <v>67,536.00</v>
      </c>
      <c r="I997" s="78">
        <f t="shared" si="48"/>
        <v>67536</v>
      </c>
      <c r="J997">
        <v>0</v>
      </c>
      <c r="K997">
        <v>1</v>
      </c>
      <c r="L997" s="61" t="s">
        <v>917</v>
      </c>
      <c r="M997" s="93">
        <v>41416</v>
      </c>
      <c r="N997">
        <v>45</v>
      </c>
      <c r="O997">
        <v>1253</v>
      </c>
      <c r="P997">
        <v>0</v>
      </c>
      <c r="Q997">
        <v>447</v>
      </c>
      <c r="R997">
        <v>23</v>
      </c>
      <c r="S997">
        <v>71</v>
      </c>
      <c r="T997">
        <v>35</v>
      </c>
      <c r="U997">
        <v>3</v>
      </c>
      <c r="V997">
        <v>11</v>
      </c>
      <c r="W997">
        <v>11</v>
      </c>
      <c r="X997">
        <v>8</v>
      </c>
      <c r="Y997">
        <v>0</v>
      </c>
      <c r="Z997">
        <v>0</v>
      </c>
      <c r="AA997" t="s">
        <v>67</v>
      </c>
      <c r="AB997">
        <v>1</v>
      </c>
    </row>
    <row r="998" spans="2:28" x14ac:dyDescent="0.2">
      <c r="B998">
        <v>1170</v>
      </c>
      <c r="C998">
        <v>1976</v>
      </c>
      <c r="D998" s="59">
        <f t="shared" ca="1" si="46"/>
        <v>48</v>
      </c>
      <c r="E998" t="s">
        <v>23</v>
      </c>
      <c r="F998" t="s">
        <v>32</v>
      </c>
      <c r="G998" t="s">
        <v>1239</v>
      </c>
      <c r="H998" s="61" t="str">
        <f t="shared" si="47"/>
        <v>27,573.00</v>
      </c>
      <c r="I998" s="78">
        <f t="shared" si="48"/>
        <v>27573</v>
      </c>
      <c r="J998">
        <v>1</v>
      </c>
      <c r="K998">
        <v>0</v>
      </c>
      <c r="L998" s="61" t="s">
        <v>1240</v>
      </c>
      <c r="M998" s="93">
        <v>41358</v>
      </c>
      <c r="N998">
        <v>45</v>
      </c>
      <c r="O998">
        <v>50</v>
      </c>
      <c r="P998">
        <v>15</v>
      </c>
      <c r="Q998">
        <v>110</v>
      </c>
      <c r="R998">
        <v>39</v>
      </c>
      <c r="S998">
        <v>15</v>
      </c>
      <c r="T998">
        <v>15</v>
      </c>
      <c r="U998">
        <v>4</v>
      </c>
      <c r="V998">
        <v>5</v>
      </c>
      <c r="W998">
        <v>4</v>
      </c>
      <c r="X998">
        <v>8</v>
      </c>
      <c r="Y998">
        <v>0</v>
      </c>
      <c r="Z998">
        <v>0</v>
      </c>
      <c r="AA998" t="s">
        <v>27</v>
      </c>
      <c r="AB998">
        <v>0</v>
      </c>
    </row>
    <row r="999" spans="2:28" x14ac:dyDescent="0.2">
      <c r="B999">
        <v>8812</v>
      </c>
      <c r="C999">
        <v>1980</v>
      </c>
      <c r="D999" s="59">
        <f t="shared" ca="1" si="46"/>
        <v>44</v>
      </c>
      <c r="E999" t="s">
        <v>43</v>
      </c>
      <c r="F999" t="s">
        <v>24</v>
      </c>
      <c r="G999" t="s">
        <v>1241</v>
      </c>
      <c r="H999" s="61" t="str">
        <f t="shared" si="47"/>
        <v>13,533.00</v>
      </c>
      <c r="I999" s="78">
        <f t="shared" si="48"/>
        <v>13533</v>
      </c>
      <c r="J999">
        <v>1</v>
      </c>
      <c r="K999">
        <v>0</v>
      </c>
      <c r="L999" s="61">
        <v>41550</v>
      </c>
      <c r="M999" s="93">
        <v>41550</v>
      </c>
      <c r="N999">
        <v>45</v>
      </c>
      <c r="O999">
        <v>12</v>
      </c>
      <c r="P999">
        <v>3</v>
      </c>
      <c r="Q999">
        <v>8</v>
      </c>
      <c r="R999">
        <v>8</v>
      </c>
      <c r="S999">
        <v>0</v>
      </c>
      <c r="T999">
        <v>17</v>
      </c>
      <c r="U999">
        <v>2</v>
      </c>
      <c r="V999">
        <v>2</v>
      </c>
      <c r="W999">
        <v>3</v>
      </c>
      <c r="X999">
        <v>7</v>
      </c>
      <c r="Y999">
        <v>0</v>
      </c>
      <c r="Z999">
        <v>0</v>
      </c>
      <c r="AA999" t="s">
        <v>27</v>
      </c>
      <c r="AB999">
        <v>0</v>
      </c>
    </row>
    <row r="1000" spans="2:28" x14ac:dyDescent="0.2">
      <c r="B1000">
        <v>4690</v>
      </c>
      <c r="C1000">
        <v>1954</v>
      </c>
      <c r="D1000" s="59">
        <f t="shared" ca="1" si="46"/>
        <v>70</v>
      </c>
      <c r="E1000" t="s">
        <v>23</v>
      </c>
      <c r="F1000" t="s">
        <v>32</v>
      </c>
      <c r="G1000" t="s">
        <v>1242</v>
      </c>
      <c r="H1000" s="61" t="str">
        <f t="shared" si="47"/>
        <v>50,725.00</v>
      </c>
      <c r="I1000" s="78">
        <f t="shared" si="48"/>
        <v>50725</v>
      </c>
      <c r="J1000">
        <v>0</v>
      </c>
      <c r="K1000">
        <v>1</v>
      </c>
      <c r="L1000" s="61" t="s">
        <v>695</v>
      </c>
      <c r="M1000" s="93">
        <v>41318</v>
      </c>
      <c r="N1000">
        <v>45</v>
      </c>
      <c r="O1000">
        <v>443</v>
      </c>
      <c r="P1000">
        <v>10</v>
      </c>
      <c r="Q1000">
        <v>75</v>
      </c>
      <c r="R1000">
        <v>0</v>
      </c>
      <c r="S1000">
        <v>10</v>
      </c>
      <c r="T1000">
        <v>48</v>
      </c>
      <c r="U1000">
        <v>4</v>
      </c>
      <c r="V1000">
        <v>8</v>
      </c>
      <c r="W1000">
        <v>8</v>
      </c>
      <c r="X1000">
        <v>8</v>
      </c>
      <c r="Y1000">
        <v>0</v>
      </c>
      <c r="Z1000">
        <v>0</v>
      </c>
      <c r="AA1000" t="s">
        <v>31</v>
      </c>
      <c r="AB1000">
        <v>0</v>
      </c>
    </row>
    <row r="1001" spans="2:28" x14ac:dyDescent="0.2">
      <c r="B1001">
        <v>1715</v>
      </c>
      <c r="C1001">
        <v>1979</v>
      </c>
      <c r="D1001" s="59">
        <f t="shared" ca="1" si="46"/>
        <v>45</v>
      </c>
      <c r="E1001" t="s">
        <v>23</v>
      </c>
      <c r="F1001" t="s">
        <v>32</v>
      </c>
      <c r="G1001" t="s">
        <v>1243</v>
      </c>
      <c r="H1001" s="61" t="str">
        <f t="shared" si="47"/>
        <v>25,851.00</v>
      </c>
      <c r="I1001" s="78">
        <f t="shared" si="48"/>
        <v>25851</v>
      </c>
      <c r="J1001">
        <v>1</v>
      </c>
      <c r="K1001">
        <v>0</v>
      </c>
      <c r="L1001" s="61">
        <v>41580</v>
      </c>
      <c r="M1001" s="93">
        <v>41580</v>
      </c>
      <c r="N1001">
        <v>45</v>
      </c>
      <c r="O1001">
        <v>9</v>
      </c>
      <c r="P1001">
        <v>4</v>
      </c>
      <c r="Q1001">
        <v>18</v>
      </c>
      <c r="R1001">
        <v>7</v>
      </c>
      <c r="S1001">
        <v>5</v>
      </c>
      <c r="T1001">
        <v>5</v>
      </c>
      <c r="U1001">
        <v>2</v>
      </c>
      <c r="V1001">
        <v>2</v>
      </c>
      <c r="W1001">
        <v>3</v>
      </c>
      <c r="X1001">
        <v>7</v>
      </c>
      <c r="Y1001">
        <v>0</v>
      </c>
      <c r="Z1001">
        <v>0</v>
      </c>
      <c r="AA1001" t="s">
        <v>38</v>
      </c>
      <c r="AB1001">
        <v>0</v>
      </c>
    </row>
    <row r="1002" spans="2:28" x14ac:dyDescent="0.2">
      <c r="B1002">
        <v>10821</v>
      </c>
      <c r="C1002">
        <v>1979</v>
      </c>
      <c r="D1002" s="59">
        <f t="shared" ca="1" si="46"/>
        <v>45</v>
      </c>
      <c r="E1002" t="s">
        <v>23</v>
      </c>
      <c r="F1002" t="s">
        <v>32</v>
      </c>
      <c r="G1002" t="s">
        <v>1244</v>
      </c>
      <c r="H1002" s="61" t="str">
        <f t="shared" si="47"/>
        <v>57,113.00</v>
      </c>
      <c r="I1002" s="78">
        <f t="shared" si="48"/>
        <v>57113</v>
      </c>
      <c r="J1002">
        <v>1</v>
      </c>
      <c r="K1002">
        <v>1</v>
      </c>
      <c r="L1002" s="61">
        <v>41427</v>
      </c>
      <c r="M1002" s="93">
        <v>41427</v>
      </c>
      <c r="N1002">
        <v>45</v>
      </c>
      <c r="O1002">
        <v>182</v>
      </c>
      <c r="P1002">
        <v>4</v>
      </c>
      <c r="Q1002">
        <v>33</v>
      </c>
      <c r="R1002">
        <v>0</v>
      </c>
      <c r="S1002">
        <v>2</v>
      </c>
      <c r="T1002">
        <v>42</v>
      </c>
      <c r="U1002">
        <v>6</v>
      </c>
      <c r="V1002">
        <v>4</v>
      </c>
      <c r="W1002">
        <v>5</v>
      </c>
      <c r="X1002">
        <v>7</v>
      </c>
      <c r="Y1002">
        <v>0</v>
      </c>
      <c r="Z1002">
        <v>0</v>
      </c>
      <c r="AA1002" t="s">
        <v>27</v>
      </c>
      <c r="AB1002">
        <v>0</v>
      </c>
    </row>
    <row r="1003" spans="2:28" x14ac:dyDescent="0.2">
      <c r="B1003">
        <v>6543</v>
      </c>
      <c r="C1003">
        <v>1946</v>
      </c>
      <c r="D1003" s="59">
        <f t="shared" ca="1" si="46"/>
        <v>78</v>
      </c>
      <c r="E1003" t="s">
        <v>53</v>
      </c>
      <c r="F1003" t="s">
        <v>32</v>
      </c>
      <c r="G1003" t="s">
        <v>1245</v>
      </c>
      <c r="H1003" s="61" t="str">
        <f t="shared" si="47"/>
        <v>62,847.00</v>
      </c>
      <c r="I1003" s="78">
        <f t="shared" si="48"/>
        <v>62847</v>
      </c>
      <c r="J1003">
        <v>0</v>
      </c>
      <c r="K1003">
        <v>0</v>
      </c>
      <c r="L1003" s="61" t="s">
        <v>1246</v>
      </c>
      <c r="M1003" s="93">
        <v>41289</v>
      </c>
      <c r="N1003">
        <v>45</v>
      </c>
      <c r="O1003">
        <v>521</v>
      </c>
      <c r="P1003">
        <v>168</v>
      </c>
      <c r="Q1003">
        <v>706</v>
      </c>
      <c r="R1003">
        <v>80</v>
      </c>
      <c r="S1003">
        <v>76</v>
      </c>
      <c r="T1003">
        <v>61</v>
      </c>
      <c r="U1003">
        <v>1</v>
      </c>
      <c r="V1003">
        <v>3</v>
      </c>
      <c r="W1003">
        <v>4</v>
      </c>
      <c r="X1003">
        <v>2</v>
      </c>
      <c r="Y1003">
        <v>0</v>
      </c>
      <c r="Z1003">
        <v>0</v>
      </c>
      <c r="AA1003" t="s">
        <v>31</v>
      </c>
      <c r="AB1003">
        <v>0</v>
      </c>
    </row>
    <row r="1004" spans="2:28" x14ac:dyDescent="0.2">
      <c r="B1004">
        <v>7119</v>
      </c>
      <c r="C1004">
        <v>1983</v>
      </c>
      <c r="D1004" s="59">
        <f t="shared" ca="1" si="46"/>
        <v>41</v>
      </c>
      <c r="E1004" t="s">
        <v>23</v>
      </c>
      <c r="F1004" t="s">
        <v>28</v>
      </c>
      <c r="G1004" t="s">
        <v>1247</v>
      </c>
      <c r="H1004" s="61" t="str">
        <f t="shared" si="47"/>
        <v>68,627.00</v>
      </c>
      <c r="I1004" s="78">
        <f t="shared" si="48"/>
        <v>68627</v>
      </c>
      <c r="J1004">
        <v>0</v>
      </c>
      <c r="K1004">
        <v>0</v>
      </c>
      <c r="L1004" s="61">
        <v>41609</v>
      </c>
      <c r="M1004" s="93">
        <v>41609</v>
      </c>
      <c r="N1004">
        <v>45</v>
      </c>
      <c r="O1004">
        <v>395</v>
      </c>
      <c r="P1004">
        <v>15</v>
      </c>
      <c r="Q1004">
        <v>263</v>
      </c>
      <c r="R1004">
        <v>60</v>
      </c>
      <c r="S1004">
        <v>54</v>
      </c>
      <c r="T1004">
        <v>38</v>
      </c>
      <c r="U1004">
        <v>1</v>
      </c>
      <c r="V1004">
        <v>2</v>
      </c>
      <c r="W1004">
        <v>6</v>
      </c>
      <c r="X1004">
        <v>1</v>
      </c>
      <c r="Y1004">
        <v>0</v>
      </c>
      <c r="Z1004">
        <v>0</v>
      </c>
      <c r="AA1004" t="s">
        <v>67</v>
      </c>
      <c r="AB1004">
        <v>0</v>
      </c>
    </row>
    <row r="1005" spans="2:28" x14ac:dyDescent="0.2">
      <c r="B1005">
        <v>3518</v>
      </c>
      <c r="C1005">
        <v>1984</v>
      </c>
      <c r="D1005" s="59">
        <f t="shared" ca="1" si="46"/>
        <v>40</v>
      </c>
      <c r="E1005" t="s">
        <v>23</v>
      </c>
      <c r="F1005" t="s">
        <v>32</v>
      </c>
      <c r="G1005" t="s">
        <v>1248</v>
      </c>
      <c r="H1005" s="61" t="str">
        <f t="shared" si="47"/>
        <v>25,271.00</v>
      </c>
      <c r="I1005" s="78">
        <f t="shared" si="48"/>
        <v>25271</v>
      </c>
      <c r="J1005">
        <v>1</v>
      </c>
      <c r="K1005">
        <v>0</v>
      </c>
      <c r="L1005" s="61">
        <v>41041</v>
      </c>
      <c r="M1005" s="93">
        <v>41041</v>
      </c>
      <c r="N1005">
        <v>45</v>
      </c>
      <c r="O1005">
        <v>10</v>
      </c>
      <c r="P1005">
        <v>1</v>
      </c>
      <c r="Q1005">
        <v>18</v>
      </c>
      <c r="R1005">
        <v>10</v>
      </c>
      <c r="S1005">
        <v>4</v>
      </c>
      <c r="T1005">
        <v>7</v>
      </c>
      <c r="U1005">
        <v>1</v>
      </c>
      <c r="V1005">
        <v>1</v>
      </c>
      <c r="W1005">
        <v>2</v>
      </c>
      <c r="X1005">
        <v>9</v>
      </c>
      <c r="Y1005">
        <v>0</v>
      </c>
      <c r="Z1005">
        <v>0</v>
      </c>
      <c r="AA1005" t="s">
        <v>50</v>
      </c>
      <c r="AB1005">
        <v>0</v>
      </c>
    </row>
    <row r="1006" spans="2:28" x14ac:dyDescent="0.2">
      <c r="B1006">
        <v>1245</v>
      </c>
      <c r="C1006">
        <v>1967</v>
      </c>
      <c r="D1006" s="59">
        <f t="shared" ca="1" si="46"/>
        <v>57</v>
      </c>
      <c r="E1006" t="s">
        <v>23</v>
      </c>
      <c r="F1006" t="s">
        <v>28</v>
      </c>
      <c r="G1006" t="s">
        <v>1249</v>
      </c>
      <c r="H1006" s="61" t="str">
        <f t="shared" si="47"/>
        <v>63,810.00</v>
      </c>
      <c r="I1006" s="78">
        <f t="shared" si="48"/>
        <v>63810</v>
      </c>
      <c r="J1006">
        <v>0</v>
      </c>
      <c r="K1006">
        <v>1</v>
      </c>
      <c r="L1006" s="61">
        <v>41224</v>
      </c>
      <c r="M1006" s="93">
        <v>41224</v>
      </c>
      <c r="N1006">
        <v>45</v>
      </c>
      <c r="O1006">
        <v>977</v>
      </c>
      <c r="P1006">
        <v>12</v>
      </c>
      <c r="Q1006">
        <v>253</v>
      </c>
      <c r="R1006">
        <v>16</v>
      </c>
      <c r="S1006">
        <v>12</v>
      </c>
      <c r="T1006">
        <v>101</v>
      </c>
      <c r="U1006">
        <v>4</v>
      </c>
      <c r="V1006">
        <v>4</v>
      </c>
      <c r="W1006">
        <v>12</v>
      </c>
      <c r="X1006">
        <v>8</v>
      </c>
      <c r="Y1006">
        <v>0</v>
      </c>
      <c r="Z1006">
        <v>0</v>
      </c>
      <c r="AA1006" t="s">
        <v>27</v>
      </c>
      <c r="AB1006">
        <v>1</v>
      </c>
    </row>
    <row r="1007" spans="2:28" x14ac:dyDescent="0.2">
      <c r="B1007">
        <v>2561</v>
      </c>
      <c r="C1007">
        <v>1967</v>
      </c>
      <c r="D1007" s="59">
        <f t="shared" ca="1" si="46"/>
        <v>57</v>
      </c>
      <c r="E1007" t="s">
        <v>23</v>
      </c>
      <c r="F1007" t="s">
        <v>28</v>
      </c>
      <c r="G1007" t="s">
        <v>1249</v>
      </c>
      <c r="H1007" s="61" t="str">
        <f t="shared" si="47"/>
        <v>63,810.00</v>
      </c>
      <c r="I1007" s="78">
        <f t="shared" si="48"/>
        <v>63810</v>
      </c>
      <c r="J1007">
        <v>0</v>
      </c>
      <c r="K1007">
        <v>1</v>
      </c>
      <c r="L1007" s="61">
        <v>41224</v>
      </c>
      <c r="M1007" s="93">
        <v>41224</v>
      </c>
      <c r="N1007">
        <v>45</v>
      </c>
      <c r="O1007">
        <v>977</v>
      </c>
      <c r="P1007">
        <v>12</v>
      </c>
      <c r="Q1007">
        <v>253</v>
      </c>
      <c r="R1007">
        <v>16</v>
      </c>
      <c r="S1007">
        <v>12</v>
      </c>
      <c r="T1007">
        <v>101</v>
      </c>
      <c r="U1007">
        <v>4</v>
      </c>
      <c r="V1007">
        <v>4</v>
      </c>
      <c r="W1007">
        <v>12</v>
      </c>
      <c r="X1007">
        <v>8</v>
      </c>
      <c r="Y1007">
        <v>0</v>
      </c>
      <c r="Z1007">
        <v>0</v>
      </c>
      <c r="AA1007" t="s">
        <v>46</v>
      </c>
      <c r="AB1007">
        <v>1</v>
      </c>
    </row>
    <row r="1008" spans="2:28" x14ac:dyDescent="0.2">
      <c r="B1008">
        <v>9624</v>
      </c>
      <c r="C1008">
        <v>1959</v>
      </c>
      <c r="D1008" s="59">
        <f t="shared" ca="1" si="46"/>
        <v>65</v>
      </c>
      <c r="E1008" t="s">
        <v>40</v>
      </c>
      <c r="F1008" t="s">
        <v>32</v>
      </c>
      <c r="G1008" t="s">
        <v>1250</v>
      </c>
      <c r="H1008" s="61" t="str">
        <f t="shared" si="47"/>
        <v>65,488.00</v>
      </c>
      <c r="I1008" s="78">
        <f t="shared" si="48"/>
        <v>65488</v>
      </c>
      <c r="J1008">
        <v>0</v>
      </c>
      <c r="K1008">
        <v>0</v>
      </c>
      <c r="L1008" s="61" t="s">
        <v>1251</v>
      </c>
      <c r="M1008" s="93">
        <v>41803</v>
      </c>
      <c r="N1008">
        <v>46</v>
      </c>
      <c r="O1008">
        <v>603</v>
      </c>
      <c r="P1008">
        <v>45</v>
      </c>
      <c r="Q1008">
        <v>207</v>
      </c>
      <c r="R1008">
        <v>36</v>
      </c>
      <c r="S1008">
        <v>18</v>
      </c>
      <c r="T1008">
        <v>54</v>
      </c>
      <c r="U1008">
        <v>1</v>
      </c>
      <c r="V1008">
        <v>3</v>
      </c>
      <c r="W1008">
        <v>6</v>
      </c>
      <c r="X1008">
        <v>1</v>
      </c>
      <c r="Y1008">
        <v>0</v>
      </c>
      <c r="Z1008">
        <v>0</v>
      </c>
      <c r="AA1008" t="s">
        <v>27</v>
      </c>
      <c r="AB1008">
        <v>0</v>
      </c>
    </row>
    <row r="1009" spans="2:28" x14ac:dyDescent="0.2">
      <c r="B1009">
        <v>10509</v>
      </c>
      <c r="C1009">
        <v>1956</v>
      </c>
      <c r="D1009" s="59">
        <f t="shared" ca="1" si="46"/>
        <v>68</v>
      </c>
      <c r="E1009" t="s">
        <v>53</v>
      </c>
      <c r="F1009" t="s">
        <v>28</v>
      </c>
      <c r="G1009" t="s">
        <v>1252</v>
      </c>
      <c r="H1009" s="61" t="str">
        <f t="shared" si="47"/>
        <v>36,927.00</v>
      </c>
      <c r="I1009" s="78">
        <f t="shared" si="48"/>
        <v>36927</v>
      </c>
      <c r="J1009">
        <v>1</v>
      </c>
      <c r="K1009">
        <v>1</v>
      </c>
      <c r="L1009" s="61">
        <v>41676</v>
      </c>
      <c r="M1009" s="93">
        <v>41676</v>
      </c>
      <c r="N1009">
        <v>46</v>
      </c>
      <c r="O1009">
        <v>51</v>
      </c>
      <c r="P1009">
        <v>0</v>
      </c>
      <c r="Q1009">
        <v>16</v>
      </c>
      <c r="R1009">
        <v>0</v>
      </c>
      <c r="S1009">
        <v>0</v>
      </c>
      <c r="T1009">
        <v>4</v>
      </c>
      <c r="U1009">
        <v>2</v>
      </c>
      <c r="V1009">
        <v>3</v>
      </c>
      <c r="W1009">
        <v>3</v>
      </c>
      <c r="X1009">
        <v>8</v>
      </c>
      <c r="Y1009">
        <v>0</v>
      </c>
      <c r="Z1009">
        <v>0</v>
      </c>
      <c r="AA1009" t="s">
        <v>35</v>
      </c>
      <c r="AB1009">
        <v>0</v>
      </c>
    </row>
    <row r="1010" spans="2:28" x14ac:dyDescent="0.2">
      <c r="B1010">
        <v>7629</v>
      </c>
      <c r="C1010">
        <v>1978</v>
      </c>
      <c r="D1010" s="59">
        <f t="shared" ca="1" si="46"/>
        <v>46</v>
      </c>
      <c r="E1010" t="s">
        <v>23</v>
      </c>
      <c r="F1010" t="s">
        <v>32</v>
      </c>
      <c r="G1010" t="s">
        <v>1253</v>
      </c>
      <c r="H1010" s="61" t="str">
        <f t="shared" si="47"/>
        <v>22,108.00</v>
      </c>
      <c r="I1010" s="78">
        <f t="shared" si="48"/>
        <v>22108</v>
      </c>
      <c r="J1010">
        <v>1</v>
      </c>
      <c r="K1010">
        <v>1</v>
      </c>
      <c r="L1010" s="61">
        <v>41856</v>
      </c>
      <c r="M1010" s="93">
        <v>41856</v>
      </c>
      <c r="N1010">
        <v>46</v>
      </c>
      <c r="O1010">
        <v>5</v>
      </c>
      <c r="P1010">
        <v>3</v>
      </c>
      <c r="Q1010">
        <v>9</v>
      </c>
      <c r="R1010">
        <v>6</v>
      </c>
      <c r="S1010">
        <v>2</v>
      </c>
      <c r="T1010">
        <v>6</v>
      </c>
      <c r="U1010">
        <v>2</v>
      </c>
      <c r="V1010">
        <v>2</v>
      </c>
      <c r="W1010">
        <v>3</v>
      </c>
      <c r="X1010">
        <v>7</v>
      </c>
      <c r="Y1010">
        <v>0</v>
      </c>
      <c r="Z1010">
        <v>0</v>
      </c>
      <c r="AA1010" t="s">
        <v>27</v>
      </c>
      <c r="AB1010">
        <v>0</v>
      </c>
    </row>
    <row r="1011" spans="2:28" x14ac:dyDescent="0.2">
      <c r="B1011">
        <v>7875</v>
      </c>
      <c r="C1011">
        <v>1950</v>
      </c>
      <c r="D1011" s="59">
        <f t="shared" ca="1" si="46"/>
        <v>74</v>
      </c>
      <c r="E1011" t="s">
        <v>23</v>
      </c>
      <c r="F1011" t="s">
        <v>32</v>
      </c>
      <c r="G1011" t="s">
        <v>836</v>
      </c>
      <c r="H1011" s="61" t="str">
        <f t="shared" si="47"/>
        <v>72,025.00</v>
      </c>
      <c r="I1011" s="78">
        <f t="shared" si="48"/>
        <v>72025</v>
      </c>
      <c r="J1011">
        <v>0</v>
      </c>
      <c r="K1011">
        <v>0</v>
      </c>
      <c r="L1011" s="61" t="s">
        <v>815</v>
      </c>
      <c r="M1011" s="93">
        <v>41758</v>
      </c>
      <c r="N1011">
        <v>46</v>
      </c>
      <c r="O1011">
        <v>967</v>
      </c>
      <c r="P1011">
        <v>0</v>
      </c>
      <c r="Q1011">
        <v>617</v>
      </c>
      <c r="R1011">
        <v>43</v>
      </c>
      <c r="S1011">
        <v>50</v>
      </c>
      <c r="T1011">
        <v>0</v>
      </c>
      <c r="U1011">
        <v>1</v>
      </c>
      <c r="V1011">
        <v>4</v>
      </c>
      <c r="W1011">
        <v>13</v>
      </c>
      <c r="X1011">
        <v>2</v>
      </c>
      <c r="Y1011">
        <v>1</v>
      </c>
      <c r="Z1011">
        <v>0</v>
      </c>
      <c r="AA1011" t="s">
        <v>38</v>
      </c>
      <c r="AB1011">
        <v>3</v>
      </c>
    </row>
    <row r="1012" spans="2:28" x14ac:dyDescent="0.2">
      <c r="B1012">
        <v>2815</v>
      </c>
      <c r="C1012">
        <v>1976</v>
      </c>
      <c r="D1012" s="59">
        <f t="shared" ca="1" si="46"/>
        <v>48</v>
      </c>
      <c r="E1012" t="s">
        <v>23</v>
      </c>
      <c r="F1012" t="s">
        <v>32</v>
      </c>
      <c r="G1012" t="s">
        <v>1254</v>
      </c>
      <c r="H1012" s="61" t="str">
        <f t="shared" si="47"/>
        <v>33,183.00</v>
      </c>
      <c r="I1012" s="78">
        <f t="shared" si="48"/>
        <v>33183</v>
      </c>
      <c r="J1012">
        <v>1</v>
      </c>
      <c r="K1012">
        <v>0</v>
      </c>
      <c r="L1012" s="61" t="s">
        <v>230</v>
      </c>
      <c r="M1012" s="93">
        <v>41694</v>
      </c>
      <c r="N1012">
        <v>46</v>
      </c>
      <c r="O1012">
        <v>7</v>
      </c>
      <c r="P1012">
        <v>5</v>
      </c>
      <c r="Q1012">
        <v>39</v>
      </c>
      <c r="R1012">
        <v>17</v>
      </c>
      <c r="S1012">
        <v>15</v>
      </c>
      <c r="T1012">
        <v>37</v>
      </c>
      <c r="U1012">
        <v>2</v>
      </c>
      <c r="V1012">
        <v>4</v>
      </c>
      <c r="W1012">
        <v>3</v>
      </c>
      <c r="X1012">
        <v>7</v>
      </c>
      <c r="Y1012">
        <v>0</v>
      </c>
      <c r="Z1012">
        <v>0</v>
      </c>
      <c r="AA1012" t="s">
        <v>27</v>
      </c>
      <c r="AB1012">
        <v>0</v>
      </c>
    </row>
    <row r="1013" spans="2:28" x14ac:dyDescent="0.2">
      <c r="B1013">
        <v>2936</v>
      </c>
      <c r="C1013">
        <v>1983</v>
      </c>
      <c r="D1013" s="59">
        <f t="shared" ca="1" si="46"/>
        <v>41</v>
      </c>
      <c r="E1013" t="s">
        <v>53</v>
      </c>
      <c r="F1013" t="s">
        <v>32</v>
      </c>
      <c r="G1013" t="s">
        <v>1255</v>
      </c>
      <c r="H1013" s="61" t="str">
        <f t="shared" si="47"/>
        <v>23,661.00</v>
      </c>
      <c r="I1013" s="78">
        <f t="shared" si="48"/>
        <v>23661</v>
      </c>
      <c r="J1013">
        <v>1</v>
      </c>
      <c r="K1013">
        <v>0</v>
      </c>
      <c r="L1013" s="61">
        <v>41376</v>
      </c>
      <c r="M1013" s="93">
        <v>41376</v>
      </c>
      <c r="N1013">
        <v>46</v>
      </c>
      <c r="O1013">
        <v>18</v>
      </c>
      <c r="P1013">
        <v>0</v>
      </c>
      <c r="Q1013">
        <v>4</v>
      </c>
      <c r="R1013">
        <v>0</v>
      </c>
      <c r="S1013">
        <v>0</v>
      </c>
      <c r="T1013">
        <v>1</v>
      </c>
      <c r="U1013">
        <v>1</v>
      </c>
      <c r="V1013">
        <v>1</v>
      </c>
      <c r="W1013">
        <v>3</v>
      </c>
      <c r="X1013">
        <v>7</v>
      </c>
      <c r="Y1013">
        <v>0</v>
      </c>
      <c r="Z1013">
        <v>0</v>
      </c>
      <c r="AA1013" t="s">
        <v>67</v>
      </c>
      <c r="AB1013">
        <v>0</v>
      </c>
    </row>
    <row r="1014" spans="2:28" x14ac:dyDescent="0.2">
      <c r="B1014">
        <v>3665</v>
      </c>
      <c r="C1014">
        <v>1978</v>
      </c>
      <c r="D1014" s="59">
        <f t="shared" ca="1" si="46"/>
        <v>46</v>
      </c>
      <c r="E1014" t="s">
        <v>43</v>
      </c>
      <c r="F1014" t="s">
        <v>32</v>
      </c>
      <c r="G1014" t="s">
        <v>1256</v>
      </c>
      <c r="H1014" s="61" t="str">
        <f t="shared" si="47"/>
        <v>25,315.00</v>
      </c>
      <c r="I1014" s="78">
        <f t="shared" si="48"/>
        <v>25315</v>
      </c>
      <c r="J1014">
        <v>1</v>
      </c>
      <c r="K1014">
        <v>0</v>
      </c>
      <c r="L1014" s="61">
        <v>41466</v>
      </c>
      <c r="M1014" s="93">
        <v>41466</v>
      </c>
      <c r="N1014">
        <v>46</v>
      </c>
      <c r="O1014">
        <v>1</v>
      </c>
      <c r="P1014">
        <v>9</v>
      </c>
      <c r="Q1014">
        <v>8</v>
      </c>
      <c r="R1014">
        <v>11</v>
      </c>
      <c r="S1014">
        <v>3</v>
      </c>
      <c r="T1014">
        <v>22</v>
      </c>
      <c r="U1014">
        <v>3</v>
      </c>
      <c r="V1014">
        <v>3</v>
      </c>
      <c r="W1014">
        <v>3</v>
      </c>
      <c r="X1014">
        <v>8</v>
      </c>
      <c r="Y1014">
        <v>0</v>
      </c>
      <c r="Z1014">
        <v>0</v>
      </c>
      <c r="AA1014" t="s">
        <v>27</v>
      </c>
      <c r="AB1014">
        <v>0</v>
      </c>
    </row>
    <row r="1015" spans="2:28" x14ac:dyDescent="0.2">
      <c r="B1015">
        <v>10888</v>
      </c>
      <c r="C1015">
        <v>1962</v>
      </c>
      <c r="D1015" s="59">
        <f t="shared" ca="1" si="46"/>
        <v>62</v>
      </c>
      <c r="E1015" t="s">
        <v>23</v>
      </c>
      <c r="F1015" t="s">
        <v>28</v>
      </c>
      <c r="G1015" t="s">
        <v>1257</v>
      </c>
      <c r="H1015" s="61" t="str">
        <f t="shared" si="47"/>
        <v>45,938.00</v>
      </c>
      <c r="I1015" s="78">
        <f t="shared" si="48"/>
        <v>45938</v>
      </c>
      <c r="J1015">
        <v>0</v>
      </c>
      <c r="K1015">
        <v>0</v>
      </c>
      <c r="L1015" s="61">
        <v>41344</v>
      </c>
      <c r="M1015" s="93">
        <v>41344</v>
      </c>
      <c r="N1015">
        <v>46</v>
      </c>
      <c r="O1015">
        <v>273</v>
      </c>
      <c r="P1015">
        <v>11</v>
      </c>
      <c r="Q1015">
        <v>178</v>
      </c>
      <c r="R1015">
        <v>62</v>
      </c>
      <c r="S1015">
        <v>83</v>
      </c>
      <c r="T1015">
        <v>29</v>
      </c>
      <c r="U1015">
        <v>2</v>
      </c>
      <c r="V1015">
        <v>8</v>
      </c>
      <c r="W1015">
        <v>6</v>
      </c>
      <c r="X1015">
        <v>6</v>
      </c>
      <c r="Y1015">
        <v>0</v>
      </c>
      <c r="Z1015">
        <v>0</v>
      </c>
      <c r="AA1015" t="s">
        <v>35</v>
      </c>
      <c r="AB1015">
        <v>0</v>
      </c>
    </row>
    <row r="1016" spans="2:28" x14ac:dyDescent="0.2">
      <c r="B1016">
        <v>6637</v>
      </c>
      <c r="C1016">
        <v>1989</v>
      </c>
      <c r="D1016" s="59">
        <f t="shared" ca="1" si="46"/>
        <v>35</v>
      </c>
      <c r="E1016" t="s">
        <v>23</v>
      </c>
      <c r="F1016" t="s">
        <v>28</v>
      </c>
      <c r="G1016" t="s">
        <v>1258</v>
      </c>
      <c r="H1016" s="61" t="str">
        <f t="shared" si="47"/>
        <v>66,951.00</v>
      </c>
      <c r="I1016" s="78">
        <f t="shared" si="48"/>
        <v>66951</v>
      </c>
      <c r="J1016">
        <v>0</v>
      </c>
      <c r="K1016">
        <v>0</v>
      </c>
      <c r="L1016" s="61">
        <v>41316</v>
      </c>
      <c r="M1016" s="93">
        <v>41316</v>
      </c>
      <c r="N1016">
        <v>46</v>
      </c>
      <c r="O1016">
        <v>277</v>
      </c>
      <c r="P1016">
        <v>162</v>
      </c>
      <c r="Q1016">
        <v>305</v>
      </c>
      <c r="R1016">
        <v>173</v>
      </c>
      <c r="S1016">
        <v>76</v>
      </c>
      <c r="T1016">
        <v>124</v>
      </c>
      <c r="U1016">
        <v>1</v>
      </c>
      <c r="V1016">
        <v>3</v>
      </c>
      <c r="W1016">
        <v>7</v>
      </c>
      <c r="X1016">
        <v>1</v>
      </c>
      <c r="Y1016">
        <v>0</v>
      </c>
      <c r="Z1016">
        <v>0</v>
      </c>
      <c r="AA1016" t="s">
        <v>50</v>
      </c>
      <c r="AB1016">
        <v>0</v>
      </c>
    </row>
    <row r="1017" spans="2:28" x14ac:dyDescent="0.2">
      <c r="B1017">
        <v>5077</v>
      </c>
      <c r="C1017">
        <v>1980</v>
      </c>
      <c r="D1017" s="59">
        <f t="shared" ca="1" si="46"/>
        <v>44</v>
      </c>
      <c r="E1017" t="s">
        <v>23</v>
      </c>
      <c r="F1017" t="s">
        <v>32</v>
      </c>
      <c r="G1017" t="s">
        <v>1259</v>
      </c>
      <c r="H1017" s="61" t="str">
        <f t="shared" si="47"/>
        <v>77,298.00</v>
      </c>
      <c r="I1017" s="78">
        <f t="shared" si="48"/>
        <v>77298</v>
      </c>
      <c r="J1017">
        <v>0</v>
      </c>
      <c r="K1017">
        <v>1</v>
      </c>
      <c r="L1017" s="61">
        <v>41316</v>
      </c>
      <c r="M1017" s="93">
        <v>41316</v>
      </c>
      <c r="N1017">
        <v>46</v>
      </c>
      <c r="O1017">
        <v>425</v>
      </c>
      <c r="P1017">
        <v>115</v>
      </c>
      <c r="Q1017">
        <v>292</v>
      </c>
      <c r="R1017">
        <v>23</v>
      </c>
      <c r="S1017">
        <v>35</v>
      </c>
      <c r="T1017">
        <v>79</v>
      </c>
      <c r="U1017">
        <v>1</v>
      </c>
      <c r="V1017">
        <v>6</v>
      </c>
      <c r="W1017">
        <v>11</v>
      </c>
      <c r="X1017">
        <v>3</v>
      </c>
      <c r="Y1017">
        <v>0</v>
      </c>
      <c r="Z1017">
        <v>0</v>
      </c>
      <c r="AA1017" t="s">
        <v>31</v>
      </c>
      <c r="AB1017">
        <v>0</v>
      </c>
    </row>
    <row r="1018" spans="2:28" x14ac:dyDescent="0.2">
      <c r="B1018">
        <v>6173</v>
      </c>
      <c r="C1018">
        <v>1980</v>
      </c>
      <c r="D1018" s="59">
        <f t="shared" ca="1" si="46"/>
        <v>44</v>
      </c>
      <c r="E1018" t="s">
        <v>23</v>
      </c>
      <c r="F1018" t="s">
        <v>32</v>
      </c>
      <c r="G1018" t="s">
        <v>1259</v>
      </c>
      <c r="H1018" s="61" t="str">
        <f t="shared" si="47"/>
        <v>77,298.00</v>
      </c>
      <c r="I1018" s="78">
        <f t="shared" si="48"/>
        <v>77298</v>
      </c>
      <c r="J1018">
        <v>0</v>
      </c>
      <c r="K1018">
        <v>1</v>
      </c>
      <c r="L1018" s="61">
        <v>41316</v>
      </c>
      <c r="M1018" s="93">
        <v>41316</v>
      </c>
      <c r="N1018">
        <v>46</v>
      </c>
      <c r="O1018">
        <v>425</v>
      </c>
      <c r="P1018">
        <v>115</v>
      </c>
      <c r="Q1018">
        <v>292</v>
      </c>
      <c r="R1018">
        <v>23</v>
      </c>
      <c r="S1018">
        <v>35</v>
      </c>
      <c r="T1018">
        <v>79</v>
      </c>
      <c r="U1018">
        <v>1</v>
      </c>
      <c r="V1018">
        <v>6</v>
      </c>
      <c r="W1018">
        <v>11</v>
      </c>
      <c r="X1018">
        <v>3</v>
      </c>
      <c r="Y1018">
        <v>0</v>
      </c>
      <c r="Z1018">
        <v>0</v>
      </c>
      <c r="AA1018" t="s">
        <v>27</v>
      </c>
      <c r="AB1018">
        <v>0</v>
      </c>
    </row>
    <row r="1019" spans="2:28" x14ac:dyDescent="0.2">
      <c r="B1019">
        <v>3969</v>
      </c>
      <c r="C1019">
        <v>1975</v>
      </c>
      <c r="D1019" s="59">
        <f t="shared" ca="1" si="46"/>
        <v>49</v>
      </c>
      <c r="E1019" t="s">
        <v>53</v>
      </c>
      <c r="F1019" t="s">
        <v>32</v>
      </c>
      <c r="G1019" t="s">
        <v>1260</v>
      </c>
      <c r="H1019" s="61" t="str">
        <f t="shared" si="47"/>
        <v>43,018.00</v>
      </c>
      <c r="I1019" s="78">
        <f t="shared" si="48"/>
        <v>43018</v>
      </c>
      <c r="J1019">
        <v>0</v>
      </c>
      <c r="K1019">
        <v>1</v>
      </c>
      <c r="L1019" s="61">
        <v>41285</v>
      </c>
      <c r="M1019" s="93">
        <v>41285</v>
      </c>
      <c r="N1019">
        <v>46</v>
      </c>
      <c r="O1019">
        <v>35</v>
      </c>
      <c r="P1019">
        <v>4</v>
      </c>
      <c r="Q1019">
        <v>17</v>
      </c>
      <c r="R1019">
        <v>7</v>
      </c>
      <c r="S1019">
        <v>6</v>
      </c>
      <c r="T1019">
        <v>64</v>
      </c>
      <c r="U1019">
        <v>1</v>
      </c>
      <c r="V1019">
        <v>2</v>
      </c>
      <c r="W1019">
        <v>2</v>
      </c>
      <c r="X1019">
        <v>5</v>
      </c>
      <c r="Y1019">
        <v>0</v>
      </c>
      <c r="Z1019">
        <v>0</v>
      </c>
      <c r="AA1019" t="s">
        <v>46</v>
      </c>
      <c r="AB1019">
        <v>0</v>
      </c>
    </row>
    <row r="1020" spans="2:28" x14ac:dyDescent="0.2">
      <c r="B1020">
        <v>4580</v>
      </c>
      <c r="C1020">
        <v>1970</v>
      </c>
      <c r="D1020" s="59">
        <f t="shared" ca="1" si="46"/>
        <v>54</v>
      </c>
      <c r="E1020" t="s">
        <v>23</v>
      </c>
      <c r="F1020" t="s">
        <v>32</v>
      </c>
      <c r="G1020" t="s">
        <v>1261</v>
      </c>
      <c r="H1020" s="61" t="str">
        <f t="shared" si="47"/>
        <v>75,759.00</v>
      </c>
      <c r="I1020" s="78">
        <f t="shared" si="48"/>
        <v>75759</v>
      </c>
      <c r="J1020">
        <v>0</v>
      </c>
      <c r="K1020">
        <v>0</v>
      </c>
      <c r="L1020" s="61" t="s">
        <v>619</v>
      </c>
      <c r="M1020" s="93">
        <v>41572</v>
      </c>
      <c r="N1020">
        <v>46</v>
      </c>
      <c r="O1020">
        <v>1394</v>
      </c>
      <c r="P1020">
        <v>22</v>
      </c>
      <c r="Q1020">
        <v>708</v>
      </c>
      <c r="R1020">
        <v>89</v>
      </c>
      <c r="S1020">
        <v>91</v>
      </c>
      <c r="T1020">
        <v>182</v>
      </c>
      <c r="U1020">
        <v>1</v>
      </c>
      <c r="V1020">
        <v>9</v>
      </c>
      <c r="W1020">
        <v>9</v>
      </c>
      <c r="X1020">
        <v>5</v>
      </c>
      <c r="Y1020">
        <v>1</v>
      </c>
      <c r="Z1020">
        <v>0</v>
      </c>
      <c r="AA1020" t="s">
        <v>67</v>
      </c>
      <c r="AB1020">
        <v>3</v>
      </c>
    </row>
    <row r="1021" spans="2:28" x14ac:dyDescent="0.2">
      <c r="B1021">
        <v>663</v>
      </c>
      <c r="C1021">
        <v>1990</v>
      </c>
      <c r="D1021" s="59">
        <f t="shared" ca="1" si="46"/>
        <v>34</v>
      </c>
      <c r="E1021" t="s">
        <v>40</v>
      </c>
      <c r="F1021" t="s">
        <v>28</v>
      </c>
      <c r="G1021" t="s">
        <v>1262</v>
      </c>
      <c r="H1021" s="61" t="str">
        <f t="shared" si="47"/>
        <v>33,996.00</v>
      </c>
      <c r="I1021" s="78">
        <f t="shared" si="48"/>
        <v>33996</v>
      </c>
      <c r="J1021">
        <v>0</v>
      </c>
      <c r="K1021">
        <v>0</v>
      </c>
      <c r="L1021" s="61">
        <v>41587</v>
      </c>
      <c r="M1021" s="93">
        <v>41587</v>
      </c>
      <c r="N1021">
        <v>46</v>
      </c>
      <c r="O1021">
        <v>40</v>
      </c>
      <c r="P1021">
        <v>2</v>
      </c>
      <c r="Q1021">
        <v>15</v>
      </c>
      <c r="R1021">
        <v>8</v>
      </c>
      <c r="S1021">
        <v>0</v>
      </c>
      <c r="T1021">
        <v>6</v>
      </c>
      <c r="U1021">
        <v>1</v>
      </c>
      <c r="V1021">
        <v>1</v>
      </c>
      <c r="W1021">
        <v>3</v>
      </c>
      <c r="X1021">
        <v>4</v>
      </c>
      <c r="Y1021">
        <v>0</v>
      </c>
      <c r="Z1021">
        <v>0</v>
      </c>
      <c r="AA1021" t="s">
        <v>27</v>
      </c>
      <c r="AB1021">
        <v>0</v>
      </c>
    </row>
    <row r="1022" spans="2:28" x14ac:dyDescent="0.2">
      <c r="B1022">
        <v>8299</v>
      </c>
      <c r="C1022">
        <v>1990</v>
      </c>
      <c r="D1022" s="59">
        <f t="shared" ca="1" si="46"/>
        <v>34</v>
      </c>
      <c r="E1022" t="s">
        <v>40</v>
      </c>
      <c r="F1022" t="s">
        <v>28</v>
      </c>
      <c r="G1022" t="s">
        <v>1262</v>
      </c>
      <c r="H1022" s="61" t="str">
        <f t="shared" si="47"/>
        <v>33,996.00</v>
      </c>
      <c r="I1022" s="78">
        <f t="shared" si="48"/>
        <v>33996</v>
      </c>
      <c r="J1022">
        <v>0</v>
      </c>
      <c r="K1022">
        <v>0</v>
      </c>
      <c r="L1022" s="61">
        <v>41587</v>
      </c>
      <c r="M1022" s="93">
        <v>41587</v>
      </c>
      <c r="N1022">
        <v>46</v>
      </c>
      <c r="O1022">
        <v>40</v>
      </c>
      <c r="P1022">
        <v>2</v>
      </c>
      <c r="Q1022">
        <v>15</v>
      </c>
      <c r="R1022">
        <v>8</v>
      </c>
      <c r="S1022">
        <v>0</v>
      </c>
      <c r="T1022">
        <v>6</v>
      </c>
      <c r="U1022">
        <v>1</v>
      </c>
      <c r="V1022">
        <v>1</v>
      </c>
      <c r="W1022">
        <v>3</v>
      </c>
      <c r="X1022">
        <v>4</v>
      </c>
      <c r="Y1022">
        <v>0</v>
      </c>
      <c r="Z1022">
        <v>0</v>
      </c>
      <c r="AA1022" t="s">
        <v>67</v>
      </c>
      <c r="AB1022">
        <v>0</v>
      </c>
    </row>
    <row r="1023" spans="2:28" x14ac:dyDescent="0.2">
      <c r="B1023">
        <v>8945</v>
      </c>
      <c r="C1023">
        <v>1971</v>
      </c>
      <c r="D1023" s="59">
        <f t="shared" ca="1" si="46"/>
        <v>53</v>
      </c>
      <c r="E1023" t="s">
        <v>23</v>
      </c>
      <c r="F1023" t="s">
        <v>24</v>
      </c>
      <c r="G1023" t="s">
        <v>1263</v>
      </c>
      <c r="H1023" s="61" t="str">
        <f t="shared" si="47"/>
        <v>54,137.00</v>
      </c>
      <c r="I1023" s="78">
        <f t="shared" si="48"/>
        <v>54137</v>
      </c>
      <c r="J1023">
        <v>0</v>
      </c>
      <c r="K1023">
        <v>1</v>
      </c>
      <c r="L1023" s="61" t="s">
        <v>1264</v>
      </c>
      <c r="M1023" s="93">
        <v>41502</v>
      </c>
      <c r="N1023">
        <v>46</v>
      </c>
      <c r="O1023">
        <v>171</v>
      </c>
      <c r="P1023">
        <v>0</v>
      </c>
      <c r="Q1023">
        <v>11</v>
      </c>
      <c r="R1023">
        <v>0</v>
      </c>
      <c r="S1023">
        <v>1</v>
      </c>
      <c r="T1023">
        <v>20</v>
      </c>
      <c r="U1023">
        <v>2</v>
      </c>
      <c r="V1023">
        <v>4</v>
      </c>
      <c r="W1023">
        <v>4</v>
      </c>
      <c r="X1023">
        <v>6</v>
      </c>
      <c r="Y1023">
        <v>0</v>
      </c>
      <c r="Z1023">
        <v>0</v>
      </c>
      <c r="AA1023" t="s">
        <v>67</v>
      </c>
      <c r="AB1023">
        <v>0</v>
      </c>
    </row>
    <row r="1024" spans="2:28" x14ac:dyDescent="0.2">
      <c r="B1024">
        <v>10870</v>
      </c>
      <c r="C1024">
        <v>1968</v>
      </c>
      <c r="D1024" s="59">
        <f t="shared" ca="1" si="46"/>
        <v>56</v>
      </c>
      <c r="E1024" t="s">
        <v>23</v>
      </c>
      <c r="F1024" t="s">
        <v>32</v>
      </c>
      <c r="G1024" t="s">
        <v>1265</v>
      </c>
      <c r="H1024" s="61" t="str">
        <f t="shared" si="47"/>
        <v>61,223.00</v>
      </c>
      <c r="I1024" s="78">
        <f t="shared" si="48"/>
        <v>61223</v>
      </c>
      <c r="J1024">
        <v>0</v>
      </c>
      <c r="K1024">
        <v>1</v>
      </c>
      <c r="L1024" s="61" t="s">
        <v>563</v>
      </c>
      <c r="M1024" s="93">
        <v>41438</v>
      </c>
      <c r="N1024">
        <v>46</v>
      </c>
      <c r="O1024">
        <v>709</v>
      </c>
      <c r="P1024">
        <v>43</v>
      </c>
      <c r="Q1024">
        <v>182</v>
      </c>
      <c r="R1024">
        <v>42</v>
      </c>
      <c r="S1024">
        <v>118</v>
      </c>
      <c r="T1024">
        <v>247</v>
      </c>
      <c r="U1024">
        <v>2</v>
      </c>
      <c r="V1024">
        <v>9</v>
      </c>
      <c r="W1024">
        <v>4</v>
      </c>
      <c r="X1024">
        <v>5</v>
      </c>
      <c r="Y1024">
        <v>0</v>
      </c>
      <c r="Z1024">
        <v>0</v>
      </c>
      <c r="AA1024" t="s">
        <v>67</v>
      </c>
      <c r="AB1024">
        <v>0</v>
      </c>
    </row>
    <row r="1025" spans="2:28" x14ac:dyDescent="0.2">
      <c r="B1025">
        <v>1184</v>
      </c>
      <c r="C1025">
        <v>1969</v>
      </c>
      <c r="D1025" s="59">
        <f t="shared" ca="1" si="46"/>
        <v>55</v>
      </c>
      <c r="E1025" t="s">
        <v>40</v>
      </c>
      <c r="F1025" t="s">
        <v>24</v>
      </c>
      <c r="G1025" t="s">
        <v>1266</v>
      </c>
      <c r="H1025" s="61" t="str">
        <f t="shared" si="47"/>
        <v>69,674.00</v>
      </c>
      <c r="I1025" s="78">
        <f t="shared" si="48"/>
        <v>69674</v>
      </c>
      <c r="J1025">
        <v>0</v>
      </c>
      <c r="K1025">
        <v>2</v>
      </c>
      <c r="L1025" s="61" t="s">
        <v>917</v>
      </c>
      <c r="M1025" s="93">
        <v>41416</v>
      </c>
      <c r="N1025">
        <v>46</v>
      </c>
      <c r="O1025">
        <v>554</v>
      </c>
      <c r="P1025">
        <v>41</v>
      </c>
      <c r="Q1025">
        <v>215</v>
      </c>
      <c r="R1025">
        <v>11</v>
      </c>
      <c r="S1025">
        <v>0</v>
      </c>
      <c r="T1025">
        <v>24</v>
      </c>
      <c r="U1025">
        <v>3</v>
      </c>
      <c r="V1025">
        <v>10</v>
      </c>
      <c r="W1025">
        <v>10</v>
      </c>
      <c r="X1025">
        <v>5</v>
      </c>
      <c r="Y1025">
        <v>0</v>
      </c>
      <c r="Z1025">
        <v>0</v>
      </c>
      <c r="AA1025" t="s">
        <v>67</v>
      </c>
      <c r="AB1025">
        <v>0</v>
      </c>
    </row>
    <row r="1026" spans="2:28" x14ac:dyDescent="0.2">
      <c r="B1026">
        <v>6141</v>
      </c>
      <c r="C1026">
        <v>1973</v>
      </c>
      <c r="D1026" s="59">
        <f t="shared" ca="1" si="46"/>
        <v>51</v>
      </c>
      <c r="E1026" t="s">
        <v>53</v>
      </c>
      <c r="F1026" t="s">
        <v>28</v>
      </c>
      <c r="G1026" t="s">
        <v>1267</v>
      </c>
      <c r="H1026" s="61" t="str">
        <f t="shared" si="47"/>
        <v>49,494.00</v>
      </c>
      <c r="I1026" s="78">
        <f t="shared" si="48"/>
        <v>49494</v>
      </c>
      <c r="J1026">
        <v>1</v>
      </c>
      <c r="K1026">
        <v>0</v>
      </c>
      <c r="L1026" s="61" t="s">
        <v>96</v>
      </c>
      <c r="M1026" s="93">
        <v>41389</v>
      </c>
      <c r="N1026">
        <v>46</v>
      </c>
      <c r="O1026">
        <v>191</v>
      </c>
      <c r="P1026">
        <v>9</v>
      </c>
      <c r="Q1026">
        <v>97</v>
      </c>
      <c r="R1026">
        <v>0</v>
      </c>
      <c r="S1026">
        <v>6</v>
      </c>
      <c r="T1026">
        <v>82</v>
      </c>
      <c r="U1026">
        <v>2</v>
      </c>
      <c r="V1026">
        <v>6</v>
      </c>
      <c r="W1026">
        <v>5</v>
      </c>
      <c r="X1026">
        <v>7</v>
      </c>
      <c r="Y1026">
        <v>0</v>
      </c>
      <c r="Z1026">
        <v>0</v>
      </c>
      <c r="AA1026" t="s">
        <v>31</v>
      </c>
      <c r="AB1026">
        <v>0</v>
      </c>
    </row>
    <row r="1027" spans="2:28" x14ac:dyDescent="0.2">
      <c r="B1027">
        <v>8825</v>
      </c>
      <c r="C1027">
        <v>1963</v>
      </c>
      <c r="D1027" s="59">
        <f t="shared" ref="D1027:D1090" ca="1" si="49">(YEAR(NOW())-C1027)</f>
        <v>61</v>
      </c>
      <c r="E1027" t="s">
        <v>23</v>
      </c>
      <c r="F1027" t="s">
        <v>32</v>
      </c>
      <c r="G1027" t="s">
        <v>1268</v>
      </c>
      <c r="H1027" s="61" t="str">
        <f t="shared" ref="H1027:H1090" si="50">REPLACE(G1027,1,1,"")</f>
        <v>51,195.00</v>
      </c>
      <c r="I1027" s="78">
        <f t="shared" ref="I1027:I1090" si="51">VALUE(H1027)</f>
        <v>51195</v>
      </c>
      <c r="J1027">
        <v>1</v>
      </c>
      <c r="K1027">
        <v>1</v>
      </c>
      <c r="L1027" s="61">
        <v>41278</v>
      </c>
      <c r="M1027" s="93">
        <v>41278</v>
      </c>
      <c r="N1027">
        <v>46</v>
      </c>
      <c r="O1027">
        <v>230</v>
      </c>
      <c r="P1027">
        <v>14</v>
      </c>
      <c r="Q1027">
        <v>156</v>
      </c>
      <c r="R1027">
        <v>82</v>
      </c>
      <c r="S1027">
        <v>24</v>
      </c>
      <c r="T1027">
        <v>58</v>
      </c>
      <c r="U1027">
        <v>8</v>
      </c>
      <c r="V1027">
        <v>9</v>
      </c>
      <c r="W1027">
        <v>5</v>
      </c>
      <c r="X1027">
        <v>8</v>
      </c>
      <c r="Y1027">
        <v>0</v>
      </c>
      <c r="Z1027">
        <v>0</v>
      </c>
      <c r="AA1027" t="s">
        <v>67</v>
      </c>
      <c r="AB1027">
        <v>0</v>
      </c>
    </row>
    <row r="1028" spans="2:28" x14ac:dyDescent="0.2">
      <c r="B1028">
        <v>2217</v>
      </c>
      <c r="C1028">
        <v>1976</v>
      </c>
      <c r="D1028" s="59">
        <f t="shared" ca="1" si="49"/>
        <v>48</v>
      </c>
      <c r="E1028" t="s">
        <v>43</v>
      </c>
      <c r="F1028" t="s">
        <v>32</v>
      </c>
      <c r="G1028" t="s">
        <v>1269</v>
      </c>
      <c r="H1028" s="61" t="str">
        <f t="shared" si="50"/>
        <v>37,284.00</v>
      </c>
      <c r="I1028" s="78">
        <f t="shared" si="51"/>
        <v>37284</v>
      </c>
      <c r="J1028">
        <v>1</v>
      </c>
      <c r="K1028">
        <v>1</v>
      </c>
      <c r="L1028" s="61" t="s">
        <v>626</v>
      </c>
      <c r="M1028" s="93">
        <v>41362</v>
      </c>
      <c r="N1028">
        <v>46</v>
      </c>
      <c r="O1028">
        <v>11</v>
      </c>
      <c r="P1028">
        <v>1</v>
      </c>
      <c r="Q1028">
        <v>2</v>
      </c>
      <c r="R1028">
        <v>2</v>
      </c>
      <c r="S1028">
        <v>1</v>
      </c>
      <c r="T1028">
        <v>6</v>
      </c>
      <c r="U1028">
        <v>1</v>
      </c>
      <c r="V1028">
        <v>0</v>
      </c>
      <c r="W1028">
        <v>3</v>
      </c>
      <c r="X1028">
        <v>6</v>
      </c>
      <c r="Y1028">
        <v>0</v>
      </c>
      <c r="Z1028">
        <v>0</v>
      </c>
      <c r="AA1028" t="s">
        <v>50</v>
      </c>
      <c r="AB1028">
        <v>0</v>
      </c>
    </row>
    <row r="1029" spans="2:28" x14ac:dyDescent="0.2">
      <c r="B1029">
        <v>4102</v>
      </c>
      <c r="C1029">
        <v>1976</v>
      </c>
      <c r="D1029" s="59">
        <f t="shared" ca="1" si="49"/>
        <v>48</v>
      </c>
      <c r="E1029" t="s">
        <v>43</v>
      </c>
      <c r="F1029" t="s">
        <v>32</v>
      </c>
      <c r="G1029" t="s">
        <v>1269</v>
      </c>
      <c r="H1029" s="61" t="str">
        <f t="shared" si="50"/>
        <v>37,284.00</v>
      </c>
      <c r="I1029" s="78">
        <f t="shared" si="51"/>
        <v>37284</v>
      </c>
      <c r="J1029">
        <v>1</v>
      </c>
      <c r="K1029">
        <v>1</v>
      </c>
      <c r="L1029" s="61" t="s">
        <v>626</v>
      </c>
      <c r="M1029" s="93">
        <v>41362</v>
      </c>
      <c r="N1029">
        <v>46</v>
      </c>
      <c r="O1029">
        <v>11</v>
      </c>
      <c r="P1029">
        <v>1</v>
      </c>
      <c r="Q1029">
        <v>2</v>
      </c>
      <c r="R1029">
        <v>2</v>
      </c>
      <c r="S1029">
        <v>1</v>
      </c>
      <c r="T1029">
        <v>6</v>
      </c>
      <c r="U1029">
        <v>1</v>
      </c>
      <c r="V1029">
        <v>0</v>
      </c>
      <c r="W1029">
        <v>3</v>
      </c>
      <c r="X1029">
        <v>6</v>
      </c>
      <c r="Y1029">
        <v>0</v>
      </c>
      <c r="Z1029">
        <v>0</v>
      </c>
      <c r="AA1029" t="s">
        <v>27</v>
      </c>
      <c r="AB1029">
        <v>0</v>
      </c>
    </row>
    <row r="1030" spans="2:28" x14ac:dyDescent="0.2">
      <c r="B1030">
        <v>4653</v>
      </c>
      <c r="C1030">
        <v>1979</v>
      </c>
      <c r="D1030" s="59">
        <f t="shared" ca="1" si="49"/>
        <v>45</v>
      </c>
      <c r="E1030" t="s">
        <v>23</v>
      </c>
      <c r="F1030" t="s">
        <v>32</v>
      </c>
      <c r="G1030" t="s">
        <v>1270</v>
      </c>
      <c r="H1030" s="61" t="str">
        <f t="shared" si="50"/>
        <v>42,011.00</v>
      </c>
      <c r="I1030" s="78">
        <f t="shared" si="51"/>
        <v>42011</v>
      </c>
      <c r="J1030">
        <v>1</v>
      </c>
      <c r="K1030">
        <v>0</v>
      </c>
      <c r="L1030" s="61" t="s">
        <v>69</v>
      </c>
      <c r="M1030" s="93">
        <v>41359</v>
      </c>
      <c r="N1030">
        <v>46</v>
      </c>
      <c r="O1030">
        <v>131</v>
      </c>
      <c r="P1030">
        <v>0</v>
      </c>
      <c r="Q1030">
        <v>16</v>
      </c>
      <c r="R1030">
        <v>2</v>
      </c>
      <c r="S1030">
        <v>1</v>
      </c>
      <c r="T1030">
        <v>39</v>
      </c>
      <c r="U1030">
        <v>4</v>
      </c>
      <c r="V1030">
        <v>3</v>
      </c>
      <c r="W1030">
        <v>4</v>
      </c>
      <c r="X1030">
        <v>8</v>
      </c>
      <c r="Y1030">
        <v>0</v>
      </c>
      <c r="Z1030">
        <v>0</v>
      </c>
      <c r="AA1030" t="s">
        <v>67</v>
      </c>
      <c r="AB1030">
        <v>0</v>
      </c>
    </row>
    <row r="1031" spans="2:28" x14ac:dyDescent="0.2">
      <c r="B1031">
        <v>10092</v>
      </c>
      <c r="C1031">
        <v>1955</v>
      </c>
      <c r="D1031" s="59">
        <f t="shared" ca="1" si="49"/>
        <v>69</v>
      </c>
      <c r="E1031" t="s">
        <v>23</v>
      </c>
      <c r="F1031" t="s">
        <v>24</v>
      </c>
      <c r="G1031" t="s">
        <v>1271</v>
      </c>
      <c r="H1031" s="61" t="str">
        <f t="shared" si="50"/>
        <v>70,044.00</v>
      </c>
      <c r="I1031" s="78">
        <f t="shared" si="51"/>
        <v>70044</v>
      </c>
      <c r="J1031">
        <v>0</v>
      </c>
      <c r="K1031">
        <v>1</v>
      </c>
      <c r="L1031" s="61" t="s">
        <v>804</v>
      </c>
      <c r="M1031" s="93">
        <v>41323</v>
      </c>
      <c r="N1031">
        <v>46</v>
      </c>
      <c r="O1031">
        <v>1073</v>
      </c>
      <c r="P1031">
        <v>0</v>
      </c>
      <c r="Q1031">
        <v>250</v>
      </c>
      <c r="R1031">
        <v>153</v>
      </c>
      <c r="S1031">
        <v>14</v>
      </c>
      <c r="T1031">
        <v>14</v>
      </c>
      <c r="U1031">
        <v>4</v>
      </c>
      <c r="V1031">
        <v>7</v>
      </c>
      <c r="W1031">
        <v>5</v>
      </c>
      <c r="X1031">
        <v>5</v>
      </c>
      <c r="Y1031">
        <v>0</v>
      </c>
      <c r="Z1031">
        <v>0</v>
      </c>
      <c r="AA1031" t="s">
        <v>27</v>
      </c>
      <c r="AB1031">
        <v>0</v>
      </c>
    </row>
    <row r="1032" spans="2:28" x14ac:dyDescent="0.2">
      <c r="B1032">
        <v>5788</v>
      </c>
      <c r="C1032">
        <v>1973</v>
      </c>
      <c r="D1032" s="59">
        <f t="shared" ca="1" si="49"/>
        <v>51</v>
      </c>
      <c r="E1032" t="s">
        <v>23</v>
      </c>
      <c r="F1032" t="s">
        <v>32</v>
      </c>
      <c r="G1032" t="s">
        <v>1272</v>
      </c>
      <c r="H1032" s="61" t="str">
        <f t="shared" si="50"/>
        <v>46,053.00</v>
      </c>
      <c r="I1032" s="78">
        <f t="shared" si="51"/>
        <v>46053</v>
      </c>
      <c r="J1032">
        <v>1</v>
      </c>
      <c r="K1032">
        <v>0</v>
      </c>
      <c r="L1032" s="61" t="s">
        <v>1273</v>
      </c>
      <c r="M1032" s="93">
        <v>41322</v>
      </c>
      <c r="N1032">
        <v>46</v>
      </c>
      <c r="O1032">
        <v>56</v>
      </c>
      <c r="P1032">
        <v>10</v>
      </c>
      <c r="Q1032">
        <v>92</v>
      </c>
      <c r="R1032">
        <v>19</v>
      </c>
      <c r="S1032">
        <v>7</v>
      </c>
      <c r="T1032">
        <v>25</v>
      </c>
      <c r="U1032">
        <v>3</v>
      </c>
      <c r="V1032">
        <v>3</v>
      </c>
      <c r="W1032">
        <v>4</v>
      </c>
      <c r="X1032">
        <v>5</v>
      </c>
      <c r="Y1032">
        <v>0</v>
      </c>
      <c r="Z1032">
        <v>0</v>
      </c>
      <c r="AA1032" t="s">
        <v>46</v>
      </c>
      <c r="AB1032">
        <v>0</v>
      </c>
    </row>
    <row r="1033" spans="2:28" x14ac:dyDescent="0.2">
      <c r="B1033">
        <v>4669</v>
      </c>
      <c r="C1033">
        <v>1982</v>
      </c>
      <c r="D1033" s="59">
        <f t="shared" ca="1" si="49"/>
        <v>42</v>
      </c>
      <c r="E1033" t="s">
        <v>118</v>
      </c>
      <c r="F1033" t="s">
        <v>32</v>
      </c>
      <c r="G1033" t="s">
        <v>1274</v>
      </c>
      <c r="H1033" s="61" t="str">
        <f t="shared" si="50"/>
        <v>24,480.00</v>
      </c>
      <c r="I1033" s="78">
        <f t="shared" si="51"/>
        <v>24480</v>
      </c>
      <c r="J1033">
        <v>1</v>
      </c>
      <c r="K1033">
        <v>0</v>
      </c>
      <c r="L1033" s="61">
        <v>41580</v>
      </c>
      <c r="M1033" s="93">
        <v>41580</v>
      </c>
      <c r="N1033">
        <v>46</v>
      </c>
      <c r="O1033">
        <v>4</v>
      </c>
      <c r="P1033">
        <v>19</v>
      </c>
      <c r="Q1033">
        <v>9</v>
      </c>
      <c r="R1033">
        <v>28</v>
      </c>
      <c r="S1033">
        <v>25</v>
      </c>
      <c r="T1033">
        <v>17</v>
      </c>
      <c r="U1033">
        <v>3</v>
      </c>
      <c r="V1033">
        <v>3</v>
      </c>
      <c r="W1033">
        <v>4</v>
      </c>
      <c r="X1033">
        <v>7</v>
      </c>
      <c r="Y1033">
        <v>0</v>
      </c>
      <c r="Z1033">
        <v>0</v>
      </c>
      <c r="AA1033" t="s">
        <v>67</v>
      </c>
      <c r="AB1033">
        <v>0</v>
      </c>
    </row>
    <row r="1034" spans="2:28" x14ac:dyDescent="0.2">
      <c r="B1034">
        <v>6295</v>
      </c>
      <c r="C1034">
        <v>1978</v>
      </c>
      <c r="D1034" s="59">
        <f t="shared" ca="1" si="49"/>
        <v>46</v>
      </c>
      <c r="E1034" t="s">
        <v>23</v>
      </c>
      <c r="F1034" t="s">
        <v>32</v>
      </c>
      <c r="G1034" t="s">
        <v>1275</v>
      </c>
      <c r="H1034" s="61" t="str">
        <f t="shared" si="50"/>
        <v>54,233.00</v>
      </c>
      <c r="I1034" s="78">
        <f t="shared" si="51"/>
        <v>54233</v>
      </c>
      <c r="J1034">
        <v>0</v>
      </c>
      <c r="K1034">
        <v>1</v>
      </c>
      <c r="L1034" s="61">
        <v>41366</v>
      </c>
      <c r="M1034" s="93">
        <v>41366</v>
      </c>
      <c r="N1034">
        <v>46</v>
      </c>
      <c r="O1034">
        <v>652</v>
      </c>
      <c r="P1034">
        <v>8</v>
      </c>
      <c r="Q1034">
        <v>158</v>
      </c>
      <c r="R1034">
        <v>21</v>
      </c>
      <c r="S1034">
        <v>0</v>
      </c>
      <c r="T1034">
        <v>142</v>
      </c>
      <c r="U1034">
        <v>4</v>
      </c>
      <c r="V1034">
        <v>11</v>
      </c>
      <c r="W1034">
        <v>5</v>
      </c>
      <c r="X1034">
        <v>8</v>
      </c>
      <c r="Y1034">
        <v>0</v>
      </c>
      <c r="Z1034">
        <v>0</v>
      </c>
      <c r="AA1034" t="s">
        <v>27</v>
      </c>
      <c r="AB1034">
        <v>0</v>
      </c>
    </row>
    <row r="1035" spans="2:28" x14ac:dyDescent="0.2">
      <c r="B1035">
        <v>7453</v>
      </c>
      <c r="C1035">
        <v>1955</v>
      </c>
      <c r="D1035" s="59">
        <f t="shared" ca="1" si="49"/>
        <v>69</v>
      </c>
      <c r="E1035" t="s">
        <v>23</v>
      </c>
      <c r="F1035" t="s">
        <v>28</v>
      </c>
      <c r="G1035" t="s">
        <v>1276</v>
      </c>
      <c r="H1035" s="61" t="str">
        <f t="shared" si="50"/>
        <v>36,130.00</v>
      </c>
      <c r="I1035" s="78">
        <f t="shared" si="51"/>
        <v>36130</v>
      </c>
      <c r="J1035">
        <v>0</v>
      </c>
      <c r="K1035">
        <v>1</v>
      </c>
      <c r="L1035" s="61">
        <v>41307</v>
      </c>
      <c r="M1035" s="93">
        <v>41307</v>
      </c>
      <c r="N1035">
        <v>46</v>
      </c>
      <c r="O1035">
        <v>157</v>
      </c>
      <c r="P1035">
        <v>43</v>
      </c>
      <c r="Q1035">
        <v>127</v>
      </c>
      <c r="R1035">
        <v>68</v>
      </c>
      <c r="S1035">
        <v>56</v>
      </c>
      <c r="T1035">
        <v>37</v>
      </c>
      <c r="U1035">
        <v>6</v>
      </c>
      <c r="V1035">
        <v>3</v>
      </c>
      <c r="W1035">
        <v>4</v>
      </c>
      <c r="X1035">
        <v>4</v>
      </c>
      <c r="Y1035">
        <v>1</v>
      </c>
      <c r="Z1035">
        <v>0</v>
      </c>
      <c r="AA1035" t="s">
        <v>27</v>
      </c>
      <c r="AB1035">
        <v>1</v>
      </c>
    </row>
    <row r="1036" spans="2:28" x14ac:dyDescent="0.2">
      <c r="B1036">
        <v>10841</v>
      </c>
      <c r="C1036">
        <v>1976</v>
      </c>
      <c r="D1036" s="59">
        <f t="shared" ca="1" si="49"/>
        <v>48</v>
      </c>
      <c r="E1036" t="s">
        <v>40</v>
      </c>
      <c r="F1036" t="s">
        <v>32</v>
      </c>
      <c r="G1036" t="s">
        <v>1277</v>
      </c>
      <c r="H1036" s="61" t="str">
        <f t="shared" si="50"/>
        <v>56,559.00</v>
      </c>
      <c r="I1036" s="78">
        <f t="shared" si="51"/>
        <v>56559</v>
      </c>
      <c r="J1036">
        <v>0</v>
      </c>
      <c r="K1036">
        <v>1</v>
      </c>
      <c r="L1036" s="61" t="s">
        <v>995</v>
      </c>
      <c r="M1036" s="93">
        <v>41268</v>
      </c>
      <c r="N1036">
        <v>46</v>
      </c>
      <c r="O1036">
        <v>226</v>
      </c>
      <c r="P1036">
        <v>22</v>
      </c>
      <c r="Q1036">
        <v>133</v>
      </c>
      <c r="R1036">
        <v>41</v>
      </c>
      <c r="S1036">
        <v>31</v>
      </c>
      <c r="T1036">
        <v>31</v>
      </c>
      <c r="U1036">
        <v>3</v>
      </c>
      <c r="V1036">
        <v>4</v>
      </c>
      <c r="W1036">
        <v>8</v>
      </c>
      <c r="X1036">
        <v>4</v>
      </c>
      <c r="Y1036">
        <v>0</v>
      </c>
      <c r="Z1036">
        <v>0</v>
      </c>
      <c r="AA1036" t="s">
        <v>27</v>
      </c>
      <c r="AB1036">
        <v>0</v>
      </c>
    </row>
    <row r="1037" spans="2:28" x14ac:dyDescent="0.2">
      <c r="B1037">
        <v>821</v>
      </c>
      <c r="C1037">
        <v>1993</v>
      </c>
      <c r="D1037" s="59">
        <f t="shared" ca="1" si="49"/>
        <v>31</v>
      </c>
      <c r="E1037" t="s">
        <v>53</v>
      </c>
      <c r="F1037" t="s">
        <v>28</v>
      </c>
      <c r="G1037" t="s">
        <v>1278</v>
      </c>
      <c r="H1037" s="61" t="str">
        <f t="shared" si="50"/>
        <v>92,859.00</v>
      </c>
      <c r="I1037" s="78">
        <f t="shared" si="51"/>
        <v>92859</v>
      </c>
      <c r="J1037">
        <v>0</v>
      </c>
      <c r="K1037">
        <v>0</v>
      </c>
      <c r="L1037" s="61" t="s">
        <v>1279</v>
      </c>
      <c r="M1037" s="93">
        <v>41201</v>
      </c>
      <c r="N1037">
        <v>46</v>
      </c>
      <c r="O1037">
        <v>962</v>
      </c>
      <c r="P1037">
        <v>61</v>
      </c>
      <c r="Q1037">
        <v>921</v>
      </c>
      <c r="R1037">
        <v>52</v>
      </c>
      <c r="S1037">
        <v>61</v>
      </c>
      <c r="T1037">
        <v>20</v>
      </c>
      <c r="U1037">
        <v>1</v>
      </c>
      <c r="V1037">
        <v>5</v>
      </c>
      <c r="W1037">
        <v>12</v>
      </c>
      <c r="X1037">
        <v>2</v>
      </c>
      <c r="Y1037">
        <v>0</v>
      </c>
      <c r="Z1037">
        <v>0</v>
      </c>
      <c r="AA1037" t="s">
        <v>31</v>
      </c>
      <c r="AB1037">
        <v>0</v>
      </c>
    </row>
    <row r="1038" spans="2:28" x14ac:dyDescent="0.2">
      <c r="B1038">
        <v>3933</v>
      </c>
      <c r="C1038">
        <v>1981</v>
      </c>
      <c r="D1038" s="59">
        <f t="shared" ca="1" si="49"/>
        <v>43</v>
      </c>
      <c r="E1038" t="s">
        <v>23</v>
      </c>
      <c r="F1038" t="s">
        <v>32</v>
      </c>
      <c r="G1038" t="s">
        <v>1280</v>
      </c>
      <c r="H1038" s="61" t="str">
        <f t="shared" si="50"/>
        <v>44,010.00</v>
      </c>
      <c r="I1038" s="78">
        <f t="shared" si="51"/>
        <v>44010</v>
      </c>
      <c r="J1038">
        <v>1</v>
      </c>
      <c r="K1038">
        <v>0</v>
      </c>
      <c r="L1038" s="61" t="s">
        <v>76</v>
      </c>
      <c r="M1038" s="93">
        <v>41195</v>
      </c>
      <c r="N1038">
        <v>46</v>
      </c>
      <c r="O1038">
        <v>186</v>
      </c>
      <c r="P1038">
        <v>36</v>
      </c>
      <c r="Q1038">
        <v>234</v>
      </c>
      <c r="R1038">
        <v>86</v>
      </c>
      <c r="S1038">
        <v>72</v>
      </c>
      <c r="T1038">
        <v>48</v>
      </c>
      <c r="U1038">
        <v>6</v>
      </c>
      <c r="V1038">
        <v>10</v>
      </c>
      <c r="W1038">
        <v>6</v>
      </c>
      <c r="X1038">
        <v>9</v>
      </c>
      <c r="Y1038">
        <v>0</v>
      </c>
      <c r="Z1038">
        <v>0</v>
      </c>
      <c r="AA1038" t="s">
        <v>67</v>
      </c>
      <c r="AB1038">
        <v>0</v>
      </c>
    </row>
    <row r="1039" spans="2:28" x14ac:dyDescent="0.2">
      <c r="B1039">
        <v>1225</v>
      </c>
      <c r="C1039">
        <v>1964</v>
      </c>
      <c r="D1039" s="59">
        <f t="shared" ca="1" si="49"/>
        <v>60</v>
      </c>
      <c r="E1039" t="s">
        <v>23</v>
      </c>
      <c r="F1039" t="s">
        <v>32</v>
      </c>
      <c r="G1039" t="s">
        <v>1281</v>
      </c>
      <c r="H1039" s="61" t="str">
        <f t="shared" si="50"/>
        <v>80,124.00</v>
      </c>
      <c r="I1039" s="78">
        <f t="shared" si="51"/>
        <v>80124</v>
      </c>
      <c r="J1039">
        <v>0</v>
      </c>
      <c r="K1039">
        <v>0</v>
      </c>
      <c r="L1039" s="61" t="s">
        <v>1282</v>
      </c>
      <c r="M1039" s="93">
        <v>41816</v>
      </c>
      <c r="N1039">
        <v>47</v>
      </c>
      <c r="O1039">
        <v>483</v>
      </c>
      <c r="P1039">
        <v>84</v>
      </c>
      <c r="Q1039">
        <v>398</v>
      </c>
      <c r="R1039">
        <v>205</v>
      </c>
      <c r="S1039">
        <v>84</v>
      </c>
      <c r="T1039">
        <v>241</v>
      </c>
      <c r="U1039">
        <v>1</v>
      </c>
      <c r="V1039">
        <v>3</v>
      </c>
      <c r="W1039">
        <v>8</v>
      </c>
      <c r="X1039">
        <v>1</v>
      </c>
      <c r="Y1039">
        <v>0</v>
      </c>
      <c r="Z1039">
        <v>0</v>
      </c>
      <c r="AA1039" t="s">
        <v>67</v>
      </c>
      <c r="AB1039">
        <v>1</v>
      </c>
    </row>
    <row r="1040" spans="2:28" x14ac:dyDescent="0.2">
      <c r="B1040">
        <v>7059</v>
      </c>
      <c r="C1040">
        <v>1964</v>
      </c>
      <c r="D1040" s="59">
        <f t="shared" ca="1" si="49"/>
        <v>60</v>
      </c>
      <c r="E1040" t="s">
        <v>23</v>
      </c>
      <c r="F1040" t="s">
        <v>32</v>
      </c>
      <c r="G1040" t="s">
        <v>1281</v>
      </c>
      <c r="H1040" s="61" t="str">
        <f t="shared" si="50"/>
        <v>80,124.00</v>
      </c>
      <c r="I1040" s="78">
        <f t="shared" si="51"/>
        <v>80124</v>
      </c>
      <c r="J1040">
        <v>0</v>
      </c>
      <c r="K1040">
        <v>0</v>
      </c>
      <c r="L1040" s="61" t="s">
        <v>1282</v>
      </c>
      <c r="M1040" s="93">
        <v>41816</v>
      </c>
      <c r="N1040">
        <v>47</v>
      </c>
      <c r="O1040">
        <v>483</v>
      </c>
      <c r="P1040">
        <v>84</v>
      </c>
      <c r="Q1040">
        <v>398</v>
      </c>
      <c r="R1040">
        <v>205</v>
      </c>
      <c r="S1040">
        <v>84</v>
      </c>
      <c r="T1040">
        <v>241</v>
      </c>
      <c r="U1040">
        <v>1</v>
      </c>
      <c r="V1040">
        <v>3</v>
      </c>
      <c r="W1040">
        <v>8</v>
      </c>
      <c r="X1040">
        <v>1</v>
      </c>
      <c r="Y1040">
        <v>0</v>
      </c>
      <c r="Z1040">
        <v>0</v>
      </c>
      <c r="AA1040" t="s">
        <v>27</v>
      </c>
      <c r="AB1040">
        <v>1</v>
      </c>
    </row>
    <row r="1041" spans="2:28" x14ac:dyDescent="0.2">
      <c r="B1041">
        <v>5633</v>
      </c>
      <c r="C1041">
        <v>1981</v>
      </c>
      <c r="D1041" s="59">
        <f t="shared" ca="1" si="49"/>
        <v>43</v>
      </c>
      <c r="E1041" t="s">
        <v>23</v>
      </c>
      <c r="F1041" t="s">
        <v>32</v>
      </c>
      <c r="G1041" t="s">
        <v>1283</v>
      </c>
      <c r="H1041" s="61" t="str">
        <f t="shared" si="50"/>
        <v>50,183.00</v>
      </c>
      <c r="I1041" s="78">
        <f t="shared" si="51"/>
        <v>50183</v>
      </c>
      <c r="J1041">
        <v>1</v>
      </c>
      <c r="K1041">
        <v>1</v>
      </c>
      <c r="L1041" s="61" t="s">
        <v>156</v>
      </c>
      <c r="M1041" s="93">
        <v>41815</v>
      </c>
      <c r="N1041">
        <v>47</v>
      </c>
      <c r="O1041">
        <v>97</v>
      </c>
      <c r="P1041">
        <v>12</v>
      </c>
      <c r="Q1041">
        <v>84</v>
      </c>
      <c r="R1041">
        <v>13</v>
      </c>
      <c r="S1041">
        <v>10</v>
      </c>
      <c r="T1041">
        <v>15</v>
      </c>
      <c r="U1041">
        <v>7</v>
      </c>
      <c r="V1041">
        <v>3</v>
      </c>
      <c r="W1041">
        <v>6</v>
      </c>
      <c r="X1041">
        <v>5</v>
      </c>
      <c r="Y1041">
        <v>0</v>
      </c>
      <c r="Z1041">
        <v>0</v>
      </c>
      <c r="AA1041" t="s">
        <v>67</v>
      </c>
      <c r="AB1041">
        <v>0</v>
      </c>
    </row>
    <row r="1042" spans="2:28" x14ac:dyDescent="0.2">
      <c r="B1042">
        <v>843</v>
      </c>
      <c r="C1042">
        <v>1972</v>
      </c>
      <c r="D1042" s="59">
        <f t="shared" ca="1" si="49"/>
        <v>52</v>
      </c>
      <c r="E1042" t="s">
        <v>23</v>
      </c>
      <c r="F1042" t="s">
        <v>32</v>
      </c>
      <c r="G1042" t="s">
        <v>1284</v>
      </c>
      <c r="H1042" s="61" t="str">
        <f t="shared" si="50"/>
        <v>64,722.00</v>
      </c>
      <c r="I1042" s="78">
        <f t="shared" si="51"/>
        <v>64722</v>
      </c>
      <c r="J1042">
        <v>1</v>
      </c>
      <c r="K1042">
        <v>0</v>
      </c>
      <c r="L1042" s="61" t="s">
        <v>1200</v>
      </c>
      <c r="M1042" s="93">
        <v>41785</v>
      </c>
      <c r="N1042">
        <v>47</v>
      </c>
      <c r="O1042">
        <v>303</v>
      </c>
      <c r="P1042">
        <v>0</v>
      </c>
      <c r="Q1042">
        <v>280</v>
      </c>
      <c r="R1042">
        <v>60</v>
      </c>
      <c r="S1042">
        <v>147</v>
      </c>
      <c r="T1042">
        <v>15</v>
      </c>
      <c r="U1042">
        <v>4</v>
      </c>
      <c r="V1042">
        <v>8</v>
      </c>
      <c r="W1042">
        <v>11</v>
      </c>
      <c r="X1042">
        <v>6</v>
      </c>
      <c r="Y1042">
        <v>0</v>
      </c>
      <c r="Z1042">
        <v>0</v>
      </c>
      <c r="AA1042" t="s">
        <v>27</v>
      </c>
      <c r="AB1042">
        <v>0</v>
      </c>
    </row>
    <row r="1043" spans="2:28" x14ac:dyDescent="0.2">
      <c r="B1043">
        <v>6211</v>
      </c>
      <c r="C1043">
        <v>1977</v>
      </c>
      <c r="D1043" s="59">
        <f t="shared" ca="1" si="49"/>
        <v>47</v>
      </c>
      <c r="E1043" t="s">
        <v>40</v>
      </c>
      <c r="F1043" t="s">
        <v>32</v>
      </c>
      <c r="G1043" t="s">
        <v>1285</v>
      </c>
      <c r="H1043" s="61" t="str">
        <f t="shared" si="50"/>
        <v>37,395.00</v>
      </c>
      <c r="I1043" s="78">
        <f t="shared" si="51"/>
        <v>37395</v>
      </c>
      <c r="J1043">
        <v>1</v>
      </c>
      <c r="K1043">
        <v>0</v>
      </c>
      <c r="L1043" s="61">
        <v>41675</v>
      </c>
      <c r="M1043" s="93">
        <v>41675</v>
      </c>
      <c r="N1043">
        <v>47</v>
      </c>
      <c r="O1043">
        <v>18</v>
      </c>
      <c r="P1043">
        <v>0</v>
      </c>
      <c r="Q1043">
        <v>9</v>
      </c>
      <c r="R1043">
        <v>0</v>
      </c>
      <c r="S1043">
        <v>1</v>
      </c>
      <c r="T1043">
        <v>11</v>
      </c>
      <c r="U1043">
        <v>1</v>
      </c>
      <c r="V1043">
        <v>1</v>
      </c>
      <c r="W1043">
        <v>3</v>
      </c>
      <c r="X1043">
        <v>6</v>
      </c>
      <c r="Y1043">
        <v>0</v>
      </c>
      <c r="Z1043">
        <v>0</v>
      </c>
      <c r="AA1043" t="s">
        <v>27</v>
      </c>
      <c r="AB1043">
        <v>0</v>
      </c>
    </row>
    <row r="1044" spans="2:28" x14ac:dyDescent="0.2">
      <c r="B1044">
        <v>7007</v>
      </c>
      <c r="C1044">
        <v>1969</v>
      </c>
      <c r="D1044" s="59">
        <f t="shared" ca="1" si="49"/>
        <v>55</v>
      </c>
      <c r="E1044" t="s">
        <v>53</v>
      </c>
      <c r="F1044" t="s">
        <v>32</v>
      </c>
      <c r="G1044" t="s">
        <v>1286</v>
      </c>
      <c r="H1044" s="61" t="str">
        <f t="shared" si="50"/>
        <v>29,543.00</v>
      </c>
      <c r="I1044" s="78">
        <f t="shared" si="51"/>
        <v>29543</v>
      </c>
      <c r="J1044">
        <v>2</v>
      </c>
      <c r="K1044">
        <v>0</v>
      </c>
      <c r="L1044" s="61">
        <v>41643</v>
      </c>
      <c r="M1044" s="93">
        <v>41643</v>
      </c>
      <c r="N1044">
        <v>47</v>
      </c>
      <c r="O1044">
        <v>17</v>
      </c>
      <c r="P1044">
        <v>3</v>
      </c>
      <c r="Q1044">
        <v>18</v>
      </c>
      <c r="R1044">
        <v>3</v>
      </c>
      <c r="S1044">
        <v>4</v>
      </c>
      <c r="T1044">
        <v>18</v>
      </c>
      <c r="U1044">
        <v>2</v>
      </c>
      <c r="V1044">
        <v>3</v>
      </c>
      <c r="W1044">
        <v>2</v>
      </c>
      <c r="X1044">
        <v>7</v>
      </c>
      <c r="Y1044">
        <v>0</v>
      </c>
      <c r="Z1044">
        <v>0</v>
      </c>
      <c r="AA1044" t="s">
        <v>27</v>
      </c>
      <c r="AB1044">
        <v>0</v>
      </c>
    </row>
    <row r="1045" spans="2:28" x14ac:dyDescent="0.2">
      <c r="B1045">
        <v>9671</v>
      </c>
      <c r="C1045">
        <v>1969</v>
      </c>
      <c r="D1045" s="59">
        <f t="shared" ca="1" si="49"/>
        <v>55</v>
      </c>
      <c r="E1045" t="s">
        <v>23</v>
      </c>
      <c r="F1045" t="s">
        <v>32</v>
      </c>
      <c r="G1045" t="s">
        <v>1287</v>
      </c>
      <c r="H1045" s="61" t="str">
        <f t="shared" si="50"/>
        <v>19,514.00</v>
      </c>
      <c r="I1045" s="78">
        <f t="shared" si="51"/>
        <v>19514</v>
      </c>
      <c r="J1045">
        <v>1</v>
      </c>
      <c r="K1045">
        <v>1</v>
      </c>
      <c r="L1045" s="61" t="s">
        <v>331</v>
      </c>
      <c r="M1045" s="93">
        <v>41665</v>
      </c>
      <c r="N1045">
        <v>47</v>
      </c>
      <c r="O1045">
        <v>14</v>
      </c>
      <c r="P1045">
        <v>3</v>
      </c>
      <c r="Q1045">
        <v>21</v>
      </c>
      <c r="R1045">
        <v>2</v>
      </c>
      <c r="S1045">
        <v>1</v>
      </c>
      <c r="T1045">
        <v>28</v>
      </c>
      <c r="U1045">
        <v>4</v>
      </c>
      <c r="V1045">
        <v>3</v>
      </c>
      <c r="W1045">
        <v>2</v>
      </c>
      <c r="X1045">
        <v>8</v>
      </c>
      <c r="Y1045">
        <v>1</v>
      </c>
      <c r="Z1045">
        <v>0</v>
      </c>
      <c r="AA1045" t="s">
        <v>27</v>
      </c>
      <c r="AB1045">
        <v>1</v>
      </c>
    </row>
    <row r="1046" spans="2:28" x14ac:dyDescent="0.2">
      <c r="B1046">
        <v>8975</v>
      </c>
      <c r="C1046">
        <v>1969</v>
      </c>
      <c r="D1046" s="59">
        <f t="shared" ca="1" si="49"/>
        <v>55</v>
      </c>
      <c r="E1046" t="s">
        <v>23</v>
      </c>
      <c r="F1046" t="s">
        <v>32</v>
      </c>
      <c r="G1046" t="s">
        <v>1287</v>
      </c>
      <c r="H1046" s="61" t="str">
        <f t="shared" si="50"/>
        <v>19,514.00</v>
      </c>
      <c r="I1046" s="78">
        <f t="shared" si="51"/>
        <v>19514</v>
      </c>
      <c r="J1046">
        <v>1</v>
      </c>
      <c r="K1046">
        <v>1</v>
      </c>
      <c r="L1046" s="61" t="s">
        <v>331</v>
      </c>
      <c r="M1046" s="93">
        <v>41665</v>
      </c>
      <c r="N1046">
        <v>47</v>
      </c>
      <c r="O1046">
        <v>14</v>
      </c>
      <c r="P1046">
        <v>3</v>
      </c>
      <c r="Q1046">
        <v>21</v>
      </c>
      <c r="R1046">
        <v>2</v>
      </c>
      <c r="S1046">
        <v>1</v>
      </c>
      <c r="T1046">
        <v>28</v>
      </c>
      <c r="U1046">
        <v>4</v>
      </c>
      <c r="V1046">
        <v>3</v>
      </c>
      <c r="W1046">
        <v>2</v>
      </c>
      <c r="X1046">
        <v>8</v>
      </c>
      <c r="Y1046">
        <v>0</v>
      </c>
      <c r="Z1046">
        <v>0</v>
      </c>
      <c r="AA1046" t="s">
        <v>27</v>
      </c>
      <c r="AB1046">
        <v>1</v>
      </c>
    </row>
    <row r="1047" spans="2:28" x14ac:dyDescent="0.2">
      <c r="B1047">
        <v>6616</v>
      </c>
      <c r="C1047">
        <v>1976</v>
      </c>
      <c r="D1047" s="59">
        <f t="shared" ca="1" si="49"/>
        <v>48</v>
      </c>
      <c r="E1047" t="s">
        <v>23</v>
      </c>
      <c r="F1047" t="s">
        <v>32</v>
      </c>
      <c r="G1047" t="s">
        <v>1288</v>
      </c>
      <c r="H1047" s="61" t="str">
        <f t="shared" si="50"/>
        <v>59,481.00</v>
      </c>
      <c r="I1047" s="78">
        <f t="shared" si="51"/>
        <v>59481</v>
      </c>
      <c r="J1047">
        <v>0</v>
      </c>
      <c r="K1047">
        <v>1</v>
      </c>
      <c r="L1047" s="61" t="s">
        <v>1289</v>
      </c>
      <c r="M1047" s="93">
        <v>41570</v>
      </c>
      <c r="N1047">
        <v>47</v>
      </c>
      <c r="O1047">
        <v>178</v>
      </c>
      <c r="P1047">
        <v>3</v>
      </c>
      <c r="Q1047">
        <v>85</v>
      </c>
      <c r="R1047">
        <v>71</v>
      </c>
      <c r="S1047">
        <v>66</v>
      </c>
      <c r="T1047">
        <v>58</v>
      </c>
      <c r="U1047">
        <v>2</v>
      </c>
      <c r="V1047">
        <v>3</v>
      </c>
      <c r="W1047">
        <v>8</v>
      </c>
      <c r="X1047">
        <v>2</v>
      </c>
      <c r="Y1047">
        <v>0</v>
      </c>
      <c r="Z1047">
        <v>0</v>
      </c>
      <c r="AA1047" t="s">
        <v>27</v>
      </c>
      <c r="AB1047">
        <v>0</v>
      </c>
    </row>
    <row r="1048" spans="2:28" x14ac:dyDescent="0.2">
      <c r="B1048">
        <v>6248</v>
      </c>
      <c r="C1048">
        <v>1948</v>
      </c>
      <c r="D1048" s="59">
        <f t="shared" ca="1" si="49"/>
        <v>76</v>
      </c>
      <c r="E1048" t="s">
        <v>53</v>
      </c>
      <c r="F1048" t="s">
        <v>28</v>
      </c>
      <c r="G1048" t="s">
        <v>1290</v>
      </c>
      <c r="H1048" s="61" t="str">
        <f t="shared" si="50"/>
        <v>91,712.00</v>
      </c>
      <c r="I1048" s="78">
        <f t="shared" si="51"/>
        <v>91712</v>
      </c>
      <c r="J1048">
        <v>0</v>
      </c>
      <c r="K1048">
        <v>0</v>
      </c>
      <c r="L1048" s="61" t="s">
        <v>171</v>
      </c>
      <c r="M1048" s="93">
        <v>41564</v>
      </c>
      <c r="N1048">
        <v>47</v>
      </c>
      <c r="O1048">
        <v>1276</v>
      </c>
      <c r="P1048">
        <v>24</v>
      </c>
      <c r="Q1048">
        <v>746</v>
      </c>
      <c r="R1048">
        <v>94</v>
      </c>
      <c r="S1048">
        <v>29</v>
      </c>
      <c r="T1048">
        <v>48</v>
      </c>
      <c r="U1048">
        <v>0</v>
      </c>
      <c r="V1048">
        <v>9</v>
      </c>
      <c r="W1048">
        <v>11</v>
      </c>
      <c r="X1048">
        <v>3</v>
      </c>
      <c r="Y1048">
        <v>1</v>
      </c>
      <c r="Z1048">
        <v>0</v>
      </c>
      <c r="AA1048" t="s">
        <v>27</v>
      </c>
      <c r="AB1048">
        <v>1</v>
      </c>
    </row>
    <row r="1049" spans="2:28" x14ac:dyDescent="0.2">
      <c r="B1049">
        <v>7428</v>
      </c>
      <c r="C1049">
        <v>1976</v>
      </c>
      <c r="D1049" s="59">
        <f t="shared" ca="1" si="49"/>
        <v>48</v>
      </c>
      <c r="E1049" t="s">
        <v>23</v>
      </c>
      <c r="F1049" t="s">
        <v>32</v>
      </c>
      <c r="G1049" t="s">
        <v>1291</v>
      </c>
      <c r="H1049" s="61" t="str">
        <f t="shared" si="50"/>
        <v>80,144.00</v>
      </c>
      <c r="I1049" s="78">
        <f t="shared" si="51"/>
        <v>80144</v>
      </c>
      <c r="J1049">
        <v>0</v>
      </c>
      <c r="K1049">
        <v>0</v>
      </c>
      <c r="L1049" s="61" t="s">
        <v>176</v>
      </c>
      <c r="M1049" s="93">
        <v>41547</v>
      </c>
      <c r="N1049">
        <v>47</v>
      </c>
      <c r="O1049">
        <v>240</v>
      </c>
      <c r="P1049">
        <v>132</v>
      </c>
      <c r="Q1049">
        <v>445</v>
      </c>
      <c r="R1049">
        <v>250</v>
      </c>
      <c r="S1049">
        <v>192</v>
      </c>
      <c r="T1049">
        <v>108</v>
      </c>
      <c r="U1049">
        <v>1</v>
      </c>
      <c r="V1049">
        <v>3</v>
      </c>
      <c r="W1049">
        <v>8</v>
      </c>
      <c r="X1049">
        <v>1</v>
      </c>
      <c r="Y1049">
        <v>0</v>
      </c>
      <c r="Z1049">
        <v>0</v>
      </c>
      <c r="AA1049" t="s">
        <v>38</v>
      </c>
      <c r="AB1049">
        <v>0</v>
      </c>
    </row>
    <row r="1050" spans="2:28" x14ac:dyDescent="0.2">
      <c r="B1050">
        <v>3075</v>
      </c>
      <c r="C1050">
        <v>1973</v>
      </c>
      <c r="D1050" s="59">
        <f t="shared" ca="1" si="49"/>
        <v>51</v>
      </c>
      <c r="E1050" t="s">
        <v>40</v>
      </c>
      <c r="F1050" t="s">
        <v>32</v>
      </c>
      <c r="G1050" t="s">
        <v>1292</v>
      </c>
      <c r="H1050" s="61" t="str">
        <f t="shared" si="50"/>
        <v>59,973.00</v>
      </c>
      <c r="I1050" s="78">
        <f t="shared" si="51"/>
        <v>59973</v>
      </c>
      <c r="J1050">
        <v>0</v>
      </c>
      <c r="K1050">
        <v>0</v>
      </c>
      <c r="L1050" s="61">
        <v>41587</v>
      </c>
      <c r="M1050" s="93">
        <v>41587</v>
      </c>
      <c r="N1050">
        <v>47</v>
      </c>
      <c r="O1050">
        <v>130</v>
      </c>
      <c r="P1050">
        <v>30</v>
      </c>
      <c r="Q1050">
        <v>168</v>
      </c>
      <c r="R1050">
        <v>20</v>
      </c>
      <c r="S1050">
        <v>34</v>
      </c>
      <c r="T1050">
        <v>0</v>
      </c>
      <c r="U1050">
        <v>1</v>
      </c>
      <c r="V1050">
        <v>3</v>
      </c>
      <c r="W1050">
        <v>7</v>
      </c>
      <c r="X1050">
        <v>1</v>
      </c>
      <c r="Y1050">
        <v>0</v>
      </c>
      <c r="Z1050">
        <v>0</v>
      </c>
      <c r="AA1050" t="s">
        <v>27</v>
      </c>
      <c r="AB1050">
        <v>0</v>
      </c>
    </row>
    <row r="1051" spans="2:28" x14ac:dyDescent="0.2">
      <c r="B1051">
        <v>2937</v>
      </c>
      <c r="C1051">
        <v>1975</v>
      </c>
      <c r="D1051" s="59">
        <f t="shared" ca="1" si="49"/>
        <v>49</v>
      </c>
      <c r="E1051" t="s">
        <v>40</v>
      </c>
      <c r="F1051" t="s">
        <v>28</v>
      </c>
      <c r="G1051" t="s">
        <v>1293</v>
      </c>
      <c r="H1051" s="61" t="str">
        <f t="shared" si="50"/>
        <v>68,352.00</v>
      </c>
      <c r="I1051" s="78">
        <f t="shared" si="51"/>
        <v>68352</v>
      </c>
      <c r="J1051">
        <v>0</v>
      </c>
      <c r="K1051">
        <v>1</v>
      </c>
      <c r="L1051" s="61" t="s">
        <v>911</v>
      </c>
      <c r="M1051" s="93">
        <v>41514</v>
      </c>
      <c r="N1051">
        <v>47</v>
      </c>
      <c r="O1051">
        <v>614</v>
      </c>
      <c r="P1051">
        <v>16</v>
      </c>
      <c r="Q1051">
        <v>132</v>
      </c>
      <c r="R1051">
        <v>43</v>
      </c>
      <c r="S1051">
        <v>33</v>
      </c>
      <c r="T1051">
        <v>33</v>
      </c>
      <c r="U1051">
        <v>3</v>
      </c>
      <c r="V1051">
        <v>8</v>
      </c>
      <c r="W1051">
        <v>9</v>
      </c>
      <c r="X1051">
        <v>6</v>
      </c>
      <c r="Y1051">
        <v>0</v>
      </c>
      <c r="Z1051">
        <v>0</v>
      </c>
      <c r="AA1051" t="s">
        <v>31</v>
      </c>
      <c r="AB1051">
        <v>0</v>
      </c>
    </row>
    <row r="1052" spans="2:28" x14ac:dyDescent="0.2">
      <c r="B1052">
        <v>203</v>
      </c>
      <c r="C1052">
        <v>1976</v>
      </c>
      <c r="D1052" s="59">
        <f t="shared" ca="1" si="49"/>
        <v>48</v>
      </c>
      <c r="E1052" t="s">
        <v>53</v>
      </c>
      <c r="F1052" t="s">
        <v>28</v>
      </c>
      <c r="G1052" t="s">
        <v>1294</v>
      </c>
      <c r="H1052" s="61" t="str">
        <f t="shared" si="50"/>
        <v>81,169.00</v>
      </c>
      <c r="I1052" s="78">
        <f t="shared" si="51"/>
        <v>81169</v>
      </c>
      <c r="J1052">
        <v>0</v>
      </c>
      <c r="K1052">
        <v>0</v>
      </c>
      <c r="L1052" s="61" t="s">
        <v>1295</v>
      </c>
      <c r="M1052" s="93">
        <v>41378</v>
      </c>
      <c r="N1052">
        <v>47</v>
      </c>
      <c r="O1052">
        <v>1288</v>
      </c>
      <c r="P1052">
        <v>20</v>
      </c>
      <c r="Q1052">
        <v>613</v>
      </c>
      <c r="R1052">
        <v>80</v>
      </c>
      <c r="S1052">
        <v>61</v>
      </c>
      <c r="T1052">
        <v>27</v>
      </c>
      <c r="U1052">
        <v>1</v>
      </c>
      <c r="V1052">
        <v>5</v>
      </c>
      <c r="W1052">
        <v>9</v>
      </c>
      <c r="X1052">
        <v>2</v>
      </c>
      <c r="Y1052">
        <v>0</v>
      </c>
      <c r="Z1052">
        <v>0</v>
      </c>
      <c r="AA1052" t="s">
        <v>27</v>
      </c>
      <c r="AB1052">
        <v>0</v>
      </c>
    </row>
    <row r="1053" spans="2:28" x14ac:dyDescent="0.2">
      <c r="B1053">
        <v>2021</v>
      </c>
      <c r="C1053">
        <v>1976</v>
      </c>
      <c r="D1053" s="59">
        <f t="shared" ca="1" si="49"/>
        <v>48</v>
      </c>
      <c r="E1053" t="s">
        <v>23</v>
      </c>
      <c r="F1053" t="s">
        <v>32</v>
      </c>
      <c r="G1053" t="s">
        <v>1296</v>
      </c>
      <c r="H1053" s="61" t="str">
        <f t="shared" si="50"/>
        <v>61,456.00</v>
      </c>
      <c r="I1053" s="78">
        <f t="shared" si="51"/>
        <v>61456</v>
      </c>
      <c r="J1053">
        <v>0</v>
      </c>
      <c r="K1053">
        <v>1</v>
      </c>
      <c r="L1053" s="61" t="s">
        <v>777</v>
      </c>
      <c r="M1053" s="93">
        <v>41360</v>
      </c>
      <c r="N1053">
        <v>47</v>
      </c>
      <c r="O1053">
        <v>563</v>
      </c>
      <c r="P1053">
        <v>76</v>
      </c>
      <c r="Q1053">
        <v>384</v>
      </c>
      <c r="R1053">
        <v>84</v>
      </c>
      <c r="S1053">
        <v>192</v>
      </c>
      <c r="T1053">
        <v>89</v>
      </c>
      <c r="U1053">
        <v>4</v>
      </c>
      <c r="V1053">
        <v>6</v>
      </c>
      <c r="W1053">
        <v>13</v>
      </c>
      <c r="X1053">
        <v>4</v>
      </c>
      <c r="Y1053">
        <v>0</v>
      </c>
      <c r="Z1053">
        <v>0</v>
      </c>
      <c r="AA1053" t="s">
        <v>27</v>
      </c>
      <c r="AB1053">
        <v>0</v>
      </c>
    </row>
    <row r="1054" spans="2:28" x14ac:dyDescent="0.2">
      <c r="B1054">
        <v>880</v>
      </c>
      <c r="C1054">
        <v>1967</v>
      </c>
      <c r="D1054" s="59">
        <f t="shared" ca="1" si="49"/>
        <v>57</v>
      </c>
      <c r="E1054" t="s">
        <v>118</v>
      </c>
      <c r="F1054" t="s">
        <v>32</v>
      </c>
      <c r="G1054" t="s">
        <v>1297</v>
      </c>
      <c r="H1054" s="61" t="str">
        <f t="shared" si="50"/>
        <v>22,634.00</v>
      </c>
      <c r="I1054" s="78">
        <f t="shared" si="51"/>
        <v>22634</v>
      </c>
      <c r="J1054">
        <v>0</v>
      </c>
      <c r="K1054">
        <v>0</v>
      </c>
      <c r="L1054" s="61" t="s">
        <v>263</v>
      </c>
      <c r="M1054" s="93">
        <v>41290</v>
      </c>
      <c r="N1054">
        <v>47</v>
      </c>
      <c r="O1054">
        <v>2</v>
      </c>
      <c r="P1054">
        <v>23</v>
      </c>
      <c r="Q1054">
        <v>11</v>
      </c>
      <c r="R1054">
        <v>8</v>
      </c>
      <c r="S1054">
        <v>6</v>
      </c>
      <c r="T1054">
        <v>46</v>
      </c>
      <c r="U1054">
        <v>1</v>
      </c>
      <c r="V1054">
        <v>2</v>
      </c>
      <c r="W1054">
        <v>2</v>
      </c>
      <c r="X1054">
        <v>8</v>
      </c>
      <c r="Y1054">
        <v>0</v>
      </c>
      <c r="Z1054">
        <v>0</v>
      </c>
      <c r="AA1054" t="s">
        <v>27</v>
      </c>
      <c r="AB1054">
        <v>0</v>
      </c>
    </row>
    <row r="1055" spans="2:28" x14ac:dyDescent="0.2">
      <c r="B1055">
        <v>524</v>
      </c>
      <c r="C1055">
        <v>1967</v>
      </c>
      <c r="D1055" s="59">
        <f t="shared" ca="1" si="49"/>
        <v>57</v>
      </c>
      <c r="E1055" t="s">
        <v>118</v>
      </c>
      <c r="F1055" t="s">
        <v>32</v>
      </c>
      <c r="G1055" t="s">
        <v>1297</v>
      </c>
      <c r="H1055" s="61" t="str">
        <f t="shared" si="50"/>
        <v>22,634.00</v>
      </c>
      <c r="I1055" s="78">
        <f t="shared" si="51"/>
        <v>22634</v>
      </c>
      <c r="J1055">
        <v>0</v>
      </c>
      <c r="K1055">
        <v>0</v>
      </c>
      <c r="L1055" s="61" t="s">
        <v>263</v>
      </c>
      <c r="M1055" s="93">
        <v>41290</v>
      </c>
      <c r="N1055">
        <v>47</v>
      </c>
      <c r="O1055">
        <v>2</v>
      </c>
      <c r="P1055">
        <v>23</v>
      </c>
      <c r="Q1055">
        <v>11</v>
      </c>
      <c r="R1055">
        <v>8</v>
      </c>
      <c r="S1055">
        <v>6</v>
      </c>
      <c r="T1055">
        <v>46</v>
      </c>
      <c r="U1055">
        <v>1</v>
      </c>
      <c r="V1055">
        <v>2</v>
      </c>
      <c r="W1055">
        <v>2</v>
      </c>
      <c r="X1055">
        <v>8</v>
      </c>
      <c r="Y1055">
        <v>0</v>
      </c>
      <c r="Z1055">
        <v>0</v>
      </c>
      <c r="AA1055" t="s">
        <v>38</v>
      </c>
      <c r="AB1055">
        <v>0</v>
      </c>
    </row>
    <row r="1056" spans="2:28" x14ac:dyDescent="0.2">
      <c r="B1056">
        <v>10837</v>
      </c>
      <c r="C1056">
        <v>1976</v>
      </c>
      <c r="D1056" s="59">
        <f t="shared" ca="1" si="49"/>
        <v>48</v>
      </c>
      <c r="E1056" t="s">
        <v>23</v>
      </c>
      <c r="F1056" t="s">
        <v>32</v>
      </c>
      <c r="G1056" t="s">
        <v>1298</v>
      </c>
      <c r="H1056" s="61" t="str">
        <f t="shared" si="50"/>
        <v>23,957.00</v>
      </c>
      <c r="I1056" s="78">
        <f t="shared" si="51"/>
        <v>23957</v>
      </c>
      <c r="J1056">
        <v>1</v>
      </c>
      <c r="K1056">
        <v>0</v>
      </c>
      <c r="L1056" s="61" t="s">
        <v>1299</v>
      </c>
      <c r="M1056" s="93">
        <v>41210</v>
      </c>
      <c r="N1056">
        <v>47</v>
      </c>
      <c r="O1056">
        <v>2</v>
      </c>
      <c r="P1056">
        <v>1</v>
      </c>
      <c r="Q1056">
        <v>18</v>
      </c>
      <c r="R1056">
        <v>20</v>
      </c>
      <c r="S1056">
        <v>11</v>
      </c>
      <c r="T1056">
        <v>16</v>
      </c>
      <c r="U1056">
        <v>1</v>
      </c>
      <c r="V1056">
        <v>2</v>
      </c>
      <c r="W1056">
        <v>3</v>
      </c>
      <c r="X1056">
        <v>6</v>
      </c>
      <c r="Y1056">
        <v>1</v>
      </c>
      <c r="Z1056">
        <v>0</v>
      </c>
      <c r="AA1056" t="s">
        <v>31</v>
      </c>
      <c r="AB1056">
        <v>0</v>
      </c>
    </row>
    <row r="1057" spans="2:28" x14ac:dyDescent="0.2">
      <c r="B1057">
        <v>7011</v>
      </c>
      <c r="C1057">
        <v>1974</v>
      </c>
      <c r="D1057" s="59">
        <f t="shared" ca="1" si="49"/>
        <v>50</v>
      </c>
      <c r="E1057" t="s">
        <v>23</v>
      </c>
      <c r="F1057" t="s">
        <v>32</v>
      </c>
      <c r="G1057" t="s">
        <v>1300</v>
      </c>
      <c r="H1057" s="61" t="str">
        <f t="shared" si="50"/>
        <v>33,471.00</v>
      </c>
      <c r="I1057" s="78">
        <f t="shared" si="51"/>
        <v>33471</v>
      </c>
      <c r="J1057">
        <v>1</v>
      </c>
      <c r="K1057">
        <v>0</v>
      </c>
      <c r="L1057" s="61">
        <v>41253</v>
      </c>
      <c r="M1057" s="93">
        <v>41253</v>
      </c>
      <c r="N1057">
        <v>47</v>
      </c>
      <c r="O1057">
        <v>43</v>
      </c>
      <c r="P1057">
        <v>2</v>
      </c>
      <c r="Q1057">
        <v>27</v>
      </c>
      <c r="R1057">
        <v>0</v>
      </c>
      <c r="S1057">
        <v>9</v>
      </c>
      <c r="T1057">
        <v>12</v>
      </c>
      <c r="U1057">
        <v>3</v>
      </c>
      <c r="V1057">
        <v>3</v>
      </c>
      <c r="W1057">
        <v>4</v>
      </c>
      <c r="X1057">
        <v>7</v>
      </c>
      <c r="Y1057">
        <v>0</v>
      </c>
      <c r="Z1057">
        <v>0</v>
      </c>
      <c r="AA1057" t="s">
        <v>67</v>
      </c>
      <c r="AB1057">
        <v>0</v>
      </c>
    </row>
    <row r="1058" spans="2:28" x14ac:dyDescent="0.2">
      <c r="B1058">
        <v>4184</v>
      </c>
      <c r="C1058">
        <v>1951</v>
      </c>
      <c r="D1058" s="59">
        <f t="shared" ca="1" si="49"/>
        <v>73</v>
      </c>
      <c r="E1058" t="s">
        <v>40</v>
      </c>
      <c r="F1058" t="s">
        <v>32</v>
      </c>
      <c r="G1058" t="s">
        <v>1301</v>
      </c>
      <c r="H1058" s="61" t="str">
        <f t="shared" si="50"/>
        <v>52,157.00</v>
      </c>
      <c r="I1058" s="78">
        <f t="shared" si="51"/>
        <v>52157</v>
      </c>
      <c r="J1058">
        <v>0</v>
      </c>
      <c r="K1058">
        <v>1</v>
      </c>
      <c r="L1058" s="61">
        <v>41826</v>
      </c>
      <c r="M1058" s="93">
        <v>41826</v>
      </c>
      <c r="N1058">
        <v>48</v>
      </c>
      <c r="O1058">
        <v>189</v>
      </c>
      <c r="P1058">
        <v>2</v>
      </c>
      <c r="Q1058">
        <v>29</v>
      </c>
      <c r="R1058">
        <v>3</v>
      </c>
      <c r="S1058">
        <v>2</v>
      </c>
      <c r="T1058">
        <v>40</v>
      </c>
      <c r="U1058">
        <v>2</v>
      </c>
      <c r="V1058">
        <v>3</v>
      </c>
      <c r="W1058">
        <v>5</v>
      </c>
      <c r="X1058">
        <v>4</v>
      </c>
      <c r="Y1058">
        <v>0</v>
      </c>
      <c r="Z1058">
        <v>0</v>
      </c>
      <c r="AA1058" t="s">
        <v>27</v>
      </c>
      <c r="AB1058">
        <v>0</v>
      </c>
    </row>
    <row r="1059" spans="2:28" x14ac:dyDescent="0.2">
      <c r="B1059">
        <v>7679</v>
      </c>
      <c r="C1059">
        <v>1986</v>
      </c>
      <c r="D1059" s="59">
        <f t="shared" ca="1" si="49"/>
        <v>38</v>
      </c>
      <c r="E1059" t="s">
        <v>40</v>
      </c>
      <c r="F1059" t="s">
        <v>28</v>
      </c>
      <c r="G1059" t="s">
        <v>1302</v>
      </c>
      <c r="H1059" s="61" t="str">
        <f t="shared" si="50"/>
        <v>30,298.00</v>
      </c>
      <c r="I1059" s="78">
        <f t="shared" si="51"/>
        <v>30298</v>
      </c>
      <c r="J1059">
        <v>0</v>
      </c>
      <c r="K1059">
        <v>0</v>
      </c>
      <c r="L1059" s="61" t="s">
        <v>1067</v>
      </c>
      <c r="M1059" s="93">
        <v>41778</v>
      </c>
      <c r="N1059">
        <v>48</v>
      </c>
      <c r="O1059">
        <v>6</v>
      </c>
      <c r="P1059">
        <v>3</v>
      </c>
      <c r="Q1059">
        <v>12</v>
      </c>
      <c r="R1059">
        <v>6</v>
      </c>
      <c r="S1059">
        <v>1</v>
      </c>
      <c r="T1059">
        <v>0</v>
      </c>
      <c r="U1059">
        <v>1</v>
      </c>
      <c r="V1059">
        <v>1</v>
      </c>
      <c r="W1059">
        <v>3</v>
      </c>
      <c r="X1059">
        <v>3</v>
      </c>
      <c r="Y1059">
        <v>0</v>
      </c>
      <c r="Z1059">
        <v>0</v>
      </c>
      <c r="AA1059" t="s">
        <v>27</v>
      </c>
      <c r="AB1059">
        <v>0</v>
      </c>
    </row>
    <row r="1060" spans="2:28" x14ac:dyDescent="0.2">
      <c r="B1060">
        <v>7485</v>
      </c>
      <c r="C1060">
        <v>1951</v>
      </c>
      <c r="D1060" s="59">
        <f t="shared" ca="1" si="49"/>
        <v>73</v>
      </c>
      <c r="E1060" t="s">
        <v>40</v>
      </c>
      <c r="F1060" t="s">
        <v>55</v>
      </c>
      <c r="G1060" t="s">
        <v>1303</v>
      </c>
      <c r="H1060" s="61" t="str">
        <f t="shared" si="50"/>
        <v>56,551.00</v>
      </c>
      <c r="I1060" s="78">
        <f t="shared" si="51"/>
        <v>56551</v>
      </c>
      <c r="J1060">
        <v>1</v>
      </c>
      <c r="K1060">
        <v>1</v>
      </c>
      <c r="L1060" s="61">
        <v>41825</v>
      </c>
      <c r="M1060" s="93">
        <v>41825</v>
      </c>
      <c r="N1060">
        <v>48</v>
      </c>
      <c r="O1060">
        <v>67</v>
      </c>
      <c r="P1060">
        <v>4</v>
      </c>
      <c r="Q1060">
        <v>32</v>
      </c>
      <c r="R1060">
        <v>17</v>
      </c>
      <c r="S1060">
        <v>2</v>
      </c>
      <c r="T1060">
        <v>16</v>
      </c>
      <c r="U1060">
        <v>3</v>
      </c>
      <c r="V1060">
        <v>2</v>
      </c>
      <c r="W1060">
        <v>4</v>
      </c>
      <c r="X1060">
        <v>4</v>
      </c>
      <c r="Y1060">
        <v>0</v>
      </c>
      <c r="Z1060">
        <v>0</v>
      </c>
      <c r="AA1060" t="s">
        <v>67</v>
      </c>
      <c r="AB1060">
        <v>0</v>
      </c>
    </row>
    <row r="1061" spans="2:28" x14ac:dyDescent="0.2">
      <c r="B1061">
        <v>7530</v>
      </c>
      <c r="C1061">
        <v>1951</v>
      </c>
      <c r="D1061" s="59">
        <f t="shared" ca="1" si="49"/>
        <v>73</v>
      </c>
      <c r="E1061" t="s">
        <v>40</v>
      </c>
      <c r="F1061" t="s">
        <v>55</v>
      </c>
      <c r="G1061" t="s">
        <v>1303</v>
      </c>
      <c r="H1061" s="61" t="str">
        <f t="shared" si="50"/>
        <v>56,551.00</v>
      </c>
      <c r="I1061" s="78">
        <f t="shared" si="51"/>
        <v>56551</v>
      </c>
      <c r="J1061">
        <v>1</v>
      </c>
      <c r="K1061">
        <v>1</v>
      </c>
      <c r="L1061" s="61">
        <v>41825</v>
      </c>
      <c r="M1061" s="93">
        <v>41825</v>
      </c>
      <c r="N1061">
        <v>48</v>
      </c>
      <c r="O1061">
        <v>67</v>
      </c>
      <c r="P1061">
        <v>4</v>
      </c>
      <c r="Q1061">
        <v>32</v>
      </c>
      <c r="R1061">
        <v>17</v>
      </c>
      <c r="S1061">
        <v>2</v>
      </c>
      <c r="T1061">
        <v>16</v>
      </c>
      <c r="U1061">
        <v>3</v>
      </c>
      <c r="V1061">
        <v>2</v>
      </c>
      <c r="W1061">
        <v>4</v>
      </c>
      <c r="X1061">
        <v>4</v>
      </c>
      <c r="Y1061">
        <v>0</v>
      </c>
      <c r="Z1061">
        <v>0</v>
      </c>
      <c r="AA1061" t="s">
        <v>27</v>
      </c>
      <c r="AB1061">
        <v>0</v>
      </c>
    </row>
    <row r="1062" spans="2:28" x14ac:dyDescent="0.2">
      <c r="B1062">
        <v>4369</v>
      </c>
      <c r="C1062">
        <v>1958</v>
      </c>
      <c r="D1062" s="59">
        <f t="shared" ca="1" si="49"/>
        <v>66</v>
      </c>
      <c r="E1062" t="s">
        <v>53</v>
      </c>
      <c r="F1062" t="s">
        <v>2466</v>
      </c>
      <c r="G1062" t="s">
        <v>1305</v>
      </c>
      <c r="H1062" s="61" t="str">
        <f t="shared" si="50"/>
        <v>65,487.00</v>
      </c>
      <c r="I1062" s="78">
        <f t="shared" si="51"/>
        <v>65487</v>
      </c>
      <c r="J1062">
        <v>0</v>
      </c>
      <c r="K1062">
        <v>0</v>
      </c>
      <c r="L1062" s="61">
        <v>41913</v>
      </c>
      <c r="M1062" s="93">
        <v>41913</v>
      </c>
      <c r="N1062">
        <v>48</v>
      </c>
      <c r="O1062">
        <v>240</v>
      </c>
      <c r="P1062">
        <v>67</v>
      </c>
      <c r="Q1062">
        <v>500</v>
      </c>
      <c r="R1062">
        <v>199</v>
      </c>
      <c r="S1062">
        <v>0</v>
      </c>
      <c r="T1062">
        <v>163</v>
      </c>
      <c r="U1062">
        <v>3</v>
      </c>
      <c r="V1062">
        <v>3</v>
      </c>
      <c r="W1062">
        <v>6</v>
      </c>
      <c r="X1062">
        <v>2</v>
      </c>
      <c r="Y1062">
        <v>0</v>
      </c>
      <c r="Z1062">
        <v>0</v>
      </c>
      <c r="AA1062" t="s">
        <v>31</v>
      </c>
      <c r="AB1062">
        <v>0</v>
      </c>
    </row>
    <row r="1063" spans="2:28" x14ac:dyDescent="0.2">
      <c r="B1063">
        <v>10652</v>
      </c>
      <c r="C1063">
        <v>1958</v>
      </c>
      <c r="D1063" s="59">
        <f t="shared" ca="1" si="49"/>
        <v>66</v>
      </c>
      <c r="E1063" t="s">
        <v>53</v>
      </c>
      <c r="F1063" t="s">
        <v>32</v>
      </c>
      <c r="G1063" t="s">
        <v>1305</v>
      </c>
      <c r="H1063" s="61" t="str">
        <f t="shared" si="50"/>
        <v>65,487.00</v>
      </c>
      <c r="I1063" s="78">
        <f t="shared" si="51"/>
        <v>65487</v>
      </c>
      <c r="J1063">
        <v>0</v>
      </c>
      <c r="K1063">
        <v>0</v>
      </c>
      <c r="L1063" s="61">
        <v>41913</v>
      </c>
      <c r="M1063" s="93">
        <v>41913</v>
      </c>
      <c r="N1063">
        <v>48</v>
      </c>
      <c r="O1063">
        <v>240</v>
      </c>
      <c r="P1063">
        <v>67</v>
      </c>
      <c r="Q1063">
        <v>500</v>
      </c>
      <c r="R1063">
        <v>199</v>
      </c>
      <c r="S1063">
        <v>0</v>
      </c>
      <c r="T1063">
        <v>163</v>
      </c>
      <c r="U1063">
        <v>3</v>
      </c>
      <c r="V1063">
        <v>3</v>
      </c>
      <c r="W1063">
        <v>6</v>
      </c>
      <c r="X1063">
        <v>2</v>
      </c>
      <c r="Y1063">
        <v>0</v>
      </c>
      <c r="Z1063">
        <v>0</v>
      </c>
      <c r="AA1063" t="s">
        <v>31</v>
      </c>
      <c r="AB1063">
        <v>0</v>
      </c>
    </row>
    <row r="1064" spans="2:28" x14ac:dyDescent="0.2">
      <c r="B1064">
        <v>286</v>
      </c>
      <c r="C1064">
        <v>1953</v>
      </c>
      <c r="D1064" s="59">
        <f t="shared" ca="1" si="49"/>
        <v>71</v>
      </c>
      <c r="E1064" t="s">
        <v>23</v>
      </c>
      <c r="F1064" t="s">
        <v>28</v>
      </c>
      <c r="G1064" t="s">
        <v>1306</v>
      </c>
      <c r="H1064" s="61" t="str">
        <f t="shared" si="50"/>
        <v>44,213.00</v>
      </c>
      <c r="I1064" s="78">
        <f t="shared" si="51"/>
        <v>44213</v>
      </c>
      <c r="J1064">
        <v>1</v>
      </c>
      <c r="K1064">
        <v>1</v>
      </c>
      <c r="L1064" s="61" t="s">
        <v>617</v>
      </c>
      <c r="M1064" s="93">
        <v>41607</v>
      </c>
      <c r="N1064">
        <v>48</v>
      </c>
      <c r="O1064">
        <v>95</v>
      </c>
      <c r="P1064">
        <v>11</v>
      </c>
      <c r="Q1064">
        <v>35</v>
      </c>
      <c r="R1064">
        <v>0</v>
      </c>
      <c r="S1064">
        <v>4</v>
      </c>
      <c r="T1064">
        <v>7</v>
      </c>
      <c r="U1064">
        <v>4</v>
      </c>
      <c r="V1064">
        <v>2</v>
      </c>
      <c r="W1064">
        <v>5</v>
      </c>
      <c r="X1064">
        <v>6</v>
      </c>
      <c r="Y1064">
        <v>0</v>
      </c>
      <c r="Z1064">
        <v>0</v>
      </c>
      <c r="AA1064" t="s">
        <v>27</v>
      </c>
      <c r="AB1064">
        <v>0</v>
      </c>
    </row>
    <row r="1065" spans="2:28" x14ac:dyDescent="0.2">
      <c r="B1065">
        <v>5922</v>
      </c>
      <c r="C1065">
        <v>1975</v>
      </c>
      <c r="D1065" s="59">
        <f t="shared" ca="1" si="49"/>
        <v>49</v>
      </c>
      <c r="E1065" t="s">
        <v>40</v>
      </c>
      <c r="F1065" t="s">
        <v>32</v>
      </c>
      <c r="G1065" t="s">
        <v>1307</v>
      </c>
      <c r="H1065" s="61" t="str">
        <f t="shared" si="50"/>
        <v>40,344.00</v>
      </c>
      <c r="I1065" s="78">
        <f t="shared" si="51"/>
        <v>40344</v>
      </c>
      <c r="J1065">
        <v>0</v>
      </c>
      <c r="K1065">
        <v>1</v>
      </c>
      <c r="L1065" s="61" t="s">
        <v>173</v>
      </c>
      <c r="M1065" s="93">
        <v>41560</v>
      </c>
      <c r="N1065">
        <v>48</v>
      </c>
      <c r="O1065">
        <v>210</v>
      </c>
      <c r="P1065">
        <v>0</v>
      </c>
      <c r="Q1065">
        <v>6</v>
      </c>
      <c r="R1065">
        <v>0</v>
      </c>
      <c r="S1065">
        <v>0</v>
      </c>
      <c r="T1065">
        <v>2</v>
      </c>
      <c r="U1065">
        <v>2</v>
      </c>
      <c r="V1065">
        <v>4</v>
      </c>
      <c r="W1065">
        <v>5</v>
      </c>
      <c r="X1065">
        <v>7</v>
      </c>
      <c r="Y1065">
        <v>0</v>
      </c>
      <c r="Z1065">
        <v>0</v>
      </c>
      <c r="AA1065" t="s">
        <v>27</v>
      </c>
      <c r="AB1065">
        <v>0</v>
      </c>
    </row>
    <row r="1066" spans="2:28" x14ac:dyDescent="0.2">
      <c r="B1066">
        <v>7250</v>
      </c>
      <c r="C1066">
        <v>1979</v>
      </c>
      <c r="D1066" s="59">
        <f t="shared" ca="1" si="49"/>
        <v>45</v>
      </c>
      <c r="E1066" t="s">
        <v>23</v>
      </c>
      <c r="F1066" t="s">
        <v>32</v>
      </c>
      <c r="G1066" t="s">
        <v>1308</v>
      </c>
      <c r="H1066" s="61" t="str">
        <f t="shared" si="50"/>
        <v>57,867.00</v>
      </c>
      <c r="I1066" s="78">
        <f t="shared" si="51"/>
        <v>57867</v>
      </c>
      <c r="J1066">
        <v>1</v>
      </c>
      <c r="K1066">
        <v>0</v>
      </c>
      <c r="L1066" s="61">
        <v>41284</v>
      </c>
      <c r="M1066" s="93">
        <v>41284</v>
      </c>
      <c r="N1066">
        <v>48</v>
      </c>
      <c r="O1066">
        <v>344</v>
      </c>
      <c r="P1066">
        <v>35</v>
      </c>
      <c r="Q1066">
        <v>178</v>
      </c>
      <c r="R1066">
        <v>15</v>
      </c>
      <c r="S1066">
        <v>23</v>
      </c>
      <c r="T1066">
        <v>17</v>
      </c>
      <c r="U1066">
        <v>7</v>
      </c>
      <c r="V1066">
        <v>7</v>
      </c>
      <c r="W1066">
        <v>9</v>
      </c>
      <c r="X1066">
        <v>6</v>
      </c>
      <c r="Y1066">
        <v>0</v>
      </c>
      <c r="Z1066">
        <v>0</v>
      </c>
      <c r="AA1066" t="s">
        <v>31</v>
      </c>
      <c r="AB1066">
        <v>0</v>
      </c>
    </row>
    <row r="1067" spans="2:28" x14ac:dyDescent="0.2">
      <c r="B1067">
        <v>2478</v>
      </c>
      <c r="C1067">
        <v>1974</v>
      </c>
      <c r="D1067" s="59">
        <f t="shared" ca="1" si="49"/>
        <v>50</v>
      </c>
      <c r="E1067" t="s">
        <v>23</v>
      </c>
      <c r="F1067" t="s">
        <v>32</v>
      </c>
      <c r="G1067" t="s">
        <v>1309</v>
      </c>
      <c r="H1067" s="61" t="str">
        <f t="shared" si="50"/>
        <v>25,410.00</v>
      </c>
      <c r="I1067" s="78">
        <f t="shared" si="51"/>
        <v>25410</v>
      </c>
      <c r="J1067">
        <v>1</v>
      </c>
      <c r="K1067">
        <v>0</v>
      </c>
      <c r="L1067" s="61" t="s">
        <v>133</v>
      </c>
      <c r="M1067" s="93">
        <v>41517</v>
      </c>
      <c r="N1067">
        <v>48</v>
      </c>
      <c r="O1067">
        <v>2</v>
      </c>
      <c r="P1067">
        <v>2</v>
      </c>
      <c r="Q1067">
        <v>4</v>
      </c>
      <c r="R1067">
        <v>13</v>
      </c>
      <c r="S1067">
        <v>13</v>
      </c>
      <c r="T1067">
        <v>4</v>
      </c>
      <c r="U1067">
        <v>1</v>
      </c>
      <c r="V1067">
        <v>1</v>
      </c>
      <c r="W1067">
        <v>4</v>
      </c>
      <c r="X1067">
        <v>4</v>
      </c>
      <c r="Y1067">
        <v>0</v>
      </c>
      <c r="Z1067">
        <v>0</v>
      </c>
      <c r="AA1067" t="s">
        <v>27</v>
      </c>
      <c r="AB1067">
        <v>0</v>
      </c>
    </row>
    <row r="1068" spans="2:28" x14ac:dyDescent="0.2">
      <c r="B1068">
        <v>1160</v>
      </c>
      <c r="C1068">
        <v>1971</v>
      </c>
      <c r="D1068" s="59">
        <f t="shared" ca="1" si="49"/>
        <v>53</v>
      </c>
      <c r="E1068" t="s">
        <v>23</v>
      </c>
      <c r="F1068" t="s">
        <v>32</v>
      </c>
      <c r="G1068" t="s">
        <v>1310</v>
      </c>
      <c r="H1068" s="61" t="str">
        <f t="shared" si="50"/>
        <v>13,260.00</v>
      </c>
      <c r="I1068" s="78">
        <f t="shared" si="51"/>
        <v>13260</v>
      </c>
      <c r="J1068">
        <v>1</v>
      </c>
      <c r="K1068">
        <v>1</v>
      </c>
      <c r="L1068" s="61" t="s">
        <v>745</v>
      </c>
      <c r="M1068" s="93">
        <v>41509</v>
      </c>
      <c r="N1068">
        <v>48</v>
      </c>
      <c r="O1068">
        <v>9</v>
      </c>
      <c r="P1068">
        <v>4</v>
      </c>
      <c r="Q1068">
        <v>17</v>
      </c>
      <c r="R1068">
        <v>10</v>
      </c>
      <c r="S1068">
        <v>2</v>
      </c>
      <c r="T1068">
        <v>7</v>
      </c>
      <c r="U1068">
        <v>4</v>
      </c>
      <c r="V1068">
        <v>3</v>
      </c>
      <c r="W1068">
        <v>3</v>
      </c>
      <c r="X1068">
        <v>8</v>
      </c>
      <c r="Y1068">
        <v>0</v>
      </c>
      <c r="Z1068">
        <v>0</v>
      </c>
      <c r="AA1068" t="s">
        <v>27</v>
      </c>
      <c r="AB1068">
        <v>0</v>
      </c>
    </row>
    <row r="1069" spans="2:28" x14ac:dyDescent="0.2">
      <c r="B1069">
        <v>9214</v>
      </c>
      <c r="C1069">
        <v>1992</v>
      </c>
      <c r="D1069" s="59">
        <f t="shared" ca="1" si="49"/>
        <v>32</v>
      </c>
      <c r="E1069" t="s">
        <v>23</v>
      </c>
      <c r="F1069" t="s">
        <v>32</v>
      </c>
      <c r="G1069" t="s">
        <v>1311</v>
      </c>
      <c r="H1069" s="61" t="str">
        <f t="shared" si="50"/>
        <v>42,691.00</v>
      </c>
      <c r="I1069" s="78">
        <f t="shared" si="51"/>
        <v>42691</v>
      </c>
      <c r="J1069">
        <v>0</v>
      </c>
      <c r="K1069">
        <v>0</v>
      </c>
      <c r="L1069" s="61" t="s">
        <v>1264</v>
      </c>
      <c r="M1069" s="93">
        <v>41502</v>
      </c>
      <c r="N1069">
        <v>48</v>
      </c>
      <c r="O1069">
        <v>179</v>
      </c>
      <c r="P1069">
        <v>2</v>
      </c>
      <c r="Q1069">
        <v>64</v>
      </c>
      <c r="R1069">
        <v>38</v>
      </c>
      <c r="S1069">
        <v>17</v>
      </c>
      <c r="T1069">
        <v>58</v>
      </c>
      <c r="U1069">
        <v>1</v>
      </c>
      <c r="V1069">
        <v>5</v>
      </c>
      <c r="W1069">
        <v>6</v>
      </c>
      <c r="X1069">
        <v>5</v>
      </c>
      <c r="Y1069">
        <v>0</v>
      </c>
      <c r="Z1069">
        <v>0</v>
      </c>
      <c r="AA1069" t="s">
        <v>27</v>
      </c>
      <c r="AB1069">
        <v>0</v>
      </c>
    </row>
    <row r="1070" spans="2:28" x14ac:dyDescent="0.2">
      <c r="B1070">
        <v>273</v>
      </c>
      <c r="C1070">
        <v>1971</v>
      </c>
      <c r="D1070" s="59">
        <f t="shared" ca="1" si="49"/>
        <v>53</v>
      </c>
      <c r="E1070" t="s">
        <v>53</v>
      </c>
      <c r="F1070" t="s">
        <v>32</v>
      </c>
      <c r="G1070" t="s">
        <v>1312</v>
      </c>
      <c r="H1070" s="61" t="str">
        <f t="shared" si="50"/>
        <v>36,138.00</v>
      </c>
      <c r="I1070" s="78">
        <f t="shared" si="51"/>
        <v>36138</v>
      </c>
      <c r="J1070">
        <v>1</v>
      </c>
      <c r="K1070">
        <v>1</v>
      </c>
      <c r="L1070" s="61" t="s">
        <v>986</v>
      </c>
      <c r="M1070" s="93">
        <v>41471</v>
      </c>
      <c r="N1070">
        <v>48</v>
      </c>
      <c r="O1070">
        <v>130</v>
      </c>
      <c r="P1070">
        <v>0</v>
      </c>
      <c r="Q1070">
        <v>16</v>
      </c>
      <c r="R1070">
        <v>0</v>
      </c>
      <c r="S1070">
        <v>0</v>
      </c>
      <c r="T1070">
        <v>5</v>
      </c>
      <c r="U1070">
        <v>5</v>
      </c>
      <c r="V1070">
        <v>3</v>
      </c>
      <c r="W1070">
        <v>4</v>
      </c>
      <c r="X1070">
        <v>7</v>
      </c>
      <c r="Y1070">
        <v>0</v>
      </c>
      <c r="Z1070">
        <v>0</v>
      </c>
      <c r="AA1070" t="s">
        <v>46</v>
      </c>
      <c r="AB1070">
        <v>1</v>
      </c>
    </row>
    <row r="1071" spans="2:28" x14ac:dyDescent="0.2">
      <c r="B1071">
        <v>851</v>
      </c>
      <c r="C1071">
        <v>1973</v>
      </c>
      <c r="D1071" s="59">
        <f t="shared" ca="1" si="49"/>
        <v>51</v>
      </c>
      <c r="E1071" t="s">
        <v>53</v>
      </c>
      <c r="F1071" t="s">
        <v>32</v>
      </c>
      <c r="G1071" t="s">
        <v>592</v>
      </c>
      <c r="H1071" s="61" t="str">
        <f t="shared" si="50"/>
        <v>57,136.00</v>
      </c>
      <c r="I1071" s="78">
        <f t="shared" si="51"/>
        <v>57136</v>
      </c>
      <c r="J1071">
        <v>1</v>
      </c>
      <c r="K1071">
        <v>1</v>
      </c>
      <c r="L1071" s="61">
        <v>41524</v>
      </c>
      <c r="M1071" s="93">
        <v>41524</v>
      </c>
      <c r="N1071">
        <v>48</v>
      </c>
      <c r="O1071">
        <v>306</v>
      </c>
      <c r="P1071">
        <v>5</v>
      </c>
      <c r="Q1071">
        <v>109</v>
      </c>
      <c r="R1071">
        <v>21</v>
      </c>
      <c r="S1071">
        <v>109</v>
      </c>
      <c r="T1071">
        <v>92</v>
      </c>
      <c r="U1071">
        <v>9</v>
      </c>
      <c r="V1071">
        <v>5</v>
      </c>
      <c r="W1071">
        <v>10</v>
      </c>
      <c r="X1071">
        <v>6</v>
      </c>
      <c r="Y1071">
        <v>0</v>
      </c>
      <c r="Z1071">
        <v>0</v>
      </c>
      <c r="AA1071" t="s">
        <v>31</v>
      </c>
      <c r="AB1071">
        <v>0</v>
      </c>
    </row>
    <row r="1072" spans="2:28" x14ac:dyDescent="0.2">
      <c r="B1072">
        <v>9729</v>
      </c>
      <c r="C1072">
        <v>1956</v>
      </c>
      <c r="D1072" s="59">
        <f t="shared" ca="1" si="49"/>
        <v>68</v>
      </c>
      <c r="E1072" t="s">
        <v>23</v>
      </c>
      <c r="F1072" t="s">
        <v>55</v>
      </c>
      <c r="G1072" t="s">
        <v>1313</v>
      </c>
      <c r="H1072" s="61" t="str">
        <f t="shared" si="50"/>
        <v>58,275.00</v>
      </c>
      <c r="I1072" s="78">
        <f t="shared" si="51"/>
        <v>58275</v>
      </c>
      <c r="J1072">
        <v>1</v>
      </c>
      <c r="K1072">
        <v>1</v>
      </c>
      <c r="L1072" s="61">
        <v>41311</v>
      </c>
      <c r="M1072" s="93">
        <v>41311</v>
      </c>
      <c r="N1072">
        <v>48</v>
      </c>
      <c r="O1072">
        <v>189</v>
      </c>
      <c r="P1072">
        <v>10</v>
      </c>
      <c r="Q1072">
        <v>253</v>
      </c>
      <c r="R1072">
        <v>56</v>
      </c>
      <c r="S1072">
        <v>43</v>
      </c>
      <c r="T1072">
        <v>64</v>
      </c>
      <c r="U1072">
        <v>6</v>
      </c>
      <c r="V1072">
        <v>8</v>
      </c>
      <c r="W1072">
        <v>7</v>
      </c>
      <c r="X1072">
        <v>7</v>
      </c>
      <c r="Y1072">
        <v>0</v>
      </c>
      <c r="Z1072">
        <v>0</v>
      </c>
      <c r="AA1072" t="s">
        <v>46</v>
      </c>
      <c r="AB1072">
        <v>0</v>
      </c>
    </row>
    <row r="1073" spans="2:28" x14ac:dyDescent="0.2">
      <c r="B1073">
        <v>9665</v>
      </c>
      <c r="C1073">
        <v>1958</v>
      </c>
      <c r="D1073" s="59">
        <f t="shared" ca="1" si="49"/>
        <v>66</v>
      </c>
      <c r="E1073" t="s">
        <v>40</v>
      </c>
      <c r="F1073" t="s">
        <v>24</v>
      </c>
      <c r="G1073" t="s">
        <v>1314</v>
      </c>
      <c r="H1073" s="61" t="str">
        <f t="shared" si="50"/>
        <v>54,237.00</v>
      </c>
      <c r="I1073" s="78">
        <f t="shared" si="51"/>
        <v>54237</v>
      </c>
      <c r="J1073">
        <v>0</v>
      </c>
      <c r="K1073">
        <v>1</v>
      </c>
      <c r="L1073" s="61" t="s">
        <v>436</v>
      </c>
      <c r="M1073" s="93">
        <v>41391</v>
      </c>
      <c r="N1073">
        <v>48</v>
      </c>
      <c r="O1073">
        <v>267</v>
      </c>
      <c r="P1073">
        <v>3</v>
      </c>
      <c r="Q1073">
        <v>30</v>
      </c>
      <c r="R1073">
        <v>4</v>
      </c>
      <c r="S1073">
        <v>0</v>
      </c>
      <c r="T1073">
        <v>57</v>
      </c>
      <c r="U1073">
        <v>4</v>
      </c>
      <c r="V1073">
        <v>5</v>
      </c>
      <c r="W1073">
        <v>5</v>
      </c>
      <c r="X1073">
        <v>6</v>
      </c>
      <c r="Y1073">
        <v>0</v>
      </c>
      <c r="Z1073">
        <v>0</v>
      </c>
      <c r="AA1073" t="s">
        <v>67</v>
      </c>
      <c r="AB1073">
        <v>0</v>
      </c>
    </row>
    <row r="1074" spans="2:28" x14ac:dyDescent="0.2">
      <c r="B1074">
        <v>2620</v>
      </c>
      <c r="C1074">
        <v>1975</v>
      </c>
      <c r="D1074" s="59">
        <f t="shared" ca="1" si="49"/>
        <v>49</v>
      </c>
      <c r="E1074" t="s">
        <v>40</v>
      </c>
      <c r="F1074" t="s">
        <v>32</v>
      </c>
      <c r="G1074" t="s">
        <v>1315</v>
      </c>
      <c r="H1074" s="61" t="str">
        <f t="shared" si="50"/>
        <v>34,596.00</v>
      </c>
      <c r="I1074" s="78">
        <f t="shared" si="51"/>
        <v>34596</v>
      </c>
      <c r="J1074">
        <v>1</v>
      </c>
      <c r="K1074">
        <v>0</v>
      </c>
      <c r="L1074" s="61" t="s">
        <v>693</v>
      </c>
      <c r="M1074" s="93">
        <v>41377</v>
      </c>
      <c r="N1074">
        <v>48</v>
      </c>
      <c r="O1074">
        <v>14</v>
      </c>
      <c r="P1074">
        <v>0</v>
      </c>
      <c r="Q1074">
        <v>2</v>
      </c>
      <c r="R1074">
        <v>0</v>
      </c>
      <c r="S1074">
        <v>0</v>
      </c>
      <c r="T1074">
        <v>7</v>
      </c>
      <c r="U1074">
        <v>1</v>
      </c>
      <c r="V1074">
        <v>1</v>
      </c>
      <c r="W1074">
        <v>2</v>
      </c>
      <c r="X1074">
        <v>8</v>
      </c>
      <c r="Y1074">
        <v>1</v>
      </c>
      <c r="Z1074">
        <v>0</v>
      </c>
      <c r="AA1074" t="s">
        <v>67</v>
      </c>
      <c r="AB1074">
        <v>0</v>
      </c>
    </row>
    <row r="1075" spans="2:28" x14ac:dyDescent="0.2">
      <c r="B1075">
        <v>8254</v>
      </c>
      <c r="C1075">
        <v>1975</v>
      </c>
      <c r="D1075" s="59">
        <f t="shared" ca="1" si="49"/>
        <v>49</v>
      </c>
      <c r="E1075" t="s">
        <v>40</v>
      </c>
      <c r="F1075" t="s">
        <v>32</v>
      </c>
      <c r="G1075" t="s">
        <v>1315</v>
      </c>
      <c r="H1075" s="61" t="str">
        <f t="shared" si="50"/>
        <v>34,596.00</v>
      </c>
      <c r="I1075" s="78">
        <f t="shared" si="51"/>
        <v>34596</v>
      </c>
      <c r="J1075">
        <v>1</v>
      </c>
      <c r="K1075">
        <v>0</v>
      </c>
      <c r="L1075" s="61" t="s">
        <v>693</v>
      </c>
      <c r="M1075" s="93">
        <v>41377</v>
      </c>
      <c r="N1075">
        <v>48</v>
      </c>
      <c r="O1075">
        <v>14</v>
      </c>
      <c r="P1075">
        <v>0</v>
      </c>
      <c r="Q1075">
        <v>2</v>
      </c>
      <c r="R1075">
        <v>0</v>
      </c>
      <c r="S1075">
        <v>0</v>
      </c>
      <c r="T1075">
        <v>7</v>
      </c>
      <c r="U1075">
        <v>1</v>
      </c>
      <c r="V1075">
        <v>1</v>
      </c>
      <c r="W1075">
        <v>2</v>
      </c>
      <c r="X1075">
        <v>8</v>
      </c>
      <c r="Y1075">
        <v>0</v>
      </c>
      <c r="Z1075">
        <v>0</v>
      </c>
      <c r="AA1075" t="s">
        <v>46</v>
      </c>
      <c r="AB1075">
        <v>0</v>
      </c>
    </row>
    <row r="1076" spans="2:28" x14ac:dyDescent="0.2">
      <c r="B1076">
        <v>3852</v>
      </c>
      <c r="C1076">
        <v>1962</v>
      </c>
      <c r="D1076" s="59">
        <f t="shared" ca="1" si="49"/>
        <v>62</v>
      </c>
      <c r="E1076" t="s">
        <v>53</v>
      </c>
      <c r="F1076" t="s">
        <v>32</v>
      </c>
      <c r="G1076" t="s">
        <v>1316</v>
      </c>
      <c r="H1076" s="61" t="str">
        <f t="shared" si="50"/>
        <v>74,881.00</v>
      </c>
      <c r="I1076" s="78">
        <f t="shared" si="51"/>
        <v>74881</v>
      </c>
      <c r="J1076">
        <v>1</v>
      </c>
      <c r="K1076">
        <v>1</v>
      </c>
      <c r="L1076" s="61">
        <v>41489</v>
      </c>
      <c r="M1076" s="93">
        <v>41489</v>
      </c>
      <c r="N1076">
        <v>48</v>
      </c>
      <c r="O1076">
        <v>505</v>
      </c>
      <c r="P1076">
        <v>72</v>
      </c>
      <c r="Q1076">
        <v>270</v>
      </c>
      <c r="R1076">
        <v>36</v>
      </c>
      <c r="S1076">
        <v>27</v>
      </c>
      <c r="T1076">
        <v>54</v>
      </c>
      <c r="U1076">
        <v>4</v>
      </c>
      <c r="V1076">
        <v>9</v>
      </c>
      <c r="W1076">
        <v>12</v>
      </c>
      <c r="X1076">
        <v>5</v>
      </c>
      <c r="Y1076">
        <v>0</v>
      </c>
      <c r="Z1076">
        <v>0</v>
      </c>
      <c r="AA1076" t="s">
        <v>50</v>
      </c>
      <c r="AB1076">
        <v>0</v>
      </c>
    </row>
    <row r="1077" spans="2:28" x14ac:dyDescent="0.2">
      <c r="B1077">
        <v>1000</v>
      </c>
      <c r="C1077">
        <v>1962</v>
      </c>
      <c r="D1077" s="59">
        <f t="shared" ca="1" si="49"/>
        <v>62</v>
      </c>
      <c r="E1077" t="s">
        <v>53</v>
      </c>
      <c r="F1077" t="s">
        <v>32</v>
      </c>
      <c r="G1077" t="s">
        <v>1316</v>
      </c>
      <c r="H1077" s="61" t="str">
        <f t="shared" si="50"/>
        <v>74,881.00</v>
      </c>
      <c r="I1077" s="78">
        <f t="shared" si="51"/>
        <v>74881</v>
      </c>
      <c r="J1077">
        <v>1</v>
      </c>
      <c r="K1077">
        <v>1</v>
      </c>
      <c r="L1077" s="61">
        <v>41489</v>
      </c>
      <c r="M1077" s="93">
        <v>41489</v>
      </c>
      <c r="N1077">
        <v>48</v>
      </c>
      <c r="O1077">
        <v>505</v>
      </c>
      <c r="P1077">
        <v>72</v>
      </c>
      <c r="Q1077">
        <v>270</v>
      </c>
      <c r="R1077">
        <v>36</v>
      </c>
      <c r="S1077">
        <v>27</v>
      </c>
      <c r="T1077">
        <v>54</v>
      </c>
      <c r="U1077">
        <v>4</v>
      </c>
      <c r="V1077">
        <v>9</v>
      </c>
      <c r="W1077">
        <v>12</v>
      </c>
      <c r="X1077">
        <v>5</v>
      </c>
      <c r="Y1077">
        <v>0</v>
      </c>
      <c r="Z1077">
        <v>0</v>
      </c>
      <c r="AA1077" t="s">
        <v>27</v>
      </c>
      <c r="AB1077">
        <v>0</v>
      </c>
    </row>
    <row r="1078" spans="2:28" x14ac:dyDescent="0.2">
      <c r="B1078">
        <v>3099</v>
      </c>
      <c r="C1078">
        <v>1971</v>
      </c>
      <c r="D1078" s="59">
        <f t="shared" ca="1" si="49"/>
        <v>53</v>
      </c>
      <c r="E1078" t="s">
        <v>23</v>
      </c>
      <c r="F1078" t="s">
        <v>24</v>
      </c>
      <c r="G1078" t="s">
        <v>1317</v>
      </c>
      <c r="H1078" s="61" t="str">
        <f t="shared" si="50"/>
        <v>44,267.00</v>
      </c>
      <c r="I1078" s="78">
        <f t="shared" si="51"/>
        <v>44267</v>
      </c>
      <c r="J1078">
        <v>1</v>
      </c>
      <c r="K1078">
        <v>1</v>
      </c>
      <c r="L1078" s="61" t="s">
        <v>1056</v>
      </c>
      <c r="M1078" s="93">
        <v>41330</v>
      </c>
      <c r="N1078">
        <v>48</v>
      </c>
      <c r="O1078">
        <v>183</v>
      </c>
      <c r="P1078">
        <v>5</v>
      </c>
      <c r="Q1078">
        <v>65</v>
      </c>
      <c r="R1078">
        <v>3</v>
      </c>
      <c r="S1078">
        <v>5</v>
      </c>
      <c r="T1078">
        <v>49</v>
      </c>
      <c r="U1078">
        <v>5</v>
      </c>
      <c r="V1078">
        <v>5</v>
      </c>
      <c r="W1078">
        <v>4</v>
      </c>
      <c r="X1078">
        <v>9</v>
      </c>
      <c r="Y1078">
        <v>0</v>
      </c>
      <c r="Z1078">
        <v>0</v>
      </c>
      <c r="AA1078" t="s">
        <v>27</v>
      </c>
      <c r="AB1078">
        <v>0</v>
      </c>
    </row>
    <row r="1079" spans="2:28" x14ac:dyDescent="0.2">
      <c r="B1079">
        <v>6318</v>
      </c>
      <c r="C1079">
        <v>1989</v>
      </c>
      <c r="D1079" s="59">
        <f t="shared" ca="1" si="49"/>
        <v>35</v>
      </c>
      <c r="E1079" t="s">
        <v>23</v>
      </c>
      <c r="F1079" t="s">
        <v>32</v>
      </c>
      <c r="G1079" t="s">
        <v>1318</v>
      </c>
      <c r="H1079" s="61" t="str">
        <f t="shared" si="50"/>
        <v>68,487.00</v>
      </c>
      <c r="I1079" s="78">
        <f t="shared" si="51"/>
        <v>68487</v>
      </c>
      <c r="J1079">
        <v>0</v>
      </c>
      <c r="K1079">
        <v>0</v>
      </c>
      <c r="L1079" s="61" t="s">
        <v>993</v>
      </c>
      <c r="M1079" s="93">
        <v>41287</v>
      </c>
      <c r="N1079">
        <v>48</v>
      </c>
      <c r="O1079">
        <v>758</v>
      </c>
      <c r="P1079">
        <v>12</v>
      </c>
      <c r="Q1079">
        <v>385</v>
      </c>
      <c r="R1079">
        <v>33</v>
      </c>
      <c r="S1079">
        <v>89</v>
      </c>
      <c r="T1079">
        <v>89</v>
      </c>
      <c r="U1079">
        <v>1</v>
      </c>
      <c r="V1079">
        <v>9</v>
      </c>
      <c r="W1079">
        <v>13</v>
      </c>
      <c r="X1079">
        <v>4</v>
      </c>
      <c r="Y1079">
        <v>0</v>
      </c>
      <c r="Z1079">
        <v>0</v>
      </c>
      <c r="AA1079" t="s">
        <v>31</v>
      </c>
      <c r="AB1079">
        <v>0</v>
      </c>
    </row>
    <row r="1080" spans="2:28" x14ac:dyDescent="0.2">
      <c r="B1080">
        <v>5396</v>
      </c>
      <c r="C1080">
        <v>1989</v>
      </c>
      <c r="D1080" s="59">
        <f t="shared" ca="1" si="49"/>
        <v>35</v>
      </c>
      <c r="E1080" t="s">
        <v>23</v>
      </c>
      <c r="F1080" t="s">
        <v>32</v>
      </c>
      <c r="G1080" t="s">
        <v>1318</v>
      </c>
      <c r="H1080" s="61" t="str">
        <f t="shared" si="50"/>
        <v>68,487.00</v>
      </c>
      <c r="I1080" s="78">
        <f t="shared" si="51"/>
        <v>68487</v>
      </c>
      <c r="J1080">
        <v>0</v>
      </c>
      <c r="K1080">
        <v>0</v>
      </c>
      <c r="L1080" s="61" t="s">
        <v>993</v>
      </c>
      <c r="M1080" s="93">
        <v>41287</v>
      </c>
      <c r="N1080">
        <v>48</v>
      </c>
      <c r="O1080">
        <v>758</v>
      </c>
      <c r="P1080">
        <v>12</v>
      </c>
      <c r="Q1080">
        <v>385</v>
      </c>
      <c r="R1080">
        <v>33</v>
      </c>
      <c r="S1080">
        <v>89</v>
      </c>
      <c r="T1080">
        <v>89</v>
      </c>
      <c r="U1080">
        <v>1</v>
      </c>
      <c r="V1080">
        <v>9</v>
      </c>
      <c r="W1080">
        <v>13</v>
      </c>
      <c r="X1080">
        <v>4</v>
      </c>
      <c r="Y1080">
        <v>0</v>
      </c>
      <c r="Z1080">
        <v>0</v>
      </c>
      <c r="AA1080" t="s">
        <v>38</v>
      </c>
      <c r="AB1080">
        <v>0</v>
      </c>
    </row>
    <row r="1081" spans="2:28" x14ac:dyDescent="0.2">
      <c r="B1081">
        <v>7966</v>
      </c>
      <c r="C1081">
        <v>1960</v>
      </c>
      <c r="D1081" s="59">
        <f t="shared" ca="1" si="49"/>
        <v>64</v>
      </c>
      <c r="E1081" t="s">
        <v>23</v>
      </c>
      <c r="F1081" t="s">
        <v>28</v>
      </c>
      <c r="G1081" t="s">
        <v>1319</v>
      </c>
      <c r="H1081" s="61" t="str">
        <f t="shared" si="50"/>
        <v>80,982.00</v>
      </c>
      <c r="I1081" s="78">
        <f t="shared" si="51"/>
        <v>80982</v>
      </c>
      <c r="J1081">
        <v>1</v>
      </c>
      <c r="K1081">
        <v>1</v>
      </c>
      <c r="L1081" s="61">
        <v>41487</v>
      </c>
      <c r="M1081" s="93">
        <v>41487</v>
      </c>
      <c r="N1081">
        <v>48</v>
      </c>
      <c r="O1081">
        <v>505</v>
      </c>
      <c r="P1081">
        <v>137</v>
      </c>
      <c r="Q1081">
        <v>401</v>
      </c>
      <c r="R1081">
        <v>104</v>
      </c>
      <c r="S1081">
        <v>22</v>
      </c>
      <c r="T1081">
        <v>22</v>
      </c>
      <c r="U1081">
        <v>3</v>
      </c>
      <c r="V1081">
        <v>11</v>
      </c>
      <c r="W1081">
        <v>11</v>
      </c>
      <c r="X1081">
        <v>5</v>
      </c>
      <c r="Y1081">
        <v>0</v>
      </c>
      <c r="Z1081">
        <v>1</v>
      </c>
      <c r="AA1081" t="s">
        <v>27</v>
      </c>
      <c r="AB1081">
        <v>0</v>
      </c>
    </row>
    <row r="1082" spans="2:28" x14ac:dyDescent="0.2">
      <c r="B1082">
        <v>454</v>
      </c>
      <c r="C1082">
        <v>1981</v>
      </c>
      <c r="D1082" s="59">
        <f t="shared" ca="1" si="49"/>
        <v>43</v>
      </c>
      <c r="E1082" t="s">
        <v>23</v>
      </c>
      <c r="F1082" t="s">
        <v>32</v>
      </c>
      <c r="G1082" t="s">
        <v>1320</v>
      </c>
      <c r="H1082" s="61" t="str">
        <f t="shared" si="50"/>
        <v>69,508.00</v>
      </c>
      <c r="I1082" s="78">
        <f t="shared" si="51"/>
        <v>69508</v>
      </c>
      <c r="J1082">
        <v>1</v>
      </c>
      <c r="K1082">
        <v>0</v>
      </c>
      <c r="L1082" s="61" t="s">
        <v>1321</v>
      </c>
      <c r="M1082" s="93">
        <v>41227</v>
      </c>
      <c r="N1082">
        <v>48</v>
      </c>
      <c r="O1082">
        <v>824</v>
      </c>
      <c r="P1082">
        <v>32</v>
      </c>
      <c r="Q1082">
        <v>162</v>
      </c>
      <c r="R1082">
        <v>42</v>
      </c>
      <c r="S1082">
        <v>32</v>
      </c>
      <c r="T1082">
        <v>43</v>
      </c>
      <c r="U1082">
        <v>2</v>
      </c>
      <c r="V1082">
        <v>11</v>
      </c>
      <c r="W1082">
        <v>11</v>
      </c>
      <c r="X1082">
        <v>6</v>
      </c>
      <c r="Y1082">
        <v>0</v>
      </c>
      <c r="Z1082">
        <v>0</v>
      </c>
      <c r="AA1082" t="s">
        <v>67</v>
      </c>
      <c r="AB1082">
        <v>0</v>
      </c>
    </row>
    <row r="1083" spans="2:28" x14ac:dyDescent="0.2">
      <c r="B1083">
        <v>309</v>
      </c>
      <c r="C1083">
        <v>1962</v>
      </c>
      <c r="D1083" s="59">
        <f t="shared" ca="1" si="49"/>
        <v>62</v>
      </c>
      <c r="E1083" t="s">
        <v>40</v>
      </c>
      <c r="F1083" t="s">
        <v>32</v>
      </c>
      <c r="G1083" t="s">
        <v>1322</v>
      </c>
      <c r="H1083" s="61" t="str">
        <f t="shared" si="50"/>
        <v>63,342.00</v>
      </c>
      <c r="I1083" s="78">
        <f t="shared" si="51"/>
        <v>63342</v>
      </c>
      <c r="J1083">
        <v>0</v>
      </c>
      <c r="K1083">
        <v>1</v>
      </c>
      <c r="L1083" s="61" t="s">
        <v>552</v>
      </c>
      <c r="M1083" s="93">
        <v>41198</v>
      </c>
      <c r="N1083">
        <v>48</v>
      </c>
      <c r="O1083">
        <v>918</v>
      </c>
      <c r="P1083">
        <v>21</v>
      </c>
      <c r="Q1083">
        <v>118</v>
      </c>
      <c r="R1083">
        <v>13</v>
      </c>
      <c r="S1083">
        <v>10</v>
      </c>
      <c r="T1083">
        <v>21</v>
      </c>
      <c r="U1083">
        <v>3</v>
      </c>
      <c r="V1083">
        <v>8</v>
      </c>
      <c r="W1083">
        <v>5</v>
      </c>
      <c r="X1083">
        <v>6</v>
      </c>
      <c r="Y1083">
        <v>0</v>
      </c>
      <c r="Z1083">
        <v>0</v>
      </c>
      <c r="AA1083" t="s">
        <v>67</v>
      </c>
      <c r="AB1083">
        <v>1</v>
      </c>
    </row>
    <row r="1084" spans="2:28" x14ac:dyDescent="0.2">
      <c r="B1084">
        <v>3571</v>
      </c>
      <c r="C1084">
        <v>1962</v>
      </c>
      <c r="D1084" s="59">
        <f t="shared" ca="1" si="49"/>
        <v>62</v>
      </c>
      <c r="E1084" t="s">
        <v>40</v>
      </c>
      <c r="F1084" t="s">
        <v>32</v>
      </c>
      <c r="G1084" t="s">
        <v>1322</v>
      </c>
      <c r="H1084" s="61" t="str">
        <f t="shared" si="50"/>
        <v>63,342.00</v>
      </c>
      <c r="I1084" s="78">
        <f t="shared" si="51"/>
        <v>63342</v>
      </c>
      <c r="J1084">
        <v>0</v>
      </c>
      <c r="K1084">
        <v>1</v>
      </c>
      <c r="L1084" s="61" t="s">
        <v>552</v>
      </c>
      <c r="M1084" s="93">
        <v>41198</v>
      </c>
      <c r="N1084">
        <v>48</v>
      </c>
      <c r="O1084">
        <v>918</v>
      </c>
      <c r="P1084">
        <v>21</v>
      </c>
      <c r="Q1084">
        <v>118</v>
      </c>
      <c r="R1084">
        <v>13</v>
      </c>
      <c r="S1084">
        <v>10</v>
      </c>
      <c r="T1084">
        <v>21</v>
      </c>
      <c r="U1084">
        <v>3</v>
      </c>
      <c r="V1084">
        <v>8</v>
      </c>
      <c r="W1084">
        <v>5</v>
      </c>
      <c r="X1084">
        <v>6</v>
      </c>
      <c r="Y1084">
        <v>1</v>
      </c>
      <c r="Z1084">
        <v>0</v>
      </c>
      <c r="AA1084" t="s">
        <v>27</v>
      </c>
      <c r="AB1084">
        <v>1</v>
      </c>
    </row>
    <row r="1085" spans="2:28" x14ac:dyDescent="0.2">
      <c r="B1085">
        <v>8395</v>
      </c>
      <c r="C1085">
        <v>1962</v>
      </c>
      <c r="D1085" s="59">
        <f t="shared" ca="1" si="49"/>
        <v>62</v>
      </c>
      <c r="E1085" t="s">
        <v>23</v>
      </c>
      <c r="F1085" t="s">
        <v>28</v>
      </c>
      <c r="G1085" t="s">
        <v>1323</v>
      </c>
      <c r="H1085" s="61" t="str">
        <f t="shared" si="50"/>
        <v>82,014.00</v>
      </c>
      <c r="I1085" s="78">
        <f t="shared" si="51"/>
        <v>82014</v>
      </c>
      <c r="J1085">
        <v>0</v>
      </c>
      <c r="K1085">
        <v>0</v>
      </c>
      <c r="L1085" s="61" t="s">
        <v>1043</v>
      </c>
      <c r="M1085" s="93">
        <v>41141</v>
      </c>
      <c r="N1085">
        <v>48</v>
      </c>
      <c r="O1085">
        <v>980</v>
      </c>
      <c r="P1085">
        <v>37</v>
      </c>
      <c r="Q1085">
        <v>265</v>
      </c>
      <c r="R1085">
        <v>35</v>
      </c>
      <c r="S1085">
        <v>163</v>
      </c>
      <c r="T1085">
        <v>31</v>
      </c>
      <c r="U1085">
        <v>1</v>
      </c>
      <c r="V1085">
        <v>3</v>
      </c>
      <c r="W1085">
        <v>12</v>
      </c>
      <c r="X1085">
        <v>6</v>
      </c>
      <c r="Y1085">
        <v>1</v>
      </c>
      <c r="Z1085">
        <v>0</v>
      </c>
      <c r="AA1085" t="s">
        <v>67</v>
      </c>
      <c r="AB1085">
        <v>0</v>
      </c>
    </row>
    <row r="1086" spans="2:28" x14ac:dyDescent="0.2">
      <c r="B1086">
        <v>2591</v>
      </c>
      <c r="C1086">
        <v>1960</v>
      </c>
      <c r="D1086" s="59">
        <f t="shared" ca="1" si="49"/>
        <v>64</v>
      </c>
      <c r="E1086" t="s">
        <v>23</v>
      </c>
      <c r="F1086" t="s">
        <v>55</v>
      </c>
      <c r="G1086" t="s">
        <v>1324</v>
      </c>
      <c r="H1086" s="61" t="str">
        <f t="shared" si="50"/>
        <v>76,320.00</v>
      </c>
      <c r="I1086" s="78">
        <f t="shared" si="51"/>
        <v>76320</v>
      </c>
      <c r="J1086">
        <v>0</v>
      </c>
      <c r="K1086">
        <v>1</v>
      </c>
      <c r="L1086" s="61" t="s">
        <v>277</v>
      </c>
      <c r="M1086" s="93">
        <v>41812</v>
      </c>
      <c r="N1086">
        <v>49</v>
      </c>
      <c r="O1086">
        <v>526</v>
      </c>
      <c r="P1086">
        <v>35</v>
      </c>
      <c r="Q1086">
        <v>214</v>
      </c>
      <c r="R1086">
        <v>69</v>
      </c>
      <c r="S1086">
        <v>53</v>
      </c>
      <c r="T1086">
        <v>35</v>
      </c>
      <c r="U1086">
        <v>2</v>
      </c>
      <c r="V1086">
        <v>6</v>
      </c>
      <c r="W1086">
        <v>4</v>
      </c>
      <c r="X1086">
        <v>2</v>
      </c>
      <c r="Y1086">
        <v>0</v>
      </c>
      <c r="Z1086">
        <v>0</v>
      </c>
      <c r="AA1086" t="s">
        <v>35</v>
      </c>
      <c r="AB1086">
        <v>0</v>
      </c>
    </row>
    <row r="1087" spans="2:28" x14ac:dyDescent="0.2">
      <c r="B1087">
        <v>1640</v>
      </c>
      <c r="C1087">
        <v>1955</v>
      </c>
      <c r="D1087" s="59">
        <f t="shared" ca="1" si="49"/>
        <v>69</v>
      </c>
      <c r="E1087" t="s">
        <v>23</v>
      </c>
      <c r="F1087" t="s">
        <v>24</v>
      </c>
      <c r="G1087" t="s">
        <v>1325</v>
      </c>
      <c r="H1087" s="61" t="str">
        <f t="shared" si="50"/>
        <v>64,587.00</v>
      </c>
      <c r="I1087" s="78">
        <f t="shared" si="51"/>
        <v>64587</v>
      </c>
      <c r="J1087">
        <v>1</v>
      </c>
      <c r="K1087">
        <v>1</v>
      </c>
      <c r="L1087" s="61" t="s">
        <v>277</v>
      </c>
      <c r="M1087" s="93">
        <v>41812</v>
      </c>
      <c r="N1087">
        <v>49</v>
      </c>
      <c r="O1087">
        <v>66</v>
      </c>
      <c r="P1087">
        <v>0</v>
      </c>
      <c r="Q1087">
        <v>16</v>
      </c>
      <c r="R1087">
        <v>0</v>
      </c>
      <c r="S1087">
        <v>6</v>
      </c>
      <c r="T1087">
        <v>20</v>
      </c>
      <c r="U1087">
        <v>2</v>
      </c>
      <c r="V1087">
        <v>1</v>
      </c>
      <c r="W1087">
        <v>4</v>
      </c>
      <c r="X1087">
        <v>3</v>
      </c>
      <c r="Y1087">
        <v>0</v>
      </c>
      <c r="Z1087">
        <v>0</v>
      </c>
      <c r="AA1087" t="s">
        <v>27</v>
      </c>
      <c r="AB1087">
        <v>0</v>
      </c>
    </row>
    <row r="1088" spans="2:28" x14ac:dyDescent="0.2">
      <c r="B1088">
        <v>810</v>
      </c>
      <c r="C1088">
        <v>1976</v>
      </c>
      <c r="D1088" s="59">
        <f t="shared" ca="1" si="49"/>
        <v>48</v>
      </c>
      <c r="E1088" t="s">
        <v>23</v>
      </c>
      <c r="F1088" t="s">
        <v>32</v>
      </c>
      <c r="G1088" t="s">
        <v>1326</v>
      </c>
      <c r="H1088" s="61" t="str">
        <f t="shared" si="50"/>
        <v>74,190.00</v>
      </c>
      <c r="I1088" s="78">
        <f t="shared" si="51"/>
        <v>74190</v>
      </c>
      <c r="J1088">
        <v>0</v>
      </c>
      <c r="K1088">
        <v>1</v>
      </c>
      <c r="L1088" s="61">
        <v>41978</v>
      </c>
      <c r="M1088" s="93">
        <v>41978</v>
      </c>
      <c r="N1088">
        <v>49</v>
      </c>
      <c r="O1088">
        <v>151</v>
      </c>
      <c r="P1088">
        <v>81</v>
      </c>
      <c r="Q1088">
        <v>86</v>
      </c>
      <c r="R1088">
        <v>168</v>
      </c>
      <c r="S1088">
        <v>91</v>
      </c>
      <c r="T1088">
        <v>64</v>
      </c>
      <c r="U1088">
        <v>2</v>
      </c>
      <c r="V1088">
        <v>4</v>
      </c>
      <c r="W1088">
        <v>11</v>
      </c>
      <c r="X1088">
        <v>2</v>
      </c>
      <c r="Y1088">
        <v>0</v>
      </c>
      <c r="Z1088">
        <v>0</v>
      </c>
      <c r="AA1088" t="s">
        <v>27</v>
      </c>
      <c r="AB1088">
        <v>0</v>
      </c>
    </row>
    <row r="1089" spans="2:28" x14ac:dyDescent="0.2">
      <c r="B1089">
        <v>9423</v>
      </c>
      <c r="C1089">
        <v>1980</v>
      </c>
      <c r="D1089" s="59">
        <f t="shared" ca="1" si="49"/>
        <v>44</v>
      </c>
      <c r="E1089" t="s">
        <v>53</v>
      </c>
      <c r="F1089" t="s">
        <v>32</v>
      </c>
      <c r="G1089" t="s">
        <v>1327</v>
      </c>
      <c r="H1089" s="61" t="str">
        <f t="shared" si="50"/>
        <v>32,765.00</v>
      </c>
      <c r="I1089" s="78">
        <f t="shared" si="51"/>
        <v>32765</v>
      </c>
      <c r="J1089">
        <v>1</v>
      </c>
      <c r="K1089">
        <v>0</v>
      </c>
      <c r="L1089" s="61" t="s">
        <v>1232</v>
      </c>
      <c r="M1089" s="93">
        <v>41693</v>
      </c>
      <c r="N1089">
        <v>49</v>
      </c>
      <c r="O1089">
        <v>13</v>
      </c>
      <c r="P1089">
        <v>3</v>
      </c>
      <c r="Q1089">
        <v>17</v>
      </c>
      <c r="R1089">
        <v>7</v>
      </c>
      <c r="S1089">
        <v>3</v>
      </c>
      <c r="T1089">
        <v>3</v>
      </c>
      <c r="U1089">
        <v>2</v>
      </c>
      <c r="V1089">
        <v>2</v>
      </c>
      <c r="W1089">
        <v>4</v>
      </c>
      <c r="X1089">
        <v>5</v>
      </c>
      <c r="Y1089">
        <v>0</v>
      </c>
      <c r="Z1089">
        <v>0</v>
      </c>
      <c r="AA1089" t="s">
        <v>27</v>
      </c>
      <c r="AB1089">
        <v>0</v>
      </c>
    </row>
    <row r="1090" spans="2:28" x14ac:dyDescent="0.2">
      <c r="B1090">
        <v>89</v>
      </c>
      <c r="C1090">
        <v>1976</v>
      </c>
      <c r="D1090" s="59">
        <f t="shared" ca="1" si="49"/>
        <v>48</v>
      </c>
      <c r="E1090" t="s">
        <v>43</v>
      </c>
      <c r="F1090" t="s">
        <v>32</v>
      </c>
      <c r="G1090" t="s">
        <v>1328</v>
      </c>
      <c r="H1090" s="61" t="str">
        <f t="shared" si="50"/>
        <v>22,212.00</v>
      </c>
      <c r="I1090" s="78">
        <f t="shared" si="51"/>
        <v>22212</v>
      </c>
      <c r="J1090">
        <v>1</v>
      </c>
      <c r="K1090">
        <v>0</v>
      </c>
      <c r="L1090" s="61">
        <v>41529</v>
      </c>
      <c r="M1090" s="93">
        <v>41529</v>
      </c>
      <c r="N1090">
        <v>49</v>
      </c>
      <c r="O1090">
        <v>5</v>
      </c>
      <c r="P1090">
        <v>9</v>
      </c>
      <c r="Q1090">
        <v>20</v>
      </c>
      <c r="R1090">
        <v>6</v>
      </c>
      <c r="S1090">
        <v>8</v>
      </c>
      <c r="T1090">
        <v>21</v>
      </c>
      <c r="U1090">
        <v>2</v>
      </c>
      <c r="V1090">
        <v>2</v>
      </c>
      <c r="W1090">
        <v>4</v>
      </c>
      <c r="X1090">
        <v>6</v>
      </c>
      <c r="Y1090">
        <v>0</v>
      </c>
      <c r="Z1090">
        <v>0</v>
      </c>
      <c r="AA1090" t="s">
        <v>67</v>
      </c>
      <c r="AB1090">
        <v>0</v>
      </c>
    </row>
    <row r="1091" spans="2:28" x14ac:dyDescent="0.2">
      <c r="B1091">
        <v>5294</v>
      </c>
      <c r="C1091">
        <v>1990</v>
      </c>
      <c r="D1091" s="59">
        <f t="shared" ref="D1091:D1154" ca="1" si="52">(YEAR(NOW())-C1091)</f>
        <v>34</v>
      </c>
      <c r="E1091" t="s">
        <v>23</v>
      </c>
      <c r="F1091" t="s">
        <v>28</v>
      </c>
      <c r="G1091" t="s">
        <v>1329</v>
      </c>
      <c r="H1091" s="61" t="str">
        <f t="shared" ref="H1091:H1154" si="53">REPLACE(G1091,1,1,"")</f>
        <v>18,358.00</v>
      </c>
      <c r="I1091" s="78">
        <f t="shared" ref="I1091:I1154" si="54">VALUE(H1091)</f>
        <v>18358</v>
      </c>
      <c r="J1091">
        <v>1</v>
      </c>
      <c r="K1091">
        <v>0</v>
      </c>
      <c r="L1091" s="61" t="s">
        <v>740</v>
      </c>
      <c r="M1091" s="93">
        <v>41598</v>
      </c>
      <c r="N1091">
        <v>49</v>
      </c>
      <c r="O1091">
        <v>6</v>
      </c>
      <c r="P1091">
        <v>8</v>
      </c>
      <c r="Q1091">
        <v>19</v>
      </c>
      <c r="R1091">
        <v>16</v>
      </c>
      <c r="S1091">
        <v>4</v>
      </c>
      <c r="T1091">
        <v>4</v>
      </c>
      <c r="U1091">
        <v>3</v>
      </c>
      <c r="V1091">
        <v>3</v>
      </c>
      <c r="W1091">
        <v>4</v>
      </c>
      <c r="X1091">
        <v>7</v>
      </c>
      <c r="Y1091">
        <v>0</v>
      </c>
      <c r="Z1091">
        <v>0</v>
      </c>
      <c r="AA1091" t="s">
        <v>27</v>
      </c>
      <c r="AB1091">
        <v>0</v>
      </c>
    </row>
    <row r="1092" spans="2:28" x14ac:dyDescent="0.2">
      <c r="B1092">
        <v>1321</v>
      </c>
      <c r="C1092">
        <v>1975</v>
      </c>
      <c r="D1092" s="59">
        <f t="shared" ca="1" si="52"/>
        <v>49</v>
      </c>
      <c r="E1092" t="s">
        <v>23</v>
      </c>
      <c r="F1092" t="s">
        <v>32</v>
      </c>
      <c r="G1092" t="s">
        <v>1330</v>
      </c>
      <c r="H1092" s="61" t="str">
        <f t="shared" si="53"/>
        <v>26,067.00</v>
      </c>
      <c r="I1092" s="78">
        <f t="shared" si="54"/>
        <v>26067</v>
      </c>
      <c r="J1092">
        <v>1</v>
      </c>
      <c r="K1092">
        <v>0</v>
      </c>
      <c r="L1092" s="61">
        <v>41375</v>
      </c>
      <c r="M1092" s="93">
        <v>41375</v>
      </c>
      <c r="N1092">
        <v>49</v>
      </c>
      <c r="O1092">
        <v>22</v>
      </c>
      <c r="P1092">
        <v>2</v>
      </c>
      <c r="Q1092">
        <v>18</v>
      </c>
      <c r="R1092">
        <v>0</v>
      </c>
      <c r="S1092">
        <v>2</v>
      </c>
      <c r="T1092">
        <v>12</v>
      </c>
      <c r="U1092">
        <v>3</v>
      </c>
      <c r="V1092">
        <v>3</v>
      </c>
      <c r="W1092">
        <v>3</v>
      </c>
      <c r="X1092">
        <v>8</v>
      </c>
      <c r="Y1092">
        <v>0</v>
      </c>
      <c r="Z1092">
        <v>0</v>
      </c>
      <c r="AA1092" t="s">
        <v>31</v>
      </c>
      <c r="AB1092">
        <v>0</v>
      </c>
    </row>
    <row r="1093" spans="2:28" x14ac:dyDescent="0.2">
      <c r="B1093">
        <v>2686</v>
      </c>
      <c r="C1093">
        <v>1970</v>
      </c>
      <c r="D1093" s="59">
        <f t="shared" ca="1" si="52"/>
        <v>54</v>
      </c>
      <c r="E1093" t="s">
        <v>118</v>
      </c>
      <c r="F1093" t="s">
        <v>32</v>
      </c>
      <c r="G1093" t="s">
        <v>1331</v>
      </c>
      <c r="H1093" s="61" t="str">
        <f t="shared" si="53"/>
        <v>22,390.00</v>
      </c>
      <c r="I1093" s="78">
        <f t="shared" si="54"/>
        <v>22390</v>
      </c>
      <c r="J1093">
        <v>0</v>
      </c>
      <c r="K1093">
        <v>0</v>
      </c>
      <c r="L1093" s="61" t="s">
        <v>423</v>
      </c>
      <c r="M1093" s="93">
        <v>41568</v>
      </c>
      <c r="N1093">
        <v>49</v>
      </c>
      <c r="O1093">
        <v>0</v>
      </c>
      <c r="P1093">
        <v>1</v>
      </c>
      <c r="Q1093">
        <v>4</v>
      </c>
      <c r="R1093">
        <v>15</v>
      </c>
      <c r="S1093">
        <v>1</v>
      </c>
      <c r="T1093">
        <v>5</v>
      </c>
      <c r="U1093">
        <v>1</v>
      </c>
      <c r="V1093">
        <v>1</v>
      </c>
      <c r="W1093">
        <v>2</v>
      </c>
      <c r="X1093">
        <v>7</v>
      </c>
      <c r="Y1093">
        <v>0</v>
      </c>
      <c r="Z1093">
        <v>0</v>
      </c>
      <c r="AA1093" t="s">
        <v>38</v>
      </c>
      <c r="AB1093">
        <v>0</v>
      </c>
    </row>
    <row r="1094" spans="2:28" x14ac:dyDescent="0.2">
      <c r="B1094">
        <v>1215</v>
      </c>
      <c r="C1094">
        <v>1979</v>
      </c>
      <c r="D1094" s="59">
        <f t="shared" ca="1" si="52"/>
        <v>45</v>
      </c>
      <c r="E1094" t="s">
        <v>23</v>
      </c>
      <c r="F1094" t="s">
        <v>32</v>
      </c>
      <c r="G1094" t="s">
        <v>1332</v>
      </c>
      <c r="H1094" s="61" t="str">
        <f t="shared" si="53"/>
        <v>70,440.00</v>
      </c>
      <c r="I1094" s="78">
        <f t="shared" si="54"/>
        <v>70440</v>
      </c>
      <c r="J1094">
        <v>0</v>
      </c>
      <c r="K1094">
        <v>0</v>
      </c>
      <c r="L1094" s="61">
        <v>41496</v>
      </c>
      <c r="M1094" s="93">
        <v>41496</v>
      </c>
      <c r="N1094">
        <v>49</v>
      </c>
      <c r="O1094">
        <v>690</v>
      </c>
      <c r="P1094">
        <v>117</v>
      </c>
      <c r="Q1094">
        <v>499</v>
      </c>
      <c r="R1094">
        <v>76</v>
      </c>
      <c r="S1094">
        <v>102</v>
      </c>
      <c r="T1094">
        <v>88</v>
      </c>
      <c r="U1094">
        <v>1</v>
      </c>
      <c r="V1094">
        <v>5</v>
      </c>
      <c r="W1094">
        <v>7</v>
      </c>
      <c r="X1094">
        <v>3</v>
      </c>
      <c r="Y1094">
        <v>0</v>
      </c>
      <c r="Z1094">
        <v>0</v>
      </c>
      <c r="AA1094" t="s">
        <v>27</v>
      </c>
      <c r="AB1094">
        <v>1</v>
      </c>
    </row>
    <row r="1095" spans="2:28" x14ac:dyDescent="0.2">
      <c r="B1095">
        <v>9283</v>
      </c>
      <c r="C1095">
        <v>1979</v>
      </c>
      <c r="D1095" s="59">
        <f t="shared" ca="1" si="52"/>
        <v>45</v>
      </c>
      <c r="E1095" t="s">
        <v>23</v>
      </c>
      <c r="F1095" t="s">
        <v>28</v>
      </c>
      <c r="G1095" t="s">
        <v>1333</v>
      </c>
      <c r="H1095" s="61" t="str">
        <f t="shared" si="53"/>
        <v>60,199.00</v>
      </c>
      <c r="I1095" s="78">
        <f t="shared" si="54"/>
        <v>60199</v>
      </c>
      <c r="J1095">
        <v>1</v>
      </c>
      <c r="K1095">
        <v>2</v>
      </c>
      <c r="L1095" s="61">
        <v>41617</v>
      </c>
      <c r="M1095" s="93">
        <v>41617</v>
      </c>
      <c r="N1095">
        <v>49</v>
      </c>
      <c r="O1095">
        <v>8</v>
      </c>
      <c r="P1095">
        <v>1</v>
      </c>
      <c r="Q1095">
        <v>7</v>
      </c>
      <c r="R1095">
        <v>2</v>
      </c>
      <c r="S1095">
        <v>0</v>
      </c>
      <c r="T1095">
        <v>0</v>
      </c>
      <c r="U1095">
        <v>1</v>
      </c>
      <c r="V1095">
        <v>0</v>
      </c>
      <c r="W1095">
        <v>3</v>
      </c>
      <c r="X1095">
        <v>4</v>
      </c>
      <c r="Y1095">
        <v>0</v>
      </c>
      <c r="Z1095">
        <v>0</v>
      </c>
      <c r="AA1095" t="s">
        <v>31</v>
      </c>
      <c r="AB1095">
        <v>0</v>
      </c>
    </row>
    <row r="1096" spans="2:28" x14ac:dyDescent="0.2">
      <c r="B1096">
        <v>3120</v>
      </c>
      <c r="C1096">
        <v>1982</v>
      </c>
      <c r="D1096" s="59">
        <f t="shared" ca="1" si="52"/>
        <v>42</v>
      </c>
      <c r="E1096" t="s">
        <v>23</v>
      </c>
      <c r="F1096" t="s">
        <v>32</v>
      </c>
      <c r="G1096" t="s">
        <v>1334</v>
      </c>
      <c r="H1096" s="61" t="str">
        <f t="shared" si="53"/>
        <v>38,547.00</v>
      </c>
      <c r="I1096" s="78">
        <f t="shared" si="54"/>
        <v>38547</v>
      </c>
      <c r="J1096">
        <v>1</v>
      </c>
      <c r="K1096">
        <v>0</v>
      </c>
      <c r="L1096" s="61" t="s">
        <v>911</v>
      </c>
      <c r="M1096" s="93">
        <v>41514</v>
      </c>
      <c r="N1096">
        <v>49</v>
      </c>
      <c r="O1096">
        <v>6</v>
      </c>
      <c r="P1096">
        <v>1</v>
      </c>
      <c r="Q1096">
        <v>10</v>
      </c>
      <c r="R1096">
        <v>0</v>
      </c>
      <c r="S1096">
        <v>1</v>
      </c>
      <c r="T1096">
        <v>4</v>
      </c>
      <c r="U1096">
        <v>1</v>
      </c>
      <c r="V1096">
        <v>1</v>
      </c>
      <c r="W1096">
        <v>2</v>
      </c>
      <c r="X1096">
        <v>8</v>
      </c>
      <c r="Y1096">
        <v>0</v>
      </c>
      <c r="Z1096">
        <v>1</v>
      </c>
      <c r="AA1096" t="s">
        <v>31</v>
      </c>
      <c r="AB1096">
        <v>0</v>
      </c>
    </row>
    <row r="1097" spans="2:28" x14ac:dyDescent="0.2">
      <c r="B1097">
        <v>5868</v>
      </c>
      <c r="C1097">
        <v>1981</v>
      </c>
      <c r="D1097" s="59">
        <f t="shared" ca="1" si="52"/>
        <v>43</v>
      </c>
      <c r="E1097" t="s">
        <v>23</v>
      </c>
      <c r="F1097" t="s">
        <v>32</v>
      </c>
      <c r="G1097" t="s">
        <v>1335</v>
      </c>
      <c r="H1097" s="61" t="str">
        <f t="shared" si="53"/>
        <v>19,107.00</v>
      </c>
      <c r="I1097" s="78">
        <f t="shared" si="54"/>
        <v>19107</v>
      </c>
      <c r="J1097">
        <v>1</v>
      </c>
      <c r="K1097">
        <v>0</v>
      </c>
      <c r="L1097" s="61" t="s">
        <v>1336</v>
      </c>
      <c r="M1097" s="93">
        <v>41508</v>
      </c>
      <c r="N1097">
        <v>49</v>
      </c>
      <c r="O1097">
        <v>2</v>
      </c>
      <c r="P1097">
        <v>4</v>
      </c>
      <c r="Q1097">
        <v>9</v>
      </c>
      <c r="R1097">
        <v>10</v>
      </c>
      <c r="S1097">
        <v>5</v>
      </c>
      <c r="T1097">
        <v>16</v>
      </c>
      <c r="U1097">
        <v>2</v>
      </c>
      <c r="V1097">
        <v>1</v>
      </c>
      <c r="W1097">
        <v>3</v>
      </c>
      <c r="X1097">
        <v>7</v>
      </c>
      <c r="Y1097">
        <v>0</v>
      </c>
      <c r="Z1097">
        <v>0</v>
      </c>
      <c r="AA1097" t="s">
        <v>31</v>
      </c>
      <c r="AB1097">
        <v>0</v>
      </c>
    </row>
    <row r="1098" spans="2:28" x14ac:dyDescent="0.2">
      <c r="B1098">
        <v>8143</v>
      </c>
      <c r="C1098">
        <v>1986</v>
      </c>
      <c r="D1098" s="59">
        <f t="shared" ca="1" si="52"/>
        <v>38</v>
      </c>
      <c r="E1098" t="s">
        <v>40</v>
      </c>
      <c r="F1098" t="s">
        <v>28</v>
      </c>
      <c r="G1098" t="s">
        <v>1337</v>
      </c>
      <c r="H1098" s="61" t="str">
        <f t="shared" si="53"/>
        <v>37,929.00</v>
      </c>
      <c r="I1098" s="78">
        <f t="shared" si="54"/>
        <v>37929</v>
      </c>
      <c r="J1098">
        <v>0</v>
      </c>
      <c r="K1098">
        <v>0</v>
      </c>
      <c r="L1098" s="61" t="s">
        <v>135</v>
      </c>
      <c r="M1098" s="93">
        <v>41485</v>
      </c>
      <c r="N1098">
        <v>49</v>
      </c>
      <c r="O1098">
        <v>202</v>
      </c>
      <c r="P1098">
        <v>2</v>
      </c>
      <c r="Q1098">
        <v>46</v>
      </c>
      <c r="R1098">
        <v>3</v>
      </c>
      <c r="S1098">
        <v>2</v>
      </c>
      <c r="T1098">
        <v>10</v>
      </c>
      <c r="U1098">
        <v>2</v>
      </c>
      <c r="V1098">
        <v>4</v>
      </c>
      <c r="W1098">
        <v>5</v>
      </c>
      <c r="X1098">
        <v>7</v>
      </c>
      <c r="Y1098">
        <v>1</v>
      </c>
      <c r="Z1098">
        <v>0</v>
      </c>
      <c r="AA1098" t="s">
        <v>27</v>
      </c>
      <c r="AB1098">
        <v>2</v>
      </c>
    </row>
    <row r="1099" spans="2:28" x14ac:dyDescent="0.2">
      <c r="B1099">
        <v>3479</v>
      </c>
      <c r="C1099">
        <v>1951</v>
      </c>
      <c r="D1099" s="59">
        <f t="shared" ca="1" si="52"/>
        <v>73</v>
      </c>
      <c r="E1099" t="s">
        <v>23</v>
      </c>
      <c r="F1099" t="s">
        <v>28</v>
      </c>
      <c r="G1099" t="s">
        <v>1338</v>
      </c>
      <c r="H1099" s="61" t="str">
        <f t="shared" si="53"/>
        <v>16,813.00</v>
      </c>
      <c r="I1099" s="78">
        <f t="shared" si="54"/>
        <v>16813</v>
      </c>
      <c r="J1099">
        <v>0</v>
      </c>
      <c r="K1099">
        <v>0</v>
      </c>
      <c r="L1099" s="61" t="s">
        <v>1236</v>
      </c>
      <c r="M1099" s="93">
        <v>41474</v>
      </c>
      <c r="N1099">
        <v>49</v>
      </c>
      <c r="O1099">
        <v>4</v>
      </c>
      <c r="P1099">
        <v>8</v>
      </c>
      <c r="Q1099">
        <v>11</v>
      </c>
      <c r="R1099">
        <v>12</v>
      </c>
      <c r="S1099">
        <v>2</v>
      </c>
      <c r="T1099">
        <v>13</v>
      </c>
      <c r="U1099">
        <v>1</v>
      </c>
      <c r="V1099">
        <v>2</v>
      </c>
      <c r="W1099">
        <v>3</v>
      </c>
      <c r="X1099">
        <v>7</v>
      </c>
      <c r="Y1099">
        <v>0</v>
      </c>
      <c r="Z1099">
        <v>0</v>
      </c>
      <c r="AA1099" t="s">
        <v>31</v>
      </c>
      <c r="AB1099">
        <v>1</v>
      </c>
    </row>
    <row r="1100" spans="2:28" x14ac:dyDescent="0.2">
      <c r="B1100">
        <v>7214</v>
      </c>
      <c r="C1100">
        <v>1958</v>
      </c>
      <c r="D1100" s="59">
        <f t="shared" ca="1" si="52"/>
        <v>66</v>
      </c>
      <c r="E1100" t="s">
        <v>23</v>
      </c>
      <c r="F1100" t="s">
        <v>32</v>
      </c>
      <c r="G1100" t="s">
        <v>1093</v>
      </c>
      <c r="H1100" s="61" t="str">
        <f t="shared" si="53"/>
        <v>62,187.00</v>
      </c>
      <c r="I1100" s="78">
        <f t="shared" si="54"/>
        <v>62187</v>
      </c>
      <c r="J1100">
        <v>0</v>
      </c>
      <c r="K1100">
        <v>0</v>
      </c>
      <c r="L1100" s="61">
        <v>41401</v>
      </c>
      <c r="M1100" s="93">
        <v>41401</v>
      </c>
      <c r="N1100">
        <v>49</v>
      </c>
      <c r="O1100">
        <v>792</v>
      </c>
      <c r="P1100">
        <v>0</v>
      </c>
      <c r="Q1100">
        <v>275</v>
      </c>
      <c r="R1100">
        <v>45</v>
      </c>
      <c r="S1100">
        <v>45</v>
      </c>
      <c r="T1100">
        <v>126</v>
      </c>
      <c r="U1100">
        <v>1</v>
      </c>
      <c r="V1100">
        <v>4</v>
      </c>
      <c r="W1100">
        <v>5</v>
      </c>
      <c r="X1100">
        <v>3</v>
      </c>
      <c r="Y1100">
        <v>0</v>
      </c>
      <c r="Z1100">
        <v>0</v>
      </c>
      <c r="AA1100" t="s">
        <v>27</v>
      </c>
      <c r="AB1100">
        <v>0</v>
      </c>
    </row>
    <row r="1101" spans="2:28" x14ac:dyDescent="0.2">
      <c r="B1101">
        <v>5543</v>
      </c>
      <c r="C1101">
        <v>1967</v>
      </c>
      <c r="D1101" s="59">
        <f t="shared" ca="1" si="52"/>
        <v>57</v>
      </c>
      <c r="E1101" t="s">
        <v>23</v>
      </c>
      <c r="F1101" t="s">
        <v>32</v>
      </c>
      <c r="G1101" t="s">
        <v>1339</v>
      </c>
      <c r="H1101" s="61" t="str">
        <f t="shared" si="53"/>
        <v>57,811.00</v>
      </c>
      <c r="I1101" s="78">
        <f t="shared" si="54"/>
        <v>57811</v>
      </c>
      <c r="J1101">
        <v>0</v>
      </c>
      <c r="K1101">
        <v>1</v>
      </c>
      <c r="L1101" s="61" t="s">
        <v>561</v>
      </c>
      <c r="M1101" s="93">
        <v>41449</v>
      </c>
      <c r="N1101">
        <v>49</v>
      </c>
      <c r="O1101">
        <v>545</v>
      </c>
      <c r="P1101">
        <v>7</v>
      </c>
      <c r="Q1101">
        <v>114</v>
      </c>
      <c r="R1101">
        <v>37</v>
      </c>
      <c r="S1101">
        <v>21</v>
      </c>
      <c r="T1101">
        <v>78</v>
      </c>
      <c r="U1101">
        <v>5</v>
      </c>
      <c r="V1101">
        <v>7</v>
      </c>
      <c r="W1101">
        <v>11</v>
      </c>
      <c r="X1101">
        <v>5</v>
      </c>
      <c r="Y1101">
        <v>0</v>
      </c>
      <c r="Z1101">
        <v>0</v>
      </c>
      <c r="AA1101" t="s">
        <v>27</v>
      </c>
      <c r="AB1101">
        <v>1</v>
      </c>
    </row>
    <row r="1102" spans="2:28" x14ac:dyDescent="0.2">
      <c r="B1102">
        <v>9347</v>
      </c>
      <c r="C1102">
        <v>1957</v>
      </c>
      <c r="D1102" s="59">
        <f t="shared" ca="1" si="52"/>
        <v>67</v>
      </c>
      <c r="E1102" t="s">
        <v>53</v>
      </c>
      <c r="F1102" t="s">
        <v>32</v>
      </c>
      <c r="G1102" t="s">
        <v>1340</v>
      </c>
      <c r="H1102" s="61" t="str">
        <f t="shared" si="53"/>
        <v>50,943.00</v>
      </c>
      <c r="I1102" s="78">
        <f t="shared" si="54"/>
        <v>50943</v>
      </c>
      <c r="J1102">
        <v>0</v>
      </c>
      <c r="K1102">
        <v>1</v>
      </c>
      <c r="L1102" s="61" t="s">
        <v>1341</v>
      </c>
      <c r="M1102" s="93">
        <v>41446</v>
      </c>
      <c r="N1102">
        <v>49</v>
      </c>
      <c r="O1102">
        <v>31</v>
      </c>
      <c r="P1102">
        <v>0</v>
      </c>
      <c r="Q1102">
        <v>7</v>
      </c>
      <c r="R1102">
        <v>2</v>
      </c>
      <c r="S1102">
        <v>0</v>
      </c>
      <c r="T1102">
        <v>6</v>
      </c>
      <c r="U1102">
        <v>1</v>
      </c>
      <c r="V1102">
        <v>1</v>
      </c>
      <c r="W1102">
        <v>3</v>
      </c>
      <c r="X1102">
        <v>5</v>
      </c>
      <c r="Y1102">
        <v>0</v>
      </c>
      <c r="Z1102">
        <v>0</v>
      </c>
      <c r="AA1102" t="s">
        <v>27</v>
      </c>
      <c r="AB1102">
        <v>0</v>
      </c>
    </row>
    <row r="1103" spans="2:28" x14ac:dyDescent="0.2">
      <c r="B1103">
        <v>10160</v>
      </c>
      <c r="C1103">
        <v>1957</v>
      </c>
      <c r="D1103" s="59">
        <f t="shared" ca="1" si="52"/>
        <v>67</v>
      </c>
      <c r="E1103" t="s">
        <v>53</v>
      </c>
      <c r="F1103" t="s">
        <v>32</v>
      </c>
      <c r="G1103" t="s">
        <v>1340</v>
      </c>
      <c r="H1103" s="61" t="str">
        <f t="shared" si="53"/>
        <v>50,943.00</v>
      </c>
      <c r="I1103" s="78">
        <f t="shared" si="54"/>
        <v>50943</v>
      </c>
      <c r="J1103">
        <v>0</v>
      </c>
      <c r="K1103">
        <v>1</v>
      </c>
      <c r="L1103" s="61" t="s">
        <v>1341</v>
      </c>
      <c r="M1103" s="93">
        <v>41446</v>
      </c>
      <c r="N1103">
        <v>49</v>
      </c>
      <c r="O1103">
        <v>31</v>
      </c>
      <c r="P1103">
        <v>0</v>
      </c>
      <c r="Q1103">
        <v>7</v>
      </c>
      <c r="R1103">
        <v>2</v>
      </c>
      <c r="S1103">
        <v>0</v>
      </c>
      <c r="T1103">
        <v>6</v>
      </c>
      <c r="U1103">
        <v>1</v>
      </c>
      <c r="V1103">
        <v>1</v>
      </c>
      <c r="W1103">
        <v>3</v>
      </c>
      <c r="X1103">
        <v>5</v>
      </c>
      <c r="Y1103">
        <v>0</v>
      </c>
      <c r="Z1103">
        <v>0</v>
      </c>
      <c r="AA1103" t="s">
        <v>27</v>
      </c>
      <c r="AB1103">
        <v>0</v>
      </c>
    </row>
    <row r="1104" spans="2:28" x14ac:dyDescent="0.2">
      <c r="B1104">
        <v>1406</v>
      </c>
      <c r="C1104">
        <v>1976</v>
      </c>
      <c r="D1104" s="59">
        <f t="shared" ca="1" si="52"/>
        <v>48</v>
      </c>
      <c r="E1104" t="s">
        <v>23</v>
      </c>
      <c r="F1104" t="s">
        <v>28</v>
      </c>
      <c r="G1104" t="s">
        <v>1342</v>
      </c>
      <c r="H1104" s="61" t="str">
        <f t="shared" si="53"/>
        <v>53,201.00</v>
      </c>
      <c r="I1104" s="78">
        <f t="shared" si="54"/>
        <v>53201</v>
      </c>
      <c r="J1104">
        <v>1</v>
      </c>
      <c r="K1104">
        <v>1</v>
      </c>
      <c r="L1104" s="61">
        <v>41610</v>
      </c>
      <c r="M1104" s="93">
        <v>41610</v>
      </c>
      <c r="N1104">
        <v>49</v>
      </c>
      <c r="O1104">
        <v>280</v>
      </c>
      <c r="P1104">
        <v>7</v>
      </c>
      <c r="Q1104">
        <v>81</v>
      </c>
      <c r="R1104">
        <v>20</v>
      </c>
      <c r="S1104">
        <v>0</v>
      </c>
      <c r="T1104">
        <v>27</v>
      </c>
      <c r="U1104">
        <v>8</v>
      </c>
      <c r="V1104">
        <v>6</v>
      </c>
      <c r="W1104">
        <v>5</v>
      </c>
      <c r="X1104">
        <v>7</v>
      </c>
      <c r="Y1104">
        <v>0</v>
      </c>
      <c r="Z1104">
        <v>0</v>
      </c>
      <c r="AA1104" t="s">
        <v>27</v>
      </c>
      <c r="AB1104">
        <v>0</v>
      </c>
    </row>
    <row r="1105" spans="2:28" x14ac:dyDescent="0.2">
      <c r="B1105">
        <v>7019</v>
      </c>
      <c r="C1105">
        <v>1964</v>
      </c>
      <c r="D1105" s="59">
        <f t="shared" ca="1" si="52"/>
        <v>60</v>
      </c>
      <c r="E1105" t="s">
        <v>23</v>
      </c>
      <c r="F1105" t="s">
        <v>32</v>
      </c>
      <c r="G1105" t="s">
        <v>1343</v>
      </c>
      <c r="H1105" s="61" t="str">
        <f t="shared" si="53"/>
        <v>54,414.00</v>
      </c>
      <c r="I1105" s="78">
        <f t="shared" si="54"/>
        <v>54414</v>
      </c>
      <c r="J1105">
        <v>1</v>
      </c>
      <c r="K1105">
        <v>1</v>
      </c>
      <c r="L1105" s="61" t="s">
        <v>1344</v>
      </c>
      <c r="M1105" s="93">
        <v>41297</v>
      </c>
      <c r="N1105">
        <v>49</v>
      </c>
      <c r="O1105">
        <v>109</v>
      </c>
      <c r="P1105">
        <v>18</v>
      </c>
      <c r="Q1105">
        <v>16</v>
      </c>
      <c r="R1105">
        <v>24</v>
      </c>
      <c r="S1105">
        <v>26</v>
      </c>
      <c r="T1105">
        <v>18</v>
      </c>
      <c r="U1105">
        <v>4</v>
      </c>
      <c r="V1105">
        <v>3</v>
      </c>
      <c r="W1105">
        <v>5</v>
      </c>
      <c r="X1105">
        <v>4</v>
      </c>
      <c r="Y1105">
        <v>0</v>
      </c>
      <c r="Z1105">
        <v>0</v>
      </c>
      <c r="AA1105" t="s">
        <v>67</v>
      </c>
      <c r="AB1105">
        <v>0</v>
      </c>
    </row>
    <row r="1106" spans="2:28" x14ac:dyDescent="0.2">
      <c r="B1106">
        <v>2157</v>
      </c>
      <c r="C1106">
        <v>1973</v>
      </c>
      <c r="D1106" s="59">
        <f t="shared" ca="1" si="52"/>
        <v>51</v>
      </c>
      <c r="E1106" t="s">
        <v>23</v>
      </c>
      <c r="F1106" t="s">
        <v>32</v>
      </c>
      <c r="G1106" t="s">
        <v>1345</v>
      </c>
      <c r="H1106" s="61" t="str">
        <f t="shared" si="53"/>
        <v>26,290.00</v>
      </c>
      <c r="I1106" s="78">
        <f t="shared" si="54"/>
        <v>26290</v>
      </c>
      <c r="J1106">
        <v>1</v>
      </c>
      <c r="K1106">
        <v>1</v>
      </c>
      <c r="L1106" s="61">
        <v>41609</v>
      </c>
      <c r="M1106" s="93">
        <v>41609</v>
      </c>
      <c r="N1106">
        <v>49</v>
      </c>
      <c r="O1106">
        <v>15</v>
      </c>
      <c r="P1106">
        <v>8</v>
      </c>
      <c r="Q1106">
        <v>16</v>
      </c>
      <c r="R1106">
        <v>11</v>
      </c>
      <c r="S1106">
        <v>5</v>
      </c>
      <c r="T1106">
        <v>22</v>
      </c>
      <c r="U1106">
        <v>4</v>
      </c>
      <c r="V1106">
        <v>2</v>
      </c>
      <c r="W1106">
        <v>4</v>
      </c>
      <c r="X1106">
        <v>6</v>
      </c>
      <c r="Y1106">
        <v>0</v>
      </c>
      <c r="Z1106">
        <v>0</v>
      </c>
      <c r="AA1106" t="s">
        <v>31</v>
      </c>
      <c r="AB1106">
        <v>0</v>
      </c>
    </row>
    <row r="1107" spans="2:28" x14ac:dyDescent="0.2">
      <c r="B1107">
        <v>8939</v>
      </c>
      <c r="C1107">
        <v>1960</v>
      </c>
      <c r="D1107" s="59">
        <f t="shared" ca="1" si="52"/>
        <v>64</v>
      </c>
      <c r="E1107" t="s">
        <v>23</v>
      </c>
      <c r="F1107" t="s">
        <v>24</v>
      </c>
      <c r="G1107" t="s">
        <v>1346</v>
      </c>
      <c r="H1107" s="61" t="str">
        <f t="shared" si="53"/>
        <v>61,250.00</v>
      </c>
      <c r="I1107" s="78">
        <f t="shared" si="54"/>
        <v>61250</v>
      </c>
      <c r="J1107">
        <v>0</v>
      </c>
      <c r="K1107">
        <v>1</v>
      </c>
      <c r="L1107" s="61" t="s">
        <v>1037</v>
      </c>
      <c r="M1107" s="93">
        <v>41259</v>
      </c>
      <c r="N1107">
        <v>49</v>
      </c>
      <c r="O1107">
        <v>382</v>
      </c>
      <c r="P1107">
        <v>138</v>
      </c>
      <c r="Q1107">
        <v>65</v>
      </c>
      <c r="R1107">
        <v>60</v>
      </c>
      <c r="S1107">
        <v>26</v>
      </c>
      <c r="T1107">
        <v>59</v>
      </c>
      <c r="U1107">
        <v>6</v>
      </c>
      <c r="V1107">
        <v>5</v>
      </c>
      <c r="W1107">
        <v>12</v>
      </c>
      <c r="X1107">
        <v>5</v>
      </c>
      <c r="Y1107">
        <v>0</v>
      </c>
      <c r="Z1107">
        <v>0</v>
      </c>
      <c r="AA1107" t="s">
        <v>27</v>
      </c>
      <c r="AB1107">
        <v>0</v>
      </c>
    </row>
    <row r="1108" spans="2:28" x14ac:dyDescent="0.2">
      <c r="B1108">
        <v>10250</v>
      </c>
      <c r="C1108">
        <v>1948</v>
      </c>
      <c r="D1108" s="59">
        <f t="shared" ca="1" si="52"/>
        <v>76</v>
      </c>
      <c r="E1108" t="s">
        <v>118</v>
      </c>
      <c r="F1108" t="s">
        <v>32</v>
      </c>
      <c r="G1108" t="s">
        <v>1347</v>
      </c>
      <c r="H1108" s="61" t="str">
        <f t="shared" si="53"/>
        <v>28,389.00</v>
      </c>
      <c r="I1108" s="78">
        <f t="shared" si="54"/>
        <v>28389</v>
      </c>
      <c r="J1108">
        <v>0</v>
      </c>
      <c r="K1108">
        <v>0</v>
      </c>
      <c r="L1108" s="61" t="s">
        <v>654</v>
      </c>
      <c r="M1108" s="93">
        <v>41233</v>
      </c>
      <c r="N1108">
        <v>49</v>
      </c>
      <c r="O1108">
        <v>1</v>
      </c>
      <c r="P1108">
        <v>5</v>
      </c>
      <c r="Q1108">
        <v>3</v>
      </c>
      <c r="R1108">
        <v>7</v>
      </c>
      <c r="S1108">
        <v>4</v>
      </c>
      <c r="T1108">
        <v>8</v>
      </c>
      <c r="U1108">
        <v>1</v>
      </c>
      <c r="V1108">
        <v>1</v>
      </c>
      <c r="W1108">
        <v>2</v>
      </c>
      <c r="X1108">
        <v>7</v>
      </c>
      <c r="Y1108">
        <v>0</v>
      </c>
      <c r="Z1108">
        <v>0</v>
      </c>
      <c r="AA1108" t="s">
        <v>27</v>
      </c>
      <c r="AB1108">
        <v>0</v>
      </c>
    </row>
    <row r="1109" spans="2:28" x14ac:dyDescent="0.2">
      <c r="B1109">
        <v>1272</v>
      </c>
      <c r="C1109">
        <v>1966</v>
      </c>
      <c r="D1109" s="59">
        <f t="shared" ca="1" si="52"/>
        <v>58</v>
      </c>
      <c r="E1109" t="s">
        <v>53</v>
      </c>
      <c r="F1109" t="s">
        <v>28</v>
      </c>
      <c r="G1109" t="s">
        <v>1348</v>
      </c>
      <c r="H1109" s="61" t="str">
        <f t="shared" si="53"/>
        <v>55,250.00</v>
      </c>
      <c r="I1109" s="78">
        <f t="shared" si="54"/>
        <v>55250</v>
      </c>
      <c r="J1109">
        <v>0</v>
      </c>
      <c r="K1109">
        <v>1</v>
      </c>
      <c r="L1109" s="61" t="s">
        <v>1349</v>
      </c>
      <c r="M1109" s="93">
        <v>41203</v>
      </c>
      <c r="N1109">
        <v>49</v>
      </c>
      <c r="O1109">
        <v>664</v>
      </c>
      <c r="P1109">
        <v>58</v>
      </c>
      <c r="Q1109">
        <v>83</v>
      </c>
      <c r="R1109">
        <v>32</v>
      </c>
      <c r="S1109">
        <v>0</v>
      </c>
      <c r="T1109">
        <v>66</v>
      </c>
      <c r="U1109">
        <v>4</v>
      </c>
      <c r="V1109">
        <v>7</v>
      </c>
      <c r="W1109">
        <v>10</v>
      </c>
      <c r="X1109">
        <v>5</v>
      </c>
      <c r="Y1109">
        <v>0</v>
      </c>
      <c r="Z1109">
        <v>0</v>
      </c>
      <c r="AA1109" t="s">
        <v>38</v>
      </c>
      <c r="AB1109">
        <v>0</v>
      </c>
    </row>
    <row r="1110" spans="2:28" x14ac:dyDescent="0.2">
      <c r="B1110">
        <v>3007</v>
      </c>
      <c r="C1110">
        <v>1967</v>
      </c>
      <c r="D1110" s="59">
        <f t="shared" ca="1" si="52"/>
        <v>57</v>
      </c>
      <c r="E1110" t="s">
        <v>23</v>
      </c>
      <c r="F1110" t="s">
        <v>32</v>
      </c>
      <c r="G1110" t="s">
        <v>1350</v>
      </c>
      <c r="H1110" s="61" t="str">
        <f t="shared" si="53"/>
        <v>37,758.00</v>
      </c>
      <c r="I1110" s="78">
        <f t="shared" si="54"/>
        <v>37758</v>
      </c>
      <c r="J1110">
        <v>1</v>
      </c>
      <c r="K1110">
        <v>1</v>
      </c>
      <c r="L1110" s="61">
        <v>41009</v>
      </c>
      <c r="M1110" s="93">
        <v>41009</v>
      </c>
      <c r="N1110">
        <v>49</v>
      </c>
      <c r="O1110">
        <v>27</v>
      </c>
      <c r="P1110">
        <v>2</v>
      </c>
      <c r="Q1110">
        <v>10</v>
      </c>
      <c r="R1110">
        <v>0</v>
      </c>
      <c r="S1110">
        <v>0</v>
      </c>
      <c r="T1110">
        <v>1</v>
      </c>
      <c r="U1110">
        <v>2</v>
      </c>
      <c r="V1110">
        <v>1</v>
      </c>
      <c r="W1110">
        <v>3</v>
      </c>
      <c r="X1110">
        <v>8</v>
      </c>
      <c r="Y1110">
        <v>0</v>
      </c>
      <c r="Z1110">
        <v>0</v>
      </c>
      <c r="AA1110" t="s">
        <v>50</v>
      </c>
      <c r="AB1110">
        <v>0</v>
      </c>
    </row>
    <row r="1111" spans="2:28" x14ac:dyDescent="0.2">
      <c r="B1111">
        <v>5513</v>
      </c>
      <c r="C1111">
        <v>1967</v>
      </c>
      <c r="D1111" s="59">
        <f t="shared" ca="1" si="52"/>
        <v>57</v>
      </c>
      <c r="E1111" t="s">
        <v>23</v>
      </c>
      <c r="F1111" t="s">
        <v>32</v>
      </c>
      <c r="G1111" t="s">
        <v>1350</v>
      </c>
      <c r="H1111" s="61" t="str">
        <f t="shared" si="53"/>
        <v>37,758.00</v>
      </c>
      <c r="I1111" s="78">
        <f t="shared" si="54"/>
        <v>37758</v>
      </c>
      <c r="J1111">
        <v>1</v>
      </c>
      <c r="K1111">
        <v>1</v>
      </c>
      <c r="L1111" s="61">
        <v>41009</v>
      </c>
      <c r="M1111" s="93">
        <v>41009</v>
      </c>
      <c r="N1111">
        <v>49</v>
      </c>
      <c r="O1111">
        <v>27</v>
      </c>
      <c r="P1111">
        <v>2</v>
      </c>
      <c r="Q1111">
        <v>10</v>
      </c>
      <c r="R1111">
        <v>0</v>
      </c>
      <c r="S1111">
        <v>0</v>
      </c>
      <c r="T1111">
        <v>1</v>
      </c>
      <c r="U1111">
        <v>2</v>
      </c>
      <c r="V1111">
        <v>1</v>
      </c>
      <c r="W1111">
        <v>3</v>
      </c>
      <c r="X1111">
        <v>8</v>
      </c>
      <c r="Y1111">
        <v>0</v>
      </c>
      <c r="Z1111">
        <v>0</v>
      </c>
      <c r="AA1111" t="s">
        <v>27</v>
      </c>
      <c r="AB1111">
        <v>0</v>
      </c>
    </row>
    <row r="1112" spans="2:28" x14ac:dyDescent="0.2">
      <c r="B1112">
        <v>679</v>
      </c>
      <c r="C1112">
        <v>1958</v>
      </c>
      <c r="D1112" s="59">
        <f t="shared" ca="1" si="52"/>
        <v>66</v>
      </c>
      <c r="E1112" t="s">
        <v>40</v>
      </c>
      <c r="F1112" t="s">
        <v>32</v>
      </c>
      <c r="G1112" t="s">
        <v>1351</v>
      </c>
      <c r="H1112" s="61" t="str">
        <f t="shared" si="53"/>
        <v>37,633.00</v>
      </c>
      <c r="I1112" s="78">
        <f t="shared" si="54"/>
        <v>37633</v>
      </c>
      <c r="J1112">
        <v>1</v>
      </c>
      <c r="K1112">
        <v>1</v>
      </c>
      <c r="L1112" s="61" t="s">
        <v>782</v>
      </c>
      <c r="M1112" s="93">
        <v>41172</v>
      </c>
      <c r="N1112">
        <v>49</v>
      </c>
      <c r="O1112">
        <v>13</v>
      </c>
      <c r="P1112">
        <v>4</v>
      </c>
      <c r="Q1112">
        <v>20</v>
      </c>
      <c r="R1112">
        <v>0</v>
      </c>
      <c r="S1112">
        <v>0</v>
      </c>
      <c r="T1112">
        <v>1</v>
      </c>
      <c r="U1112">
        <v>2</v>
      </c>
      <c r="V1112">
        <v>1</v>
      </c>
      <c r="W1112">
        <v>3</v>
      </c>
      <c r="X1112">
        <v>9</v>
      </c>
      <c r="Y1112">
        <v>0</v>
      </c>
      <c r="Z1112">
        <v>0</v>
      </c>
      <c r="AA1112" t="s">
        <v>27</v>
      </c>
      <c r="AB1112">
        <v>0</v>
      </c>
    </row>
    <row r="1113" spans="2:28" x14ac:dyDescent="0.2">
      <c r="B1113">
        <v>8876</v>
      </c>
      <c r="C1113">
        <v>1964</v>
      </c>
      <c r="D1113" s="59">
        <f t="shared" ca="1" si="52"/>
        <v>60</v>
      </c>
      <c r="E1113" t="s">
        <v>40</v>
      </c>
      <c r="F1113" t="s">
        <v>32</v>
      </c>
      <c r="G1113" t="s">
        <v>1352</v>
      </c>
      <c r="H1113" s="61" t="str">
        <f t="shared" si="53"/>
        <v>33,629.00</v>
      </c>
      <c r="I1113" s="78">
        <f t="shared" si="54"/>
        <v>33629</v>
      </c>
      <c r="J1113">
        <v>1</v>
      </c>
      <c r="K1113">
        <v>1</v>
      </c>
      <c r="L1113" s="61">
        <v>41129</v>
      </c>
      <c r="M1113" s="93">
        <v>41129</v>
      </c>
      <c r="N1113">
        <v>49</v>
      </c>
      <c r="O1113">
        <v>132</v>
      </c>
      <c r="P1113">
        <v>0</v>
      </c>
      <c r="Q1113">
        <v>16</v>
      </c>
      <c r="R1113">
        <v>0</v>
      </c>
      <c r="S1113">
        <v>0</v>
      </c>
      <c r="T1113">
        <v>4</v>
      </c>
      <c r="U1113">
        <v>5</v>
      </c>
      <c r="V1113">
        <v>3</v>
      </c>
      <c r="W1113">
        <v>4</v>
      </c>
      <c r="X1113">
        <v>9</v>
      </c>
      <c r="Y1113">
        <v>0</v>
      </c>
      <c r="Z1113">
        <v>0</v>
      </c>
      <c r="AA1113" t="s">
        <v>27</v>
      </c>
      <c r="AB1113">
        <v>0</v>
      </c>
    </row>
    <row r="1114" spans="2:28" x14ac:dyDescent="0.2">
      <c r="B1114">
        <v>10827</v>
      </c>
      <c r="C1114">
        <v>1968</v>
      </c>
      <c r="D1114" s="59">
        <f t="shared" ca="1" si="52"/>
        <v>56</v>
      </c>
      <c r="E1114" t="s">
        <v>40</v>
      </c>
      <c r="F1114" t="s">
        <v>32</v>
      </c>
      <c r="G1114" t="s">
        <v>1353</v>
      </c>
      <c r="H1114" s="61" t="str">
        <f t="shared" si="53"/>
        <v>36,947.00</v>
      </c>
      <c r="I1114" s="78">
        <f t="shared" si="54"/>
        <v>36947</v>
      </c>
      <c r="J1114">
        <v>1</v>
      </c>
      <c r="K1114">
        <v>1</v>
      </c>
      <c r="L1114" s="61">
        <v>41098</v>
      </c>
      <c r="M1114" s="93">
        <v>41098</v>
      </c>
      <c r="N1114">
        <v>49</v>
      </c>
      <c r="O1114">
        <v>88</v>
      </c>
      <c r="P1114">
        <v>3</v>
      </c>
      <c r="Q1114">
        <v>21</v>
      </c>
      <c r="R1114">
        <v>4</v>
      </c>
      <c r="S1114">
        <v>1</v>
      </c>
      <c r="T1114">
        <v>29</v>
      </c>
      <c r="U1114">
        <v>4</v>
      </c>
      <c r="V1114">
        <v>3</v>
      </c>
      <c r="W1114">
        <v>4</v>
      </c>
      <c r="X1114">
        <v>9</v>
      </c>
      <c r="Y1114">
        <v>0</v>
      </c>
      <c r="Z1114">
        <v>0</v>
      </c>
      <c r="AA1114" t="s">
        <v>38</v>
      </c>
      <c r="AB1114">
        <v>0</v>
      </c>
    </row>
    <row r="1115" spans="2:28" x14ac:dyDescent="0.2">
      <c r="B1115">
        <v>7300</v>
      </c>
      <c r="C1115">
        <v>1953</v>
      </c>
      <c r="D1115" s="59">
        <f t="shared" ca="1" si="52"/>
        <v>71</v>
      </c>
      <c r="E1115" t="s">
        <v>23</v>
      </c>
      <c r="F1115" t="s">
        <v>24</v>
      </c>
      <c r="G1115" t="s">
        <v>1354</v>
      </c>
      <c r="H1115" s="61" t="str">
        <f t="shared" si="53"/>
        <v>69,142.00</v>
      </c>
      <c r="I1115" s="78">
        <f t="shared" si="54"/>
        <v>69142</v>
      </c>
      <c r="J1115">
        <v>0</v>
      </c>
      <c r="K1115">
        <v>1</v>
      </c>
      <c r="L1115" s="61" t="s">
        <v>80</v>
      </c>
      <c r="M1115" s="93">
        <v>41819</v>
      </c>
      <c r="N1115">
        <v>50</v>
      </c>
      <c r="O1115">
        <v>448</v>
      </c>
      <c r="P1115">
        <v>4</v>
      </c>
      <c r="Q1115">
        <v>34</v>
      </c>
      <c r="R1115">
        <v>6</v>
      </c>
      <c r="S1115">
        <v>4</v>
      </c>
      <c r="T1115">
        <v>39</v>
      </c>
      <c r="U1115">
        <v>3</v>
      </c>
      <c r="V1115">
        <v>8</v>
      </c>
      <c r="W1115">
        <v>7</v>
      </c>
      <c r="X1115">
        <v>5</v>
      </c>
      <c r="Y1115">
        <v>0</v>
      </c>
      <c r="Z1115">
        <v>0</v>
      </c>
      <c r="AA1115" t="s">
        <v>50</v>
      </c>
      <c r="AB1115">
        <v>1</v>
      </c>
    </row>
    <row r="1116" spans="2:28" x14ac:dyDescent="0.2">
      <c r="B1116">
        <v>4268</v>
      </c>
      <c r="C1116">
        <v>1960</v>
      </c>
      <c r="D1116" s="59">
        <f t="shared" ca="1" si="52"/>
        <v>64</v>
      </c>
      <c r="E1116" t="s">
        <v>23</v>
      </c>
      <c r="F1116" t="s">
        <v>32</v>
      </c>
      <c r="G1116" t="s">
        <v>1355</v>
      </c>
      <c r="H1116" s="61" t="str">
        <f t="shared" si="53"/>
        <v>53,154.00</v>
      </c>
      <c r="I1116" s="78">
        <f t="shared" si="54"/>
        <v>53154</v>
      </c>
      <c r="J1116">
        <v>0</v>
      </c>
      <c r="K1116">
        <v>1</v>
      </c>
      <c r="L1116" s="61">
        <v>41888</v>
      </c>
      <c r="M1116" s="93">
        <v>41888</v>
      </c>
      <c r="N1116">
        <v>50</v>
      </c>
      <c r="O1116">
        <v>129</v>
      </c>
      <c r="P1116">
        <v>0</v>
      </c>
      <c r="Q1116">
        <v>21</v>
      </c>
      <c r="R1116">
        <v>0</v>
      </c>
      <c r="S1116">
        <v>1</v>
      </c>
      <c r="T1116">
        <v>7</v>
      </c>
      <c r="U1116">
        <v>1</v>
      </c>
      <c r="V1116">
        <v>3</v>
      </c>
      <c r="W1116">
        <v>4</v>
      </c>
      <c r="X1116">
        <v>4</v>
      </c>
      <c r="Y1116">
        <v>0</v>
      </c>
      <c r="Z1116">
        <v>0</v>
      </c>
      <c r="AA1116" t="s">
        <v>35</v>
      </c>
      <c r="AB1116">
        <v>0</v>
      </c>
    </row>
    <row r="1117" spans="2:28" x14ac:dyDescent="0.2">
      <c r="B1117">
        <v>4603</v>
      </c>
      <c r="C1117">
        <v>1961</v>
      </c>
      <c r="D1117" s="59">
        <f t="shared" ca="1" si="52"/>
        <v>63</v>
      </c>
      <c r="E1117" t="s">
        <v>40</v>
      </c>
      <c r="F1117" t="s">
        <v>32</v>
      </c>
      <c r="G1117" t="s">
        <v>1356</v>
      </c>
      <c r="H1117" s="61" t="str">
        <f t="shared" si="53"/>
        <v>65,695.00</v>
      </c>
      <c r="I1117" s="78">
        <f t="shared" si="54"/>
        <v>65695</v>
      </c>
      <c r="J1117">
        <v>0</v>
      </c>
      <c r="K1117">
        <v>1</v>
      </c>
      <c r="L1117" s="61" t="s">
        <v>1357</v>
      </c>
      <c r="M1117" s="93">
        <v>41670</v>
      </c>
      <c r="N1117">
        <v>50</v>
      </c>
      <c r="O1117">
        <v>371</v>
      </c>
      <c r="P1117">
        <v>32</v>
      </c>
      <c r="Q1117">
        <v>189</v>
      </c>
      <c r="R1117">
        <v>0</v>
      </c>
      <c r="S1117">
        <v>58</v>
      </c>
      <c r="T1117">
        <v>6</v>
      </c>
      <c r="U1117">
        <v>2</v>
      </c>
      <c r="V1117">
        <v>5</v>
      </c>
      <c r="W1117">
        <v>10</v>
      </c>
      <c r="X1117">
        <v>4</v>
      </c>
      <c r="Y1117">
        <v>0</v>
      </c>
      <c r="Z1117">
        <v>0</v>
      </c>
      <c r="AA1117" t="s">
        <v>27</v>
      </c>
      <c r="AB1117">
        <v>0</v>
      </c>
    </row>
    <row r="1118" spans="2:28" x14ac:dyDescent="0.2">
      <c r="B1118">
        <v>8659</v>
      </c>
      <c r="C1118">
        <v>1953</v>
      </c>
      <c r="D1118" s="59">
        <f t="shared" ca="1" si="52"/>
        <v>71</v>
      </c>
      <c r="E1118" t="s">
        <v>40</v>
      </c>
      <c r="F1118" t="s">
        <v>32</v>
      </c>
      <c r="G1118" t="s">
        <v>1358</v>
      </c>
      <c r="H1118" s="61" t="str">
        <f t="shared" si="53"/>
        <v>69,805.00</v>
      </c>
      <c r="I1118" s="78">
        <f t="shared" si="54"/>
        <v>69805</v>
      </c>
      <c r="J1118">
        <v>0</v>
      </c>
      <c r="K1118">
        <v>1</v>
      </c>
      <c r="L1118" s="61" t="s">
        <v>1359</v>
      </c>
      <c r="M1118" s="93">
        <v>41660</v>
      </c>
      <c r="N1118">
        <v>50</v>
      </c>
      <c r="O1118">
        <v>750</v>
      </c>
      <c r="P1118">
        <v>71</v>
      </c>
      <c r="Q1118">
        <v>174</v>
      </c>
      <c r="R1118">
        <v>13</v>
      </c>
      <c r="S1118">
        <v>10</v>
      </c>
      <c r="T1118">
        <v>20</v>
      </c>
      <c r="U1118">
        <v>2</v>
      </c>
      <c r="V1118">
        <v>6</v>
      </c>
      <c r="W1118">
        <v>11</v>
      </c>
      <c r="X1118">
        <v>2</v>
      </c>
      <c r="Y1118">
        <v>0</v>
      </c>
      <c r="Z1118">
        <v>0</v>
      </c>
      <c r="AA1118" t="s">
        <v>46</v>
      </c>
      <c r="AB1118">
        <v>0</v>
      </c>
    </row>
    <row r="1119" spans="2:28" x14ac:dyDescent="0.2">
      <c r="B1119">
        <v>10708</v>
      </c>
      <c r="C1119">
        <v>1979</v>
      </c>
      <c r="D1119" s="59">
        <f t="shared" ca="1" si="52"/>
        <v>45</v>
      </c>
      <c r="E1119" t="s">
        <v>43</v>
      </c>
      <c r="F1119" t="s">
        <v>28</v>
      </c>
      <c r="G1119" t="s">
        <v>1360</v>
      </c>
      <c r="H1119" s="61" t="str">
        <f t="shared" si="53"/>
        <v>36,975.00</v>
      </c>
      <c r="I1119" s="78">
        <f t="shared" si="54"/>
        <v>36975</v>
      </c>
      <c r="J1119">
        <v>1</v>
      </c>
      <c r="K1119">
        <v>0</v>
      </c>
      <c r="L1119" s="61" t="s">
        <v>1361</v>
      </c>
      <c r="M1119" s="93">
        <v>41636</v>
      </c>
      <c r="N1119">
        <v>50</v>
      </c>
      <c r="O1119">
        <v>10</v>
      </c>
      <c r="P1119">
        <v>6</v>
      </c>
      <c r="Q1119">
        <v>11</v>
      </c>
      <c r="R1119">
        <v>0</v>
      </c>
      <c r="S1119">
        <v>4</v>
      </c>
      <c r="T1119">
        <v>2</v>
      </c>
      <c r="U1119">
        <v>1</v>
      </c>
      <c r="V1119">
        <v>1</v>
      </c>
      <c r="W1119">
        <v>3</v>
      </c>
      <c r="X1119">
        <v>7</v>
      </c>
      <c r="Y1119">
        <v>0</v>
      </c>
      <c r="Z1119">
        <v>0</v>
      </c>
      <c r="AA1119" t="s">
        <v>27</v>
      </c>
      <c r="AB1119">
        <v>0</v>
      </c>
    </row>
    <row r="1120" spans="2:28" x14ac:dyDescent="0.2">
      <c r="B1120">
        <v>1176</v>
      </c>
      <c r="C1120">
        <v>1974</v>
      </c>
      <c r="D1120" s="59">
        <f t="shared" ca="1" si="52"/>
        <v>50</v>
      </c>
      <c r="E1120" t="s">
        <v>23</v>
      </c>
      <c r="F1120" t="s">
        <v>32</v>
      </c>
      <c r="G1120" t="s">
        <v>1362</v>
      </c>
      <c r="H1120" s="61" t="str">
        <f t="shared" si="53"/>
        <v>26,228.00</v>
      </c>
      <c r="I1120" s="78">
        <f t="shared" si="54"/>
        <v>26228</v>
      </c>
      <c r="J1120">
        <v>1</v>
      </c>
      <c r="K1120">
        <v>0</v>
      </c>
      <c r="L1120" s="61" t="s">
        <v>1030</v>
      </c>
      <c r="M1120" s="93">
        <v>41539</v>
      </c>
      <c r="N1120">
        <v>50</v>
      </c>
      <c r="O1120">
        <v>2</v>
      </c>
      <c r="P1120">
        <v>6</v>
      </c>
      <c r="Q1120">
        <v>4</v>
      </c>
      <c r="R1120">
        <v>3</v>
      </c>
      <c r="S1120">
        <v>1</v>
      </c>
      <c r="T1120">
        <v>9</v>
      </c>
      <c r="U1120">
        <v>1</v>
      </c>
      <c r="V1120">
        <v>1</v>
      </c>
      <c r="W1120">
        <v>2</v>
      </c>
      <c r="X1120">
        <v>8</v>
      </c>
      <c r="Y1120">
        <v>0</v>
      </c>
      <c r="Z1120">
        <v>0</v>
      </c>
      <c r="AA1120" t="s">
        <v>27</v>
      </c>
      <c r="AB1120">
        <v>0</v>
      </c>
    </row>
    <row r="1121" spans="2:28" x14ac:dyDescent="0.2">
      <c r="B1121">
        <v>10380</v>
      </c>
      <c r="C1121">
        <v>1973</v>
      </c>
      <c r="D1121" s="59">
        <f t="shared" ca="1" si="52"/>
        <v>51</v>
      </c>
      <c r="E1121" t="s">
        <v>53</v>
      </c>
      <c r="F1121" t="s">
        <v>32</v>
      </c>
      <c r="G1121" t="s">
        <v>1363</v>
      </c>
      <c r="H1121" s="61" t="str">
        <f t="shared" si="53"/>
        <v>37,787.00</v>
      </c>
      <c r="I1121" s="78">
        <f t="shared" si="54"/>
        <v>37787</v>
      </c>
      <c r="J1121">
        <v>1</v>
      </c>
      <c r="K1121">
        <v>0</v>
      </c>
      <c r="L1121" s="61" t="s">
        <v>130</v>
      </c>
      <c r="M1121" s="93">
        <v>41537</v>
      </c>
      <c r="N1121">
        <v>50</v>
      </c>
      <c r="O1121">
        <v>40</v>
      </c>
      <c r="P1121">
        <v>1</v>
      </c>
      <c r="Q1121">
        <v>40</v>
      </c>
      <c r="R1121">
        <v>4</v>
      </c>
      <c r="S1121">
        <v>3</v>
      </c>
      <c r="T1121">
        <v>18</v>
      </c>
      <c r="U1121">
        <v>1</v>
      </c>
      <c r="V1121">
        <v>3</v>
      </c>
      <c r="W1121">
        <v>3</v>
      </c>
      <c r="X1121">
        <v>8</v>
      </c>
      <c r="Y1121">
        <v>0</v>
      </c>
      <c r="Z1121">
        <v>0</v>
      </c>
      <c r="AA1121" t="s">
        <v>50</v>
      </c>
      <c r="AB1121">
        <v>0</v>
      </c>
    </row>
    <row r="1122" spans="2:28" x14ac:dyDescent="0.2">
      <c r="B1122">
        <v>7037</v>
      </c>
      <c r="C1122">
        <v>1975</v>
      </c>
      <c r="D1122" s="59">
        <f t="shared" ca="1" si="52"/>
        <v>49</v>
      </c>
      <c r="E1122" t="s">
        <v>40</v>
      </c>
      <c r="F1122" t="s">
        <v>32</v>
      </c>
      <c r="G1122" t="s">
        <v>1364</v>
      </c>
      <c r="H1122" s="61" t="str">
        <f t="shared" si="53"/>
        <v>37,087.00</v>
      </c>
      <c r="I1122" s="78">
        <f t="shared" si="54"/>
        <v>37087</v>
      </c>
      <c r="J1122">
        <v>1</v>
      </c>
      <c r="K1122">
        <v>0</v>
      </c>
      <c r="L1122" s="61">
        <v>41586</v>
      </c>
      <c r="M1122" s="93">
        <v>41586</v>
      </c>
      <c r="N1122">
        <v>50</v>
      </c>
      <c r="O1122">
        <v>194</v>
      </c>
      <c r="P1122">
        <v>55</v>
      </c>
      <c r="Q1122">
        <v>134</v>
      </c>
      <c r="R1122">
        <v>15</v>
      </c>
      <c r="S1122">
        <v>0</v>
      </c>
      <c r="T1122">
        <v>3</v>
      </c>
      <c r="U1122">
        <v>3</v>
      </c>
      <c r="V1122">
        <v>4</v>
      </c>
      <c r="W1122">
        <v>8</v>
      </c>
      <c r="X1122">
        <v>6</v>
      </c>
      <c r="Y1122">
        <v>0</v>
      </c>
      <c r="Z1122">
        <v>0</v>
      </c>
      <c r="AA1122" t="s">
        <v>67</v>
      </c>
      <c r="AB1122">
        <v>0</v>
      </c>
    </row>
    <row r="1123" spans="2:28" x14ac:dyDescent="0.2">
      <c r="B1123">
        <v>11096</v>
      </c>
      <c r="C1123">
        <v>1953</v>
      </c>
      <c r="D1123" s="59">
        <f t="shared" ca="1" si="52"/>
        <v>71</v>
      </c>
      <c r="E1123" t="s">
        <v>43</v>
      </c>
      <c r="F1123" t="s">
        <v>32</v>
      </c>
      <c r="G1123" t="s">
        <v>1365</v>
      </c>
      <c r="H1123" s="61" t="str">
        <f t="shared" si="53"/>
        <v>57,247.00</v>
      </c>
      <c r="I1123" s="78">
        <f t="shared" si="54"/>
        <v>57247</v>
      </c>
      <c r="J1123">
        <v>0</v>
      </c>
      <c r="K1123">
        <v>1</v>
      </c>
      <c r="L1123" s="61">
        <v>41494</v>
      </c>
      <c r="M1123" s="93">
        <v>41494</v>
      </c>
      <c r="N1123">
        <v>50</v>
      </c>
      <c r="O1123">
        <v>99</v>
      </c>
      <c r="P1123">
        <v>4</v>
      </c>
      <c r="Q1123">
        <v>32</v>
      </c>
      <c r="R1123">
        <v>37</v>
      </c>
      <c r="S1123">
        <v>54</v>
      </c>
      <c r="T1123">
        <v>6</v>
      </c>
      <c r="U1123">
        <v>2</v>
      </c>
      <c r="V1123">
        <v>2</v>
      </c>
      <c r="W1123">
        <v>7</v>
      </c>
      <c r="X1123">
        <v>2</v>
      </c>
      <c r="Y1123">
        <v>0</v>
      </c>
      <c r="Z1123">
        <v>0</v>
      </c>
      <c r="AA1123" t="s">
        <v>27</v>
      </c>
      <c r="AB1123">
        <v>0</v>
      </c>
    </row>
    <row r="1124" spans="2:28" x14ac:dyDescent="0.2">
      <c r="B1124">
        <v>6374</v>
      </c>
      <c r="C1124">
        <v>1955</v>
      </c>
      <c r="D1124" s="59">
        <f t="shared" ca="1" si="52"/>
        <v>69</v>
      </c>
      <c r="E1124" t="s">
        <v>40</v>
      </c>
      <c r="F1124" t="s">
        <v>32</v>
      </c>
      <c r="G1124" t="s">
        <v>1366</v>
      </c>
      <c r="H1124" s="61" t="str">
        <f t="shared" si="53"/>
        <v>36,930.00</v>
      </c>
      <c r="I1124" s="78">
        <f t="shared" si="54"/>
        <v>36930</v>
      </c>
      <c r="J1124">
        <v>0</v>
      </c>
      <c r="K1124">
        <v>1</v>
      </c>
      <c r="L1124" s="61" t="s">
        <v>308</v>
      </c>
      <c r="M1124" s="93">
        <v>41411</v>
      </c>
      <c r="N1124">
        <v>50</v>
      </c>
      <c r="O1124">
        <v>223</v>
      </c>
      <c r="P1124">
        <v>2</v>
      </c>
      <c r="Q1124">
        <v>31</v>
      </c>
      <c r="R1124">
        <v>0</v>
      </c>
      <c r="S1124">
        <v>2</v>
      </c>
      <c r="T1124">
        <v>39</v>
      </c>
      <c r="U1124">
        <v>5</v>
      </c>
      <c r="V1124">
        <v>5</v>
      </c>
      <c r="W1124">
        <v>4</v>
      </c>
      <c r="X1124">
        <v>8</v>
      </c>
      <c r="Y1124">
        <v>0</v>
      </c>
      <c r="Z1124">
        <v>0</v>
      </c>
      <c r="AA1124" t="s">
        <v>27</v>
      </c>
      <c r="AB1124">
        <v>0</v>
      </c>
    </row>
    <row r="1125" spans="2:28" x14ac:dyDescent="0.2">
      <c r="B1125">
        <v>5552</v>
      </c>
      <c r="C1125">
        <v>1964</v>
      </c>
      <c r="D1125" s="59">
        <f t="shared" ca="1" si="52"/>
        <v>60</v>
      </c>
      <c r="E1125" t="s">
        <v>53</v>
      </c>
      <c r="F1125" t="s">
        <v>24</v>
      </c>
      <c r="G1125" t="s">
        <v>1367</v>
      </c>
      <c r="H1125" s="61" t="str">
        <f t="shared" si="53"/>
        <v>48,721.00</v>
      </c>
      <c r="I1125" s="78">
        <f t="shared" si="54"/>
        <v>48721</v>
      </c>
      <c r="J1125">
        <v>1</v>
      </c>
      <c r="K1125">
        <v>1</v>
      </c>
      <c r="L1125" s="61" t="s">
        <v>1368</v>
      </c>
      <c r="M1125" s="93">
        <v>41407</v>
      </c>
      <c r="N1125">
        <v>50</v>
      </c>
      <c r="O1125">
        <v>81</v>
      </c>
      <c r="P1125">
        <v>18</v>
      </c>
      <c r="Q1125">
        <v>113</v>
      </c>
      <c r="R1125">
        <v>47</v>
      </c>
      <c r="S1125">
        <v>13</v>
      </c>
      <c r="T1125">
        <v>21</v>
      </c>
      <c r="U1125">
        <v>6</v>
      </c>
      <c r="V1125">
        <v>4</v>
      </c>
      <c r="W1125">
        <v>5</v>
      </c>
      <c r="X1125">
        <v>6</v>
      </c>
      <c r="Y1125">
        <v>0</v>
      </c>
      <c r="Z1125">
        <v>0</v>
      </c>
      <c r="AA1125" t="s">
        <v>67</v>
      </c>
      <c r="AB1125">
        <v>0</v>
      </c>
    </row>
    <row r="1126" spans="2:28" x14ac:dyDescent="0.2">
      <c r="B1126">
        <v>2245</v>
      </c>
      <c r="C1126">
        <v>1970</v>
      </c>
      <c r="D1126" s="59">
        <f t="shared" ca="1" si="52"/>
        <v>54</v>
      </c>
      <c r="E1126" t="s">
        <v>53</v>
      </c>
      <c r="F1126" t="s">
        <v>32</v>
      </c>
      <c r="G1126" t="s">
        <v>1369</v>
      </c>
      <c r="H1126" s="61" t="str">
        <f t="shared" si="53"/>
        <v>43,641.00</v>
      </c>
      <c r="I1126" s="78">
        <f t="shared" si="54"/>
        <v>43641</v>
      </c>
      <c r="J1126">
        <v>1</v>
      </c>
      <c r="K1126">
        <v>1</v>
      </c>
      <c r="L1126" s="61" t="s">
        <v>470</v>
      </c>
      <c r="M1126" s="93">
        <v>41386</v>
      </c>
      <c r="N1126">
        <v>50</v>
      </c>
      <c r="O1126">
        <v>57</v>
      </c>
      <c r="P1126">
        <v>2</v>
      </c>
      <c r="Q1126">
        <v>51</v>
      </c>
      <c r="R1126">
        <v>4</v>
      </c>
      <c r="S1126">
        <v>2</v>
      </c>
      <c r="T1126">
        <v>23</v>
      </c>
      <c r="U1126">
        <v>3</v>
      </c>
      <c r="V1126">
        <v>2</v>
      </c>
      <c r="W1126">
        <v>4</v>
      </c>
      <c r="X1126">
        <v>6</v>
      </c>
      <c r="Y1126">
        <v>0</v>
      </c>
      <c r="Z1126">
        <v>0</v>
      </c>
      <c r="AA1126" t="s">
        <v>27</v>
      </c>
      <c r="AB1126">
        <v>0</v>
      </c>
    </row>
    <row r="1127" spans="2:28" x14ac:dyDescent="0.2">
      <c r="B1127">
        <v>6200</v>
      </c>
      <c r="C1127">
        <v>1952</v>
      </c>
      <c r="D1127" s="59">
        <f t="shared" ca="1" si="52"/>
        <v>72</v>
      </c>
      <c r="E1127" t="s">
        <v>23</v>
      </c>
      <c r="F1127" t="s">
        <v>32</v>
      </c>
      <c r="G1127" t="s">
        <v>1370</v>
      </c>
      <c r="H1127" s="61" t="str">
        <f t="shared" si="53"/>
        <v>75,903.00</v>
      </c>
      <c r="I1127" s="78">
        <f t="shared" si="54"/>
        <v>75903</v>
      </c>
      <c r="J1127">
        <v>0</v>
      </c>
      <c r="K1127">
        <v>1</v>
      </c>
      <c r="L1127" s="61">
        <v>41490</v>
      </c>
      <c r="M1127" s="93">
        <v>41490</v>
      </c>
      <c r="N1127">
        <v>50</v>
      </c>
      <c r="O1127">
        <v>340</v>
      </c>
      <c r="P1127">
        <v>108</v>
      </c>
      <c r="Q1127">
        <v>185</v>
      </c>
      <c r="R1127">
        <v>130</v>
      </c>
      <c r="S1127">
        <v>38</v>
      </c>
      <c r="T1127">
        <v>100</v>
      </c>
      <c r="U1127">
        <v>2</v>
      </c>
      <c r="V1127">
        <v>6</v>
      </c>
      <c r="W1127">
        <v>9</v>
      </c>
      <c r="X1127">
        <v>3</v>
      </c>
      <c r="Y1127">
        <v>0</v>
      </c>
      <c r="Z1127">
        <v>0</v>
      </c>
      <c r="AA1127" t="s">
        <v>27</v>
      </c>
      <c r="AB1127">
        <v>0</v>
      </c>
    </row>
    <row r="1128" spans="2:28" x14ac:dyDescent="0.2">
      <c r="B1128">
        <v>9904</v>
      </c>
      <c r="C1128">
        <v>1957</v>
      </c>
      <c r="D1128" s="59">
        <f t="shared" ca="1" si="52"/>
        <v>67</v>
      </c>
      <c r="E1128" t="s">
        <v>23</v>
      </c>
      <c r="F1128" t="s">
        <v>32</v>
      </c>
      <c r="G1128" t="s">
        <v>1371</v>
      </c>
      <c r="H1128" s="61" t="str">
        <f t="shared" si="53"/>
        <v>71,391.00</v>
      </c>
      <c r="I1128" s="78">
        <f t="shared" si="54"/>
        <v>71391</v>
      </c>
      <c r="J1128">
        <v>0</v>
      </c>
      <c r="K1128">
        <v>1</v>
      </c>
      <c r="L1128" s="61" t="s">
        <v>626</v>
      </c>
      <c r="M1128" s="93">
        <v>41362</v>
      </c>
      <c r="N1128">
        <v>50</v>
      </c>
      <c r="O1128">
        <v>336</v>
      </c>
      <c r="P1128">
        <v>123</v>
      </c>
      <c r="Q1128">
        <v>274</v>
      </c>
      <c r="R1128">
        <v>46</v>
      </c>
      <c r="S1128">
        <v>123</v>
      </c>
      <c r="T1128">
        <v>141</v>
      </c>
      <c r="U1128">
        <v>5</v>
      </c>
      <c r="V1128">
        <v>6</v>
      </c>
      <c r="W1128">
        <v>12</v>
      </c>
      <c r="X1128">
        <v>3</v>
      </c>
      <c r="Y1128">
        <v>0</v>
      </c>
      <c r="Z1128">
        <v>0</v>
      </c>
      <c r="AA1128" t="s">
        <v>31</v>
      </c>
      <c r="AB1128">
        <v>0</v>
      </c>
    </row>
    <row r="1129" spans="2:28" x14ac:dyDescent="0.2">
      <c r="B1129">
        <v>10031</v>
      </c>
      <c r="C1129">
        <v>1977</v>
      </c>
      <c r="D1129" s="59">
        <f t="shared" ca="1" si="52"/>
        <v>47</v>
      </c>
      <c r="E1129" t="s">
        <v>40</v>
      </c>
      <c r="F1129" t="s">
        <v>32</v>
      </c>
      <c r="G1129" t="s">
        <v>1372</v>
      </c>
      <c r="H1129" s="61" t="str">
        <f t="shared" si="53"/>
        <v>16,927.00</v>
      </c>
      <c r="I1129" s="78">
        <f t="shared" si="54"/>
        <v>16927</v>
      </c>
      <c r="J1129">
        <v>1</v>
      </c>
      <c r="K1129">
        <v>1</v>
      </c>
      <c r="L1129" s="61">
        <v>41549</v>
      </c>
      <c r="M1129" s="93">
        <v>41549</v>
      </c>
      <c r="N1129">
        <v>50</v>
      </c>
      <c r="O1129">
        <v>20</v>
      </c>
      <c r="P1129">
        <v>2</v>
      </c>
      <c r="Q1129">
        <v>23</v>
      </c>
      <c r="R1129">
        <v>3</v>
      </c>
      <c r="S1129">
        <v>1</v>
      </c>
      <c r="T1129">
        <v>4</v>
      </c>
      <c r="U1129">
        <v>5</v>
      </c>
      <c r="V1129">
        <v>3</v>
      </c>
      <c r="W1129">
        <v>4</v>
      </c>
      <c r="X1129">
        <v>8</v>
      </c>
      <c r="Y1129">
        <v>0</v>
      </c>
      <c r="Z1129">
        <v>0</v>
      </c>
      <c r="AA1129" t="s">
        <v>67</v>
      </c>
      <c r="AB1129">
        <v>0</v>
      </c>
    </row>
    <row r="1130" spans="2:28" x14ac:dyDescent="0.2">
      <c r="B1130">
        <v>6642</v>
      </c>
      <c r="C1130">
        <v>1962</v>
      </c>
      <c r="D1130" s="59">
        <f t="shared" ca="1" si="52"/>
        <v>62</v>
      </c>
      <c r="E1130" t="s">
        <v>23</v>
      </c>
      <c r="F1130" t="s">
        <v>24</v>
      </c>
      <c r="G1130" t="s">
        <v>1373</v>
      </c>
      <c r="H1130" s="61" t="str">
        <f t="shared" si="53"/>
        <v>27,215.00</v>
      </c>
      <c r="I1130" s="78">
        <f t="shared" si="54"/>
        <v>27215</v>
      </c>
      <c r="J1130">
        <v>2</v>
      </c>
      <c r="K1130">
        <v>1</v>
      </c>
      <c r="L1130" s="61" t="s">
        <v>1344</v>
      </c>
      <c r="M1130" s="93">
        <v>41297</v>
      </c>
      <c r="N1130">
        <v>50</v>
      </c>
      <c r="O1130">
        <v>30</v>
      </c>
      <c r="P1130">
        <v>5</v>
      </c>
      <c r="Q1130">
        <v>22</v>
      </c>
      <c r="R1130">
        <v>8</v>
      </c>
      <c r="S1130">
        <v>9</v>
      </c>
      <c r="T1130">
        <v>28</v>
      </c>
      <c r="U1130">
        <v>4</v>
      </c>
      <c r="V1130">
        <v>2</v>
      </c>
      <c r="W1130">
        <v>4</v>
      </c>
      <c r="X1130">
        <v>6</v>
      </c>
      <c r="Y1130">
        <v>0</v>
      </c>
      <c r="Z1130">
        <v>0</v>
      </c>
      <c r="AA1130" t="s">
        <v>67</v>
      </c>
      <c r="AB1130">
        <v>0</v>
      </c>
    </row>
    <row r="1131" spans="2:28" x14ac:dyDescent="0.2">
      <c r="B1131">
        <v>10882</v>
      </c>
      <c r="C1131">
        <v>1977</v>
      </c>
      <c r="D1131" s="59">
        <f t="shared" ca="1" si="52"/>
        <v>47</v>
      </c>
      <c r="E1131" t="s">
        <v>23</v>
      </c>
      <c r="F1131" t="s">
        <v>32</v>
      </c>
      <c r="G1131" t="s">
        <v>1374</v>
      </c>
      <c r="H1131" s="61" t="str">
        <f t="shared" si="53"/>
        <v>53,858.00</v>
      </c>
      <c r="I1131" s="78">
        <f t="shared" si="54"/>
        <v>53858</v>
      </c>
      <c r="J1131">
        <v>0</v>
      </c>
      <c r="K1131">
        <v>1</v>
      </c>
      <c r="L1131" s="61">
        <v>41163</v>
      </c>
      <c r="M1131" s="93">
        <v>41163</v>
      </c>
      <c r="N1131">
        <v>50</v>
      </c>
      <c r="O1131">
        <v>407</v>
      </c>
      <c r="P1131">
        <v>53</v>
      </c>
      <c r="Q1131">
        <v>221</v>
      </c>
      <c r="R1131">
        <v>58</v>
      </c>
      <c r="S1131">
        <v>150</v>
      </c>
      <c r="T1131">
        <v>26</v>
      </c>
      <c r="U1131">
        <v>4</v>
      </c>
      <c r="V1131">
        <v>4</v>
      </c>
      <c r="W1131">
        <v>6</v>
      </c>
      <c r="X1131">
        <v>4</v>
      </c>
      <c r="Y1131">
        <v>0</v>
      </c>
      <c r="Z1131">
        <v>0</v>
      </c>
      <c r="AA1131" t="s">
        <v>27</v>
      </c>
      <c r="AB1131">
        <v>0</v>
      </c>
    </row>
    <row r="1132" spans="2:28" x14ac:dyDescent="0.2">
      <c r="B1132">
        <v>5636</v>
      </c>
      <c r="C1132">
        <v>1964</v>
      </c>
      <c r="D1132" s="59">
        <f t="shared" ca="1" si="52"/>
        <v>60</v>
      </c>
      <c r="E1132" t="s">
        <v>23</v>
      </c>
      <c r="F1132" t="s">
        <v>28</v>
      </c>
      <c r="G1132" t="s">
        <v>1375</v>
      </c>
      <c r="H1132" s="61" t="str">
        <f t="shared" si="53"/>
        <v>30,983.00</v>
      </c>
      <c r="I1132" s="78">
        <f t="shared" si="54"/>
        <v>30983</v>
      </c>
      <c r="J1132">
        <v>0</v>
      </c>
      <c r="K1132">
        <v>0</v>
      </c>
      <c r="L1132" s="61">
        <v>41163</v>
      </c>
      <c r="M1132" s="93">
        <v>41163</v>
      </c>
      <c r="N1132">
        <v>50</v>
      </c>
      <c r="O1132">
        <v>51</v>
      </c>
      <c r="P1132">
        <v>4</v>
      </c>
      <c r="Q1132">
        <v>50</v>
      </c>
      <c r="R1132">
        <v>12</v>
      </c>
      <c r="S1132">
        <v>1</v>
      </c>
      <c r="T1132">
        <v>49</v>
      </c>
      <c r="U1132">
        <v>1</v>
      </c>
      <c r="V1132">
        <v>4</v>
      </c>
      <c r="W1132">
        <v>3</v>
      </c>
      <c r="X1132">
        <v>8</v>
      </c>
      <c r="Y1132">
        <v>1</v>
      </c>
      <c r="Z1132">
        <v>0</v>
      </c>
      <c r="AA1132" t="s">
        <v>50</v>
      </c>
      <c r="AB1132">
        <v>0</v>
      </c>
    </row>
    <row r="1133" spans="2:28" x14ac:dyDescent="0.2">
      <c r="B1133">
        <v>8692</v>
      </c>
      <c r="C1133">
        <v>1953</v>
      </c>
      <c r="D1133" s="59">
        <f t="shared" ca="1" si="52"/>
        <v>71</v>
      </c>
      <c r="E1133" t="s">
        <v>23</v>
      </c>
      <c r="F1133" t="s">
        <v>32</v>
      </c>
      <c r="G1133" t="s">
        <v>1376</v>
      </c>
      <c r="H1133" s="61" t="str">
        <f t="shared" si="53"/>
        <v>43,462.00</v>
      </c>
      <c r="I1133" s="78">
        <f t="shared" si="54"/>
        <v>43462</v>
      </c>
      <c r="J1133">
        <v>1</v>
      </c>
      <c r="K1133">
        <v>1</v>
      </c>
      <c r="L1133" s="61">
        <v>41252</v>
      </c>
      <c r="M1133" s="93">
        <v>41252</v>
      </c>
      <c r="N1133">
        <v>50</v>
      </c>
      <c r="O1133">
        <v>90</v>
      </c>
      <c r="P1133">
        <v>17</v>
      </c>
      <c r="Q1133">
        <v>97</v>
      </c>
      <c r="R1133">
        <v>15</v>
      </c>
      <c r="S1133">
        <v>6</v>
      </c>
      <c r="T1133">
        <v>15</v>
      </c>
      <c r="U1133">
        <v>6</v>
      </c>
      <c r="V1133">
        <v>4</v>
      </c>
      <c r="W1133">
        <v>5</v>
      </c>
      <c r="X1133">
        <v>8</v>
      </c>
      <c r="Y1133">
        <v>0</v>
      </c>
      <c r="Z1133">
        <v>0</v>
      </c>
      <c r="AA1133" t="s">
        <v>27</v>
      </c>
      <c r="AB1133">
        <v>0</v>
      </c>
    </row>
    <row r="1134" spans="2:28" x14ac:dyDescent="0.2">
      <c r="B1134">
        <v>8091</v>
      </c>
      <c r="C1134">
        <v>1957</v>
      </c>
      <c r="D1134" s="59">
        <f t="shared" ca="1" si="52"/>
        <v>67</v>
      </c>
      <c r="E1134" t="s">
        <v>23</v>
      </c>
      <c r="F1134" t="s">
        <v>32</v>
      </c>
      <c r="G1134" t="s">
        <v>1377</v>
      </c>
      <c r="H1134" s="61" t="str">
        <f t="shared" si="53"/>
        <v>63,943.00</v>
      </c>
      <c r="I1134" s="78">
        <f t="shared" si="54"/>
        <v>63943</v>
      </c>
      <c r="J1134">
        <v>0</v>
      </c>
      <c r="K1134">
        <v>1</v>
      </c>
      <c r="L1134" s="61">
        <v>40948</v>
      </c>
      <c r="M1134" s="93">
        <v>40948</v>
      </c>
      <c r="N1134">
        <v>50</v>
      </c>
      <c r="O1134">
        <v>423</v>
      </c>
      <c r="P1134">
        <v>184</v>
      </c>
      <c r="Q1134">
        <v>368</v>
      </c>
      <c r="R1134">
        <v>13</v>
      </c>
      <c r="S1134">
        <v>97</v>
      </c>
      <c r="T1134">
        <v>21</v>
      </c>
      <c r="U1134">
        <v>1</v>
      </c>
      <c r="V1134">
        <v>6</v>
      </c>
      <c r="W1134">
        <v>6</v>
      </c>
      <c r="X1134">
        <v>5</v>
      </c>
      <c r="Y1134">
        <v>0</v>
      </c>
      <c r="Z1134">
        <v>0</v>
      </c>
      <c r="AA1134" t="s">
        <v>50</v>
      </c>
      <c r="AB1134">
        <v>0</v>
      </c>
    </row>
    <row r="1135" spans="2:28" x14ac:dyDescent="0.2">
      <c r="B1135">
        <v>8080</v>
      </c>
      <c r="C1135">
        <v>1987</v>
      </c>
      <c r="D1135" s="59">
        <f t="shared" ca="1" si="52"/>
        <v>37</v>
      </c>
      <c r="E1135" t="s">
        <v>23</v>
      </c>
      <c r="F1135" t="s">
        <v>28</v>
      </c>
      <c r="G1135" t="s">
        <v>1378</v>
      </c>
      <c r="H1135" s="61" t="str">
        <f t="shared" si="53"/>
        <v>26,816.00</v>
      </c>
      <c r="I1135" s="78">
        <f t="shared" si="54"/>
        <v>26816</v>
      </c>
      <c r="J1135">
        <v>0</v>
      </c>
      <c r="K1135">
        <v>0</v>
      </c>
      <c r="L1135" s="61" t="s">
        <v>275</v>
      </c>
      <c r="M1135" s="93">
        <v>41138</v>
      </c>
      <c r="N1135">
        <v>50</v>
      </c>
      <c r="O1135">
        <v>5</v>
      </c>
      <c r="P1135">
        <v>1</v>
      </c>
      <c r="Q1135">
        <v>6</v>
      </c>
      <c r="R1135">
        <v>3</v>
      </c>
      <c r="S1135">
        <v>4</v>
      </c>
      <c r="T1135">
        <v>3</v>
      </c>
      <c r="U1135">
        <v>1</v>
      </c>
      <c r="V1135">
        <v>0</v>
      </c>
      <c r="W1135">
        <v>3</v>
      </c>
      <c r="X1135">
        <v>4</v>
      </c>
      <c r="Y1135">
        <v>0</v>
      </c>
      <c r="Z1135">
        <v>0</v>
      </c>
      <c r="AA1135" t="s">
        <v>50</v>
      </c>
      <c r="AB1135">
        <v>0</v>
      </c>
    </row>
    <row r="1136" spans="2:28" x14ac:dyDescent="0.2">
      <c r="B1136">
        <v>8370</v>
      </c>
      <c r="C1136">
        <v>1977</v>
      </c>
      <c r="D1136" s="59">
        <f t="shared" ca="1" si="52"/>
        <v>47</v>
      </c>
      <c r="E1136" t="s">
        <v>43</v>
      </c>
      <c r="F1136" t="s">
        <v>32</v>
      </c>
      <c r="G1136" t="s">
        <v>1379</v>
      </c>
      <c r="H1136" s="61" t="str">
        <f t="shared" si="53"/>
        <v>75,484.00</v>
      </c>
      <c r="I1136" s="78">
        <f t="shared" si="54"/>
        <v>75484</v>
      </c>
      <c r="J1136">
        <v>0</v>
      </c>
      <c r="K1136">
        <v>1</v>
      </c>
      <c r="L1136" s="61">
        <v>40947</v>
      </c>
      <c r="M1136" s="93">
        <v>40947</v>
      </c>
      <c r="N1136">
        <v>50</v>
      </c>
      <c r="O1136">
        <v>378</v>
      </c>
      <c r="P1136">
        <v>97</v>
      </c>
      <c r="Q1136">
        <v>259</v>
      </c>
      <c r="R1136">
        <v>197</v>
      </c>
      <c r="S1136">
        <v>194</v>
      </c>
      <c r="T1136">
        <v>34</v>
      </c>
      <c r="U1136">
        <v>2</v>
      </c>
      <c r="V1136">
        <v>7</v>
      </c>
      <c r="W1136">
        <v>6</v>
      </c>
      <c r="X1136">
        <v>4</v>
      </c>
      <c r="Y1136">
        <v>0</v>
      </c>
      <c r="Z1136">
        <v>0</v>
      </c>
      <c r="AA1136" t="s">
        <v>31</v>
      </c>
      <c r="AB1136">
        <v>0</v>
      </c>
    </row>
    <row r="1137" spans="2:28" x14ac:dyDescent="0.2">
      <c r="B1137">
        <v>4550</v>
      </c>
      <c r="C1137">
        <v>1967</v>
      </c>
      <c r="D1137" s="59">
        <f t="shared" ca="1" si="52"/>
        <v>57</v>
      </c>
      <c r="E1137" t="s">
        <v>53</v>
      </c>
      <c r="F1137" t="s">
        <v>32</v>
      </c>
      <c r="G1137" t="s">
        <v>1380</v>
      </c>
      <c r="H1137" s="61" t="str">
        <f t="shared" si="53"/>
        <v>33,564.00</v>
      </c>
      <c r="I1137" s="78">
        <f t="shared" si="54"/>
        <v>33564</v>
      </c>
      <c r="J1137">
        <v>0</v>
      </c>
      <c r="K1137">
        <v>1</v>
      </c>
      <c r="L1137" s="61" t="s">
        <v>1381</v>
      </c>
      <c r="M1137" s="93">
        <v>41814</v>
      </c>
      <c r="N1137">
        <v>51</v>
      </c>
      <c r="O1137">
        <v>61</v>
      </c>
      <c r="P1137">
        <v>0</v>
      </c>
      <c r="Q1137">
        <v>3</v>
      </c>
      <c r="R1137">
        <v>0</v>
      </c>
      <c r="S1137">
        <v>0</v>
      </c>
      <c r="T1137">
        <v>7</v>
      </c>
      <c r="U1137">
        <v>1</v>
      </c>
      <c r="V1137">
        <v>1</v>
      </c>
      <c r="W1137">
        <v>3</v>
      </c>
      <c r="X1137">
        <v>5</v>
      </c>
      <c r="Y1137">
        <v>0</v>
      </c>
      <c r="Z1137">
        <v>0</v>
      </c>
      <c r="AA1137" t="s">
        <v>27</v>
      </c>
      <c r="AB1137">
        <v>0</v>
      </c>
    </row>
    <row r="1138" spans="2:28" x14ac:dyDescent="0.2">
      <c r="B1138">
        <v>3381</v>
      </c>
      <c r="C1138">
        <v>1954</v>
      </c>
      <c r="D1138" s="59">
        <f t="shared" ca="1" si="52"/>
        <v>70</v>
      </c>
      <c r="E1138" t="s">
        <v>53</v>
      </c>
      <c r="F1138" t="s">
        <v>32</v>
      </c>
      <c r="G1138" t="s">
        <v>1382</v>
      </c>
      <c r="H1138" s="61" t="str">
        <f t="shared" si="53"/>
        <v>54,348.00</v>
      </c>
      <c r="I1138" s="78">
        <f t="shared" si="54"/>
        <v>54348</v>
      </c>
      <c r="J1138">
        <v>1</v>
      </c>
      <c r="K1138">
        <v>1</v>
      </c>
      <c r="L1138" s="61">
        <v>41857</v>
      </c>
      <c r="M1138" s="93">
        <v>41857</v>
      </c>
      <c r="N1138">
        <v>51</v>
      </c>
      <c r="O1138">
        <v>70</v>
      </c>
      <c r="P1138">
        <v>0</v>
      </c>
      <c r="Q1138">
        <v>16</v>
      </c>
      <c r="R1138">
        <v>0</v>
      </c>
      <c r="S1138">
        <v>0</v>
      </c>
      <c r="T1138">
        <v>4</v>
      </c>
      <c r="U1138">
        <v>2</v>
      </c>
      <c r="V1138">
        <v>2</v>
      </c>
      <c r="W1138">
        <v>4</v>
      </c>
      <c r="X1138">
        <v>6</v>
      </c>
      <c r="Y1138">
        <v>0</v>
      </c>
      <c r="Z1138">
        <v>0</v>
      </c>
      <c r="AA1138" t="s">
        <v>31</v>
      </c>
      <c r="AB1138">
        <v>0</v>
      </c>
    </row>
    <row r="1139" spans="2:28" x14ac:dyDescent="0.2">
      <c r="B1139">
        <v>10556</v>
      </c>
      <c r="C1139">
        <v>1960</v>
      </c>
      <c r="D1139" s="59">
        <f t="shared" ca="1" si="52"/>
        <v>64</v>
      </c>
      <c r="E1139" t="s">
        <v>23</v>
      </c>
      <c r="F1139" t="s">
        <v>32</v>
      </c>
      <c r="G1139" t="s">
        <v>1383</v>
      </c>
      <c r="H1139" s="61" t="str">
        <f t="shared" si="53"/>
        <v>54,984.00</v>
      </c>
      <c r="I1139" s="78">
        <f t="shared" si="54"/>
        <v>54984</v>
      </c>
      <c r="J1139">
        <v>0</v>
      </c>
      <c r="K1139">
        <v>1</v>
      </c>
      <c r="L1139" s="61" t="s">
        <v>1384</v>
      </c>
      <c r="M1139" s="93">
        <v>41783</v>
      </c>
      <c r="N1139">
        <v>51</v>
      </c>
      <c r="O1139">
        <v>173</v>
      </c>
      <c r="P1139">
        <v>13</v>
      </c>
      <c r="Q1139">
        <v>131</v>
      </c>
      <c r="R1139">
        <v>32</v>
      </c>
      <c r="S1139">
        <v>3</v>
      </c>
      <c r="T1139">
        <v>6</v>
      </c>
      <c r="U1139">
        <v>4</v>
      </c>
      <c r="V1139">
        <v>6</v>
      </c>
      <c r="W1139">
        <v>6</v>
      </c>
      <c r="X1139">
        <v>7</v>
      </c>
      <c r="Y1139">
        <v>0</v>
      </c>
      <c r="Z1139">
        <v>0</v>
      </c>
      <c r="AA1139" t="s">
        <v>27</v>
      </c>
      <c r="AB1139">
        <v>1</v>
      </c>
    </row>
    <row r="1140" spans="2:28" x14ac:dyDescent="0.2">
      <c r="B1140">
        <v>9467</v>
      </c>
      <c r="C1140">
        <v>1985</v>
      </c>
      <c r="D1140" s="59">
        <f t="shared" ca="1" si="52"/>
        <v>39</v>
      </c>
      <c r="E1140" t="s">
        <v>23</v>
      </c>
      <c r="F1140" t="s">
        <v>28</v>
      </c>
      <c r="G1140" t="s">
        <v>1385</v>
      </c>
      <c r="H1140" s="61" t="str">
        <f t="shared" si="53"/>
        <v>34,738.00</v>
      </c>
      <c r="I1140" s="78">
        <f t="shared" si="54"/>
        <v>34738</v>
      </c>
      <c r="J1140">
        <v>1</v>
      </c>
      <c r="K1140">
        <v>0</v>
      </c>
      <c r="L1140" s="61">
        <v>41948</v>
      </c>
      <c r="M1140" s="93">
        <v>41948</v>
      </c>
      <c r="N1140">
        <v>51</v>
      </c>
      <c r="O1140">
        <v>3</v>
      </c>
      <c r="P1140">
        <v>2</v>
      </c>
      <c r="Q1140">
        <v>10</v>
      </c>
      <c r="R1140">
        <v>3</v>
      </c>
      <c r="S1140">
        <v>0</v>
      </c>
      <c r="T1140">
        <v>2</v>
      </c>
      <c r="U1140">
        <v>1</v>
      </c>
      <c r="V1140">
        <v>1</v>
      </c>
      <c r="W1140">
        <v>3</v>
      </c>
      <c r="X1140">
        <v>6</v>
      </c>
      <c r="Y1140">
        <v>0</v>
      </c>
      <c r="Z1140">
        <v>0</v>
      </c>
      <c r="AA1140" t="s">
        <v>27</v>
      </c>
      <c r="AB1140">
        <v>0</v>
      </c>
    </row>
    <row r="1141" spans="2:28" x14ac:dyDescent="0.2">
      <c r="B1141">
        <v>2891</v>
      </c>
      <c r="C1141">
        <v>1964</v>
      </c>
      <c r="D1141" s="59">
        <f t="shared" ca="1" si="52"/>
        <v>60</v>
      </c>
      <c r="E1141" t="s">
        <v>23</v>
      </c>
      <c r="F1141" t="s">
        <v>24</v>
      </c>
      <c r="G1141" t="s">
        <v>1386</v>
      </c>
      <c r="H1141" s="61" t="str">
        <f t="shared" si="53"/>
        <v>68,118.00</v>
      </c>
      <c r="I1141" s="78">
        <f t="shared" si="54"/>
        <v>68118</v>
      </c>
      <c r="J1141">
        <v>0</v>
      </c>
      <c r="K1141">
        <v>1</v>
      </c>
      <c r="L1141" s="61" t="s">
        <v>1387</v>
      </c>
      <c r="M1141" s="93">
        <v>41565</v>
      </c>
      <c r="N1141">
        <v>51</v>
      </c>
      <c r="O1141">
        <v>595</v>
      </c>
      <c r="P1141">
        <v>23</v>
      </c>
      <c r="Q1141">
        <v>123</v>
      </c>
      <c r="R1141">
        <v>10</v>
      </c>
      <c r="S1141">
        <v>23</v>
      </c>
      <c r="T1141">
        <v>154</v>
      </c>
      <c r="U1141">
        <v>2</v>
      </c>
      <c r="V1141">
        <v>8</v>
      </c>
      <c r="W1141">
        <v>4</v>
      </c>
      <c r="X1141">
        <v>6</v>
      </c>
      <c r="Y1141">
        <v>0</v>
      </c>
      <c r="Z1141">
        <v>0</v>
      </c>
      <c r="AA1141" t="s">
        <v>35</v>
      </c>
      <c r="AB1141">
        <v>0</v>
      </c>
    </row>
    <row r="1142" spans="2:28" x14ac:dyDescent="0.2">
      <c r="B1142">
        <v>5011</v>
      </c>
      <c r="C1142">
        <v>1964</v>
      </c>
      <c r="D1142" s="59">
        <f t="shared" ca="1" si="52"/>
        <v>60</v>
      </c>
      <c r="E1142" t="s">
        <v>23</v>
      </c>
      <c r="F1142" t="s">
        <v>24</v>
      </c>
      <c r="G1142" t="s">
        <v>1386</v>
      </c>
      <c r="H1142" s="61" t="str">
        <f t="shared" si="53"/>
        <v>68,118.00</v>
      </c>
      <c r="I1142" s="78">
        <f t="shared" si="54"/>
        <v>68118</v>
      </c>
      <c r="J1142">
        <v>0</v>
      </c>
      <c r="K1142">
        <v>1</v>
      </c>
      <c r="L1142" s="61" t="s">
        <v>1387</v>
      </c>
      <c r="M1142" s="93">
        <v>41565</v>
      </c>
      <c r="N1142">
        <v>51</v>
      </c>
      <c r="O1142">
        <v>595</v>
      </c>
      <c r="P1142">
        <v>23</v>
      </c>
      <c r="Q1142">
        <v>123</v>
      </c>
      <c r="R1142">
        <v>10</v>
      </c>
      <c r="S1142">
        <v>23</v>
      </c>
      <c r="T1142">
        <v>154</v>
      </c>
      <c r="U1142">
        <v>2</v>
      </c>
      <c r="V1142">
        <v>8</v>
      </c>
      <c r="W1142">
        <v>4</v>
      </c>
      <c r="X1142">
        <v>6</v>
      </c>
      <c r="Y1142">
        <v>0</v>
      </c>
      <c r="Z1142">
        <v>0</v>
      </c>
      <c r="AA1142" t="s">
        <v>27</v>
      </c>
      <c r="AB1142">
        <v>0</v>
      </c>
    </row>
    <row r="1143" spans="2:28" x14ac:dyDescent="0.2">
      <c r="B1143">
        <v>8140</v>
      </c>
      <c r="C1143">
        <v>1974</v>
      </c>
      <c r="D1143" s="59">
        <f t="shared" ca="1" si="52"/>
        <v>50</v>
      </c>
      <c r="E1143" t="s">
        <v>23</v>
      </c>
      <c r="F1143" t="s">
        <v>32</v>
      </c>
      <c r="G1143" t="s">
        <v>1388</v>
      </c>
      <c r="H1143" s="61" t="str">
        <f t="shared" si="53"/>
        <v>22,682.00</v>
      </c>
      <c r="I1143" s="78">
        <f t="shared" si="54"/>
        <v>22682</v>
      </c>
      <c r="J1143">
        <v>1</v>
      </c>
      <c r="K1143">
        <v>0</v>
      </c>
      <c r="L1143" s="61">
        <v>41343</v>
      </c>
      <c r="M1143" s="93">
        <v>41343</v>
      </c>
      <c r="N1143">
        <v>51</v>
      </c>
      <c r="O1143">
        <v>10</v>
      </c>
      <c r="P1143">
        <v>14</v>
      </c>
      <c r="Q1143">
        <v>29</v>
      </c>
      <c r="R1143">
        <v>4</v>
      </c>
      <c r="S1143">
        <v>2</v>
      </c>
      <c r="T1143">
        <v>36</v>
      </c>
      <c r="U1143">
        <v>3</v>
      </c>
      <c r="V1143">
        <v>2</v>
      </c>
      <c r="W1143">
        <v>4</v>
      </c>
      <c r="X1143">
        <v>4</v>
      </c>
      <c r="Y1143">
        <v>0</v>
      </c>
      <c r="Z1143">
        <v>0</v>
      </c>
      <c r="AA1143" t="s">
        <v>38</v>
      </c>
      <c r="AB1143">
        <v>0</v>
      </c>
    </row>
    <row r="1144" spans="2:28" x14ac:dyDescent="0.2">
      <c r="B1144">
        <v>11039</v>
      </c>
      <c r="C1144">
        <v>1976</v>
      </c>
      <c r="D1144" s="59">
        <f t="shared" ca="1" si="52"/>
        <v>48</v>
      </c>
      <c r="E1144" t="s">
        <v>23</v>
      </c>
      <c r="F1144" t="s">
        <v>32</v>
      </c>
      <c r="G1144" t="s">
        <v>1389</v>
      </c>
      <c r="H1144" s="61" t="str">
        <f t="shared" si="53"/>
        <v>51,948.00</v>
      </c>
      <c r="I1144" s="78">
        <f t="shared" si="54"/>
        <v>51948</v>
      </c>
      <c r="J1144">
        <v>0</v>
      </c>
      <c r="K1144">
        <v>1</v>
      </c>
      <c r="L1144" s="61" t="s">
        <v>1390</v>
      </c>
      <c r="M1144" s="93">
        <v>41534</v>
      </c>
      <c r="N1144">
        <v>51</v>
      </c>
      <c r="O1144">
        <v>82</v>
      </c>
      <c r="P1144">
        <v>33</v>
      </c>
      <c r="Q1144">
        <v>54</v>
      </c>
      <c r="R1144">
        <v>71</v>
      </c>
      <c r="S1144">
        <v>30</v>
      </c>
      <c r="T1144">
        <v>41</v>
      </c>
      <c r="U1144">
        <v>2</v>
      </c>
      <c r="V1144">
        <v>5</v>
      </c>
      <c r="W1144">
        <v>4</v>
      </c>
      <c r="X1144">
        <v>5</v>
      </c>
      <c r="Y1144">
        <v>0</v>
      </c>
      <c r="Z1144">
        <v>0</v>
      </c>
      <c r="AA1144" t="s">
        <v>27</v>
      </c>
      <c r="AB1144">
        <v>0</v>
      </c>
    </row>
    <row r="1145" spans="2:28" x14ac:dyDescent="0.2">
      <c r="B1145">
        <v>78</v>
      </c>
      <c r="C1145">
        <v>1970</v>
      </c>
      <c r="D1145" s="59">
        <f t="shared" ca="1" si="52"/>
        <v>54</v>
      </c>
      <c r="E1145" t="s">
        <v>23</v>
      </c>
      <c r="F1145" t="s">
        <v>32</v>
      </c>
      <c r="G1145" t="s">
        <v>1391</v>
      </c>
      <c r="H1145" s="61" t="str">
        <f t="shared" si="53"/>
        <v>25,293.00</v>
      </c>
      <c r="I1145" s="78">
        <f t="shared" si="54"/>
        <v>25293</v>
      </c>
      <c r="J1145">
        <v>1</v>
      </c>
      <c r="K1145">
        <v>0</v>
      </c>
      <c r="L1145" s="61" t="s">
        <v>1012</v>
      </c>
      <c r="M1145" s="93">
        <v>41532</v>
      </c>
      <c r="N1145">
        <v>51</v>
      </c>
      <c r="O1145">
        <v>15</v>
      </c>
      <c r="P1145">
        <v>0</v>
      </c>
      <c r="Q1145">
        <v>11</v>
      </c>
      <c r="R1145">
        <v>0</v>
      </c>
      <c r="S1145">
        <v>2</v>
      </c>
      <c r="T1145">
        <v>9</v>
      </c>
      <c r="U1145">
        <v>1</v>
      </c>
      <c r="V1145">
        <v>1</v>
      </c>
      <c r="W1145">
        <v>2</v>
      </c>
      <c r="X1145">
        <v>8</v>
      </c>
      <c r="Y1145">
        <v>0</v>
      </c>
      <c r="Z1145">
        <v>0</v>
      </c>
      <c r="AA1145" t="s">
        <v>27</v>
      </c>
      <c r="AB1145">
        <v>0</v>
      </c>
    </row>
    <row r="1146" spans="2:28" x14ac:dyDescent="0.2">
      <c r="B1146">
        <v>5517</v>
      </c>
      <c r="C1146">
        <v>1970</v>
      </c>
      <c r="D1146" s="59">
        <f t="shared" ca="1" si="52"/>
        <v>54</v>
      </c>
      <c r="E1146" t="s">
        <v>23</v>
      </c>
      <c r="F1146" t="s">
        <v>32</v>
      </c>
      <c r="G1146" t="s">
        <v>1391</v>
      </c>
      <c r="H1146" s="61" t="str">
        <f t="shared" si="53"/>
        <v>25,293.00</v>
      </c>
      <c r="I1146" s="78">
        <f t="shared" si="54"/>
        <v>25293</v>
      </c>
      <c r="J1146">
        <v>1</v>
      </c>
      <c r="K1146">
        <v>0</v>
      </c>
      <c r="L1146" s="61" t="s">
        <v>1012</v>
      </c>
      <c r="M1146" s="93">
        <v>41532</v>
      </c>
      <c r="N1146">
        <v>51</v>
      </c>
      <c r="O1146">
        <v>15</v>
      </c>
      <c r="P1146">
        <v>0</v>
      </c>
      <c r="Q1146">
        <v>11</v>
      </c>
      <c r="R1146">
        <v>0</v>
      </c>
      <c r="S1146">
        <v>2</v>
      </c>
      <c r="T1146">
        <v>9</v>
      </c>
      <c r="U1146">
        <v>1</v>
      </c>
      <c r="V1146">
        <v>1</v>
      </c>
      <c r="W1146">
        <v>2</v>
      </c>
      <c r="X1146">
        <v>8</v>
      </c>
      <c r="Y1146">
        <v>0</v>
      </c>
      <c r="Z1146">
        <v>0</v>
      </c>
      <c r="AA1146" t="s">
        <v>38</v>
      </c>
      <c r="AB1146">
        <v>0</v>
      </c>
    </row>
    <row r="1147" spans="2:28" x14ac:dyDescent="0.2">
      <c r="B1147">
        <v>5290</v>
      </c>
      <c r="C1147">
        <v>1965</v>
      </c>
      <c r="D1147" s="59">
        <f t="shared" ca="1" si="52"/>
        <v>59</v>
      </c>
      <c r="E1147" t="s">
        <v>40</v>
      </c>
      <c r="F1147" t="s">
        <v>32</v>
      </c>
      <c r="G1147" t="s">
        <v>1392</v>
      </c>
      <c r="H1147" s="61" t="str">
        <f t="shared" si="53"/>
        <v>41,551.00</v>
      </c>
      <c r="I1147" s="78">
        <f t="shared" si="54"/>
        <v>41551</v>
      </c>
      <c r="J1147">
        <v>1</v>
      </c>
      <c r="K1147">
        <v>1</v>
      </c>
      <c r="L1147" s="61" t="s">
        <v>1393</v>
      </c>
      <c r="M1147" s="93">
        <v>41500</v>
      </c>
      <c r="N1147">
        <v>51</v>
      </c>
      <c r="O1147">
        <v>220</v>
      </c>
      <c r="P1147">
        <v>0</v>
      </c>
      <c r="Q1147">
        <v>33</v>
      </c>
      <c r="R1147">
        <v>3</v>
      </c>
      <c r="S1147">
        <v>0</v>
      </c>
      <c r="T1147">
        <v>23</v>
      </c>
      <c r="U1147">
        <v>5</v>
      </c>
      <c r="V1147">
        <v>5</v>
      </c>
      <c r="W1147">
        <v>5</v>
      </c>
      <c r="X1147">
        <v>8</v>
      </c>
      <c r="Y1147">
        <v>0</v>
      </c>
      <c r="Z1147">
        <v>0</v>
      </c>
      <c r="AA1147" t="s">
        <v>31</v>
      </c>
      <c r="AB1147">
        <v>0</v>
      </c>
    </row>
    <row r="1148" spans="2:28" x14ac:dyDescent="0.2">
      <c r="B1148">
        <v>4128</v>
      </c>
      <c r="C1148">
        <v>1963</v>
      </c>
      <c r="D1148" s="59">
        <f t="shared" ca="1" si="52"/>
        <v>61</v>
      </c>
      <c r="E1148" t="s">
        <v>40</v>
      </c>
      <c r="F1148" t="s">
        <v>32</v>
      </c>
      <c r="G1148" t="s">
        <v>1394</v>
      </c>
      <c r="H1148" s="61" t="str">
        <f t="shared" si="53"/>
        <v>56,067.00</v>
      </c>
      <c r="I1148" s="78">
        <f t="shared" si="54"/>
        <v>56067</v>
      </c>
      <c r="J1148">
        <v>0</v>
      </c>
      <c r="K1148">
        <v>1</v>
      </c>
      <c r="L1148" s="61" t="s">
        <v>1395</v>
      </c>
      <c r="M1148" s="93">
        <v>41475</v>
      </c>
      <c r="N1148">
        <v>51</v>
      </c>
      <c r="O1148">
        <v>517</v>
      </c>
      <c r="P1148">
        <v>12</v>
      </c>
      <c r="Q1148">
        <v>54</v>
      </c>
      <c r="R1148">
        <v>16</v>
      </c>
      <c r="S1148">
        <v>6</v>
      </c>
      <c r="T1148">
        <v>120</v>
      </c>
      <c r="U1148">
        <v>2</v>
      </c>
      <c r="V1148">
        <v>7</v>
      </c>
      <c r="W1148">
        <v>7</v>
      </c>
      <c r="X1148">
        <v>5</v>
      </c>
      <c r="Y1148">
        <v>0</v>
      </c>
      <c r="Z1148">
        <v>0</v>
      </c>
      <c r="AA1148" t="s">
        <v>67</v>
      </c>
      <c r="AB1148">
        <v>0</v>
      </c>
    </row>
    <row r="1149" spans="2:28" x14ac:dyDescent="0.2">
      <c r="B1149">
        <v>8534</v>
      </c>
      <c r="C1149">
        <v>1953</v>
      </c>
      <c r="D1149" s="59">
        <f t="shared" ca="1" si="52"/>
        <v>71</v>
      </c>
      <c r="E1149" t="s">
        <v>23</v>
      </c>
      <c r="F1149" t="s">
        <v>32</v>
      </c>
      <c r="G1149" t="s">
        <v>1396</v>
      </c>
      <c r="H1149" s="61" t="str">
        <f t="shared" si="53"/>
        <v>67,433.00</v>
      </c>
      <c r="I1149" s="78">
        <f t="shared" si="54"/>
        <v>67433</v>
      </c>
      <c r="J1149">
        <v>0</v>
      </c>
      <c r="K1149">
        <v>2</v>
      </c>
      <c r="L1149" s="61" t="s">
        <v>986</v>
      </c>
      <c r="M1149" s="93">
        <v>41471</v>
      </c>
      <c r="N1149">
        <v>51</v>
      </c>
      <c r="O1149">
        <v>615</v>
      </c>
      <c r="P1149">
        <v>28</v>
      </c>
      <c r="Q1149">
        <v>259</v>
      </c>
      <c r="R1149">
        <v>12</v>
      </c>
      <c r="S1149">
        <v>48</v>
      </c>
      <c r="T1149">
        <v>30</v>
      </c>
      <c r="U1149">
        <v>4</v>
      </c>
      <c r="V1149">
        <v>6</v>
      </c>
      <c r="W1149">
        <v>13</v>
      </c>
      <c r="X1149">
        <v>4</v>
      </c>
      <c r="Y1149">
        <v>0</v>
      </c>
      <c r="Z1149">
        <v>0</v>
      </c>
      <c r="AA1149" t="s">
        <v>27</v>
      </c>
      <c r="AB1149">
        <v>1</v>
      </c>
    </row>
    <row r="1150" spans="2:28" x14ac:dyDescent="0.2">
      <c r="B1150">
        <v>9592</v>
      </c>
      <c r="C1150">
        <v>1984</v>
      </c>
      <c r="D1150" s="59">
        <f t="shared" ca="1" si="52"/>
        <v>40</v>
      </c>
      <c r="E1150" t="s">
        <v>23</v>
      </c>
      <c r="F1150" t="s">
        <v>32</v>
      </c>
      <c r="G1150" t="s">
        <v>1397</v>
      </c>
      <c r="H1150" s="61" t="str">
        <f t="shared" si="53"/>
        <v>22,010.00</v>
      </c>
      <c r="I1150" s="78">
        <f t="shared" si="54"/>
        <v>22010</v>
      </c>
      <c r="J1150">
        <v>1</v>
      </c>
      <c r="K1150">
        <v>0</v>
      </c>
      <c r="L1150" s="61" t="s">
        <v>1398</v>
      </c>
      <c r="M1150" s="93">
        <v>41455</v>
      </c>
      <c r="N1150">
        <v>51</v>
      </c>
      <c r="O1150">
        <v>11</v>
      </c>
      <c r="P1150">
        <v>2</v>
      </c>
      <c r="Q1150">
        <v>9</v>
      </c>
      <c r="R1150">
        <v>3</v>
      </c>
      <c r="S1150">
        <v>0</v>
      </c>
      <c r="T1150">
        <v>8</v>
      </c>
      <c r="U1150">
        <v>2</v>
      </c>
      <c r="V1150">
        <v>2</v>
      </c>
      <c r="W1150">
        <v>3</v>
      </c>
      <c r="X1150">
        <v>8</v>
      </c>
      <c r="Y1150">
        <v>0</v>
      </c>
      <c r="Z1150">
        <v>0</v>
      </c>
      <c r="AA1150" t="s">
        <v>27</v>
      </c>
      <c r="AB1150">
        <v>0</v>
      </c>
    </row>
    <row r="1151" spans="2:28" x14ac:dyDescent="0.2">
      <c r="B1151">
        <v>8957</v>
      </c>
      <c r="C1151">
        <v>1953</v>
      </c>
      <c r="D1151" s="59">
        <f t="shared" ca="1" si="52"/>
        <v>71</v>
      </c>
      <c r="E1151" t="s">
        <v>43</v>
      </c>
      <c r="F1151" t="s">
        <v>28</v>
      </c>
      <c r="G1151" t="s">
        <v>1399</v>
      </c>
      <c r="H1151" s="61" t="str">
        <f t="shared" si="53"/>
        <v>64,831.00</v>
      </c>
      <c r="I1151" s="78">
        <f t="shared" si="54"/>
        <v>64831</v>
      </c>
      <c r="J1151">
        <v>1</v>
      </c>
      <c r="K1151">
        <v>1</v>
      </c>
      <c r="L1151" s="61">
        <v>41553</v>
      </c>
      <c r="M1151" s="93">
        <v>41553</v>
      </c>
      <c r="N1151">
        <v>51</v>
      </c>
      <c r="O1151">
        <v>480</v>
      </c>
      <c r="P1151">
        <v>86</v>
      </c>
      <c r="Q1151">
        <v>249</v>
      </c>
      <c r="R1151">
        <v>75</v>
      </c>
      <c r="S1151">
        <v>86</v>
      </c>
      <c r="T1151">
        <v>144</v>
      </c>
      <c r="U1151">
        <v>8</v>
      </c>
      <c r="V1151">
        <v>6</v>
      </c>
      <c r="W1151">
        <v>5</v>
      </c>
      <c r="X1151">
        <v>6</v>
      </c>
      <c r="Y1151">
        <v>0</v>
      </c>
      <c r="Z1151">
        <v>0</v>
      </c>
      <c r="AA1151" t="s">
        <v>67</v>
      </c>
      <c r="AB1151">
        <v>0</v>
      </c>
    </row>
    <row r="1152" spans="2:28" x14ac:dyDescent="0.2">
      <c r="B1152">
        <v>9308</v>
      </c>
      <c r="C1152">
        <v>1955</v>
      </c>
      <c r="D1152" s="59">
        <f t="shared" ca="1" si="52"/>
        <v>69</v>
      </c>
      <c r="E1152" t="s">
        <v>23</v>
      </c>
      <c r="F1152" t="s">
        <v>32</v>
      </c>
      <c r="G1152" t="s">
        <v>1400</v>
      </c>
      <c r="H1152" s="61" t="str">
        <f t="shared" si="53"/>
        <v>62,820.00</v>
      </c>
      <c r="I1152" s="78">
        <f t="shared" si="54"/>
        <v>62820</v>
      </c>
      <c r="J1152">
        <v>0</v>
      </c>
      <c r="K1152">
        <v>0</v>
      </c>
      <c r="L1152" s="61">
        <v>41583</v>
      </c>
      <c r="M1152" s="93">
        <v>41583</v>
      </c>
      <c r="N1152">
        <v>51</v>
      </c>
      <c r="O1152">
        <v>398</v>
      </c>
      <c r="P1152">
        <v>61</v>
      </c>
      <c r="Q1152">
        <v>265</v>
      </c>
      <c r="R1152">
        <v>138</v>
      </c>
      <c r="S1152">
        <v>61</v>
      </c>
      <c r="T1152">
        <v>53</v>
      </c>
      <c r="U1152">
        <v>1</v>
      </c>
      <c r="V1152">
        <v>3</v>
      </c>
      <c r="W1152">
        <v>6</v>
      </c>
      <c r="X1152">
        <v>1</v>
      </c>
      <c r="Y1152">
        <v>0</v>
      </c>
      <c r="Z1152">
        <v>0</v>
      </c>
      <c r="AA1152" t="s">
        <v>67</v>
      </c>
      <c r="AB1152">
        <v>0</v>
      </c>
    </row>
    <row r="1153" spans="2:28" x14ac:dyDescent="0.2">
      <c r="B1153">
        <v>544</v>
      </c>
      <c r="C1153">
        <v>1955</v>
      </c>
      <c r="D1153" s="59">
        <f t="shared" ca="1" si="52"/>
        <v>69</v>
      </c>
      <c r="E1153" t="s">
        <v>23</v>
      </c>
      <c r="F1153" t="s">
        <v>32</v>
      </c>
      <c r="G1153" t="s">
        <v>1400</v>
      </c>
      <c r="H1153" s="61" t="str">
        <f t="shared" si="53"/>
        <v>62,820.00</v>
      </c>
      <c r="I1153" s="78">
        <f t="shared" si="54"/>
        <v>62820</v>
      </c>
      <c r="J1153">
        <v>0</v>
      </c>
      <c r="K1153">
        <v>0</v>
      </c>
      <c r="L1153" s="61">
        <v>41583</v>
      </c>
      <c r="M1153" s="93">
        <v>41583</v>
      </c>
      <c r="N1153">
        <v>51</v>
      </c>
      <c r="O1153">
        <v>398</v>
      </c>
      <c r="P1153">
        <v>61</v>
      </c>
      <c r="Q1153">
        <v>265</v>
      </c>
      <c r="R1153">
        <v>138</v>
      </c>
      <c r="S1153">
        <v>61</v>
      </c>
      <c r="T1153">
        <v>53</v>
      </c>
      <c r="U1153">
        <v>1</v>
      </c>
      <c r="V1153">
        <v>3</v>
      </c>
      <c r="W1153">
        <v>6</v>
      </c>
      <c r="X1153">
        <v>1</v>
      </c>
      <c r="Y1153">
        <v>0</v>
      </c>
      <c r="Z1153">
        <v>0</v>
      </c>
      <c r="AA1153" t="s">
        <v>27</v>
      </c>
      <c r="AB1153">
        <v>0</v>
      </c>
    </row>
    <row r="1154" spans="2:28" x14ac:dyDescent="0.2">
      <c r="B1154">
        <v>5989</v>
      </c>
      <c r="C1154">
        <v>1960</v>
      </c>
      <c r="D1154" s="59">
        <f t="shared" ca="1" si="52"/>
        <v>64</v>
      </c>
      <c r="E1154" t="s">
        <v>43</v>
      </c>
      <c r="F1154" t="s">
        <v>24</v>
      </c>
      <c r="G1154" t="s">
        <v>1401</v>
      </c>
      <c r="H1154" s="61" t="str">
        <f t="shared" si="53"/>
        <v>78,353.00</v>
      </c>
      <c r="I1154" s="78">
        <f t="shared" si="54"/>
        <v>78353</v>
      </c>
      <c r="J1154">
        <v>0</v>
      </c>
      <c r="K1154">
        <v>1</v>
      </c>
      <c r="L1154" s="61" t="s">
        <v>1402</v>
      </c>
      <c r="M1154" s="93">
        <v>41380</v>
      </c>
      <c r="N1154">
        <v>51</v>
      </c>
      <c r="O1154">
        <v>752</v>
      </c>
      <c r="P1154">
        <v>122</v>
      </c>
      <c r="Q1154">
        <v>476</v>
      </c>
      <c r="R1154">
        <v>39</v>
      </c>
      <c r="S1154">
        <v>153</v>
      </c>
      <c r="T1154">
        <v>34</v>
      </c>
      <c r="U1154">
        <v>1</v>
      </c>
      <c r="V1154">
        <v>10</v>
      </c>
      <c r="W1154">
        <v>11</v>
      </c>
      <c r="X1154">
        <v>8</v>
      </c>
      <c r="Y1154">
        <v>0</v>
      </c>
      <c r="Z1154">
        <v>0</v>
      </c>
      <c r="AA1154" t="s">
        <v>31</v>
      </c>
      <c r="AB1154">
        <v>0</v>
      </c>
    </row>
    <row r="1155" spans="2:28" x14ac:dyDescent="0.2">
      <c r="B1155">
        <v>635</v>
      </c>
      <c r="C1155">
        <v>1967</v>
      </c>
      <c r="D1155" s="59">
        <f t="shared" ref="D1155:D1218" ca="1" si="55">(YEAR(NOW())-C1155)</f>
        <v>57</v>
      </c>
      <c r="E1155" t="s">
        <v>53</v>
      </c>
      <c r="F1155" t="s">
        <v>32</v>
      </c>
      <c r="G1155" t="s">
        <v>1403</v>
      </c>
      <c r="H1155" s="61" t="str">
        <f t="shared" ref="H1155:H1218" si="56">REPLACE(G1155,1,1,"")</f>
        <v>57,183.00</v>
      </c>
      <c r="I1155" s="78">
        <f t="shared" ref="I1155:I1218" si="57">VALUE(H1155)</f>
        <v>57183</v>
      </c>
      <c r="J1155">
        <v>1</v>
      </c>
      <c r="K1155">
        <v>1</v>
      </c>
      <c r="L1155" s="61" t="s">
        <v>472</v>
      </c>
      <c r="M1155" s="93">
        <v>41352</v>
      </c>
      <c r="N1155">
        <v>51</v>
      </c>
      <c r="O1155">
        <v>464</v>
      </c>
      <c r="P1155">
        <v>5</v>
      </c>
      <c r="Q1155">
        <v>64</v>
      </c>
      <c r="R1155">
        <v>7</v>
      </c>
      <c r="S1155">
        <v>0</v>
      </c>
      <c r="T1155">
        <v>70</v>
      </c>
      <c r="U1155">
        <v>8</v>
      </c>
      <c r="V1155">
        <v>9</v>
      </c>
      <c r="W1155">
        <v>7</v>
      </c>
      <c r="X1155">
        <v>8</v>
      </c>
      <c r="Y1155">
        <v>0</v>
      </c>
      <c r="Z1155">
        <v>0</v>
      </c>
      <c r="AA1155" t="s">
        <v>27</v>
      </c>
      <c r="AB1155">
        <v>0</v>
      </c>
    </row>
    <row r="1156" spans="2:28" x14ac:dyDescent="0.2">
      <c r="B1156">
        <v>6673</v>
      </c>
      <c r="C1156">
        <v>1966</v>
      </c>
      <c r="D1156" s="59">
        <f t="shared" ca="1" si="55"/>
        <v>58</v>
      </c>
      <c r="E1156" t="s">
        <v>23</v>
      </c>
      <c r="F1156" t="s">
        <v>28</v>
      </c>
      <c r="G1156" t="s">
        <v>1404</v>
      </c>
      <c r="H1156" s="61" t="str">
        <f t="shared" si="56"/>
        <v>23,478.00</v>
      </c>
      <c r="I1156" s="78">
        <f t="shared" si="57"/>
        <v>23478</v>
      </c>
      <c r="J1156">
        <v>0</v>
      </c>
      <c r="K1156">
        <v>0</v>
      </c>
      <c r="L1156" s="61" t="s">
        <v>472</v>
      </c>
      <c r="M1156" s="93">
        <v>41352</v>
      </c>
      <c r="N1156">
        <v>51</v>
      </c>
      <c r="O1156">
        <v>28</v>
      </c>
      <c r="P1156">
        <v>6</v>
      </c>
      <c r="Q1156">
        <v>27</v>
      </c>
      <c r="R1156">
        <v>12</v>
      </c>
      <c r="S1156">
        <v>17</v>
      </c>
      <c r="T1156">
        <v>39</v>
      </c>
      <c r="U1156">
        <v>1</v>
      </c>
      <c r="V1156">
        <v>3</v>
      </c>
      <c r="W1156">
        <v>3</v>
      </c>
      <c r="X1156">
        <v>8</v>
      </c>
      <c r="Y1156">
        <v>0</v>
      </c>
      <c r="Z1156">
        <v>0</v>
      </c>
      <c r="AA1156" t="s">
        <v>35</v>
      </c>
      <c r="AB1156">
        <v>0</v>
      </c>
    </row>
    <row r="1157" spans="2:28" x14ac:dyDescent="0.2">
      <c r="B1157">
        <v>1710</v>
      </c>
      <c r="C1157">
        <v>1979</v>
      </c>
      <c r="D1157" s="59">
        <f t="shared" ca="1" si="55"/>
        <v>45</v>
      </c>
      <c r="E1157" t="s">
        <v>23</v>
      </c>
      <c r="F1157" t="s">
        <v>28</v>
      </c>
      <c r="G1157" t="s">
        <v>1405</v>
      </c>
      <c r="H1157" s="61" t="str">
        <f t="shared" si="56"/>
        <v>30,168.00</v>
      </c>
      <c r="I1157" s="78">
        <f t="shared" si="57"/>
        <v>30168</v>
      </c>
      <c r="J1157">
        <v>1</v>
      </c>
      <c r="K1157">
        <v>0</v>
      </c>
      <c r="L1157" s="61">
        <v>41458</v>
      </c>
      <c r="M1157" s="93">
        <v>41458</v>
      </c>
      <c r="N1157">
        <v>51</v>
      </c>
      <c r="O1157">
        <v>154</v>
      </c>
      <c r="P1157">
        <v>20</v>
      </c>
      <c r="Q1157">
        <v>66</v>
      </c>
      <c r="R1157">
        <v>0</v>
      </c>
      <c r="S1157">
        <v>12</v>
      </c>
      <c r="T1157">
        <v>27</v>
      </c>
      <c r="U1157">
        <v>7</v>
      </c>
      <c r="V1157">
        <v>6</v>
      </c>
      <c r="W1157">
        <v>4</v>
      </c>
      <c r="X1157">
        <v>9</v>
      </c>
      <c r="Y1157">
        <v>0</v>
      </c>
      <c r="Z1157">
        <v>0</v>
      </c>
      <c r="AA1157" t="s">
        <v>27</v>
      </c>
      <c r="AB1157">
        <v>0</v>
      </c>
    </row>
    <row r="1158" spans="2:28" x14ac:dyDescent="0.2">
      <c r="B1158">
        <v>523</v>
      </c>
      <c r="C1158">
        <v>1990</v>
      </c>
      <c r="D1158" s="59">
        <f t="shared" ca="1" si="55"/>
        <v>34</v>
      </c>
      <c r="E1158" t="s">
        <v>23</v>
      </c>
      <c r="F1158" t="s">
        <v>32</v>
      </c>
      <c r="G1158" t="s">
        <v>1406</v>
      </c>
      <c r="H1158" s="61" t="str">
        <f t="shared" si="56"/>
        <v>37,155.00</v>
      </c>
      <c r="I1158" s="78">
        <f t="shared" si="57"/>
        <v>37155</v>
      </c>
      <c r="J1158">
        <v>1</v>
      </c>
      <c r="K1158">
        <v>0</v>
      </c>
      <c r="L1158" s="61" t="s">
        <v>834</v>
      </c>
      <c r="M1158" s="93">
        <v>41305</v>
      </c>
      <c r="N1158">
        <v>51</v>
      </c>
      <c r="O1158">
        <v>23</v>
      </c>
      <c r="P1158">
        <v>0</v>
      </c>
      <c r="Q1158">
        <v>26</v>
      </c>
      <c r="R1158">
        <v>7</v>
      </c>
      <c r="S1158">
        <v>15</v>
      </c>
      <c r="T1158">
        <v>3</v>
      </c>
      <c r="U1158">
        <v>1</v>
      </c>
      <c r="V1158">
        <v>2</v>
      </c>
      <c r="W1158">
        <v>4</v>
      </c>
      <c r="X1158">
        <v>5</v>
      </c>
      <c r="Y1158">
        <v>0</v>
      </c>
      <c r="Z1158">
        <v>0</v>
      </c>
      <c r="AA1158" t="s">
        <v>27</v>
      </c>
      <c r="AB1158">
        <v>0</v>
      </c>
    </row>
    <row r="1159" spans="2:28" x14ac:dyDescent="0.2">
      <c r="B1159">
        <v>8977</v>
      </c>
      <c r="C1159">
        <v>1986</v>
      </c>
      <c r="D1159" s="59">
        <f t="shared" ca="1" si="55"/>
        <v>38</v>
      </c>
      <c r="E1159" t="s">
        <v>118</v>
      </c>
      <c r="F1159" t="s">
        <v>28</v>
      </c>
      <c r="G1159" t="s">
        <v>1407</v>
      </c>
      <c r="H1159" s="61" t="str">
        <f t="shared" si="56"/>
        <v>16,581.00</v>
      </c>
      <c r="I1159" s="78">
        <f t="shared" si="57"/>
        <v>16581</v>
      </c>
      <c r="J1159">
        <v>0</v>
      </c>
      <c r="K1159">
        <v>0</v>
      </c>
      <c r="L1159" s="61">
        <v>41609</v>
      </c>
      <c r="M1159" s="93">
        <v>41609</v>
      </c>
      <c r="N1159">
        <v>51</v>
      </c>
      <c r="O1159">
        <v>1</v>
      </c>
      <c r="P1159">
        <v>3</v>
      </c>
      <c r="Q1159">
        <v>4</v>
      </c>
      <c r="R1159">
        <v>2</v>
      </c>
      <c r="S1159">
        <v>3</v>
      </c>
      <c r="T1159">
        <v>11</v>
      </c>
      <c r="U1159">
        <v>1</v>
      </c>
      <c r="V1159">
        <v>0</v>
      </c>
      <c r="W1159">
        <v>3</v>
      </c>
      <c r="X1159">
        <v>4</v>
      </c>
      <c r="Y1159">
        <v>0</v>
      </c>
      <c r="Z1159">
        <v>0</v>
      </c>
      <c r="AA1159" t="s">
        <v>27</v>
      </c>
      <c r="AB1159">
        <v>0</v>
      </c>
    </row>
    <row r="1160" spans="2:28" x14ac:dyDescent="0.2">
      <c r="B1160">
        <v>9736</v>
      </c>
      <c r="C1160">
        <v>1981</v>
      </c>
      <c r="D1160" s="59">
        <f t="shared" ca="1" si="55"/>
        <v>43</v>
      </c>
      <c r="E1160" t="s">
        <v>23</v>
      </c>
      <c r="F1160" t="s">
        <v>32</v>
      </c>
      <c r="G1160" t="s">
        <v>1408</v>
      </c>
      <c r="H1160" s="61" t="str">
        <f t="shared" si="56"/>
        <v>41,850.00</v>
      </c>
      <c r="I1160" s="78">
        <f t="shared" si="57"/>
        <v>41850</v>
      </c>
      <c r="J1160">
        <v>1</v>
      </c>
      <c r="K1160">
        <v>1</v>
      </c>
      <c r="L1160" s="61" t="s">
        <v>225</v>
      </c>
      <c r="M1160" s="93">
        <v>41267</v>
      </c>
      <c r="N1160">
        <v>51</v>
      </c>
      <c r="O1160">
        <v>53</v>
      </c>
      <c r="P1160">
        <v>5</v>
      </c>
      <c r="Q1160">
        <v>19</v>
      </c>
      <c r="R1160">
        <v>2</v>
      </c>
      <c r="S1160">
        <v>13</v>
      </c>
      <c r="T1160">
        <v>4</v>
      </c>
      <c r="U1160">
        <v>3</v>
      </c>
      <c r="V1160">
        <v>3</v>
      </c>
      <c r="W1160">
        <v>3</v>
      </c>
      <c r="X1160">
        <v>8</v>
      </c>
      <c r="Y1160">
        <v>0</v>
      </c>
      <c r="Z1160">
        <v>0</v>
      </c>
      <c r="AA1160" t="s">
        <v>35</v>
      </c>
      <c r="AB1160">
        <v>0</v>
      </c>
    </row>
    <row r="1161" spans="2:28" x14ac:dyDescent="0.2">
      <c r="B1161">
        <v>1544</v>
      </c>
      <c r="C1161">
        <v>1968</v>
      </c>
      <c r="D1161" s="59">
        <f t="shared" ca="1" si="55"/>
        <v>56</v>
      </c>
      <c r="E1161" t="s">
        <v>53</v>
      </c>
      <c r="F1161" t="s">
        <v>24</v>
      </c>
      <c r="G1161" t="s">
        <v>1409</v>
      </c>
      <c r="H1161" s="61" t="str">
        <f t="shared" si="56"/>
        <v>81,380.00</v>
      </c>
      <c r="I1161" s="78">
        <f t="shared" si="57"/>
        <v>81380</v>
      </c>
      <c r="J1161">
        <v>0</v>
      </c>
      <c r="K1161">
        <v>0</v>
      </c>
      <c r="L1161" s="61" t="s">
        <v>1035</v>
      </c>
      <c r="M1161" s="93">
        <v>41265</v>
      </c>
      <c r="N1161">
        <v>51</v>
      </c>
      <c r="O1161">
        <v>741</v>
      </c>
      <c r="P1161">
        <v>68</v>
      </c>
      <c r="Q1161">
        <v>689</v>
      </c>
      <c r="R1161">
        <v>224</v>
      </c>
      <c r="S1161">
        <v>68</v>
      </c>
      <c r="T1161">
        <v>103</v>
      </c>
      <c r="U1161">
        <v>1</v>
      </c>
      <c r="V1161">
        <v>4</v>
      </c>
      <c r="W1161">
        <v>10</v>
      </c>
      <c r="X1161">
        <v>2</v>
      </c>
      <c r="Y1161">
        <v>0</v>
      </c>
      <c r="Z1161">
        <v>0</v>
      </c>
      <c r="AA1161" t="s">
        <v>31</v>
      </c>
      <c r="AB1161">
        <v>0</v>
      </c>
    </row>
    <row r="1162" spans="2:28" x14ac:dyDescent="0.2">
      <c r="B1162">
        <v>6575</v>
      </c>
      <c r="C1162">
        <v>1982</v>
      </c>
      <c r="D1162" s="59">
        <f t="shared" ca="1" si="55"/>
        <v>42</v>
      </c>
      <c r="E1162" t="s">
        <v>23</v>
      </c>
      <c r="F1162" t="s">
        <v>32</v>
      </c>
      <c r="G1162" t="s">
        <v>1410</v>
      </c>
      <c r="H1162" s="61" t="str">
        <f t="shared" si="56"/>
        <v>56,386.00</v>
      </c>
      <c r="I1162" s="78">
        <f t="shared" si="57"/>
        <v>56386</v>
      </c>
      <c r="J1162">
        <v>1</v>
      </c>
      <c r="K1162">
        <v>1</v>
      </c>
      <c r="L1162" s="61" t="s">
        <v>600</v>
      </c>
      <c r="M1162" s="93">
        <v>41209</v>
      </c>
      <c r="N1162">
        <v>51</v>
      </c>
      <c r="O1162">
        <v>230</v>
      </c>
      <c r="P1162">
        <v>48</v>
      </c>
      <c r="Q1162">
        <v>214</v>
      </c>
      <c r="R1162">
        <v>13</v>
      </c>
      <c r="S1162">
        <v>32</v>
      </c>
      <c r="T1162">
        <v>75</v>
      </c>
      <c r="U1162">
        <v>8</v>
      </c>
      <c r="V1162">
        <v>9</v>
      </c>
      <c r="W1162">
        <v>7</v>
      </c>
      <c r="X1162">
        <v>9</v>
      </c>
      <c r="Y1162">
        <v>0</v>
      </c>
      <c r="Z1162">
        <v>0</v>
      </c>
      <c r="AA1162" t="s">
        <v>67</v>
      </c>
      <c r="AB1162">
        <v>0</v>
      </c>
    </row>
    <row r="1163" spans="2:28" x14ac:dyDescent="0.2">
      <c r="B1163">
        <v>6147</v>
      </c>
      <c r="C1163">
        <v>1972</v>
      </c>
      <c r="D1163" s="59">
        <f t="shared" ca="1" si="55"/>
        <v>52</v>
      </c>
      <c r="E1163" t="s">
        <v>23</v>
      </c>
      <c r="F1163" t="s">
        <v>24</v>
      </c>
      <c r="G1163" t="s">
        <v>1411</v>
      </c>
      <c r="H1163" s="61" t="str">
        <f t="shared" si="56"/>
        <v>25,818.00</v>
      </c>
      <c r="I1163" s="78">
        <f t="shared" si="57"/>
        <v>25818</v>
      </c>
      <c r="J1163">
        <v>1</v>
      </c>
      <c r="K1163">
        <v>0</v>
      </c>
      <c r="L1163" s="61" t="s">
        <v>187</v>
      </c>
      <c r="M1163" s="93">
        <v>41200</v>
      </c>
      <c r="N1163">
        <v>51</v>
      </c>
      <c r="O1163">
        <v>5</v>
      </c>
      <c r="P1163">
        <v>2</v>
      </c>
      <c r="Q1163">
        <v>8</v>
      </c>
      <c r="R1163">
        <v>2</v>
      </c>
      <c r="S1163">
        <v>2</v>
      </c>
      <c r="T1163">
        <v>9</v>
      </c>
      <c r="U1163">
        <v>1</v>
      </c>
      <c r="V1163">
        <v>0</v>
      </c>
      <c r="W1163">
        <v>2</v>
      </c>
      <c r="X1163">
        <v>7</v>
      </c>
      <c r="Y1163">
        <v>0</v>
      </c>
      <c r="Z1163">
        <v>0</v>
      </c>
      <c r="AA1163" t="s">
        <v>46</v>
      </c>
      <c r="AB1163">
        <v>0</v>
      </c>
    </row>
    <row r="1164" spans="2:28" x14ac:dyDescent="0.2">
      <c r="B1164">
        <v>6354</v>
      </c>
      <c r="C1164">
        <v>1985</v>
      </c>
      <c r="D1164" s="59">
        <f t="shared" ca="1" si="55"/>
        <v>39</v>
      </c>
      <c r="E1164" t="s">
        <v>23</v>
      </c>
      <c r="F1164" t="s">
        <v>32</v>
      </c>
      <c r="G1164" t="s">
        <v>1412</v>
      </c>
      <c r="H1164" s="61" t="str">
        <f t="shared" si="56"/>
        <v>15,345.00</v>
      </c>
      <c r="I1164" s="78">
        <f t="shared" si="57"/>
        <v>15345</v>
      </c>
      <c r="J1164">
        <v>1</v>
      </c>
      <c r="K1164">
        <v>0</v>
      </c>
      <c r="L1164" s="61" t="s">
        <v>658</v>
      </c>
      <c r="M1164" s="93">
        <v>41152</v>
      </c>
      <c r="N1164">
        <v>51</v>
      </c>
      <c r="O1164">
        <v>5</v>
      </c>
      <c r="P1164">
        <v>2</v>
      </c>
      <c r="Q1164">
        <v>16</v>
      </c>
      <c r="R1164">
        <v>3</v>
      </c>
      <c r="S1164">
        <v>2</v>
      </c>
      <c r="T1164">
        <v>19</v>
      </c>
      <c r="U1164">
        <v>2</v>
      </c>
      <c r="V1164">
        <v>1</v>
      </c>
      <c r="W1164">
        <v>2</v>
      </c>
      <c r="X1164">
        <v>8</v>
      </c>
      <c r="Y1164">
        <v>1</v>
      </c>
      <c r="Z1164">
        <v>0</v>
      </c>
      <c r="AA1164" t="s">
        <v>27</v>
      </c>
      <c r="AB1164">
        <v>0</v>
      </c>
    </row>
    <row r="1165" spans="2:28" x14ac:dyDescent="0.2">
      <c r="B1165">
        <v>4769</v>
      </c>
      <c r="C1165">
        <v>1978</v>
      </c>
      <c r="D1165" s="59">
        <f t="shared" ca="1" si="55"/>
        <v>46</v>
      </c>
      <c r="E1165" t="s">
        <v>53</v>
      </c>
      <c r="F1165" t="s">
        <v>32</v>
      </c>
      <c r="G1165" t="s">
        <v>1413</v>
      </c>
      <c r="H1165" s="61" t="str">
        <f t="shared" si="56"/>
        <v>57,954.00</v>
      </c>
      <c r="I1165" s="78">
        <f t="shared" si="57"/>
        <v>57954</v>
      </c>
      <c r="J1165">
        <v>1</v>
      </c>
      <c r="K1165">
        <v>1</v>
      </c>
      <c r="L1165" s="61" t="s">
        <v>413</v>
      </c>
      <c r="M1165" s="93">
        <v>41808</v>
      </c>
      <c r="N1165">
        <v>52</v>
      </c>
      <c r="O1165">
        <v>456</v>
      </c>
      <c r="P1165">
        <v>4</v>
      </c>
      <c r="Q1165">
        <v>24</v>
      </c>
      <c r="R1165">
        <v>0</v>
      </c>
      <c r="S1165">
        <v>0</v>
      </c>
      <c r="T1165">
        <v>9</v>
      </c>
      <c r="U1165">
        <v>7</v>
      </c>
      <c r="V1165">
        <v>8</v>
      </c>
      <c r="W1165">
        <v>6</v>
      </c>
      <c r="X1165">
        <v>7</v>
      </c>
      <c r="Y1165">
        <v>0</v>
      </c>
      <c r="Z1165">
        <v>0</v>
      </c>
      <c r="AA1165" t="s">
        <v>27</v>
      </c>
      <c r="AB1165">
        <v>1</v>
      </c>
    </row>
    <row r="1166" spans="2:28" x14ac:dyDescent="0.2">
      <c r="B1166">
        <v>7540</v>
      </c>
      <c r="C1166">
        <v>1953</v>
      </c>
      <c r="D1166" s="59">
        <f t="shared" ca="1" si="55"/>
        <v>71</v>
      </c>
      <c r="E1166" t="s">
        <v>23</v>
      </c>
      <c r="F1166" t="s">
        <v>32</v>
      </c>
      <c r="G1166" t="s">
        <v>1414</v>
      </c>
      <c r="H1166" s="61" t="str">
        <f t="shared" si="56"/>
        <v>50,300.00</v>
      </c>
      <c r="I1166" s="78">
        <f t="shared" si="57"/>
        <v>50300</v>
      </c>
      <c r="J1166">
        <v>0</v>
      </c>
      <c r="K1166">
        <v>1</v>
      </c>
      <c r="L1166" s="61" t="s">
        <v>1415</v>
      </c>
      <c r="M1166" s="93">
        <v>41784</v>
      </c>
      <c r="N1166">
        <v>52</v>
      </c>
      <c r="O1166">
        <v>143</v>
      </c>
      <c r="P1166">
        <v>15</v>
      </c>
      <c r="Q1166">
        <v>60</v>
      </c>
      <c r="R1166">
        <v>24</v>
      </c>
      <c r="S1166">
        <v>23</v>
      </c>
      <c r="T1166">
        <v>5</v>
      </c>
      <c r="U1166">
        <v>2</v>
      </c>
      <c r="V1166">
        <v>2</v>
      </c>
      <c r="W1166">
        <v>8</v>
      </c>
      <c r="X1166">
        <v>2</v>
      </c>
      <c r="Y1166">
        <v>0</v>
      </c>
      <c r="Z1166">
        <v>0</v>
      </c>
      <c r="AA1166" t="s">
        <v>27</v>
      </c>
      <c r="AB1166">
        <v>0</v>
      </c>
    </row>
    <row r="1167" spans="2:28" x14ac:dyDescent="0.2">
      <c r="B1167">
        <v>5247</v>
      </c>
      <c r="C1167">
        <v>1956</v>
      </c>
      <c r="D1167" s="59">
        <f t="shared" ca="1" si="55"/>
        <v>68</v>
      </c>
      <c r="E1167" t="s">
        <v>40</v>
      </c>
      <c r="F1167" t="s">
        <v>32</v>
      </c>
      <c r="G1167" t="s">
        <v>1416</v>
      </c>
      <c r="H1167" s="61" t="str">
        <f t="shared" si="56"/>
        <v>38,725.00</v>
      </c>
      <c r="I1167" s="78">
        <f t="shared" si="57"/>
        <v>38725</v>
      </c>
      <c r="J1167">
        <v>1</v>
      </c>
      <c r="K1167">
        <v>1</v>
      </c>
      <c r="L1167" s="61">
        <v>41917</v>
      </c>
      <c r="M1167" s="93">
        <v>41917</v>
      </c>
      <c r="N1167">
        <v>52</v>
      </c>
      <c r="O1167">
        <v>31</v>
      </c>
      <c r="P1167">
        <v>0</v>
      </c>
      <c r="Q1167">
        <v>6</v>
      </c>
      <c r="R1167">
        <v>2</v>
      </c>
      <c r="S1167">
        <v>1</v>
      </c>
      <c r="T1167">
        <v>5</v>
      </c>
      <c r="U1167">
        <v>2</v>
      </c>
      <c r="V1167">
        <v>1</v>
      </c>
      <c r="W1167">
        <v>4</v>
      </c>
      <c r="X1167">
        <v>4</v>
      </c>
      <c r="Y1167">
        <v>0</v>
      </c>
      <c r="Z1167">
        <v>0</v>
      </c>
      <c r="AA1167" t="s">
        <v>27</v>
      </c>
      <c r="AB1167">
        <v>0</v>
      </c>
    </row>
    <row r="1168" spans="2:28" x14ac:dyDescent="0.2">
      <c r="B1168">
        <v>5987</v>
      </c>
      <c r="C1168">
        <v>1990</v>
      </c>
      <c r="D1168" s="59">
        <f t="shared" ca="1" si="55"/>
        <v>34</v>
      </c>
      <c r="E1168" t="s">
        <v>43</v>
      </c>
      <c r="F1168" t="s">
        <v>32</v>
      </c>
      <c r="G1168" t="s">
        <v>1417</v>
      </c>
      <c r="H1168" s="61" t="str">
        <f t="shared" si="56"/>
        <v>10,404.00</v>
      </c>
      <c r="I1168" s="78">
        <f t="shared" si="57"/>
        <v>10404</v>
      </c>
      <c r="J1168">
        <v>1</v>
      </c>
      <c r="K1168">
        <v>0</v>
      </c>
      <c r="L1168" s="61">
        <v>41734</v>
      </c>
      <c r="M1168" s="93">
        <v>41734</v>
      </c>
      <c r="N1168">
        <v>52</v>
      </c>
      <c r="O1168">
        <v>2</v>
      </c>
      <c r="P1168">
        <v>2</v>
      </c>
      <c r="Q1168">
        <v>11</v>
      </c>
      <c r="R1168">
        <v>10</v>
      </c>
      <c r="S1168">
        <v>6</v>
      </c>
      <c r="T1168">
        <v>12</v>
      </c>
      <c r="U1168">
        <v>2</v>
      </c>
      <c r="V1168">
        <v>1</v>
      </c>
      <c r="W1168">
        <v>4</v>
      </c>
      <c r="X1168">
        <v>5</v>
      </c>
      <c r="Y1168">
        <v>0</v>
      </c>
      <c r="Z1168">
        <v>0</v>
      </c>
      <c r="AA1168" t="s">
        <v>27</v>
      </c>
      <c r="AB1168">
        <v>0</v>
      </c>
    </row>
    <row r="1169" spans="2:28" x14ac:dyDescent="0.2">
      <c r="B1169">
        <v>9960</v>
      </c>
      <c r="C1169">
        <v>1992</v>
      </c>
      <c r="D1169" s="59">
        <f t="shared" ca="1" si="55"/>
        <v>32</v>
      </c>
      <c r="E1169" t="s">
        <v>118</v>
      </c>
      <c r="F1169" t="s">
        <v>28</v>
      </c>
      <c r="G1169" t="s">
        <v>1418</v>
      </c>
      <c r="H1169" s="61" t="str">
        <f t="shared" si="56"/>
        <v>26,868.00</v>
      </c>
      <c r="I1169" s="78">
        <f t="shared" si="57"/>
        <v>26868</v>
      </c>
      <c r="J1169">
        <v>1</v>
      </c>
      <c r="K1169">
        <v>0</v>
      </c>
      <c r="L1169" s="61" t="s">
        <v>685</v>
      </c>
      <c r="M1169" s="93">
        <v>41759</v>
      </c>
      <c r="N1169">
        <v>52</v>
      </c>
      <c r="O1169">
        <v>0</v>
      </c>
      <c r="P1169">
        <v>0</v>
      </c>
      <c r="Q1169">
        <v>1</v>
      </c>
      <c r="R1169">
        <v>8</v>
      </c>
      <c r="S1169">
        <v>3</v>
      </c>
      <c r="T1169">
        <v>2</v>
      </c>
      <c r="U1169">
        <v>1</v>
      </c>
      <c r="V1169">
        <v>1</v>
      </c>
      <c r="W1169">
        <v>2</v>
      </c>
      <c r="X1169">
        <v>7</v>
      </c>
      <c r="Y1169">
        <v>0</v>
      </c>
      <c r="Z1169">
        <v>0</v>
      </c>
      <c r="AA1169" t="s">
        <v>67</v>
      </c>
      <c r="AB1169">
        <v>0</v>
      </c>
    </row>
    <row r="1170" spans="2:28" x14ac:dyDescent="0.2">
      <c r="B1170">
        <v>10972</v>
      </c>
      <c r="C1170">
        <v>1950</v>
      </c>
      <c r="D1170" s="59">
        <f t="shared" ca="1" si="55"/>
        <v>74</v>
      </c>
      <c r="E1170" t="s">
        <v>23</v>
      </c>
      <c r="F1170" t="s">
        <v>55</v>
      </c>
      <c r="G1170" t="s">
        <v>1419</v>
      </c>
      <c r="H1170" s="61" t="str">
        <f t="shared" si="56"/>
        <v>72,298.00</v>
      </c>
      <c r="I1170" s="78">
        <f t="shared" si="57"/>
        <v>72298</v>
      </c>
      <c r="J1170">
        <v>0</v>
      </c>
      <c r="K1170">
        <v>0</v>
      </c>
      <c r="L1170" s="61">
        <v>41915</v>
      </c>
      <c r="M1170" s="93">
        <v>41915</v>
      </c>
      <c r="N1170">
        <v>52</v>
      </c>
      <c r="O1170">
        <v>625</v>
      </c>
      <c r="P1170">
        <v>35</v>
      </c>
      <c r="Q1170">
        <v>169</v>
      </c>
      <c r="R1170">
        <v>58</v>
      </c>
      <c r="S1170">
        <v>17</v>
      </c>
      <c r="T1170">
        <v>35</v>
      </c>
      <c r="U1170">
        <v>1</v>
      </c>
      <c r="V1170">
        <v>4</v>
      </c>
      <c r="W1170">
        <v>6</v>
      </c>
      <c r="X1170">
        <v>1</v>
      </c>
      <c r="Y1170">
        <v>0</v>
      </c>
      <c r="Z1170">
        <v>0</v>
      </c>
      <c r="AA1170" t="s">
        <v>27</v>
      </c>
      <c r="AB1170">
        <v>2</v>
      </c>
    </row>
    <row r="1171" spans="2:28" x14ac:dyDescent="0.2">
      <c r="B1171">
        <v>1399</v>
      </c>
      <c r="C1171">
        <v>1959</v>
      </c>
      <c r="D1171" s="59">
        <f t="shared" ca="1" si="55"/>
        <v>65</v>
      </c>
      <c r="E1171" t="s">
        <v>23</v>
      </c>
      <c r="F1171" t="s">
        <v>32</v>
      </c>
      <c r="G1171" t="s">
        <v>1420</v>
      </c>
      <c r="H1171" s="61" t="str">
        <f t="shared" si="56"/>
        <v>72,905.00</v>
      </c>
      <c r="I1171" s="78">
        <f t="shared" si="57"/>
        <v>72905</v>
      </c>
      <c r="J1171">
        <v>0</v>
      </c>
      <c r="K1171">
        <v>0</v>
      </c>
      <c r="L1171" s="61" t="s">
        <v>1359</v>
      </c>
      <c r="M1171" s="93">
        <v>41660</v>
      </c>
      <c r="N1171">
        <v>52</v>
      </c>
      <c r="O1171">
        <v>407</v>
      </c>
      <c r="P1171">
        <v>114</v>
      </c>
      <c r="Q1171">
        <v>445</v>
      </c>
      <c r="R1171">
        <v>181</v>
      </c>
      <c r="S1171">
        <v>165</v>
      </c>
      <c r="T1171">
        <v>203</v>
      </c>
      <c r="U1171">
        <v>1</v>
      </c>
      <c r="V1171">
        <v>3</v>
      </c>
      <c r="W1171">
        <v>9</v>
      </c>
      <c r="X1171">
        <v>1</v>
      </c>
      <c r="Y1171">
        <v>0</v>
      </c>
      <c r="Z1171">
        <v>0</v>
      </c>
      <c r="AA1171" t="s">
        <v>27</v>
      </c>
      <c r="AB1171">
        <v>1</v>
      </c>
    </row>
    <row r="1172" spans="2:28" x14ac:dyDescent="0.2">
      <c r="B1172">
        <v>2698</v>
      </c>
      <c r="C1172">
        <v>1977</v>
      </c>
      <c r="D1172" s="59">
        <f t="shared" ca="1" si="55"/>
        <v>47</v>
      </c>
      <c r="E1172" t="s">
        <v>23</v>
      </c>
      <c r="F1172" t="s">
        <v>28</v>
      </c>
      <c r="G1172" t="s">
        <v>252</v>
      </c>
      <c r="H1172" s="61" t="str">
        <f t="shared" si="56"/>
        <v>47,025.00</v>
      </c>
      <c r="I1172" s="78">
        <f t="shared" si="57"/>
        <v>47025</v>
      </c>
      <c r="J1172">
        <v>0</v>
      </c>
      <c r="K1172">
        <v>1</v>
      </c>
      <c r="L1172" s="61">
        <v>41466</v>
      </c>
      <c r="M1172" s="93">
        <v>41466</v>
      </c>
      <c r="N1172">
        <v>52</v>
      </c>
      <c r="O1172">
        <v>254</v>
      </c>
      <c r="P1172">
        <v>7</v>
      </c>
      <c r="Q1172">
        <v>108</v>
      </c>
      <c r="R1172">
        <v>20</v>
      </c>
      <c r="S1172">
        <v>0</v>
      </c>
      <c r="T1172">
        <v>26</v>
      </c>
      <c r="U1172">
        <v>3</v>
      </c>
      <c r="V1172">
        <v>6</v>
      </c>
      <c r="W1172">
        <v>5</v>
      </c>
      <c r="X1172">
        <v>6</v>
      </c>
      <c r="Y1172">
        <v>0</v>
      </c>
      <c r="Z1172">
        <v>0</v>
      </c>
      <c r="AA1172" t="s">
        <v>35</v>
      </c>
      <c r="AB1172">
        <v>0</v>
      </c>
    </row>
    <row r="1173" spans="2:28" x14ac:dyDescent="0.2">
      <c r="B1173">
        <v>6340</v>
      </c>
      <c r="C1173">
        <v>1986</v>
      </c>
      <c r="D1173" s="59">
        <f t="shared" ca="1" si="55"/>
        <v>38</v>
      </c>
      <c r="E1173" t="s">
        <v>23</v>
      </c>
      <c r="F1173" t="s">
        <v>28</v>
      </c>
      <c r="G1173" t="s">
        <v>1421</v>
      </c>
      <c r="H1173" s="61" t="str">
        <f t="shared" si="56"/>
        <v>29,938.00</v>
      </c>
      <c r="I1173" s="78">
        <f t="shared" si="57"/>
        <v>29938</v>
      </c>
      <c r="J1173">
        <v>1</v>
      </c>
      <c r="K1173">
        <v>0</v>
      </c>
      <c r="L1173" s="61" t="s">
        <v>421</v>
      </c>
      <c r="M1173" s="93">
        <v>41574</v>
      </c>
      <c r="N1173">
        <v>52</v>
      </c>
      <c r="O1173">
        <v>3</v>
      </c>
      <c r="P1173">
        <v>3</v>
      </c>
      <c r="Q1173">
        <v>7</v>
      </c>
      <c r="R1173">
        <v>0</v>
      </c>
      <c r="S1173">
        <v>2</v>
      </c>
      <c r="T1173">
        <v>11</v>
      </c>
      <c r="U1173">
        <v>2</v>
      </c>
      <c r="V1173">
        <v>1</v>
      </c>
      <c r="W1173">
        <v>3</v>
      </c>
      <c r="X1173">
        <v>6</v>
      </c>
      <c r="Y1173">
        <v>0</v>
      </c>
      <c r="Z1173">
        <v>0</v>
      </c>
      <c r="AA1173" t="s">
        <v>67</v>
      </c>
      <c r="AB1173">
        <v>0</v>
      </c>
    </row>
    <row r="1174" spans="2:28" x14ac:dyDescent="0.2">
      <c r="B1174">
        <v>4107</v>
      </c>
      <c r="C1174">
        <v>1949</v>
      </c>
      <c r="D1174" s="59">
        <f t="shared" ca="1" si="55"/>
        <v>75</v>
      </c>
      <c r="E1174" t="s">
        <v>40</v>
      </c>
      <c r="F1174" t="s">
        <v>32</v>
      </c>
      <c r="G1174" t="s">
        <v>1422</v>
      </c>
      <c r="H1174" s="61" t="str">
        <f t="shared" si="56"/>
        <v>46,681.00</v>
      </c>
      <c r="I1174" s="78">
        <f t="shared" si="57"/>
        <v>46681</v>
      </c>
      <c r="J1174">
        <v>0</v>
      </c>
      <c r="K1174">
        <v>2</v>
      </c>
      <c r="L1174" s="61">
        <v>41496</v>
      </c>
      <c r="M1174" s="93">
        <v>41496</v>
      </c>
      <c r="N1174">
        <v>52</v>
      </c>
      <c r="O1174">
        <v>269</v>
      </c>
      <c r="P1174">
        <v>15</v>
      </c>
      <c r="Q1174">
        <v>69</v>
      </c>
      <c r="R1174">
        <v>15</v>
      </c>
      <c r="S1174">
        <v>19</v>
      </c>
      <c r="T1174">
        <v>38</v>
      </c>
      <c r="U1174">
        <v>2</v>
      </c>
      <c r="V1174">
        <v>4</v>
      </c>
      <c r="W1174">
        <v>4</v>
      </c>
      <c r="X1174">
        <v>5</v>
      </c>
      <c r="Y1174">
        <v>0</v>
      </c>
      <c r="Z1174">
        <v>0</v>
      </c>
      <c r="AA1174" t="s">
        <v>27</v>
      </c>
      <c r="AB1174">
        <v>0</v>
      </c>
    </row>
    <row r="1175" spans="2:28" x14ac:dyDescent="0.2">
      <c r="B1175">
        <v>10906</v>
      </c>
      <c r="C1175">
        <v>1949</v>
      </c>
      <c r="D1175" s="59">
        <f t="shared" ca="1" si="55"/>
        <v>75</v>
      </c>
      <c r="E1175" t="s">
        <v>40</v>
      </c>
      <c r="F1175" t="s">
        <v>32</v>
      </c>
      <c r="G1175" t="s">
        <v>1422</v>
      </c>
      <c r="H1175" s="61" t="str">
        <f t="shared" si="56"/>
        <v>46,681.00</v>
      </c>
      <c r="I1175" s="78">
        <f t="shared" si="57"/>
        <v>46681</v>
      </c>
      <c r="J1175">
        <v>0</v>
      </c>
      <c r="K1175">
        <v>2</v>
      </c>
      <c r="L1175" s="61">
        <v>41496</v>
      </c>
      <c r="M1175" s="93">
        <v>41496</v>
      </c>
      <c r="N1175">
        <v>52</v>
      </c>
      <c r="O1175">
        <v>269</v>
      </c>
      <c r="P1175">
        <v>15</v>
      </c>
      <c r="Q1175">
        <v>69</v>
      </c>
      <c r="R1175">
        <v>15</v>
      </c>
      <c r="S1175">
        <v>19</v>
      </c>
      <c r="T1175">
        <v>38</v>
      </c>
      <c r="U1175">
        <v>2</v>
      </c>
      <c r="V1175">
        <v>4</v>
      </c>
      <c r="W1175">
        <v>4</v>
      </c>
      <c r="X1175">
        <v>5</v>
      </c>
      <c r="Y1175">
        <v>0</v>
      </c>
      <c r="Z1175">
        <v>0</v>
      </c>
      <c r="AA1175" t="s">
        <v>67</v>
      </c>
      <c r="AB1175">
        <v>0</v>
      </c>
    </row>
    <row r="1176" spans="2:28" x14ac:dyDescent="0.2">
      <c r="B1176">
        <v>2557</v>
      </c>
      <c r="C1176">
        <v>1971</v>
      </c>
      <c r="D1176" s="59">
        <f t="shared" ca="1" si="55"/>
        <v>53</v>
      </c>
      <c r="E1176" t="s">
        <v>53</v>
      </c>
      <c r="F1176" t="s">
        <v>28</v>
      </c>
      <c r="G1176" t="s">
        <v>1423</v>
      </c>
      <c r="H1176" s="61" t="str">
        <f t="shared" si="56"/>
        <v>29,548.00</v>
      </c>
      <c r="I1176" s="78">
        <f t="shared" si="57"/>
        <v>29548</v>
      </c>
      <c r="J1176">
        <v>1</v>
      </c>
      <c r="K1176">
        <v>0</v>
      </c>
      <c r="L1176" s="61" t="s">
        <v>1424</v>
      </c>
      <c r="M1176" s="93">
        <v>41515</v>
      </c>
      <c r="N1176">
        <v>52</v>
      </c>
      <c r="O1176">
        <v>7</v>
      </c>
      <c r="P1176">
        <v>1</v>
      </c>
      <c r="Q1176">
        <v>6</v>
      </c>
      <c r="R1176">
        <v>3</v>
      </c>
      <c r="S1176">
        <v>1</v>
      </c>
      <c r="T1176">
        <v>11</v>
      </c>
      <c r="U1176">
        <v>1</v>
      </c>
      <c r="V1176">
        <v>1</v>
      </c>
      <c r="W1176">
        <v>2</v>
      </c>
      <c r="X1176">
        <v>4</v>
      </c>
      <c r="Y1176">
        <v>0</v>
      </c>
      <c r="Z1176">
        <v>0</v>
      </c>
      <c r="AA1176" t="s">
        <v>27</v>
      </c>
      <c r="AB1176">
        <v>1</v>
      </c>
    </row>
    <row r="1177" spans="2:28" x14ac:dyDescent="0.2">
      <c r="B1177">
        <v>8786</v>
      </c>
      <c r="C1177">
        <v>1957</v>
      </c>
      <c r="D1177" s="59">
        <f t="shared" ca="1" si="55"/>
        <v>67</v>
      </c>
      <c r="E1177" t="s">
        <v>53</v>
      </c>
      <c r="F1177" t="s">
        <v>32</v>
      </c>
      <c r="G1177" t="s">
        <v>1425</v>
      </c>
      <c r="H1177" s="61" t="str">
        <f t="shared" si="56"/>
        <v>62,058.00</v>
      </c>
      <c r="I1177" s="78">
        <f t="shared" si="57"/>
        <v>62058</v>
      </c>
      <c r="J1177">
        <v>0</v>
      </c>
      <c r="K1177">
        <v>1</v>
      </c>
      <c r="L1177" s="61" t="s">
        <v>676</v>
      </c>
      <c r="M1177" s="93">
        <v>41420</v>
      </c>
      <c r="N1177">
        <v>52</v>
      </c>
      <c r="O1177">
        <v>301</v>
      </c>
      <c r="P1177">
        <v>7</v>
      </c>
      <c r="Q1177">
        <v>74</v>
      </c>
      <c r="R1177">
        <v>10</v>
      </c>
      <c r="S1177">
        <v>0</v>
      </c>
      <c r="T1177">
        <v>58</v>
      </c>
      <c r="U1177">
        <v>4</v>
      </c>
      <c r="V1177">
        <v>6</v>
      </c>
      <c r="W1177">
        <v>7</v>
      </c>
      <c r="X1177">
        <v>6</v>
      </c>
      <c r="Y1177">
        <v>0</v>
      </c>
      <c r="Z1177">
        <v>0</v>
      </c>
      <c r="AA1177" t="s">
        <v>46</v>
      </c>
      <c r="AB1177">
        <v>0</v>
      </c>
    </row>
    <row r="1178" spans="2:28" x14ac:dyDescent="0.2">
      <c r="B1178">
        <v>6119</v>
      </c>
      <c r="C1178">
        <v>1964</v>
      </c>
      <c r="D1178" s="59">
        <f t="shared" ca="1" si="55"/>
        <v>60</v>
      </c>
      <c r="E1178" t="s">
        <v>40</v>
      </c>
      <c r="F1178" t="s">
        <v>28</v>
      </c>
      <c r="G1178" t="s">
        <v>1426</v>
      </c>
      <c r="H1178" s="61" t="str">
        <f t="shared" si="56"/>
        <v>36,736.00</v>
      </c>
      <c r="I1178" s="78">
        <f t="shared" si="57"/>
        <v>36736</v>
      </c>
      <c r="J1178">
        <v>1</v>
      </c>
      <c r="K1178">
        <v>1</v>
      </c>
      <c r="L1178" s="61">
        <v>41552</v>
      </c>
      <c r="M1178" s="93">
        <v>41552</v>
      </c>
      <c r="N1178">
        <v>52</v>
      </c>
      <c r="O1178">
        <v>10</v>
      </c>
      <c r="P1178">
        <v>0</v>
      </c>
      <c r="Q1178">
        <v>3</v>
      </c>
      <c r="R1178">
        <v>0</v>
      </c>
      <c r="S1178">
        <v>0</v>
      </c>
      <c r="T1178">
        <v>4</v>
      </c>
      <c r="U1178">
        <v>1</v>
      </c>
      <c r="V1178">
        <v>1</v>
      </c>
      <c r="W1178">
        <v>2</v>
      </c>
      <c r="X1178">
        <v>6</v>
      </c>
      <c r="Y1178">
        <v>0</v>
      </c>
      <c r="Z1178">
        <v>0</v>
      </c>
      <c r="AA1178" t="s">
        <v>27</v>
      </c>
      <c r="AB1178">
        <v>0</v>
      </c>
    </row>
    <row r="1179" spans="2:28" x14ac:dyDescent="0.2">
      <c r="B1179">
        <v>2980</v>
      </c>
      <c r="C1179">
        <v>1953</v>
      </c>
      <c r="D1179" s="59">
        <f t="shared" ca="1" si="55"/>
        <v>71</v>
      </c>
      <c r="E1179" t="s">
        <v>53</v>
      </c>
      <c r="F1179" t="s">
        <v>28</v>
      </c>
      <c r="G1179" t="s">
        <v>1427</v>
      </c>
      <c r="H1179" s="61" t="str">
        <f t="shared" si="56"/>
        <v>8,820.00</v>
      </c>
      <c r="I1179" s="78">
        <f t="shared" si="57"/>
        <v>8820</v>
      </c>
      <c r="J1179">
        <v>1</v>
      </c>
      <c r="K1179">
        <v>1</v>
      </c>
      <c r="L1179" s="61" t="s">
        <v>1428</v>
      </c>
      <c r="M1179" s="93">
        <v>41355</v>
      </c>
      <c r="N1179">
        <v>52</v>
      </c>
      <c r="O1179">
        <v>12</v>
      </c>
      <c r="P1179">
        <v>0</v>
      </c>
      <c r="Q1179">
        <v>13</v>
      </c>
      <c r="R1179">
        <v>4</v>
      </c>
      <c r="S1179">
        <v>2</v>
      </c>
      <c r="T1179">
        <v>4</v>
      </c>
      <c r="U1179">
        <v>4</v>
      </c>
      <c r="V1179">
        <v>3</v>
      </c>
      <c r="W1179">
        <v>3</v>
      </c>
      <c r="X1179">
        <v>8</v>
      </c>
      <c r="Y1179">
        <v>0</v>
      </c>
      <c r="Z1179">
        <v>0</v>
      </c>
      <c r="AA1179" t="s">
        <v>31</v>
      </c>
      <c r="AB1179">
        <v>0</v>
      </c>
    </row>
    <row r="1180" spans="2:28" x14ac:dyDescent="0.2">
      <c r="B1180">
        <v>3850</v>
      </c>
      <c r="C1180">
        <v>1964</v>
      </c>
      <c r="D1180" s="59">
        <f t="shared" ca="1" si="55"/>
        <v>60</v>
      </c>
      <c r="E1180" t="s">
        <v>118</v>
      </c>
      <c r="F1180" t="s">
        <v>32</v>
      </c>
      <c r="G1180" t="s">
        <v>1429</v>
      </c>
      <c r="H1180" s="61" t="str">
        <f t="shared" si="56"/>
        <v>14,918.00</v>
      </c>
      <c r="I1180" s="78">
        <f t="shared" si="57"/>
        <v>14918</v>
      </c>
      <c r="J1180">
        <v>0</v>
      </c>
      <c r="K1180">
        <v>1</v>
      </c>
      <c r="L1180" s="61">
        <v>41102</v>
      </c>
      <c r="M1180" s="93">
        <v>41102</v>
      </c>
      <c r="N1180">
        <v>52</v>
      </c>
      <c r="O1180">
        <v>3</v>
      </c>
      <c r="P1180">
        <v>3</v>
      </c>
      <c r="Q1180">
        <v>3</v>
      </c>
      <c r="R1180">
        <v>15</v>
      </c>
      <c r="S1180">
        <v>4</v>
      </c>
      <c r="T1180">
        <v>15</v>
      </c>
      <c r="U1180">
        <v>1</v>
      </c>
      <c r="V1180">
        <v>1</v>
      </c>
      <c r="W1180">
        <v>3</v>
      </c>
      <c r="X1180">
        <v>6</v>
      </c>
      <c r="Y1180">
        <v>0</v>
      </c>
      <c r="Z1180">
        <v>0</v>
      </c>
      <c r="AA1180" t="s">
        <v>50</v>
      </c>
      <c r="AB1180">
        <v>0</v>
      </c>
    </row>
    <row r="1181" spans="2:28" x14ac:dyDescent="0.2">
      <c r="B1181">
        <v>1077</v>
      </c>
      <c r="C1181">
        <v>1975</v>
      </c>
      <c r="D1181" s="59">
        <f t="shared" ca="1" si="55"/>
        <v>49</v>
      </c>
      <c r="E1181" t="s">
        <v>23</v>
      </c>
      <c r="F1181" t="s">
        <v>32</v>
      </c>
      <c r="G1181" t="s">
        <v>1430</v>
      </c>
      <c r="H1181" s="61" t="str">
        <f t="shared" si="56"/>
        <v>56,715.00</v>
      </c>
      <c r="I1181" s="78">
        <f t="shared" si="57"/>
        <v>56715</v>
      </c>
      <c r="J1181">
        <v>0</v>
      </c>
      <c r="K1181">
        <v>0</v>
      </c>
      <c r="L1181" s="61">
        <v>41041</v>
      </c>
      <c r="M1181" s="93">
        <v>41041</v>
      </c>
      <c r="N1181">
        <v>52</v>
      </c>
      <c r="O1181">
        <v>258</v>
      </c>
      <c r="P1181">
        <v>105</v>
      </c>
      <c r="Q1181">
        <v>239</v>
      </c>
      <c r="R1181">
        <v>237</v>
      </c>
      <c r="S1181">
        <v>172</v>
      </c>
      <c r="T1181">
        <v>9</v>
      </c>
      <c r="U1181">
        <v>1</v>
      </c>
      <c r="V1181">
        <v>7</v>
      </c>
      <c r="W1181">
        <v>4</v>
      </c>
      <c r="X1181">
        <v>4</v>
      </c>
      <c r="Y1181">
        <v>0</v>
      </c>
      <c r="Z1181">
        <v>0</v>
      </c>
      <c r="AA1181" t="s">
        <v>27</v>
      </c>
      <c r="AB1181">
        <v>0</v>
      </c>
    </row>
    <row r="1182" spans="2:28" x14ac:dyDescent="0.2">
      <c r="B1182">
        <v>9733</v>
      </c>
      <c r="C1182">
        <v>1979</v>
      </c>
      <c r="D1182" s="59">
        <f t="shared" ca="1" si="55"/>
        <v>45</v>
      </c>
      <c r="E1182" t="s">
        <v>118</v>
      </c>
      <c r="F1182" t="s">
        <v>32</v>
      </c>
      <c r="G1182" t="s">
        <v>1431</v>
      </c>
      <c r="H1182" s="61" t="str">
        <f t="shared" si="56"/>
        <v>24,882.00</v>
      </c>
      <c r="I1182" s="78">
        <f t="shared" si="57"/>
        <v>24882</v>
      </c>
      <c r="J1182">
        <v>1</v>
      </c>
      <c r="K1182">
        <v>0</v>
      </c>
      <c r="L1182" s="61">
        <v>41161</v>
      </c>
      <c r="M1182" s="93">
        <v>41161</v>
      </c>
      <c r="N1182">
        <v>52</v>
      </c>
      <c r="O1182">
        <v>1</v>
      </c>
      <c r="P1182">
        <v>4</v>
      </c>
      <c r="Q1182">
        <v>10</v>
      </c>
      <c r="R1182">
        <v>29</v>
      </c>
      <c r="S1182">
        <v>0</v>
      </c>
      <c r="T1182">
        <v>36</v>
      </c>
      <c r="U1182">
        <v>1</v>
      </c>
      <c r="V1182">
        <v>1</v>
      </c>
      <c r="W1182">
        <v>2</v>
      </c>
      <c r="X1182">
        <v>6</v>
      </c>
      <c r="Y1182">
        <v>0</v>
      </c>
      <c r="Z1182">
        <v>0</v>
      </c>
      <c r="AA1182" t="s">
        <v>50</v>
      </c>
      <c r="AB1182">
        <v>1</v>
      </c>
    </row>
    <row r="1183" spans="2:28" x14ac:dyDescent="0.2">
      <c r="B1183">
        <v>8462</v>
      </c>
      <c r="C1183">
        <v>1979</v>
      </c>
      <c r="D1183" s="59">
        <f t="shared" ca="1" si="55"/>
        <v>45</v>
      </c>
      <c r="E1183" t="s">
        <v>118</v>
      </c>
      <c r="F1183" t="s">
        <v>32</v>
      </c>
      <c r="G1183" t="s">
        <v>1431</v>
      </c>
      <c r="H1183" s="61" t="str">
        <f t="shared" si="56"/>
        <v>24,882.00</v>
      </c>
      <c r="I1183" s="78">
        <f t="shared" si="57"/>
        <v>24882</v>
      </c>
      <c r="J1183">
        <v>1</v>
      </c>
      <c r="K1183">
        <v>0</v>
      </c>
      <c r="L1183" s="61">
        <v>41161</v>
      </c>
      <c r="M1183" s="93">
        <v>41161</v>
      </c>
      <c r="N1183">
        <v>52</v>
      </c>
      <c r="O1183">
        <v>1</v>
      </c>
      <c r="P1183">
        <v>4</v>
      </c>
      <c r="Q1183">
        <v>10</v>
      </c>
      <c r="R1183">
        <v>29</v>
      </c>
      <c r="S1183">
        <v>0</v>
      </c>
      <c r="T1183">
        <v>36</v>
      </c>
      <c r="U1183">
        <v>1</v>
      </c>
      <c r="V1183">
        <v>1</v>
      </c>
      <c r="W1183">
        <v>2</v>
      </c>
      <c r="X1183">
        <v>6</v>
      </c>
      <c r="Y1183">
        <v>0</v>
      </c>
      <c r="Z1183">
        <v>0</v>
      </c>
      <c r="AA1183" t="s">
        <v>27</v>
      </c>
      <c r="AB1183">
        <v>1</v>
      </c>
    </row>
    <row r="1184" spans="2:28" x14ac:dyDescent="0.2">
      <c r="B1184">
        <v>4764</v>
      </c>
      <c r="C1184">
        <v>1953</v>
      </c>
      <c r="D1184" s="59">
        <f t="shared" ca="1" si="55"/>
        <v>71</v>
      </c>
      <c r="E1184" t="s">
        <v>53</v>
      </c>
      <c r="F1184" t="s">
        <v>32</v>
      </c>
      <c r="G1184" t="s">
        <v>1432</v>
      </c>
      <c r="H1184" s="61" t="str">
        <f t="shared" si="56"/>
        <v>40,442.00</v>
      </c>
      <c r="I1184" s="78">
        <f t="shared" si="57"/>
        <v>40442</v>
      </c>
      <c r="J1184">
        <v>1</v>
      </c>
      <c r="K1184">
        <v>1</v>
      </c>
      <c r="L1184" s="61" t="s">
        <v>810</v>
      </c>
      <c r="M1184" s="93">
        <v>41140</v>
      </c>
      <c r="N1184">
        <v>52</v>
      </c>
      <c r="O1184">
        <v>45</v>
      </c>
      <c r="P1184">
        <v>12</v>
      </c>
      <c r="Q1184">
        <v>52</v>
      </c>
      <c r="R1184">
        <v>25</v>
      </c>
      <c r="S1184">
        <v>22</v>
      </c>
      <c r="T1184">
        <v>13</v>
      </c>
      <c r="U1184">
        <v>4</v>
      </c>
      <c r="V1184">
        <v>3</v>
      </c>
      <c r="W1184">
        <v>4</v>
      </c>
      <c r="X1184">
        <v>7</v>
      </c>
      <c r="Y1184">
        <v>1</v>
      </c>
      <c r="Z1184">
        <v>0</v>
      </c>
      <c r="AA1184" t="s">
        <v>67</v>
      </c>
      <c r="AB1184">
        <v>0</v>
      </c>
    </row>
    <row r="1185" spans="2:28" x14ac:dyDescent="0.2">
      <c r="B1185">
        <v>2223</v>
      </c>
      <c r="C1185">
        <v>1966</v>
      </c>
      <c r="D1185" s="59">
        <f t="shared" ca="1" si="55"/>
        <v>58</v>
      </c>
      <c r="E1185" t="s">
        <v>43</v>
      </c>
      <c r="F1185" t="s">
        <v>24</v>
      </c>
      <c r="G1185" t="s">
        <v>1433</v>
      </c>
      <c r="H1185" s="61" t="str">
        <f t="shared" si="56"/>
        <v>64,176.00</v>
      </c>
      <c r="I1185" s="78">
        <f t="shared" si="57"/>
        <v>64176</v>
      </c>
      <c r="J1185">
        <v>0</v>
      </c>
      <c r="K1185">
        <v>1</v>
      </c>
      <c r="L1185" s="61">
        <v>40976</v>
      </c>
      <c r="M1185" s="93">
        <v>40976</v>
      </c>
      <c r="N1185">
        <v>52</v>
      </c>
      <c r="O1185">
        <v>1215</v>
      </c>
      <c r="P1185">
        <v>33</v>
      </c>
      <c r="Q1185">
        <v>249</v>
      </c>
      <c r="R1185">
        <v>64</v>
      </c>
      <c r="S1185">
        <v>116</v>
      </c>
      <c r="T1185">
        <v>149</v>
      </c>
      <c r="U1185">
        <v>8</v>
      </c>
      <c r="V1185">
        <v>8</v>
      </c>
      <c r="W1185">
        <v>8</v>
      </c>
      <c r="X1185">
        <v>6</v>
      </c>
      <c r="Y1185">
        <v>0</v>
      </c>
      <c r="Z1185">
        <v>0</v>
      </c>
      <c r="AA1185" t="s">
        <v>27</v>
      </c>
      <c r="AB1185">
        <v>0</v>
      </c>
    </row>
    <row r="1186" spans="2:28" x14ac:dyDescent="0.2">
      <c r="B1186">
        <v>7788</v>
      </c>
      <c r="C1186">
        <v>1984</v>
      </c>
      <c r="D1186" s="59">
        <f t="shared" ca="1" si="55"/>
        <v>40</v>
      </c>
      <c r="E1186" t="s">
        <v>40</v>
      </c>
      <c r="F1186" t="s">
        <v>32</v>
      </c>
      <c r="G1186" t="s">
        <v>1434</v>
      </c>
      <c r="H1186" s="61" t="str">
        <f t="shared" si="56"/>
        <v>23,536.00</v>
      </c>
      <c r="I1186" s="78">
        <f t="shared" si="57"/>
        <v>23536</v>
      </c>
      <c r="J1186">
        <v>1</v>
      </c>
      <c r="K1186">
        <v>0</v>
      </c>
      <c r="L1186" s="61">
        <v>41735</v>
      </c>
      <c r="M1186" s="93">
        <v>41735</v>
      </c>
      <c r="N1186">
        <v>53</v>
      </c>
      <c r="O1186">
        <v>6</v>
      </c>
      <c r="P1186">
        <v>0</v>
      </c>
      <c r="Q1186">
        <v>3</v>
      </c>
      <c r="R1186">
        <v>0</v>
      </c>
      <c r="S1186">
        <v>0</v>
      </c>
      <c r="T1186">
        <v>1</v>
      </c>
      <c r="U1186">
        <v>1</v>
      </c>
      <c r="V1186">
        <v>0</v>
      </c>
      <c r="W1186">
        <v>3</v>
      </c>
      <c r="X1186">
        <v>3</v>
      </c>
      <c r="Y1186">
        <v>0</v>
      </c>
      <c r="Z1186">
        <v>0</v>
      </c>
      <c r="AA1186" t="s">
        <v>27</v>
      </c>
      <c r="AB1186">
        <v>0</v>
      </c>
    </row>
    <row r="1187" spans="2:28" x14ac:dyDescent="0.2">
      <c r="B1187">
        <v>5827</v>
      </c>
      <c r="C1187">
        <v>1959</v>
      </c>
      <c r="D1187" s="59">
        <f t="shared" ca="1" si="55"/>
        <v>65</v>
      </c>
      <c r="E1187" t="s">
        <v>23</v>
      </c>
      <c r="F1187" t="s">
        <v>24</v>
      </c>
      <c r="G1187" t="s">
        <v>1435</v>
      </c>
      <c r="H1187" s="61" t="str">
        <f t="shared" si="56"/>
        <v>35,246.00</v>
      </c>
      <c r="I1187" s="78">
        <f t="shared" si="57"/>
        <v>35246</v>
      </c>
      <c r="J1187">
        <v>1</v>
      </c>
      <c r="K1187">
        <v>1</v>
      </c>
      <c r="L1187" s="61" t="s">
        <v>1070</v>
      </c>
      <c r="M1187" s="93">
        <v>41745</v>
      </c>
      <c r="N1187">
        <v>53</v>
      </c>
      <c r="O1187">
        <v>36</v>
      </c>
      <c r="P1187">
        <v>0</v>
      </c>
      <c r="Q1187">
        <v>12</v>
      </c>
      <c r="R1187">
        <v>2</v>
      </c>
      <c r="S1187">
        <v>2</v>
      </c>
      <c r="T1187">
        <v>10</v>
      </c>
      <c r="U1187">
        <v>4</v>
      </c>
      <c r="V1187">
        <v>3</v>
      </c>
      <c r="W1187">
        <v>3</v>
      </c>
      <c r="X1187">
        <v>5</v>
      </c>
      <c r="Y1187">
        <v>0</v>
      </c>
      <c r="Z1187">
        <v>0</v>
      </c>
      <c r="AA1187" t="s">
        <v>67</v>
      </c>
      <c r="AB1187">
        <v>0</v>
      </c>
    </row>
    <row r="1188" spans="2:28" x14ac:dyDescent="0.2">
      <c r="B1188">
        <v>2958</v>
      </c>
      <c r="C1188">
        <v>1979</v>
      </c>
      <c r="D1188" s="59">
        <f t="shared" ca="1" si="55"/>
        <v>45</v>
      </c>
      <c r="E1188" t="s">
        <v>23</v>
      </c>
      <c r="F1188" t="s">
        <v>32</v>
      </c>
      <c r="G1188" t="s">
        <v>1436</v>
      </c>
      <c r="H1188" s="61" t="str">
        <f t="shared" si="56"/>
        <v>28,442.00</v>
      </c>
      <c r="I1188" s="78">
        <f t="shared" si="57"/>
        <v>28442</v>
      </c>
      <c r="J1188">
        <v>2</v>
      </c>
      <c r="K1188">
        <v>0</v>
      </c>
      <c r="L1188" s="61" t="s">
        <v>230</v>
      </c>
      <c r="M1188" s="93">
        <v>41694</v>
      </c>
      <c r="N1188">
        <v>53</v>
      </c>
      <c r="O1188">
        <v>19</v>
      </c>
      <c r="P1188">
        <v>3</v>
      </c>
      <c r="Q1188">
        <v>10</v>
      </c>
      <c r="R1188">
        <v>11</v>
      </c>
      <c r="S1188">
        <v>8</v>
      </c>
      <c r="T1188">
        <v>6</v>
      </c>
      <c r="U1188">
        <v>3</v>
      </c>
      <c r="V1188">
        <v>2</v>
      </c>
      <c r="W1188">
        <v>4</v>
      </c>
      <c r="X1188">
        <v>4</v>
      </c>
      <c r="Y1188">
        <v>0</v>
      </c>
      <c r="Z1188">
        <v>0</v>
      </c>
      <c r="AA1188" t="s">
        <v>27</v>
      </c>
      <c r="AB1188">
        <v>0</v>
      </c>
    </row>
    <row r="1189" spans="2:28" x14ac:dyDescent="0.2">
      <c r="B1189">
        <v>4954</v>
      </c>
      <c r="C1189">
        <v>1957</v>
      </c>
      <c r="D1189" s="59">
        <f t="shared" ca="1" si="55"/>
        <v>67</v>
      </c>
      <c r="E1189" t="s">
        <v>23</v>
      </c>
      <c r="F1189" t="s">
        <v>32</v>
      </c>
      <c r="G1189" t="s">
        <v>1437</v>
      </c>
      <c r="H1189" s="61" t="str">
        <f t="shared" si="56"/>
        <v>48,195.00</v>
      </c>
      <c r="I1189" s="78">
        <f t="shared" si="57"/>
        <v>48195</v>
      </c>
      <c r="J1189">
        <v>1</v>
      </c>
      <c r="K1189">
        <v>1</v>
      </c>
      <c r="L1189" s="61" t="s">
        <v>1359</v>
      </c>
      <c r="M1189" s="93">
        <v>41660</v>
      </c>
      <c r="N1189">
        <v>53</v>
      </c>
      <c r="O1189">
        <v>106</v>
      </c>
      <c r="P1189">
        <v>27</v>
      </c>
      <c r="Q1189">
        <v>68</v>
      </c>
      <c r="R1189">
        <v>52</v>
      </c>
      <c r="S1189">
        <v>7</v>
      </c>
      <c r="T1189">
        <v>5</v>
      </c>
      <c r="U1189">
        <v>6</v>
      </c>
      <c r="V1189">
        <v>4</v>
      </c>
      <c r="W1189">
        <v>5</v>
      </c>
      <c r="X1189">
        <v>6</v>
      </c>
      <c r="Y1189">
        <v>0</v>
      </c>
      <c r="Z1189">
        <v>0</v>
      </c>
      <c r="AA1189" t="s">
        <v>27</v>
      </c>
      <c r="AB1189">
        <v>0</v>
      </c>
    </row>
    <row r="1190" spans="2:28" x14ac:dyDescent="0.2">
      <c r="B1190">
        <v>3139</v>
      </c>
      <c r="C1190">
        <v>1983</v>
      </c>
      <c r="D1190" s="59">
        <f t="shared" ca="1" si="55"/>
        <v>41</v>
      </c>
      <c r="E1190" t="s">
        <v>43</v>
      </c>
      <c r="F1190" t="s">
        <v>28</v>
      </c>
      <c r="G1190" t="s">
        <v>1438</v>
      </c>
      <c r="H1190" s="61" t="str">
        <f t="shared" si="56"/>
        <v>74,116.00</v>
      </c>
      <c r="I1190" s="78">
        <f t="shared" si="57"/>
        <v>74116</v>
      </c>
      <c r="J1190">
        <v>0</v>
      </c>
      <c r="K1190">
        <v>0</v>
      </c>
      <c r="L1190" s="61" t="s">
        <v>790</v>
      </c>
      <c r="M1190" s="93">
        <v>41638</v>
      </c>
      <c r="N1190">
        <v>53</v>
      </c>
      <c r="O1190">
        <v>871</v>
      </c>
      <c r="P1190">
        <v>111</v>
      </c>
      <c r="Q1190">
        <v>704</v>
      </c>
      <c r="R1190">
        <v>145</v>
      </c>
      <c r="S1190">
        <v>55</v>
      </c>
      <c r="T1190">
        <v>166</v>
      </c>
      <c r="U1190">
        <v>1</v>
      </c>
      <c r="V1190">
        <v>4</v>
      </c>
      <c r="W1190">
        <v>10</v>
      </c>
      <c r="X1190">
        <v>2</v>
      </c>
      <c r="Y1190">
        <v>0</v>
      </c>
      <c r="Z1190">
        <v>0</v>
      </c>
      <c r="AA1190" t="s">
        <v>67</v>
      </c>
      <c r="AB1190">
        <v>1</v>
      </c>
    </row>
    <row r="1191" spans="2:28" x14ac:dyDescent="0.2">
      <c r="B1191">
        <v>9952</v>
      </c>
      <c r="C1191">
        <v>1948</v>
      </c>
      <c r="D1191" s="59">
        <f t="shared" ca="1" si="55"/>
        <v>76</v>
      </c>
      <c r="E1191" t="s">
        <v>53</v>
      </c>
      <c r="F1191" t="s">
        <v>32</v>
      </c>
      <c r="G1191" t="s">
        <v>1439</v>
      </c>
      <c r="H1191" s="61" t="str">
        <f t="shared" si="56"/>
        <v>78,093.00</v>
      </c>
      <c r="I1191" s="78">
        <f t="shared" si="57"/>
        <v>78093</v>
      </c>
      <c r="J1191">
        <v>0</v>
      </c>
      <c r="K1191">
        <v>0</v>
      </c>
      <c r="L1191" s="61">
        <v>41590</v>
      </c>
      <c r="M1191" s="93">
        <v>41590</v>
      </c>
      <c r="N1191">
        <v>53</v>
      </c>
      <c r="O1191">
        <v>368</v>
      </c>
      <c r="P1191">
        <v>32</v>
      </c>
      <c r="Q1191">
        <v>639</v>
      </c>
      <c r="R1191">
        <v>13</v>
      </c>
      <c r="S1191">
        <v>43</v>
      </c>
      <c r="T1191">
        <v>10</v>
      </c>
      <c r="U1191">
        <v>1</v>
      </c>
      <c r="V1191">
        <v>4</v>
      </c>
      <c r="W1191">
        <v>5</v>
      </c>
      <c r="X1191">
        <v>1</v>
      </c>
      <c r="Y1191">
        <v>0</v>
      </c>
      <c r="Z1191">
        <v>0</v>
      </c>
      <c r="AA1191" t="s">
        <v>67</v>
      </c>
      <c r="AB1191">
        <v>0</v>
      </c>
    </row>
    <row r="1192" spans="2:28" x14ac:dyDescent="0.2">
      <c r="B1192">
        <v>8180</v>
      </c>
      <c r="C1192">
        <v>1953</v>
      </c>
      <c r="D1192" s="59">
        <f t="shared" ca="1" si="55"/>
        <v>71</v>
      </c>
      <c r="E1192" t="s">
        <v>53</v>
      </c>
      <c r="F1192" t="s">
        <v>24</v>
      </c>
      <c r="G1192" t="s">
        <v>1440</v>
      </c>
      <c r="H1192" s="61" t="str">
        <f t="shared" si="56"/>
        <v>59,354.00</v>
      </c>
      <c r="I1192" s="78">
        <f t="shared" si="57"/>
        <v>59354</v>
      </c>
      <c r="J1192">
        <v>1</v>
      </c>
      <c r="K1192">
        <v>1</v>
      </c>
      <c r="L1192" s="61" t="s">
        <v>128</v>
      </c>
      <c r="M1192" s="93">
        <v>41593</v>
      </c>
      <c r="N1192">
        <v>53</v>
      </c>
      <c r="O1192">
        <v>233</v>
      </c>
      <c r="P1192">
        <v>2</v>
      </c>
      <c r="Q1192">
        <v>53</v>
      </c>
      <c r="R1192">
        <v>3</v>
      </c>
      <c r="S1192">
        <v>5</v>
      </c>
      <c r="T1192">
        <v>14</v>
      </c>
      <c r="U1192">
        <v>3</v>
      </c>
      <c r="V1192">
        <v>6</v>
      </c>
      <c r="W1192">
        <v>5</v>
      </c>
      <c r="X1192">
        <v>6</v>
      </c>
      <c r="Y1192">
        <v>0</v>
      </c>
      <c r="Z1192">
        <v>0</v>
      </c>
      <c r="AA1192" t="s">
        <v>35</v>
      </c>
      <c r="AB1192">
        <v>0</v>
      </c>
    </row>
    <row r="1193" spans="2:28" x14ac:dyDescent="0.2">
      <c r="B1193">
        <v>3276</v>
      </c>
      <c r="C1193">
        <v>1977</v>
      </c>
      <c r="D1193" s="59">
        <f t="shared" ca="1" si="55"/>
        <v>47</v>
      </c>
      <c r="E1193" t="s">
        <v>43</v>
      </c>
      <c r="F1193" t="s">
        <v>32</v>
      </c>
      <c r="G1193" t="s">
        <v>1441</v>
      </c>
      <c r="H1193" s="61" t="str">
        <f t="shared" si="56"/>
        <v>36,301.00</v>
      </c>
      <c r="I1193" s="78">
        <f t="shared" si="57"/>
        <v>36301</v>
      </c>
      <c r="J1193">
        <v>1</v>
      </c>
      <c r="K1193">
        <v>0</v>
      </c>
      <c r="L1193" s="61" t="s">
        <v>619</v>
      </c>
      <c r="M1193" s="93">
        <v>41572</v>
      </c>
      <c r="N1193">
        <v>53</v>
      </c>
      <c r="O1193">
        <v>11</v>
      </c>
      <c r="P1193">
        <v>12</v>
      </c>
      <c r="Q1193">
        <v>35</v>
      </c>
      <c r="R1193">
        <v>3</v>
      </c>
      <c r="S1193">
        <v>5</v>
      </c>
      <c r="T1193">
        <v>12</v>
      </c>
      <c r="U1193">
        <v>1</v>
      </c>
      <c r="V1193">
        <v>3</v>
      </c>
      <c r="W1193">
        <v>3</v>
      </c>
      <c r="X1193">
        <v>7</v>
      </c>
      <c r="Y1193">
        <v>0</v>
      </c>
      <c r="Z1193">
        <v>0</v>
      </c>
      <c r="AA1193" t="s">
        <v>67</v>
      </c>
      <c r="AB1193">
        <v>0</v>
      </c>
    </row>
    <row r="1194" spans="2:28" x14ac:dyDescent="0.2">
      <c r="B1194">
        <v>4994</v>
      </c>
      <c r="C1194">
        <v>1944</v>
      </c>
      <c r="D1194" s="59">
        <f t="shared" ca="1" si="55"/>
        <v>80</v>
      </c>
      <c r="E1194" t="s">
        <v>53</v>
      </c>
      <c r="F1194" t="s">
        <v>28</v>
      </c>
      <c r="G1194" t="s">
        <v>1442</v>
      </c>
      <c r="H1194" s="61" t="str">
        <f t="shared" si="56"/>
        <v>77,598.00</v>
      </c>
      <c r="I1194" s="78">
        <f t="shared" si="57"/>
        <v>77598</v>
      </c>
      <c r="J1194">
        <v>0</v>
      </c>
      <c r="K1194">
        <v>0</v>
      </c>
      <c r="L1194" s="61">
        <v>41284</v>
      </c>
      <c r="M1194" s="93">
        <v>41284</v>
      </c>
      <c r="N1194">
        <v>53</v>
      </c>
      <c r="O1194">
        <v>1193</v>
      </c>
      <c r="P1194">
        <v>33</v>
      </c>
      <c r="Q1194">
        <v>281</v>
      </c>
      <c r="R1194">
        <v>129</v>
      </c>
      <c r="S1194">
        <v>66</v>
      </c>
      <c r="T1194">
        <v>33</v>
      </c>
      <c r="U1194">
        <v>1</v>
      </c>
      <c r="V1194">
        <v>7</v>
      </c>
      <c r="W1194">
        <v>13</v>
      </c>
      <c r="X1194">
        <v>3</v>
      </c>
      <c r="Y1194">
        <v>0</v>
      </c>
      <c r="Z1194">
        <v>0</v>
      </c>
      <c r="AA1194" t="s">
        <v>27</v>
      </c>
      <c r="AB1194">
        <v>1</v>
      </c>
    </row>
    <row r="1195" spans="2:28" x14ac:dyDescent="0.2">
      <c r="B1195">
        <v>3598</v>
      </c>
      <c r="C1195">
        <v>1973</v>
      </c>
      <c r="D1195" s="59">
        <f t="shared" ca="1" si="55"/>
        <v>51</v>
      </c>
      <c r="E1195" t="s">
        <v>23</v>
      </c>
      <c r="F1195" t="s">
        <v>32</v>
      </c>
      <c r="G1195" t="s">
        <v>1443</v>
      </c>
      <c r="H1195" s="61" t="str">
        <f t="shared" si="56"/>
        <v>62,710.00</v>
      </c>
      <c r="I1195" s="78">
        <f t="shared" si="57"/>
        <v>62710</v>
      </c>
      <c r="J1195">
        <v>0</v>
      </c>
      <c r="K1195">
        <v>1</v>
      </c>
      <c r="L1195" s="61" t="s">
        <v>1444</v>
      </c>
      <c r="M1195" s="93">
        <v>41417</v>
      </c>
      <c r="N1195">
        <v>53</v>
      </c>
      <c r="O1195">
        <v>441</v>
      </c>
      <c r="P1195">
        <v>35</v>
      </c>
      <c r="Q1195">
        <v>83</v>
      </c>
      <c r="R1195">
        <v>7</v>
      </c>
      <c r="S1195">
        <v>29</v>
      </c>
      <c r="T1195">
        <v>11</v>
      </c>
      <c r="U1195">
        <v>4</v>
      </c>
      <c r="V1195">
        <v>4</v>
      </c>
      <c r="W1195">
        <v>12</v>
      </c>
      <c r="X1195">
        <v>4</v>
      </c>
      <c r="Y1195">
        <v>0</v>
      </c>
      <c r="Z1195">
        <v>0</v>
      </c>
      <c r="AA1195" t="s">
        <v>27</v>
      </c>
      <c r="AB1195">
        <v>0</v>
      </c>
    </row>
    <row r="1196" spans="2:28" x14ac:dyDescent="0.2">
      <c r="B1196">
        <v>945</v>
      </c>
      <c r="C1196">
        <v>1966</v>
      </c>
      <c r="D1196" s="59">
        <f t="shared" ca="1" si="55"/>
        <v>58</v>
      </c>
      <c r="E1196" t="s">
        <v>23</v>
      </c>
      <c r="F1196" t="s">
        <v>32</v>
      </c>
      <c r="G1196" t="s">
        <v>1445</v>
      </c>
      <c r="H1196" s="61" t="str">
        <f t="shared" si="56"/>
        <v>36,317.00</v>
      </c>
      <c r="I1196" s="78">
        <f t="shared" si="57"/>
        <v>36317</v>
      </c>
      <c r="J1196">
        <v>0</v>
      </c>
      <c r="K1196">
        <v>1</v>
      </c>
      <c r="L1196" s="61" t="s">
        <v>917</v>
      </c>
      <c r="M1196" s="93">
        <v>41416</v>
      </c>
      <c r="N1196">
        <v>53</v>
      </c>
      <c r="O1196">
        <v>87</v>
      </c>
      <c r="P1196">
        <v>3</v>
      </c>
      <c r="Q1196">
        <v>25</v>
      </c>
      <c r="R1196">
        <v>3</v>
      </c>
      <c r="S1196">
        <v>2</v>
      </c>
      <c r="T1196">
        <v>13</v>
      </c>
      <c r="U1196">
        <v>2</v>
      </c>
      <c r="V1196">
        <v>3</v>
      </c>
      <c r="W1196">
        <v>4</v>
      </c>
      <c r="X1196">
        <v>7</v>
      </c>
      <c r="Y1196">
        <v>0</v>
      </c>
      <c r="Z1196">
        <v>0</v>
      </c>
      <c r="AA1196" t="s">
        <v>27</v>
      </c>
      <c r="AB1196">
        <v>0</v>
      </c>
    </row>
    <row r="1197" spans="2:28" x14ac:dyDescent="0.2">
      <c r="B1197">
        <v>5048</v>
      </c>
      <c r="C1197">
        <v>1972</v>
      </c>
      <c r="D1197" s="59">
        <f t="shared" ca="1" si="55"/>
        <v>52</v>
      </c>
      <c r="E1197" t="s">
        <v>40</v>
      </c>
      <c r="F1197" t="s">
        <v>28</v>
      </c>
      <c r="G1197" t="s">
        <v>1446</v>
      </c>
      <c r="H1197" s="61" t="str">
        <f t="shared" si="56"/>
        <v>42,767.00</v>
      </c>
      <c r="I1197" s="78">
        <f t="shared" si="57"/>
        <v>42767</v>
      </c>
      <c r="J1197">
        <v>2</v>
      </c>
      <c r="K1197">
        <v>0</v>
      </c>
      <c r="L1197" s="61">
        <v>41583</v>
      </c>
      <c r="M1197" s="93">
        <v>41583</v>
      </c>
      <c r="N1197">
        <v>53</v>
      </c>
      <c r="O1197">
        <v>20</v>
      </c>
      <c r="P1197">
        <v>6</v>
      </c>
      <c r="Q1197">
        <v>43</v>
      </c>
      <c r="R1197">
        <v>19</v>
      </c>
      <c r="S1197">
        <v>5</v>
      </c>
      <c r="T1197">
        <v>38</v>
      </c>
      <c r="U1197">
        <v>1</v>
      </c>
      <c r="V1197">
        <v>3</v>
      </c>
      <c r="W1197">
        <v>2</v>
      </c>
      <c r="X1197">
        <v>8</v>
      </c>
      <c r="Y1197">
        <v>0</v>
      </c>
      <c r="Z1197">
        <v>0</v>
      </c>
      <c r="AA1197" t="s">
        <v>67</v>
      </c>
      <c r="AB1197">
        <v>0</v>
      </c>
    </row>
    <row r="1198" spans="2:28" x14ac:dyDescent="0.2">
      <c r="B1198">
        <v>6214</v>
      </c>
      <c r="C1198">
        <v>1983</v>
      </c>
      <c r="D1198" s="59">
        <f t="shared" ca="1" si="55"/>
        <v>41</v>
      </c>
      <c r="E1198" t="s">
        <v>53</v>
      </c>
      <c r="F1198" t="s">
        <v>32</v>
      </c>
      <c r="G1198" t="s">
        <v>1447</v>
      </c>
      <c r="H1198" s="61" t="str">
        <f t="shared" si="56"/>
        <v>43,815.00</v>
      </c>
      <c r="I1198" s="78">
        <f t="shared" si="57"/>
        <v>43815</v>
      </c>
      <c r="J1198">
        <v>1</v>
      </c>
      <c r="K1198">
        <v>0</v>
      </c>
      <c r="L1198" s="61">
        <v>41398</v>
      </c>
      <c r="M1198" s="93">
        <v>41398</v>
      </c>
      <c r="N1198">
        <v>53</v>
      </c>
      <c r="O1198">
        <v>14</v>
      </c>
      <c r="P1198">
        <v>10</v>
      </c>
      <c r="Q1198">
        <v>29</v>
      </c>
      <c r="R1198">
        <v>4</v>
      </c>
      <c r="S1198">
        <v>7</v>
      </c>
      <c r="T1198">
        <v>15</v>
      </c>
      <c r="U1198">
        <v>1</v>
      </c>
      <c r="V1198">
        <v>2</v>
      </c>
      <c r="W1198">
        <v>3</v>
      </c>
      <c r="X1198">
        <v>6</v>
      </c>
      <c r="Y1198">
        <v>0</v>
      </c>
      <c r="Z1198">
        <v>0</v>
      </c>
      <c r="AA1198" t="s">
        <v>27</v>
      </c>
      <c r="AB1198">
        <v>0</v>
      </c>
    </row>
    <row r="1199" spans="2:28" x14ac:dyDescent="0.2">
      <c r="B1199">
        <v>6230</v>
      </c>
      <c r="C1199">
        <v>1972</v>
      </c>
      <c r="D1199" s="59">
        <f t="shared" ca="1" si="55"/>
        <v>52</v>
      </c>
      <c r="E1199" t="s">
        <v>23</v>
      </c>
      <c r="F1199" t="s">
        <v>24</v>
      </c>
      <c r="G1199" t="s">
        <v>1448</v>
      </c>
      <c r="H1199" s="61" t="str">
        <f t="shared" si="56"/>
        <v>44,421.00</v>
      </c>
      <c r="I1199" s="78">
        <f t="shared" si="57"/>
        <v>44421</v>
      </c>
      <c r="J1199">
        <v>1</v>
      </c>
      <c r="K1199">
        <v>1</v>
      </c>
      <c r="L1199" s="61" t="s">
        <v>476</v>
      </c>
      <c r="M1199" s="93">
        <v>41320</v>
      </c>
      <c r="N1199">
        <v>53</v>
      </c>
      <c r="O1199">
        <v>110</v>
      </c>
      <c r="P1199">
        <v>5</v>
      </c>
      <c r="Q1199">
        <v>59</v>
      </c>
      <c r="R1199">
        <v>7</v>
      </c>
      <c r="S1199">
        <v>1</v>
      </c>
      <c r="T1199">
        <v>7</v>
      </c>
      <c r="U1199">
        <v>5</v>
      </c>
      <c r="V1199">
        <v>5</v>
      </c>
      <c r="W1199">
        <v>4</v>
      </c>
      <c r="X1199">
        <v>8</v>
      </c>
      <c r="Y1199">
        <v>0</v>
      </c>
      <c r="Z1199">
        <v>0</v>
      </c>
      <c r="AA1199" t="s">
        <v>27</v>
      </c>
      <c r="AB1199">
        <v>0</v>
      </c>
    </row>
    <row r="1200" spans="2:28" x14ac:dyDescent="0.2">
      <c r="B1200">
        <v>2968</v>
      </c>
      <c r="C1200">
        <v>1944</v>
      </c>
      <c r="D1200" s="59">
        <f t="shared" ca="1" si="55"/>
        <v>80</v>
      </c>
      <c r="E1200" t="s">
        <v>40</v>
      </c>
      <c r="F1200" t="s">
        <v>24</v>
      </c>
      <c r="G1200" t="s">
        <v>1449</v>
      </c>
      <c r="H1200" s="61" t="str">
        <f t="shared" si="56"/>
        <v>48,948.00</v>
      </c>
      <c r="I1200" s="78">
        <f t="shared" si="57"/>
        <v>48948</v>
      </c>
      <c r="J1200">
        <v>0</v>
      </c>
      <c r="K1200">
        <v>0</v>
      </c>
      <c r="L1200" s="61">
        <v>41276</v>
      </c>
      <c r="M1200" s="93">
        <v>41276</v>
      </c>
      <c r="N1200">
        <v>53</v>
      </c>
      <c r="O1200">
        <v>437</v>
      </c>
      <c r="P1200">
        <v>8</v>
      </c>
      <c r="Q1200">
        <v>206</v>
      </c>
      <c r="R1200">
        <v>160</v>
      </c>
      <c r="S1200">
        <v>49</v>
      </c>
      <c r="T1200">
        <v>42</v>
      </c>
      <c r="U1200">
        <v>2</v>
      </c>
      <c r="V1200">
        <v>7</v>
      </c>
      <c r="W1200">
        <v>5</v>
      </c>
      <c r="X1200">
        <v>6</v>
      </c>
      <c r="Y1200">
        <v>1</v>
      </c>
      <c r="Z1200">
        <v>0</v>
      </c>
      <c r="AA1200" t="s">
        <v>38</v>
      </c>
      <c r="AB1200">
        <v>1</v>
      </c>
    </row>
    <row r="1201" spans="2:28" x14ac:dyDescent="0.2">
      <c r="B1201">
        <v>8800</v>
      </c>
      <c r="C1201">
        <v>1944</v>
      </c>
      <c r="D1201" s="59">
        <f t="shared" ca="1" si="55"/>
        <v>80</v>
      </c>
      <c r="E1201" t="s">
        <v>40</v>
      </c>
      <c r="F1201" t="s">
        <v>24</v>
      </c>
      <c r="G1201" t="s">
        <v>1449</v>
      </c>
      <c r="H1201" s="61" t="str">
        <f t="shared" si="56"/>
        <v>48,948.00</v>
      </c>
      <c r="I1201" s="78">
        <f t="shared" si="57"/>
        <v>48948</v>
      </c>
      <c r="J1201">
        <v>0</v>
      </c>
      <c r="K1201">
        <v>0</v>
      </c>
      <c r="L1201" s="61">
        <v>41276</v>
      </c>
      <c r="M1201" s="93">
        <v>41276</v>
      </c>
      <c r="N1201">
        <v>53</v>
      </c>
      <c r="O1201">
        <v>437</v>
      </c>
      <c r="P1201">
        <v>8</v>
      </c>
      <c r="Q1201">
        <v>206</v>
      </c>
      <c r="R1201">
        <v>160</v>
      </c>
      <c r="S1201">
        <v>49</v>
      </c>
      <c r="T1201">
        <v>42</v>
      </c>
      <c r="U1201">
        <v>2</v>
      </c>
      <c r="V1201">
        <v>7</v>
      </c>
      <c r="W1201">
        <v>5</v>
      </c>
      <c r="X1201">
        <v>6</v>
      </c>
      <c r="Y1201">
        <v>1</v>
      </c>
      <c r="Z1201">
        <v>0</v>
      </c>
      <c r="AA1201" t="s">
        <v>67</v>
      </c>
      <c r="AB1201">
        <v>1</v>
      </c>
    </row>
    <row r="1202" spans="2:28" x14ac:dyDescent="0.2">
      <c r="B1202">
        <v>1907</v>
      </c>
      <c r="C1202">
        <v>1951</v>
      </c>
      <c r="D1202" s="59">
        <f t="shared" ca="1" si="55"/>
        <v>73</v>
      </c>
      <c r="E1202" t="s">
        <v>53</v>
      </c>
      <c r="F1202" t="s">
        <v>24</v>
      </c>
      <c r="G1202" t="s">
        <v>1450</v>
      </c>
      <c r="H1202" s="61" t="str">
        <f t="shared" si="56"/>
        <v>63,120.00</v>
      </c>
      <c r="I1202" s="78">
        <f t="shared" si="57"/>
        <v>63120</v>
      </c>
      <c r="J1202">
        <v>0</v>
      </c>
      <c r="K1202">
        <v>1</v>
      </c>
      <c r="L1202" s="61" t="s">
        <v>147</v>
      </c>
      <c r="M1202" s="93">
        <v>41180</v>
      </c>
      <c r="N1202">
        <v>53</v>
      </c>
      <c r="O1202">
        <v>965</v>
      </c>
      <c r="P1202">
        <v>69</v>
      </c>
      <c r="Q1202">
        <v>279</v>
      </c>
      <c r="R1202">
        <v>54</v>
      </c>
      <c r="S1202">
        <v>41</v>
      </c>
      <c r="T1202">
        <v>69</v>
      </c>
      <c r="U1202">
        <v>5</v>
      </c>
      <c r="V1202">
        <v>8</v>
      </c>
      <c r="W1202">
        <v>9</v>
      </c>
      <c r="X1202">
        <v>7</v>
      </c>
      <c r="Y1202">
        <v>1</v>
      </c>
      <c r="Z1202">
        <v>0</v>
      </c>
      <c r="AA1202" t="s">
        <v>27</v>
      </c>
      <c r="AB1202">
        <v>0</v>
      </c>
    </row>
    <row r="1203" spans="2:28" x14ac:dyDescent="0.2">
      <c r="B1203">
        <v>10478</v>
      </c>
      <c r="C1203">
        <v>1951</v>
      </c>
      <c r="D1203" s="59">
        <f t="shared" ca="1" si="55"/>
        <v>73</v>
      </c>
      <c r="E1203" t="s">
        <v>40</v>
      </c>
      <c r="F1203" t="s">
        <v>32</v>
      </c>
      <c r="G1203" t="s">
        <v>1451</v>
      </c>
      <c r="H1203" s="61" t="str">
        <f t="shared" si="56"/>
        <v>55,517.00</v>
      </c>
      <c r="I1203" s="78">
        <f t="shared" si="57"/>
        <v>55517</v>
      </c>
      <c r="J1203">
        <v>1</v>
      </c>
      <c r="K1203">
        <v>1</v>
      </c>
      <c r="L1203" s="61" t="s">
        <v>149</v>
      </c>
      <c r="M1203" s="93">
        <v>41179</v>
      </c>
      <c r="N1203">
        <v>53</v>
      </c>
      <c r="O1203">
        <v>483</v>
      </c>
      <c r="P1203">
        <v>0</v>
      </c>
      <c r="Q1203">
        <v>108</v>
      </c>
      <c r="R1203">
        <v>0</v>
      </c>
      <c r="S1203">
        <v>6</v>
      </c>
      <c r="T1203">
        <v>36</v>
      </c>
      <c r="U1203">
        <v>5</v>
      </c>
      <c r="V1203">
        <v>11</v>
      </c>
      <c r="W1203">
        <v>6</v>
      </c>
      <c r="X1203">
        <v>9</v>
      </c>
      <c r="Y1203">
        <v>1</v>
      </c>
      <c r="Z1203">
        <v>0</v>
      </c>
      <c r="AA1203" t="s">
        <v>67</v>
      </c>
      <c r="AB1203">
        <v>0</v>
      </c>
    </row>
    <row r="1204" spans="2:28" x14ac:dyDescent="0.2">
      <c r="B1204">
        <v>4188</v>
      </c>
      <c r="C1204">
        <v>1958</v>
      </c>
      <c r="D1204" s="59">
        <f t="shared" ca="1" si="55"/>
        <v>66</v>
      </c>
      <c r="E1204" t="s">
        <v>23</v>
      </c>
      <c r="F1204" t="s">
        <v>28</v>
      </c>
      <c r="G1204" t="s">
        <v>1452</v>
      </c>
      <c r="H1204" s="61" t="str">
        <f t="shared" si="56"/>
        <v>36,864.00</v>
      </c>
      <c r="I1204" s="78">
        <f t="shared" si="57"/>
        <v>36864</v>
      </c>
      <c r="J1204">
        <v>0</v>
      </c>
      <c r="K1204">
        <v>1</v>
      </c>
      <c r="L1204" s="61" t="s">
        <v>152</v>
      </c>
      <c r="M1204" s="93">
        <v>41134</v>
      </c>
      <c r="N1204">
        <v>53</v>
      </c>
      <c r="O1204">
        <v>204</v>
      </c>
      <c r="P1204">
        <v>5</v>
      </c>
      <c r="Q1204">
        <v>39</v>
      </c>
      <c r="R1204">
        <v>17</v>
      </c>
      <c r="S1204">
        <v>0</v>
      </c>
      <c r="T1204">
        <v>89</v>
      </c>
      <c r="U1204">
        <v>3</v>
      </c>
      <c r="V1204">
        <v>5</v>
      </c>
      <c r="W1204">
        <v>4</v>
      </c>
      <c r="X1204">
        <v>8</v>
      </c>
      <c r="Y1204">
        <v>1</v>
      </c>
      <c r="Z1204">
        <v>0</v>
      </c>
      <c r="AA1204" t="s">
        <v>38</v>
      </c>
      <c r="AB1204">
        <v>0</v>
      </c>
    </row>
    <row r="1205" spans="2:28" x14ac:dyDescent="0.2">
      <c r="B1205">
        <v>2225</v>
      </c>
      <c r="C1205">
        <v>1978</v>
      </c>
      <c r="D1205" s="59">
        <f t="shared" ca="1" si="55"/>
        <v>46</v>
      </c>
      <c r="E1205" t="s">
        <v>23</v>
      </c>
      <c r="F1205" t="s">
        <v>24</v>
      </c>
      <c r="G1205" t="s">
        <v>1453</v>
      </c>
      <c r="H1205" s="61" t="str">
        <f t="shared" si="56"/>
        <v>82,582.00</v>
      </c>
      <c r="I1205" s="78">
        <f t="shared" si="57"/>
        <v>82582</v>
      </c>
      <c r="J1205">
        <v>0</v>
      </c>
      <c r="K1205">
        <v>0</v>
      </c>
      <c r="L1205" s="61">
        <v>41826</v>
      </c>
      <c r="M1205" s="93">
        <v>41826</v>
      </c>
      <c r="N1205">
        <v>54</v>
      </c>
      <c r="O1205">
        <v>510</v>
      </c>
      <c r="P1205">
        <v>120</v>
      </c>
      <c r="Q1205">
        <v>550</v>
      </c>
      <c r="R1205">
        <v>156</v>
      </c>
      <c r="S1205">
        <v>40</v>
      </c>
      <c r="T1205">
        <v>241</v>
      </c>
      <c r="U1205">
        <v>1</v>
      </c>
      <c r="V1205">
        <v>4</v>
      </c>
      <c r="W1205">
        <v>7</v>
      </c>
      <c r="X1205">
        <v>1</v>
      </c>
      <c r="Y1205">
        <v>1</v>
      </c>
      <c r="Z1205">
        <v>0</v>
      </c>
      <c r="AA1205" t="s">
        <v>38</v>
      </c>
      <c r="AB1205">
        <v>2</v>
      </c>
    </row>
    <row r="1206" spans="2:28" x14ac:dyDescent="0.2">
      <c r="B1206">
        <v>4790</v>
      </c>
      <c r="C1206">
        <v>1959</v>
      </c>
      <c r="D1206" s="59">
        <f t="shared" ca="1" si="55"/>
        <v>65</v>
      </c>
      <c r="E1206" t="s">
        <v>23</v>
      </c>
      <c r="F1206" t="s">
        <v>24</v>
      </c>
      <c r="G1206" t="s">
        <v>1454</v>
      </c>
      <c r="H1206" s="61" t="str">
        <f t="shared" si="56"/>
        <v>79,803.00</v>
      </c>
      <c r="I1206" s="78">
        <f t="shared" si="57"/>
        <v>79803</v>
      </c>
      <c r="J1206">
        <v>0</v>
      </c>
      <c r="K1206">
        <v>1</v>
      </c>
      <c r="L1206" s="61">
        <v>41676</v>
      </c>
      <c r="M1206" s="93">
        <v>41676</v>
      </c>
      <c r="N1206">
        <v>54</v>
      </c>
      <c r="O1206">
        <v>574</v>
      </c>
      <c r="P1206">
        <v>8</v>
      </c>
      <c r="Q1206">
        <v>216</v>
      </c>
      <c r="R1206">
        <v>21</v>
      </c>
      <c r="S1206">
        <v>16</v>
      </c>
      <c r="T1206">
        <v>33</v>
      </c>
      <c r="U1206">
        <v>1</v>
      </c>
      <c r="V1206">
        <v>4</v>
      </c>
      <c r="W1206">
        <v>5</v>
      </c>
      <c r="X1206">
        <v>1</v>
      </c>
      <c r="Y1206">
        <v>0</v>
      </c>
      <c r="Z1206">
        <v>0</v>
      </c>
      <c r="AA1206" t="s">
        <v>27</v>
      </c>
      <c r="AB1206">
        <v>0</v>
      </c>
    </row>
    <row r="1207" spans="2:28" x14ac:dyDescent="0.2">
      <c r="B1207">
        <v>1131</v>
      </c>
      <c r="C1207">
        <v>1968</v>
      </c>
      <c r="D1207" s="59">
        <f t="shared" ca="1" si="55"/>
        <v>56</v>
      </c>
      <c r="E1207" t="s">
        <v>40</v>
      </c>
      <c r="F1207" t="s">
        <v>28</v>
      </c>
      <c r="G1207" t="s">
        <v>1455</v>
      </c>
      <c r="H1207" s="61" t="str">
        <f t="shared" si="56"/>
        <v>52,569.00</v>
      </c>
      <c r="I1207" s="78">
        <f t="shared" si="57"/>
        <v>52569</v>
      </c>
      <c r="J1207">
        <v>0</v>
      </c>
      <c r="K1207">
        <v>1</v>
      </c>
      <c r="L1207" s="61">
        <v>41763</v>
      </c>
      <c r="M1207" s="93">
        <v>41763</v>
      </c>
      <c r="N1207">
        <v>54</v>
      </c>
      <c r="O1207">
        <v>85</v>
      </c>
      <c r="P1207">
        <v>0</v>
      </c>
      <c r="Q1207">
        <v>3</v>
      </c>
      <c r="R1207">
        <v>0</v>
      </c>
      <c r="S1207">
        <v>0</v>
      </c>
      <c r="T1207">
        <v>7</v>
      </c>
      <c r="U1207">
        <v>1</v>
      </c>
      <c r="V1207">
        <v>2</v>
      </c>
      <c r="W1207">
        <v>4</v>
      </c>
      <c r="X1207">
        <v>3</v>
      </c>
      <c r="Y1207">
        <v>0</v>
      </c>
      <c r="Z1207">
        <v>0</v>
      </c>
      <c r="AA1207" t="s">
        <v>67</v>
      </c>
      <c r="AB1207">
        <v>0</v>
      </c>
    </row>
    <row r="1208" spans="2:28" x14ac:dyDescent="0.2">
      <c r="B1208">
        <v>202</v>
      </c>
      <c r="C1208">
        <v>1949</v>
      </c>
      <c r="D1208" s="59">
        <f t="shared" ca="1" si="55"/>
        <v>75</v>
      </c>
      <c r="E1208" t="s">
        <v>40</v>
      </c>
      <c r="F1208" t="s">
        <v>55</v>
      </c>
      <c r="G1208" t="s">
        <v>1456</v>
      </c>
      <c r="H1208" s="61" t="str">
        <f t="shared" si="56"/>
        <v>82,032.00</v>
      </c>
      <c r="I1208" s="78">
        <f t="shared" si="57"/>
        <v>82032</v>
      </c>
      <c r="J1208">
        <v>0</v>
      </c>
      <c r="K1208">
        <v>0</v>
      </c>
      <c r="L1208" s="61">
        <v>41763</v>
      </c>
      <c r="M1208" s="93">
        <v>41763</v>
      </c>
      <c r="N1208">
        <v>54</v>
      </c>
      <c r="O1208">
        <v>332</v>
      </c>
      <c r="P1208">
        <v>194</v>
      </c>
      <c r="Q1208">
        <v>377</v>
      </c>
      <c r="R1208">
        <v>149</v>
      </c>
      <c r="S1208">
        <v>125</v>
      </c>
      <c r="T1208">
        <v>57</v>
      </c>
      <c r="U1208">
        <v>0</v>
      </c>
      <c r="V1208">
        <v>4</v>
      </c>
      <c r="W1208">
        <v>7</v>
      </c>
      <c r="X1208">
        <v>1</v>
      </c>
      <c r="Y1208">
        <v>0</v>
      </c>
      <c r="Z1208">
        <v>0</v>
      </c>
      <c r="AA1208" t="s">
        <v>50</v>
      </c>
      <c r="AB1208">
        <v>0</v>
      </c>
    </row>
    <row r="1209" spans="2:28" x14ac:dyDescent="0.2">
      <c r="B1209">
        <v>9589</v>
      </c>
      <c r="C1209">
        <v>1949</v>
      </c>
      <c r="D1209" s="59">
        <f t="shared" ca="1" si="55"/>
        <v>75</v>
      </c>
      <c r="E1209" t="s">
        <v>40</v>
      </c>
      <c r="F1209" t="s">
        <v>55</v>
      </c>
      <c r="G1209" t="s">
        <v>1456</v>
      </c>
      <c r="H1209" s="61" t="str">
        <f t="shared" si="56"/>
        <v>82,032.00</v>
      </c>
      <c r="I1209" s="78">
        <f t="shared" si="57"/>
        <v>82032</v>
      </c>
      <c r="J1209">
        <v>0</v>
      </c>
      <c r="K1209">
        <v>0</v>
      </c>
      <c r="L1209" s="61">
        <v>41763</v>
      </c>
      <c r="M1209" s="93">
        <v>41763</v>
      </c>
      <c r="N1209">
        <v>54</v>
      </c>
      <c r="O1209">
        <v>332</v>
      </c>
      <c r="P1209">
        <v>194</v>
      </c>
      <c r="Q1209">
        <v>377</v>
      </c>
      <c r="R1209">
        <v>149</v>
      </c>
      <c r="S1209">
        <v>125</v>
      </c>
      <c r="T1209">
        <v>57</v>
      </c>
      <c r="U1209">
        <v>0</v>
      </c>
      <c r="V1209">
        <v>4</v>
      </c>
      <c r="W1209">
        <v>7</v>
      </c>
      <c r="X1209">
        <v>1</v>
      </c>
      <c r="Y1209">
        <v>0</v>
      </c>
      <c r="Z1209">
        <v>0</v>
      </c>
      <c r="AA1209" t="s">
        <v>50</v>
      </c>
      <c r="AB1209">
        <v>0</v>
      </c>
    </row>
    <row r="1210" spans="2:28" x14ac:dyDescent="0.2">
      <c r="B1210">
        <v>3900</v>
      </c>
      <c r="C1210">
        <v>1973</v>
      </c>
      <c r="D1210" s="59">
        <f t="shared" ca="1" si="55"/>
        <v>51</v>
      </c>
      <c r="E1210" t="s">
        <v>23</v>
      </c>
      <c r="F1210" t="s">
        <v>32</v>
      </c>
      <c r="G1210" t="s">
        <v>1457</v>
      </c>
      <c r="H1210" s="61" t="str">
        <f t="shared" si="56"/>
        <v>65,685.00</v>
      </c>
      <c r="I1210" s="78">
        <f t="shared" si="57"/>
        <v>65685</v>
      </c>
      <c r="J1210">
        <v>0</v>
      </c>
      <c r="K1210">
        <v>1</v>
      </c>
      <c r="L1210" s="61" t="s">
        <v>120</v>
      </c>
      <c r="M1210" s="93">
        <v>41727</v>
      </c>
      <c r="N1210">
        <v>54</v>
      </c>
      <c r="O1210">
        <v>642</v>
      </c>
      <c r="P1210">
        <v>14</v>
      </c>
      <c r="Q1210">
        <v>49</v>
      </c>
      <c r="R1210">
        <v>0</v>
      </c>
      <c r="S1210">
        <v>7</v>
      </c>
      <c r="T1210">
        <v>57</v>
      </c>
      <c r="U1210">
        <v>1</v>
      </c>
      <c r="V1210">
        <v>9</v>
      </c>
      <c r="W1210">
        <v>9</v>
      </c>
      <c r="X1210">
        <v>5</v>
      </c>
      <c r="Y1210">
        <v>0</v>
      </c>
      <c r="Z1210">
        <v>0</v>
      </c>
      <c r="AA1210" t="s">
        <v>31</v>
      </c>
      <c r="AB1210">
        <v>0</v>
      </c>
    </row>
    <row r="1211" spans="2:28" x14ac:dyDescent="0.2">
      <c r="B1211">
        <v>9958</v>
      </c>
      <c r="C1211">
        <v>1973</v>
      </c>
      <c r="D1211" s="59">
        <f t="shared" ca="1" si="55"/>
        <v>51</v>
      </c>
      <c r="E1211" t="s">
        <v>23</v>
      </c>
      <c r="F1211" t="s">
        <v>32</v>
      </c>
      <c r="G1211" t="s">
        <v>1457</v>
      </c>
      <c r="H1211" s="61" t="str">
        <f t="shared" si="56"/>
        <v>65,685.00</v>
      </c>
      <c r="I1211" s="78">
        <f t="shared" si="57"/>
        <v>65685</v>
      </c>
      <c r="J1211">
        <v>0</v>
      </c>
      <c r="K1211">
        <v>1</v>
      </c>
      <c r="L1211" s="61" t="s">
        <v>120</v>
      </c>
      <c r="M1211" s="93">
        <v>41727</v>
      </c>
      <c r="N1211">
        <v>54</v>
      </c>
      <c r="O1211">
        <v>642</v>
      </c>
      <c r="P1211">
        <v>14</v>
      </c>
      <c r="Q1211">
        <v>49</v>
      </c>
      <c r="R1211">
        <v>0</v>
      </c>
      <c r="S1211">
        <v>7</v>
      </c>
      <c r="T1211">
        <v>57</v>
      </c>
      <c r="U1211">
        <v>1</v>
      </c>
      <c r="V1211">
        <v>9</v>
      </c>
      <c r="W1211">
        <v>9</v>
      </c>
      <c r="X1211">
        <v>5</v>
      </c>
      <c r="Y1211">
        <v>0</v>
      </c>
      <c r="Z1211">
        <v>0</v>
      </c>
      <c r="AA1211" t="s">
        <v>38</v>
      </c>
      <c r="AB1211">
        <v>0</v>
      </c>
    </row>
    <row r="1212" spans="2:28" x14ac:dyDescent="0.2">
      <c r="B1212">
        <v>8955</v>
      </c>
      <c r="C1212">
        <v>1958</v>
      </c>
      <c r="D1212" s="59">
        <f t="shared" ca="1" si="55"/>
        <v>66</v>
      </c>
      <c r="E1212" t="s">
        <v>40</v>
      </c>
      <c r="F1212" t="s">
        <v>32</v>
      </c>
      <c r="G1212" t="s">
        <v>1458</v>
      </c>
      <c r="H1212" s="61" t="str">
        <f t="shared" si="56"/>
        <v>40,451.00</v>
      </c>
      <c r="I1212" s="78">
        <f t="shared" si="57"/>
        <v>40451</v>
      </c>
      <c r="J1212">
        <v>0</v>
      </c>
      <c r="K1212">
        <v>2</v>
      </c>
      <c r="L1212" s="61" t="s">
        <v>1459</v>
      </c>
      <c r="M1212" s="93">
        <v>41686</v>
      </c>
      <c r="N1212">
        <v>54</v>
      </c>
      <c r="O1212">
        <v>35</v>
      </c>
      <c r="P1212">
        <v>0</v>
      </c>
      <c r="Q1212">
        <v>4</v>
      </c>
      <c r="R1212">
        <v>0</v>
      </c>
      <c r="S1212">
        <v>0</v>
      </c>
      <c r="T1212">
        <v>10</v>
      </c>
      <c r="U1212">
        <v>1</v>
      </c>
      <c r="V1212">
        <v>1</v>
      </c>
      <c r="W1212">
        <v>2</v>
      </c>
      <c r="X1212">
        <v>5</v>
      </c>
      <c r="Y1212">
        <v>0</v>
      </c>
      <c r="Z1212">
        <v>0</v>
      </c>
      <c r="AA1212" t="s">
        <v>27</v>
      </c>
      <c r="AB1212">
        <v>1</v>
      </c>
    </row>
    <row r="1213" spans="2:28" x14ac:dyDescent="0.2">
      <c r="B1213">
        <v>10033</v>
      </c>
      <c r="C1213">
        <v>1974</v>
      </c>
      <c r="D1213" s="59">
        <f t="shared" ca="1" si="55"/>
        <v>50</v>
      </c>
      <c r="E1213" t="s">
        <v>43</v>
      </c>
      <c r="F1213" t="s">
        <v>24</v>
      </c>
      <c r="G1213" t="s">
        <v>1460</v>
      </c>
      <c r="H1213" s="61" t="str">
        <f t="shared" si="56"/>
        <v>31,163.00</v>
      </c>
      <c r="I1213" s="78">
        <f t="shared" si="57"/>
        <v>31163</v>
      </c>
      <c r="J1213">
        <v>1</v>
      </c>
      <c r="K1213">
        <v>0</v>
      </c>
      <c r="L1213" s="61" t="s">
        <v>878</v>
      </c>
      <c r="M1213" s="93">
        <v>41683</v>
      </c>
      <c r="N1213">
        <v>54</v>
      </c>
      <c r="O1213">
        <v>2</v>
      </c>
      <c r="P1213">
        <v>3</v>
      </c>
      <c r="Q1213">
        <v>10</v>
      </c>
      <c r="R1213">
        <v>11</v>
      </c>
      <c r="S1213">
        <v>2</v>
      </c>
      <c r="T1213">
        <v>10</v>
      </c>
      <c r="U1213">
        <v>1</v>
      </c>
      <c r="V1213">
        <v>1</v>
      </c>
      <c r="W1213">
        <v>3</v>
      </c>
      <c r="X1213">
        <v>6</v>
      </c>
      <c r="Y1213">
        <v>0</v>
      </c>
      <c r="Z1213">
        <v>0</v>
      </c>
      <c r="AA1213" t="s">
        <v>46</v>
      </c>
      <c r="AB1213">
        <v>0</v>
      </c>
    </row>
    <row r="1214" spans="2:28" x14ac:dyDescent="0.2">
      <c r="B1214">
        <v>5751</v>
      </c>
      <c r="C1214">
        <v>1974</v>
      </c>
      <c r="D1214" s="59">
        <f t="shared" ca="1" si="55"/>
        <v>50</v>
      </c>
      <c r="E1214" t="s">
        <v>43</v>
      </c>
      <c r="F1214" t="s">
        <v>24</v>
      </c>
      <c r="G1214" t="s">
        <v>1460</v>
      </c>
      <c r="H1214" s="61" t="str">
        <f t="shared" si="56"/>
        <v>31,163.00</v>
      </c>
      <c r="I1214" s="78">
        <f t="shared" si="57"/>
        <v>31163</v>
      </c>
      <c r="J1214">
        <v>1</v>
      </c>
      <c r="K1214">
        <v>0</v>
      </c>
      <c r="L1214" s="61" t="s">
        <v>878</v>
      </c>
      <c r="M1214" s="93">
        <v>41683</v>
      </c>
      <c r="N1214">
        <v>54</v>
      </c>
      <c r="O1214">
        <v>2</v>
      </c>
      <c r="P1214">
        <v>3</v>
      </c>
      <c r="Q1214">
        <v>10</v>
      </c>
      <c r="R1214">
        <v>11</v>
      </c>
      <c r="S1214">
        <v>2</v>
      </c>
      <c r="T1214">
        <v>10</v>
      </c>
      <c r="U1214">
        <v>1</v>
      </c>
      <c r="V1214">
        <v>1</v>
      </c>
      <c r="W1214">
        <v>3</v>
      </c>
      <c r="X1214">
        <v>6</v>
      </c>
      <c r="Y1214">
        <v>0</v>
      </c>
      <c r="Z1214">
        <v>0</v>
      </c>
      <c r="AA1214" t="s">
        <v>31</v>
      </c>
      <c r="AB1214">
        <v>0</v>
      </c>
    </row>
    <row r="1215" spans="2:28" x14ac:dyDescent="0.2">
      <c r="B1215">
        <v>3308</v>
      </c>
      <c r="C1215">
        <v>1953</v>
      </c>
      <c r="D1215" s="59">
        <f t="shared" ca="1" si="55"/>
        <v>71</v>
      </c>
      <c r="E1215" t="s">
        <v>23</v>
      </c>
      <c r="F1215" t="s">
        <v>32</v>
      </c>
      <c r="G1215" t="s">
        <v>1461</v>
      </c>
      <c r="H1215" s="61" t="str">
        <f t="shared" si="56"/>
        <v>35,704.00</v>
      </c>
      <c r="I1215" s="78">
        <f t="shared" si="57"/>
        <v>35704</v>
      </c>
      <c r="J1215">
        <v>1</v>
      </c>
      <c r="K1215">
        <v>1</v>
      </c>
      <c r="L1215" s="61">
        <v>41699</v>
      </c>
      <c r="M1215" s="93">
        <v>41699</v>
      </c>
      <c r="N1215">
        <v>54</v>
      </c>
      <c r="O1215">
        <v>30</v>
      </c>
      <c r="P1215">
        <v>9</v>
      </c>
      <c r="Q1215">
        <v>12</v>
      </c>
      <c r="R1215">
        <v>2</v>
      </c>
      <c r="S1215">
        <v>11</v>
      </c>
      <c r="T1215">
        <v>30</v>
      </c>
      <c r="U1215">
        <v>3</v>
      </c>
      <c r="V1215">
        <v>2</v>
      </c>
      <c r="W1215">
        <v>4</v>
      </c>
      <c r="X1215">
        <v>4</v>
      </c>
      <c r="Y1215">
        <v>0</v>
      </c>
      <c r="Z1215">
        <v>0</v>
      </c>
      <c r="AA1215" t="s">
        <v>67</v>
      </c>
      <c r="AB1215">
        <v>0</v>
      </c>
    </row>
    <row r="1216" spans="2:28" x14ac:dyDescent="0.2">
      <c r="B1216">
        <v>7297</v>
      </c>
      <c r="C1216">
        <v>1974</v>
      </c>
      <c r="D1216" s="59">
        <f t="shared" ca="1" si="55"/>
        <v>50</v>
      </c>
      <c r="E1216" t="s">
        <v>23</v>
      </c>
      <c r="F1216" t="s">
        <v>28</v>
      </c>
      <c r="G1216" t="s">
        <v>239</v>
      </c>
      <c r="H1216" s="61" t="str">
        <f t="shared" si="56"/>
        <v>7,500.00</v>
      </c>
      <c r="I1216" s="78">
        <f t="shared" si="57"/>
        <v>7500</v>
      </c>
      <c r="J1216">
        <v>1</v>
      </c>
      <c r="K1216">
        <v>0</v>
      </c>
      <c r="L1216" s="61" t="s">
        <v>737</v>
      </c>
      <c r="M1216" s="93">
        <v>41634</v>
      </c>
      <c r="N1216">
        <v>54</v>
      </c>
      <c r="O1216">
        <v>5</v>
      </c>
      <c r="P1216">
        <v>3</v>
      </c>
      <c r="Q1216">
        <v>10</v>
      </c>
      <c r="R1216">
        <v>12</v>
      </c>
      <c r="S1216">
        <v>7</v>
      </c>
      <c r="T1216">
        <v>20</v>
      </c>
      <c r="U1216">
        <v>4</v>
      </c>
      <c r="V1216">
        <v>3</v>
      </c>
      <c r="W1216">
        <v>3</v>
      </c>
      <c r="X1216">
        <v>7</v>
      </c>
      <c r="Y1216">
        <v>0</v>
      </c>
      <c r="Z1216">
        <v>0</v>
      </c>
      <c r="AA1216" t="s">
        <v>67</v>
      </c>
      <c r="AB1216">
        <v>0</v>
      </c>
    </row>
    <row r="1217" spans="2:28" x14ac:dyDescent="0.2">
      <c r="B1217">
        <v>8008</v>
      </c>
      <c r="C1217">
        <v>1984</v>
      </c>
      <c r="D1217" s="59">
        <f t="shared" ca="1" si="55"/>
        <v>40</v>
      </c>
      <c r="E1217" t="s">
        <v>23</v>
      </c>
      <c r="F1217" t="s">
        <v>32</v>
      </c>
      <c r="G1217" t="s">
        <v>1462</v>
      </c>
      <c r="H1217" s="61" t="str">
        <f t="shared" si="56"/>
        <v>36,075.00</v>
      </c>
      <c r="I1217" s="78">
        <f t="shared" si="57"/>
        <v>36075</v>
      </c>
      <c r="J1217">
        <v>1</v>
      </c>
      <c r="K1217">
        <v>0</v>
      </c>
      <c r="L1217" s="61">
        <v>41529</v>
      </c>
      <c r="M1217" s="93">
        <v>41529</v>
      </c>
      <c r="N1217">
        <v>54</v>
      </c>
      <c r="O1217">
        <v>46</v>
      </c>
      <c r="P1217">
        <v>0</v>
      </c>
      <c r="Q1217">
        <v>30</v>
      </c>
      <c r="R1217">
        <v>12</v>
      </c>
      <c r="S1217">
        <v>1</v>
      </c>
      <c r="T1217">
        <v>30</v>
      </c>
      <c r="U1217">
        <v>1</v>
      </c>
      <c r="V1217">
        <v>2</v>
      </c>
      <c r="W1217">
        <v>4</v>
      </c>
      <c r="X1217">
        <v>6</v>
      </c>
      <c r="Y1217">
        <v>0</v>
      </c>
      <c r="Z1217">
        <v>0</v>
      </c>
      <c r="AA1217" t="s">
        <v>27</v>
      </c>
      <c r="AB1217">
        <v>0</v>
      </c>
    </row>
    <row r="1218" spans="2:28" x14ac:dyDescent="0.2">
      <c r="B1218">
        <v>1232</v>
      </c>
      <c r="C1218">
        <v>1983</v>
      </c>
      <c r="D1218" s="59">
        <f t="shared" ca="1" si="55"/>
        <v>41</v>
      </c>
      <c r="E1218" t="s">
        <v>40</v>
      </c>
      <c r="F1218" t="s">
        <v>32</v>
      </c>
      <c r="G1218" t="s">
        <v>1463</v>
      </c>
      <c r="H1218" s="61" t="str">
        <f t="shared" si="56"/>
        <v>70,038.00</v>
      </c>
      <c r="I1218" s="78">
        <f t="shared" si="57"/>
        <v>70038</v>
      </c>
      <c r="J1218">
        <v>0</v>
      </c>
      <c r="K1218">
        <v>0</v>
      </c>
      <c r="L1218" s="61" t="s">
        <v>619</v>
      </c>
      <c r="M1218" s="93">
        <v>41572</v>
      </c>
      <c r="N1218">
        <v>54</v>
      </c>
      <c r="O1218">
        <v>587</v>
      </c>
      <c r="P1218">
        <v>54</v>
      </c>
      <c r="Q1218">
        <v>348</v>
      </c>
      <c r="R1218">
        <v>71</v>
      </c>
      <c r="S1218">
        <v>54</v>
      </c>
      <c r="T1218">
        <v>130</v>
      </c>
      <c r="U1218">
        <v>1</v>
      </c>
      <c r="V1218">
        <v>4</v>
      </c>
      <c r="W1218">
        <v>8</v>
      </c>
      <c r="X1218">
        <v>2</v>
      </c>
      <c r="Y1218">
        <v>0</v>
      </c>
      <c r="Z1218">
        <v>0</v>
      </c>
      <c r="AA1218" t="s">
        <v>46</v>
      </c>
      <c r="AB1218">
        <v>0</v>
      </c>
    </row>
    <row r="1219" spans="2:28" x14ac:dyDescent="0.2">
      <c r="B1219">
        <v>2345</v>
      </c>
      <c r="C1219">
        <v>1983</v>
      </c>
      <c r="D1219" s="59">
        <f t="shared" ref="D1219:D1282" ca="1" si="58">(YEAR(NOW())-C1219)</f>
        <v>41</v>
      </c>
      <c r="E1219" t="s">
        <v>40</v>
      </c>
      <c r="F1219" t="s">
        <v>32</v>
      </c>
      <c r="G1219" t="s">
        <v>1463</v>
      </c>
      <c r="H1219" s="61" t="str">
        <f t="shared" ref="H1219:H1282" si="59">REPLACE(G1219,1,1,"")</f>
        <v>70,038.00</v>
      </c>
      <c r="I1219" s="78">
        <f t="shared" ref="I1219:I1282" si="60">VALUE(H1219)</f>
        <v>70038</v>
      </c>
      <c r="J1219">
        <v>0</v>
      </c>
      <c r="K1219">
        <v>0</v>
      </c>
      <c r="L1219" s="61" t="s">
        <v>619</v>
      </c>
      <c r="M1219" s="93">
        <v>41572</v>
      </c>
      <c r="N1219">
        <v>54</v>
      </c>
      <c r="O1219">
        <v>587</v>
      </c>
      <c r="P1219">
        <v>54</v>
      </c>
      <c r="Q1219">
        <v>348</v>
      </c>
      <c r="R1219">
        <v>71</v>
      </c>
      <c r="S1219">
        <v>54</v>
      </c>
      <c r="T1219">
        <v>130</v>
      </c>
      <c r="U1219">
        <v>1</v>
      </c>
      <c r="V1219">
        <v>4</v>
      </c>
      <c r="W1219">
        <v>8</v>
      </c>
      <c r="X1219">
        <v>2</v>
      </c>
      <c r="Y1219">
        <v>0</v>
      </c>
      <c r="Z1219">
        <v>0</v>
      </c>
      <c r="AA1219" t="s">
        <v>38</v>
      </c>
      <c r="AB1219">
        <v>0</v>
      </c>
    </row>
    <row r="1220" spans="2:28" x14ac:dyDescent="0.2">
      <c r="B1220">
        <v>1628</v>
      </c>
      <c r="C1220">
        <v>1972</v>
      </c>
      <c r="D1220" s="59">
        <f t="shared" ca="1" si="58"/>
        <v>52</v>
      </c>
      <c r="E1220" t="s">
        <v>23</v>
      </c>
      <c r="F1220" t="s">
        <v>32</v>
      </c>
      <c r="G1220" t="s">
        <v>1464</v>
      </c>
      <c r="H1220" s="61" t="str">
        <f t="shared" si="59"/>
        <v>71,796.00</v>
      </c>
      <c r="I1220" s="78">
        <f t="shared" si="60"/>
        <v>71796</v>
      </c>
      <c r="J1220">
        <v>0</v>
      </c>
      <c r="K1220">
        <v>0</v>
      </c>
      <c r="L1220" s="61" t="s">
        <v>1465</v>
      </c>
      <c r="M1220" s="93">
        <v>41571</v>
      </c>
      <c r="N1220">
        <v>54</v>
      </c>
      <c r="O1220">
        <v>354</v>
      </c>
      <c r="P1220">
        <v>21</v>
      </c>
      <c r="Q1220">
        <v>311</v>
      </c>
      <c r="R1220">
        <v>167</v>
      </c>
      <c r="S1220">
        <v>75</v>
      </c>
      <c r="T1220">
        <v>32</v>
      </c>
      <c r="U1220">
        <v>1</v>
      </c>
      <c r="V1220">
        <v>9</v>
      </c>
      <c r="W1220">
        <v>4</v>
      </c>
      <c r="X1220">
        <v>4</v>
      </c>
      <c r="Y1220">
        <v>0</v>
      </c>
      <c r="Z1220">
        <v>0</v>
      </c>
      <c r="AA1220" t="s">
        <v>67</v>
      </c>
      <c r="AB1220">
        <v>0</v>
      </c>
    </row>
    <row r="1221" spans="2:28" x14ac:dyDescent="0.2">
      <c r="B1221">
        <v>5081</v>
      </c>
      <c r="C1221">
        <v>1968</v>
      </c>
      <c r="D1221" s="59">
        <f t="shared" ca="1" si="58"/>
        <v>56</v>
      </c>
      <c r="E1221" t="s">
        <v>43</v>
      </c>
      <c r="F1221" t="s">
        <v>32</v>
      </c>
      <c r="G1221" t="s">
        <v>1466</v>
      </c>
      <c r="H1221" s="61" t="str">
        <f t="shared" si="59"/>
        <v>47,821.00</v>
      </c>
      <c r="I1221" s="78">
        <f t="shared" si="60"/>
        <v>47821</v>
      </c>
      <c r="J1221">
        <v>1</v>
      </c>
      <c r="K1221">
        <v>1</v>
      </c>
      <c r="L1221" s="61" t="s">
        <v>883</v>
      </c>
      <c r="M1221" s="93">
        <v>41567</v>
      </c>
      <c r="N1221">
        <v>54</v>
      </c>
      <c r="O1221">
        <v>9</v>
      </c>
      <c r="P1221">
        <v>0</v>
      </c>
      <c r="Q1221">
        <v>16</v>
      </c>
      <c r="R1221">
        <v>6</v>
      </c>
      <c r="S1221">
        <v>6</v>
      </c>
      <c r="T1221">
        <v>10</v>
      </c>
      <c r="U1221">
        <v>1</v>
      </c>
      <c r="V1221">
        <v>1</v>
      </c>
      <c r="W1221">
        <v>3</v>
      </c>
      <c r="X1221">
        <v>8</v>
      </c>
      <c r="Y1221">
        <v>0</v>
      </c>
      <c r="Z1221">
        <v>0</v>
      </c>
      <c r="AA1221" t="s">
        <v>27</v>
      </c>
      <c r="AB1221">
        <v>0</v>
      </c>
    </row>
    <row r="1222" spans="2:28" x14ac:dyDescent="0.2">
      <c r="B1222">
        <v>839</v>
      </c>
      <c r="C1222">
        <v>1976</v>
      </c>
      <c r="D1222" s="59">
        <f t="shared" ca="1" si="58"/>
        <v>48</v>
      </c>
      <c r="E1222" t="s">
        <v>40</v>
      </c>
      <c r="F1222" t="s">
        <v>32</v>
      </c>
      <c r="G1222" t="s">
        <v>1467</v>
      </c>
      <c r="H1222" s="61" t="str">
        <f t="shared" si="59"/>
        <v>45,503.00</v>
      </c>
      <c r="I1222" s="78">
        <f t="shared" si="60"/>
        <v>45503</v>
      </c>
      <c r="J1222">
        <v>1</v>
      </c>
      <c r="K1222">
        <v>0</v>
      </c>
      <c r="L1222" s="61" t="s">
        <v>1010</v>
      </c>
      <c r="M1222" s="93">
        <v>41542</v>
      </c>
      <c r="N1222">
        <v>54</v>
      </c>
      <c r="O1222">
        <v>97</v>
      </c>
      <c r="P1222">
        <v>4</v>
      </c>
      <c r="Q1222">
        <v>44</v>
      </c>
      <c r="R1222">
        <v>6</v>
      </c>
      <c r="S1222">
        <v>1</v>
      </c>
      <c r="T1222">
        <v>18</v>
      </c>
      <c r="U1222">
        <v>1</v>
      </c>
      <c r="V1222">
        <v>3</v>
      </c>
      <c r="W1222">
        <v>4</v>
      </c>
      <c r="X1222">
        <v>5</v>
      </c>
      <c r="Y1222">
        <v>0</v>
      </c>
      <c r="Z1222">
        <v>0</v>
      </c>
      <c r="AA1222" t="s">
        <v>27</v>
      </c>
      <c r="AB1222">
        <v>0</v>
      </c>
    </row>
    <row r="1223" spans="2:28" x14ac:dyDescent="0.2">
      <c r="B1223">
        <v>3706</v>
      </c>
      <c r="C1223">
        <v>1979</v>
      </c>
      <c r="D1223" s="59">
        <f t="shared" ca="1" si="58"/>
        <v>45</v>
      </c>
      <c r="E1223" t="s">
        <v>23</v>
      </c>
      <c r="F1223" t="s">
        <v>28</v>
      </c>
      <c r="G1223" t="s">
        <v>1468</v>
      </c>
      <c r="H1223" s="61" t="str">
        <f t="shared" si="59"/>
        <v>28,647.00</v>
      </c>
      <c r="I1223" s="78">
        <f t="shared" si="60"/>
        <v>28647</v>
      </c>
      <c r="J1223">
        <v>1</v>
      </c>
      <c r="K1223">
        <v>0</v>
      </c>
      <c r="L1223" s="61" t="s">
        <v>793</v>
      </c>
      <c r="M1223" s="93">
        <v>41507</v>
      </c>
      <c r="N1223">
        <v>54</v>
      </c>
      <c r="O1223">
        <v>19</v>
      </c>
      <c r="P1223">
        <v>8</v>
      </c>
      <c r="Q1223">
        <v>29</v>
      </c>
      <c r="R1223">
        <v>0</v>
      </c>
      <c r="S1223">
        <v>12</v>
      </c>
      <c r="T1223">
        <v>26</v>
      </c>
      <c r="U1223">
        <v>1</v>
      </c>
      <c r="V1223">
        <v>2</v>
      </c>
      <c r="W1223">
        <v>2</v>
      </c>
      <c r="X1223">
        <v>7</v>
      </c>
      <c r="Y1223">
        <v>1</v>
      </c>
      <c r="Z1223">
        <v>0</v>
      </c>
      <c r="AA1223" t="s">
        <v>27</v>
      </c>
      <c r="AB1223">
        <v>1</v>
      </c>
    </row>
    <row r="1224" spans="2:28" x14ac:dyDescent="0.2">
      <c r="B1224">
        <v>5154</v>
      </c>
      <c r="C1224">
        <v>1973</v>
      </c>
      <c r="D1224" s="59">
        <f t="shared" ca="1" si="58"/>
        <v>51</v>
      </c>
      <c r="E1224" t="s">
        <v>53</v>
      </c>
      <c r="F1224" t="s">
        <v>24</v>
      </c>
      <c r="G1224" t="s">
        <v>657</v>
      </c>
      <c r="H1224" s="61" t="str">
        <f t="shared" si="59"/>
        <v>37,760.00</v>
      </c>
      <c r="I1224" s="78">
        <f t="shared" si="60"/>
        <v>37760</v>
      </c>
      <c r="J1224">
        <v>1</v>
      </c>
      <c r="K1224">
        <v>0</v>
      </c>
      <c r="L1224" s="61">
        <v>41586</v>
      </c>
      <c r="M1224" s="93">
        <v>41586</v>
      </c>
      <c r="N1224">
        <v>54</v>
      </c>
      <c r="O1224">
        <v>26</v>
      </c>
      <c r="P1224">
        <v>3</v>
      </c>
      <c r="Q1224">
        <v>13</v>
      </c>
      <c r="R1224">
        <v>2</v>
      </c>
      <c r="S1224">
        <v>10</v>
      </c>
      <c r="T1224">
        <v>0</v>
      </c>
      <c r="U1224">
        <v>1</v>
      </c>
      <c r="V1224">
        <v>2</v>
      </c>
      <c r="W1224">
        <v>3</v>
      </c>
      <c r="X1224">
        <v>6</v>
      </c>
      <c r="Y1224">
        <v>0</v>
      </c>
      <c r="Z1224">
        <v>0</v>
      </c>
      <c r="AA1224" t="s">
        <v>27</v>
      </c>
      <c r="AB1224">
        <v>0</v>
      </c>
    </row>
    <row r="1225" spans="2:28" x14ac:dyDescent="0.2">
      <c r="B1225">
        <v>8584</v>
      </c>
      <c r="C1225">
        <v>1953</v>
      </c>
      <c r="D1225" s="59">
        <f t="shared" ca="1" si="58"/>
        <v>71</v>
      </c>
      <c r="E1225" t="s">
        <v>40</v>
      </c>
      <c r="F1225" t="s">
        <v>32</v>
      </c>
      <c r="G1225" t="s">
        <v>1469</v>
      </c>
      <c r="H1225" s="61" t="str">
        <f t="shared" si="59"/>
        <v>85,431.00</v>
      </c>
      <c r="I1225" s="78">
        <f t="shared" si="60"/>
        <v>85431</v>
      </c>
      <c r="J1225">
        <v>0</v>
      </c>
      <c r="K1225">
        <v>0</v>
      </c>
      <c r="L1225" s="61">
        <v>41492</v>
      </c>
      <c r="M1225" s="93">
        <v>41492</v>
      </c>
      <c r="N1225">
        <v>54</v>
      </c>
      <c r="O1225">
        <v>376</v>
      </c>
      <c r="P1225">
        <v>53</v>
      </c>
      <c r="Q1225">
        <v>462</v>
      </c>
      <c r="R1225">
        <v>168</v>
      </c>
      <c r="S1225">
        <v>53</v>
      </c>
      <c r="T1225">
        <v>53</v>
      </c>
      <c r="U1225">
        <v>1</v>
      </c>
      <c r="V1225">
        <v>2</v>
      </c>
      <c r="W1225">
        <v>7</v>
      </c>
      <c r="X1225">
        <v>0</v>
      </c>
      <c r="Y1225">
        <v>0</v>
      </c>
      <c r="Z1225">
        <v>0</v>
      </c>
      <c r="AA1225" t="s">
        <v>27</v>
      </c>
      <c r="AB1225">
        <v>0</v>
      </c>
    </row>
    <row r="1226" spans="2:28" x14ac:dyDescent="0.2">
      <c r="B1226">
        <v>6583</v>
      </c>
      <c r="C1226">
        <v>1956</v>
      </c>
      <c r="D1226" s="59">
        <f t="shared" ca="1" si="58"/>
        <v>68</v>
      </c>
      <c r="E1226" t="s">
        <v>43</v>
      </c>
      <c r="F1226" t="s">
        <v>32</v>
      </c>
      <c r="G1226" t="s">
        <v>1470</v>
      </c>
      <c r="H1226" s="61" t="str">
        <f t="shared" si="59"/>
        <v>72,635.00</v>
      </c>
      <c r="I1226" s="78">
        <f t="shared" si="60"/>
        <v>72635</v>
      </c>
      <c r="J1226">
        <v>0</v>
      </c>
      <c r="K1226">
        <v>0</v>
      </c>
      <c r="L1226" s="61">
        <v>41339</v>
      </c>
      <c r="M1226" s="93">
        <v>41339</v>
      </c>
      <c r="N1226">
        <v>54</v>
      </c>
      <c r="O1226">
        <v>390</v>
      </c>
      <c r="P1226">
        <v>22</v>
      </c>
      <c r="Q1226">
        <v>323</v>
      </c>
      <c r="R1226">
        <v>104</v>
      </c>
      <c r="S1226">
        <v>35</v>
      </c>
      <c r="T1226">
        <v>107</v>
      </c>
      <c r="U1226">
        <v>1</v>
      </c>
      <c r="V1226">
        <v>6</v>
      </c>
      <c r="W1226">
        <v>6</v>
      </c>
      <c r="X1226">
        <v>3</v>
      </c>
      <c r="Y1226">
        <v>0</v>
      </c>
      <c r="Z1226">
        <v>0</v>
      </c>
      <c r="AA1226" t="s">
        <v>27</v>
      </c>
      <c r="AB1226">
        <v>1</v>
      </c>
    </row>
    <row r="1227" spans="2:28" x14ac:dyDescent="0.2">
      <c r="B1227">
        <v>3433</v>
      </c>
      <c r="C1227">
        <v>1956</v>
      </c>
      <c r="D1227" s="59">
        <f t="shared" ca="1" si="58"/>
        <v>68</v>
      </c>
      <c r="E1227" t="s">
        <v>43</v>
      </c>
      <c r="F1227" t="s">
        <v>32</v>
      </c>
      <c r="G1227" t="s">
        <v>1470</v>
      </c>
      <c r="H1227" s="61" t="str">
        <f t="shared" si="59"/>
        <v>72,635.00</v>
      </c>
      <c r="I1227" s="78">
        <f t="shared" si="60"/>
        <v>72635</v>
      </c>
      <c r="J1227">
        <v>0</v>
      </c>
      <c r="K1227">
        <v>0</v>
      </c>
      <c r="L1227" s="61">
        <v>41339</v>
      </c>
      <c r="M1227" s="93">
        <v>41339</v>
      </c>
      <c r="N1227">
        <v>54</v>
      </c>
      <c r="O1227">
        <v>390</v>
      </c>
      <c r="P1227">
        <v>22</v>
      </c>
      <c r="Q1227">
        <v>323</v>
      </c>
      <c r="R1227">
        <v>104</v>
      </c>
      <c r="S1227">
        <v>35</v>
      </c>
      <c r="T1227">
        <v>107</v>
      </c>
      <c r="U1227">
        <v>1</v>
      </c>
      <c r="V1227">
        <v>6</v>
      </c>
      <c r="W1227">
        <v>6</v>
      </c>
      <c r="X1227">
        <v>3</v>
      </c>
      <c r="Y1227">
        <v>0</v>
      </c>
      <c r="Z1227">
        <v>0</v>
      </c>
      <c r="AA1227" t="s">
        <v>27</v>
      </c>
      <c r="AB1227">
        <v>1</v>
      </c>
    </row>
    <row r="1228" spans="2:28" x14ac:dyDescent="0.2">
      <c r="B1228">
        <v>10486</v>
      </c>
      <c r="C1228">
        <v>1949</v>
      </c>
      <c r="D1228" s="59">
        <f t="shared" ca="1" si="58"/>
        <v>75</v>
      </c>
      <c r="E1228" t="s">
        <v>23</v>
      </c>
      <c r="F1228" t="s">
        <v>32</v>
      </c>
      <c r="G1228" t="s">
        <v>1471</v>
      </c>
      <c r="H1228" s="61" t="str">
        <f t="shared" si="59"/>
        <v>77,142.00</v>
      </c>
      <c r="I1228" s="78">
        <f t="shared" si="60"/>
        <v>77142</v>
      </c>
      <c r="J1228">
        <v>0</v>
      </c>
      <c r="K1228">
        <v>0</v>
      </c>
      <c r="L1228" s="61" t="s">
        <v>180</v>
      </c>
      <c r="M1228" s="93">
        <v>41423</v>
      </c>
      <c r="N1228">
        <v>54</v>
      </c>
      <c r="O1228">
        <v>476</v>
      </c>
      <c r="P1228">
        <v>75</v>
      </c>
      <c r="Q1228">
        <v>162</v>
      </c>
      <c r="R1228">
        <v>29</v>
      </c>
      <c r="S1228">
        <v>151</v>
      </c>
      <c r="T1228">
        <v>97</v>
      </c>
      <c r="U1228">
        <v>1</v>
      </c>
      <c r="V1228">
        <v>4</v>
      </c>
      <c r="W1228">
        <v>8</v>
      </c>
      <c r="X1228">
        <v>2</v>
      </c>
      <c r="Y1228">
        <v>0</v>
      </c>
      <c r="Z1228">
        <v>0</v>
      </c>
      <c r="AA1228" t="s">
        <v>27</v>
      </c>
      <c r="AB1228">
        <v>0</v>
      </c>
    </row>
    <row r="1229" spans="2:28" x14ac:dyDescent="0.2">
      <c r="B1229">
        <v>8687</v>
      </c>
      <c r="C1229">
        <v>1979</v>
      </c>
      <c r="D1229" s="59">
        <f t="shared" ca="1" si="58"/>
        <v>45</v>
      </c>
      <c r="E1229" t="s">
        <v>23</v>
      </c>
      <c r="F1229" t="s">
        <v>32</v>
      </c>
      <c r="G1229" t="s">
        <v>1472</v>
      </c>
      <c r="H1229" s="61" t="str">
        <f t="shared" si="59"/>
        <v>53,172.00</v>
      </c>
      <c r="I1229" s="78">
        <f t="shared" si="60"/>
        <v>53172</v>
      </c>
      <c r="J1229">
        <v>0</v>
      </c>
      <c r="K1229">
        <v>1</v>
      </c>
      <c r="L1229" s="61">
        <v>41430</v>
      </c>
      <c r="M1229" s="93">
        <v>41430</v>
      </c>
      <c r="N1229">
        <v>54</v>
      </c>
      <c r="O1229">
        <v>121</v>
      </c>
      <c r="P1229">
        <v>62</v>
      </c>
      <c r="Q1229">
        <v>90</v>
      </c>
      <c r="R1229">
        <v>68</v>
      </c>
      <c r="S1229">
        <v>20</v>
      </c>
      <c r="T1229">
        <v>125</v>
      </c>
      <c r="U1229">
        <v>3</v>
      </c>
      <c r="V1229">
        <v>2</v>
      </c>
      <c r="W1229">
        <v>8</v>
      </c>
      <c r="X1229">
        <v>3</v>
      </c>
      <c r="Y1229">
        <v>0</v>
      </c>
      <c r="Z1229">
        <v>0</v>
      </c>
      <c r="AA1229" t="s">
        <v>50</v>
      </c>
      <c r="AB1229">
        <v>0</v>
      </c>
    </row>
    <row r="1230" spans="2:28" x14ac:dyDescent="0.2">
      <c r="B1230">
        <v>7842</v>
      </c>
      <c r="C1230">
        <v>1969</v>
      </c>
      <c r="D1230" s="59">
        <f t="shared" ca="1" si="58"/>
        <v>55</v>
      </c>
      <c r="E1230" t="s">
        <v>23</v>
      </c>
      <c r="F1230" t="s">
        <v>28</v>
      </c>
      <c r="G1230" t="s">
        <v>1473</v>
      </c>
      <c r="H1230" s="61" t="str">
        <f t="shared" si="59"/>
        <v>36,065.00</v>
      </c>
      <c r="I1230" s="78">
        <f t="shared" si="60"/>
        <v>36065</v>
      </c>
      <c r="J1230">
        <v>1</v>
      </c>
      <c r="K1230">
        <v>1</v>
      </c>
      <c r="L1230" s="61" t="s">
        <v>400</v>
      </c>
      <c r="M1230" s="93">
        <v>41364</v>
      </c>
      <c r="N1230">
        <v>54</v>
      </c>
      <c r="O1230">
        <v>18</v>
      </c>
      <c r="P1230">
        <v>7</v>
      </c>
      <c r="Q1230">
        <v>34</v>
      </c>
      <c r="R1230">
        <v>10</v>
      </c>
      <c r="S1230">
        <v>2</v>
      </c>
      <c r="T1230">
        <v>3</v>
      </c>
      <c r="U1230">
        <v>3</v>
      </c>
      <c r="V1230">
        <v>3</v>
      </c>
      <c r="W1230">
        <v>3</v>
      </c>
      <c r="X1230">
        <v>8</v>
      </c>
      <c r="Y1230">
        <v>0</v>
      </c>
      <c r="Z1230">
        <v>0</v>
      </c>
      <c r="AA1230" t="s">
        <v>27</v>
      </c>
      <c r="AB1230">
        <v>0</v>
      </c>
    </row>
    <row r="1231" spans="2:28" x14ac:dyDescent="0.2">
      <c r="B1231">
        <v>3749</v>
      </c>
      <c r="C1231">
        <v>1974</v>
      </c>
      <c r="D1231" s="59">
        <f t="shared" ca="1" si="58"/>
        <v>50</v>
      </c>
      <c r="E1231" t="s">
        <v>23</v>
      </c>
      <c r="F1231" t="s">
        <v>32</v>
      </c>
      <c r="G1231" t="s">
        <v>1474</v>
      </c>
      <c r="H1231" s="61" t="str">
        <f t="shared" si="59"/>
        <v>73,926.00</v>
      </c>
      <c r="I1231" s="78">
        <f t="shared" si="60"/>
        <v>73926</v>
      </c>
      <c r="J1231">
        <v>0</v>
      </c>
      <c r="K1231">
        <v>0</v>
      </c>
      <c r="L1231" s="61">
        <v>41308</v>
      </c>
      <c r="M1231" s="93">
        <v>41308</v>
      </c>
      <c r="N1231">
        <v>54</v>
      </c>
      <c r="O1231">
        <v>627</v>
      </c>
      <c r="P1231">
        <v>91</v>
      </c>
      <c r="Q1231">
        <v>597</v>
      </c>
      <c r="R1231">
        <v>159</v>
      </c>
      <c r="S1231">
        <v>91</v>
      </c>
      <c r="T1231">
        <v>15</v>
      </c>
      <c r="U1231">
        <v>1</v>
      </c>
      <c r="V1231">
        <v>6</v>
      </c>
      <c r="W1231">
        <v>12</v>
      </c>
      <c r="X1231">
        <v>3</v>
      </c>
      <c r="Y1231">
        <v>0</v>
      </c>
      <c r="Z1231">
        <v>0</v>
      </c>
      <c r="AA1231" t="s">
        <v>31</v>
      </c>
      <c r="AB1231">
        <v>0</v>
      </c>
    </row>
    <row r="1232" spans="2:28" x14ac:dyDescent="0.2">
      <c r="B1232">
        <v>1331</v>
      </c>
      <c r="C1232">
        <v>1978</v>
      </c>
      <c r="D1232" s="59">
        <f t="shared" ca="1" si="58"/>
        <v>46</v>
      </c>
      <c r="E1232" t="s">
        <v>23</v>
      </c>
      <c r="F1232" t="s">
        <v>28</v>
      </c>
      <c r="G1232" t="s">
        <v>1475</v>
      </c>
      <c r="H1232" s="61" t="str">
        <f t="shared" si="59"/>
        <v>35,790.00</v>
      </c>
      <c r="I1232" s="78">
        <f t="shared" si="60"/>
        <v>35790</v>
      </c>
      <c r="J1232">
        <v>1</v>
      </c>
      <c r="K1232">
        <v>0</v>
      </c>
      <c r="L1232" s="61">
        <v>41306</v>
      </c>
      <c r="M1232" s="93">
        <v>41306</v>
      </c>
      <c r="N1232">
        <v>54</v>
      </c>
      <c r="O1232">
        <v>12</v>
      </c>
      <c r="P1232">
        <v>6</v>
      </c>
      <c r="Q1232">
        <v>20</v>
      </c>
      <c r="R1232">
        <v>30</v>
      </c>
      <c r="S1232">
        <v>1</v>
      </c>
      <c r="T1232">
        <v>3</v>
      </c>
      <c r="U1232">
        <v>2</v>
      </c>
      <c r="V1232">
        <v>2</v>
      </c>
      <c r="W1232">
        <v>3</v>
      </c>
      <c r="X1232">
        <v>7</v>
      </c>
      <c r="Y1232">
        <v>0</v>
      </c>
      <c r="Z1232">
        <v>0</v>
      </c>
      <c r="AA1232" t="s">
        <v>38</v>
      </c>
      <c r="AB1232">
        <v>0</v>
      </c>
    </row>
    <row r="1233" spans="2:28" x14ac:dyDescent="0.2">
      <c r="B1233">
        <v>5995</v>
      </c>
      <c r="C1233">
        <v>1963</v>
      </c>
      <c r="D1233" s="59">
        <f t="shared" ca="1" si="58"/>
        <v>61</v>
      </c>
      <c r="E1233" t="s">
        <v>23</v>
      </c>
      <c r="F1233" t="s">
        <v>24</v>
      </c>
      <c r="G1233" t="s">
        <v>1476</v>
      </c>
      <c r="H1233" s="61" t="str">
        <f t="shared" si="59"/>
        <v>39,552.00</v>
      </c>
      <c r="I1233" s="78">
        <f t="shared" si="60"/>
        <v>39552</v>
      </c>
      <c r="J1233">
        <v>1</v>
      </c>
      <c r="K1233">
        <v>1</v>
      </c>
      <c r="L1233" s="61" t="s">
        <v>1477</v>
      </c>
      <c r="M1233" s="93">
        <v>41261</v>
      </c>
      <c r="N1233">
        <v>54</v>
      </c>
      <c r="O1233">
        <v>165</v>
      </c>
      <c r="P1233">
        <v>3</v>
      </c>
      <c r="Q1233">
        <v>147</v>
      </c>
      <c r="R1233">
        <v>4</v>
      </c>
      <c r="S1233">
        <v>24</v>
      </c>
      <c r="T1233">
        <v>41</v>
      </c>
      <c r="U1233">
        <v>7</v>
      </c>
      <c r="V1233">
        <v>6</v>
      </c>
      <c r="W1233">
        <v>5</v>
      </c>
      <c r="X1233">
        <v>8</v>
      </c>
      <c r="Y1233">
        <v>1</v>
      </c>
      <c r="Z1233">
        <v>0</v>
      </c>
      <c r="AA1233" t="s">
        <v>27</v>
      </c>
      <c r="AB1233">
        <v>0</v>
      </c>
    </row>
    <row r="1234" spans="2:28" x14ac:dyDescent="0.2">
      <c r="B1234">
        <v>8985</v>
      </c>
      <c r="C1234">
        <v>1965</v>
      </c>
      <c r="D1234" s="59">
        <f t="shared" ca="1" si="58"/>
        <v>59</v>
      </c>
      <c r="E1234" t="s">
        <v>43</v>
      </c>
      <c r="F1234" t="s">
        <v>32</v>
      </c>
      <c r="G1234" t="s">
        <v>1478</v>
      </c>
      <c r="H1234" s="61" t="str">
        <f t="shared" si="59"/>
        <v>68,316.00</v>
      </c>
      <c r="I1234" s="78">
        <f t="shared" si="60"/>
        <v>68316</v>
      </c>
      <c r="J1234">
        <v>0</v>
      </c>
      <c r="K1234">
        <v>1</v>
      </c>
      <c r="L1234" s="61">
        <v>41010</v>
      </c>
      <c r="M1234" s="93">
        <v>41010</v>
      </c>
      <c r="N1234">
        <v>54</v>
      </c>
      <c r="O1234">
        <v>806</v>
      </c>
      <c r="P1234">
        <v>80</v>
      </c>
      <c r="Q1234">
        <v>161</v>
      </c>
      <c r="R1234">
        <v>120</v>
      </c>
      <c r="S1234">
        <v>11</v>
      </c>
      <c r="T1234">
        <v>33</v>
      </c>
      <c r="U1234">
        <v>5</v>
      </c>
      <c r="V1234">
        <v>10</v>
      </c>
      <c r="W1234">
        <v>10</v>
      </c>
      <c r="X1234">
        <v>6</v>
      </c>
      <c r="Y1234">
        <v>0</v>
      </c>
      <c r="Z1234">
        <v>0</v>
      </c>
      <c r="AA1234" t="s">
        <v>27</v>
      </c>
      <c r="AB1234">
        <v>0</v>
      </c>
    </row>
    <row r="1235" spans="2:28" x14ac:dyDescent="0.2">
      <c r="B1235">
        <v>2798</v>
      </c>
      <c r="C1235">
        <v>1978</v>
      </c>
      <c r="D1235" s="59">
        <f t="shared" ca="1" si="58"/>
        <v>46</v>
      </c>
      <c r="E1235" t="s">
        <v>40</v>
      </c>
      <c r="F1235" t="s">
        <v>32</v>
      </c>
      <c r="G1235" t="s">
        <v>1479</v>
      </c>
      <c r="H1235" s="61" t="str">
        <f t="shared" si="59"/>
        <v>102,160.00</v>
      </c>
      <c r="I1235" s="78">
        <f t="shared" si="60"/>
        <v>102160</v>
      </c>
      <c r="J1235">
        <v>0</v>
      </c>
      <c r="K1235">
        <v>0</v>
      </c>
      <c r="L1235" s="61">
        <v>40950</v>
      </c>
      <c r="M1235" s="93">
        <v>40950</v>
      </c>
      <c r="N1235">
        <v>54</v>
      </c>
      <c r="O1235">
        <v>763</v>
      </c>
      <c r="P1235">
        <v>29</v>
      </c>
      <c r="Q1235">
        <v>138</v>
      </c>
      <c r="R1235">
        <v>76</v>
      </c>
      <c r="S1235">
        <v>176</v>
      </c>
      <c r="T1235">
        <v>58</v>
      </c>
      <c r="U1235">
        <v>0</v>
      </c>
      <c r="V1235">
        <v>7</v>
      </c>
      <c r="W1235">
        <v>10</v>
      </c>
      <c r="X1235">
        <v>4</v>
      </c>
      <c r="Y1235">
        <v>1</v>
      </c>
      <c r="Z1235">
        <v>0</v>
      </c>
      <c r="AA1235" t="s">
        <v>67</v>
      </c>
      <c r="AB1235">
        <v>3</v>
      </c>
    </row>
    <row r="1236" spans="2:28" x14ac:dyDescent="0.2">
      <c r="B1236">
        <v>7108</v>
      </c>
      <c r="C1236">
        <v>1966</v>
      </c>
      <c r="D1236" s="59">
        <f t="shared" ca="1" si="58"/>
        <v>58</v>
      </c>
      <c r="E1236" t="s">
        <v>53</v>
      </c>
      <c r="F1236" t="s">
        <v>55</v>
      </c>
      <c r="G1236" t="s">
        <v>1480</v>
      </c>
      <c r="H1236" s="61" t="str">
        <f t="shared" si="59"/>
        <v>51,390.00</v>
      </c>
      <c r="I1236" s="78">
        <f t="shared" si="60"/>
        <v>51390</v>
      </c>
      <c r="J1236">
        <v>1</v>
      </c>
      <c r="K1236">
        <v>1</v>
      </c>
      <c r="L1236" s="61">
        <v>41130</v>
      </c>
      <c r="M1236" s="93">
        <v>41130</v>
      </c>
      <c r="N1236">
        <v>54</v>
      </c>
      <c r="O1236">
        <v>205</v>
      </c>
      <c r="P1236">
        <v>20</v>
      </c>
      <c r="Q1236">
        <v>47</v>
      </c>
      <c r="R1236">
        <v>23</v>
      </c>
      <c r="S1236">
        <v>2</v>
      </c>
      <c r="T1236">
        <v>56</v>
      </c>
      <c r="U1236">
        <v>6</v>
      </c>
      <c r="V1236">
        <v>5</v>
      </c>
      <c r="W1236">
        <v>5</v>
      </c>
      <c r="X1236">
        <v>5</v>
      </c>
      <c r="Y1236">
        <v>0</v>
      </c>
      <c r="Z1236">
        <v>0</v>
      </c>
      <c r="AA1236" t="s">
        <v>67</v>
      </c>
      <c r="AB1236">
        <v>0</v>
      </c>
    </row>
    <row r="1237" spans="2:28" x14ac:dyDescent="0.2">
      <c r="B1237">
        <v>2781</v>
      </c>
      <c r="C1237">
        <v>1982</v>
      </c>
      <c r="D1237" s="59">
        <f t="shared" ca="1" si="58"/>
        <v>42</v>
      </c>
      <c r="E1237" t="s">
        <v>23</v>
      </c>
      <c r="F1237" t="s">
        <v>28</v>
      </c>
      <c r="G1237" t="s">
        <v>1481</v>
      </c>
      <c r="H1237" s="61" t="str">
        <f t="shared" si="59"/>
        <v>72,066.00</v>
      </c>
      <c r="I1237" s="78">
        <f t="shared" si="60"/>
        <v>72066</v>
      </c>
      <c r="J1237">
        <v>0</v>
      </c>
      <c r="K1237">
        <v>0</v>
      </c>
      <c r="L1237" s="61" t="s">
        <v>869</v>
      </c>
      <c r="M1237" s="93">
        <v>41813</v>
      </c>
      <c r="N1237">
        <v>55</v>
      </c>
      <c r="O1237">
        <v>1003</v>
      </c>
      <c r="P1237">
        <v>34</v>
      </c>
      <c r="Q1237">
        <v>536</v>
      </c>
      <c r="R1237">
        <v>134</v>
      </c>
      <c r="S1237">
        <v>51</v>
      </c>
      <c r="T1237">
        <v>34</v>
      </c>
      <c r="U1237">
        <v>1</v>
      </c>
      <c r="V1237">
        <v>4</v>
      </c>
      <c r="W1237">
        <v>6</v>
      </c>
      <c r="X1237">
        <v>2</v>
      </c>
      <c r="Y1237">
        <v>1</v>
      </c>
      <c r="Z1237">
        <v>0</v>
      </c>
      <c r="AA1237" t="s">
        <v>67</v>
      </c>
      <c r="AB1237">
        <v>2</v>
      </c>
    </row>
    <row r="1238" spans="2:28" x14ac:dyDescent="0.2">
      <c r="B1238">
        <v>3623</v>
      </c>
      <c r="C1238">
        <v>1977</v>
      </c>
      <c r="D1238" s="59">
        <f t="shared" ca="1" si="58"/>
        <v>47</v>
      </c>
      <c r="E1238" t="s">
        <v>23</v>
      </c>
      <c r="F1238" t="s">
        <v>32</v>
      </c>
      <c r="G1238" t="s">
        <v>1482</v>
      </c>
      <c r="H1238" s="61" t="str">
        <f t="shared" si="59"/>
        <v>21,675.00</v>
      </c>
      <c r="I1238" s="78">
        <f t="shared" si="60"/>
        <v>21675</v>
      </c>
      <c r="J1238">
        <v>1</v>
      </c>
      <c r="K1238">
        <v>0</v>
      </c>
      <c r="L1238" s="61">
        <v>41949</v>
      </c>
      <c r="M1238" s="93">
        <v>41949</v>
      </c>
      <c r="N1238">
        <v>55</v>
      </c>
      <c r="O1238">
        <v>4</v>
      </c>
      <c r="P1238">
        <v>0</v>
      </c>
      <c r="Q1238">
        <v>16</v>
      </c>
      <c r="R1238">
        <v>17</v>
      </c>
      <c r="S1238">
        <v>4</v>
      </c>
      <c r="T1238">
        <v>4</v>
      </c>
      <c r="U1238">
        <v>3</v>
      </c>
      <c r="V1238">
        <v>4</v>
      </c>
      <c r="W1238">
        <v>3</v>
      </c>
      <c r="X1238">
        <v>7</v>
      </c>
      <c r="Y1238">
        <v>0</v>
      </c>
      <c r="Z1238">
        <v>0</v>
      </c>
      <c r="AA1238" t="s">
        <v>50</v>
      </c>
      <c r="AB1238">
        <v>0</v>
      </c>
    </row>
    <row r="1239" spans="2:28" x14ac:dyDescent="0.2">
      <c r="B1239">
        <v>194</v>
      </c>
      <c r="C1239">
        <v>1966</v>
      </c>
      <c r="D1239" s="59">
        <f t="shared" ca="1" si="58"/>
        <v>58</v>
      </c>
      <c r="E1239" t="s">
        <v>23</v>
      </c>
      <c r="F1239" t="s">
        <v>32</v>
      </c>
      <c r="G1239" t="s">
        <v>1483</v>
      </c>
      <c r="H1239" s="61" t="str">
        <f t="shared" si="59"/>
        <v>48,006.00</v>
      </c>
      <c r="I1239" s="78">
        <f t="shared" si="60"/>
        <v>48006</v>
      </c>
      <c r="J1239">
        <v>1</v>
      </c>
      <c r="K1239">
        <v>1</v>
      </c>
      <c r="L1239" s="61">
        <v>41888</v>
      </c>
      <c r="M1239" s="93">
        <v>41888</v>
      </c>
      <c r="N1239">
        <v>55</v>
      </c>
      <c r="O1239">
        <v>23</v>
      </c>
      <c r="P1239">
        <v>0</v>
      </c>
      <c r="Q1239">
        <v>11</v>
      </c>
      <c r="R1239">
        <v>3</v>
      </c>
      <c r="S1239">
        <v>2</v>
      </c>
      <c r="T1239">
        <v>2</v>
      </c>
      <c r="U1239">
        <v>1</v>
      </c>
      <c r="V1239">
        <v>1</v>
      </c>
      <c r="W1239">
        <v>3</v>
      </c>
      <c r="X1239">
        <v>6</v>
      </c>
      <c r="Y1239">
        <v>0</v>
      </c>
      <c r="Z1239">
        <v>0</v>
      </c>
      <c r="AA1239" t="s">
        <v>27</v>
      </c>
      <c r="AB1239">
        <v>0</v>
      </c>
    </row>
    <row r="1240" spans="2:28" x14ac:dyDescent="0.2">
      <c r="B1240">
        <v>10833</v>
      </c>
      <c r="C1240">
        <v>1976</v>
      </c>
      <c r="D1240" s="59">
        <f t="shared" ca="1" si="58"/>
        <v>48</v>
      </c>
      <c r="E1240" t="s">
        <v>23</v>
      </c>
      <c r="F1240" t="s">
        <v>32</v>
      </c>
      <c r="G1240" t="s">
        <v>1484</v>
      </c>
      <c r="H1240" s="61" t="str">
        <f t="shared" si="59"/>
        <v>65,106.00</v>
      </c>
      <c r="I1240" s="78">
        <f t="shared" si="60"/>
        <v>65106</v>
      </c>
      <c r="J1240">
        <v>0</v>
      </c>
      <c r="K1240">
        <v>1</v>
      </c>
      <c r="L1240" s="61" t="s">
        <v>1384</v>
      </c>
      <c r="M1240" s="93">
        <v>41783</v>
      </c>
      <c r="N1240">
        <v>55</v>
      </c>
      <c r="O1240">
        <v>790</v>
      </c>
      <c r="P1240">
        <v>19</v>
      </c>
      <c r="Q1240">
        <v>133</v>
      </c>
      <c r="R1240">
        <v>12</v>
      </c>
      <c r="S1240">
        <v>0</v>
      </c>
      <c r="T1240">
        <v>19</v>
      </c>
      <c r="U1240">
        <v>3</v>
      </c>
      <c r="V1240">
        <v>8</v>
      </c>
      <c r="W1240">
        <v>13</v>
      </c>
      <c r="X1240">
        <v>6</v>
      </c>
      <c r="Y1240">
        <v>0</v>
      </c>
      <c r="Z1240">
        <v>0</v>
      </c>
      <c r="AA1240" t="s">
        <v>27</v>
      </c>
      <c r="AB1240">
        <v>1</v>
      </c>
    </row>
    <row r="1241" spans="2:28" x14ac:dyDescent="0.2">
      <c r="B1241">
        <v>2315</v>
      </c>
      <c r="C1241">
        <v>1961</v>
      </c>
      <c r="D1241" s="59">
        <f t="shared" ca="1" si="58"/>
        <v>63</v>
      </c>
      <c r="E1241" t="s">
        <v>23</v>
      </c>
      <c r="F1241" t="s">
        <v>24</v>
      </c>
      <c r="G1241" t="s">
        <v>1485</v>
      </c>
      <c r="H1241" s="61" t="str">
        <f t="shared" si="59"/>
        <v>58,401.00</v>
      </c>
      <c r="I1241" s="78">
        <f t="shared" si="60"/>
        <v>58401</v>
      </c>
      <c r="J1241">
        <v>0</v>
      </c>
      <c r="K1241">
        <v>1</v>
      </c>
      <c r="L1241" s="61" t="s">
        <v>447</v>
      </c>
      <c r="M1241" s="93">
        <v>41749</v>
      </c>
      <c r="N1241">
        <v>55</v>
      </c>
      <c r="O1241">
        <v>10</v>
      </c>
      <c r="P1241">
        <v>0</v>
      </c>
      <c r="Q1241">
        <v>11</v>
      </c>
      <c r="R1241">
        <v>17</v>
      </c>
      <c r="S1241">
        <v>29</v>
      </c>
      <c r="T1241">
        <v>29</v>
      </c>
      <c r="U1241">
        <v>1</v>
      </c>
      <c r="V1241">
        <v>1</v>
      </c>
      <c r="W1241">
        <v>2</v>
      </c>
      <c r="X1241">
        <v>4</v>
      </c>
      <c r="Y1241">
        <v>0</v>
      </c>
      <c r="Z1241">
        <v>0</v>
      </c>
      <c r="AA1241" t="s">
        <v>27</v>
      </c>
      <c r="AB1241">
        <v>0</v>
      </c>
    </row>
    <row r="1242" spans="2:28" x14ac:dyDescent="0.2">
      <c r="B1242">
        <v>6336</v>
      </c>
      <c r="C1242">
        <v>1961</v>
      </c>
      <c r="D1242" s="59">
        <f t="shared" ca="1" si="58"/>
        <v>63</v>
      </c>
      <c r="E1242" t="s">
        <v>23</v>
      </c>
      <c r="F1242" t="s">
        <v>32</v>
      </c>
      <c r="G1242" t="s">
        <v>1486</v>
      </c>
      <c r="H1242" s="61" t="str">
        <f t="shared" si="59"/>
        <v>29,315.00</v>
      </c>
      <c r="I1242" s="78">
        <f t="shared" si="60"/>
        <v>29315</v>
      </c>
      <c r="J1242">
        <v>1</v>
      </c>
      <c r="K1242">
        <v>1</v>
      </c>
      <c r="L1242" s="61">
        <v>41794</v>
      </c>
      <c r="M1242" s="93">
        <v>41794</v>
      </c>
      <c r="N1242">
        <v>55</v>
      </c>
      <c r="O1242">
        <v>13</v>
      </c>
      <c r="P1242">
        <v>2</v>
      </c>
      <c r="Q1242">
        <v>14</v>
      </c>
      <c r="R1242">
        <v>8</v>
      </c>
      <c r="S1242">
        <v>7</v>
      </c>
      <c r="T1242">
        <v>4</v>
      </c>
      <c r="U1242">
        <v>4</v>
      </c>
      <c r="V1242">
        <v>2</v>
      </c>
      <c r="W1242">
        <v>4</v>
      </c>
      <c r="X1242">
        <v>6</v>
      </c>
      <c r="Y1242">
        <v>0</v>
      </c>
      <c r="Z1242">
        <v>0</v>
      </c>
      <c r="AA1242" t="s">
        <v>67</v>
      </c>
      <c r="AB1242">
        <v>0</v>
      </c>
    </row>
    <row r="1243" spans="2:28" x14ac:dyDescent="0.2">
      <c r="B1243">
        <v>10738</v>
      </c>
      <c r="C1243">
        <v>1952</v>
      </c>
      <c r="D1243" s="59">
        <f t="shared" ca="1" si="58"/>
        <v>72</v>
      </c>
      <c r="E1243" t="s">
        <v>53</v>
      </c>
      <c r="F1243" t="s">
        <v>28</v>
      </c>
      <c r="G1243" t="s">
        <v>1487</v>
      </c>
      <c r="H1243" s="61" t="str">
        <f t="shared" si="59"/>
        <v>49,389.00</v>
      </c>
      <c r="I1243" s="78">
        <f t="shared" si="60"/>
        <v>49389</v>
      </c>
      <c r="J1243">
        <v>1</v>
      </c>
      <c r="K1243">
        <v>1</v>
      </c>
      <c r="L1243" s="61" t="s">
        <v>1424</v>
      </c>
      <c r="M1243" s="93">
        <v>41515</v>
      </c>
      <c r="N1243">
        <v>55</v>
      </c>
      <c r="O1243">
        <v>40</v>
      </c>
      <c r="P1243">
        <v>0</v>
      </c>
      <c r="Q1243">
        <v>19</v>
      </c>
      <c r="R1243">
        <v>2</v>
      </c>
      <c r="S1243">
        <v>1</v>
      </c>
      <c r="T1243">
        <v>3</v>
      </c>
      <c r="U1243">
        <v>1</v>
      </c>
      <c r="V1243">
        <v>2</v>
      </c>
      <c r="W1243">
        <v>3</v>
      </c>
      <c r="X1243">
        <v>7</v>
      </c>
      <c r="Y1243">
        <v>0</v>
      </c>
      <c r="Z1243">
        <v>0</v>
      </c>
      <c r="AA1243" t="s">
        <v>38</v>
      </c>
      <c r="AB1243">
        <v>0</v>
      </c>
    </row>
    <row r="1244" spans="2:28" x14ac:dyDescent="0.2">
      <c r="B1244">
        <v>8286</v>
      </c>
      <c r="C1244">
        <v>1966</v>
      </c>
      <c r="D1244" s="59">
        <f t="shared" ca="1" si="58"/>
        <v>58</v>
      </c>
      <c r="E1244" t="s">
        <v>40</v>
      </c>
      <c r="F1244" t="s">
        <v>32</v>
      </c>
      <c r="G1244" t="s">
        <v>1488</v>
      </c>
      <c r="H1244" s="61" t="str">
        <f t="shared" si="59"/>
        <v>51,717.00</v>
      </c>
      <c r="I1244" s="78">
        <f t="shared" si="60"/>
        <v>51717</v>
      </c>
      <c r="J1244">
        <v>0</v>
      </c>
      <c r="K1244">
        <v>1</v>
      </c>
      <c r="L1244" s="61" t="s">
        <v>233</v>
      </c>
      <c r="M1244" s="93">
        <v>41506</v>
      </c>
      <c r="N1244">
        <v>55</v>
      </c>
      <c r="O1244">
        <v>98</v>
      </c>
      <c r="P1244">
        <v>1</v>
      </c>
      <c r="Q1244">
        <v>17</v>
      </c>
      <c r="R1244">
        <v>0</v>
      </c>
      <c r="S1244">
        <v>1</v>
      </c>
      <c r="T1244">
        <v>5</v>
      </c>
      <c r="U1244">
        <v>1</v>
      </c>
      <c r="V1244">
        <v>3</v>
      </c>
      <c r="W1244">
        <v>4</v>
      </c>
      <c r="X1244">
        <v>7</v>
      </c>
      <c r="Y1244">
        <v>0</v>
      </c>
      <c r="Z1244">
        <v>0</v>
      </c>
      <c r="AA1244" t="s">
        <v>67</v>
      </c>
      <c r="AB1244">
        <v>1</v>
      </c>
    </row>
    <row r="1245" spans="2:28" x14ac:dyDescent="0.2">
      <c r="B1245">
        <v>2166</v>
      </c>
      <c r="C1245">
        <v>1961</v>
      </c>
      <c r="D1245" s="59">
        <f t="shared" ca="1" si="58"/>
        <v>63</v>
      </c>
      <c r="E1245" t="s">
        <v>43</v>
      </c>
      <c r="F1245" t="s">
        <v>55</v>
      </c>
      <c r="G1245" t="s">
        <v>1489</v>
      </c>
      <c r="H1245" s="61" t="str">
        <f t="shared" si="59"/>
        <v>46,779.00</v>
      </c>
      <c r="I1245" s="78">
        <f t="shared" si="60"/>
        <v>46779</v>
      </c>
      <c r="J1245">
        <v>1</v>
      </c>
      <c r="K1245">
        <v>1</v>
      </c>
      <c r="L1245" s="61">
        <v>41615</v>
      </c>
      <c r="M1245" s="93">
        <v>41615</v>
      </c>
      <c r="N1245">
        <v>55</v>
      </c>
      <c r="O1245">
        <v>12</v>
      </c>
      <c r="P1245">
        <v>1</v>
      </c>
      <c r="Q1245">
        <v>3</v>
      </c>
      <c r="R1245">
        <v>0</v>
      </c>
      <c r="S1245">
        <v>0</v>
      </c>
      <c r="T1245">
        <v>7</v>
      </c>
      <c r="U1245">
        <v>1</v>
      </c>
      <c r="V1245">
        <v>0</v>
      </c>
      <c r="W1245">
        <v>2</v>
      </c>
      <c r="X1245">
        <v>4</v>
      </c>
      <c r="Y1245">
        <v>0</v>
      </c>
      <c r="Z1245">
        <v>0</v>
      </c>
      <c r="AA1245" t="s">
        <v>67</v>
      </c>
      <c r="AB1245">
        <v>0</v>
      </c>
    </row>
    <row r="1246" spans="2:28" x14ac:dyDescent="0.2">
      <c r="B1246">
        <v>10691</v>
      </c>
      <c r="C1246">
        <v>1961</v>
      </c>
      <c r="D1246" s="59">
        <f t="shared" ca="1" si="58"/>
        <v>63</v>
      </c>
      <c r="E1246" t="s">
        <v>53</v>
      </c>
      <c r="F1246" t="s">
        <v>32</v>
      </c>
      <c r="G1246" t="s">
        <v>1490</v>
      </c>
      <c r="H1246" s="61" t="str">
        <f t="shared" si="59"/>
        <v>28,520.00</v>
      </c>
      <c r="I1246" s="78">
        <f t="shared" si="60"/>
        <v>28520</v>
      </c>
      <c r="J1246">
        <v>1</v>
      </c>
      <c r="K1246">
        <v>1</v>
      </c>
      <c r="L1246" s="61" t="s">
        <v>1491</v>
      </c>
      <c r="M1246" s="93">
        <v>41439</v>
      </c>
      <c r="N1246">
        <v>55</v>
      </c>
      <c r="O1246">
        <v>11</v>
      </c>
      <c r="P1246">
        <v>0</v>
      </c>
      <c r="Q1246">
        <v>10</v>
      </c>
      <c r="R1246">
        <v>0</v>
      </c>
      <c r="S1246">
        <v>2</v>
      </c>
      <c r="T1246">
        <v>20</v>
      </c>
      <c r="U1246">
        <v>1</v>
      </c>
      <c r="V1246">
        <v>1</v>
      </c>
      <c r="W1246">
        <v>2</v>
      </c>
      <c r="X1246">
        <v>6</v>
      </c>
      <c r="Y1246">
        <v>0</v>
      </c>
      <c r="Z1246">
        <v>0</v>
      </c>
      <c r="AA1246" t="s">
        <v>27</v>
      </c>
      <c r="AB1246">
        <v>0</v>
      </c>
    </row>
    <row r="1247" spans="2:28" x14ac:dyDescent="0.2">
      <c r="B1247">
        <v>9739</v>
      </c>
      <c r="C1247">
        <v>1964</v>
      </c>
      <c r="D1247" s="59">
        <f t="shared" ca="1" si="58"/>
        <v>60</v>
      </c>
      <c r="E1247" t="s">
        <v>23</v>
      </c>
      <c r="F1247" t="s">
        <v>28</v>
      </c>
      <c r="G1247" t="s">
        <v>1492</v>
      </c>
      <c r="H1247" s="61" t="str">
        <f t="shared" si="59"/>
        <v>34,377.00</v>
      </c>
      <c r="I1247" s="78">
        <f t="shared" si="60"/>
        <v>34377</v>
      </c>
      <c r="J1247">
        <v>0</v>
      </c>
      <c r="K1247">
        <v>1</v>
      </c>
      <c r="L1247" s="61" t="s">
        <v>314</v>
      </c>
      <c r="M1247" s="93">
        <v>41293</v>
      </c>
      <c r="N1247">
        <v>55</v>
      </c>
      <c r="O1247">
        <v>62</v>
      </c>
      <c r="P1247">
        <v>0</v>
      </c>
      <c r="Q1247">
        <v>22</v>
      </c>
      <c r="R1247">
        <v>3</v>
      </c>
      <c r="S1247">
        <v>1</v>
      </c>
      <c r="T1247">
        <v>26</v>
      </c>
      <c r="U1247">
        <v>2</v>
      </c>
      <c r="V1247">
        <v>2</v>
      </c>
      <c r="W1247">
        <v>2</v>
      </c>
      <c r="X1247">
        <v>7</v>
      </c>
      <c r="Y1247">
        <v>0</v>
      </c>
      <c r="Z1247">
        <v>0</v>
      </c>
      <c r="AA1247" t="s">
        <v>27</v>
      </c>
      <c r="AB1247">
        <v>0</v>
      </c>
    </row>
    <row r="1248" spans="2:28" x14ac:dyDescent="0.2">
      <c r="B1248">
        <v>1829</v>
      </c>
      <c r="C1248">
        <v>1962</v>
      </c>
      <c r="D1248" s="59">
        <f t="shared" ca="1" si="58"/>
        <v>62</v>
      </c>
      <c r="E1248" t="s">
        <v>40</v>
      </c>
      <c r="F1248" t="s">
        <v>24</v>
      </c>
      <c r="G1248" t="s">
        <v>1493</v>
      </c>
      <c r="H1248" s="61" t="str">
        <f t="shared" si="59"/>
        <v>54,959.00</v>
      </c>
      <c r="I1248" s="78">
        <f t="shared" si="60"/>
        <v>54959</v>
      </c>
      <c r="J1248">
        <v>0</v>
      </c>
      <c r="K1248">
        <v>1</v>
      </c>
      <c r="L1248" s="61" t="s">
        <v>314</v>
      </c>
      <c r="M1248" s="93">
        <v>41293</v>
      </c>
      <c r="N1248">
        <v>55</v>
      </c>
      <c r="O1248">
        <v>1148</v>
      </c>
      <c r="P1248">
        <v>0</v>
      </c>
      <c r="Q1248">
        <v>60</v>
      </c>
      <c r="R1248">
        <v>0</v>
      </c>
      <c r="S1248">
        <v>0</v>
      </c>
      <c r="T1248">
        <v>24</v>
      </c>
      <c r="U1248">
        <v>3</v>
      </c>
      <c r="V1248">
        <v>9</v>
      </c>
      <c r="W1248">
        <v>4</v>
      </c>
      <c r="X1248">
        <v>7</v>
      </c>
      <c r="Y1248">
        <v>1</v>
      </c>
      <c r="Z1248">
        <v>0</v>
      </c>
      <c r="AA1248" t="s">
        <v>27</v>
      </c>
      <c r="AB1248">
        <v>1</v>
      </c>
    </row>
    <row r="1249" spans="2:28" x14ac:dyDescent="0.2">
      <c r="B1249">
        <v>6260</v>
      </c>
      <c r="C1249">
        <v>1956</v>
      </c>
      <c r="D1249" s="59">
        <f t="shared" ca="1" si="58"/>
        <v>68</v>
      </c>
      <c r="E1249" t="s">
        <v>53</v>
      </c>
      <c r="F1249" t="s">
        <v>32</v>
      </c>
      <c r="G1249" t="s">
        <v>1494</v>
      </c>
      <c r="H1249" s="61" t="str">
        <f t="shared" si="59"/>
        <v>82,384.00</v>
      </c>
      <c r="I1249" s="78">
        <f t="shared" si="60"/>
        <v>82384</v>
      </c>
      <c r="J1249">
        <v>0</v>
      </c>
      <c r="K1249">
        <v>0</v>
      </c>
      <c r="L1249" s="61" t="s">
        <v>1495</v>
      </c>
      <c r="M1249" s="93">
        <v>41232</v>
      </c>
      <c r="N1249">
        <v>55</v>
      </c>
      <c r="O1249">
        <v>984</v>
      </c>
      <c r="P1249">
        <v>51</v>
      </c>
      <c r="Q1249">
        <v>432</v>
      </c>
      <c r="R1249">
        <v>180</v>
      </c>
      <c r="S1249">
        <v>120</v>
      </c>
      <c r="T1249">
        <v>190</v>
      </c>
      <c r="U1249">
        <v>1</v>
      </c>
      <c r="V1249">
        <v>3</v>
      </c>
      <c r="W1249">
        <v>13</v>
      </c>
      <c r="X1249">
        <v>1</v>
      </c>
      <c r="Y1249">
        <v>1</v>
      </c>
      <c r="Z1249">
        <v>0</v>
      </c>
      <c r="AA1249" t="s">
        <v>38</v>
      </c>
      <c r="AB1249">
        <v>1</v>
      </c>
    </row>
    <row r="1250" spans="2:28" x14ac:dyDescent="0.2">
      <c r="B1250">
        <v>10448</v>
      </c>
      <c r="C1250">
        <v>1957</v>
      </c>
      <c r="D1250" s="59">
        <f t="shared" ca="1" si="58"/>
        <v>67</v>
      </c>
      <c r="E1250" t="s">
        <v>23</v>
      </c>
      <c r="F1250" t="s">
        <v>28</v>
      </c>
      <c r="G1250" t="s">
        <v>1496</v>
      </c>
      <c r="H1250" s="61" t="str">
        <f t="shared" si="59"/>
        <v>46,998.00</v>
      </c>
      <c r="I1250" s="78">
        <f t="shared" si="60"/>
        <v>46998</v>
      </c>
      <c r="J1250">
        <v>0</v>
      </c>
      <c r="K1250">
        <v>1</v>
      </c>
      <c r="L1250" s="61" t="s">
        <v>1061</v>
      </c>
      <c r="M1250" s="93">
        <v>41204</v>
      </c>
      <c r="N1250">
        <v>55</v>
      </c>
      <c r="O1250">
        <v>172</v>
      </c>
      <c r="P1250">
        <v>41</v>
      </c>
      <c r="Q1250">
        <v>86</v>
      </c>
      <c r="R1250">
        <v>45</v>
      </c>
      <c r="S1250">
        <v>6</v>
      </c>
      <c r="T1250">
        <v>27</v>
      </c>
      <c r="U1250">
        <v>5</v>
      </c>
      <c r="V1250">
        <v>5</v>
      </c>
      <c r="W1250">
        <v>5</v>
      </c>
      <c r="X1250">
        <v>7</v>
      </c>
      <c r="Y1250">
        <v>0</v>
      </c>
      <c r="Z1250">
        <v>0</v>
      </c>
      <c r="AA1250" t="s">
        <v>27</v>
      </c>
      <c r="AB1250">
        <v>1</v>
      </c>
    </row>
    <row r="1251" spans="2:28" x14ac:dyDescent="0.2">
      <c r="B1251">
        <v>1343</v>
      </c>
      <c r="C1251">
        <v>1969</v>
      </c>
      <c r="D1251" s="59">
        <f t="shared" ca="1" si="58"/>
        <v>55</v>
      </c>
      <c r="E1251" t="s">
        <v>23</v>
      </c>
      <c r="F1251" t="s">
        <v>32</v>
      </c>
      <c r="G1251" t="s">
        <v>1497</v>
      </c>
      <c r="H1251" s="61" t="str">
        <f t="shared" si="59"/>
        <v>58,554.00</v>
      </c>
      <c r="I1251" s="78">
        <f t="shared" si="60"/>
        <v>58554</v>
      </c>
      <c r="J1251">
        <v>1</v>
      </c>
      <c r="K1251">
        <v>1</v>
      </c>
      <c r="L1251" s="61" t="s">
        <v>806</v>
      </c>
      <c r="M1251" s="93">
        <v>41178</v>
      </c>
      <c r="N1251">
        <v>55</v>
      </c>
      <c r="O1251">
        <v>368</v>
      </c>
      <c r="P1251">
        <v>24</v>
      </c>
      <c r="Q1251">
        <v>68</v>
      </c>
      <c r="R1251">
        <v>38</v>
      </c>
      <c r="S1251">
        <v>0</v>
      </c>
      <c r="T1251">
        <v>88</v>
      </c>
      <c r="U1251">
        <v>6</v>
      </c>
      <c r="V1251">
        <v>8</v>
      </c>
      <c r="W1251">
        <v>6</v>
      </c>
      <c r="X1251">
        <v>7</v>
      </c>
      <c r="Y1251">
        <v>0</v>
      </c>
      <c r="Z1251">
        <v>0</v>
      </c>
      <c r="AA1251" t="s">
        <v>35</v>
      </c>
      <c r="AB1251">
        <v>0</v>
      </c>
    </row>
    <row r="1252" spans="2:28" x14ac:dyDescent="0.2">
      <c r="B1252">
        <v>4749</v>
      </c>
      <c r="C1252">
        <v>1969</v>
      </c>
      <c r="D1252" s="59">
        <f t="shared" ca="1" si="58"/>
        <v>55</v>
      </c>
      <c r="E1252" t="s">
        <v>23</v>
      </c>
      <c r="F1252" t="s">
        <v>32</v>
      </c>
      <c r="G1252" t="s">
        <v>1497</v>
      </c>
      <c r="H1252" s="61" t="str">
        <f t="shared" si="59"/>
        <v>58,554.00</v>
      </c>
      <c r="I1252" s="78">
        <f t="shared" si="60"/>
        <v>58554</v>
      </c>
      <c r="J1252">
        <v>1</v>
      </c>
      <c r="K1252">
        <v>1</v>
      </c>
      <c r="L1252" s="61" t="s">
        <v>806</v>
      </c>
      <c r="M1252" s="93">
        <v>41178</v>
      </c>
      <c r="N1252">
        <v>55</v>
      </c>
      <c r="O1252">
        <v>368</v>
      </c>
      <c r="P1252">
        <v>24</v>
      </c>
      <c r="Q1252">
        <v>68</v>
      </c>
      <c r="R1252">
        <v>38</v>
      </c>
      <c r="S1252">
        <v>0</v>
      </c>
      <c r="T1252">
        <v>88</v>
      </c>
      <c r="U1252">
        <v>6</v>
      </c>
      <c r="V1252">
        <v>8</v>
      </c>
      <c r="W1252">
        <v>6</v>
      </c>
      <c r="X1252">
        <v>7</v>
      </c>
      <c r="Y1252">
        <v>0</v>
      </c>
      <c r="Z1252">
        <v>0</v>
      </c>
      <c r="AA1252" t="s">
        <v>50</v>
      </c>
      <c r="AB1252">
        <v>0</v>
      </c>
    </row>
    <row r="1253" spans="2:28" x14ac:dyDescent="0.2">
      <c r="B1253">
        <v>531</v>
      </c>
      <c r="C1253">
        <v>1955</v>
      </c>
      <c r="D1253" s="59">
        <f t="shared" ca="1" si="58"/>
        <v>69</v>
      </c>
      <c r="E1253" t="s">
        <v>40</v>
      </c>
      <c r="F1253" t="s">
        <v>24</v>
      </c>
      <c r="G1253" t="s">
        <v>1498</v>
      </c>
      <c r="H1253" s="61" t="str">
        <f t="shared" si="59"/>
        <v>57,333.00</v>
      </c>
      <c r="I1253" s="78">
        <f t="shared" si="60"/>
        <v>57333</v>
      </c>
      <c r="J1253">
        <v>0</v>
      </c>
      <c r="K1253">
        <v>1</v>
      </c>
      <c r="L1253" s="61" t="s">
        <v>245</v>
      </c>
      <c r="M1253" s="93">
        <v>41174</v>
      </c>
      <c r="N1253">
        <v>55</v>
      </c>
      <c r="O1253">
        <v>941</v>
      </c>
      <c r="P1253">
        <v>14</v>
      </c>
      <c r="Q1253">
        <v>397</v>
      </c>
      <c r="R1253">
        <v>76</v>
      </c>
      <c r="S1253">
        <v>58</v>
      </c>
      <c r="T1253">
        <v>176</v>
      </c>
      <c r="U1253">
        <v>11</v>
      </c>
      <c r="V1253">
        <v>8</v>
      </c>
      <c r="W1253">
        <v>9</v>
      </c>
      <c r="X1253">
        <v>6</v>
      </c>
      <c r="Y1253">
        <v>1</v>
      </c>
      <c r="Z1253">
        <v>0</v>
      </c>
      <c r="AA1253" t="s">
        <v>27</v>
      </c>
      <c r="AB1253">
        <v>0</v>
      </c>
    </row>
    <row r="1254" spans="2:28" x14ac:dyDescent="0.2">
      <c r="B1254">
        <v>6905</v>
      </c>
      <c r="C1254">
        <v>1995</v>
      </c>
      <c r="D1254" s="59">
        <f t="shared" ca="1" si="58"/>
        <v>29</v>
      </c>
      <c r="E1254" t="s">
        <v>23</v>
      </c>
      <c r="F1254" t="s">
        <v>32</v>
      </c>
      <c r="G1254" t="s">
        <v>1499</v>
      </c>
      <c r="H1254" s="61" t="str">
        <f t="shared" si="59"/>
        <v>80,685.00</v>
      </c>
      <c r="I1254" s="78">
        <f t="shared" si="60"/>
        <v>80685</v>
      </c>
      <c r="J1254">
        <v>0</v>
      </c>
      <c r="K1254">
        <v>0</v>
      </c>
      <c r="L1254" s="61" t="s">
        <v>442</v>
      </c>
      <c r="M1254" s="93">
        <v>41143</v>
      </c>
      <c r="N1254">
        <v>55</v>
      </c>
      <c r="O1254">
        <v>241</v>
      </c>
      <c r="P1254">
        <v>45</v>
      </c>
      <c r="Q1254">
        <v>604</v>
      </c>
      <c r="R1254">
        <v>34</v>
      </c>
      <c r="S1254">
        <v>26</v>
      </c>
      <c r="T1254">
        <v>54</v>
      </c>
      <c r="U1254">
        <v>1</v>
      </c>
      <c r="V1254">
        <v>6</v>
      </c>
      <c r="W1254">
        <v>10</v>
      </c>
      <c r="X1254">
        <v>2</v>
      </c>
      <c r="Y1254">
        <v>0</v>
      </c>
      <c r="Z1254">
        <v>0</v>
      </c>
      <c r="AA1254" t="s">
        <v>27</v>
      </c>
      <c r="AB1254">
        <v>0</v>
      </c>
    </row>
    <row r="1255" spans="2:28" x14ac:dyDescent="0.2">
      <c r="B1255">
        <v>1045</v>
      </c>
      <c r="C1255">
        <v>1966</v>
      </c>
      <c r="D1255" s="59">
        <f t="shared" ca="1" si="58"/>
        <v>58</v>
      </c>
      <c r="E1255" t="s">
        <v>23</v>
      </c>
      <c r="F1255" t="s">
        <v>32</v>
      </c>
      <c r="G1255" t="s">
        <v>1500</v>
      </c>
      <c r="H1255" s="61" t="str">
        <f t="shared" si="59"/>
        <v>52,117.00</v>
      </c>
      <c r="I1255" s="78">
        <f t="shared" si="60"/>
        <v>52117</v>
      </c>
      <c r="J1255">
        <v>0</v>
      </c>
      <c r="K1255">
        <v>1</v>
      </c>
      <c r="L1255" s="61" t="s">
        <v>523</v>
      </c>
      <c r="M1255" s="93">
        <v>41137</v>
      </c>
      <c r="N1255">
        <v>55</v>
      </c>
      <c r="O1255">
        <v>112</v>
      </c>
      <c r="P1255">
        <v>10</v>
      </c>
      <c r="Q1255">
        <v>107</v>
      </c>
      <c r="R1255">
        <v>30</v>
      </c>
      <c r="S1255">
        <v>0</v>
      </c>
      <c r="T1255">
        <v>20</v>
      </c>
      <c r="U1255">
        <v>2</v>
      </c>
      <c r="V1255">
        <v>5</v>
      </c>
      <c r="W1255">
        <v>4</v>
      </c>
      <c r="X1255">
        <v>7</v>
      </c>
      <c r="Y1255">
        <v>0</v>
      </c>
      <c r="Z1255">
        <v>0</v>
      </c>
      <c r="AA1255" t="s">
        <v>27</v>
      </c>
      <c r="AB1255">
        <v>0</v>
      </c>
    </row>
    <row r="1256" spans="2:28" x14ac:dyDescent="0.2">
      <c r="B1256">
        <v>4012</v>
      </c>
      <c r="C1256">
        <v>1973</v>
      </c>
      <c r="D1256" s="59">
        <f t="shared" ca="1" si="58"/>
        <v>51</v>
      </c>
      <c r="E1256" t="s">
        <v>40</v>
      </c>
      <c r="F1256" t="s">
        <v>32</v>
      </c>
      <c r="G1256" t="s">
        <v>1501</v>
      </c>
      <c r="H1256" s="61" t="str">
        <f t="shared" si="59"/>
        <v>62,220.00</v>
      </c>
      <c r="I1256" s="78">
        <f t="shared" si="60"/>
        <v>62220</v>
      </c>
      <c r="J1256">
        <v>0</v>
      </c>
      <c r="K1256">
        <v>1</v>
      </c>
      <c r="L1256" s="61">
        <v>41221</v>
      </c>
      <c r="M1256" s="93">
        <v>41221</v>
      </c>
      <c r="N1256">
        <v>55</v>
      </c>
      <c r="O1256">
        <v>799</v>
      </c>
      <c r="P1256">
        <v>12</v>
      </c>
      <c r="Q1256">
        <v>375</v>
      </c>
      <c r="R1256">
        <v>16</v>
      </c>
      <c r="S1256">
        <v>12</v>
      </c>
      <c r="T1256">
        <v>12</v>
      </c>
      <c r="U1256">
        <v>5</v>
      </c>
      <c r="V1256">
        <v>7</v>
      </c>
      <c r="W1256">
        <v>5</v>
      </c>
      <c r="X1256">
        <v>6</v>
      </c>
      <c r="Y1256">
        <v>1</v>
      </c>
      <c r="Z1256">
        <v>0</v>
      </c>
      <c r="AA1256" t="s">
        <v>46</v>
      </c>
      <c r="AB1256">
        <v>0</v>
      </c>
    </row>
    <row r="1257" spans="2:28" x14ac:dyDescent="0.2">
      <c r="B1257">
        <v>5529</v>
      </c>
      <c r="C1257">
        <v>1947</v>
      </c>
      <c r="D1257" s="59">
        <f t="shared" ca="1" si="58"/>
        <v>77</v>
      </c>
      <c r="E1257" t="s">
        <v>40</v>
      </c>
      <c r="F1257" t="s">
        <v>32</v>
      </c>
      <c r="G1257" t="s">
        <v>1502</v>
      </c>
      <c r="H1257" s="61" t="str">
        <f t="shared" si="59"/>
        <v>64,014.00</v>
      </c>
      <c r="I1257" s="78">
        <f t="shared" si="60"/>
        <v>64014</v>
      </c>
      <c r="J1257">
        <v>2</v>
      </c>
      <c r="K1257">
        <v>1</v>
      </c>
      <c r="L1257" s="61">
        <v>41918</v>
      </c>
      <c r="M1257" s="93">
        <v>41918</v>
      </c>
      <c r="N1257">
        <v>56</v>
      </c>
      <c r="O1257">
        <v>406</v>
      </c>
      <c r="P1257">
        <v>0</v>
      </c>
      <c r="Q1257">
        <v>30</v>
      </c>
      <c r="R1257">
        <v>0</v>
      </c>
      <c r="S1257">
        <v>0</v>
      </c>
      <c r="T1257">
        <v>8</v>
      </c>
      <c r="U1257">
        <v>7</v>
      </c>
      <c r="V1257">
        <v>8</v>
      </c>
      <c r="W1257">
        <v>5</v>
      </c>
      <c r="X1257">
        <v>7</v>
      </c>
      <c r="Y1257">
        <v>0</v>
      </c>
      <c r="Z1257">
        <v>0</v>
      </c>
      <c r="AA1257" t="s">
        <v>31</v>
      </c>
      <c r="AB1257">
        <v>1</v>
      </c>
    </row>
    <row r="1258" spans="2:28" x14ac:dyDescent="0.2">
      <c r="B1258">
        <v>4001</v>
      </c>
      <c r="C1258">
        <v>1947</v>
      </c>
      <c r="D1258" s="59">
        <f t="shared" ca="1" si="58"/>
        <v>77</v>
      </c>
      <c r="E1258" t="s">
        <v>40</v>
      </c>
      <c r="F1258" t="s">
        <v>32</v>
      </c>
      <c r="G1258" t="s">
        <v>1502</v>
      </c>
      <c r="H1258" s="61" t="str">
        <f t="shared" si="59"/>
        <v>64,014.00</v>
      </c>
      <c r="I1258" s="78">
        <f t="shared" si="60"/>
        <v>64014</v>
      </c>
      <c r="J1258">
        <v>2</v>
      </c>
      <c r="K1258">
        <v>1</v>
      </c>
      <c r="L1258" s="61">
        <v>41918</v>
      </c>
      <c r="M1258" s="93">
        <v>41918</v>
      </c>
      <c r="N1258">
        <v>56</v>
      </c>
      <c r="O1258">
        <v>406</v>
      </c>
      <c r="P1258">
        <v>0</v>
      </c>
      <c r="Q1258">
        <v>30</v>
      </c>
      <c r="R1258">
        <v>0</v>
      </c>
      <c r="S1258">
        <v>0</v>
      </c>
      <c r="T1258">
        <v>8</v>
      </c>
      <c r="U1258">
        <v>7</v>
      </c>
      <c r="V1258">
        <v>8</v>
      </c>
      <c r="W1258">
        <v>5</v>
      </c>
      <c r="X1258">
        <v>7</v>
      </c>
      <c r="Y1258">
        <v>0</v>
      </c>
      <c r="Z1258">
        <v>0</v>
      </c>
      <c r="AA1258" t="s">
        <v>67</v>
      </c>
      <c r="AB1258">
        <v>1</v>
      </c>
    </row>
    <row r="1259" spans="2:28" x14ac:dyDescent="0.2">
      <c r="B1259">
        <v>10420</v>
      </c>
      <c r="C1259">
        <v>1956</v>
      </c>
      <c r="D1259" s="59">
        <f t="shared" ca="1" si="58"/>
        <v>68</v>
      </c>
      <c r="E1259" t="s">
        <v>53</v>
      </c>
      <c r="F1259" t="s">
        <v>24</v>
      </c>
      <c r="G1259" t="s">
        <v>1503</v>
      </c>
      <c r="H1259" s="61" t="str">
        <f t="shared" si="59"/>
        <v>46,390.00</v>
      </c>
      <c r="I1259" s="78">
        <f t="shared" si="60"/>
        <v>46390</v>
      </c>
      <c r="J1259">
        <v>0</v>
      </c>
      <c r="K1259">
        <v>1</v>
      </c>
      <c r="L1259" s="61">
        <v>41764</v>
      </c>
      <c r="M1259" s="93">
        <v>41764</v>
      </c>
      <c r="N1259">
        <v>56</v>
      </c>
      <c r="O1259">
        <v>95</v>
      </c>
      <c r="P1259">
        <v>14</v>
      </c>
      <c r="Q1259">
        <v>64</v>
      </c>
      <c r="R1259">
        <v>2</v>
      </c>
      <c r="S1259">
        <v>9</v>
      </c>
      <c r="T1259">
        <v>38</v>
      </c>
      <c r="U1259">
        <v>1</v>
      </c>
      <c r="V1259">
        <v>4</v>
      </c>
      <c r="W1259">
        <v>3</v>
      </c>
      <c r="X1259">
        <v>7</v>
      </c>
      <c r="Y1259">
        <v>0</v>
      </c>
      <c r="Z1259">
        <v>0</v>
      </c>
      <c r="AA1259" t="s">
        <v>35</v>
      </c>
      <c r="AB1259">
        <v>0</v>
      </c>
    </row>
    <row r="1260" spans="2:28" x14ac:dyDescent="0.2">
      <c r="B1260">
        <v>7723</v>
      </c>
      <c r="C1260">
        <v>1980</v>
      </c>
      <c r="D1260" s="59">
        <f t="shared" ca="1" si="58"/>
        <v>44</v>
      </c>
      <c r="E1260" t="s">
        <v>23</v>
      </c>
      <c r="F1260" t="s">
        <v>32</v>
      </c>
      <c r="G1260" t="s">
        <v>1504</v>
      </c>
      <c r="H1260" s="61" t="str">
        <f t="shared" si="59"/>
        <v>75,507.00</v>
      </c>
      <c r="I1260" s="78">
        <f t="shared" si="60"/>
        <v>75507</v>
      </c>
      <c r="J1260">
        <v>0</v>
      </c>
      <c r="K1260">
        <v>0</v>
      </c>
      <c r="L1260" s="61">
        <v>41675</v>
      </c>
      <c r="M1260" s="93">
        <v>41675</v>
      </c>
      <c r="N1260">
        <v>56</v>
      </c>
      <c r="O1260">
        <v>709</v>
      </c>
      <c r="P1260">
        <v>93</v>
      </c>
      <c r="Q1260">
        <v>374</v>
      </c>
      <c r="R1260">
        <v>104</v>
      </c>
      <c r="S1260">
        <v>80</v>
      </c>
      <c r="T1260">
        <v>80</v>
      </c>
      <c r="U1260">
        <v>1</v>
      </c>
      <c r="V1260">
        <v>8</v>
      </c>
      <c r="W1260">
        <v>6</v>
      </c>
      <c r="X1260">
        <v>3</v>
      </c>
      <c r="Y1260">
        <v>0</v>
      </c>
      <c r="Z1260">
        <v>0</v>
      </c>
      <c r="AA1260" t="s">
        <v>46</v>
      </c>
      <c r="AB1260">
        <v>0</v>
      </c>
    </row>
    <row r="1261" spans="2:28" x14ac:dyDescent="0.2">
      <c r="B1261">
        <v>2963</v>
      </c>
      <c r="C1261">
        <v>1980</v>
      </c>
      <c r="D1261" s="59">
        <f t="shared" ca="1" si="58"/>
        <v>44</v>
      </c>
      <c r="E1261" t="s">
        <v>23</v>
      </c>
      <c r="F1261" t="s">
        <v>32</v>
      </c>
      <c r="G1261" t="s">
        <v>1504</v>
      </c>
      <c r="H1261" s="61" t="str">
        <f t="shared" si="59"/>
        <v>75,507.00</v>
      </c>
      <c r="I1261" s="78">
        <f t="shared" si="60"/>
        <v>75507</v>
      </c>
      <c r="J1261">
        <v>0</v>
      </c>
      <c r="K1261">
        <v>0</v>
      </c>
      <c r="L1261" s="61">
        <v>41675</v>
      </c>
      <c r="M1261" s="93">
        <v>41675</v>
      </c>
      <c r="N1261">
        <v>56</v>
      </c>
      <c r="O1261">
        <v>709</v>
      </c>
      <c r="P1261">
        <v>93</v>
      </c>
      <c r="Q1261">
        <v>374</v>
      </c>
      <c r="R1261">
        <v>104</v>
      </c>
      <c r="S1261">
        <v>80</v>
      </c>
      <c r="T1261">
        <v>80</v>
      </c>
      <c r="U1261">
        <v>1</v>
      </c>
      <c r="V1261">
        <v>8</v>
      </c>
      <c r="W1261">
        <v>6</v>
      </c>
      <c r="X1261">
        <v>3</v>
      </c>
      <c r="Y1261">
        <v>0</v>
      </c>
      <c r="Z1261">
        <v>0</v>
      </c>
      <c r="AA1261" t="s">
        <v>38</v>
      </c>
      <c r="AB1261">
        <v>0</v>
      </c>
    </row>
    <row r="1262" spans="2:28" x14ac:dyDescent="0.2">
      <c r="B1262">
        <v>10634</v>
      </c>
      <c r="C1262">
        <v>1952</v>
      </c>
      <c r="D1262" s="59">
        <f t="shared" ca="1" si="58"/>
        <v>72</v>
      </c>
      <c r="E1262" t="s">
        <v>53</v>
      </c>
      <c r="F1262" t="s">
        <v>32</v>
      </c>
      <c r="G1262" t="s">
        <v>1505</v>
      </c>
      <c r="H1262" s="61" t="str">
        <f t="shared" si="59"/>
        <v>59,412.00</v>
      </c>
      <c r="I1262" s="78">
        <f t="shared" si="60"/>
        <v>59412</v>
      </c>
      <c r="J1262">
        <v>0</v>
      </c>
      <c r="K1262">
        <v>0</v>
      </c>
      <c r="L1262" s="61" t="s">
        <v>1506</v>
      </c>
      <c r="M1262" s="93">
        <v>41748</v>
      </c>
      <c r="N1262">
        <v>56</v>
      </c>
      <c r="O1262">
        <v>90</v>
      </c>
      <c r="P1262">
        <v>67</v>
      </c>
      <c r="Q1262">
        <v>165</v>
      </c>
      <c r="R1262">
        <v>30</v>
      </c>
      <c r="S1262">
        <v>43</v>
      </c>
      <c r="T1262">
        <v>11</v>
      </c>
      <c r="U1262">
        <v>1</v>
      </c>
      <c r="V1262">
        <v>4</v>
      </c>
      <c r="W1262">
        <v>8</v>
      </c>
      <c r="X1262">
        <v>3</v>
      </c>
      <c r="Y1262">
        <v>0</v>
      </c>
      <c r="Z1262">
        <v>0</v>
      </c>
      <c r="AA1262" t="s">
        <v>27</v>
      </c>
      <c r="AB1262">
        <v>0</v>
      </c>
    </row>
    <row r="1263" spans="2:28" x14ac:dyDescent="0.2">
      <c r="B1263">
        <v>5180</v>
      </c>
      <c r="C1263">
        <v>1969</v>
      </c>
      <c r="D1263" s="59">
        <f t="shared" ca="1" si="58"/>
        <v>55</v>
      </c>
      <c r="E1263" t="s">
        <v>40</v>
      </c>
      <c r="F1263" t="s">
        <v>24</v>
      </c>
      <c r="G1263" t="s">
        <v>1507</v>
      </c>
      <c r="H1263" s="61" t="str">
        <f t="shared" si="59"/>
        <v>50,616.00</v>
      </c>
      <c r="I1263" s="78">
        <f t="shared" si="60"/>
        <v>50616</v>
      </c>
      <c r="J1263">
        <v>0</v>
      </c>
      <c r="K1263">
        <v>1</v>
      </c>
      <c r="L1263" s="61" t="s">
        <v>354</v>
      </c>
      <c r="M1263" s="93">
        <v>41747</v>
      </c>
      <c r="N1263">
        <v>56</v>
      </c>
      <c r="O1263">
        <v>128</v>
      </c>
      <c r="P1263">
        <v>0</v>
      </c>
      <c r="Q1263">
        <v>16</v>
      </c>
      <c r="R1263">
        <v>0</v>
      </c>
      <c r="S1263">
        <v>1</v>
      </c>
      <c r="T1263">
        <v>4</v>
      </c>
      <c r="U1263">
        <v>2</v>
      </c>
      <c r="V1263">
        <v>4</v>
      </c>
      <c r="W1263">
        <v>4</v>
      </c>
      <c r="X1263">
        <v>7</v>
      </c>
      <c r="Y1263">
        <v>0</v>
      </c>
      <c r="Z1263">
        <v>0</v>
      </c>
      <c r="AA1263" t="s">
        <v>27</v>
      </c>
      <c r="AB1263">
        <v>0</v>
      </c>
    </row>
    <row r="1264" spans="2:28" x14ac:dyDescent="0.2">
      <c r="B1264">
        <v>6866</v>
      </c>
      <c r="C1264">
        <v>1970</v>
      </c>
      <c r="D1264" s="59">
        <f t="shared" ca="1" si="58"/>
        <v>54</v>
      </c>
      <c r="E1264" t="s">
        <v>53</v>
      </c>
      <c r="F1264" t="s">
        <v>32</v>
      </c>
      <c r="G1264" t="s">
        <v>1508</v>
      </c>
      <c r="H1264" s="61" t="str">
        <f t="shared" si="59"/>
        <v>35,924.00</v>
      </c>
      <c r="I1264" s="78">
        <f t="shared" si="60"/>
        <v>35924</v>
      </c>
      <c r="J1264">
        <v>1</v>
      </c>
      <c r="K1264">
        <v>1</v>
      </c>
      <c r="L1264" s="61" t="s">
        <v>201</v>
      </c>
      <c r="M1264" s="93">
        <v>41721</v>
      </c>
      <c r="N1264">
        <v>56</v>
      </c>
      <c r="O1264">
        <v>8</v>
      </c>
      <c r="P1264">
        <v>0</v>
      </c>
      <c r="Q1264">
        <v>14</v>
      </c>
      <c r="R1264">
        <v>2</v>
      </c>
      <c r="S1264">
        <v>3</v>
      </c>
      <c r="T1264">
        <v>7</v>
      </c>
      <c r="U1264">
        <v>1</v>
      </c>
      <c r="V1264">
        <v>1</v>
      </c>
      <c r="W1264">
        <v>3</v>
      </c>
      <c r="X1264">
        <v>5</v>
      </c>
      <c r="Y1264">
        <v>0</v>
      </c>
      <c r="Z1264">
        <v>0</v>
      </c>
      <c r="AA1264" t="s">
        <v>67</v>
      </c>
      <c r="AB1264">
        <v>0</v>
      </c>
    </row>
    <row r="1265" spans="2:28" x14ac:dyDescent="0.2">
      <c r="B1265">
        <v>1328</v>
      </c>
      <c r="C1265">
        <v>1983</v>
      </c>
      <c r="D1265" s="59">
        <f t="shared" ca="1" si="58"/>
        <v>41</v>
      </c>
      <c r="E1265" t="s">
        <v>43</v>
      </c>
      <c r="F1265" t="s">
        <v>32</v>
      </c>
      <c r="G1265" t="s">
        <v>1509</v>
      </c>
      <c r="H1265" s="61" t="str">
        <f t="shared" si="59"/>
        <v>57,937.00</v>
      </c>
      <c r="I1265" s="78">
        <f t="shared" si="60"/>
        <v>57937</v>
      </c>
      <c r="J1265">
        <v>0</v>
      </c>
      <c r="K1265">
        <v>1</v>
      </c>
      <c r="L1265" s="61" t="s">
        <v>1459</v>
      </c>
      <c r="M1265" s="93">
        <v>41686</v>
      </c>
      <c r="N1265">
        <v>56</v>
      </c>
      <c r="O1265">
        <v>261</v>
      </c>
      <c r="P1265">
        <v>42</v>
      </c>
      <c r="Q1265">
        <v>144</v>
      </c>
      <c r="R1265">
        <v>55</v>
      </c>
      <c r="S1265">
        <v>48</v>
      </c>
      <c r="T1265">
        <v>133</v>
      </c>
      <c r="U1265">
        <v>3</v>
      </c>
      <c r="V1265">
        <v>4</v>
      </c>
      <c r="W1265">
        <v>9</v>
      </c>
      <c r="X1265">
        <v>3</v>
      </c>
      <c r="Y1265">
        <v>0</v>
      </c>
      <c r="Z1265">
        <v>0</v>
      </c>
      <c r="AA1265" t="s">
        <v>67</v>
      </c>
      <c r="AB1265">
        <v>0</v>
      </c>
    </row>
    <row r="1266" spans="2:28" x14ac:dyDescent="0.2">
      <c r="B1266">
        <v>1139</v>
      </c>
      <c r="C1266">
        <v>1985</v>
      </c>
      <c r="D1266" s="59">
        <f t="shared" ca="1" si="58"/>
        <v>39</v>
      </c>
      <c r="E1266" t="s">
        <v>40</v>
      </c>
      <c r="F1266" t="s">
        <v>32</v>
      </c>
      <c r="G1266" t="s">
        <v>1510</v>
      </c>
      <c r="H1266" s="61" t="str">
        <f t="shared" si="59"/>
        <v>73,356.00</v>
      </c>
      <c r="I1266" s="78">
        <f t="shared" si="60"/>
        <v>73356</v>
      </c>
      <c r="J1266">
        <v>0</v>
      </c>
      <c r="K1266">
        <v>0</v>
      </c>
      <c r="L1266" s="61">
        <v>41792</v>
      </c>
      <c r="M1266" s="93">
        <v>41792</v>
      </c>
      <c r="N1266">
        <v>56</v>
      </c>
      <c r="O1266">
        <v>1050</v>
      </c>
      <c r="P1266">
        <v>14</v>
      </c>
      <c r="Q1266">
        <v>322</v>
      </c>
      <c r="R1266">
        <v>0</v>
      </c>
      <c r="S1266">
        <v>14</v>
      </c>
      <c r="T1266">
        <v>112</v>
      </c>
      <c r="U1266">
        <v>1</v>
      </c>
      <c r="V1266">
        <v>5</v>
      </c>
      <c r="W1266">
        <v>5</v>
      </c>
      <c r="X1266">
        <v>2</v>
      </c>
      <c r="Y1266">
        <v>1</v>
      </c>
      <c r="Z1266">
        <v>0</v>
      </c>
      <c r="AA1266" t="s">
        <v>27</v>
      </c>
      <c r="AB1266">
        <v>3</v>
      </c>
    </row>
    <row r="1267" spans="2:28" x14ac:dyDescent="0.2">
      <c r="B1267">
        <v>4961</v>
      </c>
      <c r="C1267">
        <v>1975</v>
      </c>
      <c r="D1267" s="59">
        <f t="shared" ca="1" si="58"/>
        <v>49</v>
      </c>
      <c r="E1267" t="s">
        <v>53</v>
      </c>
      <c r="F1267" t="s">
        <v>32</v>
      </c>
      <c r="G1267" t="s">
        <v>1511</v>
      </c>
      <c r="H1267" s="61" t="str">
        <f t="shared" si="59"/>
        <v>21,255.00</v>
      </c>
      <c r="I1267" s="78">
        <f t="shared" si="60"/>
        <v>21255</v>
      </c>
      <c r="J1267">
        <v>1</v>
      </c>
      <c r="K1267">
        <v>0</v>
      </c>
      <c r="L1267" s="61" t="s">
        <v>1359</v>
      </c>
      <c r="M1267" s="93">
        <v>41660</v>
      </c>
      <c r="N1267">
        <v>56</v>
      </c>
      <c r="O1267">
        <v>29</v>
      </c>
      <c r="P1267">
        <v>0</v>
      </c>
      <c r="Q1267">
        <v>25</v>
      </c>
      <c r="R1267">
        <v>2</v>
      </c>
      <c r="S1267">
        <v>2</v>
      </c>
      <c r="T1267">
        <v>3</v>
      </c>
      <c r="U1267">
        <v>4</v>
      </c>
      <c r="V1267">
        <v>2</v>
      </c>
      <c r="W1267">
        <v>4</v>
      </c>
      <c r="X1267">
        <v>4</v>
      </c>
      <c r="Y1267">
        <v>0</v>
      </c>
      <c r="Z1267">
        <v>0</v>
      </c>
      <c r="AA1267" t="s">
        <v>27</v>
      </c>
      <c r="AB1267">
        <v>0</v>
      </c>
    </row>
    <row r="1268" spans="2:28" x14ac:dyDescent="0.2">
      <c r="B1268">
        <v>5177</v>
      </c>
      <c r="C1268">
        <v>1975</v>
      </c>
      <c r="D1268" s="59">
        <f t="shared" ca="1" si="58"/>
        <v>49</v>
      </c>
      <c r="E1268" t="s">
        <v>53</v>
      </c>
      <c r="F1268" t="s">
        <v>32</v>
      </c>
      <c r="G1268" t="s">
        <v>1512</v>
      </c>
      <c r="H1268" s="61" t="str">
        <f t="shared" si="59"/>
        <v>58,494.00</v>
      </c>
      <c r="I1268" s="78">
        <f t="shared" si="60"/>
        <v>58494</v>
      </c>
      <c r="J1268">
        <v>0</v>
      </c>
      <c r="K1268">
        <v>1</v>
      </c>
      <c r="L1268" s="61">
        <v>41620</v>
      </c>
      <c r="M1268" s="93">
        <v>41620</v>
      </c>
      <c r="N1268">
        <v>56</v>
      </c>
      <c r="O1268">
        <v>298</v>
      </c>
      <c r="P1268">
        <v>7</v>
      </c>
      <c r="Q1268">
        <v>68</v>
      </c>
      <c r="R1268">
        <v>4</v>
      </c>
      <c r="S1268">
        <v>0</v>
      </c>
      <c r="T1268">
        <v>19</v>
      </c>
      <c r="U1268">
        <v>2</v>
      </c>
      <c r="V1268">
        <v>6</v>
      </c>
      <c r="W1268">
        <v>6</v>
      </c>
      <c r="X1268">
        <v>6</v>
      </c>
      <c r="Y1268">
        <v>0</v>
      </c>
      <c r="Z1268">
        <v>0</v>
      </c>
      <c r="AA1268" t="s">
        <v>67</v>
      </c>
      <c r="AB1268">
        <v>0</v>
      </c>
    </row>
    <row r="1269" spans="2:28" x14ac:dyDescent="0.2">
      <c r="B1269">
        <v>2075</v>
      </c>
      <c r="C1269">
        <v>1970</v>
      </c>
      <c r="D1269" s="59">
        <f t="shared" ca="1" si="58"/>
        <v>54</v>
      </c>
      <c r="E1269" t="s">
        <v>23</v>
      </c>
      <c r="F1269" t="s">
        <v>32</v>
      </c>
      <c r="G1269" t="s">
        <v>1513</v>
      </c>
      <c r="H1269" s="61" t="str">
        <f t="shared" si="59"/>
        <v>72,460.00</v>
      </c>
      <c r="I1269" s="78">
        <f t="shared" si="60"/>
        <v>72460</v>
      </c>
      <c r="J1269">
        <v>0</v>
      </c>
      <c r="K1269">
        <v>0</v>
      </c>
      <c r="L1269" s="61" t="s">
        <v>207</v>
      </c>
      <c r="M1269" s="93">
        <v>41592</v>
      </c>
      <c r="N1269">
        <v>56</v>
      </c>
      <c r="O1269">
        <v>377</v>
      </c>
      <c r="P1269">
        <v>10</v>
      </c>
      <c r="Q1269">
        <v>540</v>
      </c>
      <c r="R1269">
        <v>80</v>
      </c>
      <c r="S1269">
        <v>30</v>
      </c>
      <c r="T1269">
        <v>10</v>
      </c>
      <c r="U1269">
        <v>1</v>
      </c>
      <c r="V1269">
        <v>3</v>
      </c>
      <c r="W1269">
        <v>7</v>
      </c>
      <c r="X1269">
        <v>1</v>
      </c>
      <c r="Y1269">
        <v>0</v>
      </c>
      <c r="Z1269">
        <v>0</v>
      </c>
      <c r="AA1269" t="s">
        <v>67</v>
      </c>
      <c r="AB1269">
        <v>0</v>
      </c>
    </row>
    <row r="1270" spans="2:28" x14ac:dyDescent="0.2">
      <c r="B1270">
        <v>3428</v>
      </c>
      <c r="C1270">
        <v>1992</v>
      </c>
      <c r="D1270" s="59">
        <f t="shared" ca="1" si="58"/>
        <v>32</v>
      </c>
      <c r="E1270" t="s">
        <v>40</v>
      </c>
      <c r="F1270" t="s">
        <v>32</v>
      </c>
      <c r="G1270" t="s">
        <v>1514</v>
      </c>
      <c r="H1270" s="61" t="str">
        <f t="shared" si="59"/>
        <v>68,682.00</v>
      </c>
      <c r="I1270" s="78">
        <f t="shared" si="60"/>
        <v>68682</v>
      </c>
      <c r="J1270">
        <v>0</v>
      </c>
      <c r="K1270">
        <v>0</v>
      </c>
      <c r="L1270" s="61">
        <v>41435</v>
      </c>
      <c r="M1270" s="93">
        <v>41435</v>
      </c>
      <c r="N1270">
        <v>56</v>
      </c>
      <c r="O1270">
        <v>919</v>
      </c>
      <c r="P1270">
        <v>0</v>
      </c>
      <c r="Q1270">
        <v>505</v>
      </c>
      <c r="R1270">
        <v>99</v>
      </c>
      <c r="S1270">
        <v>30</v>
      </c>
      <c r="T1270">
        <v>45</v>
      </c>
      <c r="U1270">
        <v>1</v>
      </c>
      <c r="V1270">
        <v>4</v>
      </c>
      <c r="W1270">
        <v>10</v>
      </c>
      <c r="X1270">
        <v>2</v>
      </c>
      <c r="Y1270">
        <v>0</v>
      </c>
      <c r="Z1270">
        <v>0</v>
      </c>
      <c r="AA1270" t="s">
        <v>27</v>
      </c>
      <c r="AB1270">
        <v>0</v>
      </c>
    </row>
    <row r="1271" spans="2:28" x14ac:dyDescent="0.2">
      <c r="B1271">
        <v>4500</v>
      </c>
      <c r="C1271">
        <v>1992</v>
      </c>
      <c r="D1271" s="59">
        <f t="shared" ca="1" si="58"/>
        <v>32</v>
      </c>
      <c r="E1271" t="s">
        <v>40</v>
      </c>
      <c r="F1271" t="s">
        <v>32</v>
      </c>
      <c r="G1271" t="s">
        <v>1514</v>
      </c>
      <c r="H1271" s="61" t="str">
        <f t="shared" si="59"/>
        <v>68,682.00</v>
      </c>
      <c r="I1271" s="78">
        <f t="shared" si="60"/>
        <v>68682</v>
      </c>
      <c r="J1271">
        <v>0</v>
      </c>
      <c r="K1271">
        <v>0</v>
      </c>
      <c r="L1271" s="61">
        <v>41435</v>
      </c>
      <c r="M1271" s="93">
        <v>41435</v>
      </c>
      <c r="N1271">
        <v>56</v>
      </c>
      <c r="O1271">
        <v>919</v>
      </c>
      <c r="P1271">
        <v>0</v>
      </c>
      <c r="Q1271">
        <v>505</v>
      </c>
      <c r="R1271">
        <v>99</v>
      </c>
      <c r="S1271">
        <v>30</v>
      </c>
      <c r="T1271">
        <v>45</v>
      </c>
      <c r="U1271">
        <v>1</v>
      </c>
      <c r="V1271">
        <v>4</v>
      </c>
      <c r="W1271">
        <v>10</v>
      </c>
      <c r="X1271">
        <v>2</v>
      </c>
      <c r="Y1271">
        <v>0</v>
      </c>
      <c r="Z1271">
        <v>0</v>
      </c>
      <c r="AA1271" t="s">
        <v>27</v>
      </c>
      <c r="AB1271">
        <v>0</v>
      </c>
    </row>
    <row r="1272" spans="2:28" x14ac:dyDescent="0.2">
      <c r="B1272">
        <v>7369</v>
      </c>
      <c r="C1272">
        <v>1982</v>
      </c>
      <c r="D1272" s="59">
        <f t="shared" ca="1" si="58"/>
        <v>42</v>
      </c>
      <c r="E1272" t="s">
        <v>53</v>
      </c>
      <c r="F1272" t="s">
        <v>32</v>
      </c>
      <c r="G1272" t="s">
        <v>1515</v>
      </c>
      <c r="H1272" s="61" t="str">
        <f t="shared" si="59"/>
        <v>36,959.00</v>
      </c>
      <c r="I1272" s="78">
        <f t="shared" si="60"/>
        <v>36959</v>
      </c>
      <c r="J1272">
        <v>1</v>
      </c>
      <c r="K1272">
        <v>0</v>
      </c>
      <c r="L1272" s="61">
        <v>41315</v>
      </c>
      <c r="M1272" s="93">
        <v>41315</v>
      </c>
      <c r="N1272">
        <v>56</v>
      </c>
      <c r="O1272">
        <v>25</v>
      </c>
      <c r="P1272">
        <v>6</v>
      </c>
      <c r="Q1272">
        <v>25</v>
      </c>
      <c r="R1272">
        <v>6</v>
      </c>
      <c r="S1272">
        <v>0</v>
      </c>
      <c r="T1272">
        <v>0</v>
      </c>
      <c r="U1272">
        <v>2</v>
      </c>
      <c r="V1272">
        <v>2</v>
      </c>
      <c r="W1272">
        <v>3</v>
      </c>
      <c r="X1272">
        <v>8</v>
      </c>
      <c r="Y1272">
        <v>0</v>
      </c>
      <c r="Z1272">
        <v>0</v>
      </c>
      <c r="AA1272" t="s">
        <v>27</v>
      </c>
      <c r="AB1272">
        <v>0</v>
      </c>
    </row>
    <row r="1273" spans="2:28" x14ac:dyDescent="0.2">
      <c r="B1273">
        <v>4381</v>
      </c>
      <c r="C1273">
        <v>1972</v>
      </c>
      <c r="D1273" s="59">
        <f t="shared" ca="1" si="58"/>
        <v>52</v>
      </c>
      <c r="E1273" t="s">
        <v>40</v>
      </c>
      <c r="F1273" t="s">
        <v>32</v>
      </c>
      <c r="G1273" t="s">
        <v>1516</v>
      </c>
      <c r="H1273" s="61" t="str">
        <f t="shared" si="59"/>
        <v>46,463.00</v>
      </c>
      <c r="I1273" s="78">
        <f t="shared" si="60"/>
        <v>46463</v>
      </c>
      <c r="J1273">
        <v>1</v>
      </c>
      <c r="K1273">
        <v>1</v>
      </c>
      <c r="L1273" s="61" t="s">
        <v>1517</v>
      </c>
      <c r="M1273" s="93">
        <v>41504</v>
      </c>
      <c r="N1273">
        <v>56</v>
      </c>
      <c r="O1273">
        <v>163</v>
      </c>
      <c r="P1273">
        <v>2</v>
      </c>
      <c r="Q1273">
        <v>40</v>
      </c>
      <c r="R1273">
        <v>8</v>
      </c>
      <c r="S1273">
        <v>11</v>
      </c>
      <c r="T1273">
        <v>11</v>
      </c>
      <c r="U1273">
        <v>7</v>
      </c>
      <c r="V1273">
        <v>3</v>
      </c>
      <c r="W1273">
        <v>6</v>
      </c>
      <c r="X1273">
        <v>6</v>
      </c>
      <c r="Y1273">
        <v>0</v>
      </c>
      <c r="Z1273">
        <v>0</v>
      </c>
      <c r="AA1273" t="s">
        <v>27</v>
      </c>
      <c r="AB1273">
        <v>0</v>
      </c>
    </row>
    <row r="1274" spans="2:28" x14ac:dyDescent="0.2">
      <c r="B1274">
        <v>9964</v>
      </c>
      <c r="C1274">
        <v>1980</v>
      </c>
      <c r="D1274" s="59">
        <f t="shared" ca="1" si="58"/>
        <v>44</v>
      </c>
      <c r="E1274" t="s">
        <v>23</v>
      </c>
      <c r="F1274" t="s">
        <v>28</v>
      </c>
      <c r="G1274" t="s">
        <v>1518</v>
      </c>
      <c r="H1274" s="61" t="str">
        <f t="shared" si="59"/>
        <v>61,825.00</v>
      </c>
      <c r="I1274" s="78">
        <f t="shared" si="60"/>
        <v>61825</v>
      </c>
      <c r="J1274">
        <v>0</v>
      </c>
      <c r="K1274">
        <v>1</v>
      </c>
      <c r="L1274" s="61">
        <v>41463</v>
      </c>
      <c r="M1274" s="93">
        <v>41463</v>
      </c>
      <c r="N1274">
        <v>56</v>
      </c>
      <c r="O1274">
        <v>162</v>
      </c>
      <c r="P1274">
        <v>50</v>
      </c>
      <c r="Q1274">
        <v>100</v>
      </c>
      <c r="R1274">
        <v>55</v>
      </c>
      <c r="S1274">
        <v>30</v>
      </c>
      <c r="T1274">
        <v>27</v>
      </c>
      <c r="U1274">
        <v>1</v>
      </c>
      <c r="V1274">
        <v>4</v>
      </c>
      <c r="W1274">
        <v>8</v>
      </c>
      <c r="X1274">
        <v>4</v>
      </c>
      <c r="Y1274">
        <v>0</v>
      </c>
      <c r="Z1274">
        <v>0</v>
      </c>
      <c r="AA1274" t="s">
        <v>27</v>
      </c>
      <c r="AB1274">
        <v>0</v>
      </c>
    </row>
    <row r="1275" spans="2:28" x14ac:dyDescent="0.2">
      <c r="B1275">
        <v>1630</v>
      </c>
      <c r="C1275">
        <v>1980</v>
      </c>
      <c r="D1275" s="59">
        <f t="shared" ca="1" si="58"/>
        <v>44</v>
      </c>
      <c r="E1275" t="s">
        <v>23</v>
      </c>
      <c r="F1275" t="s">
        <v>28</v>
      </c>
      <c r="G1275" t="s">
        <v>1518</v>
      </c>
      <c r="H1275" s="61" t="str">
        <f t="shared" si="59"/>
        <v>61,825.00</v>
      </c>
      <c r="I1275" s="78">
        <f t="shared" si="60"/>
        <v>61825</v>
      </c>
      <c r="J1275">
        <v>0</v>
      </c>
      <c r="K1275">
        <v>1</v>
      </c>
      <c r="L1275" s="61">
        <v>41463</v>
      </c>
      <c r="M1275" s="93">
        <v>41463</v>
      </c>
      <c r="N1275">
        <v>56</v>
      </c>
      <c r="O1275">
        <v>162</v>
      </c>
      <c r="P1275">
        <v>50</v>
      </c>
      <c r="Q1275">
        <v>100</v>
      </c>
      <c r="R1275">
        <v>55</v>
      </c>
      <c r="S1275">
        <v>30</v>
      </c>
      <c r="T1275">
        <v>27</v>
      </c>
      <c r="U1275">
        <v>1</v>
      </c>
      <c r="V1275">
        <v>4</v>
      </c>
      <c r="W1275">
        <v>8</v>
      </c>
      <c r="X1275">
        <v>4</v>
      </c>
      <c r="Y1275">
        <v>0</v>
      </c>
      <c r="Z1275">
        <v>0</v>
      </c>
      <c r="AA1275" t="s">
        <v>27</v>
      </c>
      <c r="AB1275">
        <v>0</v>
      </c>
    </row>
    <row r="1276" spans="2:28" x14ac:dyDescent="0.2">
      <c r="B1276">
        <v>5012</v>
      </c>
      <c r="C1276">
        <v>1990</v>
      </c>
      <c r="D1276" s="59">
        <f t="shared" ca="1" si="58"/>
        <v>34</v>
      </c>
      <c r="E1276" t="s">
        <v>23</v>
      </c>
      <c r="F1276" t="s">
        <v>32</v>
      </c>
      <c r="G1276" t="s">
        <v>1519</v>
      </c>
      <c r="H1276" s="61" t="str">
        <f t="shared" si="59"/>
        <v>28,691.00</v>
      </c>
      <c r="I1276" s="78">
        <f t="shared" si="60"/>
        <v>28691</v>
      </c>
      <c r="J1276">
        <v>1</v>
      </c>
      <c r="K1276">
        <v>0</v>
      </c>
      <c r="L1276" s="61">
        <v>41371</v>
      </c>
      <c r="M1276" s="93">
        <v>41371</v>
      </c>
      <c r="N1276">
        <v>56</v>
      </c>
      <c r="O1276">
        <v>5</v>
      </c>
      <c r="P1276">
        <v>4</v>
      </c>
      <c r="Q1276">
        <v>13</v>
      </c>
      <c r="R1276">
        <v>8</v>
      </c>
      <c r="S1276">
        <v>0</v>
      </c>
      <c r="T1276">
        <v>4</v>
      </c>
      <c r="U1276">
        <v>1</v>
      </c>
      <c r="V1276">
        <v>1</v>
      </c>
      <c r="W1276">
        <v>3</v>
      </c>
      <c r="X1276">
        <v>8</v>
      </c>
      <c r="Y1276">
        <v>0</v>
      </c>
      <c r="Z1276">
        <v>0</v>
      </c>
      <c r="AA1276" t="s">
        <v>27</v>
      </c>
      <c r="AB1276">
        <v>0</v>
      </c>
    </row>
    <row r="1277" spans="2:28" x14ac:dyDescent="0.2">
      <c r="B1277">
        <v>6918</v>
      </c>
      <c r="C1277">
        <v>1990</v>
      </c>
      <c r="D1277" s="59">
        <f t="shared" ca="1" si="58"/>
        <v>34</v>
      </c>
      <c r="E1277" t="s">
        <v>23</v>
      </c>
      <c r="F1277" t="s">
        <v>32</v>
      </c>
      <c r="G1277" t="s">
        <v>1519</v>
      </c>
      <c r="H1277" s="61" t="str">
        <f t="shared" si="59"/>
        <v>28,691.00</v>
      </c>
      <c r="I1277" s="78">
        <f t="shared" si="60"/>
        <v>28691</v>
      </c>
      <c r="J1277">
        <v>1</v>
      </c>
      <c r="K1277">
        <v>0</v>
      </c>
      <c r="L1277" s="61">
        <v>41371</v>
      </c>
      <c r="M1277" s="93">
        <v>41371</v>
      </c>
      <c r="N1277">
        <v>56</v>
      </c>
      <c r="O1277">
        <v>5</v>
      </c>
      <c r="P1277">
        <v>4</v>
      </c>
      <c r="Q1277">
        <v>13</v>
      </c>
      <c r="R1277">
        <v>8</v>
      </c>
      <c r="S1277">
        <v>0</v>
      </c>
      <c r="T1277">
        <v>4</v>
      </c>
      <c r="U1277">
        <v>1</v>
      </c>
      <c r="V1277">
        <v>1</v>
      </c>
      <c r="W1277">
        <v>3</v>
      </c>
      <c r="X1277">
        <v>8</v>
      </c>
      <c r="Y1277">
        <v>0</v>
      </c>
      <c r="Z1277">
        <v>0</v>
      </c>
      <c r="AA1277" t="s">
        <v>27</v>
      </c>
      <c r="AB1277">
        <v>0</v>
      </c>
    </row>
    <row r="1278" spans="2:28" x14ac:dyDescent="0.2">
      <c r="B1278">
        <v>7822</v>
      </c>
      <c r="C1278">
        <v>1977</v>
      </c>
      <c r="D1278" s="59">
        <f t="shared" ca="1" si="58"/>
        <v>47</v>
      </c>
      <c r="E1278" t="s">
        <v>23</v>
      </c>
      <c r="F1278" t="s">
        <v>32</v>
      </c>
      <c r="G1278" t="s">
        <v>1520</v>
      </c>
      <c r="H1278" s="61" t="str">
        <f t="shared" si="59"/>
        <v>54,058.00</v>
      </c>
      <c r="I1278" s="78">
        <f t="shared" si="60"/>
        <v>54058</v>
      </c>
      <c r="J1278">
        <v>0</v>
      </c>
      <c r="K1278">
        <v>1</v>
      </c>
      <c r="L1278" s="61">
        <v>41370</v>
      </c>
      <c r="M1278" s="93">
        <v>41370</v>
      </c>
      <c r="N1278">
        <v>56</v>
      </c>
      <c r="O1278">
        <v>198</v>
      </c>
      <c r="P1278">
        <v>18</v>
      </c>
      <c r="Q1278">
        <v>252</v>
      </c>
      <c r="R1278">
        <v>32</v>
      </c>
      <c r="S1278">
        <v>108</v>
      </c>
      <c r="T1278">
        <v>54</v>
      </c>
      <c r="U1278">
        <v>2</v>
      </c>
      <c r="V1278">
        <v>4</v>
      </c>
      <c r="W1278">
        <v>8</v>
      </c>
      <c r="X1278">
        <v>3</v>
      </c>
      <c r="Y1278">
        <v>0</v>
      </c>
      <c r="Z1278">
        <v>0</v>
      </c>
      <c r="AA1278" t="s">
        <v>27</v>
      </c>
      <c r="AB1278">
        <v>0</v>
      </c>
    </row>
    <row r="1279" spans="2:28" x14ac:dyDescent="0.2">
      <c r="B1279">
        <v>10156</v>
      </c>
      <c r="C1279">
        <v>1976</v>
      </c>
      <c r="D1279" s="59">
        <f t="shared" ca="1" si="58"/>
        <v>48</v>
      </c>
      <c r="E1279" t="s">
        <v>23</v>
      </c>
      <c r="F1279" t="s">
        <v>28</v>
      </c>
      <c r="G1279" t="s">
        <v>1521</v>
      </c>
      <c r="H1279" s="61" t="str">
        <f t="shared" si="59"/>
        <v>84,196.00</v>
      </c>
      <c r="I1279" s="78">
        <f t="shared" si="60"/>
        <v>84196</v>
      </c>
      <c r="J1279">
        <v>0</v>
      </c>
      <c r="K1279">
        <v>1</v>
      </c>
      <c r="L1279" s="61">
        <v>41339</v>
      </c>
      <c r="M1279" s="93">
        <v>41339</v>
      </c>
      <c r="N1279">
        <v>56</v>
      </c>
      <c r="O1279">
        <v>215</v>
      </c>
      <c r="P1279">
        <v>63</v>
      </c>
      <c r="Q1279">
        <v>507</v>
      </c>
      <c r="R1279">
        <v>231</v>
      </c>
      <c r="S1279">
        <v>31</v>
      </c>
      <c r="T1279">
        <v>190</v>
      </c>
      <c r="U1279">
        <v>1</v>
      </c>
      <c r="V1279">
        <v>8</v>
      </c>
      <c r="W1279">
        <v>7</v>
      </c>
      <c r="X1279">
        <v>3</v>
      </c>
      <c r="Y1279">
        <v>0</v>
      </c>
      <c r="Z1279">
        <v>0</v>
      </c>
      <c r="AA1279" t="s">
        <v>27</v>
      </c>
      <c r="AB1279">
        <v>0</v>
      </c>
    </row>
    <row r="1280" spans="2:28" x14ac:dyDescent="0.2">
      <c r="B1280">
        <v>3033</v>
      </c>
      <c r="C1280">
        <v>1964</v>
      </c>
      <c r="D1280" s="59">
        <f t="shared" ca="1" si="58"/>
        <v>60</v>
      </c>
      <c r="E1280" t="s">
        <v>53</v>
      </c>
      <c r="F1280" t="s">
        <v>32</v>
      </c>
      <c r="G1280" t="s">
        <v>1522</v>
      </c>
      <c r="H1280" s="61" t="str">
        <f t="shared" si="59"/>
        <v>38,620.00</v>
      </c>
      <c r="I1280" s="78">
        <f t="shared" si="60"/>
        <v>38620</v>
      </c>
      <c r="J1280">
        <v>0</v>
      </c>
      <c r="K1280">
        <v>0</v>
      </c>
      <c r="L1280" s="61">
        <v>41583</v>
      </c>
      <c r="M1280" s="93">
        <v>41583</v>
      </c>
      <c r="N1280">
        <v>56</v>
      </c>
      <c r="O1280">
        <v>112</v>
      </c>
      <c r="P1280">
        <v>17</v>
      </c>
      <c r="Q1280">
        <v>44</v>
      </c>
      <c r="R1280">
        <v>34</v>
      </c>
      <c r="S1280">
        <v>22</v>
      </c>
      <c r="T1280">
        <v>89</v>
      </c>
      <c r="U1280">
        <v>1</v>
      </c>
      <c r="V1280">
        <v>2</v>
      </c>
      <c r="W1280">
        <v>3</v>
      </c>
      <c r="X1280">
        <v>3</v>
      </c>
      <c r="Y1280">
        <v>0</v>
      </c>
      <c r="Z1280">
        <v>0</v>
      </c>
      <c r="AA1280" t="s">
        <v>38</v>
      </c>
      <c r="AB1280">
        <v>0</v>
      </c>
    </row>
    <row r="1281" spans="2:28" x14ac:dyDescent="0.2">
      <c r="B1281">
        <v>4119</v>
      </c>
      <c r="C1281">
        <v>1964</v>
      </c>
      <c r="D1281" s="59">
        <f t="shared" ca="1" si="58"/>
        <v>60</v>
      </c>
      <c r="E1281" t="s">
        <v>53</v>
      </c>
      <c r="F1281" t="s">
        <v>32</v>
      </c>
      <c r="G1281" t="s">
        <v>1522</v>
      </c>
      <c r="H1281" s="61" t="str">
        <f t="shared" si="59"/>
        <v>38,620.00</v>
      </c>
      <c r="I1281" s="78">
        <f t="shared" si="60"/>
        <v>38620</v>
      </c>
      <c r="J1281">
        <v>0</v>
      </c>
      <c r="K1281">
        <v>0</v>
      </c>
      <c r="L1281" s="61">
        <v>41583</v>
      </c>
      <c r="M1281" s="93">
        <v>41583</v>
      </c>
      <c r="N1281">
        <v>56</v>
      </c>
      <c r="O1281">
        <v>112</v>
      </c>
      <c r="P1281">
        <v>17</v>
      </c>
      <c r="Q1281">
        <v>44</v>
      </c>
      <c r="R1281">
        <v>34</v>
      </c>
      <c r="S1281">
        <v>22</v>
      </c>
      <c r="T1281">
        <v>89</v>
      </c>
      <c r="U1281">
        <v>1</v>
      </c>
      <c r="V1281">
        <v>2</v>
      </c>
      <c r="W1281">
        <v>3</v>
      </c>
      <c r="X1281">
        <v>3</v>
      </c>
      <c r="Y1281">
        <v>0</v>
      </c>
      <c r="Z1281">
        <v>0</v>
      </c>
      <c r="AA1281" t="s">
        <v>46</v>
      </c>
      <c r="AB1281">
        <v>0</v>
      </c>
    </row>
    <row r="1282" spans="2:28" x14ac:dyDescent="0.2">
      <c r="B1282">
        <v>11110</v>
      </c>
      <c r="C1282">
        <v>1974</v>
      </c>
      <c r="D1282" s="59">
        <f t="shared" ca="1" si="58"/>
        <v>50</v>
      </c>
      <c r="E1282" t="s">
        <v>23</v>
      </c>
      <c r="F1282" t="s">
        <v>28</v>
      </c>
      <c r="G1282" t="s">
        <v>1523</v>
      </c>
      <c r="H1282" s="61" t="str">
        <f t="shared" si="59"/>
        <v>3,502.00</v>
      </c>
      <c r="I1282" s="78">
        <f t="shared" si="60"/>
        <v>3502</v>
      </c>
      <c r="J1282">
        <v>1</v>
      </c>
      <c r="K1282">
        <v>0</v>
      </c>
      <c r="L1282" s="61" t="s">
        <v>693</v>
      </c>
      <c r="M1282" s="93">
        <v>41377</v>
      </c>
      <c r="N1282">
        <v>56</v>
      </c>
      <c r="O1282">
        <v>2</v>
      </c>
      <c r="P1282">
        <v>1</v>
      </c>
      <c r="Q1282">
        <v>1</v>
      </c>
      <c r="R1282">
        <v>0</v>
      </c>
      <c r="S1282">
        <v>0</v>
      </c>
      <c r="T1282">
        <v>1</v>
      </c>
      <c r="U1282">
        <v>0</v>
      </c>
      <c r="V1282">
        <v>0</v>
      </c>
      <c r="W1282">
        <v>0</v>
      </c>
      <c r="X1282">
        <v>14</v>
      </c>
      <c r="Y1282">
        <v>0</v>
      </c>
      <c r="Z1282">
        <v>0</v>
      </c>
      <c r="AA1282" t="s">
        <v>50</v>
      </c>
      <c r="AB1282">
        <v>0</v>
      </c>
    </row>
    <row r="1283" spans="2:28" x14ac:dyDescent="0.2">
      <c r="B1283">
        <v>332</v>
      </c>
      <c r="C1283">
        <v>1958</v>
      </c>
      <c r="D1283" s="59">
        <f t="shared" ref="D1283:D1346" ca="1" si="61">(YEAR(NOW())-C1283)</f>
        <v>66</v>
      </c>
      <c r="E1283" t="s">
        <v>23</v>
      </c>
      <c r="F1283" t="s">
        <v>32</v>
      </c>
      <c r="G1283" t="s">
        <v>1524</v>
      </c>
      <c r="H1283" s="61" t="str">
        <f t="shared" ref="H1283:H1346" si="62">REPLACE(G1283,1,1,"")</f>
        <v>47,743.00</v>
      </c>
      <c r="I1283" s="78">
        <f t="shared" ref="I1283:I1346" si="63">VALUE(H1283)</f>
        <v>47743</v>
      </c>
      <c r="J1283">
        <v>0</v>
      </c>
      <c r="K1283">
        <v>1</v>
      </c>
      <c r="L1283" s="61" t="s">
        <v>1428</v>
      </c>
      <c r="M1283" s="93">
        <v>41355</v>
      </c>
      <c r="N1283">
        <v>56</v>
      </c>
      <c r="O1283">
        <v>198</v>
      </c>
      <c r="P1283">
        <v>2</v>
      </c>
      <c r="Q1283">
        <v>43</v>
      </c>
      <c r="R1283">
        <v>0</v>
      </c>
      <c r="S1283">
        <v>12</v>
      </c>
      <c r="T1283">
        <v>20</v>
      </c>
      <c r="U1283">
        <v>3</v>
      </c>
      <c r="V1283">
        <v>4</v>
      </c>
      <c r="W1283">
        <v>6</v>
      </c>
      <c r="X1283">
        <v>6</v>
      </c>
      <c r="Y1283">
        <v>0</v>
      </c>
      <c r="Z1283">
        <v>0</v>
      </c>
      <c r="AA1283" t="s">
        <v>27</v>
      </c>
      <c r="AB1283">
        <v>1</v>
      </c>
    </row>
    <row r="1284" spans="2:28" x14ac:dyDescent="0.2">
      <c r="B1284">
        <v>737</v>
      </c>
      <c r="C1284">
        <v>1950</v>
      </c>
      <c r="D1284" s="59">
        <f t="shared" ca="1" si="61"/>
        <v>74</v>
      </c>
      <c r="E1284" t="s">
        <v>40</v>
      </c>
      <c r="F1284" t="s">
        <v>32</v>
      </c>
      <c r="G1284" t="s">
        <v>1525</v>
      </c>
      <c r="H1284" s="61" t="str">
        <f t="shared" si="62"/>
        <v>80,360.00</v>
      </c>
      <c r="I1284" s="78">
        <f t="shared" si="63"/>
        <v>80360</v>
      </c>
      <c r="J1284">
        <v>0</v>
      </c>
      <c r="K1284">
        <v>0</v>
      </c>
      <c r="L1284" s="61">
        <v>41336</v>
      </c>
      <c r="M1284" s="93">
        <v>41336</v>
      </c>
      <c r="N1284">
        <v>56</v>
      </c>
      <c r="O1284">
        <v>1493</v>
      </c>
      <c r="P1284">
        <v>86</v>
      </c>
      <c r="Q1284">
        <v>454</v>
      </c>
      <c r="R1284">
        <v>112</v>
      </c>
      <c r="S1284">
        <v>43</v>
      </c>
      <c r="T1284">
        <v>43</v>
      </c>
      <c r="U1284">
        <v>2</v>
      </c>
      <c r="V1284">
        <v>4</v>
      </c>
      <c r="W1284">
        <v>5</v>
      </c>
      <c r="X1284">
        <v>2</v>
      </c>
      <c r="Y1284">
        <v>0</v>
      </c>
      <c r="Z1284">
        <v>0</v>
      </c>
      <c r="AA1284" t="s">
        <v>27</v>
      </c>
      <c r="AB1284">
        <v>3</v>
      </c>
    </row>
    <row r="1285" spans="2:28" x14ac:dyDescent="0.2">
      <c r="B1285">
        <v>10319</v>
      </c>
      <c r="C1285">
        <v>1972</v>
      </c>
      <c r="D1285" s="59">
        <f t="shared" ca="1" si="61"/>
        <v>52</v>
      </c>
      <c r="E1285" t="s">
        <v>23</v>
      </c>
      <c r="F1285" t="s">
        <v>32</v>
      </c>
      <c r="G1285" t="s">
        <v>1526</v>
      </c>
      <c r="H1285" s="61" t="str">
        <f t="shared" si="62"/>
        <v>66,303.00</v>
      </c>
      <c r="I1285" s="78">
        <f t="shared" si="63"/>
        <v>66303</v>
      </c>
      <c r="J1285">
        <v>0</v>
      </c>
      <c r="K1285">
        <v>1</v>
      </c>
      <c r="L1285" s="61" t="s">
        <v>1527</v>
      </c>
      <c r="M1285" s="93">
        <v>41331</v>
      </c>
      <c r="N1285">
        <v>56</v>
      </c>
      <c r="O1285">
        <v>1090</v>
      </c>
      <c r="P1285">
        <v>12</v>
      </c>
      <c r="Q1285">
        <v>96</v>
      </c>
      <c r="R1285">
        <v>16</v>
      </c>
      <c r="S1285">
        <v>12</v>
      </c>
      <c r="T1285">
        <v>60</v>
      </c>
      <c r="U1285">
        <v>4</v>
      </c>
      <c r="V1285">
        <v>3</v>
      </c>
      <c r="W1285">
        <v>11</v>
      </c>
      <c r="X1285">
        <v>8</v>
      </c>
      <c r="Y1285">
        <v>0</v>
      </c>
      <c r="Z1285">
        <v>0</v>
      </c>
      <c r="AA1285" t="s">
        <v>27</v>
      </c>
      <c r="AB1285">
        <v>1</v>
      </c>
    </row>
    <row r="1286" spans="2:28" x14ac:dyDescent="0.2">
      <c r="B1286">
        <v>2683</v>
      </c>
      <c r="C1286">
        <v>1970</v>
      </c>
      <c r="D1286" s="59">
        <f t="shared" ca="1" si="61"/>
        <v>54</v>
      </c>
      <c r="E1286" t="s">
        <v>23</v>
      </c>
      <c r="F1286" t="s">
        <v>32</v>
      </c>
      <c r="G1286" t="s">
        <v>1528</v>
      </c>
      <c r="H1286" s="61" t="str">
        <f t="shared" si="62"/>
        <v>52,413.00</v>
      </c>
      <c r="I1286" s="78">
        <f t="shared" si="63"/>
        <v>52413</v>
      </c>
      <c r="J1286">
        <v>0</v>
      </c>
      <c r="K1286">
        <v>2</v>
      </c>
      <c r="L1286" s="61">
        <v>41307</v>
      </c>
      <c r="M1286" s="93">
        <v>41307</v>
      </c>
      <c r="N1286">
        <v>56</v>
      </c>
      <c r="O1286">
        <v>295</v>
      </c>
      <c r="P1286">
        <v>106</v>
      </c>
      <c r="Q1286">
        <v>271</v>
      </c>
      <c r="R1286">
        <v>75</v>
      </c>
      <c r="S1286">
        <v>98</v>
      </c>
      <c r="T1286">
        <v>65</v>
      </c>
      <c r="U1286">
        <v>4</v>
      </c>
      <c r="V1286">
        <v>6</v>
      </c>
      <c r="W1286">
        <v>12</v>
      </c>
      <c r="X1286">
        <v>6</v>
      </c>
      <c r="Y1286">
        <v>0</v>
      </c>
      <c r="Z1286">
        <v>0</v>
      </c>
      <c r="AA1286" t="s">
        <v>31</v>
      </c>
      <c r="AB1286">
        <v>0</v>
      </c>
    </row>
    <row r="1287" spans="2:28" x14ac:dyDescent="0.2">
      <c r="B1287">
        <v>3445</v>
      </c>
      <c r="C1287">
        <v>1957</v>
      </c>
      <c r="D1287" s="59">
        <f t="shared" ca="1" si="61"/>
        <v>67</v>
      </c>
      <c r="E1287" t="s">
        <v>23</v>
      </c>
      <c r="F1287" t="s">
        <v>28</v>
      </c>
      <c r="G1287" t="s">
        <v>1529</v>
      </c>
      <c r="H1287" s="61" t="str">
        <f t="shared" si="62"/>
        <v>60,714.00</v>
      </c>
      <c r="I1287" s="78">
        <f t="shared" si="63"/>
        <v>60714</v>
      </c>
      <c r="J1287">
        <v>0</v>
      </c>
      <c r="K1287">
        <v>0</v>
      </c>
      <c r="L1287" s="61" t="s">
        <v>651</v>
      </c>
      <c r="M1287" s="93">
        <v>41291</v>
      </c>
      <c r="N1287">
        <v>56</v>
      </c>
      <c r="O1287">
        <v>216</v>
      </c>
      <c r="P1287">
        <v>162</v>
      </c>
      <c r="Q1287">
        <v>224</v>
      </c>
      <c r="R1287">
        <v>101</v>
      </c>
      <c r="S1287">
        <v>92</v>
      </c>
      <c r="T1287">
        <v>162</v>
      </c>
      <c r="U1287">
        <v>2</v>
      </c>
      <c r="V1287">
        <v>7</v>
      </c>
      <c r="W1287">
        <v>10</v>
      </c>
      <c r="X1287">
        <v>5</v>
      </c>
      <c r="Y1287">
        <v>1</v>
      </c>
      <c r="Z1287">
        <v>0</v>
      </c>
      <c r="AA1287" t="s">
        <v>67</v>
      </c>
      <c r="AB1287">
        <v>0</v>
      </c>
    </row>
    <row r="1288" spans="2:28" x14ac:dyDescent="0.2">
      <c r="B1288">
        <v>10913</v>
      </c>
      <c r="C1288">
        <v>1985</v>
      </c>
      <c r="D1288" s="59">
        <f t="shared" ca="1" si="61"/>
        <v>39</v>
      </c>
      <c r="E1288" t="s">
        <v>53</v>
      </c>
      <c r="F1288" t="s">
        <v>28</v>
      </c>
      <c r="G1288" t="s">
        <v>1530</v>
      </c>
      <c r="H1288" s="61" t="str">
        <f t="shared" si="62"/>
        <v>31,385.00</v>
      </c>
      <c r="I1288" s="78">
        <f t="shared" si="63"/>
        <v>31385</v>
      </c>
      <c r="J1288">
        <v>1</v>
      </c>
      <c r="K1288">
        <v>0</v>
      </c>
      <c r="L1288" s="61">
        <v>41041</v>
      </c>
      <c r="M1288" s="93">
        <v>41041</v>
      </c>
      <c r="N1288">
        <v>56</v>
      </c>
      <c r="O1288">
        <v>3</v>
      </c>
      <c r="P1288">
        <v>2</v>
      </c>
      <c r="Q1288">
        <v>12</v>
      </c>
      <c r="R1288">
        <v>0</v>
      </c>
      <c r="S1288">
        <v>1</v>
      </c>
      <c r="T1288">
        <v>9</v>
      </c>
      <c r="U1288">
        <v>1</v>
      </c>
      <c r="V1288">
        <v>1</v>
      </c>
      <c r="W1288">
        <v>2</v>
      </c>
      <c r="X1288">
        <v>8</v>
      </c>
      <c r="Y1288">
        <v>1</v>
      </c>
      <c r="Z1288">
        <v>0</v>
      </c>
      <c r="AA1288" t="s">
        <v>27</v>
      </c>
      <c r="AB1288">
        <v>1</v>
      </c>
    </row>
    <row r="1289" spans="2:28" x14ac:dyDescent="0.2">
      <c r="B1289">
        <v>4427</v>
      </c>
      <c r="C1289">
        <v>1996</v>
      </c>
      <c r="D1289" s="59">
        <f t="shared" ca="1" si="61"/>
        <v>28</v>
      </c>
      <c r="E1289" t="s">
        <v>43</v>
      </c>
      <c r="F1289" t="s">
        <v>28</v>
      </c>
      <c r="G1289" t="s">
        <v>1531</v>
      </c>
      <c r="H1289" s="61" t="str">
        <f t="shared" si="62"/>
        <v>83,257.00</v>
      </c>
      <c r="I1289" s="78">
        <f t="shared" si="63"/>
        <v>83257</v>
      </c>
      <c r="J1289">
        <v>0</v>
      </c>
      <c r="K1289">
        <v>0</v>
      </c>
      <c r="L1289" s="61" t="s">
        <v>521</v>
      </c>
      <c r="M1289" s="93">
        <v>41170</v>
      </c>
      <c r="N1289">
        <v>56</v>
      </c>
      <c r="O1289">
        <v>536</v>
      </c>
      <c r="P1289">
        <v>27</v>
      </c>
      <c r="Q1289">
        <v>590</v>
      </c>
      <c r="R1289">
        <v>38</v>
      </c>
      <c r="S1289">
        <v>107</v>
      </c>
      <c r="T1289">
        <v>67</v>
      </c>
      <c r="U1289">
        <v>1</v>
      </c>
      <c r="V1289">
        <v>5</v>
      </c>
      <c r="W1289">
        <v>12</v>
      </c>
      <c r="X1289">
        <v>6</v>
      </c>
      <c r="Y1289">
        <v>1</v>
      </c>
      <c r="Z1289">
        <v>1</v>
      </c>
      <c r="AA1289" t="s">
        <v>27</v>
      </c>
      <c r="AB1289">
        <v>2</v>
      </c>
    </row>
    <row r="1290" spans="2:28" x14ac:dyDescent="0.2">
      <c r="B1290">
        <v>8717</v>
      </c>
      <c r="C1290">
        <v>1976</v>
      </c>
      <c r="D1290" s="59">
        <f t="shared" ca="1" si="61"/>
        <v>48</v>
      </c>
      <c r="E1290" t="s">
        <v>40</v>
      </c>
      <c r="F1290" t="s">
        <v>32</v>
      </c>
      <c r="G1290" t="s">
        <v>1532</v>
      </c>
      <c r="H1290" s="61" t="str">
        <f t="shared" si="62"/>
        <v>80,427.00</v>
      </c>
      <c r="I1290" s="78">
        <f t="shared" si="63"/>
        <v>80427</v>
      </c>
      <c r="J1290">
        <v>0</v>
      </c>
      <c r="K1290">
        <v>1</v>
      </c>
      <c r="L1290" s="61">
        <v>41252</v>
      </c>
      <c r="M1290" s="93">
        <v>41252</v>
      </c>
      <c r="N1290">
        <v>56</v>
      </c>
      <c r="O1290">
        <v>1149</v>
      </c>
      <c r="P1290">
        <v>71</v>
      </c>
      <c r="Q1290">
        <v>449</v>
      </c>
      <c r="R1290">
        <v>69</v>
      </c>
      <c r="S1290">
        <v>71</v>
      </c>
      <c r="T1290">
        <v>26</v>
      </c>
      <c r="U1290">
        <v>1</v>
      </c>
      <c r="V1290">
        <v>11</v>
      </c>
      <c r="W1290">
        <v>8</v>
      </c>
      <c r="X1290">
        <v>5</v>
      </c>
      <c r="Y1290">
        <v>0</v>
      </c>
      <c r="Z1290">
        <v>0</v>
      </c>
      <c r="AA1290" t="s">
        <v>50</v>
      </c>
      <c r="AB1290">
        <v>0</v>
      </c>
    </row>
    <row r="1291" spans="2:28" x14ac:dyDescent="0.2">
      <c r="B1291">
        <v>2066</v>
      </c>
      <c r="C1291">
        <v>1950</v>
      </c>
      <c r="D1291" s="59">
        <f t="shared" ca="1" si="61"/>
        <v>74</v>
      </c>
      <c r="E1291" t="s">
        <v>23</v>
      </c>
      <c r="F1291" t="s">
        <v>32</v>
      </c>
      <c r="G1291" t="s">
        <v>1533</v>
      </c>
      <c r="H1291" s="61" t="str">
        <f t="shared" si="62"/>
        <v>38,823.00</v>
      </c>
      <c r="I1291" s="78">
        <f t="shared" si="63"/>
        <v>38823</v>
      </c>
      <c r="J1291">
        <v>0</v>
      </c>
      <c r="K1291">
        <v>1</v>
      </c>
      <c r="L1291" s="61" t="s">
        <v>633</v>
      </c>
      <c r="M1291" s="93">
        <v>41151</v>
      </c>
      <c r="N1291">
        <v>56</v>
      </c>
      <c r="O1291">
        <v>70</v>
      </c>
      <c r="P1291">
        <v>0</v>
      </c>
      <c r="Q1291">
        <v>11</v>
      </c>
      <c r="R1291">
        <v>2</v>
      </c>
      <c r="S1291">
        <v>8</v>
      </c>
      <c r="T1291">
        <v>23</v>
      </c>
      <c r="U1291">
        <v>1</v>
      </c>
      <c r="V1291">
        <v>2</v>
      </c>
      <c r="W1291">
        <v>3</v>
      </c>
      <c r="X1291">
        <v>6</v>
      </c>
      <c r="Y1291">
        <v>0</v>
      </c>
      <c r="Z1291">
        <v>0</v>
      </c>
      <c r="AA1291" t="s">
        <v>27</v>
      </c>
      <c r="AB1291">
        <v>0</v>
      </c>
    </row>
    <row r="1292" spans="2:28" x14ac:dyDescent="0.2">
      <c r="B1292">
        <v>3340</v>
      </c>
      <c r="C1292">
        <v>1978</v>
      </c>
      <c r="D1292" s="59">
        <f t="shared" ca="1" si="61"/>
        <v>46</v>
      </c>
      <c r="E1292" t="s">
        <v>23</v>
      </c>
      <c r="F1292" t="s">
        <v>32</v>
      </c>
      <c r="G1292" t="s">
        <v>1534</v>
      </c>
      <c r="H1292" s="61" t="str">
        <f t="shared" si="62"/>
        <v>42,014.00</v>
      </c>
      <c r="I1292" s="78">
        <f t="shared" si="63"/>
        <v>42014</v>
      </c>
      <c r="J1292">
        <v>1</v>
      </c>
      <c r="K1292">
        <v>0</v>
      </c>
      <c r="L1292" s="61" t="s">
        <v>275</v>
      </c>
      <c r="M1292" s="93">
        <v>41138</v>
      </c>
      <c r="N1292">
        <v>56</v>
      </c>
      <c r="O1292">
        <v>244</v>
      </c>
      <c r="P1292">
        <v>15</v>
      </c>
      <c r="Q1292">
        <v>108</v>
      </c>
      <c r="R1292">
        <v>4</v>
      </c>
      <c r="S1292">
        <v>15</v>
      </c>
      <c r="T1292">
        <v>50</v>
      </c>
      <c r="U1292">
        <v>6</v>
      </c>
      <c r="V1292">
        <v>7</v>
      </c>
      <c r="W1292">
        <v>6</v>
      </c>
      <c r="X1292">
        <v>8</v>
      </c>
      <c r="Y1292">
        <v>1</v>
      </c>
      <c r="Z1292">
        <v>0</v>
      </c>
      <c r="AA1292" t="s">
        <v>31</v>
      </c>
      <c r="AB1292">
        <v>0</v>
      </c>
    </row>
    <row r="1293" spans="2:28" x14ac:dyDescent="0.2">
      <c r="B1293">
        <v>8685</v>
      </c>
      <c r="C1293">
        <v>1978</v>
      </c>
      <c r="D1293" s="59">
        <f t="shared" ca="1" si="61"/>
        <v>46</v>
      </c>
      <c r="E1293" t="s">
        <v>23</v>
      </c>
      <c r="F1293" t="s">
        <v>32</v>
      </c>
      <c r="G1293" t="s">
        <v>1534</v>
      </c>
      <c r="H1293" s="61" t="str">
        <f t="shared" si="62"/>
        <v>42,014.00</v>
      </c>
      <c r="I1293" s="78">
        <f t="shared" si="63"/>
        <v>42014</v>
      </c>
      <c r="J1293">
        <v>1</v>
      </c>
      <c r="K1293">
        <v>0</v>
      </c>
      <c r="L1293" s="61" t="s">
        <v>275</v>
      </c>
      <c r="M1293" s="93">
        <v>41138</v>
      </c>
      <c r="N1293">
        <v>56</v>
      </c>
      <c r="O1293">
        <v>244</v>
      </c>
      <c r="P1293">
        <v>15</v>
      </c>
      <c r="Q1293">
        <v>108</v>
      </c>
      <c r="R1293">
        <v>4</v>
      </c>
      <c r="S1293">
        <v>15</v>
      </c>
      <c r="T1293">
        <v>50</v>
      </c>
      <c r="U1293">
        <v>6</v>
      </c>
      <c r="V1293">
        <v>7</v>
      </c>
      <c r="W1293">
        <v>6</v>
      </c>
      <c r="X1293">
        <v>8</v>
      </c>
      <c r="Y1293">
        <v>1</v>
      </c>
      <c r="Z1293">
        <v>0</v>
      </c>
      <c r="AA1293" t="s">
        <v>67</v>
      </c>
      <c r="AB1293">
        <v>0</v>
      </c>
    </row>
    <row r="1294" spans="2:28" x14ac:dyDescent="0.2">
      <c r="B1294">
        <v>4149</v>
      </c>
      <c r="C1294">
        <v>1949</v>
      </c>
      <c r="D1294" s="59">
        <f t="shared" ca="1" si="61"/>
        <v>75</v>
      </c>
      <c r="E1294" t="s">
        <v>40</v>
      </c>
      <c r="F1294" t="s">
        <v>32</v>
      </c>
      <c r="G1294" t="s">
        <v>1535</v>
      </c>
      <c r="H1294" s="61" t="str">
        <f t="shared" si="62"/>
        <v>76,140.00</v>
      </c>
      <c r="I1294" s="78">
        <f t="shared" si="63"/>
        <v>76140</v>
      </c>
      <c r="J1294">
        <v>0</v>
      </c>
      <c r="K1294">
        <v>0</v>
      </c>
      <c r="L1294" s="61" t="s">
        <v>34</v>
      </c>
      <c r="M1294" s="93">
        <v>41772</v>
      </c>
      <c r="N1294">
        <v>57</v>
      </c>
      <c r="O1294">
        <v>586</v>
      </c>
      <c r="P1294">
        <v>66</v>
      </c>
      <c r="Q1294">
        <v>653</v>
      </c>
      <c r="R1294">
        <v>17</v>
      </c>
      <c r="S1294">
        <v>0</v>
      </c>
      <c r="T1294">
        <v>26</v>
      </c>
      <c r="U1294">
        <v>1</v>
      </c>
      <c r="V1294">
        <v>5</v>
      </c>
      <c r="W1294">
        <v>6</v>
      </c>
      <c r="X1294">
        <v>2</v>
      </c>
      <c r="Y1294">
        <v>0</v>
      </c>
      <c r="Z1294">
        <v>0</v>
      </c>
      <c r="AA1294" t="s">
        <v>27</v>
      </c>
      <c r="AB1294">
        <v>0</v>
      </c>
    </row>
    <row r="1295" spans="2:28" x14ac:dyDescent="0.2">
      <c r="B1295">
        <v>8726</v>
      </c>
      <c r="C1295">
        <v>1965</v>
      </c>
      <c r="D1295" s="59">
        <f t="shared" ca="1" si="61"/>
        <v>59</v>
      </c>
      <c r="E1295" t="s">
        <v>43</v>
      </c>
      <c r="F1295" t="s">
        <v>24</v>
      </c>
      <c r="G1295" t="s">
        <v>1536</v>
      </c>
      <c r="H1295" s="61" t="str">
        <f t="shared" si="62"/>
        <v>41,713.00</v>
      </c>
      <c r="I1295" s="78">
        <f t="shared" si="63"/>
        <v>41713</v>
      </c>
      <c r="J1295">
        <v>1</v>
      </c>
      <c r="K1295">
        <v>1</v>
      </c>
      <c r="L1295" s="61" t="s">
        <v>815</v>
      </c>
      <c r="M1295" s="93">
        <v>41758</v>
      </c>
      <c r="N1295">
        <v>57</v>
      </c>
      <c r="O1295">
        <v>77</v>
      </c>
      <c r="P1295">
        <v>8</v>
      </c>
      <c r="Q1295">
        <v>44</v>
      </c>
      <c r="R1295">
        <v>10</v>
      </c>
      <c r="S1295">
        <v>10</v>
      </c>
      <c r="T1295">
        <v>25</v>
      </c>
      <c r="U1295">
        <v>5</v>
      </c>
      <c r="V1295">
        <v>3</v>
      </c>
      <c r="W1295">
        <v>4</v>
      </c>
      <c r="X1295">
        <v>6</v>
      </c>
      <c r="Y1295">
        <v>0</v>
      </c>
      <c r="Z1295">
        <v>0</v>
      </c>
      <c r="AA1295" t="s">
        <v>31</v>
      </c>
      <c r="AB1295">
        <v>0</v>
      </c>
    </row>
    <row r="1296" spans="2:28" x14ac:dyDescent="0.2">
      <c r="B1296">
        <v>2295</v>
      </c>
      <c r="C1296">
        <v>1955</v>
      </c>
      <c r="D1296" s="59">
        <f t="shared" ca="1" si="61"/>
        <v>69</v>
      </c>
      <c r="E1296" t="s">
        <v>40</v>
      </c>
      <c r="F1296" t="s">
        <v>32</v>
      </c>
      <c r="G1296" t="s">
        <v>1537</v>
      </c>
      <c r="H1296" s="61" t="str">
        <f t="shared" si="62"/>
        <v>62,670.00</v>
      </c>
      <c r="I1296" s="78">
        <f t="shared" si="63"/>
        <v>62670</v>
      </c>
      <c r="J1296">
        <v>0</v>
      </c>
      <c r="K1296">
        <v>1</v>
      </c>
      <c r="L1296" s="61">
        <v>41672</v>
      </c>
      <c r="M1296" s="93">
        <v>41672</v>
      </c>
      <c r="N1296">
        <v>57</v>
      </c>
      <c r="O1296">
        <v>539</v>
      </c>
      <c r="P1296">
        <v>30</v>
      </c>
      <c r="Q1296">
        <v>92</v>
      </c>
      <c r="R1296">
        <v>80</v>
      </c>
      <c r="S1296">
        <v>46</v>
      </c>
      <c r="T1296">
        <v>38</v>
      </c>
      <c r="U1296">
        <v>1</v>
      </c>
      <c r="V1296">
        <v>5</v>
      </c>
      <c r="W1296">
        <v>13</v>
      </c>
      <c r="X1296">
        <v>3</v>
      </c>
      <c r="Y1296">
        <v>0</v>
      </c>
      <c r="Z1296">
        <v>0</v>
      </c>
      <c r="AA1296" t="s">
        <v>67</v>
      </c>
      <c r="AB1296">
        <v>0</v>
      </c>
    </row>
    <row r="1297" spans="2:28" x14ac:dyDescent="0.2">
      <c r="B1297">
        <v>3283</v>
      </c>
      <c r="C1297">
        <v>1973</v>
      </c>
      <c r="D1297" s="59">
        <f t="shared" ca="1" si="61"/>
        <v>51</v>
      </c>
      <c r="E1297" t="s">
        <v>43</v>
      </c>
      <c r="F1297" t="s">
        <v>32</v>
      </c>
      <c r="G1297" t="s">
        <v>1538</v>
      </c>
      <c r="H1297" s="61" t="str">
        <f t="shared" si="62"/>
        <v>70,932.00</v>
      </c>
      <c r="I1297" s="78">
        <f t="shared" si="63"/>
        <v>70932</v>
      </c>
      <c r="J1297">
        <v>0</v>
      </c>
      <c r="K1297">
        <v>1</v>
      </c>
      <c r="L1297" s="61" t="s">
        <v>732</v>
      </c>
      <c r="M1297" s="93">
        <v>41658</v>
      </c>
      <c r="N1297">
        <v>57</v>
      </c>
      <c r="O1297">
        <v>200</v>
      </c>
      <c r="P1297">
        <v>193</v>
      </c>
      <c r="Q1297">
        <v>100</v>
      </c>
      <c r="R1297">
        <v>46</v>
      </c>
      <c r="S1297">
        <v>185</v>
      </c>
      <c r="T1297">
        <v>185</v>
      </c>
      <c r="U1297">
        <v>2</v>
      </c>
      <c r="V1297">
        <v>6</v>
      </c>
      <c r="W1297">
        <v>12</v>
      </c>
      <c r="X1297">
        <v>3</v>
      </c>
      <c r="Y1297">
        <v>0</v>
      </c>
      <c r="Z1297">
        <v>0</v>
      </c>
      <c r="AA1297" t="s">
        <v>27</v>
      </c>
      <c r="AB1297">
        <v>0</v>
      </c>
    </row>
    <row r="1298" spans="2:28" x14ac:dyDescent="0.2">
      <c r="B1298">
        <v>1915</v>
      </c>
      <c r="C1298">
        <v>1952</v>
      </c>
      <c r="D1298" s="59">
        <f t="shared" ca="1" si="61"/>
        <v>72</v>
      </c>
      <c r="E1298" t="s">
        <v>40</v>
      </c>
      <c r="F1298" t="s">
        <v>32</v>
      </c>
      <c r="G1298" t="s">
        <v>1539</v>
      </c>
      <c r="H1298" s="61" t="str">
        <f t="shared" si="62"/>
        <v>78,939.00</v>
      </c>
      <c r="I1298" s="78">
        <f t="shared" si="63"/>
        <v>78939</v>
      </c>
      <c r="J1298">
        <v>0</v>
      </c>
      <c r="K1298">
        <v>0</v>
      </c>
      <c r="L1298" s="61">
        <v>41620</v>
      </c>
      <c r="M1298" s="93">
        <v>41620</v>
      </c>
      <c r="N1298">
        <v>57</v>
      </c>
      <c r="O1298">
        <v>794</v>
      </c>
      <c r="P1298">
        <v>115</v>
      </c>
      <c r="Q1298">
        <v>243</v>
      </c>
      <c r="R1298">
        <v>150</v>
      </c>
      <c r="S1298">
        <v>0</v>
      </c>
      <c r="T1298">
        <v>205</v>
      </c>
      <c r="U1298">
        <v>1</v>
      </c>
      <c r="V1298">
        <v>8</v>
      </c>
      <c r="W1298">
        <v>6</v>
      </c>
      <c r="X1298">
        <v>3</v>
      </c>
      <c r="Y1298">
        <v>0</v>
      </c>
      <c r="Z1298">
        <v>0</v>
      </c>
      <c r="AA1298" t="s">
        <v>46</v>
      </c>
      <c r="AB1298">
        <v>0</v>
      </c>
    </row>
    <row r="1299" spans="2:28" x14ac:dyDescent="0.2">
      <c r="B1299">
        <v>800</v>
      </c>
      <c r="C1299">
        <v>1961</v>
      </c>
      <c r="D1299" s="59">
        <f t="shared" ca="1" si="61"/>
        <v>63</v>
      </c>
      <c r="E1299" t="s">
        <v>23</v>
      </c>
      <c r="F1299" t="s">
        <v>32</v>
      </c>
      <c r="G1299" t="s">
        <v>1540</v>
      </c>
      <c r="H1299" s="61" t="str">
        <f t="shared" si="62"/>
        <v>44,512.00</v>
      </c>
      <c r="I1299" s="78">
        <f t="shared" si="63"/>
        <v>44512</v>
      </c>
      <c r="J1299">
        <v>1</v>
      </c>
      <c r="K1299">
        <v>1</v>
      </c>
      <c r="L1299" s="61" t="s">
        <v>1541</v>
      </c>
      <c r="M1299" s="93">
        <v>41516</v>
      </c>
      <c r="N1299">
        <v>57</v>
      </c>
      <c r="O1299">
        <v>23</v>
      </c>
      <c r="P1299">
        <v>1</v>
      </c>
      <c r="Q1299">
        <v>6</v>
      </c>
      <c r="R1299">
        <v>0</v>
      </c>
      <c r="S1299">
        <v>0</v>
      </c>
      <c r="T1299">
        <v>2</v>
      </c>
      <c r="U1299">
        <v>2</v>
      </c>
      <c r="V1299">
        <v>1</v>
      </c>
      <c r="W1299">
        <v>3</v>
      </c>
      <c r="X1299">
        <v>4</v>
      </c>
      <c r="Y1299">
        <v>0</v>
      </c>
      <c r="Z1299">
        <v>0</v>
      </c>
      <c r="AA1299" t="s">
        <v>67</v>
      </c>
      <c r="AB1299">
        <v>0</v>
      </c>
    </row>
    <row r="1300" spans="2:28" x14ac:dyDescent="0.2">
      <c r="B1300">
        <v>9166</v>
      </c>
      <c r="C1300">
        <v>1969</v>
      </c>
      <c r="D1300" s="59">
        <f t="shared" ca="1" si="61"/>
        <v>55</v>
      </c>
      <c r="E1300" t="s">
        <v>23</v>
      </c>
      <c r="F1300" t="s">
        <v>32</v>
      </c>
      <c r="G1300" t="s">
        <v>1542</v>
      </c>
      <c r="H1300" s="61" t="str">
        <f t="shared" si="62"/>
        <v>63,967.00</v>
      </c>
      <c r="I1300" s="78">
        <f t="shared" si="63"/>
        <v>63967</v>
      </c>
      <c r="J1300">
        <v>0</v>
      </c>
      <c r="K1300">
        <v>1</v>
      </c>
      <c r="L1300" s="61">
        <v>41525</v>
      </c>
      <c r="M1300" s="93">
        <v>41525</v>
      </c>
      <c r="N1300">
        <v>57</v>
      </c>
      <c r="O1300">
        <v>387</v>
      </c>
      <c r="P1300">
        <v>84</v>
      </c>
      <c r="Q1300">
        <v>141</v>
      </c>
      <c r="R1300">
        <v>73</v>
      </c>
      <c r="S1300">
        <v>35</v>
      </c>
      <c r="T1300">
        <v>162</v>
      </c>
      <c r="U1300">
        <v>3</v>
      </c>
      <c r="V1300">
        <v>4</v>
      </c>
      <c r="W1300">
        <v>12</v>
      </c>
      <c r="X1300">
        <v>2</v>
      </c>
      <c r="Y1300">
        <v>0</v>
      </c>
      <c r="Z1300">
        <v>0</v>
      </c>
      <c r="AA1300" t="s">
        <v>27</v>
      </c>
      <c r="AB1300">
        <v>0</v>
      </c>
    </row>
    <row r="1301" spans="2:28" x14ac:dyDescent="0.2">
      <c r="B1301">
        <v>5147</v>
      </c>
      <c r="C1301">
        <v>1949</v>
      </c>
      <c r="D1301" s="59">
        <f t="shared" ca="1" si="61"/>
        <v>75</v>
      </c>
      <c r="E1301" t="s">
        <v>23</v>
      </c>
      <c r="F1301" t="s">
        <v>28</v>
      </c>
      <c r="G1301" t="s">
        <v>1543</v>
      </c>
      <c r="H1301" s="61" t="str">
        <f t="shared" si="62"/>
        <v>90,842.00</v>
      </c>
      <c r="I1301" s="78">
        <f t="shared" si="63"/>
        <v>90842</v>
      </c>
      <c r="J1301">
        <v>0</v>
      </c>
      <c r="K1301">
        <v>0</v>
      </c>
      <c r="L1301" s="61" t="s">
        <v>669</v>
      </c>
      <c r="M1301" s="93">
        <v>41484</v>
      </c>
      <c r="N1301">
        <v>57</v>
      </c>
      <c r="O1301">
        <v>774</v>
      </c>
      <c r="P1301">
        <v>70</v>
      </c>
      <c r="Q1301">
        <v>118</v>
      </c>
      <c r="R1301">
        <v>182</v>
      </c>
      <c r="S1301">
        <v>187</v>
      </c>
      <c r="T1301">
        <v>93</v>
      </c>
      <c r="U1301">
        <v>1</v>
      </c>
      <c r="V1301">
        <v>4</v>
      </c>
      <c r="W1301">
        <v>13</v>
      </c>
      <c r="X1301">
        <v>1</v>
      </c>
      <c r="Y1301">
        <v>0</v>
      </c>
      <c r="Z1301">
        <v>0</v>
      </c>
      <c r="AA1301" t="s">
        <v>27</v>
      </c>
      <c r="AB1301">
        <v>0</v>
      </c>
    </row>
    <row r="1302" spans="2:28" x14ac:dyDescent="0.2">
      <c r="B1302">
        <v>13</v>
      </c>
      <c r="C1302">
        <v>1948</v>
      </c>
      <c r="D1302" s="59">
        <f t="shared" ca="1" si="61"/>
        <v>76</v>
      </c>
      <c r="E1302" t="s">
        <v>40</v>
      </c>
      <c r="F1302" t="s">
        <v>55</v>
      </c>
      <c r="G1302" t="s">
        <v>1544</v>
      </c>
      <c r="H1302" s="61" t="str">
        <f t="shared" si="62"/>
        <v>25,358.00</v>
      </c>
      <c r="I1302" s="78">
        <f t="shared" si="63"/>
        <v>25358</v>
      </c>
      <c r="J1302">
        <v>0</v>
      </c>
      <c r="K1302">
        <v>1</v>
      </c>
      <c r="L1302" s="61" t="s">
        <v>1079</v>
      </c>
      <c r="M1302" s="93">
        <v>41477</v>
      </c>
      <c r="N1302">
        <v>57</v>
      </c>
      <c r="O1302">
        <v>19</v>
      </c>
      <c r="P1302">
        <v>0</v>
      </c>
      <c r="Q1302">
        <v>5</v>
      </c>
      <c r="R1302">
        <v>0</v>
      </c>
      <c r="S1302">
        <v>0</v>
      </c>
      <c r="T1302">
        <v>8</v>
      </c>
      <c r="U1302">
        <v>2</v>
      </c>
      <c r="V1302">
        <v>1</v>
      </c>
      <c r="W1302">
        <v>3</v>
      </c>
      <c r="X1302">
        <v>6</v>
      </c>
      <c r="Y1302">
        <v>0</v>
      </c>
      <c r="Z1302">
        <v>0</v>
      </c>
      <c r="AA1302" t="s">
        <v>67</v>
      </c>
      <c r="AB1302">
        <v>0</v>
      </c>
    </row>
    <row r="1303" spans="2:28" x14ac:dyDescent="0.2">
      <c r="B1303">
        <v>8724</v>
      </c>
      <c r="C1303">
        <v>1983</v>
      </c>
      <c r="D1303" s="59">
        <f t="shared" ca="1" si="61"/>
        <v>41</v>
      </c>
      <c r="E1303" t="s">
        <v>23</v>
      </c>
      <c r="F1303" t="s">
        <v>28</v>
      </c>
      <c r="G1303" t="s">
        <v>1545</v>
      </c>
      <c r="H1303" s="61" t="str">
        <f t="shared" si="62"/>
        <v>28,567.00</v>
      </c>
      <c r="I1303" s="78">
        <f t="shared" si="63"/>
        <v>28567</v>
      </c>
      <c r="J1303">
        <v>1</v>
      </c>
      <c r="K1303">
        <v>0</v>
      </c>
      <c r="L1303" s="61" t="s">
        <v>673</v>
      </c>
      <c r="M1303" s="93">
        <v>41442</v>
      </c>
      <c r="N1303">
        <v>57</v>
      </c>
      <c r="O1303">
        <v>11</v>
      </c>
      <c r="P1303">
        <v>3</v>
      </c>
      <c r="Q1303">
        <v>22</v>
      </c>
      <c r="R1303">
        <v>2</v>
      </c>
      <c r="S1303">
        <v>2</v>
      </c>
      <c r="T1303">
        <v>6</v>
      </c>
      <c r="U1303">
        <v>2</v>
      </c>
      <c r="V1303">
        <v>2</v>
      </c>
      <c r="W1303">
        <v>3</v>
      </c>
      <c r="X1303">
        <v>6</v>
      </c>
      <c r="Y1303">
        <v>0</v>
      </c>
      <c r="Z1303">
        <v>0</v>
      </c>
      <c r="AA1303" t="s">
        <v>27</v>
      </c>
      <c r="AB1303">
        <v>0</v>
      </c>
    </row>
    <row r="1304" spans="2:28" x14ac:dyDescent="0.2">
      <c r="B1304">
        <v>9381</v>
      </c>
      <c r="C1304">
        <v>1979</v>
      </c>
      <c r="D1304" s="59">
        <f t="shared" ca="1" si="61"/>
        <v>45</v>
      </c>
      <c r="E1304" t="s">
        <v>23</v>
      </c>
      <c r="F1304" t="s">
        <v>32</v>
      </c>
      <c r="G1304" t="s">
        <v>1546</v>
      </c>
      <c r="H1304" s="61" t="str">
        <f t="shared" si="62"/>
        <v>66,373.00</v>
      </c>
      <c r="I1304" s="78">
        <f t="shared" si="63"/>
        <v>66373</v>
      </c>
      <c r="J1304">
        <v>1</v>
      </c>
      <c r="K1304">
        <v>1</v>
      </c>
      <c r="L1304" s="61">
        <v>41614</v>
      </c>
      <c r="M1304" s="93">
        <v>41614</v>
      </c>
      <c r="N1304">
        <v>57</v>
      </c>
      <c r="O1304">
        <v>328</v>
      </c>
      <c r="P1304">
        <v>9</v>
      </c>
      <c r="Q1304">
        <v>124</v>
      </c>
      <c r="R1304">
        <v>12</v>
      </c>
      <c r="S1304">
        <v>24</v>
      </c>
      <c r="T1304">
        <v>109</v>
      </c>
      <c r="U1304">
        <v>7</v>
      </c>
      <c r="V1304">
        <v>4</v>
      </c>
      <c r="W1304">
        <v>10</v>
      </c>
      <c r="X1304">
        <v>3</v>
      </c>
      <c r="Y1304">
        <v>0</v>
      </c>
      <c r="Z1304">
        <v>0</v>
      </c>
      <c r="AA1304" t="s">
        <v>38</v>
      </c>
      <c r="AB1304">
        <v>0</v>
      </c>
    </row>
    <row r="1305" spans="2:28" x14ac:dyDescent="0.2">
      <c r="B1305">
        <v>9384</v>
      </c>
      <c r="C1305">
        <v>1979</v>
      </c>
      <c r="D1305" s="59">
        <f t="shared" ca="1" si="61"/>
        <v>45</v>
      </c>
      <c r="E1305" t="s">
        <v>23</v>
      </c>
      <c r="F1305" t="s">
        <v>32</v>
      </c>
      <c r="G1305" t="s">
        <v>1546</v>
      </c>
      <c r="H1305" s="61" t="str">
        <f t="shared" si="62"/>
        <v>66,373.00</v>
      </c>
      <c r="I1305" s="78">
        <f t="shared" si="63"/>
        <v>66373</v>
      </c>
      <c r="J1305">
        <v>1</v>
      </c>
      <c r="K1305">
        <v>1</v>
      </c>
      <c r="L1305" s="61">
        <v>41614</v>
      </c>
      <c r="M1305" s="93">
        <v>41614</v>
      </c>
      <c r="N1305">
        <v>57</v>
      </c>
      <c r="O1305">
        <v>328</v>
      </c>
      <c r="P1305">
        <v>9</v>
      </c>
      <c r="Q1305">
        <v>124</v>
      </c>
      <c r="R1305">
        <v>12</v>
      </c>
      <c r="S1305">
        <v>24</v>
      </c>
      <c r="T1305">
        <v>109</v>
      </c>
      <c r="U1305">
        <v>7</v>
      </c>
      <c r="V1305">
        <v>4</v>
      </c>
      <c r="W1305">
        <v>10</v>
      </c>
      <c r="X1305">
        <v>3</v>
      </c>
      <c r="Y1305">
        <v>0</v>
      </c>
      <c r="Z1305">
        <v>0</v>
      </c>
      <c r="AA1305" t="s">
        <v>38</v>
      </c>
      <c r="AB1305">
        <v>0</v>
      </c>
    </row>
    <row r="1306" spans="2:28" x14ac:dyDescent="0.2">
      <c r="B1306">
        <v>3560</v>
      </c>
      <c r="C1306">
        <v>1953</v>
      </c>
      <c r="D1306" s="59">
        <f t="shared" ca="1" si="61"/>
        <v>71</v>
      </c>
      <c r="E1306" t="s">
        <v>23</v>
      </c>
      <c r="F1306" t="s">
        <v>32</v>
      </c>
      <c r="G1306" t="s">
        <v>1547</v>
      </c>
      <c r="H1306" s="61" t="str">
        <f t="shared" si="62"/>
        <v>83,844.00</v>
      </c>
      <c r="I1306" s="78">
        <f t="shared" si="63"/>
        <v>83844</v>
      </c>
      <c r="J1306">
        <v>0</v>
      </c>
      <c r="K1306">
        <v>0</v>
      </c>
      <c r="L1306" s="61">
        <v>41613</v>
      </c>
      <c r="M1306" s="93">
        <v>41613</v>
      </c>
      <c r="N1306">
        <v>57</v>
      </c>
      <c r="O1306">
        <v>901</v>
      </c>
      <c r="P1306">
        <v>31</v>
      </c>
      <c r="Q1306">
        <v>345</v>
      </c>
      <c r="R1306">
        <v>75</v>
      </c>
      <c r="S1306">
        <v>31</v>
      </c>
      <c r="T1306">
        <v>191</v>
      </c>
      <c r="U1306">
        <v>1</v>
      </c>
      <c r="V1306">
        <v>4</v>
      </c>
      <c r="W1306">
        <v>11</v>
      </c>
      <c r="X1306">
        <v>1</v>
      </c>
      <c r="Y1306">
        <v>0</v>
      </c>
      <c r="Z1306">
        <v>0</v>
      </c>
      <c r="AA1306" t="s">
        <v>46</v>
      </c>
      <c r="AB1306">
        <v>1</v>
      </c>
    </row>
    <row r="1307" spans="2:28" x14ac:dyDescent="0.2">
      <c r="B1307">
        <v>241</v>
      </c>
      <c r="C1307">
        <v>1953</v>
      </c>
      <c r="D1307" s="59">
        <f t="shared" ca="1" si="61"/>
        <v>71</v>
      </c>
      <c r="E1307" t="s">
        <v>23</v>
      </c>
      <c r="F1307" t="s">
        <v>32</v>
      </c>
      <c r="G1307" t="s">
        <v>1547</v>
      </c>
      <c r="H1307" s="61" t="str">
        <f t="shared" si="62"/>
        <v>83,844.00</v>
      </c>
      <c r="I1307" s="78">
        <f t="shared" si="63"/>
        <v>83844</v>
      </c>
      <c r="J1307">
        <v>0</v>
      </c>
      <c r="K1307">
        <v>0</v>
      </c>
      <c r="L1307" s="61">
        <v>41613</v>
      </c>
      <c r="M1307" s="93">
        <v>41613</v>
      </c>
      <c r="N1307">
        <v>57</v>
      </c>
      <c r="O1307">
        <v>901</v>
      </c>
      <c r="P1307">
        <v>31</v>
      </c>
      <c r="Q1307">
        <v>345</v>
      </c>
      <c r="R1307">
        <v>75</v>
      </c>
      <c r="S1307">
        <v>31</v>
      </c>
      <c r="T1307">
        <v>191</v>
      </c>
      <c r="U1307">
        <v>1</v>
      </c>
      <c r="V1307">
        <v>4</v>
      </c>
      <c r="W1307">
        <v>11</v>
      </c>
      <c r="X1307">
        <v>1</v>
      </c>
      <c r="Y1307">
        <v>0</v>
      </c>
      <c r="Z1307">
        <v>0</v>
      </c>
      <c r="AA1307" t="s">
        <v>27</v>
      </c>
      <c r="AB1307">
        <v>1</v>
      </c>
    </row>
    <row r="1308" spans="2:28" x14ac:dyDescent="0.2">
      <c r="B1308">
        <v>7521</v>
      </c>
      <c r="C1308">
        <v>1953</v>
      </c>
      <c r="D1308" s="59">
        <f t="shared" ca="1" si="61"/>
        <v>71</v>
      </c>
      <c r="E1308" t="s">
        <v>23</v>
      </c>
      <c r="F1308" t="s">
        <v>32</v>
      </c>
      <c r="G1308" t="s">
        <v>1547</v>
      </c>
      <c r="H1308" s="61" t="str">
        <f t="shared" si="62"/>
        <v>83,844.00</v>
      </c>
      <c r="I1308" s="78">
        <f t="shared" si="63"/>
        <v>83844</v>
      </c>
      <c r="J1308">
        <v>0</v>
      </c>
      <c r="K1308">
        <v>0</v>
      </c>
      <c r="L1308" s="61">
        <v>41613</v>
      </c>
      <c r="M1308" s="93">
        <v>41613</v>
      </c>
      <c r="N1308">
        <v>57</v>
      </c>
      <c r="O1308">
        <v>901</v>
      </c>
      <c r="P1308">
        <v>31</v>
      </c>
      <c r="Q1308">
        <v>345</v>
      </c>
      <c r="R1308">
        <v>75</v>
      </c>
      <c r="S1308">
        <v>31</v>
      </c>
      <c r="T1308">
        <v>191</v>
      </c>
      <c r="U1308">
        <v>1</v>
      </c>
      <c r="V1308">
        <v>4</v>
      </c>
      <c r="W1308">
        <v>11</v>
      </c>
      <c r="X1308">
        <v>1</v>
      </c>
      <c r="Y1308">
        <v>0</v>
      </c>
      <c r="Z1308">
        <v>0</v>
      </c>
      <c r="AA1308" t="s">
        <v>31</v>
      </c>
      <c r="AB1308">
        <v>1</v>
      </c>
    </row>
    <row r="1309" spans="2:28" x14ac:dyDescent="0.2">
      <c r="B1309">
        <v>9799</v>
      </c>
      <c r="C1309">
        <v>1969</v>
      </c>
      <c r="D1309" s="59">
        <f t="shared" ca="1" si="61"/>
        <v>55</v>
      </c>
      <c r="E1309" t="s">
        <v>40</v>
      </c>
      <c r="F1309" t="s">
        <v>24</v>
      </c>
      <c r="G1309" t="s">
        <v>1548</v>
      </c>
      <c r="H1309" s="61" t="str">
        <f t="shared" si="62"/>
        <v>83,664.00</v>
      </c>
      <c r="I1309" s="78">
        <f t="shared" si="63"/>
        <v>83664</v>
      </c>
      <c r="J1309">
        <v>1</v>
      </c>
      <c r="K1309">
        <v>1</v>
      </c>
      <c r="L1309" s="61">
        <v>41491</v>
      </c>
      <c r="M1309" s="93">
        <v>41491</v>
      </c>
      <c r="N1309">
        <v>57</v>
      </c>
      <c r="O1309">
        <v>866</v>
      </c>
      <c r="P1309">
        <v>21</v>
      </c>
      <c r="Q1309">
        <v>151</v>
      </c>
      <c r="R1309">
        <v>28</v>
      </c>
      <c r="S1309">
        <v>21</v>
      </c>
      <c r="T1309">
        <v>86</v>
      </c>
      <c r="U1309">
        <v>3</v>
      </c>
      <c r="V1309">
        <v>2</v>
      </c>
      <c r="W1309">
        <v>12</v>
      </c>
      <c r="X1309">
        <v>5</v>
      </c>
      <c r="Y1309">
        <v>0</v>
      </c>
      <c r="Z1309">
        <v>0</v>
      </c>
      <c r="AA1309" t="s">
        <v>27</v>
      </c>
      <c r="AB1309">
        <v>0</v>
      </c>
    </row>
    <row r="1310" spans="2:28" x14ac:dyDescent="0.2">
      <c r="B1310">
        <v>5123</v>
      </c>
      <c r="C1310">
        <v>1952</v>
      </c>
      <c r="D1310" s="59">
        <f t="shared" ca="1" si="61"/>
        <v>72</v>
      </c>
      <c r="E1310" t="s">
        <v>53</v>
      </c>
      <c r="F1310" t="s">
        <v>32</v>
      </c>
      <c r="G1310" t="s">
        <v>1549</v>
      </c>
      <c r="H1310" s="61" t="str">
        <f t="shared" si="62"/>
        <v>27,450.00</v>
      </c>
      <c r="I1310" s="78">
        <f t="shared" si="63"/>
        <v>27450</v>
      </c>
      <c r="J1310">
        <v>0</v>
      </c>
      <c r="K1310">
        <v>0</v>
      </c>
      <c r="L1310" s="61" t="s">
        <v>567</v>
      </c>
      <c r="M1310" s="93">
        <v>41379</v>
      </c>
      <c r="N1310">
        <v>57</v>
      </c>
      <c r="O1310">
        <v>37</v>
      </c>
      <c r="P1310">
        <v>12</v>
      </c>
      <c r="Q1310">
        <v>23</v>
      </c>
      <c r="R1310">
        <v>8</v>
      </c>
      <c r="S1310">
        <v>11</v>
      </c>
      <c r="T1310">
        <v>52</v>
      </c>
      <c r="U1310">
        <v>1</v>
      </c>
      <c r="V1310">
        <v>2</v>
      </c>
      <c r="W1310">
        <v>3</v>
      </c>
      <c r="X1310">
        <v>7</v>
      </c>
      <c r="Y1310">
        <v>0</v>
      </c>
      <c r="Z1310">
        <v>0</v>
      </c>
      <c r="AA1310" t="s">
        <v>27</v>
      </c>
      <c r="AB1310">
        <v>0</v>
      </c>
    </row>
    <row r="1311" spans="2:28" x14ac:dyDescent="0.2">
      <c r="B1311">
        <v>448</v>
      </c>
      <c r="C1311">
        <v>1979</v>
      </c>
      <c r="D1311" s="59">
        <f t="shared" ca="1" si="61"/>
        <v>45</v>
      </c>
      <c r="E1311" t="s">
        <v>40</v>
      </c>
      <c r="F1311" t="s">
        <v>28</v>
      </c>
      <c r="G1311" t="s">
        <v>1550</v>
      </c>
      <c r="H1311" s="61" t="str">
        <f t="shared" si="62"/>
        <v>54,880.00</v>
      </c>
      <c r="I1311" s="78">
        <f t="shared" si="63"/>
        <v>54880</v>
      </c>
      <c r="J1311">
        <v>1</v>
      </c>
      <c r="K1311">
        <v>0</v>
      </c>
      <c r="L1311" s="61">
        <v>41277</v>
      </c>
      <c r="M1311" s="93">
        <v>41277</v>
      </c>
      <c r="N1311">
        <v>57</v>
      </c>
      <c r="O1311">
        <v>308</v>
      </c>
      <c r="P1311">
        <v>85</v>
      </c>
      <c r="Q1311">
        <v>137</v>
      </c>
      <c r="R1311">
        <v>102</v>
      </c>
      <c r="S1311">
        <v>45</v>
      </c>
      <c r="T1311">
        <v>118</v>
      </c>
      <c r="U1311">
        <v>2</v>
      </c>
      <c r="V1311">
        <v>6</v>
      </c>
      <c r="W1311">
        <v>11</v>
      </c>
      <c r="X1311">
        <v>5</v>
      </c>
      <c r="Y1311">
        <v>0</v>
      </c>
      <c r="Z1311">
        <v>0</v>
      </c>
      <c r="AA1311" t="s">
        <v>27</v>
      </c>
      <c r="AB1311">
        <v>0</v>
      </c>
    </row>
    <row r="1312" spans="2:28" x14ac:dyDescent="0.2">
      <c r="B1312">
        <v>4837</v>
      </c>
      <c r="C1312">
        <v>1966</v>
      </c>
      <c r="D1312" s="59">
        <f t="shared" ca="1" si="61"/>
        <v>58</v>
      </c>
      <c r="E1312" t="s">
        <v>40</v>
      </c>
      <c r="F1312" t="s">
        <v>32</v>
      </c>
      <c r="G1312" t="s">
        <v>936</v>
      </c>
      <c r="H1312" s="61" t="str">
        <f t="shared" si="62"/>
        <v>71,322.00</v>
      </c>
      <c r="I1312" s="78">
        <f t="shared" si="63"/>
        <v>71322</v>
      </c>
      <c r="J1312">
        <v>0</v>
      </c>
      <c r="K1312">
        <v>1</v>
      </c>
      <c r="L1312" s="61" t="s">
        <v>515</v>
      </c>
      <c r="M1312" s="93">
        <v>41321</v>
      </c>
      <c r="N1312">
        <v>57</v>
      </c>
      <c r="O1312">
        <v>753</v>
      </c>
      <c r="P1312">
        <v>43</v>
      </c>
      <c r="Q1312">
        <v>226</v>
      </c>
      <c r="R1312">
        <v>69</v>
      </c>
      <c r="S1312">
        <v>10</v>
      </c>
      <c r="T1312">
        <v>204</v>
      </c>
      <c r="U1312">
        <v>2</v>
      </c>
      <c r="V1312">
        <v>8</v>
      </c>
      <c r="W1312">
        <v>13</v>
      </c>
      <c r="X1312">
        <v>4</v>
      </c>
      <c r="Y1312">
        <v>0</v>
      </c>
      <c r="Z1312">
        <v>0</v>
      </c>
      <c r="AA1312" t="s">
        <v>27</v>
      </c>
      <c r="AB1312">
        <v>0</v>
      </c>
    </row>
    <row r="1313" spans="2:28" x14ac:dyDescent="0.2">
      <c r="B1313">
        <v>9365</v>
      </c>
      <c r="C1313">
        <v>1977</v>
      </c>
      <c r="D1313" s="59">
        <f t="shared" ca="1" si="61"/>
        <v>47</v>
      </c>
      <c r="E1313" t="s">
        <v>40</v>
      </c>
      <c r="F1313" t="s">
        <v>28</v>
      </c>
      <c r="G1313" t="s">
        <v>1551</v>
      </c>
      <c r="H1313" s="61" t="str">
        <f t="shared" si="62"/>
        <v>60,000.00</v>
      </c>
      <c r="I1313" s="78">
        <f t="shared" si="63"/>
        <v>60000</v>
      </c>
      <c r="J1313">
        <v>0</v>
      </c>
      <c r="K1313">
        <v>1</v>
      </c>
      <c r="L1313" s="61" t="s">
        <v>1035</v>
      </c>
      <c r="M1313" s="93">
        <v>41265</v>
      </c>
      <c r="N1313">
        <v>57</v>
      </c>
      <c r="O1313">
        <v>1048</v>
      </c>
      <c r="P1313">
        <v>0</v>
      </c>
      <c r="Q1313">
        <v>217</v>
      </c>
      <c r="R1313">
        <v>0</v>
      </c>
      <c r="S1313">
        <v>0</v>
      </c>
      <c r="T1313">
        <v>12</v>
      </c>
      <c r="U1313">
        <v>5</v>
      </c>
      <c r="V1313">
        <v>11</v>
      </c>
      <c r="W1313">
        <v>5</v>
      </c>
      <c r="X1313">
        <v>6</v>
      </c>
      <c r="Y1313">
        <v>0</v>
      </c>
      <c r="Z1313">
        <v>0</v>
      </c>
      <c r="AA1313" t="s">
        <v>27</v>
      </c>
      <c r="AB1313">
        <v>0</v>
      </c>
    </row>
    <row r="1314" spans="2:28" x14ac:dyDescent="0.2">
      <c r="B1314">
        <v>8932</v>
      </c>
      <c r="C1314">
        <v>1970</v>
      </c>
      <c r="D1314" s="59">
        <f t="shared" ca="1" si="61"/>
        <v>54</v>
      </c>
      <c r="E1314" t="s">
        <v>53</v>
      </c>
      <c r="F1314" t="s">
        <v>32</v>
      </c>
      <c r="G1314" t="s">
        <v>1552</v>
      </c>
      <c r="H1314" s="61" t="str">
        <f t="shared" si="62"/>
        <v>65,176.00</v>
      </c>
      <c r="I1314" s="78">
        <f t="shared" si="63"/>
        <v>65176</v>
      </c>
      <c r="J1314">
        <v>0</v>
      </c>
      <c r="K1314">
        <v>1</v>
      </c>
      <c r="L1314" s="61" t="s">
        <v>243</v>
      </c>
      <c r="M1314" s="93">
        <v>41211</v>
      </c>
      <c r="N1314">
        <v>57</v>
      </c>
      <c r="O1314">
        <v>960</v>
      </c>
      <c r="P1314">
        <v>28</v>
      </c>
      <c r="Q1314">
        <v>183</v>
      </c>
      <c r="R1314">
        <v>220</v>
      </c>
      <c r="S1314">
        <v>70</v>
      </c>
      <c r="T1314">
        <v>70</v>
      </c>
      <c r="U1314">
        <v>4</v>
      </c>
      <c r="V1314">
        <v>9</v>
      </c>
      <c r="W1314">
        <v>6</v>
      </c>
      <c r="X1314">
        <v>6</v>
      </c>
      <c r="Y1314">
        <v>0</v>
      </c>
      <c r="Z1314">
        <v>0</v>
      </c>
      <c r="AA1314" t="s">
        <v>67</v>
      </c>
      <c r="AB1314">
        <v>0</v>
      </c>
    </row>
    <row r="1315" spans="2:28" x14ac:dyDescent="0.2">
      <c r="B1315">
        <v>7055</v>
      </c>
      <c r="C1315">
        <v>1953</v>
      </c>
      <c r="D1315" s="59">
        <f t="shared" ca="1" si="61"/>
        <v>71</v>
      </c>
      <c r="E1315" t="s">
        <v>40</v>
      </c>
      <c r="F1315" t="s">
        <v>32</v>
      </c>
      <c r="G1315" t="s">
        <v>1553</v>
      </c>
      <c r="H1315" s="61" t="str">
        <f t="shared" si="62"/>
        <v>61,010.00</v>
      </c>
      <c r="I1315" s="78">
        <f t="shared" si="63"/>
        <v>61010</v>
      </c>
      <c r="J1315">
        <v>0</v>
      </c>
      <c r="K1315">
        <v>1</v>
      </c>
      <c r="L1315" s="61">
        <v>41162</v>
      </c>
      <c r="M1315" s="93">
        <v>41162</v>
      </c>
      <c r="N1315">
        <v>57</v>
      </c>
      <c r="O1315">
        <v>888</v>
      </c>
      <c r="P1315">
        <v>0</v>
      </c>
      <c r="Q1315">
        <v>57</v>
      </c>
      <c r="R1315">
        <v>0</v>
      </c>
      <c r="S1315">
        <v>0</v>
      </c>
      <c r="T1315">
        <v>76</v>
      </c>
      <c r="U1315">
        <v>2</v>
      </c>
      <c r="V1315">
        <v>8</v>
      </c>
      <c r="W1315">
        <v>11</v>
      </c>
      <c r="X1315">
        <v>5</v>
      </c>
      <c r="Y1315">
        <v>0</v>
      </c>
      <c r="Z1315">
        <v>0</v>
      </c>
      <c r="AA1315" t="s">
        <v>31</v>
      </c>
      <c r="AB1315">
        <v>0</v>
      </c>
    </row>
    <row r="1316" spans="2:28" x14ac:dyDescent="0.2">
      <c r="B1316">
        <v>3537</v>
      </c>
      <c r="C1316">
        <v>1982</v>
      </c>
      <c r="D1316" s="59">
        <f t="shared" ca="1" si="61"/>
        <v>42</v>
      </c>
      <c r="E1316" t="s">
        <v>23</v>
      </c>
      <c r="F1316" t="s">
        <v>32</v>
      </c>
      <c r="G1316" t="s">
        <v>1554</v>
      </c>
      <c r="H1316" s="61" t="str">
        <f t="shared" si="62"/>
        <v>31,089.00</v>
      </c>
      <c r="I1316" s="78">
        <f t="shared" si="63"/>
        <v>31089</v>
      </c>
      <c r="J1316">
        <v>1</v>
      </c>
      <c r="K1316">
        <v>0</v>
      </c>
      <c r="L1316" s="61" t="s">
        <v>275</v>
      </c>
      <c r="M1316" s="93">
        <v>41138</v>
      </c>
      <c r="N1316">
        <v>57</v>
      </c>
      <c r="O1316">
        <v>31</v>
      </c>
      <c r="P1316">
        <v>3</v>
      </c>
      <c r="Q1316">
        <v>31</v>
      </c>
      <c r="R1316">
        <v>2</v>
      </c>
      <c r="S1316">
        <v>8</v>
      </c>
      <c r="T1316">
        <v>4</v>
      </c>
      <c r="U1316">
        <v>3</v>
      </c>
      <c r="V1316">
        <v>3</v>
      </c>
      <c r="W1316">
        <v>4</v>
      </c>
      <c r="X1316">
        <v>8</v>
      </c>
      <c r="Y1316">
        <v>0</v>
      </c>
      <c r="Z1316">
        <v>0</v>
      </c>
      <c r="AA1316" t="s">
        <v>27</v>
      </c>
      <c r="AB1316">
        <v>0</v>
      </c>
    </row>
    <row r="1317" spans="2:28" x14ac:dyDescent="0.2">
      <c r="B1317">
        <v>9081</v>
      </c>
      <c r="C1317">
        <v>1989</v>
      </c>
      <c r="D1317" s="59">
        <f t="shared" ca="1" si="61"/>
        <v>35</v>
      </c>
      <c r="E1317" t="s">
        <v>23</v>
      </c>
      <c r="F1317" t="s">
        <v>28</v>
      </c>
      <c r="G1317" t="s">
        <v>1555</v>
      </c>
      <c r="H1317" s="61" t="str">
        <f t="shared" si="62"/>
        <v>20,518.00</v>
      </c>
      <c r="I1317" s="78">
        <f t="shared" si="63"/>
        <v>20518</v>
      </c>
      <c r="J1317">
        <v>1</v>
      </c>
      <c r="K1317">
        <v>0</v>
      </c>
      <c r="L1317" s="61" t="s">
        <v>323</v>
      </c>
      <c r="M1317" s="93">
        <v>41777</v>
      </c>
      <c r="N1317">
        <v>58</v>
      </c>
      <c r="O1317">
        <v>4</v>
      </c>
      <c r="P1317">
        <v>1</v>
      </c>
      <c r="Q1317">
        <v>6</v>
      </c>
      <c r="R1317">
        <v>4</v>
      </c>
      <c r="S1317">
        <v>1</v>
      </c>
      <c r="T1317">
        <v>9</v>
      </c>
      <c r="U1317">
        <v>1</v>
      </c>
      <c r="V1317">
        <v>1</v>
      </c>
      <c r="W1317">
        <v>2</v>
      </c>
      <c r="X1317">
        <v>5</v>
      </c>
      <c r="Y1317">
        <v>0</v>
      </c>
      <c r="Z1317">
        <v>0</v>
      </c>
      <c r="AA1317" t="s">
        <v>27</v>
      </c>
      <c r="AB1317">
        <v>0</v>
      </c>
    </row>
    <row r="1318" spans="2:28" x14ac:dyDescent="0.2">
      <c r="B1318">
        <v>4988</v>
      </c>
      <c r="C1318">
        <v>1949</v>
      </c>
      <c r="D1318" s="59">
        <f t="shared" ca="1" si="61"/>
        <v>75</v>
      </c>
      <c r="E1318" t="s">
        <v>40</v>
      </c>
      <c r="F1318" t="s">
        <v>32</v>
      </c>
      <c r="G1318" t="s">
        <v>1556</v>
      </c>
      <c r="H1318" s="61" t="str">
        <f t="shared" si="62"/>
        <v>34,469.00</v>
      </c>
      <c r="I1318" s="78">
        <f t="shared" si="63"/>
        <v>34469</v>
      </c>
      <c r="J1318">
        <v>1</v>
      </c>
      <c r="K1318">
        <v>1</v>
      </c>
      <c r="L1318" s="61">
        <v>41734</v>
      </c>
      <c r="M1318" s="93">
        <v>41734</v>
      </c>
      <c r="N1318">
        <v>58</v>
      </c>
      <c r="O1318">
        <v>19</v>
      </c>
      <c r="P1318">
        <v>6</v>
      </c>
      <c r="Q1318">
        <v>20</v>
      </c>
      <c r="R1318">
        <v>0</v>
      </c>
      <c r="S1318">
        <v>5</v>
      </c>
      <c r="T1318">
        <v>12</v>
      </c>
      <c r="U1318">
        <v>3</v>
      </c>
      <c r="V1318">
        <v>1</v>
      </c>
      <c r="W1318">
        <v>4</v>
      </c>
      <c r="X1318">
        <v>4</v>
      </c>
      <c r="Y1318">
        <v>0</v>
      </c>
      <c r="Z1318">
        <v>0</v>
      </c>
      <c r="AA1318" t="s">
        <v>67</v>
      </c>
      <c r="AB1318">
        <v>0</v>
      </c>
    </row>
    <row r="1319" spans="2:28" x14ac:dyDescent="0.2">
      <c r="B1319">
        <v>1050</v>
      </c>
      <c r="C1319">
        <v>1953</v>
      </c>
      <c r="D1319" s="59">
        <f t="shared" ca="1" si="61"/>
        <v>71</v>
      </c>
      <c r="E1319" t="s">
        <v>23</v>
      </c>
      <c r="F1319" t="s">
        <v>32</v>
      </c>
      <c r="G1319" t="s">
        <v>1557</v>
      </c>
      <c r="H1319" s="61" t="str">
        <f t="shared" si="62"/>
        <v>28,332.00</v>
      </c>
      <c r="I1319" s="78">
        <f t="shared" si="63"/>
        <v>28332</v>
      </c>
      <c r="J1319">
        <v>0</v>
      </c>
      <c r="K1319">
        <v>0</v>
      </c>
      <c r="L1319" s="61" t="s">
        <v>685</v>
      </c>
      <c r="M1319" s="93">
        <v>41759</v>
      </c>
      <c r="N1319">
        <v>58</v>
      </c>
      <c r="O1319">
        <v>14</v>
      </c>
      <c r="P1319">
        <v>10</v>
      </c>
      <c r="Q1319">
        <v>13</v>
      </c>
      <c r="R1319">
        <v>4</v>
      </c>
      <c r="S1319">
        <v>15</v>
      </c>
      <c r="T1319">
        <v>9</v>
      </c>
      <c r="U1319">
        <v>1</v>
      </c>
      <c r="V1319">
        <v>2</v>
      </c>
      <c r="W1319">
        <v>4</v>
      </c>
      <c r="X1319">
        <v>2</v>
      </c>
      <c r="Y1319">
        <v>0</v>
      </c>
      <c r="Z1319">
        <v>0</v>
      </c>
      <c r="AA1319" t="s">
        <v>46</v>
      </c>
      <c r="AB1319">
        <v>0</v>
      </c>
    </row>
    <row r="1320" spans="2:28" x14ac:dyDescent="0.2">
      <c r="B1320">
        <v>5610</v>
      </c>
      <c r="C1320">
        <v>1966</v>
      </c>
      <c r="D1320" s="59">
        <f t="shared" ca="1" si="61"/>
        <v>58</v>
      </c>
      <c r="E1320" t="s">
        <v>23</v>
      </c>
      <c r="F1320" t="s">
        <v>32</v>
      </c>
      <c r="G1320" t="s">
        <v>1558</v>
      </c>
      <c r="H1320" s="61" t="str">
        <f t="shared" si="62"/>
        <v>33,456.00</v>
      </c>
      <c r="I1320" s="78">
        <f t="shared" si="63"/>
        <v>33456</v>
      </c>
      <c r="J1320">
        <v>1</v>
      </c>
      <c r="K1320">
        <v>1</v>
      </c>
      <c r="L1320" s="61" t="s">
        <v>198</v>
      </c>
      <c r="M1320" s="93">
        <v>41750</v>
      </c>
      <c r="N1320">
        <v>58</v>
      </c>
      <c r="O1320">
        <v>7</v>
      </c>
      <c r="P1320">
        <v>3</v>
      </c>
      <c r="Q1320">
        <v>10</v>
      </c>
      <c r="R1320">
        <v>8</v>
      </c>
      <c r="S1320">
        <v>1</v>
      </c>
      <c r="T1320">
        <v>7</v>
      </c>
      <c r="U1320">
        <v>2</v>
      </c>
      <c r="V1320">
        <v>1</v>
      </c>
      <c r="W1320">
        <v>3</v>
      </c>
      <c r="X1320">
        <v>7</v>
      </c>
      <c r="Y1320">
        <v>0</v>
      </c>
      <c r="Z1320">
        <v>0</v>
      </c>
      <c r="AA1320" t="s">
        <v>50</v>
      </c>
      <c r="AB1320">
        <v>0</v>
      </c>
    </row>
    <row r="1321" spans="2:28" x14ac:dyDescent="0.2">
      <c r="B1321">
        <v>3526</v>
      </c>
      <c r="C1321">
        <v>1969</v>
      </c>
      <c r="D1321" s="59">
        <f t="shared" ca="1" si="61"/>
        <v>55</v>
      </c>
      <c r="E1321" t="s">
        <v>40</v>
      </c>
      <c r="F1321" t="s">
        <v>32</v>
      </c>
      <c r="G1321" t="s">
        <v>1559</v>
      </c>
      <c r="H1321" s="61" t="str">
        <f t="shared" si="62"/>
        <v>38,443.00</v>
      </c>
      <c r="I1321" s="78">
        <f t="shared" si="63"/>
        <v>38443</v>
      </c>
      <c r="J1321">
        <v>1</v>
      </c>
      <c r="K1321">
        <v>1</v>
      </c>
      <c r="L1321" s="61" t="s">
        <v>708</v>
      </c>
      <c r="M1321" s="93">
        <v>41666</v>
      </c>
      <c r="N1321">
        <v>58</v>
      </c>
      <c r="O1321">
        <v>32</v>
      </c>
      <c r="P1321">
        <v>0</v>
      </c>
      <c r="Q1321">
        <v>5</v>
      </c>
      <c r="R1321">
        <v>0</v>
      </c>
      <c r="S1321">
        <v>0</v>
      </c>
      <c r="T1321">
        <v>1</v>
      </c>
      <c r="U1321">
        <v>2</v>
      </c>
      <c r="V1321">
        <v>1</v>
      </c>
      <c r="W1321">
        <v>3</v>
      </c>
      <c r="X1321">
        <v>7</v>
      </c>
      <c r="Y1321">
        <v>0</v>
      </c>
      <c r="Z1321">
        <v>0</v>
      </c>
      <c r="AA1321" t="s">
        <v>27</v>
      </c>
      <c r="AB1321">
        <v>0</v>
      </c>
    </row>
    <row r="1322" spans="2:28" x14ac:dyDescent="0.2">
      <c r="B1322">
        <v>5136</v>
      </c>
      <c r="C1322">
        <v>1974</v>
      </c>
      <c r="D1322" s="59">
        <f t="shared" ca="1" si="61"/>
        <v>50</v>
      </c>
      <c r="E1322" t="s">
        <v>23</v>
      </c>
      <c r="F1322" t="s">
        <v>28</v>
      </c>
      <c r="G1322" t="s">
        <v>1560</v>
      </c>
      <c r="H1322" s="61" t="str">
        <f t="shared" si="62"/>
        <v>65,333.00</v>
      </c>
      <c r="I1322" s="78">
        <f t="shared" si="63"/>
        <v>65333</v>
      </c>
      <c r="J1322">
        <v>0</v>
      </c>
      <c r="K1322">
        <v>1</v>
      </c>
      <c r="L1322" s="61" t="s">
        <v>1168</v>
      </c>
      <c r="M1322" s="93">
        <v>41656</v>
      </c>
      <c r="N1322">
        <v>58</v>
      </c>
      <c r="O1322">
        <v>654</v>
      </c>
      <c r="P1322">
        <v>7</v>
      </c>
      <c r="Q1322">
        <v>92</v>
      </c>
      <c r="R1322">
        <v>0</v>
      </c>
      <c r="S1322">
        <v>15</v>
      </c>
      <c r="T1322">
        <v>30</v>
      </c>
      <c r="U1322">
        <v>7</v>
      </c>
      <c r="V1322">
        <v>9</v>
      </c>
      <c r="W1322">
        <v>8</v>
      </c>
      <c r="X1322">
        <v>6</v>
      </c>
      <c r="Y1322">
        <v>0</v>
      </c>
      <c r="Z1322">
        <v>0</v>
      </c>
      <c r="AA1322" t="s">
        <v>31</v>
      </c>
      <c r="AB1322">
        <v>2</v>
      </c>
    </row>
    <row r="1323" spans="2:28" x14ac:dyDescent="0.2">
      <c r="B1323">
        <v>1411</v>
      </c>
      <c r="C1323">
        <v>1953</v>
      </c>
      <c r="D1323" s="59">
        <f t="shared" ca="1" si="61"/>
        <v>71</v>
      </c>
      <c r="E1323" t="s">
        <v>23</v>
      </c>
      <c r="F1323" t="s">
        <v>24</v>
      </c>
      <c r="G1323" t="s">
        <v>1561</v>
      </c>
      <c r="H1323" s="61" t="str">
        <f t="shared" si="62"/>
        <v>82,623.00</v>
      </c>
      <c r="I1323" s="78">
        <f t="shared" si="63"/>
        <v>82623</v>
      </c>
      <c r="J1323">
        <v>0</v>
      </c>
      <c r="K1323">
        <v>0</v>
      </c>
      <c r="L1323" s="61">
        <v>41558</v>
      </c>
      <c r="M1323" s="93">
        <v>41558</v>
      </c>
      <c r="N1323">
        <v>58</v>
      </c>
      <c r="O1323">
        <v>204</v>
      </c>
      <c r="P1323">
        <v>34</v>
      </c>
      <c r="Q1323">
        <v>204</v>
      </c>
      <c r="R1323">
        <v>172</v>
      </c>
      <c r="S1323">
        <v>153</v>
      </c>
      <c r="T1323">
        <v>173</v>
      </c>
      <c r="U1323">
        <v>1</v>
      </c>
      <c r="V1323">
        <v>2</v>
      </c>
      <c r="W1323">
        <v>4</v>
      </c>
      <c r="X1323">
        <v>1</v>
      </c>
      <c r="Y1323">
        <v>0</v>
      </c>
      <c r="Z1323">
        <v>0</v>
      </c>
      <c r="AA1323" t="s">
        <v>27</v>
      </c>
      <c r="AB1323">
        <v>0</v>
      </c>
    </row>
    <row r="1324" spans="2:28" x14ac:dyDescent="0.2">
      <c r="B1324">
        <v>701</v>
      </c>
      <c r="C1324">
        <v>1972</v>
      </c>
      <c r="D1324" s="59">
        <f t="shared" ca="1" si="61"/>
        <v>52</v>
      </c>
      <c r="E1324" t="s">
        <v>23</v>
      </c>
      <c r="F1324" t="s">
        <v>32</v>
      </c>
      <c r="G1324" t="s">
        <v>1562</v>
      </c>
      <c r="H1324" s="61" t="str">
        <f t="shared" si="62"/>
        <v>73,691.00</v>
      </c>
      <c r="I1324" s="78">
        <f t="shared" si="63"/>
        <v>73691</v>
      </c>
      <c r="J1324">
        <v>0</v>
      </c>
      <c r="K1324">
        <v>1</v>
      </c>
      <c r="L1324" s="61">
        <v>41436</v>
      </c>
      <c r="M1324" s="93">
        <v>41436</v>
      </c>
      <c r="N1324">
        <v>58</v>
      </c>
      <c r="O1324">
        <v>707</v>
      </c>
      <c r="P1324">
        <v>21</v>
      </c>
      <c r="Q1324">
        <v>250</v>
      </c>
      <c r="R1324">
        <v>85</v>
      </c>
      <c r="S1324">
        <v>43</v>
      </c>
      <c r="T1324">
        <v>73</v>
      </c>
      <c r="U1324">
        <v>2</v>
      </c>
      <c r="V1324">
        <v>6</v>
      </c>
      <c r="W1324">
        <v>8</v>
      </c>
      <c r="X1324">
        <v>2</v>
      </c>
      <c r="Y1324">
        <v>0</v>
      </c>
      <c r="Z1324">
        <v>0</v>
      </c>
      <c r="AA1324" t="s">
        <v>27</v>
      </c>
      <c r="AB1324">
        <v>1</v>
      </c>
    </row>
    <row r="1325" spans="2:28" x14ac:dyDescent="0.2">
      <c r="B1325">
        <v>6203</v>
      </c>
      <c r="C1325">
        <v>1948</v>
      </c>
      <c r="D1325" s="59">
        <f t="shared" ca="1" si="61"/>
        <v>76</v>
      </c>
      <c r="E1325" t="s">
        <v>23</v>
      </c>
      <c r="F1325" t="s">
        <v>32</v>
      </c>
      <c r="G1325" t="s">
        <v>1563</v>
      </c>
      <c r="H1325" s="61" t="str">
        <f t="shared" si="62"/>
        <v>74,485.00</v>
      </c>
      <c r="I1325" s="78">
        <f t="shared" si="63"/>
        <v>74485</v>
      </c>
      <c r="J1325">
        <v>0</v>
      </c>
      <c r="K1325">
        <v>0</v>
      </c>
      <c r="L1325" s="61" t="s">
        <v>1564</v>
      </c>
      <c r="M1325" s="93">
        <v>41510</v>
      </c>
      <c r="N1325">
        <v>58</v>
      </c>
      <c r="O1325">
        <v>499</v>
      </c>
      <c r="P1325">
        <v>149</v>
      </c>
      <c r="Q1325">
        <v>815</v>
      </c>
      <c r="R1325">
        <v>173</v>
      </c>
      <c r="S1325">
        <v>49</v>
      </c>
      <c r="T1325">
        <v>49</v>
      </c>
      <c r="U1325">
        <v>1</v>
      </c>
      <c r="V1325">
        <v>6</v>
      </c>
      <c r="W1325">
        <v>12</v>
      </c>
      <c r="X1325">
        <v>3</v>
      </c>
      <c r="Y1325">
        <v>0</v>
      </c>
      <c r="Z1325">
        <v>0</v>
      </c>
      <c r="AA1325" t="s">
        <v>27</v>
      </c>
      <c r="AB1325">
        <v>0</v>
      </c>
    </row>
    <row r="1326" spans="2:28" x14ac:dyDescent="0.2">
      <c r="B1326">
        <v>7192</v>
      </c>
      <c r="C1326">
        <v>1956</v>
      </c>
      <c r="D1326" s="59">
        <f t="shared" ca="1" si="61"/>
        <v>68</v>
      </c>
      <c r="E1326" t="s">
        <v>23</v>
      </c>
      <c r="F1326" t="s">
        <v>32</v>
      </c>
      <c r="G1326" t="s">
        <v>1565</v>
      </c>
      <c r="H1326" s="61" t="str">
        <f t="shared" si="62"/>
        <v>65,748.00</v>
      </c>
      <c r="I1326" s="78">
        <f t="shared" si="63"/>
        <v>65748</v>
      </c>
      <c r="J1326">
        <v>0</v>
      </c>
      <c r="K1326">
        <v>1</v>
      </c>
      <c r="L1326" s="61" t="s">
        <v>567</v>
      </c>
      <c r="M1326" s="93">
        <v>41379</v>
      </c>
      <c r="N1326">
        <v>58</v>
      </c>
      <c r="O1326">
        <v>172</v>
      </c>
      <c r="P1326">
        <v>73</v>
      </c>
      <c r="Q1326">
        <v>93</v>
      </c>
      <c r="R1326">
        <v>95</v>
      </c>
      <c r="S1326">
        <v>78</v>
      </c>
      <c r="T1326">
        <v>34</v>
      </c>
      <c r="U1326">
        <v>2</v>
      </c>
      <c r="V1326">
        <v>2</v>
      </c>
      <c r="W1326">
        <v>10</v>
      </c>
      <c r="X1326">
        <v>1</v>
      </c>
      <c r="Y1326">
        <v>0</v>
      </c>
      <c r="Z1326">
        <v>1</v>
      </c>
      <c r="AA1326" t="s">
        <v>27</v>
      </c>
      <c r="AB1326">
        <v>0</v>
      </c>
    </row>
    <row r="1327" spans="2:28" x14ac:dyDescent="0.2">
      <c r="B1327">
        <v>5181</v>
      </c>
      <c r="C1327">
        <v>1983</v>
      </c>
      <c r="D1327" s="59">
        <f t="shared" ca="1" si="61"/>
        <v>41</v>
      </c>
      <c r="E1327" t="s">
        <v>118</v>
      </c>
      <c r="F1327" t="s">
        <v>28</v>
      </c>
      <c r="G1327" t="s">
        <v>1566</v>
      </c>
      <c r="H1327" s="61" t="str">
        <f t="shared" si="62"/>
        <v>24,367.00</v>
      </c>
      <c r="I1327" s="78">
        <f t="shared" si="63"/>
        <v>24367</v>
      </c>
      <c r="J1327">
        <v>1</v>
      </c>
      <c r="K1327">
        <v>0</v>
      </c>
      <c r="L1327" s="61" t="s">
        <v>922</v>
      </c>
      <c r="M1327" s="93">
        <v>41353</v>
      </c>
      <c r="N1327">
        <v>58</v>
      </c>
      <c r="O1327">
        <v>2</v>
      </c>
      <c r="P1327">
        <v>4</v>
      </c>
      <c r="Q1327">
        <v>2</v>
      </c>
      <c r="R1327">
        <v>0</v>
      </c>
      <c r="S1327">
        <v>11</v>
      </c>
      <c r="T1327">
        <v>5</v>
      </c>
      <c r="U1327">
        <v>1</v>
      </c>
      <c r="V1327">
        <v>1</v>
      </c>
      <c r="W1327">
        <v>2</v>
      </c>
      <c r="X1327">
        <v>9</v>
      </c>
      <c r="Y1327">
        <v>0</v>
      </c>
      <c r="Z1327">
        <v>0</v>
      </c>
      <c r="AA1327" t="s">
        <v>27</v>
      </c>
      <c r="AB1327">
        <v>0</v>
      </c>
    </row>
    <row r="1328" spans="2:28" x14ac:dyDescent="0.2">
      <c r="B1328">
        <v>9220</v>
      </c>
      <c r="C1328">
        <v>1972</v>
      </c>
      <c r="D1328" s="59">
        <f t="shared" ca="1" si="61"/>
        <v>52</v>
      </c>
      <c r="E1328" t="s">
        <v>23</v>
      </c>
      <c r="F1328" t="s">
        <v>28</v>
      </c>
      <c r="G1328" t="s">
        <v>1567</v>
      </c>
      <c r="H1328" s="61" t="str">
        <f t="shared" si="62"/>
        <v>91,700.00</v>
      </c>
      <c r="I1328" s="78">
        <f t="shared" si="63"/>
        <v>91700</v>
      </c>
      <c r="J1328">
        <v>0</v>
      </c>
      <c r="K1328">
        <v>0</v>
      </c>
      <c r="L1328" s="61" t="s">
        <v>651</v>
      </c>
      <c r="M1328" s="93">
        <v>41291</v>
      </c>
      <c r="N1328">
        <v>58</v>
      </c>
      <c r="O1328">
        <v>576</v>
      </c>
      <c r="P1328">
        <v>172</v>
      </c>
      <c r="Q1328">
        <v>961</v>
      </c>
      <c r="R1328">
        <v>125</v>
      </c>
      <c r="S1328">
        <v>115</v>
      </c>
      <c r="T1328">
        <v>19</v>
      </c>
      <c r="U1328">
        <v>1</v>
      </c>
      <c r="V1328">
        <v>8</v>
      </c>
      <c r="W1328">
        <v>5</v>
      </c>
      <c r="X1328">
        <v>3</v>
      </c>
      <c r="Y1328">
        <v>1</v>
      </c>
      <c r="Z1328">
        <v>0</v>
      </c>
      <c r="AA1328" t="s">
        <v>27</v>
      </c>
      <c r="AB1328">
        <v>0</v>
      </c>
    </row>
    <row r="1329" spans="2:28" x14ac:dyDescent="0.2">
      <c r="B1329">
        <v>7734</v>
      </c>
      <c r="C1329">
        <v>1994</v>
      </c>
      <c r="D1329" s="59">
        <f t="shared" ca="1" si="61"/>
        <v>30</v>
      </c>
      <c r="E1329" t="s">
        <v>23</v>
      </c>
      <c r="F1329" t="s">
        <v>2466</v>
      </c>
      <c r="G1329" t="s">
        <v>1568</v>
      </c>
      <c r="H1329" s="61" t="str">
        <f t="shared" si="62"/>
        <v>79,244.00</v>
      </c>
      <c r="I1329" s="78">
        <f t="shared" si="63"/>
        <v>79244</v>
      </c>
      <c r="J1329">
        <v>0</v>
      </c>
      <c r="K1329">
        <v>0</v>
      </c>
      <c r="L1329" s="61" t="s">
        <v>108</v>
      </c>
      <c r="M1329" s="93">
        <v>41262</v>
      </c>
      <c r="N1329">
        <v>58</v>
      </c>
      <c r="O1329">
        <v>471</v>
      </c>
      <c r="P1329">
        <v>102</v>
      </c>
      <c r="Q1329">
        <v>125</v>
      </c>
      <c r="R1329">
        <v>212</v>
      </c>
      <c r="S1329">
        <v>61</v>
      </c>
      <c r="T1329">
        <v>245</v>
      </c>
      <c r="U1329">
        <v>1</v>
      </c>
      <c r="V1329">
        <v>4</v>
      </c>
      <c r="W1329">
        <v>7</v>
      </c>
      <c r="X1329">
        <v>1</v>
      </c>
      <c r="Y1329">
        <v>1</v>
      </c>
      <c r="Z1329">
        <v>0</v>
      </c>
      <c r="AA1329" t="s">
        <v>38</v>
      </c>
      <c r="AB1329">
        <v>2</v>
      </c>
    </row>
    <row r="1330" spans="2:28" x14ac:dyDescent="0.2">
      <c r="B1330">
        <v>10446</v>
      </c>
      <c r="C1330">
        <v>1958</v>
      </c>
      <c r="D1330" s="59">
        <f t="shared" ca="1" si="61"/>
        <v>66</v>
      </c>
      <c r="E1330" t="s">
        <v>40</v>
      </c>
      <c r="F1330" t="s">
        <v>32</v>
      </c>
      <c r="G1330" t="s">
        <v>1569</v>
      </c>
      <c r="H1330" s="61" t="str">
        <f t="shared" si="62"/>
        <v>82,017.00</v>
      </c>
      <c r="I1330" s="78">
        <f t="shared" si="63"/>
        <v>82017</v>
      </c>
      <c r="J1330">
        <v>0</v>
      </c>
      <c r="K1330">
        <v>0</v>
      </c>
      <c r="L1330" s="61">
        <v>41101</v>
      </c>
      <c r="M1330" s="93">
        <v>41101</v>
      </c>
      <c r="N1330">
        <v>58</v>
      </c>
      <c r="O1330">
        <v>184</v>
      </c>
      <c r="P1330">
        <v>23</v>
      </c>
      <c r="Q1330">
        <v>446</v>
      </c>
      <c r="R1330">
        <v>30</v>
      </c>
      <c r="S1330">
        <v>23</v>
      </c>
      <c r="T1330">
        <v>23</v>
      </c>
      <c r="U1330">
        <v>1</v>
      </c>
      <c r="V1330">
        <v>5</v>
      </c>
      <c r="W1330">
        <v>7</v>
      </c>
      <c r="X1330">
        <v>2</v>
      </c>
      <c r="Y1330">
        <v>1</v>
      </c>
      <c r="Z1330">
        <v>0</v>
      </c>
      <c r="AA1330" t="s">
        <v>31</v>
      </c>
      <c r="AB1330">
        <v>3</v>
      </c>
    </row>
    <row r="1331" spans="2:28" x14ac:dyDescent="0.2">
      <c r="B1331">
        <v>5524</v>
      </c>
      <c r="C1331">
        <v>1958</v>
      </c>
      <c r="D1331" s="59">
        <f t="shared" ca="1" si="61"/>
        <v>66</v>
      </c>
      <c r="E1331" t="s">
        <v>23</v>
      </c>
      <c r="F1331" t="s">
        <v>28</v>
      </c>
      <c r="G1331" t="s">
        <v>1570</v>
      </c>
      <c r="H1331" s="61" t="str">
        <f t="shared" si="62"/>
        <v>58,138.00</v>
      </c>
      <c r="I1331" s="78">
        <f t="shared" si="63"/>
        <v>58138</v>
      </c>
      <c r="J1331">
        <v>0</v>
      </c>
      <c r="K1331">
        <v>0</v>
      </c>
      <c r="L1331" s="61">
        <v>41008</v>
      </c>
      <c r="M1331" s="93">
        <v>41008</v>
      </c>
      <c r="N1331">
        <v>58</v>
      </c>
      <c r="O1331">
        <v>635</v>
      </c>
      <c r="P1331">
        <v>88</v>
      </c>
      <c r="Q1331">
        <v>546</v>
      </c>
      <c r="R1331">
        <v>172</v>
      </c>
      <c r="S1331">
        <v>88</v>
      </c>
      <c r="T1331">
        <v>88</v>
      </c>
      <c r="U1331">
        <v>3</v>
      </c>
      <c r="V1331">
        <v>8</v>
      </c>
      <c r="W1331">
        <v>4</v>
      </c>
      <c r="X1331">
        <v>7</v>
      </c>
      <c r="Y1331">
        <v>1</v>
      </c>
      <c r="Z1331">
        <v>0</v>
      </c>
      <c r="AA1331" t="s">
        <v>35</v>
      </c>
      <c r="AB1331">
        <v>0</v>
      </c>
    </row>
    <row r="1332" spans="2:28" x14ac:dyDescent="0.2">
      <c r="B1332">
        <v>3830</v>
      </c>
      <c r="C1332">
        <v>1954</v>
      </c>
      <c r="D1332" s="59">
        <f t="shared" ca="1" si="61"/>
        <v>70</v>
      </c>
      <c r="E1332" t="s">
        <v>53</v>
      </c>
      <c r="F1332" t="s">
        <v>32</v>
      </c>
      <c r="G1332" t="s">
        <v>1440</v>
      </c>
      <c r="H1332" s="61" t="str">
        <f t="shared" si="62"/>
        <v>59,354.00</v>
      </c>
      <c r="I1332" s="78">
        <f t="shared" si="63"/>
        <v>59354</v>
      </c>
      <c r="J1332">
        <v>0</v>
      </c>
      <c r="K1332">
        <v>2</v>
      </c>
      <c r="L1332" s="61" t="s">
        <v>979</v>
      </c>
      <c r="M1332" s="93">
        <v>41753</v>
      </c>
      <c r="N1332">
        <v>59</v>
      </c>
      <c r="O1332">
        <v>295</v>
      </c>
      <c r="P1332">
        <v>21</v>
      </c>
      <c r="Q1332">
        <v>78</v>
      </c>
      <c r="R1332">
        <v>39</v>
      </c>
      <c r="S1332">
        <v>13</v>
      </c>
      <c r="T1332">
        <v>13</v>
      </c>
      <c r="U1332">
        <v>1</v>
      </c>
      <c r="V1332">
        <v>4</v>
      </c>
      <c r="W1332">
        <v>7</v>
      </c>
      <c r="X1332">
        <v>3</v>
      </c>
      <c r="Y1332">
        <v>0</v>
      </c>
      <c r="Z1332">
        <v>0</v>
      </c>
      <c r="AA1332" t="s">
        <v>31</v>
      </c>
      <c r="AB1332">
        <v>0</v>
      </c>
    </row>
    <row r="1333" spans="2:28" x14ac:dyDescent="0.2">
      <c r="B1333">
        <v>5186</v>
      </c>
      <c r="C1333">
        <v>1956</v>
      </c>
      <c r="D1333" s="59">
        <f t="shared" ca="1" si="61"/>
        <v>68</v>
      </c>
      <c r="E1333" t="s">
        <v>40</v>
      </c>
      <c r="F1333" t="s">
        <v>32</v>
      </c>
      <c r="G1333" t="s">
        <v>1571</v>
      </c>
      <c r="H1333" s="61" t="str">
        <f t="shared" si="62"/>
        <v>58,482.00</v>
      </c>
      <c r="I1333" s="78">
        <f t="shared" si="63"/>
        <v>58482</v>
      </c>
      <c r="J1333">
        <v>0</v>
      </c>
      <c r="K1333">
        <v>1</v>
      </c>
      <c r="L1333" s="61">
        <v>41976</v>
      </c>
      <c r="M1333" s="93">
        <v>41976</v>
      </c>
      <c r="N1333">
        <v>59</v>
      </c>
      <c r="O1333">
        <v>576</v>
      </c>
      <c r="P1333">
        <v>7</v>
      </c>
      <c r="Q1333">
        <v>115</v>
      </c>
      <c r="R1333">
        <v>19</v>
      </c>
      <c r="S1333">
        <v>7</v>
      </c>
      <c r="T1333">
        <v>7</v>
      </c>
      <c r="U1333">
        <v>2</v>
      </c>
      <c r="V1333">
        <v>7</v>
      </c>
      <c r="W1333">
        <v>9</v>
      </c>
      <c r="X1333">
        <v>6</v>
      </c>
      <c r="Y1333">
        <v>0</v>
      </c>
      <c r="Z1333">
        <v>0</v>
      </c>
      <c r="AA1333" t="s">
        <v>31</v>
      </c>
      <c r="AB1333">
        <v>1</v>
      </c>
    </row>
    <row r="1334" spans="2:28" x14ac:dyDescent="0.2">
      <c r="B1334">
        <v>8514</v>
      </c>
      <c r="C1334">
        <v>1977</v>
      </c>
      <c r="D1334" s="59">
        <f t="shared" ca="1" si="61"/>
        <v>47</v>
      </c>
      <c r="E1334" t="s">
        <v>23</v>
      </c>
      <c r="F1334" t="s">
        <v>32</v>
      </c>
      <c r="G1334" t="s">
        <v>1572</v>
      </c>
      <c r="H1334" s="61" t="str">
        <f t="shared" si="62"/>
        <v>29,478.00</v>
      </c>
      <c r="I1334" s="78">
        <f t="shared" si="63"/>
        <v>29478</v>
      </c>
      <c r="J1334">
        <v>1</v>
      </c>
      <c r="K1334">
        <v>0</v>
      </c>
      <c r="L1334" s="61" t="s">
        <v>1168</v>
      </c>
      <c r="M1334" s="93">
        <v>41656</v>
      </c>
      <c r="N1334">
        <v>59</v>
      </c>
      <c r="O1334">
        <v>8</v>
      </c>
      <c r="P1334">
        <v>0</v>
      </c>
      <c r="Q1334">
        <v>7</v>
      </c>
      <c r="R1334">
        <v>3</v>
      </c>
      <c r="S1334">
        <v>1</v>
      </c>
      <c r="T1334">
        <v>1</v>
      </c>
      <c r="U1334">
        <v>1</v>
      </c>
      <c r="V1334">
        <v>1</v>
      </c>
      <c r="W1334">
        <v>3</v>
      </c>
      <c r="X1334">
        <v>6</v>
      </c>
      <c r="Y1334">
        <v>0</v>
      </c>
      <c r="Z1334">
        <v>0</v>
      </c>
      <c r="AA1334" t="s">
        <v>27</v>
      </c>
      <c r="AB1334">
        <v>0</v>
      </c>
    </row>
    <row r="1335" spans="2:28" x14ac:dyDescent="0.2">
      <c r="B1335">
        <v>7165</v>
      </c>
      <c r="C1335">
        <v>1973</v>
      </c>
      <c r="D1335" s="59">
        <f t="shared" ca="1" si="61"/>
        <v>51</v>
      </c>
      <c r="E1335" t="s">
        <v>23</v>
      </c>
      <c r="F1335" t="s">
        <v>32</v>
      </c>
      <c r="G1335" t="s">
        <v>1573</v>
      </c>
      <c r="H1335" s="61" t="str">
        <f t="shared" si="62"/>
        <v>64,474.00</v>
      </c>
      <c r="I1335" s="78">
        <f t="shared" si="63"/>
        <v>64474</v>
      </c>
      <c r="J1335">
        <v>0</v>
      </c>
      <c r="K1335">
        <v>1</v>
      </c>
      <c r="L1335" s="61" t="s">
        <v>386</v>
      </c>
      <c r="M1335" s="93">
        <v>41569</v>
      </c>
      <c r="N1335">
        <v>59</v>
      </c>
      <c r="O1335">
        <v>381</v>
      </c>
      <c r="P1335">
        <v>35</v>
      </c>
      <c r="Q1335">
        <v>172</v>
      </c>
      <c r="R1335">
        <v>56</v>
      </c>
      <c r="S1335">
        <v>86</v>
      </c>
      <c r="T1335">
        <v>93</v>
      </c>
      <c r="U1335">
        <v>2</v>
      </c>
      <c r="V1335">
        <v>8</v>
      </c>
      <c r="W1335">
        <v>10</v>
      </c>
      <c r="X1335">
        <v>5</v>
      </c>
      <c r="Y1335">
        <v>0</v>
      </c>
      <c r="Z1335">
        <v>0</v>
      </c>
      <c r="AA1335" t="s">
        <v>27</v>
      </c>
      <c r="AB1335">
        <v>0</v>
      </c>
    </row>
    <row r="1336" spans="2:28" x14ac:dyDescent="0.2">
      <c r="B1336">
        <v>10236</v>
      </c>
      <c r="C1336">
        <v>1976</v>
      </c>
      <c r="D1336" s="59">
        <f t="shared" ca="1" si="61"/>
        <v>48</v>
      </c>
      <c r="E1336" t="s">
        <v>53</v>
      </c>
      <c r="F1336" t="s">
        <v>28</v>
      </c>
      <c r="G1336" t="s">
        <v>1574</v>
      </c>
      <c r="H1336" s="61" t="str">
        <f t="shared" si="62"/>
        <v>31,160.00</v>
      </c>
      <c r="I1336" s="78">
        <f t="shared" si="63"/>
        <v>31160</v>
      </c>
      <c r="J1336">
        <v>1</v>
      </c>
      <c r="K1336">
        <v>0</v>
      </c>
      <c r="L1336" s="61" t="s">
        <v>853</v>
      </c>
      <c r="M1336" s="93">
        <v>41533</v>
      </c>
      <c r="N1336">
        <v>59</v>
      </c>
      <c r="O1336">
        <v>16</v>
      </c>
      <c r="P1336">
        <v>3</v>
      </c>
      <c r="Q1336">
        <v>25</v>
      </c>
      <c r="R1336">
        <v>6</v>
      </c>
      <c r="S1336">
        <v>1</v>
      </c>
      <c r="T1336">
        <v>13</v>
      </c>
      <c r="U1336">
        <v>2</v>
      </c>
      <c r="V1336">
        <v>2</v>
      </c>
      <c r="W1336">
        <v>3</v>
      </c>
      <c r="X1336">
        <v>8</v>
      </c>
      <c r="Y1336">
        <v>0</v>
      </c>
      <c r="Z1336">
        <v>0</v>
      </c>
      <c r="AA1336" t="s">
        <v>67</v>
      </c>
      <c r="AB1336">
        <v>0</v>
      </c>
    </row>
    <row r="1337" spans="2:28" x14ac:dyDescent="0.2">
      <c r="B1337">
        <v>2392</v>
      </c>
      <c r="C1337">
        <v>1973</v>
      </c>
      <c r="D1337" s="59">
        <f t="shared" ca="1" si="61"/>
        <v>51</v>
      </c>
      <c r="E1337" t="s">
        <v>23</v>
      </c>
      <c r="F1337" t="s">
        <v>32</v>
      </c>
      <c r="G1337" t="s">
        <v>1575</v>
      </c>
      <c r="H1337" s="61" t="str">
        <f t="shared" si="62"/>
        <v>40,321.00</v>
      </c>
      <c r="I1337" s="78">
        <f t="shared" si="63"/>
        <v>40321</v>
      </c>
      <c r="J1337">
        <v>1</v>
      </c>
      <c r="K1337">
        <v>1</v>
      </c>
      <c r="L1337" s="61" t="s">
        <v>669</v>
      </c>
      <c r="M1337" s="93">
        <v>41484</v>
      </c>
      <c r="N1337">
        <v>59</v>
      </c>
      <c r="O1337">
        <v>44</v>
      </c>
      <c r="P1337">
        <v>4</v>
      </c>
      <c r="Q1337">
        <v>21</v>
      </c>
      <c r="R1337">
        <v>6</v>
      </c>
      <c r="S1337">
        <v>0</v>
      </c>
      <c r="T1337">
        <v>27</v>
      </c>
      <c r="U1337">
        <v>2</v>
      </c>
      <c r="V1337">
        <v>3</v>
      </c>
      <c r="W1337">
        <v>3</v>
      </c>
      <c r="X1337">
        <v>7</v>
      </c>
      <c r="Y1337">
        <v>0</v>
      </c>
      <c r="Z1337">
        <v>0</v>
      </c>
      <c r="AA1337" t="s">
        <v>27</v>
      </c>
      <c r="AB1337">
        <v>0</v>
      </c>
    </row>
    <row r="1338" spans="2:28" x14ac:dyDescent="0.2">
      <c r="B1338">
        <v>1920</v>
      </c>
      <c r="C1338">
        <v>1973</v>
      </c>
      <c r="D1338" s="59">
        <f t="shared" ca="1" si="61"/>
        <v>51</v>
      </c>
      <c r="E1338" t="s">
        <v>23</v>
      </c>
      <c r="F1338" t="s">
        <v>32</v>
      </c>
      <c r="G1338" t="s">
        <v>1575</v>
      </c>
      <c r="H1338" s="61" t="str">
        <f t="shared" si="62"/>
        <v>40,321.00</v>
      </c>
      <c r="I1338" s="78">
        <f t="shared" si="63"/>
        <v>40321</v>
      </c>
      <c r="J1338">
        <v>1</v>
      </c>
      <c r="K1338">
        <v>1</v>
      </c>
      <c r="L1338" s="61" t="s">
        <v>669</v>
      </c>
      <c r="M1338" s="93">
        <v>41484</v>
      </c>
      <c r="N1338">
        <v>59</v>
      </c>
      <c r="O1338">
        <v>44</v>
      </c>
      <c r="P1338">
        <v>4</v>
      </c>
      <c r="Q1338">
        <v>21</v>
      </c>
      <c r="R1338">
        <v>6</v>
      </c>
      <c r="S1338">
        <v>0</v>
      </c>
      <c r="T1338">
        <v>27</v>
      </c>
      <c r="U1338">
        <v>2</v>
      </c>
      <c r="V1338">
        <v>3</v>
      </c>
      <c r="W1338">
        <v>3</v>
      </c>
      <c r="X1338">
        <v>7</v>
      </c>
      <c r="Y1338">
        <v>0</v>
      </c>
      <c r="Z1338">
        <v>0</v>
      </c>
      <c r="AA1338" t="s">
        <v>27</v>
      </c>
      <c r="AB1338">
        <v>0</v>
      </c>
    </row>
    <row r="1339" spans="2:28" x14ac:dyDescent="0.2">
      <c r="B1339">
        <v>3673</v>
      </c>
      <c r="C1339">
        <v>1972</v>
      </c>
      <c r="D1339" s="59">
        <f t="shared" ca="1" si="61"/>
        <v>52</v>
      </c>
      <c r="E1339" t="s">
        <v>23</v>
      </c>
      <c r="F1339" t="s">
        <v>28</v>
      </c>
      <c r="G1339" t="s">
        <v>1576</v>
      </c>
      <c r="H1339" s="61" t="str">
        <f t="shared" si="62"/>
        <v>55,239.00</v>
      </c>
      <c r="I1339" s="78">
        <f t="shared" si="63"/>
        <v>55239</v>
      </c>
      <c r="J1339">
        <v>0</v>
      </c>
      <c r="K1339">
        <v>1</v>
      </c>
      <c r="L1339" s="61" t="s">
        <v>394</v>
      </c>
      <c r="M1339" s="93">
        <v>41469</v>
      </c>
      <c r="N1339">
        <v>59</v>
      </c>
      <c r="O1339">
        <v>371</v>
      </c>
      <c r="P1339">
        <v>17</v>
      </c>
      <c r="Q1339">
        <v>238</v>
      </c>
      <c r="R1339">
        <v>23</v>
      </c>
      <c r="S1339">
        <v>24</v>
      </c>
      <c r="T1339">
        <v>106</v>
      </c>
      <c r="U1339">
        <v>3</v>
      </c>
      <c r="V1339">
        <v>7</v>
      </c>
      <c r="W1339">
        <v>11</v>
      </c>
      <c r="X1339">
        <v>5</v>
      </c>
      <c r="Y1339">
        <v>0</v>
      </c>
      <c r="Z1339">
        <v>0</v>
      </c>
      <c r="AA1339" t="s">
        <v>67</v>
      </c>
      <c r="AB1339">
        <v>0</v>
      </c>
    </row>
    <row r="1340" spans="2:28" x14ac:dyDescent="0.2">
      <c r="B1340">
        <v>1453</v>
      </c>
      <c r="C1340">
        <v>1944</v>
      </c>
      <c r="D1340" s="59">
        <f t="shared" ca="1" si="61"/>
        <v>80</v>
      </c>
      <c r="E1340" t="s">
        <v>40</v>
      </c>
      <c r="F1340" t="s">
        <v>55</v>
      </c>
      <c r="G1340" t="s">
        <v>1577</v>
      </c>
      <c r="H1340" s="61" t="str">
        <f t="shared" si="62"/>
        <v>57,513.00</v>
      </c>
      <c r="I1340" s="78">
        <f t="shared" si="63"/>
        <v>57513</v>
      </c>
      <c r="J1340">
        <v>0</v>
      </c>
      <c r="K1340">
        <v>0</v>
      </c>
      <c r="L1340" s="61">
        <v>41432</v>
      </c>
      <c r="M1340" s="93">
        <v>41432</v>
      </c>
      <c r="N1340">
        <v>59</v>
      </c>
      <c r="O1340">
        <v>735</v>
      </c>
      <c r="P1340">
        <v>40</v>
      </c>
      <c r="Q1340">
        <v>183</v>
      </c>
      <c r="R1340">
        <v>52</v>
      </c>
      <c r="S1340">
        <v>20</v>
      </c>
      <c r="T1340">
        <v>30</v>
      </c>
      <c r="U1340">
        <v>2</v>
      </c>
      <c r="V1340">
        <v>9</v>
      </c>
      <c r="W1340">
        <v>13</v>
      </c>
      <c r="X1340">
        <v>6</v>
      </c>
      <c r="Y1340">
        <v>0</v>
      </c>
      <c r="Z1340">
        <v>0</v>
      </c>
      <c r="AA1340" t="s">
        <v>27</v>
      </c>
      <c r="AB1340">
        <v>0</v>
      </c>
    </row>
    <row r="1341" spans="2:28" x14ac:dyDescent="0.2">
      <c r="B1341">
        <v>4518</v>
      </c>
      <c r="C1341">
        <v>1980</v>
      </c>
      <c r="D1341" s="59">
        <f t="shared" ca="1" si="61"/>
        <v>44</v>
      </c>
      <c r="E1341" t="s">
        <v>23</v>
      </c>
      <c r="F1341" t="s">
        <v>32</v>
      </c>
      <c r="G1341" t="s">
        <v>1578</v>
      </c>
      <c r="H1341" s="61" t="str">
        <f t="shared" si="62"/>
        <v>85,693.00</v>
      </c>
      <c r="I1341" s="78">
        <f t="shared" si="63"/>
        <v>85693</v>
      </c>
      <c r="J1341">
        <v>0</v>
      </c>
      <c r="K1341">
        <v>1</v>
      </c>
      <c r="L1341" s="61" t="s">
        <v>98</v>
      </c>
      <c r="M1341" s="93">
        <v>41384</v>
      </c>
      <c r="N1341">
        <v>59</v>
      </c>
      <c r="O1341">
        <v>386</v>
      </c>
      <c r="P1341">
        <v>172</v>
      </c>
      <c r="Q1341">
        <v>183</v>
      </c>
      <c r="R1341">
        <v>185</v>
      </c>
      <c r="S1341">
        <v>132</v>
      </c>
      <c r="T1341">
        <v>111</v>
      </c>
      <c r="U1341">
        <v>2</v>
      </c>
      <c r="V1341">
        <v>9</v>
      </c>
      <c r="W1341">
        <v>11</v>
      </c>
      <c r="X1341">
        <v>5</v>
      </c>
      <c r="Y1341">
        <v>0</v>
      </c>
      <c r="Z1341">
        <v>0</v>
      </c>
      <c r="AA1341" t="s">
        <v>31</v>
      </c>
      <c r="AB1341">
        <v>0</v>
      </c>
    </row>
    <row r="1342" spans="2:28" x14ac:dyDescent="0.2">
      <c r="B1342">
        <v>8969</v>
      </c>
      <c r="C1342">
        <v>1978</v>
      </c>
      <c r="D1342" s="59">
        <f t="shared" ca="1" si="61"/>
        <v>46</v>
      </c>
      <c r="E1342" t="s">
        <v>23</v>
      </c>
      <c r="F1342" t="s">
        <v>32</v>
      </c>
      <c r="G1342" t="s">
        <v>1579</v>
      </c>
      <c r="H1342" s="61" t="str">
        <f t="shared" si="62"/>
        <v>71,855.00</v>
      </c>
      <c r="I1342" s="78">
        <f t="shared" si="63"/>
        <v>71855</v>
      </c>
      <c r="J1342">
        <v>0</v>
      </c>
      <c r="K1342">
        <v>1</v>
      </c>
      <c r="L1342" s="61" t="s">
        <v>263</v>
      </c>
      <c r="M1342" s="93">
        <v>41290</v>
      </c>
      <c r="N1342">
        <v>59</v>
      </c>
      <c r="O1342">
        <v>548</v>
      </c>
      <c r="P1342">
        <v>31</v>
      </c>
      <c r="Q1342">
        <v>422</v>
      </c>
      <c r="R1342">
        <v>0</v>
      </c>
      <c r="S1342">
        <v>112</v>
      </c>
      <c r="T1342">
        <v>28</v>
      </c>
      <c r="U1342">
        <v>4</v>
      </c>
      <c r="V1342">
        <v>5</v>
      </c>
      <c r="W1342">
        <v>11</v>
      </c>
      <c r="X1342">
        <v>3</v>
      </c>
      <c r="Y1342">
        <v>0</v>
      </c>
      <c r="Z1342">
        <v>0</v>
      </c>
      <c r="AA1342" t="s">
        <v>67</v>
      </c>
      <c r="AB1342">
        <v>0</v>
      </c>
    </row>
    <row r="1343" spans="2:28" x14ac:dyDescent="0.2">
      <c r="B1343">
        <v>387</v>
      </c>
      <c r="C1343">
        <v>1977</v>
      </c>
      <c r="D1343" s="59">
        <f t="shared" ca="1" si="61"/>
        <v>47</v>
      </c>
      <c r="E1343" t="s">
        <v>118</v>
      </c>
      <c r="F1343" t="s">
        <v>32</v>
      </c>
      <c r="G1343" t="s">
        <v>239</v>
      </c>
      <c r="H1343" s="61" t="str">
        <f t="shared" si="62"/>
        <v>7,500.00</v>
      </c>
      <c r="I1343" s="78">
        <f t="shared" si="63"/>
        <v>7500</v>
      </c>
      <c r="J1343">
        <v>0</v>
      </c>
      <c r="K1343">
        <v>0</v>
      </c>
      <c r="L1343" s="61" t="s">
        <v>548</v>
      </c>
      <c r="M1343" s="93">
        <v>41226</v>
      </c>
      <c r="N1343">
        <v>59</v>
      </c>
      <c r="O1343">
        <v>6</v>
      </c>
      <c r="P1343">
        <v>16</v>
      </c>
      <c r="Q1343">
        <v>11</v>
      </c>
      <c r="R1343">
        <v>11</v>
      </c>
      <c r="S1343">
        <v>1</v>
      </c>
      <c r="T1343">
        <v>16</v>
      </c>
      <c r="U1343">
        <v>1</v>
      </c>
      <c r="V1343">
        <v>2</v>
      </c>
      <c r="W1343">
        <v>3</v>
      </c>
      <c r="X1343">
        <v>8</v>
      </c>
      <c r="Y1343">
        <v>0</v>
      </c>
      <c r="Z1343">
        <v>0</v>
      </c>
      <c r="AA1343" t="s">
        <v>35</v>
      </c>
      <c r="AB1343">
        <v>0</v>
      </c>
    </row>
    <row r="1344" spans="2:28" x14ac:dyDescent="0.2">
      <c r="B1344">
        <v>1079</v>
      </c>
      <c r="C1344">
        <v>1972</v>
      </c>
      <c r="D1344" s="59">
        <f t="shared" ca="1" si="61"/>
        <v>52</v>
      </c>
      <c r="E1344" t="s">
        <v>40</v>
      </c>
      <c r="F1344" t="s">
        <v>32</v>
      </c>
      <c r="G1344" t="s">
        <v>1580</v>
      </c>
      <c r="H1344" s="61" t="str">
        <f t="shared" si="62"/>
        <v>71,969.00</v>
      </c>
      <c r="I1344" s="78">
        <f t="shared" si="63"/>
        <v>71969</v>
      </c>
      <c r="J1344">
        <v>0</v>
      </c>
      <c r="K1344">
        <v>1</v>
      </c>
      <c r="L1344" s="61" t="s">
        <v>552</v>
      </c>
      <c r="M1344" s="93">
        <v>41198</v>
      </c>
      <c r="N1344">
        <v>59</v>
      </c>
      <c r="O1344">
        <v>1000</v>
      </c>
      <c r="P1344">
        <v>0</v>
      </c>
      <c r="Q1344">
        <v>76</v>
      </c>
      <c r="R1344">
        <v>0</v>
      </c>
      <c r="S1344">
        <v>0</v>
      </c>
      <c r="T1344">
        <v>10</v>
      </c>
      <c r="U1344">
        <v>3</v>
      </c>
      <c r="V1344">
        <v>3</v>
      </c>
      <c r="W1344">
        <v>9</v>
      </c>
      <c r="X1344">
        <v>8</v>
      </c>
      <c r="Y1344">
        <v>0</v>
      </c>
      <c r="Z1344">
        <v>0</v>
      </c>
      <c r="AA1344" t="s">
        <v>50</v>
      </c>
      <c r="AB1344">
        <v>1</v>
      </c>
    </row>
    <row r="1345" spans="2:28" x14ac:dyDescent="0.2">
      <c r="B1345">
        <v>164</v>
      </c>
      <c r="C1345">
        <v>1978</v>
      </c>
      <c r="D1345" s="59">
        <f t="shared" ca="1" si="61"/>
        <v>46</v>
      </c>
      <c r="E1345" t="s">
        <v>40</v>
      </c>
      <c r="F1345" t="s">
        <v>32</v>
      </c>
      <c r="G1345" t="s">
        <v>1581</v>
      </c>
      <c r="H1345" s="61" t="str">
        <f t="shared" si="62"/>
        <v>28,973.00</v>
      </c>
      <c r="I1345" s="78">
        <f t="shared" si="63"/>
        <v>28973</v>
      </c>
      <c r="J1345">
        <v>0</v>
      </c>
      <c r="K1345">
        <v>0</v>
      </c>
      <c r="L1345" s="61" t="s">
        <v>76</v>
      </c>
      <c r="M1345" s="93">
        <v>41195</v>
      </c>
      <c r="N1345">
        <v>59</v>
      </c>
      <c r="O1345">
        <v>206</v>
      </c>
      <c r="P1345">
        <v>0</v>
      </c>
      <c r="Q1345">
        <v>46</v>
      </c>
      <c r="R1345">
        <v>3</v>
      </c>
      <c r="S1345">
        <v>2</v>
      </c>
      <c r="T1345">
        <v>12</v>
      </c>
      <c r="U1345">
        <v>2</v>
      </c>
      <c r="V1345">
        <v>5</v>
      </c>
      <c r="W1345">
        <v>5</v>
      </c>
      <c r="X1345">
        <v>8</v>
      </c>
      <c r="Y1345">
        <v>0</v>
      </c>
      <c r="Z1345">
        <v>0</v>
      </c>
      <c r="AA1345" t="s">
        <v>27</v>
      </c>
      <c r="AB1345">
        <v>0</v>
      </c>
    </row>
    <row r="1346" spans="2:28" x14ac:dyDescent="0.2">
      <c r="B1346">
        <v>3434</v>
      </c>
      <c r="C1346">
        <v>1952</v>
      </c>
      <c r="D1346" s="59">
        <f t="shared" ca="1" si="61"/>
        <v>72</v>
      </c>
      <c r="E1346" t="s">
        <v>23</v>
      </c>
      <c r="F1346" t="s">
        <v>28</v>
      </c>
      <c r="G1346" t="s">
        <v>1582</v>
      </c>
      <c r="H1346" s="61" t="str">
        <f t="shared" si="62"/>
        <v>80,872.00</v>
      </c>
      <c r="I1346" s="78">
        <f t="shared" si="63"/>
        <v>80872</v>
      </c>
      <c r="J1346">
        <v>0</v>
      </c>
      <c r="K1346">
        <v>0</v>
      </c>
      <c r="L1346" s="61">
        <v>41978</v>
      </c>
      <c r="M1346" s="93">
        <v>41978</v>
      </c>
      <c r="N1346">
        <v>60</v>
      </c>
      <c r="O1346">
        <v>483</v>
      </c>
      <c r="P1346">
        <v>72</v>
      </c>
      <c r="Q1346">
        <v>567</v>
      </c>
      <c r="R1346">
        <v>94</v>
      </c>
      <c r="S1346">
        <v>12</v>
      </c>
      <c r="T1346">
        <v>108</v>
      </c>
      <c r="U1346">
        <v>1</v>
      </c>
      <c r="V1346">
        <v>4</v>
      </c>
      <c r="W1346">
        <v>10</v>
      </c>
      <c r="X1346">
        <v>1</v>
      </c>
      <c r="Y1346">
        <v>0</v>
      </c>
      <c r="Z1346">
        <v>0</v>
      </c>
      <c r="AA1346" t="s">
        <v>27</v>
      </c>
      <c r="AB1346">
        <v>0</v>
      </c>
    </row>
    <row r="1347" spans="2:28" x14ac:dyDescent="0.2">
      <c r="B1347">
        <v>5721</v>
      </c>
      <c r="C1347">
        <v>1957</v>
      </c>
      <c r="D1347" s="59">
        <f t="shared" ref="D1347:D1410" ca="1" si="64">(YEAR(NOW())-C1347)</f>
        <v>67</v>
      </c>
      <c r="E1347" t="s">
        <v>40</v>
      </c>
      <c r="F1347" t="s">
        <v>32</v>
      </c>
      <c r="G1347" t="s">
        <v>1583</v>
      </c>
      <c r="H1347" s="61" t="str">
        <f t="shared" ref="H1347:H1410" si="65">REPLACE(G1347,1,1,"")</f>
        <v>84,117.00</v>
      </c>
      <c r="I1347" s="78">
        <f t="shared" ref="I1347:I1410" si="66">VALUE(H1347)</f>
        <v>84117</v>
      </c>
      <c r="J1347">
        <v>0</v>
      </c>
      <c r="K1347">
        <v>0</v>
      </c>
      <c r="L1347" s="61">
        <v>41948</v>
      </c>
      <c r="M1347" s="93">
        <v>41948</v>
      </c>
      <c r="N1347">
        <v>60</v>
      </c>
      <c r="O1347">
        <v>611</v>
      </c>
      <c r="P1347">
        <v>76</v>
      </c>
      <c r="Q1347">
        <v>749</v>
      </c>
      <c r="R1347">
        <v>59</v>
      </c>
      <c r="S1347">
        <v>45</v>
      </c>
      <c r="T1347">
        <v>26</v>
      </c>
      <c r="U1347">
        <v>1</v>
      </c>
      <c r="V1347">
        <v>7</v>
      </c>
      <c r="W1347">
        <v>6</v>
      </c>
      <c r="X1347">
        <v>2</v>
      </c>
      <c r="Y1347">
        <v>0</v>
      </c>
      <c r="Z1347">
        <v>0</v>
      </c>
      <c r="AA1347" t="s">
        <v>31</v>
      </c>
      <c r="AB1347">
        <v>1</v>
      </c>
    </row>
    <row r="1348" spans="2:28" x14ac:dyDescent="0.2">
      <c r="B1348">
        <v>8418</v>
      </c>
      <c r="C1348">
        <v>1959</v>
      </c>
      <c r="D1348" s="59">
        <f t="shared" ca="1" si="64"/>
        <v>65</v>
      </c>
      <c r="E1348" t="s">
        <v>43</v>
      </c>
      <c r="F1348" t="s">
        <v>28</v>
      </c>
      <c r="G1348" t="s">
        <v>1584</v>
      </c>
      <c r="H1348" s="61" t="str">
        <f t="shared" si="65"/>
        <v>38,741.00</v>
      </c>
      <c r="I1348" s="78">
        <f t="shared" si="66"/>
        <v>38741</v>
      </c>
      <c r="J1348">
        <v>1</v>
      </c>
      <c r="K1348">
        <v>1</v>
      </c>
      <c r="L1348" s="61" t="s">
        <v>326</v>
      </c>
      <c r="M1348" s="93">
        <v>41728</v>
      </c>
      <c r="N1348">
        <v>60</v>
      </c>
      <c r="O1348">
        <v>7</v>
      </c>
      <c r="P1348">
        <v>10</v>
      </c>
      <c r="Q1348">
        <v>17</v>
      </c>
      <c r="R1348">
        <v>8</v>
      </c>
      <c r="S1348">
        <v>6</v>
      </c>
      <c r="T1348">
        <v>13</v>
      </c>
      <c r="U1348">
        <v>2</v>
      </c>
      <c r="V1348">
        <v>2</v>
      </c>
      <c r="W1348">
        <v>3</v>
      </c>
      <c r="X1348">
        <v>7</v>
      </c>
      <c r="Y1348">
        <v>0</v>
      </c>
      <c r="Z1348">
        <v>0</v>
      </c>
      <c r="AA1348" t="s">
        <v>46</v>
      </c>
      <c r="AB1348">
        <v>0</v>
      </c>
    </row>
    <row r="1349" spans="2:28" x14ac:dyDescent="0.2">
      <c r="B1349">
        <v>5300</v>
      </c>
      <c r="C1349">
        <v>1974</v>
      </c>
      <c r="D1349" s="59">
        <f t="shared" ca="1" si="64"/>
        <v>50</v>
      </c>
      <c r="E1349" t="s">
        <v>53</v>
      </c>
      <c r="F1349" t="s">
        <v>32</v>
      </c>
      <c r="G1349" t="s">
        <v>1585</v>
      </c>
      <c r="H1349" s="61" t="str">
        <f t="shared" si="65"/>
        <v>38,961.00</v>
      </c>
      <c r="I1349" s="78">
        <f t="shared" si="66"/>
        <v>38961</v>
      </c>
      <c r="J1349">
        <v>1</v>
      </c>
      <c r="K1349">
        <v>0</v>
      </c>
      <c r="L1349" s="61" t="s">
        <v>790</v>
      </c>
      <c r="M1349" s="93">
        <v>41638</v>
      </c>
      <c r="N1349">
        <v>60</v>
      </c>
      <c r="O1349">
        <v>19</v>
      </c>
      <c r="P1349">
        <v>7</v>
      </c>
      <c r="Q1349">
        <v>19</v>
      </c>
      <c r="R1349">
        <v>0</v>
      </c>
      <c r="S1349">
        <v>1</v>
      </c>
      <c r="T1349">
        <v>24</v>
      </c>
      <c r="U1349">
        <v>1</v>
      </c>
      <c r="V1349">
        <v>2</v>
      </c>
      <c r="W1349">
        <v>2</v>
      </c>
      <c r="X1349">
        <v>7</v>
      </c>
      <c r="Y1349">
        <v>0</v>
      </c>
      <c r="Z1349">
        <v>0</v>
      </c>
      <c r="AA1349" t="s">
        <v>27</v>
      </c>
      <c r="AB1349">
        <v>0</v>
      </c>
    </row>
    <row r="1350" spans="2:28" x14ac:dyDescent="0.2">
      <c r="B1350">
        <v>10424</v>
      </c>
      <c r="C1350">
        <v>1969</v>
      </c>
      <c r="D1350" s="59">
        <f t="shared" ca="1" si="64"/>
        <v>55</v>
      </c>
      <c r="E1350" t="s">
        <v>23</v>
      </c>
      <c r="F1350" t="s">
        <v>28</v>
      </c>
      <c r="G1350" t="s">
        <v>1586</v>
      </c>
      <c r="H1350" s="61" t="str">
        <f t="shared" si="65"/>
        <v>75,922.00</v>
      </c>
      <c r="I1350" s="78">
        <f t="shared" si="66"/>
        <v>75922</v>
      </c>
      <c r="J1350">
        <v>0</v>
      </c>
      <c r="K1350">
        <v>0</v>
      </c>
      <c r="L1350" s="61">
        <v>41529</v>
      </c>
      <c r="M1350" s="93">
        <v>41529</v>
      </c>
      <c r="N1350">
        <v>60</v>
      </c>
      <c r="O1350">
        <v>265</v>
      </c>
      <c r="P1350">
        <v>138</v>
      </c>
      <c r="Q1350">
        <v>553</v>
      </c>
      <c r="R1350">
        <v>224</v>
      </c>
      <c r="S1350">
        <v>23</v>
      </c>
      <c r="T1350">
        <v>92</v>
      </c>
      <c r="U1350">
        <v>1</v>
      </c>
      <c r="V1350">
        <v>4</v>
      </c>
      <c r="W1350">
        <v>9</v>
      </c>
      <c r="X1350">
        <v>1</v>
      </c>
      <c r="Y1350">
        <v>0</v>
      </c>
      <c r="Z1350">
        <v>0</v>
      </c>
      <c r="AA1350" t="s">
        <v>67</v>
      </c>
      <c r="AB1350">
        <v>0</v>
      </c>
    </row>
    <row r="1351" spans="2:28" x14ac:dyDescent="0.2">
      <c r="B1351">
        <v>11171</v>
      </c>
      <c r="C1351">
        <v>1966</v>
      </c>
      <c r="D1351" s="59">
        <f t="shared" ca="1" si="64"/>
        <v>58</v>
      </c>
      <c r="E1351" t="s">
        <v>53</v>
      </c>
      <c r="F1351" t="s">
        <v>32</v>
      </c>
      <c r="G1351" t="s">
        <v>1587</v>
      </c>
      <c r="H1351" s="61" t="str">
        <f t="shared" si="65"/>
        <v>56,962.00</v>
      </c>
      <c r="I1351" s="78">
        <f t="shared" si="66"/>
        <v>56962</v>
      </c>
      <c r="J1351">
        <v>2</v>
      </c>
      <c r="K1351">
        <v>1</v>
      </c>
      <c r="L1351" s="61">
        <v>41588</v>
      </c>
      <c r="M1351" s="93">
        <v>41588</v>
      </c>
      <c r="N1351">
        <v>60</v>
      </c>
      <c r="O1351">
        <v>292</v>
      </c>
      <c r="P1351">
        <v>3</v>
      </c>
      <c r="Q1351">
        <v>77</v>
      </c>
      <c r="R1351">
        <v>10</v>
      </c>
      <c r="S1351">
        <v>3</v>
      </c>
      <c r="T1351">
        <v>26</v>
      </c>
      <c r="U1351">
        <v>7</v>
      </c>
      <c r="V1351">
        <v>6</v>
      </c>
      <c r="W1351">
        <v>5</v>
      </c>
      <c r="X1351">
        <v>7</v>
      </c>
      <c r="Y1351">
        <v>0</v>
      </c>
      <c r="Z1351">
        <v>0</v>
      </c>
      <c r="AA1351" t="s">
        <v>38</v>
      </c>
      <c r="AB1351">
        <v>0</v>
      </c>
    </row>
    <row r="1352" spans="2:28" x14ac:dyDescent="0.2">
      <c r="B1352">
        <v>1600</v>
      </c>
      <c r="C1352">
        <v>1966</v>
      </c>
      <c r="D1352" s="59">
        <f t="shared" ca="1" si="64"/>
        <v>58</v>
      </c>
      <c r="E1352" t="s">
        <v>53</v>
      </c>
      <c r="F1352" t="s">
        <v>32</v>
      </c>
      <c r="G1352" t="s">
        <v>1587</v>
      </c>
      <c r="H1352" s="61" t="str">
        <f t="shared" si="65"/>
        <v>56,962.00</v>
      </c>
      <c r="I1352" s="78">
        <f t="shared" si="66"/>
        <v>56962</v>
      </c>
      <c r="J1352">
        <v>2</v>
      </c>
      <c r="K1352">
        <v>1</v>
      </c>
      <c r="L1352" s="61">
        <v>41588</v>
      </c>
      <c r="M1352" s="93">
        <v>41588</v>
      </c>
      <c r="N1352">
        <v>60</v>
      </c>
      <c r="O1352">
        <v>292</v>
      </c>
      <c r="P1352">
        <v>3</v>
      </c>
      <c r="Q1352">
        <v>77</v>
      </c>
      <c r="R1352">
        <v>10</v>
      </c>
      <c r="S1352">
        <v>3</v>
      </c>
      <c r="T1352">
        <v>26</v>
      </c>
      <c r="U1352">
        <v>7</v>
      </c>
      <c r="V1352">
        <v>6</v>
      </c>
      <c r="W1352">
        <v>5</v>
      </c>
      <c r="X1352">
        <v>7</v>
      </c>
      <c r="Y1352">
        <v>0</v>
      </c>
      <c r="Z1352">
        <v>0</v>
      </c>
      <c r="AA1352" t="s">
        <v>67</v>
      </c>
      <c r="AB1352">
        <v>0</v>
      </c>
    </row>
    <row r="1353" spans="2:28" x14ac:dyDescent="0.2">
      <c r="B1353">
        <v>7851</v>
      </c>
      <c r="C1353">
        <v>1950</v>
      </c>
      <c r="D1353" s="59">
        <f t="shared" ca="1" si="64"/>
        <v>74</v>
      </c>
      <c r="E1353" t="s">
        <v>23</v>
      </c>
      <c r="F1353" t="s">
        <v>55</v>
      </c>
      <c r="G1353" t="s">
        <v>1588</v>
      </c>
      <c r="H1353" s="61" t="str">
        <f t="shared" si="65"/>
        <v>70,165.00</v>
      </c>
      <c r="I1353" s="78">
        <f t="shared" si="66"/>
        <v>70165</v>
      </c>
      <c r="J1353">
        <v>0</v>
      </c>
      <c r="K1353">
        <v>0</v>
      </c>
      <c r="L1353" s="61" t="s">
        <v>1030</v>
      </c>
      <c r="M1353" s="93">
        <v>41539</v>
      </c>
      <c r="N1353">
        <v>60</v>
      </c>
      <c r="O1353">
        <v>161</v>
      </c>
      <c r="P1353">
        <v>0</v>
      </c>
      <c r="Q1353">
        <v>253</v>
      </c>
      <c r="R1353">
        <v>199</v>
      </c>
      <c r="S1353">
        <v>191</v>
      </c>
      <c r="T1353">
        <v>122</v>
      </c>
      <c r="U1353">
        <v>1</v>
      </c>
      <c r="V1353">
        <v>3</v>
      </c>
      <c r="W1353">
        <v>11</v>
      </c>
      <c r="X1353">
        <v>1</v>
      </c>
      <c r="Y1353">
        <v>0</v>
      </c>
      <c r="Z1353">
        <v>0</v>
      </c>
      <c r="AA1353" t="s">
        <v>27</v>
      </c>
      <c r="AB1353">
        <v>0</v>
      </c>
    </row>
    <row r="1354" spans="2:28" x14ac:dyDescent="0.2">
      <c r="B1354">
        <v>10701</v>
      </c>
      <c r="C1354">
        <v>1974</v>
      </c>
      <c r="D1354" s="59">
        <f t="shared" ca="1" si="64"/>
        <v>50</v>
      </c>
      <c r="E1354" t="s">
        <v>23</v>
      </c>
      <c r="F1354" t="s">
        <v>32</v>
      </c>
      <c r="G1354" t="s">
        <v>1589</v>
      </c>
      <c r="H1354" s="61" t="str">
        <f t="shared" si="65"/>
        <v>65,308.00</v>
      </c>
      <c r="I1354" s="78">
        <f t="shared" si="66"/>
        <v>65308</v>
      </c>
      <c r="J1354">
        <v>0</v>
      </c>
      <c r="K1354">
        <v>0</v>
      </c>
      <c r="L1354" s="61">
        <v>41587</v>
      </c>
      <c r="M1354" s="93">
        <v>41587</v>
      </c>
      <c r="N1354">
        <v>60</v>
      </c>
      <c r="O1354">
        <v>713</v>
      </c>
      <c r="P1354">
        <v>0</v>
      </c>
      <c r="Q1354">
        <v>264</v>
      </c>
      <c r="R1354">
        <v>120</v>
      </c>
      <c r="S1354">
        <v>80</v>
      </c>
      <c r="T1354">
        <v>34</v>
      </c>
      <c r="U1354">
        <v>1</v>
      </c>
      <c r="V1354">
        <v>7</v>
      </c>
      <c r="W1354">
        <v>12</v>
      </c>
      <c r="X1354">
        <v>4</v>
      </c>
      <c r="Y1354">
        <v>0</v>
      </c>
      <c r="Z1354">
        <v>0</v>
      </c>
      <c r="AA1354" t="s">
        <v>35</v>
      </c>
      <c r="AB1354">
        <v>2</v>
      </c>
    </row>
    <row r="1355" spans="2:28" x14ac:dyDescent="0.2">
      <c r="B1355">
        <v>891</v>
      </c>
      <c r="C1355">
        <v>1952</v>
      </c>
      <c r="D1355" s="59">
        <f t="shared" ca="1" si="64"/>
        <v>72</v>
      </c>
      <c r="E1355" t="s">
        <v>53</v>
      </c>
      <c r="F1355" t="s">
        <v>32</v>
      </c>
      <c r="G1355" t="s">
        <v>1590</v>
      </c>
      <c r="H1355" s="61" t="str">
        <f t="shared" si="65"/>
        <v>29,298.00</v>
      </c>
      <c r="I1355" s="78">
        <f t="shared" si="66"/>
        <v>29298</v>
      </c>
      <c r="J1355">
        <v>1</v>
      </c>
      <c r="K1355">
        <v>1</v>
      </c>
      <c r="L1355" s="61">
        <v>41464</v>
      </c>
      <c r="M1355" s="93">
        <v>41464</v>
      </c>
      <c r="N1355">
        <v>60</v>
      </c>
      <c r="O1355">
        <v>6</v>
      </c>
      <c r="P1355">
        <v>0</v>
      </c>
      <c r="Q1355">
        <v>2</v>
      </c>
      <c r="R1355">
        <v>2</v>
      </c>
      <c r="S1355">
        <v>0</v>
      </c>
      <c r="T1355">
        <v>1</v>
      </c>
      <c r="U1355">
        <v>1</v>
      </c>
      <c r="V1355">
        <v>1</v>
      </c>
      <c r="W1355">
        <v>2</v>
      </c>
      <c r="X1355">
        <v>5</v>
      </c>
      <c r="Y1355">
        <v>0</v>
      </c>
      <c r="Z1355">
        <v>0</v>
      </c>
      <c r="AA1355" t="s">
        <v>27</v>
      </c>
      <c r="AB1355">
        <v>0</v>
      </c>
    </row>
    <row r="1356" spans="2:28" x14ac:dyDescent="0.2">
      <c r="B1356">
        <v>6912</v>
      </c>
      <c r="C1356">
        <v>1968</v>
      </c>
      <c r="D1356" s="59">
        <f t="shared" ca="1" si="64"/>
        <v>56</v>
      </c>
      <c r="E1356" t="s">
        <v>40</v>
      </c>
      <c r="F1356" t="s">
        <v>32</v>
      </c>
      <c r="G1356" t="s">
        <v>1591</v>
      </c>
      <c r="H1356" s="61" t="str">
        <f t="shared" si="65"/>
        <v>63,246.00</v>
      </c>
      <c r="I1356" s="78">
        <f t="shared" si="66"/>
        <v>63246</v>
      </c>
      <c r="J1356">
        <v>0</v>
      </c>
      <c r="K1356">
        <v>2</v>
      </c>
      <c r="L1356" s="61" t="s">
        <v>233</v>
      </c>
      <c r="M1356" s="93">
        <v>41506</v>
      </c>
      <c r="N1356">
        <v>60</v>
      </c>
      <c r="O1356">
        <v>593</v>
      </c>
      <c r="P1356">
        <v>30</v>
      </c>
      <c r="Q1356">
        <v>91</v>
      </c>
      <c r="R1356">
        <v>29</v>
      </c>
      <c r="S1356">
        <v>22</v>
      </c>
      <c r="T1356">
        <v>7</v>
      </c>
      <c r="U1356">
        <v>1</v>
      </c>
      <c r="V1356">
        <v>6</v>
      </c>
      <c r="W1356">
        <v>12</v>
      </c>
      <c r="X1356">
        <v>4</v>
      </c>
      <c r="Y1356">
        <v>0</v>
      </c>
      <c r="Z1356">
        <v>0</v>
      </c>
      <c r="AA1356" t="s">
        <v>27</v>
      </c>
      <c r="AB1356">
        <v>0</v>
      </c>
    </row>
    <row r="1357" spans="2:28" x14ac:dyDescent="0.2">
      <c r="B1357">
        <v>5967</v>
      </c>
      <c r="C1357">
        <v>1953</v>
      </c>
      <c r="D1357" s="59">
        <f t="shared" ca="1" si="64"/>
        <v>71</v>
      </c>
      <c r="E1357" t="s">
        <v>23</v>
      </c>
      <c r="F1357" t="s">
        <v>32</v>
      </c>
      <c r="G1357" t="s">
        <v>1592</v>
      </c>
      <c r="H1357" s="61" t="str">
        <f t="shared" si="65"/>
        <v>33,402.00</v>
      </c>
      <c r="I1357" s="78">
        <f t="shared" si="66"/>
        <v>33402</v>
      </c>
      <c r="J1357">
        <v>1</v>
      </c>
      <c r="K1357">
        <v>1</v>
      </c>
      <c r="L1357" s="61" t="s">
        <v>215</v>
      </c>
      <c r="M1357" s="93">
        <v>41473</v>
      </c>
      <c r="N1357">
        <v>60</v>
      </c>
      <c r="O1357">
        <v>26</v>
      </c>
      <c r="P1357">
        <v>2</v>
      </c>
      <c r="Q1357">
        <v>19</v>
      </c>
      <c r="R1357">
        <v>10</v>
      </c>
      <c r="S1357">
        <v>5</v>
      </c>
      <c r="T1357">
        <v>8</v>
      </c>
      <c r="U1357">
        <v>3</v>
      </c>
      <c r="V1357">
        <v>2</v>
      </c>
      <c r="W1357">
        <v>3</v>
      </c>
      <c r="X1357">
        <v>8</v>
      </c>
      <c r="Y1357">
        <v>0</v>
      </c>
      <c r="Z1357">
        <v>0</v>
      </c>
      <c r="AA1357" t="s">
        <v>46</v>
      </c>
      <c r="AB1357">
        <v>0</v>
      </c>
    </row>
    <row r="1358" spans="2:28" x14ac:dyDescent="0.2">
      <c r="B1358">
        <v>2109</v>
      </c>
      <c r="C1358">
        <v>1991</v>
      </c>
      <c r="D1358" s="59">
        <f t="shared" ca="1" si="64"/>
        <v>33</v>
      </c>
      <c r="E1358" t="s">
        <v>23</v>
      </c>
      <c r="F1358" t="s">
        <v>28</v>
      </c>
      <c r="G1358" t="s">
        <v>1593</v>
      </c>
      <c r="H1358" s="61" t="str">
        <f t="shared" si="65"/>
        <v>96,843.00</v>
      </c>
      <c r="I1358" s="78">
        <f t="shared" si="66"/>
        <v>96843</v>
      </c>
      <c r="J1358">
        <v>0</v>
      </c>
      <c r="K1358">
        <v>0</v>
      </c>
      <c r="L1358" s="61" t="s">
        <v>565</v>
      </c>
      <c r="M1358" s="93">
        <v>41387</v>
      </c>
      <c r="N1358">
        <v>60</v>
      </c>
      <c r="O1358">
        <v>448</v>
      </c>
      <c r="P1358">
        <v>71</v>
      </c>
      <c r="Q1358">
        <v>951</v>
      </c>
      <c r="R1358">
        <v>40</v>
      </c>
      <c r="S1358">
        <v>17</v>
      </c>
      <c r="T1358">
        <v>17</v>
      </c>
      <c r="U1358">
        <v>1</v>
      </c>
      <c r="V1358">
        <v>6</v>
      </c>
      <c r="W1358">
        <v>10</v>
      </c>
      <c r="X1358">
        <v>2</v>
      </c>
      <c r="Y1358">
        <v>1</v>
      </c>
      <c r="Z1358">
        <v>0</v>
      </c>
      <c r="AA1358" t="s">
        <v>27</v>
      </c>
      <c r="AB1358">
        <v>1</v>
      </c>
    </row>
    <row r="1359" spans="2:28" x14ac:dyDescent="0.2">
      <c r="B1359">
        <v>6292</v>
      </c>
      <c r="C1359">
        <v>1987</v>
      </c>
      <c r="D1359" s="59">
        <f t="shared" ca="1" si="64"/>
        <v>37</v>
      </c>
      <c r="E1359" t="s">
        <v>40</v>
      </c>
      <c r="F1359" t="s">
        <v>32</v>
      </c>
      <c r="G1359" t="s">
        <v>1594</v>
      </c>
      <c r="H1359" s="61" t="str">
        <f t="shared" si="65"/>
        <v>82,333.00</v>
      </c>
      <c r="I1359" s="78">
        <f t="shared" si="66"/>
        <v>82333</v>
      </c>
      <c r="J1359">
        <v>0</v>
      </c>
      <c r="K1359">
        <v>0</v>
      </c>
      <c r="L1359" s="61" t="s">
        <v>100</v>
      </c>
      <c r="M1359" s="93">
        <v>41363</v>
      </c>
      <c r="N1359">
        <v>60</v>
      </c>
      <c r="O1359">
        <v>1311</v>
      </c>
      <c r="P1359">
        <v>0</v>
      </c>
      <c r="Q1359">
        <v>359</v>
      </c>
      <c r="R1359">
        <v>46</v>
      </c>
      <c r="S1359">
        <v>89</v>
      </c>
      <c r="T1359">
        <v>17</v>
      </c>
      <c r="U1359">
        <v>1</v>
      </c>
      <c r="V1359">
        <v>4</v>
      </c>
      <c r="W1359">
        <v>10</v>
      </c>
      <c r="X1359">
        <v>2</v>
      </c>
      <c r="Y1359">
        <v>1</v>
      </c>
      <c r="Z1359">
        <v>0</v>
      </c>
      <c r="AA1359" t="s">
        <v>46</v>
      </c>
      <c r="AB1359">
        <v>1</v>
      </c>
    </row>
    <row r="1360" spans="2:28" x14ac:dyDescent="0.2">
      <c r="B1360">
        <v>8537</v>
      </c>
      <c r="C1360">
        <v>1950</v>
      </c>
      <c r="D1360" s="59">
        <f t="shared" ca="1" si="64"/>
        <v>74</v>
      </c>
      <c r="E1360" t="s">
        <v>23</v>
      </c>
      <c r="F1360" t="s">
        <v>55</v>
      </c>
      <c r="G1360" t="s">
        <v>1595</v>
      </c>
      <c r="H1360" s="61" t="str">
        <f t="shared" si="65"/>
        <v>72,643.00</v>
      </c>
      <c r="I1360" s="78">
        <f t="shared" si="66"/>
        <v>72643</v>
      </c>
      <c r="J1360">
        <v>0</v>
      </c>
      <c r="K1360">
        <v>0</v>
      </c>
      <c r="L1360" s="61" t="s">
        <v>1596</v>
      </c>
      <c r="M1360" s="93">
        <v>41332</v>
      </c>
      <c r="N1360">
        <v>60</v>
      </c>
      <c r="O1360">
        <v>526</v>
      </c>
      <c r="P1360">
        <v>80</v>
      </c>
      <c r="Q1360">
        <v>553</v>
      </c>
      <c r="R1360">
        <v>123</v>
      </c>
      <c r="S1360">
        <v>94</v>
      </c>
      <c r="T1360">
        <v>53</v>
      </c>
      <c r="U1360">
        <v>1</v>
      </c>
      <c r="V1360">
        <v>3</v>
      </c>
      <c r="W1360">
        <v>7</v>
      </c>
      <c r="X1360">
        <v>2</v>
      </c>
      <c r="Y1360">
        <v>1</v>
      </c>
      <c r="Z1360">
        <v>0</v>
      </c>
      <c r="AA1360" t="s">
        <v>27</v>
      </c>
      <c r="AB1360">
        <v>1</v>
      </c>
    </row>
    <row r="1361" spans="2:28" x14ac:dyDescent="0.2">
      <c r="B1361">
        <v>9576</v>
      </c>
      <c r="C1361">
        <v>1983</v>
      </c>
      <c r="D1361" s="59">
        <f t="shared" ca="1" si="64"/>
        <v>41</v>
      </c>
      <c r="E1361" t="s">
        <v>40</v>
      </c>
      <c r="F1361" t="s">
        <v>32</v>
      </c>
      <c r="G1361" t="s">
        <v>1597</v>
      </c>
      <c r="H1361" s="61" t="str">
        <f t="shared" si="65"/>
        <v>32,313.00</v>
      </c>
      <c r="I1361" s="78">
        <f t="shared" si="66"/>
        <v>32313</v>
      </c>
      <c r="J1361">
        <v>1</v>
      </c>
      <c r="K1361">
        <v>0</v>
      </c>
      <c r="L1361" s="61">
        <v>41580</v>
      </c>
      <c r="M1361" s="93">
        <v>41580</v>
      </c>
      <c r="N1361">
        <v>60</v>
      </c>
      <c r="O1361">
        <v>86</v>
      </c>
      <c r="P1361">
        <v>4</v>
      </c>
      <c r="Q1361">
        <v>56</v>
      </c>
      <c r="R1361">
        <v>2</v>
      </c>
      <c r="S1361">
        <v>4</v>
      </c>
      <c r="T1361">
        <v>7</v>
      </c>
      <c r="U1361">
        <v>3</v>
      </c>
      <c r="V1361">
        <v>4</v>
      </c>
      <c r="W1361">
        <v>4</v>
      </c>
      <c r="X1361">
        <v>9</v>
      </c>
      <c r="Y1361">
        <v>0</v>
      </c>
      <c r="Z1361">
        <v>0</v>
      </c>
      <c r="AA1361" t="s">
        <v>27</v>
      </c>
      <c r="AB1361">
        <v>0</v>
      </c>
    </row>
    <row r="1362" spans="2:28" x14ac:dyDescent="0.2">
      <c r="B1362">
        <v>5935</v>
      </c>
      <c r="C1362">
        <v>1957</v>
      </c>
      <c r="D1362" s="59">
        <f t="shared" ca="1" si="64"/>
        <v>67</v>
      </c>
      <c r="E1362" t="s">
        <v>53</v>
      </c>
      <c r="F1362" t="s">
        <v>28</v>
      </c>
      <c r="G1362" t="s">
        <v>1598</v>
      </c>
      <c r="H1362" s="61" t="str">
        <f t="shared" si="65"/>
        <v>55,284.00</v>
      </c>
      <c r="I1362" s="78">
        <f t="shared" si="66"/>
        <v>55284</v>
      </c>
      <c r="J1362">
        <v>0</v>
      </c>
      <c r="K1362">
        <v>1</v>
      </c>
      <c r="L1362" s="61" t="s">
        <v>225</v>
      </c>
      <c r="M1362" s="93">
        <v>41267</v>
      </c>
      <c r="N1362">
        <v>60</v>
      </c>
      <c r="O1362">
        <v>547</v>
      </c>
      <c r="P1362">
        <v>7</v>
      </c>
      <c r="Q1362">
        <v>140</v>
      </c>
      <c r="R1362">
        <v>0</v>
      </c>
      <c r="S1362">
        <v>7</v>
      </c>
      <c r="T1362">
        <v>63</v>
      </c>
      <c r="U1362">
        <v>3</v>
      </c>
      <c r="V1362">
        <v>7</v>
      </c>
      <c r="W1362">
        <v>8</v>
      </c>
      <c r="X1362">
        <v>5</v>
      </c>
      <c r="Y1362">
        <v>0</v>
      </c>
      <c r="Z1362">
        <v>0</v>
      </c>
      <c r="AA1362" t="s">
        <v>50</v>
      </c>
      <c r="AB1362">
        <v>0</v>
      </c>
    </row>
    <row r="1363" spans="2:28" x14ac:dyDescent="0.2">
      <c r="B1363">
        <v>10264</v>
      </c>
      <c r="C1363">
        <v>1980</v>
      </c>
      <c r="D1363" s="59">
        <f t="shared" ca="1" si="64"/>
        <v>44</v>
      </c>
      <c r="E1363" t="s">
        <v>23</v>
      </c>
      <c r="F1363" t="s">
        <v>24</v>
      </c>
      <c r="G1363" t="s">
        <v>1599</v>
      </c>
      <c r="H1363" s="61" t="str">
        <f t="shared" si="65"/>
        <v>15,287.00</v>
      </c>
      <c r="I1363" s="78">
        <f t="shared" si="66"/>
        <v>15287</v>
      </c>
      <c r="J1363">
        <v>1</v>
      </c>
      <c r="K1363">
        <v>0</v>
      </c>
      <c r="L1363" s="61">
        <v>41192</v>
      </c>
      <c r="M1363" s="93">
        <v>41192</v>
      </c>
      <c r="N1363">
        <v>60</v>
      </c>
      <c r="O1363">
        <v>1</v>
      </c>
      <c r="P1363">
        <v>2</v>
      </c>
      <c r="Q1363">
        <v>8</v>
      </c>
      <c r="R1363">
        <v>4</v>
      </c>
      <c r="S1363">
        <v>3</v>
      </c>
      <c r="T1363">
        <v>13</v>
      </c>
      <c r="U1363">
        <v>2</v>
      </c>
      <c r="V1363">
        <v>1</v>
      </c>
      <c r="W1363">
        <v>2</v>
      </c>
      <c r="X1363">
        <v>7</v>
      </c>
      <c r="Y1363">
        <v>1</v>
      </c>
      <c r="Z1363">
        <v>0</v>
      </c>
      <c r="AA1363" t="s">
        <v>67</v>
      </c>
      <c r="AB1363">
        <v>1</v>
      </c>
    </row>
    <row r="1364" spans="2:28" x14ac:dyDescent="0.2">
      <c r="B1364">
        <v>234</v>
      </c>
      <c r="C1364">
        <v>1980</v>
      </c>
      <c r="D1364" s="59">
        <f t="shared" ca="1" si="64"/>
        <v>44</v>
      </c>
      <c r="E1364" t="s">
        <v>23</v>
      </c>
      <c r="F1364" t="s">
        <v>24</v>
      </c>
      <c r="G1364" t="s">
        <v>1599</v>
      </c>
      <c r="H1364" s="61" t="str">
        <f t="shared" si="65"/>
        <v>15,287.00</v>
      </c>
      <c r="I1364" s="78">
        <f t="shared" si="66"/>
        <v>15287</v>
      </c>
      <c r="J1364">
        <v>1</v>
      </c>
      <c r="K1364">
        <v>0</v>
      </c>
      <c r="L1364" s="61">
        <v>41192</v>
      </c>
      <c r="M1364" s="93">
        <v>41192</v>
      </c>
      <c r="N1364">
        <v>60</v>
      </c>
      <c r="O1364">
        <v>1</v>
      </c>
      <c r="P1364">
        <v>2</v>
      </c>
      <c r="Q1364">
        <v>8</v>
      </c>
      <c r="R1364">
        <v>4</v>
      </c>
      <c r="S1364">
        <v>3</v>
      </c>
      <c r="T1364">
        <v>13</v>
      </c>
      <c r="U1364">
        <v>2</v>
      </c>
      <c r="V1364">
        <v>1</v>
      </c>
      <c r="W1364">
        <v>2</v>
      </c>
      <c r="X1364">
        <v>7</v>
      </c>
      <c r="Y1364">
        <v>1</v>
      </c>
      <c r="Z1364">
        <v>0</v>
      </c>
      <c r="AA1364" t="s">
        <v>27</v>
      </c>
      <c r="AB1364">
        <v>1</v>
      </c>
    </row>
    <row r="1365" spans="2:28" x14ac:dyDescent="0.2">
      <c r="B1365">
        <v>3202</v>
      </c>
      <c r="C1365">
        <v>1988</v>
      </c>
      <c r="D1365" s="59">
        <f t="shared" ca="1" si="64"/>
        <v>36</v>
      </c>
      <c r="E1365" t="s">
        <v>40</v>
      </c>
      <c r="F1365" t="s">
        <v>32</v>
      </c>
      <c r="G1365" t="s">
        <v>1600</v>
      </c>
      <c r="H1365" s="61" t="str">
        <f t="shared" si="65"/>
        <v>51,563.00</v>
      </c>
      <c r="I1365" s="78">
        <f t="shared" si="66"/>
        <v>51563</v>
      </c>
      <c r="J1365">
        <v>0</v>
      </c>
      <c r="K1365">
        <v>0</v>
      </c>
      <c r="L1365" s="61">
        <v>40918</v>
      </c>
      <c r="M1365" s="93">
        <v>40918</v>
      </c>
      <c r="N1365">
        <v>60</v>
      </c>
      <c r="O1365">
        <v>1166</v>
      </c>
      <c r="P1365">
        <v>0</v>
      </c>
      <c r="Q1365">
        <v>48</v>
      </c>
      <c r="R1365">
        <v>0</v>
      </c>
      <c r="S1365">
        <v>0</v>
      </c>
      <c r="T1365">
        <v>36</v>
      </c>
      <c r="U1365">
        <v>1</v>
      </c>
      <c r="V1365">
        <v>4</v>
      </c>
      <c r="W1365">
        <v>10</v>
      </c>
      <c r="X1365">
        <v>8</v>
      </c>
      <c r="Y1365">
        <v>0</v>
      </c>
      <c r="Z1365">
        <v>0</v>
      </c>
      <c r="AA1365" t="s">
        <v>67</v>
      </c>
      <c r="AB1365">
        <v>2</v>
      </c>
    </row>
    <row r="1366" spans="2:28" x14ac:dyDescent="0.2">
      <c r="B1366">
        <v>1103</v>
      </c>
      <c r="C1366">
        <v>1977</v>
      </c>
      <c r="D1366" s="59">
        <f t="shared" ca="1" si="64"/>
        <v>47</v>
      </c>
      <c r="E1366" t="s">
        <v>53</v>
      </c>
      <c r="F1366" t="s">
        <v>32</v>
      </c>
      <c r="G1366" t="s">
        <v>1601</v>
      </c>
      <c r="H1366" s="61" t="str">
        <f t="shared" si="65"/>
        <v>81,929.00</v>
      </c>
      <c r="I1366" s="78">
        <f t="shared" si="66"/>
        <v>81929</v>
      </c>
      <c r="J1366">
        <v>1</v>
      </c>
      <c r="K1366">
        <v>0</v>
      </c>
      <c r="L1366" s="61" t="s">
        <v>839</v>
      </c>
      <c r="M1366" s="93">
        <v>41181</v>
      </c>
      <c r="N1366">
        <v>60</v>
      </c>
      <c r="O1366">
        <v>1486</v>
      </c>
      <c r="P1366">
        <v>55</v>
      </c>
      <c r="Q1366">
        <v>278</v>
      </c>
      <c r="R1366">
        <v>49</v>
      </c>
      <c r="S1366">
        <v>0</v>
      </c>
      <c r="T1366">
        <v>185</v>
      </c>
      <c r="U1366">
        <v>2</v>
      </c>
      <c r="V1366">
        <v>4</v>
      </c>
      <c r="W1366">
        <v>10</v>
      </c>
      <c r="X1366">
        <v>6</v>
      </c>
      <c r="Y1366">
        <v>1</v>
      </c>
      <c r="Z1366">
        <v>0</v>
      </c>
      <c r="AA1366" t="s">
        <v>38</v>
      </c>
      <c r="AB1366">
        <v>2</v>
      </c>
    </row>
    <row r="1367" spans="2:28" x14ac:dyDescent="0.2">
      <c r="B1367">
        <v>610</v>
      </c>
      <c r="C1367">
        <v>1954</v>
      </c>
      <c r="D1367" s="59">
        <f t="shared" ca="1" si="64"/>
        <v>70</v>
      </c>
      <c r="E1367" t="s">
        <v>40</v>
      </c>
      <c r="F1367" t="s">
        <v>32</v>
      </c>
      <c r="G1367" t="s">
        <v>1602</v>
      </c>
      <c r="H1367" s="61" t="str">
        <f t="shared" si="65"/>
        <v>53,593.00</v>
      </c>
      <c r="I1367" s="78">
        <f t="shared" si="66"/>
        <v>53593</v>
      </c>
      <c r="J1367">
        <v>1</v>
      </c>
      <c r="K1367">
        <v>1</v>
      </c>
      <c r="L1367" s="61">
        <v>41098</v>
      </c>
      <c r="M1367" s="93">
        <v>41098</v>
      </c>
      <c r="N1367">
        <v>60</v>
      </c>
      <c r="O1367">
        <v>349</v>
      </c>
      <c r="P1367">
        <v>4</v>
      </c>
      <c r="Q1367">
        <v>78</v>
      </c>
      <c r="R1367">
        <v>6</v>
      </c>
      <c r="S1367">
        <v>0</v>
      </c>
      <c r="T1367">
        <v>43</v>
      </c>
      <c r="U1367">
        <v>8</v>
      </c>
      <c r="V1367">
        <v>7</v>
      </c>
      <c r="W1367">
        <v>6</v>
      </c>
      <c r="X1367">
        <v>8</v>
      </c>
      <c r="Y1367">
        <v>0</v>
      </c>
      <c r="Z1367">
        <v>0</v>
      </c>
      <c r="AA1367" t="s">
        <v>38</v>
      </c>
      <c r="AB1367">
        <v>0</v>
      </c>
    </row>
    <row r="1368" spans="2:28" x14ac:dyDescent="0.2">
      <c r="B1368">
        <v>4480</v>
      </c>
      <c r="C1368">
        <v>1974</v>
      </c>
      <c r="D1368" s="59">
        <f t="shared" ca="1" si="64"/>
        <v>50</v>
      </c>
      <c r="E1368" t="s">
        <v>53</v>
      </c>
      <c r="F1368" t="s">
        <v>32</v>
      </c>
      <c r="G1368" t="s">
        <v>1603</v>
      </c>
      <c r="H1368" s="61" t="str">
        <f t="shared" si="65"/>
        <v>60,432.00</v>
      </c>
      <c r="I1368" s="78">
        <f t="shared" si="66"/>
        <v>60432</v>
      </c>
      <c r="J1368">
        <v>0</v>
      </c>
      <c r="K1368">
        <v>1</v>
      </c>
      <c r="L1368" s="61">
        <v>41885</v>
      </c>
      <c r="M1368" s="93">
        <v>41885</v>
      </c>
      <c r="N1368">
        <v>61</v>
      </c>
      <c r="O1368">
        <v>365</v>
      </c>
      <c r="P1368">
        <v>3</v>
      </c>
      <c r="Q1368">
        <v>15</v>
      </c>
      <c r="R1368">
        <v>4</v>
      </c>
      <c r="S1368">
        <v>3</v>
      </c>
      <c r="T1368">
        <v>11</v>
      </c>
      <c r="U1368">
        <v>5</v>
      </c>
      <c r="V1368">
        <v>7</v>
      </c>
      <c r="W1368">
        <v>5</v>
      </c>
      <c r="X1368">
        <v>6</v>
      </c>
      <c r="Y1368">
        <v>0</v>
      </c>
      <c r="Z1368">
        <v>0</v>
      </c>
      <c r="AA1368" t="s">
        <v>67</v>
      </c>
      <c r="AB1368">
        <v>0</v>
      </c>
    </row>
    <row r="1369" spans="2:28" x14ac:dyDescent="0.2">
      <c r="B1369">
        <v>10660</v>
      </c>
      <c r="C1369">
        <v>1958</v>
      </c>
      <c r="D1369" s="59">
        <f t="shared" ca="1" si="64"/>
        <v>66</v>
      </c>
      <c r="E1369" t="s">
        <v>53</v>
      </c>
      <c r="F1369" t="s">
        <v>32</v>
      </c>
      <c r="G1369" t="s">
        <v>1604</v>
      </c>
      <c r="H1369" s="61" t="str">
        <f t="shared" si="65"/>
        <v>66,726.00</v>
      </c>
      <c r="I1369" s="78">
        <f t="shared" si="66"/>
        <v>66726</v>
      </c>
      <c r="J1369">
        <v>1</v>
      </c>
      <c r="K1369">
        <v>1</v>
      </c>
      <c r="L1369" s="61">
        <v>41974</v>
      </c>
      <c r="M1369" s="93">
        <v>41974</v>
      </c>
      <c r="N1369">
        <v>61</v>
      </c>
      <c r="O1369">
        <v>349</v>
      </c>
      <c r="P1369">
        <v>7</v>
      </c>
      <c r="Q1369">
        <v>35</v>
      </c>
      <c r="R1369">
        <v>0</v>
      </c>
      <c r="S1369">
        <v>0</v>
      </c>
      <c r="T1369">
        <v>47</v>
      </c>
      <c r="U1369">
        <v>3</v>
      </c>
      <c r="V1369">
        <v>8</v>
      </c>
      <c r="W1369">
        <v>4</v>
      </c>
      <c r="X1369">
        <v>7</v>
      </c>
      <c r="Y1369">
        <v>0</v>
      </c>
      <c r="Z1369">
        <v>0</v>
      </c>
      <c r="AA1369" t="s">
        <v>27</v>
      </c>
      <c r="AB1369">
        <v>1</v>
      </c>
    </row>
    <row r="1370" spans="2:28" x14ac:dyDescent="0.2">
      <c r="B1370">
        <v>9353</v>
      </c>
      <c r="C1370">
        <v>1960</v>
      </c>
      <c r="D1370" s="59">
        <f t="shared" ca="1" si="64"/>
        <v>64</v>
      </c>
      <c r="E1370" t="s">
        <v>23</v>
      </c>
      <c r="F1370" t="s">
        <v>28</v>
      </c>
      <c r="G1370" t="s">
        <v>1605</v>
      </c>
      <c r="H1370" s="61" t="str">
        <f t="shared" si="65"/>
        <v>62,450.00</v>
      </c>
      <c r="I1370" s="78">
        <f t="shared" si="66"/>
        <v>62450</v>
      </c>
      <c r="J1370">
        <v>0</v>
      </c>
      <c r="K1370">
        <v>1</v>
      </c>
      <c r="L1370" s="61">
        <v>41791</v>
      </c>
      <c r="M1370" s="93">
        <v>41791</v>
      </c>
      <c r="N1370">
        <v>61</v>
      </c>
      <c r="O1370">
        <v>515</v>
      </c>
      <c r="P1370">
        <v>47</v>
      </c>
      <c r="Q1370">
        <v>267</v>
      </c>
      <c r="R1370">
        <v>62</v>
      </c>
      <c r="S1370">
        <v>66</v>
      </c>
      <c r="T1370">
        <v>38</v>
      </c>
      <c r="U1370">
        <v>2</v>
      </c>
      <c r="V1370">
        <v>5</v>
      </c>
      <c r="W1370">
        <v>4</v>
      </c>
      <c r="X1370">
        <v>3</v>
      </c>
      <c r="Y1370">
        <v>0</v>
      </c>
      <c r="Z1370">
        <v>0</v>
      </c>
      <c r="AA1370" t="s">
        <v>50</v>
      </c>
      <c r="AB1370">
        <v>1</v>
      </c>
    </row>
    <row r="1371" spans="2:28" x14ac:dyDescent="0.2">
      <c r="B1371">
        <v>4120</v>
      </c>
      <c r="C1371">
        <v>1976</v>
      </c>
      <c r="D1371" s="59">
        <f t="shared" ca="1" si="64"/>
        <v>48</v>
      </c>
      <c r="E1371" t="s">
        <v>43</v>
      </c>
      <c r="F1371" t="s">
        <v>28</v>
      </c>
      <c r="G1371" t="s">
        <v>1606</v>
      </c>
      <c r="H1371" s="61" t="str">
        <f t="shared" si="65"/>
        <v>49,514.00</v>
      </c>
      <c r="I1371" s="78">
        <f t="shared" si="66"/>
        <v>49514</v>
      </c>
      <c r="J1371">
        <v>1</v>
      </c>
      <c r="K1371">
        <v>0</v>
      </c>
      <c r="L1371" s="61" t="s">
        <v>453</v>
      </c>
      <c r="M1371" s="93">
        <v>41625</v>
      </c>
      <c r="N1371">
        <v>61</v>
      </c>
      <c r="O1371">
        <v>88</v>
      </c>
      <c r="P1371">
        <v>39</v>
      </c>
      <c r="Q1371">
        <v>78</v>
      </c>
      <c r="R1371">
        <v>58</v>
      </c>
      <c r="S1371">
        <v>13</v>
      </c>
      <c r="T1371">
        <v>93</v>
      </c>
      <c r="U1371">
        <v>2</v>
      </c>
      <c r="V1371">
        <v>6</v>
      </c>
      <c r="W1371">
        <v>4</v>
      </c>
      <c r="X1371">
        <v>7</v>
      </c>
      <c r="Y1371">
        <v>0</v>
      </c>
      <c r="Z1371">
        <v>0</v>
      </c>
      <c r="AA1371" t="s">
        <v>50</v>
      </c>
      <c r="AB1371">
        <v>0</v>
      </c>
    </row>
    <row r="1372" spans="2:28" x14ac:dyDescent="0.2">
      <c r="B1372">
        <v>2836</v>
      </c>
      <c r="C1372">
        <v>1973</v>
      </c>
      <c r="D1372" s="59">
        <f t="shared" ca="1" si="64"/>
        <v>51</v>
      </c>
      <c r="E1372" t="s">
        <v>40</v>
      </c>
      <c r="F1372" t="s">
        <v>32</v>
      </c>
      <c r="G1372" t="s">
        <v>1607</v>
      </c>
      <c r="H1372" s="61" t="str">
        <f t="shared" si="65"/>
        <v>43,269.00</v>
      </c>
      <c r="I1372" s="78">
        <f t="shared" si="66"/>
        <v>43269</v>
      </c>
      <c r="J1372">
        <v>1</v>
      </c>
      <c r="K1372">
        <v>0</v>
      </c>
      <c r="L1372" s="61" t="s">
        <v>853</v>
      </c>
      <c r="M1372" s="93">
        <v>41533</v>
      </c>
      <c r="N1372">
        <v>61</v>
      </c>
      <c r="O1372">
        <v>10</v>
      </c>
      <c r="P1372">
        <v>1</v>
      </c>
      <c r="Q1372">
        <v>7</v>
      </c>
      <c r="R1372">
        <v>0</v>
      </c>
      <c r="S1372">
        <v>0</v>
      </c>
      <c r="T1372">
        <v>1</v>
      </c>
      <c r="U1372">
        <v>1</v>
      </c>
      <c r="V1372">
        <v>1</v>
      </c>
      <c r="W1372">
        <v>2</v>
      </c>
      <c r="X1372">
        <v>8</v>
      </c>
      <c r="Y1372">
        <v>0</v>
      </c>
      <c r="Z1372">
        <v>0</v>
      </c>
      <c r="AA1372" t="s">
        <v>46</v>
      </c>
      <c r="AB1372">
        <v>0</v>
      </c>
    </row>
    <row r="1373" spans="2:28" x14ac:dyDescent="0.2">
      <c r="B1373">
        <v>9579</v>
      </c>
      <c r="C1373">
        <v>1960</v>
      </c>
      <c r="D1373" s="59">
        <f t="shared" ca="1" si="64"/>
        <v>64</v>
      </c>
      <c r="E1373" t="s">
        <v>40</v>
      </c>
      <c r="F1373" t="s">
        <v>32</v>
      </c>
      <c r="G1373" t="s">
        <v>1608</v>
      </c>
      <c r="H1373" s="61" t="str">
        <f t="shared" si="65"/>
        <v>33,762.00</v>
      </c>
      <c r="I1373" s="78">
        <f t="shared" si="66"/>
        <v>33762</v>
      </c>
      <c r="J1373">
        <v>2</v>
      </c>
      <c r="K1373">
        <v>1</v>
      </c>
      <c r="L1373" s="61">
        <v>41462</v>
      </c>
      <c r="M1373" s="93">
        <v>41462</v>
      </c>
      <c r="N1373">
        <v>61</v>
      </c>
      <c r="O1373">
        <v>53</v>
      </c>
      <c r="P1373">
        <v>1</v>
      </c>
      <c r="Q1373">
        <v>34</v>
      </c>
      <c r="R1373">
        <v>2</v>
      </c>
      <c r="S1373">
        <v>0</v>
      </c>
      <c r="T1373">
        <v>16</v>
      </c>
      <c r="U1373">
        <v>3</v>
      </c>
      <c r="V1373">
        <v>2</v>
      </c>
      <c r="W1373">
        <v>2</v>
      </c>
      <c r="X1373">
        <v>8</v>
      </c>
      <c r="Y1373">
        <v>0</v>
      </c>
      <c r="Z1373">
        <v>0</v>
      </c>
      <c r="AA1373" t="s">
        <v>31</v>
      </c>
      <c r="AB1373">
        <v>0</v>
      </c>
    </row>
    <row r="1374" spans="2:28" x14ac:dyDescent="0.2">
      <c r="B1374">
        <v>5841</v>
      </c>
      <c r="C1374">
        <v>1967</v>
      </c>
      <c r="D1374" s="59">
        <f t="shared" ca="1" si="64"/>
        <v>57</v>
      </c>
      <c r="E1374" t="s">
        <v>23</v>
      </c>
      <c r="F1374" t="s">
        <v>32</v>
      </c>
      <c r="G1374" t="s">
        <v>1609</v>
      </c>
      <c r="H1374" s="61" t="str">
        <f t="shared" si="65"/>
        <v>60,894.00</v>
      </c>
      <c r="I1374" s="78">
        <f t="shared" si="66"/>
        <v>60894</v>
      </c>
      <c r="J1374">
        <v>0</v>
      </c>
      <c r="K1374">
        <v>1</v>
      </c>
      <c r="L1374" s="61" t="s">
        <v>796</v>
      </c>
      <c r="M1374" s="93">
        <v>41453</v>
      </c>
      <c r="N1374">
        <v>61</v>
      </c>
      <c r="O1374">
        <v>606</v>
      </c>
      <c r="P1374">
        <v>7</v>
      </c>
      <c r="Q1374">
        <v>155</v>
      </c>
      <c r="R1374">
        <v>10</v>
      </c>
      <c r="S1374">
        <v>0</v>
      </c>
      <c r="T1374">
        <v>54</v>
      </c>
      <c r="U1374">
        <v>5</v>
      </c>
      <c r="V1374">
        <v>10</v>
      </c>
      <c r="W1374">
        <v>8</v>
      </c>
      <c r="X1374">
        <v>7</v>
      </c>
      <c r="Y1374">
        <v>0</v>
      </c>
      <c r="Z1374">
        <v>0</v>
      </c>
      <c r="AA1374" t="s">
        <v>27</v>
      </c>
      <c r="AB1374">
        <v>0</v>
      </c>
    </row>
    <row r="1375" spans="2:28" x14ac:dyDescent="0.2">
      <c r="B1375">
        <v>3174</v>
      </c>
      <c r="C1375">
        <v>1960</v>
      </c>
      <c r="D1375" s="59">
        <f t="shared" ca="1" si="64"/>
        <v>64</v>
      </c>
      <c r="E1375" t="s">
        <v>23</v>
      </c>
      <c r="F1375" t="s">
        <v>32</v>
      </c>
      <c r="G1375" t="s">
        <v>1610</v>
      </c>
      <c r="H1375" s="61" t="str">
        <f t="shared" si="65"/>
        <v>87,771.00</v>
      </c>
      <c r="I1375" s="78">
        <f t="shared" si="66"/>
        <v>87771</v>
      </c>
      <c r="J1375">
        <v>0</v>
      </c>
      <c r="K1375">
        <v>1</v>
      </c>
      <c r="L1375" s="61" t="s">
        <v>917</v>
      </c>
      <c r="M1375" s="93">
        <v>41416</v>
      </c>
      <c r="N1375">
        <v>61</v>
      </c>
      <c r="O1375">
        <v>1492</v>
      </c>
      <c r="P1375">
        <v>38</v>
      </c>
      <c r="Q1375">
        <v>287</v>
      </c>
      <c r="R1375">
        <v>50</v>
      </c>
      <c r="S1375">
        <v>57</v>
      </c>
      <c r="T1375">
        <v>33</v>
      </c>
      <c r="U1375">
        <v>1</v>
      </c>
      <c r="V1375">
        <v>5</v>
      </c>
      <c r="W1375">
        <v>4</v>
      </c>
      <c r="X1375">
        <v>6</v>
      </c>
      <c r="Y1375">
        <v>1</v>
      </c>
      <c r="Z1375">
        <v>0</v>
      </c>
      <c r="AA1375" t="s">
        <v>27</v>
      </c>
      <c r="AB1375">
        <v>4</v>
      </c>
    </row>
    <row r="1376" spans="2:28" x14ac:dyDescent="0.2">
      <c r="B1376">
        <v>5536</v>
      </c>
      <c r="C1376">
        <v>1960</v>
      </c>
      <c r="D1376" s="59">
        <f t="shared" ca="1" si="64"/>
        <v>64</v>
      </c>
      <c r="E1376" t="s">
        <v>23</v>
      </c>
      <c r="F1376" t="s">
        <v>32</v>
      </c>
      <c r="G1376" t="s">
        <v>1610</v>
      </c>
      <c r="H1376" s="61" t="str">
        <f t="shared" si="65"/>
        <v>87,771.00</v>
      </c>
      <c r="I1376" s="78">
        <f t="shared" si="66"/>
        <v>87771</v>
      </c>
      <c r="J1376">
        <v>0</v>
      </c>
      <c r="K1376">
        <v>1</v>
      </c>
      <c r="L1376" s="61" t="s">
        <v>917</v>
      </c>
      <c r="M1376" s="93">
        <v>41416</v>
      </c>
      <c r="N1376">
        <v>61</v>
      </c>
      <c r="O1376">
        <v>1492</v>
      </c>
      <c r="P1376">
        <v>38</v>
      </c>
      <c r="Q1376">
        <v>287</v>
      </c>
      <c r="R1376">
        <v>50</v>
      </c>
      <c r="S1376">
        <v>57</v>
      </c>
      <c r="T1376">
        <v>33</v>
      </c>
      <c r="U1376">
        <v>1</v>
      </c>
      <c r="V1376">
        <v>5</v>
      </c>
      <c r="W1376">
        <v>4</v>
      </c>
      <c r="X1376">
        <v>6</v>
      </c>
      <c r="Y1376">
        <v>1</v>
      </c>
      <c r="Z1376">
        <v>0</v>
      </c>
      <c r="AA1376" t="s">
        <v>31</v>
      </c>
      <c r="AB1376">
        <v>4</v>
      </c>
    </row>
    <row r="1377" spans="2:28" x14ac:dyDescent="0.2">
      <c r="B1377">
        <v>2061</v>
      </c>
      <c r="C1377">
        <v>1956</v>
      </c>
      <c r="D1377" s="59">
        <f t="shared" ca="1" si="64"/>
        <v>68</v>
      </c>
      <c r="E1377" t="s">
        <v>23</v>
      </c>
      <c r="F1377" t="s">
        <v>32</v>
      </c>
      <c r="G1377" t="s">
        <v>1611</v>
      </c>
      <c r="H1377" s="61" t="str">
        <f t="shared" si="65"/>
        <v>50,737.00</v>
      </c>
      <c r="I1377" s="78">
        <f t="shared" si="66"/>
        <v>50737</v>
      </c>
      <c r="J1377">
        <v>0</v>
      </c>
      <c r="K1377">
        <v>1</v>
      </c>
      <c r="L1377" s="61">
        <v>41583</v>
      </c>
      <c r="M1377" s="93">
        <v>41583</v>
      </c>
      <c r="N1377">
        <v>61</v>
      </c>
      <c r="O1377">
        <v>78</v>
      </c>
      <c r="P1377">
        <v>0</v>
      </c>
      <c r="Q1377">
        <v>11</v>
      </c>
      <c r="R1377">
        <v>0</v>
      </c>
      <c r="S1377">
        <v>0</v>
      </c>
      <c r="T1377">
        <v>10</v>
      </c>
      <c r="U1377">
        <v>1</v>
      </c>
      <c r="V1377">
        <v>2</v>
      </c>
      <c r="W1377">
        <v>4</v>
      </c>
      <c r="X1377">
        <v>6</v>
      </c>
      <c r="Y1377">
        <v>0</v>
      </c>
      <c r="Z1377">
        <v>0</v>
      </c>
      <c r="AA1377" t="s">
        <v>27</v>
      </c>
      <c r="AB1377">
        <v>1</v>
      </c>
    </row>
    <row r="1378" spans="2:28" x14ac:dyDescent="0.2">
      <c r="B1378">
        <v>8477</v>
      </c>
      <c r="C1378">
        <v>1957</v>
      </c>
      <c r="D1378" s="59">
        <f t="shared" ca="1" si="64"/>
        <v>67</v>
      </c>
      <c r="E1378" t="s">
        <v>23</v>
      </c>
      <c r="F1378" t="s">
        <v>24</v>
      </c>
      <c r="G1378" t="s">
        <v>1612</v>
      </c>
      <c r="H1378" s="61" t="str">
        <f t="shared" si="65"/>
        <v>26,150.00</v>
      </c>
      <c r="I1378" s="78">
        <f t="shared" si="66"/>
        <v>26150</v>
      </c>
      <c r="J1378">
        <v>2</v>
      </c>
      <c r="K1378">
        <v>1</v>
      </c>
      <c r="L1378" s="61">
        <v>41581</v>
      </c>
      <c r="M1378" s="93">
        <v>41581</v>
      </c>
      <c r="N1378">
        <v>61</v>
      </c>
      <c r="O1378">
        <v>5</v>
      </c>
      <c r="P1378">
        <v>1</v>
      </c>
      <c r="Q1378">
        <v>13</v>
      </c>
      <c r="R1378">
        <v>3</v>
      </c>
      <c r="S1378">
        <v>5</v>
      </c>
      <c r="T1378">
        <v>1</v>
      </c>
      <c r="U1378">
        <v>1</v>
      </c>
      <c r="V1378">
        <v>1</v>
      </c>
      <c r="W1378">
        <v>3</v>
      </c>
      <c r="X1378">
        <v>7</v>
      </c>
      <c r="Y1378">
        <v>0</v>
      </c>
      <c r="Z1378">
        <v>0</v>
      </c>
      <c r="AA1378" t="s">
        <v>27</v>
      </c>
      <c r="AB1378">
        <v>0</v>
      </c>
    </row>
    <row r="1379" spans="2:28" x14ac:dyDescent="0.2">
      <c r="B1379">
        <v>640</v>
      </c>
      <c r="C1379">
        <v>1952</v>
      </c>
      <c r="D1379" s="59">
        <f t="shared" ca="1" si="64"/>
        <v>72</v>
      </c>
      <c r="E1379" t="s">
        <v>23</v>
      </c>
      <c r="F1379" t="s">
        <v>32</v>
      </c>
      <c r="G1379" t="s">
        <v>1613</v>
      </c>
      <c r="H1379" s="61" t="str">
        <f t="shared" si="65"/>
        <v>57,304.00</v>
      </c>
      <c r="I1379" s="78">
        <f t="shared" si="66"/>
        <v>57304</v>
      </c>
      <c r="J1379">
        <v>0</v>
      </c>
      <c r="K1379">
        <v>1</v>
      </c>
      <c r="L1379" s="61">
        <v>41581</v>
      </c>
      <c r="M1379" s="93">
        <v>41581</v>
      </c>
      <c r="N1379">
        <v>61</v>
      </c>
      <c r="O1379">
        <v>356</v>
      </c>
      <c r="P1379">
        <v>80</v>
      </c>
      <c r="Q1379">
        <v>329</v>
      </c>
      <c r="R1379">
        <v>138</v>
      </c>
      <c r="S1379">
        <v>17</v>
      </c>
      <c r="T1379">
        <v>106</v>
      </c>
      <c r="U1379">
        <v>2</v>
      </c>
      <c r="V1379">
        <v>7</v>
      </c>
      <c r="W1379">
        <v>10</v>
      </c>
      <c r="X1379">
        <v>5</v>
      </c>
      <c r="Y1379">
        <v>0</v>
      </c>
      <c r="Z1379">
        <v>0</v>
      </c>
      <c r="AA1379" t="s">
        <v>27</v>
      </c>
      <c r="AB1379">
        <v>0</v>
      </c>
    </row>
    <row r="1380" spans="2:28" x14ac:dyDescent="0.2">
      <c r="B1380">
        <v>3828</v>
      </c>
      <c r="C1380">
        <v>1952</v>
      </c>
      <c r="D1380" s="59">
        <f t="shared" ca="1" si="64"/>
        <v>72</v>
      </c>
      <c r="E1380" t="s">
        <v>23</v>
      </c>
      <c r="F1380" t="s">
        <v>32</v>
      </c>
      <c r="G1380" t="s">
        <v>1614</v>
      </c>
      <c r="H1380" s="61" t="str">
        <f t="shared" si="65"/>
        <v>71,107.00</v>
      </c>
      <c r="I1380" s="78">
        <f t="shared" si="66"/>
        <v>71107</v>
      </c>
      <c r="J1380">
        <v>0</v>
      </c>
      <c r="K1380">
        <v>1</v>
      </c>
      <c r="L1380" s="61" t="s">
        <v>1273</v>
      </c>
      <c r="M1380" s="93">
        <v>41322</v>
      </c>
      <c r="N1380">
        <v>61</v>
      </c>
      <c r="O1380">
        <v>533</v>
      </c>
      <c r="P1380">
        <v>10</v>
      </c>
      <c r="Q1380">
        <v>217</v>
      </c>
      <c r="R1380">
        <v>198</v>
      </c>
      <c r="S1380">
        <v>174</v>
      </c>
      <c r="T1380">
        <v>195</v>
      </c>
      <c r="U1380">
        <v>2</v>
      </c>
      <c r="V1380">
        <v>7</v>
      </c>
      <c r="W1380">
        <v>13</v>
      </c>
      <c r="X1380">
        <v>4</v>
      </c>
      <c r="Y1380">
        <v>0</v>
      </c>
      <c r="Z1380">
        <v>0</v>
      </c>
      <c r="AA1380" t="s">
        <v>27</v>
      </c>
      <c r="AB1380">
        <v>0</v>
      </c>
    </row>
    <row r="1381" spans="2:28" x14ac:dyDescent="0.2">
      <c r="B1381">
        <v>4093</v>
      </c>
      <c r="C1381">
        <v>1976</v>
      </c>
      <c r="D1381" s="59">
        <f t="shared" ca="1" si="64"/>
        <v>48</v>
      </c>
      <c r="E1381" t="s">
        <v>53</v>
      </c>
      <c r="F1381" t="s">
        <v>32</v>
      </c>
      <c r="G1381" t="s">
        <v>1615</v>
      </c>
      <c r="H1381" s="61" t="str">
        <f t="shared" si="65"/>
        <v>53,253.00</v>
      </c>
      <c r="I1381" s="78">
        <f t="shared" si="66"/>
        <v>53253</v>
      </c>
      <c r="J1381">
        <v>1</v>
      </c>
      <c r="K1381">
        <v>1</v>
      </c>
      <c r="L1381" s="61">
        <v>41580</v>
      </c>
      <c r="M1381" s="93">
        <v>41580</v>
      </c>
      <c r="N1381">
        <v>61</v>
      </c>
      <c r="O1381">
        <v>216</v>
      </c>
      <c r="P1381">
        <v>9</v>
      </c>
      <c r="Q1381">
        <v>57</v>
      </c>
      <c r="R1381">
        <v>20</v>
      </c>
      <c r="S1381">
        <v>9</v>
      </c>
      <c r="T1381">
        <v>125</v>
      </c>
      <c r="U1381">
        <v>7</v>
      </c>
      <c r="V1381">
        <v>4</v>
      </c>
      <c r="W1381">
        <v>5</v>
      </c>
      <c r="X1381">
        <v>5</v>
      </c>
      <c r="Y1381">
        <v>0</v>
      </c>
      <c r="Z1381">
        <v>0</v>
      </c>
      <c r="AA1381" t="s">
        <v>31</v>
      </c>
      <c r="AB1381">
        <v>0</v>
      </c>
    </row>
    <row r="1382" spans="2:28" x14ac:dyDescent="0.2">
      <c r="B1382">
        <v>8624</v>
      </c>
      <c r="C1382">
        <v>1959</v>
      </c>
      <c r="D1382" s="59">
        <f t="shared" ca="1" si="64"/>
        <v>65</v>
      </c>
      <c r="E1382" t="s">
        <v>23</v>
      </c>
      <c r="F1382" t="s">
        <v>32</v>
      </c>
      <c r="G1382" t="s">
        <v>1616</v>
      </c>
      <c r="H1382" s="61" t="str">
        <f t="shared" si="65"/>
        <v>81,320.00</v>
      </c>
      <c r="I1382" s="78">
        <f t="shared" si="66"/>
        <v>81320</v>
      </c>
      <c r="J1382">
        <v>0</v>
      </c>
      <c r="K1382">
        <v>0</v>
      </c>
      <c r="L1382" s="61">
        <v>41427</v>
      </c>
      <c r="M1382" s="93">
        <v>41427</v>
      </c>
      <c r="N1382">
        <v>61</v>
      </c>
      <c r="O1382">
        <v>183</v>
      </c>
      <c r="P1382">
        <v>33</v>
      </c>
      <c r="Q1382">
        <v>493</v>
      </c>
      <c r="R1382">
        <v>59</v>
      </c>
      <c r="S1382">
        <v>103</v>
      </c>
      <c r="T1382">
        <v>57</v>
      </c>
      <c r="U1382">
        <v>1</v>
      </c>
      <c r="V1382">
        <v>4</v>
      </c>
      <c r="W1382">
        <v>10</v>
      </c>
      <c r="X1382">
        <v>2</v>
      </c>
      <c r="Y1382">
        <v>0</v>
      </c>
      <c r="Z1382">
        <v>0</v>
      </c>
      <c r="AA1382" t="s">
        <v>67</v>
      </c>
      <c r="AB1382">
        <v>0</v>
      </c>
    </row>
    <row r="1383" spans="2:28" x14ac:dyDescent="0.2">
      <c r="B1383">
        <v>2802</v>
      </c>
      <c r="C1383">
        <v>1993</v>
      </c>
      <c r="D1383" s="59">
        <f t="shared" ca="1" si="64"/>
        <v>31</v>
      </c>
      <c r="E1383" t="s">
        <v>43</v>
      </c>
      <c r="F1383" t="s">
        <v>32</v>
      </c>
      <c r="G1383" t="s">
        <v>1617</v>
      </c>
      <c r="H1383" s="61" t="str">
        <f t="shared" si="65"/>
        <v>87,000.00</v>
      </c>
      <c r="I1383" s="78">
        <f t="shared" si="66"/>
        <v>87000</v>
      </c>
      <c r="J1383">
        <v>0</v>
      </c>
      <c r="K1383">
        <v>0</v>
      </c>
      <c r="L1383" s="61" t="s">
        <v>110</v>
      </c>
      <c r="M1383" s="93">
        <v>41258</v>
      </c>
      <c r="N1383">
        <v>61</v>
      </c>
      <c r="O1383">
        <v>196</v>
      </c>
      <c r="P1383">
        <v>25</v>
      </c>
      <c r="Q1383">
        <v>607</v>
      </c>
      <c r="R1383">
        <v>67</v>
      </c>
      <c r="S1383">
        <v>17</v>
      </c>
      <c r="T1383">
        <v>49</v>
      </c>
      <c r="U1383">
        <v>1</v>
      </c>
      <c r="V1383">
        <v>4</v>
      </c>
      <c r="W1383">
        <v>7</v>
      </c>
      <c r="X1383">
        <v>2</v>
      </c>
      <c r="Y1383">
        <v>0</v>
      </c>
      <c r="Z1383">
        <v>0</v>
      </c>
      <c r="AA1383" t="s">
        <v>38</v>
      </c>
      <c r="AB1383">
        <v>0</v>
      </c>
    </row>
    <row r="1384" spans="2:28" x14ac:dyDescent="0.2">
      <c r="B1384">
        <v>368</v>
      </c>
      <c r="C1384">
        <v>1975</v>
      </c>
      <c r="D1384" s="59">
        <f t="shared" ca="1" si="64"/>
        <v>49</v>
      </c>
      <c r="E1384" t="s">
        <v>23</v>
      </c>
      <c r="F1384" t="s">
        <v>32</v>
      </c>
      <c r="G1384" t="s">
        <v>711</v>
      </c>
      <c r="H1384" s="61" t="str">
        <f t="shared" si="65"/>
        <v>40,049.00</v>
      </c>
      <c r="I1384" s="78">
        <f t="shared" si="66"/>
        <v>40049</v>
      </c>
      <c r="J1384">
        <v>0</v>
      </c>
      <c r="K1384">
        <v>1</v>
      </c>
      <c r="L1384" s="61" t="s">
        <v>972</v>
      </c>
      <c r="M1384" s="93">
        <v>41242</v>
      </c>
      <c r="N1384">
        <v>61</v>
      </c>
      <c r="O1384">
        <v>91</v>
      </c>
      <c r="P1384">
        <v>65</v>
      </c>
      <c r="Q1384">
        <v>52</v>
      </c>
      <c r="R1384">
        <v>10</v>
      </c>
      <c r="S1384">
        <v>44</v>
      </c>
      <c r="T1384">
        <v>28</v>
      </c>
      <c r="U1384">
        <v>3</v>
      </c>
      <c r="V1384">
        <v>3</v>
      </c>
      <c r="W1384">
        <v>6</v>
      </c>
      <c r="X1384">
        <v>5</v>
      </c>
      <c r="Y1384">
        <v>0</v>
      </c>
      <c r="Z1384">
        <v>0</v>
      </c>
      <c r="AA1384" t="s">
        <v>50</v>
      </c>
      <c r="AB1384">
        <v>0</v>
      </c>
    </row>
    <row r="1385" spans="2:28" x14ac:dyDescent="0.2">
      <c r="B1385">
        <v>3599</v>
      </c>
      <c r="C1385">
        <v>1971</v>
      </c>
      <c r="D1385" s="59">
        <f t="shared" ca="1" si="64"/>
        <v>53</v>
      </c>
      <c r="E1385" t="s">
        <v>23</v>
      </c>
      <c r="F1385" t="s">
        <v>32</v>
      </c>
      <c r="G1385" t="s">
        <v>1618</v>
      </c>
      <c r="H1385" s="61" t="str">
        <f t="shared" si="65"/>
        <v>63,684.00</v>
      </c>
      <c r="I1385" s="78">
        <f t="shared" si="66"/>
        <v>63684</v>
      </c>
      <c r="J1385">
        <v>0</v>
      </c>
      <c r="K1385">
        <v>1</v>
      </c>
      <c r="L1385" s="61" t="s">
        <v>1619</v>
      </c>
      <c r="M1385" s="93">
        <v>41239</v>
      </c>
      <c r="N1385">
        <v>61</v>
      </c>
      <c r="O1385">
        <v>575</v>
      </c>
      <c r="P1385">
        <v>80</v>
      </c>
      <c r="Q1385">
        <v>428</v>
      </c>
      <c r="R1385">
        <v>208</v>
      </c>
      <c r="S1385">
        <v>93</v>
      </c>
      <c r="T1385">
        <v>80</v>
      </c>
      <c r="U1385">
        <v>3</v>
      </c>
      <c r="V1385">
        <v>8</v>
      </c>
      <c r="W1385">
        <v>8</v>
      </c>
      <c r="X1385">
        <v>5</v>
      </c>
      <c r="Y1385">
        <v>0</v>
      </c>
      <c r="Z1385">
        <v>0</v>
      </c>
      <c r="AA1385" t="s">
        <v>27</v>
      </c>
      <c r="AB1385">
        <v>0</v>
      </c>
    </row>
    <row r="1386" spans="2:28" x14ac:dyDescent="0.2">
      <c r="B1386">
        <v>3389</v>
      </c>
      <c r="C1386">
        <v>1971</v>
      </c>
      <c r="D1386" s="59">
        <f t="shared" ca="1" si="64"/>
        <v>53</v>
      </c>
      <c r="E1386" t="s">
        <v>23</v>
      </c>
      <c r="F1386" t="s">
        <v>32</v>
      </c>
      <c r="G1386" t="s">
        <v>1620</v>
      </c>
      <c r="H1386" s="61" t="str">
        <f t="shared" si="65"/>
        <v>69,016.00</v>
      </c>
      <c r="I1386" s="78">
        <f t="shared" si="66"/>
        <v>69016</v>
      </c>
      <c r="J1386">
        <v>0</v>
      </c>
      <c r="K1386">
        <v>1</v>
      </c>
      <c r="L1386" s="61" t="s">
        <v>519</v>
      </c>
      <c r="M1386" s="93">
        <v>41235</v>
      </c>
      <c r="N1386">
        <v>61</v>
      </c>
      <c r="O1386">
        <v>726</v>
      </c>
      <c r="P1386">
        <v>53</v>
      </c>
      <c r="Q1386">
        <v>363</v>
      </c>
      <c r="R1386">
        <v>123</v>
      </c>
      <c r="S1386">
        <v>107</v>
      </c>
      <c r="T1386">
        <v>161</v>
      </c>
      <c r="U1386">
        <v>4</v>
      </c>
      <c r="V1386">
        <v>8</v>
      </c>
      <c r="W1386">
        <v>13</v>
      </c>
      <c r="X1386">
        <v>5</v>
      </c>
      <c r="Y1386">
        <v>0</v>
      </c>
      <c r="Z1386">
        <v>0</v>
      </c>
      <c r="AA1386" t="s">
        <v>27</v>
      </c>
      <c r="AB1386">
        <v>0</v>
      </c>
    </row>
    <row r="1387" spans="2:28" x14ac:dyDescent="0.2">
      <c r="B1387">
        <v>10710</v>
      </c>
      <c r="C1387">
        <v>1980</v>
      </c>
      <c r="D1387" s="59">
        <f t="shared" ca="1" si="64"/>
        <v>44</v>
      </c>
      <c r="E1387" t="s">
        <v>23</v>
      </c>
      <c r="F1387" t="s">
        <v>32</v>
      </c>
      <c r="G1387" t="s">
        <v>239</v>
      </c>
      <c r="H1387" s="61" t="str">
        <f t="shared" si="65"/>
        <v>7,500.00</v>
      </c>
      <c r="I1387" s="78">
        <f t="shared" si="66"/>
        <v>7500</v>
      </c>
      <c r="J1387">
        <v>0</v>
      </c>
      <c r="K1387">
        <v>1</v>
      </c>
      <c r="L1387" s="61" t="s">
        <v>1621</v>
      </c>
      <c r="M1387" s="93">
        <v>41150</v>
      </c>
      <c r="N1387">
        <v>61</v>
      </c>
      <c r="O1387">
        <v>5</v>
      </c>
      <c r="P1387">
        <v>2</v>
      </c>
      <c r="Q1387">
        <v>3</v>
      </c>
      <c r="R1387">
        <v>3</v>
      </c>
      <c r="S1387">
        <v>0</v>
      </c>
      <c r="T1387">
        <v>5</v>
      </c>
      <c r="U1387">
        <v>1</v>
      </c>
      <c r="V1387">
        <v>1</v>
      </c>
      <c r="W1387">
        <v>2</v>
      </c>
      <c r="X1387">
        <v>8</v>
      </c>
      <c r="Y1387">
        <v>0</v>
      </c>
      <c r="Z1387">
        <v>0</v>
      </c>
      <c r="AA1387" t="s">
        <v>27</v>
      </c>
      <c r="AB1387">
        <v>0</v>
      </c>
    </row>
    <row r="1388" spans="2:28" x14ac:dyDescent="0.2">
      <c r="B1388">
        <v>7118</v>
      </c>
      <c r="C1388">
        <v>1958</v>
      </c>
      <c r="D1388" s="59">
        <f t="shared" ca="1" si="64"/>
        <v>66</v>
      </c>
      <c r="E1388" t="s">
        <v>23</v>
      </c>
      <c r="F1388" t="s">
        <v>32</v>
      </c>
      <c r="G1388" t="s">
        <v>1622</v>
      </c>
      <c r="H1388" s="61" t="str">
        <f t="shared" si="65"/>
        <v>73,803.00</v>
      </c>
      <c r="I1388" s="78">
        <f t="shared" si="66"/>
        <v>73803</v>
      </c>
      <c r="J1388">
        <v>0</v>
      </c>
      <c r="K1388">
        <v>1</v>
      </c>
      <c r="L1388" s="61">
        <v>40916</v>
      </c>
      <c r="M1388" s="93">
        <v>40916</v>
      </c>
      <c r="N1388">
        <v>61</v>
      </c>
      <c r="O1388">
        <v>833</v>
      </c>
      <c r="P1388">
        <v>80</v>
      </c>
      <c r="Q1388">
        <v>363</v>
      </c>
      <c r="R1388">
        <v>52</v>
      </c>
      <c r="S1388">
        <v>26</v>
      </c>
      <c r="T1388">
        <v>174</v>
      </c>
      <c r="U1388">
        <v>2</v>
      </c>
      <c r="V1388">
        <v>9</v>
      </c>
      <c r="W1388">
        <v>6</v>
      </c>
      <c r="X1388">
        <v>6</v>
      </c>
      <c r="Y1388">
        <v>1</v>
      </c>
      <c r="Z1388">
        <v>0</v>
      </c>
      <c r="AA1388" t="s">
        <v>31</v>
      </c>
      <c r="AB1388">
        <v>1</v>
      </c>
    </row>
    <row r="1389" spans="2:28" x14ac:dyDescent="0.2">
      <c r="B1389">
        <v>4937</v>
      </c>
      <c r="C1389">
        <v>1974</v>
      </c>
      <c r="D1389" s="59">
        <f t="shared" ca="1" si="64"/>
        <v>50</v>
      </c>
      <c r="E1389" t="s">
        <v>43</v>
      </c>
      <c r="F1389" t="s">
        <v>32</v>
      </c>
      <c r="G1389" t="s">
        <v>1623</v>
      </c>
      <c r="H1389" s="61" t="str">
        <f t="shared" si="65"/>
        <v>46,094.00</v>
      </c>
      <c r="I1389" s="78">
        <f t="shared" si="66"/>
        <v>46094</v>
      </c>
      <c r="J1389">
        <v>1</v>
      </c>
      <c r="K1389">
        <v>1</v>
      </c>
      <c r="L1389" s="61">
        <v>41918</v>
      </c>
      <c r="M1389" s="93">
        <v>41918</v>
      </c>
      <c r="N1389">
        <v>62</v>
      </c>
      <c r="O1389">
        <v>12</v>
      </c>
      <c r="P1389">
        <v>2</v>
      </c>
      <c r="Q1389">
        <v>20</v>
      </c>
      <c r="R1389">
        <v>3</v>
      </c>
      <c r="S1389">
        <v>2</v>
      </c>
      <c r="T1389">
        <v>5</v>
      </c>
      <c r="U1389">
        <v>1</v>
      </c>
      <c r="V1389">
        <v>1</v>
      </c>
      <c r="W1389">
        <v>3</v>
      </c>
      <c r="X1389">
        <v>7</v>
      </c>
      <c r="Y1389">
        <v>0</v>
      </c>
      <c r="Z1389">
        <v>0</v>
      </c>
      <c r="AA1389" t="s">
        <v>27</v>
      </c>
      <c r="AB1389">
        <v>0</v>
      </c>
    </row>
    <row r="1390" spans="2:28" x14ac:dyDescent="0.2">
      <c r="B1390">
        <v>1127</v>
      </c>
      <c r="C1390">
        <v>1974</v>
      </c>
      <c r="D1390" s="59">
        <f t="shared" ca="1" si="64"/>
        <v>50</v>
      </c>
      <c r="E1390" t="s">
        <v>40</v>
      </c>
      <c r="F1390" t="s">
        <v>32</v>
      </c>
      <c r="G1390" t="s">
        <v>1624</v>
      </c>
      <c r="H1390" s="61" t="str">
        <f t="shared" si="65"/>
        <v>85,844.00</v>
      </c>
      <c r="I1390" s="78">
        <f t="shared" si="66"/>
        <v>85844</v>
      </c>
      <c r="J1390">
        <v>0</v>
      </c>
      <c r="K1390">
        <v>0</v>
      </c>
      <c r="L1390" s="61" t="s">
        <v>607</v>
      </c>
      <c r="M1390" s="93">
        <v>41788</v>
      </c>
      <c r="N1390">
        <v>62</v>
      </c>
      <c r="O1390">
        <v>938</v>
      </c>
      <c r="P1390">
        <v>19</v>
      </c>
      <c r="Q1390">
        <v>843</v>
      </c>
      <c r="R1390">
        <v>25</v>
      </c>
      <c r="S1390">
        <v>95</v>
      </c>
      <c r="T1390">
        <v>38</v>
      </c>
      <c r="U1390">
        <v>1</v>
      </c>
      <c r="V1390">
        <v>6</v>
      </c>
      <c r="W1390">
        <v>7</v>
      </c>
      <c r="X1390">
        <v>2</v>
      </c>
      <c r="Y1390">
        <v>0</v>
      </c>
      <c r="Z1390">
        <v>0</v>
      </c>
      <c r="AA1390" t="s">
        <v>27</v>
      </c>
      <c r="AB1390">
        <v>1</v>
      </c>
    </row>
    <row r="1391" spans="2:28" x14ac:dyDescent="0.2">
      <c r="B1391">
        <v>833</v>
      </c>
      <c r="C1391">
        <v>1956</v>
      </c>
      <c r="D1391" s="59">
        <f t="shared" ca="1" si="64"/>
        <v>68</v>
      </c>
      <c r="E1391" t="s">
        <v>53</v>
      </c>
      <c r="F1391" t="s">
        <v>32</v>
      </c>
      <c r="G1391" t="s">
        <v>1625</v>
      </c>
      <c r="H1391" s="61" t="str">
        <f t="shared" si="65"/>
        <v>38,452.00</v>
      </c>
      <c r="I1391" s="78">
        <f t="shared" si="66"/>
        <v>38452</v>
      </c>
      <c r="J1391">
        <v>1</v>
      </c>
      <c r="K1391">
        <v>1</v>
      </c>
      <c r="L1391" s="61" t="s">
        <v>326</v>
      </c>
      <c r="M1391" s="93">
        <v>41728</v>
      </c>
      <c r="N1391">
        <v>62</v>
      </c>
      <c r="O1391">
        <v>56</v>
      </c>
      <c r="P1391">
        <v>0</v>
      </c>
      <c r="Q1391">
        <v>14</v>
      </c>
      <c r="R1391">
        <v>0</v>
      </c>
      <c r="S1391">
        <v>0</v>
      </c>
      <c r="T1391">
        <v>2</v>
      </c>
      <c r="U1391">
        <v>3</v>
      </c>
      <c r="V1391">
        <v>3</v>
      </c>
      <c r="W1391">
        <v>3</v>
      </c>
      <c r="X1391">
        <v>7</v>
      </c>
      <c r="Y1391">
        <v>0</v>
      </c>
      <c r="Z1391">
        <v>0</v>
      </c>
      <c r="AA1391" t="s">
        <v>27</v>
      </c>
      <c r="AB1391">
        <v>0</v>
      </c>
    </row>
    <row r="1392" spans="2:28" x14ac:dyDescent="0.2">
      <c r="B1392">
        <v>3565</v>
      </c>
      <c r="C1392">
        <v>1956</v>
      </c>
      <c r="D1392" s="59">
        <f t="shared" ca="1" si="64"/>
        <v>68</v>
      </c>
      <c r="E1392" t="s">
        <v>53</v>
      </c>
      <c r="F1392" t="s">
        <v>32</v>
      </c>
      <c r="G1392" t="s">
        <v>1625</v>
      </c>
      <c r="H1392" s="61" t="str">
        <f t="shared" si="65"/>
        <v>38,452.00</v>
      </c>
      <c r="I1392" s="78">
        <f t="shared" si="66"/>
        <v>38452</v>
      </c>
      <c r="J1392">
        <v>1</v>
      </c>
      <c r="K1392">
        <v>1</v>
      </c>
      <c r="L1392" s="61" t="s">
        <v>326</v>
      </c>
      <c r="M1392" s="93">
        <v>41728</v>
      </c>
      <c r="N1392">
        <v>62</v>
      </c>
      <c r="O1392">
        <v>56</v>
      </c>
      <c r="P1392">
        <v>0</v>
      </c>
      <c r="Q1392">
        <v>14</v>
      </c>
      <c r="R1392">
        <v>0</v>
      </c>
      <c r="S1392">
        <v>0</v>
      </c>
      <c r="T1392">
        <v>2</v>
      </c>
      <c r="U1392">
        <v>3</v>
      </c>
      <c r="V1392">
        <v>3</v>
      </c>
      <c r="W1392">
        <v>3</v>
      </c>
      <c r="X1392">
        <v>7</v>
      </c>
      <c r="Y1392">
        <v>0</v>
      </c>
      <c r="Z1392">
        <v>0</v>
      </c>
      <c r="AA1392" t="s">
        <v>27</v>
      </c>
      <c r="AB1392">
        <v>0</v>
      </c>
    </row>
    <row r="1393" spans="2:28" x14ac:dyDescent="0.2">
      <c r="B1393">
        <v>6086</v>
      </c>
      <c r="C1393">
        <v>1956</v>
      </c>
      <c r="D1393" s="59">
        <f t="shared" ca="1" si="64"/>
        <v>68</v>
      </c>
      <c r="E1393" t="s">
        <v>23</v>
      </c>
      <c r="F1393" t="s">
        <v>32</v>
      </c>
      <c r="G1393" t="s">
        <v>1626</v>
      </c>
      <c r="H1393" s="61" t="str">
        <f t="shared" si="65"/>
        <v>80,395.00</v>
      </c>
      <c r="I1393" s="78">
        <f t="shared" si="66"/>
        <v>80395</v>
      </c>
      <c r="J1393">
        <v>0</v>
      </c>
      <c r="K1393">
        <v>0</v>
      </c>
      <c r="L1393" s="61" t="s">
        <v>361</v>
      </c>
      <c r="M1393" s="93">
        <v>41601</v>
      </c>
      <c r="N1393">
        <v>62</v>
      </c>
      <c r="O1393">
        <v>445</v>
      </c>
      <c r="P1393">
        <v>25</v>
      </c>
      <c r="Q1393">
        <v>706</v>
      </c>
      <c r="R1393">
        <v>80</v>
      </c>
      <c r="S1393">
        <v>76</v>
      </c>
      <c r="T1393">
        <v>48</v>
      </c>
      <c r="U1393">
        <v>1</v>
      </c>
      <c r="V1393">
        <v>6</v>
      </c>
      <c r="W1393">
        <v>12</v>
      </c>
      <c r="X1393">
        <v>2</v>
      </c>
      <c r="Y1393">
        <v>0</v>
      </c>
      <c r="Z1393">
        <v>0</v>
      </c>
      <c r="AA1393" t="s">
        <v>38</v>
      </c>
      <c r="AB1393">
        <v>1</v>
      </c>
    </row>
    <row r="1394" spans="2:28" x14ac:dyDescent="0.2">
      <c r="B1394">
        <v>1763</v>
      </c>
      <c r="C1394">
        <v>1989</v>
      </c>
      <c r="D1394" s="59">
        <f t="shared" ca="1" si="64"/>
        <v>35</v>
      </c>
      <c r="E1394" t="s">
        <v>23</v>
      </c>
      <c r="F1394" t="s">
        <v>32</v>
      </c>
      <c r="G1394" t="s">
        <v>1627</v>
      </c>
      <c r="H1394" s="61" t="str">
        <f t="shared" si="65"/>
        <v>87,679.00</v>
      </c>
      <c r="I1394" s="78">
        <f t="shared" si="66"/>
        <v>87679</v>
      </c>
      <c r="J1394">
        <v>0</v>
      </c>
      <c r="K1394">
        <v>0</v>
      </c>
      <c r="L1394" s="61" t="s">
        <v>138</v>
      </c>
      <c r="M1394" s="93">
        <v>41482</v>
      </c>
      <c r="N1394">
        <v>62</v>
      </c>
      <c r="O1394">
        <v>1259</v>
      </c>
      <c r="P1394">
        <v>172</v>
      </c>
      <c r="Q1394">
        <v>815</v>
      </c>
      <c r="R1394">
        <v>97</v>
      </c>
      <c r="S1394">
        <v>148</v>
      </c>
      <c r="T1394">
        <v>33</v>
      </c>
      <c r="U1394">
        <v>1</v>
      </c>
      <c r="V1394">
        <v>7</v>
      </c>
      <c r="W1394">
        <v>10</v>
      </c>
      <c r="X1394">
        <v>4</v>
      </c>
      <c r="Y1394">
        <v>1</v>
      </c>
      <c r="Z1394">
        <v>0</v>
      </c>
      <c r="AA1394" t="s">
        <v>31</v>
      </c>
      <c r="AB1394">
        <v>3</v>
      </c>
    </row>
    <row r="1395" spans="2:28" x14ac:dyDescent="0.2">
      <c r="B1395">
        <v>4697</v>
      </c>
      <c r="C1395">
        <v>1950</v>
      </c>
      <c r="D1395" s="59">
        <f t="shared" ca="1" si="64"/>
        <v>74</v>
      </c>
      <c r="E1395" t="s">
        <v>53</v>
      </c>
      <c r="F1395" t="s">
        <v>24</v>
      </c>
      <c r="G1395" t="s">
        <v>1628</v>
      </c>
      <c r="H1395" s="61" t="str">
        <f t="shared" si="65"/>
        <v>35,416.00</v>
      </c>
      <c r="I1395" s="78">
        <f t="shared" si="66"/>
        <v>35416</v>
      </c>
      <c r="J1395">
        <v>0</v>
      </c>
      <c r="K1395">
        <v>0</v>
      </c>
      <c r="L1395" s="61" t="s">
        <v>563</v>
      </c>
      <c r="M1395" s="93">
        <v>41438</v>
      </c>
      <c r="N1395">
        <v>62</v>
      </c>
      <c r="O1395">
        <v>248</v>
      </c>
      <c r="P1395">
        <v>3</v>
      </c>
      <c r="Q1395">
        <v>81</v>
      </c>
      <c r="R1395">
        <v>4</v>
      </c>
      <c r="S1395">
        <v>3</v>
      </c>
      <c r="T1395">
        <v>51</v>
      </c>
      <c r="U1395">
        <v>3</v>
      </c>
      <c r="V1395">
        <v>7</v>
      </c>
      <c r="W1395">
        <v>5</v>
      </c>
      <c r="X1395">
        <v>8</v>
      </c>
      <c r="Y1395">
        <v>0</v>
      </c>
      <c r="Z1395">
        <v>0</v>
      </c>
      <c r="AA1395" t="s">
        <v>67</v>
      </c>
      <c r="AB1395">
        <v>0</v>
      </c>
    </row>
    <row r="1396" spans="2:28" x14ac:dyDescent="0.2">
      <c r="B1396">
        <v>182</v>
      </c>
      <c r="C1396">
        <v>1947</v>
      </c>
      <c r="D1396" s="59">
        <f t="shared" ca="1" si="64"/>
        <v>77</v>
      </c>
      <c r="E1396" t="s">
        <v>40</v>
      </c>
      <c r="F1396" t="s">
        <v>32</v>
      </c>
      <c r="G1396" t="s">
        <v>1629</v>
      </c>
      <c r="H1396" s="61" t="str">
        <f t="shared" si="65"/>
        <v>44,124.00</v>
      </c>
      <c r="I1396" s="78">
        <f t="shared" si="66"/>
        <v>44124</v>
      </c>
      <c r="J1396">
        <v>0</v>
      </c>
      <c r="K1396">
        <v>1</v>
      </c>
      <c r="L1396" s="61">
        <v>41583</v>
      </c>
      <c r="M1396" s="93">
        <v>41583</v>
      </c>
      <c r="N1396">
        <v>62</v>
      </c>
      <c r="O1396">
        <v>284</v>
      </c>
      <c r="P1396">
        <v>0</v>
      </c>
      <c r="Q1396">
        <v>55</v>
      </c>
      <c r="R1396">
        <v>0</v>
      </c>
      <c r="S1396">
        <v>6</v>
      </c>
      <c r="T1396">
        <v>52</v>
      </c>
      <c r="U1396">
        <v>4</v>
      </c>
      <c r="V1396">
        <v>6</v>
      </c>
      <c r="W1396">
        <v>5</v>
      </c>
      <c r="X1396">
        <v>8</v>
      </c>
      <c r="Y1396">
        <v>0</v>
      </c>
      <c r="Z1396">
        <v>0</v>
      </c>
      <c r="AA1396" t="s">
        <v>27</v>
      </c>
      <c r="AB1396">
        <v>0</v>
      </c>
    </row>
    <row r="1397" spans="2:28" x14ac:dyDescent="0.2">
      <c r="B1397">
        <v>1165</v>
      </c>
      <c r="C1397">
        <v>1959</v>
      </c>
      <c r="D1397" s="59">
        <f t="shared" ca="1" si="64"/>
        <v>65</v>
      </c>
      <c r="E1397" t="s">
        <v>40</v>
      </c>
      <c r="F1397" t="s">
        <v>28</v>
      </c>
      <c r="G1397" t="s">
        <v>1630</v>
      </c>
      <c r="H1397" s="61" t="str">
        <f t="shared" si="65"/>
        <v>50,729.00</v>
      </c>
      <c r="I1397" s="78">
        <f t="shared" si="66"/>
        <v>50729</v>
      </c>
      <c r="J1397">
        <v>1</v>
      </c>
      <c r="K1397">
        <v>1</v>
      </c>
      <c r="L1397" s="61">
        <v>41310</v>
      </c>
      <c r="M1397" s="93">
        <v>41310</v>
      </c>
      <c r="N1397">
        <v>62</v>
      </c>
      <c r="O1397">
        <v>239</v>
      </c>
      <c r="P1397">
        <v>13</v>
      </c>
      <c r="Q1397">
        <v>143</v>
      </c>
      <c r="R1397">
        <v>45</v>
      </c>
      <c r="S1397">
        <v>4</v>
      </c>
      <c r="T1397">
        <v>52</v>
      </c>
      <c r="U1397">
        <v>9</v>
      </c>
      <c r="V1397">
        <v>6</v>
      </c>
      <c r="W1397">
        <v>7</v>
      </c>
      <c r="X1397">
        <v>6</v>
      </c>
      <c r="Y1397">
        <v>0</v>
      </c>
      <c r="Z1397">
        <v>0</v>
      </c>
      <c r="AA1397" t="s">
        <v>67</v>
      </c>
      <c r="AB1397">
        <v>0</v>
      </c>
    </row>
    <row r="1398" spans="2:28" x14ac:dyDescent="0.2">
      <c r="B1398">
        <v>5386</v>
      </c>
      <c r="C1398">
        <v>1954</v>
      </c>
      <c r="D1398" s="59">
        <f t="shared" ca="1" si="64"/>
        <v>70</v>
      </c>
      <c r="E1398" t="s">
        <v>23</v>
      </c>
      <c r="F1398" t="s">
        <v>32</v>
      </c>
      <c r="G1398" t="s">
        <v>1631</v>
      </c>
      <c r="H1398" s="61" t="str">
        <f t="shared" si="65"/>
        <v>94,384.00</v>
      </c>
      <c r="I1398" s="78">
        <f t="shared" si="66"/>
        <v>94384</v>
      </c>
      <c r="J1398">
        <v>0</v>
      </c>
      <c r="K1398">
        <v>0</v>
      </c>
      <c r="L1398" s="61">
        <v>41367</v>
      </c>
      <c r="M1398" s="93">
        <v>41367</v>
      </c>
      <c r="N1398">
        <v>62</v>
      </c>
      <c r="O1398">
        <v>1111</v>
      </c>
      <c r="P1398">
        <v>24</v>
      </c>
      <c r="Q1398">
        <v>790</v>
      </c>
      <c r="R1398">
        <v>160</v>
      </c>
      <c r="S1398">
        <v>45</v>
      </c>
      <c r="T1398">
        <v>172</v>
      </c>
      <c r="U1398">
        <v>0</v>
      </c>
      <c r="V1398">
        <v>5</v>
      </c>
      <c r="W1398">
        <v>5</v>
      </c>
      <c r="X1398">
        <v>2</v>
      </c>
      <c r="Y1398">
        <v>1</v>
      </c>
      <c r="Z1398">
        <v>0</v>
      </c>
      <c r="AA1398" t="s">
        <v>67</v>
      </c>
      <c r="AB1398">
        <v>3</v>
      </c>
    </row>
    <row r="1399" spans="2:28" x14ac:dyDescent="0.2">
      <c r="B1399">
        <v>6024</v>
      </c>
      <c r="C1399">
        <v>1954</v>
      </c>
      <c r="D1399" s="59">
        <f t="shared" ca="1" si="64"/>
        <v>70</v>
      </c>
      <c r="E1399" t="s">
        <v>23</v>
      </c>
      <c r="F1399" t="s">
        <v>32</v>
      </c>
      <c r="G1399" t="s">
        <v>1631</v>
      </c>
      <c r="H1399" s="61" t="str">
        <f t="shared" si="65"/>
        <v>94,384.00</v>
      </c>
      <c r="I1399" s="78">
        <f t="shared" si="66"/>
        <v>94384</v>
      </c>
      <c r="J1399">
        <v>0</v>
      </c>
      <c r="K1399">
        <v>0</v>
      </c>
      <c r="L1399" s="61">
        <v>41367</v>
      </c>
      <c r="M1399" s="93">
        <v>41367</v>
      </c>
      <c r="N1399">
        <v>62</v>
      </c>
      <c r="O1399">
        <v>1111</v>
      </c>
      <c r="P1399">
        <v>24</v>
      </c>
      <c r="Q1399">
        <v>790</v>
      </c>
      <c r="R1399">
        <v>160</v>
      </c>
      <c r="S1399">
        <v>45</v>
      </c>
      <c r="T1399">
        <v>172</v>
      </c>
      <c r="U1399">
        <v>0</v>
      </c>
      <c r="V1399">
        <v>5</v>
      </c>
      <c r="W1399">
        <v>5</v>
      </c>
      <c r="X1399">
        <v>2</v>
      </c>
      <c r="Y1399">
        <v>1</v>
      </c>
      <c r="Z1399">
        <v>0</v>
      </c>
      <c r="AA1399" t="s">
        <v>27</v>
      </c>
      <c r="AB1399">
        <v>3</v>
      </c>
    </row>
    <row r="1400" spans="2:28" x14ac:dyDescent="0.2">
      <c r="B1400">
        <v>2678</v>
      </c>
      <c r="C1400">
        <v>1991</v>
      </c>
      <c r="D1400" s="59">
        <f t="shared" ca="1" si="64"/>
        <v>33</v>
      </c>
      <c r="E1400" t="s">
        <v>23</v>
      </c>
      <c r="F1400" t="s">
        <v>28</v>
      </c>
      <c r="G1400" t="s">
        <v>1632</v>
      </c>
      <c r="H1400" s="61" t="str">
        <f t="shared" si="65"/>
        <v>34,412.00</v>
      </c>
      <c r="I1400" s="78">
        <f t="shared" si="66"/>
        <v>34412</v>
      </c>
      <c r="J1400">
        <v>1</v>
      </c>
      <c r="K1400">
        <v>0</v>
      </c>
      <c r="L1400" s="61" t="s">
        <v>695</v>
      </c>
      <c r="M1400" s="93">
        <v>41318</v>
      </c>
      <c r="N1400">
        <v>62</v>
      </c>
      <c r="O1400">
        <v>52</v>
      </c>
      <c r="P1400">
        <v>12</v>
      </c>
      <c r="Q1400">
        <v>50</v>
      </c>
      <c r="R1400">
        <v>4</v>
      </c>
      <c r="S1400">
        <v>36</v>
      </c>
      <c r="T1400">
        <v>55</v>
      </c>
      <c r="U1400">
        <v>3</v>
      </c>
      <c r="V1400">
        <v>5</v>
      </c>
      <c r="W1400">
        <v>3</v>
      </c>
      <c r="X1400">
        <v>9</v>
      </c>
      <c r="Y1400">
        <v>0</v>
      </c>
      <c r="Z1400">
        <v>0</v>
      </c>
      <c r="AA1400" t="s">
        <v>38</v>
      </c>
      <c r="AB1400">
        <v>0</v>
      </c>
    </row>
    <row r="1401" spans="2:28" x14ac:dyDescent="0.2">
      <c r="B1401">
        <v>5790</v>
      </c>
      <c r="C1401">
        <v>1986</v>
      </c>
      <c r="D1401" s="59">
        <f t="shared" ca="1" si="64"/>
        <v>38</v>
      </c>
      <c r="E1401" t="s">
        <v>23</v>
      </c>
      <c r="F1401" t="s">
        <v>32</v>
      </c>
      <c r="G1401" t="s">
        <v>1633</v>
      </c>
      <c r="H1401" s="61" t="str">
        <f t="shared" si="65"/>
        <v>31,158.00</v>
      </c>
      <c r="I1401" s="78">
        <f t="shared" si="66"/>
        <v>31158</v>
      </c>
      <c r="J1401">
        <v>1</v>
      </c>
      <c r="K1401">
        <v>0</v>
      </c>
      <c r="L1401" s="61" t="s">
        <v>1634</v>
      </c>
      <c r="M1401" s="93">
        <v>41301</v>
      </c>
      <c r="N1401">
        <v>62</v>
      </c>
      <c r="O1401">
        <v>25</v>
      </c>
      <c r="P1401">
        <v>6</v>
      </c>
      <c r="Q1401">
        <v>16</v>
      </c>
      <c r="R1401">
        <v>20</v>
      </c>
      <c r="S1401">
        <v>0</v>
      </c>
      <c r="T1401">
        <v>5</v>
      </c>
      <c r="U1401">
        <v>2</v>
      </c>
      <c r="V1401">
        <v>2</v>
      </c>
      <c r="W1401">
        <v>3</v>
      </c>
      <c r="X1401">
        <v>8</v>
      </c>
      <c r="Y1401">
        <v>0</v>
      </c>
      <c r="Z1401">
        <v>0</v>
      </c>
      <c r="AA1401" t="s">
        <v>27</v>
      </c>
      <c r="AB1401">
        <v>0</v>
      </c>
    </row>
    <row r="1402" spans="2:28" x14ac:dyDescent="0.2">
      <c r="B1402">
        <v>236</v>
      </c>
      <c r="C1402">
        <v>1952</v>
      </c>
      <c r="D1402" s="59">
        <f t="shared" ca="1" si="64"/>
        <v>72</v>
      </c>
      <c r="E1402" t="s">
        <v>23</v>
      </c>
      <c r="F1402" t="s">
        <v>32</v>
      </c>
      <c r="G1402" t="s">
        <v>1635</v>
      </c>
      <c r="H1402" s="61" t="str">
        <f t="shared" si="65"/>
        <v>34,838.00</v>
      </c>
      <c r="I1402" s="78">
        <f t="shared" si="66"/>
        <v>34838</v>
      </c>
      <c r="J1402">
        <v>1</v>
      </c>
      <c r="K1402">
        <v>1</v>
      </c>
      <c r="L1402" s="61" t="s">
        <v>314</v>
      </c>
      <c r="M1402" s="93">
        <v>41293</v>
      </c>
      <c r="N1402">
        <v>62</v>
      </c>
      <c r="O1402">
        <v>28</v>
      </c>
      <c r="P1402">
        <v>23</v>
      </c>
      <c r="Q1402">
        <v>29</v>
      </c>
      <c r="R1402">
        <v>29</v>
      </c>
      <c r="S1402">
        <v>14</v>
      </c>
      <c r="T1402">
        <v>47</v>
      </c>
      <c r="U1402">
        <v>3</v>
      </c>
      <c r="V1402">
        <v>2</v>
      </c>
      <c r="W1402">
        <v>4</v>
      </c>
      <c r="X1402">
        <v>6</v>
      </c>
      <c r="Y1402">
        <v>0</v>
      </c>
      <c r="Z1402">
        <v>0</v>
      </c>
      <c r="AA1402" t="s">
        <v>31</v>
      </c>
      <c r="AB1402">
        <v>0</v>
      </c>
    </row>
    <row r="1403" spans="2:28" x14ac:dyDescent="0.2">
      <c r="B1403">
        <v>6001</v>
      </c>
      <c r="C1403">
        <v>1980</v>
      </c>
      <c r="D1403" s="59">
        <f t="shared" ca="1" si="64"/>
        <v>44</v>
      </c>
      <c r="E1403" t="s">
        <v>23</v>
      </c>
      <c r="F1403" t="s">
        <v>32</v>
      </c>
      <c r="G1403" t="s">
        <v>1636</v>
      </c>
      <c r="H1403" s="61" t="str">
        <f t="shared" si="65"/>
        <v>56,775.00</v>
      </c>
      <c r="I1403" s="78">
        <f t="shared" si="66"/>
        <v>56775</v>
      </c>
      <c r="J1403">
        <v>0</v>
      </c>
      <c r="K1403">
        <v>1</v>
      </c>
      <c r="L1403" s="61">
        <v>41306</v>
      </c>
      <c r="M1403" s="93">
        <v>41306</v>
      </c>
      <c r="N1403">
        <v>62</v>
      </c>
      <c r="O1403">
        <v>614</v>
      </c>
      <c r="P1403">
        <v>35</v>
      </c>
      <c r="Q1403">
        <v>160</v>
      </c>
      <c r="R1403">
        <v>58</v>
      </c>
      <c r="S1403">
        <v>35</v>
      </c>
      <c r="T1403">
        <v>35</v>
      </c>
      <c r="U1403">
        <v>2</v>
      </c>
      <c r="V1403">
        <v>5</v>
      </c>
      <c r="W1403">
        <v>10</v>
      </c>
      <c r="X1403">
        <v>5</v>
      </c>
      <c r="Y1403">
        <v>0</v>
      </c>
      <c r="Z1403">
        <v>0</v>
      </c>
      <c r="AA1403" t="s">
        <v>27</v>
      </c>
      <c r="AB1403">
        <v>0</v>
      </c>
    </row>
    <row r="1404" spans="2:28" x14ac:dyDescent="0.2">
      <c r="B1404">
        <v>6250</v>
      </c>
      <c r="C1404">
        <v>1950</v>
      </c>
      <c r="D1404" s="59">
        <f t="shared" ca="1" si="64"/>
        <v>74</v>
      </c>
      <c r="E1404" t="s">
        <v>40</v>
      </c>
      <c r="F1404" t="s">
        <v>55</v>
      </c>
      <c r="G1404" t="s">
        <v>1637</v>
      </c>
      <c r="H1404" s="61" t="str">
        <f t="shared" si="65"/>
        <v>54,356.00</v>
      </c>
      <c r="I1404" s="78">
        <f t="shared" si="66"/>
        <v>54356</v>
      </c>
      <c r="J1404">
        <v>0</v>
      </c>
      <c r="K1404">
        <v>1</v>
      </c>
      <c r="L1404" s="61" t="s">
        <v>1495</v>
      </c>
      <c r="M1404" s="93">
        <v>41232</v>
      </c>
      <c r="N1404">
        <v>62</v>
      </c>
      <c r="O1404">
        <v>710</v>
      </c>
      <c r="P1404">
        <v>15</v>
      </c>
      <c r="Q1404">
        <v>30</v>
      </c>
      <c r="R1404">
        <v>20</v>
      </c>
      <c r="S1404">
        <v>0</v>
      </c>
      <c r="T1404">
        <v>0</v>
      </c>
      <c r="U1404">
        <v>3</v>
      </c>
      <c r="V1404">
        <v>11</v>
      </c>
      <c r="W1404">
        <v>8</v>
      </c>
      <c r="X1404">
        <v>8</v>
      </c>
      <c r="Y1404">
        <v>1</v>
      </c>
      <c r="Z1404">
        <v>0</v>
      </c>
      <c r="AA1404" t="s">
        <v>27</v>
      </c>
      <c r="AB1404">
        <v>0</v>
      </c>
    </row>
    <row r="1405" spans="2:28" x14ac:dyDescent="0.2">
      <c r="B1405">
        <v>1168</v>
      </c>
      <c r="C1405">
        <v>1979</v>
      </c>
      <c r="D1405" s="59">
        <f t="shared" ca="1" si="64"/>
        <v>45</v>
      </c>
      <c r="E1405" t="s">
        <v>40</v>
      </c>
      <c r="F1405" t="s">
        <v>32</v>
      </c>
      <c r="G1405" t="s">
        <v>1638</v>
      </c>
      <c r="H1405" s="61" t="str">
        <f t="shared" si="65"/>
        <v>72,159.00</v>
      </c>
      <c r="I1405" s="78">
        <f t="shared" si="66"/>
        <v>72159</v>
      </c>
      <c r="J1405">
        <v>0</v>
      </c>
      <c r="K1405">
        <v>0</v>
      </c>
      <c r="L1405" s="61" t="s">
        <v>243</v>
      </c>
      <c r="M1405" s="93">
        <v>41211</v>
      </c>
      <c r="N1405">
        <v>62</v>
      </c>
      <c r="O1405">
        <v>322</v>
      </c>
      <c r="P1405">
        <v>53</v>
      </c>
      <c r="Q1405">
        <v>899</v>
      </c>
      <c r="R1405">
        <v>34</v>
      </c>
      <c r="S1405">
        <v>40</v>
      </c>
      <c r="T1405">
        <v>53</v>
      </c>
      <c r="U1405">
        <v>1</v>
      </c>
      <c r="V1405">
        <v>4</v>
      </c>
      <c r="W1405">
        <v>10</v>
      </c>
      <c r="X1405">
        <v>2</v>
      </c>
      <c r="Y1405">
        <v>0</v>
      </c>
      <c r="Z1405">
        <v>0</v>
      </c>
      <c r="AA1405" t="s">
        <v>27</v>
      </c>
      <c r="AB1405">
        <v>0</v>
      </c>
    </row>
    <row r="1406" spans="2:28" x14ac:dyDescent="0.2">
      <c r="B1406">
        <v>10749</v>
      </c>
      <c r="C1406">
        <v>1992</v>
      </c>
      <c r="D1406" s="59">
        <f t="shared" ca="1" si="64"/>
        <v>32</v>
      </c>
      <c r="E1406" t="s">
        <v>23</v>
      </c>
      <c r="F1406" t="s">
        <v>28</v>
      </c>
      <c r="G1406" t="s">
        <v>1639</v>
      </c>
      <c r="H1406" s="61" t="str">
        <f t="shared" si="65"/>
        <v>8,028.00</v>
      </c>
      <c r="I1406" s="78">
        <f t="shared" si="66"/>
        <v>8028</v>
      </c>
      <c r="J1406">
        <v>0</v>
      </c>
      <c r="K1406">
        <v>0</v>
      </c>
      <c r="L1406" s="61" t="s">
        <v>521</v>
      </c>
      <c r="M1406" s="93">
        <v>41170</v>
      </c>
      <c r="N1406">
        <v>62</v>
      </c>
      <c r="O1406">
        <v>73</v>
      </c>
      <c r="P1406">
        <v>18</v>
      </c>
      <c r="Q1406">
        <v>66</v>
      </c>
      <c r="R1406">
        <v>7</v>
      </c>
      <c r="S1406">
        <v>12</v>
      </c>
      <c r="T1406">
        <v>2</v>
      </c>
      <c r="U1406">
        <v>15</v>
      </c>
      <c r="V1406">
        <v>0</v>
      </c>
      <c r="W1406">
        <v>0</v>
      </c>
      <c r="X1406">
        <v>19</v>
      </c>
      <c r="Y1406">
        <v>0</v>
      </c>
      <c r="Z1406">
        <v>0</v>
      </c>
      <c r="AA1406" t="s">
        <v>27</v>
      </c>
      <c r="AB1406">
        <v>0</v>
      </c>
    </row>
    <row r="1407" spans="2:28" x14ac:dyDescent="0.2">
      <c r="B1407">
        <v>2926</v>
      </c>
      <c r="C1407">
        <v>1953</v>
      </c>
      <c r="D1407" s="59">
        <f t="shared" ca="1" si="64"/>
        <v>71</v>
      </c>
      <c r="E1407" t="s">
        <v>53</v>
      </c>
      <c r="F1407" t="s">
        <v>32</v>
      </c>
      <c r="G1407" t="s">
        <v>1640</v>
      </c>
      <c r="H1407" s="61" t="str">
        <f t="shared" si="65"/>
        <v>55,951.00</v>
      </c>
      <c r="I1407" s="78">
        <f t="shared" si="66"/>
        <v>55951</v>
      </c>
      <c r="J1407">
        <v>0</v>
      </c>
      <c r="K1407">
        <v>1</v>
      </c>
      <c r="L1407" s="61" t="s">
        <v>1641</v>
      </c>
      <c r="M1407" s="93">
        <v>41144</v>
      </c>
      <c r="N1407">
        <v>62</v>
      </c>
      <c r="O1407">
        <v>1241</v>
      </c>
      <c r="P1407">
        <v>0</v>
      </c>
      <c r="Q1407">
        <v>80</v>
      </c>
      <c r="R1407">
        <v>0</v>
      </c>
      <c r="S1407">
        <v>13</v>
      </c>
      <c r="T1407">
        <v>40</v>
      </c>
      <c r="U1407">
        <v>3</v>
      </c>
      <c r="V1407">
        <v>3</v>
      </c>
      <c r="W1407">
        <v>11</v>
      </c>
      <c r="X1407">
        <v>8</v>
      </c>
      <c r="Y1407">
        <v>0</v>
      </c>
      <c r="Z1407">
        <v>0</v>
      </c>
      <c r="AA1407" t="s">
        <v>67</v>
      </c>
      <c r="AB1407">
        <v>2</v>
      </c>
    </row>
    <row r="1408" spans="2:28" x14ac:dyDescent="0.2">
      <c r="B1408">
        <v>716</v>
      </c>
      <c r="C1408">
        <v>1950</v>
      </c>
      <c r="D1408" s="59">
        <f t="shared" ca="1" si="64"/>
        <v>74</v>
      </c>
      <c r="E1408" t="s">
        <v>40</v>
      </c>
      <c r="F1408" t="s">
        <v>32</v>
      </c>
      <c r="G1408" t="s">
        <v>1642</v>
      </c>
      <c r="H1408" s="61" t="str">
        <f t="shared" si="65"/>
        <v>67,911.00</v>
      </c>
      <c r="I1408" s="78">
        <f t="shared" si="66"/>
        <v>67911</v>
      </c>
      <c r="J1408">
        <v>0</v>
      </c>
      <c r="K1408">
        <v>1</v>
      </c>
      <c r="L1408" s="61" t="s">
        <v>785</v>
      </c>
      <c r="M1408" s="93">
        <v>41781</v>
      </c>
      <c r="N1408">
        <v>63</v>
      </c>
      <c r="O1408">
        <v>529</v>
      </c>
      <c r="P1408">
        <v>0</v>
      </c>
      <c r="Q1408">
        <v>356</v>
      </c>
      <c r="R1408">
        <v>63</v>
      </c>
      <c r="S1408">
        <v>28</v>
      </c>
      <c r="T1408">
        <v>0</v>
      </c>
      <c r="U1408">
        <v>3</v>
      </c>
      <c r="V1408">
        <v>6</v>
      </c>
      <c r="W1408">
        <v>11</v>
      </c>
      <c r="X1408">
        <v>3</v>
      </c>
      <c r="Y1408">
        <v>0</v>
      </c>
      <c r="Z1408">
        <v>0</v>
      </c>
      <c r="AA1408" t="s">
        <v>27</v>
      </c>
      <c r="AB1408">
        <v>0</v>
      </c>
    </row>
    <row r="1409" spans="2:28" x14ac:dyDescent="0.2">
      <c r="B1409">
        <v>6544</v>
      </c>
      <c r="C1409">
        <v>1950</v>
      </c>
      <c r="D1409" s="59">
        <f t="shared" ca="1" si="64"/>
        <v>74</v>
      </c>
      <c r="E1409" t="s">
        <v>40</v>
      </c>
      <c r="F1409" t="s">
        <v>32</v>
      </c>
      <c r="G1409" t="s">
        <v>1642</v>
      </c>
      <c r="H1409" s="61" t="str">
        <f t="shared" si="65"/>
        <v>67,911.00</v>
      </c>
      <c r="I1409" s="78">
        <f t="shared" si="66"/>
        <v>67911</v>
      </c>
      <c r="J1409">
        <v>0</v>
      </c>
      <c r="K1409">
        <v>1</v>
      </c>
      <c r="L1409" s="61" t="s">
        <v>785</v>
      </c>
      <c r="M1409" s="93">
        <v>41781</v>
      </c>
      <c r="N1409">
        <v>63</v>
      </c>
      <c r="O1409">
        <v>529</v>
      </c>
      <c r="P1409">
        <v>0</v>
      </c>
      <c r="Q1409">
        <v>356</v>
      </c>
      <c r="R1409">
        <v>63</v>
      </c>
      <c r="S1409">
        <v>28</v>
      </c>
      <c r="T1409">
        <v>0</v>
      </c>
      <c r="U1409">
        <v>3</v>
      </c>
      <c r="V1409">
        <v>6</v>
      </c>
      <c r="W1409">
        <v>11</v>
      </c>
      <c r="X1409">
        <v>3</v>
      </c>
      <c r="Y1409">
        <v>0</v>
      </c>
      <c r="Z1409">
        <v>0</v>
      </c>
      <c r="AA1409" t="s">
        <v>46</v>
      </c>
      <c r="AB1409">
        <v>0</v>
      </c>
    </row>
    <row r="1410" spans="2:28" x14ac:dyDescent="0.2">
      <c r="B1410">
        <v>4298</v>
      </c>
      <c r="C1410">
        <v>1974</v>
      </c>
      <c r="D1410" s="59">
        <f t="shared" ca="1" si="64"/>
        <v>50</v>
      </c>
      <c r="E1410" t="s">
        <v>40</v>
      </c>
      <c r="F1410" t="s">
        <v>32</v>
      </c>
      <c r="G1410" t="s">
        <v>1643</v>
      </c>
      <c r="H1410" s="61" t="str">
        <f t="shared" si="65"/>
        <v>20,427.00</v>
      </c>
      <c r="I1410" s="78">
        <f t="shared" si="66"/>
        <v>20427</v>
      </c>
      <c r="J1410">
        <v>1</v>
      </c>
      <c r="K1410">
        <v>0</v>
      </c>
      <c r="L1410" s="61" t="s">
        <v>846</v>
      </c>
      <c r="M1410" s="93">
        <v>41722</v>
      </c>
      <c r="N1410">
        <v>63</v>
      </c>
      <c r="O1410">
        <v>5</v>
      </c>
      <c r="P1410">
        <v>0</v>
      </c>
      <c r="Q1410">
        <v>4</v>
      </c>
      <c r="R1410">
        <v>0</v>
      </c>
      <c r="S1410">
        <v>0</v>
      </c>
      <c r="T1410">
        <v>1</v>
      </c>
      <c r="U1410">
        <v>1</v>
      </c>
      <c r="V1410">
        <v>1</v>
      </c>
      <c r="W1410">
        <v>2</v>
      </c>
      <c r="X1410">
        <v>8</v>
      </c>
      <c r="Y1410">
        <v>0</v>
      </c>
      <c r="Z1410">
        <v>0</v>
      </c>
      <c r="AA1410" t="s">
        <v>27</v>
      </c>
      <c r="AB1410">
        <v>0</v>
      </c>
    </row>
    <row r="1411" spans="2:28" x14ac:dyDescent="0.2">
      <c r="B1411">
        <v>5823</v>
      </c>
      <c r="C1411">
        <v>1971</v>
      </c>
      <c r="D1411" s="59">
        <f t="shared" ref="D1411:D1474" ca="1" si="67">(YEAR(NOW())-C1411)</f>
        <v>53</v>
      </c>
      <c r="E1411" t="s">
        <v>40</v>
      </c>
      <c r="F1411" t="s">
        <v>28</v>
      </c>
      <c r="G1411" t="s">
        <v>1644</v>
      </c>
      <c r="H1411" s="61" t="str">
        <f t="shared" ref="H1411:H1474" si="68">REPLACE(G1411,1,1,"")</f>
        <v>32,303.00</v>
      </c>
      <c r="I1411" s="78">
        <f t="shared" ref="I1411:I1474" si="69">VALUE(H1411)</f>
        <v>32303</v>
      </c>
      <c r="J1411">
        <v>0</v>
      </c>
      <c r="K1411">
        <v>1</v>
      </c>
      <c r="L1411" s="61">
        <v>41854</v>
      </c>
      <c r="M1411" s="93">
        <v>41854</v>
      </c>
      <c r="N1411">
        <v>63</v>
      </c>
      <c r="O1411">
        <v>35</v>
      </c>
      <c r="P1411">
        <v>0</v>
      </c>
      <c r="Q1411">
        <v>2</v>
      </c>
      <c r="R1411">
        <v>0</v>
      </c>
      <c r="S1411">
        <v>0</v>
      </c>
      <c r="T1411">
        <v>2</v>
      </c>
      <c r="U1411">
        <v>2</v>
      </c>
      <c r="V1411">
        <v>1</v>
      </c>
      <c r="W1411">
        <v>4</v>
      </c>
      <c r="X1411">
        <v>5</v>
      </c>
      <c r="Y1411">
        <v>0</v>
      </c>
      <c r="Z1411">
        <v>0</v>
      </c>
      <c r="AA1411" t="s">
        <v>50</v>
      </c>
      <c r="AB1411">
        <v>0</v>
      </c>
    </row>
    <row r="1412" spans="2:28" x14ac:dyDescent="0.2">
      <c r="B1412">
        <v>8375</v>
      </c>
      <c r="C1412">
        <v>1969</v>
      </c>
      <c r="D1412" s="59">
        <f t="shared" ca="1" si="67"/>
        <v>55</v>
      </c>
      <c r="E1412" t="s">
        <v>40</v>
      </c>
      <c r="F1412" t="s">
        <v>32</v>
      </c>
      <c r="G1412" t="s">
        <v>1645</v>
      </c>
      <c r="H1412" s="61" t="str">
        <f t="shared" si="68"/>
        <v>55,954.00</v>
      </c>
      <c r="I1412" s="78">
        <f t="shared" si="69"/>
        <v>55954</v>
      </c>
      <c r="J1412">
        <v>0</v>
      </c>
      <c r="K1412">
        <v>1</v>
      </c>
      <c r="L1412" s="61">
        <v>41701</v>
      </c>
      <c r="M1412" s="93">
        <v>41701</v>
      </c>
      <c r="N1412">
        <v>63</v>
      </c>
      <c r="O1412">
        <v>447</v>
      </c>
      <c r="P1412">
        <v>0</v>
      </c>
      <c r="Q1412">
        <v>28</v>
      </c>
      <c r="R1412">
        <v>0</v>
      </c>
      <c r="S1412">
        <v>0</v>
      </c>
      <c r="T1412">
        <v>43</v>
      </c>
      <c r="U1412">
        <v>3</v>
      </c>
      <c r="V1412">
        <v>8</v>
      </c>
      <c r="W1412">
        <v>6</v>
      </c>
      <c r="X1412">
        <v>7</v>
      </c>
      <c r="Y1412">
        <v>0</v>
      </c>
      <c r="Z1412">
        <v>0</v>
      </c>
      <c r="AA1412" t="s">
        <v>38</v>
      </c>
      <c r="AB1412">
        <v>0</v>
      </c>
    </row>
    <row r="1413" spans="2:28" x14ac:dyDescent="0.2">
      <c r="B1413">
        <v>5723</v>
      </c>
      <c r="C1413">
        <v>1977</v>
      </c>
      <c r="D1413" s="59">
        <f t="shared" ca="1" si="67"/>
        <v>47</v>
      </c>
      <c r="E1413" t="s">
        <v>40</v>
      </c>
      <c r="F1413" t="s">
        <v>32</v>
      </c>
      <c r="G1413" t="s">
        <v>1646</v>
      </c>
      <c r="H1413" s="61" t="str">
        <f t="shared" si="68"/>
        <v>49,187.00</v>
      </c>
      <c r="I1413" s="78">
        <f t="shared" si="69"/>
        <v>49187</v>
      </c>
      <c r="J1413">
        <v>0</v>
      </c>
      <c r="K1413">
        <v>1</v>
      </c>
      <c r="L1413" s="61">
        <v>41944</v>
      </c>
      <c r="M1413" s="93">
        <v>41944</v>
      </c>
      <c r="N1413">
        <v>63</v>
      </c>
      <c r="O1413">
        <v>81</v>
      </c>
      <c r="P1413">
        <v>1</v>
      </c>
      <c r="Q1413">
        <v>31</v>
      </c>
      <c r="R1413">
        <v>2</v>
      </c>
      <c r="S1413">
        <v>1</v>
      </c>
      <c r="T1413">
        <v>0</v>
      </c>
      <c r="U1413">
        <v>1</v>
      </c>
      <c r="V1413">
        <v>1</v>
      </c>
      <c r="W1413">
        <v>5</v>
      </c>
      <c r="X1413">
        <v>2</v>
      </c>
      <c r="Y1413">
        <v>0</v>
      </c>
      <c r="Z1413">
        <v>0</v>
      </c>
      <c r="AA1413" t="s">
        <v>27</v>
      </c>
      <c r="AB1413">
        <v>0</v>
      </c>
    </row>
    <row r="1414" spans="2:28" x14ac:dyDescent="0.2">
      <c r="B1414">
        <v>5763</v>
      </c>
      <c r="C1414">
        <v>1973</v>
      </c>
      <c r="D1414" s="59">
        <f t="shared" ca="1" si="67"/>
        <v>51</v>
      </c>
      <c r="E1414" t="s">
        <v>53</v>
      </c>
      <c r="F1414" t="s">
        <v>32</v>
      </c>
      <c r="G1414" t="s">
        <v>1647</v>
      </c>
      <c r="H1414" s="61" t="str">
        <f t="shared" si="68"/>
        <v>49,854.00</v>
      </c>
      <c r="I1414" s="78">
        <f t="shared" si="69"/>
        <v>49854</v>
      </c>
      <c r="J1414">
        <v>1</v>
      </c>
      <c r="K1414">
        <v>0</v>
      </c>
      <c r="L1414" s="61">
        <v>41558</v>
      </c>
      <c r="M1414" s="93">
        <v>41558</v>
      </c>
      <c r="N1414">
        <v>63</v>
      </c>
      <c r="O1414">
        <v>123</v>
      </c>
      <c r="P1414">
        <v>17</v>
      </c>
      <c r="Q1414">
        <v>171</v>
      </c>
      <c r="R1414">
        <v>39</v>
      </c>
      <c r="S1414">
        <v>0</v>
      </c>
      <c r="T1414">
        <v>30</v>
      </c>
      <c r="U1414">
        <v>5</v>
      </c>
      <c r="V1414">
        <v>6</v>
      </c>
      <c r="W1414">
        <v>5</v>
      </c>
      <c r="X1414">
        <v>6</v>
      </c>
      <c r="Y1414">
        <v>0</v>
      </c>
      <c r="Z1414">
        <v>0</v>
      </c>
      <c r="AA1414" t="s">
        <v>31</v>
      </c>
      <c r="AB1414">
        <v>0</v>
      </c>
    </row>
    <row r="1415" spans="2:28" x14ac:dyDescent="0.2">
      <c r="B1415">
        <v>8727</v>
      </c>
      <c r="C1415">
        <v>1979</v>
      </c>
      <c r="D1415" s="59">
        <f t="shared" ca="1" si="67"/>
        <v>45</v>
      </c>
      <c r="E1415" t="s">
        <v>23</v>
      </c>
      <c r="F1415" t="s">
        <v>24</v>
      </c>
      <c r="G1415" t="s">
        <v>1648</v>
      </c>
      <c r="H1415" s="61" t="str">
        <f t="shared" si="68"/>
        <v>63,693.00</v>
      </c>
      <c r="I1415" s="78">
        <f t="shared" si="69"/>
        <v>63693</v>
      </c>
      <c r="J1415">
        <v>0</v>
      </c>
      <c r="K1415">
        <v>1</v>
      </c>
      <c r="L1415" s="61" t="s">
        <v>1649</v>
      </c>
      <c r="M1415" s="93">
        <v>41561</v>
      </c>
      <c r="N1415">
        <v>63</v>
      </c>
      <c r="O1415">
        <v>587</v>
      </c>
      <c r="P1415">
        <v>43</v>
      </c>
      <c r="Q1415">
        <v>337</v>
      </c>
      <c r="R1415">
        <v>42</v>
      </c>
      <c r="S1415">
        <v>87</v>
      </c>
      <c r="T1415">
        <v>54</v>
      </c>
      <c r="U1415">
        <v>3</v>
      </c>
      <c r="V1415">
        <v>11</v>
      </c>
      <c r="W1415">
        <v>9</v>
      </c>
      <c r="X1415">
        <v>6</v>
      </c>
      <c r="Y1415">
        <v>0</v>
      </c>
      <c r="Z1415">
        <v>0</v>
      </c>
      <c r="AA1415" t="s">
        <v>67</v>
      </c>
      <c r="AB1415">
        <v>0</v>
      </c>
    </row>
    <row r="1416" spans="2:28" x14ac:dyDescent="0.2">
      <c r="B1416">
        <v>3056</v>
      </c>
      <c r="C1416">
        <v>1979</v>
      </c>
      <c r="D1416" s="59">
        <f t="shared" ca="1" si="67"/>
        <v>45</v>
      </c>
      <c r="E1416" t="s">
        <v>23</v>
      </c>
      <c r="F1416" t="s">
        <v>24</v>
      </c>
      <c r="G1416" t="s">
        <v>1648</v>
      </c>
      <c r="H1416" s="61" t="str">
        <f t="shared" si="68"/>
        <v>63,693.00</v>
      </c>
      <c r="I1416" s="78">
        <f t="shared" si="69"/>
        <v>63693</v>
      </c>
      <c r="J1416">
        <v>0</v>
      </c>
      <c r="K1416">
        <v>1</v>
      </c>
      <c r="L1416" s="61" t="s">
        <v>1649</v>
      </c>
      <c r="M1416" s="93">
        <v>41561</v>
      </c>
      <c r="N1416">
        <v>63</v>
      </c>
      <c r="O1416">
        <v>587</v>
      </c>
      <c r="P1416">
        <v>43</v>
      </c>
      <c r="Q1416">
        <v>337</v>
      </c>
      <c r="R1416">
        <v>42</v>
      </c>
      <c r="S1416">
        <v>87</v>
      </c>
      <c r="T1416">
        <v>54</v>
      </c>
      <c r="U1416">
        <v>3</v>
      </c>
      <c r="V1416">
        <v>11</v>
      </c>
      <c r="W1416">
        <v>9</v>
      </c>
      <c r="X1416">
        <v>6</v>
      </c>
      <c r="Y1416">
        <v>0</v>
      </c>
      <c r="Z1416">
        <v>0</v>
      </c>
      <c r="AA1416" t="s">
        <v>67</v>
      </c>
      <c r="AB1416">
        <v>0</v>
      </c>
    </row>
    <row r="1417" spans="2:28" x14ac:dyDescent="0.2">
      <c r="B1417">
        <v>8442</v>
      </c>
      <c r="C1417">
        <v>1986</v>
      </c>
      <c r="D1417" s="59">
        <f t="shared" ca="1" si="67"/>
        <v>38</v>
      </c>
      <c r="E1417" t="s">
        <v>53</v>
      </c>
      <c r="F1417" t="s">
        <v>32</v>
      </c>
      <c r="G1417" t="s">
        <v>1650</v>
      </c>
      <c r="H1417" s="61" t="str">
        <f t="shared" si="68"/>
        <v>19,510.00</v>
      </c>
      <c r="I1417" s="78">
        <f t="shared" si="69"/>
        <v>19510</v>
      </c>
      <c r="J1417">
        <v>2</v>
      </c>
      <c r="K1417">
        <v>0</v>
      </c>
      <c r="L1417" s="61">
        <v>41373</v>
      </c>
      <c r="M1417" s="93">
        <v>41373</v>
      </c>
      <c r="N1417">
        <v>63</v>
      </c>
      <c r="O1417">
        <v>9</v>
      </c>
      <c r="P1417">
        <v>0</v>
      </c>
      <c r="Q1417">
        <v>7</v>
      </c>
      <c r="R1417">
        <v>3</v>
      </c>
      <c r="S1417">
        <v>4</v>
      </c>
      <c r="T1417">
        <v>7</v>
      </c>
      <c r="U1417">
        <v>2</v>
      </c>
      <c r="V1417">
        <v>1</v>
      </c>
      <c r="W1417">
        <v>3</v>
      </c>
      <c r="X1417">
        <v>7</v>
      </c>
      <c r="Y1417">
        <v>0</v>
      </c>
      <c r="Z1417">
        <v>0</v>
      </c>
      <c r="AA1417" t="s">
        <v>31</v>
      </c>
      <c r="AB1417">
        <v>0</v>
      </c>
    </row>
    <row r="1418" spans="2:28" x14ac:dyDescent="0.2">
      <c r="B1418">
        <v>3712</v>
      </c>
      <c r="C1418">
        <v>1960</v>
      </c>
      <c r="D1418" s="59">
        <f t="shared" ca="1" si="67"/>
        <v>64</v>
      </c>
      <c r="E1418" t="s">
        <v>23</v>
      </c>
      <c r="F1418" t="s">
        <v>24</v>
      </c>
      <c r="G1418" t="s">
        <v>1651</v>
      </c>
      <c r="H1418" s="61" t="str">
        <f t="shared" si="68"/>
        <v>52,332.00</v>
      </c>
      <c r="I1418" s="78">
        <f t="shared" si="69"/>
        <v>52332</v>
      </c>
      <c r="J1418">
        <v>0</v>
      </c>
      <c r="K1418">
        <v>0</v>
      </c>
      <c r="L1418" s="61" t="s">
        <v>911</v>
      </c>
      <c r="M1418" s="93">
        <v>41514</v>
      </c>
      <c r="N1418">
        <v>63</v>
      </c>
      <c r="O1418">
        <v>212</v>
      </c>
      <c r="P1418">
        <v>5</v>
      </c>
      <c r="Q1418">
        <v>33</v>
      </c>
      <c r="R1418">
        <v>7</v>
      </c>
      <c r="S1418">
        <v>0</v>
      </c>
      <c r="T1418">
        <v>2</v>
      </c>
      <c r="U1418">
        <v>1</v>
      </c>
      <c r="V1418">
        <v>3</v>
      </c>
      <c r="W1418">
        <v>6</v>
      </c>
      <c r="X1418">
        <v>4</v>
      </c>
      <c r="Y1418">
        <v>0</v>
      </c>
      <c r="Z1418">
        <v>0</v>
      </c>
      <c r="AA1418" t="s">
        <v>50</v>
      </c>
      <c r="AB1418">
        <v>1</v>
      </c>
    </row>
    <row r="1419" spans="2:28" x14ac:dyDescent="0.2">
      <c r="B1419">
        <v>10722</v>
      </c>
      <c r="C1419">
        <v>1974</v>
      </c>
      <c r="D1419" s="59">
        <f t="shared" ca="1" si="67"/>
        <v>50</v>
      </c>
      <c r="E1419" t="s">
        <v>23</v>
      </c>
      <c r="F1419" t="s">
        <v>32</v>
      </c>
      <c r="G1419" t="s">
        <v>1652</v>
      </c>
      <c r="H1419" s="61" t="str">
        <f t="shared" si="68"/>
        <v>55,593.00</v>
      </c>
      <c r="I1419" s="78">
        <f t="shared" si="69"/>
        <v>55593</v>
      </c>
      <c r="J1419">
        <v>0</v>
      </c>
      <c r="K1419">
        <v>1</v>
      </c>
      <c r="L1419" s="61" t="s">
        <v>793</v>
      </c>
      <c r="M1419" s="93">
        <v>41507</v>
      </c>
      <c r="N1419">
        <v>63</v>
      </c>
      <c r="O1419">
        <v>293</v>
      </c>
      <c r="P1419">
        <v>8</v>
      </c>
      <c r="Q1419">
        <v>124</v>
      </c>
      <c r="R1419">
        <v>11</v>
      </c>
      <c r="S1419">
        <v>4</v>
      </c>
      <c r="T1419">
        <v>106</v>
      </c>
      <c r="U1419">
        <v>2</v>
      </c>
      <c r="V1419">
        <v>6</v>
      </c>
      <c r="W1419">
        <v>3</v>
      </c>
      <c r="X1419">
        <v>6</v>
      </c>
      <c r="Y1419">
        <v>0</v>
      </c>
      <c r="Z1419">
        <v>0</v>
      </c>
      <c r="AA1419" t="s">
        <v>50</v>
      </c>
      <c r="AB1419">
        <v>1</v>
      </c>
    </row>
    <row r="1420" spans="2:28" x14ac:dyDescent="0.2">
      <c r="B1420">
        <v>2406</v>
      </c>
      <c r="C1420">
        <v>1950</v>
      </c>
      <c r="D1420" s="59">
        <f t="shared" ca="1" si="67"/>
        <v>74</v>
      </c>
      <c r="E1420" t="s">
        <v>23</v>
      </c>
      <c r="F1420" t="s">
        <v>32</v>
      </c>
      <c r="G1420" t="s">
        <v>1653</v>
      </c>
      <c r="H1420" s="61" t="str">
        <f t="shared" si="68"/>
        <v>54,591.00</v>
      </c>
      <c r="I1420" s="78">
        <f t="shared" si="69"/>
        <v>54591</v>
      </c>
      <c r="J1420">
        <v>0</v>
      </c>
      <c r="K1420">
        <v>1</v>
      </c>
      <c r="L1420" s="61">
        <v>41402</v>
      </c>
      <c r="M1420" s="93">
        <v>41402</v>
      </c>
      <c r="N1420">
        <v>63</v>
      </c>
      <c r="O1420">
        <v>376</v>
      </c>
      <c r="P1420">
        <v>4</v>
      </c>
      <c r="Q1420">
        <v>94</v>
      </c>
      <c r="R1420">
        <v>12</v>
      </c>
      <c r="S1420">
        <v>9</v>
      </c>
      <c r="T1420">
        <v>24</v>
      </c>
      <c r="U1420">
        <v>3</v>
      </c>
      <c r="V1420">
        <v>6</v>
      </c>
      <c r="W1420">
        <v>8</v>
      </c>
      <c r="X1420">
        <v>5</v>
      </c>
      <c r="Y1420">
        <v>0</v>
      </c>
      <c r="Z1420">
        <v>0</v>
      </c>
      <c r="AA1420" t="s">
        <v>38</v>
      </c>
      <c r="AB1420">
        <v>0</v>
      </c>
    </row>
    <row r="1421" spans="2:28" x14ac:dyDescent="0.2">
      <c r="B1421">
        <v>7313</v>
      </c>
      <c r="C1421">
        <v>1950</v>
      </c>
      <c r="D1421" s="59">
        <f t="shared" ca="1" si="67"/>
        <v>74</v>
      </c>
      <c r="E1421" t="s">
        <v>43</v>
      </c>
      <c r="F1421" t="s">
        <v>55</v>
      </c>
      <c r="G1421" t="s">
        <v>1654</v>
      </c>
      <c r="H1421" s="61" t="str">
        <f t="shared" si="68"/>
        <v>74,859.00</v>
      </c>
      <c r="I1421" s="78">
        <f t="shared" si="69"/>
        <v>74859</v>
      </c>
      <c r="J1421">
        <v>0</v>
      </c>
      <c r="K1421">
        <v>0</v>
      </c>
      <c r="L1421" s="61">
        <v>41339</v>
      </c>
      <c r="M1421" s="93">
        <v>41339</v>
      </c>
      <c r="N1421">
        <v>63</v>
      </c>
      <c r="O1421">
        <v>570</v>
      </c>
      <c r="P1421">
        <v>73</v>
      </c>
      <c r="Q1421">
        <v>614</v>
      </c>
      <c r="R1421">
        <v>133</v>
      </c>
      <c r="S1421">
        <v>102</v>
      </c>
      <c r="T1421">
        <v>73</v>
      </c>
      <c r="U1421">
        <v>1</v>
      </c>
      <c r="V1421">
        <v>6</v>
      </c>
      <c r="W1421">
        <v>11</v>
      </c>
      <c r="X1421">
        <v>3</v>
      </c>
      <c r="Y1421">
        <v>0</v>
      </c>
      <c r="Z1421">
        <v>0</v>
      </c>
      <c r="AA1421" t="s">
        <v>31</v>
      </c>
      <c r="AB1421">
        <v>1</v>
      </c>
    </row>
    <row r="1422" spans="2:28" x14ac:dyDescent="0.2">
      <c r="B1422">
        <v>2656</v>
      </c>
      <c r="C1422">
        <v>1972</v>
      </c>
      <c r="D1422" s="59">
        <f t="shared" ca="1" si="67"/>
        <v>52</v>
      </c>
      <c r="E1422" t="s">
        <v>23</v>
      </c>
      <c r="F1422" t="s">
        <v>24</v>
      </c>
      <c r="G1422" t="s">
        <v>1655</v>
      </c>
      <c r="H1422" s="61" t="str">
        <f t="shared" si="68"/>
        <v>40,851.00</v>
      </c>
      <c r="I1422" s="78">
        <f t="shared" si="69"/>
        <v>40851</v>
      </c>
      <c r="J1422">
        <v>1</v>
      </c>
      <c r="K1422">
        <v>1</v>
      </c>
      <c r="L1422" s="61" t="s">
        <v>829</v>
      </c>
      <c r="M1422" s="93">
        <v>41326</v>
      </c>
      <c r="N1422">
        <v>63</v>
      </c>
      <c r="O1422">
        <v>23</v>
      </c>
      <c r="P1422">
        <v>1</v>
      </c>
      <c r="Q1422">
        <v>7</v>
      </c>
      <c r="R1422">
        <v>0</v>
      </c>
      <c r="S1422">
        <v>4</v>
      </c>
      <c r="T1422">
        <v>24</v>
      </c>
      <c r="U1422">
        <v>1</v>
      </c>
      <c r="V1422">
        <v>1</v>
      </c>
      <c r="W1422">
        <v>2</v>
      </c>
      <c r="X1422">
        <v>7</v>
      </c>
      <c r="Y1422">
        <v>0</v>
      </c>
      <c r="Z1422">
        <v>0</v>
      </c>
      <c r="AA1422" t="s">
        <v>31</v>
      </c>
      <c r="AB1422">
        <v>0</v>
      </c>
    </row>
    <row r="1423" spans="2:28" x14ac:dyDescent="0.2">
      <c r="B1423">
        <v>1993</v>
      </c>
      <c r="C1423">
        <v>1950</v>
      </c>
      <c r="D1423" s="59">
        <f t="shared" ca="1" si="67"/>
        <v>74</v>
      </c>
      <c r="E1423" t="s">
        <v>40</v>
      </c>
      <c r="F1423" t="s">
        <v>32</v>
      </c>
      <c r="G1423" t="s">
        <v>1656</v>
      </c>
      <c r="H1423" s="61" t="str">
        <f t="shared" si="68"/>
        <v>58,607.00</v>
      </c>
      <c r="I1423" s="78">
        <f t="shared" si="69"/>
        <v>58607</v>
      </c>
      <c r="J1423">
        <v>0</v>
      </c>
      <c r="K1423">
        <v>1</v>
      </c>
      <c r="L1423" s="61" t="s">
        <v>1657</v>
      </c>
      <c r="M1423" s="93">
        <v>41266</v>
      </c>
      <c r="N1423">
        <v>63</v>
      </c>
      <c r="O1423">
        <v>867</v>
      </c>
      <c r="P1423">
        <v>0</v>
      </c>
      <c r="Q1423">
        <v>86</v>
      </c>
      <c r="R1423">
        <v>0</v>
      </c>
      <c r="S1423">
        <v>0</v>
      </c>
      <c r="T1423">
        <v>19</v>
      </c>
      <c r="U1423">
        <v>3</v>
      </c>
      <c r="V1423">
        <v>2</v>
      </c>
      <c r="W1423">
        <v>9</v>
      </c>
      <c r="X1423">
        <v>8</v>
      </c>
      <c r="Y1423">
        <v>0</v>
      </c>
      <c r="Z1423">
        <v>0</v>
      </c>
      <c r="AA1423" t="s">
        <v>35</v>
      </c>
      <c r="AB1423">
        <v>1</v>
      </c>
    </row>
    <row r="1424" spans="2:28" x14ac:dyDescent="0.2">
      <c r="B1424">
        <v>4136</v>
      </c>
      <c r="C1424">
        <v>1993</v>
      </c>
      <c r="D1424" s="59">
        <f t="shared" ca="1" si="67"/>
        <v>31</v>
      </c>
      <c r="E1424" t="s">
        <v>118</v>
      </c>
      <c r="F1424" t="s">
        <v>28</v>
      </c>
      <c r="G1424" t="s">
        <v>239</v>
      </c>
      <c r="H1424" s="61" t="str">
        <f t="shared" si="68"/>
        <v>7,500.00</v>
      </c>
      <c r="I1424" s="78">
        <f t="shared" si="69"/>
        <v>7500</v>
      </c>
      <c r="J1424">
        <v>1</v>
      </c>
      <c r="K1424">
        <v>0</v>
      </c>
      <c r="L1424" s="61">
        <v>40980</v>
      </c>
      <c r="M1424" s="93">
        <v>40980</v>
      </c>
      <c r="N1424">
        <v>63</v>
      </c>
      <c r="O1424">
        <v>10</v>
      </c>
      <c r="P1424">
        <v>17</v>
      </c>
      <c r="Q1424">
        <v>18</v>
      </c>
      <c r="R1424">
        <v>8</v>
      </c>
      <c r="S1424">
        <v>26</v>
      </c>
      <c r="T1424">
        <v>40</v>
      </c>
      <c r="U1424">
        <v>4</v>
      </c>
      <c r="V1424">
        <v>3</v>
      </c>
      <c r="W1424">
        <v>2</v>
      </c>
      <c r="X1424">
        <v>9</v>
      </c>
      <c r="Y1424">
        <v>0</v>
      </c>
      <c r="Z1424">
        <v>0</v>
      </c>
      <c r="AA1424" t="s">
        <v>27</v>
      </c>
      <c r="AB1424">
        <v>0</v>
      </c>
    </row>
    <row r="1425" spans="2:28" x14ac:dyDescent="0.2">
      <c r="B1425">
        <v>2928</v>
      </c>
      <c r="C1425">
        <v>1976</v>
      </c>
      <c r="D1425" s="59">
        <f t="shared" ca="1" si="67"/>
        <v>48</v>
      </c>
      <c r="E1425" t="s">
        <v>40</v>
      </c>
      <c r="F1425" t="s">
        <v>28</v>
      </c>
      <c r="G1425" t="s">
        <v>1658</v>
      </c>
      <c r="H1425" s="61" t="str">
        <f t="shared" si="68"/>
        <v>52,614.00</v>
      </c>
      <c r="I1425" s="78">
        <f t="shared" si="69"/>
        <v>52614</v>
      </c>
      <c r="J1425">
        <v>0</v>
      </c>
      <c r="K1425">
        <v>1</v>
      </c>
      <c r="L1425" s="61">
        <v>40920</v>
      </c>
      <c r="M1425" s="93">
        <v>40920</v>
      </c>
      <c r="N1425">
        <v>63</v>
      </c>
      <c r="O1425">
        <v>789</v>
      </c>
      <c r="P1425">
        <v>0</v>
      </c>
      <c r="Q1425">
        <v>142</v>
      </c>
      <c r="R1425">
        <v>12</v>
      </c>
      <c r="S1425">
        <v>9</v>
      </c>
      <c r="T1425">
        <v>38</v>
      </c>
      <c r="U1425">
        <v>2</v>
      </c>
      <c r="V1425">
        <v>2</v>
      </c>
      <c r="W1425">
        <v>8</v>
      </c>
      <c r="X1425">
        <v>8</v>
      </c>
      <c r="Y1425">
        <v>0</v>
      </c>
      <c r="Z1425">
        <v>0</v>
      </c>
      <c r="AA1425" t="s">
        <v>27</v>
      </c>
      <c r="AB1425">
        <v>0</v>
      </c>
    </row>
    <row r="1426" spans="2:28" x14ac:dyDescent="0.2">
      <c r="B1426">
        <v>2920</v>
      </c>
      <c r="C1426">
        <v>1976</v>
      </c>
      <c r="D1426" s="59">
        <f t="shared" ca="1" si="67"/>
        <v>48</v>
      </c>
      <c r="E1426" t="s">
        <v>40</v>
      </c>
      <c r="F1426" t="s">
        <v>28</v>
      </c>
      <c r="G1426" t="s">
        <v>1658</v>
      </c>
      <c r="H1426" s="61" t="str">
        <f t="shared" si="68"/>
        <v>52,614.00</v>
      </c>
      <c r="I1426" s="78">
        <f t="shared" si="69"/>
        <v>52614</v>
      </c>
      <c r="J1426">
        <v>0</v>
      </c>
      <c r="K1426">
        <v>1</v>
      </c>
      <c r="L1426" s="61">
        <v>40920</v>
      </c>
      <c r="M1426" s="93">
        <v>40920</v>
      </c>
      <c r="N1426">
        <v>63</v>
      </c>
      <c r="O1426">
        <v>789</v>
      </c>
      <c r="P1426">
        <v>0</v>
      </c>
      <c r="Q1426">
        <v>142</v>
      </c>
      <c r="R1426">
        <v>12</v>
      </c>
      <c r="S1426">
        <v>9</v>
      </c>
      <c r="T1426">
        <v>38</v>
      </c>
      <c r="U1426">
        <v>2</v>
      </c>
      <c r="V1426">
        <v>2</v>
      </c>
      <c r="W1426">
        <v>8</v>
      </c>
      <c r="X1426">
        <v>8</v>
      </c>
      <c r="Y1426">
        <v>0</v>
      </c>
      <c r="Z1426">
        <v>0</v>
      </c>
      <c r="AA1426" t="s">
        <v>247</v>
      </c>
      <c r="AB1426">
        <v>0</v>
      </c>
    </row>
    <row r="1427" spans="2:28" x14ac:dyDescent="0.2">
      <c r="B1427">
        <v>6661</v>
      </c>
      <c r="C1427">
        <v>1975</v>
      </c>
      <c r="D1427" s="59">
        <f t="shared" ca="1" si="67"/>
        <v>49</v>
      </c>
      <c r="E1427" t="s">
        <v>23</v>
      </c>
      <c r="F1427" t="s">
        <v>32</v>
      </c>
      <c r="G1427" t="s">
        <v>1659</v>
      </c>
      <c r="H1427" s="61" t="str">
        <f t="shared" si="68"/>
        <v>67,445.00</v>
      </c>
      <c r="I1427" s="78">
        <f t="shared" si="69"/>
        <v>67445</v>
      </c>
      <c r="J1427">
        <v>0</v>
      </c>
      <c r="K1427">
        <v>1</v>
      </c>
      <c r="L1427" s="61">
        <v>41251</v>
      </c>
      <c r="M1427" s="93">
        <v>41251</v>
      </c>
      <c r="N1427">
        <v>63</v>
      </c>
      <c r="O1427">
        <v>757</v>
      </c>
      <c r="P1427">
        <v>80</v>
      </c>
      <c r="Q1427">
        <v>217</v>
      </c>
      <c r="R1427">
        <v>29</v>
      </c>
      <c r="S1427">
        <v>80</v>
      </c>
      <c r="T1427">
        <v>11</v>
      </c>
      <c r="U1427">
        <v>5</v>
      </c>
      <c r="V1427">
        <v>9</v>
      </c>
      <c r="W1427">
        <v>12</v>
      </c>
      <c r="X1427">
        <v>6</v>
      </c>
      <c r="Y1427">
        <v>0</v>
      </c>
      <c r="Z1427">
        <v>0</v>
      </c>
      <c r="AA1427" t="s">
        <v>27</v>
      </c>
      <c r="AB1427">
        <v>0</v>
      </c>
    </row>
    <row r="1428" spans="2:28" x14ac:dyDescent="0.2">
      <c r="B1428">
        <v>5462</v>
      </c>
      <c r="C1428">
        <v>1975</v>
      </c>
      <c r="D1428" s="59">
        <f t="shared" ca="1" si="67"/>
        <v>49</v>
      </c>
      <c r="E1428" t="s">
        <v>23</v>
      </c>
      <c r="F1428" t="s">
        <v>32</v>
      </c>
      <c r="G1428" t="s">
        <v>1659</v>
      </c>
      <c r="H1428" s="61" t="str">
        <f t="shared" si="68"/>
        <v>67,445.00</v>
      </c>
      <c r="I1428" s="78">
        <f t="shared" si="69"/>
        <v>67445</v>
      </c>
      <c r="J1428">
        <v>0</v>
      </c>
      <c r="K1428">
        <v>1</v>
      </c>
      <c r="L1428" s="61">
        <v>41251</v>
      </c>
      <c r="M1428" s="93">
        <v>41251</v>
      </c>
      <c r="N1428">
        <v>63</v>
      </c>
      <c r="O1428">
        <v>757</v>
      </c>
      <c r="P1428">
        <v>80</v>
      </c>
      <c r="Q1428">
        <v>217</v>
      </c>
      <c r="R1428">
        <v>29</v>
      </c>
      <c r="S1428">
        <v>80</v>
      </c>
      <c r="T1428">
        <v>11</v>
      </c>
      <c r="U1428">
        <v>5</v>
      </c>
      <c r="V1428">
        <v>9</v>
      </c>
      <c r="W1428">
        <v>12</v>
      </c>
      <c r="X1428">
        <v>6</v>
      </c>
      <c r="Y1428">
        <v>0</v>
      </c>
      <c r="Z1428">
        <v>0</v>
      </c>
      <c r="AA1428" t="s">
        <v>50</v>
      </c>
      <c r="AB1428">
        <v>0</v>
      </c>
    </row>
    <row r="1429" spans="2:28" x14ac:dyDescent="0.2">
      <c r="B1429">
        <v>10897</v>
      </c>
      <c r="C1429">
        <v>1975</v>
      </c>
      <c r="D1429" s="59">
        <f t="shared" ca="1" si="67"/>
        <v>49</v>
      </c>
      <c r="E1429" t="s">
        <v>23</v>
      </c>
      <c r="F1429" t="s">
        <v>32</v>
      </c>
      <c r="G1429" t="s">
        <v>1659</v>
      </c>
      <c r="H1429" s="61" t="str">
        <f t="shared" si="68"/>
        <v>67,445.00</v>
      </c>
      <c r="I1429" s="78">
        <f t="shared" si="69"/>
        <v>67445</v>
      </c>
      <c r="J1429">
        <v>0</v>
      </c>
      <c r="K1429">
        <v>1</v>
      </c>
      <c r="L1429" s="61">
        <v>41251</v>
      </c>
      <c r="M1429" s="93">
        <v>41251</v>
      </c>
      <c r="N1429">
        <v>63</v>
      </c>
      <c r="O1429">
        <v>757</v>
      </c>
      <c r="P1429">
        <v>80</v>
      </c>
      <c r="Q1429">
        <v>217</v>
      </c>
      <c r="R1429">
        <v>29</v>
      </c>
      <c r="S1429">
        <v>80</v>
      </c>
      <c r="T1429">
        <v>11</v>
      </c>
      <c r="U1429">
        <v>5</v>
      </c>
      <c r="V1429">
        <v>9</v>
      </c>
      <c r="W1429">
        <v>12</v>
      </c>
      <c r="X1429">
        <v>6</v>
      </c>
      <c r="Y1429">
        <v>0</v>
      </c>
      <c r="Z1429">
        <v>0</v>
      </c>
      <c r="AA1429" t="s">
        <v>38</v>
      </c>
      <c r="AB1429">
        <v>0</v>
      </c>
    </row>
    <row r="1430" spans="2:28" x14ac:dyDescent="0.2">
      <c r="B1430">
        <v>10542</v>
      </c>
      <c r="C1430">
        <v>1969</v>
      </c>
      <c r="D1430" s="59">
        <f t="shared" ca="1" si="67"/>
        <v>55</v>
      </c>
      <c r="E1430" t="s">
        <v>40</v>
      </c>
      <c r="F1430" t="s">
        <v>32</v>
      </c>
      <c r="G1430" t="s">
        <v>1660</v>
      </c>
      <c r="H1430" s="61" t="str">
        <f t="shared" si="68"/>
        <v>36,778.00</v>
      </c>
      <c r="I1430" s="78">
        <f t="shared" si="69"/>
        <v>36778</v>
      </c>
      <c r="J1430">
        <v>1</v>
      </c>
      <c r="K1430">
        <v>1</v>
      </c>
      <c r="L1430" s="61">
        <v>41037</v>
      </c>
      <c r="M1430" s="93">
        <v>41037</v>
      </c>
      <c r="N1430">
        <v>63</v>
      </c>
      <c r="O1430">
        <v>29</v>
      </c>
      <c r="P1430">
        <v>4</v>
      </c>
      <c r="Q1430">
        <v>34</v>
      </c>
      <c r="R1430">
        <v>2</v>
      </c>
      <c r="S1430">
        <v>4</v>
      </c>
      <c r="T1430">
        <v>4</v>
      </c>
      <c r="U1430">
        <v>3</v>
      </c>
      <c r="V1430">
        <v>3</v>
      </c>
      <c r="W1430">
        <v>3</v>
      </c>
      <c r="X1430">
        <v>9</v>
      </c>
      <c r="Y1430">
        <v>0</v>
      </c>
      <c r="Z1430">
        <v>0</v>
      </c>
      <c r="AA1430" t="s">
        <v>27</v>
      </c>
      <c r="AB1430">
        <v>0</v>
      </c>
    </row>
    <row r="1431" spans="2:28" x14ac:dyDescent="0.2">
      <c r="B1431">
        <v>5756</v>
      </c>
      <c r="C1431">
        <v>1984</v>
      </c>
      <c r="D1431" s="59">
        <f t="shared" ca="1" si="67"/>
        <v>40</v>
      </c>
      <c r="E1431" t="s">
        <v>23</v>
      </c>
      <c r="F1431" t="s">
        <v>32</v>
      </c>
      <c r="G1431" t="s">
        <v>1661</v>
      </c>
      <c r="H1431" s="61" t="str">
        <f t="shared" si="68"/>
        <v>39,453.00</v>
      </c>
      <c r="I1431" s="78">
        <f t="shared" si="69"/>
        <v>39453</v>
      </c>
      <c r="J1431">
        <v>1</v>
      </c>
      <c r="K1431">
        <v>0</v>
      </c>
      <c r="L1431" s="61">
        <v>41702</v>
      </c>
      <c r="M1431" s="93">
        <v>41702</v>
      </c>
      <c r="N1431">
        <v>64</v>
      </c>
      <c r="O1431">
        <v>46</v>
      </c>
      <c r="P1431">
        <v>0</v>
      </c>
      <c r="Q1431">
        <v>7</v>
      </c>
      <c r="R1431">
        <v>0</v>
      </c>
      <c r="S1431">
        <v>0</v>
      </c>
      <c r="T1431">
        <v>2</v>
      </c>
      <c r="U1431">
        <v>2</v>
      </c>
      <c r="V1431">
        <v>2</v>
      </c>
      <c r="W1431">
        <v>3</v>
      </c>
      <c r="X1431">
        <v>6</v>
      </c>
      <c r="Y1431">
        <v>0</v>
      </c>
      <c r="Z1431">
        <v>0</v>
      </c>
      <c r="AA1431" t="s">
        <v>27</v>
      </c>
      <c r="AB1431">
        <v>0</v>
      </c>
    </row>
    <row r="1432" spans="2:28" x14ac:dyDescent="0.2">
      <c r="B1432">
        <v>3570</v>
      </c>
      <c r="C1432">
        <v>1970</v>
      </c>
      <c r="D1432" s="59">
        <f t="shared" ca="1" si="67"/>
        <v>54</v>
      </c>
      <c r="E1432" t="s">
        <v>40</v>
      </c>
      <c r="F1432" t="s">
        <v>32</v>
      </c>
      <c r="G1432" t="s">
        <v>1662</v>
      </c>
      <c r="H1432" s="61" t="str">
        <f t="shared" si="68"/>
        <v>42,731.00</v>
      </c>
      <c r="I1432" s="78">
        <f t="shared" si="69"/>
        <v>42731</v>
      </c>
      <c r="J1432">
        <v>1</v>
      </c>
      <c r="K1432">
        <v>0</v>
      </c>
      <c r="L1432" s="61" t="s">
        <v>423</v>
      </c>
      <c r="M1432" s="93">
        <v>41568</v>
      </c>
      <c r="N1432">
        <v>64</v>
      </c>
      <c r="O1432">
        <v>159</v>
      </c>
      <c r="P1432">
        <v>2</v>
      </c>
      <c r="Q1432">
        <v>51</v>
      </c>
      <c r="R1432">
        <v>6</v>
      </c>
      <c r="S1432">
        <v>2</v>
      </c>
      <c r="T1432">
        <v>24</v>
      </c>
      <c r="U1432">
        <v>3</v>
      </c>
      <c r="V1432">
        <v>4</v>
      </c>
      <c r="W1432">
        <v>5</v>
      </c>
      <c r="X1432">
        <v>5</v>
      </c>
      <c r="Y1432">
        <v>0</v>
      </c>
      <c r="Z1432">
        <v>0</v>
      </c>
      <c r="AA1432" t="s">
        <v>67</v>
      </c>
      <c r="AB1432">
        <v>0</v>
      </c>
    </row>
    <row r="1433" spans="2:28" x14ac:dyDescent="0.2">
      <c r="B1433">
        <v>1072</v>
      </c>
      <c r="C1433">
        <v>1966</v>
      </c>
      <c r="D1433" s="59">
        <f t="shared" ca="1" si="67"/>
        <v>58</v>
      </c>
      <c r="E1433" t="s">
        <v>40</v>
      </c>
      <c r="F1433" t="s">
        <v>28</v>
      </c>
      <c r="G1433" t="s">
        <v>1663</v>
      </c>
      <c r="H1433" s="61" t="str">
        <f t="shared" si="68"/>
        <v>40,760.00</v>
      </c>
      <c r="I1433" s="78">
        <f t="shared" si="69"/>
        <v>40760</v>
      </c>
      <c r="J1433">
        <v>0</v>
      </c>
      <c r="K1433">
        <v>1</v>
      </c>
      <c r="L1433" s="61" t="s">
        <v>1541</v>
      </c>
      <c r="M1433" s="93">
        <v>41516</v>
      </c>
      <c r="N1433">
        <v>64</v>
      </c>
      <c r="O1433">
        <v>70</v>
      </c>
      <c r="P1433">
        <v>0</v>
      </c>
      <c r="Q1433">
        <v>17</v>
      </c>
      <c r="R1433">
        <v>0</v>
      </c>
      <c r="S1433">
        <v>0</v>
      </c>
      <c r="T1433">
        <v>6</v>
      </c>
      <c r="U1433">
        <v>2</v>
      </c>
      <c r="V1433">
        <v>2</v>
      </c>
      <c r="W1433">
        <v>3</v>
      </c>
      <c r="X1433">
        <v>6</v>
      </c>
      <c r="Y1433">
        <v>0</v>
      </c>
      <c r="Z1433">
        <v>0</v>
      </c>
      <c r="AA1433" t="s">
        <v>31</v>
      </c>
      <c r="AB1433">
        <v>0</v>
      </c>
    </row>
    <row r="1434" spans="2:28" x14ac:dyDescent="0.2">
      <c r="B1434">
        <v>9606</v>
      </c>
      <c r="C1434">
        <v>1966</v>
      </c>
      <c r="D1434" s="59">
        <f t="shared" ca="1" si="67"/>
        <v>58</v>
      </c>
      <c r="E1434" t="s">
        <v>40</v>
      </c>
      <c r="F1434" t="s">
        <v>32</v>
      </c>
      <c r="G1434" t="s">
        <v>1664</v>
      </c>
      <c r="H1434" s="61" t="str">
        <f t="shared" si="68"/>
        <v>69,969.00</v>
      </c>
      <c r="I1434" s="78">
        <f t="shared" si="69"/>
        <v>69969</v>
      </c>
      <c r="J1434">
        <v>0</v>
      </c>
      <c r="K1434">
        <v>0</v>
      </c>
      <c r="L1434" s="61" t="s">
        <v>1665</v>
      </c>
      <c r="M1434" s="93">
        <v>41513</v>
      </c>
      <c r="N1434">
        <v>64</v>
      </c>
      <c r="O1434">
        <v>882</v>
      </c>
      <c r="P1434">
        <v>29</v>
      </c>
      <c r="Q1434">
        <v>514</v>
      </c>
      <c r="R1434">
        <v>38</v>
      </c>
      <c r="S1434">
        <v>29</v>
      </c>
      <c r="T1434">
        <v>44</v>
      </c>
      <c r="U1434">
        <v>1</v>
      </c>
      <c r="V1434">
        <v>4</v>
      </c>
      <c r="W1434">
        <v>6</v>
      </c>
      <c r="X1434">
        <v>3</v>
      </c>
      <c r="Y1434">
        <v>1</v>
      </c>
      <c r="Z1434">
        <v>0</v>
      </c>
      <c r="AA1434" t="s">
        <v>27</v>
      </c>
      <c r="AB1434">
        <v>2</v>
      </c>
    </row>
    <row r="1435" spans="2:28" x14ac:dyDescent="0.2">
      <c r="B1435">
        <v>2730</v>
      </c>
      <c r="C1435">
        <v>1956</v>
      </c>
      <c r="D1435" s="59">
        <f t="shared" ca="1" si="67"/>
        <v>68</v>
      </c>
      <c r="E1435" t="s">
        <v>23</v>
      </c>
      <c r="F1435" t="s">
        <v>28</v>
      </c>
      <c r="G1435" t="s">
        <v>1666</v>
      </c>
      <c r="H1435" s="61" t="str">
        <f t="shared" si="68"/>
        <v>80,317.00</v>
      </c>
      <c r="I1435" s="78">
        <f t="shared" si="69"/>
        <v>80317</v>
      </c>
      <c r="J1435">
        <v>0</v>
      </c>
      <c r="K1435">
        <v>0</v>
      </c>
      <c r="L1435" s="61" t="s">
        <v>233</v>
      </c>
      <c r="M1435" s="93">
        <v>41506</v>
      </c>
      <c r="N1435">
        <v>64</v>
      </c>
      <c r="O1435">
        <v>536</v>
      </c>
      <c r="P1435">
        <v>11</v>
      </c>
      <c r="Q1435">
        <v>387</v>
      </c>
      <c r="R1435">
        <v>149</v>
      </c>
      <c r="S1435">
        <v>91</v>
      </c>
      <c r="T1435">
        <v>57</v>
      </c>
      <c r="U1435">
        <v>1</v>
      </c>
      <c r="V1435">
        <v>3</v>
      </c>
      <c r="W1435">
        <v>10</v>
      </c>
      <c r="X1435">
        <v>1</v>
      </c>
      <c r="Y1435">
        <v>0</v>
      </c>
      <c r="Z1435">
        <v>0</v>
      </c>
      <c r="AA1435" t="s">
        <v>31</v>
      </c>
      <c r="AB1435">
        <v>0</v>
      </c>
    </row>
    <row r="1436" spans="2:28" x14ac:dyDescent="0.2">
      <c r="B1436">
        <v>2995</v>
      </c>
      <c r="C1436">
        <v>1958</v>
      </c>
      <c r="D1436" s="59">
        <f t="shared" ca="1" si="67"/>
        <v>66</v>
      </c>
      <c r="E1436" t="s">
        <v>53</v>
      </c>
      <c r="F1436" t="s">
        <v>32</v>
      </c>
      <c r="G1436" t="s">
        <v>1667</v>
      </c>
      <c r="H1436" s="61" t="str">
        <f t="shared" si="68"/>
        <v>66,636.00</v>
      </c>
      <c r="I1436" s="78">
        <f t="shared" si="69"/>
        <v>66636</v>
      </c>
      <c r="J1436">
        <v>0</v>
      </c>
      <c r="K1436">
        <v>0</v>
      </c>
      <c r="L1436" s="61" t="s">
        <v>622</v>
      </c>
      <c r="M1436" s="93">
        <v>41503</v>
      </c>
      <c r="N1436">
        <v>64</v>
      </c>
      <c r="O1436">
        <v>291</v>
      </c>
      <c r="P1436">
        <v>10</v>
      </c>
      <c r="Q1436">
        <v>689</v>
      </c>
      <c r="R1436">
        <v>84</v>
      </c>
      <c r="S1436">
        <v>10</v>
      </c>
      <c r="T1436">
        <v>0</v>
      </c>
      <c r="U1436">
        <v>1</v>
      </c>
      <c r="V1436">
        <v>3</v>
      </c>
      <c r="W1436">
        <v>9</v>
      </c>
      <c r="X1436">
        <v>1</v>
      </c>
      <c r="Y1436">
        <v>0</v>
      </c>
      <c r="Z1436">
        <v>0</v>
      </c>
      <c r="AA1436" t="s">
        <v>27</v>
      </c>
      <c r="AB1436">
        <v>0</v>
      </c>
    </row>
    <row r="1437" spans="2:28" x14ac:dyDescent="0.2">
      <c r="B1437">
        <v>8210</v>
      </c>
      <c r="C1437">
        <v>1976</v>
      </c>
      <c r="D1437" s="59">
        <f t="shared" ca="1" si="67"/>
        <v>48</v>
      </c>
      <c r="E1437" t="s">
        <v>53</v>
      </c>
      <c r="F1437" t="s">
        <v>32</v>
      </c>
      <c r="G1437" t="s">
        <v>1668</v>
      </c>
      <c r="H1437" s="61" t="str">
        <f t="shared" si="68"/>
        <v>54,730.00</v>
      </c>
      <c r="I1437" s="78">
        <f t="shared" si="69"/>
        <v>54730</v>
      </c>
      <c r="J1437">
        <v>0</v>
      </c>
      <c r="K1437">
        <v>1</v>
      </c>
      <c r="L1437" s="61" t="s">
        <v>462</v>
      </c>
      <c r="M1437" s="93">
        <v>41501</v>
      </c>
      <c r="N1437">
        <v>64</v>
      </c>
      <c r="O1437">
        <v>318</v>
      </c>
      <c r="P1437">
        <v>3</v>
      </c>
      <c r="Q1437">
        <v>17</v>
      </c>
      <c r="R1437">
        <v>4</v>
      </c>
      <c r="S1437">
        <v>7</v>
      </c>
      <c r="T1437">
        <v>56</v>
      </c>
      <c r="U1437">
        <v>5</v>
      </c>
      <c r="V1437">
        <v>4</v>
      </c>
      <c r="W1437">
        <v>8</v>
      </c>
      <c r="X1437">
        <v>4</v>
      </c>
      <c r="Y1437">
        <v>0</v>
      </c>
      <c r="Z1437">
        <v>0</v>
      </c>
      <c r="AA1437" t="s">
        <v>27</v>
      </c>
      <c r="AB1437">
        <v>0</v>
      </c>
    </row>
    <row r="1438" spans="2:28" x14ac:dyDescent="0.2">
      <c r="B1438">
        <v>773</v>
      </c>
      <c r="C1438">
        <v>1972</v>
      </c>
      <c r="D1438" s="59">
        <f t="shared" ca="1" si="67"/>
        <v>52</v>
      </c>
      <c r="E1438" t="s">
        <v>53</v>
      </c>
      <c r="F1438" t="s">
        <v>24</v>
      </c>
      <c r="G1438" t="s">
        <v>1669</v>
      </c>
      <c r="H1438" s="61" t="str">
        <f t="shared" si="68"/>
        <v>42,835.00</v>
      </c>
      <c r="I1438" s="78">
        <f t="shared" si="69"/>
        <v>42835</v>
      </c>
      <c r="J1438">
        <v>1</v>
      </c>
      <c r="K1438">
        <v>1</v>
      </c>
      <c r="L1438" s="61" t="s">
        <v>1398</v>
      </c>
      <c r="M1438" s="93">
        <v>41455</v>
      </c>
      <c r="N1438">
        <v>64</v>
      </c>
      <c r="O1438">
        <v>379</v>
      </c>
      <c r="P1438">
        <v>4</v>
      </c>
      <c r="Q1438">
        <v>93</v>
      </c>
      <c r="R1438">
        <v>12</v>
      </c>
      <c r="S1438">
        <v>9</v>
      </c>
      <c r="T1438">
        <v>98</v>
      </c>
      <c r="U1438">
        <v>7</v>
      </c>
      <c r="V1438">
        <v>6</v>
      </c>
      <c r="W1438">
        <v>4</v>
      </c>
      <c r="X1438">
        <v>6</v>
      </c>
      <c r="Y1438">
        <v>0</v>
      </c>
      <c r="Z1438">
        <v>0</v>
      </c>
      <c r="AA1438" t="s">
        <v>50</v>
      </c>
      <c r="AB1438">
        <v>0</v>
      </c>
    </row>
    <row r="1439" spans="2:28" x14ac:dyDescent="0.2">
      <c r="B1439">
        <v>5272</v>
      </c>
      <c r="C1439">
        <v>1966</v>
      </c>
      <c r="D1439" s="59">
        <f t="shared" ca="1" si="67"/>
        <v>58</v>
      </c>
      <c r="E1439" t="s">
        <v>53</v>
      </c>
      <c r="F1439" t="s">
        <v>32</v>
      </c>
      <c r="G1439" t="s">
        <v>1670</v>
      </c>
      <c r="H1439" s="61" t="str">
        <f t="shared" si="68"/>
        <v>53,843.00</v>
      </c>
      <c r="I1439" s="78">
        <f t="shared" si="69"/>
        <v>53843</v>
      </c>
      <c r="J1439">
        <v>0</v>
      </c>
      <c r="K1439">
        <v>1</v>
      </c>
      <c r="L1439" s="61" t="s">
        <v>258</v>
      </c>
      <c r="M1439" s="93">
        <v>41452</v>
      </c>
      <c r="N1439">
        <v>64</v>
      </c>
      <c r="O1439">
        <v>378</v>
      </c>
      <c r="P1439">
        <v>0</v>
      </c>
      <c r="Q1439">
        <v>88</v>
      </c>
      <c r="R1439">
        <v>19</v>
      </c>
      <c r="S1439">
        <v>4</v>
      </c>
      <c r="T1439">
        <v>73</v>
      </c>
      <c r="U1439">
        <v>4</v>
      </c>
      <c r="V1439">
        <v>8</v>
      </c>
      <c r="W1439">
        <v>3</v>
      </c>
      <c r="X1439">
        <v>7</v>
      </c>
      <c r="Y1439">
        <v>0</v>
      </c>
      <c r="Z1439">
        <v>0</v>
      </c>
      <c r="AA1439" t="s">
        <v>67</v>
      </c>
      <c r="AB1439">
        <v>0</v>
      </c>
    </row>
    <row r="1440" spans="2:28" x14ac:dyDescent="0.2">
      <c r="B1440">
        <v>5125</v>
      </c>
      <c r="C1440">
        <v>1961</v>
      </c>
      <c r="D1440" s="59">
        <f t="shared" ca="1" si="67"/>
        <v>63</v>
      </c>
      <c r="E1440" t="s">
        <v>23</v>
      </c>
      <c r="F1440" t="s">
        <v>32</v>
      </c>
      <c r="G1440" t="s">
        <v>1671</v>
      </c>
      <c r="H1440" s="61" t="str">
        <f t="shared" si="68"/>
        <v>79,530.00</v>
      </c>
      <c r="I1440" s="78">
        <f t="shared" si="69"/>
        <v>79530</v>
      </c>
      <c r="J1440">
        <v>0</v>
      </c>
      <c r="K1440">
        <v>0</v>
      </c>
      <c r="L1440" s="61" t="s">
        <v>308</v>
      </c>
      <c r="M1440" s="93">
        <v>41411</v>
      </c>
      <c r="N1440">
        <v>64</v>
      </c>
      <c r="O1440">
        <v>333</v>
      </c>
      <c r="P1440">
        <v>0</v>
      </c>
      <c r="Q1440">
        <v>815</v>
      </c>
      <c r="R1440">
        <v>129</v>
      </c>
      <c r="S1440">
        <v>42</v>
      </c>
      <c r="T1440">
        <v>29</v>
      </c>
      <c r="U1440">
        <v>1</v>
      </c>
      <c r="V1440">
        <v>4</v>
      </c>
      <c r="W1440">
        <v>11</v>
      </c>
      <c r="X1440">
        <v>2</v>
      </c>
      <c r="Y1440">
        <v>0</v>
      </c>
      <c r="Z1440">
        <v>0</v>
      </c>
      <c r="AA1440" t="s">
        <v>27</v>
      </c>
      <c r="AB1440">
        <v>0</v>
      </c>
    </row>
    <row r="1441" spans="2:28" x14ac:dyDescent="0.2">
      <c r="B1441">
        <v>4391</v>
      </c>
      <c r="C1441">
        <v>1969</v>
      </c>
      <c r="D1441" s="59">
        <f t="shared" ca="1" si="67"/>
        <v>55</v>
      </c>
      <c r="E1441" t="s">
        <v>53</v>
      </c>
      <c r="F1441" t="s">
        <v>24</v>
      </c>
      <c r="G1441" t="s">
        <v>1672</v>
      </c>
      <c r="H1441" s="61" t="str">
        <f t="shared" si="68"/>
        <v>63,841.00</v>
      </c>
      <c r="I1441" s="78">
        <f t="shared" si="69"/>
        <v>63841</v>
      </c>
      <c r="J1441">
        <v>0</v>
      </c>
      <c r="K1441">
        <v>1</v>
      </c>
      <c r="L1441" s="61" t="s">
        <v>1085</v>
      </c>
      <c r="M1441" s="93">
        <v>41385</v>
      </c>
      <c r="N1441">
        <v>64</v>
      </c>
      <c r="O1441">
        <v>635</v>
      </c>
      <c r="P1441">
        <v>15</v>
      </c>
      <c r="Q1441">
        <v>100</v>
      </c>
      <c r="R1441">
        <v>20</v>
      </c>
      <c r="S1441">
        <v>7</v>
      </c>
      <c r="T1441">
        <v>131</v>
      </c>
      <c r="U1441">
        <v>1</v>
      </c>
      <c r="V1441">
        <v>9</v>
      </c>
      <c r="W1441">
        <v>9</v>
      </c>
      <c r="X1441">
        <v>6</v>
      </c>
      <c r="Y1441">
        <v>0</v>
      </c>
      <c r="Z1441">
        <v>0</v>
      </c>
      <c r="AA1441" t="s">
        <v>67</v>
      </c>
      <c r="AB1441">
        <v>0</v>
      </c>
    </row>
    <row r="1442" spans="2:28" x14ac:dyDescent="0.2">
      <c r="B1442">
        <v>6283</v>
      </c>
      <c r="C1442">
        <v>1969</v>
      </c>
      <c r="D1442" s="59">
        <f t="shared" ca="1" si="67"/>
        <v>55</v>
      </c>
      <c r="E1442" t="s">
        <v>53</v>
      </c>
      <c r="F1442" t="s">
        <v>24</v>
      </c>
      <c r="G1442" t="s">
        <v>1672</v>
      </c>
      <c r="H1442" s="61" t="str">
        <f t="shared" si="68"/>
        <v>63,841.00</v>
      </c>
      <c r="I1442" s="78">
        <f t="shared" si="69"/>
        <v>63841</v>
      </c>
      <c r="J1442">
        <v>0</v>
      </c>
      <c r="K1442">
        <v>1</v>
      </c>
      <c r="L1442" s="61" t="s">
        <v>1085</v>
      </c>
      <c r="M1442" s="93">
        <v>41385</v>
      </c>
      <c r="N1442">
        <v>64</v>
      </c>
      <c r="O1442">
        <v>635</v>
      </c>
      <c r="P1442">
        <v>15</v>
      </c>
      <c r="Q1442">
        <v>100</v>
      </c>
      <c r="R1442">
        <v>20</v>
      </c>
      <c r="S1442">
        <v>7</v>
      </c>
      <c r="T1442">
        <v>131</v>
      </c>
      <c r="U1442">
        <v>1</v>
      </c>
      <c r="V1442">
        <v>9</v>
      </c>
      <c r="W1442">
        <v>9</v>
      </c>
      <c r="X1442">
        <v>6</v>
      </c>
      <c r="Y1442">
        <v>0</v>
      </c>
      <c r="Z1442">
        <v>0</v>
      </c>
      <c r="AA1442" t="s">
        <v>27</v>
      </c>
      <c r="AB1442">
        <v>0</v>
      </c>
    </row>
    <row r="1443" spans="2:28" x14ac:dyDescent="0.2">
      <c r="B1443">
        <v>3421</v>
      </c>
      <c r="C1443">
        <v>1969</v>
      </c>
      <c r="D1443" s="59">
        <f t="shared" ca="1" si="67"/>
        <v>55</v>
      </c>
      <c r="E1443" t="s">
        <v>53</v>
      </c>
      <c r="F1443" t="s">
        <v>24</v>
      </c>
      <c r="G1443" t="s">
        <v>1672</v>
      </c>
      <c r="H1443" s="61" t="str">
        <f t="shared" si="68"/>
        <v>63,841.00</v>
      </c>
      <c r="I1443" s="78">
        <f t="shared" si="69"/>
        <v>63841</v>
      </c>
      <c r="J1443">
        <v>0</v>
      </c>
      <c r="K1443">
        <v>1</v>
      </c>
      <c r="L1443" s="61" t="s">
        <v>1085</v>
      </c>
      <c r="M1443" s="93">
        <v>41385</v>
      </c>
      <c r="N1443">
        <v>64</v>
      </c>
      <c r="O1443">
        <v>635</v>
      </c>
      <c r="P1443">
        <v>15</v>
      </c>
      <c r="Q1443">
        <v>100</v>
      </c>
      <c r="R1443">
        <v>20</v>
      </c>
      <c r="S1443">
        <v>7</v>
      </c>
      <c r="T1443">
        <v>131</v>
      </c>
      <c r="U1443">
        <v>1</v>
      </c>
      <c r="V1443">
        <v>9</v>
      </c>
      <c r="W1443">
        <v>9</v>
      </c>
      <c r="X1443">
        <v>6</v>
      </c>
      <c r="Y1443">
        <v>0</v>
      </c>
      <c r="Z1443">
        <v>0</v>
      </c>
      <c r="AA1443" t="s">
        <v>38</v>
      </c>
      <c r="AB1443">
        <v>0</v>
      </c>
    </row>
    <row r="1444" spans="2:28" x14ac:dyDescent="0.2">
      <c r="B1444">
        <v>5731</v>
      </c>
      <c r="C1444">
        <v>1984</v>
      </c>
      <c r="D1444" s="59">
        <f t="shared" ca="1" si="67"/>
        <v>40</v>
      </c>
      <c r="E1444" t="s">
        <v>53</v>
      </c>
      <c r="F1444" t="s">
        <v>32</v>
      </c>
      <c r="G1444" t="s">
        <v>1673</v>
      </c>
      <c r="H1444" s="61" t="str">
        <f t="shared" si="68"/>
        <v>27,100.00</v>
      </c>
      <c r="I1444" s="78">
        <f t="shared" si="69"/>
        <v>27100</v>
      </c>
      <c r="J1444">
        <v>1</v>
      </c>
      <c r="K1444">
        <v>0</v>
      </c>
      <c r="L1444" s="61">
        <v>41398</v>
      </c>
      <c r="M1444" s="93">
        <v>41398</v>
      </c>
      <c r="N1444">
        <v>64</v>
      </c>
      <c r="O1444">
        <v>12</v>
      </c>
      <c r="P1444">
        <v>0</v>
      </c>
      <c r="Q1444">
        <v>13</v>
      </c>
      <c r="R1444">
        <v>2</v>
      </c>
      <c r="S1444">
        <v>0</v>
      </c>
      <c r="T1444">
        <v>10</v>
      </c>
      <c r="U1444">
        <v>1</v>
      </c>
      <c r="V1444">
        <v>1</v>
      </c>
      <c r="W1444">
        <v>3</v>
      </c>
      <c r="X1444">
        <v>7</v>
      </c>
      <c r="Y1444">
        <v>0</v>
      </c>
      <c r="Z1444">
        <v>0</v>
      </c>
      <c r="AA1444" t="s">
        <v>27</v>
      </c>
      <c r="AB1444">
        <v>0</v>
      </c>
    </row>
    <row r="1445" spans="2:28" x14ac:dyDescent="0.2">
      <c r="B1445">
        <v>7152</v>
      </c>
      <c r="C1445">
        <v>1984</v>
      </c>
      <c r="D1445" s="59">
        <f t="shared" ca="1" si="67"/>
        <v>40</v>
      </c>
      <c r="E1445" t="s">
        <v>53</v>
      </c>
      <c r="F1445" t="s">
        <v>32</v>
      </c>
      <c r="G1445" t="s">
        <v>1673</v>
      </c>
      <c r="H1445" s="61" t="str">
        <f t="shared" si="68"/>
        <v>27,100.00</v>
      </c>
      <c r="I1445" s="78">
        <f t="shared" si="69"/>
        <v>27100</v>
      </c>
      <c r="J1445">
        <v>1</v>
      </c>
      <c r="K1445">
        <v>0</v>
      </c>
      <c r="L1445" s="61">
        <v>41398</v>
      </c>
      <c r="M1445" s="93">
        <v>41398</v>
      </c>
      <c r="N1445">
        <v>64</v>
      </c>
      <c r="O1445">
        <v>12</v>
      </c>
      <c r="P1445">
        <v>0</v>
      </c>
      <c r="Q1445">
        <v>13</v>
      </c>
      <c r="R1445">
        <v>2</v>
      </c>
      <c r="S1445">
        <v>0</v>
      </c>
      <c r="T1445">
        <v>10</v>
      </c>
      <c r="U1445">
        <v>1</v>
      </c>
      <c r="V1445">
        <v>1</v>
      </c>
      <c r="W1445">
        <v>3</v>
      </c>
      <c r="X1445">
        <v>7</v>
      </c>
      <c r="Y1445">
        <v>0</v>
      </c>
      <c r="Z1445">
        <v>0</v>
      </c>
      <c r="AA1445" t="s">
        <v>46</v>
      </c>
      <c r="AB1445">
        <v>0</v>
      </c>
    </row>
    <row r="1446" spans="2:28" x14ac:dyDescent="0.2">
      <c r="B1446">
        <v>3919</v>
      </c>
      <c r="C1446">
        <v>1977</v>
      </c>
      <c r="D1446" s="59">
        <f t="shared" ca="1" si="67"/>
        <v>47</v>
      </c>
      <c r="E1446" t="s">
        <v>53</v>
      </c>
      <c r="F1446" t="s">
        <v>28</v>
      </c>
      <c r="G1446" t="s">
        <v>1674</v>
      </c>
      <c r="H1446" s="61" t="str">
        <f t="shared" si="68"/>
        <v>72,309.00</v>
      </c>
      <c r="I1446" s="78">
        <f t="shared" si="69"/>
        <v>72309</v>
      </c>
      <c r="J1446">
        <v>0</v>
      </c>
      <c r="K1446">
        <v>0</v>
      </c>
      <c r="L1446" s="61">
        <v>41581</v>
      </c>
      <c r="M1446" s="93">
        <v>41581</v>
      </c>
      <c r="N1446">
        <v>64</v>
      </c>
      <c r="O1446">
        <v>960</v>
      </c>
      <c r="P1446">
        <v>0</v>
      </c>
      <c r="Q1446">
        <v>883</v>
      </c>
      <c r="R1446">
        <v>50</v>
      </c>
      <c r="S1446">
        <v>38</v>
      </c>
      <c r="T1446">
        <v>0</v>
      </c>
      <c r="U1446">
        <v>1</v>
      </c>
      <c r="V1446">
        <v>5</v>
      </c>
      <c r="W1446">
        <v>8</v>
      </c>
      <c r="X1446">
        <v>3</v>
      </c>
      <c r="Y1446">
        <v>1</v>
      </c>
      <c r="Z1446">
        <v>0</v>
      </c>
      <c r="AA1446" t="s">
        <v>31</v>
      </c>
      <c r="AB1446">
        <v>1</v>
      </c>
    </row>
    <row r="1447" spans="2:28" x14ac:dyDescent="0.2">
      <c r="B1447">
        <v>6097</v>
      </c>
      <c r="C1447">
        <v>1960</v>
      </c>
      <c r="D1447" s="59">
        <f t="shared" ca="1" si="67"/>
        <v>64</v>
      </c>
      <c r="E1447" t="s">
        <v>23</v>
      </c>
      <c r="F1447" t="s">
        <v>28</v>
      </c>
      <c r="G1447" t="s">
        <v>1675</v>
      </c>
      <c r="H1447" s="61" t="str">
        <f t="shared" si="68"/>
        <v>50,664.00</v>
      </c>
      <c r="I1447" s="78">
        <f t="shared" si="69"/>
        <v>50664</v>
      </c>
      <c r="J1447">
        <v>1</v>
      </c>
      <c r="K1447">
        <v>1</v>
      </c>
      <c r="L1447" s="61" t="s">
        <v>263</v>
      </c>
      <c r="M1447" s="93">
        <v>41290</v>
      </c>
      <c r="N1447">
        <v>64</v>
      </c>
      <c r="O1447">
        <v>313</v>
      </c>
      <c r="P1447">
        <v>8</v>
      </c>
      <c r="Q1447">
        <v>104</v>
      </c>
      <c r="R1447">
        <v>6</v>
      </c>
      <c r="S1447">
        <v>4</v>
      </c>
      <c r="T1447">
        <v>126</v>
      </c>
      <c r="U1447">
        <v>9</v>
      </c>
      <c r="V1447">
        <v>8</v>
      </c>
      <c r="W1447">
        <v>6</v>
      </c>
      <c r="X1447">
        <v>9</v>
      </c>
      <c r="Y1447">
        <v>0</v>
      </c>
      <c r="Z1447">
        <v>0</v>
      </c>
      <c r="AA1447" t="s">
        <v>67</v>
      </c>
      <c r="AB1447">
        <v>0</v>
      </c>
    </row>
    <row r="1448" spans="2:28" x14ac:dyDescent="0.2">
      <c r="B1448">
        <v>5150</v>
      </c>
      <c r="C1448">
        <v>1980</v>
      </c>
      <c r="D1448" s="59">
        <f t="shared" ca="1" si="67"/>
        <v>44</v>
      </c>
      <c r="E1448" t="s">
        <v>118</v>
      </c>
      <c r="F1448" t="s">
        <v>28</v>
      </c>
      <c r="G1448" t="s">
        <v>1676</v>
      </c>
      <c r="H1448" s="61" t="str">
        <f t="shared" si="68"/>
        <v>20,194.00</v>
      </c>
      <c r="I1448" s="78">
        <f t="shared" si="69"/>
        <v>20194</v>
      </c>
      <c r="J1448">
        <v>1</v>
      </c>
      <c r="K1448">
        <v>0</v>
      </c>
      <c r="L1448" s="61" t="s">
        <v>1677</v>
      </c>
      <c r="M1448" s="93">
        <v>41260</v>
      </c>
      <c r="N1448">
        <v>64</v>
      </c>
      <c r="O1448">
        <v>0</v>
      </c>
      <c r="P1448">
        <v>4</v>
      </c>
      <c r="Q1448">
        <v>7</v>
      </c>
      <c r="R1448">
        <v>11</v>
      </c>
      <c r="S1448">
        <v>10</v>
      </c>
      <c r="T1448">
        <v>15</v>
      </c>
      <c r="U1448">
        <v>2</v>
      </c>
      <c r="V1448">
        <v>2</v>
      </c>
      <c r="W1448">
        <v>3</v>
      </c>
      <c r="X1448">
        <v>6</v>
      </c>
      <c r="Y1448">
        <v>0</v>
      </c>
      <c r="Z1448">
        <v>0</v>
      </c>
      <c r="AA1448" t="s">
        <v>27</v>
      </c>
      <c r="AB1448">
        <v>0</v>
      </c>
    </row>
    <row r="1449" spans="2:28" x14ac:dyDescent="0.2">
      <c r="B1449">
        <v>10479</v>
      </c>
      <c r="C1449">
        <v>1976</v>
      </c>
      <c r="D1449" s="59">
        <f t="shared" ca="1" si="67"/>
        <v>48</v>
      </c>
      <c r="E1449" t="s">
        <v>40</v>
      </c>
      <c r="F1449" t="s">
        <v>32</v>
      </c>
      <c r="G1449" t="s">
        <v>1678</v>
      </c>
      <c r="H1449" s="61" t="str">
        <f t="shared" si="68"/>
        <v>76,618.00</v>
      </c>
      <c r="I1449" s="78">
        <f t="shared" si="69"/>
        <v>76618</v>
      </c>
      <c r="J1449">
        <v>0</v>
      </c>
      <c r="K1449">
        <v>0</v>
      </c>
      <c r="L1449" s="61">
        <v>41102</v>
      </c>
      <c r="M1449" s="93">
        <v>41102</v>
      </c>
      <c r="N1449">
        <v>64</v>
      </c>
      <c r="O1449">
        <v>749</v>
      </c>
      <c r="P1449">
        <v>40</v>
      </c>
      <c r="Q1449">
        <v>294</v>
      </c>
      <c r="R1449">
        <v>121</v>
      </c>
      <c r="S1449">
        <v>160</v>
      </c>
      <c r="T1449">
        <v>147</v>
      </c>
      <c r="U1449">
        <v>1</v>
      </c>
      <c r="V1449">
        <v>3</v>
      </c>
      <c r="W1449">
        <v>5</v>
      </c>
      <c r="X1449">
        <v>1</v>
      </c>
      <c r="Y1449">
        <v>0</v>
      </c>
      <c r="Z1449">
        <v>0</v>
      </c>
      <c r="AA1449" t="s">
        <v>38</v>
      </c>
      <c r="AB1449">
        <v>0</v>
      </c>
    </row>
    <row r="1450" spans="2:28" x14ac:dyDescent="0.2">
      <c r="B1450">
        <v>5966</v>
      </c>
      <c r="C1450">
        <v>1975</v>
      </c>
      <c r="D1450" s="59">
        <f t="shared" ca="1" si="67"/>
        <v>49</v>
      </c>
      <c r="E1450" t="s">
        <v>40</v>
      </c>
      <c r="F1450" t="s">
        <v>32</v>
      </c>
      <c r="G1450" t="s">
        <v>1679</v>
      </c>
      <c r="H1450" s="61" t="str">
        <f t="shared" si="68"/>
        <v>45,207.00</v>
      </c>
      <c r="I1450" s="78">
        <f t="shared" si="69"/>
        <v>45207</v>
      </c>
      <c r="J1450">
        <v>1</v>
      </c>
      <c r="K1450">
        <v>1</v>
      </c>
      <c r="L1450" s="61">
        <v>41193</v>
      </c>
      <c r="M1450" s="93">
        <v>41193</v>
      </c>
      <c r="N1450">
        <v>64</v>
      </c>
      <c r="O1450">
        <v>203</v>
      </c>
      <c r="P1450">
        <v>0</v>
      </c>
      <c r="Q1450">
        <v>10</v>
      </c>
      <c r="R1450">
        <v>0</v>
      </c>
      <c r="S1450">
        <v>0</v>
      </c>
      <c r="T1450">
        <v>2</v>
      </c>
      <c r="U1450">
        <v>5</v>
      </c>
      <c r="V1450">
        <v>3</v>
      </c>
      <c r="W1450">
        <v>6</v>
      </c>
      <c r="X1450">
        <v>6</v>
      </c>
      <c r="Y1450">
        <v>0</v>
      </c>
      <c r="Z1450">
        <v>0</v>
      </c>
      <c r="AA1450" t="s">
        <v>27</v>
      </c>
      <c r="AB1450">
        <v>1</v>
      </c>
    </row>
    <row r="1451" spans="2:28" x14ac:dyDescent="0.2">
      <c r="B1451">
        <v>3439</v>
      </c>
      <c r="C1451">
        <v>1973</v>
      </c>
      <c r="D1451" s="59">
        <f t="shared" ca="1" si="67"/>
        <v>51</v>
      </c>
      <c r="E1451" t="s">
        <v>23</v>
      </c>
      <c r="F1451" t="s">
        <v>32</v>
      </c>
      <c r="G1451" t="s">
        <v>1680</v>
      </c>
      <c r="H1451" s="61" t="str">
        <f t="shared" si="68"/>
        <v>56,721.00</v>
      </c>
      <c r="I1451" s="78">
        <f t="shared" si="69"/>
        <v>56721</v>
      </c>
      <c r="J1451">
        <v>1</v>
      </c>
      <c r="K1451">
        <v>1</v>
      </c>
      <c r="L1451" s="61" t="s">
        <v>479</v>
      </c>
      <c r="M1451" s="93">
        <v>41213</v>
      </c>
      <c r="N1451">
        <v>64</v>
      </c>
      <c r="O1451">
        <v>157</v>
      </c>
      <c r="P1451">
        <v>6</v>
      </c>
      <c r="Q1451">
        <v>39</v>
      </c>
      <c r="R1451">
        <v>6</v>
      </c>
      <c r="S1451">
        <v>13</v>
      </c>
      <c r="T1451">
        <v>75</v>
      </c>
      <c r="U1451">
        <v>5</v>
      </c>
      <c r="V1451">
        <v>4</v>
      </c>
      <c r="W1451">
        <v>5</v>
      </c>
      <c r="X1451">
        <v>6</v>
      </c>
      <c r="Y1451">
        <v>0</v>
      </c>
      <c r="Z1451">
        <v>0</v>
      </c>
      <c r="AA1451" t="s">
        <v>27</v>
      </c>
      <c r="AB1451">
        <v>0</v>
      </c>
    </row>
    <row r="1452" spans="2:28" x14ac:dyDescent="0.2">
      <c r="B1452">
        <v>6609</v>
      </c>
      <c r="C1452">
        <v>1967</v>
      </c>
      <c r="D1452" s="59">
        <f t="shared" ca="1" si="67"/>
        <v>57</v>
      </c>
      <c r="E1452" t="s">
        <v>23</v>
      </c>
      <c r="F1452" t="s">
        <v>55</v>
      </c>
      <c r="G1452" t="s">
        <v>1681</v>
      </c>
      <c r="H1452" s="61" t="str">
        <f t="shared" si="68"/>
        <v>27,038.00</v>
      </c>
      <c r="I1452" s="78">
        <f t="shared" si="69"/>
        <v>27038</v>
      </c>
      <c r="J1452">
        <v>0</v>
      </c>
      <c r="K1452">
        <v>0</v>
      </c>
      <c r="L1452" s="61" t="s">
        <v>521</v>
      </c>
      <c r="M1452" s="93">
        <v>41170</v>
      </c>
      <c r="N1452">
        <v>64</v>
      </c>
      <c r="O1452">
        <v>1</v>
      </c>
      <c r="P1452">
        <v>26</v>
      </c>
      <c r="Q1452">
        <v>25</v>
      </c>
      <c r="R1452">
        <v>17</v>
      </c>
      <c r="S1452">
        <v>23</v>
      </c>
      <c r="T1452">
        <v>15</v>
      </c>
      <c r="U1452">
        <v>1</v>
      </c>
      <c r="V1452">
        <v>3</v>
      </c>
      <c r="W1452">
        <v>3</v>
      </c>
      <c r="X1452">
        <v>9</v>
      </c>
      <c r="Y1452">
        <v>1</v>
      </c>
      <c r="Z1452">
        <v>0</v>
      </c>
      <c r="AA1452" t="s">
        <v>67</v>
      </c>
      <c r="AB1452">
        <v>0</v>
      </c>
    </row>
    <row r="1453" spans="2:28" x14ac:dyDescent="0.2">
      <c r="B1453">
        <v>5393</v>
      </c>
      <c r="C1453">
        <v>1978</v>
      </c>
      <c r="D1453" s="59">
        <f t="shared" ca="1" si="67"/>
        <v>46</v>
      </c>
      <c r="E1453" t="s">
        <v>23</v>
      </c>
      <c r="F1453" t="s">
        <v>28</v>
      </c>
      <c r="G1453" t="s">
        <v>1682</v>
      </c>
      <c r="H1453" s="61" t="str">
        <f t="shared" si="68"/>
        <v>23,763.00</v>
      </c>
      <c r="I1453" s="78">
        <f t="shared" si="69"/>
        <v>23763</v>
      </c>
      <c r="J1453">
        <v>1</v>
      </c>
      <c r="K1453">
        <v>0</v>
      </c>
      <c r="L1453" s="61">
        <v>41098</v>
      </c>
      <c r="M1453" s="93">
        <v>41098</v>
      </c>
      <c r="N1453">
        <v>64</v>
      </c>
      <c r="O1453">
        <v>22</v>
      </c>
      <c r="P1453">
        <v>0</v>
      </c>
      <c r="Q1453">
        <v>6</v>
      </c>
      <c r="R1453">
        <v>6</v>
      </c>
      <c r="S1453">
        <v>2</v>
      </c>
      <c r="T1453">
        <v>6</v>
      </c>
      <c r="U1453">
        <v>1</v>
      </c>
      <c r="V1453">
        <v>1</v>
      </c>
      <c r="W1453">
        <v>3</v>
      </c>
      <c r="X1453">
        <v>7</v>
      </c>
      <c r="Y1453">
        <v>0</v>
      </c>
      <c r="Z1453">
        <v>0</v>
      </c>
      <c r="AA1453" t="s">
        <v>27</v>
      </c>
      <c r="AB1453">
        <v>0</v>
      </c>
    </row>
    <row r="1454" spans="2:28" x14ac:dyDescent="0.2">
      <c r="B1454">
        <v>9014</v>
      </c>
      <c r="C1454">
        <v>1976</v>
      </c>
      <c r="D1454" s="59">
        <f t="shared" ca="1" si="67"/>
        <v>48</v>
      </c>
      <c r="E1454" t="s">
        <v>23</v>
      </c>
      <c r="F1454" t="s">
        <v>32</v>
      </c>
      <c r="G1454" t="s">
        <v>1683</v>
      </c>
      <c r="H1454" s="61" t="str">
        <f t="shared" si="68"/>
        <v>37,085.00</v>
      </c>
      <c r="I1454" s="78">
        <f t="shared" si="69"/>
        <v>37085</v>
      </c>
      <c r="J1454">
        <v>1</v>
      </c>
      <c r="K1454">
        <v>1</v>
      </c>
      <c r="L1454" s="61" t="s">
        <v>1282</v>
      </c>
      <c r="M1454" s="93">
        <v>41816</v>
      </c>
      <c r="N1454">
        <v>65</v>
      </c>
      <c r="O1454">
        <v>39</v>
      </c>
      <c r="P1454">
        <v>1</v>
      </c>
      <c r="Q1454">
        <v>16</v>
      </c>
      <c r="R1454">
        <v>2</v>
      </c>
      <c r="S1454">
        <v>0</v>
      </c>
      <c r="T1454">
        <v>3</v>
      </c>
      <c r="U1454">
        <v>4</v>
      </c>
      <c r="V1454">
        <v>3</v>
      </c>
      <c r="W1454">
        <v>3</v>
      </c>
      <c r="X1454">
        <v>8</v>
      </c>
      <c r="Y1454">
        <v>0</v>
      </c>
      <c r="Z1454">
        <v>0</v>
      </c>
      <c r="AA1454" t="s">
        <v>50</v>
      </c>
      <c r="AB1454">
        <v>0</v>
      </c>
    </row>
    <row r="1455" spans="2:28" x14ac:dyDescent="0.2">
      <c r="B1455">
        <v>4050</v>
      </c>
      <c r="C1455">
        <v>1967</v>
      </c>
      <c r="D1455" s="59">
        <f t="shared" ca="1" si="67"/>
        <v>57</v>
      </c>
      <c r="E1455" t="s">
        <v>53</v>
      </c>
      <c r="F1455" t="s">
        <v>32</v>
      </c>
      <c r="G1455" t="s">
        <v>1684</v>
      </c>
      <c r="H1455" s="61" t="str">
        <f t="shared" si="68"/>
        <v>49,605.00</v>
      </c>
      <c r="I1455" s="78">
        <f t="shared" si="69"/>
        <v>49605</v>
      </c>
      <c r="J1455">
        <v>0</v>
      </c>
      <c r="K1455">
        <v>0</v>
      </c>
      <c r="L1455" s="61" t="s">
        <v>1685</v>
      </c>
      <c r="M1455" s="93">
        <v>41811</v>
      </c>
      <c r="N1455">
        <v>65</v>
      </c>
      <c r="O1455">
        <v>42</v>
      </c>
      <c r="P1455">
        <v>16</v>
      </c>
      <c r="Q1455">
        <v>29</v>
      </c>
      <c r="R1455">
        <v>12</v>
      </c>
      <c r="S1455">
        <v>20</v>
      </c>
      <c r="T1455">
        <v>8</v>
      </c>
      <c r="U1455">
        <v>1</v>
      </c>
      <c r="V1455">
        <v>2</v>
      </c>
      <c r="W1455">
        <v>4</v>
      </c>
      <c r="X1455">
        <v>3</v>
      </c>
      <c r="Y1455">
        <v>0</v>
      </c>
      <c r="Z1455">
        <v>0</v>
      </c>
      <c r="AA1455" t="s">
        <v>31</v>
      </c>
      <c r="AB1455">
        <v>0</v>
      </c>
    </row>
    <row r="1456" spans="2:28" x14ac:dyDescent="0.2">
      <c r="B1456">
        <v>6862</v>
      </c>
      <c r="C1456">
        <v>1972</v>
      </c>
      <c r="D1456" s="59">
        <f t="shared" ca="1" si="67"/>
        <v>52</v>
      </c>
      <c r="E1456" t="s">
        <v>23</v>
      </c>
      <c r="F1456" t="s">
        <v>24</v>
      </c>
      <c r="G1456" t="s">
        <v>1686</v>
      </c>
      <c r="H1456" s="61" t="str">
        <f t="shared" si="68"/>
        <v>1,730.00</v>
      </c>
      <c r="I1456" s="78">
        <f t="shared" si="69"/>
        <v>1730</v>
      </c>
      <c r="J1456">
        <v>0</v>
      </c>
      <c r="K1456">
        <v>0</v>
      </c>
      <c r="L1456" s="61" t="s">
        <v>323</v>
      </c>
      <c r="M1456" s="93">
        <v>41777</v>
      </c>
      <c r="N1456">
        <v>65</v>
      </c>
      <c r="O1456">
        <v>1</v>
      </c>
      <c r="P1456">
        <v>1</v>
      </c>
      <c r="Q1456">
        <v>3</v>
      </c>
      <c r="R1456">
        <v>1</v>
      </c>
      <c r="S1456">
        <v>1</v>
      </c>
      <c r="T1456">
        <v>1</v>
      </c>
      <c r="U1456">
        <v>15</v>
      </c>
      <c r="V1456">
        <v>0</v>
      </c>
      <c r="W1456">
        <v>0</v>
      </c>
      <c r="X1456">
        <v>20</v>
      </c>
      <c r="Y1456">
        <v>0</v>
      </c>
      <c r="Z1456">
        <v>0</v>
      </c>
      <c r="AA1456" t="s">
        <v>27</v>
      </c>
      <c r="AB1456">
        <v>0</v>
      </c>
    </row>
    <row r="1457" spans="2:28" x14ac:dyDescent="0.2">
      <c r="B1457">
        <v>8315</v>
      </c>
      <c r="C1457">
        <v>1996</v>
      </c>
      <c r="D1457" s="59">
        <f t="shared" ca="1" si="67"/>
        <v>28</v>
      </c>
      <c r="E1457" t="s">
        <v>23</v>
      </c>
      <c r="F1457" t="s">
        <v>28</v>
      </c>
      <c r="G1457" t="s">
        <v>1687</v>
      </c>
      <c r="H1457" s="61" t="str">
        <f t="shared" si="68"/>
        <v>34,824.00</v>
      </c>
      <c r="I1457" s="78">
        <f t="shared" si="69"/>
        <v>34824</v>
      </c>
      <c r="J1457">
        <v>0</v>
      </c>
      <c r="K1457">
        <v>0</v>
      </c>
      <c r="L1457" s="61" t="s">
        <v>1688</v>
      </c>
      <c r="M1457" s="93">
        <v>41724</v>
      </c>
      <c r="N1457">
        <v>65</v>
      </c>
      <c r="O1457">
        <v>4</v>
      </c>
      <c r="P1457">
        <v>2</v>
      </c>
      <c r="Q1457">
        <v>11</v>
      </c>
      <c r="R1457">
        <v>2</v>
      </c>
      <c r="S1457">
        <v>0</v>
      </c>
      <c r="T1457">
        <v>4</v>
      </c>
      <c r="U1457">
        <v>1</v>
      </c>
      <c r="V1457">
        <v>1</v>
      </c>
      <c r="W1457">
        <v>2</v>
      </c>
      <c r="X1457">
        <v>6</v>
      </c>
      <c r="Y1457">
        <v>0</v>
      </c>
      <c r="Z1457">
        <v>0</v>
      </c>
      <c r="AA1457" t="s">
        <v>35</v>
      </c>
      <c r="AB1457">
        <v>0</v>
      </c>
    </row>
    <row r="1458" spans="2:28" x14ac:dyDescent="0.2">
      <c r="B1458">
        <v>5184</v>
      </c>
      <c r="C1458">
        <v>1996</v>
      </c>
      <c r="D1458" s="59">
        <f t="shared" ca="1" si="67"/>
        <v>28</v>
      </c>
      <c r="E1458" t="s">
        <v>23</v>
      </c>
      <c r="F1458" t="s">
        <v>28</v>
      </c>
      <c r="G1458" t="s">
        <v>1687</v>
      </c>
      <c r="H1458" s="61" t="str">
        <f t="shared" si="68"/>
        <v>34,824.00</v>
      </c>
      <c r="I1458" s="78">
        <f t="shared" si="69"/>
        <v>34824</v>
      </c>
      <c r="J1458">
        <v>0</v>
      </c>
      <c r="K1458">
        <v>0</v>
      </c>
      <c r="L1458" s="61" t="s">
        <v>1688</v>
      </c>
      <c r="M1458" s="93">
        <v>41724</v>
      </c>
      <c r="N1458">
        <v>65</v>
      </c>
      <c r="O1458">
        <v>4</v>
      </c>
      <c r="P1458">
        <v>2</v>
      </c>
      <c r="Q1458">
        <v>11</v>
      </c>
      <c r="R1458">
        <v>2</v>
      </c>
      <c r="S1458">
        <v>0</v>
      </c>
      <c r="T1458">
        <v>4</v>
      </c>
      <c r="U1458">
        <v>1</v>
      </c>
      <c r="V1458">
        <v>1</v>
      </c>
      <c r="W1458">
        <v>2</v>
      </c>
      <c r="X1458">
        <v>6</v>
      </c>
      <c r="Y1458">
        <v>0</v>
      </c>
      <c r="Z1458">
        <v>0</v>
      </c>
      <c r="AA1458" t="s">
        <v>27</v>
      </c>
      <c r="AB1458">
        <v>0</v>
      </c>
    </row>
    <row r="1459" spans="2:28" x14ac:dyDescent="0.2">
      <c r="B1459">
        <v>3643</v>
      </c>
      <c r="C1459">
        <v>1975</v>
      </c>
      <c r="D1459" s="59">
        <f t="shared" ca="1" si="67"/>
        <v>49</v>
      </c>
      <c r="E1459" t="s">
        <v>53</v>
      </c>
      <c r="F1459" t="s">
        <v>32</v>
      </c>
      <c r="G1459" t="s">
        <v>1689</v>
      </c>
      <c r="H1459" s="61" t="str">
        <f t="shared" si="68"/>
        <v>63,206.00</v>
      </c>
      <c r="I1459" s="78">
        <f t="shared" si="69"/>
        <v>63206</v>
      </c>
      <c r="J1459">
        <v>0</v>
      </c>
      <c r="K1459">
        <v>0</v>
      </c>
      <c r="L1459" s="61" t="s">
        <v>505</v>
      </c>
      <c r="M1459" s="93">
        <v>41718</v>
      </c>
      <c r="N1459">
        <v>65</v>
      </c>
      <c r="O1459">
        <v>750</v>
      </c>
      <c r="P1459">
        <v>8</v>
      </c>
      <c r="Q1459">
        <v>125</v>
      </c>
      <c r="R1459">
        <v>11</v>
      </c>
      <c r="S1459">
        <v>8</v>
      </c>
      <c r="T1459">
        <v>26</v>
      </c>
      <c r="U1459">
        <v>1</v>
      </c>
      <c r="V1459">
        <v>4</v>
      </c>
      <c r="W1459">
        <v>6</v>
      </c>
      <c r="X1459">
        <v>2</v>
      </c>
      <c r="Y1459">
        <v>0</v>
      </c>
      <c r="Z1459">
        <v>0</v>
      </c>
      <c r="AA1459" t="s">
        <v>31</v>
      </c>
      <c r="AB1459">
        <v>1</v>
      </c>
    </row>
    <row r="1460" spans="2:28" x14ac:dyDescent="0.2">
      <c r="B1460">
        <v>2589</v>
      </c>
      <c r="C1460">
        <v>1973</v>
      </c>
      <c r="D1460" s="59">
        <f t="shared" ca="1" si="67"/>
        <v>51</v>
      </c>
      <c r="E1460" t="s">
        <v>23</v>
      </c>
      <c r="F1460" t="s">
        <v>24</v>
      </c>
      <c r="G1460" t="s">
        <v>1690</v>
      </c>
      <c r="H1460" s="61" t="str">
        <f t="shared" si="68"/>
        <v>26,759.00</v>
      </c>
      <c r="I1460" s="78">
        <f t="shared" si="69"/>
        <v>26759</v>
      </c>
      <c r="J1460">
        <v>1</v>
      </c>
      <c r="K1460">
        <v>0</v>
      </c>
      <c r="L1460" s="61">
        <v>41822</v>
      </c>
      <c r="M1460" s="93">
        <v>41822</v>
      </c>
      <c r="N1460">
        <v>65</v>
      </c>
      <c r="O1460">
        <v>25</v>
      </c>
      <c r="P1460">
        <v>3</v>
      </c>
      <c r="Q1460">
        <v>16</v>
      </c>
      <c r="R1460">
        <v>8</v>
      </c>
      <c r="S1460">
        <v>5</v>
      </c>
      <c r="T1460">
        <v>2</v>
      </c>
      <c r="U1460">
        <v>2</v>
      </c>
      <c r="V1460">
        <v>2</v>
      </c>
      <c r="W1460">
        <v>3</v>
      </c>
      <c r="X1460">
        <v>6</v>
      </c>
      <c r="Y1460">
        <v>0</v>
      </c>
      <c r="Z1460">
        <v>0</v>
      </c>
      <c r="AA1460" t="s">
        <v>38</v>
      </c>
      <c r="AB1460">
        <v>0</v>
      </c>
    </row>
    <row r="1461" spans="2:28" x14ac:dyDescent="0.2">
      <c r="B1461">
        <v>4887</v>
      </c>
      <c r="C1461">
        <v>1977</v>
      </c>
      <c r="D1461" s="59">
        <f t="shared" ca="1" si="67"/>
        <v>47</v>
      </c>
      <c r="E1461" t="s">
        <v>40</v>
      </c>
      <c r="F1461" t="s">
        <v>24</v>
      </c>
      <c r="G1461" t="s">
        <v>1691</v>
      </c>
      <c r="H1461" s="61" t="str">
        <f t="shared" si="68"/>
        <v>55,412.00</v>
      </c>
      <c r="I1461" s="78">
        <f t="shared" si="69"/>
        <v>55412</v>
      </c>
      <c r="J1461">
        <v>1</v>
      </c>
      <c r="K1461">
        <v>1</v>
      </c>
      <c r="L1461" s="61" t="s">
        <v>1692</v>
      </c>
      <c r="M1461" s="93">
        <v>41600</v>
      </c>
      <c r="N1461">
        <v>65</v>
      </c>
      <c r="O1461">
        <v>10</v>
      </c>
      <c r="P1461">
        <v>5</v>
      </c>
      <c r="Q1461">
        <v>28</v>
      </c>
      <c r="R1461">
        <v>11</v>
      </c>
      <c r="S1461">
        <v>1</v>
      </c>
      <c r="T1461">
        <v>8</v>
      </c>
      <c r="U1461">
        <v>1</v>
      </c>
      <c r="V1461">
        <v>2</v>
      </c>
      <c r="W1461">
        <v>3</v>
      </c>
      <c r="X1461">
        <v>5</v>
      </c>
      <c r="Y1461">
        <v>0</v>
      </c>
      <c r="Z1461">
        <v>0</v>
      </c>
      <c r="AA1461" t="s">
        <v>31</v>
      </c>
      <c r="AB1461">
        <v>0</v>
      </c>
    </row>
    <row r="1462" spans="2:28" x14ac:dyDescent="0.2">
      <c r="B1462">
        <v>10104</v>
      </c>
      <c r="C1462">
        <v>1975</v>
      </c>
      <c r="D1462" s="59">
        <f t="shared" ca="1" si="67"/>
        <v>49</v>
      </c>
      <c r="E1462" t="s">
        <v>23</v>
      </c>
      <c r="F1462" t="s">
        <v>32</v>
      </c>
      <c r="G1462" t="s">
        <v>1693</v>
      </c>
      <c r="H1462" s="61" t="str">
        <f t="shared" si="68"/>
        <v>33,590.00</v>
      </c>
      <c r="I1462" s="78">
        <f t="shared" si="69"/>
        <v>33590</v>
      </c>
      <c r="J1462">
        <v>2</v>
      </c>
      <c r="K1462">
        <v>1</v>
      </c>
      <c r="L1462" s="61">
        <v>41344</v>
      </c>
      <c r="M1462" s="93">
        <v>41344</v>
      </c>
      <c r="N1462">
        <v>65</v>
      </c>
      <c r="O1462">
        <v>4</v>
      </c>
      <c r="P1462">
        <v>0</v>
      </c>
      <c r="Q1462">
        <v>2</v>
      </c>
      <c r="R1462">
        <v>0</v>
      </c>
      <c r="S1462">
        <v>0</v>
      </c>
      <c r="T1462">
        <v>2</v>
      </c>
      <c r="U1462">
        <v>1</v>
      </c>
      <c r="V1462">
        <v>1</v>
      </c>
      <c r="W1462">
        <v>2</v>
      </c>
      <c r="X1462">
        <v>7</v>
      </c>
      <c r="Y1462">
        <v>0</v>
      </c>
      <c r="Z1462">
        <v>0</v>
      </c>
      <c r="AA1462" t="s">
        <v>31</v>
      </c>
      <c r="AB1462">
        <v>0</v>
      </c>
    </row>
    <row r="1463" spans="2:28" x14ac:dyDescent="0.2">
      <c r="B1463">
        <v>3254</v>
      </c>
      <c r="C1463">
        <v>1972</v>
      </c>
      <c r="D1463" s="59">
        <f t="shared" ca="1" si="67"/>
        <v>52</v>
      </c>
      <c r="E1463" t="s">
        <v>23</v>
      </c>
      <c r="F1463" t="s">
        <v>32</v>
      </c>
      <c r="G1463" t="s">
        <v>1694</v>
      </c>
      <c r="H1463" s="61" t="str">
        <f t="shared" si="68"/>
        <v>70,886.00</v>
      </c>
      <c r="I1463" s="78">
        <f t="shared" si="69"/>
        <v>70886</v>
      </c>
      <c r="J1463">
        <v>1</v>
      </c>
      <c r="K1463">
        <v>0</v>
      </c>
      <c r="L1463" s="61" t="s">
        <v>1649</v>
      </c>
      <c r="M1463" s="93">
        <v>41561</v>
      </c>
      <c r="N1463">
        <v>65</v>
      </c>
      <c r="O1463">
        <v>407</v>
      </c>
      <c r="P1463">
        <v>70</v>
      </c>
      <c r="Q1463">
        <v>239</v>
      </c>
      <c r="R1463">
        <v>103</v>
      </c>
      <c r="S1463">
        <v>88</v>
      </c>
      <c r="T1463">
        <v>53</v>
      </c>
      <c r="U1463">
        <v>1</v>
      </c>
      <c r="V1463">
        <v>5</v>
      </c>
      <c r="W1463">
        <v>4</v>
      </c>
      <c r="X1463">
        <v>2</v>
      </c>
      <c r="Y1463">
        <v>0</v>
      </c>
      <c r="Z1463">
        <v>0</v>
      </c>
      <c r="AA1463" t="s">
        <v>27</v>
      </c>
      <c r="AB1463">
        <v>0</v>
      </c>
    </row>
    <row r="1464" spans="2:28" x14ac:dyDescent="0.2">
      <c r="B1464">
        <v>2004</v>
      </c>
      <c r="C1464">
        <v>1970</v>
      </c>
      <c r="D1464" s="59">
        <f t="shared" ca="1" si="67"/>
        <v>54</v>
      </c>
      <c r="E1464" t="s">
        <v>23</v>
      </c>
      <c r="F1464" t="s">
        <v>28</v>
      </c>
      <c r="G1464" t="s">
        <v>1695</v>
      </c>
      <c r="H1464" s="61" t="str">
        <f t="shared" si="68"/>
        <v>72,679.00</v>
      </c>
      <c r="I1464" s="78">
        <f t="shared" si="69"/>
        <v>72679</v>
      </c>
      <c r="J1464">
        <v>0</v>
      </c>
      <c r="K1464">
        <v>1</v>
      </c>
      <c r="L1464" s="61" t="s">
        <v>212</v>
      </c>
      <c r="M1464" s="93">
        <v>41535</v>
      </c>
      <c r="N1464">
        <v>65</v>
      </c>
      <c r="O1464">
        <v>619</v>
      </c>
      <c r="P1464">
        <v>54</v>
      </c>
      <c r="Q1464">
        <v>260</v>
      </c>
      <c r="R1464">
        <v>127</v>
      </c>
      <c r="S1464">
        <v>54</v>
      </c>
      <c r="T1464">
        <v>54</v>
      </c>
      <c r="U1464">
        <v>1</v>
      </c>
      <c r="V1464">
        <v>4</v>
      </c>
      <c r="W1464">
        <v>5</v>
      </c>
      <c r="X1464">
        <v>1</v>
      </c>
      <c r="Y1464">
        <v>0</v>
      </c>
      <c r="Z1464">
        <v>0</v>
      </c>
      <c r="AA1464" t="s">
        <v>27</v>
      </c>
      <c r="AB1464">
        <v>0</v>
      </c>
    </row>
    <row r="1465" spans="2:28" x14ac:dyDescent="0.2">
      <c r="B1465">
        <v>6142</v>
      </c>
      <c r="C1465">
        <v>1944</v>
      </c>
      <c r="D1465" s="59">
        <f t="shared" ca="1" si="67"/>
        <v>80</v>
      </c>
      <c r="E1465" t="s">
        <v>53</v>
      </c>
      <c r="F1465" t="s">
        <v>32</v>
      </c>
      <c r="G1465" t="s">
        <v>1696</v>
      </c>
      <c r="H1465" s="61" t="str">
        <f t="shared" si="68"/>
        <v>65,073.00</v>
      </c>
      <c r="I1465" s="78">
        <f t="shared" si="69"/>
        <v>65073</v>
      </c>
      <c r="J1465">
        <v>0</v>
      </c>
      <c r="K1465">
        <v>0</v>
      </c>
      <c r="L1465" s="61" t="s">
        <v>233</v>
      </c>
      <c r="M1465" s="93">
        <v>41506</v>
      </c>
      <c r="N1465">
        <v>65</v>
      </c>
      <c r="O1465">
        <v>629</v>
      </c>
      <c r="P1465">
        <v>17</v>
      </c>
      <c r="Q1465">
        <v>177</v>
      </c>
      <c r="R1465">
        <v>69</v>
      </c>
      <c r="S1465">
        <v>0</v>
      </c>
      <c r="T1465">
        <v>8</v>
      </c>
      <c r="U1465">
        <v>1</v>
      </c>
      <c r="V1465">
        <v>5</v>
      </c>
      <c r="W1465">
        <v>5</v>
      </c>
      <c r="X1465">
        <v>2</v>
      </c>
      <c r="Y1465">
        <v>0</v>
      </c>
      <c r="Z1465">
        <v>1</v>
      </c>
      <c r="AA1465" t="s">
        <v>27</v>
      </c>
      <c r="AB1465">
        <v>0</v>
      </c>
    </row>
    <row r="1466" spans="2:28" x14ac:dyDescent="0.2">
      <c r="B1466">
        <v>8553</v>
      </c>
      <c r="C1466">
        <v>1966</v>
      </c>
      <c r="D1466" s="59">
        <f t="shared" ca="1" si="67"/>
        <v>58</v>
      </c>
      <c r="E1466" t="s">
        <v>23</v>
      </c>
      <c r="F1466" t="s">
        <v>32</v>
      </c>
      <c r="G1466" t="s">
        <v>1697</v>
      </c>
      <c r="H1466" s="61" t="str">
        <f t="shared" si="68"/>
        <v>44,300.00</v>
      </c>
      <c r="I1466" s="78">
        <f t="shared" si="69"/>
        <v>44300</v>
      </c>
      <c r="J1466">
        <v>1</v>
      </c>
      <c r="K1466">
        <v>1</v>
      </c>
      <c r="L1466" s="61" t="s">
        <v>235</v>
      </c>
      <c r="M1466" s="93">
        <v>41448</v>
      </c>
      <c r="N1466">
        <v>65</v>
      </c>
      <c r="O1466">
        <v>30</v>
      </c>
      <c r="P1466">
        <v>0</v>
      </c>
      <c r="Q1466">
        <v>9</v>
      </c>
      <c r="R1466">
        <v>0</v>
      </c>
      <c r="S1466">
        <v>0</v>
      </c>
      <c r="T1466">
        <v>3</v>
      </c>
      <c r="U1466">
        <v>2</v>
      </c>
      <c r="V1466">
        <v>1</v>
      </c>
      <c r="W1466">
        <v>3</v>
      </c>
      <c r="X1466">
        <v>6</v>
      </c>
      <c r="Y1466">
        <v>0</v>
      </c>
      <c r="Z1466">
        <v>0</v>
      </c>
      <c r="AA1466" t="s">
        <v>27</v>
      </c>
      <c r="AB1466">
        <v>0</v>
      </c>
    </row>
    <row r="1467" spans="2:28" x14ac:dyDescent="0.2">
      <c r="B1467">
        <v>9805</v>
      </c>
      <c r="C1467">
        <v>1954</v>
      </c>
      <c r="D1467" s="59">
        <f t="shared" ca="1" si="67"/>
        <v>70</v>
      </c>
      <c r="E1467" t="s">
        <v>53</v>
      </c>
      <c r="F1467" t="s">
        <v>32</v>
      </c>
      <c r="G1467" t="s">
        <v>1698</v>
      </c>
      <c r="H1467" s="61" t="str">
        <f t="shared" si="68"/>
        <v>56,129.00</v>
      </c>
      <c r="I1467" s="78">
        <f t="shared" si="69"/>
        <v>56129</v>
      </c>
      <c r="J1467">
        <v>0</v>
      </c>
      <c r="K1467">
        <v>1</v>
      </c>
      <c r="L1467" s="61" t="s">
        <v>886</v>
      </c>
      <c r="M1467" s="93">
        <v>41445</v>
      </c>
      <c r="N1467">
        <v>65</v>
      </c>
      <c r="O1467">
        <v>320</v>
      </c>
      <c r="P1467">
        <v>48</v>
      </c>
      <c r="Q1467">
        <v>133</v>
      </c>
      <c r="R1467">
        <v>39</v>
      </c>
      <c r="S1467">
        <v>72</v>
      </c>
      <c r="T1467">
        <v>48</v>
      </c>
      <c r="U1467">
        <v>4</v>
      </c>
      <c r="V1467">
        <v>6</v>
      </c>
      <c r="W1467">
        <v>10</v>
      </c>
      <c r="X1467">
        <v>4</v>
      </c>
      <c r="Y1467">
        <v>0</v>
      </c>
      <c r="Z1467">
        <v>0</v>
      </c>
      <c r="AA1467" t="s">
        <v>31</v>
      </c>
      <c r="AB1467">
        <v>0</v>
      </c>
    </row>
    <row r="1468" spans="2:28" x14ac:dyDescent="0.2">
      <c r="B1468">
        <v>849</v>
      </c>
      <c r="C1468">
        <v>1954</v>
      </c>
      <c r="D1468" s="59">
        <f t="shared" ca="1" si="67"/>
        <v>70</v>
      </c>
      <c r="E1468" t="s">
        <v>53</v>
      </c>
      <c r="F1468" t="s">
        <v>32</v>
      </c>
      <c r="G1468" t="s">
        <v>1698</v>
      </c>
      <c r="H1468" s="61" t="str">
        <f t="shared" si="68"/>
        <v>56,129.00</v>
      </c>
      <c r="I1468" s="78">
        <f t="shared" si="69"/>
        <v>56129</v>
      </c>
      <c r="J1468">
        <v>0</v>
      </c>
      <c r="K1468">
        <v>1</v>
      </c>
      <c r="L1468" s="61" t="s">
        <v>886</v>
      </c>
      <c r="M1468" s="93">
        <v>41445</v>
      </c>
      <c r="N1468">
        <v>65</v>
      </c>
      <c r="O1468">
        <v>320</v>
      </c>
      <c r="P1468">
        <v>48</v>
      </c>
      <c r="Q1468">
        <v>133</v>
      </c>
      <c r="R1468">
        <v>39</v>
      </c>
      <c r="S1468">
        <v>72</v>
      </c>
      <c r="T1468">
        <v>48</v>
      </c>
      <c r="U1468">
        <v>4</v>
      </c>
      <c r="V1468">
        <v>6</v>
      </c>
      <c r="W1468">
        <v>10</v>
      </c>
      <c r="X1468">
        <v>4</v>
      </c>
      <c r="Y1468">
        <v>0</v>
      </c>
      <c r="Z1468">
        <v>0</v>
      </c>
      <c r="AA1468" t="s">
        <v>27</v>
      </c>
      <c r="AB1468">
        <v>0</v>
      </c>
    </row>
    <row r="1469" spans="2:28" x14ac:dyDescent="0.2">
      <c r="B1469">
        <v>1606</v>
      </c>
      <c r="C1469">
        <v>1972</v>
      </c>
      <c r="D1469" s="59">
        <f t="shared" ca="1" si="67"/>
        <v>52</v>
      </c>
      <c r="E1469" t="s">
        <v>23</v>
      </c>
      <c r="F1469" t="s">
        <v>32</v>
      </c>
      <c r="G1469" t="s">
        <v>1699</v>
      </c>
      <c r="H1469" s="61" t="str">
        <f t="shared" si="68"/>
        <v>38,590.00</v>
      </c>
      <c r="I1469" s="78">
        <f t="shared" si="69"/>
        <v>38590</v>
      </c>
      <c r="J1469">
        <v>1</v>
      </c>
      <c r="K1469">
        <v>0</v>
      </c>
      <c r="L1469" s="61" t="s">
        <v>965</v>
      </c>
      <c r="M1469" s="93">
        <v>41409</v>
      </c>
      <c r="N1469">
        <v>65</v>
      </c>
      <c r="O1469">
        <v>3</v>
      </c>
      <c r="P1469">
        <v>1</v>
      </c>
      <c r="Q1469">
        <v>8</v>
      </c>
      <c r="R1469">
        <v>4</v>
      </c>
      <c r="S1469">
        <v>3</v>
      </c>
      <c r="T1469">
        <v>3</v>
      </c>
      <c r="U1469">
        <v>1</v>
      </c>
      <c r="V1469">
        <v>1</v>
      </c>
      <c r="W1469">
        <v>2</v>
      </c>
      <c r="X1469">
        <v>8</v>
      </c>
      <c r="Y1469">
        <v>0</v>
      </c>
      <c r="Z1469">
        <v>0</v>
      </c>
      <c r="AA1469" t="s">
        <v>67</v>
      </c>
      <c r="AB1469">
        <v>0</v>
      </c>
    </row>
    <row r="1470" spans="2:28" x14ac:dyDescent="0.2">
      <c r="B1470">
        <v>125</v>
      </c>
      <c r="C1470">
        <v>1959</v>
      </c>
      <c r="D1470" s="59">
        <f t="shared" ca="1" si="67"/>
        <v>65</v>
      </c>
      <c r="E1470" t="s">
        <v>43</v>
      </c>
      <c r="F1470" t="s">
        <v>32</v>
      </c>
      <c r="G1470" t="s">
        <v>1700</v>
      </c>
      <c r="H1470" s="61" t="str">
        <f t="shared" si="68"/>
        <v>53,083.00</v>
      </c>
      <c r="I1470" s="78">
        <f t="shared" si="69"/>
        <v>53083</v>
      </c>
      <c r="J1470">
        <v>1</v>
      </c>
      <c r="K1470">
        <v>1</v>
      </c>
      <c r="L1470" s="61" t="s">
        <v>965</v>
      </c>
      <c r="M1470" s="93">
        <v>41409</v>
      </c>
      <c r="N1470">
        <v>65</v>
      </c>
      <c r="O1470">
        <v>215</v>
      </c>
      <c r="P1470">
        <v>7</v>
      </c>
      <c r="Q1470">
        <v>33</v>
      </c>
      <c r="R1470">
        <v>3</v>
      </c>
      <c r="S1470">
        <v>0</v>
      </c>
      <c r="T1470">
        <v>13</v>
      </c>
      <c r="U1470">
        <v>6</v>
      </c>
      <c r="V1470">
        <v>5</v>
      </c>
      <c r="W1470">
        <v>5</v>
      </c>
      <c r="X1470">
        <v>7</v>
      </c>
      <c r="Y1470">
        <v>0</v>
      </c>
      <c r="Z1470">
        <v>0</v>
      </c>
      <c r="AA1470" t="s">
        <v>50</v>
      </c>
      <c r="AB1470">
        <v>1</v>
      </c>
    </row>
    <row r="1471" spans="2:28" x14ac:dyDescent="0.2">
      <c r="B1471">
        <v>9305</v>
      </c>
      <c r="C1471">
        <v>1977</v>
      </c>
      <c r="D1471" s="59">
        <f t="shared" ca="1" si="67"/>
        <v>47</v>
      </c>
      <c r="E1471" t="s">
        <v>43</v>
      </c>
      <c r="F1471" t="s">
        <v>28</v>
      </c>
      <c r="G1471" t="s">
        <v>1701</v>
      </c>
      <c r="H1471" s="61" t="str">
        <f t="shared" si="68"/>
        <v>79,689.00</v>
      </c>
      <c r="I1471" s="78">
        <f t="shared" si="69"/>
        <v>79689</v>
      </c>
      <c r="J1471">
        <v>0</v>
      </c>
      <c r="K1471">
        <v>0</v>
      </c>
      <c r="L1471" s="61">
        <v>41613</v>
      </c>
      <c r="M1471" s="93">
        <v>41613</v>
      </c>
      <c r="N1471">
        <v>65</v>
      </c>
      <c r="O1471">
        <v>311</v>
      </c>
      <c r="P1471">
        <v>26</v>
      </c>
      <c r="Q1471">
        <v>640</v>
      </c>
      <c r="R1471">
        <v>180</v>
      </c>
      <c r="S1471">
        <v>37</v>
      </c>
      <c r="T1471">
        <v>121</v>
      </c>
      <c r="U1471">
        <v>1</v>
      </c>
      <c r="V1471">
        <v>4</v>
      </c>
      <c r="W1471">
        <v>13</v>
      </c>
      <c r="X1471">
        <v>2</v>
      </c>
      <c r="Y1471">
        <v>0</v>
      </c>
      <c r="Z1471">
        <v>0</v>
      </c>
      <c r="AA1471" t="s">
        <v>27</v>
      </c>
      <c r="AB1471">
        <v>0</v>
      </c>
    </row>
    <row r="1472" spans="2:28" x14ac:dyDescent="0.2">
      <c r="B1472">
        <v>4706</v>
      </c>
      <c r="C1472">
        <v>1967</v>
      </c>
      <c r="D1472" s="59">
        <f t="shared" ca="1" si="67"/>
        <v>57</v>
      </c>
      <c r="E1472" t="s">
        <v>23</v>
      </c>
      <c r="F1472" t="s">
        <v>28</v>
      </c>
      <c r="G1472" t="s">
        <v>1702</v>
      </c>
      <c r="H1472" s="61" t="str">
        <f t="shared" si="68"/>
        <v>34,704.00</v>
      </c>
      <c r="I1472" s="78">
        <f t="shared" si="69"/>
        <v>34704</v>
      </c>
      <c r="J1472">
        <v>0</v>
      </c>
      <c r="K1472">
        <v>1</v>
      </c>
      <c r="L1472" s="61" t="s">
        <v>436</v>
      </c>
      <c r="M1472" s="93">
        <v>41391</v>
      </c>
      <c r="N1472">
        <v>65</v>
      </c>
      <c r="O1472">
        <v>29</v>
      </c>
      <c r="P1472">
        <v>0</v>
      </c>
      <c r="Q1472">
        <v>5</v>
      </c>
      <c r="R1472">
        <v>0</v>
      </c>
      <c r="S1472">
        <v>1</v>
      </c>
      <c r="T1472">
        <v>5</v>
      </c>
      <c r="U1472">
        <v>1</v>
      </c>
      <c r="V1472">
        <v>1</v>
      </c>
      <c r="W1472">
        <v>3</v>
      </c>
      <c r="X1472">
        <v>5</v>
      </c>
      <c r="Y1472">
        <v>0</v>
      </c>
      <c r="Z1472">
        <v>0</v>
      </c>
      <c r="AA1472" t="s">
        <v>31</v>
      </c>
      <c r="AB1472">
        <v>0</v>
      </c>
    </row>
    <row r="1473" spans="2:28" x14ac:dyDescent="0.2">
      <c r="B1473">
        <v>4437</v>
      </c>
      <c r="C1473">
        <v>1963</v>
      </c>
      <c r="D1473" s="59">
        <f t="shared" ca="1" si="67"/>
        <v>61</v>
      </c>
      <c r="E1473" t="s">
        <v>23</v>
      </c>
      <c r="F1473" t="s">
        <v>32</v>
      </c>
      <c r="G1473" t="s">
        <v>1703</v>
      </c>
      <c r="H1473" s="61" t="str">
        <f t="shared" si="68"/>
        <v>65,316.00</v>
      </c>
      <c r="I1473" s="78">
        <f t="shared" si="69"/>
        <v>65316</v>
      </c>
      <c r="J1473">
        <v>1</v>
      </c>
      <c r="K1473">
        <v>1</v>
      </c>
      <c r="L1473" s="61" t="s">
        <v>344</v>
      </c>
      <c r="M1473" s="93">
        <v>41388</v>
      </c>
      <c r="N1473">
        <v>65</v>
      </c>
      <c r="O1473">
        <v>112</v>
      </c>
      <c r="P1473">
        <v>6</v>
      </c>
      <c r="Q1473">
        <v>92</v>
      </c>
      <c r="R1473">
        <v>3</v>
      </c>
      <c r="S1473">
        <v>9</v>
      </c>
      <c r="T1473">
        <v>38</v>
      </c>
      <c r="U1473">
        <v>2</v>
      </c>
      <c r="V1473">
        <v>3</v>
      </c>
      <c r="W1473">
        <v>5</v>
      </c>
      <c r="X1473">
        <v>4</v>
      </c>
      <c r="Y1473">
        <v>0</v>
      </c>
      <c r="Z1473">
        <v>0</v>
      </c>
      <c r="AA1473" t="s">
        <v>27</v>
      </c>
      <c r="AB1473">
        <v>0</v>
      </c>
    </row>
    <row r="1474" spans="2:28" x14ac:dyDescent="0.2">
      <c r="B1474">
        <v>3081</v>
      </c>
      <c r="C1474">
        <v>1979</v>
      </c>
      <c r="D1474" s="59">
        <f t="shared" ca="1" si="67"/>
        <v>45</v>
      </c>
      <c r="E1474" t="s">
        <v>40</v>
      </c>
      <c r="F1474" t="s">
        <v>32</v>
      </c>
      <c r="G1474" t="s">
        <v>1704</v>
      </c>
      <c r="H1474" s="61" t="str">
        <f t="shared" si="68"/>
        <v>41,014.00</v>
      </c>
      <c r="I1474" s="78">
        <f t="shared" si="69"/>
        <v>41014</v>
      </c>
      <c r="J1474">
        <v>1</v>
      </c>
      <c r="K1474">
        <v>0</v>
      </c>
      <c r="L1474" s="61" t="s">
        <v>470</v>
      </c>
      <c r="M1474" s="93">
        <v>41386</v>
      </c>
      <c r="N1474">
        <v>65</v>
      </c>
      <c r="O1474">
        <v>7</v>
      </c>
      <c r="P1474">
        <v>2</v>
      </c>
      <c r="Q1474">
        <v>6</v>
      </c>
      <c r="R1474">
        <v>2</v>
      </c>
      <c r="S1474">
        <v>0</v>
      </c>
      <c r="T1474">
        <v>3</v>
      </c>
      <c r="U1474">
        <v>1</v>
      </c>
      <c r="V1474">
        <v>1</v>
      </c>
      <c r="W1474">
        <v>2</v>
      </c>
      <c r="X1474">
        <v>7</v>
      </c>
      <c r="Y1474">
        <v>0</v>
      </c>
      <c r="Z1474">
        <v>0</v>
      </c>
      <c r="AA1474" t="s">
        <v>27</v>
      </c>
      <c r="AB1474">
        <v>0</v>
      </c>
    </row>
    <row r="1475" spans="2:28" x14ac:dyDescent="0.2">
      <c r="B1475">
        <v>3536</v>
      </c>
      <c r="C1475">
        <v>1961</v>
      </c>
      <c r="D1475" s="59">
        <f t="shared" ref="D1475:D1538" ca="1" si="70">(YEAR(NOW())-C1475)</f>
        <v>63</v>
      </c>
      <c r="E1475" t="s">
        <v>23</v>
      </c>
      <c r="F1475" t="s">
        <v>32</v>
      </c>
      <c r="G1475" t="s">
        <v>1705</v>
      </c>
      <c r="H1475" s="61" t="str">
        <f t="shared" ref="H1475:H1538" si="71">REPLACE(G1475,1,1,"")</f>
        <v>19,740.00</v>
      </c>
      <c r="I1475" s="78">
        <f t="shared" ref="I1475:I1538" si="72">VALUE(H1475)</f>
        <v>19740</v>
      </c>
      <c r="J1475">
        <v>0</v>
      </c>
      <c r="K1475">
        <v>1</v>
      </c>
      <c r="L1475" s="61" t="s">
        <v>376</v>
      </c>
      <c r="M1475" s="93">
        <v>41357</v>
      </c>
      <c r="N1475">
        <v>65</v>
      </c>
      <c r="O1475">
        <v>7</v>
      </c>
      <c r="P1475">
        <v>11</v>
      </c>
      <c r="Q1475">
        <v>3</v>
      </c>
      <c r="R1475">
        <v>10</v>
      </c>
      <c r="S1475">
        <v>4</v>
      </c>
      <c r="T1475">
        <v>20</v>
      </c>
      <c r="U1475">
        <v>2</v>
      </c>
      <c r="V1475">
        <v>1</v>
      </c>
      <c r="W1475">
        <v>3</v>
      </c>
      <c r="X1475">
        <v>5</v>
      </c>
      <c r="Y1475">
        <v>0</v>
      </c>
      <c r="Z1475">
        <v>0</v>
      </c>
      <c r="AA1475" t="s">
        <v>50</v>
      </c>
      <c r="AB1475">
        <v>0</v>
      </c>
    </row>
    <row r="1476" spans="2:28" x14ac:dyDescent="0.2">
      <c r="B1476">
        <v>8686</v>
      </c>
      <c r="C1476">
        <v>1980</v>
      </c>
      <c r="D1476" s="59">
        <f t="shared" ca="1" si="70"/>
        <v>44</v>
      </c>
      <c r="E1476" t="s">
        <v>118</v>
      </c>
      <c r="F1476" t="s">
        <v>32</v>
      </c>
      <c r="G1476" t="s">
        <v>1706</v>
      </c>
      <c r="H1476" s="61" t="str">
        <f t="shared" si="71"/>
        <v>23,724.00</v>
      </c>
      <c r="I1476" s="78">
        <f t="shared" si="72"/>
        <v>23724</v>
      </c>
      <c r="J1476">
        <v>1</v>
      </c>
      <c r="K1476">
        <v>0</v>
      </c>
      <c r="L1476" s="61">
        <v>41487</v>
      </c>
      <c r="M1476" s="93">
        <v>41487</v>
      </c>
      <c r="N1476">
        <v>65</v>
      </c>
      <c r="O1476">
        <v>5</v>
      </c>
      <c r="P1476">
        <v>23</v>
      </c>
      <c r="Q1476">
        <v>15</v>
      </c>
      <c r="R1476">
        <v>0</v>
      </c>
      <c r="S1476">
        <v>18</v>
      </c>
      <c r="T1476">
        <v>14</v>
      </c>
      <c r="U1476">
        <v>2</v>
      </c>
      <c r="V1476">
        <v>2</v>
      </c>
      <c r="W1476">
        <v>3</v>
      </c>
      <c r="X1476">
        <v>8</v>
      </c>
      <c r="Y1476">
        <v>0</v>
      </c>
      <c r="Z1476">
        <v>0</v>
      </c>
      <c r="AA1476" t="s">
        <v>27</v>
      </c>
      <c r="AB1476">
        <v>0</v>
      </c>
    </row>
    <row r="1477" spans="2:28" x14ac:dyDescent="0.2">
      <c r="B1477">
        <v>9707</v>
      </c>
      <c r="C1477">
        <v>1970</v>
      </c>
      <c r="D1477" s="59">
        <f t="shared" ca="1" si="70"/>
        <v>54</v>
      </c>
      <c r="E1477" t="s">
        <v>40</v>
      </c>
      <c r="F1477" t="s">
        <v>32</v>
      </c>
      <c r="G1477" t="s">
        <v>1707</v>
      </c>
      <c r="H1477" s="61" t="str">
        <f t="shared" si="71"/>
        <v>55,212.00</v>
      </c>
      <c r="I1477" s="78">
        <f t="shared" si="72"/>
        <v>55212</v>
      </c>
      <c r="J1477">
        <v>0</v>
      </c>
      <c r="K1477">
        <v>1</v>
      </c>
      <c r="L1477" s="61" t="s">
        <v>74</v>
      </c>
      <c r="M1477" s="93">
        <v>41236</v>
      </c>
      <c r="N1477">
        <v>65</v>
      </c>
      <c r="O1477">
        <v>1103</v>
      </c>
      <c r="P1477">
        <v>0</v>
      </c>
      <c r="Q1477">
        <v>45</v>
      </c>
      <c r="R1477">
        <v>0</v>
      </c>
      <c r="S1477">
        <v>0</v>
      </c>
      <c r="T1477">
        <v>34</v>
      </c>
      <c r="U1477">
        <v>3</v>
      </c>
      <c r="V1477">
        <v>4</v>
      </c>
      <c r="W1477">
        <v>11</v>
      </c>
      <c r="X1477">
        <v>8</v>
      </c>
      <c r="Y1477">
        <v>0</v>
      </c>
      <c r="Z1477">
        <v>0</v>
      </c>
      <c r="AA1477" t="s">
        <v>27</v>
      </c>
      <c r="AB1477">
        <v>2</v>
      </c>
    </row>
    <row r="1478" spans="2:28" x14ac:dyDescent="0.2">
      <c r="B1478">
        <v>10872</v>
      </c>
      <c r="C1478">
        <v>1970</v>
      </c>
      <c r="D1478" s="59">
        <f t="shared" ca="1" si="70"/>
        <v>54</v>
      </c>
      <c r="E1478" t="s">
        <v>40</v>
      </c>
      <c r="F1478" t="s">
        <v>32</v>
      </c>
      <c r="G1478" t="s">
        <v>1707</v>
      </c>
      <c r="H1478" s="61" t="str">
        <f t="shared" si="71"/>
        <v>55,212.00</v>
      </c>
      <c r="I1478" s="78">
        <f t="shared" si="72"/>
        <v>55212</v>
      </c>
      <c r="J1478">
        <v>0</v>
      </c>
      <c r="K1478">
        <v>1</v>
      </c>
      <c r="L1478" s="61" t="s">
        <v>74</v>
      </c>
      <c r="M1478" s="93">
        <v>41236</v>
      </c>
      <c r="N1478">
        <v>65</v>
      </c>
      <c r="O1478">
        <v>1103</v>
      </c>
      <c r="P1478">
        <v>0</v>
      </c>
      <c r="Q1478">
        <v>45</v>
      </c>
      <c r="R1478">
        <v>0</v>
      </c>
      <c r="S1478">
        <v>0</v>
      </c>
      <c r="T1478">
        <v>34</v>
      </c>
      <c r="U1478">
        <v>3</v>
      </c>
      <c r="V1478">
        <v>4</v>
      </c>
      <c r="W1478">
        <v>11</v>
      </c>
      <c r="X1478">
        <v>8</v>
      </c>
      <c r="Y1478">
        <v>0</v>
      </c>
      <c r="Z1478">
        <v>0</v>
      </c>
      <c r="AA1478" t="s">
        <v>27</v>
      </c>
      <c r="AB1478">
        <v>2</v>
      </c>
    </row>
    <row r="1479" spans="2:28" x14ac:dyDescent="0.2">
      <c r="B1479">
        <v>9058</v>
      </c>
      <c r="C1479">
        <v>1956</v>
      </c>
      <c r="D1479" s="59">
        <f t="shared" ca="1" si="70"/>
        <v>68</v>
      </c>
      <c r="E1479" t="s">
        <v>23</v>
      </c>
      <c r="F1479" t="s">
        <v>55</v>
      </c>
      <c r="G1479" t="s">
        <v>1708</v>
      </c>
      <c r="H1479" s="61" t="str">
        <f t="shared" si="71"/>
        <v>79,800.00</v>
      </c>
      <c r="I1479" s="78">
        <f t="shared" si="72"/>
        <v>79800</v>
      </c>
      <c r="J1479">
        <v>0</v>
      </c>
      <c r="K1479">
        <v>0</v>
      </c>
      <c r="L1479" s="61" t="s">
        <v>630</v>
      </c>
      <c r="M1479" s="93">
        <v>41175</v>
      </c>
      <c r="N1479">
        <v>65</v>
      </c>
      <c r="O1479">
        <v>1060</v>
      </c>
      <c r="P1479">
        <v>21</v>
      </c>
      <c r="Q1479">
        <v>530</v>
      </c>
      <c r="R1479">
        <v>32</v>
      </c>
      <c r="S1479">
        <v>0</v>
      </c>
      <c r="T1479">
        <v>224</v>
      </c>
      <c r="U1479">
        <v>1</v>
      </c>
      <c r="V1479">
        <v>5</v>
      </c>
      <c r="W1479">
        <v>5</v>
      </c>
      <c r="X1479">
        <v>3</v>
      </c>
      <c r="Y1479">
        <v>1</v>
      </c>
      <c r="Z1479">
        <v>0</v>
      </c>
      <c r="AA1479" t="s">
        <v>27</v>
      </c>
      <c r="AB1479">
        <v>3</v>
      </c>
    </row>
    <row r="1480" spans="2:28" x14ac:dyDescent="0.2">
      <c r="B1480">
        <v>4640</v>
      </c>
      <c r="C1480">
        <v>1968</v>
      </c>
      <c r="D1480" s="59">
        <f t="shared" ca="1" si="70"/>
        <v>56</v>
      </c>
      <c r="E1480" t="s">
        <v>23</v>
      </c>
      <c r="F1480" t="s">
        <v>24</v>
      </c>
      <c r="G1480" t="s">
        <v>1709</v>
      </c>
      <c r="H1480" s="61" t="str">
        <f t="shared" si="71"/>
        <v>70,647.00</v>
      </c>
      <c r="I1480" s="78">
        <f t="shared" si="72"/>
        <v>70647</v>
      </c>
      <c r="J1480">
        <v>0</v>
      </c>
      <c r="K1480">
        <v>1</v>
      </c>
      <c r="L1480" s="61" t="s">
        <v>271</v>
      </c>
      <c r="M1480" s="93">
        <v>41173</v>
      </c>
      <c r="N1480">
        <v>65</v>
      </c>
      <c r="O1480">
        <v>561</v>
      </c>
      <c r="P1480">
        <v>85</v>
      </c>
      <c r="Q1480">
        <v>171</v>
      </c>
      <c r="R1480">
        <v>25</v>
      </c>
      <c r="S1480">
        <v>123</v>
      </c>
      <c r="T1480">
        <v>114</v>
      </c>
      <c r="U1480">
        <v>2</v>
      </c>
      <c r="V1480">
        <v>4</v>
      </c>
      <c r="W1480">
        <v>13</v>
      </c>
      <c r="X1480">
        <v>2</v>
      </c>
      <c r="Y1480">
        <v>0</v>
      </c>
      <c r="Z1480">
        <v>0</v>
      </c>
      <c r="AA1480" t="s">
        <v>67</v>
      </c>
      <c r="AB1480">
        <v>0</v>
      </c>
    </row>
    <row r="1481" spans="2:28" x14ac:dyDescent="0.2">
      <c r="B1481">
        <v>2525</v>
      </c>
      <c r="C1481">
        <v>1975</v>
      </c>
      <c r="D1481" s="59">
        <f t="shared" ca="1" si="70"/>
        <v>49</v>
      </c>
      <c r="E1481" t="s">
        <v>40</v>
      </c>
      <c r="F1481" t="s">
        <v>32</v>
      </c>
      <c r="G1481" t="s">
        <v>1710</v>
      </c>
      <c r="H1481" s="61" t="str">
        <f t="shared" si="71"/>
        <v>38,410.00</v>
      </c>
      <c r="I1481" s="78">
        <f t="shared" si="72"/>
        <v>38410</v>
      </c>
      <c r="J1481">
        <v>0</v>
      </c>
      <c r="K1481">
        <v>0</v>
      </c>
      <c r="L1481" s="61" t="s">
        <v>78</v>
      </c>
      <c r="M1481" s="93">
        <v>41166</v>
      </c>
      <c r="N1481">
        <v>65</v>
      </c>
      <c r="O1481">
        <v>153</v>
      </c>
      <c r="P1481">
        <v>64</v>
      </c>
      <c r="Q1481">
        <v>123</v>
      </c>
      <c r="R1481">
        <v>116</v>
      </c>
      <c r="S1481">
        <v>64</v>
      </c>
      <c r="T1481">
        <v>14</v>
      </c>
      <c r="U1481">
        <v>2</v>
      </c>
      <c r="V1481">
        <v>5</v>
      </c>
      <c r="W1481">
        <v>9</v>
      </c>
      <c r="X1481">
        <v>6</v>
      </c>
      <c r="Y1481">
        <v>1</v>
      </c>
      <c r="Z1481">
        <v>0</v>
      </c>
      <c r="AA1481" t="s">
        <v>31</v>
      </c>
      <c r="AB1481">
        <v>0</v>
      </c>
    </row>
    <row r="1482" spans="2:28" x14ac:dyDescent="0.2">
      <c r="B1482">
        <v>9503</v>
      </c>
      <c r="C1482">
        <v>1981</v>
      </c>
      <c r="D1482" s="59">
        <f t="shared" ca="1" si="70"/>
        <v>43</v>
      </c>
      <c r="E1482" t="s">
        <v>23</v>
      </c>
      <c r="F1482" t="s">
        <v>28</v>
      </c>
      <c r="G1482" t="s">
        <v>1711</v>
      </c>
      <c r="H1482" s="61" t="str">
        <f t="shared" si="71"/>
        <v>28,071.00</v>
      </c>
      <c r="I1482" s="78">
        <f t="shared" si="72"/>
        <v>28071</v>
      </c>
      <c r="J1482">
        <v>0</v>
      </c>
      <c r="K1482">
        <v>0</v>
      </c>
      <c r="L1482" s="61" t="s">
        <v>1621</v>
      </c>
      <c r="M1482" s="93">
        <v>41150</v>
      </c>
      <c r="N1482">
        <v>65</v>
      </c>
      <c r="O1482">
        <v>39</v>
      </c>
      <c r="P1482">
        <v>33</v>
      </c>
      <c r="Q1482">
        <v>130</v>
      </c>
      <c r="R1482">
        <v>41</v>
      </c>
      <c r="S1482">
        <v>26</v>
      </c>
      <c r="T1482">
        <v>44</v>
      </c>
      <c r="U1482">
        <v>2</v>
      </c>
      <c r="V1482">
        <v>5</v>
      </c>
      <c r="W1482">
        <v>5</v>
      </c>
      <c r="X1482">
        <v>8</v>
      </c>
      <c r="Y1482">
        <v>0</v>
      </c>
      <c r="Z1482">
        <v>0</v>
      </c>
      <c r="AA1482" t="s">
        <v>27</v>
      </c>
      <c r="AB1482">
        <v>0</v>
      </c>
    </row>
    <row r="1483" spans="2:28" x14ac:dyDescent="0.2">
      <c r="B1483">
        <v>10704</v>
      </c>
      <c r="C1483">
        <v>1970</v>
      </c>
      <c r="D1483" s="59">
        <f t="shared" ca="1" si="70"/>
        <v>54</v>
      </c>
      <c r="E1483" t="s">
        <v>23</v>
      </c>
      <c r="F1483" t="s">
        <v>28</v>
      </c>
      <c r="G1483" t="s">
        <v>1712</v>
      </c>
      <c r="H1483" s="61" t="str">
        <f t="shared" si="71"/>
        <v>54,803.00</v>
      </c>
      <c r="I1483" s="78">
        <f t="shared" si="72"/>
        <v>54803</v>
      </c>
      <c r="J1483">
        <v>0</v>
      </c>
      <c r="K1483">
        <v>1</v>
      </c>
      <c r="L1483" s="61" t="s">
        <v>1713</v>
      </c>
      <c r="M1483" s="93">
        <v>41142</v>
      </c>
      <c r="N1483">
        <v>65</v>
      </c>
      <c r="O1483">
        <v>404</v>
      </c>
      <c r="P1483">
        <v>0</v>
      </c>
      <c r="Q1483">
        <v>92</v>
      </c>
      <c r="R1483">
        <v>28</v>
      </c>
      <c r="S1483">
        <v>27</v>
      </c>
      <c r="T1483">
        <v>142</v>
      </c>
      <c r="U1483">
        <v>2</v>
      </c>
      <c r="V1483">
        <v>6</v>
      </c>
      <c r="W1483">
        <v>9</v>
      </c>
      <c r="X1483">
        <v>4</v>
      </c>
      <c r="Y1483">
        <v>0</v>
      </c>
      <c r="Z1483">
        <v>0</v>
      </c>
      <c r="AA1483" t="s">
        <v>27</v>
      </c>
      <c r="AB1483">
        <v>0</v>
      </c>
    </row>
    <row r="1484" spans="2:28" x14ac:dyDescent="0.2">
      <c r="B1484">
        <v>2669</v>
      </c>
      <c r="C1484">
        <v>1994</v>
      </c>
      <c r="D1484" s="59">
        <f t="shared" ca="1" si="70"/>
        <v>30</v>
      </c>
      <c r="E1484" t="s">
        <v>23</v>
      </c>
      <c r="F1484" t="s">
        <v>28</v>
      </c>
      <c r="G1484" t="s">
        <v>1714</v>
      </c>
      <c r="H1484" s="61" t="str">
        <f t="shared" si="71"/>
        <v>74,293.00</v>
      </c>
      <c r="I1484" s="78">
        <f t="shared" si="72"/>
        <v>74293</v>
      </c>
      <c r="J1484">
        <v>0</v>
      </c>
      <c r="K1484">
        <v>0</v>
      </c>
      <c r="L1484" s="61">
        <v>41734</v>
      </c>
      <c r="M1484" s="93">
        <v>41734</v>
      </c>
      <c r="N1484">
        <v>66</v>
      </c>
      <c r="O1484">
        <v>375</v>
      </c>
      <c r="P1484">
        <v>152</v>
      </c>
      <c r="Q1484">
        <v>335</v>
      </c>
      <c r="R1484">
        <v>93</v>
      </c>
      <c r="S1484">
        <v>91</v>
      </c>
      <c r="T1484">
        <v>81</v>
      </c>
      <c r="U1484">
        <v>1</v>
      </c>
      <c r="V1484">
        <v>5</v>
      </c>
      <c r="W1484">
        <v>6</v>
      </c>
      <c r="X1484">
        <v>2</v>
      </c>
      <c r="Y1484">
        <v>0</v>
      </c>
      <c r="Z1484">
        <v>0</v>
      </c>
      <c r="AA1484" t="s">
        <v>27</v>
      </c>
      <c r="AB1484">
        <v>0</v>
      </c>
    </row>
    <row r="1485" spans="2:28" x14ac:dyDescent="0.2">
      <c r="B1485">
        <v>10037</v>
      </c>
      <c r="C1485">
        <v>1994</v>
      </c>
      <c r="D1485" s="59">
        <f t="shared" ca="1" si="70"/>
        <v>30</v>
      </c>
      <c r="E1485" t="s">
        <v>23</v>
      </c>
      <c r="F1485" t="s">
        <v>28</v>
      </c>
      <c r="G1485" t="s">
        <v>1714</v>
      </c>
      <c r="H1485" s="61" t="str">
        <f t="shared" si="71"/>
        <v>74,293.00</v>
      </c>
      <c r="I1485" s="78">
        <f t="shared" si="72"/>
        <v>74293</v>
      </c>
      <c r="J1485">
        <v>0</v>
      </c>
      <c r="K1485">
        <v>0</v>
      </c>
      <c r="L1485" s="61">
        <v>41734</v>
      </c>
      <c r="M1485" s="93">
        <v>41734</v>
      </c>
      <c r="N1485">
        <v>66</v>
      </c>
      <c r="O1485">
        <v>375</v>
      </c>
      <c r="P1485">
        <v>152</v>
      </c>
      <c r="Q1485">
        <v>335</v>
      </c>
      <c r="R1485">
        <v>93</v>
      </c>
      <c r="S1485">
        <v>91</v>
      </c>
      <c r="T1485">
        <v>81</v>
      </c>
      <c r="U1485">
        <v>1</v>
      </c>
      <c r="V1485">
        <v>5</v>
      </c>
      <c r="W1485">
        <v>6</v>
      </c>
      <c r="X1485">
        <v>2</v>
      </c>
      <c r="Y1485">
        <v>0</v>
      </c>
      <c r="Z1485">
        <v>0</v>
      </c>
      <c r="AA1485" t="s">
        <v>67</v>
      </c>
      <c r="AB1485">
        <v>0</v>
      </c>
    </row>
    <row r="1486" spans="2:28" x14ac:dyDescent="0.2">
      <c r="B1486">
        <v>5680</v>
      </c>
      <c r="C1486">
        <v>1985</v>
      </c>
      <c r="D1486" s="59">
        <f t="shared" ca="1" si="70"/>
        <v>39</v>
      </c>
      <c r="E1486" t="s">
        <v>43</v>
      </c>
      <c r="F1486" t="s">
        <v>32</v>
      </c>
      <c r="G1486" t="s">
        <v>1715</v>
      </c>
      <c r="H1486" s="61" t="str">
        <f t="shared" si="71"/>
        <v>35,684.00</v>
      </c>
      <c r="I1486" s="78">
        <f t="shared" si="72"/>
        <v>35684</v>
      </c>
      <c r="J1486">
        <v>1</v>
      </c>
      <c r="K1486">
        <v>0</v>
      </c>
      <c r="L1486" s="61" t="s">
        <v>1716</v>
      </c>
      <c r="M1486" s="93">
        <v>41751</v>
      </c>
      <c r="N1486">
        <v>66</v>
      </c>
      <c r="O1486">
        <v>10</v>
      </c>
      <c r="P1486">
        <v>4</v>
      </c>
      <c r="Q1486">
        <v>7</v>
      </c>
      <c r="R1486">
        <v>0</v>
      </c>
      <c r="S1486">
        <v>6</v>
      </c>
      <c r="T1486">
        <v>3</v>
      </c>
      <c r="U1486">
        <v>1</v>
      </c>
      <c r="V1486">
        <v>1</v>
      </c>
      <c r="W1486">
        <v>3</v>
      </c>
      <c r="X1486">
        <v>6</v>
      </c>
      <c r="Y1486">
        <v>0</v>
      </c>
      <c r="Z1486">
        <v>0</v>
      </c>
      <c r="AA1486" t="s">
        <v>27</v>
      </c>
      <c r="AB1486">
        <v>0</v>
      </c>
    </row>
    <row r="1487" spans="2:28" x14ac:dyDescent="0.2">
      <c r="B1487">
        <v>3726</v>
      </c>
      <c r="C1487">
        <v>1987</v>
      </c>
      <c r="D1487" s="59">
        <f t="shared" ca="1" si="70"/>
        <v>37</v>
      </c>
      <c r="E1487" t="s">
        <v>40</v>
      </c>
      <c r="F1487" t="s">
        <v>32</v>
      </c>
      <c r="G1487" t="s">
        <v>1717</v>
      </c>
      <c r="H1487" s="61" t="str">
        <f t="shared" si="71"/>
        <v>34,320.00</v>
      </c>
      <c r="I1487" s="78">
        <f t="shared" si="72"/>
        <v>34320</v>
      </c>
      <c r="J1487">
        <v>1</v>
      </c>
      <c r="K1487">
        <v>0</v>
      </c>
      <c r="L1487" s="61" t="s">
        <v>1459</v>
      </c>
      <c r="M1487" s="93">
        <v>41686</v>
      </c>
      <c r="N1487">
        <v>66</v>
      </c>
      <c r="O1487">
        <v>4</v>
      </c>
      <c r="P1487">
        <v>1</v>
      </c>
      <c r="Q1487">
        <v>9</v>
      </c>
      <c r="R1487">
        <v>3</v>
      </c>
      <c r="S1487">
        <v>0</v>
      </c>
      <c r="T1487">
        <v>0</v>
      </c>
      <c r="U1487">
        <v>1</v>
      </c>
      <c r="V1487">
        <v>1</v>
      </c>
      <c r="W1487">
        <v>2</v>
      </c>
      <c r="X1487">
        <v>8</v>
      </c>
      <c r="Y1487">
        <v>0</v>
      </c>
      <c r="Z1487">
        <v>0</v>
      </c>
      <c r="AA1487" t="s">
        <v>67</v>
      </c>
      <c r="AB1487">
        <v>0</v>
      </c>
    </row>
    <row r="1488" spans="2:28" x14ac:dyDescent="0.2">
      <c r="B1488">
        <v>4548</v>
      </c>
      <c r="C1488">
        <v>1982</v>
      </c>
      <c r="D1488" s="59">
        <f t="shared" ca="1" si="70"/>
        <v>42</v>
      </c>
      <c r="E1488" t="s">
        <v>23</v>
      </c>
      <c r="F1488" t="s">
        <v>28</v>
      </c>
      <c r="G1488" t="s">
        <v>1718</v>
      </c>
      <c r="H1488" s="61" t="str">
        <f t="shared" si="71"/>
        <v>41,967.00</v>
      </c>
      <c r="I1488" s="78">
        <f t="shared" si="72"/>
        <v>41967</v>
      </c>
      <c r="J1488">
        <v>1</v>
      </c>
      <c r="K1488">
        <v>1</v>
      </c>
      <c r="L1488" s="61" t="s">
        <v>361</v>
      </c>
      <c r="M1488" s="93">
        <v>41601</v>
      </c>
      <c r="N1488">
        <v>66</v>
      </c>
      <c r="O1488">
        <v>23</v>
      </c>
      <c r="P1488">
        <v>4</v>
      </c>
      <c r="Q1488">
        <v>10</v>
      </c>
      <c r="R1488">
        <v>0</v>
      </c>
      <c r="S1488">
        <v>2</v>
      </c>
      <c r="T1488">
        <v>15</v>
      </c>
      <c r="U1488">
        <v>1</v>
      </c>
      <c r="V1488">
        <v>1</v>
      </c>
      <c r="W1488">
        <v>3</v>
      </c>
      <c r="X1488">
        <v>4</v>
      </c>
      <c r="Y1488">
        <v>0</v>
      </c>
      <c r="Z1488">
        <v>0</v>
      </c>
      <c r="AA1488" t="s">
        <v>31</v>
      </c>
      <c r="AB1488">
        <v>0</v>
      </c>
    </row>
    <row r="1489" spans="2:28" x14ac:dyDescent="0.2">
      <c r="B1489">
        <v>4599</v>
      </c>
      <c r="C1489">
        <v>1977</v>
      </c>
      <c r="D1489" s="59">
        <f t="shared" ca="1" si="70"/>
        <v>47</v>
      </c>
      <c r="E1489" t="s">
        <v>53</v>
      </c>
      <c r="F1489" t="s">
        <v>32</v>
      </c>
      <c r="G1489" t="s">
        <v>1719</v>
      </c>
      <c r="H1489" s="61" t="str">
        <f t="shared" si="71"/>
        <v>49,681.00</v>
      </c>
      <c r="I1489" s="78">
        <f t="shared" si="72"/>
        <v>49681</v>
      </c>
      <c r="J1489">
        <v>0</v>
      </c>
      <c r="K1489">
        <v>2</v>
      </c>
      <c r="L1489" s="61">
        <v>41375</v>
      </c>
      <c r="M1489" s="93">
        <v>41375</v>
      </c>
      <c r="N1489">
        <v>66</v>
      </c>
      <c r="O1489">
        <v>411</v>
      </c>
      <c r="P1489">
        <v>0</v>
      </c>
      <c r="Q1489">
        <v>26</v>
      </c>
      <c r="R1489">
        <v>0</v>
      </c>
      <c r="S1489">
        <v>0</v>
      </c>
      <c r="T1489">
        <v>21</v>
      </c>
      <c r="U1489">
        <v>6</v>
      </c>
      <c r="V1489">
        <v>7</v>
      </c>
      <c r="W1489">
        <v>7</v>
      </c>
      <c r="X1489">
        <v>7</v>
      </c>
      <c r="Y1489">
        <v>0</v>
      </c>
      <c r="Z1489">
        <v>0</v>
      </c>
      <c r="AA1489" t="s">
        <v>31</v>
      </c>
      <c r="AB1489">
        <v>0</v>
      </c>
    </row>
    <row r="1490" spans="2:28" x14ac:dyDescent="0.2">
      <c r="B1490">
        <v>879</v>
      </c>
      <c r="C1490">
        <v>1977</v>
      </c>
      <c r="D1490" s="59">
        <f t="shared" ca="1" si="70"/>
        <v>47</v>
      </c>
      <c r="E1490" t="s">
        <v>53</v>
      </c>
      <c r="F1490" t="s">
        <v>32</v>
      </c>
      <c r="G1490" t="s">
        <v>1719</v>
      </c>
      <c r="H1490" s="61" t="str">
        <f t="shared" si="71"/>
        <v>49,681.00</v>
      </c>
      <c r="I1490" s="78">
        <f t="shared" si="72"/>
        <v>49681</v>
      </c>
      <c r="J1490">
        <v>0</v>
      </c>
      <c r="K1490">
        <v>2</v>
      </c>
      <c r="L1490" s="61">
        <v>41375</v>
      </c>
      <c r="M1490" s="93">
        <v>41375</v>
      </c>
      <c r="N1490">
        <v>66</v>
      </c>
      <c r="O1490">
        <v>411</v>
      </c>
      <c r="P1490">
        <v>0</v>
      </c>
      <c r="Q1490">
        <v>26</v>
      </c>
      <c r="R1490">
        <v>0</v>
      </c>
      <c r="S1490">
        <v>0</v>
      </c>
      <c r="T1490">
        <v>21</v>
      </c>
      <c r="U1490">
        <v>6</v>
      </c>
      <c r="V1490">
        <v>7</v>
      </c>
      <c r="W1490">
        <v>7</v>
      </c>
      <c r="X1490">
        <v>7</v>
      </c>
      <c r="Y1490">
        <v>0</v>
      </c>
      <c r="Z1490">
        <v>0</v>
      </c>
      <c r="AA1490" t="s">
        <v>67</v>
      </c>
      <c r="AB1490">
        <v>0</v>
      </c>
    </row>
    <row r="1491" spans="2:28" x14ac:dyDescent="0.2">
      <c r="B1491">
        <v>7409</v>
      </c>
      <c r="C1491">
        <v>1971</v>
      </c>
      <c r="D1491" s="59">
        <f t="shared" ca="1" si="70"/>
        <v>53</v>
      </c>
      <c r="E1491" t="s">
        <v>23</v>
      </c>
      <c r="F1491" t="s">
        <v>32</v>
      </c>
      <c r="G1491" t="s">
        <v>1720</v>
      </c>
      <c r="H1491" s="61" t="str">
        <f t="shared" si="71"/>
        <v>53,187.00</v>
      </c>
      <c r="I1491" s="78">
        <f t="shared" si="72"/>
        <v>53187</v>
      </c>
      <c r="J1491">
        <v>1</v>
      </c>
      <c r="K1491">
        <v>0</v>
      </c>
      <c r="L1491" s="61" t="s">
        <v>1721</v>
      </c>
      <c r="M1491" s="93">
        <v>41573</v>
      </c>
      <c r="N1491">
        <v>66</v>
      </c>
      <c r="O1491">
        <v>211</v>
      </c>
      <c r="P1491">
        <v>2</v>
      </c>
      <c r="Q1491">
        <v>30</v>
      </c>
      <c r="R1491">
        <v>7</v>
      </c>
      <c r="S1491">
        <v>7</v>
      </c>
      <c r="T1491">
        <v>10</v>
      </c>
      <c r="U1491">
        <v>2</v>
      </c>
      <c r="V1491">
        <v>4</v>
      </c>
      <c r="W1491">
        <v>6</v>
      </c>
      <c r="X1491">
        <v>5</v>
      </c>
      <c r="Y1491">
        <v>0</v>
      </c>
      <c r="Z1491">
        <v>0</v>
      </c>
      <c r="AA1491" t="s">
        <v>27</v>
      </c>
      <c r="AB1491">
        <v>0</v>
      </c>
    </row>
    <row r="1492" spans="2:28" x14ac:dyDescent="0.2">
      <c r="B1492">
        <v>1964</v>
      </c>
      <c r="C1492">
        <v>1952</v>
      </c>
      <c r="D1492" s="59">
        <f t="shared" ca="1" si="70"/>
        <v>72</v>
      </c>
      <c r="E1492" t="s">
        <v>23</v>
      </c>
      <c r="F1492" t="s">
        <v>32</v>
      </c>
      <c r="G1492" t="s">
        <v>1722</v>
      </c>
      <c r="H1492" s="61" t="str">
        <f t="shared" si="71"/>
        <v>86,610.00</v>
      </c>
      <c r="I1492" s="78">
        <f t="shared" si="72"/>
        <v>86610</v>
      </c>
      <c r="J1492">
        <v>0</v>
      </c>
      <c r="K1492">
        <v>0</v>
      </c>
      <c r="L1492" s="61">
        <v>41403</v>
      </c>
      <c r="M1492" s="93">
        <v>41403</v>
      </c>
      <c r="N1492">
        <v>66</v>
      </c>
      <c r="O1492">
        <v>446</v>
      </c>
      <c r="P1492">
        <v>107</v>
      </c>
      <c r="Q1492">
        <v>768</v>
      </c>
      <c r="R1492">
        <v>33</v>
      </c>
      <c r="S1492">
        <v>196</v>
      </c>
      <c r="T1492">
        <v>53</v>
      </c>
      <c r="U1492">
        <v>1</v>
      </c>
      <c r="V1492">
        <v>5</v>
      </c>
      <c r="W1492">
        <v>6</v>
      </c>
      <c r="X1492">
        <v>2</v>
      </c>
      <c r="Y1492">
        <v>0</v>
      </c>
      <c r="Z1492">
        <v>0</v>
      </c>
      <c r="AA1492" t="s">
        <v>27</v>
      </c>
      <c r="AB1492">
        <v>0</v>
      </c>
    </row>
    <row r="1493" spans="2:28" x14ac:dyDescent="0.2">
      <c r="B1493">
        <v>0</v>
      </c>
      <c r="C1493">
        <v>1986</v>
      </c>
      <c r="D1493" s="59">
        <f t="shared" ca="1" si="70"/>
        <v>38</v>
      </c>
      <c r="E1493" t="s">
        <v>23</v>
      </c>
      <c r="F1493" t="s">
        <v>32</v>
      </c>
      <c r="G1493" t="s">
        <v>1723</v>
      </c>
      <c r="H1493" s="61" t="str">
        <f t="shared" si="71"/>
        <v>70,951.00</v>
      </c>
      <c r="I1493" s="78">
        <f t="shared" si="72"/>
        <v>70951</v>
      </c>
      <c r="J1493">
        <v>0</v>
      </c>
      <c r="K1493">
        <v>0</v>
      </c>
      <c r="L1493" s="61">
        <v>41369</v>
      </c>
      <c r="M1493" s="93">
        <v>41369</v>
      </c>
      <c r="N1493">
        <v>66</v>
      </c>
      <c r="O1493">
        <v>239</v>
      </c>
      <c r="P1493">
        <v>10</v>
      </c>
      <c r="Q1493">
        <v>554</v>
      </c>
      <c r="R1493">
        <v>254</v>
      </c>
      <c r="S1493">
        <v>87</v>
      </c>
      <c r="T1493">
        <v>54</v>
      </c>
      <c r="U1493">
        <v>1</v>
      </c>
      <c r="V1493">
        <v>3</v>
      </c>
      <c r="W1493">
        <v>9</v>
      </c>
      <c r="X1493">
        <v>1</v>
      </c>
      <c r="Y1493">
        <v>0</v>
      </c>
      <c r="Z1493">
        <v>0</v>
      </c>
      <c r="AA1493" t="s">
        <v>67</v>
      </c>
      <c r="AB1493">
        <v>0</v>
      </c>
    </row>
    <row r="1494" spans="2:28" x14ac:dyDescent="0.2">
      <c r="B1494">
        <v>4860</v>
      </c>
      <c r="C1494">
        <v>1971</v>
      </c>
      <c r="D1494" s="59">
        <f t="shared" ca="1" si="70"/>
        <v>53</v>
      </c>
      <c r="E1494" t="s">
        <v>23</v>
      </c>
      <c r="F1494" t="s">
        <v>28</v>
      </c>
      <c r="G1494" t="s">
        <v>1724</v>
      </c>
      <c r="H1494" s="61" t="str">
        <f t="shared" si="71"/>
        <v>24,206.00</v>
      </c>
      <c r="I1494" s="78">
        <f t="shared" si="72"/>
        <v>24206</v>
      </c>
      <c r="J1494">
        <v>1</v>
      </c>
      <c r="K1494">
        <v>0</v>
      </c>
      <c r="L1494" s="61">
        <v>41489</v>
      </c>
      <c r="M1494" s="93">
        <v>41489</v>
      </c>
      <c r="N1494">
        <v>66</v>
      </c>
      <c r="O1494">
        <v>7</v>
      </c>
      <c r="P1494">
        <v>2</v>
      </c>
      <c r="Q1494">
        <v>8</v>
      </c>
      <c r="R1494">
        <v>3</v>
      </c>
      <c r="S1494">
        <v>2</v>
      </c>
      <c r="T1494">
        <v>3</v>
      </c>
      <c r="U1494">
        <v>1</v>
      </c>
      <c r="V1494">
        <v>1</v>
      </c>
      <c r="W1494">
        <v>3</v>
      </c>
      <c r="X1494">
        <v>6</v>
      </c>
      <c r="Y1494">
        <v>0</v>
      </c>
      <c r="Z1494">
        <v>0</v>
      </c>
      <c r="AA1494" t="s">
        <v>27</v>
      </c>
      <c r="AB1494">
        <v>0</v>
      </c>
    </row>
    <row r="1495" spans="2:28" x14ac:dyDescent="0.2">
      <c r="B1495">
        <v>425</v>
      </c>
      <c r="C1495">
        <v>1986</v>
      </c>
      <c r="D1495" s="59">
        <f t="shared" ca="1" si="70"/>
        <v>38</v>
      </c>
      <c r="E1495" t="s">
        <v>23</v>
      </c>
      <c r="F1495" t="s">
        <v>32</v>
      </c>
      <c r="G1495" t="s">
        <v>1725</v>
      </c>
      <c r="H1495" s="61" t="str">
        <f t="shared" si="71"/>
        <v>55,357.00</v>
      </c>
      <c r="I1495" s="78">
        <f t="shared" si="72"/>
        <v>55357</v>
      </c>
      <c r="J1495">
        <v>2</v>
      </c>
      <c r="K1495">
        <v>0</v>
      </c>
      <c r="L1495" s="61" t="s">
        <v>312</v>
      </c>
      <c r="M1495" s="93">
        <v>41324</v>
      </c>
      <c r="N1495">
        <v>66</v>
      </c>
      <c r="O1495">
        <v>374</v>
      </c>
      <c r="P1495">
        <v>64</v>
      </c>
      <c r="Q1495">
        <v>116</v>
      </c>
      <c r="R1495">
        <v>84</v>
      </c>
      <c r="S1495">
        <v>25</v>
      </c>
      <c r="T1495">
        <v>64</v>
      </c>
      <c r="U1495">
        <v>3</v>
      </c>
      <c r="V1495">
        <v>6</v>
      </c>
      <c r="W1495">
        <v>11</v>
      </c>
      <c r="X1495">
        <v>5</v>
      </c>
      <c r="Y1495">
        <v>0</v>
      </c>
      <c r="Z1495">
        <v>0</v>
      </c>
      <c r="AA1495" t="s">
        <v>50</v>
      </c>
      <c r="AB1495">
        <v>0</v>
      </c>
    </row>
    <row r="1496" spans="2:28" x14ac:dyDescent="0.2">
      <c r="B1496">
        <v>9500</v>
      </c>
      <c r="C1496">
        <v>1960</v>
      </c>
      <c r="D1496" s="59">
        <f t="shared" ca="1" si="70"/>
        <v>64</v>
      </c>
      <c r="E1496" t="s">
        <v>23</v>
      </c>
      <c r="F1496" t="s">
        <v>32</v>
      </c>
      <c r="G1496" t="s">
        <v>1726</v>
      </c>
      <c r="H1496" s="61" t="str">
        <f t="shared" si="71"/>
        <v>58,113.00</v>
      </c>
      <c r="I1496" s="78">
        <f t="shared" si="72"/>
        <v>58113</v>
      </c>
      <c r="J1496">
        <v>0</v>
      </c>
      <c r="K1496">
        <v>1</v>
      </c>
      <c r="L1496" s="61" t="s">
        <v>544</v>
      </c>
      <c r="M1496" s="93">
        <v>41299</v>
      </c>
      <c r="N1496">
        <v>66</v>
      </c>
      <c r="O1496">
        <v>221</v>
      </c>
      <c r="P1496">
        <v>104</v>
      </c>
      <c r="Q1496">
        <v>169</v>
      </c>
      <c r="R1496">
        <v>102</v>
      </c>
      <c r="S1496">
        <v>78</v>
      </c>
      <c r="T1496">
        <v>84</v>
      </c>
      <c r="U1496">
        <v>3</v>
      </c>
      <c r="V1496">
        <v>9</v>
      </c>
      <c r="W1496">
        <v>8</v>
      </c>
      <c r="X1496">
        <v>7</v>
      </c>
      <c r="Y1496">
        <v>0</v>
      </c>
      <c r="Z1496">
        <v>1</v>
      </c>
      <c r="AA1496" t="s">
        <v>27</v>
      </c>
      <c r="AB1496">
        <v>0</v>
      </c>
    </row>
    <row r="1497" spans="2:28" x14ac:dyDescent="0.2">
      <c r="B1497">
        <v>3074</v>
      </c>
      <c r="C1497">
        <v>1985</v>
      </c>
      <c r="D1497" s="59">
        <f t="shared" ca="1" si="70"/>
        <v>39</v>
      </c>
      <c r="E1497" t="s">
        <v>40</v>
      </c>
      <c r="F1497" t="s">
        <v>32</v>
      </c>
      <c r="G1497" t="s">
        <v>1727</v>
      </c>
      <c r="H1497" s="61" t="str">
        <f t="shared" si="71"/>
        <v>70,643.00</v>
      </c>
      <c r="I1497" s="78">
        <f t="shared" si="72"/>
        <v>70643</v>
      </c>
      <c r="J1497">
        <v>0</v>
      </c>
      <c r="K1497">
        <v>0</v>
      </c>
      <c r="L1497" s="61" t="s">
        <v>1154</v>
      </c>
      <c r="M1497" s="93">
        <v>41197</v>
      </c>
      <c r="N1497">
        <v>66</v>
      </c>
      <c r="O1497">
        <v>1218</v>
      </c>
      <c r="P1497">
        <v>107</v>
      </c>
      <c r="Q1497">
        <v>304</v>
      </c>
      <c r="R1497">
        <v>23</v>
      </c>
      <c r="S1497">
        <v>143</v>
      </c>
      <c r="T1497">
        <v>33</v>
      </c>
      <c r="U1497">
        <v>1</v>
      </c>
      <c r="V1497">
        <v>5</v>
      </c>
      <c r="W1497">
        <v>4</v>
      </c>
      <c r="X1497">
        <v>6</v>
      </c>
      <c r="Y1497">
        <v>1</v>
      </c>
      <c r="Z1497">
        <v>0</v>
      </c>
      <c r="AA1497" t="s">
        <v>27</v>
      </c>
      <c r="AB1497">
        <v>0</v>
      </c>
    </row>
    <row r="1498" spans="2:28" x14ac:dyDescent="0.2">
      <c r="B1498">
        <v>5140</v>
      </c>
      <c r="C1498">
        <v>1986</v>
      </c>
      <c r="D1498" s="59">
        <f t="shared" ca="1" si="70"/>
        <v>38</v>
      </c>
      <c r="E1498" t="s">
        <v>40</v>
      </c>
      <c r="F1498" t="s">
        <v>32</v>
      </c>
      <c r="G1498" t="s">
        <v>1728</v>
      </c>
      <c r="H1498" s="61" t="str">
        <f t="shared" si="71"/>
        <v>64,355.00</v>
      </c>
      <c r="I1498" s="78">
        <f t="shared" si="72"/>
        <v>64355</v>
      </c>
      <c r="J1498">
        <v>1</v>
      </c>
      <c r="K1498">
        <v>0</v>
      </c>
      <c r="L1498" s="61" t="s">
        <v>1229</v>
      </c>
      <c r="M1498" s="93">
        <v>41145</v>
      </c>
      <c r="N1498">
        <v>66</v>
      </c>
      <c r="O1498">
        <v>1047</v>
      </c>
      <c r="P1498">
        <v>0</v>
      </c>
      <c r="Q1498">
        <v>140</v>
      </c>
      <c r="R1498">
        <v>67</v>
      </c>
      <c r="S1498">
        <v>38</v>
      </c>
      <c r="T1498">
        <v>153</v>
      </c>
      <c r="U1498">
        <v>2</v>
      </c>
      <c r="V1498">
        <v>4</v>
      </c>
      <c r="W1498">
        <v>12</v>
      </c>
      <c r="X1498">
        <v>8</v>
      </c>
      <c r="Y1498">
        <v>0</v>
      </c>
      <c r="Z1498">
        <v>0</v>
      </c>
      <c r="AA1498" t="s">
        <v>27</v>
      </c>
      <c r="AB1498">
        <v>0</v>
      </c>
    </row>
    <row r="1499" spans="2:28" x14ac:dyDescent="0.2">
      <c r="B1499">
        <v>2611</v>
      </c>
      <c r="C1499">
        <v>1960</v>
      </c>
      <c r="D1499" s="59">
        <f t="shared" ca="1" si="70"/>
        <v>64</v>
      </c>
      <c r="E1499" t="s">
        <v>53</v>
      </c>
      <c r="F1499" t="s">
        <v>32</v>
      </c>
      <c r="G1499" t="s">
        <v>1729</v>
      </c>
      <c r="H1499" s="61" t="str">
        <f t="shared" si="71"/>
        <v>82,576.00</v>
      </c>
      <c r="I1499" s="78">
        <f t="shared" si="72"/>
        <v>82576</v>
      </c>
      <c r="J1499">
        <v>0</v>
      </c>
      <c r="K1499">
        <v>0</v>
      </c>
      <c r="L1499" s="61">
        <v>40916</v>
      </c>
      <c r="M1499" s="93">
        <v>40916</v>
      </c>
      <c r="N1499">
        <v>66</v>
      </c>
      <c r="O1499">
        <v>1206</v>
      </c>
      <c r="P1499">
        <v>55</v>
      </c>
      <c r="Q1499">
        <v>445</v>
      </c>
      <c r="R1499">
        <v>168</v>
      </c>
      <c r="S1499">
        <v>18</v>
      </c>
      <c r="T1499">
        <v>18</v>
      </c>
      <c r="U1499">
        <v>1</v>
      </c>
      <c r="V1499">
        <v>2</v>
      </c>
      <c r="W1499">
        <v>12</v>
      </c>
      <c r="X1499">
        <v>1</v>
      </c>
      <c r="Y1499">
        <v>0</v>
      </c>
      <c r="Z1499">
        <v>0</v>
      </c>
      <c r="AA1499" t="s">
        <v>67</v>
      </c>
      <c r="AB1499">
        <v>1</v>
      </c>
    </row>
    <row r="1500" spans="2:28" x14ac:dyDescent="0.2">
      <c r="B1500">
        <v>916</v>
      </c>
      <c r="C1500">
        <v>1973</v>
      </c>
      <c r="D1500" s="59">
        <f t="shared" ca="1" si="70"/>
        <v>51</v>
      </c>
      <c r="E1500" t="s">
        <v>40</v>
      </c>
      <c r="F1500" t="s">
        <v>28</v>
      </c>
      <c r="G1500" t="s">
        <v>1730</v>
      </c>
      <c r="H1500" s="61" t="str">
        <f t="shared" si="71"/>
        <v>41,644.00</v>
      </c>
      <c r="I1500" s="78">
        <f t="shared" si="72"/>
        <v>41644</v>
      </c>
      <c r="J1500">
        <v>1</v>
      </c>
      <c r="K1500">
        <v>1</v>
      </c>
      <c r="L1500" s="61">
        <v>41887</v>
      </c>
      <c r="M1500" s="93">
        <v>41887</v>
      </c>
      <c r="N1500">
        <v>67</v>
      </c>
      <c r="O1500">
        <v>20</v>
      </c>
      <c r="P1500">
        <v>3</v>
      </c>
      <c r="Q1500">
        <v>4</v>
      </c>
      <c r="R1500">
        <v>2</v>
      </c>
      <c r="S1500">
        <v>0</v>
      </c>
      <c r="T1500">
        <v>2</v>
      </c>
      <c r="U1500">
        <v>2</v>
      </c>
      <c r="V1500">
        <v>1</v>
      </c>
      <c r="W1500">
        <v>3</v>
      </c>
      <c r="X1500">
        <v>3</v>
      </c>
      <c r="Y1500">
        <v>0</v>
      </c>
      <c r="Z1500">
        <v>0</v>
      </c>
      <c r="AA1500" t="s">
        <v>27</v>
      </c>
      <c r="AB1500">
        <v>0</v>
      </c>
    </row>
    <row r="1501" spans="2:28" x14ac:dyDescent="0.2">
      <c r="B1501">
        <v>10413</v>
      </c>
      <c r="C1501">
        <v>1985</v>
      </c>
      <c r="D1501" s="59">
        <f t="shared" ca="1" si="70"/>
        <v>39</v>
      </c>
      <c r="E1501" t="s">
        <v>23</v>
      </c>
      <c r="F1501" t="s">
        <v>32</v>
      </c>
      <c r="G1501" t="s">
        <v>1731</v>
      </c>
      <c r="H1501" s="61" t="str">
        <f t="shared" si="71"/>
        <v>72,570.00</v>
      </c>
      <c r="I1501" s="78">
        <f t="shared" si="72"/>
        <v>72570</v>
      </c>
      <c r="J1501">
        <v>0</v>
      </c>
      <c r="K1501">
        <v>0</v>
      </c>
      <c r="L1501" s="61" t="s">
        <v>1136</v>
      </c>
      <c r="M1501" s="93">
        <v>41754</v>
      </c>
      <c r="N1501">
        <v>67</v>
      </c>
      <c r="O1501">
        <v>274</v>
      </c>
      <c r="P1501">
        <v>83</v>
      </c>
      <c r="Q1501">
        <v>216</v>
      </c>
      <c r="R1501">
        <v>151</v>
      </c>
      <c r="S1501">
        <v>141</v>
      </c>
      <c r="T1501">
        <v>224</v>
      </c>
      <c r="U1501">
        <v>1</v>
      </c>
      <c r="V1501">
        <v>4</v>
      </c>
      <c r="W1501">
        <v>12</v>
      </c>
      <c r="X1501">
        <v>1</v>
      </c>
      <c r="Y1501">
        <v>0</v>
      </c>
      <c r="Z1501">
        <v>0</v>
      </c>
      <c r="AA1501" t="s">
        <v>27</v>
      </c>
      <c r="AB1501">
        <v>0</v>
      </c>
    </row>
    <row r="1502" spans="2:28" x14ac:dyDescent="0.2">
      <c r="B1502">
        <v>3696</v>
      </c>
      <c r="C1502">
        <v>1966</v>
      </c>
      <c r="D1502" s="59">
        <f t="shared" ca="1" si="70"/>
        <v>58</v>
      </c>
      <c r="E1502" t="s">
        <v>23</v>
      </c>
      <c r="F1502" t="s">
        <v>24</v>
      </c>
      <c r="G1502" t="s">
        <v>1732</v>
      </c>
      <c r="H1502" s="61" t="str">
        <f t="shared" si="71"/>
        <v>30,630.00</v>
      </c>
      <c r="I1502" s="78">
        <f t="shared" si="72"/>
        <v>30630</v>
      </c>
      <c r="J1502">
        <v>1</v>
      </c>
      <c r="K1502">
        <v>1</v>
      </c>
      <c r="L1502" s="61" t="s">
        <v>708</v>
      </c>
      <c r="M1502" s="93">
        <v>41666</v>
      </c>
      <c r="N1502">
        <v>67</v>
      </c>
      <c r="O1502">
        <v>27</v>
      </c>
      <c r="P1502">
        <v>1</v>
      </c>
      <c r="Q1502">
        <v>12</v>
      </c>
      <c r="R1502">
        <v>2</v>
      </c>
      <c r="S1502">
        <v>0</v>
      </c>
      <c r="T1502">
        <v>10</v>
      </c>
      <c r="U1502">
        <v>2</v>
      </c>
      <c r="V1502">
        <v>2</v>
      </c>
      <c r="W1502">
        <v>3</v>
      </c>
      <c r="X1502">
        <v>7</v>
      </c>
      <c r="Y1502">
        <v>0</v>
      </c>
      <c r="Z1502">
        <v>0</v>
      </c>
      <c r="AA1502" t="s">
        <v>27</v>
      </c>
      <c r="AB1502">
        <v>0</v>
      </c>
    </row>
    <row r="1503" spans="2:28" x14ac:dyDescent="0.2">
      <c r="B1503">
        <v>304</v>
      </c>
      <c r="C1503">
        <v>1982</v>
      </c>
      <c r="D1503" s="59">
        <f t="shared" ca="1" si="70"/>
        <v>42</v>
      </c>
      <c r="E1503" t="s">
        <v>53</v>
      </c>
      <c r="F1503" t="s">
        <v>28</v>
      </c>
      <c r="G1503" t="s">
        <v>1733</v>
      </c>
      <c r="H1503" s="61" t="str">
        <f t="shared" si="71"/>
        <v>22,944.00</v>
      </c>
      <c r="I1503" s="78">
        <f t="shared" si="72"/>
        <v>22944</v>
      </c>
      <c r="J1503">
        <v>1</v>
      </c>
      <c r="K1503">
        <v>0</v>
      </c>
      <c r="L1503" s="61" t="s">
        <v>615</v>
      </c>
      <c r="M1503" s="93">
        <v>41631</v>
      </c>
      <c r="N1503">
        <v>67</v>
      </c>
      <c r="O1503">
        <v>19</v>
      </c>
      <c r="P1503">
        <v>3</v>
      </c>
      <c r="Q1503">
        <v>19</v>
      </c>
      <c r="R1503">
        <v>4</v>
      </c>
      <c r="S1503">
        <v>5</v>
      </c>
      <c r="T1503">
        <v>26</v>
      </c>
      <c r="U1503">
        <v>3</v>
      </c>
      <c r="V1503">
        <v>3</v>
      </c>
      <c r="W1503">
        <v>3</v>
      </c>
      <c r="X1503">
        <v>7</v>
      </c>
      <c r="Y1503">
        <v>0</v>
      </c>
      <c r="Z1503">
        <v>0</v>
      </c>
      <c r="AA1503" t="s">
        <v>27</v>
      </c>
      <c r="AB1503">
        <v>0</v>
      </c>
    </row>
    <row r="1504" spans="2:28" x14ac:dyDescent="0.2">
      <c r="B1504">
        <v>5113</v>
      </c>
      <c r="C1504">
        <v>1972</v>
      </c>
      <c r="D1504" s="59">
        <f t="shared" ca="1" si="70"/>
        <v>52</v>
      </c>
      <c r="E1504" t="s">
        <v>40</v>
      </c>
      <c r="F1504" t="s">
        <v>24</v>
      </c>
      <c r="G1504" t="s">
        <v>1734</v>
      </c>
      <c r="H1504" s="61" t="str">
        <f t="shared" si="71"/>
        <v>86,979.00</v>
      </c>
      <c r="I1504" s="78">
        <f t="shared" si="72"/>
        <v>86979</v>
      </c>
      <c r="J1504">
        <v>0</v>
      </c>
      <c r="K1504">
        <v>0</v>
      </c>
      <c r="L1504" s="61">
        <v>41466</v>
      </c>
      <c r="M1504" s="93">
        <v>41466</v>
      </c>
      <c r="N1504">
        <v>67</v>
      </c>
      <c r="O1504">
        <v>584</v>
      </c>
      <c r="P1504">
        <v>100</v>
      </c>
      <c r="Q1504">
        <v>835</v>
      </c>
      <c r="R1504">
        <v>65</v>
      </c>
      <c r="S1504">
        <v>83</v>
      </c>
      <c r="T1504">
        <v>35</v>
      </c>
      <c r="U1504">
        <v>1</v>
      </c>
      <c r="V1504">
        <v>5</v>
      </c>
      <c r="W1504">
        <v>5</v>
      </c>
      <c r="X1504">
        <v>2</v>
      </c>
      <c r="Y1504">
        <v>1</v>
      </c>
      <c r="Z1504">
        <v>0</v>
      </c>
      <c r="AA1504" t="s">
        <v>27</v>
      </c>
      <c r="AB1504">
        <v>1</v>
      </c>
    </row>
    <row r="1505" spans="2:28" x14ac:dyDescent="0.2">
      <c r="B1505">
        <v>4597</v>
      </c>
      <c r="C1505">
        <v>1971</v>
      </c>
      <c r="D1505" s="59">
        <f t="shared" ca="1" si="70"/>
        <v>53</v>
      </c>
      <c r="E1505" t="s">
        <v>40</v>
      </c>
      <c r="F1505" t="s">
        <v>32</v>
      </c>
      <c r="G1505" t="s">
        <v>1735</v>
      </c>
      <c r="H1505" s="61" t="str">
        <f t="shared" si="71"/>
        <v>82,072.00</v>
      </c>
      <c r="I1505" s="78">
        <f t="shared" si="72"/>
        <v>82072</v>
      </c>
      <c r="J1505">
        <v>0</v>
      </c>
      <c r="K1505">
        <v>0</v>
      </c>
      <c r="L1505" s="61">
        <v>41312</v>
      </c>
      <c r="M1505" s="93">
        <v>41312</v>
      </c>
      <c r="N1505">
        <v>67</v>
      </c>
      <c r="O1505">
        <v>889</v>
      </c>
      <c r="P1505">
        <v>55</v>
      </c>
      <c r="Q1505">
        <v>685</v>
      </c>
      <c r="R1505">
        <v>168</v>
      </c>
      <c r="S1505">
        <v>92</v>
      </c>
      <c r="T1505">
        <v>129</v>
      </c>
      <c r="U1505">
        <v>1</v>
      </c>
      <c r="V1505">
        <v>3</v>
      </c>
      <c r="W1505">
        <v>13</v>
      </c>
      <c r="X1505">
        <v>1</v>
      </c>
      <c r="Y1505">
        <v>0</v>
      </c>
      <c r="Z1505">
        <v>0</v>
      </c>
      <c r="AA1505" t="s">
        <v>67</v>
      </c>
      <c r="AB1505">
        <v>0</v>
      </c>
    </row>
    <row r="1506" spans="2:28" x14ac:dyDescent="0.2">
      <c r="B1506">
        <v>675</v>
      </c>
      <c r="C1506">
        <v>1974</v>
      </c>
      <c r="D1506" s="59">
        <f t="shared" ca="1" si="70"/>
        <v>50</v>
      </c>
      <c r="E1506" t="s">
        <v>53</v>
      </c>
      <c r="F1506" t="s">
        <v>24</v>
      </c>
      <c r="G1506" t="s">
        <v>1736</v>
      </c>
      <c r="H1506" s="61" t="str">
        <f t="shared" si="71"/>
        <v>52,034.00</v>
      </c>
      <c r="I1506" s="78">
        <f t="shared" si="72"/>
        <v>52034</v>
      </c>
      <c r="J1506">
        <v>1</v>
      </c>
      <c r="K1506">
        <v>1</v>
      </c>
      <c r="L1506" s="61" t="s">
        <v>308</v>
      </c>
      <c r="M1506" s="93">
        <v>41411</v>
      </c>
      <c r="N1506">
        <v>67</v>
      </c>
      <c r="O1506">
        <v>146</v>
      </c>
      <c r="P1506">
        <v>0</v>
      </c>
      <c r="Q1506">
        <v>93</v>
      </c>
      <c r="R1506">
        <v>7</v>
      </c>
      <c r="S1506">
        <v>13</v>
      </c>
      <c r="T1506">
        <v>73</v>
      </c>
      <c r="U1506">
        <v>5</v>
      </c>
      <c r="V1506">
        <v>4</v>
      </c>
      <c r="W1506">
        <v>5</v>
      </c>
      <c r="X1506">
        <v>7</v>
      </c>
      <c r="Y1506">
        <v>0</v>
      </c>
      <c r="Z1506">
        <v>0</v>
      </c>
      <c r="AA1506" t="s">
        <v>27</v>
      </c>
      <c r="AB1506">
        <v>0</v>
      </c>
    </row>
    <row r="1507" spans="2:28" x14ac:dyDescent="0.2">
      <c r="B1507">
        <v>4483</v>
      </c>
      <c r="C1507">
        <v>1994</v>
      </c>
      <c r="D1507" s="59">
        <f t="shared" ca="1" si="70"/>
        <v>30</v>
      </c>
      <c r="E1507" t="s">
        <v>23</v>
      </c>
      <c r="F1507" t="s">
        <v>28</v>
      </c>
      <c r="G1507" t="s">
        <v>1737</v>
      </c>
      <c r="H1507" s="61" t="str">
        <f t="shared" si="71"/>
        <v>72,354.00</v>
      </c>
      <c r="I1507" s="78">
        <f t="shared" si="72"/>
        <v>72354</v>
      </c>
      <c r="J1507">
        <v>0</v>
      </c>
      <c r="K1507">
        <v>0</v>
      </c>
      <c r="L1507" s="61" t="s">
        <v>1738</v>
      </c>
      <c r="M1507" s="93">
        <v>41381</v>
      </c>
      <c r="N1507">
        <v>67</v>
      </c>
      <c r="O1507">
        <v>315</v>
      </c>
      <c r="P1507">
        <v>26</v>
      </c>
      <c r="Q1507">
        <v>473</v>
      </c>
      <c r="R1507">
        <v>220</v>
      </c>
      <c r="S1507">
        <v>12</v>
      </c>
      <c r="T1507">
        <v>182</v>
      </c>
      <c r="U1507">
        <v>1</v>
      </c>
      <c r="V1507">
        <v>2</v>
      </c>
      <c r="W1507">
        <v>6</v>
      </c>
      <c r="X1507">
        <v>1</v>
      </c>
      <c r="Y1507">
        <v>0</v>
      </c>
      <c r="Z1507">
        <v>0</v>
      </c>
      <c r="AA1507" t="s">
        <v>67</v>
      </c>
      <c r="AB1507">
        <v>0</v>
      </c>
    </row>
    <row r="1508" spans="2:28" x14ac:dyDescent="0.2">
      <c r="B1508">
        <v>1502</v>
      </c>
      <c r="C1508">
        <v>1984</v>
      </c>
      <c r="D1508" s="59">
        <f t="shared" ca="1" si="70"/>
        <v>40</v>
      </c>
      <c r="E1508" t="s">
        <v>23</v>
      </c>
      <c r="F1508" t="s">
        <v>32</v>
      </c>
      <c r="G1508" t="s">
        <v>1739</v>
      </c>
      <c r="H1508" s="61" t="str">
        <f t="shared" si="71"/>
        <v>28,427.00</v>
      </c>
      <c r="I1508" s="78">
        <f t="shared" si="72"/>
        <v>28427</v>
      </c>
      <c r="J1508">
        <v>1</v>
      </c>
      <c r="K1508">
        <v>0</v>
      </c>
      <c r="L1508" s="61" t="s">
        <v>1740</v>
      </c>
      <c r="M1508" s="93">
        <v>41354</v>
      </c>
      <c r="N1508">
        <v>67</v>
      </c>
      <c r="O1508">
        <v>18</v>
      </c>
      <c r="P1508">
        <v>3</v>
      </c>
      <c r="Q1508">
        <v>19</v>
      </c>
      <c r="R1508">
        <v>3</v>
      </c>
      <c r="S1508">
        <v>3</v>
      </c>
      <c r="T1508">
        <v>6</v>
      </c>
      <c r="U1508">
        <v>2</v>
      </c>
      <c r="V1508">
        <v>2</v>
      </c>
      <c r="W1508">
        <v>3</v>
      </c>
      <c r="X1508">
        <v>8</v>
      </c>
      <c r="Y1508">
        <v>0</v>
      </c>
      <c r="Z1508">
        <v>0</v>
      </c>
      <c r="AA1508" t="s">
        <v>27</v>
      </c>
      <c r="AB1508">
        <v>0</v>
      </c>
    </row>
    <row r="1509" spans="2:28" x14ac:dyDescent="0.2">
      <c r="B1509">
        <v>736</v>
      </c>
      <c r="C1509">
        <v>1984</v>
      </c>
      <c r="D1509" s="59">
        <f t="shared" ca="1" si="70"/>
        <v>40</v>
      </c>
      <c r="E1509" t="s">
        <v>23</v>
      </c>
      <c r="F1509" t="s">
        <v>32</v>
      </c>
      <c r="G1509" t="s">
        <v>1739</v>
      </c>
      <c r="H1509" s="61" t="str">
        <f t="shared" si="71"/>
        <v>28,427.00</v>
      </c>
      <c r="I1509" s="78">
        <f t="shared" si="72"/>
        <v>28427</v>
      </c>
      <c r="J1509">
        <v>1</v>
      </c>
      <c r="K1509">
        <v>0</v>
      </c>
      <c r="L1509" s="61" t="s">
        <v>1740</v>
      </c>
      <c r="M1509" s="93">
        <v>41354</v>
      </c>
      <c r="N1509">
        <v>67</v>
      </c>
      <c r="O1509">
        <v>18</v>
      </c>
      <c r="P1509">
        <v>3</v>
      </c>
      <c r="Q1509">
        <v>19</v>
      </c>
      <c r="R1509">
        <v>3</v>
      </c>
      <c r="S1509">
        <v>3</v>
      </c>
      <c r="T1509">
        <v>6</v>
      </c>
      <c r="U1509">
        <v>2</v>
      </c>
      <c r="V1509">
        <v>2</v>
      </c>
      <c r="W1509">
        <v>3</v>
      </c>
      <c r="X1509">
        <v>8</v>
      </c>
      <c r="Y1509">
        <v>0</v>
      </c>
      <c r="Z1509">
        <v>0</v>
      </c>
      <c r="AA1509" t="s">
        <v>50</v>
      </c>
      <c r="AB1509">
        <v>0</v>
      </c>
    </row>
    <row r="1510" spans="2:28" x14ac:dyDescent="0.2">
      <c r="B1510">
        <v>4487</v>
      </c>
      <c r="C1510">
        <v>1970</v>
      </c>
      <c r="D1510" s="59">
        <f t="shared" ca="1" si="70"/>
        <v>54</v>
      </c>
      <c r="E1510" t="s">
        <v>53</v>
      </c>
      <c r="F1510" t="s">
        <v>28</v>
      </c>
      <c r="G1510" t="s">
        <v>1741</v>
      </c>
      <c r="H1510" s="61" t="str">
        <f t="shared" si="71"/>
        <v>39,858.00</v>
      </c>
      <c r="I1510" s="78">
        <f t="shared" si="72"/>
        <v>39858</v>
      </c>
      <c r="J1510">
        <v>1</v>
      </c>
      <c r="K1510">
        <v>0</v>
      </c>
      <c r="L1510" s="61" t="s">
        <v>1742</v>
      </c>
      <c r="M1510" s="93">
        <v>41298</v>
      </c>
      <c r="N1510">
        <v>67</v>
      </c>
      <c r="O1510">
        <v>15</v>
      </c>
      <c r="P1510">
        <v>20</v>
      </c>
      <c r="Q1510">
        <v>25</v>
      </c>
      <c r="R1510">
        <v>2</v>
      </c>
      <c r="S1510">
        <v>7</v>
      </c>
      <c r="T1510">
        <v>26</v>
      </c>
      <c r="U1510">
        <v>1</v>
      </c>
      <c r="V1510">
        <v>2</v>
      </c>
      <c r="W1510">
        <v>4</v>
      </c>
      <c r="X1510">
        <v>6</v>
      </c>
      <c r="Y1510">
        <v>1</v>
      </c>
      <c r="Z1510">
        <v>0</v>
      </c>
      <c r="AA1510" t="s">
        <v>67</v>
      </c>
      <c r="AB1510">
        <v>0</v>
      </c>
    </row>
    <row r="1511" spans="2:28" x14ac:dyDescent="0.2">
      <c r="B1511">
        <v>3412</v>
      </c>
      <c r="C1511">
        <v>1952</v>
      </c>
      <c r="D1511" s="59">
        <f t="shared" ca="1" si="70"/>
        <v>72</v>
      </c>
      <c r="E1511" t="s">
        <v>53</v>
      </c>
      <c r="F1511" t="s">
        <v>32</v>
      </c>
      <c r="G1511" t="s">
        <v>1743</v>
      </c>
      <c r="H1511" s="61" t="str">
        <f t="shared" si="71"/>
        <v>67,381.00</v>
      </c>
      <c r="I1511" s="78">
        <f t="shared" si="72"/>
        <v>67381</v>
      </c>
      <c r="J1511">
        <v>0</v>
      </c>
      <c r="K1511">
        <v>1</v>
      </c>
      <c r="L1511" s="61" t="s">
        <v>1246</v>
      </c>
      <c r="M1511" s="93">
        <v>41289</v>
      </c>
      <c r="N1511">
        <v>67</v>
      </c>
      <c r="O1511">
        <v>815</v>
      </c>
      <c r="P1511">
        <v>8</v>
      </c>
      <c r="Q1511">
        <v>53</v>
      </c>
      <c r="R1511">
        <v>11</v>
      </c>
      <c r="S1511">
        <v>0</v>
      </c>
      <c r="T1511">
        <v>70</v>
      </c>
      <c r="U1511">
        <v>4</v>
      </c>
      <c r="V1511">
        <v>2</v>
      </c>
      <c r="W1511">
        <v>9</v>
      </c>
      <c r="X1511">
        <v>7</v>
      </c>
      <c r="Y1511">
        <v>0</v>
      </c>
      <c r="Z1511">
        <v>0</v>
      </c>
      <c r="AA1511" t="s">
        <v>27</v>
      </c>
      <c r="AB1511">
        <v>1</v>
      </c>
    </row>
    <row r="1512" spans="2:28" x14ac:dyDescent="0.2">
      <c r="B1512">
        <v>1744</v>
      </c>
      <c r="C1512">
        <v>1966</v>
      </c>
      <c r="D1512" s="59">
        <f t="shared" ca="1" si="70"/>
        <v>58</v>
      </c>
      <c r="E1512" t="s">
        <v>118</v>
      </c>
      <c r="F1512" t="s">
        <v>28</v>
      </c>
      <c r="G1512" t="s">
        <v>1744</v>
      </c>
      <c r="H1512" s="61" t="str">
        <f t="shared" si="71"/>
        <v>23,529.00</v>
      </c>
      <c r="I1512" s="78">
        <f t="shared" si="72"/>
        <v>23529</v>
      </c>
      <c r="J1512">
        <v>0</v>
      </c>
      <c r="K1512">
        <v>1</v>
      </c>
      <c r="L1512" s="61">
        <v>41456</v>
      </c>
      <c r="M1512" s="93">
        <v>41456</v>
      </c>
      <c r="N1512">
        <v>67</v>
      </c>
      <c r="O1512">
        <v>9</v>
      </c>
      <c r="P1512">
        <v>7</v>
      </c>
      <c r="Q1512">
        <v>13</v>
      </c>
      <c r="R1512">
        <v>3</v>
      </c>
      <c r="S1512">
        <v>2</v>
      </c>
      <c r="T1512">
        <v>20</v>
      </c>
      <c r="U1512">
        <v>1</v>
      </c>
      <c r="V1512">
        <v>1</v>
      </c>
      <c r="W1512">
        <v>2</v>
      </c>
      <c r="X1512">
        <v>6</v>
      </c>
      <c r="Y1512">
        <v>0</v>
      </c>
      <c r="Z1512">
        <v>0</v>
      </c>
      <c r="AA1512" t="s">
        <v>27</v>
      </c>
      <c r="AB1512">
        <v>0</v>
      </c>
    </row>
    <row r="1513" spans="2:28" x14ac:dyDescent="0.2">
      <c r="B1513">
        <v>5837</v>
      </c>
      <c r="C1513">
        <v>1968</v>
      </c>
      <c r="D1513" s="59">
        <f t="shared" ca="1" si="70"/>
        <v>56</v>
      </c>
      <c r="E1513" t="s">
        <v>23</v>
      </c>
      <c r="F1513" t="s">
        <v>32</v>
      </c>
      <c r="G1513" t="s">
        <v>1745</v>
      </c>
      <c r="H1513" s="61" t="str">
        <f t="shared" si="71"/>
        <v>51,479.00</v>
      </c>
      <c r="I1513" s="78">
        <f t="shared" si="72"/>
        <v>51479</v>
      </c>
      <c r="J1513">
        <v>1</v>
      </c>
      <c r="K1513">
        <v>1</v>
      </c>
      <c r="L1513" s="61" t="s">
        <v>1746</v>
      </c>
      <c r="M1513" s="93">
        <v>41271</v>
      </c>
      <c r="N1513">
        <v>67</v>
      </c>
      <c r="O1513">
        <v>247</v>
      </c>
      <c r="P1513">
        <v>8</v>
      </c>
      <c r="Q1513">
        <v>160</v>
      </c>
      <c r="R1513">
        <v>6</v>
      </c>
      <c r="S1513">
        <v>8</v>
      </c>
      <c r="T1513">
        <v>65</v>
      </c>
      <c r="U1513">
        <v>7</v>
      </c>
      <c r="V1513">
        <v>6</v>
      </c>
      <c r="W1513">
        <v>6</v>
      </c>
      <c r="X1513">
        <v>7</v>
      </c>
      <c r="Y1513">
        <v>0</v>
      </c>
      <c r="Z1513">
        <v>0</v>
      </c>
      <c r="AA1513" t="s">
        <v>27</v>
      </c>
      <c r="AB1513">
        <v>0</v>
      </c>
    </row>
    <row r="1514" spans="2:28" x14ac:dyDescent="0.2">
      <c r="B1514">
        <v>3422</v>
      </c>
      <c r="C1514">
        <v>1976</v>
      </c>
      <c r="D1514" s="59">
        <f t="shared" ca="1" si="70"/>
        <v>48</v>
      </c>
      <c r="E1514" t="s">
        <v>23</v>
      </c>
      <c r="F1514" t="s">
        <v>32</v>
      </c>
      <c r="G1514" t="s">
        <v>1747</v>
      </c>
      <c r="H1514" s="61" t="str">
        <f t="shared" si="71"/>
        <v>76,068.00</v>
      </c>
      <c r="I1514" s="78">
        <f t="shared" si="72"/>
        <v>76068</v>
      </c>
      <c r="J1514">
        <v>0</v>
      </c>
      <c r="K1514">
        <v>1</v>
      </c>
      <c r="L1514" s="61" t="s">
        <v>972</v>
      </c>
      <c r="M1514" s="93">
        <v>41242</v>
      </c>
      <c r="N1514">
        <v>67</v>
      </c>
      <c r="O1514">
        <v>1115</v>
      </c>
      <c r="P1514">
        <v>12</v>
      </c>
      <c r="Q1514">
        <v>128</v>
      </c>
      <c r="R1514">
        <v>33</v>
      </c>
      <c r="S1514">
        <v>12</v>
      </c>
      <c r="T1514">
        <v>76</v>
      </c>
      <c r="U1514">
        <v>1</v>
      </c>
      <c r="V1514">
        <v>2</v>
      </c>
      <c r="W1514">
        <v>4</v>
      </c>
      <c r="X1514">
        <v>6</v>
      </c>
      <c r="Y1514">
        <v>0</v>
      </c>
      <c r="Z1514">
        <v>0</v>
      </c>
      <c r="AA1514" t="s">
        <v>46</v>
      </c>
      <c r="AB1514">
        <v>2</v>
      </c>
    </row>
    <row r="1515" spans="2:28" x14ac:dyDescent="0.2">
      <c r="B1515">
        <v>7462</v>
      </c>
      <c r="C1515">
        <v>1955</v>
      </c>
      <c r="D1515" s="59">
        <f t="shared" ca="1" si="70"/>
        <v>69</v>
      </c>
      <c r="E1515" t="s">
        <v>23</v>
      </c>
      <c r="F1515" t="s">
        <v>28</v>
      </c>
      <c r="G1515" t="s">
        <v>1748</v>
      </c>
      <c r="H1515" s="61" t="str">
        <f t="shared" si="71"/>
        <v>22,507.00</v>
      </c>
      <c r="I1515" s="78">
        <f t="shared" si="72"/>
        <v>22507</v>
      </c>
      <c r="J1515">
        <v>0</v>
      </c>
      <c r="K1515">
        <v>0</v>
      </c>
      <c r="L1515" s="61" t="s">
        <v>724</v>
      </c>
      <c r="M1515" s="93">
        <v>41237</v>
      </c>
      <c r="N1515">
        <v>67</v>
      </c>
      <c r="O1515">
        <v>68</v>
      </c>
      <c r="P1515">
        <v>0</v>
      </c>
      <c r="Q1515">
        <v>226</v>
      </c>
      <c r="R1515">
        <v>51</v>
      </c>
      <c r="S1515">
        <v>157</v>
      </c>
      <c r="T1515">
        <v>68</v>
      </c>
      <c r="U1515">
        <v>3</v>
      </c>
      <c r="V1515">
        <v>10</v>
      </c>
      <c r="W1515">
        <v>4</v>
      </c>
      <c r="X1515">
        <v>9</v>
      </c>
      <c r="Y1515">
        <v>0</v>
      </c>
      <c r="Z1515">
        <v>0</v>
      </c>
      <c r="AA1515" t="s">
        <v>31</v>
      </c>
      <c r="AB1515">
        <v>0</v>
      </c>
    </row>
    <row r="1516" spans="2:28" x14ac:dyDescent="0.2">
      <c r="B1516">
        <v>10702</v>
      </c>
      <c r="C1516">
        <v>1985</v>
      </c>
      <c r="D1516" s="59">
        <f t="shared" ca="1" si="70"/>
        <v>39</v>
      </c>
      <c r="E1516" t="s">
        <v>23</v>
      </c>
      <c r="F1516" t="s">
        <v>28</v>
      </c>
      <c r="G1516" t="s">
        <v>1528</v>
      </c>
      <c r="H1516" s="61" t="str">
        <f t="shared" si="71"/>
        <v>52,413.00</v>
      </c>
      <c r="I1516" s="78">
        <f t="shared" si="72"/>
        <v>52413</v>
      </c>
      <c r="J1516">
        <v>1</v>
      </c>
      <c r="K1516">
        <v>0</v>
      </c>
      <c r="L1516" s="61">
        <v>40979</v>
      </c>
      <c r="M1516" s="93">
        <v>40979</v>
      </c>
      <c r="N1516">
        <v>67</v>
      </c>
      <c r="O1516">
        <v>185</v>
      </c>
      <c r="P1516">
        <v>8</v>
      </c>
      <c r="Q1516">
        <v>133</v>
      </c>
      <c r="R1516">
        <v>56</v>
      </c>
      <c r="S1516">
        <v>56</v>
      </c>
      <c r="T1516">
        <v>12</v>
      </c>
      <c r="U1516">
        <v>2</v>
      </c>
      <c r="V1516">
        <v>7</v>
      </c>
      <c r="W1516">
        <v>7</v>
      </c>
      <c r="X1516">
        <v>7</v>
      </c>
      <c r="Y1516">
        <v>0</v>
      </c>
      <c r="Z1516">
        <v>0</v>
      </c>
      <c r="AA1516" t="s">
        <v>27</v>
      </c>
      <c r="AB1516">
        <v>0</v>
      </c>
    </row>
    <row r="1517" spans="2:28" x14ac:dyDescent="0.2">
      <c r="B1517">
        <v>2115</v>
      </c>
      <c r="C1517">
        <v>1958</v>
      </c>
      <c r="D1517" s="59">
        <f t="shared" ca="1" si="70"/>
        <v>66</v>
      </c>
      <c r="E1517" t="s">
        <v>23</v>
      </c>
      <c r="F1517" t="s">
        <v>32</v>
      </c>
      <c r="G1517" t="s">
        <v>1749</v>
      </c>
      <c r="H1517" s="61" t="str">
        <f t="shared" si="71"/>
        <v>50,116.00</v>
      </c>
      <c r="I1517" s="78">
        <f t="shared" si="72"/>
        <v>50116</v>
      </c>
      <c r="J1517">
        <v>1</v>
      </c>
      <c r="K1517">
        <v>1</v>
      </c>
      <c r="L1517" s="61" t="s">
        <v>728</v>
      </c>
      <c r="M1517" s="93">
        <v>41810</v>
      </c>
      <c r="N1517">
        <v>68</v>
      </c>
      <c r="O1517">
        <v>54</v>
      </c>
      <c r="P1517">
        <v>0</v>
      </c>
      <c r="Q1517">
        <v>10</v>
      </c>
      <c r="R1517">
        <v>0</v>
      </c>
      <c r="S1517">
        <v>0</v>
      </c>
      <c r="T1517">
        <v>2</v>
      </c>
      <c r="U1517">
        <v>2</v>
      </c>
      <c r="V1517">
        <v>1</v>
      </c>
      <c r="W1517">
        <v>4</v>
      </c>
      <c r="X1517">
        <v>5</v>
      </c>
      <c r="Y1517">
        <v>0</v>
      </c>
      <c r="Z1517">
        <v>0</v>
      </c>
      <c r="AA1517" t="s">
        <v>46</v>
      </c>
      <c r="AB1517">
        <v>1</v>
      </c>
    </row>
    <row r="1518" spans="2:28" x14ac:dyDescent="0.2">
      <c r="B1518">
        <v>4138</v>
      </c>
      <c r="C1518">
        <v>1963</v>
      </c>
      <c r="D1518" s="59">
        <f t="shared" ca="1" si="70"/>
        <v>61</v>
      </c>
      <c r="E1518" t="s">
        <v>23</v>
      </c>
      <c r="F1518" t="s">
        <v>28</v>
      </c>
      <c r="G1518" t="s">
        <v>1750</v>
      </c>
      <c r="H1518" s="61" t="str">
        <f t="shared" si="71"/>
        <v>76,624.00</v>
      </c>
      <c r="I1518" s="78">
        <f t="shared" si="72"/>
        <v>76624</v>
      </c>
      <c r="J1518">
        <v>0</v>
      </c>
      <c r="K1518">
        <v>1</v>
      </c>
      <c r="L1518" s="61" t="s">
        <v>1384</v>
      </c>
      <c r="M1518" s="93">
        <v>41783</v>
      </c>
      <c r="N1518">
        <v>68</v>
      </c>
      <c r="O1518">
        <v>411</v>
      </c>
      <c r="P1518">
        <v>106</v>
      </c>
      <c r="Q1518">
        <v>147</v>
      </c>
      <c r="R1518">
        <v>54</v>
      </c>
      <c r="S1518">
        <v>115</v>
      </c>
      <c r="T1518">
        <v>66</v>
      </c>
      <c r="U1518">
        <v>1</v>
      </c>
      <c r="V1518">
        <v>5</v>
      </c>
      <c r="W1518">
        <v>7</v>
      </c>
      <c r="X1518">
        <v>1</v>
      </c>
      <c r="Y1518">
        <v>0</v>
      </c>
      <c r="Z1518">
        <v>0</v>
      </c>
      <c r="AA1518" t="s">
        <v>27</v>
      </c>
      <c r="AB1518">
        <v>1</v>
      </c>
    </row>
    <row r="1519" spans="2:28" x14ac:dyDescent="0.2">
      <c r="B1519">
        <v>11091</v>
      </c>
      <c r="C1519">
        <v>1954</v>
      </c>
      <c r="D1519" s="59">
        <f t="shared" ca="1" si="70"/>
        <v>70</v>
      </c>
      <c r="E1519" t="s">
        <v>23</v>
      </c>
      <c r="F1519" t="s">
        <v>32</v>
      </c>
      <c r="G1519" t="s">
        <v>1751</v>
      </c>
      <c r="H1519" s="61" t="str">
        <f t="shared" si="71"/>
        <v>34,587.00</v>
      </c>
      <c r="I1519" s="78">
        <f t="shared" si="72"/>
        <v>34587</v>
      </c>
      <c r="J1519">
        <v>1</v>
      </c>
      <c r="K1519">
        <v>1</v>
      </c>
      <c r="L1519" s="61" t="s">
        <v>1134</v>
      </c>
      <c r="M1519" s="93">
        <v>41775</v>
      </c>
      <c r="N1519">
        <v>68</v>
      </c>
      <c r="O1519">
        <v>7</v>
      </c>
      <c r="P1519">
        <v>2</v>
      </c>
      <c r="Q1519">
        <v>9</v>
      </c>
      <c r="R1519">
        <v>2</v>
      </c>
      <c r="S1519">
        <v>0</v>
      </c>
      <c r="T1519">
        <v>2</v>
      </c>
      <c r="U1519">
        <v>2</v>
      </c>
      <c r="V1519">
        <v>1</v>
      </c>
      <c r="W1519">
        <v>3</v>
      </c>
      <c r="X1519">
        <v>4</v>
      </c>
      <c r="Y1519">
        <v>0</v>
      </c>
      <c r="Z1519">
        <v>0</v>
      </c>
      <c r="AA1519" t="s">
        <v>46</v>
      </c>
      <c r="AB1519">
        <v>0</v>
      </c>
    </row>
    <row r="1520" spans="2:28" x14ac:dyDescent="0.2">
      <c r="B1520">
        <v>7712</v>
      </c>
      <c r="C1520">
        <v>1947</v>
      </c>
      <c r="D1520" s="59">
        <f t="shared" ca="1" si="70"/>
        <v>77</v>
      </c>
      <c r="E1520" t="s">
        <v>40</v>
      </c>
      <c r="F1520" t="s">
        <v>28</v>
      </c>
      <c r="G1520" t="s">
        <v>1752</v>
      </c>
      <c r="H1520" s="61" t="str">
        <f t="shared" si="71"/>
        <v>62,159.00</v>
      </c>
      <c r="I1520" s="78">
        <f t="shared" si="72"/>
        <v>62159</v>
      </c>
      <c r="J1520">
        <v>0</v>
      </c>
      <c r="K1520">
        <v>0</v>
      </c>
      <c r="L1520" s="61" t="s">
        <v>117</v>
      </c>
      <c r="M1520" s="93">
        <v>41757</v>
      </c>
      <c r="N1520">
        <v>68</v>
      </c>
      <c r="O1520">
        <v>182</v>
      </c>
      <c r="P1520">
        <v>17</v>
      </c>
      <c r="Q1520">
        <v>259</v>
      </c>
      <c r="R1520">
        <v>77</v>
      </c>
      <c r="S1520">
        <v>70</v>
      </c>
      <c r="T1520">
        <v>29</v>
      </c>
      <c r="U1520">
        <v>1</v>
      </c>
      <c r="V1520">
        <v>6</v>
      </c>
      <c r="W1520">
        <v>10</v>
      </c>
      <c r="X1520">
        <v>4</v>
      </c>
      <c r="Y1520">
        <v>0</v>
      </c>
      <c r="Z1520">
        <v>0</v>
      </c>
      <c r="AA1520" t="s">
        <v>35</v>
      </c>
      <c r="AB1520">
        <v>0</v>
      </c>
    </row>
    <row r="1521" spans="2:28" x14ac:dyDescent="0.2">
      <c r="B1521">
        <v>3535</v>
      </c>
      <c r="C1521">
        <v>1966</v>
      </c>
      <c r="D1521" s="59">
        <f t="shared" ca="1" si="70"/>
        <v>58</v>
      </c>
      <c r="E1521" t="s">
        <v>23</v>
      </c>
      <c r="F1521" t="s">
        <v>28</v>
      </c>
      <c r="G1521" t="s">
        <v>1753</v>
      </c>
      <c r="H1521" s="61" t="str">
        <f t="shared" si="71"/>
        <v>66,294.00</v>
      </c>
      <c r="I1521" s="78">
        <f t="shared" si="72"/>
        <v>66294</v>
      </c>
      <c r="J1521">
        <v>0</v>
      </c>
      <c r="K1521">
        <v>0</v>
      </c>
      <c r="L1521" s="61" t="s">
        <v>42</v>
      </c>
      <c r="M1521" s="93">
        <v>41715</v>
      </c>
      <c r="N1521">
        <v>68</v>
      </c>
      <c r="O1521">
        <v>251</v>
      </c>
      <c r="P1521">
        <v>108</v>
      </c>
      <c r="Q1521">
        <v>334</v>
      </c>
      <c r="R1521">
        <v>65</v>
      </c>
      <c r="S1521">
        <v>92</v>
      </c>
      <c r="T1521">
        <v>117</v>
      </c>
      <c r="U1521">
        <v>1</v>
      </c>
      <c r="V1521">
        <v>4</v>
      </c>
      <c r="W1521">
        <v>5</v>
      </c>
      <c r="X1521">
        <v>2</v>
      </c>
      <c r="Y1521">
        <v>0</v>
      </c>
      <c r="Z1521">
        <v>0</v>
      </c>
      <c r="AA1521" t="s">
        <v>27</v>
      </c>
      <c r="AB1521">
        <v>0</v>
      </c>
    </row>
    <row r="1522" spans="2:28" x14ac:dyDescent="0.2">
      <c r="B1522">
        <v>5899</v>
      </c>
      <c r="C1522">
        <v>1951</v>
      </c>
      <c r="D1522" s="59">
        <f t="shared" ca="1" si="70"/>
        <v>73</v>
      </c>
      <c r="E1522" t="s">
        <v>40</v>
      </c>
      <c r="F1522" t="s">
        <v>32</v>
      </c>
      <c r="G1522" t="s">
        <v>1754</v>
      </c>
      <c r="H1522" s="61" t="str">
        <f t="shared" si="71"/>
        <v>5,648.00</v>
      </c>
      <c r="I1522" s="78">
        <f t="shared" si="72"/>
        <v>5648</v>
      </c>
      <c r="J1522">
        <v>1</v>
      </c>
      <c r="K1522">
        <v>1</v>
      </c>
      <c r="L1522" s="61" t="s">
        <v>1755</v>
      </c>
      <c r="M1522" s="93">
        <v>41711</v>
      </c>
      <c r="N1522">
        <v>68</v>
      </c>
      <c r="O1522">
        <v>28</v>
      </c>
      <c r="P1522">
        <v>0</v>
      </c>
      <c r="Q1522">
        <v>6</v>
      </c>
      <c r="R1522">
        <v>1</v>
      </c>
      <c r="S1522">
        <v>1</v>
      </c>
      <c r="T1522">
        <v>13</v>
      </c>
      <c r="U1522">
        <v>1</v>
      </c>
      <c r="V1522">
        <v>1</v>
      </c>
      <c r="W1522">
        <v>0</v>
      </c>
      <c r="X1522">
        <v>20</v>
      </c>
      <c r="Y1522">
        <v>0</v>
      </c>
      <c r="Z1522">
        <v>0</v>
      </c>
      <c r="AA1522" t="s">
        <v>35</v>
      </c>
      <c r="AB1522">
        <v>1</v>
      </c>
    </row>
    <row r="1523" spans="2:28" x14ac:dyDescent="0.2">
      <c r="B1523">
        <v>8749</v>
      </c>
      <c r="C1523">
        <v>1985</v>
      </c>
      <c r="D1523" s="59">
        <f t="shared" ca="1" si="70"/>
        <v>39</v>
      </c>
      <c r="E1523" t="s">
        <v>23</v>
      </c>
      <c r="F1523" t="s">
        <v>32</v>
      </c>
      <c r="G1523" t="s">
        <v>1756</v>
      </c>
      <c r="H1523" s="61" t="str">
        <f t="shared" si="71"/>
        <v>37,235.00</v>
      </c>
      <c r="I1523" s="78">
        <f t="shared" si="72"/>
        <v>37235</v>
      </c>
      <c r="J1523">
        <v>1</v>
      </c>
      <c r="K1523">
        <v>0</v>
      </c>
      <c r="L1523" s="61">
        <v>41641</v>
      </c>
      <c r="M1523" s="93">
        <v>41641</v>
      </c>
      <c r="N1523">
        <v>68</v>
      </c>
      <c r="O1523">
        <v>20</v>
      </c>
      <c r="P1523">
        <v>2</v>
      </c>
      <c r="Q1523">
        <v>9</v>
      </c>
      <c r="R1523">
        <v>4</v>
      </c>
      <c r="S1523">
        <v>6</v>
      </c>
      <c r="T1523">
        <v>20</v>
      </c>
      <c r="U1523">
        <v>1</v>
      </c>
      <c r="V1523">
        <v>1</v>
      </c>
      <c r="W1523">
        <v>2</v>
      </c>
      <c r="X1523">
        <v>4</v>
      </c>
      <c r="Y1523">
        <v>0</v>
      </c>
      <c r="Z1523">
        <v>0</v>
      </c>
      <c r="AA1523" t="s">
        <v>27</v>
      </c>
      <c r="AB1523">
        <v>0</v>
      </c>
    </row>
    <row r="1524" spans="2:28" x14ac:dyDescent="0.2">
      <c r="B1524">
        <v>10955</v>
      </c>
      <c r="C1524">
        <v>1965</v>
      </c>
      <c r="D1524" s="59">
        <f t="shared" ca="1" si="70"/>
        <v>59</v>
      </c>
      <c r="E1524" t="s">
        <v>23</v>
      </c>
      <c r="F1524" t="s">
        <v>55</v>
      </c>
      <c r="G1524" t="s">
        <v>1757</v>
      </c>
      <c r="H1524" s="61" t="str">
        <f t="shared" si="71"/>
        <v>85,620.00</v>
      </c>
      <c r="I1524" s="78">
        <f t="shared" si="72"/>
        <v>85620</v>
      </c>
      <c r="J1524">
        <v>0</v>
      </c>
      <c r="K1524">
        <v>0</v>
      </c>
      <c r="L1524" s="61">
        <v>41821</v>
      </c>
      <c r="M1524" s="93">
        <v>41821</v>
      </c>
      <c r="N1524">
        <v>68</v>
      </c>
      <c r="O1524">
        <v>416</v>
      </c>
      <c r="P1524">
        <v>46</v>
      </c>
      <c r="Q1524">
        <v>925</v>
      </c>
      <c r="R1524">
        <v>60</v>
      </c>
      <c r="S1524">
        <v>107</v>
      </c>
      <c r="T1524">
        <v>46</v>
      </c>
      <c r="U1524">
        <v>1</v>
      </c>
      <c r="V1524">
        <v>3</v>
      </c>
      <c r="W1524">
        <v>4</v>
      </c>
      <c r="X1524">
        <v>1</v>
      </c>
      <c r="Y1524">
        <v>1</v>
      </c>
      <c r="Z1524">
        <v>0</v>
      </c>
      <c r="AA1524" t="s">
        <v>27</v>
      </c>
      <c r="AB1524">
        <v>0</v>
      </c>
    </row>
    <row r="1525" spans="2:28" x14ac:dyDescent="0.2">
      <c r="B1525">
        <v>9491</v>
      </c>
      <c r="C1525">
        <v>1985</v>
      </c>
      <c r="D1525" s="59">
        <f t="shared" ca="1" si="70"/>
        <v>39</v>
      </c>
      <c r="E1525" t="s">
        <v>23</v>
      </c>
      <c r="F1525" t="s">
        <v>32</v>
      </c>
      <c r="G1525" t="s">
        <v>1758</v>
      </c>
      <c r="H1525" s="61" t="str">
        <f t="shared" si="71"/>
        <v>23,976.00</v>
      </c>
      <c r="I1525" s="78">
        <f t="shared" si="72"/>
        <v>23976</v>
      </c>
      <c r="J1525">
        <v>1</v>
      </c>
      <c r="K1525">
        <v>0</v>
      </c>
      <c r="L1525" s="61" t="s">
        <v>52</v>
      </c>
      <c r="M1525" s="93">
        <v>41635</v>
      </c>
      <c r="N1525">
        <v>68</v>
      </c>
      <c r="O1525">
        <v>14</v>
      </c>
      <c r="P1525">
        <v>1</v>
      </c>
      <c r="Q1525">
        <v>21</v>
      </c>
      <c r="R1525">
        <v>2</v>
      </c>
      <c r="S1525">
        <v>3</v>
      </c>
      <c r="T1525">
        <v>25</v>
      </c>
      <c r="U1525">
        <v>3</v>
      </c>
      <c r="V1525">
        <v>3</v>
      </c>
      <c r="W1525">
        <v>3</v>
      </c>
      <c r="X1525">
        <v>7</v>
      </c>
      <c r="Y1525">
        <v>0</v>
      </c>
      <c r="Z1525">
        <v>0</v>
      </c>
      <c r="AA1525" t="s">
        <v>67</v>
      </c>
      <c r="AB1525">
        <v>0</v>
      </c>
    </row>
    <row r="1526" spans="2:28" x14ac:dyDescent="0.2">
      <c r="B1526">
        <v>5286</v>
      </c>
      <c r="C1526">
        <v>1988</v>
      </c>
      <c r="D1526" s="59">
        <f t="shared" ca="1" si="70"/>
        <v>36</v>
      </c>
      <c r="E1526" t="s">
        <v>53</v>
      </c>
      <c r="F1526" t="s">
        <v>28</v>
      </c>
      <c r="G1526" t="s">
        <v>1759</v>
      </c>
      <c r="H1526" s="61" t="str">
        <f t="shared" si="71"/>
        <v>41,020.00</v>
      </c>
      <c r="I1526" s="78">
        <f t="shared" si="72"/>
        <v>41020</v>
      </c>
      <c r="J1526">
        <v>0</v>
      </c>
      <c r="K1526">
        <v>0</v>
      </c>
      <c r="L1526" s="61" t="s">
        <v>458</v>
      </c>
      <c r="M1526" s="93">
        <v>41575</v>
      </c>
      <c r="N1526">
        <v>68</v>
      </c>
      <c r="O1526">
        <v>112</v>
      </c>
      <c r="P1526">
        <v>1</v>
      </c>
      <c r="Q1526">
        <v>54</v>
      </c>
      <c r="R1526">
        <v>7</v>
      </c>
      <c r="S1526">
        <v>7</v>
      </c>
      <c r="T1526">
        <v>36</v>
      </c>
      <c r="U1526">
        <v>1</v>
      </c>
      <c r="V1526">
        <v>3</v>
      </c>
      <c r="W1526">
        <v>4</v>
      </c>
      <c r="X1526">
        <v>3</v>
      </c>
      <c r="Y1526">
        <v>0</v>
      </c>
      <c r="Z1526">
        <v>0</v>
      </c>
      <c r="AA1526" t="s">
        <v>31</v>
      </c>
      <c r="AB1526">
        <v>0</v>
      </c>
    </row>
    <row r="1527" spans="2:28" x14ac:dyDescent="0.2">
      <c r="B1527">
        <v>3409</v>
      </c>
      <c r="C1527">
        <v>1985</v>
      </c>
      <c r="D1527" s="59">
        <f t="shared" ca="1" si="70"/>
        <v>39</v>
      </c>
      <c r="E1527" t="s">
        <v>23</v>
      </c>
      <c r="F1527" t="s">
        <v>28</v>
      </c>
      <c r="G1527" t="s">
        <v>1760</v>
      </c>
      <c r="H1527" s="61" t="str">
        <f t="shared" si="71"/>
        <v>36,108.00</v>
      </c>
      <c r="I1527" s="78">
        <f t="shared" si="72"/>
        <v>36108</v>
      </c>
      <c r="J1527">
        <v>1</v>
      </c>
      <c r="K1527">
        <v>0</v>
      </c>
      <c r="L1527" s="61" t="s">
        <v>1761</v>
      </c>
      <c r="M1527" s="93">
        <v>41562</v>
      </c>
      <c r="N1527">
        <v>68</v>
      </c>
      <c r="O1527">
        <v>141</v>
      </c>
      <c r="P1527">
        <v>8</v>
      </c>
      <c r="Q1527">
        <v>129</v>
      </c>
      <c r="R1527">
        <v>3</v>
      </c>
      <c r="S1527">
        <v>11</v>
      </c>
      <c r="T1527">
        <v>47</v>
      </c>
      <c r="U1527">
        <v>3</v>
      </c>
      <c r="V1527">
        <v>7</v>
      </c>
      <c r="W1527">
        <v>4</v>
      </c>
      <c r="X1527">
        <v>9</v>
      </c>
      <c r="Y1527">
        <v>0</v>
      </c>
      <c r="Z1527">
        <v>0</v>
      </c>
      <c r="AA1527" t="s">
        <v>67</v>
      </c>
      <c r="AB1527">
        <v>1</v>
      </c>
    </row>
    <row r="1528" spans="2:28" x14ac:dyDescent="0.2">
      <c r="B1528">
        <v>2544</v>
      </c>
      <c r="C1528">
        <v>1952</v>
      </c>
      <c r="D1528" s="59">
        <f t="shared" ca="1" si="70"/>
        <v>72</v>
      </c>
      <c r="E1528" t="s">
        <v>53</v>
      </c>
      <c r="F1528" t="s">
        <v>24</v>
      </c>
      <c r="G1528" t="s">
        <v>1762</v>
      </c>
      <c r="H1528" s="61" t="str">
        <f t="shared" si="71"/>
        <v>57,530.00</v>
      </c>
      <c r="I1528" s="78">
        <f t="shared" si="72"/>
        <v>57530</v>
      </c>
      <c r="J1528">
        <v>0</v>
      </c>
      <c r="K1528">
        <v>1</v>
      </c>
      <c r="L1528" s="61">
        <v>41618</v>
      </c>
      <c r="M1528" s="93">
        <v>41618</v>
      </c>
      <c r="N1528">
        <v>68</v>
      </c>
      <c r="O1528">
        <v>50</v>
      </c>
      <c r="P1528">
        <v>1</v>
      </c>
      <c r="Q1528">
        <v>27</v>
      </c>
      <c r="R1528">
        <v>6</v>
      </c>
      <c r="S1528">
        <v>7</v>
      </c>
      <c r="T1528">
        <v>1</v>
      </c>
      <c r="U1528">
        <v>1</v>
      </c>
      <c r="V1528">
        <v>1</v>
      </c>
      <c r="W1528">
        <v>4</v>
      </c>
      <c r="X1528">
        <v>1</v>
      </c>
      <c r="Y1528">
        <v>0</v>
      </c>
      <c r="Z1528">
        <v>0</v>
      </c>
      <c r="AA1528" t="s">
        <v>50</v>
      </c>
      <c r="AB1528">
        <v>0</v>
      </c>
    </row>
    <row r="1529" spans="2:28" x14ac:dyDescent="0.2">
      <c r="B1529">
        <v>2118</v>
      </c>
      <c r="C1529">
        <v>1965</v>
      </c>
      <c r="D1529" s="59">
        <f t="shared" ca="1" si="70"/>
        <v>59</v>
      </c>
      <c r="E1529" t="s">
        <v>43</v>
      </c>
      <c r="F1529" t="s">
        <v>32</v>
      </c>
      <c r="G1529" t="s">
        <v>1763</v>
      </c>
      <c r="H1529" s="61" t="str">
        <f t="shared" si="71"/>
        <v>62,905.00</v>
      </c>
      <c r="I1529" s="78">
        <f t="shared" si="72"/>
        <v>62905</v>
      </c>
      <c r="J1529">
        <v>0</v>
      </c>
      <c r="K1529">
        <v>1</v>
      </c>
      <c r="L1529" s="61">
        <v>41556</v>
      </c>
      <c r="M1529" s="93">
        <v>41556</v>
      </c>
      <c r="N1529">
        <v>68</v>
      </c>
      <c r="O1529">
        <v>166</v>
      </c>
      <c r="P1529">
        <v>75</v>
      </c>
      <c r="Q1529">
        <v>96</v>
      </c>
      <c r="R1529">
        <v>119</v>
      </c>
      <c r="S1529">
        <v>107</v>
      </c>
      <c r="T1529">
        <v>59</v>
      </c>
      <c r="U1529">
        <v>3</v>
      </c>
      <c r="V1529">
        <v>7</v>
      </c>
      <c r="W1529">
        <v>8</v>
      </c>
      <c r="X1529">
        <v>4</v>
      </c>
      <c r="Y1529">
        <v>0</v>
      </c>
      <c r="Z1529">
        <v>0</v>
      </c>
      <c r="AA1529" t="s">
        <v>27</v>
      </c>
      <c r="AB1529">
        <v>0</v>
      </c>
    </row>
    <row r="1530" spans="2:28" x14ac:dyDescent="0.2">
      <c r="B1530">
        <v>9370</v>
      </c>
      <c r="C1530">
        <v>1946</v>
      </c>
      <c r="D1530" s="59">
        <f t="shared" ca="1" si="70"/>
        <v>78</v>
      </c>
      <c r="E1530" t="s">
        <v>40</v>
      </c>
      <c r="F1530" t="s">
        <v>32</v>
      </c>
      <c r="G1530" t="s">
        <v>1764</v>
      </c>
      <c r="H1530" s="61" t="str">
        <f t="shared" si="71"/>
        <v>65,846.00</v>
      </c>
      <c r="I1530" s="78">
        <f t="shared" si="72"/>
        <v>65846</v>
      </c>
      <c r="J1530">
        <v>0</v>
      </c>
      <c r="K1530">
        <v>0</v>
      </c>
      <c r="L1530" s="61" t="s">
        <v>308</v>
      </c>
      <c r="M1530" s="93">
        <v>41411</v>
      </c>
      <c r="N1530">
        <v>68</v>
      </c>
      <c r="O1530">
        <v>562</v>
      </c>
      <c r="P1530">
        <v>81</v>
      </c>
      <c r="Q1530">
        <v>276</v>
      </c>
      <c r="R1530">
        <v>80</v>
      </c>
      <c r="S1530">
        <v>40</v>
      </c>
      <c r="T1530">
        <v>81</v>
      </c>
      <c r="U1530">
        <v>1</v>
      </c>
      <c r="V1530">
        <v>6</v>
      </c>
      <c r="W1530">
        <v>6</v>
      </c>
      <c r="X1530">
        <v>4</v>
      </c>
      <c r="Y1530">
        <v>0</v>
      </c>
      <c r="Z1530">
        <v>0</v>
      </c>
      <c r="AA1530" t="s">
        <v>31</v>
      </c>
      <c r="AB1530">
        <v>0</v>
      </c>
    </row>
    <row r="1531" spans="2:28" x14ac:dyDescent="0.2">
      <c r="B1531">
        <v>4864</v>
      </c>
      <c r="C1531">
        <v>1978</v>
      </c>
      <c r="D1531" s="59">
        <f t="shared" ca="1" si="70"/>
        <v>46</v>
      </c>
      <c r="E1531" t="s">
        <v>23</v>
      </c>
      <c r="F1531" t="s">
        <v>32</v>
      </c>
      <c r="G1531" t="s">
        <v>1765</v>
      </c>
      <c r="H1531" s="61" t="str">
        <f t="shared" si="71"/>
        <v>34,380.00</v>
      </c>
      <c r="I1531" s="78">
        <f t="shared" si="72"/>
        <v>34380</v>
      </c>
      <c r="J1531">
        <v>1</v>
      </c>
      <c r="K1531">
        <v>0</v>
      </c>
      <c r="L1531" s="61">
        <v>41310</v>
      </c>
      <c r="M1531" s="93">
        <v>41310</v>
      </c>
      <c r="N1531">
        <v>68</v>
      </c>
      <c r="O1531">
        <v>72</v>
      </c>
      <c r="P1531">
        <v>7</v>
      </c>
      <c r="Q1531">
        <v>58</v>
      </c>
      <c r="R1531">
        <v>13</v>
      </c>
      <c r="S1531">
        <v>1</v>
      </c>
      <c r="T1531">
        <v>24</v>
      </c>
      <c r="U1531">
        <v>4</v>
      </c>
      <c r="V1531">
        <v>4</v>
      </c>
      <c r="W1531">
        <v>3</v>
      </c>
      <c r="X1531">
        <v>8</v>
      </c>
      <c r="Y1531">
        <v>0</v>
      </c>
      <c r="Z1531">
        <v>0</v>
      </c>
      <c r="AA1531" t="s">
        <v>31</v>
      </c>
      <c r="AB1531">
        <v>0</v>
      </c>
    </row>
    <row r="1532" spans="2:28" x14ac:dyDescent="0.2">
      <c r="B1532">
        <v>405</v>
      </c>
      <c r="C1532">
        <v>1965</v>
      </c>
      <c r="D1532" s="59">
        <f t="shared" ca="1" si="70"/>
        <v>59</v>
      </c>
      <c r="E1532" t="s">
        <v>23</v>
      </c>
      <c r="F1532" t="s">
        <v>24</v>
      </c>
      <c r="G1532" t="s">
        <v>1766</v>
      </c>
      <c r="H1532" s="61" t="str">
        <f t="shared" si="71"/>
        <v>41,638.00</v>
      </c>
      <c r="I1532" s="78">
        <f t="shared" si="72"/>
        <v>41638</v>
      </c>
      <c r="J1532">
        <v>0</v>
      </c>
      <c r="K1532">
        <v>1</v>
      </c>
      <c r="L1532" s="61" t="s">
        <v>695</v>
      </c>
      <c r="M1532" s="93">
        <v>41318</v>
      </c>
      <c r="N1532">
        <v>68</v>
      </c>
      <c r="O1532">
        <v>315</v>
      </c>
      <c r="P1532">
        <v>0</v>
      </c>
      <c r="Q1532">
        <v>31</v>
      </c>
      <c r="R1532">
        <v>4</v>
      </c>
      <c r="S1532">
        <v>0</v>
      </c>
      <c r="T1532">
        <v>91</v>
      </c>
      <c r="U1532">
        <v>4</v>
      </c>
      <c r="V1532">
        <v>5</v>
      </c>
      <c r="W1532">
        <v>3</v>
      </c>
      <c r="X1532">
        <v>8</v>
      </c>
      <c r="Y1532">
        <v>0</v>
      </c>
      <c r="Z1532">
        <v>0</v>
      </c>
      <c r="AA1532" t="s">
        <v>27</v>
      </c>
      <c r="AB1532">
        <v>1</v>
      </c>
    </row>
    <row r="1533" spans="2:28" x14ac:dyDescent="0.2">
      <c r="B1533">
        <v>10513</v>
      </c>
      <c r="C1533">
        <v>1993</v>
      </c>
      <c r="D1533" s="59">
        <f t="shared" ca="1" si="70"/>
        <v>31</v>
      </c>
      <c r="E1533" t="s">
        <v>23</v>
      </c>
      <c r="F1533" t="s">
        <v>32</v>
      </c>
      <c r="G1533" t="s">
        <v>1767</v>
      </c>
      <c r="H1533" s="61" t="str">
        <f t="shared" si="71"/>
        <v>63,207.00</v>
      </c>
      <c r="I1533" s="78">
        <f t="shared" si="72"/>
        <v>63207</v>
      </c>
      <c r="J1533">
        <v>0</v>
      </c>
      <c r="K1533">
        <v>0</v>
      </c>
      <c r="L1533" s="61" t="s">
        <v>991</v>
      </c>
      <c r="M1533" s="93">
        <v>41294</v>
      </c>
      <c r="N1533">
        <v>68</v>
      </c>
      <c r="O1533">
        <v>438</v>
      </c>
      <c r="P1533">
        <v>169</v>
      </c>
      <c r="Q1533">
        <v>565</v>
      </c>
      <c r="R1533">
        <v>91</v>
      </c>
      <c r="S1533">
        <v>169</v>
      </c>
      <c r="T1533">
        <v>70</v>
      </c>
      <c r="U1533">
        <v>1</v>
      </c>
      <c r="V1533">
        <v>2</v>
      </c>
      <c r="W1533">
        <v>6</v>
      </c>
      <c r="X1533">
        <v>7</v>
      </c>
      <c r="Y1533">
        <v>0</v>
      </c>
      <c r="Z1533">
        <v>0</v>
      </c>
      <c r="AA1533" t="s">
        <v>27</v>
      </c>
      <c r="AB1533">
        <v>1</v>
      </c>
    </row>
    <row r="1534" spans="2:28" x14ac:dyDescent="0.2">
      <c r="B1534">
        <v>5138</v>
      </c>
      <c r="C1534">
        <v>1951</v>
      </c>
      <c r="D1534" s="59">
        <f t="shared" ca="1" si="70"/>
        <v>73</v>
      </c>
      <c r="E1534" t="s">
        <v>23</v>
      </c>
      <c r="F1534" t="s">
        <v>32</v>
      </c>
      <c r="G1534" t="s">
        <v>1768</v>
      </c>
      <c r="H1534" s="61" t="str">
        <f t="shared" si="71"/>
        <v>28,320.00</v>
      </c>
      <c r="I1534" s="78">
        <f t="shared" si="72"/>
        <v>28320</v>
      </c>
      <c r="J1534">
        <v>0</v>
      </c>
      <c r="K1534">
        <v>1</v>
      </c>
      <c r="L1534" s="61" t="s">
        <v>1769</v>
      </c>
      <c r="M1534" s="93">
        <v>41288</v>
      </c>
      <c r="N1534">
        <v>68</v>
      </c>
      <c r="O1534">
        <v>19</v>
      </c>
      <c r="P1534">
        <v>1</v>
      </c>
      <c r="Q1534">
        <v>14</v>
      </c>
      <c r="R1534">
        <v>3</v>
      </c>
      <c r="S1534">
        <v>2</v>
      </c>
      <c r="T1534">
        <v>4</v>
      </c>
      <c r="U1534">
        <v>1</v>
      </c>
      <c r="V1534">
        <v>1</v>
      </c>
      <c r="W1534">
        <v>3</v>
      </c>
      <c r="X1534">
        <v>8</v>
      </c>
      <c r="Y1534">
        <v>0</v>
      </c>
      <c r="Z1534">
        <v>0</v>
      </c>
      <c r="AA1534" t="s">
        <v>27</v>
      </c>
      <c r="AB1534">
        <v>0</v>
      </c>
    </row>
    <row r="1535" spans="2:28" x14ac:dyDescent="0.2">
      <c r="B1535">
        <v>8387</v>
      </c>
      <c r="C1535">
        <v>1958</v>
      </c>
      <c r="D1535" s="59">
        <f t="shared" ca="1" si="70"/>
        <v>66</v>
      </c>
      <c r="E1535" t="s">
        <v>23</v>
      </c>
      <c r="F1535" t="s">
        <v>32</v>
      </c>
      <c r="G1535" t="s">
        <v>1770</v>
      </c>
      <c r="H1535" s="61" t="str">
        <f t="shared" si="71"/>
        <v>43,140.00</v>
      </c>
      <c r="I1535" s="78">
        <f t="shared" si="72"/>
        <v>43140</v>
      </c>
      <c r="J1535">
        <v>0</v>
      </c>
      <c r="K1535">
        <v>1</v>
      </c>
      <c r="L1535" s="61">
        <v>41395</v>
      </c>
      <c r="M1535" s="93">
        <v>41395</v>
      </c>
      <c r="N1535">
        <v>68</v>
      </c>
      <c r="O1535">
        <v>134</v>
      </c>
      <c r="P1535">
        <v>8</v>
      </c>
      <c r="Q1535">
        <v>76</v>
      </c>
      <c r="R1535">
        <v>6</v>
      </c>
      <c r="S1535">
        <v>0</v>
      </c>
      <c r="T1535">
        <v>11</v>
      </c>
      <c r="U1535">
        <v>1</v>
      </c>
      <c r="V1535">
        <v>4</v>
      </c>
      <c r="W1535">
        <v>5</v>
      </c>
      <c r="X1535">
        <v>6</v>
      </c>
      <c r="Y1535">
        <v>0</v>
      </c>
      <c r="Z1535">
        <v>0</v>
      </c>
      <c r="AA1535" t="s">
        <v>27</v>
      </c>
      <c r="AB1535">
        <v>0</v>
      </c>
    </row>
    <row r="1536" spans="2:28" x14ac:dyDescent="0.2">
      <c r="B1536">
        <v>378</v>
      </c>
      <c r="C1536">
        <v>1972</v>
      </c>
      <c r="D1536" s="59">
        <f t="shared" ca="1" si="70"/>
        <v>52</v>
      </c>
      <c r="E1536" t="s">
        <v>23</v>
      </c>
      <c r="F1536" t="s">
        <v>32</v>
      </c>
      <c r="G1536" t="s">
        <v>1771</v>
      </c>
      <c r="H1536" s="61" t="str">
        <f t="shared" si="71"/>
        <v>52,531.00</v>
      </c>
      <c r="I1536" s="78">
        <f t="shared" si="72"/>
        <v>52531</v>
      </c>
      <c r="J1536">
        <v>0</v>
      </c>
      <c r="K1536">
        <v>0</v>
      </c>
      <c r="L1536" s="61" t="s">
        <v>440</v>
      </c>
      <c r="M1536" s="93">
        <v>41273</v>
      </c>
      <c r="N1536">
        <v>68</v>
      </c>
      <c r="O1536">
        <v>283</v>
      </c>
      <c r="P1536">
        <v>112</v>
      </c>
      <c r="Q1536">
        <v>151</v>
      </c>
      <c r="R1536">
        <v>51</v>
      </c>
      <c r="S1536">
        <v>72</v>
      </c>
      <c r="T1536">
        <v>125</v>
      </c>
      <c r="U1536">
        <v>2</v>
      </c>
      <c r="V1536">
        <v>7</v>
      </c>
      <c r="W1536">
        <v>10</v>
      </c>
      <c r="X1536">
        <v>6</v>
      </c>
      <c r="Y1536">
        <v>0</v>
      </c>
      <c r="Z1536">
        <v>0</v>
      </c>
      <c r="AA1536" t="s">
        <v>27</v>
      </c>
      <c r="AB1536">
        <v>0</v>
      </c>
    </row>
    <row r="1537" spans="2:28" x14ac:dyDescent="0.2">
      <c r="B1537">
        <v>5846</v>
      </c>
      <c r="C1537">
        <v>1978</v>
      </c>
      <c r="D1537" s="59">
        <f t="shared" ca="1" si="70"/>
        <v>46</v>
      </c>
      <c r="E1537" t="s">
        <v>23</v>
      </c>
      <c r="F1537" t="s">
        <v>24</v>
      </c>
      <c r="G1537" t="s">
        <v>1772</v>
      </c>
      <c r="H1537" s="61" t="str">
        <f t="shared" si="71"/>
        <v>40,246.00</v>
      </c>
      <c r="I1537" s="78">
        <f t="shared" si="72"/>
        <v>40246</v>
      </c>
      <c r="J1537">
        <v>1</v>
      </c>
      <c r="K1537">
        <v>0</v>
      </c>
      <c r="L1537" s="61" t="s">
        <v>108</v>
      </c>
      <c r="M1537" s="93">
        <v>41262</v>
      </c>
      <c r="N1537">
        <v>68</v>
      </c>
      <c r="O1537">
        <v>2</v>
      </c>
      <c r="P1537">
        <v>1</v>
      </c>
      <c r="Q1537">
        <v>6</v>
      </c>
      <c r="R1537">
        <v>2</v>
      </c>
      <c r="S1537">
        <v>1</v>
      </c>
      <c r="T1537">
        <v>1</v>
      </c>
      <c r="U1537">
        <v>1</v>
      </c>
      <c r="V1537">
        <v>1</v>
      </c>
      <c r="W1537">
        <v>2</v>
      </c>
      <c r="X1537">
        <v>6</v>
      </c>
      <c r="Y1537">
        <v>0</v>
      </c>
      <c r="Z1537">
        <v>0</v>
      </c>
      <c r="AA1537" t="s">
        <v>46</v>
      </c>
      <c r="AB1537">
        <v>0</v>
      </c>
    </row>
    <row r="1538" spans="2:28" x14ac:dyDescent="0.2">
      <c r="B1538">
        <v>8870</v>
      </c>
      <c r="C1538">
        <v>1985</v>
      </c>
      <c r="D1538" s="59">
        <f t="shared" ca="1" si="70"/>
        <v>39</v>
      </c>
      <c r="E1538" t="s">
        <v>23</v>
      </c>
      <c r="F1538" t="s">
        <v>32</v>
      </c>
      <c r="G1538" t="s">
        <v>1773</v>
      </c>
      <c r="H1538" s="61" t="str">
        <f t="shared" si="71"/>
        <v>35,196.00</v>
      </c>
      <c r="I1538" s="78">
        <f t="shared" si="72"/>
        <v>35196</v>
      </c>
      <c r="J1538">
        <v>1</v>
      </c>
      <c r="K1538">
        <v>0</v>
      </c>
      <c r="L1538" s="61" t="s">
        <v>548</v>
      </c>
      <c r="M1538" s="93">
        <v>41226</v>
      </c>
      <c r="N1538">
        <v>68</v>
      </c>
      <c r="O1538">
        <v>75</v>
      </c>
      <c r="P1538">
        <v>12</v>
      </c>
      <c r="Q1538">
        <v>141</v>
      </c>
      <c r="R1538">
        <v>43</v>
      </c>
      <c r="S1538">
        <v>39</v>
      </c>
      <c r="T1538">
        <v>187</v>
      </c>
      <c r="U1538">
        <v>6</v>
      </c>
      <c r="V1538">
        <v>6</v>
      </c>
      <c r="W1538">
        <v>5</v>
      </c>
      <c r="X1538">
        <v>8</v>
      </c>
      <c r="Y1538">
        <v>1</v>
      </c>
      <c r="Z1538">
        <v>0</v>
      </c>
      <c r="AA1538" t="s">
        <v>27</v>
      </c>
      <c r="AB1538">
        <v>0</v>
      </c>
    </row>
    <row r="1539" spans="2:28" x14ac:dyDescent="0.2">
      <c r="B1539">
        <v>10340</v>
      </c>
      <c r="C1539">
        <v>1985</v>
      </c>
      <c r="D1539" s="59">
        <f t="shared" ref="D1539:D1602" ca="1" si="73">(YEAR(NOW())-C1539)</f>
        <v>39</v>
      </c>
      <c r="E1539" t="s">
        <v>23</v>
      </c>
      <c r="F1539" t="s">
        <v>32</v>
      </c>
      <c r="G1539" t="s">
        <v>1773</v>
      </c>
      <c r="H1539" s="61" t="str">
        <f t="shared" ref="H1539:H1602" si="74">REPLACE(G1539,1,1,"")</f>
        <v>35,196.00</v>
      </c>
      <c r="I1539" s="78">
        <f t="shared" ref="I1539:I1602" si="75">VALUE(H1539)</f>
        <v>35196</v>
      </c>
      <c r="J1539">
        <v>1</v>
      </c>
      <c r="K1539">
        <v>0</v>
      </c>
      <c r="L1539" s="61" t="s">
        <v>548</v>
      </c>
      <c r="M1539" s="93">
        <v>41226</v>
      </c>
      <c r="N1539">
        <v>68</v>
      </c>
      <c r="O1539">
        <v>75</v>
      </c>
      <c r="P1539">
        <v>12</v>
      </c>
      <c r="Q1539">
        <v>141</v>
      </c>
      <c r="R1539">
        <v>43</v>
      </c>
      <c r="S1539">
        <v>39</v>
      </c>
      <c r="T1539">
        <v>187</v>
      </c>
      <c r="U1539">
        <v>6</v>
      </c>
      <c r="V1539">
        <v>6</v>
      </c>
      <c r="W1539">
        <v>5</v>
      </c>
      <c r="X1539">
        <v>8</v>
      </c>
      <c r="Y1539">
        <v>0</v>
      </c>
      <c r="Z1539">
        <v>0</v>
      </c>
      <c r="AA1539" t="s">
        <v>27</v>
      </c>
      <c r="AB1539">
        <v>0</v>
      </c>
    </row>
    <row r="1540" spans="2:28" x14ac:dyDescent="0.2">
      <c r="B1540">
        <v>7290</v>
      </c>
      <c r="C1540">
        <v>1986</v>
      </c>
      <c r="D1540" s="59">
        <f t="shared" ca="1" si="73"/>
        <v>38</v>
      </c>
      <c r="E1540" t="s">
        <v>23</v>
      </c>
      <c r="F1540" t="s">
        <v>28</v>
      </c>
      <c r="G1540" t="s">
        <v>1774</v>
      </c>
      <c r="H1540" s="61" t="str">
        <f t="shared" si="74"/>
        <v>70,596.00</v>
      </c>
      <c r="I1540" s="78">
        <f t="shared" si="75"/>
        <v>70596</v>
      </c>
      <c r="J1540">
        <v>0</v>
      </c>
      <c r="K1540">
        <v>0</v>
      </c>
      <c r="L1540" s="61">
        <v>41039</v>
      </c>
      <c r="M1540" s="93">
        <v>41039</v>
      </c>
      <c r="N1540">
        <v>68</v>
      </c>
      <c r="O1540">
        <v>347</v>
      </c>
      <c r="P1540">
        <v>44</v>
      </c>
      <c r="Q1540">
        <v>534</v>
      </c>
      <c r="R1540">
        <v>17</v>
      </c>
      <c r="S1540">
        <v>0</v>
      </c>
      <c r="T1540">
        <v>26</v>
      </c>
      <c r="U1540">
        <v>1</v>
      </c>
      <c r="V1540">
        <v>3</v>
      </c>
      <c r="W1540">
        <v>12</v>
      </c>
      <c r="X1540">
        <v>2</v>
      </c>
      <c r="Y1540">
        <v>0</v>
      </c>
      <c r="Z1540">
        <v>0</v>
      </c>
      <c r="AA1540" t="s">
        <v>27</v>
      </c>
      <c r="AB1540">
        <v>0</v>
      </c>
    </row>
    <row r="1541" spans="2:28" x14ac:dyDescent="0.2">
      <c r="B1541">
        <v>8895</v>
      </c>
      <c r="C1541">
        <v>1986</v>
      </c>
      <c r="D1541" s="59">
        <f t="shared" ca="1" si="73"/>
        <v>38</v>
      </c>
      <c r="E1541" t="s">
        <v>23</v>
      </c>
      <c r="F1541" t="s">
        <v>28</v>
      </c>
      <c r="G1541" t="s">
        <v>1774</v>
      </c>
      <c r="H1541" s="61" t="str">
        <f t="shared" si="74"/>
        <v>70,596.00</v>
      </c>
      <c r="I1541" s="78">
        <f t="shared" si="75"/>
        <v>70596</v>
      </c>
      <c r="J1541">
        <v>0</v>
      </c>
      <c r="K1541">
        <v>0</v>
      </c>
      <c r="L1541" s="61">
        <v>41039</v>
      </c>
      <c r="M1541" s="93">
        <v>41039</v>
      </c>
      <c r="N1541">
        <v>68</v>
      </c>
      <c r="O1541">
        <v>347</v>
      </c>
      <c r="P1541">
        <v>44</v>
      </c>
      <c r="Q1541">
        <v>534</v>
      </c>
      <c r="R1541">
        <v>17</v>
      </c>
      <c r="S1541">
        <v>0</v>
      </c>
      <c r="T1541">
        <v>26</v>
      </c>
      <c r="U1541">
        <v>1</v>
      </c>
      <c r="V1541">
        <v>3</v>
      </c>
      <c r="W1541">
        <v>12</v>
      </c>
      <c r="X1541">
        <v>2</v>
      </c>
      <c r="Y1541">
        <v>0</v>
      </c>
      <c r="Z1541">
        <v>0</v>
      </c>
      <c r="AA1541" t="s">
        <v>27</v>
      </c>
      <c r="AB1541">
        <v>0</v>
      </c>
    </row>
    <row r="1542" spans="2:28" x14ac:dyDescent="0.2">
      <c r="B1542">
        <v>3635</v>
      </c>
      <c r="C1542">
        <v>1963</v>
      </c>
      <c r="D1542" s="59">
        <f t="shared" ca="1" si="73"/>
        <v>61</v>
      </c>
      <c r="E1542" t="s">
        <v>40</v>
      </c>
      <c r="F1542" t="s">
        <v>28</v>
      </c>
      <c r="G1542" t="s">
        <v>1775</v>
      </c>
      <c r="H1542" s="61" t="str">
        <f t="shared" si="74"/>
        <v>52,597.00</v>
      </c>
      <c r="I1542" s="78">
        <f t="shared" si="75"/>
        <v>52597</v>
      </c>
      <c r="J1542">
        <v>0</v>
      </c>
      <c r="K1542">
        <v>1</v>
      </c>
      <c r="L1542" s="61">
        <v>41825</v>
      </c>
      <c r="M1542" s="93">
        <v>41825</v>
      </c>
      <c r="N1542">
        <v>69</v>
      </c>
      <c r="O1542">
        <v>492</v>
      </c>
      <c r="P1542">
        <v>0</v>
      </c>
      <c r="Q1542">
        <v>37</v>
      </c>
      <c r="R1542">
        <v>7</v>
      </c>
      <c r="S1542">
        <v>0</v>
      </c>
      <c r="T1542">
        <v>42</v>
      </c>
      <c r="U1542">
        <v>3</v>
      </c>
      <c r="V1542">
        <v>6</v>
      </c>
      <c r="W1542">
        <v>8</v>
      </c>
      <c r="X1542">
        <v>5</v>
      </c>
      <c r="Y1542">
        <v>0</v>
      </c>
      <c r="Z1542">
        <v>0</v>
      </c>
      <c r="AA1542" t="s">
        <v>67</v>
      </c>
      <c r="AB1542">
        <v>0</v>
      </c>
    </row>
    <row r="1543" spans="2:28" x14ac:dyDescent="0.2">
      <c r="B1543">
        <v>11178</v>
      </c>
      <c r="C1543">
        <v>1973</v>
      </c>
      <c r="D1543" s="59">
        <f t="shared" ca="1" si="73"/>
        <v>51</v>
      </c>
      <c r="E1543" t="s">
        <v>53</v>
      </c>
      <c r="F1543" t="s">
        <v>28</v>
      </c>
      <c r="G1543" t="s">
        <v>1776</v>
      </c>
      <c r="H1543" s="61" t="str">
        <f t="shared" si="74"/>
        <v>42,394.00</v>
      </c>
      <c r="I1543" s="78">
        <f t="shared" si="75"/>
        <v>42394</v>
      </c>
      <c r="J1543">
        <v>1</v>
      </c>
      <c r="K1543">
        <v>0</v>
      </c>
      <c r="L1543" s="61" t="s">
        <v>201</v>
      </c>
      <c r="M1543" s="93">
        <v>41721</v>
      </c>
      <c r="N1543">
        <v>69</v>
      </c>
      <c r="O1543">
        <v>15</v>
      </c>
      <c r="P1543">
        <v>2</v>
      </c>
      <c r="Q1543">
        <v>10</v>
      </c>
      <c r="R1543">
        <v>0</v>
      </c>
      <c r="S1543">
        <v>1</v>
      </c>
      <c r="T1543">
        <v>4</v>
      </c>
      <c r="U1543">
        <v>1</v>
      </c>
      <c r="V1543">
        <v>1</v>
      </c>
      <c r="W1543">
        <v>3</v>
      </c>
      <c r="X1543">
        <v>7</v>
      </c>
      <c r="Y1543">
        <v>0</v>
      </c>
      <c r="Z1543">
        <v>0</v>
      </c>
      <c r="AA1543" t="s">
        <v>46</v>
      </c>
      <c r="AB1543">
        <v>0</v>
      </c>
    </row>
    <row r="1544" spans="2:28" x14ac:dyDescent="0.2">
      <c r="B1544">
        <v>2410</v>
      </c>
      <c r="C1544">
        <v>1970</v>
      </c>
      <c r="D1544" s="59">
        <f t="shared" ca="1" si="73"/>
        <v>54</v>
      </c>
      <c r="E1544" t="s">
        <v>23</v>
      </c>
      <c r="F1544" t="s">
        <v>28</v>
      </c>
      <c r="G1544" t="s">
        <v>1777</v>
      </c>
      <c r="H1544" s="61" t="str">
        <f t="shared" si="74"/>
        <v>81,657.00</v>
      </c>
      <c r="I1544" s="78">
        <f t="shared" si="75"/>
        <v>81657</v>
      </c>
      <c r="J1544">
        <v>0</v>
      </c>
      <c r="K1544">
        <v>0</v>
      </c>
      <c r="L1544" s="61" t="s">
        <v>333</v>
      </c>
      <c r="M1544" s="93">
        <v>41661</v>
      </c>
      <c r="N1544">
        <v>69</v>
      </c>
      <c r="O1544">
        <v>364</v>
      </c>
      <c r="P1544">
        <v>40</v>
      </c>
      <c r="Q1544">
        <v>425</v>
      </c>
      <c r="R1544">
        <v>158</v>
      </c>
      <c r="S1544">
        <v>60</v>
      </c>
      <c r="T1544">
        <v>50</v>
      </c>
      <c r="U1544">
        <v>1</v>
      </c>
      <c r="V1544">
        <v>3</v>
      </c>
      <c r="W1544">
        <v>8</v>
      </c>
      <c r="X1544">
        <v>1</v>
      </c>
      <c r="Y1544">
        <v>0</v>
      </c>
      <c r="Z1544">
        <v>0</v>
      </c>
      <c r="AA1544" t="s">
        <v>27</v>
      </c>
      <c r="AB1544">
        <v>0</v>
      </c>
    </row>
    <row r="1545" spans="2:28" x14ac:dyDescent="0.2">
      <c r="B1545">
        <v>3281</v>
      </c>
      <c r="C1545">
        <v>1961</v>
      </c>
      <c r="D1545" s="59">
        <f t="shared" ca="1" si="73"/>
        <v>63</v>
      </c>
      <c r="E1545" t="s">
        <v>40</v>
      </c>
      <c r="F1545" t="s">
        <v>32</v>
      </c>
      <c r="G1545" t="s">
        <v>1778</v>
      </c>
      <c r="H1545" s="61" t="str">
        <f t="shared" si="74"/>
        <v>49,154.00</v>
      </c>
      <c r="I1545" s="78">
        <f t="shared" si="75"/>
        <v>49154</v>
      </c>
      <c r="J1545">
        <v>1</v>
      </c>
      <c r="K1545">
        <v>1</v>
      </c>
      <c r="L1545" s="61">
        <v>41344</v>
      </c>
      <c r="M1545" s="93">
        <v>41344</v>
      </c>
      <c r="N1545">
        <v>69</v>
      </c>
      <c r="O1545">
        <v>206</v>
      </c>
      <c r="P1545">
        <v>10</v>
      </c>
      <c r="Q1545">
        <v>67</v>
      </c>
      <c r="R1545">
        <v>30</v>
      </c>
      <c r="S1545">
        <v>27</v>
      </c>
      <c r="T1545">
        <v>71</v>
      </c>
      <c r="U1545">
        <v>6</v>
      </c>
      <c r="V1545">
        <v>4</v>
      </c>
      <c r="W1545">
        <v>8</v>
      </c>
      <c r="X1545">
        <v>6</v>
      </c>
      <c r="Y1545">
        <v>0</v>
      </c>
      <c r="Z1545">
        <v>0</v>
      </c>
      <c r="AA1545" t="s">
        <v>27</v>
      </c>
      <c r="AB1545">
        <v>0</v>
      </c>
    </row>
    <row r="1546" spans="2:28" x14ac:dyDescent="0.2">
      <c r="B1546">
        <v>9905</v>
      </c>
      <c r="C1546">
        <v>1953</v>
      </c>
      <c r="D1546" s="59">
        <f t="shared" ca="1" si="73"/>
        <v>71</v>
      </c>
      <c r="E1546" t="s">
        <v>23</v>
      </c>
      <c r="F1546" t="s">
        <v>32</v>
      </c>
      <c r="G1546" t="s">
        <v>1779</v>
      </c>
      <c r="H1546" s="61" t="str">
        <f t="shared" si="74"/>
        <v>34,074.00</v>
      </c>
      <c r="I1546" s="78">
        <f t="shared" si="75"/>
        <v>34074</v>
      </c>
      <c r="J1546">
        <v>1</v>
      </c>
      <c r="K1546">
        <v>1</v>
      </c>
      <c r="L1546" s="61" t="s">
        <v>1780</v>
      </c>
      <c r="M1546" s="93">
        <v>41468</v>
      </c>
      <c r="N1546">
        <v>69</v>
      </c>
      <c r="O1546">
        <v>135</v>
      </c>
      <c r="P1546">
        <v>1</v>
      </c>
      <c r="Q1546">
        <v>41</v>
      </c>
      <c r="R1546">
        <v>10</v>
      </c>
      <c r="S1546">
        <v>1</v>
      </c>
      <c r="T1546">
        <v>67</v>
      </c>
      <c r="U1546">
        <v>5</v>
      </c>
      <c r="V1546">
        <v>3</v>
      </c>
      <c r="W1546">
        <v>3</v>
      </c>
      <c r="X1546">
        <v>6</v>
      </c>
      <c r="Y1546">
        <v>0</v>
      </c>
      <c r="Z1546">
        <v>0</v>
      </c>
      <c r="AA1546" t="s">
        <v>27</v>
      </c>
      <c r="AB1546">
        <v>1</v>
      </c>
    </row>
    <row r="1547" spans="2:28" x14ac:dyDescent="0.2">
      <c r="B1547">
        <v>2565</v>
      </c>
      <c r="C1547">
        <v>1956</v>
      </c>
      <c r="D1547" s="59">
        <f t="shared" ca="1" si="73"/>
        <v>68</v>
      </c>
      <c r="E1547" t="s">
        <v>53</v>
      </c>
      <c r="F1547" t="s">
        <v>24</v>
      </c>
      <c r="G1547" t="s">
        <v>1781</v>
      </c>
      <c r="H1547" s="61" t="str">
        <f t="shared" si="74"/>
        <v>70,638.00</v>
      </c>
      <c r="I1547" s="78">
        <f t="shared" si="75"/>
        <v>70638</v>
      </c>
      <c r="J1547">
        <v>0</v>
      </c>
      <c r="K1547">
        <v>0</v>
      </c>
      <c r="L1547" s="61">
        <v>41280</v>
      </c>
      <c r="M1547" s="93">
        <v>41280</v>
      </c>
      <c r="N1547">
        <v>69</v>
      </c>
      <c r="O1547">
        <v>1016</v>
      </c>
      <c r="P1547">
        <v>12</v>
      </c>
      <c r="Q1547">
        <v>215</v>
      </c>
      <c r="R1547">
        <v>16</v>
      </c>
      <c r="S1547">
        <v>12</v>
      </c>
      <c r="T1547">
        <v>63</v>
      </c>
      <c r="U1547">
        <v>1</v>
      </c>
      <c r="V1547">
        <v>4</v>
      </c>
      <c r="W1547">
        <v>10</v>
      </c>
      <c r="X1547">
        <v>3</v>
      </c>
      <c r="Y1547">
        <v>0</v>
      </c>
      <c r="Z1547">
        <v>0</v>
      </c>
      <c r="AA1547" t="s">
        <v>67</v>
      </c>
      <c r="AB1547">
        <v>1</v>
      </c>
    </row>
    <row r="1548" spans="2:28" x14ac:dyDescent="0.2">
      <c r="B1548">
        <v>7912</v>
      </c>
      <c r="C1548">
        <v>1979</v>
      </c>
      <c r="D1548" s="59">
        <f t="shared" ca="1" si="73"/>
        <v>45</v>
      </c>
      <c r="E1548" t="s">
        <v>23</v>
      </c>
      <c r="F1548" t="s">
        <v>32</v>
      </c>
      <c r="G1548" t="s">
        <v>1782</v>
      </c>
      <c r="H1548" s="61" t="str">
        <f t="shared" si="74"/>
        <v>38,136.00</v>
      </c>
      <c r="I1548" s="78">
        <f t="shared" si="75"/>
        <v>38136</v>
      </c>
      <c r="J1548">
        <v>1</v>
      </c>
      <c r="K1548">
        <v>0</v>
      </c>
      <c r="L1548" s="61" t="s">
        <v>470</v>
      </c>
      <c r="M1548" s="93">
        <v>41386</v>
      </c>
      <c r="N1548">
        <v>69</v>
      </c>
      <c r="O1548">
        <v>8</v>
      </c>
      <c r="P1548">
        <v>15</v>
      </c>
      <c r="Q1548">
        <v>27</v>
      </c>
      <c r="R1548">
        <v>0</v>
      </c>
      <c r="S1548">
        <v>20</v>
      </c>
      <c r="T1548">
        <v>33</v>
      </c>
      <c r="U1548">
        <v>2</v>
      </c>
      <c r="V1548">
        <v>3</v>
      </c>
      <c r="W1548">
        <v>2</v>
      </c>
      <c r="X1548">
        <v>8</v>
      </c>
      <c r="Y1548">
        <v>0</v>
      </c>
      <c r="Z1548">
        <v>0</v>
      </c>
      <c r="AA1548" t="s">
        <v>35</v>
      </c>
      <c r="AB1548">
        <v>1</v>
      </c>
    </row>
    <row r="1549" spans="2:28" x14ac:dyDescent="0.2">
      <c r="B1549">
        <v>7072</v>
      </c>
      <c r="C1549">
        <v>1974</v>
      </c>
      <c r="D1549" s="59">
        <f t="shared" ca="1" si="73"/>
        <v>50</v>
      </c>
      <c r="E1549" t="s">
        <v>23</v>
      </c>
      <c r="F1549" t="s">
        <v>32</v>
      </c>
      <c r="G1549" t="s">
        <v>1783</v>
      </c>
      <c r="H1549" s="61" t="str">
        <f t="shared" si="74"/>
        <v>67,432.00</v>
      </c>
      <c r="I1549" s="78">
        <f t="shared" si="75"/>
        <v>67432</v>
      </c>
      <c r="J1549">
        <v>0</v>
      </c>
      <c r="K1549">
        <v>1</v>
      </c>
      <c r="L1549" s="61" t="s">
        <v>626</v>
      </c>
      <c r="M1549" s="93">
        <v>41362</v>
      </c>
      <c r="N1549">
        <v>69</v>
      </c>
      <c r="O1549">
        <v>432</v>
      </c>
      <c r="P1549">
        <v>79</v>
      </c>
      <c r="Q1549">
        <v>341</v>
      </c>
      <c r="R1549">
        <v>177</v>
      </c>
      <c r="S1549">
        <v>136</v>
      </c>
      <c r="T1549">
        <v>170</v>
      </c>
      <c r="U1549">
        <v>2</v>
      </c>
      <c r="V1549">
        <v>8</v>
      </c>
      <c r="W1549">
        <v>4</v>
      </c>
      <c r="X1549">
        <v>4</v>
      </c>
      <c r="Y1549">
        <v>0</v>
      </c>
      <c r="Z1549">
        <v>0</v>
      </c>
      <c r="AA1549" t="s">
        <v>38</v>
      </c>
      <c r="AB1549">
        <v>0</v>
      </c>
    </row>
    <row r="1550" spans="2:28" x14ac:dyDescent="0.2">
      <c r="B1550">
        <v>1409</v>
      </c>
      <c r="C1550">
        <v>1952</v>
      </c>
      <c r="D1550" s="59">
        <f t="shared" ca="1" si="73"/>
        <v>72</v>
      </c>
      <c r="E1550" t="s">
        <v>23</v>
      </c>
      <c r="F1550" t="s">
        <v>32</v>
      </c>
      <c r="G1550" t="s">
        <v>1784</v>
      </c>
      <c r="H1550" s="61" t="str">
        <f t="shared" si="74"/>
        <v>40,689.00</v>
      </c>
      <c r="I1550" s="78">
        <f t="shared" si="75"/>
        <v>40689</v>
      </c>
      <c r="J1550">
        <v>0</v>
      </c>
      <c r="K1550">
        <v>1</v>
      </c>
      <c r="L1550" s="61" t="s">
        <v>719</v>
      </c>
      <c r="M1550" s="93">
        <v>41351</v>
      </c>
      <c r="N1550">
        <v>69</v>
      </c>
      <c r="O1550">
        <v>270</v>
      </c>
      <c r="P1550">
        <v>3</v>
      </c>
      <c r="Q1550">
        <v>27</v>
      </c>
      <c r="R1550">
        <v>39</v>
      </c>
      <c r="S1550">
        <v>6</v>
      </c>
      <c r="T1550">
        <v>99</v>
      </c>
      <c r="U1550">
        <v>7</v>
      </c>
      <c r="V1550">
        <v>7</v>
      </c>
      <c r="W1550">
        <v>5</v>
      </c>
      <c r="X1550">
        <v>8</v>
      </c>
      <c r="Y1550">
        <v>0</v>
      </c>
      <c r="Z1550">
        <v>0</v>
      </c>
      <c r="AA1550" t="s">
        <v>35</v>
      </c>
      <c r="AB1550">
        <v>0</v>
      </c>
    </row>
    <row r="1551" spans="2:28" x14ac:dyDescent="0.2">
      <c r="B1551">
        <v>5314</v>
      </c>
      <c r="C1551">
        <v>1952</v>
      </c>
      <c r="D1551" s="59">
        <f t="shared" ca="1" si="73"/>
        <v>72</v>
      </c>
      <c r="E1551" t="s">
        <v>23</v>
      </c>
      <c r="F1551" t="s">
        <v>32</v>
      </c>
      <c r="G1551" t="s">
        <v>1784</v>
      </c>
      <c r="H1551" s="61" t="str">
        <f t="shared" si="74"/>
        <v>40,689.00</v>
      </c>
      <c r="I1551" s="78">
        <f t="shared" si="75"/>
        <v>40689</v>
      </c>
      <c r="J1551">
        <v>0</v>
      </c>
      <c r="K1551">
        <v>1</v>
      </c>
      <c r="L1551" s="61" t="s">
        <v>719</v>
      </c>
      <c r="M1551" s="93">
        <v>41351</v>
      </c>
      <c r="N1551">
        <v>69</v>
      </c>
      <c r="O1551">
        <v>270</v>
      </c>
      <c r="P1551">
        <v>3</v>
      </c>
      <c r="Q1551">
        <v>27</v>
      </c>
      <c r="R1551">
        <v>39</v>
      </c>
      <c r="S1551">
        <v>6</v>
      </c>
      <c r="T1551">
        <v>99</v>
      </c>
      <c r="U1551">
        <v>7</v>
      </c>
      <c r="V1551">
        <v>7</v>
      </c>
      <c r="W1551">
        <v>5</v>
      </c>
      <c r="X1551">
        <v>8</v>
      </c>
      <c r="Y1551">
        <v>0</v>
      </c>
      <c r="Z1551">
        <v>0</v>
      </c>
      <c r="AA1551" t="s">
        <v>27</v>
      </c>
      <c r="AB1551">
        <v>0</v>
      </c>
    </row>
    <row r="1552" spans="2:28" x14ac:dyDescent="0.2">
      <c r="B1552">
        <v>7215</v>
      </c>
      <c r="C1552">
        <v>1984</v>
      </c>
      <c r="D1552" s="59">
        <f t="shared" ca="1" si="73"/>
        <v>40</v>
      </c>
      <c r="E1552" t="s">
        <v>23</v>
      </c>
      <c r="F1552" t="s">
        <v>28</v>
      </c>
      <c r="G1552" t="s">
        <v>1785</v>
      </c>
      <c r="H1552" s="61" t="str">
        <f t="shared" si="74"/>
        <v>101,970.00</v>
      </c>
      <c r="I1552" s="78">
        <f t="shared" si="75"/>
        <v>101970</v>
      </c>
      <c r="J1552">
        <v>0</v>
      </c>
      <c r="K1552">
        <v>0</v>
      </c>
      <c r="L1552" s="61">
        <v>41611</v>
      </c>
      <c r="M1552" s="93">
        <v>41611</v>
      </c>
      <c r="N1552">
        <v>69</v>
      </c>
      <c r="O1552">
        <v>722</v>
      </c>
      <c r="P1552">
        <v>27</v>
      </c>
      <c r="Q1552">
        <v>102</v>
      </c>
      <c r="R1552">
        <v>44</v>
      </c>
      <c r="S1552">
        <v>72</v>
      </c>
      <c r="T1552">
        <v>168</v>
      </c>
      <c r="U1552">
        <v>0</v>
      </c>
      <c r="V1552">
        <v>6</v>
      </c>
      <c r="W1552">
        <v>13</v>
      </c>
      <c r="X1552">
        <v>2</v>
      </c>
      <c r="Y1552">
        <v>1</v>
      </c>
      <c r="Z1552">
        <v>0</v>
      </c>
      <c r="AA1552" t="s">
        <v>31</v>
      </c>
      <c r="AB1552">
        <v>3</v>
      </c>
    </row>
    <row r="1553" spans="2:28" x14ac:dyDescent="0.2">
      <c r="B1553">
        <v>8858</v>
      </c>
      <c r="C1553">
        <v>1973</v>
      </c>
      <c r="D1553" s="59">
        <f t="shared" ca="1" si="73"/>
        <v>51</v>
      </c>
      <c r="E1553" t="s">
        <v>40</v>
      </c>
      <c r="F1553" t="s">
        <v>32</v>
      </c>
      <c r="G1553" t="s">
        <v>1786</v>
      </c>
      <c r="H1553" s="61" t="str">
        <f t="shared" si="74"/>
        <v>44,325.00</v>
      </c>
      <c r="I1553" s="78">
        <f t="shared" si="75"/>
        <v>44325</v>
      </c>
      <c r="J1553">
        <v>0</v>
      </c>
      <c r="K1553">
        <v>1</v>
      </c>
      <c r="L1553" s="61">
        <v>41458</v>
      </c>
      <c r="M1553" s="93">
        <v>41458</v>
      </c>
      <c r="N1553">
        <v>69</v>
      </c>
      <c r="O1553">
        <v>516</v>
      </c>
      <c r="P1553">
        <v>0</v>
      </c>
      <c r="Q1553">
        <v>21</v>
      </c>
      <c r="R1553">
        <v>0</v>
      </c>
      <c r="S1553">
        <v>0</v>
      </c>
      <c r="T1553">
        <v>5</v>
      </c>
      <c r="U1553">
        <v>4</v>
      </c>
      <c r="V1553">
        <v>8</v>
      </c>
      <c r="W1553">
        <v>7</v>
      </c>
      <c r="X1553">
        <v>8</v>
      </c>
      <c r="Y1553">
        <v>0</v>
      </c>
      <c r="Z1553">
        <v>0</v>
      </c>
      <c r="AA1553" t="s">
        <v>31</v>
      </c>
      <c r="AB1553">
        <v>1</v>
      </c>
    </row>
    <row r="1554" spans="2:28" x14ac:dyDescent="0.2">
      <c r="B1554">
        <v>895</v>
      </c>
      <c r="C1554">
        <v>1949</v>
      </c>
      <c r="D1554" s="59">
        <f t="shared" ca="1" si="73"/>
        <v>75</v>
      </c>
      <c r="E1554" t="s">
        <v>40</v>
      </c>
      <c r="F1554" t="s">
        <v>32</v>
      </c>
      <c r="G1554" t="s">
        <v>1787</v>
      </c>
      <c r="H1554" s="61" t="str">
        <f t="shared" si="74"/>
        <v>61,467.00</v>
      </c>
      <c r="I1554" s="78">
        <f t="shared" si="75"/>
        <v>61467</v>
      </c>
      <c r="J1554">
        <v>0</v>
      </c>
      <c r="K1554">
        <v>2</v>
      </c>
      <c r="L1554" s="61">
        <v>41164</v>
      </c>
      <c r="M1554" s="93">
        <v>41164</v>
      </c>
      <c r="N1554">
        <v>69</v>
      </c>
      <c r="O1554">
        <v>410</v>
      </c>
      <c r="P1554">
        <v>16</v>
      </c>
      <c r="Q1554">
        <v>114</v>
      </c>
      <c r="R1554">
        <v>0</v>
      </c>
      <c r="S1554">
        <v>5</v>
      </c>
      <c r="T1554">
        <v>49</v>
      </c>
      <c r="U1554">
        <v>3</v>
      </c>
      <c r="V1554">
        <v>5</v>
      </c>
      <c r="W1554">
        <v>10</v>
      </c>
      <c r="X1554">
        <v>5</v>
      </c>
      <c r="Y1554">
        <v>0</v>
      </c>
      <c r="Z1554">
        <v>0</v>
      </c>
      <c r="AA1554" t="s">
        <v>27</v>
      </c>
      <c r="AB1554">
        <v>0</v>
      </c>
    </row>
    <row r="1555" spans="2:28" x14ac:dyDescent="0.2">
      <c r="B1555">
        <v>10313</v>
      </c>
      <c r="C1555">
        <v>1976</v>
      </c>
      <c r="D1555" s="59">
        <f t="shared" ca="1" si="73"/>
        <v>48</v>
      </c>
      <c r="E1555" t="s">
        <v>23</v>
      </c>
      <c r="F1555" t="s">
        <v>32</v>
      </c>
      <c r="G1555" t="s">
        <v>1788</v>
      </c>
      <c r="H1555" s="61" t="str">
        <f t="shared" si="74"/>
        <v>48,178.00</v>
      </c>
      <c r="I1555" s="78">
        <f t="shared" si="75"/>
        <v>48178</v>
      </c>
      <c r="J1555">
        <v>1</v>
      </c>
      <c r="K1555">
        <v>1</v>
      </c>
      <c r="L1555" s="61" t="s">
        <v>1299</v>
      </c>
      <c r="M1555" s="93">
        <v>41210</v>
      </c>
      <c r="N1555">
        <v>69</v>
      </c>
      <c r="O1555">
        <v>159</v>
      </c>
      <c r="P1555">
        <v>4</v>
      </c>
      <c r="Q1555">
        <v>45</v>
      </c>
      <c r="R1555">
        <v>6</v>
      </c>
      <c r="S1555">
        <v>2</v>
      </c>
      <c r="T1555">
        <v>38</v>
      </c>
      <c r="U1555">
        <v>6</v>
      </c>
      <c r="V1555">
        <v>5</v>
      </c>
      <c r="W1555">
        <v>4</v>
      </c>
      <c r="X1555">
        <v>8</v>
      </c>
      <c r="Y1555">
        <v>0</v>
      </c>
      <c r="Z1555">
        <v>0</v>
      </c>
      <c r="AA1555" t="s">
        <v>27</v>
      </c>
      <c r="AB1555">
        <v>0</v>
      </c>
    </row>
    <row r="1556" spans="2:28" x14ac:dyDescent="0.2">
      <c r="B1556">
        <v>642</v>
      </c>
      <c r="C1556">
        <v>1981</v>
      </c>
      <c r="D1556" s="59">
        <f t="shared" ca="1" si="73"/>
        <v>43</v>
      </c>
      <c r="E1556" t="s">
        <v>118</v>
      </c>
      <c r="F1556" t="s">
        <v>32</v>
      </c>
      <c r="G1556" t="s">
        <v>1789</v>
      </c>
      <c r="H1556" s="61" t="str">
        <f t="shared" si="74"/>
        <v>16,005.00</v>
      </c>
      <c r="I1556" s="78">
        <f t="shared" si="75"/>
        <v>16005</v>
      </c>
      <c r="J1556">
        <v>1</v>
      </c>
      <c r="K1556">
        <v>0</v>
      </c>
      <c r="L1556" s="61" t="s">
        <v>933</v>
      </c>
      <c r="M1556" s="93">
        <v>41135</v>
      </c>
      <c r="N1556">
        <v>69</v>
      </c>
      <c r="O1556">
        <v>1</v>
      </c>
      <c r="P1556">
        <v>3</v>
      </c>
      <c r="Q1556">
        <v>2</v>
      </c>
      <c r="R1556">
        <v>20</v>
      </c>
      <c r="S1556">
        <v>30</v>
      </c>
      <c r="T1556">
        <v>47</v>
      </c>
      <c r="U1556">
        <v>3</v>
      </c>
      <c r="V1556">
        <v>2</v>
      </c>
      <c r="W1556">
        <v>2</v>
      </c>
      <c r="X1556">
        <v>8</v>
      </c>
      <c r="Y1556">
        <v>0</v>
      </c>
      <c r="Z1556">
        <v>0</v>
      </c>
      <c r="AA1556" t="s">
        <v>31</v>
      </c>
      <c r="AB1556">
        <v>0</v>
      </c>
    </row>
    <row r="1557" spans="2:28" x14ac:dyDescent="0.2">
      <c r="B1557">
        <v>8504</v>
      </c>
      <c r="C1557">
        <v>1974</v>
      </c>
      <c r="D1557" s="59">
        <f t="shared" ca="1" si="73"/>
        <v>50</v>
      </c>
      <c r="E1557" t="s">
        <v>23</v>
      </c>
      <c r="F1557" t="s">
        <v>32</v>
      </c>
      <c r="G1557" t="s">
        <v>1790</v>
      </c>
      <c r="H1557" s="61" t="str">
        <f t="shared" si="74"/>
        <v>79,593.00</v>
      </c>
      <c r="I1557" s="78">
        <f t="shared" si="75"/>
        <v>79593</v>
      </c>
      <c r="J1557">
        <v>0</v>
      </c>
      <c r="K1557">
        <v>0</v>
      </c>
      <c r="L1557" s="61">
        <v>41978</v>
      </c>
      <c r="M1557" s="93">
        <v>41978</v>
      </c>
      <c r="N1557">
        <v>70</v>
      </c>
      <c r="O1557">
        <v>350</v>
      </c>
      <c r="P1557">
        <v>60</v>
      </c>
      <c r="Q1557">
        <v>568</v>
      </c>
      <c r="R1557">
        <v>110</v>
      </c>
      <c r="S1557">
        <v>133</v>
      </c>
      <c r="T1557">
        <v>145</v>
      </c>
      <c r="U1557">
        <v>1</v>
      </c>
      <c r="V1557">
        <v>5</v>
      </c>
      <c r="W1557">
        <v>7</v>
      </c>
      <c r="X1557">
        <v>2</v>
      </c>
      <c r="Y1557">
        <v>0</v>
      </c>
      <c r="Z1557">
        <v>0</v>
      </c>
      <c r="AA1557" t="s">
        <v>46</v>
      </c>
      <c r="AB1557">
        <v>1</v>
      </c>
    </row>
    <row r="1558" spans="2:28" x14ac:dyDescent="0.2">
      <c r="B1558">
        <v>1020</v>
      </c>
      <c r="C1558">
        <v>1974</v>
      </c>
      <c r="D1558" s="59">
        <f t="shared" ca="1" si="73"/>
        <v>50</v>
      </c>
      <c r="E1558" t="s">
        <v>23</v>
      </c>
      <c r="F1558" t="s">
        <v>32</v>
      </c>
      <c r="G1558" t="s">
        <v>1790</v>
      </c>
      <c r="H1558" s="61" t="str">
        <f t="shared" si="74"/>
        <v>79,593.00</v>
      </c>
      <c r="I1558" s="78">
        <f t="shared" si="75"/>
        <v>79593</v>
      </c>
      <c r="J1558">
        <v>0</v>
      </c>
      <c r="K1558">
        <v>0</v>
      </c>
      <c r="L1558" s="61">
        <v>41978</v>
      </c>
      <c r="M1558" s="93">
        <v>41978</v>
      </c>
      <c r="N1558">
        <v>70</v>
      </c>
      <c r="O1558">
        <v>350</v>
      </c>
      <c r="P1558">
        <v>60</v>
      </c>
      <c r="Q1558">
        <v>568</v>
      </c>
      <c r="R1558">
        <v>110</v>
      </c>
      <c r="S1558">
        <v>133</v>
      </c>
      <c r="T1558">
        <v>145</v>
      </c>
      <c r="U1558">
        <v>1</v>
      </c>
      <c r="V1558">
        <v>5</v>
      </c>
      <c r="W1558">
        <v>7</v>
      </c>
      <c r="X1558">
        <v>2</v>
      </c>
      <c r="Y1558">
        <v>0</v>
      </c>
      <c r="Z1558">
        <v>0</v>
      </c>
      <c r="AA1558" t="s">
        <v>27</v>
      </c>
      <c r="AB1558">
        <v>1</v>
      </c>
    </row>
    <row r="1559" spans="2:28" x14ac:dyDescent="0.2">
      <c r="B1559">
        <v>3717</v>
      </c>
      <c r="C1559">
        <v>1960</v>
      </c>
      <c r="D1559" s="59">
        <f t="shared" ca="1" si="73"/>
        <v>64</v>
      </c>
      <c r="E1559" t="s">
        <v>23</v>
      </c>
      <c r="F1559" t="s">
        <v>32</v>
      </c>
      <c r="G1559" t="s">
        <v>1791</v>
      </c>
      <c r="H1559" s="61" t="str">
        <f t="shared" si="74"/>
        <v>61,180.00</v>
      </c>
      <c r="I1559" s="78">
        <f t="shared" si="75"/>
        <v>61180</v>
      </c>
      <c r="J1559">
        <v>0</v>
      </c>
      <c r="K1559">
        <v>1</v>
      </c>
      <c r="L1559" s="61" t="s">
        <v>1792</v>
      </c>
      <c r="M1559" s="93">
        <v>41752</v>
      </c>
      <c r="N1559">
        <v>70</v>
      </c>
      <c r="O1559">
        <v>403</v>
      </c>
      <c r="P1559">
        <v>24</v>
      </c>
      <c r="Q1559">
        <v>29</v>
      </c>
      <c r="R1559">
        <v>6</v>
      </c>
      <c r="S1559">
        <v>24</v>
      </c>
      <c r="T1559">
        <v>218</v>
      </c>
      <c r="U1559">
        <v>2</v>
      </c>
      <c r="V1559">
        <v>5</v>
      </c>
      <c r="W1559">
        <v>6</v>
      </c>
      <c r="X1559">
        <v>3</v>
      </c>
      <c r="Y1559">
        <v>0</v>
      </c>
      <c r="Z1559">
        <v>0</v>
      </c>
      <c r="AA1559" t="s">
        <v>27</v>
      </c>
      <c r="AB1559">
        <v>1</v>
      </c>
    </row>
    <row r="1560" spans="2:28" x14ac:dyDescent="0.2">
      <c r="B1560">
        <v>7646</v>
      </c>
      <c r="C1560">
        <v>1990</v>
      </c>
      <c r="D1560" s="59">
        <f t="shared" ca="1" si="73"/>
        <v>34</v>
      </c>
      <c r="E1560" t="s">
        <v>23</v>
      </c>
      <c r="F1560" t="s">
        <v>28</v>
      </c>
      <c r="G1560" t="s">
        <v>1793</v>
      </c>
      <c r="H1560" s="61" t="str">
        <f t="shared" si="74"/>
        <v>64,449.00</v>
      </c>
      <c r="I1560" s="78">
        <f t="shared" si="75"/>
        <v>64449</v>
      </c>
      <c r="J1560">
        <v>1</v>
      </c>
      <c r="K1560">
        <v>0</v>
      </c>
      <c r="L1560" s="61" t="s">
        <v>1794</v>
      </c>
      <c r="M1560" s="93">
        <v>41688</v>
      </c>
      <c r="N1560">
        <v>70</v>
      </c>
      <c r="O1560">
        <v>218</v>
      </c>
      <c r="P1560">
        <v>63</v>
      </c>
      <c r="Q1560">
        <v>282</v>
      </c>
      <c r="R1560">
        <v>137</v>
      </c>
      <c r="S1560">
        <v>35</v>
      </c>
      <c r="T1560">
        <v>70</v>
      </c>
      <c r="U1560">
        <v>4</v>
      </c>
      <c r="V1560">
        <v>5</v>
      </c>
      <c r="W1560">
        <v>12</v>
      </c>
      <c r="X1560">
        <v>4</v>
      </c>
      <c r="Y1560">
        <v>0</v>
      </c>
      <c r="Z1560">
        <v>0</v>
      </c>
      <c r="AA1560" t="s">
        <v>27</v>
      </c>
      <c r="AB1560">
        <v>0</v>
      </c>
    </row>
    <row r="1561" spans="2:28" x14ac:dyDescent="0.2">
      <c r="B1561">
        <v>5796</v>
      </c>
      <c r="C1561">
        <v>1964</v>
      </c>
      <c r="D1561" s="59">
        <f t="shared" ca="1" si="73"/>
        <v>60</v>
      </c>
      <c r="E1561" t="s">
        <v>23</v>
      </c>
      <c r="F1561" t="s">
        <v>32</v>
      </c>
      <c r="G1561" t="s">
        <v>1795</v>
      </c>
      <c r="H1561" s="61" t="str">
        <f t="shared" si="74"/>
        <v>77,437.00</v>
      </c>
      <c r="I1561" s="78">
        <f t="shared" si="75"/>
        <v>77437</v>
      </c>
      <c r="J1561">
        <v>0</v>
      </c>
      <c r="K1561">
        <v>0</v>
      </c>
      <c r="L1561" s="61" t="s">
        <v>205</v>
      </c>
      <c r="M1561" s="93">
        <v>41604</v>
      </c>
      <c r="N1561">
        <v>70</v>
      </c>
      <c r="O1561">
        <v>560</v>
      </c>
      <c r="P1561">
        <v>21</v>
      </c>
      <c r="Q1561">
        <v>442</v>
      </c>
      <c r="R1561">
        <v>29</v>
      </c>
      <c r="S1561">
        <v>44</v>
      </c>
      <c r="T1561">
        <v>29</v>
      </c>
      <c r="U1561">
        <v>1</v>
      </c>
      <c r="V1561">
        <v>4</v>
      </c>
      <c r="W1561">
        <v>13</v>
      </c>
      <c r="X1561">
        <v>1</v>
      </c>
      <c r="Y1561">
        <v>0</v>
      </c>
      <c r="Z1561">
        <v>0</v>
      </c>
      <c r="AA1561" t="s">
        <v>27</v>
      </c>
      <c r="AB1561">
        <v>1</v>
      </c>
    </row>
    <row r="1562" spans="2:28" x14ac:dyDescent="0.2">
      <c r="B1562">
        <v>8625</v>
      </c>
      <c r="C1562">
        <v>1977</v>
      </c>
      <c r="D1562" s="59">
        <f t="shared" ca="1" si="73"/>
        <v>47</v>
      </c>
      <c r="E1562" t="s">
        <v>23</v>
      </c>
      <c r="F1562" t="s">
        <v>32</v>
      </c>
      <c r="G1562" t="s">
        <v>1796</v>
      </c>
      <c r="H1562" s="61" t="str">
        <f t="shared" si="74"/>
        <v>17,649.00</v>
      </c>
      <c r="I1562" s="78">
        <f t="shared" si="75"/>
        <v>17649</v>
      </c>
      <c r="J1562">
        <v>1</v>
      </c>
      <c r="K1562">
        <v>0</v>
      </c>
      <c r="L1562" s="61">
        <v>41619</v>
      </c>
      <c r="M1562" s="93">
        <v>41619</v>
      </c>
      <c r="N1562">
        <v>70</v>
      </c>
      <c r="O1562">
        <v>15</v>
      </c>
      <c r="P1562">
        <v>1</v>
      </c>
      <c r="Q1562">
        <v>23</v>
      </c>
      <c r="R1562">
        <v>0</v>
      </c>
      <c r="S1562">
        <v>5</v>
      </c>
      <c r="T1562">
        <v>1</v>
      </c>
      <c r="U1562">
        <v>3</v>
      </c>
      <c r="V1562">
        <v>3</v>
      </c>
      <c r="W1562">
        <v>3</v>
      </c>
      <c r="X1562">
        <v>8</v>
      </c>
      <c r="Y1562">
        <v>0</v>
      </c>
      <c r="Z1562">
        <v>0</v>
      </c>
      <c r="AA1562" t="s">
        <v>35</v>
      </c>
      <c r="AB1562">
        <v>0</v>
      </c>
    </row>
    <row r="1563" spans="2:28" x14ac:dyDescent="0.2">
      <c r="B1563">
        <v>5407</v>
      </c>
      <c r="C1563">
        <v>1955</v>
      </c>
      <c r="D1563" s="59">
        <f t="shared" ca="1" si="73"/>
        <v>69</v>
      </c>
      <c r="E1563" t="s">
        <v>23</v>
      </c>
      <c r="F1563" t="s">
        <v>32</v>
      </c>
      <c r="G1563" t="s">
        <v>1797</v>
      </c>
      <c r="H1563" s="61" t="str">
        <f t="shared" si="74"/>
        <v>53,103.00</v>
      </c>
      <c r="I1563" s="78">
        <f t="shared" si="75"/>
        <v>53103</v>
      </c>
      <c r="J1563">
        <v>0</v>
      </c>
      <c r="K1563">
        <v>1</v>
      </c>
      <c r="L1563" s="61">
        <v>41617</v>
      </c>
      <c r="M1563" s="93">
        <v>41617</v>
      </c>
      <c r="N1563">
        <v>70</v>
      </c>
      <c r="O1563">
        <v>729</v>
      </c>
      <c r="P1563">
        <v>17</v>
      </c>
      <c r="Q1563">
        <v>133</v>
      </c>
      <c r="R1563">
        <v>11</v>
      </c>
      <c r="S1563">
        <v>0</v>
      </c>
      <c r="T1563">
        <v>195</v>
      </c>
      <c r="U1563">
        <v>5</v>
      </c>
      <c r="V1563">
        <v>10</v>
      </c>
      <c r="W1563">
        <v>7</v>
      </c>
      <c r="X1563">
        <v>7</v>
      </c>
      <c r="Y1563">
        <v>0</v>
      </c>
      <c r="Z1563">
        <v>0</v>
      </c>
      <c r="AA1563" t="s">
        <v>67</v>
      </c>
      <c r="AB1563">
        <v>1</v>
      </c>
    </row>
    <row r="1564" spans="2:28" x14ac:dyDescent="0.2">
      <c r="B1564">
        <v>4356</v>
      </c>
      <c r="C1564">
        <v>1972</v>
      </c>
      <c r="D1564" s="59">
        <f t="shared" ca="1" si="73"/>
        <v>52</v>
      </c>
      <c r="E1564" t="s">
        <v>23</v>
      </c>
      <c r="F1564" t="s">
        <v>32</v>
      </c>
      <c r="G1564" t="s">
        <v>1798</v>
      </c>
      <c r="H1564" s="61" t="str">
        <f t="shared" si="74"/>
        <v>71,819.00</v>
      </c>
      <c r="I1564" s="78">
        <f t="shared" si="75"/>
        <v>71819</v>
      </c>
      <c r="J1564">
        <v>0</v>
      </c>
      <c r="K1564">
        <v>1</v>
      </c>
      <c r="L1564" s="61" t="s">
        <v>911</v>
      </c>
      <c r="M1564" s="93">
        <v>41514</v>
      </c>
      <c r="N1564">
        <v>70</v>
      </c>
      <c r="O1564">
        <v>1224</v>
      </c>
      <c r="P1564">
        <v>28</v>
      </c>
      <c r="Q1564">
        <v>140</v>
      </c>
      <c r="R1564">
        <v>0</v>
      </c>
      <c r="S1564">
        <v>14</v>
      </c>
      <c r="T1564">
        <v>168</v>
      </c>
      <c r="U1564">
        <v>3</v>
      </c>
      <c r="V1564">
        <v>3</v>
      </c>
      <c r="W1564">
        <v>5</v>
      </c>
      <c r="X1564">
        <v>6</v>
      </c>
      <c r="Y1564">
        <v>0</v>
      </c>
      <c r="Z1564">
        <v>0</v>
      </c>
      <c r="AA1564" t="s">
        <v>27</v>
      </c>
      <c r="AB1564">
        <v>2</v>
      </c>
    </row>
    <row r="1565" spans="2:28" x14ac:dyDescent="0.2">
      <c r="B1565">
        <v>2886</v>
      </c>
      <c r="C1565">
        <v>1972</v>
      </c>
      <c r="D1565" s="59">
        <f t="shared" ca="1" si="73"/>
        <v>52</v>
      </c>
      <c r="E1565" t="s">
        <v>53</v>
      </c>
      <c r="F1565" t="s">
        <v>24</v>
      </c>
      <c r="G1565" t="s">
        <v>1799</v>
      </c>
      <c r="H1565" s="61" t="str">
        <f t="shared" si="74"/>
        <v>74,290.00</v>
      </c>
      <c r="I1565" s="78">
        <f t="shared" si="75"/>
        <v>74290</v>
      </c>
      <c r="J1565">
        <v>0</v>
      </c>
      <c r="K1565">
        <v>1</v>
      </c>
      <c r="L1565" s="61">
        <v>41616</v>
      </c>
      <c r="M1565" s="93">
        <v>41616</v>
      </c>
      <c r="N1565">
        <v>70</v>
      </c>
      <c r="O1565">
        <v>1121</v>
      </c>
      <c r="P1565">
        <v>0</v>
      </c>
      <c r="Q1565">
        <v>72</v>
      </c>
      <c r="R1565">
        <v>0</v>
      </c>
      <c r="S1565">
        <v>12</v>
      </c>
      <c r="T1565">
        <v>12</v>
      </c>
      <c r="U1565">
        <v>4</v>
      </c>
      <c r="V1565">
        <v>10</v>
      </c>
      <c r="W1565">
        <v>10</v>
      </c>
      <c r="X1565">
        <v>6</v>
      </c>
      <c r="Y1565">
        <v>0</v>
      </c>
      <c r="Z1565">
        <v>0</v>
      </c>
      <c r="AA1565" t="s">
        <v>27</v>
      </c>
      <c r="AB1565">
        <v>2</v>
      </c>
    </row>
    <row r="1566" spans="2:28" x14ac:dyDescent="0.2">
      <c r="B1566">
        <v>10057</v>
      </c>
      <c r="C1566">
        <v>1952</v>
      </c>
      <c r="D1566" s="59">
        <f t="shared" ca="1" si="73"/>
        <v>72</v>
      </c>
      <c r="E1566" t="s">
        <v>23</v>
      </c>
      <c r="F1566" t="s">
        <v>28</v>
      </c>
      <c r="G1566" t="s">
        <v>1800</v>
      </c>
      <c r="H1566" s="61" t="str">
        <f t="shared" si="74"/>
        <v>72,282.00</v>
      </c>
      <c r="I1566" s="78">
        <f t="shared" si="75"/>
        <v>72282</v>
      </c>
      <c r="J1566">
        <v>0</v>
      </c>
      <c r="K1566">
        <v>0</v>
      </c>
      <c r="L1566" s="61" t="s">
        <v>1236</v>
      </c>
      <c r="M1566" s="93">
        <v>41474</v>
      </c>
      <c r="N1566">
        <v>70</v>
      </c>
      <c r="O1566">
        <v>503</v>
      </c>
      <c r="P1566">
        <v>27</v>
      </c>
      <c r="Q1566">
        <v>419</v>
      </c>
      <c r="R1566">
        <v>90</v>
      </c>
      <c r="S1566">
        <v>139</v>
      </c>
      <c r="T1566">
        <v>153</v>
      </c>
      <c r="U1566">
        <v>1</v>
      </c>
      <c r="V1566">
        <v>5</v>
      </c>
      <c r="W1566">
        <v>9</v>
      </c>
      <c r="X1566">
        <v>7</v>
      </c>
      <c r="Y1566">
        <v>1</v>
      </c>
      <c r="Z1566">
        <v>0</v>
      </c>
      <c r="AA1566" t="s">
        <v>27</v>
      </c>
      <c r="AB1566">
        <v>0</v>
      </c>
    </row>
    <row r="1567" spans="2:28" x14ac:dyDescent="0.2">
      <c r="B1567">
        <v>10741</v>
      </c>
      <c r="C1567">
        <v>1952</v>
      </c>
      <c r="D1567" s="59">
        <f t="shared" ca="1" si="73"/>
        <v>72</v>
      </c>
      <c r="E1567" t="s">
        <v>53</v>
      </c>
      <c r="F1567" t="s">
        <v>32</v>
      </c>
      <c r="G1567" t="s">
        <v>1801</v>
      </c>
      <c r="H1567" s="61" t="str">
        <f t="shared" si="74"/>
        <v>47,352.00</v>
      </c>
      <c r="I1567" s="78">
        <f t="shared" si="75"/>
        <v>47352</v>
      </c>
      <c r="J1567">
        <v>0</v>
      </c>
      <c r="K1567">
        <v>1</v>
      </c>
      <c r="L1567" s="61">
        <v>41582</v>
      </c>
      <c r="M1567" s="93">
        <v>41582</v>
      </c>
      <c r="N1567">
        <v>70</v>
      </c>
      <c r="O1567">
        <v>172</v>
      </c>
      <c r="P1567">
        <v>12</v>
      </c>
      <c r="Q1567">
        <v>112</v>
      </c>
      <c r="R1567">
        <v>8</v>
      </c>
      <c r="S1567">
        <v>0</v>
      </c>
      <c r="T1567">
        <v>15</v>
      </c>
      <c r="U1567">
        <v>4</v>
      </c>
      <c r="V1567">
        <v>6</v>
      </c>
      <c r="W1567">
        <v>5</v>
      </c>
      <c r="X1567">
        <v>7</v>
      </c>
      <c r="Y1567">
        <v>0</v>
      </c>
      <c r="Z1567">
        <v>0</v>
      </c>
      <c r="AA1567" t="s">
        <v>27</v>
      </c>
      <c r="AB1567">
        <v>0</v>
      </c>
    </row>
    <row r="1568" spans="2:28" x14ac:dyDescent="0.2">
      <c r="B1568">
        <v>5491</v>
      </c>
      <c r="C1568">
        <v>1952</v>
      </c>
      <c r="D1568" s="59">
        <f t="shared" ca="1" si="73"/>
        <v>72</v>
      </c>
      <c r="E1568" t="s">
        <v>53</v>
      </c>
      <c r="F1568" t="s">
        <v>32</v>
      </c>
      <c r="G1568" t="s">
        <v>1801</v>
      </c>
      <c r="H1568" s="61" t="str">
        <f t="shared" si="74"/>
        <v>47,352.00</v>
      </c>
      <c r="I1568" s="78">
        <f t="shared" si="75"/>
        <v>47352</v>
      </c>
      <c r="J1568">
        <v>0</v>
      </c>
      <c r="K1568">
        <v>1</v>
      </c>
      <c r="L1568" s="61">
        <v>41582</v>
      </c>
      <c r="M1568" s="93">
        <v>41582</v>
      </c>
      <c r="N1568">
        <v>70</v>
      </c>
      <c r="O1568">
        <v>172</v>
      </c>
      <c r="P1568">
        <v>12</v>
      </c>
      <c r="Q1568">
        <v>112</v>
      </c>
      <c r="R1568">
        <v>8</v>
      </c>
      <c r="S1568">
        <v>0</v>
      </c>
      <c r="T1568">
        <v>15</v>
      </c>
      <c r="U1568">
        <v>4</v>
      </c>
      <c r="V1568">
        <v>6</v>
      </c>
      <c r="W1568">
        <v>5</v>
      </c>
      <c r="X1568">
        <v>7</v>
      </c>
      <c r="Y1568">
        <v>0</v>
      </c>
      <c r="Z1568">
        <v>0</v>
      </c>
      <c r="AA1568" t="s">
        <v>38</v>
      </c>
      <c r="AB1568">
        <v>0</v>
      </c>
    </row>
    <row r="1569" spans="2:28" x14ac:dyDescent="0.2">
      <c r="B1569">
        <v>4442</v>
      </c>
      <c r="C1569">
        <v>1962</v>
      </c>
      <c r="D1569" s="59">
        <f t="shared" ca="1" si="73"/>
        <v>62</v>
      </c>
      <c r="E1569" t="s">
        <v>23</v>
      </c>
      <c r="F1569" t="s">
        <v>28</v>
      </c>
      <c r="G1569" t="s">
        <v>1802</v>
      </c>
      <c r="H1569" s="61" t="str">
        <f t="shared" si="74"/>
        <v>46,524.00</v>
      </c>
      <c r="I1569" s="78">
        <f t="shared" si="75"/>
        <v>46524</v>
      </c>
      <c r="J1569">
        <v>0</v>
      </c>
      <c r="K1569">
        <v>1</v>
      </c>
      <c r="L1569" s="61">
        <v>41398</v>
      </c>
      <c r="M1569" s="93">
        <v>41398</v>
      </c>
      <c r="N1569">
        <v>70</v>
      </c>
      <c r="O1569">
        <v>31</v>
      </c>
      <c r="P1569">
        <v>19</v>
      </c>
      <c r="Q1569">
        <v>35</v>
      </c>
      <c r="R1569">
        <v>26</v>
      </c>
      <c r="S1569">
        <v>14</v>
      </c>
      <c r="T1569">
        <v>52</v>
      </c>
      <c r="U1569">
        <v>2</v>
      </c>
      <c r="V1569">
        <v>1</v>
      </c>
      <c r="W1569">
        <v>5</v>
      </c>
      <c r="X1569">
        <v>3</v>
      </c>
      <c r="Y1569">
        <v>0</v>
      </c>
      <c r="Z1569">
        <v>0</v>
      </c>
      <c r="AA1569" t="s">
        <v>31</v>
      </c>
      <c r="AB1569">
        <v>0</v>
      </c>
    </row>
    <row r="1570" spans="2:28" x14ac:dyDescent="0.2">
      <c r="B1570">
        <v>3972</v>
      </c>
      <c r="C1570">
        <v>1977</v>
      </c>
      <c r="D1570" s="59">
        <f t="shared" ca="1" si="73"/>
        <v>47</v>
      </c>
      <c r="E1570" t="s">
        <v>23</v>
      </c>
      <c r="F1570" t="s">
        <v>32</v>
      </c>
      <c r="G1570" t="s">
        <v>1803</v>
      </c>
      <c r="H1570" s="61" t="str">
        <f t="shared" si="74"/>
        <v>50,200.00</v>
      </c>
      <c r="I1570" s="78">
        <f t="shared" si="75"/>
        <v>50200</v>
      </c>
      <c r="J1570">
        <v>1</v>
      </c>
      <c r="K1570">
        <v>1</v>
      </c>
      <c r="L1570" s="61">
        <v>41337</v>
      </c>
      <c r="M1570" s="93">
        <v>41337</v>
      </c>
      <c r="N1570">
        <v>70</v>
      </c>
      <c r="O1570">
        <v>266</v>
      </c>
      <c r="P1570">
        <v>6</v>
      </c>
      <c r="Q1570">
        <v>51</v>
      </c>
      <c r="R1570">
        <v>8</v>
      </c>
      <c r="S1570">
        <v>6</v>
      </c>
      <c r="T1570">
        <v>64</v>
      </c>
      <c r="U1570">
        <v>6</v>
      </c>
      <c r="V1570">
        <v>7</v>
      </c>
      <c r="W1570">
        <v>5</v>
      </c>
      <c r="X1570">
        <v>8</v>
      </c>
      <c r="Y1570">
        <v>0</v>
      </c>
      <c r="Z1570">
        <v>0</v>
      </c>
      <c r="AA1570" t="s">
        <v>27</v>
      </c>
      <c r="AB1570">
        <v>0</v>
      </c>
    </row>
    <row r="1571" spans="2:28" x14ac:dyDescent="0.2">
      <c r="B1571">
        <v>2431</v>
      </c>
      <c r="C1571">
        <v>1991</v>
      </c>
      <c r="D1571" s="59">
        <f t="shared" ca="1" si="73"/>
        <v>33</v>
      </c>
      <c r="E1571" t="s">
        <v>23</v>
      </c>
      <c r="F1571" t="s">
        <v>32</v>
      </c>
      <c r="G1571" t="s">
        <v>1804</v>
      </c>
      <c r="H1571" s="61" t="str">
        <f t="shared" si="74"/>
        <v>18,222.00</v>
      </c>
      <c r="I1571" s="78">
        <f t="shared" si="75"/>
        <v>18222</v>
      </c>
      <c r="J1571">
        <v>0</v>
      </c>
      <c r="K1571">
        <v>0</v>
      </c>
      <c r="L1571" s="61" t="s">
        <v>1805</v>
      </c>
      <c r="M1571" s="93">
        <v>41274</v>
      </c>
      <c r="N1571">
        <v>70</v>
      </c>
      <c r="O1571">
        <v>12</v>
      </c>
      <c r="P1571">
        <v>4</v>
      </c>
      <c r="Q1571">
        <v>19</v>
      </c>
      <c r="R1571">
        <v>12</v>
      </c>
      <c r="S1571">
        <v>6</v>
      </c>
      <c r="T1571">
        <v>14</v>
      </c>
      <c r="U1571">
        <v>1</v>
      </c>
      <c r="V1571">
        <v>2</v>
      </c>
      <c r="W1571">
        <v>3</v>
      </c>
      <c r="X1571">
        <v>8</v>
      </c>
      <c r="Y1571">
        <v>0</v>
      </c>
      <c r="Z1571">
        <v>0</v>
      </c>
      <c r="AA1571" t="s">
        <v>27</v>
      </c>
      <c r="AB1571">
        <v>0</v>
      </c>
    </row>
    <row r="1572" spans="2:28" x14ac:dyDescent="0.2">
      <c r="B1572">
        <v>7899</v>
      </c>
      <c r="C1572">
        <v>1953</v>
      </c>
      <c r="D1572" s="59">
        <f t="shared" ca="1" si="73"/>
        <v>71</v>
      </c>
      <c r="E1572" t="s">
        <v>40</v>
      </c>
      <c r="F1572" t="s">
        <v>32</v>
      </c>
      <c r="G1572" t="s">
        <v>1806</v>
      </c>
      <c r="H1572" s="61" t="str">
        <f t="shared" si="74"/>
        <v>77,610.00</v>
      </c>
      <c r="I1572" s="78">
        <f t="shared" si="75"/>
        <v>77610</v>
      </c>
      <c r="J1572">
        <v>0</v>
      </c>
      <c r="K1572">
        <v>1</v>
      </c>
      <c r="L1572" s="61" t="s">
        <v>243</v>
      </c>
      <c r="M1572" s="93">
        <v>41211</v>
      </c>
      <c r="N1572">
        <v>70</v>
      </c>
      <c r="O1572">
        <v>1245</v>
      </c>
      <c r="P1572">
        <v>33</v>
      </c>
      <c r="Q1572">
        <v>332</v>
      </c>
      <c r="R1572">
        <v>21</v>
      </c>
      <c r="S1572">
        <v>33</v>
      </c>
      <c r="T1572">
        <v>16</v>
      </c>
      <c r="U1572">
        <v>2</v>
      </c>
      <c r="V1572">
        <v>4</v>
      </c>
      <c r="W1572">
        <v>4</v>
      </c>
      <c r="X1572">
        <v>7</v>
      </c>
      <c r="Y1572">
        <v>0</v>
      </c>
      <c r="Z1572">
        <v>0</v>
      </c>
      <c r="AA1572" t="s">
        <v>38</v>
      </c>
      <c r="AB1572">
        <v>0</v>
      </c>
    </row>
    <row r="1573" spans="2:28" x14ac:dyDescent="0.2">
      <c r="B1573">
        <v>9703</v>
      </c>
      <c r="C1573">
        <v>1971</v>
      </c>
      <c r="D1573" s="59">
        <f t="shared" ca="1" si="73"/>
        <v>53</v>
      </c>
      <c r="E1573" t="s">
        <v>40</v>
      </c>
      <c r="F1573" t="s">
        <v>32</v>
      </c>
      <c r="G1573" t="s">
        <v>1807</v>
      </c>
      <c r="H1573" s="61" t="str">
        <f t="shared" si="74"/>
        <v>38,097.00</v>
      </c>
      <c r="I1573" s="78">
        <f t="shared" si="75"/>
        <v>38097</v>
      </c>
      <c r="J1573">
        <v>1</v>
      </c>
      <c r="K1573">
        <v>1</v>
      </c>
      <c r="L1573" s="61" t="s">
        <v>1154</v>
      </c>
      <c r="M1573" s="93">
        <v>41197</v>
      </c>
      <c r="N1573">
        <v>70</v>
      </c>
      <c r="O1573">
        <v>77</v>
      </c>
      <c r="P1573">
        <v>2</v>
      </c>
      <c r="Q1573">
        <v>35</v>
      </c>
      <c r="R1573">
        <v>0</v>
      </c>
      <c r="S1573">
        <v>1</v>
      </c>
      <c r="T1573">
        <v>69</v>
      </c>
      <c r="U1573">
        <v>4</v>
      </c>
      <c r="V1573">
        <v>3</v>
      </c>
      <c r="W1573">
        <v>2</v>
      </c>
      <c r="X1573">
        <v>7</v>
      </c>
      <c r="Y1573">
        <v>1</v>
      </c>
      <c r="Z1573">
        <v>0</v>
      </c>
      <c r="AA1573" t="s">
        <v>67</v>
      </c>
      <c r="AB1573">
        <v>1</v>
      </c>
    </row>
    <row r="1574" spans="2:28" x14ac:dyDescent="0.2">
      <c r="B1574">
        <v>6927</v>
      </c>
      <c r="C1574">
        <v>1969</v>
      </c>
      <c r="D1574" s="59">
        <f t="shared" ca="1" si="73"/>
        <v>55</v>
      </c>
      <c r="E1574" t="s">
        <v>40</v>
      </c>
      <c r="F1574" t="s">
        <v>32</v>
      </c>
      <c r="G1574" t="s">
        <v>1808</v>
      </c>
      <c r="H1574" s="61" t="str">
        <f t="shared" si="74"/>
        <v>44,377.00</v>
      </c>
      <c r="I1574" s="78">
        <f t="shared" si="75"/>
        <v>44377</v>
      </c>
      <c r="J1574">
        <v>1</v>
      </c>
      <c r="K1574">
        <v>1</v>
      </c>
      <c r="L1574" s="61">
        <v>41039</v>
      </c>
      <c r="M1574" s="93">
        <v>41039</v>
      </c>
      <c r="N1574">
        <v>70</v>
      </c>
      <c r="O1574">
        <v>224</v>
      </c>
      <c r="P1574">
        <v>0</v>
      </c>
      <c r="Q1574">
        <v>30</v>
      </c>
      <c r="R1574">
        <v>0</v>
      </c>
      <c r="S1574">
        <v>0</v>
      </c>
      <c r="T1574">
        <v>10</v>
      </c>
      <c r="U1574">
        <v>8</v>
      </c>
      <c r="V1574">
        <v>5</v>
      </c>
      <c r="W1574">
        <v>5</v>
      </c>
      <c r="X1574">
        <v>8</v>
      </c>
      <c r="Y1574">
        <v>0</v>
      </c>
      <c r="Z1574">
        <v>0</v>
      </c>
      <c r="AA1574" t="s">
        <v>67</v>
      </c>
      <c r="AB1574">
        <v>0</v>
      </c>
    </row>
    <row r="1575" spans="2:28" x14ac:dyDescent="0.2">
      <c r="B1575">
        <v>7005</v>
      </c>
      <c r="C1575">
        <v>1982</v>
      </c>
      <c r="D1575" s="59">
        <f t="shared" ca="1" si="73"/>
        <v>42</v>
      </c>
      <c r="E1575" t="s">
        <v>23</v>
      </c>
      <c r="F1575" t="s">
        <v>28</v>
      </c>
      <c r="G1575" t="s">
        <v>1809</v>
      </c>
      <c r="H1575" s="61" t="str">
        <f t="shared" si="74"/>
        <v>58,684.00</v>
      </c>
      <c r="I1575" s="78">
        <f t="shared" si="75"/>
        <v>58684</v>
      </c>
      <c r="J1575">
        <v>0</v>
      </c>
      <c r="K1575">
        <v>0</v>
      </c>
      <c r="L1575" s="61" t="s">
        <v>26</v>
      </c>
      <c r="M1575" s="93">
        <v>41806</v>
      </c>
      <c r="N1575">
        <v>71</v>
      </c>
      <c r="O1575">
        <v>479</v>
      </c>
      <c r="P1575">
        <v>35</v>
      </c>
      <c r="Q1575">
        <v>179</v>
      </c>
      <c r="R1575">
        <v>28</v>
      </c>
      <c r="S1575">
        <v>7</v>
      </c>
      <c r="T1575">
        <v>85</v>
      </c>
      <c r="U1575">
        <v>1</v>
      </c>
      <c r="V1575">
        <v>5</v>
      </c>
      <c r="W1575">
        <v>12</v>
      </c>
      <c r="X1575">
        <v>2</v>
      </c>
      <c r="Y1575">
        <v>0</v>
      </c>
      <c r="Z1575">
        <v>0</v>
      </c>
      <c r="AA1575" t="s">
        <v>67</v>
      </c>
      <c r="AB1575">
        <v>1</v>
      </c>
    </row>
    <row r="1576" spans="2:28" x14ac:dyDescent="0.2">
      <c r="B1576">
        <v>246</v>
      </c>
      <c r="C1576">
        <v>1966</v>
      </c>
      <c r="D1576" s="59">
        <f t="shared" ca="1" si="73"/>
        <v>58</v>
      </c>
      <c r="E1576" t="s">
        <v>23</v>
      </c>
      <c r="F1576" t="s">
        <v>32</v>
      </c>
      <c r="G1576" t="s">
        <v>1810</v>
      </c>
      <c r="H1576" s="61" t="str">
        <f t="shared" si="74"/>
        <v>66,480.00</v>
      </c>
      <c r="I1576" s="78">
        <f t="shared" si="75"/>
        <v>66480</v>
      </c>
      <c r="J1576">
        <v>1</v>
      </c>
      <c r="K1576">
        <v>1</v>
      </c>
      <c r="L1576" s="61" t="s">
        <v>82</v>
      </c>
      <c r="M1576" s="93">
        <v>41790</v>
      </c>
      <c r="N1576">
        <v>71</v>
      </c>
      <c r="O1576">
        <v>199</v>
      </c>
      <c r="P1576">
        <v>9</v>
      </c>
      <c r="Q1576">
        <v>57</v>
      </c>
      <c r="R1576">
        <v>20</v>
      </c>
      <c r="S1576">
        <v>21</v>
      </c>
      <c r="T1576">
        <v>6</v>
      </c>
      <c r="U1576">
        <v>7</v>
      </c>
      <c r="V1576">
        <v>4</v>
      </c>
      <c r="W1576">
        <v>7</v>
      </c>
      <c r="X1576">
        <v>4</v>
      </c>
      <c r="Y1576">
        <v>0</v>
      </c>
      <c r="Z1576">
        <v>0</v>
      </c>
      <c r="AA1576" t="s">
        <v>27</v>
      </c>
      <c r="AB1576">
        <v>0</v>
      </c>
    </row>
    <row r="1577" spans="2:28" x14ac:dyDescent="0.2">
      <c r="B1577">
        <v>4796</v>
      </c>
      <c r="C1577">
        <v>1953</v>
      </c>
      <c r="D1577" s="59">
        <f t="shared" ca="1" si="73"/>
        <v>71</v>
      </c>
      <c r="E1577" t="s">
        <v>23</v>
      </c>
      <c r="F1577" t="s">
        <v>24</v>
      </c>
      <c r="G1577" t="s">
        <v>1811</v>
      </c>
      <c r="H1577" s="61" t="str">
        <f t="shared" si="74"/>
        <v>49,638.00</v>
      </c>
      <c r="I1577" s="78">
        <f t="shared" si="75"/>
        <v>49638</v>
      </c>
      <c r="J1577">
        <v>0</v>
      </c>
      <c r="K1577">
        <v>1</v>
      </c>
      <c r="L1577" s="61" t="s">
        <v>1506</v>
      </c>
      <c r="M1577" s="93">
        <v>41748</v>
      </c>
      <c r="N1577">
        <v>71</v>
      </c>
      <c r="O1577">
        <v>18</v>
      </c>
      <c r="P1577">
        <v>10</v>
      </c>
      <c r="Q1577">
        <v>3</v>
      </c>
      <c r="R1577">
        <v>3</v>
      </c>
      <c r="S1577">
        <v>5</v>
      </c>
      <c r="T1577">
        <v>0</v>
      </c>
      <c r="U1577">
        <v>1</v>
      </c>
      <c r="V1577">
        <v>1</v>
      </c>
      <c r="W1577">
        <v>3</v>
      </c>
      <c r="X1577">
        <v>2</v>
      </c>
      <c r="Y1577">
        <v>0</v>
      </c>
      <c r="Z1577">
        <v>0</v>
      </c>
      <c r="AA1577" t="s">
        <v>27</v>
      </c>
      <c r="AB1577">
        <v>0</v>
      </c>
    </row>
    <row r="1578" spans="2:28" x14ac:dyDescent="0.2">
      <c r="B1578">
        <v>4725</v>
      </c>
      <c r="C1578">
        <v>1951</v>
      </c>
      <c r="D1578" s="59">
        <f t="shared" ca="1" si="73"/>
        <v>73</v>
      </c>
      <c r="E1578" t="s">
        <v>40</v>
      </c>
      <c r="F1578" t="s">
        <v>32</v>
      </c>
      <c r="G1578" t="s">
        <v>1507</v>
      </c>
      <c r="H1578" s="61" t="str">
        <f t="shared" si="74"/>
        <v>50,616.00</v>
      </c>
      <c r="I1578" s="78">
        <f t="shared" si="75"/>
        <v>50616</v>
      </c>
      <c r="J1578">
        <v>0</v>
      </c>
      <c r="K1578">
        <v>1</v>
      </c>
      <c r="L1578" s="61" t="s">
        <v>527</v>
      </c>
      <c r="M1578" s="93">
        <v>41742</v>
      </c>
      <c r="N1578">
        <v>71</v>
      </c>
      <c r="O1578">
        <v>30</v>
      </c>
      <c r="P1578">
        <v>2</v>
      </c>
      <c r="Q1578">
        <v>25</v>
      </c>
      <c r="R1578">
        <v>0</v>
      </c>
      <c r="S1578">
        <v>1</v>
      </c>
      <c r="T1578">
        <v>9</v>
      </c>
      <c r="U1578">
        <v>1</v>
      </c>
      <c r="V1578">
        <v>1</v>
      </c>
      <c r="W1578">
        <v>4</v>
      </c>
      <c r="X1578">
        <v>2</v>
      </c>
      <c r="Y1578">
        <v>0</v>
      </c>
      <c r="Z1578">
        <v>0</v>
      </c>
      <c r="AA1578" t="s">
        <v>27</v>
      </c>
      <c r="AB1578">
        <v>0</v>
      </c>
    </row>
    <row r="1579" spans="2:28" x14ac:dyDescent="0.2">
      <c r="B1579">
        <v>3286</v>
      </c>
      <c r="C1579">
        <v>1968</v>
      </c>
      <c r="D1579" s="59">
        <f t="shared" ca="1" si="73"/>
        <v>56</v>
      </c>
      <c r="E1579" t="s">
        <v>40</v>
      </c>
      <c r="F1579" t="s">
        <v>24</v>
      </c>
      <c r="G1579" t="s">
        <v>1812</v>
      </c>
      <c r="H1579" s="61" t="str">
        <f t="shared" si="74"/>
        <v>26,642.00</v>
      </c>
      <c r="I1579" s="78">
        <f t="shared" si="75"/>
        <v>26642</v>
      </c>
      <c r="J1579">
        <v>1</v>
      </c>
      <c r="K1579">
        <v>0</v>
      </c>
      <c r="L1579" s="61">
        <v>41642</v>
      </c>
      <c r="M1579" s="93">
        <v>41642</v>
      </c>
      <c r="N1579">
        <v>71</v>
      </c>
      <c r="O1579">
        <v>13</v>
      </c>
      <c r="P1579">
        <v>2</v>
      </c>
      <c r="Q1579">
        <v>15</v>
      </c>
      <c r="R1579">
        <v>2</v>
      </c>
      <c r="S1579">
        <v>2</v>
      </c>
      <c r="T1579">
        <v>8</v>
      </c>
      <c r="U1579">
        <v>2</v>
      </c>
      <c r="V1579">
        <v>2</v>
      </c>
      <c r="W1579">
        <v>3</v>
      </c>
      <c r="X1579">
        <v>6</v>
      </c>
      <c r="Y1579">
        <v>0</v>
      </c>
      <c r="Z1579">
        <v>0</v>
      </c>
      <c r="AA1579" t="s">
        <v>27</v>
      </c>
      <c r="AB1579">
        <v>0</v>
      </c>
    </row>
    <row r="1580" spans="2:28" x14ac:dyDescent="0.2">
      <c r="B1580">
        <v>10680</v>
      </c>
      <c r="C1580">
        <v>1987</v>
      </c>
      <c r="D1580" s="59">
        <f t="shared" ca="1" si="73"/>
        <v>37</v>
      </c>
      <c r="E1580" t="s">
        <v>23</v>
      </c>
      <c r="F1580" t="s">
        <v>32</v>
      </c>
      <c r="G1580" t="s">
        <v>1813</v>
      </c>
      <c r="H1580" s="61" t="str">
        <f t="shared" si="74"/>
        <v>33,235.00</v>
      </c>
      <c r="I1580" s="78">
        <f t="shared" si="75"/>
        <v>33235</v>
      </c>
      <c r="J1580">
        <v>1</v>
      </c>
      <c r="K1580">
        <v>0</v>
      </c>
      <c r="L1580" s="61">
        <v>41761</v>
      </c>
      <c r="M1580" s="93">
        <v>41761</v>
      </c>
      <c r="N1580">
        <v>71</v>
      </c>
      <c r="O1580">
        <v>45</v>
      </c>
      <c r="P1580">
        <v>0</v>
      </c>
      <c r="Q1580">
        <v>16</v>
      </c>
      <c r="R1580">
        <v>2</v>
      </c>
      <c r="S1580">
        <v>1</v>
      </c>
      <c r="T1580">
        <v>6</v>
      </c>
      <c r="U1580">
        <v>1</v>
      </c>
      <c r="V1580">
        <v>3</v>
      </c>
      <c r="W1580">
        <v>3</v>
      </c>
      <c r="X1580">
        <v>7</v>
      </c>
      <c r="Y1580">
        <v>0</v>
      </c>
      <c r="Z1580">
        <v>0</v>
      </c>
      <c r="AA1580" t="s">
        <v>27</v>
      </c>
      <c r="AB1580">
        <v>0</v>
      </c>
    </row>
    <row r="1581" spans="2:28" x14ac:dyDescent="0.2">
      <c r="B1581">
        <v>4297</v>
      </c>
      <c r="C1581">
        <v>1970</v>
      </c>
      <c r="D1581" s="59">
        <f t="shared" ca="1" si="73"/>
        <v>54</v>
      </c>
      <c r="E1581" t="s">
        <v>23</v>
      </c>
      <c r="F1581" t="s">
        <v>32</v>
      </c>
      <c r="G1581" t="s">
        <v>1814</v>
      </c>
      <c r="H1581" s="61" t="str">
        <f t="shared" si="74"/>
        <v>23,228.00</v>
      </c>
      <c r="I1581" s="78">
        <f t="shared" si="75"/>
        <v>23228</v>
      </c>
      <c r="J1581">
        <v>1</v>
      </c>
      <c r="K1581">
        <v>0</v>
      </c>
      <c r="L1581" s="61" t="s">
        <v>331</v>
      </c>
      <c r="M1581" s="93">
        <v>41665</v>
      </c>
      <c r="N1581">
        <v>71</v>
      </c>
      <c r="O1581">
        <v>13</v>
      </c>
      <c r="P1581">
        <v>2</v>
      </c>
      <c r="Q1581">
        <v>18</v>
      </c>
      <c r="R1581">
        <v>6</v>
      </c>
      <c r="S1581">
        <v>1</v>
      </c>
      <c r="T1581">
        <v>0</v>
      </c>
      <c r="U1581">
        <v>2</v>
      </c>
      <c r="V1581">
        <v>2</v>
      </c>
      <c r="W1581">
        <v>3</v>
      </c>
      <c r="X1581">
        <v>8</v>
      </c>
      <c r="Y1581">
        <v>0</v>
      </c>
      <c r="Z1581">
        <v>0</v>
      </c>
      <c r="AA1581" t="s">
        <v>50</v>
      </c>
      <c r="AB1581">
        <v>0</v>
      </c>
    </row>
    <row r="1582" spans="2:28" x14ac:dyDescent="0.2">
      <c r="B1582">
        <v>7327</v>
      </c>
      <c r="C1582">
        <v>1960</v>
      </c>
      <c r="D1582" s="59">
        <f t="shared" ca="1" si="73"/>
        <v>64</v>
      </c>
      <c r="E1582" t="s">
        <v>40</v>
      </c>
      <c r="F1582" t="s">
        <v>32</v>
      </c>
      <c r="G1582" t="s">
        <v>1815</v>
      </c>
      <c r="H1582" s="61" t="str">
        <f t="shared" si="74"/>
        <v>36,732.00</v>
      </c>
      <c r="I1582" s="78">
        <f t="shared" si="75"/>
        <v>36732</v>
      </c>
      <c r="J1582">
        <v>1</v>
      </c>
      <c r="K1582">
        <v>1</v>
      </c>
      <c r="L1582" s="61" t="s">
        <v>735</v>
      </c>
      <c r="M1582" s="93">
        <v>41637</v>
      </c>
      <c r="N1582">
        <v>71</v>
      </c>
      <c r="O1582">
        <v>21</v>
      </c>
      <c r="P1582">
        <v>5</v>
      </c>
      <c r="Q1582">
        <v>3</v>
      </c>
      <c r="R1582">
        <v>10</v>
      </c>
      <c r="S1582">
        <v>1</v>
      </c>
      <c r="T1582">
        <v>7</v>
      </c>
      <c r="U1582">
        <v>3</v>
      </c>
      <c r="V1582">
        <v>1</v>
      </c>
      <c r="W1582">
        <v>4</v>
      </c>
      <c r="X1582">
        <v>2</v>
      </c>
      <c r="Y1582">
        <v>0</v>
      </c>
      <c r="Z1582">
        <v>0</v>
      </c>
      <c r="AA1582" t="s">
        <v>27</v>
      </c>
      <c r="AB1582">
        <v>0</v>
      </c>
    </row>
    <row r="1583" spans="2:28" x14ac:dyDescent="0.2">
      <c r="B1583">
        <v>1553</v>
      </c>
      <c r="C1583">
        <v>1947</v>
      </c>
      <c r="D1583" s="59">
        <f t="shared" ca="1" si="73"/>
        <v>77</v>
      </c>
      <c r="E1583" t="s">
        <v>23</v>
      </c>
      <c r="F1583" t="s">
        <v>32</v>
      </c>
      <c r="G1583" t="s">
        <v>1816</v>
      </c>
      <c r="H1583" s="61" t="str">
        <f t="shared" si="74"/>
        <v>82,657.00</v>
      </c>
      <c r="I1583" s="78">
        <f t="shared" si="75"/>
        <v>82657</v>
      </c>
      <c r="J1583">
        <v>0</v>
      </c>
      <c r="K1583">
        <v>0</v>
      </c>
      <c r="L1583" s="61" t="s">
        <v>210</v>
      </c>
      <c r="M1583" s="93">
        <v>41544</v>
      </c>
      <c r="N1583">
        <v>71</v>
      </c>
      <c r="O1583">
        <v>966</v>
      </c>
      <c r="P1583">
        <v>168</v>
      </c>
      <c r="Q1583">
        <v>672</v>
      </c>
      <c r="R1583">
        <v>246</v>
      </c>
      <c r="S1583">
        <v>105</v>
      </c>
      <c r="T1583">
        <v>126</v>
      </c>
      <c r="U1583">
        <v>1</v>
      </c>
      <c r="V1583">
        <v>7</v>
      </c>
      <c r="W1583">
        <v>10</v>
      </c>
      <c r="X1583">
        <v>4</v>
      </c>
      <c r="Y1583">
        <v>0</v>
      </c>
      <c r="Z1583">
        <v>0</v>
      </c>
      <c r="AA1583" t="s">
        <v>46</v>
      </c>
      <c r="AB1583">
        <v>2</v>
      </c>
    </row>
    <row r="1584" spans="2:28" x14ac:dyDescent="0.2">
      <c r="B1584">
        <v>1665</v>
      </c>
      <c r="C1584">
        <v>1965</v>
      </c>
      <c r="D1584" s="59">
        <f t="shared" ca="1" si="73"/>
        <v>59</v>
      </c>
      <c r="E1584" t="s">
        <v>40</v>
      </c>
      <c r="F1584" t="s">
        <v>24</v>
      </c>
      <c r="G1584" t="s">
        <v>1817</v>
      </c>
      <c r="H1584" s="61" t="str">
        <f t="shared" si="74"/>
        <v>64,140.00</v>
      </c>
      <c r="I1584" s="78">
        <f t="shared" si="75"/>
        <v>64140</v>
      </c>
      <c r="J1584">
        <v>0</v>
      </c>
      <c r="K1584">
        <v>2</v>
      </c>
      <c r="L1584" s="61" t="s">
        <v>255</v>
      </c>
      <c r="M1584" s="93">
        <v>41540</v>
      </c>
      <c r="N1584">
        <v>71</v>
      </c>
      <c r="O1584">
        <v>1459</v>
      </c>
      <c r="P1584">
        <v>0</v>
      </c>
      <c r="Q1584">
        <v>61</v>
      </c>
      <c r="R1584">
        <v>0</v>
      </c>
      <c r="S1584">
        <v>15</v>
      </c>
      <c r="T1584">
        <v>215</v>
      </c>
      <c r="U1584">
        <v>5</v>
      </c>
      <c r="V1584">
        <v>2</v>
      </c>
      <c r="W1584">
        <v>6</v>
      </c>
      <c r="X1584">
        <v>5</v>
      </c>
      <c r="Y1584">
        <v>1</v>
      </c>
      <c r="Z1584">
        <v>0</v>
      </c>
      <c r="AA1584" t="s">
        <v>67</v>
      </c>
      <c r="AB1584">
        <v>3</v>
      </c>
    </row>
    <row r="1585" spans="2:28" x14ac:dyDescent="0.2">
      <c r="B1585">
        <v>10640</v>
      </c>
      <c r="C1585">
        <v>1975</v>
      </c>
      <c r="D1585" s="59">
        <f t="shared" ca="1" si="73"/>
        <v>49</v>
      </c>
      <c r="E1585" t="s">
        <v>23</v>
      </c>
      <c r="F1585" t="s">
        <v>32</v>
      </c>
      <c r="G1585" t="s">
        <v>1818</v>
      </c>
      <c r="H1585" s="61" t="str">
        <f t="shared" si="74"/>
        <v>44,392.00</v>
      </c>
      <c r="I1585" s="78">
        <f t="shared" si="75"/>
        <v>44392</v>
      </c>
      <c r="J1585">
        <v>1</v>
      </c>
      <c r="K1585">
        <v>1</v>
      </c>
      <c r="L1585" s="61">
        <v>41403</v>
      </c>
      <c r="M1585" s="93">
        <v>41403</v>
      </c>
      <c r="N1585">
        <v>71</v>
      </c>
      <c r="O1585">
        <v>87</v>
      </c>
      <c r="P1585">
        <v>5</v>
      </c>
      <c r="Q1585">
        <v>71</v>
      </c>
      <c r="R1585">
        <v>7</v>
      </c>
      <c r="S1585">
        <v>12</v>
      </c>
      <c r="T1585">
        <v>29</v>
      </c>
      <c r="U1585">
        <v>5</v>
      </c>
      <c r="V1585">
        <v>4</v>
      </c>
      <c r="W1585">
        <v>4</v>
      </c>
      <c r="X1585">
        <v>7</v>
      </c>
      <c r="Y1585">
        <v>0</v>
      </c>
      <c r="Z1585">
        <v>0</v>
      </c>
      <c r="AA1585" t="s">
        <v>27</v>
      </c>
      <c r="AB1585">
        <v>0</v>
      </c>
    </row>
    <row r="1586" spans="2:28" x14ac:dyDescent="0.2">
      <c r="B1586">
        <v>7620</v>
      </c>
      <c r="C1586">
        <v>1991</v>
      </c>
      <c r="D1586" s="59">
        <f t="shared" ca="1" si="73"/>
        <v>33</v>
      </c>
      <c r="E1586" t="s">
        <v>118</v>
      </c>
      <c r="F1586" t="s">
        <v>28</v>
      </c>
      <c r="G1586" t="s">
        <v>1819</v>
      </c>
      <c r="H1586" s="61" t="str">
        <f t="shared" si="74"/>
        <v>16,185.00</v>
      </c>
      <c r="I1586" s="78">
        <f t="shared" si="75"/>
        <v>16185</v>
      </c>
      <c r="J1586">
        <v>1</v>
      </c>
      <c r="K1586">
        <v>0</v>
      </c>
      <c r="L1586" s="61">
        <v>41402</v>
      </c>
      <c r="M1586" s="93">
        <v>41402</v>
      </c>
      <c r="N1586">
        <v>71</v>
      </c>
      <c r="O1586">
        <v>5</v>
      </c>
      <c r="P1586">
        <v>11</v>
      </c>
      <c r="Q1586">
        <v>16</v>
      </c>
      <c r="R1586">
        <v>21</v>
      </c>
      <c r="S1586">
        <v>8</v>
      </c>
      <c r="T1586">
        <v>45</v>
      </c>
      <c r="U1586">
        <v>2</v>
      </c>
      <c r="V1586">
        <v>2</v>
      </c>
      <c r="W1586">
        <v>2</v>
      </c>
      <c r="X1586">
        <v>8</v>
      </c>
      <c r="Y1586">
        <v>0</v>
      </c>
      <c r="Z1586">
        <v>0</v>
      </c>
      <c r="AA1586" t="s">
        <v>50</v>
      </c>
      <c r="AB1586">
        <v>0</v>
      </c>
    </row>
    <row r="1587" spans="2:28" x14ac:dyDescent="0.2">
      <c r="B1587">
        <v>7761</v>
      </c>
      <c r="C1587">
        <v>1979</v>
      </c>
      <c r="D1587" s="59">
        <f t="shared" ca="1" si="73"/>
        <v>45</v>
      </c>
      <c r="E1587" t="s">
        <v>43</v>
      </c>
      <c r="F1587" t="s">
        <v>32</v>
      </c>
      <c r="G1587" t="s">
        <v>1820</v>
      </c>
      <c r="H1587" s="61" t="str">
        <f t="shared" si="74"/>
        <v>38,702.00</v>
      </c>
      <c r="I1587" s="78">
        <f t="shared" si="75"/>
        <v>38702</v>
      </c>
      <c r="J1587">
        <v>1</v>
      </c>
      <c r="K1587">
        <v>0</v>
      </c>
      <c r="L1587" s="61">
        <v>41282</v>
      </c>
      <c r="M1587" s="93">
        <v>41282</v>
      </c>
      <c r="N1587">
        <v>71</v>
      </c>
      <c r="O1587">
        <v>13</v>
      </c>
      <c r="P1587">
        <v>11</v>
      </c>
      <c r="Q1587">
        <v>24</v>
      </c>
      <c r="R1587">
        <v>13</v>
      </c>
      <c r="S1587">
        <v>8</v>
      </c>
      <c r="T1587">
        <v>40</v>
      </c>
      <c r="U1587">
        <v>2</v>
      </c>
      <c r="V1587">
        <v>3</v>
      </c>
      <c r="W1587">
        <v>4</v>
      </c>
      <c r="X1587">
        <v>6</v>
      </c>
      <c r="Y1587">
        <v>0</v>
      </c>
      <c r="Z1587">
        <v>0</v>
      </c>
      <c r="AA1587" t="s">
        <v>38</v>
      </c>
      <c r="AB1587">
        <v>0</v>
      </c>
    </row>
    <row r="1588" spans="2:28" x14ac:dyDescent="0.2">
      <c r="B1588">
        <v>5062</v>
      </c>
      <c r="C1588">
        <v>1964</v>
      </c>
      <c r="D1588" s="59">
        <f t="shared" ca="1" si="73"/>
        <v>60</v>
      </c>
      <c r="E1588" t="s">
        <v>40</v>
      </c>
      <c r="F1588" t="s">
        <v>32</v>
      </c>
      <c r="G1588" t="s">
        <v>1821</v>
      </c>
      <c r="H1588" s="61" t="str">
        <f t="shared" si="74"/>
        <v>54,072.00</v>
      </c>
      <c r="I1588" s="78">
        <f t="shared" si="75"/>
        <v>54072</v>
      </c>
      <c r="J1588">
        <v>1</v>
      </c>
      <c r="K1588">
        <v>1</v>
      </c>
      <c r="L1588" s="61" t="s">
        <v>138</v>
      </c>
      <c r="M1588" s="93">
        <v>41482</v>
      </c>
      <c r="N1588">
        <v>71</v>
      </c>
      <c r="O1588">
        <v>35</v>
      </c>
      <c r="P1588">
        <v>0</v>
      </c>
      <c r="Q1588">
        <v>4</v>
      </c>
      <c r="R1588">
        <v>0</v>
      </c>
      <c r="S1588">
        <v>0</v>
      </c>
      <c r="T1588">
        <v>0</v>
      </c>
      <c r="U1588">
        <v>1</v>
      </c>
      <c r="V1588">
        <v>2</v>
      </c>
      <c r="W1588">
        <v>2</v>
      </c>
      <c r="X1588">
        <v>8</v>
      </c>
      <c r="Y1588">
        <v>0</v>
      </c>
      <c r="Z1588">
        <v>0</v>
      </c>
      <c r="AA1588" t="s">
        <v>67</v>
      </c>
      <c r="AB1588">
        <v>0</v>
      </c>
    </row>
    <row r="1589" spans="2:28" x14ac:dyDescent="0.2">
      <c r="B1589">
        <v>6349</v>
      </c>
      <c r="C1589">
        <v>1988</v>
      </c>
      <c r="D1589" s="59">
        <f t="shared" ca="1" si="73"/>
        <v>36</v>
      </c>
      <c r="E1589" t="s">
        <v>53</v>
      </c>
      <c r="F1589" t="s">
        <v>24</v>
      </c>
      <c r="G1589" t="s">
        <v>1822</v>
      </c>
      <c r="H1589" s="61" t="str">
        <f t="shared" si="74"/>
        <v>61,787.00</v>
      </c>
      <c r="I1589" s="78">
        <f t="shared" si="75"/>
        <v>61787</v>
      </c>
      <c r="J1589">
        <v>0</v>
      </c>
      <c r="K1589">
        <v>0</v>
      </c>
      <c r="L1589" s="61">
        <v>41432</v>
      </c>
      <c r="M1589" s="93">
        <v>41432</v>
      </c>
      <c r="N1589">
        <v>71</v>
      </c>
      <c r="O1589">
        <v>621</v>
      </c>
      <c r="P1589">
        <v>73</v>
      </c>
      <c r="Q1589">
        <v>414</v>
      </c>
      <c r="R1589">
        <v>78</v>
      </c>
      <c r="S1589">
        <v>48</v>
      </c>
      <c r="T1589">
        <v>85</v>
      </c>
      <c r="U1589">
        <v>1</v>
      </c>
      <c r="V1589">
        <v>8</v>
      </c>
      <c r="W1589">
        <v>6</v>
      </c>
      <c r="X1589">
        <v>5</v>
      </c>
      <c r="Y1589">
        <v>0</v>
      </c>
      <c r="Z1589">
        <v>0</v>
      </c>
      <c r="AA1589" t="s">
        <v>27</v>
      </c>
      <c r="AB1589">
        <v>0</v>
      </c>
    </row>
    <row r="1590" spans="2:28" x14ac:dyDescent="0.2">
      <c r="B1590">
        <v>3386</v>
      </c>
      <c r="C1590">
        <v>1993</v>
      </c>
      <c r="D1590" s="59">
        <f t="shared" ca="1" si="73"/>
        <v>31</v>
      </c>
      <c r="E1590" t="s">
        <v>23</v>
      </c>
      <c r="F1590" t="s">
        <v>32</v>
      </c>
      <c r="G1590" t="s">
        <v>1823</v>
      </c>
      <c r="H1590" s="61" t="str">
        <f t="shared" si="74"/>
        <v>34,935.00</v>
      </c>
      <c r="I1590" s="78">
        <f t="shared" si="75"/>
        <v>34935</v>
      </c>
      <c r="J1590">
        <v>0</v>
      </c>
      <c r="K1590">
        <v>0</v>
      </c>
      <c r="L1590" s="61" t="s">
        <v>1341</v>
      </c>
      <c r="M1590" s="93">
        <v>41446</v>
      </c>
      <c r="N1590">
        <v>71</v>
      </c>
      <c r="O1590">
        <v>34</v>
      </c>
      <c r="P1590">
        <v>4</v>
      </c>
      <c r="Q1590">
        <v>66</v>
      </c>
      <c r="R1590">
        <v>3</v>
      </c>
      <c r="S1590">
        <v>10</v>
      </c>
      <c r="T1590">
        <v>20</v>
      </c>
      <c r="U1590">
        <v>1</v>
      </c>
      <c r="V1590">
        <v>2</v>
      </c>
      <c r="W1590">
        <v>4</v>
      </c>
      <c r="X1590">
        <v>7</v>
      </c>
      <c r="Y1590">
        <v>0</v>
      </c>
      <c r="Z1590">
        <v>0</v>
      </c>
      <c r="AA1590" t="s">
        <v>27</v>
      </c>
      <c r="AB1590">
        <v>0</v>
      </c>
    </row>
    <row r="1591" spans="2:28" x14ac:dyDescent="0.2">
      <c r="B1591">
        <v>8175</v>
      </c>
      <c r="C1591">
        <v>1993</v>
      </c>
      <c r="D1591" s="59">
        <f t="shared" ca="1" si="73"/>
        <v>31</v>
      </c>
      <c r="E1591" t="s">
        <v>23</v>
      </c>
      <c r="F1591" t="s">
        <v>32</v>
      </c>
      <c r="G1591" t="s">
        <v>1823</v>
      </c>
      <c r="H1591" s="61" t="str">
        <f t="shared" si="74"/>
        <v>34,935.00</v>
      </c>
      <c r="I1591" s="78">
        <f t="shared" si="75"/>
        <v>34935</v>
      </c>
      <c r="J1591">
        <v>0</v>
      </c>
      <c r="K1591">
        <v>0</v>
      </c>
      <c r="L1591" s="61" t="s">
        <v>1341</v>
      </c>
      <c r="M1591" s="93">
        <v>41446</v>
      </c>
      <c r="N1591">
        <v>71</v>
      </c>
      <c r="O1591">
        <v>34</v>
      </c>
      <c r="P1591">
        <v>4</v>
      </c>
      <c r="Q1591">
        <v>66</v>
      </c>
      <c r="R1591">
        <v>3</v>
      </c>
      <c r="S1591">
        <v>10</v>
      </c>
      <c r="T1591">
        <v>20</v>
      </c>
      <c r="U1591">
        <v>1</v>
      </c>
      <c r="V1591">
        <v>2</v>
      </c>
      <c r="W1591">
        <v>4</v>
      </c>
      <c r="X1591">
        <v>7</v>
      </c>
      <c r="Y1591">
        <v>0</v>
      </c>
      <c r="Z1591">
        <v>0</v>
      </c>
      <c r="AA1591" t="s">
        <v>67</v>
      </c>
      <c r="AB1591">
        <v>0</v>
      </c>
    </row>
    <row r="1592" spans="2:28" x14ac:dyDescent="0.2">
      <c r="B1592">
        <v>6245</v>
      </c>
      <c r="C1592">
        <v>1951</v>
      </c>
      <c r="D1592" s="59">
        <f t="shared" ca="1" si="73"/>
        <v>73</v>
      </c>
      <c r="E1592" t="s">
        <v>40</v>
      </c>
      <c r="F1592" t="s">
        <v>32</v>
      </c>
      <c r="G1592" t="s">
        <v>1824</v>
      </c>
      <c r="H1592" s="61" t="str">
        <f t="shared" si="74"/>
        <v>59,292.00</v>
      </c>
      <c r="I1592" s="78">
        <f t="shared" si="75"/>
        <v>59292</v>
      </c>
      <c r="J1592">
        <v>0</v>
      </c>
      <c r="K1592">
        <v>1</v>
      </c>
      <c r="L1592" s="61" t="s">
        <v>563</v>
      </c>
      <c r="M1592" s="93">
        <v>41438</v>
      </c>
      <c r="N1592">
        <v>71</v>
      </c>
      <c r="O1592">
        <v>378</v>
      </c>
      <c r="P1592">
        <v>14</v>
      </c>
      <c r="Q1592">
        <v>68</v>
      </c>
      <c r="R1592">
        <v>19</v>
      </c>
      <c r="S1592">
        <v>14</v>
      </c>
      <c r="T1592">
        <v>14</v>
      </c>
      <c r="U1592">
        <v>2</v>
      </c>
      <c r="V1592">
        <v>3</v>
      </c>
      <c r="W1592">
        <v>8</v>
      </c>
      <c r="X1592">
        <v>3</v>
      </c>
      <c r="Y1592">
        <v>0</v>
      </c>
      <c r="Z1592">
        <v>0</v>
      </c>
      <c r="AA1592" t="s">
        <v>27</v>
      </c>
      <c r="AB1592">
        <v>0</v>
      </c>
    </row>
    <row r="1593" spans="2:28" x14ac:dyDescent="0.2">
      <c r="B1593">
        <v>8780</v>
      </c>
      <c r="C1593">
        <v>1951</v>
      </c>
      <c r="D1593" s="59">
        <f t="shared" ca="1" si="73"/>
        <v>73</v>
      </c>
      <c r="E1593" t="s">
        <v>40</v>
      </c>
      <c r="F1593" t="s">
        <v>32</v>
      </c>
      <c r="G1593" t="s">
        <v>1824</v>
      </c>
      <c r="H1593" s="61" t="str">
        <f t="shared" si="74"/>
        <v>59,292.00</v>
      </c>
      <c r="I1593" s="78">
        <f t="shared" si="75"/>
        <v>59292</v>
      </c>
      <c r="J1593">
        <v>0</v>
      </c>
      <c r="K1593">
        <v>1</v>
      </c>
      <c r="L1593" s="61" t="s">
        <v>563</v>
      </c>
      <c r="M1593" s="93">
        <v>41438</v>
      </c>
      <c r="N1593">
        <v>71</v>
      </c>
      <c r="O1593">
        <v>378</v>
      </c>
      <c r="P1593">
        <v>14</v>
      </c>
      <c r="Q1593">
        <v>68</v>
      </c>
      <c r="R1593">
        <v>19</v>
      </c>
      <c r="S1593">
        <v>14</v>
      </c>
      <c r="T1593">
        <v>14</v>
      </c>
      <c r="U1593">
        <v>2</v>
      </c>
      <c r="V1593">
        <v>3</v>
      </c>
      <c r="W1593">
        <v>8</v>
      </c>
      <c r="X1593">
        <v>3</v>
      </c>
      <c r="Y1593">
        <v>0</v>
      </c>
      <c r="Z1593">
        <v>0</v>
      </c>
      <c r="AA1593" t="s">
        <v>27</v>
      </c>
      <c r="AB1593">
        <v>0</v>
      </c>
    </row>
    <row r="1594" spans="2:28" x14ac:dyDescent="0.2">
      <c r="B1594">
        <v>2276</v>
      </c>
      <c r="C1594">
        <v>1956</v>
      </c>
      <c r="D1594" s="59">
        <f t="shared" ca="1" si="73"/>
        <v>68</v>
      </c>
      <c r="E1594" t="s">
        <v>23</v>
      </c>
      <c r="F1594" t="s">
        <v>28</v>
      </c>
      <c r="G1594" t="s">
        <v>1825</v>
      </c>
      <c r="H1594" s="61" t="str">
        <f t="shared" si="74"/>
        <v>57,959.00</v>
      </c>
      <c r="I1594" s="78">
        <f t="shared" si="75"/>
        <v>57959</v>
      </c>
      <c r="J1594">
        <v>0</v>
      </c>
      <c r="K1594">
        <v>1</v>
      </c>
      <c r="L1594" s="61">
        <v>41310</v>
      </c>
      <c r="M1594" s="93">
        <v>41310</v>
      </c>
      <c r="N1594">
        <v>71</v>
      </c>
      <c r="O1594">
        <v>430</v>
      </c>
      <c r="P1594">
        <v>16</v>
      </c>
      <c r="Q1594">
        <v>322</v>
      </c>
      <c r="R1594">
        <v>43</v>
      </c>
      <c r="S1594">
        <v>24</v>
      </c>
      <c r="T1594">
        <v>33</v>
      </c>
      <c r="U1594">
        <v>5</v>
      </c>
      <c r="V1594">
        <v>4</v>
      </c>
      <c r="W1594">
        <v>11</v>
      </c>
      <c r="X1594">
        <v>3</v>
      </c>
      <c r="Y1594">
        <v>0</v>
      </c>
      <c r="Z1594">
        <v>0</v>
      </c>
      <c r="AA1594" t="s">
        <v>27</v>
      </c>
      <c r="AB1594">
        <v>0</v>
      </c>
    </row>
    <row r="1595" spans="2:28" x14ac:dyDescent="0.2">
      <c r="B1595">
        <v>1172</v>
      </c>
      <c r="C1595">
        <v>1984</v>
      </c>
      <c r="D1595" s="59">
        <f t="shared" ca="1" si="73"/>
        <v>40</v>
      </c>
      <c r="E1595" t="s">
        <v>40</v>
      </c>
      <c r="F1595" t="s">
        <v>32</v>
      </c>
      <c r="G1595" t="s">
        <v>1826</v>
      </c>
      <c r="H1595" s="61" t="str">
        <f t="shared" si="74"/>
        <v>92,491.00</v>
      </c>
      <c r="I1595" s="78">
        <f t="shared" si="75"/>
        <v>92491</v>
      </c>
      <c r="J1595">
        <v>0</v>
      </c>
      <c r="K1595">
        <v>0</v>
      </c>
      <c r="L1595" s="61">
        <v>41279</v>
      </c>
      <c r="M1595" s="93">
        <v>41279</v>
      </c>
      <c r="N1595">
        <v>71</v>
      </c>
      <c r="O1595">
        <v>979</v>
      </c>
      <c r="P1595">
        <v>44</v>
      </c>
      <c r="Q1595">
        <v>935</v>
      </c>
      <c r="R1595">
        <v>29</v>
      </c>
      <c r="S1595">
        <v>25</v>
      </c>
      <c r="T1595">
        <v>22</v>
      </c>
      <c r="U1595">
        <v>1</v>
      </c>
      <c r="V1595">
        <v>7</v>
      </c>
      <c r="W1595">
        <v>12</v>
      </c>
      <c r="X1595">
        <v>3</v>
      </c>
      <c r="Y1595">
        <v>1</v>
      </c>
      <c r="Z1595">
        <v>0</v>
      </c>
      <c r="AA1595" t="s">
        <v>27</v>
      </c>
      <c r="AB1595">
        <v>3</v>
      </c>
    </row>
    <row r="1596" spans="2:28" x14ac:dyDescent="0.2">
      <c r="B1596">
        <v>3225</v>
      </c>
      <c r="C1596">
        <v>1985</v>
      </c>
      <c r="D1596" s="59">
        <f t="shared" ca="1" si="73"/>
        <v>39</v>
      </c>
      <c r="E1596" t="s">
        <v>53</v>
      </c>
      <c r="F1596" t="s">
        <v>32</v>
      </c>
      <c r="G1596" t="s">
        <v>1827</v>
      </c>
      <c r="H1596" s="61" t="str">
        <f t="shared" si="74"/>
        <v>42,207.00</v>
      </c>
      <c r="I1596" s="78">
        <f t="shared" si="75"/>
        <v>42207</v>
      </c>
      <c r="J1596">
        <v>1</v>
      </c>
      <c r="K1596">
        <v>0</v>
      </c>
      <c r="L1596" s="61">
        <v>41278</v>
      </c>
      <c r="M1596" s="93">
        <v>41278</v>
      </c>
      <c r="N1596">
        <v>71</v>
      </c>
      <c r="O1596">
        <v>116</v>
      </c>
      <c r="P1596">
        <v>11</v>
      </c>
      <c r="Q1596">
        <v>72</v>
      </c>
      <c r="R1596">
        <v>3</v>
      </c>
      <c r="S1596">
        <v>17</v>
      </c>
      <c r="T1596">
        <v>46</v>
      </c>
      <c r="U1596">
        <v>4</v>
      </c>
      <c r="V1596">
        <v>4</v>
      </c>
      <c r="W1596">
        <v>5</v>
      </c>
      <c r="X1596">
        <v>6</v>
      </c>
      <c r="Y1596">
        <v>1</v>
      </c>
      <c r="Z1596">
        <v>0</v>
      </c>
      <c r="AA1596" t="s">
        <v>27</v>
      </c>
      <c r="AB1596">
        <v>1</v>
      </c>
    </row>
    <row r="1597" spans="2:28" x14ac:dyDescent="0.2">
      <c r="B1597">
        <v>8629</v>
      </c>
      <c r="C1597">
        <v>1957</v>
      </c>
      <c r="D1597" s="59">
        <f t="shared" ca="1" si="73"/>
        <v>67</v>
      </c>
      <c r="E1597" t="s">
        <v>23</v>
      </c>
      <c r="F1597" t="s">
        <v>55</v>
      </c>
      <c r="G1597" t="s">
        <v>1828</v>
      </c>
      <c r="H1597" s="61" t="str">
        <f t="shared" si="74"/>
        <v>46,984.00</v>
      </c>
      <c r="I1597" s="78">
        <f t="shared" si="75"/>
        <v>46984</v>
      </c>
      <c r="J1597">
        <v>1</v>
      </c>
      <c r="K1597">
        <v>1</v>
      </c>
      <c r="L1597" s="61" t="s">
        <v>69</v>
      </c>
      <c r="M1597" s="93">
        <v>41359</v>
      </c>
      <c r="N1597">
        <v>71</v>
      </c>
      <c r="O1597">
        <v>19</v>
      </c>
      <c r="P1597">
        <v>1</v>
      </c>
      <c r="Q1597">
        <v>10</v>
      </c>
      <c r="R1597">
        <v>2</v>
      </c>
      <c r="S1597">
        <v>1</v>
      </c>
      <c r="T1597">
        <v>8</v>
      </c>
      <c r="U1597">
        <v>1</v>
      </c>
      <c r="V1597">
        <v>1</v>
      </c>
      <c r="W1597">
        <v>3</v>
      </c>
      <c r="X1597">
        <v>5</v>
      </c>
      <c r="Y1597">
        <v>0</v>
      </c>
      <c r="Z1597">
        <v>0</v>
      </c>
      <c r="AA1597" t="s">
        <v>31</v>
      </c>
      <c r="AB1597">
        <v>0</v>
      </c>
    </row>
    <row r="1598" spans="2:28" x14ac:dyDescent="0.2">
      <c r="B1598">
        <v>798</v>
      </c>
      <c r="C1598">
        <v>1988</v>
      </c>
      <c r="D1598" s="59">
        <f t="shared" ca="1" si="73"/>
        <v>36</v>
      </c>
      <c r="E1598" t="s">
        <v>23</v>
      </c>
      <c r="F1598" t="s">
        <v>28</v>
      </c>
      <c r="G1598" t="s">
        <v>1829</v>
      </c>
      <c r="H1598" s="61" t="str">
        <f t="shared" si="74"/>
        <v>23,442.00</v>
      </c>
      <c r="I1598" s="78">
        <f t="shared" si="75"/>
        <v>23442</v>
      </c>
      <c r="J1598">
        <v>1</v>
      </c>
      <c r="K1598">
        <v>0</v>
      </c>
      <c r="L1598" s="61" t="s">
        <v>225</v>
      </c>
      <c r="M1598" s="93">
        <v>41267</v>
      </c>
      <c r="N1598">
        <v>71</v>
      </c>
      <c r="O1598">
        <v>2</v>
      </c>
      <c r="P1598">
        <v>0</v>
      </c>
      <c r="Q1598">
        <v>6</v>
      </c>
      <c r="R1598">
        <v>8</v>
      </c>
      <c r="S1598">
        <v>6</v>
      </c>
      <c r="T1598">
        <v>5</v>
      </c>
      <c r="U1598">
        <v>1</v>
      </c>
      <c r="V1598">
        <v>1</v>
      </c>
      <c r="W1598">
        <v>3</v>
      </c>
      <c r="X1598">
        <v>7</v>
      </c>
      <c r="Y1598">
        <v>0</v>
      </c>
      <c r="Z1598">
        <v>0</v>
      </c>
      <c r="AA1598" t="s">
        <v>27</v>
      </c>
      <c r="AB1598">
        <v>0</v>
      </c>
    </row>
    <row r="1599" spans="2:28" x14ac:dyDescent="0.2">
      <c r="B1599">
        <v>269</v>
      </c>
      <c r="C1599">
        <v>1964</v>
      </c>
      <c r="D1599" s="59">
        <f t="shared" ca="1" si="73"/>
        <v>60</v>
      </c>
      <c r="E1599" t="s">
        <v>40</v>
      </c>
      <c r="F1599" t="s">
        <v>28</v>
      </c>
      <c r="G1599" t="s">
        <v>1830</v>
      </c>
      <c r="H1599" s="61" t="str">
        <f t="shared" si="74"/>
        <v>46,757.00</v>
      </c>
      <c r="I1599" s="78">
        <f t="shared" si="75"/>
        <v>46757</v>
      </c>
      <c r="J1599">
        <v>0</v>
      </c>
      <c r="K1599">
        <v>1</v>
      </c>
      <c r="L1599" s="61" t="s">
        <v>350</v>
      </c>
      <c r="M1599" s="93">
        <v>41229</v>
      </c>
      <c r="N1599">
        <v>71</v>
      </c>
      <c r="O1599">
        <v>777</v>
      </c>
      <c r="P1599">
        <v>30</v>
      </c>
      <c r="Q1599">
        <v>163</v>
      </c>
      <c r="R1599">
        <v>0</v>
      </c>
      <c r="S1599">
        <v>51</v>
      </c>
      <c r="T1599">
        <v>122</v>
      </c>
      <c r="U1599">
        <v>6</v>
      </c>
      <c r="V1599">
        <v>4</v>
      </c>
      <c r="W1599">
        <v>7</v>
      </c>
      <c r="X1599">
        <v>9</v>
      </c>
      <c r="Y1599">
        <v>0</v>
      </c>
      <c r="Z1599">
        <v>0</v>
      </c>
      <c r="AA1599" t="s">
        <v>27</v>
      </c>
      <c r="AB1599">
        <v>0</v>
      </c>
    </row>
    <row r="1600" spans="2:28" x14ac:dyDescent="0.2">
      <c r="B1600">
        <v>8213</v>
      </c>
      <c r="C1600">
        <v>1981</v>
      </c>
      <c r="D1600" s="59">
        <f t="shared" ca="1" si="73"/>
        <v>43</v>
      </c>
      <c r="E1600" t="s">
        <v>43</v>
      </c>
      <c r="F1600" t="s">
        <v>32</v>
      </c>
      <c r="G1600" t="s">
        <v>1831</v>
      </c>
      <c r="H1600" s="61" t="str">
        <f t="shared" si="74"/>
        <v>14,515.00</v>
      </c>
      <c r="I1600" s="78">
        <f t="shared" si="75"/>
        <v>14515</v>
      </c>
      <c r="J1600">
        <v>1</v>
      </c>
      <c r="K1600">
        <v>0</v>
      </c>
      <c r="L1600" s="61">
        <v>41163</v>
      </c>
      <c r="M1600" s="93">
        <v>41163</v>
      </c>
      <c r="N1600">
        <v>71</v>
      </c>
      <c r="O1600">
        <v>6</v>
      </c>
      <c r="P1600">
        <v>4</v>
      </c>
      <c r="Q1600">
        <v>9</v>
      </c>
      <c r="R1600">
        <v>6</v>
      </c>
      <c r="S1600">
        <v>36</v>
      </c>
      <c r="T1600">
        <v>35</v>
      </c>
      <c r="U1600">
        <v>4</v>
      </c>
      <c r="V1600">
        <v>2</v>
      </c>
      <c r="W1600">
        <v>3</v>
      </c>
      <c r="X1600">
        <v>7</v>
      </c>
      <c r="Y1600">
        <v>1</v>
      </c>
      <c r="Z1600">
        <v>0</v>
      </c>
      <c r="AA1600" t="s">
        <v>27</v>
      </c>
      <c r="AB1600">
        <v>0</v>
      </c>
    </row>
    <row r="1601" spans="2:28" x14ac:dyDescent="0.2">
      <c r="B1601">
        <v>10245</v>
      </c>
      <c r="C1601">
        <v>1987</v>
      </c>
      <c r="D1601" s="59">
        <f t="shared" ca="1" si="73"/>
        <v>37</v>
      </c>
      <c r="E1601" t="s">
        <v>43</v>
      </c>
      <c r="F1601" t="s">
        <v>28</v>
      </c>
      <c r="G1601" t="s">
        <v>1832</v>
      </c>
      <c r="H1601" s="61" t="str">
        <f t="shared" si="74"/>
        <v>80,910.00</v>
      </c>
      <c r="I1601" s="78">
        <f t="shared" si="75"/>
        <v>80910</v>
      </c>
      <c r="J1601">
        <v>0</v>
      </c>
      <c r="K1601">
        <v>0</v>
      </c>
      <c r="L1601" s="61" t="s">
        <v>479</v>
      </c>
      <c r="M1601" s="93">
        <v>41213</v>
      </c>
      <c r="N1601">
        <v>71</v>
      </c>
      <c r="O1601">
        <v>160</v>
      </c>
      <c r="P1601">
        <v>80</v>
      </c>
      <c r="Q1601">
        <v>369</v>
      </c>
      <c r="R1601">
        <v>67</v>
      </c>
      <c r="S1601">
        <v>39</v>
      </c>
      <c r="T1601">
        <v>41</v>
      </c>
      <c r="U1601">
        <v>1</v>
      </c>
      <c r="V1601">
        <v>3</v>
      </c>
      <c r="W1601">
        <v>8</v>
      </c>
      <c r="X1601">
        <v>1</v>
      </c>
      <c r="Y1601">
        <v>0</v>
      </c>
      <c r="Z1601">
        <v>0</v>
      </c>
      <c r="AA1601" t="s">
        <v>27</v>
      </c>
      <c r="AB1601">
        <v>0</v>
      </c>
    </row>
    <row r="1602" spans="2:28" x14ac:dyDescent="0.2">
      <c r="B1602">
        <v>2447</v>
      </c>
      <c r="C1602">
        <v>1980</v>
      </c>
      <c r="D1602" s="59">
        <f t="shared" ca="1" si="73"/>
        <v>44</v>
      </c>
      <c r="E1602" t="s">
        <v>23</v>
      </c>
      <c r="F1602" t="s">
        <v>32</v>
      </c>
      <c r="G1602" t="s">
        <v>1833</v>
      </c>
      <c r="H1602" s="61" t="str">
        <f t="shared" si="74"/>
        <v>30,545.00</v>
      </c>
      <c r="I1602" s="78">
        <f t="shared" si="75"/>
        <v>30545</v>
      </c>
      <c r="J1602">
        <v>1</v>
      </c>
      <c r="K1602">
        <v>0</v>
      </c>
      <c r="L1602" s="61" t="s">
        <v>865</v>
      </c>
      <c r="M1602" s="93">
        <v>41199</v>
      </c>
      <c r="N1602">
        <v>71</v>
      </c>
      <c r="O1602">
        <v>4</v>
      </c>
      <c r="P1602">
        <v>12</v>
      </c>
      <c r="Q1602">
        <v>15</v>
      </c>
      <c r="R1602">
        <v>19</v>
      </c>
      <c r="S1602">
        <v>7</v>
      </c>
      <c r="T1602">
        <v>12</v>
      </c>
      <c r="U1602">
        <v>2</v>
      </c>
      <c r="V1602">
        <v>2</v>
      </c>
      <c r="W1602">
        <v>3</v>
      </c>
      <c r="X1602">
        <v>7</v>
      </c>
      <c r="Y1602">
        <v>0</v>
      </c>
      <c r="Z1602">
        <v>0</v>
      </c>
      <c r="AA1602" t="s">
        <v>50</v>
      </c>
      <c r="AB1602">
        <v>0</v>
      </c>
    </row>
    <row r="1603" spans="2:28" x14ac:dyDescent="0.2">
      <c r="B1603">
        <v>9817</v>
      </c>
      <c r="C1603">
        <v>1971</v>
      </c>
      <c r="D1603" s="59">
        <f t="shared" ref="D1603:D1666" ca="1" si="76">(YEAR(NOW())-C1603)</f>
        <v>53</v>
      </c>
      <c r="E1603" t="s">
        <v>53</v>
      </c>
      <c r="F1603" t="s">
        <v>28</v>
      </c>
      <c r="G1603" t="s">
        <v>1834</v>
      </c>
      <c r="H1603" s="61" t="str">
        <f t="shared" ref="H1603:H1666" si="77">REPLACE(G1603,1,1,"")</f>
        <v>44,802.00</v>
      </c>
      <c r="I1603" s="78">
        <f t="shared" ref="I1603:I1666" si="78">VALUE(H1603)</f>
        <v>44802</v>
      </c>
      <c r="J1603">
        <v>0</v>
      </c>
      <c r="K1603">
        <v>0</v>
      </c>
      <c r="L1603" s="61" t="s">
        <v>1713</v>
      </c>
      <c r="M1603" s="93">
        <v>41142</v>
      </c>
      <c r="N1603">
        <v>71</v>
      </c>
      <c r="O1603">
        <v>853</v>
      </c>
      <c r="P1603">
        <v>10</v>
      </c>
      <c r="Q1603">
        <v>143</v>
      </c>
      <c r="R1603">
        <v>13</v>
      </c>
      <c r="S1603">
        <v>10</v>
      </c>
      <c r="T1603">
        <v>20</v>
      </c>
      <c r="U1603">
        <v>2</v>
      </c>
      <c r="V1603">
        <v>9</v>
      </c>
      <c r="W1603">
        <v>12</v>
      </c>
      <c r="X1603">
        <v>8</v>
      </c>
      <c r="Y1603">
        <v>0</v>
      </c>
      <c r="Z1603">
        <v>0</v>
      </c>
      <c r="AA1603" t="s">
        <v>50</v>
      </c>
      <c r="AB1603">
        <v>0</v>
      </c>
    </row>
    <row r="1604" spans="2:28" x14ac:dyDescent="0.2">
      <c r="B1604">
        <v>1371</v>
      </c>
      <c r="C1604">
        <v>1977</v>
      </c>
      <c r="D1604" s="59">
        <f t="shared" ca="1" si="76"/>
        <v>47</v>
      </c>
      <c r="E1604" t="s">
        <v>23</v>
      </c>
      <c r="F1604" t="s">
        <v>28</v>
      </c>
      <c r="G1604" t="s">
        <v>1835</v>
      </c>
      <c r="H1604" s="61" t="str">
        <f t="shared" si="77"/>
        <v>79,941.00</v>
      </c>
      <c r="I1604" s="78">
        <f t="shared" si="78"/>
        <v>79941</v>
      </c>
      <c r="J1604">
        <v>0</v>
      </c>
      <c r="K1604">
        <v>0</v>
      </c>
      <c r="L1604" s="61" t="s">
        <v>1836</v>
      </c>
      <c r="M1604" s="93">
        <v>41818</v>
      </c>
      <c r="N1604">
        <v>72</v>
      </c>
      <c r="O1604">
        <v>123</v>
      </c>
      <c r="P1604">
        <v>164</v>
      </c>
      <c r="Q1604">
        <v>266</v>
      </c>
      <c r="R1604">
        <v>227</v>
      </c>
      <c r="S1604">
        <v>30</v>
      </c>
      <c r="T1604">
        <v>174</v>
      </c>
      <c r="U1604">
        <v>1</v>
      </c>
      <c r="V1604">
        <v>2</v>
      </c>
      <c r="W1604">
        <v>9</v>
      </c>
      <c r="X1604">
        <v>1</v>
      </c>
      <c r="Y1604">
        <v>0</v>
      </c>
      <c r="Z1604">
        <v>0</v>
      </c>
      <c r="AA1604" t="s">
        <v>38</v>
      </c>
      <c r="AB1604">
        <v>0</v>
      </c>
    </row>
    <row r="1605" spans="2:28" x14ac:dyDescent="0.2">
      <c r="B1605">
        <v>8093</v>
      </c>
      <c r="C1605">
        <v>1970</v>
      </c>
      <c r="D1605" s="59">
        <f t="shared" ca="1" si="76"/>
        <v>54</v>
      </c>
      <c r="E1605" t="s">
        <v>53</v>
      </c>
      <c r="F1605" t="s">
        <v>32</v>
      </c>
      <c r="G1605" t="s">
        <v>1837</v>
      </c>
      <c r="H1605" s="61" t="str">
        <f t="shared" si="77"/>
        <v>79,734.00</v>
      </c>
      <c r="I1605" s="78">
        <f t="shared" si="78"/>
        <v>79734</v>
      </c>
      <c r="J1605">
        <v>0</v>
      </c>
      <c r="K1605">
        <v>0</v>
      </c>
      <c r="L1605" s="61" t="s">
        <v>1836</v>
      </c>
      <c r="M1605" s="93">
        <v>41818</v>
      </c>
      <c r="N1605">
        <v>72</v>
      </c>
      <c r="O1605">
        <v>572</v>
      </c>
      <c r="P1605">
        <v>8</v>
      </c>
      <c r="Q1605">
        <v>232</v>
      </c>
      <c r="R1605">
        <v>23</v>
      </c>
      <c r="S1605">
        <v>62</v>
      </c>
      <c r="T1605">
        <v>17</v>
      </c>
      <c r="U1605">
        <v>1</v>
      </c>
      <c r="V1605">
        <v>4</v>
      </c>
      <c r="W1605">
        <v>6</v>
      </c>
      <c r="X1605">
        <v>1</v>
      </c>
      <c r="Y1605">
        <v>0</v>
      </c>
      <c r="Z1605">
        <v>0</v>
      </c>
      <c r="AA1605" t="s">
        <v>27</v>
      </c>
      <c r="AB1605">
        <v>1</v>
      </c>
    </row>
    <row r="1606" spans="2:28" x14ac:dyDescent="0.2">
      <c r="B1606">
        <v>713</v>
      </c>
      <c r="C1606">
        <v>1978</v>
      </c>
      <c r="D1606" s="59">
        <f t="shared" ca="1" si="76"/>
        <v>46</v>
      </c>
      <c r="E1606" t="s">
        <v>53</v>
      </c>
      <c r="F1606" t="s">
        <v>32</v>
      </c>
      <c r="G1606" t="s">
        <v>1838</v>
      </c>
      <c r="H1606" s="61" t="str">
        <f t="shared" si="77"/>
        <v>50,353.00</v>
      </c>
      <c r="I1606" s="78">
        <f t="shared" si="78"/>
        <v>50353</v>
      </c>
      <c r="J1606">
        <v>0</v>
      </c>
      <c r="K1606">
        <v>0</v>
      </c>
      <c r="L1606" s="61">
        <v>41857</v>
      </c>
      <c r="M1606" s="93">
        <v>41857</v>
      </c>
      <c r="N1606">
        <v>72</v>
      </c>
      <c r="O1606">
        <v>141</v>
      </c>
      <c r="P1606">
        <v>15</v>
      </c>
      <c r="Q1606">
        <v>153</v>
      </c>
      <c r="R1606">
        <v>67</v>
      </c>
      <c r="S1606">
        <v>31</v>
      </c>
      <c r="T1606">
        <v>35</v>
      </c>
      <c r="U1606">
        <v>1</v>
      </c>
      <c r="V1606">
        <v>4</v>
      </c>
      <c r="W1606">
        <v>6</v>
      </c>
      <c r="X1606">
        <v>3</v>
      </c>
      <c r="Y1606">
        <v>0</v>
      </c>
      <c r="Z1606">
        <v>0</v>
      </c>
      <c r="AA1606" t="s">
        <v>27</v>
      </c>
      <c r="AB1606">
        <v>0</v>
      </c>
    </row>
    <row r="1607" spans="2:28" x14ac:dyDescent="0.2">
      <c r="B1607">
        <v>11051</v>
      </c>
      <c r="C1607">
        <v>1957</v>
      </c>
      <c r="D1607" s="59">
        <f t="shared" ca="1" si="76"/>
        <v>67</v>
      </c>
      <c r="E1607" t="s">
        <v>40</v>
      </c>
      <c r="F1607" t="s">
        <v>32</v>
      </c>
      <c r="G1607" t="s">
        <v>1839</v>
      </c>
      <c r="H1607" s="61" t="str">
        <f t="shared" si="77"/>
        <v>77,376.00</v>
      </c>
      <c r="I1607" s="78">
        <f t="shared" si="78"/>
        <v>77376</v>
      </c>
      <c r="J1607">
        <v>1</v>
      </c>
      <c r="K1607">
        <v>1</v>
      </c>
      <c r="L1607" s="61">
        <v>41917</v>
      </c>
      <c r="M1607" s="93">
        <v>41917</v>
      </c>
      <c r="N1607">
        <v>72</v>
      </c>
      <c r="O1607">
        <v>492</v>
      </c>
      <c r="P1607">
        <v>19</v>
      </c>
      <c r="Q1607">
        <v>110</v>
      </c>
      <c r="R1607">
        <v>16</v>
      </c>
      <c r="S1607">
        <v>12</v>
      </c>
      <c r="T1607">
        <v>12</v>
      </c>
      <c r="U1607">
        <v>4</v>
      </c>
      <c r="V1607">
        <v>6</v>
      </c>
      <c r="W1607">
        <v>10</v>
      </c>
      <c r="X1607">
        <v>4</v>
      </c>
      <c r="Y1607">
        <v>0</v>
      </c>
      <c r="Z1607">
        <v>0</v>
      </c>
      <c r="AA1607" t="s">
        <v>31</v>
      </c>
      <c r="AB1607">
        <v>0</v>
      </c>
    </row>
    <row r="1608" spans="2:28" x14ac:dyDescent="0.2">
      <c r="B1608">
        <v>5545</v>
      </c>
      <c r="C1608">
        <v>1973</v>
      </c>
      <c r="D1608" s="59">
        <f t="shared" ca="1" si="76"/>
        <v>51</v>
      </c>
      <c r="E1608" t="s">
        <v>40</v>
      </c>
      <c r="F1608" t="s">
        <v>32</v>
      </c>
      <c r="G1608" t="s">
        <v>1840</v>
      </c>
      <c r="H1608" s="61" t="str">
        <f t="shared" si="77"/>
        <v>78,075.00</v>
      </c>
      <c r="I1608" s="78">
        <f t="shared" si="78"/>
        <v>78075</v>
      </c>
      <c r="J1608">
        <v>0</v>
      </c>
      <c r="K1608">
        <v>0</v>
      </c>
      <c r="L1608" s="61">
        <v>41763</v>
      </c>
      <c r="M1608" s="93">
        <v>41763</v>
      </c>
      <c r="N1608">
        <v>72</v>
      </c>
      <c r="O1608">
        <v>572</v>
      </c>
      <c r="P1608">
        <v>8</v>
      </c>
      <c r="Q1608">
        <v>259</v>
      </c>
      <c r="R1608">
        <v>34</v>
      </c>
      <c r="S1608">
        <v>35</v>
      </c>
      <c r="T1608">
        <v>80</v>
      </c>
      <c r="U1608">
        <v>1</v>
      </c>
      <c r="V1608">
        <v>3</v>
      </c>
      <c r="W1608">
        <v>5</v>
      </c>
      <c r="X1608">
        <v>1</v>
      </c>
      <c r="Y1608">
        <v>0</v>
      </c>
      <c r="Z1608">
        <v>0</v>
      </c>
      <c r="AA1608" t="s">
        <v>27</v>
      </c>
      <c r="AB1608">
        <v>0</v>
      </c>
    </row>
    <row r="1609" spans="2:28" x14ac:dyDescent="0.2">
      <c r="B1609">
        <v>5283</v>
      </c>
      <c r="C1609">
        <v>1977</v>
      </c>
      <c r="D1609" s="59">
        <f t="shared" ca="1" si="76"/>
        <v>47</v>
      </c>
      <c r="E1609" t="s">
        <v>40</v>
      </c>
      <c r="F1609" t="s">
        <v>28</v>
      </c>
      <c r="G1609" t="s">
        <v>1841</v>
      </c>
      <c r="H1609" s="61" t="str">
        <f t="shared" si="77"/>
        <v>42,473.00</v>
      </c>
      <c r="I1609" s="78">
        <f t="shared" si="78"/>
        <v>42473</v>
      </c>
      <c r="J1609">
        <v>1</v>
      </c>
      <c r="K1609">
        <v>1</v>
      </c>
      <c r="L1609" s="61" t="s">
        <v>705</v>
      </c>
      <c r="M1609" s="93">
        <v>41687</v>
      </c>
      <c r="N1609">
        <v>72</v>
      </c>
      <c r="O1609">
        <v>93</v>
      </c>
      <c r="P1609">
        <v>1</v>
      </c>
      <c r="Q1609">
        <v>21</v>
      </c>
      <c r="R1609">
        <v>0</v>
      </c>
      <c r="S1609">
        <v>4</v>
      </c>
      <c r="T1609">
        <v>25</v>
      </c>
      <c r="U1609">
        <v>3</v>
      </c>
      <c r="V1609">
        <v>2</v>
      </c>
      <c r="W1609">
        <v>4</v>
      </c>
      <c r="X1609">
        <v>5</v>
      </c>
      <c r="Y1609">
        <v>0</v>
      </c>
      <c r="Z1609">
        <v>0</v>
      </c>
      <c r="AA1609" t="s">
        <v>27</v>
      </c>
      <c r="AB1609">
        <v>0</v>
      </c>
    </row>
    <row r="1610" spans="2:28" x14ac:dyDescent="0.2">
      <c r="B1610">
        <v>5010</v>
      </c>
      <c r="C1610">
        <v>1989</v>
      </c>
      <c r="D1610" s="59">
        <f t="shared" ca="1" si="76"/>
        <v>35</v>
      </c>
      <c r="E1610" t="s">
        <v>23</v>
      </c>
      <c r="F1610" t="s">
        <v>28</v>
      </c>
      <c r="G1610" t="s">
        <v>1842</v>
      </c>
      <c r="H1610" s="61" t="str">
        <f t="shared" si="77"/>
        <v>25,008.00</v>
      </c>
      <c r="I1610" s="78">
        <f t="shared" si="78"/>
        <v>25008</v>
      </c>
      <c r="J1610">
        <v>1</v>
      </c>
      <c r="K1610">
        <v>0</v>
      </c>
      <c r="L1610" s="61">
        <v>41672</v>
      </c>
      <c r="M1610" s="93">
        <v>41672</v>
      </c>
      <c r="N1610">
        <v>72</v>
      </c>
      <c r="O1610">
        <v>2</v>
      </c>
      <c r="P1610">
        <v>8</v>
      </c>
      <c r="Q1610">
        <v>8</v>
      </c>
      <c r="R1610">
        <v>6</v>
      </c>
      <c r="S1610">
        <v>1</v>
      </c>
      <c r="T1610">
        <v>9</v>
      </c>
      <c r="U1610">
        <v>2</v>
      </c>
      <c r="V1610">
        <v>1</v>
      </c>
      <c r="W1610">
        <v>3</v>
      </c>
      <c r="X1610">
        <v>8</v>
      </c>
      <c r="Y1610">
        <v>0</v>
      </c>
      <c r="Z1610">
        <v>0</v>
      </c>
      <c r="AA1610" t="s">
        <v>27</v>
      </c>
      <c r="AB1610">
        <v>0</v>
      </c>
    </row>
    <row r="1611" spans="2:28" x14ac:dyDescent="0.2">
      <c r="B1611">
        <v>7495</v>
      </c>
      <c r="C1611">
        <v>1949</v>
      </c>
      <c r="D1611" s="59">
        <f t="shared" ca="1" si="76"/>
        <v>75</v>
      </c>
      <c r="E1611" t="s">
        <v>40</v>
      </c>
      <c r="F1611" t="s">
        <v>32</v>
      </c>
      <c r="G1611" t="s">
        <v>1843</v>
      </c>
      <c r="H1611" s="61" t="str">
        <f t="shared" si="77"/>
        <v>56,223.00</v>
      </c>
      <c r="I1611" s="78">
        <f t="shared" si="78"/>
        <v>56223</v>
      </c>
      <c r="J1611">
        <v>0</v>
      </c>
      <c r="K1611">
        <v>1</v>
      </c>
      <c r="L1611" s="61" t="s">
        <v>1184</v>
      </c>
      <c r="M1611" s="93">
        <v>41628</v>
      </c>
      <c r="N1611">
        <v>72</v>
      </c>
      <c r="O1611">
        <v>77</v>
      </c>
      <c r="P1611">
        <v>28</v>
      </c>
      <c r="Q1611">
        <v>31</v>
      </c>
      <c r="R1611">
        <v>16</v>
      </c>
      <c r="S1611">
        <v>0</v>
      </c>
      <c r="T1611">
        <v>4</v>
      </c>
      <c r="U1611">
        <v>2</v>
      </c>
      <c r="V1611">
        <v>2</v>
      </c>
      <c r="W1611">
        <v>5</v>
      </c>
      <c r="X1611">
        <v>4</v>
      </c>
      <c r="Y1611">
        <v>0</v>
      </c>
      <c r="Z1611">
        <v>0</v>
      </c>
      <c r="AA1611" t="s">
        <v>27</v>
      </c>
      <c r="AB1611">
        <v>0</v>
      </c>
    </row>
    <row r="1612" spans="2:28" x14ac:dyDescent="0.2">
      <c r="B1612">
        <v>4368</v>
      </c>
      <c r="C1612">
        <v>1981</v>
      </c>
      <c r="D1612" s="59">
        <f t="shared" ca="1" si="76"/>
        <v>43</v>
      </c>
      <c r="E1612" t="s">
        <v>23</v>
      </c>
      <c r="F1612" t="s">
        <v>32</v>
      </c>
      <c r="G1612" t="s">
        <v>1844</v>
      </c>
      <c r="H1612" s="61" t="str">
        <f t="shared" si="77"/>
        <v>47,850.00</v>
      </c>
      <c r="I1612" s="78">
        <f t="shared" si="78"/>
        <v>47850</v>
      </c>
      <c r="J1612">
        <v>1</v>
      </c>
      <c r="K1612">
        <v>0</v>
      </c>
      <c r="L1612" s="61">
        <v>41345</v>
      </c>
      <c r="M1612" s="93">
        <v>41345</v>
      </c>
      <c r="N1612">
        <v>72</v>
      </c>
      <c r="O1612">
        <v>42</v>
      </c>
      <c r="P1612">
        <v>7</v>
      </c>
      <c r="Q1612">
        <v>43</v>
      </c>
      <c r="R1612">
        <v>20</v>
      </c>
      <c r="S1612">
        <v>12</v>
      </c>
      <c r="T1612">
        <v>10</v>
      </c>
      <c r="U1612">
        <v>1</v>
      </c>
      <c r="V1612">
        <v>3</v>
      </c>
      <c r="W1612">
        <v>4</v>
      </c>
      <c r="X1612">
        <v>6</v>
      </c>
      <c r="Y1612">
        <v>0</v>
      </c>
      <c r="Z1612">
        <v>0</v>
      </c>
      <c r="AA1612" t="s">
        <v>27</v>
      </c>
      <c r="AB1612">
        <v>0</v>
      </c>
    </row>
    <row r="1613" spans="2:28" x14ac:dyDescent="0.2">
      <c r="B1613">
        <v>6303</v>
      </c>
      <c r="C1613">
        <v>1987</v>
      </c>
      <c r="D1613" s="59">
        <f t="shared" ca="1" si="76"/>
        <v>37</v>
      </c>
      <c r="E1613" t="s">
        <v>40</v>
      </c>
      <c r="F1613" t="s">
        <v>32</v>
      </c>
      <c r="G1613" t="s">
        <v>1845</v>
      </c>
      <c r="H1613" s="61" t="str">
        <f t="shared" si="77"/>
        <v>91,820.00</v>
      </c>
      <c r="I1613" s="78">
        <f t="shared" si="78"/>
        <v>91820</v>
      </c>
      <c r="J1613">
        <v>0</v>
      </c>
      <c r="K1613">
        <v>0</v>
      </c>
      <c r="L1613" s="61" t="s">
        <v>361</v>
      </c>
      <c r="M1613" s="93">
        <v>41601</v>
      </c>
      <c r="N1613">
        <v>72</v>
      </c>
      <c r="O1613">
        <v>410</v>
      </c>
      <c r="P1613">
        <v>73</v>
      </c>
      <c r="Q1613">
        <v>747</v>
      </c>
      <c r="R1613">
        <v>76</v>
      </c>
      <c r="S1613">
        <v>161</v>
      </c>
      <c r="T1613">
        <v>30</v>
      </c>
      <c r="U1613">
        <v>0</v>
      </c>
      <c r="V1613">
        <v>5</v>
      </c>
      <c r="W1613">
        <v>12</v>
      </c>
      <c r="X1613">
        <v>1</v>
      </c>
      <c r="Y1613">
        <v>0</v>
      </c>
      <c r="Z1613">
        <v>0</v>
      </c>
      <c r="AA1613" t="s">
        <v>31</v>
      </c>
      <c r="AB1613">
        <v>0</v>
      </c>
    </row>
    <row r="1614" spans="2:28" x14ac:dyDescent="0.2">
      <c r="B1614">
        <v>1030</v>
      </c>
      <c r="C1614">
        <v>1966</v>
      </c>
      <c r="D1614" s="59">
        <f t="shared" ca="1" si="76"/>
        <v>58</v>
      </c>
      <c r="E1614" t="s">
        <v>40</v>
      </c>
      <c r="F1614" t="s">
        <v>28</v>
      </c>
      <c r="G1614" t="s">
        <v>1846</v>
      </c>
      <c r="H1614" s="61" t="str">
        <f t="shared" si="77"/>
        <v>40,637.00</v>
      </c>
      <c r="I1614" s="78">
        <f t="shared" si="78"/>
        <v>40637</v>
      </c>
      <c r="J1614">
        <v>1</v>
      </c>
      <c r="K1614">
        <v>1</v>
      </c>
      <c r="L1614" s="61" t="s">
        <v>304</v>
      </c>
      <c r="M1614" s="93">
        <v>41472</v>
      </c>
      <c r="N1614">
        <v>72</v>
      </c>
      <c r="O1614">
        <v>22</v>
      </c>
      <c r="P1614">
        <v>0</v>
      </c>
      <c r="Q1614">
        <v>13</v>
      </c>
      <c r="R1614">
        <v>0</v>
      </c>
      <c r="S1614">
        <v>0</v>
      </c>
      <c r="T1614">
        <v>3</v>
      </c>
      <c r="U1614">
        <v>2</v>
      </c>
      <c r="V1614">
        <v>1</v>
      </c>
      <c r="W1614">
        <v>3</v>
      </c>
      <c r="X1614">
        <v>7</v>
      </c>
      <c r="Y1614">
        <v>0</v>
      </c>
      <c r="Z1614">
        <v>0</v>
      </c>
      <c r="AA1614" t="s">
        <v>67</v>
      </c>
      <c r="AB1614">
        <v>0</v>
      </c>
    </row>
    <row r="1615" spans="2:28" x14ac:dyDescent="0.2">
      <c r="B1615">
        <v>10364</v>
      </c>
      <c r="C1615">
        <v>1960</v>
      </c>
      <c r="D1615" s="59">
        <f t="shared" ca="1" si="76"/>
        <v>64</v>
      </c>
      <c r="E1615" t="s">
        <v>23</v>
      </c>
      <c r="F1615" t="s">
        <v>24</v>
      </c>
      <c r="G1615" t="s">
        <v>1847</v>
      </c>
      <c r="H1615" s="61" t="str">
        <f t="shared" si="77"/>
        <v>23,295.00</v>
      </c>
      <c r="I1615" s="78">
        <f t="shared" si="78"/>
        <v>23295</v>
      </c>
      <c r="J1615">
        <v>0</v>
      </c>
      <c r="K1615">
        <v>0</v>
      </c>
      <c r="L1615" s="61" t="s">
        <v>1780</v>
      </c>
      <c r="M1615" s="93">
        <v>41468</v>
      </c>
      <c r="N1615">
        <v>72</v>
      </c>
      <c r="O1615">
        <v>0</v>
      </c>
      <c r="P1615">
        <v>0</v>
      </c>
      <c r="Q1615">
        <v>1</v>
      </c>
      <c r="R1615">
        <v>2</v>
      </c>
      <c r="S1615">
        <v>12</v>
      </c>
      <c r="T1615">
        <v>5</v>
      </c>
      <c r="U1615">
        <v>1</v>
      </c>
      <c r="V1615">
        <v>1</v>
      </c>
      <c r="W1615">
        <v>2</v>
      </c>
      <c r="X1615">
        <v>8</v>
      </c>
      <c r="Y1615">
        <v>0</v>
      </c>
      <c r="Z1615">
        <v>0</v>
      </c>
      <c r="AA1615" t="s">
        <v>27</v>
      </c>
      <c r="AB1615">
        <v>0</v>
      </c>
    </row>
    <row r="1616" spans="2:28" x14ac:dyDescent="0.2">
      <c r="B1616">
        <v>6945</v>
      </c>
      <c r="C1616">
        <v>1953</v>
      </c>
      <c r="D1616" s="59">
        <f t="shared" ca="1" si="76"/>
        <v>71</v>
      </c>
      <c r="E1616" t="s">
        <v>23</v>
      </c>
      <c r="F1616" t="s">
        <v>28</v>
      </c>
      <c r="G1616" t="s">
        <v>1848</v>
      </c>
      <c r="H1616" s="61" t="str">
        <f t="shared" si="77"/>
        <v>84,574.00</v>
      </c>
      <c r="I1616" s="78">
        <f t="shared" si="78"/>
        <v>84574</v>
      </c>
      <c r="J1616">
        <v>0</v>
      </c>
      <c r="K1616">
        <v>0</v>
      </c>
      <c r="L1616" s="61">
        <v>41370</v>
      </c>
      <c r="M1616" s="93">
        <v>41370</v>
      </c>
      <c r="N1616">
        <v>72</v>
      </c>
      <c r="O1616">
        <v>387</v>
      </c>
      <c r="P1616">
        <v>20</v>
      </c>
      <c r="Q1616">
        <v>713</v>
      </c>
      <c r="R1616">
        <v>38</v>
      </c>
      <c r="S1616">
        <v>54</v>
      </c>
      <c r="T1616">
        <v>163</v>
      </c>
      <c r="U1616">
        <v>1</v>
      </c>
      <c r="V1616">
        <v>9</v>
      </c>
      <c r="W1616">
        <v>11</v>
      </c>
      <c r="X1616">
        <v>5</v>
      </c>
      <c r="Y1616">
        <v>0</v>
      </c>
      <c r="Z1616">
        <v>0</v>
      </c>
      <c r="AA1616" t="s">
        <v>27</v>
      </c>
      <c r="AB1616">
        <v>0</v>
      </c>
    </row>
    <row r="1617" spans="2:28" x14ac:dyDescent="0.2">
      <c r="B1617">
        <v>8562</v>
      </c>
      <c r="C1617">
        <v>1970</v>
      </c>
      <c r="D1617" s="59">
        <f t="shared" ca="1" si="76"/>
        <v>54</v>
      </c>
      <c r="E1617" t="s">
        <v>23</v>
      </c>
      <c r="F1617" t="s">
        <v>32</v>
      </c>
      <c r="G1617" t="s">
        <v>1849</v>
      </c>
      <c r="H1617" s="61" t="str">
        <f t="shared" si="77"/>
        <v>54,165.00</v>
      </c>
      <c r="I1617" s="78">
        <f t="shared" si="78"/>
        <v>54165</v>
      </c>
      <c r="J1617">
        <v>0</v>
      </c>
      <c r="K1617">
        <v>0</v>
      </c>
      <c r="L1617" s="61" t="s">
        <v>66</v>
      </c>
      <c r="M1617" s="93">
        <v>41422</v>
      </c>
      <c r="N1617">
        <v>72</v>
      </c>
      <c r="O1617">
        <v>127</v>
      </c>
      <c r="P1617">
        <v>4</v>
      </c>
      <c r="Q1617">
        <v>73</v>
      </c>
      <c r="R1617">
        <v>15</v>
      </c>
      <c r="S1617">
        <v>6</v>
      </c>
      <c r="T1617">
        <v>11</v>
      </c>
      <c r="U1617">
        <v>1</v>
      </c>
      <c r="V1617">
        <v>2</v>
      </c>
      <c r="W1617">
        <v>7</v>
      </c>
      <c r="X1617">
        <v>2</v>
      </c>
      <c r="Y1617">
        <v>0</v>
      </c>
      <c r="Z1617">
        <v>0</v>
      </c>
      <c r="AA1617" t="s">
        <v>27</v>
      </c>
      <c r="AB1617">
        <v>0</v>
      </c>
    </row>
    <row r="1618" spans="2:28" x14ac:dyDescent="0.2">
      <c r="B1618">
        <v>2918</v>
      </c>
      <c r="C1618">
        <v>1982</v>
      </c>
      <c r="D1618" s="59">
        <f t="shared" ca="1" si="76"/>
        <v>42</v>
      </c>
      <c r="E1618" t="s">
        <v>23</v>
      </c>
      <c r="F1618" t="s">
        <v>24</v>
      </c>
      <c r="G1618" t="s">
        <v>1850</v>
      </c>
      <c r="H1618" s="61" t="str">
        <f t="shared" si="77"/>
        <v>28,510.00</v>
      </c>
      <c r="I1618" s="78">
        <f t="shared" si="78"/>
        <v>28510</v>
      </c>
      <c r="J1618">
        <v>1</v>
      </c>
      <c r="K1618">
        <v>1</v>
      </c>
      <c r="L1618" s="61" t="s">
        <v>693</v>
      </c>
      <c r="M1618" s="93">
        <v>41377</v>
      </c>
      <c r="N1618">
        <v>72</v>
      </c>
      <c r="O1618">
        <v>44</v>
      </c>
      <c r="P1618">
        <v>5</v>
      </c>
      <c r="Q1618">
        <v>19</v>
      </c>
      <c r="R1618">
        <v>0</v>
      </c>
      <c r="S1618">
        <v>4</v>
      </c>
      <c r="T1618">
        <v>19</v>
      </c>
      <c r="U1618">
        <v>3</v>
      </c>
      <c r="V1618">
        <v>2</v>
      </c>
      <c r="W1618">
        <v>4</v>
      </c>
      <c r="X1618">
        <v>5</v>
      </c>
      <c r="Y1618">
        <v>0</v>
      </c>
      <c r="Z1618">
        <v>0</v>
      </c>
      <c r="AA1618" t="s">
        <v>27</v>
      </c>
      <c r="AB1618">
        <v>0</v>
      </c>
    </row>
    <row r="1619" spans="2:28" x14ac:dyDescent="0.2">
      <c r="B1619">
        <v>9167</v>
      </c>
      <c r="C1619">
        <v>1957</v>
      </c>
      <c r="D1619" s="59">
        <f t="shared" ca="1" si="76"/>
        <v>67</v>
      </c>
      <c r="E1619" t="s">
        <v>23</v>
      </c>
      <c r="F1619" t="s">
        <v>32</v>
      </c>
      <c r="G1619" t="s">
        <v>1851</v>
      </c>
      <c r="H1619" s="61" t="str">
        <f t="shared" si="77"/>
        <v>67,131.00</v>
      </c>
      <c r="I1619" s="78">
        <f t="shared" si="78"/>
        <v>67131</v>
      </c>
      <c r="J1619">
        <v>0</v>
      </c>
      <c r="K1619">
        <v>1</v>
      </c>
      <c r="L1619" s="61" t="s">
        <v>69</v>
      </c>
      <c r="M1619" s="93">
        <v>41359</v>
      </c>
      <c r="N1619">
        <v>72</v>
      </c>
      <c r="O1619">
        <v>465</v>
      </c>
      <c r="P1619">
        <v>71</v>
      </c>
      <c r="Q1619">
        <v>250</v>
      </c>
      <c r="R1619">
        <v>93</v>
      </c>
      <c r="S1619">
        <v>35</v>
      </c>
      <c r="T1619">
        <v>62</v>
      </c>
      <c r="U1619">
        <v>3</v>
      </c>
      <c r="V1619">
        <v>9</v>
      </c>
      <c r="W1619">
        <v>12</v>
      </c>
      <c r="X1619">
        <v>6</v>
      </c>
      <c r="Y1619">
        <v>0</v>
      </c>
      <c r="Z1619">
        <v>0</v>
      </c>
      <c r="AA1619" t="s">
        <v>27</v>
      </c>
      <c r="AB1619">
        <v>0</v>
      </c>
    </row>
    <row r="1620" spans="2:28" x14ac:dyDescent="0.2">
      <c r="B1620">
        <v>4743</v>
      </c>
      <c r="C1620">
        <v>1970</v>
      </c>
      <c r="D1620" s="59">
        <f t="shared" ca="1" si="76"/>
        <v>54</v>
      </c>
      <c r="E1620" t="s">
        <v>40</v>
      </c>
      <c r="F1620" t="s">
        <v>32</v>
      </c>
      <c r="G1620" t="s">
        <v>1852</v>
      </c>
      <c r="H1620" s="61" t="str">
        <f t="shared" si="77"/>
        <v>56,242.00</v>
      </c>
      <c r="I1620" s="78">
        <f t="shared" si="78"/>
        <v>56242</v>
      </c>
      <c r="J1620">
        <v>0</v>
      </c>
      <c r="K1620">
        <v>1</v>
      </c>
      <c r="L1620" s="61">
        <v>41336</v>
      </c>
      <c r="M1620" s="93">
        <v>41336</v>
      </c>
      <c r="N1620">
        <v>72</v>
      </c>
      <c r="O1620">
        <v>689</v>
      </c>
      <c r="P1620">
        <v>8</v>
      </c>
      <c r="Q1620">
        <v>167</v>
      </c>
      <c r="R1620">
        <v>11</v>
      </c>
      <c r="S1620">
        <v>8</v>
      </c>
      <c r="T1620">
        <v>88</v>
      </c>
      <c r="U1620">
        <v>5</v>
      </c>
      <c r="V1620">
        <v>8</v>
      </c>
      <c r="W1620">
        <v>11</v>
      </c>
      <c r="X1620">
        <v>6</v>
      </c>
      <c r="Y1620">
        <v>0</v>
      </c>
      <c r="Z1620">
        <v>0</v>
      </c>
      <c r="AA1620" t="s">
        <v>35</v>
      </c>
      <c r="AB1620">
        <v>0</v>
      </c>
    </row>
    <row r="1621" spans="2:28" x14ac:dyDescent="0.2">
      <c r="B1621">
        <v>10742</v>
      </c>
      <c r="C1621">
        <v>1984</v>
      </c>
      <c r="D1621" s="59">
        <f t="shared" ca="1" si="76"/>
        <v>40</v>
      </c>
      <c r="E1621" t="s">
        <v>40</v>
      </c>
      <c r="F1621" t="s">
        <v>32</v>
      </c>
      <c r="G1621" t="s">
        <v>1853</v>
      </c>
      <c r="H1621" s="61" t="str">
        <f t="shared" si="77"/>
        <v>86,580.00</v>
      </c>
      <c r="I1621" s="78">
        <f t="shared" si="78"/>
        <v>86580</v>
      </c>
      <c r="J1621">
        <v>0</v>
      </c>
      <c r="K1621">
        <v>0</v>
      </c>
      <c r="L1621" s="61" t="s">
        <v>1596</v>
      </c>
      <c r="M1621" s="93">
        <v>41332</v>
      </c>
      <c r="N1621">
        <v>72</v>
      </c>
      <c r="O1621">
        <v>532</v>
      </c>
      <c r="P1621">
        <v>21</v>
      </c>
      <c r="Q1621">
        <v>127</v>
      </c>
      <c r="R1621">
        <v>26</v>
      </c>
      <c r="S1621">
        <v>20</v>
      </c>
      <c r="T1621">
        <v>20</v>
      </c>
      <c r="U1621">
        <v>0</v>
      </c>
      <c r="V1621">
        <v>4</v>
      </c>
      <c r="W1621">
        <v>5</v>
      </c>
      <c r="X1621">
        <v>1</v>
      </c>
      <c r="Y1621">
        <v>0</v>
      </c>
      <c r="Z1621">
        <v>0</v>
      </c>
      <c r="AA1621" t="s">
        <v>27</v>
      </c>
      <c r="AB1621">
        <v>1</v>
      </c>
    </row>
    <row r="1622" spans="2:28" x14ac:dyDescent="0.2">
      <c r="B1622">
        <v>10965</v>
      </c>
      <c r="C1622">
        <v>1956</v>
      </c>
      <c r="D1622" s="59">
        <f t="shared" ca="1" si="76"/>
        <v>68</v>
      </c>
      <c r="E1622" t="s">
        <v>23</v>
      </c>
      <c r="F1622" t="s">
        <v>32</v>
      </c>
      <c r="G1622" t="s">
        <v>1854</v>
      </c>
      <c r="H1622" s="61" t="str">
        <f t="shared" si="77"/>
        <v>76,005.00</v>
      </c>
      <c r="I1622" s="78">
        <f t="shared" si="78"/>
        <v>76005</v>
      </c>
      <c r="J1622">
        <v>0</v>
      </c>
      <c r="K1622">
        <v>0</v>
      </c>
      <c r="L1622" s="61" t="s">
        <v>989</v>
      </c>
      <c r="M1622" s="93">
        <v>41327</v>
      </c>
      <c r="N1622">
        <v>72</v>
      </c>
      <c r="O1622">
        <v>983</v>
      </c>
      <c r="P1622">
        <v>20</v>
      </c>
      <c r="Q1622">
        <v>389</v>
      </c>
      <c r="R1622">
        <v>240</v>
      </c>
      <c r="S1622">
        <v>50</v>
      </c>
      <c r="T1622">
        <v>40</v>
      </c>
      <c r="U1622">
        <v>1</v>
      </c>
      <c r="V1622">
        <v>3</v>
      </c>
      <c r="W1622">
        <v>13</v>
      </c>
      <c r="X1622">
        <v>6</v>
      </c>
      <c r="Y1622">
        <v>0</v>
      </c>
      <c r="Z1622">
        <v>0</v>
      </c>
      <c r="AA1622" t="s">
        <v>27</v>
      </c>
      <c r="AB1622">
        <v>1</v>
      </c>
    </row>
    <row r="1623" spans="2:28" x14ac:dyDescent="0.2">
      <c r="B1623">
        <v>7129</v>
      </c>
      <c r="C1623">
        <v>1963</v>
      </c>
      <c r="D1623" s="59">
        <f t="shared" ca="1" si="76"/>
        <v>61</v>
      </c>
      <c r="E1623" t="s">
        <v>40</v>
      </c>
      <c r="F1623" t="s">
        <v>32</v>
      </c>
      <c r="G1623" t="s">
        <v>1855</v>
      </c>
      <c r="H1623" s="61" t="str">
        <f t="shared" si="77"/>
        <v>54,693.00</v>
      </c>
      <c r="I1623" s="78">
        <f t="shared" si="78"/>
        <v>54693</v>
      </c>
      <c r="J1623">
        <v>0</v>
      </c>
      <c r="K1623">
        <v>1</v>
      </c>
      <c r="L1623" s="61" t="s">
        <v>1273</v>
      </c>
      <c r="M1623" s="93">
        <v>41322</v>
      </c>
      <c r="N1623">
        <v>72</v>
      </c>
      <c r="O1623">
        <v>686</v>
      </c>
      <c r="P1623">
        <v>17</v>
      </c>
      <c r="Q1623">
        <v>142</v>
      </c>
      <c r="R1623">
        <v>23</v>
      </c>
      <c r="S1623">
        <v>26</v>
      </c>
      <c r="T1623">
        <v>35</v>
      </c>
      <c r="U1623">
        <v>8</v>
      </c>
      <c r="V1623">
        <v>6</v>
      </c>
      <c r="W1623">
        <v>13</v>
      </c>
      <c r="X1623">
        <v>6</v>
      </c>
      <c r="Y1623">
        <v>0</v>
      </c>
      <c r="Z1623">
        <v>0</v>
      </c>
      <c r="AA1623" t="s">
        <v>27</v>
      </c>
      <c r="AB1623">
        <v>0</v>
      </c>
    </row>
    <row r="1624" spans="2:28" x14ac:dyDescent="0.2">
      <c r="B1624">
        <v>3732</v>
      </c>
      <c r="C1624">
        <v>1956</v>
      </c>
      <c r="D1624" s="59">
        <f t="shared" ca="1" si="76"/>
        <v>68</v>
      </c>
      <c r="E1624" t="s">
        <v>53</v>
      </c>
      <c r="F1624" t="s">
        <v>32</v>
      </c>
      <c r="G1624" t="s">
        <v>1856</v>
      </c>
      <c r="H1624" s="61" t="str">
        <f t="shared" si="77"/>
        <v>52,750.00</v>
      </c>
      <c r="I1624" s="78">
        <f t="shared" si="78"/>
        <v>52750</v>
      </c>
      <c r="J1624">
        <v>0</v>
      </c>
      <c r="K1624">
        <v>1</v>
      </c>
      <c r="L1624" s="61">
        <v>41366</v>
      </c>
      <c r="M1624" s="93">
        <v>41366</v>
      </c>
      <c r="N1624">
        <v>72</v>
      </c>
      <c r="O1624">
        <v>393</v>
      </c>
      <c r="P1624">
        <v>0</v>
      </c>
      <c r="Q1624">
        <v>239</v>
      </c>
      <c r="R1624">
        <v>90</v>
      </c>
      <c r="S1624">
        <v>69</v>
      </c>
      <c r="T1624">
        <v>69</v>
      </c>
      <c r="U1624">
        <v>6</v>
      </c>
      <c r="V1624">
        <v>5</v>
      </c>
      <c r="W1624">
        <v>9</v>
      </c>
      <c r="X1624">
        <v>4</v>
      </c>
      <c r="Y1624">
        <v>0</v>
      </c>
      <c r="Z1624">
        <v>0</v>
      </c>
      <c r="AA1624" t="s">
        <v>31</v>
      </c>
      <c r="AB1624">
        <v>0</v>
      </c>
    </row>
    <row r="1625" spans="2:28" x14ac:dyDescent="0.2">
      <c r="B1625">
        <v>7124</v>
      </c>
      <c r="C1625">
        <v>1969</v>
      </c>
      <c r="D1625" s="59">
        <f t="shared" ca="1" si="76"/>
        <v>55</v>
      </c>
      <c r="E1625" t="s">
        <v>23</v>
      </c>
      <c r="F1625" t="s">
        <v>24</v>
      </c>
      <c r="G1625" t="s">
        <v>1857</v>
      </c>
      <c r="H1625" s="61" t="str">
        <f t="shared" si="77"/>
        <v>36,997.00</v>
      </c>
      <c r="I1625" s="78">
        <f t="shared" si="78"/>
        <v>36997</v>
      </c>
      <c r="J1625">
        <v>1</v>
      </c>
      <c r="K1625">
        <v>1</v>
      </c>
      <c r="L1625" s="61">
        <v>41276</v>
      </c>
      <c r="M1625" s="93">
        <v>41276</v>
      </c>
      <c r="N1625">
        <v>72</v>
      </c>
      <c r="O1625">
        <v>43</v>
      </c>
      <c r="P1625">
        <v>4</v>
      </c>
      <c r="Q1625">
        <v>12</v>
      </c>
      <c r="R1625">
        <v>8</v>
      </c>
      <c r="S1625">
        <v>0</v>
      </c>
      <c r="T1625">
        <v>27</v>
      </c>
      <c r="U1625">
        <v>5</v>
      </c>
      <c r="V1625">
        <v>2</v>
      </c>
      <c r="W1625">
        <v>4</v>
      </c>
      <c r="X1625">
        <v>5</v>
      </c>
      <c r="Y1625">
        <v>0</v>
      </c>
      <c r="Z1625">
        <v>0</v>
      </c>
      <c r="AA1625" t="s">
        <v>31</v>
      </c>
      <c r="AB1625">
        <v>0</v>
      </c>
    </row>
    <row r="1626" spans="2:28" x14ac:dyDescent="0.2">
      <c r="B1626">
        <v>10686</v>
      </c>
      <c r="C1626">
        <v>1966</v>
      </c>
      <c r="D1626" s="59">
        <f t="shared" ca="1" si="76"/>
        <v>58</v>
      </c>
      <c r="E1626" t="s">
        <v>40</v>
      </c>
      <c r="F1626" t="s">
        <v>32</v>
      </c>
      <c r="G1626" t="s">
        <v>1858</v>
      </c>
      <c r="H1626" s="61" t="str">
        <f t="shared" si="77"/>
        <v>34,230.00</v>
      </c>
      <c r="I1626" s="78">
        <f t="shared" si="78"/>
        <v>34230</v>
      </c>
      <c r="J1626">
        <v>1</v>
      </c>
      <c r="K1626">
        <v>1</v>
      </c>
      <c r="L1626" s="61" t="s">
        <v>1859</v>
      </c>
      <c r="M1626" s="93">
        <v>41269</v>
      </c>
      <c r="N1626">
        <v>72</v>
      </c>
      <c r="O1626">
        <v>15</v>
      </c>
      <c r="P1626">
        <v>0</v>
      </c>
      <c r="Q1626">
        <v>4</v>
      </c>
      <c r="R1626">
        <v>0</v>
      </c>
      <c r="S1626">
        <v>0</v>
      </c>
      <c r="T1626">
        <v>2</v>
      </c>
      <c r="U1626">
        <v>1</v>
      </c>
      <c r="V1626">
        <v>1</v>
      </c>
      <c r="W1626">
        <v>2</v>
      </c>
      <c r="X1626">
        <v>7</v>
      </c>
      <c r="Y1626">
        <v>0</v>
      </c>
      <c r="Z1626">
        <v>0</v>
      </c>
      <c r="AA1626" t="s">
        <v>27</v>
      </c>
      <c r="AB1626">
        <v>0</v>
      </c>
    </row>
    <row r="1627" spans="2:28" x14ac:dyDescent="0.2">
      <c r="B1627">
        <v>7247</v>
      </c>
      <c r="C1627">
        <v>1961</v>
      </c>
      <c r="D1627" s="59">
        <f t="shared" ca="1" si="76"/>
        <v>63</v>
      </c>
      <c r="E1627" t="s">
        <v>23</v>
      </c>
      <c r="F1627" t="s">
        <v>55</v>
      </c>
      <c r="G1627" t="s">
        <v>1860</v>
      </c>
      <c r="H1627" s="61" t="str">
        <f t="shared" si="77"/>
        <v>47,916.00</v>
      </c>
      <c r="I1627" s="78">
        <f t="shared" si="78"/>
        <v>47916</v>
      </c>
      <c r="J1627">
        <v>0</v>
      </c>
      <c r="K1627">
        <v>1</v>
      </c>
      <c r="L1627" s="61" t="s">
        <v>519</v>
      </c>
      <c r="M1627" s="93">
        <v>41235</v>
      </c>
      <c r="N1627">
        <v>72</v>
      </c>
      <c r="O1627">
        <v>505</v>
      </c>
      <c r="P1627">
        <v>0</v>
      </c>
      <c r="Q1627">
        <v>26</v>
      </c>
      <c r="R1627">
        <v>0</v>
      </c>
      <c r="S1627">
        <v>0</v>
      </c>
      <c r="T1627">
        <v>75</v>
      </c>
      <c r="U1627">
        <v>5</v>
      </c>
      <c r="V1627">
        <v>7</v>
      </c>
      <c r="W1627">
        <v>6</v>
      </c>
      <c r="X1627">
        <v>6</v>
      </c>
      <c r="Y1627">
        <v>0</v>
      </c>
      <c r="Z1627">
        <v>0</v>
      </c>
      <c r="AA1627" t="s">
        <v>46</v>
      </c>
      <c r="AB1627">
        <v>1</v>
      </c>
    </row>
    <row r="1628" spans="2:28" x14ac:dyDescent="0.2">
      <c r="B1628">
        <v>1513</v>
      </c>
      <c r="C1628">
        <v>1980</v>
      </c>
      <c r="D1628" s="59">
        <f t="shared" ca="1" si="76"/>
        <v>44</v>
      </c>
      <c r="E1628" t="s">
        <v>43</v>
      </c>
      <c r="F1628" t="s">
        <v>32</v>
      </c>
      <c r="G1628" t="s">
        <v>1861</v>
      </c>
      <c r="H1628" s="61" t="str">
        <f t="shared" si="77"/>
        <v>60,839.00</v>
      </c>
      <c r="I1628" s="78">
        <f t="shared" si="78"/>
        <v>60839</v>
      </c>
      <c r="J1628">
        <v>1</v>
      </c>
      <c r="K1628">
        <v>1</v>
      </c>
      <c r="L1628" s="61" t="s">
        <v>1115</v>
      </c>
      <c r="M1628" s="93">
        <v>41149</v>
      </c>
      <c r="N1628">
        <v>72</v>
      </c>
      <c r="O1628">
        <v>600</v>
      </c>
      <c r="P1628">
        <v>21</v>
      </c>
      <c r="Q1628">
        <v>128</v>
      </c>
      <c r="R1628">
        <v>223</v>
      </c>
      <c r="S1628">
        <v>150</v>
      </c>
      <c r="T1628">
        <v>128</v>
      </c>
      <c r="U1628">
        <v>13</v>
      </c>
      <c r="V1628">
        <v>2</v>
      </c>
      <c r="W1628">
        <v>12</v>
      </c>
      <c r="X1628">
        <v>8</v>
      </c>
      <c r="Y1628">
        <v>0</v>
      </c>
      <c r="Z1628">
        <v>0</v>
      </c>
      <c r="AA1628" t="s">
        <v>27</v>
      </c>
      <c r="AB1628">
        <v>0</v>
      </c>
    </row>
    <row r="1629" spans="2:28" x14ac:dyDescent="0.2">
      <c r="B1629">
        <v>460</v>
      </c>
      <c r="C1629">
        <v>1973</v>
      </c>
      <c r="D1629" s="59">
        <f t="shared" ca="1" si="76"/>
        <v>51</v>
      </c>
      <c r="E1629" t="s">
        <v>40</v>
      </c>
      <c r="F1629" t="s">
        <v>32</v>
      </c>
      <c r="G1629" t="s">
        <v>1862</v>
      </c>
      <c r="H1629" s="61" t="str">
        <f t="shared" si="77"/>
        <v>79,930.00</v>
      </c>
      <c r="I1629" s="78">
        <f t="shared" si="78"/>
        <v>79930</v>
      </c>
      <c r="J1629">
        <v>0</v>
      </c>
      <c r="K1629">
        <v>0</v>
      </c>
      <c r="L1629" s="61">
        <v>41129</v>
      </c>
      <c r="M1629" s="93">
        <v>41129</v>
      </c>
      <c r="N1629">
        <v>72</v>
      </c>
      <c r="O1629">
        <v>792</v>
      </c>
      <c r="P1629">
        <v>86</v>
      </c>
      <c r="Q1629">
        <v>740</v>
      </c>
      <c r="R1629">
        <v>67</v>
      </c>
      <c r="S1629">
        <v>51</v>
      </c>
      <c r="T1629">
        <v>17</v>
      </c>
      <c r="U1629">
        <v>1</v>
      </c>
      <c r="V1629">
        <v>3</v>
      </c>
      <c r="W1629">
        <v>8</v>
      </c>
      <c r="X1629">
        <v>2</v>
      </c>
      <c r="Y1629">
        <v>0</v>
      </c>
      <c r="Z1629">
        <v>0</v>
      </c>
      <c r="AA1629" t="s">
        <v>67</v>
      </c>
      <c r="AB1629">
        <v>0</v>
      </c>
    </row>
    <row r="1630" spans="2:28" x14ac:dyDescent="0.2">
      <c r="B1630">
        <v>6653</v>
      </c>
      <c r="C1630">
        <v>1971</v>
      </c>
      <c r="D1630" s="59">
        <f t="shared" ca="1" si="76"/>
        <v>53</v>
      </c>
      <c r="E1630" t="s">
        <v>40</v>
      </c>
      <c r="F1630" t="s">
        <v>32</v>
      </c>
      <c r="G1630" t="s">
        <v>1863</v>
      </c>
      <c r="H1630" s="61" t="str">
        <f t="shared" si="77"/>
        <v>55,158.00</v>
      </c>
      <c r="I1630" s="78">
        <f t="shared" si="78"/>
        <v>55158</v>
      </c>
      <c r="J1630">
        <v>1</v>
      </c>
      <c r="K1630">
        <v>1</v>
      </c>
      <c r="L1630" s="61" t="s">
        <v>1864</v>
      </c>
      <c r="M1630" s="93">
        <v>41120</v>
      </c>
      <c r="N1630">
        <v>72</v>
      </c>
      <c r="O1630">
        <v>293</v>
      </c>
      <c r="P1630">
        <v>0</v>
      </c>
      <c r="Q1630">
        <v>87</v>
      </c>
      <c r="R1630">
        <v>4</v>
      </c>
      <c r="S1630">
        <v>11</v>
      </c>
      <c r="T1630">
        <v>23</v>
      </c>
      <c r="U1630">
        <v>4</v>
      </c>
      <c r="V1630">
        <v>7</v>
      </c>
      <c r="W1630">
        <v>5</v>
      </c>
      <c r="X1630">
        <v>7</v>
      </c>
      <c r="Y1630">
        <v>1</v>
      </c>
      <c r="Z1630">
        <v>0</v>
      </c>
      <c r="AA1630" t="s">
        <v>27</v>
      </c>
      <c r="AB1630">
        <v>0</v>
      </c>
    </row>
    <row r="1631" spans="2:28" x14ac:dyDescent="0.2">
      <c r="B1631">
        <v>9400</v>
      </c>
      <c r="C1631">
        <v>1959</v>
      </c>
      <c r="D1631" s="59">
        <f t="shared" ca="1" si="76"/>
        <v>65</v>
      </c>
      <c r="E1631" t="s">
        <v>43</v>
      </c>
      <c r="F1631" t="s">
        <v>28</v>
      </c>
      <c r="G1631" t="s">
        <v>1865</v>
      </c>
      <c r="H1631" s="61" t="str">
        <f t="shared" si="77"/>
        <v>85,485.00</v>
      </c>
      <c r="I1631" s="78">
        <f t="shared" si="78"/>
        <v>85485</v>
      </c>
      <c r="J1631">
        <v>0</v>
      </c>
      <c r="K1631">
        <v>0</v>
      </c>
      <c r="L1631" s="61" t="s">
        <v>1685</v>
      </c>
      <c r="M1631" s="93">
        <v>41811</v>
      </c>
      <c r="N1631">
        <v>73</v>
      </c>
      <c r="O1631">
        <v>630</v>
      </c>
      <c r="P1631">
        <v>26</v>
      </c>
      <c r="Q1631">
        <v>611</v>
      </c>
      <c r="R1631">
        <v>44</v>
      </c>
      <c r="S1631">
        <v>18</v>
      </c>
      <c r="T1631">
        <v>54</v>
      </c>
      <c r="U1631">
        <v>1</v>
      </c>
      <c r="V1631">
        <v>6</v>
      </c>
      <c r="W1631">
        <v>6</v>
      </c>
      <c r="X1631">
        <v>2</v>
      </c>
      <c r="Y1631">
        <v>0</v>
      </c>
      <c r="Z1631">
        <v>0</v>
      </c>
      <c r="AA1631" t="s">
        <v>27</v>
      </c>
      <c r="AB1631">
        <v>0</v>
      </c>
    </row>
    <row r="1632" spans="2:28" x14ac:dyDescent="0.2">
      <c r="B1632">
        <v>7106</v>
      </c>
      <c r="C1632">
        <v>1944</v>
      </c>
      <c r="D1632" s="59">
        <f t="shared" ca="1" si="76"/>
        <v>80</v>
      </c>
      <c r="E1632" t="s">
        <v>40</v>
      </c>
      <c r="F1632" t="s">
        <v>32</v>
      </c>
      <c r="G1632" t="s">
        <v>1866</v>
      </c>
      <c r="H1632" s="61" t="str">
        <f t="shared" si="77"/>
        <v>75,865.00</v>
      </c>
      <c r="I1632" s="78">
        <f t="shared" si="78"/>
        <v>75865</v>
      </c>
      <c r="J1632">
        <v>0</v>
      </c>
      <c r="K1632">
        <v>0</v>
      </c>
      <c r="L1632" s="61" t="s">
        <v>249</v>
      </c>
      <c r="M1632" s="93">
        <v>41729</v>
      </c>
      <c r="N1632">
        <v>73</v>
      </c>
      <c r="O1632">
        <v>483</v>
      </c>
      <c r="P1632">
        <v>0</v>
      </c>
      <c r="Q1632">
        <v>591</v>
      </c>
      <c r="R1632">
        <v>156</v>
      </c>
      <c r="S1632">
        <v>0</v>
      </c>
      <c r="T1632">
        <v>12</v>
      </c>
      <c r="U1632">
        <v>1</v>
      </c>
      <c r="V1632">
        <v>3</v>
      </c>
      <c r="W1632">
        <v>10</v>
      </c>
      <c r="X1632">
        <v>1</v>
      </c>
      <c r="Y1632">
        <v>0</v>
      </c>
      <c r="Z1632">
        <v>0</v>
      </c>
      <c r="AA1632" t="s">
        <v>27</v>
      </c>
      <c r="AB1632">
        <v>0</v>
      </c>
    </row>
    <row r="1633" spans="2:28" x14ac:dyDescent="0.2">
      <c r="B1633">
        <v>4252</v>
      </c>
      <c r="C1633">
        <v>1966</v>
      </c>
      <c r="D1633" s="59">
        <f t="shared" ca="1" si="76"/>
        <v>58</v>
      </c>
      <c r="E1633" t="s">
        <v>23</v>
      </c>
      <c r="F1633" t="s">
        <v>32</v>
      </c>
      <c r="G1633" t="s">
        <v>1867</v>
      </c>
      <c r="H1633" s="61" t="str">
        <f t="shared" si="77"/>
        <v>44,375.00</v>
      </c>
      <c r="I1633" s="78">
        <f t="shared" si="78"/>
        <v>44375</v>
      </c>
      <c r="J1633">
        <v>0</v>
      </c>
      <c r="K1633">
        <v>1</v>
      </c>
      <c r="L1633" s="61" t="s">
        <v>201</v>
      </c>
      <c r="M1633" s="93">
        <v>41721</v>
      </c>
      <c r="N1633">
        <v>73</v>
      </c>
      <c r="O1633">
        <v>213</v>
      </c>
      <c r="P1633">
        <v>5</v>
      </c>
      <c r="Q1633">
        <v>28</v>
      </c>
      <c r="R1633">
        <v>7</v>
      </c>
      <c r="S1633">
        <v>7</v>
      </c>
      <c r="T1633">
        <v>41</v>
      </c>
      <c r="U1633">
        <v>1</v>
      </c>
      <c r="V1633">
        <v>4</v>
      </c>
      <c r="W1633">
        <v>6</v>
      </c>
      <c r="X1633">
        <v>5</v>
      </c>
      <c r="Y1633">
        <v>0</v>
      </c>
      <c r="Z1633">
        <v>0</v>
      </c>
      <c r="AA1633" t="s">
        <v>27</v>
      </c>
      <c r="AB1633">
        <v>0</v>
      </c>
    </row>
    <row r="1634" spans="2:28" x14ac:dyDescent="0.2">
      <c r="B1634">
        <v>9240</v>
      </c>
      <c r="C1634">
        <v>1972</v>
      </c>
      <c r="D1634" s="59">
        <f t="shared" ca="1" si="76"/>
        <v>52</v>
      </c>
      <c r="E1634" t="s">
        <v>40</v>
      </c>
      <c r="F1634" t="s">
        <v>28</v>
      </c>
      <c r="G1634" t="s">
        <v>1868</v>
      </c>
      <c r="H1634" s="61" t="str">
        <f t="shared" si="77"/>
        <v>60,504.00</v>
      </c>
      <c r="I1634" s="78">
        <f t="shared" si="78"/>
        <v>60504</v>
      </c>
      <c r="J1634">
        <v>0</v>
      </c>
      <c r="K1634">
        <v>1</v>
      </c>
      <c r="L1634" s="61">
        <v>41822</v>
      </c>
      <c r="M1634" s="93">
        <v>41822</v>
      </c>
      <c r="N1634">
        <v>73</v>
      </c>
      <c r="O1634">
        <v>458</v>
      </c>
      <c r="P1634">
        <v>0</v>
      </c>
      <c r="Q1634">
        <v>24</v>
      </c>
      <c r="R1634">
        <v>6</v>
      </c>
      <c r="S1634">
        <v>4</v>
      </c>
      <c r="T1634">
        <v>34</v>
      </c>
      <c r="U1634">
        <v>2</v>
      </c>
      <c r="V1634">
        <v>6</v>
      </c>
      <c r="W1634">
        <v>8</v>
      </c>
      <c r="X1634">
        <v>6</v>
      </c>
      <c r="Y1634">
        <v>0</v>
      </c>
      <c r="Z1634">
        <v>0</v>
      </c>
      <c r="AA1634" t="s">
        <v>27</v>
      </c>
      <c r="AB1634">
        <v>0</v>
      </c>
    </row>
    <row r="1635" spans="2:28" x14ac:dyDescent="0.2">
      <c r="B1635">
        <v>10770</v>
      </c>
      <c r="C1635">
        <v>1960</v>
      </c>
      <c r="D1635" s="59">
        <f t="shared" ca="1" si="76"/>
        <v>64</v>
      </c>
      <c r="E1635" t="s">
        <v>23</v>
      </c>
      <c r="F1635" t="s">
        <v>32</v>
      </c>
      <c r="G1635" t="s">
        <v>1869</v>
      </c>
      <c r="H1635" s="61" t="str">
        <f t="shared" si="77"/>
        <v>65,492.00</v>
      </c>
      <c r="I1635" s="78">
        <f t="shared" si="78"/>
        <v>65492</v>
      </c>
      <c r="J1635">
        <v>0</v>
      </c>
      <c r="K1635">
        <v>0</v>
      </c>
      <c r="L1635" s="61" t="s">
        <v>331</v>
      </c>
      <c r="M1635" s="93">
        <v>41665</v>
      </c>
      <c r="N1635">
        <v>73</v>
      </c>
      <c r="O1635">
        <v>247</v>
      </c>
      <c r="P1635">
        <v>161</v>
      </c>
      <c r="Q1635">
        <v>295</v>
      </c>
      <c r="R1635">
        <v>210</v>
      </c>
      <c r="S1635">
        <v>85</v>
      </c>
      <c r="T1635">
        <v>47</v>
      </c>
      <c r="U1635">
        <v>2</v>
      </c>
      <c r="V1635">
        <v>4</v>
      </c>
      <c r="W1635">
        <v>13</v>
      </c>
      <c r="X1635">
        <v>2</v>
      </c>
      <c r="Y1635">
        <v>0</v>
      </c>
      <c r="Z1635">
        <v>0</v>
      </c>
      <c r="AA1635" t="s">
        <v>31</v>
      </c>
      <c r="AB1635">
        <v>0</v>
      </c>
    </row>
    <row r="1636" spans="2:28" x14ac:dyDescent="0.2">
      <c r="B1636">
        <v>176</v>
      </c>
      <c r="C1636">
        <v>1981</v>
      </c>
      <c r="D1636" s="59">
        <f t="shared" ca="1" si="76"/>
        <v>43</v>
      </c>
      <c r="E1636" t="s">
        <v>43</v>
      </c>
      <c r="F1636" t="s">
        <v>28</v>
      </c>
      <c r="G1636" t="s">
        <v>1870</v>
      </c>
      <c r="H1636" s="61" t="str">
        <f t="shared" si="77"/>
        <v>67,506.00</v>
      </c>
      <c r="I1636" s="78">
        <f t="shared" si="78"/>
        <v>67506</v>
      </c>
      <c r="J1636">
        <v>0</v>
      </c>
      <c r="K1636">
        <v>1</v>
      </c>
      <c r="L1636" s="61">
        <v>41671</v>
      </c>
      <c r="M1636" s="93">
        <v>41671</v>
      </c>
      <c r="N1636">
        <v>73</v>
      </c>
      <c r="O1636">
        <v>90</v>
      </c>
      <c r="P1636">
        <v>38</v>
      </c>
      <c r="Q1636">
        <v>67</v>
      </c>
      <c r="R1636">
        <v>33</v>
      </c>
      <c r="S1636">
        <v>36</v>
      </c>
      <c r="T1636">
        <v>67</v>
      </c>
      <c r="U1636">
        <v>1</v>
      </c>
      <c r="V1636">
        <v>4</v>
      </c>
      <c r="W1636">
        <v>6</v>
      </c>
      <c r="X1636">
        <v>3</v>
      </c>
      <c r="Y1636">
        <v>0</v>
      </c>
      <c r="Z1636">
        <v>0</v>
      </c>
      <c r="AA1636" t="s">
        <v>27</v>
      </c>
      <c r="AB1636">
        <v>0</v>
      </c>
    </row>
    <row r="1637" spans="2:28" x14ac:dyDescent="0.2">
      <c r="B1637">
        <v>6870</v>
      </c>
      <c r="C1637">
        <v>1960</v>
      </c>
      <c r="D1637" s="59">
        <f t="shared" ca="1" si="76"/>
        <v>64</v>
      </c>
      <c r="E1637" t="s">
        <v>40</v>
      </c>
      <c r="F1637" t="s">
        <v>24</v>
      </c>
      <c r="G1637" t="s">
        <v>1871</v>
      </c>
      <c r="H1637" s="61" t="str">
        <f t="shared" si="77"/>
        <v>68,805.00</v>
      </c>
      <c r="I1637" s="78">
        <f t="shared" si="78"/>
        <v>68805</v>
      </c>
      <c r="J1637">
        <v>0</v>
      </c>
      <c r="K1637">
        <v>1</v>
      </c>
      <c r="L1637" s="61" t="s">
        <v>1390</v>
      </c>
      <c r="M1637" s="93">
        <v>41534</v>
      </c>
      <c r="N1637">
        <v>73</v>
      </c>
      <c r="O1637">
        <v>182</v>
      </c>
      <c r="P1637">
        <v>2</v>
      </c>
      <c r="Q1637">
        <v>49</v>
      </c>
      <c r="R1637">
        <v>17</v>
      </c>
      <c r="S1637">
        <v>13</v>
      </c>
      <c r="T1637">
        <v>20</v>
      </c>
      <c r="U1637">
        <v>1</v>
      </c>
      <c r="V1637">
        <v>3</v>
      </c>
      <c r="W1637">
        <v>7</v>
      </c>
      <c r="X1637">
        <v>2</v>
      </c>
      <c r="Y1637">
        <v>0</v>
      </c>
      <c r="Z1637">
        <v>0</v>
      </c>
      <c r="AA1637" t="s">
        <v>27</v>
      </c>
      <c r="AB1637">
        <v>0</v>
      </c>
    </row>
    <row r="1638" spans="2:28" x14ac:dyDescent="0.2">
      <c r="B1638">
        <v>143</v>
      </c>
      <c r="C1638">
        <v>1971</v>
      </c>
      <c r="D1638" s="59">
        <f t="shared" ca="1" si="76"/>
        <v>53</v>
      </c>
      <c r="E1638" t="s">
        <v>23</v>
      </c>
      <c r="F1638" t="s">
        <v>28</v>
      </c>
      <c r="G1638" t="s">
        <v>1872</v>
      </c>
      <c r="H1638" s="61" t="str">
        <f t="shared" si="77"/>
        <v>61,209.00</v>
      </c>
      <c r="I1638" s="78">
        <f t="shared" si="78"/>
        <v>61209</v>
      </c>
      <c r="J1638">
        <v>0</v>
      </c>
      <c r="K1638">
        <v>0</v>
      </c>
      <c r="L1638" s="61" t="s">
        <v>771</v>
      </c>
      <c r="M1638" s="93">
        <v>41511</v>
      </c>
      <c r="N1638">
        <v>73</v>
      </c>
      <c r="O1638">
        <v>466</v>
      </c>
      <c r="P1638">
        <v>0</v>
      </c>
      <c r="Q1638">
        <v>224</v>
      </c>
      <c r="R1638">
        <v>119</v>
      </c>
      <c r="S1638">
        <v>49</v>
      </c>
      <c r="T1638">
        <v>99</v>
      </c>
      <c r="U1638">
        <v>1</v>
      </c>
      <c r="V1638">
        <v>5</v>
      </c>
      <c r="W1638">
        <v>4</v>
      </c>
      <c r="X1638">
        <v>2</v>
      </c>
      <c r="Y1638">
        <v>0</v>
      </c>
      <c r="Z1638">
        <v>0</v>
      </c>
      <c r="AA1638" t="s">
        <v>35</v>
      </c>
      <c r="AB1638">
        <v>0</v>
      </c>
    </row>
    <row r="1639" spans="2:28" x14ac:dyDescent="0.2">
      <c r="B1639">
        <v>6445</v>
      </c>
      <c r="C1639">
        <v>1968</v>
      </c>
      <c r="D1639" s="59">
        <f t="shared" ca="1" si="76"/>
        <v>56</v>
      </c>
      <c r="E1639" t="s">
        <v>23</v>
      </c>
      <c r="F1639" t="s">
        <v>32</v>
      </c>
      <c r="G1639" t="s">
        <v>1873</v>
      </c>
      <c r="H1639" s="61" t="str">
        <f t="shared" si="77"/>
        <v>66,825.00</v>
      </c>
      <c r="I1639" s="78">
        <f t="shared" si="78"/>
        <v>66825</v>
      </c>
      <c r="J1639">
        <v>0</v>
      </c>
      <c r="K1639">
        <v>0</v>
      </c>
      <c r="L1639" s="61" t="s">
        <v>394</v>
      </c>
      <c r="M1639" s="93">
        <v>41469</v>
      </c>
      <c r="N1639">
        <v>73</v>
      </c>
      <c r="O1639">
        <v>243</v>
      </c>
      <c r="P1639">
        <v>101</v>
      </c>
      <c r="Q1639">
        <v>405</v>
      </c>
      <c r="R1639">
        <v>29</v>
      </c>
      <c r="S1639">
        <v>40</v>
      </c>
      <c r="T1639">
        <v>40</v>
      </c>
      <c r="U1639">
        <v>1</v>
      </c>
      <c r="V1639">
        <v>4</v>
      </c>
      <c r="W1639">
        <v>6</v>
      </c>
      <c r="X1639">
        <v>2</v>
      </c>
      <c r="Y1639">
        <v>0</v>
      </c>
      <c r="Z1639">
        <v>0</v>
      </c>
      <c r="AA1639" t="s">
        <v>67</v>
      </c>
      <c r="AB1639">
        <v>0</v>
      </c>
    </row>
    <row r="1640" spans="2:28" x14ac:dyDescent="0.2">
      <c r="B1640">
        <v>4278</v>
      </c>
      <c r="C1640">
        <v>1984</v>
      </c>
      <c r="D1640" s="59">
        <f t="shared" ca="1" si="76"/>
        <v>40</v>
      </c>
      <c r="E1640" t="s">
        <v>40</v>
      </c>
      <c r="F1640" t="s">
        <v>28</v>
      </c>
      <c r="G1640" t="s">
        <v>1874</v>
      </c>
      <c r="H1640" s="61" t="str">
        <f t="shared" si="77"/>
        <v>87,188.00</v>
      </c>
      <c r="I1640" s="78">
        <f t="shared" si="78"/>
        <v>87188</v>
      </c>
      <c r="J1640">
        <v>0</v>
      </c>
      <c r="K1640">
        <v>0</v>
      </c>
      <c r="L1640" s="61">
        <v>41339</v>
      </c>
      <c r="M1640" s="93">
        <v>41339</v>
      </c>
      <c r="N1640">
        <v>73</v>
      </c>
      <c r="O1640">
        <v>910</v>
      </c>
      <c r="P1640">
        <v>111</v>
      </c>
      <c r="Q1640">
        <v>724</v>
      </c>
      <c r="R1640">
        <v>49</v>
      </c>
      <c r="S1640">
        <v>74</v>
      </c>
      <c r="T1640">
        <v>55</v>
      </c>
      <c r="U1640">
        <v>1</v>
      </c>
      <c r="V1640">
        <v>10</v>
      </c>
      <c r="W1640">
        <v>6</v>
      </c>
      <c r="X1640">
        <v>3</v>
      </c>
      <c r="Y1640">
        <v>1</v>
      </c>
      <c r="Z1640">
        <v>0</v>
      </c>
      <c r="AA1640" t="s">
        <v>50</v>
      </c>
      <c r="AB1640">
        <v>0</v>
      </c>
    </row>
    <row r="1641" spans="2:28" x14ac:dyDescent="0.2">
      <c r="B1641">
        <v>6906</v>
      </c>
      <c r="C1641">
        <v>1954</v>
      </c>
      <c r="D1641" s="59">
        <f t="shared" ca="1" si="76"/>
        <v>70</v>
      </c>
      <c r="E1641" t="s">
        <v>53</v>
      </c>
      <c r="F1641" t="s">
        <v>55</v>
      </c>
      <c r="G1641" t="s">
        <v>1875</v>
      </c>
      <c r="H1641" s="61" t="str">
        <f t="shared" si="77"/>
        <v>84,953.00</v>
      </c>
      <c r="I1641" s="78">
        <f t="shared" si="78"/>
        <v>84953</v>
      </c>
      <c r="J1641">
        <v>0</v>
      </c>
      <c r="K1641">
        <v>0</v>
      </c>
      <c r="L1641" s="61">
        <v>41339</v>
      </c>
      <c r="M1641" s="93">
        <v>41339</v>
      </c>
      <c r="N1641">
        <v>73</v>
      </c>
      <c r="O1641">
        <v>167</v>
      </c>
      <c r="P1641">
        <v>48</v>
      </c>
      <c r="Q1641">
        <v>602</v>
      </c>
      <c r="R1641">
        <v>63</v>
      </c>
      <c r="S1641">
        <v>72</v>
      </c>
      <c r="T1641">
        <v>72</v>
      </c>
      <c r="U1641">
        <v>1</v>
      </c>
      <c r="V1641">
        <v>3</v>
      </c>
      <c r="W1641">
        <v>4</v>
      </c>
      <c r="X1641">
        <v>2</v>
      </c>
      <c r="Y1641">
        <v>1</v>
      </c>
      <c r="Z1641">
        <v>0</v>
      </c>
      <c r="AA1641" t="s">
        <v>27</v>
      </c>
      <c r="AB1641">
        <v>3</v>
      </c>
    </row>
    <row r="1642" spans="2:28" x14ac:dyDescent="0.2">
      <c r="B1642">
        <v>4637</v>
      </c>
      <c r="C1642">
        <v>1955</v>
      </c>
      <c r="D1642" s="59">
        <f t="shared" ca="1" si="76"/>
        <v>69</v>
      </c>
      <c r="E1642" t="s">
        <v>40</v>
      </c>
      <c r="F1642" t="s">
        <v>28</v>
      </c>
      <c r="G1642" t="s">
        <v>1876</v>
      </c>
      <c r="H1642" s="61" t="str">
        <f t="shared" si="77"/>
        <v>74,637.00</v>
      </c>
      <c r="I1642" s="78">
        <f t="shared" si="78"/>
        <v>74637</v>
      </c>
      <c r="J1642">
        <v>0</v>
      </c>
      <c r="K1642">
        <v>0</v>
      </c>
      <c r="L1642" s="61" t="s">
        <v>593</v>
      </c>
      <c r="M1642" s="93">
        <v>41412</v>
      </c>
      <c r="N1642">
        <v>73</v>
      </c>
      <c r="O1642">
        <v>960</v>
      </c>
      <c r="P1642">
        <v>64</v>
      </c>
      <c r="Q1642">
        <v>464</v>
      </c>
      <c r="R1642">
        <v>146</v>
      </c>
      <c r="S1642">
        <v>0</v>
      </c>
      <c r="T1642">
        <v>16</v>
      </c>
      <c r="U1642">
        <v>1</v>
      </c>
      <c r="V1642">
        <v>6</v>
      </c>
      <c r="W1642">
        <v>9</v>
      </c>
      <c r="X1642">
        <v>3</v>
      </c>
      <c r="Y1642">
        <v>0</v>
      </c>
      <c r="Z1642">
        <v>0</v>
      </c>
      <c r="AA1642" t="s">
        <v>67</v>
      </c>
      <c r="AB1642">
        <v>1</v>
      </c>
    </row>
    <row r="1643" spans="2:28" x14ac:dyDescent="0.2">
      <c r="B1643">
        <v>8690</v>
      </c>
      <c r="C1643">
        <v>1963</v>
      </c>
      <c r="D1643" s="59">
        <f t="shared" ca="1" si="76"/>
        <v>61</v>
      </c>
      <c r="E1643" t="s">
        <v>23</v>
      </c>
      <c r="F1643" t="s">
        <v>32</v>
      </c>
      <c r="G1643" t="s">
        <v>1877</v>
      </c>
      <c r="H1643" s="61" t="str">
        <f t="shared" si="77"/>
        <v>86,111.00</v>
      </c>
      <c r="I1643" s="78">
        <f t="shared" si="78"/>
        <v>86111</v>
      </c>
      <c r="J1643">
        <v>0</v>
      </c>
      <c r="K1643">
        <v>0</v>
      </c>
      <c r="L1643" s="61" t="s">
        <v>1878</v>
      </c>
      <c r="M1643" s="93">
        <v>41383</v>
      </c>
      <c r="N1643">
        <v>73</v>
      </c>
      <c r="O1643">
        <v>399</v>
      </c>
      <c r="P1643">
        <v>28</v>
      </c>
      <c r="Q1643">
        <v>756</v>
      </c>
      <c r="R1643">
        <v>36</v>
      </c>
      <c r="S1643">
        <v>40</v>
      </c>
      <c r="T1643">
        <v>126</v>
      </c>
      <c r="U1643">
        <v>1</v>
      </c>
      <c r="V1643">
        <v>5</v>
      </c>
      <c r="W1643">
        <v>10</v>
      </c>
      <c r="X1643">
        <v>2</v>
      </c>
      <c r="Y1643">
        <v>0</v>
      </c>
      <c r="Z1643">
        <v>0</v>
      </c>
      <c r="AA1643" t="s">
        <v>31</v>
      </c>
      <c r="AB1643">
        <v>0</v>
      </c>
    </row>
    <row r="1644" spans="2:28" x14ac:dyDescent="0.2">
      <c r="B1644">
        <v>1173</v>
      </c>
      <c r="C1644">
        <v>1948</v>
      </c>
      <c r="D1644" s="59">
        <f t="shared" ca="1" si="76"/>
        <v>76</v>
      </c>
      <c r="E1644" t="s">
        <v>53</v>
      </c>
      <c r="F1644" t="s">
        <v>32</v>
      </c>
      <c r="G1644" t="s">
        <v>1879</v>
      </c>
      <c r="H1644" s="61" t="str">
        <f t="shared" si="77"/>
        <v>77,632.00</v>
      </c>
      <c r="I1644" s="78">
        <f t="shared" si="78"/>
        <v>77632</v>
      </c>
      <c r="J1644">
        <v>0</v>
      </c>
      <c r="K1644">
        <v>0</v>
      </c>
      <c r="L1644" s="61">
        <v>41550</v>
      </c>
      <c r="M1644" s="93">
        <v>41550</v>
      </c>
      <c r="N1644">
        <v>73</v>
      </c>
      <c r="O1644">
        <v>1200</v>
      </c>
      <c r="P1644">
        <v>105</v>
      </c>
      <c r="Q1644">
        <v>758</v>
      </c>
      <c r="R1644">
        <v>0</v>
      </c>
      <c r="S1644">
        <v>42</v>
      </c>
      <c r="T1644">
        <v>147</v>
      </c>
      <c r="U1644">
        <v>1</v>
      </c>
      <c r="V1644">
        <v>4</v>
      </c>
      <c r="W1644">
        <v>6</v>
      </c>
      <c r="X1644">
        <v>2</v>
      </c>
      <c r="Y1644">
        <v>1</v>
      </c>
      <c r="Z1644">
        <v>0</v>
      </c>
      <c r="AA1644" t="s">
        <v>27</v>
      </c>
      <c r="AB1644">
        <v>2</v>
      </c>
    </row>
    <row r="1645" spans="2:28" x14ac:dyDescent="0.2">
      <c r="B1645">
        <v>1928</v>
      </c>
      <c r="C1645">
        <v>1974</v>
      </c>
      <c r="D1645" s="59">
        <f t="shared" ca="1" si="76"/>
        <v>50</v>
      </c>
      <c r="E1645" t="s">
        <v>23</v>
      </c>
      <c r="F1645" t="s">
        <v>32</v>
      </c>
      <c r="G1645" t="s">
        <v>1880</v>
      </c>
      <c r="H1645" s="61" t="str">
        <f t="shared" si="77"/>
        <v>31,814.00</v>
      </c>
      <c r="I1645" s="78">
        <f t="shared" si="78"/>
        <v>31814</v>
      </c>
      <c r="J1645">
        <v>1</v>
      </c>
      <c r="K1645">
        <v>0</v>
      </c>
      <c r="L1645" s="61">
        <v>41519</v>
      </c>
      <c r="M1645" s="93">
        <v>41519</v>
      </c>
      <c r="N1645">
        <v>73</v>
      </c>
      <c r="O1645">
        <v>35</v>
      </c>
      <c r="P1645">
        <v>3</v>
      </c>
      <c r="Q1645">
        <v>20</v>
      </c>
      <c r="R1645">
        <v>4</v>
      </c>
      <c r="S1645">
        <v>1</v>
      </c>
      <c r="T1645">
        <v>20</v>
      </c>
      <c r="U1645">
        <v>2</v>
      </c>
      <c r="V1645">
        <v>2</v>
      </c>
      <c r="W1645">
        <v>3</v>
      </c>
      <c r="X1645">
        <v>9</v>
      </c>
      <c r="Y1645">
        <v>0</v>
      </c>
      <c r="Z1645">
        <v>0</v>
      </c>
      <c r="AA1645" t="s">
        <v>67</v>
      </c>
      <c r="AB1645">
        <v>1</v>
      </c>
    </row>
    <row r="1646" spans="2:28" x14ac:dyDescent="0.2">
      <c r="B1646">
        <v>9029</v>
      </c>
      <c r="C1646">
        <v>1973</v>
      </c>
      <c r="D1646" s="59">
        <f t="shared" ca="1" si="76"/>
        <v>51</v>
      </c>
      <c r="E1646" t="s">
        <v>40</v>
      </c>
      <c r="F1646" t="s">
        <v>32</v>
      </c>
      <c r="G1646" t="s">
        <v>1881</v>
      </c>
      <c r="H1646" s="61" t="str">
        <f t="shared" si="77"/>
        <v>70,116.00</v>
      </c>
      <c r="I1646" s="78">
        <f t="shared" si="78"/>
        <v>70116</v>
      </c>
      <c r="J1646">
        <v>0</v>
      </c>
      <c r="K1646">
        <v>0</v>
      </c>
      <c r="L1646" s="61" t="s">
        <v>1882</v>
      </c>
      <c r="M1646" s="93">
        <v>41300</v>
      </c>
      <c r="N1646">
        <v>73</v>
      </c>
      <c r="O1646">
        <v>707</v>
      </c>
      <c r="P1646">
        <v>44</v>
      </c>
      <c r="Q1646">
        <v>603</v>
      </c>
      <c r="R1646">
        <v>95</v>
      </c>
      <c r="S1646">
        <v>58</v>
      </c>
      <c r="T1646">
        <v>29</v>
      </c>
      <c r="U1646">
        <v>1</v>
      </c>
      <c r="V1646">
        <v>2</v>
      </c>
      <c r="W1646">
        <v>12</v>
      </c>
      <c r="X1646">
        <v>1</v>
      </c>
      <c r="Y1646">
        <v>0</v>
      </c>
      <c r="Z1646">
        <v>0</v>
      </c>
      <c r="AA1646" t="s">
        <v>27</v>
      </c>
      <c r="AB1646">
        <v>0</v>
      </c>
    </row>
    <row r="1647" spans="2:28" x14ac:dyDescent="0.2">
      <c r="B1647">
        <v>10299</v>
      </c>
      <c r="C1647">
        <v>1970</v>
      </c>
      <c r="D1647" s="59">
        <f t="shared" ca="1" si="76"/>
        <v>54</v>
      </c>
      <c r="E1647" t="s">
        <v>40</v>
      </c>
      <c r="F1647" t="s">
        <v>28</v>
      </c>
      <c r="G1647" t="s">
        <v>1883</v>
      </c>
      <c r="H1647" s="61" t="str">
        <f t="shared" si="77"/>
        <v>48,240.00</v>
      </c>
      <c r="I1647" s="78">
        <f t="shared" si="78"/>
        <v>48240</v>
      </c>
      <c r="J1647">
        <v>0</v>
      </c>
      <c r="K1647">
        <v>0</v>
      </c>
      <c r="L1647" s="61">
        <v>41163</v>
      </c>
      <c r="M1647" s="93">
        <v>41163</v>
      </c>
      <c r="N1647">
        <v>73</v>
      </c>
      <c r="O1647">
        <v>389</v>
      </c>
      <c r="P1647">
        <v>91</v>
      </c>
      <c r="Q1647">
        <v>248</v>
      </c>
      <c r="R1647">
        <v>64</v>
      </c>
      <c r="S1647">
        <v>49</v>
      </c>
      <c r="T1647">
        <v>41</v>
      </c>
      <c r="U1647">
        <v>3</v>
      </c>
      <c r="V1647">
        <v>6</v>
      </c>
      <c r="W1647">
        <v>13</v>
      </c>
      <c r="X1647">
        <v>5</v>
      </c>
      <c r="Y1647">
        <v>1</v>
      </c>
      <c r="Z1647">
        <v>0</v>
      </c>
      <c r="AA1647" t="s">
        <v>27</v>
      </c>
      <c r="AB1647">
        <v>0</v>
      </c>
    </row>
    <row r="1648" spans="2:28" x14ac:dyDescent="0.2">
      <c r="B1648">
        <v>9246</v>
      </c>
      <c r="C1648">
        <v>1986</v>
      </c>
      <c r="D1648" s="59">
        <f t="shared" ca="1" si="76"/>
        <v>38</v>
      </c>
      <c r="E1648" t="s">
        <v>53</v>
      </c>
      <c r="F1648" t="s">
        <v>32</v>
      </c>
      <c r="G1648" t="s">
        <v>1884</v>
      </c>
      <c r="H1648" s="61" t="str">
        <f t="shared" si="77"/>
        <v>40,101.00</v>
      </c>
      <c r="I1648" s="78">
        <f t="shared" si="78"/>
        <v>40101</v>
      </c>
      <c r="J1648">
        <v>1</v>
      </c>
      <c r="K1648">
        <v>0</v>
      </c>
      <c r="L1648" s="61" t="s">
        <v>1885</v>
      </c>
      <c r="M1648" s="93">
        <v>41196</v>
      </c>
      <c r="N1648">
        <v>73</v>
      </c>
      <c r="O1648">
        <v>171</v>
      </c>
      <c r="P1648">
        <v>3</v>
      </c>
      <c r="Q1648">
        <v>129</v>
      </c>
      <c r="R1648">
        <v>26</v>
      </c>
      <c r="S1648">
        <v>24</v>
      </c>
      <c r="T1648">
        <v>62</v>
      </c>
      <c r="U1648">
        <v>4</v>
      </c>
      <c r="V1648">
        <v>6</v>
      </c>
      <c r="W1648">
        <v>6</v>
      </c>
      <c r="X1648">
        <v>7</v>
      </c>
      <c r="Y1648">
        <v>0</v>
      </c>
      <c r="Z1648">
        <v>0</v>
      </c>
      <c r="AA1648" t="s">
        <v>50</v>
      </c>
      <c r="AB1648">
        <v>0</v>
      </c>
    </row>
    <row r="1649" spans="2:28" x14ac:dyDescent="0.2">
      <c r="B1649">
        <v>4943</v>
      </c>
      <c r="C1649">
        <v>1954</v>
      </c>
      <c r="D1649" s="59">
        <f t="shared" ca="1" si="76"/>
        <v>70</v>
      </c>
      <c r="E1649" t="s">
        <v>23</v>
      </c>
      <c r="F1649" t="s">
        <v>32</v>
      </c>
      <c r="G1649" t="s">
        <v>1886</v>
      </c>
      <c r="H1649" s="61" t="str">
        <f t="shared" si="77"/>
        <v>70,503.00</v>
      </c>
      <c r="I1649" s="78">
        <f t="shared" si="78"/>
        <v>70503</v>
      </c>
      <c r="J1649">
        <v>0</v>
      </c>
      <c r="K1649">
        <v>0</v>
      </c>
      <c r="L1649" s="61" t="s">
        <v>1887</v>
      </c>
      <c r="M1649" s="93">
        <v>41182</v>
      </c>
      <c r="N1649">
        <v>73</v>
      </c>
      <c r="O1649">
        <v>1379</v>
      </c>
      <c r="P1649">
        <v>33</v>
      </c>
      <c r="Q1649">
        <v>216</v>
      </c>
      <c r="R1649">
        <v>0</v>
      </c>
      <c r="S1649">
        <v>33</v>
      </c>
      <c r="T1649">
        <v>66</v>
      </c>
      <c r="U1649">
        <v>1</v>
      </c>
      <c r="V1649">
        <v>2</v>
      </c>
      <c r="W1649">
        <v>9</v>
      </c>
      <c r="X1649">
        <v>6</v>
      </c>
      <c r="Y1649">
        <v>0</v>
      </c>
      <c r="Z1649">
        <v>0</v>
      </c>
      <c r="AA1649" t="s">
        <v>27</v>
      </c>
      <c r="AB1649">
        <v>2</v>
      </c>
    </row>
    <row r="1650" spans="2:28" x14ac:dyDescent="0.2">
      <c r="B1650">
        <v>4122</v>
      </c>
      <c r="C1650">
        <v>1976</v>
      </c>
      <c r="D1650" s="59">
        <f t="shared" ca="1" si="76"/>
        <v>48</v>
      </c>
      <c r="E1650" t="s">
        <v>23</v>
      </c>
      <c r="F1650" t="s">
        <v>32</v>
      </c>
      <c r="G1650" t="s">
        <v>1888</v>
      </c>
      <c r="H1650" s="61" t="str">
        <f t="shared" si="77"/>
        <v>79,205.00</v>
      </c>
      <c r="I1650" s="78">
        <f t="shared" si="78"/>
        <v>79205</v>
      </c>
      <c r="J1650">
        <v>0</v>
      </c>
      <c r="K1650">
        <v>0</v>
      </c>
      <c r="L1650" s="61" t="s">
        <v>1621</v>
      </c>
      <c r="M1650" s="93">
        <v>41150</v>
      </c>
      <c r="N1650">
        <v>73</v>
      </c>
      <c r="O1650">
        <v>504</v>
      </c>
      <c r="P1650">
        <v>23</v>
      </c>
      <c r="Q1650">
        <v>117</v>
      </c>
      <c r="R1650">
        <v>179</v>
      </c>
      <c r="S1650">
        <v>28</v>
      </c>
      <c r="T1650">
        <v>44</v>
      </c>
      <c r="U1650">
        <v>1</v>
      </c>
      <c r="V1650">
        <v>6</v>
      </c>
      <c r="W1650">
        <v>4</v>
      </c>
      <c r="X1650">
        <v>4</v>
      </c>
      <c r="Y1650">
        <v>1</v>
      </c>
      <c r="Z1650">
        <v>0</v>
      </c>
      <c r="AA1650" t="s">
        <v>27</v>
      </c>
      <c r="AB1650">
        <v>1</v>
      </c>
    </row>
    <row r="1651" spans="2:28" x14ac:dyDescent="0.2">
      <c r="B1651">
        <v>2853</v>
      </c>
      <c r="C1651">
        <v>1981</v>
      </c>
      <c r="D1651" s="59">
        <f t="shared" ca="1" si="76"/>
        <v>43</v>
      </c>
      <c r="E1651" t="s">
        <v>23</v>
      </c>
      <c r="F1651" t="s">
        <v>28</v>
      </c>
      <c r="G1651" t="s">
        <v>1889</v>
      </c>
      <c r="H1651" s="61" t="str">
        <f t="shared" si="77"/>
        <v>51,766.00</v>
      </c>
      <c r="I1651" s="78">
        <f t="shared" si="78"/>
        <v>51766</v>
      </c>
      <c r="J1651">
        <v>1</v>
      </c>
      <c r="K1651">
        <v>0</v>
      </c>
      <c r="L1651" s="61">
        <v>41946</v>
      </c>
      <c r="M1651" s="93">
        <v>41946</v>
      </c>
      <c r="N1651">
        <v>74</v>
      </c>
      <c r="O1651">
        <v>60</v>
      </c>
      <c r="P1651">
        <v>51</v>
      </c>
      <c r="Q1651">
        <v>87</v>
      </c>
      <c r="R1651">
        <v>6</v>
      </c>
      <c r="S1651">
        <v>20</v>
      </c>
      <c r="T1651">
        <v>51</v>
      </c>
      <c r="U1651">
        <v>2</v>
      </c>
      <c r="V1651">
        <v>4</v>
      </c>
      <c r="W1651">
        <v>4</v>
      </c>
      <c r="X1651">
        <v>5</v>
      </c>
      <c r="Y1651">
        <v>0</v>
      </c>
      <c r="Z1651">
        <v>0</v>
      </c>
      <c r="AA1651" t="s">
        <v>31</v>
      </c>
      <c r="AB1651">
        <v>0</v>
      </c>
    </row>
    <row r="1652" spans="2:28" x14ac:dyDescent="0.2">
      <c r="B1652">
        <v>902</v>
      </c>
      <c r="C1652">
        <v>1981</v>
      </c>
      <c r="D1652" s="59">
        <f t="shared" ca="1" si="76"/>
        <v>43</v>
      </c>
      <c r="E1652" t="s">
        <v>23</v>
      </c>
      <c r="F1652" t="s">
        <v>32</v>
      </c>
      <c r="G1652" t="s">
        <v>1890</v>
      </c>
      <c r="H1652" s="61" t="str">
        <f t="shared" si="77"/>
        <v>62,994.00</v>
      </c>
      <c r="I1652" s="78">
        <f t="shared" si="78"/>
        <v>62994</v>
      </c>
      <c r="J1652">
        <v>1</v>
      </c>
      <c r="K1652">
        <v>0</v>
      </c>
      <c r="L1652" s="61">
        <v>41732</v>
      </c>
      <c r="M1652" s="93">
        <v>41732</v>
      </c>
      <c r="N1652">
        <v>74</v>
      </c>
      <c r="O1652">
        <v>224</v>
      </c>
      <c r="P1652">
        <v>12</v>
      </c>
      <c r="Q1652">
        <v>48</v>
      </c>
      <c r="R1652">
        <v>4</v>
      </c>
      <c r="S1652">
        <v>12</v>
      </c>
      <c r="T1652">
        <v>12</v>
      </c>
      <c r="U1652">
        <v>1</v>
      </c>
      <c r="V1652">
        <v>6</v>
      </c>
      <c r="W1652">
        <v>4</v>
      </c>
      <c r="X1652">
        <v>6</v>
      </c>
      <c r="Y1652">
        <v>0</v>
      </c>
      <c r="Z1652">
        <v>0</v>
      </c>
      <c r="AA1652" t="s">
        <v>31</v>
      </c>
      <c r="AB1652">
        <v>0</v>
      </c>
    </row>
    <row r="1653" spans="2:28" x14ac:dyDescent="0.2">
      <c r="B1653">
        <v>1672</v>
      </c>
      <c r="C1653">
        <v>1975</v>
      </c>
      <c r="D1653" s="59">
        <f t="shared" ca="1" si="76"/>
        <v>49</v>
      </c>
      <c r="E1653" t="s">
        <v>40</v>
      </c>
      <c r="F1653" t="s">
        <v>32</v>
      </c>
      <c r="G1653" t="s">
        <v>1891</v>
      </c>
      <c r="H1653" s="61" t="str">
        <f t="shared" si="77"/>
        <v>65,640.00</v>
      </c>
      <c r="I1653" s="78">
        <f t="shared" si="78"/>
        <v>65640</v>
      </c>
      <c r="J1653">
        <v>0</v>
      </c>
      <c r="K1653">
        <v>1</v>
      </c>
      <c r="L1653" s="61">
        <v>41642</v>
      </c>
      <c r="M1653" s="93">
        <v>41642</v>
      </c>
      <c r="N1653">
        <v>74</v>
      </c>
      <c r="O1653">
        <v>204</v>
      </c>
      <c r="P1653">
        <v>7</v>
      </c>
      <c r="Q1653">
        <v>149</v>
      </c>
      <c r="R1653">
        <v>20</v>
      </c>
      <c r="S1653">
        <v>15</v>
      </c>
      <c r="T1653">
        <v>66</v>
      </c>
      <c r="U1653">
        <v>1</v>
      </c>
      <c r="V1653">
        <v>5</v>
      </c>
      <c r="W1653">
        <v>8</v>
      </c>
      <c r="X1653">
        <v>2</v>
      </c>
      <c r="Y1653">
        <v>0</v>
      </c>
      <c r="Z1653">
        <v>0</v>
      </c>
      <c r="AA1653" t="s">
        <v>67</v>
      </c>
      <c r="AB1653">
        <v>0</v>
      </c>
    </row>
    <row r="1654" spans="2:28" x14ac:dyDescent="0.2">
      <c r="B1654">
        <v>7254</v>
      </c>
      <c r="C1654">
        <v>1970</v>
      </c>
      <c r="D1654" s="59">
        <f t="shared" ca="1" si="76"/>
        <v>54</v>
      </c>
      <c r="E1654" t="s">
        <v>23</v>
      </c>
      <c r="F1654" t="s">
        <v>32</v>
      </c>
      <c r="G1654" t="s">
        <v>1892</v>
      </c>
      <c r="H1654" s="61" t="str">
        <f t="shared" si="77"/>
        <v>38,361.00</v>
      </c>
      <c r="I1654" s="78">
        <f t="shared" si="78"/>
        <v>38361</v>
      </c>
      <c r="J1654">
        <v>1</v>
      </c>
      <c r="K1654">
        <v>0</v>
      </c>
      <c r="L1654" s="61" t="s">
        <v>52</v>
      </c>
      <c r="M1654" s="93">
        <v>41635</v>
      </c>
      <c r="N1654">
        <v>74</v>
      </c>
      <c r="O1654">
        <v>39</v>
      </c>
      <c r="P1654">
        <v>0</v>
      </c>
      <c r="Q1654">
        <v>56</v>
      </c>
      <c r="R1654">
        <v>20</v>
      </c>
      <c r="S1654">
        <v>8</v>
      </c>
      <c r="T1654">
        <v>14</v>
      </c>
      <c r="U1654">
        <v>3</v>
      </c>
      <c r="V1654">
        <v>3</v>
      </c>
      <c r="W1654">
        <v>3</v>
      </c>
      <c r="X1654">
        <v>7</v>
      </c>
      <c r="Y1654">
        <v>0</v>
      </c>
      <c r="Z1654">
        <v>0</v>
      </c>
      <c r="AA1654" t="s">
        <v>67</v>
      </c>
      <c r="AB1654">
        <v>0</v>
      </c>
    </row>
    <row r="1655" spans="2:28" x14ac:dyDescent="0.2">
      <c r="B1655">
        <v>8775</v>
      </c>
      <c r="C1655">
        <v>1970</v>
      </c>
      <c r="D1655" s="59">
        <f t="shared" ca="1" si="76"/>
        <v>54</v>
      </c>
      <c r="E1655" t="s">
        <v>23</v>
      </c>
      <c r="F1655" t="s">
        <v>32</v>
      </c>
      <c r="G1655" t="s">
        <v>1892</v>
      </c>
      <c r="H1655" s="61" t="str">
        <f t="shared" si="77"/>
        <v>38,361.00</v>
      </c>
      <c r="I1655" s="78">
        <f t="shared" si="78"/>
        <v>38361</v>
      </c>
      <c r="J1655">
        <v>1</v>
      </c>
      <c r="K1655">
        <v>0</v>
      </c>
      <c r="L1655" s="61" t="s">
        <v>52</v>
      </c>
      <c r="M1655" s="93">
        <v>41635</v>
      </c>
      <c r="N1655">
        <v>74</v>
      </c>
      <c r="O1655">
        <v>39</v>
      </c>
      <c r="P1655">
        <v>0</v>
      </c>
      <c r="Q1655">
        <v>56</v>
      </c>
      <c r="R1655">
        <v>20</v>
      </c>
      <c r="S1655">
        <v>8</v>
      </c>
      <c r="T1655">
        <v>14</v>
      </c>
      <c r="U1655">
        <v>3</v>
      </c>
      <c r="V1655">
        <v>3</v>
      </c>
      <c r="W1655">
        <v>3</v>
      </c>
      <c r="X1655">
        <v>7</v>
      </c>
      <c r="Y1655">
        <v>0</v>
      </c>
      <c r="Z1655">
        <v>0</v>
      </c>
      <c r="AA1655" t="s">
        <v>38</v>
      </c>
      <c r="AB1655">
        <v>0</v>
      </c>
    </row>
    <row r="1656" spans="2:28" x14ac:dyDescent="0.2">
      <c r="B1656">
        <v>9543</v>
      </c>
      <c r="C1656">
        <v>1986</v>
      </c>
      <c r="D1656" s="59">
        <f t="shared" ca="1" si="76"/>
        <v>38</v>
      </c>
      <c r="E1656" t="s">
        <v>23</v>
      </c>
      <c r="F1656" t="s">
        <v>32</v>
      </c>
      <c r="G1656" t="s">
        <v>1893</v>
      </c>
      <c r="H1656" s="61" t="str">
        <f t="shared" si="77"/>
        <v>19,986.00</v>
      </c>
      <c r="I1656" s="78">
        <f t="shared" si="78"/>
        <v>19986</v>
      </c>
      <c r="J1656">
        <v>1</v>
      </c>
      <c r="K1656">
        <v>0</v>
      </c>
      <c r="L1656" s="61" t="s">
        <v>207</v>
      </c>
      <c r="M1656" s="93">
        <v>41592</v>
      </c>
      <c r="N1656">
        <v>74</v>
      </c>
      <c r="O1656">
        <v>3</v>
      </c>
      <c r="P1656">
        <v>6</v>
      </c>
      <c r="Q1656">
        <v>5</v>
      </c>
      <c r="R1656">
        <v>0</v>
      </c>
      <c r="S1656">
        <v>2</v>
      </c>
      <c r="T1656">
        <v>6</v>
      </c>
      <c r="U1656">
        <v>1</v>
      </c>
      <c r="V1656">
        <v>0</v>
      </c>
      <c r="W1656">
        <v>3</v>
      </c>
      <c r="X1656">
        <v>7</v>
      </c>
      <c r="Y1656">
        <v>0</v>
      </c>
      <c r="Z1656">
        <v>0</v>
      </c>
      <c r="AA1656" t="s">
        <v>27</v>
      </c>
      <c r="AB1656">
        <v>0</v>
      </c>
    </row>
    <row r="1657" spans="2:28" x14ac:dyDescent="0.2">
      <c r="B1657">
        <v>7093</v>
      </c>
      <c r="C1657">
        <v>1986</v>
      </c>
      <c r="D1657" s="59">
        <f t="shared" ca="1" si="76"/>
        <v>38</v>
      </c>
      <c r="E1657" t="s">
        <v>23</v>
      </c>
      <c r="F1657" t="s">
        <v>32</v>
      </c>
      <c r="G1657" t="s">
        <v>1893</v>
      </c>
      <c r="H1657" s="61" t="str">
        <f t="shared" si="77"/>
        <v>19,986.00</v>
      </c>
      <c r="I1657" s="78">
        <f t="shared" si="78"/>
        <v>19986</v>
      </c>
      <c r="J1657">
        <v>1</v>
      </c>
      <c r="K1657">
        <v>0</v>
      </c>
      <c r="L1657" s="61" t="s">
        <v>207</v>
      </c>
      <c r="M1657" s="93">
        <v>41592</v>
      </c>
      <c r="N1657">
        <v>74</v>
      </c>
      <c r="O1657">
        <v>3</v>
      </c>
      <c r="P1657">
        <v>6</v>
      </c>
      <c r="Q1657">
        <v>5</v>
      </c>
      <c r="R1657">
        <v>0</v>
      </c>
      <c r="S1657">
        <v>2</v>
      </c>
      <c r="T1657">
        <v>6</v>
      </c>
      <c r="U1657">
        <v>1</v>
      </c>
      <c r="V1657">
        <v>0</v>
      </c>
      <c r="W1657">
        <v>3</v>
      </c>
      <c r="X1657">
        <v>7</v>
      </c>
      <c r="Y1657">
        <v>0</v>
      </c>
      <c r="Z1657">
        <v>0</v>
      </c>
      <c r="AA1657" t="s">
        <v>27</v>
      </c>
      <c r="AB1657">
        <v>0</v>
      </c>
    </row>
    <row r="1658" spans="2:28" x14ac:dyDescent="0.2">
      <c r="B1658">
        <v>2894</v>
      </c>
      <c r="C1658">
        <v>1986</v>
      </c>
      <c r="D1658" s="59">
        <f t="shared" ca="1" si="76"/>
        <v>38</v>
      </c>
      <c r="E1658" t="s">
        <v>23</v>
      </c>
      <c r="F1658" t="s">
        <v>28</v>
      </c>
      <c r="G1658" t="s">
        <v>1894</v>
      </c>
      <c r="H1658" s="61" t="str">
        <f t="shared" si="77"/>
        <v>72,903.00</v>
      </c>
      <c r="I1658" s="78">
        <f t="shared" si="78"/>
        <v>72903</v>
      </c>
      <c r="J1658">
        <v>0</v>
      </c>
      <c r="K1658">
        <v>0</v>
      </c>
      <c r="L1658" s="61" t="s">
        <v>90</v>
      </c>
      <c r="M1658" s="93">
        <v>41576</v>
      </c>
      <c r="N1658">
        <v>74</v>
      </c>
      <c r="O1658">
        <v>1067</v>
      </c>
      <c r="P1658">
        <v>138</v>
      </c>
      <c r="Q1658">
        <v>750</v>
      </c>
      <c r="R1658">
        <v>0</v>
      </c>
      <c r="S1658">
        <v>19</v>
      </c>
      <c r="T1658">
        <v>39</v>
      </c>
      <c r="U1658">
        <v>1</v>
      </c>
      <c r="V1658">
        <v>7</v>
      </c>
      <c r="W1658">
        <v>8</v>
      </c>
      <c r="X1658">
        <v>4</v>
      </c>
      <c r="Y1658">
        <v>1</v>
      </c>
      <c r="Z1658">
        <v>0</v>
      </c>
      <c r="AA1658" t="s">
        <v>27</v>
      </c>
      <c r="AB1658">
        <v>3</v>
      </c>
    </row>
    <row r="1659" spans="2:28" x14ac:dyDescent="0.2">
      <c r="B1659">
        <v>5956</v>
      </c>
      <c r="C1659">
        <v>1949</v>
      </c>
      <c r="D1659" s="59">
        <f t="shared" ca="1" si="76"/>
        <v>75</v>
      </c>
      <c r="E1659" t="s">
        <v>40</v>
      </c>
      <c r="F1659" t="s">
        <v>24</v>
      </c>
      <c r="G1659" t="s">
        <v>1895</v>
      </c>
      <c r="H1659" s="61" t="str">
        <f t="shared" si="77"/>
        <v>45,072.00</v>
      </c>
      <c r="I1659" s="78">
        <f t="shared" si="78"/>
        <v>45072</v>
      </c>
      <c r="J1659">
        <v>1</v>
      </c>
      <c r="K1659">
        <v>2</v>
      </c>
      <c r="L1659" s="61" t="s">
        <v>58</v>
      </c>
      <c r="M1659" s="93">
        <v>41563</v>
      </c>
      <c r="N1659">
        <v>74</v>
      </c>
      <c r="O1659">
        <v>144</v>
      </c>
      <c r="P1659">
        <v>2</v>
      </c>
      <c r="Q1659">
        <v>99</v>
      </c>
      <c r="R1659">
        <v>7</v>
      </c>
      <c r="S1659">
        <v>2</v>
      </c>
      <c r="T1659">
        <v>30</v>
      </c>
      <c r="U1659">
        <v>5</v>
      </c>
      <c r="V1659">
        <v>6</v>
      </c>
      <c r="W1659">
        <v>4</v>
      </c>
      <c r="X1659">
        <v>8</v>
      </c>
      <c r="Y1659">
        <v>0</v>
      </c>
      <c r="Z1659">
        <v>0</v>
      </c>
      <c r="AA1659" t="s">
        <v>38</v>
      </c>
      <c r="AB1659">
        <v>0</v>
      </c>
    </row>
    <row r="1660" spans="2:28" x14ac:dyDescent="0.2">
      <c r="B1660">
        <v>1921</v>
      </c>
      <c r="C1660">
        <v>1968</v>
      </c>
      <c r="D1660" s="59">
        <f t="shared" ca="1" si="76"/>
        <v>56</v>
      </c>
      <c r="E1660" t="s">
        <v>40</v>
      </c>
      <c r="F1660" t="s">
        <v>32</v>
      </c>
      <c r="G1660" t="s">
        <v>1896</v>
      </c>
      <c r="H1660" s="61" t="str">
        <f t="shared" si="77"/>
        <v>59,062.00</v>
      </c>
      <c r="I1660" s="78">
        <f t="shared" si="78"/>
        <v>59062</v>
      </c>
      <c r="J1660">
        <v>2</v>
      </c>
      <c r="K1660">
        <v>1</v>
      </c>
      <c r="L1660" s="61">
        <v>41343</v>
      </c>
      <c r="M1660" s="93">
        <v>41343</v>
      </c>
      <c r="N1660">
        <v>74</v>
      </c>
      <c r="O1660">
        <v>46</v>
      </c>
      <c r="P1660">
        <v>1</v>
      </c>
      <c r="Q1660">
        <v>12</v>
      </c>
      <c r="R1660">
        <v>3</v>
      </c>
      <c r="S1660">
        <v>0</v>
      </c>
      <c r="T1660">
        <v>9</v>
      </c>
      <c r="U1660">
        <v>2</v>
      </c>
      <c r="V1660">
        <v>2</v>
      </c>
      <c r="W1660">
        <v>3</v>
      </c>
      <c r="X1660">
        <v>4</v>
      </c>
      <c r="Y1660">
        <v>0</v>
      </c>
      <c r="Z1660">
        <v>0</v>
      </c>
      <c r="AA1660" t="s">
        <v>27</v>
      </c>
      <c r="AB1660">
        <v>0</v>
      </c>
    </row>
    <row r="1661" spans="2:28" x14ac:dyDescent="0.2">
      <c r="B1661">
        <v>5057</v>
      </c>
      <c r="C1661">
        <v>1962</v>
      </c>
      <c r="D1661" s="59">
        <f t="shared" ca="1" si="76"/>
        <v>62</v>
      </c>
      <c r="E1661" t="s">
        <v>53</v>
      </c>
      <c r="F1661" t="s">
        <v>32</v>
      </c>
      <c r="G1661" t="s">
        <v>1897</v>
      </c>
      <c r="H1661" s="61" t="str">
        <f t="shared" si="77"/>
        <v>61,794.00</v>
      </c>
      <c r="I1661" s="78">
        <f t="shared" si="78"/>
        <v>61794</v>
      </c>
      <c r="J1661">
        <v>0</v>
      </c>
      <c r="K1661">
        <v>1</v>
      </c>
      <c r="L1661" s="61" t="s">
        <v>1898</v>
      </c>
      <c r="M1661" s="93">
        <v>41531</v>
      </c>
      <c r="N1661">
        <v>74</v>
      </c>
      <c r="O1661">
        <v>264</v>
      </c>
      <c r="P1661">
        <v>47</v>
      </c>
      <c r="Q1661">
        <v>188</v>
      </c>
      <c r="R1661">
        <v>54</v>
      </c>
      <c r="S1661">
        <v>47</v>
      </c>
      <c r="T1661">
        <v>11</v>
      </c>
      <c r="U1661">
        <v>2</v>
      </c>
      <c r="V1661">
        <v>4</v>
      </c>
      <c r="W1661">
        <v>10</v>
      </c>
      <c r="X1661">
        <v>2</v>
      </c>
      <c r="Y1661">
        <v>0</v>
      </c>
      <c r="Z1661">
        <v>0</v>
      </c>
      <c r="AA1661" t="s">
        <v>27</v>
      </c>
      <c r="AB1661">
        <v>0</v>
      </c>
    </row>
    <row r="1662" spans="2:28" x14ac:dyDescent="0.2">
      <c r="B1662">
        <v>10260</v>
      </c>
      <c r="C1662">
        <v>1966</v>
      </c>
      <c r="D1662" s="59">
        <f t="shared" ca="1" si="76"/>
        <v>58</v>
      </c>
      <c r="E1662" t="s">
        <v>53</v>
      </c>
      <c r="F1662" t="s">
        <v>32</v>
      </c>
      <c r="G1662" t="s">
        <v>1899</v>
      </c>
      <c r="H1662" s="61" t="str">
        <f t="shared" si="77"/>
        <v>45,143.00</v>
      </c>
      <c r="I1662" s="78">
        <f t="shared" si="78"/>
        <v>45143</v>
      </c>
      <c r="J1662">
        <v>0</v>
      </c>
      <c r="K1662">
        <v>1</v>
      </c>
      <c r="L1662" s="61" t="s">
        <v>540</v>
      </c>
      <c r="M1662" s="93">
        <v>41512</v>
      </c>
      <c r="N1662">
        <v>74</v>
      </c>
      <c r="O1662">
        <v>202</v>
      </c>
      <c r="P1662">
        <v>5</v>
      </c>
      <c r="Q1662">
        <v>74</v>
      </c>
      <c r="R1662">
        <v>11</v>
      </c>
      <c r="S1662">
        <v>5</v>
      </c>
      <c r="T1662">
        <v>14</v>
      </c>
      <c r="U1662">
        <v>3</v>
      </c>
      <c r="V1662">
        <v>6</v>
      </c>
      <c r="W1662">
        <v>5</v>
      </c>
      <c r="X1662">
        <v>7</v>
      </c>
      <c r="Y1662">
        <v>0</v>
      </c>
      <c r="Z1662">
        <v>0</v>
      </c>
      <c r="AA1662" t="s">
        <v>27</v>
      </c>
      <c r="AB1662">
        <v>0</v>
      </c>
    </row>
    <row r="1663" spans="2:28" x14ac:dyDescent="0.2">
      <c r="B1663">
        <v>2262</v>
      </c>
      <c r="C1663">
        <v>1966</v>
      </c>
      <c r="D1663" s="59">
        <f t="shared" ca="1" si="76"/>
        <v>58</v>
      </c>
      <c r="E1663" t="s">
        <v>53</v>
      </c>
      <c r="F1663" t="s">
        <v>32</v>
      </c>
      <c r="G1663" t="s">
        <v>1899</v>
      </c>
      <c r="H1663" s="61" t="str">
        <f t="shared" si="77"/>
        <v>45,143.00</v>
      </c>
      <c r="I1663" s="78">
        <f t="shared" si="78"/>
        <v>45143</v>
      </c>
      <c r="J1663">
        <v>0</v>
      </c>
      <c r="K1663">
        <v>1</v>
      </c>
      <c r="L1663" s="61" t="s">
        <v>540</v>
      </c>
      <c r="M1663" s="93">
        <v>41512</v>
      </c>
      <c r="N1663">
        <v>74</v>
      </c>
      <c r="O1663">
        <v>202</v>
      </c>
      <c r="P1663">
        <v>5</v>
      </c>
      <c r="Q1663">
        <v>74</v>
      </c>
      <c r="R1663">
        <v>11</v>
      </c>
      <c r="S1663">
        <v>5</v>
      </c>
      <c r="T1663">
        <v>14</v>
      </c>
      <c r="U1663">
        <v>3</v>
      </c>
      <c r="V1663">
        <v>6</v>
      </c>
      <c r="W1663">
        <v>5</v>
      </c>
      <c r="X1663">
        <v>7</v>
      </c>
      <c r="Y1663">
        <v>0</v>
      </c>
      <c r="Z1663">
        <v>0</v>
      </c>
      <c r="AA1663" t="s">
        <v>67</v>
      </c>
      <c r="AB1663">
        <v>0</v>
      </c>
    </row>
    <row r="1664" spans="2:28" x14ac:dyDescent="0.2">
      <c r="B1664">
        <v>7930</v>
      </c>
      <c r="C1664">
        <v>1970</v>
      </c>
      <c r="D1664" s="59">
        <f t="shared" ca="1" si="76"/>
        <v>54</v>
      </c>
      <c r="E1664" t="s">
        <v>53</v>
      </c>
      <c r="F1664" t="s">
        <v>28</v>
      </c>
      <c r="G1664" t="s">
        <v>1900</v>
      </c>
      <c r="H1664" s="61" t="str">
        <f t="shared" si="77"/>
        <v>26,877.00</v>
      </c>
      <c r="I1664" s="78">
        <f t="shared" si="78"/>
        <v>26877</v>
      </c>
      <c r="J1664">
        <v>0</v>
      </c>
      <c r="K1664">
        <v>0</v>
      </c>
      <c r="L1664" s="61" t="s">
        <v>747</v>
      </c>
      <c r="M1664" s="93">
        <v>41505</v>
      </c>
      <c r="N1664">
        <v>74</v>
      </c>
      <c r="O1664">
        <v>101</v>
      </c>
      <c r="P1664">
        <v>13</v>
      </c>
      <c r="Q1664">
        <v>76</v>
      </c>
      <c r="R1664">
        <v>20</v>
      </c>
      <c r="S1664">
        <v>18</v>
      </c>
      <c r="T1664">
        <v>40</v>
      </c>
      <c r="U1664">
        <v>2</v>
      </c>
      <c r="V1664">
        <v>3</v>
      </c>
      <c r="W1664">
        <v>6</v>
      </c>
      <c r="X1664">
        <v>6</v>
      </c>
      <c r="Y1664">
        <v>0</v>
      </c>
      <c r="Z1664">
        <v>0</v>
      </c>
      <c r="AA1664" t="s">
        <v>27</v>
      </c>
      <c r="AB1664">
        <v>0</v>
      </c>
    </row>
    <row r="1665" spans="2:28" x14ac:dyDescent="0.2">
      <c r="B1665">
        <v>1461</v>
      </c>
      <c r="C1665">
        <v>1966</v>
      </c>
      <c r="D1665" s="59">
        <f t="shared" ca="1" si="76"/>
        <v>58</v>
      </c>
      <c r="E1665" t="s">
        <v>40</v>
      </c>
      <c r="F1665" t="s">
        <v>24</v>
      </c>
      <c r="G1665" t="s">
        <v>1901</v>
      </c>
      <c r="H1665" s="61" t="str">
        <f t="shared" si="77"/>
        <v>36,921.00</v>
      </c>
      <c r="I1665" s="78">
        <f t="shared" si="78"/>
        <v>36921</v>
      </c>
      <c r="J1665">
        <v>1</v>
      </c>
      <c r="K1665">
        <v>1</v>
      </c>
      <c r="L1665" s="61" t="s">
        <v>1902</v>
      </c>
      <c r="M1665" s="93">
        <v>41483</v>
      </c>
      <c r="N1665">
        <v>74</v>
      </c>
      <c r="O1665">
        <v>17</v>
      </c>
      <c r="P1665">
        <v>1</v>
      </c>
      <c r="Q1665">
        <v>12</v>
      </c>
      <c r="R1665">
        <v>3</v>
      </c>
      <c r="S1665">
        <v>1</v>
      </c>
      <c r="T1665">
        <v>4</v>
      </c>
      <c r="U1665">
        <v>2</v>
      </c>
      <c r="V1665">
        <v>2</v>
      </c>
      <c r="W1665">
        <v>3</v>
      </c>
      <c r="X1665">
        <v>7</v>
      </c>
      <c r="Y1665">
        <v>0</v>
      </c>
      <c r="Z1665">
        <v>0</v>
      </c>
      <c r="AA1665" t="s">
        <v>31</v>
      </c>
      <c r="AB1665">
        <v>0</v>
      </c>
    </row>
    <row r="1666" spans="2:28" x14ac:dyDescent="0.2">
      <c r="B1666">
        <v>7514</v>
      </c>
      <c r="C1666">
        <v>1957</v>
      </c>
      <c r="D1666" s="59">
        <f t="shared" ca="1" si="76"/>
        <v>67</v>
      </c>
      <c r="E1666" t="s">
        <v>43</v>
      </c>
      <c r="F1666" t="s">
        <v>32</v>
      </c>
      <c r="G1666" t="s">
        <v>1903</v>
      </c>
      <c r="H1666" s="61" t="str">
        <f t="shared" si="77"/>
        <v>54,342.00</v>
      </c>
      <c r="I1666" s="78">
        <f t="shared" si="78"/>
        <v>54342</v>
      </c>
      <c r="J1666">
        <v>1</v>
      </c>
      <c r="K1666">
        <v>1</v>
      </c>
      <c r="L1666" s="61">
        <v>41340</v>
      </c>
      <c r="M1666" s="93">
        <v>41340</v>
      </c>
      <c r="N1666">
        <v>74</v>
      </c>
      <c r="O1666">
        <v>84</v>
      </c>
      <c r="P1666">
        <v>10</v>
      </c>
      <c r="Q1666">
        <v>34</v>
      </c>
      <c r="R1666">
        <v>11</v>
      </c>
      <c r="S1666">
        <v>10</v>
      </c>
      <c r="T1666">
        <v>28</v>
      </c>
      <c r="U1666">
        <v>4</v>
      </c>
      <c r="V1666">
        <v>3</v>
      </c>
      <c r="W1666">
        <v>4</v>
      </c>
      <c r="X1666">
        <v>6</v>
      </c>
      <c r="Y1666">
        <v>0</v>
      </c>
      <c r="Z1666">
        <v>0</v>
      </c>
      <c r="AA1666" t="s">
        <v>38</v>
      </c>
      <c r="AB1666">
        <v>0</v>
      </c>
    </row>
    <row r="1667" spans="2:28" x14ac:dyDescent="0.2">
      <c r="B1667">
        <v>6461</v>
      </c>
      <c r="C1667">
        <v>1970</v>
      </c>
      <c r="D1667" s="59">
        <f t="shared" ref="D1667:D1730" ca="1" si="79">(YEAR(NOW())-C1667)</f>
        <v>54</v>
      </c>
      <c r="E1667" t="s">
        <v>53</v>
      </c>
      <c r="F1667" t="s">
        <v>28</v>
      </c>
      <c r="G1667" t="s">
        <v>1904</v>
      </c>
      <c r="H1667" s="61" t="str">
        <f t="shared" ref="H1667:H1730" si="80">REPLACE(G1667,1,1,"")</f>
        <v>62,772.00</v>
      </c>
      <c r="I1667" s="78">
        <f t="shared" ref="I1667:I1730" si="81">VALUE(H1667)</f>
        <v>62772</v>
      </c>
      <c r="J1667">
        <v>0</v>
      </c>
      <c r="K1667">
        <v>1</v>
      </c>
      <c r="L1667" s="61" t="s">
        <v>1905</v>
      </c>
      <c r="M1667" s="93">
        <v>41413</v>
      </c>
      <c r="N1667">
        <v>74</v>
      </c>
      <c r="O1667">
        <v>581</v>
      </c>
      <c r="P1667">
        <v>49</v>
      </c>
      <c r="Q1667">
        <v>157</v>
      </c>
      <c r="R1667">
        <v>43</v>
      </c>
      <c r="S1667">
        <v>8</v>
      </c>
      <c r="T1667">
        <v>108</v>
      </c>
      <c r="U1667">
        <v>1</v>
      </c>
      <c r="V1667">
        <v>5</v>
      </c>
      <c r="W1667">
        <v>11</v>
      </c>
      <c r="X1667">
        <v>2</v>
      </c>
      <c r="Y1667">
        <v>0</v>
      </c>
      <c r="Z1667">
        <v>0</v>
      </c>
      <c r="AA1667" t="s">
        <v>27</v>
      </c>
      <c r="AB1667">
        <v>1</v>
      </c>
    </row>
    <row r="1668" spans="2:28" x14ac:dyDescent="0.2">
      <c r="B1668">
        <v>257</v>
      </c>
      <c r="C1668">
        <v>1960</v>
      </c>
      <c r="D1668" s="59">
        <f t="shared" ca="1" si="79"/>
        <v>64</v>
      </c>
      <c r="E1668" t="s">
        <v>40</v>
      </c>
      <c r="F1668" t="s">
        <v>32</v>
      </c>
      <c r="G1668" t="s">
        <v>1906</v>
      </c>
      <c r="H1668" s="61" t="str">
        <f t="shared" si="80"/>
        <v>75,032.00</v>
      </c>
      <c r="I1668" s="78">
        <f t="shared" si="81"/>
        <v>75032</v>
      </c>
      <c r="J1668">
        <v>0</v>
      </c>
      <c r="K1668">
        <v>1</v>
      </c>
      <c r="L1668" s="61" t="s">
        <v>1907</v>
      </c>
      <c r="M1668" s="93">
        <v>41392</v>
      </c>
      <c r="N1668">
        <v>74</v>
      </c>
      <c r="O1668">
        <v>952</v>
      </c>
      <c r="P1668">
        <v>12</v>
      </c>
      <c r="Q1668">
        <v>180</v>
      </c>
      <c r="R1668">
        <v>47</v>
      </c>
      <c r="S1668">
        <v>12</v>
      </c>
      <c r="T1668">
        <v>12</v>
      </c>
      <c r="U1668">
        <v>2</v>
      </c>
      <c r="V1668">
        <v>5</v>
      </c>
      <c r="W1668">
        <v>9</v>
      </c>
      <c r="X1668">
        <v>3</v>
      </c>
      <c r="Y1668">
        <v>0</v>
      </c>
      <c r="Z1668">
        <v>0</v>
      </c>
      <c r="AA1668" t="s">
        <v>27</v>
      </c>
      <c r="AB1668">
        <v>0</v>
      </c>
    </row>
    <row r="1669" spans="2:28" x14ac:dyDescent="0.2">
      <c r="B1669">
        <v>9460</v>
      </c>
      <c r="C1669">
        <v>1964</v>
      </c>
      <c r="D1669" s="59">
        <f t="shared" ca="1" si="79"/>
        <v>60</v>
      </c>
      <c r="E1669" t="s">
        <v>23</v>
      </c>
      <c r="F1669" t="s">
        <v>32</v>
      </c>
      <c r="G1669" t="s">
        <v>1908</v>
      </c>
      <c r="H1669" s="61" t="str">
        <f t="shared" si="80"/>
        <v>22,419.00</v>
      </c>
      <c r="I1669" s="78">
        <f t="shared" si="81"/>
        <v>22419</v>
      </c>
      <c r="J1669">
        <v>0</v>
      </c>
      <c r="K1669">
        <v>0</v>
      </c>
      <c r="L1669" s="61" t="s">
        <v>438</v>
      </c>
      <c r="M1669" s="93">
        <v>41382</v>
      </c>
      <c r="N1669">
        <v>74</v>
      </c>
      <c r="O1669">
        <v>30</v>
      </c>
      <c r="P1669">
        <v>3</v>
      </c>
      <c r="Q1669">
        <v>47</v>
      </c>
      <c r="R1669">
        <v>19</v>
      </c>
      <c r="S1669">
        <v>21</v>
      </c>
      <c r="T1669">
        <v>42</v>
      </c>
      <c r="U1669">
        <v>1</v>
      </c>
      <c r="V1669">
        <v>3</v>
      </c>
      <c r="W1669">
        <v>2</v>
      </c>
      <c r="X1669">
        <v>8</v>
      </c>
      <c r="Y1669">
        <v>0</v>
      </c>
      <c r="Z1669">
        <v>0</v>
      </c>
      <c r="AA1669" t="s">
        <v>27</v>
      </c>
      <c r="AB1669">
        <v>0</v>
      </c>
    </row>
    <row r="1670" spans="2:28" x14ac:dyDescent="0.2">
      <c r="B1670">
        <v>3855</v>
      </c>
      <c r="C1670">
        <v>1964</v>
      </c>
      <c r="D1670" s="59">
        <f t="shared" ca="1" si="79"/>
        <v>60</v>
      </c>
      <c r="E1670" t="s">
        <v>23</v>
      </c>
      <c r="F1670" t="s">
        <v>32</v>
      </c>
      <c r="G1670" t="s">
        <v>1908</v>
      </c>
      <c r="H1670" s="61" t="str">
        <f t="shared" si="80"/>
        <v>22,419.00</v>
      </c>
      <c r="I1670" s="78">
        <f t="shared" si="81"/>
        <v>22419</v>
      </c>
      <c r="J1670">
        <v>0</v>
      </c>
      <c r="K1670">
        <v>0</v>
      </c>
      <c r="L1670" s="61" t="s">
        <v>438</v>
      </c>
      <c r="M1670" s="93">
        <v>41382</v>
      </c>
      <c r="N1670">
        <v>74</v>
      </c>
      <c r="O1670">
        <v>30</v>
      </c>
      <c r="P1670">
        <v>3</v>
      </c>
      <c r="Q1670">
        <v>47</v>
      </c>
      <c r="R1670">
        <v>19</v>
      </c>
      <c r="S1670">
        <v>21</v>
      </c>
      <c r="T1670">
        <v>42</v>
      </c>
      <c r="U1670">
        <v>1</v>
      </c>
      <c r="V1670">
        <v>3</v>
      </c>
      <c r="W1670">
        <v>2</v>
      </c>
      <c r="X1670">
        <v>8</v>
      </c>
      <c r="Y1670">
        <v>0</v>
      </c>
      <c r="Z1670">
        <v>0</v>
      </c>
      <c r="AA1670" t="s">
        <v>31</v>
      </c>
      <c r="AB1670">
        <v>0</v>
      </c>
    </row>
    <row r="1671" spans="2:28" x14ac:dyDescent="0.2">
      <c r="B1671">
        <v>367</v>
      </c>
      <c r="C1671">
        <v>1979</v>
      </c>
      <c r="D1671" s="59">
        <f t="shared" ca="1" si="79"/>
        <v>45</v>
      </c>
      <c r="E1671" t="s">
        <v>43</v>
      </c>
      <c r="F1671" t="s">
        <v>32</v>
      </c>
      <c r="G1671" t="s">
        <v>1909</v>
      </c>
      <c r="H1671" s="61" t="str">
        <f t="shared" si="80"/>
        <v>36,550.00</v>
      </c>
      <c r="I1671" s="78">
        <f t="shared" si="81"/>
        <v>36550</v>
      </c>
      <c r="J1671">
        <v>1</v>
      </c>
      <c r="K1671">
        <v>0</v>
      </c>
      <c r="L1671" s="61" t="s">
        <v>312</v>
      </c>
      <c r="M1671" s="93">
        <v>41324</v>
      </c>
      <c r="N1671">
        <v>74</v>
      </c>
      <c r="O1671">
        <v>47</v>
      </c>
      <c r="P1671">
        <v>90</v>
      </c>
      <c r="Q1671">
        <v>94</v>
      </c>
      <c r="R1671">
        <v>123</v>
      </c>
      <c r="S1671">
        <v>103</v>
      </c>
      <c r="T1671">
        <v>120</v>
      </c>
      <c r="U1671">
        <v>5</v>
      </c>
      <c r="V1671">
        <v>9</v>
      </c>
      <c r="W1671">
        <v>5</v>
      </c>
      <c r="X1671">
        <v>9</v>
      </c>
      <c r="Y1671">
        <v>0</v>
      </c>
      <c r="Z1671">
        <v>0</v>
      </c>
      <c r="AA1671" t="s">
        <v>31</v>
      </c>
      <c r="AB1671">
        <v>0</v>
      </c>
    </row>
    <row r="1672" spans="2:28" x14ac:dyDescent="0.2">
      <c r="B1672">
        <v>9265</v>
      </c>
      <c r="C1672">
        <v>1954</v>
      </c>
      <c r="D1672" s="59">
        <f t="shared" ca="1" si="79"/>
        <v>70</v>
      </c>
      <c r="E1672" t="s">
        <v>23</v>
      </c>
      <c r="F1672" t="s">
        <v>32</v>
      </c>
      <c r="G1672" t="s">
        <v>1910</v>
      </c>
      <c r="H1672" s="61" t="str">
        <f t="shared" si="80"/>
        <v>75,027.00</v>
      </c>
      <c r="I1672" s="78">
        <f t="shared" si="81"/>
        <v>75027</v>
      </c>
      <c r="J1672">
        <v>0</v>
      </c>
      <c r="K1672">
        <v>1</v>
      </c>
      <c r="L1672" s="61">
        <v>41518</v>
      </c>
      <c r="M1672" s="93">
        <v>41518</v>
      </c>
      <c r="N1672">
        <v>74</v>
      </c>
      <c r="O1672">
        <v>925</v>
      </c>
      <c r="P1672">
        <v>64</v>
      </c>
      <c r="Q1672">
        <v>179</v>
      </c>
      <c r="R1672">
        <v>133</v>
      </c>
      <c r="S1672">
        <v>12</v>
      </c>
      <c r="T1672">
        <v>77</v>
      </c>
      <c r="U1672">
        <v>2</v>
      </c>
      <c r="V1672">
        <v>9</v>
      </c>
      <c r="W1672">
        <v>6</v>
      </c>
      <c r="X1672">
        <v>5</v>
      </c>
      <c r="Y1672">
        <v>0</v>
      </c>
      <c r="Z1672">
        <v>0</v>
      </c>
      <c r="AA1672" t="s">
        <v>67</v>
      </c>
      <c r="AB1672">
        <v>0</v>
      </c>
    </row>
    <row r="1673" spans="2:28" x14ac:dyDescent="0.2">
      <c r="B1673">
        <v>1990</v>
      </c>
      <c r="C1673">
        <v>1975</v>
      </c>
      <c r="D1673" s="59">
        <f t="shared" ca="1" si="79"/>
        <v>49</v>
      </c>
      <c r="E1673" t="s">
        <v>40</v>
      </c>
      <c r="F1673" t="s">
        <v>28</v>
      </c>
      <c r="G1673" t="s">
        <v>1911</v>
      </c>
      <c r="H1673" s="61" t="str">
        <f t="shared" si="80"/>
        <v>63,159.00</v>
      </c>
      <c r="I1673" s="78">
        <f t="shared" si="81"/>
        <v>63159</v>
      </c>
      <c r="J1673">
        <v>0</v>
      </c>
      <c r="K1673">
        <v>0</v>
      </c>
      <c r="L1673" s="61">
        <v>41040</v>
      </c>
      <c r="M1673" s="93">
        <v>41040</v>
      </c>
      <c r="N1673">
        <v>74</v>
      </c>
      <c r="O1673">
        <v>965</v>
      </c>
      <c r="P1673">
        <v>34</v>
      </c>
      <c r="Q1673">
        <v>586</v>
      </c>
      <c r="R1673">
        <v>89</v>
      </c>
      <c r="S1673">
        <v>86</v>
      </c>
      <c r="T1673">
        <v>37</v>
      </c>
      <c r="U1673">
        <v>1</v>
      </c>
      <c r="V1673">
        <v>3</v>
      </c>
      <c r="W1673">
        <v>8</v>
      </c>
      <c r="X1673">
        <v>3</v>
      </c>
      <c r="Y1673">
        <v>0</v>
      </c>
      <c r="Z1673">
        <v>0</v>
      </c>
      <c r="AA1673" t="s">
        <v>27</v>
      </c>
      <c r="AB1673">
        <v>1</v>
      </c>
    </row>
    <row r="1674" spans="2:28" x14ac:dyDescent="0.2">
      <c r="B1674">
        <v>3594</v>
      </c>
      <c r="C1674">
        <v>1974</v>
      </c>
      <c r="D1674" s="59">
        <f t="shared" ca="1" si="79"/>
        <v>50</v>
      </c>
      <c r="E1674" t="s">
        <v>53</v>
      </c>
      <c r="F1674" t="s">
        <v>32</v>
      </c>
      <c r="G1674" t="s">
        <v>1912</v>
      </c>
      <c r="H1674" s="61" t="str">
        <f t="shared" si="80"/>
        <v>54,108.00</v>
      </c>
      <c r="I1674" s="78">
        <f t="shared" si="81"/>
        <v>54108</v>
      </c>
      <c r="J1674">
        <v>1</v>
      </c>
      <c r="K1674">
        <v>1</v>
      </c>
      <c r="L1674" s="61">
        <v>41040</v>
      </c>
      <c r="M1674" s="93">
        <v>41040</v>
      </c>
      <c r="N1674">
        <v>74</v>
      </c>
      <c r="O1674">
        <v>539</v>
      </c>
      <c r="P1674">
        <v>6</v>
      </c>
      <c r="Q1674">
        <v>91</v>
      </c>
      <c r="R1674">
        <v>8</v>
      </c>
      <c r="S1674">
        <v>6</v>
      </c>
      <c r="T1674">
        <v>97</v>
      </c>
      <c r="U1674">
        <v>13</v>
      </c>
      <c r="V1674">
        <v>8</v>
      </c>
      <c r="W1674">
        <v>9</v>
      </c>
      <c r="X1674">
        <v>8</v>
      </c>
      <c r="Y1674">
        <v>0</v>
      </c>
      <c r="Z1674">
        <v>0</v>
      </c>
      <c r="AA1674" t="s">
        <v>31</v>
      </c>
      <c r="AB1674">
        <v>0</v>
      </c>
    </row>
    <row r="1675" spans="2:28" x14ac:dyDescent="0.2">
      <c r="B1675">
        <v>9292</v>
      </c>
      <c r="C1675">
        <v>1953</v>
      </c>
      <c r="D1675" s="59">
        <f t="shared" ca="1" si="79"/>
        <v>71</v>
      </c>
      <c r="E1675" t="s">
        <v>23</v>
      </c>
      <c r="F1675" t="s">
        <v>32</v>
      </c>
      <c r="G1675" t="s">
        <v>1913</v>
      </c>
      <c r="H1675" s="61" t="str">
        <f t="shared" si="80"/>
        <v>81,795.00</v>
      </c>
      <c r="I1675" s="78">
        <f t="shared" si="81"/>
        <v>81795</v>
      </c>
      <c r="J1675">
        <v>0</v>
      </c>
      <c r="K1675">
        <v>0</v>
      </c>
      <c r="L1675" s="61" t="s">
        <v>726</v>
      </c>
      <c r="M1675" s="93">
        <v>41208</v>
      </c>
      <c r="N1675">
        <v>74</v>
      </c>
      <c r="O1675">
        <v>324</v>
      </c>
      <c r="P1675">
        <v>132</v>
      </c>
      <c r="Q1675">
        <v>693</v>
      </c>
      <c r="R1675">
        <v>27</v>
      </c>
      <c r="S1675">
        <v>118</v>
      </c>
      <c r="T1675">
        <v>88</v>
      </c>
      <c r="U1675">
        <v>1</v>
      </c>
      <c r="V1675">
        <v>4</v>
      </c>
      <c r="W1675">
        <v>7</v>
      </c>
      <c r="X1675">
        <v>2</v>
      </c>
      <c r="Y1675">
        <v>0</v>
      </c>
      <c r="Z1675">
        <v>0</v>
      </c>
      <c r="AA1675" t="s">
        <v>27</v>
      </c>
      <c r="AB1675">
        <v>0</v>
      </c>
    </row>
    <row r="1676" spans="2:28" x14ac:dyDescent="0.2">
      <c r="B1676">
        <v>6218</v>
      </c>
      <c r="C1676">
        <v>1966</v>
      </c>
      <c r="D1676" s="59">
        <f t="shared" ca="1" si="79"/>
        <v>58</v>
      </c>
      <c r="E1676" t="s">
        <v>23</v>
      </c>
      <c r="F1676" t="s">
        <v>32</v>
      </c>
      <c r="G1676" t="s">
        <v>1914</v>
      </c>
      <c r="H1676" s="61" t="str">
        <f t="shared" si="80"/>
        <v>59,594.00</v>
      </c>
      <c r="I1676" s="78">
        <f t="shared" si="81"/>
        <v>59594</v>
      </c>
      <c r="J1676">
        <v>0</v>
      </c>
      <c r="K1676">
        <v>1</v>
      </c>
      <c r="L1676" s="61" t="s">
        <v>1915</v>
      </c>
      <c r="M1676" s="93">
        <v>41202</v>
      </c>
      <c r="N1676">
        <v>74</v>
      </c>
      <c r="O1676">
        <v>457</v>
      </c>
      <c r="P1676">
        <v>4</v>
      </c>
      <c r="Q1676">
        <v>29</v>
      </c>
      <c r="R1676">
        <v>0</v>
      </c>
      <c r="S1676">
        <v>0</v>
      </c>
      <c r="T1676">
        <v>9</v>
      </c>
      <c r="U1676">
        <v>1</v>
      </c>
      <c r="V1676">
        <v>8</v>
      </c>
      <c r="W1676">
        <v>7</v>
      </c>
      <c r="X1676">
        <v>7</v>
      </c>
      <c r="Y1676">
        <v>0</v>
      </c>
      <c r="Z1676">
        <v>0</v>
      </c>
      <c r="AA1676" t="s">
        <v>27</v>
      </c>
      <c r="AB1676">
        <v>1</v>
      </c>
    </row>
    <row r="1677" spans="2:28" x14ac:dyDescent="0.2">
      <c r="B1677">
        <v>6528</v>
      </c>
      <c r="C1677">
        <v>1983</v>
      </c>
      <c r="D1677" s="59">
        <f t="shared" ca="1" si="79"/>
        <v>41</v>
      </c>
      <c r="E1677" t="s">
        <v>53</v>
      </c>
      <c r="F1677" t="s">
        <v>32</v>
      </c>
      <c r="G1677" t="s">
        <v>1916</v>
      </c>
      <c r="H1677" s="61" t="str">
        <f t="shared" si="80"/>
        <v>18,492.00</v>
      </c>
      <c r="I1677" s="78">
        <f t="shared" si="81"/>
        <v>18492</v>
      </c>
      <c r="J1677">
        <v>1</v>
      </c>
      <c r="K1677">
        <v>0</v>
      </c>
      <c r="L1677" s="61">
        <v>41765</v>
      </c>
      <c r="M1677" s="93">
        <v>41765</v>
      </c>
      <c r="N1677">
        <v>75</v>
      </c>
      <c r="O1677">
        <v>2</v>
      </c>
      <c r="P1677">
        <v>2</v>
      </c>
      <c r="Q1677">
        <v>2</v>
      </c>
      <c r="R1677">
        <v>2</v>
      </c>
      <c r="S1677">
        <v>1</v>
      </c>
      <c r="T1677">
        <v>1</v>
      </c>
      <c r="U1677">
        <v>1</v>
      </c>
      <c r="V1677">
        <v>1</v>
      </c>
      <c r="W1677">
        <v>2</v>
      </c>
      <c r="X1677">
        <v>8</v>
      </c>
      <c r="Y1677">
        <v>0</v>
      </c>
      <c r="Z1677">
        <v>0</v>
      </c>
      <c r="AA1677" t="s">
        <v>27</v>
      </c>
      <c r="AB1677">
        <v>0</v>
      </c>
    </row>
    <row r="1678" spans="2:28" x14ac:dyDescent="0.2">
      <c r="B1678">
        <v>10164</v>
      </c>
      <c r="C1678">
        <v>1959</v>
      </c>
      <c r="D1678" s="59">
        <f t="shared" ca="1" si="79"/>
        <v>65</v>
      </c>
      <c r="E1678" t="s">
        <v>23</v>
      </c>
      <c r="F1678" t="s">
        <v>28</v>
      </c>
      <c r="G1678" t="s">
        <v>1917</v>
      </c>
      <c r="H1678" s="61" t="str">
        <f t="shared" si="80"/>
        <v>94,472.00</v>
      </c>
      <c r="I1678" s="78">
        <f t="shared" si="81"/>
        <v>94472</v>
      </c>
      <c r="J1678">
        <v>0</v>
      </c>
      <c r="K1678">
        <v>1</v>
      </c>
      <c r="L1678" s="61">
        <v>41702</v>
      </c>
      <c r="M1678" s="93">
        <v>41702</v>
      </c>
      <c r="N1678">
        <v>75</v>
      </c>
      <c r="O1678">
        <v>1017</v>
      </c>
      <c r="P1678">
        <v>33</v>
      </c>
      <c r="Q1678">
        <v>417</v>
      </c>
      <c r="R1678">
        <v>108</v>
      </c>
      <c r="S1678">
        <v>100</v>
      </c>
      <c r="T1678">
        <v>16</v>
      </c>
      <c r="U1678">
        <v>1</v>
      </c>
      <c r="V1678">
        <v>5</v>
      </c>
      <c r="W1678">
        <v>5</v>
      </c>
      <c r="X1678">
        <v>5</v>
      </c>
      <c r="Y1678">
        <v>0</v>
      </c>
      <c r="Z1678">
        <v>0</v>
      </c>
      <c r="AA1678" t="s">
        <v>27</v>
      </c>
      <c r="AB1678">
        <v>2</v>
      </c>
    </row>
    <row r="1679" spans="2:28" x14ac:dyDescent="0.2">
      <c r="B1679">
        <v>9937</v>
      </c>
      <c r="C1679">
        <v>1980</v>
      </c>
      <c r="D1679" s="59">
        <f t="shared" ca="1" si="79"/>
        <v>44</v>
      </c>
      <c r="E1679" t="s">
        <v>23</v>
      </c>
      <c r="F1679" t="s">
        <v>28</v>
      </c>
      <c r="G1679" t="s">
        <v>1918</v>
      </c>
      <c r="H1679" s="61" t="str">
        <f t="shared" si="80"/>
        <v>70,337.00</v>
      </c>
      <c r="I1679" s="78">
        <f t="shared" si="81"/>
        <v>70337</v>
      </c>
      <c r="J1679">
        <v>0</v>
      </c>
      <c r="K1679">
        <v>0</v>
      </c>
      <c r="L1679" s="61">
        <v>41671</v>
      </c>
      <c r="M1679" s="93">
        <v>41671</v>
      </c>
      <c r="N1679">
        <v>75</v>
      </c>
      <c r="O1679">
        <v>187</v>
      </c>
      <c r="P1679">
        <v>81</v>
      </c>
      <c r="Q1679">
        <v>149</v>
      </c>
      <c r="R1679">
        <v>25</v>
      </c>
      <c r="S1679">
        <v>43</v>
      </c>
      <c r="T1679">
        <v>91</v>
      </c>
      <c r="U1679">
        <v>1</v>
      </c>
      <c r="V1679">
        <v>2</v>
      </c>
      <c r="W1679">
        <v>12</v>
      </c>
      <c r="X1679">
        <v>1</v>
      </c>
      <c r="Y1679">
        <v>0</v>
      </c>
      <c r="Z1679">
        <v>0</v>
      </c>
      <c r="AA1679" t="s">
        <v>35</v>
      </c>
      <c r="AB1679">
        <v>0</v>
      </c>
    </row>
    <row r="1680" spans="2:28" x14ac:dyDescent="0.2">
      <c r="B1680">
        <v>274</v>
      </c>
      <c r="C1680">
        <v>1974</v>
      </c>
      <c r="D1680" s="59">
        <f t="shared" ca="1" si="79"/>
        <v>50</v>
      </c>
      <c r="E1680" t="s">
        <v>23</v>
      </c>
      <c r="F1680" t="s">
        <v>28</v>
      </c>
      <c r="G1680" t="s">
        <v>1919</v>
      </c>
      <c r="H1680" s="61" t="str">
        <f t="shared" si="80"/>
        <v>34,853.00</v>
      </c>
      <c r="I1680" s="78">
        <f t="shared" si="81"/>
        <v>34853</v>
      </c>
      <c r="J1680">
        <v>1</v>
      </c>
      <c r="K1680">
        <v>1</v>
      </c>
      <c r="L1680" s="61" t="s">
        <v>615</v>
      </c>
      <c r="M1680" s="93">
        <v>41631</v>
      </c>
      <c r="N1680">
        <v>75</v>
      </c>
      <c r="O1680">
        <v>9</v>
      </c>
      <c r="P1680">
        <v>3</v>
      </c>
      <c r="Q1680">
        <v>15</v>
      </c>
      <c r="R1680">
        <v>2</v>
      </c>
      <c r="S1680">
        <v>3</v>
      </c>
      <c r="T1680">
        <v>2</v>
      </c>
      <c r="U1680">
        <v>2</v>
      </c>
      <c r="V1680">
        <v>2</v>
      </c>
      <c r="W1680">
        <v>3</v>
      </c>
      <c r="X1680">
        <v>6</v>
      </c>
      <c r="Y1680">
        <v>0</v>
      </c>
      <c r="Z1680">
        <v>0</v>
      </c>
      <c r="AA1680" t="s">
        <v>46</v>
      </c>
      <c r="AB1680">
        <v>0</v>
      </c>
    </row>
    <row r="1681" spans="2:28" x14ac:dyDescent="0.2">
      <c r="B1681">
        <v>11010</v>
      </c>
      <c r="C1681">
        <v>1985</v>
      </c>
      <c r="D1681" s="59">
        <f t="shared" ca="1" si="79"/>
        <v>39</v>
      </c>
      <c r="E1681" t="s">
        <v>40</v>
      </c>
      <c r="F1681" t="s">
        <v>28</v>
      </c>
      <c r="G1681" t="s">
        <v>1920</v>
      </c>
      <c r="H1681" s="61" t="str">
        <f t="shared" si="80"/>
        <v>16,269.00</v>
      </c>
      <c r="I1681" s="78">
        <f t="shared" si="81"/>
        <v>16269</v>
      </c>
      <c r="J1681">
        <v>1</v>
      </c>
      <c r="K1681">
        <v>0</v>
      </c>
      <c r="L1681" s="61" t="s">
        <v>1541</v>
      </c>
      <c r="M1681" s="93">
        <v>41516</v>
      </c>
      <c r="N1681">
        <v>75</v>
      </c>
      <c r="O1681">
        <v>19</v>
      </c>
      <c r="P1681">
        <v>3</v>
      </c>
      <c r="Q1681">
        <v>18</v>
      </c>
      <c r="R1681">
        <v>3</v>
      </c>
      <c r="S1681">
        <v>1</v>
      </c>
      <c r="T1681">
        <v>0</v>
      </c>
      <c r="U1681">
        <v>3</v>
      </c>
      <c r="V1681">
        <v>3</v>
      </c>
      <c r="W1681">
        <v>3</v>
      </c>
      <c r="X1681">
        <v>8</v>
      </c>
      <c r="Y1681">
        <v>0</v>
      </c>
      <c r="Z1681">
        <v>0</v>
      </c>
      <c r="AA1681" t="s">
        <v>27</v>
      </c>
      <c r="AB1681">
        <v>0</v>
      </c>
    </row>
    <row r="1682" spans="2:28" x14ac:dyDescent="0.2">
      <c r="B1682">
        <v>6969</v>
      </c>
      <c r="C1682">
        <v>1983</v>
      </c>
      <c r="D1682" s="59">
        <f t="shared" ca="1" si="79"/>
        <v>41</v>
      </c>
      <c r="E1682" t="s">
        <v>23</v>
      </c>
      <c r="F1682" t="s">
        <v>32</v>
      </c>
      <c r="G1682" t="s">
        <v>1921</v>
      </c>
      <c r="H1682" s="61" t="str">
        <f t="shared" si="80"/>
        <v>50,272.00</v>
      </c>
      <c r="I1682" s="78">
        <f t="shared" si="81"/>
        <v>50272</v>
      </c>
      <c r="J1682">
        <v>1</v>
      </c>
      <c r="K1682">
        <v>0</v>
      </c>
      <c r="L1682" s="61">
        <v>41463</v>
      </c>
      <c r="M1682" s="93">
        <v>41463</v>
      </c>
      <c r="N1682">
        <v>75</v>
      </c>
      <c r="O1682">
        <v>99</v>
      </c>
      <c r="P1682">
        <v>13</v>
      </c>
      <c r="Q1682">
        <v>66</v>
      </c>
      <c r="R1682">
        <v>43</v>
      </c>
      <c r="S1682">
        <v>8</v>
      </c>
      <c r="T1682">
        <v>4</v>
      </c>
      <c r="U1682">
        <v>3</v>
      </c>
      <c r="V1682">
        <v>4</v>
      </c>
      <c r="W1682">
        <v>5</v>
      </c>
      <c r="X1682">
        <v>7</v>
      </c>
      <c r="Y1682">
        <v>0</v>
      </c>
      <c r="Z1682">
        <v>0</v>
      </c>
      <c r="AA1682" t="s">
        <v>38</v>
      </c>
      <c r="AB1682">
        <v>0</v>
      </c>
    </row>
    <row r="1683" spans="2:28" x14ac:dyDescent="0.2">
      <c r="B1683">
        <v>10735</v>
      </c>
      <c r="C1683">
        <v>1972</v>
      </c>
      <c r="D1683" s="59">
        <f t="shared" ca="1" si="79"/>
        <v>52</v>
      </c>
      <c r="E1683" t="s">
        <v>23</v>
      </c>
      <c r="F1683" t="s">
        <v>28</v>
      </c>
      <c r="G1683" t="s">
        <v>1922</v>
      </c>
      <c r="H1683" s="61" t="str">
        <f t="shared" si="80"/>
        <v>22,804.00</v>
      </c>
      <c r="I1683" s="78">
        <f t="shared" si="81"/>
        <v>22804</v>
      </c>
      <c r="J1683">
        <v>1</v>
      </c>
      <c r="K1683">
        <v>0</v>
      </c>
      <c r="L1683" s="61" t="s">
        <v>1923</v>
      </c>
      <c r="M1683" s="93">
        <v>41486</v>
      </c>
      <c r="N1683">
        <v>75</v>
      </c>
      <c r="O1683">
        <v>14</v>
      </c>
      <c r="P1683">
        <v>1</v>
      </c>
      <c r="Q1683">
        <v>7</v>
      </c>
      <c r="R1683">
        <v>2</v>
      </c>
      <c r="S1683">
        <v>1</v>
      </c>
      <c r="T1683">
        <v>1</v>
      </c>
      <c r="U1683">
        <v>1</v>
      </c>
      <c r="V1683">
        <v>2</v>
      </c>
      <c r="W1683">
        <v>2</v>
      </c>
      <c r="X1683">
        <v>9</v>
      </c>
      <c r="Y1683">
        <v>0</v>
      </c>
      <c r="Z1683">
        <v>0</v>
      </c>
      <c r="AA1683" t="s">
        <v>67</v>
      </c>
      <c r="AB1683">
        <v>0</v>
      </c>
    </row>
    <row r="1684" spans="2:28" x14ac:dyDescent="0.2">
      <c r="B1684">
        <v>5068</v>
      </c>
      <c r="C1684">
        <v>1972</v>
      </c>
      <c r="D1684" s="59">
        <f t="shared" ca="1" si="79"/>
        <v>52</v>
      </c>
      <c r="E1684" t="s">
        <v>23</v>
      </c>
      <c r="F1684" t="s">
        <v>28</v>
      </c>
      <c r="G1684" t="s">
        <v>1922</v>
      </c>
      <c r="H1684" s="61" t="str">
        <f t="shared" si="80"/>
        <v>22,804.00</v>
      </c>
      <c r="I1684" s="78">
        <f t="shared" si="81"/>
        <v>22804</v>
      </c>
      <c r="J1684">
        <v>1</v>
      </c>
      <c r="K1684">
        <v>0</v>
      </c>
      <c r="L1684" s="61" t="s">
        <v>1923</v>
      </c>
      <c r="M1684" s="93">
        <v>41486</v>
      </c>
      <c r="N1684">
        <v>75</v>
      </c>
      <c r="O1684">
        <v>14</v>
      </c>
      <c r="P1684">
        <v>1</v>
      </c>
      <c r="Q1684">
        <v>7</v>
      </c>
      <c r="R1684">
        <v>2</v>
      </c>
      <c r="S1684">
        <v>1</v>
      </c>
      <c r="T1684">
        <v>1</v>
      </c>
      <c r="U1684">
        <v>1</v>
      </c>
      <c r="V1684">
        <v>2</v>
      </c>
      <c r="W1684">
        <v>2</v>
      </c>
      <c r="X1684">
        <v>9</v>
      </c>
      <c r="Y1684">
        <v>0</v>
      </c>
      <c r="Z1684">
        <v>0</v>
      </c>
      <c r="AA1684" t="s">
        <v>27</v>
      </c>
      <c r="AB1684">
        <v>0</v>
      </c>
    </row>
    <row r="1685" spans="2:28" x14ac:dyDescent="0.2">
      <c r="B1685">
        <v>9974</v>
      </c>
      <c r="C1685">
        <v>1975</v>
      </c>
      <c r="D1685" s="59">
        <f t="shared" ca="1" si="79"/>
        <v>49</v>
      </c>
      <c r="E1685" t="s">
        <v>23</v>
      </c>
      <c r="F1685" t="s">
        <v>32</v>
      </c>
      <c r="G1685" t="s">
        <v>1924</v>
      </c>
      <c r="H1685" s="61" t="str">
        <f t="shared" si="80"/>
        <v>30,631.00</v>
      </c>
      <c r="I1685" s="78">
        <f t="shared" si="81"/>
        <v>30631</v>
      </c>
      <c r="J1685">
        <v>1</v>
      </c>
      <c r="K1685">
        <v>0</v>
      </c>
      <c r="L1685" s="61">
        <v>41615</v>
      </c>
      <c r="M1685" s="93">
        <v>41615</v>
      </c>
      <c r="N1685">
        <v>75</v>
      </c>
      <c r="O1685">
        <v>15</v>
      </c>
      <c r="P1685">
        <v>6</v>
      </c>
      <c r="Q1685">
        <v>20</v>
      </c>
      <c r="R1685">
        <v>4</v>
      </c>
      <c r="S1685">
        <v>5</v>
      </c>
      <c r="T1685">
        <v>20</v>
      </c>
      <c r="U1685">
        <v>1</v>
      </c>
      <c r="V1685">
        <v>3</v>
      </c>
      <c r="W1685">
        <v>2</v>
      </c>
      <c r="X1685">
        <v>7</v>
      </c>
      <c r="Y1685">
        <v>0</v>
      </c>
      <c r="Z1685">
        <v>0</v>
      </c>
      <c r="AA1685" t="s">
        <v>67</v>
      </c>
      <c r="AB1685">
        <v>0</v>
      </c>
    </row>
    <row r="1686" spans="2:28" x14ac:dyDescent="0.2">
      <c r="B1686">
        <v>7053</v>
      </c>
      <c r="C1686">
        <v>1967</v>
      </c>
      <c r="D1686" s="59">
        <f t="shared" ca="1" si="79"/>
        <v>57</v>
      </c>
      <c r="E1686" t="s">
        <v>40</v>
      </c>
      <c r="F1686" t="s">
        <v>28</v>
      </c>
      <c r="G1686" t="s">
        <v>1925</v>
      </c>
      <c r="H1686" s="61" t="str">
        <f t="shared" si="80"/>
        <v>78,420.00</v>
      </c>
      <c r="I1686" s="78">
        <f t="shared" si="81"/>
        <v>78420</v>
      </c>
      <c r="J1686">
        <v>0</v>
      </c>
      <c r="K1686">
        <v>0</v>
      </c>
      <c r="L1686" s="61" t="s">
        <v>671</v>
      </c>
      <c r="M1686" s="93">
        <v>41454</v>
      </c>
      <c r="N1686">
        <v>75</v>
      </c>
      <c r="O1686">
        <v>604</v>
      </c>
      <c r="P1686">
        <v>28</v>
      </c>
      <c r="Q1686">
        <v>674</v>
      </c>
      <c r="R1686">
        <v>91</v>
      </c>
      <c r="S1686">
        <v>28</v>
      </c>
      <c r="T1686">
        <v>28</v>
      </c>
      <c r="U1686">
        <v>1</v>
      </c>
      <c r="V1686">
        <v>3</v>
      </c>
      <c r="W1686">
        <v>8</v>
      </c>
      <c r="X1686">
        <v>1</v>
      </c>
      <c r="Y1686">
        <v>0</v>
      </c>
      <c r="Z1686">
        <v>0</v>
      </c>
      <c r="AA1686" t="s">
        <v>67</v>
      </c>
      <c r="AB1686">
        <v>0</v>
      </c>
    </row>
    <row r="1687" spans="2:28" x14ac:dyDescent="0.2">
      <c r="B1687">
        <v>3179</v>
      </c>
      <c r="C1687">
        <v>1981</v>
      </c>
      <c r="D1687" s="59">
        <f t="shared" ca="1" si="79"/>
        <v>43</v>
      </c>
      <c r="E1687" t="s">
        <v>23</v>
      </c>
      <c r="F1687" t="s">
        <v>28</v>
      </c>
      <c r="G1687" t="s">
        <v>1926</v>
      </c>
      <c r="H1687" s="61" t="str">
        <f t="shared" si="80"/>
        <v>81,741.00</v>
      </c>
      <c r="I1687" s="78">
        <f t="shared" si="81"/>
        <v>81741</v>
      </c>
      <c r="J1687">
        <v>0</v>
      </c>
      <c r="K1687">
        <v>0</v>
      </c>
      <c r="L1687" s="61" t="s">
        <v>467</v>
      </c>
      <c r="M1687" s="93">
        <v>41441</v>
      </c>
      <c r="N1687">
        <v>75</v>
      </c>
      <c r="O1687">
        <v>249</v>
      </c>
      <c r="P1687">
        <v>153</v>
      </c>
      <c r="Q1687">
        <v>940</v>
      </c>
      <c r="R1687">
        <v>58</v>
      </c>
      <c r="S1687">
        <v>134</v>
      </c>
      <c r="T1687">
        <v>38</v>
      </c>
      <c r="U1687">
        <v>0</v>
      </c>
      <c r="V1687">
        <v>6</v>
      </c>
      <c r="W1687">
        <v>7</v>
      </c>
      <c r="X1687">
        <v>2</v>
      </c>
      <c r="Y1687">
        <v>0</v>
      </c>
      <c r="Z1687">
        <v>0</v>
      </c>
      <c r="AA1687" t="s">
        <v>27</v>
      </c>
      <c r="AB1687">
        <v>0</v>
      </c>
    </row>
    <row r="1688" spans="2:28" x14ac:dyDescent="0.2">
      <c r="B1688">
        <v>8082</v>
      </c>
      <c r="C1688">
        <v>1972</v>
      </c>
      <c r="D1688" s="59">
        <f t="shared" ca="1" si="79"/>
        <v>52</v>
      </c>
      <c r="E1688" t="s">
        <v>23</v>
      </c>
      <c r="F1688" t="s">
        <v>32</v>
      </c>
      <c r="G1688" t="s">
        <v>1927</v>
      </c>
      <c r="H1688" s="61" t="str">
        <f t="shared" si="80"/>
        <v>25,721.00</v>
      </c>
      <c r="I1688" s="78">
        <f t="shared" si="81"/>
        <v>25721</v>
      </c>
      <c r="J1688">
        <v>1</v>
      </c>
      <c r="K1688">
        <v>0</v>
      </c>
      <c r="L1688" s="61" t="s">
        <v>1928</v>
      </c>
      <c r="M1688" s="93">
        <v>41415</v>
      </c>
      <c r="N1688">
        <v>75</v>
      </c>
      <c r="O1688">
        <v>1</v>
      </c>
      <c r="P1688">
        <v>3</v>
      </c>
      <c r="Q1688">
        <v>6</v>
      </c>
      <c r="R1688">
        <v>3</v>
      </c>
      <c r="S1688">
        <v>6</v>
      </c>
      <c r="T1688">
        <v>15</v>
      </c>
      <c r="U1688">
        <v>1</v>
      </c>
      <c r="V1688">
        <v>1</v>
      </c>
      <c r="W1688">
        <v>2</v>
      </c>
      <c r="X1688">
        <v>7</v>
      </c>
      <c r="Y1688">
        <v>1</v>
      </c>
      <c r="Z1688">
        <v>0</v>
      </c>
      <c r="AA1688" t="s">
        <v>38</v>
      </c>
      <c r="AB1688">
        <v>0</v>
      </c>
    </row>
    <row r="1689" spans="2:28" x14ac:dyDescent="0.2">
      <c r="B1689">
        <v>1362</v>
      </c>
      <c r="C1689">
        <v>1973</v>
      </c>
      <c r="D1689" s="59">
        <f t="shared" ca="1" si="79"/>
        <v>51</v>
      </c>
      <c r="E1689" t="s">
        <v>23</v>
      </c>
      <c r="F1689" t="s">
        <v>28</v>
      </c>
      <c r="G1689" t="s">
        <v>1929</v>
      </c>
      <c r="H1689" s="61" t="str">
        <f t="shared" si="80"/>
        <v>31,907.00</v>
      </c>
      <c r="I1689" s="78">
        <f t="shared" si="81"/>
        <v>31907</v>
      </c>
      <c r="J1689">
        <v>0</v>
      </c>
      <c r="K1689">
        <v>0</v>
      </c>
      <c r="L1689" s="61">
        <v>41367</v>
      </c>
      <c r="M1689" s="93">
        <v>41367</v>
      </c>
      <c r="N1689">
        <v>75</v>
      </c>
      <c r="O1689">
        <v>33</v>
      </c>
      <c r="P1689">
        <v>87</v>
      </c>
      <c r="Q1689">
        <v>64</v>
      </c>
      <c r="R1689">
        <v>175</v>
      </c>
      <c r="S1689">
        <v>16</v>
      </c>
      <c r="T1689">
        <v>74</v>
      </c>
      <c r="U1689">
        <v>1</v>
      </c>
      <c r="V1689">
        <v>6</v>
      </c>
      <c r="W1689">
        <v>6</v>
      </c>
      <c r="X1689">
        <v>7</v>
      </c>
      <c r="Y1689">
        <v>0</v>
      </c>
      <c r="Z1689">
        <v>0</v>
      </c>
      <c r="AA1689" t="s">
        <v>46</v>
      </c>
      <c r="AB1689">
        <v>0</v>
      </c>
    </row>
    <row r="1690" spans="2:28" x14ac:dyDescent="0.2">
      <c r="B1690">
        <v>6768</v>
      </c>
      <c r="C1690">
        <v>1963</v>
      </c>
      <c r="D1690" s="59">
        <f t="shared" ca="1" si="79"/>
        <v>61</v>
      </c>
      <c r="E1690" t="s">
        <v>23</v>
      </c>
      <c r="F1690" t="s">
        <v>24</v>
      </c>
      <c r="G1690" t="s">
        <v>1930</v>
      </c>
      <c r="H1690" s="61" t="str">
        <f t="shared" si="80"/>
        <v>37,859.00</v>
      </c>
      <c r="I1690" s="78">
        <f t="shared" si="81"/>
        <v>37859</v>
      </c>
      <c r="J1690">
        <v>1</v>
      </c>
      <c r="K1690">
        <v>2</v>
      </c>
      <c r="L1690" s="61">
        <v>41609</v>
      </c>
      <c r="M1690" s="93">
        <v>41609</v>
      </c>
      <c r="N1690">
        <v>75</v>
      </c>
      <c r="O1690">
        <v>22</v>
      </c>
      <c r="P1690">
        <v>1</v>
      </c>
      <c r="Q1690">
        <v>8</v>
      </c>
      <c r="R1690">
        <v>2</v>
      </c>
      <c r="S1690">
        <v>1</v>
      </c>
      <c r="T1690">
        <v>2</v>
      </c>
      <c r="U1690">
        <v>2</v>
      </c>
      <c r="V1690">
        <v>1</v>
      </c>
      <c r="W1690">
        <v>3</v>
      </c>
      <c r="X1690">
        <v>8</v>
      </c>
      <c r="Y1690">
        <v>0</v>
      </c>
      <c r="Z1690">
        <v>0</v>
      </c>
      <c r="AA1690" t="s">
        <v>31</v>
      </c>
      <c r="AB1690">
        <v>0</v>
      </c>
    </row>
    <row r="1691" spans="2:28" x14ac:dyDescent="0.2">
      <c r="B1691">
        <v>2375</v>
      </c>
      <c r="C1691">
        <v>1973</v>
      </c>
      <c r="D1691" s="59">
        <f t="shared" ca="1" si="79"/>
        <v>51</v>
      </c>
      <c r="E1691" t="s">
        <v>23</v>
      </c>
      <c r="F1691" t="s">
        <v>32</v>
      </c>
      <c r="G1691" t="s">
        <v>1931</v>
      </c>
      <c r="H1691" s="61" t="str">
        <f t="shared" si="80"/>
        <v>30,261.00</v>
      </c>
      <c r="I1691" s="78">
        <f t="shared" si="81"/>
        <v>30261</v>
      </c>
      <c r="J1691">
        <v>1</v>
      </c>
      <c r="K1691">
        <v>2</v>
      </c>
      <c r="L1691" s="61" t="s">
        <v>1932</v>
      </c>
      <c r="M1691" s="93">
        <v>41177</v>
      </c>
      <c r="N1691">
        <v>75</v>
      </c>
      <c r="O1691">
        <v>8</v>
      </c>
      <c r="P1691">
        <v>0</v>
      </c>
      <c r="Q1691">
        <v>5</v>
      </c>
      <c r="R1691">
        <v>0</v>
      </c>
      <c r="S1691">
        <v>3</v>
      </c>
      <c r="T1691">
        <v>6</v>
      </c>
      <c r="U1691">
        <v>1</v>
      </c>
      <c r="V1691">
        <v>0</v>
      </c>
      <c r="W1691">
        <v>3</v>
      </c>
      <c r="X1691">
        <v>8</v>
      </c>
      <c r="Y1691">
        <v>0</v>
      </c>
      <c r="Z1691">
        <v>0</v>
      </c>
      <c r="AA1691" t="s">
        <v>27</v>
      </c>
      <c r="AB1691">
        <v>0</v>
      </c>
    </row>
    <row r="1692" spans="2:28" x14ac:dyDescent="0.2">
      <c r="B1692">
        <v>6856</v>
      </c>
      <c r="C1692">
        <v>1980</v>
      </c>
      <c r="D1692" s="59">
        <f t="shared" ca="1" si="79"/>
        <v>44</v>
      </c>
      <c r="E1692" t="s">
        <v>23</v>
      </c>
      <c r="F1692" t="s">
        <v>32</v>
      </c>
      <c r="G1692" t="s">
        <v>1933</v>
      </c>
      <c r="H1692" s="61" t="str">
        <f t="shared" si="80"/>
        <v>21,645.00</v>
      </c>
      <c r="I1692" s="78">
        <f t="shared" si="81"/>
        <v>21645</v>
      </c>
      <c r="J1692">
        <v>1</v>
      </c>
      <c r="K1692">
        <v>0</v>
      </c>
      <c r="L1692" s="61">
        <v>40977</v>
      </c>
      <c r="M1692" s="93">
        <v>40977</v>
      </c>
      <c r="N1692">
        <v>75</v>
      </c>
      <c r="O1692">
        <v>14</v>
      </c>
      <c r="P1692">
        <v>0</v>
      </c>
      <c r="Q1692">
        <v>23</v>
      </c>
      <c r="R1692">
        <v>4</v>
      </c>
      <c r="S1692">
        <v>5</v>
      </c>
      <c r="T1692">
        <v>19</v>
      </c>
      <c r="U1692">
        <v>3</v>
      </c>
      <c r="V1692">
        <v>3</v>
      </c>
      <c r="W1692">
        <v>3</v>
      </c>
      <c r="X1692">
        <v>9</v>
      </c>
      <c r="Y1692">
        <v>1</v>
      </c>
      <c r="Z1692">
        <v>0</v>
      </c>
      <c r="AA1692" t="s">
        <v>46</v>
      </c>
      <c r="AB1692">
        <v>0</v>
      </c>
    </row>
    <row r="1693" spans="2:28" x14ac:dyDescent="0.2">
      <c r="B1693">
        <v>4066</v>
      </c>
      <c r="C1693">
        <v>1979</v>
      </c>
      <c r="D1693" s="59">
        <f t="shared" ca="1" si="79"/>
        <v>45</v>
      </c>
      <c r="E1693" t="s">
        <v>43</v>
      </c>
      <c r="F1693" t="s">
        <v>24</v>
      </c>
      <c r="G1693" t="s">
        <v>1934</v>
      </c>
      <c r="H1693" s="61" t="str">
        <f t="shared" si="80"/>
        <v>21,282.00</v>
      </c>
      <c r="I1693" s="78">
        <f t="shared" si="81"/>
        <v>21282</v>
      </c>
      <c r="J1693">
        <v>1</v>
      </c>
      <c r="K1693">
        <v>0</v>
      </c>
      <c r="L1693" s="61">
        <v>41948</v>
      </c>
      <c r="M1693" s="93">
        <v>41948</v>
      </c>
      <c r="N1693">
        <v>76</v>
      </c>
      <c r="O1693">
        <v>1</v>
      </c>
      <c r="P1693">
        <v>5</v>
      </c>
      <c r="Q1693">
        <v>8</v>
      </c>
      <c r="R1693">
        <v>4</v>
      </c>
      <c r="S1693">
        <v>8</v>
      </c>
      <c r="T1693">
        <v>20</v>
      </c>
      <c r="U1693">
        <v>2</v>
      </c>
      <c r="V1693">
        <v>2</v>
      </c>
      <c r="W1693">
        <v>2</v>
      </c>
      <c r="X1693">
        <v>6</v>
      </c>
      <c r="Y1693">
        <v>0</v>
      </c>
      <c r="Z1693">
        <v>0</v>
      </c>
      <c r="AA1693" t="s">
        <v>27</v>
      </c>
      <c r="AB1693">
        <v>0</v>
      </c>
    </row>
    <row r="1694" spans="2:28" x14ac:dyDescent="0.2">
      <c r="B1694">
        <v>4333</v>
      </c>
      <c r="C1694">
        <v>1955</v>
      </c>
      <c r="D1694" s="59">
        <f t="shared" ca="1" si="79"/>
        <v>69</v>
      </c>
      <c r="E1694" t="s">
        <v>23</v>
      </c>
      <c r="F1694" t="s">
        <v>32</v>
      </c>
      <c r="G1694" t="s">
        <v>1935</v>
      </c>
      <c r="H1694" s="61" t="str">
        <f t="shared" si="80"/>
        <v>32,144.00</v>
      </c>
      <c r="I1694" s="78">
        <f t="shared" si="81"/>
        <v>32144</v>
      </c>
      <c r="J1694">
        <v>1</v>
      </c>
      <c r="K1694">
        <v>1</v>
      </c>
      <c r="L1694" s="61" t="s">
        <v>201</v>
      </c>
      <c r="M1694" s="93">
        <v>41721</v>
      </c>
      <c r="N1694">
        <v>76</v>
      </c>
      <c r="O1694">
        <v>41</v>
      </c>
      <c r="P1694">
        <v>0</v>
      </c>
      <c r="Q1694">
        <v>10</v>
      </c>
      <c r="R1694">
        <v>0</v>
      </c>
      <c r="S1694">
        <v>0</v>
      </c>
      <c r="T1694">
        <v>3</v>
      </c>
      <c r="U1694">
        <v>4</v>
      </c>
      <c r="V1694">
        <v>2</v>
      </c>
      <c r="W1694">
        <v>3</v>
      </c>
      <c r="X1694">
        <v>7</v>
      </c>
      <c r="Y1694">
        <v>0</v>
      </c>
      <c r="Z1694">
        <v>0</v>
      </c>
      <c r="AA1694" t="s">
        <v>50</v>
      </c>
      <c r="AB1694">
        <v>1</v>
      </c>
    </row>
    <row r="1695" spans="2:28" x14ac:dyDescent="0.2">
      <c r="B1695">
        <v>2948</v>
      </c>
      <c r="C1695">
        <v>1955</v>
      </c>
      <c r="D1695" s="59">
        <f t="shared" ca="1" si="79"/>
        <v>69</v>
      </c>
      <c r="E1695" t="s">
        <v>53</v>
      </c>
      <c r="F1695" t="s">
        <v>24</v>
      </c>
      <c r="G1695" t="s">
        <v>1936</v>
      </c>
      <c r="H1695" s="61" t="str">
        <f t="shared" si="80"/>
        <v>62,637.00</v>
      </c>
      <c r="I1695" s="78">
        <f t="shared" si="81"/>
        <v>62637</v>
      </c>
      <c r="J1695">
        <v>0</v>
      </c>
      <c r="K1695">
        <v>1</v>
      </c>
      <c r="L1695" s="61">
        <v>41642</v>
      </c>
      <c r="M1695" s="93">
        <v>41642</v>
      </c>
      <c r="N1695">
        <v>76</v>
      </c>
      <c r="O1695">
        <v>104</v>
      </c>
      <c r="P1695">
        <v>12</v>
      </c>
      <c r="Q1695">
        <v>48</v>
      </c>
      <c r="R1695">
        <v>4</v>
      </c>
      <c r="S1695">
        <v>12</v>
      </c>
      <c r="T1695">
        <v>5</v>
      </c>
      <c r="U1695">
        <v>1</v>
      </c>
      <c r="V1695">
        <v>2</v>
      </c>
      <c r="W1695">
        <v>5</v>
      </c>
      <c r="X1695">
        <v>2</v>
      </c>
      <c r="Y1695">
        <v>0</v>
      </c>
      <c r="Z1695">
        <v>0</v>
      </c>
      <c r="AA1695" t="s">
        <v>31</v>
      </c>
      <c r="AB1695">
        <v>0</v>
      </c>
    </row>
    <row r="1696" spans="2:28" x14ac:dyDescent="0.2">
      <c r="B1696">
        <v>4927</v>
      </c>
      <c r="C1696">
        <v>1972</v>
      </c>
      <c r="D1696" s="59">
        <f t="shared" ca="1" si="79"/>
        <v>52</v>
      </c>
      <c r="E1696" t="s">
        <v>23</v>
      </c>
      <c r="F1696" t="s">
        <v>32</v>
      </c>
      <c r="G1696" t="s">
        <v>1937</v>
      </c>
      <c r="H1696" s="61" t="str">
        <f t="shared" si="80"/>
        <v>16,626.00</v>
      </c>
      <c r="I1696" s="78">
        <f t="shared" si="81"/>
        <v>16626</v>
      </c>
      <c r="J1696">
        <v>2</v>
      </c>
      <c r="K1696">
        <v>0</v>
      </c>
      <c r="L1696" s="61" t="s">
        <v>336</v>
      </c>
      <c r="M1696" s="93">
        <v>41654</v>
      </c>
      <c r="N1696">
        <v>76</v>
      </c>
      <c r="O1696">
        <v>8</v>
      </c>
      <c r="P1696">
        <v>3</v>
      </c>
      <c r="Q1696">
        <v>22</v>
      </c>
      <c r="R1696">
        <v>21</v>
      </c>
      <c r="S1696">
        <v>1</v>
      </c>
      <c r="T1696">
        <v>13</v>
      </c>
      <c r="U1696">
        <v>3</v>
      </c>
      <c r="V1696">
        <v>3</v>
      </c>
      <c r="W1696">
        <v>3</v>
      </c>
      <c r="X1696">
        <v>9</v>
      </c>
      <c r="Y1696">
        <v>0</v>
      </c>
      <c r="Z1696">
        <v>0</v>
      </c>
      <c r="AA1696" t="s">
        <v>67</v>
      </c>
      <c r="AB1696">
        <v>0</v>
      </c>
    </row>
    <row r="1697" spans="2:28" x14ac:dyDescent="0.2">
      <c r="B1697">
        <v>7426</v>
      </c>
      <c r="C1697">
        <v>1972</v>
      </c>
      <c r="D1697" s="59">
        <f t="shared" ca="1" si="79"/>
        <v>52</v>
      </c>
      <c r="E1697" t="s">
        <v>43</v>
      </c>
      <c r="F1697" t="s">
        <v>32</v>
      </c>
      <c r="G1697" t="s">
        <v>1938</v>
      </c>
      <c r="H1697" s="61" t="str">
        <f t="shared" si="80"/>
        <v>54,690.00</v>
      </c>
      <c r="I1697" s="78">
        <f t="shared" si="81"/>
        <v>54690</v>
      </c>
      <c r="J1697">
        <v>1</v>
      </c>
      <c r="K1697">
        <v>1</v>
      </c>
      <c r="L1697" s="61">
        <v>41466</v>
      </c>
      <c r="M1697" s="93">
        <v>41466</v>
      </c>
      <c r="N1697">
        <v>76</v>
      </c>
      <c r="O1697">
        <v>111</v>
      </c>
      <c r="P1697">
        <v>16</v>
      </c>
      <c r="Q1697">
        <v>37</v>
      </c>
      <c r="R1697">
        <v>7</v>
      </c>
      <c r="S1697">
        <v>9</v>
      </c>
      <c r="T1697">
        <v>18</v>
      </c>
      <c r="U1697">
        <v>3</v>
      </c>
      <c r="V1697">
        <v>3</v>
      </c>
      <c r="W1697">
        <v>5</v>
      </c>
      <c r="X1697">
        <v>3</v>
      </c>
      <c r="Y1697">
        <v>0</v>
      </c>
      <c r="Z1697">
        <v>0</v>
      </c>
      <c r="AA1697" t="s">
        <v>27</v>
      </c>
      <c r="AB1697">
        <v>0</v>
      </c>
    </row>
    <row r="1698" spans="2:28" x14ac:dyDescent="0.2">
      <c r="B1698">
        <v>8360</v>
      </c>
      <c r="C1698">
        <v>1972</v>
      </c>
      <c r="D1698" s="59">
        <f t="shared" ca="1" si="79"/>
        <v>52</v>
      </c>
      <c r="E1698" t="s">
        <v>43</v>
      </c>
      <c r="F1698" t="s">
        <v>32</v>
      </c>
      <c r="G1698" t="s">
        <v>1938</v>
      </c>
      <c r="H1698" s="61" t="str">
        <f t="shared" si="80"/>
        <v>54,690.00</v>
      </c>
      <c r="I1698" s="78">
        <f t="shared" si="81"/>
        <v>54690</v>
      </c>
      <c r="J1698">
        <v>1</v>
      </c>
      <c r="K1698">
        <v>1</v>
      </c>
      <c r="L1698" s="61">
        <v>41466</v>
      </c>
      <c r="M1698" s="93">
        <v>41466</v>
      </c>
      <c r="N1698">
        <v>76</v>
      </c>
      <c r="O1698">
        <v>111</v>
      </c>
      <c r="P1698">
        <v>16</v>
      </c>
      <c r="Q1698">
        <v>37</v>
      </c>
      <c r="R1698">
        <v>7</v>
      </c>
      <c r="S1698">
        <v>9</v>
      </c>
      <c r="T1698">
        <v>18</v>
      </c>
      <c r="U1698">
        <v>3</v>
      </c>
      <c r="V1698">
        <v>3</v>
      </c>
      <c r="W1698">
        <v>5</v>
      </c>
      <c r="X1698">
        <v>3</v>
      </c>
      <c r="Y1698">
        <v>0</v>
      </c>
      <c r="Z1698">
        <v>0</v>
      </c>
      <c r="AA1698" t="s">
        <v>27</v>
      </c>
      <c r="AB1698">
        <v>0</v>
      </c>
    </row>
    <row r="1699" spans="2:28" x14ac:dyDescent="0.2">
      <c r="B1699">
        <v>4058</v>
      </c>
      <c r="C1699">
        <v>1956</v>
      </c>
      <c r="D1699" s="59">
        <f t="shared" ca="1" si="79"/>
        <v>68</v>
      </c>
      <c r="E1699" t="s">
        <v>40</v>
      </c>
      <c r="F1699" t="s">
        <v>28</v>
      </c>
      <c r="G1699" t="s">
        <v>1939</v>
      </c>
      <c r="H1699" s="61" t="str">
        <f t="shared" si="80"/>
        <v>61,284.00</v>
      </c>
      <c r="I1699" s="78">
        <f t="shared" si="81"/>
        <v>61284</v>
      </c>
      <c r="J1699">
        <v>0</v>
      </c>
      <c r="K1699">
        <v>0</v>
      </c>
      <c r="L1699" s="61">
        <v>41618</v>
      </c>
      <c r="M1699" s="93">
        <v>41618</v>
      </c>
      <c r="N1699">
        <v>76</v>
      </c>
      <c r="O1699">
        <v>618</v>
      </c>
      <c r="P1699">
        <v>15</v>
      </c>
      <c r="Q1699">
        <v>106</v>
      </c>
      <c r="R1699">
        <v>20</v>
      </c>
      <c r="S1699">
        <v>7</v>
      </c>
      <c r="T1699">
        <v>45</v>
      </c>
      <c r="U1699">
        <v>1</v>
      </c>
      <c r="V1699">
        <v>11</v>
      </c>
      <c r="W1699">
        <v>8</v>
      </c>
      <c r="X1699">
        <v>6</v>
      </c>
      <c r="Y1699">
        <v>0</v>
      </c>
      <c r="Z1699">
        <v>0</v>
      </c>
      <c r="AA1699" t="s">
        <v>27</v>
      </c>
      <c r="AB1699">
        <v>1</v>
      </c>
    </row>
    <row r="1700" spans="2:28" x14ac:dyDescent="0.2">
      <c r="B1700">
        <v>10755</v>
      </c>
      <c r="C1700">
        <v>1977</v>
      </c>
      <c r="D1700" s="59">
        <f t="shared" ca="1" si="79"/>
        <v>47</v>
      </c>
      <c r="E1700" t="s">
        <v>43</v>
      </c>
      <c r="F1700" t="s">
        <v>32</v>
      </c>
      <c r="G1700" t="s">
        <v>1940</v>
      </c>
      <c r="H1700" s="61" t="str">
        <f t="shared" si="80"/>
        <v>23,718.00</v>
      </c>
      <c r="I1700" s="78">
        <f t="shared" si="81"/>
        <v>23718</v>
      </c>
      <c r="J1700">
        <v>1</v>
      </c>
      <c r="K1700">
        <v>0</v>
      </c>
      <c r="L1700" s="61">
        <v>41314</v>
      </c>
      <c r="M1700" s="93">
        <v>41314</v>
      </c>
      <c r="N1700">
        <v>76</v>
      </c>
      <c r="O1700">
        <v>6</v>
      </c>
      <c r="P1700">
        <v>3</v>
      </c>
      <c r="Q1700">
        <v>14</v>
      </c>
      <c r="R1700">
        <v>15</v>
      </c>
      <c r="S1700">
        <v>7</v>
      </c>
      <c r="T1700">
        <v>36</v>
      </c>
      <c r="U1700">
        <v>3</v>
      </c>
      <c r="V1700">
        <v>3</v>
      </c>
      <c r="W1700">
        <v>2</v>
      </c>
      <c r="X1700">
        <v>7</v>
      </c>
      <c r="Y1700">
        <v>0</v>
      </c>
      <c r="Z1700">
        <v>0</v>
      </c>
      <c r="AA1700" t="s">
        <v>38</v>
      </c>
      <c r="AB1700">
        <v>0</v>
      </c>
    </row>
    <row r="1701" spans="2:28" x14ac:dyDescent="0.2">
      <c r="B1701">
        <v>8414</v>
      </c>
      <c r="C1701">
        <v>1963</v>
      </c>
      <c r="D1701" s="59">
        <f t="shared" ca="1" si="79"/>
        <v>61</v>
      </c>
      <c r="E1701" t="s">
        <v>40</v>
      </c>
      <c r="F1701" t="s">
        <v>28</v>
      </c>
      <c r="G1701" t="s">
        <v>1941</v>
      </c>
      <c r="H1701" s="61" t="str">
        <f t="shared" si="80"/>
        <v>33,419.00</v>
      </c>
      <c r="I1701" s="78">
        <f t="shared" si="81"/>
        <v>33419</v>
      </c>
      <c r="J1701">
        <v>0</v>
      </c>
      <c r="K1701">
        <v>1</v>
      </c>
      <c r="L1701" s="61" t="s">
        <v>622</v>
      </c>
      <c r="M1701" s="93">
        <v>41503</v>
      </c>
      <c r="N1701">
        <v>76</v>
      </c>
      <c r="O1701">
        <v>56</v>
      </c>
      <c r="P1701">
        <v>0</v>
      </c>
      <c r="Q1701">
        <v>12</v>
      </c>
      <c r="R1701">
        <v>0</v>
      </c>
      <c r="S1701">
        <v>0</v>
      </c>
      <c r="T1701">
        <v>18</v>
      </c>
      <c r="U1701">
        <v>2</v>
      </c>
      <c r="V1701">
        <v>2</v>
      </c>
      <c r="W1701">
        <v>4</v>
      </c>
      <c r="X1701">
        <v>7</v>
      </c>
      <c r="Y1701">
        <v>0</v>
      </c>
      <c r="Z1701">
        <v>0</v>
      </c>
      <c r="AA1701" t="s">
        <v>27</v>
      </c>
      <c r="AB1701">
        <v>0</v>
      </c>
    </row>
    <row r="1702" spans="2:28" x14ac:dyDescent="0.2">
      <c r="B1702">
        <v>6810</v>
      </c>
      <c r="C1702">
        <v>1984</v>
      </c>
      <c r="D1702" s="59">
        <f t="shared" ca="1" si="79"/>
        <v>40</v>
      </c>
      <c r="E1702" t="s">
        <v>23</v>
      </c>
      <c r="F1702" t="s">
        <v>24</v>
      </c>
      <c r="G1702" t="s">
        <v>1942</v>
      </c>
      <c r="H1702" s="61" t="str">
        <f t="shared" si="80"/>
        <v>82,025.00</v>
      </c>
      <c r="I1702" s="78">
        <f t="shared" si="81"/>
        <v>82025</v>
      </c>
      <c r="J1702">
        <v>0</v>
      </c>
      <c r="K1702">
        <v>0</v>
      </c>
      <c r="L1702" s="61" t="s">
        <v>66</v>
      </c>
      <c r="M1702" s="93">
        <v>41422</v>
      </c>
      <c r="N1702">
        <v>76</v>
      </c>
      <c r="O1702">
        <v>267</v>
      </c>
      <c r="P1702">
        <v>98</v>
      </c>
      <c r="Q1702">
        <v>606</v>
      </c>
      <c r="R1702">
        <v>48</v>
      </c>
      <c r="S1702">
        <v>70</v>
      </c>
      <c r="T1702">
        <v>98</v>
      </c>
      <c r="U1702">
        <v>1</v>
      </c>
      <c r="V1702">
        <v>3</v>
      </c>
      <c r="W1702">
        <v>6</v>
      </c>
      <c r="X1702">
        <v>1</v>
      </c>
      <c r="Y1702">
        <v>1</v>
      </c>
      <c r="Z1702">
        <v>0</v>
      </c>
      <c r="AA1702" t="s">
        <v>67</v>
      </c>
      <c r="AB1702">
        <v>1</v>
      </c>
    </row>
    <row r="1703" spans="2:28" x14ac:dyDescent="0.2">
      <c r="B1703">
        <v>3839</v>
      </c>
      <c r="C1703">
        <v>1959</v>
      </c>
      <c r="D1703" s="59">
        <f t="shared" ca="1" si="79"/>
        <v>65</v>
      </c>
      <c r="E1703" t="s">
        <v>118</v>
      </c>
      <c r="F1703" t="s">
        <v>28</v>
      </c>
      <c r="G1703" t="s">
        <v>1943</v>
      </c>
      <c r="H1703" s="61" t="str">
        <f t="shared" si="80"/>
        <v>15,056.00</v>
      </c>
      <c r="I1703" s="78">
        <f t="shared" si="81"/>
        <v>15056</v>
      </c>
      <c r="J1703">
        <v>1</v>
      </c>
      <c r="K1703">
        <v>1</v>
      </c>
      <c r="L1703" s="61">
        <v>41338</v>
      </c>
      <c r="M1703" s="93">
        <v>41338</v>
      </c>
      <c r="N1703">
        <v>76</v>
      </c>
      <c r="O1703">
        <v>6</v>
      </c>
      <c r="P1703">
        <v>12</v>
      </c>
      <c r="Q1703">
        <v>3</v>
      </c>
      <c r="R1703">
        <v>21</v>
      </c>
      <c r="S1703">
        <v>6</v>
      </c>
      <c r="T1703">
        <v>40</v>
      </c>
      <c r="U1703">
        <v>5</v>
      </c>
      <c r="V1703">
        <v>2</v>
      </c>
      <c r="W1703">
        <v>3</v>
      </c>
      <c r="X1703">
        <v>5</v>
      </c>
      <c r="Y1703">
        <v>0</v>
      </c>
      <c r="Z1703">
        <v>0</v>
      </c>
      <c r="AA1703" t="s">
        <v>27</v>
      </c>
      <c r="AB1703">
        <v>0</v>
      </c>
    </row>
    <row r="1704" spans="2:28" x14ac:dyDescent="0.2">
      <c r="B1704">
        <v>3483</v>
      </c>
      <c r="C1704">
        <v>1959</v>
      </c>
      <c r="D1704" s="59">
        <f t="shared" ca="1" si="79"/>
        <v>65</v>
      </c>
      <c r="E1704" t="s">
        <v>23</v>
      </c>
      <c r="F1704" t="s">
        <v>32</v>
      </c>
      <c r="G1704" t="s">
        <v>1944</v>
      </c>
      <c r="H1704" s="61" t="str">
        <f t="shared" si="80"/>
        <v>48,192.00</v>
      </c>
      <c r="I1704" s="78">
        <f t="shared" si="81"/>
        <v>48192</v>
      </c>
      <c r="J1704">
        <v>0</v>
      </c>
      <c r="K1704">
        <v>0</v>
      </c>
      <c r="L1704" s="61">
        <v>41429</v>
      </c>
      <c r="M1704" s="93">
        <v>41429</v>
      </c>
      <c r="N1704">
        <v>76</v>
      </c>
      <c r="O1704">
        <v>1039</v>
      </c>
      <c r="P1704">
        <v>43</v>
      </c>
      <c r="Q1704">
        <v>204</v>
      </c>
      <c r="R1704">
        <v>153</v>
      </c>
      <c r="S1704">
        <v>58</v>
      </c>
      <c r="T1704">
        <v>29</v>
      </c>
      <c r="U1704">
        <v>3</v>
      </c>
      <c r="V1704">
        <v>2</v>
      </c>
      <c r="W1704">
        <v>12</v>
      </c>
      <c r="X1704">
        <v>8</v>
      </c>
      <c r="Y1704">
        <v>1</v>
      </c>
      <c r="Z1704">
        <v>0</v>
      </c>
      <c r="AA1704" t="s">
        <v>31</v>
      </c>
      <c r="AB1704">
        <v>3</v>
      </c>
    </row>
    <row r="1705" spans="2:28" x14ac:dyDescent="0.2">
      <c r="B1705">
        <v>238</v>
      </c>
      <c r="C1705">
        <v>1968</v>
      </c>
      <c r="D1705" s="59">
        <f t="shared" ca="1" si="79"/>
        <v>56</v>
      </c>
      <c r="E1705" t="s">
        <v>43</v>
      </c>
      <c r="F1705" t="s">
        <v>32</v>
      </c>
      <c r="G1705" t="s">
        <v>1945</v>
      </c>
      <c r="H1705" s="61" t="str">
        <f t="shared" si="80"/>
        <v>67,309.00</v>
      </c>
      <c r="I1705" s="78">
        <f t="shared" si="81"/>
        <v>67309</v>
      </c>
      <c r="J1705">
        <v>1</v>
      </c>
      <c r="K1705">
        <v>1</v>
      </c>
      <c r="L1705" s="61" t="s">
        <v>1344</v>
      </c>
      <c r="M1705" s="93">
        <v>41297</v>
      </c>
      <c r="N1705">
        <v>76</v>
      </c>
      <c r="O1705">
        <v>515</v>
      </c>
      <c r="P1705">
        <v>47</v>
      </c>
      <c r="Q1705">
        <v>181</v>
      </c>
      <c r="R1705">
        <v>149</v>
      </c>
      <c r="S1705">
        <v>95</v>
      </c>
      <c r="T1705">
        <v>95</v>
      </c>
      <c r="U1705">
        <v>15</v>
      </c>
      <c r="V1705">
        <v>9</v>
      </c>
      <c r="W1705">
        <v>9</v>
      </c>
      <c r="X1705">
        <v>7</v>
      </c>
      <c r="Y1705">
        <v>0</v>
      </c>
      <c r="Z1705">
        <v>0</v>
      </c>
      <c r="AA1705" t="s">
        <v>27</v>
      </c>
      <c r="AB1705">
        <v>0</v>
      </c>
    </row>
    <row r="1706" spans="2:28" x14ac:dyDescent="0.2">
      <c r="B1706">
        <v>591</v>
      </c>
      <c r="C1706">
        <v>1958</v>
      </c>
      <c r="D1706" s="59">
        <f t="shared" ca="1" si="79"/>
        <v>66</v>
      </c>
      <c r="E1706" t="s">
        <v>23</v>
      </c>
      <c r="F1706" t="s">
        <v>55</v>
      </c>
      <c r="G1706" t="s">
        <v>1946</v>
      </c>
      <c r="H1706" s="61" t="str">
        <f t="shared" si="80"/>
        <v>66,033.00</v>
      </c>
      <c r="I1706" s="78">
        <f t="shared" si="81"/>
        <v>66033</v>
      </c>
      <c r="J1706">
        <v>0</v>
      </c>
      <c r="K1706">
        <v>1</v>
      </c>
      <c r="L1706" s="61" t="s">
        <v>991</v>
      </c>
      <c r="M1706" s="93">
        <v>41294</v>
      </c>
      <c r="N1706">
        <v>76</v>
      </c>
      <c r="O1706">
        <v>293</v>
      </c>
      <c r="P1706">
        <v>35</v>
      </c>
      <c r="Q1706">
        <v>179</v>
      </c>
      <c r="R1706">
        <v>46</v>
      </c>
      <c r="S1706">
        <v>59</v>
      </c>
      <c r="T1706">
        <v>65</v>
      </c>
      <c r="U1706">
        <v>2</v>
      </c>
      <c r="V1706">
        <v>8</v>
      </c>
      <c r="W1706">
        <v>7</v>
      </c>
      <c r="X1706">
        <v>7</v>
      </c>
      <c r="Y1706">
        <v>0</v>
      </c>
      <c r="Z1706">
        <v>0</v>
      </c>
      <c r="AA1706" t="s">
        <v>50</v>
      </c>
      <c r="AB1706">
        <v>0</v>
      </c>
    </row>
    <row r="1707" spans="2:28" x14ac:dyDescent="0.2">
      <c r="B1707">
        <v>5063</v>
      </c>
      <c r="C1707">
        <v>1978</v>
      </c>
      <c r="D1707" s="59">
        <f t="shared" ca="1" si="79"/>
        <v>46</v>
      </c>
      <c r="E1707" t="s">
        <v>23</v>
      </c>
      <c r="F1707" t="s">
        <v>28</v>
      </c>
      <c r="G1707" t="s">
        <v>1947</v>
      </c>
      <c r="H1707" s="61" t="str">
        <f t="shared" si="80"/>
        <v>28,769.00</v>
      </c>
      <c r="I1707" s="78">
        <f t="shared" si="81"/>
        <v>28769</v>
      </c>
      <c r="J1707">
        <v>1</v>
      </c>
      <c r="K1707">
        <v>0</v>
      </c>
      <c r="L1707" s="61" t="s">
        <v>1477</v>
      </c>
      <c r="M1707" s="93">
        <v>41261</v>
      </c>
      <c r="N1707">
        <v>76</v>
      </c>
      <c r="O1707">
        <v>41</v>
      </c>
      <c r="P1707">
        <v>5</v>
      </c>
      <c r="Q1707">
        <v>129</v>
      </c>
      <c r="R1707">
        <v>10</v>
      </c>
      <c r="S1707">
        <v>3</v>
      </c>
      <c r="T1707">
        <v>3</v>
      </c>
      <c r="U1707">
        <v>3</v>
      </c>
      <c r="V1707">
        <v>4</v>
      </c>
      <c r="W1707">
        <v>4</v>
      </c>
      <c r="X1707">
        <v>9</v>
      </c>
      <c r="Y1707">
        <v>0</v>
      </c>
      <c r="Z1707">
        <v>0</v>
      </c>
      <c r="AA1707" t="s">
        <v>27</v>
      </c>
      <c r="AB1707">
        <v>0</v>
      </c>
    </row>
    <row r="1708" spans="2:28" x14ac:dyDescent="0.2">
      <c r="B1708">
        <v>4303</v>
      </c>
      <c r="C1708">
        <v>1958</v>
      </c>
      <c r="D1708" s="59">
        <f t="shared" ca="1" si="79"/>
        <v>66</v>
      </c>
      <c r="E1708" t="s">
        <v>40</v>
      </c>
      <c r="F1708" t="s">
        <v>32</v>
      </c>
      <c r="G1708" t="s">
        <v>1948</v>
      </c>
      <c r="H1708" s="61" t="str">
        <f t="shared" si="80"/>
        <v>6,835.00</v>
      </c>
      <c r="I1708" s="78">
        <f t="shared" si="81"/>
        <v>6835</v>
      </c>
      <c r="J1708">
        <v>0</v>
      </c>
      <c r="K1708">
        <v>1</v>
      </c>
      <c r="L1708" s="61">
        <v>41133</v>
      </c>
      <c r="M1708" s="93">
        <v>41133</v>
      </c>
      <c r="N1708">
        <v>76</v>
      </c>
      <c r="O1708">
        <v>107</v>
      </c>
      <c r="P1708">
        <v>2</v>
      </c>
      <c r="Q1708">
        <v>12</v>
      </c>
      <c r="R1708">
        <v>2</v>
      </c>
      <c r="S1708">
        <v>2</v>
      </c>
      <c r="T1708">
        <v>12</v>
      </c>
      <c r="U1708">
        <v>0</v>
      </c>
      <c r="V1708">
        <v>0</v>
      </c>
      <c r="W1708">
        <v>1</v>
      </c>
      <c r="X1708">
        <v>20</v>
      </c>
      <c r="Y1708">
        <v>0</v>
      </c>
      <c r="Z1708">
        <v>0</v>
      </c>
      <c r="AA1708" t="s">
        <v>31</v>
      </c>
      <c r="AB1708">
        <v>0</v>
      </c>
    </row>
    <row r="1709" spans="2:28" x14ac:dyDescent="0.2">
      <c r="B1709">
        <v>2258</v>
      </c>
      <c r="C1709">
        <v>1987</v>
      </c>
      <c r="D1709" s="59">
        <f t="shared" ca="1" si="79"/>
        <v>37</v>
      </c>
      <c r="E1709" t="s">
        <v>23</v>
      </c>
      <c r="F1709" t="s">
        <v>32</v>
      </c>
      <c r="G1709" t="s">
        <v>1949</v>
      </c>
      <c r="H1709" s="61" t="str">
        <f t="shared" si="80"/>
        <v>32,880.00</v>
      </c>
      <c r="I1709" s="78">
        <f t="shared" si="81"/>
        <v>32880</v>
      </c>
      <c r="J1709">
        <v>1</v>
      </c>
      <c r="K1709">
        <v>0</v>
      </c>
      <c r="L1709" s="61">
        <v>41011</v>
      </c>
      <c r="M1709" s="93">
        <v>41011</v>
      </c>
      <c r="N1709">
        <v>76</v>
      </c>
      <c r="O1709">
        <v>8</v>
      </c>
      <c r="P1709">
        <v>4</v>
      </c>
      <c r="Q1709">
        <v>15</v>
      </c>
      <c r="R1709">
        <v>7</v>
      </c>
      <c r="S1709">
        <v>6</v>
      </c>
      <c r="T1709">
        <v>2</v>
      </c>
      <c r="U1709">
        <v>1</v>
      </c>
      <c r="V1709">
        <v>1</v>
      </c>
      <c r="W1709">
        <v>3</v>
      </c>
      <c r="X1709">
        <v>8</v>
      </c>
      <c r="Y1709">
        <v>0</v>
      </c>
      <c r="Z1709">
        <v>0</v>
      </c>
      <c r="AA1709" t="s">
        <v>27</v>
      </c>
      <c r="AB1709">
        <v>0</v>
      </c>
    </row>
    <row r="1710" spans="2:28" x14ac:dyDescent="0.2">
      <c r="B1710">
        <v>7301</v>
      </c>
      <c r="C1710">
        <v>1983</v>
      </c>
      <c r="D1710" s="59">
        <f t="shared" ca="1" si="79"/>
        <v>41</v>
      </c>
      <c r="E1710" t="s">
        <v>43</v>
      </c>
      <c r="F1710" t="s">
        <v>28</v>
      </c>
      <c r="G1710" t="s">
        <v>1950</v>
      </c>
      <c r="H1710" s="61" t="str">
        <f t="shared" si="80"/>
        <v>23,616.00</v>
      </c>
      <c r="I1710" s="78">
        <f t="shared" si="81"/>
        <v>23616</v>
      </c>
      <c r="J1710">
        <v>1</v>
      </c>
      <c r="K1710">
        <v>0</v>
      </c>
      <c r="L1710" s="61" t="s">
        <v>546</v>
      </c>
      <c r="M1710" s="93">
        <v>41230</v>
      </c>
      <c r="N1710">
        <v>76</v>
      </c>
      <c r="O1710">
        <v>4</v>
      </c>
      <c r="P1710">
        <v>22</v>
      </c>
      <c r="Q1710">
        <v>11</v>
      </c>
      <c r="R1710">
        <v>3</v>
      </c>
      <c r="S1710">
        <v>7</v>
      </c>
      <c r="T1710">
        <v>32</v>
      </c>
      <c r="U1710">
        <v>2</v>
      </c>
      <c r="V1710">
        <v>3</v>
      </c>
      <c r="W1710">
        <v>3</v>
      </c>
      <c r="X1710">
        <v>8</v>
      </c>
      <c r="Y1710">
        <v>1</v>
      </c>
      <c r="Z1710">
        <v>0</v>
      </c>
      <c r="AA1710" t="s">
        <v>27</v>
      </c>
      <c r="AB1710">
        <v>0</v>
      </c>
    </row>
    <row r="1711" spans="2:28" x14ac:dyDescent="0.2">
      <c r="B1711">
        <v>11121</v>
      </c>
      <c r="C1711">
        <v>1982</v>
      </c>
      <c r="D1711" s="59">
        <f t="shared" ca="1" si="79"/>
        <v>42</v>
      </c>
      <c r="E1711" t="s">
        <v>23</v>
      </c>
      <c r="F1711" t="s">
        <v>32</v>
      </c>
      <c r="G1711" t="s">
        <v>1951</v>
      </c>
      <c r="H1711" s="61" t="str">
        <f t="shared" si="80"/>
        <v>19,419.00</v>
      </c>
      <c r="I1711" s="78">
        <f t="shared" si="81"/>
        <v>19419</v>
      </c>
      <c r="J1711">
        <v>1</v>
      </c>
      <c r="K1711">
        <v>0</v>
      </c>
      <c r="L1711" s="61">
        <v>41193</v>
      </c>
      <c r="M1711" s="93">
        <v>41193</v>
      </c>
      <c r="N1711">
        <v>76</v>
      </c>
      <c r="O1711">
        <v>2</v>
      </c>
      <c r="P1711">
        <v>14</v>
      </c>
      <c r="Q1711">
        <v>28</v>
      </c>
      <c r="R1711">
        <v>16</v>
      </c>
      <c r="S1711">
        <v>3</v>
      </c>
      <c r="T1711">
        <v>7</v>
      </c>
      <c r="U1711">
        <v>4</v>
      </c>
      <c r="V1711">
        <v>4</v>
      </c>
      <c r="W1711">
        <v>3</v>
      </c>
      <c r="X1711">
        <v>9</v>
      </c>
      <c r="Y1711">
        <v>0</v>
      </c>
      <c r="Z1711">
        <v>0</v>
      </c>
      <c r="AA1711" t="s">
        <v>50</v>
      </c>
      <c r="AB1711">
        <v>0</v>
      </c>
    </row>
    <row r="1712" spans="2:28" x14ac:dyDescent="0.2">
      <c r="B1712">
        <v>5287</v>
      </c>
      <c r="C1712">
        <v>1974</v>
      </c>
      <c r="D1712" s="59">
        <f t="shared" ca="1" si="79"/>
        <v>50</v>
      </c>
      <c r="E1712" t="s">
        <v>23</v>
      </c>
      <c r="F1712" t="s">
        <v>32</v>
      </c>
      <c r="G1712" t="s">
        <v>1952</v>
      </c>
      <c r="H1712" s="61" t="str">
        <f t="shared" si="80"/>
        <v>34,961.00</v>
      </c>
      <c r="I1712" s="78">
        <f t="shared" si="81"/>
        <v>34961</v>
      </c>
      <c r="J1712">
        <v>1</v>
      </c>
      <c r="K1712">
        <v>0</v>
      </c>
      <c r="L1712" s="61" t="s">
        <v>445</v>
      </c>
      <c r="M1712" s="93">
        <v>41809</v>
      </c>
      <c r="N1712">
        <v>77</v>
      </c>
      <c r="O1712">
        <v>45</v>
      </c>
      <c r="P1712">
        <v>2</v>
      </c>
      <c r="Q1712">
        <v>26</v>
      </c>
      <c r="R1712">
        <v>4</v>
      </c>
      <c r="S1712">
        <v>1</v>
      </c>
      <c r="T1712">
        <v>1</v>
      </c>
      <c r="U1712">
        <v>3</v>
      </c>
      <c r="V1712">
        <v>3</v>
      </c>
      <c r="W1712">
        <v>3</v>
      </c>
      <c r="X1712">
        <v>7</v>
      </c>
      <c r="Y1712">
        <v>0</v>
      </c>
      <c r="Z1712">
        <v>0</v>
      </c>
      <c r="AA1712" t="s">
        <v>27</v>
      </c>
      <c r="AB1712">
        <v>0</v>
      </c>
    </row>
    <row r="1713" spans="2:28" x14ac:dyDescent="0.2">
      <c r="B1713">
        <v>6457</v>
      </c>
      <c r="C1713">
        <v>1977</v>
      </c>
      <c r="D1713" s="59">
        <f t="shared" ca="1" si="79"/>
        <v>47</v>
      </c>
      <c r="E1713" t="s">
        <v>23</v>
      </c>
      <c r="F1713" t="s">
        <v>24</v>
      </c>
      <c r="G1713" t="s">
        <v>1953</v>
      </c>
      <c r="H1713" s="61" t="str">
        <f t="shared" si="80"/>
        <v>64,892.00</v>
      </c>
      <c r="I1713" s="78">
        <f t="shared" si="81"/>
        <v>64892</v>
      </c>
      <c r="J1713">
        <v>0</v>
      </c>
      <c r="K1713">
        <v>1</v>
      </c>
      <c r="L1713" s="61" t="s">
        <v>607</v>
      </c>
      <c r="M1713" s="93">
        <v>41788</v>
      </c>
      <c r="N1713">
        <v>77</v>
      </c>
      <c r="O1713">
        <v>527</v>
      </c>
      <c r="P1713">
        <v>24</v>
      </c>
      <c r="Q1713">
        <v>230</v>
      </c>
      <c r="R1713">
        <v>32</v>
      </c>
      <c r="S1713">
        <v>24</v>
      </c>
      <c r="T1713">
        <v>65</v>
      </c>
      <c r="U1713">
        <v>2</v>
      </c>
      <c r="V1713">
        <v>6</v>
      </c>
      <c r="W1713">
        <v>12</v>
      </c>
      <c r="X1713">
        <v>4</v>
      </c>
      <c r="Y1713">
        <v>0</v>
      </c>
      <c r="Z1713">
        <v>0</v>
      </c>
      <c r="AA1713" t="s">
        <v>67</v>
      </c>
      <c r="AB1713">
        <v>0</v>
      </c>
    </row>
    <row r="1714" spans="2:28" x14ac:dyDescent="0.2">
      <c r="B1714">
        <v>3559</v>
      </c>
      <c r="C1714">
        <v>1989</v>
      </c>
      <c r="D1714" s="59">
        <f t="shared" ca="1" si="79"/>
        <v>35</v>
      </c>
      <c r="E1714" t="s">
        <v>43</v>
      </c>
      <c r="F1714" t="s">
        <v>32</v>
      </c>
      <c r="G1714" t="s">
        <v>1954</v>
      </c>
      <c r="H1714" s="61" t="str">
        <f t="shared" si="80"/>
        <v>16,248.00</v>
      </c>
      <c r="I1714" s="78">
        <f t="shared" si="81"/>
        <v>16248</v>
      </c>
      <c r="J1714">
        <v>1</v>
      </c>
      <c r="K1714">
        <v>0</v>
      </c>
      <c r="L1714" s="61">
        <v>41917</v>
      </c>
      <c r="M1714" s="93">
        <v>41917</v>
      </c>
      <c r="N1714">
        <v>77</v>
      </c>
      <c r="O1714">
        <v>12</v>
      </c>
      <c r="P1714">
        <v>11</v>
      </c>
      <c r="Q1714">
        <v>10</v>
      </c>
      <c r="R1714">
        <v>3</v>
      </c>
      <c r="S1714">
        <v>12</v>
      </c>
      <c r="T1714">
        <v>9</v>
      </c>
      <c r="U1714">
        <v>3</v>
      </c>
      <c r="V1714">
        <v>2</v>
      </c>
      <c r="W1714">
        <v>3</v>
      </c>
      <c r="X1714">
        <v>6</v>
      </c>
      <c r="Y1714">
        <v>0</v>
      </c>
      <c r="Z1714">
        <v>0</v>
      </c>
      <c r="AA1714" t="s">
        <v>50</v>
      </c>
      <c r="AB1714">
        <v>0</v>
      </c>
    </row>
    <row r="1715" spans="2:28" x14ac:dyDescent="0.2">
      <c r="B1715">
        <v>5577</v>
      </c>
      <c r="C1715">
        <v>1984</v>
      </c>
      <c r="D1715" s="59">
        <f t="shared" ca="1" si="79"/>
        <v>40</v>
      </c>
      <c r="E1715" t="s">
        <v>23</v>
      </c>
      <c r="F1715" t="s">
        <v>32</v>
      </c>
      <c r="G1715" t="s">
        <v>347</v>
      </c>
      <c r="H1715" s="61" t="str">
        <f t="shared" si="80"/>
        <v>43,776.00</v>
      </c>
      <c r="I1715" s="78">
        <f t="shared" si="81"/>
        <v>43776</v>
      </c>
      <c r="J1715">
        <v>1</v>
      </c>
      <c r="K1715">
        <v>0</v>
      </c>
      <c r="L1715" s="61">
        <v>41703</v>
      </c>
      <c r="M1715" s="93">
        <v>41703</v>
      </c>
      <c r="N1715">
        <v>77</v>
      </c>
      <c r="O1715">
        <v>8</v>
      </c>
      <c r="P1715">
        <v>0</v>
      </c>
      <c r="Q1715">
        <v>9</v>
      </c>
      <c r="R1715">
        <v>2</v>
      </c>
      <c r="S1715">
        <v>1</v>
      </c>
      <c r="T1715">
        <v>3</v>
      </c>
      <c r="U1715">
        <v>1</v>
      </c>
      <c r="V1715">
        <v>1</v>
      </c>
      <c r="W1715">
        <v>2</v>
      </c>
      <c r="X1715">
        <v>6</v>
      </c>
      <c r="Y1715">
        <v>0</v>
      </c>
      <c r="Z1715">
        <v>0</v>
      </c>
      <c r="AA1715" t="s">
        <v>27</v>
      </c>
      <c r="AB1715">
        <v>0</v>
      </c>
    </row>
    <row r="1716" spans="2:28" x14ac:dyDescent="0.2">
      <c r="B1716">
        <v>641</v>
      </c>
      <c r="C1716">
        <v>1968</v>
      </c>
      <c r="D1716" s="59">
        <f t="shared" ca="1" si="79"/>
        <v>56</v>
      </c>
      <c r="E1716" t="s">
        <v>23</v>
      </c>
      <c r="F1716" t="s">
        <v>28</v>
      </c>
      <c r="G1716" t="s">
        <v>1955</v>
      </c>
      <c r="H1716" s="61" t="str">
        <f t="shared" si="80"/>
        <v>52,074.00</v>
      </c>
      <c r="I1716" s="78">
        <f t="shared" si="81"/>
        <v>52074</v>
      </c>
      <c r="J1716">
        <v>0</v>
      </c>
      <c r="K1716">
        <v>1</v>
      </c>
      <c r="L1716" s="61">
        <v>41733</v>
      </c>
      <c r="M1716" s="93">
        <v>41733</v>
      </c>
      <c r="N1716">
        <v>77</v>
      </c>
      <c r="O1716">
        <v>59</v>
      </c>
      <c r="P1716">
        <v>0</v>
      </c>
      <c r="Q1716">
        <v>12</v>
      </c>
      <c r="R1716">
        <v>0</v>
      </c>
      <c r="S1716">
        <v>0</v>
      </c>
      <c r="T1716">
        <v>48</v>
      </c>
      <c r="U1716">
        <v>1</v>
      </c>
      <c r="V1716">
        <v>2</v>
      </c>
      <c r="W1716">
        <v>2</v>
      </c>
      <c r="X1716">
        <v>4</v>
      </c>
      <c r="Y1716">
        <v>0</v>
      </c>
      <c r="Z1716">
        <v>0</v>
      </c>
      <c r="AA1716" t="s">
        <v>50</v>
      </c>
      <c r="AB1716">
        <v>1</v>
      </c>
    </row>
    <row r="1717" spans="2:28" x14ac:dyDescent="0.2">
      <c r="B1717">
        <v>954</v>
      </c>
      <c r="C1717">
        <v>1961</v>
      </c>
      <c r="D1717" s="59">
        <f t="shared" ca="1" si="79"/>
        <v>63</v>
      </c>
      <c r="E1717" t="s">
        <v>118</v>
      </c>
      <c r="F1717" t="s">
        <v>55</v>
      </c>
      <c r="G1717" t="s">
        <v>1956</v>
      </c>
      <c r="H1717" s="61" t="str">
        <f t="shared" si="80"/>
        <v>22,123.00</v>
      </c>
      <c r="I1717" s="78">
        <f t="shared" si="81"/>
        <v>22123</v>
      </c>
      <c r="J1717">
        <v>0</v>
      </c>
      <c r="K1717">
        <v>0</v>
      </c>
      <c r="L1717" s="61" t="s">
        <v>1957</v>
      </c>
      <c r="M1717" s="93">
        <v>41725</v>
      </c>
      <c r="N1717">
        <v>77</v>
      </c>
      <c r="O1717">
        <v>3</v>
      </c>
      <c r="P1717">
        <v>3</v>
      </c>
      <c r="Q1717">
        <v>24</v>
      </c>
      <c r="R1717">
        <v>34</v>
      </c>
      <c r="S1717">
        <v>7</v>
      </c>
      <c r="T1717">
        <v>31</v>
      </c>
      <c r="U1717">
        <v>1</v>
      </c>
      <c r="V1717">
        <v>2</v>
      </c>
      <c r="W1717">
        <v>3</v>
      </c>
      <c r="X1717">
        <v>5</v>
      </c>
      <c r="Y1717">
        <v>0</v>
      </c>
      <c r="Z1717">
        <v>0</v>
      </c>
      <c r="AA1717" t="s">
        <v>38</v>
      </c>
      <c r="AB1717">
        <v>0</v>
      </c>
    </row>
    <row r="1718" spans="2:28" x14ac:dyDescent="0.2">
      <c r="B1718">
        <v>1834</v>
      </c>
      <c r="C1718">
        <v>1979</v>
      </c>
      <c r="D1718" s="59">
        <f t="shared" ca="1" si="79"/>
        <v>45</v>
      </c>
      <c r="E1718" t="s">
        <v>53</v>
      </c>
      <c r="F1718" t="s">
        <v>28</v>
      </c>
      <c r="G1718" t="s">
        <v>1958</v>
      </c>
      <c r="H1718" s="61" t="str">
        <f t="shared" si="80"/>
        <v>35,544.00</v>
      </c>
      <c r="I1718" s="78">
        <f t="shared" si="81"/>
        <v>35544</v>
      </c>
      <c r="J1718">
        <v>1</v>
      </c>
      <c r="K1718">
        <v>0</v>
      </c>
      <c r="L1718" s="61">
        <v>41854</v>
      </c>
      <c r="M1718" s="93">
        <v>41854</v>
      </c>
      <c r="N1718">
        <v>77</v>
      </c>
      <c r="O1718">
        <v>30</v>
      </c>
      <c r="P1718">
        <v>5</v>
      </c>
      <c r="Q1718">
        <v>23</v>
      </c>
      <c r="R1718">
        <v>4</v>
      </c>
      <c r="S1718">
        <v>1</v>
      </c>
      <c r="T1718">
        <v>4</v>
      </c>
      <c r="U1718">
        <v>1</v>
      </c>
      <c r="V1718">
        <v>2</v>
      </c>
      <c r="W1718">
        <v>3</v>
      </c>
      <c r="X1718">
        <v>7</v>
      </c>
      <c r="Y1718">
        <v>0</v>
      </c>
      <c r="Z1718">
        <v>0</v>
      </c>
      <c r="AA1718" t="s">
        <v>67</v>
      </c>
      <c r="AB1718">
        <v>0</v>
      </c>
    </row>
    <row r="1719" spans="2:28" x14ac:dyDescent="0.2">
      <c r="B1719">
        <v>8789</v>
      </c>
      <c r="C1719">
        <v>1990</v>
      </c>
      <c r="D1719" s="59">
        <f t="shared" ca="1" si="79"/>
        <v>34</v>
      </c>
      <c r="E1719" t="s">
        <v>43</v>
      </c>
      <c r="F1719" t="s">
        <v>32</v>
      </c>
      <c r="G1719" t="s">
        <v>1959</v>
      </c>
      <c r="H1719" s="61" t="str">
        <f t="shared" si="80"/>
        <v>59,060.00</v>
      </c>
      <c r="I1719" s="78">
        <f t="shared" si="81"/>
        <v>59060</v>
      </c>
      <c r="J1719">
        <v>1</v>
      </c>
      <c r="K1719">
        <v>0</v>
      </c>
      <c r="L1719" s="61">
        <v>41944</v>
      </c>
      <c r="M1719" s="93">
        <v>41944</v>
      </c>
      <c r="N1719">
        <v>77</v>
      </c>
      <c r="O1719">
        <v>35</v>
      </c>
      <c r="P1719">
        <v>40</v>
      </c>
      <c r="Q1719">
        <v>111</v>
      </c>
      <c r="R1719">
        <v>36</v>
      </c>
      <c r="S1719">
        <v>40</v>
      </c>
      <c r="T1719">
        <v>12</v>
      </c>
      <c r="U1719">
        <v>3</v>
      </c>
      <c r="V1719">
        <v>3</v>
      </c>
      <c r="W1719">
        <v>7</v>
      </c>
      <c r="X1719">
        <v>4</v>
      </c>
      <c r="Y1719">
        <v>0</v>
      </c>
      <c r="Z1719">
        <v>0</v>
      </c>
      <c r="AA1719" t="s">
        <v>27</v>
      </c>
      <c r="AB1719">
        <v>0</v>
      </c>
    </row>
    <row r="1720" spans="2:28" x14ac:dyDescent="0.2">
      <c r="B1720">
        <v>10584</v>
      </c>
      <c r="C1720">
        <v>1977</v>
      </c>
      <c r="D1720" s="59">
        <f t="shared" ca="1" si="79"/>
        <v>47</v>
      </c>
      <c r="E1720" t="s">
        <v>23</v>
      </c>
      <c r="F1720" t="s">
        <v>32</v>
      </c>
      <c r="G1720" t="s">
        <v>1960</v>
      </c>
      <c r="H1720" s="61" t="str">
        <f t="shared" si="80"/>
        <v>65,665.00</v>
      </c>
      <c r="I1720" s="78">
        <f t="shared" si="81"/>
        <v>65665</v>
      </c>
      <c r="J1720">
        <v>0</v>
      </c>
      <c r="K1720">
        <v>1</v>
      </c>
      <c r="L1720" s="61">
        <v>41317</v>
      </c>
      <c r="M1720" s="93">
        <v>41317</v>
      </c>
      <c r="N1720">
        <v>77</v>
      </c>
      <c r="O1720">
        <v>225</v>
      </c>
      <c r="P1720">
        <v>162</v>
      </c>
      <c r="Q1720">
        <v>387</v>
      </c>
      <c r="R1720">
        <v>106</v>
      </c>
      <c r="S1720">
        <v>36</v>
      </c>
      <c r="T1720">
        <v>29</v>
      </c>
      <c r="U1720">
        <v>1</v>
      </c>
      <c r="V1720">
        <v>5</v>
      </c>
      <c r="W1720">
        <v>8</v>
      </c>
      <c r="X1720">
        <v>3</v>
      </c>
      <c r="Y1720">
        <v>0</v>
      </c>
      <c r="Z1720">
        <v>0</v>
      </c>
      <c r="AA1720" t="s">
        <v>27</v>
      </c>
      <c r="AB1720">
        <v>0</v>
      </c>
    </row>
    <row r="1721" spans="2:28" x14ac:dyDescent="0.2">
      <c r="B1721">
        <v>2337</v>
      </c>
      <c r="C1721">
        <v>1972</v>
      </c>
      <c r="D1721" s="59">
        <f t="shared" ca="1" si="79"/>
        <v>52</v>
      </c>
      <c r="E1721" t="s">
        <v>23</v>
      </c>
      <c r="F1721" t="s">
        <v>24</v>
      </c>
      <c r="G1721" t="s">
        <v>1961</v>
      </c>
      <c r="H1721" s="61" t="str">
        <f t="shared" si="80"/>
        <v>29,819.00</v>
      </c>
      <c r="I1721" s="78">
        <f t="shared" si="81"/>
        <v>29819</v>
      </c>
      <c r="J1721">
        <v>1</v>
      </c>
      <c r="K1721">
        <v>0</v>
      </c>
      <c r="L1721" s="61" t="s">
        <v>1465</v>
      </c>
      <c r="M1721" s="93">
        <v>41571</v>
      </c>
      <c r="N1721">
        <v>77</v>
      </c>
      <c r="O1721">
        <v>9</v>
      </c>
      <c r="P1721">
        <v>1</v>
      </c>
      <c r="Q1721">
        <v>24</v>
      </c>
      <c r="R1721">
        <v>2</v>
      </c>
      <c r="S1721">
        <v>1</v>
      </c>
      <c r="T1721">
        <v>2</v>
      </c>
      <c r="U1721">
        <v>3</v>
      </c>
      <c r="V1721">
        <v>3</v>
      </c>
      <c r="W1721">
        <v>3</v>
      </c>
      <c r="X1721">
        <v>6</v>
      </c>
      <c r="Y1721">
        <v>0</v>
      </c>
      <c r="Z1721">
        <v>0</v>
      </c>
      <c r="AA1721" t="s">
        <v>27</v>
      </c>
      <c r="AB1721">
        <v>0</v>
      </c>
    </row>
    <row r="1722" spans="2:28" x14ac:dyDescent="0.2">
      <c r="B1722">
        <v>6071</v>
      </c>
      <c r="C1722">
        <v>1990</v>
      </c>
      <c r="D1722" s="59">
        <f t="shared" ca="1" si="79"/>
        <v>34</v>
      </c>
      <c r="E1722" t="s">
        <v>23</v>
      </c>
      <c r="F1722" t="s">
        <v>28</v>
      </c>
      <c r="G1722" t="s">
        <v>1962</v>
      </c>
      <c r="H1722" s="61" t="str">
        <f t="shared" si="80"/>
        <v>81,217.00</v>
      </c>
      <c r="I1722" s="78">
        <f t="shared" si="81"/>
        <v>81217</v>
      </c>
      <c r="J1722">
        <v>0</v>
      </c>
      <c r="K1722">
        <v>0</v>
      </c>
      <c r="L1722" s="61" t="s">
        <v>1236</v>
      </c>
      <c r="M1722" s="93">
        <v>41474</v>
      </c>
      <c r="N1722">
        <v>77</v>
      </c>
      <c r="O1722">
        <v>493</v>
      </c>
      <c r="P1722">
        <v>70</v>
      </c>
      <c r="Q1722">
        <v>324</v>
      </c>
      <c r="R1722">
        <v>146</v>
      </c>
      <c r="S1722">
        <v>40</v>
      </c>
      <c r="T1722">
        <v>84</v>
      </c>
      <c r="U1722">
        <v>1</v>
      </c>
      <c r="V1722">
        <v>3</v>
      </c>
      <c r="W1722">
        <v>11</v>
      </c>
      <c r="X1722">
        <v>1</v>
      </c>
      <c r="Y1722">
        <v>0</v>
      </c>
      <c r="Z1722">
        <v>0</v>
      </c>
      <c r="AA1722" t="s">
        <v>27</v>
      </c>
      <c r="AB1722">
        <v>0</v>
      </c>
    </row>
    <row r="1723" spans="2:28" x14ac:dyDescent="0.2">
      <c r="B1723">
        <v>295</v>
      </c>
      <c r="C1723">
        <v>1990</v>
      </c>
      <c r="D1723" s="59">
        <f t="shared" ca="1" si="79"/>
        <v>34</v>
      </c>
      <c r="E1723" t="s">
        <v>23</v>
      </c>
      <c r="F1723" t="s">
        <v>28</v>
      </c>
      <c r="G1723" t="s">
        <v>1962</v>
      </c>
      <c r="H1723" s="61" t="str">
        <f t="shared" si="80"/>
        <v>81,217.00</v>
      </c>
      <c r="I1723" s="78">
        <f t="shared" si="81"/>
        <v>81217</v>
      </c>
      <c r="J1723">
        <v>0</v>
      </c>
      <c r="K1723">
        <v>0</v>
      </c>
      <c r="L1723" s="61" t="s">
        <v>1236</v>
      </c>
      <c r="M1723" s="93">
        <v>41474</v>
      </c>
      <c r="N1723">
        <v>77</v>
      </c>
      <c r="O1723">
        <v>493</v>
      </c>
      <c r="P1723">
        <v>70</v>
      </c>
      <c r="Q1723">
        <v>324</v>
      </c>
      <c r="R1723">
        <v>146</v>
      </c>
      <c r="S1723">
        <v>40</v>
      </c>
      <c r="T1723">
        <v>84</v>
      </c>
      <c r="U1723">
        <v>1</v>
      </c>
      <c r="V1723">
        <v>3</v>
      </c>
      <c r="W1723">
        <v>11</v>
      </c>
      <c r="X1723">
        <v>1</v>
      </c>
      <c r="Y1723">
        <v>0</v>
      </c>
      <c r="Z1723">
        <v>0</v>
      </c>
      <c r="AA1723" t="s">
        <v>27</v>
      </c>
      <c r="AB1723">
        <v>0</v>
      </c>
    </row>
    <row r="1724" spans="2:28" x14ac:dyDescent="0.2">
      <c r="B1724">
        <v>10203</v>
      </c>
      <c r="C1724">
        <v>1991</v>
      </c>
      <c r="D1724" s="59">
        <f t="shared" ca="1" si="79"/>
        <v>33</v>
      </c>
      <c r="E1724" t="s">
        <v>23</v>
      </c>
      <c r="F1724" t="s">
        <v>28</v>
      </c>
      <c r="G1724" t="s">
        <v>1963</v>
      </c>
      <c r="H1724" s="61" t="str">
        <f t="shared" si="80"/>
        <v>26,095.00</v>
      </c>
      <c r="I1724" s="78">
        <f t="shared" si="81"/>
        <v>26095</v>
      </c>
      <c r="J1724">
        <v>1</v>
      </c>
      <c r="K1724">
        <v>0</v>
      </c>
      <c r="L1724" s="61" t="s">
        <v>1398</v>
      </c>
      <c r="M1724" s="93">
        <v>41455</v>
      </c>
      <c r="N1724">
        <v>77</v>
      </c>
      <c r="O1724">
        <v>11</v>
      </c>
      <c r="P1724">
        <v>7</v>
      </c>
      <c r="Q1724">
        <v>9</v>
      </c>
      <c r="R1724">
        <v>3</v>
      </c>
      <c r="S1724">
        <v>1</v>
      </c>
      <c r="T1724">
        <v>11</v>
      </c>
      <c r="U1724">
        <v>1</v>
      </c>
      <c r="V1724">
        <v>1</v>
      </c>
      <c r="W1724">
        <v>3</v>
      </c>
      <c r="X1724">
        <v>7</v>
      </c>
      <c r="Y1724">
        <v>0</v>
      </c>
      <c r="Z1724">
        <v>0</v>
      </c>
      <c r="AA1724" t="s">
        <v>27</v>
      </c>
      <c r="AB1724">
        <v>0</v>
      </c>
    </row>
    <row r="1725" spans="2:28" x14ac:dyDescent="0.2">
      <c r="B1725">
        <v>3968</v>
      </c>
      <c r="C1725">
        <v>1971</v>
      </c>
      <c r="D1725" s="59">
        <f t="shared" ca="1" si="79"/>
        <v>53</v>
      </c>
      <c r="E1725" t="s">
        <v>43</v>
      </c>
      <c r="F1725" t="s">
        <v>24</v>
      </c>
      <c r="G1725" t="s">
        <v>1964</v>
      </c>
      <c r="H1725" s="61" t="str">
        <f t="shared" si="80"/>
        <v>65,706.00</v>
      </c>
      <c r="I1725" s="78">
        <f t="shared" si="81"/>
        <v>65706</v>
      </c>
      <c r="J1725">
        <v>0</v>
      </c>
      <c r="K1725">
        <v>0</v>
      </c>
      <c r="L1725" s="61" t="s">
        <v>796</v>
      </c>
      <c r="M1725" s="93">
        <v>41453</v>
      </c>
      <c r="N1725">
        <v>77</v>
      </c>
      <c r="O1725">
        <v>918</v>
      </c>
      <c r="P1725">
        <v>10</v>
      </c>
      <c r="Q1725">
        <v>129</v>
      </c>
      <c r="R1725">
        <v>13</v>
      </c>
      <c r="S1725">
        <v>0</v>
      </c>
      <c r="T1725">
        <v>129</v>
      </c>
      <c r="U1725">
        <v>1</v>
      </c>
      <c r="V1725">
        <v>11</v>
      </c>
      <c r="W1725">
        <v>12</v>
      </c>
      <c r="X1725">
        <v>7</v>
      </c>
      <c r="Y1725">
        <v>1</v>
      </c>
      <c r="Z1725">
        <v>0</v>
      </c>
      <c r="AA1725" t="s">
        <v>31</v>
      </c>
      <c r="AB1725">
        <v>3</v>
      </c>
    </row>
    <row r="1726" spans="2:28" x14ac:dyDescent="0.2">
      <c r="B1726">
        <v>4037</v>
      </c>
      <c r="C1726">
        <v>1977</v>
      </c>
      <c r="D1726" s="59">
        <f t="shared" ca="1" si="79"/>
        <v>47</v>
      </c>
      <c r="E1726" t="s">
        <v>23</v>
      </c>
      <c r="F1726" t="s">
        <v>24</v>
      </c>
      <c r="G1726" t="s">
        <v>162</v>
      </c>
      <c r="H1726" s="61" t="str">
        <f t="shared" si="80"/>
        <v>31,859.00</v>
      </c>
      <c r="I1726" s="78">
        <f t="shared" si="81"/>
        <v>31859</v>
      </c>
      <c r="J1726">
        <v>1</v>
      </c>
      <c r="K1726">
        <v>0</v>
      </c>
      <c r="L1726" s="61" t="s">
        <v>1491</v>
      </c>
      <c r="M1726" s="93">
        <v>41439</v>
      </c>
      <c r="N1726">
        <v>77</v>
      </c>
      <c r="O1726">
        <v>3</v>
      </c>
      <c r="P1726">
        <v>1</v>
      </c>
      <c r="Q1726">
        <v>3</v>
      </c>
      <c r="R1726">
        <v>8</v>
      </c>
      <c r="S1726">
        <v>0</v>
      </c>
      <c r="T1726">
        <v>5</v>
      </c>
      <c r="U1726">
        <v>1</v>
      </c>
      <c r="V1726">
        <v>1</v>
      </c>
      <c r="W1726">
        <v>2</v>
      </c>
      <c r="X1726">
        <v>7</v>
      </c>
      <c r="Y1726">
        <v>0</v>
      </c>
      <c r="Z1726">
        <v>0</v>
      </c>
      <c r="AA1726" t="s">
        <v>67</v>
      </c>
      <c r="AB1726">
        <v>0</v>
      </c>
    </row>
    <row r="1727" spans="2:28" x14ac:dyDescent="0.2">
      <c r="B1727">
        <v>6932</v>
      </c>
      <c r="C1727">
        <v>1942</v>
      </c>
      <c r="D1727" s="59">
        <f t="shared" ca="1" si="79"/>
        <v>82</v>
      </c>
      <c r="E1727" t="s">
        <v>40</v>
      </c>
      <c r="F1727" t="s">
        <v>32</v>
      </c>
      <c r="G1727" t="s">
        <v>1965</v>
      </c>
      <c r="H1727" s="61" t="str">
        <f t="shared" si="80"/>
        <v>93,027.00</v>
      </c>
      <c r="I1727" s="78">
        <f t="shared" si="81"/>
        <v>93027</v>
      </c>
      <c r="J1727">
        <v>0</v>
      </c>
      <c r="K1727">
        <v>0</v>
      </c>
      <c r="L1727" s="61" t="s">
        <v>693</v>
      </c>
      <c r="M1727" s="93">
        <v>41377</v>
      </c>
      <c r="N1727">
        <v>77</v>
      </c>
      <c r="O1727">
        <v>1285</v>
      </c>
      <c r="P1727">
        <v>42</v>
      </c>
      <c r="Q1727">
        <v>716</v>
      </c>
      <c r="R1727">
        <v>55</v>
      </c>
      <c r="S1727">
        <v>0</v>
      </c>
      <c r="T1727">
        <v>21</v>
      </c>
      <c r="U1727">
        <v>0</v>
      </c>
      <c r="V1727">
        <v>7</v>
      </c>
      <c r="W1727">
        <v>5</v>
      </c>
      <c r="X1727">
        <v>2</v>
      </c>
      <c r="Y1727">
        <v>0</v>
      </c>
      <c r="Z1727">
        <v>0</v>
      </c>
      <c r="AA1727" t="s">
        <v>27</v>
      </c>
      <c r="AB1727">
        <v>1</v>
      </c>
    </row>
    <row r="1728" spans="2:28" x14ac:dyDescent="0.2">
      <c r="B1728">
        <v>10159</v>
      </c>
      <c r="C1728">
        <v>1971</v>
      </c>
      <c r="D1728" s="59">
        <f t="shared" ca="1" si="79"/>
        <v>53</v>
      </c>
      <c r="E1728" t="s">
        <v>23</v>
      </c>
      <c r="F1728" t="s">
        <v>24</v>
      </c>
      <c r="G1728" t="s">
        <v>1966</v>
      </c>
      <c r="H1728" s="61" t="str">
        <f t="shared" si="80"/>
        <v>58,710.00</v>
      </c>
      <c r="I1728" s="78">
        <f t="shared" si="81"/>
        <v>58710</v>
      </c>
      <c r="J1728">
        <v>0</v>
      </c>
      <c r="K1728">
        <v>1</v>
      </c>
      <c r="L1728" s="61" t="s">
        <v>400</v>
      </c>
      <c r="M1728" s="93">
        <v>41364</v>
      </c>
      <c r="N1728">
        <v>77</v>
      </c>
      <c r="O1728">
        <v>440</v>
      </c>
      <c r="P1728">
        <v>81</v>
      </c>
      <c r="Q1728">
        <v>368</v>
      </c>
      <c r="R1728">
        <v>0</v>
      </c>
      <c r="S1728">
        <v>122</v>
      </c>
      <c r="T1728">
        <v>174</v>
      </c>
      <c r="U1728">
        <v>6</v>
      </c>
      <c r="V1728">
        <v>11</v>
      </c>
      <c r="W1728">
        <v>9</v>
      </c>
      <c r="X1728">
        <v>6</v>
      </c>
      <c r="Y1728">
        <v>0</v>
      </c>
      <c r="Z1728">
        <v>0</v>
      </c>
      <c r="AA1728" t="s">
        <v>38</v>
      </c>
      <c r="AB1728">
        <v>0</v>
      </c>
    </row>
    <row r="1729" spans="2:28" x14ac:dyDescent="0.2">
      <c r="B1729">
        <v>1177</v>
      </c>
      <c r="C1729">
        <v>1967</v>
      </c>
      <c r="D1729" s="59">
        <f t="shared" ca="1" si="79"/>
        <v>57</v>
      </c>
      <c r="E1729" t="s">
        <v>53</v>
      </c>
      <c r="F1729" t="s">
        <v>32</v>
      </c>
      <c r="G1729" t="s">
        <v>1967</v>
      </c>
      <c r="H1729" s="61" t="str">
        <f t="shared" si="80"/>
        <v>49,618.00</v>
      </c>
      <c r="I1729" s="78">
        <f t="shared" si="81"/>
        <v>49618</v>
      </c>
      <c r="J1729">
        <v>1</v>
      </c>
      <c r="K1729">
        <v>1</v>
      </c>
      <c r="L1729" s="61" t="s">
        <v>1882</v>
      </c>
      <c r="M1729" s="93">
        <v>41300</v>
      </c>
      <c r="N1729">
        <v>77</v>
      </c>
      <c r="O1729">
        <v>80</v>
      </c>
      <c r="P1729">
        <v>3</v>
      </c>
      <c r="Q1729">
        <v>26</v>
      </c>
      <c r="R1729">
        <v>4</v>
      </c>
      <c r="S1729">
        <v>2</v>
      </c>
      <c r="T1729">
        <v>14</v>
      </c>
      <c r="U1729">
        <v>4</v>
      </c>
      <c r="V1729">
        <v>3</v>
      </c>
      <c r="W1729">
        <v>3</v>
      </c>
      <c r="X1729">
        <v>7</v>
      </c>
      <c r="Y1729">
        <v>0</v>
      </c>
      <c r="Z1729">
        <v>0</v>
      </c>
      <c r="AA1729" t="s">
        <v>27</v>
      </c>
      <c r="AB1729">
        <v>0</v>
      </c>
    </row>
    <row r="1730" spans="2:28" x14ac:dyDescent="0.2">
      <c r="B1730">
        <v>9426</v>
      </c>
      <c r="C1730">
        <v>1965</v>
      </c>
      <c r="D1730" s="59">
        <f t="shared" ca="1" si="79"/>
        <v>59</v>
      </c>
      <c r="E1730" t="s">
        <v>53</v>
      </c>
      <c r="F1730" t="s">
        <v>28</v>
      </c>
      <c r="G1730" t="s">
        <v>1968</v>
      </c>
      <c r="H1730" s="61" t="str">
        <f t="shared" si="80"/>
        <v>58,308.00</v>
      </c>
      <c r="I1730" s="78">
        <f t="shared" si="81"/>
        <v>58308</v>
      </c>
      <c r="J1730">
        <v>0</v>
      </c>
      <c r="K1730">
        <v>1</v>
      </c>
      <c r="L1730" s="61">
        <v>41609</v>
      </c>
      <c r="M1730" s="93">
        <v>41609</v>
      </c>
      <c r="N1730">
        <v>77</v>
      </c>
      <c r="O1730">
        <v>691</v>
      </c>
      <c r="P1730">
        <v>0</v>
      </c>
      <c r="Q1730">
        <v>69</v>
      </c>
      <c r="R1730">
        <v>10</v>
      </c>
      <c r="S1730">
        <v>0</v>
      </c>
      <c r="T1730">
        <v>130</v>
      </c>
      <c r="U1730">
        <v>4</v>
      </c>
      <c r="V1730">
        <v>2</v>
      </c>
      <c r="W1730">
        <v>3</v>
      </c>
      <c r="X1730">
        <v>8</v>
      </c>
      <c r="Y1730">
        <v>0</v>
      </c>
      <c r="Z1730">
        <v>0</v>
      </c>
      <c r="AA1730" t="s">
        <v>27</v>
      </c>
      <c r="AB1730">
        <v>0</v>
      </c>
    </row>
    <row r="1731" spans="2:28" x14ac:dyDescent="0.2">
      <c r="B1731">
        <v>10637</v>
      </c>
      <c r="C1731">
        <v>1965</v>
      </c>
      <c r="D1731" s="59">
        <f t="shared" ref="D1731:D1794" ca="1" si="82">(YEAR(NOW())-C1731)</f>
        <v>59</v>
      </c>
      <c r="E1731" t="s">
        <v>23</v>
      </c>
      <c r="F1731" t="s">
        <v>32</v>
      </c>
      <c r="G1731" t="s">
        <v>1969</v>
      </c>
      <c r="H1731" s="61" t="str">
        <f t="shared" ref="H1731:H1794" si="83">REPLACE(G1731,1,1,"")</f>
        <v>40,800.00</v>
      </c>
      <c r="I1731" s="78">
        <f t="shared" ref="I1731:I1794" si="84">VALUE(H1731)</f>
        <v>40800</v>
      </c>
      <c r="J1731">
        <v>1</v>
      </c>
      <c r="K1731">
        <v>2</v>
      </c>
      <c r="L1731" s="61">
        <v>41275</v>
      </c>
      <c r="M1731" s="93">
        <v>41275</v>
      </c>
      <c r="N1731">
        <v>77</v>
      </c>
      <c r="O1731">
        <v>24</v>
      </c>
      <c r="P1731">
        <v>0</v>
      </c>
      <c r="Q1731">
        <v>27</v>
      </c>
      <c r="R1731">
        <v>8</v>
      </c>
      <c r="S1731">
        <v>30</v>
      </c>
      <c r="T1731">
        <v>10</v>
      </c>
      <c r="U1731">
        <v>2</v>
      </c>
      <c r="V1731">
        <v>3</v>
      </c>
      <c r="W1731">
        <v>3</v>
      </c>
      <c r="X1731">
        <v>7</v>
      </c>
      <c r="Y1731">
        <v>0</v>
      </c>
      <c r="Z1731">
        <v>1</v>
      </c>
      <c r="AA1731" t="s">
        <v>27</v>
      </c>
      <c r="AB1731">
        <v>0</v>
      </c>
    </row>
    <row r="1732" spans="2:28" x14ac:dyDescent="0.2">
      <c r="B1732">
        <v>10826</v>
      </c>
      <c r="C1732">
        <v>1960</v>
      </c>
      <c r="D1732" s="59">
        <f t="shared" ca="1" si="82"/>
        <v>64</v>
      </c>
      <c r="E1732" t="s">
        <v>23</v>
      </c>
      <c r="F1732" t="s">
        <v>32</v>
      </c>
      <c r="G1732" t="s">
        <v>1970</v>
      </c>
      <c r="H1732" s="61" t="str">
        <f t="shared" si="83"/>
        <v>18,690.00</v>
      </c>
      <c r="I1732" s="78">
        <f t="shared" si="84"/>
        <v>18690</v>
      </c>
      <c r="J1732">
        <v>0</v>
      </c>
      <c r="K1732">
        <v>0</v>
      </c>
      <c r="L1732" s="61" t="s">
        <v>1746</v>
      </c>
      <c r="M1732" s="93">
        <v>41271</v>
      </c>
      <c r="N1732">
        <v>77</v>
      </c>
      <c r="O1732">
        <v>6</v>
      </c>
      <c r="P1732">
        <v>1</v>
      </c>
      <c r="Q1732">
        <v>7</v>
      </c>
      <c r="R1732">
        <v>23</v>
      </c>
      <c r="S1732">
        <v>4</v>
      </c>
      <c r="T1732">
        <v>19</v>
      </c>
      <c r="U1732">
        <v>1</v>
      </c>
      <c r="V1732">
        <v>1</v>
      </c>
      <c r="W1732">
        <v>2</v>
      </c>
      <c r="X1732">
        <v>8</v>
      </c>
      <c r="Y1732">
        <v>0</v>
      </c>
      <c r="Z1732">
        <v>0</v>
      </c>
      <c r="AA1732" t="s">
        <v>27</v>
      </c>
      <c r="AB1732">
        <v>0</v>
      </c>
    </row>
    <row r="1733" spans="2:28" x14ac:dyDescent="0.2">
      <c r="B1733">
        <v>4086</v>
      </c>
      <c r="C1733">
        <v>1960</v>
      </c>
      <c r="D1733" s="59">
        <f t="shared" ca="1" si="82"/>
        <v>64</v>
      </c>
      <c r="E1733" t="s">
        <v>23</v>
      </c>
      <c r="F1733" t="s">
        <v>32</v>
      </c>
      <c r="G1733" t="s">
        <v>1970</v>
      </c>
      <c r="H1733" s="61" t="str">
        <f t="shared" si="83"/>
        <v>18,690.00</v>
      </c>
      <c r="I1733" s="78">
        <f t="shared" si="84"/>
        <v>18690</v>
      </c>
      <c r="J1733">
        <v>0</v>
      </c>
      <c r="K1733">
        <v>0</v>
      </c>
      <c r="L1733" s="61" t="s">
        <v>1746</v>
      </c>
      <c r="M1733" s="93">
        <v>41271</v>
      </c>
      <c r="N1733">
        <v>77</v>
      </c>
      <c r="O1733">
        <v>6</v>
      </c>
      <c r="P1733">
        <v>1</v>
      </c>
      <c r="Q1733">
        <v>7</v>
      </c>
      <c r="R1733">
        <v>23</v>
      </c>
      <c r="S1733">
        <v>4</v>
      </c>
      <c r="T1733">
        <v>19</v>
      </c>
      <c r="U1733">
        <v>1</v>
      </c>
      <c r="V1733">
        <v>1</v>
      </c>
      <c r="W1733">
        <v>2</v>
      </c>
      <c r="X1733">
        <v>8</v>
      </c>
      <c r="Y1733">
        <v>0</v>
      </c>
      <c r="Z1733">
        <v>0</v>
      </c>
      <c r="AA1733" t="s">
        <v>46</v>
      </c>
      <c r="AB1733">
        <v>0</v>
      </c>
    </row>
    <row r="1734" spans="2:28" x14ac:dyDescent="0.2">
      <c r="B1734">
        <v>10304</v>
      </c>
      <c r="C1734">
        <v>1960</v>
      </c>
      <c r="D1734" s="59">
        <f t="shared" ca="1" si="82"/>
        <v>64</v>
      </c>
      <c r="E1734" t="s">
        <v>23</v>
      </c>
      <c r="F1734" t="s">
        <v>32</v>
      </c>
      <c r="G1734" t="s">
        <v>1970</v>
      </c>
      <c r="H1734" s="61" t="str">
        <f t="shared" si="83"/>
        <v>18,690.00</v>
      </c>
      <c r="I1734" s="78">
        <f t="shared" si="84"/>
        <v>18690</v>
      </c>
      <c r="J1734">
        <v>0</v>
      </c>
      <c r="K1734">
        <v>0</v>
      </c>
      <c r="L1734" s="61" t="s">
        <v>1746</v>
      </c>
      <c r="M1734" s="93">
        <v>41271</v>
      </c>
      <c r="N1734">
        <v>77</v>
      </c>
      <c r="O1734">
        <v>6</v>
      </c>
      <c r="P1734">
        <v>1</v>
      </c>
      <c r="Q1734">
        <v>7</v>
      </c>
      <c r="R1734">
        <v>23</v>
      </c>
      <c r="S1734">
        <v>4</v>
      </c>
      <c r="T1734">
        <v>19</v>
      </c>
      <c r="U1734">
        <v>1</v>
      </c>
      <c r="V1734">
        <v>1</v>
      </c>
      <c r="W1734">
        <v>2</v>
      </c>
      <c r="X1734">
        <v>8</v>
      </c>
      <c r="Y1734">
        <v>0</v>
      </c>
      <c r="Z1734">
        <v>0</v>
      </c>
      <c r="AA1734" t="s">
        <v>27</v>
      </c>
      <c r="AB1734">
        <v>0</v>
      </c>
    </row>
    <row r="1735" spans="2:28" x14ac:dyDescent="0.2">
      <c r="B1735">
        <v>7998</v>
      </c>
      <c r="C1735">
        <v>1959</v>
      </c>
      <c r="D1735" s="59">
        <f t="shared" ca="1" si="82"/>
        <v>65</v>
      </c>
      <c r="E1735" t="s">
        <v>23</v>
      </c>
      <c r="F1735" t="s">
        <v>32</v>
      </c>
      <c r="G1735" t="s">
        <v>1971</v>
      </c>
      <c r="H1735" s="61" t="str">
        <f t="shared" si="83"/>
        <v>28,087.00</v>
      </c>
      <c r="I1735" s="78">
        <f t="shared" si="84"/>
        <v>28087</v>
      </c>
      <c r="J1735">
        <v>1</v>
      </c>
      <c r="K1735">
        <v>1</v>
      </c>
      <c r="L1735" s="61">
        <v>41225</v>
      </c>
      <c r="M1735" s="93">
        <v>41225</v>
      </c>
      <c r="N1735">
        <v>77</v>
      </c>
      <c r="O1735">
        <v>53</v>
      </c>
      <c r="P1735">
        <v>8</v>
      </c>
      <c r="Q1735">
        <v>17</v>
      </c>
      <c r="R1735">
        <v>13</v>
      </c>
      <c r="S1735">
        <v>0</v>
      </c>
      <c r="T1735">
        <v>21</v>
      </c>
      <c r="U1735">
        <v>3</v>
      </c>
      <c r="V1735">
        <v>2</v>
      </c>
      <c r="W1735">
        <v>2</v>
      </c>
      <c r="X1735">
        <v>7</v>
      </c>
      <c r="Y1735">
        <v>0</v>
      </c>
      <c r="Z1735">
        <v>0</v>
      </c>
      <c r="AA1735" t="s">
        <v>50</v>
      </c>
      <c r="AB1735">
        <v>0</v>
      </c>
    </row>
    <row r="1736" spans="2:28" x14ac:dyDescent="0.2">
      <c r="B1736">
        <v>10992</v>
      </c>
      <c r="C1736">
        <v>1968</v>
      </c>
      <c r="D1736" s="59">
        <f t="shared" ca="1" si="82"/>
        <v>56</v>
      </c>
      <c r="E1736" t="s">
        <v>23</v>
      </c>
      <c r="F1736" t="s">
        <v>32</v>
      </c>
      <c r="G1736" t="s">
        <v>1972</v>
      </c>
      <c r="H1736" s="61" t="str">
        <f t="shared" si="83"/>
        <v>75,702.00</v>
      </c>
      <c r="I1736" s="78">
        <f t="shared" si="84"/>
        <v>75702</v>
      </c>
      <c r="J1736">
        <v>1</v>
      </c>
      <c r="K1736">
        <v>1</v>
      </c>
      <c r="L1736" s="61" t="s">
        <v>1621</v>
      </c>
      <c r="M1736" s="93">
        <v>41150</v>
      </c>
      <c r="N1736">
        <v>77</v>
      </c>
      <c r="O1736">
        <v>650</v>
      </c>
      <c r="P1736">
        <v>28</v>
      </c>
      <c r="Q1736">
        <v>353</v>
      </c>
      <c r="R1736">
        <v>45</v>
      </c>
      <c r="S1736">
        <v>42</v>
      </c>
      <c r="T1736">
        <v>30</v>
      </c>
      <c r="U1736">
        <v>5</v>
      </c>
      <c r="V1736">
        <v>4</v>
      </c>
      <c r="W1736">
        <v>11</v>
      </c>
      <c r="X1736">
        <v>8</v>
      </c>
      <c r="Y1736">
        <v>0</v>
      </c>
      <c r="Z1736">
        <v>0</v>
      </c>
      <c r="AA1736" t="s">
        <v>67</v>
      </c>
      <c r="AB1736">
        <v>0</v>
      </c>
    </row>
    <row r="1737" spans="2:28" x14ac:dyDescent="0.2">
      <c r="B1737">
        <v>6383</v>
      </c>
      <c r="C1737">
        <v>1972</v>
      </c>
      <c r="D1737" s="59">
        <f t="shared" ca="1" si="82"/>
        <v>52</v>
      </c>
      <c r="E1737" t="s">
        <v>40</v>
      </c>
      <c r="F1737" t="s">
        <v>32</v>
      </c>
      <c r="G1737" t="s">
        <v>1973</v>
      </c>
      <c r="H1737" s="61" t="str">
        <f t="shared" si="83"/>
        <v>32,892.00</v>
      </c>
      <c r="I1737" s="78">
        <f t="shared" si="84"/>
        <v>32892</v>
      </c>
      <c r="J1737">
        <v>1</v>
      </c>
      <c r="K1737">
        <v>0</v>
      </c>
      <c r="L1737" s="61" t="s">
        <v>1415</v>
      </c>
      <c r="M1737" s="93">
        <v>41784</v>
      </c>
      <c r="N1737">
        <v>78</v>
      </c>
      <c r="O1737">
        <v>26</v>
      </c>
      <c r="P1737">
        <v>0</v>
      </c>
      <c r="Q1737">
        <v>15</v>
      </c>
      <c r="R1737">
        <v>2</v>
      </c>
      <c r="S1737">
        <v>1</v>
      </c>
      <c r="T1737">
        <v>2</v>
      </c>
      <c r="U1737">
        <v>2</v>
      </c>
      <c r="V1737">
        <v>3</v>
      </c>
      <c r="W1737">
        <v>3</v>
      </c>
      <c r="X1737">
        <v>8</v>
      </c>
      <c r="Y1737">
        <v>0</v>
      </c>
      <c r="Z1737">
        <v>0</v>
      </c>
      <c r="AA1737" t="s">
        <v>67</v>
      </c>
      <c r="AB1737">
        <v>0</v>
      </c>
    </row>
    <row r="1738" spans="2:28" x14ac:dyDescent="0.2">
      <c r="B1738">
        <v>10536</v>
      </c>
      <c r="C1738">
        <v>1972</v>
      </c>
      <c r="D1738" s="59">
        <f t="shared" ca="1" si="82"/>
        <v>52</v>
      </c>
      <c r="E1738" t="s">
        <v>40</v>
      </c>
      <c r="F1738" t="s">
        <v>32</v>
      </c>
      <c r="G1738" t="s">
        <v>1973</v>
      </c>
      <c r="H1738" s="61" t="str">
        <f t="shared" si="83"/>
        <v>32,892.00</v>
      </c>
      <c r="I1738" s="78">
        <f t="shared" si="84"/>
        <v>32892</v>
      </c>
      <c r="J1738">
        <v>1</v>
      </c>
      <c r="K1738">
        <v>0</v>
      </c>
      <c r="L1738" s="61" t="s">
        <v>1415</v>
      </c>
      <c r="M1738" s="93">
        <v>41784</v>
      </c>
      <c r="N1738">
        <v>78</v>
      </c>
      <c r="O1738">
        <v>26</v>
      </c>
      <c r="P1738">
        <v>0</v>
      </c>
      <c r="Q1738">
        <v>15</v>
      </c>
      <c r="R1738">
        <v>2</v>
      </c>
      <c r="S1738">
        <v>1</v>
      </c>
      <c r="T1738">
        <v>2</v>
      </c>
      <c r="U1738">
        <v>2</v>
      </c>
      <c r="V1738">
        <v>3</v>
      </c>
      <c r="W1738">
        <v>3</v>
      </c>
      <c r="X1738">
        <v>8</v>
      </c>
      <c r="Y1738">
        <v>0</v>
      </c>
      <c r="Z1738">
        <v>0</v>
      </c>
      <c r="AA1738" t="s">
        <v>27</v>
      </c>
      <c r="AB1738">
        <v>0</v>
      </c>
    </row>
    <row r="1739" spans="2:28" x14ac:dyDescent="0.2">
      <c r="B1739">
        <v>6036</v>
      </c>
      <c r="C1739">
        <v>1960</v>
      </c>
      <c r="D1739" s="59">
        <f t="shared" ca="1" si="82"/>
        <v>64</v>
      </c>
      <c r="E1739" t="s">
        <v>53</v>
      </c>
      <c r="F1739" t="s">
        <v>32</v>
      </c>
      <c r="G1739" t="s">
        <v>1974</v>
      </c>
      <c r="H1739" s="61" t="str">
        <f t="shared" si="83"/>
        <v>89,120.00</v>
      </c>
      <c r="I1739" s="78">
        <f t="shared" si="84"/>
        <v>89120</v>
      </c>
      <c r="J1739">
        <v>0</v>
      </c>
      <c r="K1739">
        <v>0</v>
      </c>
      <c r="L1739" s="61" t="s">
        <v>42</v>
      </c>
      <c r="M1739" s="93">
        <v>41715</v>
      </c>
      <c r="N1739">
        <v>78</v>
      </c>
      <c r="O1739">
        <v>1168</v>
      </c>
      <c r="P1739">
        <v>92</v>
      </c>
      <c r="Q1739">
        <v>408</v>
      </c>
      <c r="R1739">
        <v>72</v>
      </c>
      <c r="S1739">
        <v>129</v>
      </c>
      <c r="T1739">
        <v>55</v>
      </c>
      <c r="U1739">
        <v>1</v>
      </c>
      <c r="V1739">
        <v>5</v>
      </c>
      <c r="W1739">
        <v>7</v>
      </c>
      <c r="X1739">
        <v>1</v>
      </c>
      <c r="Y1739">
        <v>0</v>
      </c>
      <c r="Z1739">
        <v>0</v>
      </c>
      <c r="AA1739" t="s">
        <v>27</v>
      </c>
      <c r="AB1739">
        <v>1</v>
      </c>
    </row>
    <row r="1740" spans="2:28" x14ac:dyDescent="0.2">
      <c r="B1740">
        <v>11092</v>
      </c>
      <c r="C1740">
        <v>1962</v>
      </c>
      <c r="D1740" s="59">
        <f t="shared" ca="1" si="82"/>
        <v>62</v>
      </c>
      <c r="E1740" t="s">
        <v>23</v>
      </c>
      <c r="F1740" t="s">
        <v>32</v>
      </c>
      <c r="G1740" t="s">
        <v>1975</v>
      </c>
      <c r="H1740" s="61" t="str">
        <f t="shared" si="83"/>
        <v>27,116.00</v>
      </c>
      <c r="I1740" s="78">
        <f t="shared" si="84"/>
        <v>27116</v>
      </c>
      <c r="J1740">
        <v>1</v>
      </c>
      <c r="K1740">
        <v>1</v>
      </c>
      <c r="L1740" s="61">
        <v>41673</v>
      </c>
      <c r="M1740" s="93">
        <v>41673</v>
      </c>
      <c r="N1740">
        <v>78</v>
      </c>
      <c r="O1740">
        <v>12</v>
      </c>
      <c r="P1740">
        <v>1</v>
      </c>
      <c r="Q1740">
        <v>21</v>
      </c>
      <c r="R1740">
        <v>2</v>
      </c>
      <c r="S1740">
        <v>2</v>
      </c>
      <c r="T1740">
        <v>3</v>
      </c>
      <c r="U1740">
        <v>2</v>
      </c>
      <c r="V1740">
        <v>2</v>
      </c>
      <c r="W1740">
        <v>3</v>
      </c>
      <c r="X1740">
        <v>7</v>
      </c>
      <c r="Y1740">
        <v>0</v>
      </c>
      <c r="Z1740">
        <v>0</v>
      </c>
      <c r="AA1740" t="s">
        <v>67</v>
      </c>
      <c r="AB1740">
        <v>0</v>
      </c>
    </row>
    <row r="1741" spans="2:28" x14ac:dyDescent="0.2">
      <c r="B1741">
        <v>538</v>
      </c>
      <c r="C1741">
        <v>1990</v>
      </c>
      <c r="D1741" s="59">
        <f t="shared" ca="1" si="82"/>
        <v>34</v>
      </c>
      <c r="E1741" t="s">
        <v>23</v>
      </c>
      <c r="F1741" t="s">
        <v>28</v>
      </c>
      <c r="G1741" t="s">
        <v>1976</v>
      </c>
      <c r="H1741" s="61" t="str">
        <f t="shared" si="83"/>
        <v>46,107.00</v>
      </c>
      <c r="I1741" s="78">
        <f t="shared" si="84"/>
        <v>46107</v>
      </c>
      <c r="J1741">
        <v>1</v>
      </c>
      <c r="K1741">
        <v>0</v>
      </c>
      <c r="L1741" s="61">
        <v>41914</v>
      </c>
      <c r="M1741" s="93">
        <v>41914</v>
      </c>
      <c r="N1741">
        <v>78</v>
      </c>
      <c r="O1741">
        <v>31</v>
      </c>
      <c r="P1741">
        <v>9</v>
      </c>
      <c r="Q1741">
        <v>27</v>
      </c>
      <c r="R1741">
        <v>16</v>
      </c>
      <c r="S1741">
        <v>9</v>
      </c>
      <c r="T1741">
        <v>33</v>
      </c>
      <c r="U1741">
        <v>1</v>
      </c>
      <c r="V1741">
        <v>1</v>
      </c>
      <c r="W1741">
        <v>4</v>
      </c>
      <c r="X1741">
        <v>3</v>
      </c>
      <c r="Y1741">
        <v>0</v>
      </c>
      <c r="Z1741">
        <v>0</v>
      </c>
      <c r="AA1741" t="s">
        <v>67</v>
      </c>
      <c r="AB1741">
        <v>0</v>
      </c>
    </row>
    <row r="1742" spans="2:28" x14ac:dyDescent="0.2">
      <c r="B1742">
        <v>10022</v>
      </c>
      <c r="C1742">
        <v>1974</v>
      </c>
      <c r="D1742" s="59">
        <f t="shared" ca="1" si="82"/>
        <v>50</v>
      </c>
      <c r="E1742" t="s">
        <v>40</v>
      </c>
      <c r="F1742" t="s">
        <v>28</v>
      </c>
      <c r="G1742" t="s">
        <v>1977</v>
      </c>
      <c r="H1742" s="61" t="str">
        <f t="shared" si="83"/>
        <v>54,466.00</v>
      </c>
      <c r="I1742" s="78">
        <f t="shared" si="84"/>
        <v>54466</v>
      </c>
      <c r="J1742">
        <v>1</v>
      </c>
      <c r="K1742">
        <v>1</v>
      </c>
      <c r="L1742" s="61">
        <v>41884</v>
      </c>
      <c r="M1742" s="93">
        <v>41884</v>
      </c>
      <c r="N1742">
        <v>78</v>
      </c>
      <c r="O1742">
        <v>12</v>
      </c>
      <c r="P1742">
        <v>0</v>
      </c>
      <c r="Q1742">
        <v>4</v>
      </c>
      <c r="R1742">
        <v>0</v>
      </c>
      <c r="S1742">
        <v>0</v>
      </c>
      <c r="T1742">
        <v>0</v>
      </c>
      <c r="U1742">
        <v>1</v>
      </c>
      <c r="V1742">
        <v>1</v>
      </c>
      <c r="W1742">
        <v>2</v>
      </c>
      <c r="X1742">
        <v>5</v>
      </c>
      <c r="Y1742">
        <v>0</v>
      </c>
      <c r="Z1742">
        <v>0</v>
      </c>
      <c r="AA1742" t="s">
        <v>27</v>
      </c>
      <c r="AB1742">
        <v>0</v>
      </c>
    </row>
    <row r="1743" spans="2:28" x14ac:dyDescent="0.2">
      <c r="B1743">
        <v>10157</v>
      </c>
      <c r="C1743">
        <v>1966</v>
      </c>
      <c r="D1743" s="59">
        <f t="shared" ca="1" si="82"/>
        <v>58</v>
      </c>
      <c r="E1743" t="s">
        <v>23</v>
      </c>
      <c r="F1743" t="s">
        <v>28</v>
      </c>
      <c r="G1743" t="s">
        <v>1978</v>
      </c>
      <c r="H1743" s="61" t="str">
        <f t="shared" si="83"/>
        <v>59,686.00</v>
      </c>
      <c r="I1743" s="78">
        <f t="shared" si="84"/>
        <v>59686</v>
      </c>
      <c r="J1743">
        <v>0</v>
      </c>
      <c r="K1743">
        <v>1</v>
      </c>
      <c r="L1743" s="61" t="s">
        <v>639</v>
      </c>
      <c r="M1743" s="93">
        <v>41664</v>
      </c>
      <c r="N1743">
        <v>78</v>
      </c>
      <c r="O1743">
        <v>89</v>
      </c>
      <c r="P1743">
        <v>15</v>
      </c>
      <c r="Q1743">
        <v>89</v>
      </c>
      <c r="R1743">
        <v>34</v>
      </c>
      <c r="S1743">
        <v>42</v>
      </c>
      <c r="T1743">
        <v>5</v>
      </c>
      <c r="U1743">
        <v>1</v>
      </c>
      <c r="V1743">
        <v>4</v>
      </c>
      <c r="W1743">
        <v>6</v>
      </c>
      <c r="X1743">
        <v>4</v>
      </c>
      <c r="Y1743">
        <v>0</v>
      </c>
      <c r="Z1743">
        <v>0</v>
      </c>
      <c r="AA1743" t="s">
        <v>31</v>
      </c>
      <c r="AB1743">
        <v>0</v>
      </c>
    </row>
    <row r="1744" spans="2:28" x14ac:dyDescent="0.2">
      <c r="B1744">
        <v>3503</v>
      </c>
      <c r="C1744">
        <v>1951</v>
      </c>
      <c r="D1744" s="59">
        <f t="shared" ca="1" si="82"/>
        <v>73</v>
      </c>
      <c r="E1744" t="s">
        <v>23</v>
      </c>
      <c r="F1744" t="s">
        <v>24</v>
      </c>
      <c r="G1744" t="s">
        <v>1979</v>
      </c>
      <c r="H1744" s="61" t="str">
        <f t="shared" si="83"/>
        <v>82,460.00</v>
      </c>
      <c r="I1744" s="78">
        <f t="shared" si="84"/>
        <v>82460</v>
      </c>
      <c r="J1744">
        <v>0</v>
      </c>
      <c r="K1744">
        <v>0</v>
      </c>
      <c r="L1744" s="61">
        <v>41317</v>
      </c>
      <c r="M1744" s="93">
        <v>41317</v>
      </c>
      <c r="N1744">
        <v>78</v>
      </c>
      <c r="O1744">
        <v>255</v>
      </c>
      <c r="P1744">
        <v>47</v>
      </c>
      <c r="Q1744">
        <v>573</v>
      </c>
      <c r="R1744">
        <v>52</v>
      </c>
      <c r="S1744">
        <v>32</v>
      </c>
      <c r="T1744">
        <v>15</v>
      </c>
      <c r="U1744">
        <v>1</v>
      </c>
      <c r="V1744">
        <v>5</v>
      </c>
      <c r="W1744">
        <v>6</v>
      </c>
      <c r="X1744">
        <v>1</v>
      </c>
      <c r="Y1744">
        <v>0</v>
      </c>
      <c r="Z1744">
        <v>0</v>
      </c>
      <c r="AA1744" t="s">
        <v>67</v>
      </c>
      <c r="AB1744">
        <v>0</v>
      </c>
    </row>
    <row r="1745" spans="2:28" x14ac:dyDescent="0.2">
      <c r="B1745">
        <v>146</v>
      </c>
      <c r="C1745">
        <v>1961</v>
      </c>
      <c r="D1745" s="59">
        <f t="shared" ca="1" si="82"/>
        <v>63</v>
      </c>
      <c r="E1745" t="s">
        <v>40</v>
      </c>
      <c r="F1745" t="s">
        <v>28</v>
      </c>
      <c r="G1745" t="s">
        <v>1980</v>
      </c>
      <c r="H1745" s="61" t="str">
        <f t="shared" si="83"/>
        <v>76,045.00</v>
      </c>
      <c r="I1745" s="78">
        <f t="shared" si="84"/>
        <v>76045</v>
      </c>
      <c r="J1745">
        <v>0</v>
      </c>
      <c r="K1745">
        <v>0</v>
      </c>
      <c r="L1745" s="61" t="s">
        <v>128</v>
      </c>
      <c r="M1745" s="93">
        <v>41593</v>
      </c>
      <c r="N1745">
        <v>78</v>
      </c>
      <c r="O1745">
        <v>760</v>
      </c>
      <c r="P1745">
        <v>53</v>
      </c>
      <c r="Q1745">
        <v>400</v>
      </c>
      <c r="R1745">
        <v>17</v>
      </c>
      <c r="S1745">
        <v>93</v>
      </c>
      <c r="T1745">
        <v>0</v>
      </c>
      <c r="U1745">
        <v>1</v>
      </c>
      <c r="V1745">
        <v>4</v>
      </c>
      <c r="W1745">
        <v>11</v>
      </c>
      <c r="X1745">
        <v>2</v>
      </c>
      <c r="Y1745">
        <v>0</v>
      </c>
      <c r="Z1745">
        <v>0</v>
      </c>
      <c r="AA1745" t="s">
        <v>27</v>
      </c>
      <c r="AB1745">
        <v>1</v>
      </c>
    </row>
    <row r="1746" spans="2:28" x14ac:dyDescent="0.2">
      <c r="B1746">
        <v>5538</v>
      </c>
      <c r="C1746">
        <v>1976</v>
      </c>
      <c r="D1746" s="59">
        <f t="shared" ca="1" si="82"/>
        <v>48</v>
      </c>
      <c r="E1746" t="s">
        <v>23</v>
      </c>
      <c r="F1746" t="s">
        <v>24</v>
      </c>
      <c r="G1746" t="s">
        <v>1981</v>
      </c>
      <c r="H1746" s="61" t="str">
        <f t="shared" si="83"/>
        <v>83,829.00</v>
      </c>
      <c r="I1746" s="78">
        <f t="shared" si="84"/>
        <v>83829</v>
      </c>
      <c r="J1746">
        <v>0</v>
      </c>
      <c r="K1746">
        <v>0</v>
      </c>
      <c r="L1746" s="61">
        <v>41496</v>
      </c>
      <c r="M1746" s="93">
        <v>41496</v>
      </c>
      <c r="N1746">
        <v>78</v>
      </c>
      <c r="O1746">
        <v>897</v>
      </c>
      <c r="P1746">
        <v>161</v>
      </c>
      <c r="Q1746">
        <v>430</v>
      </c>
      <c r="R1746">
        <v>186</v>
      </c>
      <c r="S1746">
        <v>161</v>
      </c>
      <c r="T1746">
        <v>27</v>
      </c>
      <c r="U1746">
        <v>0</v>
      </c>
      <c r="V1746">
        <v>4</v>
      </c>
      <c r="W1746">
        <v>6</v>
      </c>
      <c r="X1746">
        <v>1</v>
      </c>
      <c r="Y1746">
        <v>1</v>
      </c>
      <c r="Z1746">
        <v>0</v>
      </c>
      <c r="AA1746" t="s">
        <v>27</v>
      </c>
      <c r="AB1746">
        <v>3</v>
      </c>
    </row>
    <row r="1747" spans="2:28" x14ac:dyDescent="0.2">
      <c r="B1747">
        <v>3910</v>
      </c>
      <c r="C1747">
        <v>1976</v>
      </c>
      <c r="D1747" s="59">
        <f t="shared" ca="1" si="82"/>
        <v>48</v>
      </c>
      <c r="E1747" t="s">
        <v>23</v>
      </c>
      <c r="F1747" t="s">
        <v>24</v>
      </c>
      <c r="G1747" t="s">
        <v>1981</v>
      </c>
      <c r="H1747" s="61" t="str">
        <f t="shared" si="83"/>
        <v>83,829.00</v>
      </c>
      <c r="I1747" s="78">
        <f t="shared" si="84"/>
        <v>83829</v>
      </c>
      <c r="J1747">
        <v>0</v>
      </c>
      <c r="K1747">
        <v>0</v>
      </c>
      <c r="L1747" s="61">
        <v>41496</v>
      </c>
      <c r="M1747" s="93">
        <v>41496</v>
      </c>
      <c r="N1747">
        <v>78</v>
      </c>
      <c r="O1747">
        <v>897</v>
      </c>
      <c r="P1747">
        <v>161</v>
      </c>
      <c r="Q1747">
        <v>430</v>
      </c>
      <c r="R1747">
        <v>186</v>
      </c>
      <c r="S1747">
        <v>161</v>
      </c>
      <c r="T1747">
        <v>27</v>
      </c>
      <c r="U1747">
        <v>0</v>
      </c>
      <c r="V1747">
        <v>4</v>
      </c>
      <c r="W1747">
        <v>6</v>
      </c>
      <c r="X1747">
        <v>1</v>
      </c>
      <c r="Y1747">
        <v>1</v>
      </c>
      <c r="Z1747">
        <v>0</v>
      </c>
      <c r="AA1747" t="s">
        <v>27</v>
      </c>
      <c r="AB1747">
        <v>3</v>
      </c>
    </row>
    <row r="1748" spans="2:28" x14ac:dyDescent="0.2">
      <c r="B1748">
        <v>4227</v>
      </c>
      <c r="C1748">
        <v>1969</v>
      </c>
      <c r="D1748" s="59">
        <f t="shared" ca="1" si="82"/>
        <v>55</v>
      </c>
      <c r="E1748" t="s">
        <v>53</v>
      </c>
      <c r="F1748" t="s">
        <v>32</v>
      </c>
      <c r="G1748" t="s">
        <v>1982</v>
      </c>
      <c r="H1748" s="61" t="str">
        <f t="shared" si="83"/>
        <v>32,889.00</v>
      </c>
      <c r="I1748" s="78">
        <f t="shared" si="84"/>
        <v>32889</v>
      </c>
      <c r="J1748">
        <v>1</v>
      </c>
      <c r="K1748">
        <v>1</v>
      </c>
      <c r="L1748" s="61">
        <v>41434</v>
      </c>
      <c r="M1748" s="93">
        <v>41434</v>
      </c>
      <c r="N1748">
        <v>78</v>
      </c>
      <c r="O1748">
        <v>28</v>
      </c>
      <c r="P1748">
        <v>0</v>
      </c>
      <c r="Q1748">
        <v>13</v>
      </c>
      <c r="R1748">
        <v>4</v>
      </c>
      <c r="S1748">
        <v>2</v>
      </c>
      <c r="T1748">
        <v>8</v>
      </c>
      <c r="U1748">
        <v>3</v>
      </c>
      <c r="V1748">
        <v>2</v>
      </c>
      <c r="W1748">
        <v>3</v>
      </c>
      <c r="X1748">
        <v>5</v>
      </c>
      <c r="Y1748">
        <v>0</v>
      </c>
      <c r="Z1748">
        <v>0</v>
      </c>
      <c r="AA1748" t="s">
        <v>27</v>
      </c>
      <c r="AB1748">
        <v>0</v>
      </c>
    </row>
    <row r="1749" spans="2:28" x14ac:dyDescent="0.2">
      <c r="B1749">
        <v>6634</v>
      </c>
      <c r="C1749">
        <v>1980</v>
      </c>
      <c r="D1749" s="59">
        <f t="shared" ca="1" si="82"/>
        <v>44</v>
      </c>
      <c r="E1749" t="s">
        <v>53</v>
      </c>
      <c r="F1749" t="s">
        <v>24</v>
      </c>
      <c r="G1749" t="s">
        <v>1983</v>
      </c>
      <c r="H1749" s="61" t="str">
        <f t="shared" si="83"/>
        <v>33,462.00</v>
      </c>
      <c r="I1749" s="78">
        <f t="shared" si="84"/>
        <v>33462</v>
      </c>
      <c r="J1749">
        <v>1</v>
      </c>
      <c r="K1749">
        <v>0</v>
      </c>
      <c r="L1749" s="61">
        <v>41463</v>
      </c>
      <c r="M1749" s="93">
        <v>41463</v>
      </c>
      <c r="N1749">
        <v>78</v>
      </c>
      <c r="O1749">
        <v>22</v>
      </c>
      <c r="P1749">
        <v>3</v>
      </c>
      <c r="Q1749">
        <v>18</v>
      </c>
      <c r="R1749">
        <v>0</v>
      </c>
      <c r="S1749">
        <v>0</v>
      </c>
      <c r="T1749">
        <v>11</v>
      </c>
      <c r="U1749">
        <v>1</v>
      </c>
      <c r="V1749">
        <v>2</v>
      </c>
      <c r="W1749">
        <v>3</v>
      </c>
      <c r="X1749">
        <v>7</v>
      </c>
      <c r="Y1749">
        <v>0</v>
      </c>
      <c r="Z1749">
        <v>0</v>
      </c>
      <c r="AA1749" t="s">
        <v>67</v>
      </c>
      <c r="AB1749">
        <v>0</v>
      </c>
    </row>
    <row r="1750" spans="2:28" x14ac:dyDescent="0.2">
      <c r="B1750">
        <v>8916</v>
      </c>
      <c r="C1750">
        <v>1976</v>
      </c>
      <c r="D1750" s="59">
        <f t="shared" ca="1" si="82"/>
        <v>48</v>
      </c>
      <c r="E1750" t="s">
        <v>23</v>
      </c>
      <c r="F1750" t="s">
        <v>24</v>
      </c>
      <c r="G1750" t="s">
        <v>1984</v>
      </c>
      <c r="H1750" s="61" t="str">
        <f t="shared" si="83"/>
        <v>36,627.00</v>
      </c>
      <c r="I1750" s="78">
        <f t="shared" si="84"/>
        <v>36627</v>
      </c>
      <c r="J1750">
        <v>2</v>
      </c>
      <c r="K1750">
        <v>0</v>
      </c>
      <c r="L1750" s="61" t="s">
        <v>63</v>
      </c>
      <c r="M1750" s="93">
        <v>41478</v>
      </c>
      <c r="N1750">
        <v>78</v>
      </c>
      <c r="O1750">
        <v>9</v>
      </c>
      <c r="P1750">
        <v>1</v>
      </c>
      <c r="Q1750">
        <v>5</v>
      </c>
      <c r="R1750">
        <v>0</v>
      </c>
      <c r="S1750">
        <v>0</v>
      </c>
      <c r="T1750">
        <v>1</v>
      </c>
      <c r="U1750">
        <v>1</v>
      </c>
      <c r="V1750">
        <v>0</v>
      </c>
      <c r="W1750">
        <v>3</v>
      </c>
      <c r="X1750">
        <v>5</v>
      </c>
      <c r="Y1750">
        <v>0</v>
      </c>
      <c r="Z1750">
        <v>0</v>
      </c>
      <c r="AA1750" t="s">
        <v>67</v>
      </c>
      <c r="AB1750">
        <v>0</v>
      </c>
    </row>
    <row r="1751" spans="2:28" x14ac:dyDescent="0.2">
      <c r="B1751">
        <v>6460</v>
      </c>
      <c r="C1751">
        <v>1983</v>
      </c>
      <c r="D1751" s="59">
        <f t="shared" ca="1" si="82"/>
        <v>41</v>
      </c>
      <c r="E1751" t="s">
        <v>23</v>
      </c>
      <c r="F1751" t="s">
        <v>32</v>
      </c>
      <c r="G1751" t="s">
        <v>1985</v>
      </c>
      <c r="H1751" s="61" t="str">
        <f t="shared" si="83"/>
        <v>28,718.00</v>
      </c>
      <c r="I1751" s="78">
        <f t="shared" si="84"/>
        <v>28718</v>
      </c>
      <c r="J1751">
        <v>1</v>
      </c>
      <c r="K1751">
        <v>0</v>
      </c>
      <c r="L1751" s="61" t="s">
        <v>1780</v>
      </c>
      <c r="M1751" s="93">
        <v>41468</v>
      </c>
      <c r="N1751">
        <v>78</v>
      </c>
      <c r="O1751">
        <v>12</v>
      </c>
      <c r="P1751">
        <v>4</v>
      </c>
      <c r="Q1751">
        <v>6</v>
      </c>
      <c r="R1751">
        <v>11</v>
      </c>
      <c r="S1751">
        <v>8</v>
      </c>
      <c r="T1751">
        <v>16</v>
      </c>
      <c r="U1751">
        <v>2</v>
      </c>
      <c r="V1751">
        <v>2</v>
      </c>
      <c r="W1751">
        <v>3</v>
      </c>
      <c r="X1751">
        <v>8</v>
      </c>
      <c r="Y1751">
        <v>0</v>
      </c>
      <c r="Z1751">
        <v>0</v>
      </c>
      <c r="AA1751" t="s">
        <v>50</v>
      </c>
      <c r="AB1751">
        <v>0</v>
      </c>
    </row>
    <row r="1752" spans="2:28" x14ac:dyDescent="0.2">
      <c r="B1752">
        <v>5883</v>
      </c>
      <c r="C1752">
        <v>1973</v>
      </c>
      <c r="D1752" s="59">
        <f t="shared" ca="1" si="82"/>
        <v>51</v>
      </c>
      <c r="E1752" t="s">
        <v>23</v>
      </c>
      <c r="F1752" t="s">
        <v>32</v>
      </c>
      <c r="G1752" t="s">
        <v>1986</v>
      </c>
      <c r="H1752" s="61" t="str">
        <f t="shared" si="83"/>
        <v>77,981.00</v>
      </c>
      <c r="I1752" s="78">
        <f t="shared" si="84"/>
        <v>77981</v>
      </c>
      <c r="J1752">
        <v>1</v>
      </c>
      <c r="K1752">
        <v>0</v>
      </c>
      <c r="L1752" s="61" t="s">
        <v>676</v>
      </c>
      <c r="M1752" s="93">
        <v>41420</v>
      </c>
      <c r="N1752">
        <v>78</v>
      </c>
      <c r="O1752">
        <v>138</v>
      </c>
      <c r="P1752">
        <v>120</v>
      </c>
      <c r="Q1752">
        <v>204</v>
      </c>
      <c r="R1752">
        <v>16</v>
      </c>
      <c r="S1752">
        <v>126</v>
      </c>
      <c r="T1752">
        <v>60</v>
      </c>
      <c r="U1752">
        <v>3</v>
      </c>
      <c r="V1752">
        <v>7</v>
      </c>
      <c r="W1752">
        <v>7</v>
      </c>
      <c r="X1752">
        <v>5</v>
      </c>
      <c r="Y1752">
        <v>0</v>
      </c>
      <c r="Z1752">
        <v>0</v>
      </c>
      <c r="AA1752" t="s">
        <v>27</v>
      </c>
      <c r="AB1752">
        <v>0</v>
      </c>
    </row>
    <row r="1753" spans="2:28" x14ac:dyDescent="0.2">
      <c r="B1753">
        <v>10091</v>
      </c>
      <c r="C1753">
        <v>1957</v>
      </c>
      <c r="D1753" s="59">
        <f t="shared" ca="1" si="82"/>
        <v>67</v>
      </c>
      <c r="E1753" t="s">
        <v>23</v>
      </c>
      <c r="F1753" t="s">
        <v>28</v>
      </c>
      <c r="G1753" t="s">
        <v>1987</v>
      </c>
      <c r="H1753" s="61" t="str">
        <f t="shared" si="83"/>
        <v>60,230.00</v>
      </c>
      <c r="I1753" s="78">
        <f t="shared" si="84"/>
        <v>60230</v>
      </c>
      <c r="J1753">
        <v>0</v>
      </c>
      <c r="K1753">
        <v>1</v>
      </c>
      <c r="L1753" s="61" t="s">
        <v>591</v>
      </c>
      <c r="M1753" s="93">
        <v>41414</v>
      </c>
      <c r="N1753">
        <v>78</v>
      </c>
      <c r="O1753">
        <v>520</v>
      </c>
      <c r="P1753">
        <v>20</v>
      </c>
      <c r="Q1753">
        <v>367</v>
      </c>
      <c r="R1753">
        <v>39</v>
      </c>
      <c r="S1753">
        <v>81</v>
      </c>
      <c r="T1753">
        <v>40</v>
      </c>
      <c r="U1753">
        <v>2</v>
      </c>
      <c r="V1753">
        <v>6</v>
      </c>
      <c r="W1753">
        <v>6</v>
      </c>
      <c r="X1753">
        <v>5</v>
      </c>
      <c r="Y1753">
        <v>0</v>
      </c>
      <c r="Z1753">
        <v>0</v>
      </c>
      <c r="AA1753" t="s">
        <v>27</v>
      </c>
      <c r="AB1753">
        <v>0</v>
      </c>
    </row>
    <row r="1754" spans="2:28" x14ac:dyDescent="0.2">
      <c r="B1754">
        <v>697</v>
      </c>
      <c r="C1754">
        <v>1970</v>
      </c>
      <c r="D1754" s="59">
        <f t="shared" ca="1" si="82"/>
        <v>54</v>
      </c>
      <c r="E1754" t="s">
        <v>23</v>
      </c>
      <c r="F1754" t="s">
        <v>32</v>
      </c>
      <c r="G1754" t="s">
        <v>1988</v>
      </c>
      <c r="H1754" s="61" t="str">
        <f t="shared" si="83"/>
        <v>74,918.00</v>
      </c>
      <c r="I1754" s="78">
        <f t="shared" si="84"/>
        <v>74918</v>
      </c>
      <c r="J1754">
        <v>0</v>
      </c>
      <c r="K1754">
        <v>0</v>
      </c>
      <c r="L1754" s="61">
        <v>41611</v>
      </c>
      <c r="M1754" s="93">
        <v>41611</v>
      </c>
      <c r="N1754">
        <v>78</v>
      </c>
      <c r="O1754">
        <v>972</v>
      </c>
      <c r="P1754">
        <v>59</v>
      </c>
      <c r="Q1754">
        <v>913</v>
      </c>
      <c r="R1754">
        <v>25</v>
      </c>
      <c r="S1754">
        <v>19</v>
      </c>
      <c r="T1754">
        <v>59</v>
      </c>
      <c r="U1754">
        <v>1</v>
      </c>
      <c r="V1754">
        <v>5</v>
      </c>
      <c r="W1754">
        <v>6</v>
      </c>
      <c r="X1754">
        <v>3</v>
      </c>
      <c r="Y1754">
        <v>0</v>
      </c>
      <c r="Z1754">
        <v>0</v>
      </c>
      <c r="AA1754" t="s">
        <v>27</v>
      </c>
      <c r="AB1754">
        <v>1</v>
      </c>
    </row>
    <row r="1755" spans="2:28" x14ac:dyDescent="0.2">
      <c r="B1755">
        <v>2607</v>
      </c>
      <c r="C1755">
        <v>1954</v>
      </c>
      <c r="D1755" s="59">
        <f t="shared" ca="1" si="82"/>
        <v>70</v>
      </c>
      <c r="E1755" t="s">
        <v>23</v>
      </c>
      <c r="F1755" t="s">
        <v>28</v>
      </c>
      <c r="G1755" t="s">
        <v>1989</v>
      </c>
      <c r="H1755" s="61" t="str">
        <f t="shared" si="83"/>
        <v>40,464.00</v>
      </c>
      <c r="I1755" s="78">
        <f t="shared" si="84"/>
        <v>40464</v>
      </c>
      <c r="J1755">
        <v>0</v>
      </c>
      <c r="K1755">
        <v>1</v>
      </c>
      <c r="L1755" s="61">
        <v>41579</v>
      </c>
      <c r="M1755" s="93">
        <v>41579</v>
      </c>
      <c r="N1755">
        <v>78</v>
      </c>
      <c r="O1755">
        <v>424</v>
      </c>
      <c r="P1755">
        <v>17</v>
      </c>
      <c r="Q1755">
        <v>118</v>
      </c>
      <c r="R1755">
        <v>7</v>
      </c>
      <c r="S1755">
        <v>23</v>
      </c>
      <c r="T1755">
        <v>41</v>
      </c>
      <c r="U1755">
        <v>6</v>
      </c>
      <c r="V1755">
        <v>8</v>
      </c>
      <c r="W1755">
        <v>8</v>
      </c>
      <c r="X1755">
        <v>8</v>
      </c>
      <c r="Y1755">
        <v>0</v>
      </c>
      <c r="Z1755">
        <v>0</v>
      </c>
      <c r="AA1755" t="s">
        <v>27</v>
      </c>
      <c r="AB1755">
        <v>0</v>
      </c>
    </row>
    <row r="1756" spans="2:28" x14ac:dyDescent="0.2">
      <c r="B1756">
        <v>8427</v>
      </c>
      <c r="C1756">
        <v>1957</v>
      </c>
      <c r="D1756" s="59">
        <f t="shared" ca="1" si="82"/>
        <v>67</v>
      </c>
      <c r="E1756" t="s">
        <v>53</v>
      </c>
      <c r="F1756" t="s">
        <v>28</v>
      </c>
      <c r="G1756" t="s">
        <v>1990</v>
      </c>
      <c r="H1756" s="61" t="str">
        <f t="shared" si="83"/>
        <v>64,857.00</v>
      </c>
      <c r="I1756" s="78">
        <f t="shared" si="84"/>
        <v>64857</v>
      </c>
      <c r="J1756">
        <v>0</v>
      </c>
      <c r="K1756">
        <v>0</v>
      </c>
      <c r="L1756" s="61" t="s">
        <v>74</v>
      </c>
      <c r="M1756" s="93">
        <v>41236</v>
      </c>
      <c r="N1756">
        <v>78</v>
      </c>
      <c r="O1756">
        <v>556</v>
      </c>
      <c r="P1756">
        <v>14</v>
      </c>
      <c r="Q1756">
        <v>717</v>
      </c>
      <c r="R1756">
        <v>210</v>
      </c>
      <c r="S1756">
        <v>0</v>
      </c>
      <c r="T1756">
        <v>43</v>
      </c>
      <c r="U1756">
        <v>1</v>
      </c>
      <c r="V1756">
        <v>7</v>
      </c>
      <c r="W1756">
        <v>10</v>
      </c>
      <c r="X1756">
        <v>4</v>
      </c>
      <c r="Y1756">
        <v>0</v>
      </c>
      <c r="Z1756">
        <v>0</v>
      </c>
      <c r="AA1756" t="s">
        <v>27</v>
      </c>
      <c r="AB1756">
        <v>0</v>
      </c>
    </row>
    <row r="1757" spans="2:28" x14ac:dyDescent="0.2">
      <c r="B1757">
        <v>217</v>
      </c>
      <c r="C1757">
        <v>1957</v>
      </c>
      <c r="D1757" s="59">
        <f t="shared" ca="1" si="82"/>
        <v>67</v>
      </c>
      <c r="E1757" t="s">
        <v>53</v>
      </c>
      <c r="F1757" t="s">
        <v>28</v>
      </c>
      <c r="G1757" t="s">
        <v>1990</v>
      </c>
      <c r="H1757" s="61" t="str">
        <f t="shared" si="83"/>
        <v>64,857.00</v>
      </c>
      <c r="I1757" s="78">
        <f t="shared" si="84"/>
        <v>64857</v>
      </c>
      <c r="J1757">
        <v>0</v>
      </c>
      <c r="K1757">
        <v>0</v>
      </c>
      <c r="L1757" s="61" t="s">
        <v>74</v>
      </c>
      <c r="M1757" s="93">
        <v>41236</v>
      </c>
      <c r="N1757">
        <v>78</v>
      </c>
      <c r="O1757">
        <v>556</v>
      </c>
      <c r="P1757">
        <v>14</v>
      </c>
      <c r="Q1757">
        <v>717</v>
      </c>
      <c r="R1757">
        <v>210</v>
      </c>
      <c r="S1757">
        <v>0</v>
      </c>
      <c r="T1757">
        <v>43</v>
      </c>
      <c r="U1757">
        <v>1</v>
      </c>
      <c r="V1757">
        <v>7</v>
      </c>
      <c r="W1757">
        <v>10</v>
      </c>
      <c r="X1757">
        <v>4</v>
      </c>
      <c r="Y1757">
        <v>0</v>
      </c>
      <c r="Z1757">
        <v>0</v>
      </c>
      <c r="AA1757" t="s">
        <v>31</v>
      </c>
      <c r="AB1757">
        <v>0</v>
      </c>
    </row>
    <row r="1758" spans="2:28" x14ac:dyDescent="0.2">
      <c r="B1758">
        <v>6202</v>
      </c>
      <c r="C1758">
        <v>1961</v>
      </c>
      <c r="D1758" s="59">
        <f t="shared" ca="1" si="82"/>
        <v>63</v>
      </c>
      <c r="E1758" t="s">
        <v>23</v>
      </c>
      <c r="F1758" t="s">
        <v>32</v>
      </c>
      <c r="G1758" t="s">
        <v>1991</v>
      </c>
      <c r="H1758" s="61" t="str">
        <f t="shared" si="83"/>
        <v>63,381.00</v>
      </c>
      <c r="I1758" s="78">
        <f t="shared" si="84"/>
        <v>63381</v>
      </c>
      <c r="J1758">
        <v>0</v>
      </c>
      <c r="K1758">
        <v>1</v>
      </c>
      <c r="L1758" s="61">
        <v>41039</v>
      </c>
      <c r="M1758" s="93">
        <v>41039</v>
      </c>
      <c r="N1758">
        <v>78</v>
      </c>
      <c r="O1758">
        <v>571</v>
      </c>
      <c r="P1758">
        <v>50</v>
      </c>
      <c r="Q1758">
        <v>142</v>
      </c>
      <c r="R1758">
        <v>33</v>
      </c>
      <c r="S1758">
        <v>50</v>
      </c>
      <c r="T1758">
        <v>159</v>
      </c>
      <c r="U1758">
        <v>4</v>
      </c>
      <c r="V1758">
        <v>4</v>
      </c>
      <c r="W1758">
        <v>13</v>
      </c>
      <c r="X1758">
        <v>2</v>
      </c>
      <c r="Y1758">
        <v>0</v>
      </c>
      <c r="Z1758">
        <v>0</v>
      </c>
      <c r="AA1758" t="s">
        <v>27</v>
      </c>
      <c r="AB1758">
        <v>0</v>
      </c>
    </row>
    <row r="1759" spans="2:28" x14ac:dyDescent="0.2">
      <c r="B1759">
        <v>3856</v>
      </c>
      <c r="C1759">
        <v>1961</v>
      </c>
      <c r="D1759" s="59">
        <f t="shared" ca="1" si="82"/>
        <v>63</v>
      </c>
      <c r="E1759" t="s">
        <v>23</v>
      </c>
      <c r="F1759" t="s">
        <v>32</v>
      </c>
      <c r="G1759" t="s">
        <v>1991</v>
      </c>
      <c r="H1759" s="61" t="str">
        <f t="shared" si="83"/>
        <v>63,381.00</v>
      </c>
      <c r="I1759" s="78">
        <f t="shared" si="84"/>
        <v>63381</v>
      </c>
      <c r="J1759">
        <v>0</v>
      </c>
      <c r="K1759">
        <v>1</v>
      </c>
      <c r="L1759" s="61">
        <v>41039</v>
      </c>
      <c r="M1759" s="93">
        <v>41039</v>
      </c>
      <c r="N1759">
        <v>78</v>
      </c>
      <c r="O1759">
        <v>571</v>
      </c>
      <c r="P1759">
        <v>50</v>
      </c>
      <c r="Q1759">
        <v>142</v>
      </c>
      <c r="R1759">
        <v>33</v>
      </c>
      <c r="S1759">
        <v>50</v>
      </c>
      <c r="T1759">
        <v>159</v>
      </c>
      <c r="U1759">
        <v>4</v>
      </c>
      <c r="V1759">
        <v>4</v>
      </c>
      <c r="W1759">
        <v>13</v>
      </c>
      <c r="X1759">
        <v>2</v>
      </c>
      <c r="Y1759">
        <v>0</v>
      </c>
      <c r="Z1759">
        <v>0</v>
      </c>
      <c r="AA1759" t="s">
        <v>27</v>
      </c>
      <c r="AB1759">
        <v>0</v>
      </c>
    </row>
    <row r="1760" spans="2:28" x14ac:dyDescent="0.2">
      <c r="B1760">
        <v>10648</v>
      </c>
      <c r="C1760">
        <v>1983</v>
      </c>
      <c r="D1760" s="59">
        <f t="shared" ca="1" si="82"/>
        <v>41</v>
      </c>
      <c r="E1760" t="s">
        <v>43</v>
      </c>
      <c r="F1760" t="s">
        <v>32</v>
      </c>
      <c r="G1760" t="s">
        <v>1992</v>
      </c>
      <c r="H1760" s="61" t="str">
        <f t="shared" si="83"/>
        <v>66,664.00</v>
      </c>
      <c r="I1760" s="78">
        <f t="shared" si="84"/>
        <v>66664</v>
      </c>
      <c r="J1760">
        <v>0</v>
      </c>
      <c r="K1760">
        <v>0</v>
      </c>
      <c r="L1760" s="61" t="s">
        <v>1932</v>
      </c>
      <c r="M1760" s="93">
        <v>41177</v>
      </c>
      <c r="N1760">
        <v>78</v>
      </c>
      <c r="O1760">
        <v>398</v>
      </c>
      <c r="P1760">
        <v>96</v>
      </c>
      <c r="Q1760">
        <v>447</v>
      </c>
      <c r="R1760">
        <v>220</v>
      </c>
      <c r="S1760">
        <v>96</v>
      </c>
      <c r="T1760">
        <v>32</v>
      </c>
      <c r="U1760">
        <v>1</v>
      </c>
      <c r="V1760">
        <v>5</v>
      </c>
      <c r="W1760">
        <v>6</v>
      </c>
      <c r="X1760">
        <v>3</v>
      </c>
      <c r="Y1760">
        <v>0</v>
      </c>
      <c r="Z1760">
        <v>0</v>
      </c>
      <c r="AA1760" t="s">
        <v>27</v>
      </c>
      <c r="AB1760">
        <v>0</v>
      </c>
    </row>
    <row r="1761" spans="2:28" x14ac:dyDescent="0.2">
      <c r="B1761">
        <v>5120</v>
      </c>
      <c r="C1761">
        <v>1983</v>
      </c>
      <c r="D1761" s="59">
        <f t="shared" ca="1" si="82"/>
        <v>41</v>
      </c>
      <c r="E1761" t="s">
        <v>43</v>
      </c>
      <c r="F1761" t="s">
        <v>32</v>
      </c>
      <c r="G1761" t="s">
        <v>1992</v>
      </c>
      <c r="H1761" s="61" t="str">
        <f t="shared" si="83"/>
        <v>66,664.00</v>
      </c>
      <c r="I1761" s="78">
        <f t="shared" si="84"/>
        <v>66664</v>
      </c>
      <c r="J1761">
        <v>0</v>
      </c>
      <c r="K1761">
        <v>0</v>
      </c>
      <c r="L1761" s="61" t="s">
        <v>1932</v>
      </c>
      <c r="M1761" s="93">
        <v>41177</v>
      </c>
      <c r="N1761">
        <v>78</v>
      </c>
      <c r="O1761">
        <v>398</v>
      </c>
      <c r="P1761">
        <v>96</v>
      </c>
      <c r="Q1761">
        <v>447</v>
      </c>
      <c r="R1761">
        <v>220</v>
      </c>
      <c r="S1761">
        <v>96</v>
      </c>
      <c r="T1761">
        <v>32</v>
      </c>
      <c r="U1761">
        <v>1</v>
      </c>
      <c r="V1761">
        <v>5</v>
      </c>
      <c r="W1761">
        <v>6</v>
      </c>
      <c r="X1761">
        <v>3</v>
      </c>
      <c r="Y1761">
        <v>0</v>
      </c>
      <c r="Z1761">
        <v>0</v>
      </c>
      <c r="AA1761" t="s">
        <v>67</v>
      </c>
      <c r="AB1761">
        <v>0</v>
      </c>
    </row>
    <row r="1762" spans="2:28" x14ac:dyDescent="0.2">
      <c r="B1762">
        <v>6749</v>
      </c>
      <c r="C1762">
        <v>1967</v>
      </c>
      <c r="D1762" s="59">
        <f t="shared" ca="1" si="82"/>
        <v>57</v>
      </c>
      <c r="E1762" t="s">
        <v>23</v>
      </c>
      <c r="F1762" t="s">
        <v>28</v>
      </c>
      <c r="G1762" t="s">
        <v>1993</v>
      </c>
      <c r="H1762" s="61" t="str">
        <f t="shared" si="83"/>
        <v>86,358.00</v>
      </c>
      <c r="I1762" s="78">
        <f t="shared" si="84"/>
        <v>86358</v>
      </c>
      <c r="J1762">
        <v>1</v>
      </c>
      <c r="K1762">
        <v>1</v>
      </c>
      <c r="L1762" s="61">
        <v>41129</v>
      </c>
      <c r="M1762" s="93">
        <v>41129</v>
      </c>
      <c r="N1762">
        <v>78</v>
      </c>
      <c r="O1762">
        <v>957</v>
      </c>
      <c r="P1762">
        <v>47</v>
      </c>
      <c r="Q1762">
        <v>494</v>
      </c>
      <c r="R1762">
        <v>82</v>
      </c>
      <c r="S1762">
        <v>47</v>
      </c>
      <c r="T1762">
        <v>95</v>
      </c>
      <c r="U1762">
        <v>4</v>
      </c>
      <c r="V1762">
        <v>5</v>
      </c>
      <c r="W1762">
        <v>6</v>
      </c>
      <c r="X1762">
        <v>8</v>
      </c>
      <c r="Y1762">
        <v>0</v>
      </c>
      <c r="Z1762">
        <v>0</v>
      </c>
      <c r="AA1762" t="s">
        <v>27</v>
      </c>
      <c r="AB1762">
        <v>0</v>
      </c>
    </row>
    <row r="1763" spans="2:28" x14ac:dyDescent="0.2">
      <c r="B1763">
        <v>1584</v>
      </c>
      <c r="C1763">
        <v>1978</v>
      </c>
      <c r="D1763" s="59">
        <f t="shared" ca="1" si="82"/>
        <v>46</v>
      </c>
      <c r="E1763" t="s">
        <v>23</v>
      </c>
      <c r="F1763" t="s">
        <v>32</v>
      </c>
      <c r="G1763" t="s">
        <v>1994</v>
      </c>
      <c r="H1763" s="61" t="str">
        <f t="shared" si="83"/>
        <v>41,443.00</v>
      </c>
      <c r="I1763" s="78">
        <f t="shared" si="84"/>
        <v>41443</v>
      </c>
      <c r="J1763">
        <v>1</v>
      </c>
      <c r="K1763">
        <v>0</v>
      </c>
      <c r="L1763" s="61">
        <v>41643</v>
      </c>
      <c r="M1763" s="93">
        <v>41643</v>
      </c>
      <c r="N1763">
        <v>79</v>
      </c>
      <c r="O1763">
        <v>171</v>
      </c>
      <c r="P1763">
        <v>7</v>
      </c>
      <c r="Q1763">
        <v>171</v>
      </c>
      <c r="R1763">
        <v>25</v>
      </c>
      <c r="S1763">
        <v>19</v>
      </c>
      <c r="T1763">
        <v>89</v>
      </c>
      <c r="U1763">
        <v>6</v>
      </c>
      <c r="V1763">
        <v>8</v>
      </c>
      <c r="W1763">
        <v>5</v>
      </c>
      <c r="X1763">
        <v>8</v>
      </c>
      <c r="Y1763">
        <v>0</v>
      </c>
      <c r="Z1763">
        <v>0</v>
      </c>
      <c r="AA1763" t="s">
        <v>67</v>
      </c>
      <c r="AB1763">
        <v>0</v>
      </c>
    </row>
    <row r="1764" spans="2:28" x14ac:dyDescent="0.2">
      <c r="B1764">
        <v>9559</v>
      </c>
      <c r="C1764">
        <v>1962</v>
      </c>
      <c r="D1764" s="59">
        <f t="shared" ca="1" si="82"/>
        <v>62</v>
      </c>
      <c r="E1764" t="s">
        <v>40</v>
      </c>
      <c r="F1764" t="s">
        <v>32</v>
      </c>
      <c r="G1764" t="s">
        <v>1995</v>
      </c>
      <c r="H1764" s="61" t="str">
        <f t="shared" si="83"/>
        <v>57,072.00</v>
      </c>
      <c r="I1764" s="78">
        <f t="shared" si="84"/>
        <v>57072</v>
      </c>
      <c r="J1764">
        <v>0</v>
      </c>
      <c r="K1764">
        <v>1</v>
      </c>
      <c r="L1764" s="61" t="s">
        <v>294</v>
      </c>
      <c r="M1764" s="93">
        <v>41663</v>
      </c>
      <c r="N1764">
        <v>79</v>
      </c>
      <c r="O1764">
        <v>944</v>
      </c>
      <c r="P1764">
        <v>0</v>
      </c>
      <c r="Q1764">
        <v>60</v>
      </c>
      <c r="R1764">
        <v>0</v>
      </c>
      <c r="S1764">
        <v>0</v>
      </c>
      <c r="T1764">
        <v>30</v>
      </c>
      <c r="U1764">
        <v>2</v>
      </c>
      <c r="V1764">
        <v>7</v>
      </c>
      <c r="W1764">
        <v>13</v>
      </c>
      <c r="X1764">
        <v>5</v>
      </c>
      <c r="Y1764">
        <v>0</v>
      </c>
      <c r="Z1764">
        <v>0</v>
      </c>
      <c r="AA1764" t="s">
        <v>31</v>
      </c>
      <c r="AB1764">
        <v>1</v>
      </c>
    </row>
    <row r="1765" spans="2:28" x14ac:dyDescent="0.2">
      <c r="B1765">
        <v>771</v>
      </c>
      <c r="C1765">
        <v>1968</v>
      </c>
      <c r="D1765" s="59">
        <f t="shared" ca="1" si="82"/>
        <v>56</v>
      </c>
      <c r="E1765" t="s">
        <v>23</v>
      </c>
      <c r="F1765" t="s">
        <v>32</v>
      </c>
      <c r="G1765" t="s">
        <v>1996</v>
      </c>
      <c r="H1765" s="61" t="str">
        <f t="shared" si="83"/>
        <v>54,178.00</v>
      </c>
      <c r="I1765" s="78">
        <f t="shared" si="84"/>
        <v>54178</v>
      </c>
      <c r="J1765">
        <v>0</v>
      </c>
      <c r="K1765">
        <v>1</v>
      </c>
      <c r="L1765" s="61" t="s">
        <v>1359</v>
      </c>
      <c r="M1765" s="93">
        <v>41660</v>
      </c>
      <c r="N1765">
        <v>79</v>
      </c>
      <c r="O1765">
        <v>135</v>
      </c>
      <c r="P1765">
        <v>9</v>
      </c>
      <c r="Q1765">
        <v>39</v>
      </c>
      <c r="R1765">
        <v>4</v>
      </c>
      <c r="S1765">
        <v>0</v>
      </c>
      <c r="T1765">
        <v>7</v>
      </c>
      <c r="U1765">
        <v>1</v>
      </c>
      <c r="V1765">
        <v>2</v>
      </c>
      <c r="W1765">
        <v>5</v>
      </c>
      <c r="X1765">
        <v>2</v>
      </c>
      <c r="Y1765">
        <v>0</v>
      </c>
      <c r="Z1765">
        <v>0</v>
      </c>
      <c r="AA1765" t="s">
        <v>46</v>
      </c>
      <c r="AB1765">
        <v>0</v>
      </c>
    </row>
    <row r="1766" spans="2:28" x14ac:dyDescent="0.2">
      <c r="B1766">
        <v>5237</v>
      </c>
      <c r="C1766">
        <v>1951</v>
      </c>
      <c r="D1766" s="59">
        <f t="shared" ca="1" si="82"/>
        <v>73</v>
      </c>
      <c r="E1766" t="s">
        <v>40</v>
      </c>
      <c r="F1766" t="s">
        <v>28</v>
      </c>
      <c r="G1766" t="s">
        <v>1997</v>
      </c>
      <c r="H1766" s="61" t="str">
        <f t="shared" si="83"/>
        <v>48,767.00</v>
      </c>
      <c r="I1766" s="78">
        <f t="shared" si="84"/>
        <v>48767</v>
      </c>
      <c r="J1766">
        <v>1</v>
      </c>
      <c r="K1766">
        <v>2</v>
      </c>
      <c r="L1766" s="61">
        <v>41640</v>
      </c>
      <c r="M1766" s="93">
        <v>41640</v>
      </c>
      <c r="N1766">
        <v>79</v>
      </c>
      <c r="O1766">
        <v>28</v>
      </c>
      <c r="P1766">
        <v>1</v>
      </c>
      <c r="Q1766">
        <v>21</v>
      </c>
      <c r="R1766">
        <v>3</v>
      </c>
      <c r="S1766">
        <v>0</v>
      </c>
      <c r="T1766">
        <v>10</v>
      </c>
      <c r="U1766">
        <v>3</v>
      </c>
      <c r="V1766">
        <v>2</v>
      </c>
      <c r="W1766">
        <v>3</v>
      </c>
      <c r="X1766">
        <v>5</v>
      </c>
      <c r="Y1766">
        <v>0</v>
      </c>
      <c r="Z1766">
        <v>0</v>
      </c>
      <c r="AA1766" t="s">
        <v>38</v>
      </c>
      <c r="AB1766">
        <v>0</v>
      </c>
    </row>
    <row r="1767" spans="2:28" x14ac:dyDescent="0.2">
      <c r="B1767">
        <v>2461</v>
      </c>
      <c r="C1767">
        <v>1956</v>
      </c>
      <c r="D1767" s="59">
        <f t="shared" ca="1" si="82"/>
        <v>68</v>
      </c>
      <c r="E1767" t="s">
        <v>53</v>
      </c>
      <c r="F1767" t="s">
        <v>28</v>
      </c>
      <c r="G1767" t="s">
        <v>1998</v>
      </c>
      <c r="H1767" s="61" t="str">
        <f t="shared" si="83"/>
        <v>51,124.00</v>
      </c>
      <c r="I1767" s="78">
        <f t="shared" si="84"/>
        <v>51124</v>
      </c>
      <c r="J1767">
        <v>1</v>
      </c>
      <c r="K1767">
        <v>1</v>
      </c>
      <c r="L1767" s="61" t="s">
        <v>1999</v>
      </c>
      <c r="M1767" s="93">
        <v>41626</v>
      </c>
      <c r="N1767">
        <v>79</v>
      </c>
      <c r="O1767">
        <v>26</v>
      </c>
      <c r="P1767">
        <v>1</v>
      </c>
      <c r="Q1767">
        <v>11</v>
      </c>
      <c r="R1767">
        <v>0</v>
      </c>
      <c r="S1767">
        <v>1</v>
      </c>
      <c r="T1767">
        <v>4</v>
      </c>
      <c r="U1767">
        <v>2</v>
      </c>
      <c r="V1767">
        <v>1</v>
      </c>
      <c r="W1767">
        <v>3</v>
      </c>
      <c r="X1767">
        <v>3</v>
      </c>
      <c r="Y1767">
        <v>0</v>
      </c>
      <c r="Z1767">
        <v>0</v>
      </c>
      <c r="AA1767" t="s">
        <v>31</v>
      </c>
      <c r="AB1767">
        <v>0</v>
      </c>
    </row>
    <row r="1768" spans="2:28" x14ac:dyDescent="0.2">
      <c r="B1768">
        <v>5474</v>
      </c>
      <c r="C1768">
        <v>1971</v>
      </c>
      <c r="D1768" s="59">
        <f t="shared" ca="1" si="82"/>
        <v>53</v>
      </c>
      <c r="E1768" t="s">
        <v>23</v>
      </c>
      <c r="F1768" t="s">
        <v>28</v>
      </c>
      <c r="G1768" t="s">
        <v>2000</v>
      </c>
      <c r="H1768" s="61" t="str">
        <f t="shared" si="83"/>
        <v>43,020.00</v>
      </c>
      <c r="I1768" s="78">
        <f t="shared" si="84"/>
        <v>43020</v>
      </c>
      <c r="J1768">
        <v>1</v>
      </c>
      <c r="K1768">
        <v>0</v>
      </c>
      <c r="L1768" s="61" t="s">
        <v>2001</v>
      </c>
      <c r="M1768" s="93">
        <v>41608</v>
      </c>
      <c r="N1768">
        <v>79</v>
      </c>
      <c r="O1768">
        <v>45</v>
      </c>
      <c r="P1768">
        <v>7</v>
      </c>
      <c r="Q1768">
        <v>99</v>
      </c>
      <c r="R1768">
        <v>4</v>
      </c>
      <c r="S1768">
        <v>25</v>
      </c>
      <c r="T1768">
        <v>43</v>
      </c>
      <c r="U1768">
        <v>3</v>
      </c>
      <c r="V1768">
        <v>4</v>
      </c>
      <c r="W1768">
        <v>4</v>
      </c>
      <c r="X1768">
        <v>6</v>
      </c>
      <c r="Y1768">
        <v>0</v>
      </c>
      <c r="Z1768">
        <v>0</v>
      </c>
      <c r="AA1768" t="s">
        <v>35</v>
      </c>
      <c r="AB1768">
        <v>0</v>
      </c>
    </row>
    <row r="1769" spans="2:28" x14ac:dyDescent="0.2">
      <c r="B1769">
        <v>2895</v>
      </c>
      <c r="C1769">
        <v>1964</v>
      </c>
      <c r="D1769" s="59">
        <f t="shared" ca="1" si="82"/>
        <v>60</v>
      </c>
      <c r="E1769" t="s">
        <v>23</v>
      </c>
      <c r="F1769" t="s">
        <v>28</v>
      </c>
      <c r="G1769" t="s">
        <v>2002</v>
      </c>
      <c r="H1769" s="61" t="str">
        <f t="shared" si="83"/>
        <v>49,980.00</v>
      </c>
      <c r="I1769" s="78">
        <f t="shared" si="84"/>
        <v>49980</v>
      </c>
      <c r="J1769">
        <v>0</v>
      </c>
      <c r="K1769">
        <v>1</v>
      </c>
      <c r="L1769" s="61" t="s">
        <v>1289</v>
      </c>
      <c r="M1769" s="93">
        <v>41570</v>
      </c>
      <c r="N1769">
        <v>79</v>
      </c>
      <c r="O1769">
        <v>104</v>
      </c>
      <c r="P1769">
        <v>1</v>
      </c>
      <c r="Q1769">
        <v>54</v>
      </c>
      <c r="R1769">
        <v>13</v>
      </c>
      <c r="S1769">
        <v>9</v>
      </c>
      <c r="T1769">
        <v>14</v>
      </c>
      <c r="U1769">
        <v>2</v>
      </c>
      <c r="V1769">
        <v>3</v>
      </c>
      <c r="W1769">
        <v>5</v>
      </c>
      <c r="X1769">
        <v>5</v>
      </c>
      <c r="Y1769">
        <v>0</v>
      </c>
      <c r="Z1769">
        <v>0</v>
      </c>
      <c r="AA1769" t="s">
        <v>50</v>
      </c>
      <c r="AB1769">
        <v>0</v>
      </c>
    </row>
    <row r="1770" spans="2:28" x14ac:dyDescent="0.2">
      <c r="B1770">
        <v>7972</v>
      </c>
      <c r="C1770">
        <v>1956</v>
      </c>
      <c r="D1770" s="59">
        <f t="shared" ca="1" si="82"/>
        <v>68</v>
      </c>
      <c r="E1770" t="s">
        <v>23</v>
      </c>
      <c r="F1770" t="s">
        <v>28</v>
      </c>
      <c r="G1770" t="s">
        <v>2003</v>
      </c>
      <c r="H1770" s="61" t="str">
        <f t="shared" si="83"/>
        <v>72,906.00</v>
      </c>
      <c r="I1770" s="78">
        <f t="shared" si="84"/>
        <v>72906</v>
      </c>
      <c r="J1770">
        <v>0</v>
      </c>
      <c r="K1770">
        <v>0</v>
      </c>
      <c r="L1770" s="61" t="s">
        <v>1390</v>
      </c>
      <c r="M1770" s="93">
        <v>41534</v>
      </c>
      <c r="N1770">
        <v>79</v>
      </c>
      <c r="O1770">
        <v>400</v>
      </c>
      <c r="P1770">
        <v>32</v>
      </c>
      <c r="Q1770">
        <v>519</v>
      </c>
      <c r="R1770">
        <v>71</v>
      </c>
      <c r="S1770">
        <v>75</v>
      </c>
      <c r="T1770">
        <v>54</v>
      </c>
      <c r="U1770">
        <v>1</v>
      </c>
      <c r="V1770">
        <v>3</v>
      </c>
      <c r="W1770">
        <v>9</v>
      </c>
      <c r="X1770">
        <v>1</v>
      </c>
      <c r="Y1770">
        <v>0</v>
      </c>
      <c r="Z1770">
        <v>0</v>
      </c>
      <c r="AA1770" t="s">
        <v>27</v>
      </c>
      <c r="AB1770">
        <v>0</v>
      </c>
    </row>
    <row r="1771" spans="2:28" x14ac:dyDescent="0.2">
      <c r="B1771">
        <v>10067</v>
      </c>
      <c r="C1771">
        <v>1977</v>
      </c>
      <c r="D1771" s="59">
        <f t="shared" ca="1" si="82"/>
        <v>47</v>
      </c>
      <c r="E1771" t="s">
        <v>43</v>
      </c>
      <c r="F1771" t="s">
        <v>32</v>
      </c>
      <c r="G1771" t="s">
        <v>2004</v>
      </c>
      <c r="H1771" s="61" t="str">
        <f t="shared" si="83"/>
        <v>25,176.00</v>
      </c>
      <c r="I1771" s="78">
        <f t="shared" si="84"/>
        <v>25176</v>
      </c>
      <c r="J1771">
        <v>1</v>
      </c>
      <c r="K1771">
        <v>1</v>
      </c>
      <c r="L1771" s="61">
        <v>41555</v>
      </c>
      <c r="M1771" s="93">
        <v>41555</v>
      </c>
      <c r="N1771">
        <v>79</v>
      </c>
      <c r="O1771">
        <v>4</v>
      </c>
      <c r="P1771">
        <v>0</v>
      </c>
      <c r="Q1771">
        <v>4</v>
      </c>
      <c r="R1771">
        <v>0</v>
      </c>
      <c r="S1771">
        <v>0</v>
      </c>
      <c r="T1771">
        <v>5</v>
      </c>
      <c r="U1771">
        <v>1</v>
      </c>
      <c r="V1771">
        <v>1</v>
      </c>
      <c r="W1771">
        <v>2</v>
      </c>
      <c r="X1771">
        <v>7</v>
      </c>
      <c r="Y1771">
        <v>0</v>
      </c>
      <c r="Z1771">
        <v>0</v>
      </c>
      <c r="AA1771" t="s">
        <v>46</v>
      </c>
      <c r="AB1771">
        <v>0</v>
      </c>
    </row>
    <row r="1772" spans="2:28" x14ac:dyDescent="0.2">
      <c r="B1772">
        <v>500</v>
      </c>
      <c r="C1772">
        <v>1978</v>
      </c>
      <c r="D1772" s="59">
        <f t="shared" ca="1" si="82"/>
        <v>46</v>
      </c>
      <c r="E1772" t="s">
        <v>23</v>
      </c>
      <c r="F1772" t="s">
        <v>32</v>
      </c>
      <c r="G1772" t="s">
        <v>2005</v>
      </c>
      <c r="H1772" s="61" t="str">
        <f t="shared" si="83"/>
        <v>96,876.00</v>
      </c>
      <c r="I1772" s="78">
        <f t="shared" si="84"/>
        <v>96876</v>
      </c>
      <c r="J1772">
        <v>0</v>
      </c>
      <c r="K1772">
        <v>0</v>
      </c>
      <c r="L1772" s="61">
        <v>41433</v>
      </c>
      <c r="M1772" s="93">
        <v>41433</v>
      </c>
      <c r="N1772">
        <v>79</v>
      </c>
      <c r="O1772">
        <v>908</v>
      </c>
      <c r="P1772">
        <v>43</v>
      </c>
      <c r="Q1772">
        <v>735</v>
      </c>
      <c r="R1772">
        <v>40</v>
      </c>
      <c r="S1772">
        <v>194</v>
      </c>
      <c r="T1772">
        <v>21</v>
      </c>
      <c r="U1772">
        <v>1</v>
      </c>
      <c r="V1772">
        <v>7</v>
      </c>
      <c r="W1772">
        <v>9</v>
      </c>
      <c r="X1772">
        <v>2</v>
      </c>
      <c r="Y1772">
        <v>1</v>
      </c>
      <c r="Z1772">
        <v>0</v>
      </c>
      <c r="AA1772" t="s">
        <v>27</v>
      </c>
      <c r="AB1772">
        <v>3</v>
      </c>
    </row>
    <row r="1773" spans="2:28" x14ac:dyDescent="0.2">
      <c r="B1773">
        <v>922</v>
      </c>
      <c r="C1773">
        <v>1980</v>
      </c>
      <c r="D1773" s="59">
        <f t="shared" ca="1" si="82"/>
        <v>44</v>
      </c>
      <c r="E1773" t="s">
        <v>43</v>
      </c>
      <c r="F1773" t="s">
        <v>32</v>
      </c>
      <c r="G1773" t="s">
        <v>2006</v>
      </c>
      <c r="H1773" s="61" t="str">
        <f t="shared" si="83"/>
        <v>31,086.00</v>
      </c>
      <c r="I1773" s="78">
        <f t="shared" si="84"/>
        <v>31086</v>
      </c>
      <c r="J1773">
        <v>1</v>
      </c>
      <c r="K1773">
        <v>1</v>
      </c>
      <c r="L1773" s="61">
        <v>41369</v>
      </c>
      <c r="M1773" s="93">
        <v>41369</v>
      </c>
      <c r="N1773">
        <v>79</v>
      </c>
      <c r="O1773">
        <v>16</v>
      </c>
      <c r="P1773">
        <v>2</v>
      </c>
      <c r="Q1773">
        <v>11</v>
      </c>
      <c r="R1773">
        <v>3</v>
      </c>
      <c r="S1773">
        <v>0</v>
      </c>
      <c r="T1773">
        <v>16</v>
      </c>
      <c r="U1773">
        <v>2</v>
      </c>
      <c r="V1773">
        <v>1</v>
      </c>
      <c r="W1773">
        <v>2</v>
      </c>
      <c r="X1773">
        <v>8</v>
      </c>
      <c r="Y1773">
        <v>0</v>
      </c>
      <c r="Z1773">
        <v>0</v>
      </c>
      <c r="AA1773" t="s">
        <v>46</v>
      </c>
      <c r="AB1773">
        <v>1</v>
      </c>
    </row>
    <row r="1774" spans="2:28" x14ac:dyDescent="0.2">
      <c r="B1774">
        <v>2861</v>
      </c>
      <c r="C1774">
        <v>1984</v>
      </c>
      <c r="D1774" s="59">
        <f t="shared" ca="1" si="82"/>
        <v>40</v>
      </c>
      <c r="E1774" t="s">
        <v>23</v>
      </c>
      <c r="F1774" t="s">
        <v>28</v>
      </c>
      <c r="G1774" t="s">
        <v>2007</v>
      </c>
      <c r="H1774" s="61" t="str">
        <f t="shared" si="83"/>
        <v>24,072.00</v>
      </c>
      <c r="I1774" s="78">
        <f t="shared" si="84"/>
        <v>24072</v>
      </c>
      <c r="J1774">
        <v>1</v>
      </c>
      <c r="K1774">
        <v>0</v>
      </c>
      <c r="L1774" s="61" t="s">
        <v>1402</v>
      </c>
      <c r="M1774" s="93">
        <v>41380</v>
      </c>
      <c r="N1774">
        <v>79</v>
      </c>
      <c r="O1774">
        <v>9</v>
      </c>
      <c r="P1774">
        <v>1</v>
      </c>
      <c r="Q1774">
        <v>6</v>
      </c>
      <c r="R1774">
        <v>3</v>
      </c>
      <c r="S1774">
        <v>0</v>
      </c>
      <c r="T1774">
        <v>4</v>
      </c>
      <c r="U1774">
        <v>1</v>
      </c>
      <c r="V1774">
        <v>1</v>
      </c>
      <c r="W1774">
        <v>2</v>
      </c>
      <c r="X1774">
        <v>8</v>
      </c>
      <c r="Y1774">
        <v>0</v>
      </c>
      <c r="Z1774">
        <v>0</v>
      </c>
      <c r="AA1774" t="s">
        <v>27</v>
      </c>
      <c r="AB1774">
        <v>0</v>
      </c>
    </row>
    <row r="1775" spans="2:28" x14ac:dyDescent="0.2">
      <c r="B1775">
        <v>375</v>
      </c>
      <c r="C1775">
        <v>1955</v>
      </c>
      <c r="D1775" s="59">
        <f t="shared" ca="1" si="82"/>
        <v>69</v>
      </c>
      <c r="E1775" t="s">
        <v>23</v>
      </c>
      <c r="F1775" t="s">
        <v>24</v>
      </c>
      <c r="G1775" t="s">
        <v>2008</v>
      </c>
      <c r="H1775" s="61" t="str">
        <f t="shared" si="83"/>
        <v>76,773.00</v>
      </c>
      <c r="I1775" s="78">
        <f t="shared" si="84"/>
        <v>76773</v>
      </c>
      <c r="J1775">
        <v>0</v>
      </c>
      <c r="K1775">
        <v>0</v>
      </c>
      <c r="L1775" s="61" t="s">
        <v>1056</v>
      </c>
      <c r="M1775" s="93">
        <v>41330</v>
      </c>
      <c r="N1775">
        <v>79</v>
      </c>
      <c r="O1775">
        <v>516</v>
      </c>
      <c r="P1775">
        <v>56</v>
      </c>
      <c r="Q1775">
        <v>449</v>
      </c>
      <c r="R1775">
        <v>86</v>
      </c>
      <c r="S1775">
        <v>33</v>
      </c>
      <c r="T1775">
        <v>16</v>
      </c>
      <c r="U1775">
        <v>1</v>
      </c>
      <c r="V1775">
        <v>2</v>
      </c>
      <c r="W1775">
        <v>11</v>
      </c>
      <c r="X1775">
        <v>1</v>
      </c>
      <c r="Y1775">
        <v>0</v>
      </c>
      <c r="Z1775">
        <v>0</v>
      </c>
      <c r="AA1775" t="s">
        <v>27</v>
      </c>
      <c r="AB1775">
        <v>0</v>
      </c>
    </row>
    <row r="1776" spans="2:28" x14ac:dyDescent="0.2">
      <c r="B1776">
        <v>10936</v>
      </c>
      <c r="C1776">
        <v>1966</v>
      </c>
      <c r="D1776" s="59">
        <f t="shared" ca="1" si="82"/>
        <v>58</v>
      </c>
      <c r="E1776" t="s">
        <v>23</v>
      </c>
      <c r="F1776" t="s">
        <v>32</v>
      </c>
      <c r="G1776" t="s">
        <v>2009</v>
      </c>
      <c r="H1776" s="61" t="str">
        <f t="shared" si="83"/>
        <v>72,190.00</v>
      </c>
      <c r="I1776" s="78">
        <f t="shared" si="84"/>
        <v>72190</v>
      </c>
      <c r="J1776">
        <v>0</v>
      </c>
      <c r="K1776">
        <v>0</v>
      </c>
      <c r="L1776" s="61" t="s">
        <v>695</v>
      </c>
      <c r="M1776" s="93">
        <v>41318</v>
      </c>
      <c r="N1776">
        <v>79</v>
      </c>
      <c r="O1776">
        <v>597</v>
      </c>
      <c r="P1776">
        <v>166</v>
      </c>
      <c r="Q1776">
        <v>597</v>
      </c>
      <c r="R1776">
        <v>172</v>
      </c>
      <c r="S1776">
        <v>166</v>
      </c>
      <c r="T1776">
        <v>249</v>
      </c>
      <c r="U1776">
        <v>1</v>
      </c>
      <c r="V1776">
        <v>5</v>
      </c>
      <c r="W1776">
        <v>4</v>
      </c>
      <c r="X1776">
        <v>3</v>
      </c>
      <c r="Y1776">
        <v>0</v>
      </c>
      <c r="Z1776">
        <v>0</v>
      </c>
      <c r="AA1776" t="s">
        <v>38</v>
      </c>
      <c r="AB1776">
        <v>0</v>
      </c>
    </row>
    <row r="1777" spans="2:28" x14ac:dyDescent="0.2">
      <c r="B1777">
        <v>10314</v>
      </c>
      <c r="C1777">
        <v>1949</v>
      </c>
      <c r="D1777" s="59">
        <f t="shared" ca="1" si="82"/>
        <v>75</v>
      </c>
      <c r="E1777" t="s">
        <v>40</v>
      </c>
      <c r="F1777" t="s">
        <v>32</v>
      </c>
      <c r="G1777" t="s">
        <v>2010</v>
      </c>
      <c r="H1777" s="61" t="str">
        <f t="shared" si="83"/>
        <v>83,837.00</v>
      </c>
      <c r="I1777" s="78">
        <f t="shared" si="84"/>
        <v>83837</v>
      </c>
      <c r="J1777">
        <v>0</v>
      </c>
      <c r="K1777">
        <v>0</v>
      </c>
      <c r="L1777" s="61" t="s">
        <v>1037</v>
      </c>
      <c r="M1777" s="93">
        <v>41259</v>
      </c>
      <c r="N1777">
        <v>79</v>
      </c>
      <c r="O1777">
        <v>847</v>
      </c>
      <c r="P1777">
        <v>66</v>
      </c>
      <c r="Q1777">
        <v>119</v>
      </c>
      <c r="R1777">
        <v>86</v>
      </c>
      <c r="S1777">
        <v>89</v>
      </c>
      <c r="T1777">
        <v>111</v>
      </c>
      <c r="U1777">
        <v>1</v>
      </c>
      <c r="V1777">
        <v>9</v>
      </c>
      <c r="W1777">
        <v>5</v>
      </c>
      <c r="X1777">
        <v>4</v>
      </c>
      <c r="Y1777">
        <v>1</v>
      </c>
      <c r="Z1777">
        <v>0</v>
      </c>
      <c r="AA1777" t="s">
        <v>50</v>
      </c>
      <c r="AB1777">
        <v>2</v>
      </c>
    </row>
    <row r="1778" spans="2:28" x14ac:dyDescent="0.2">
      <c r="B1778">
        <v>4240</v>
      </c>
      <c r="C1778">
        <v>1979</v>
      </c>
      <c r="D1778" s="59">
        <f t="shared" ca="1" si="82"/>
        <v>45</v>
      </c>
      <c r="E1778" t="s">
        <v>23</v>
      </c>
      <c r="F1778" t="s">
        <v>32</v>
      </c>
      <c r="G1778" t="s">
        <v>2011</v>
      </c>
      <c r="H1778" s="61" t="str">
        <f t="shared" si="83"/>
        <v>17,345.00</v>
      </c>
      <c r="I1778" s="78">
        <f t="shared" si="84"/>
        <v>17345</v>
      </c>
      <c r="J1778">
        <v>1</v>
      </c>
      <c r="K1778">
        <v>0</v>
      </c>
      <c r="L1778" s="61">
        <v>40979</v>
      </c>
      <c r="M1778" s="93">
        <v>40979</v>
      </c>
      <c r="N1778">
        <v>79</v>
      </c>
      <c r="O1778">
        <v>4</v>
      </c>
      <c r="P1778">
        <v>9</v>
      </c>
      <c r="Q1778">
        <v>16</v>
      </c>
      <c r="R1778">
        <v>17</v>
      </c>
      <c r="S1778">
        <v>0</v>
      </c>
      <c r="T1778">
        <v>12</v>
      </c>
      <c r="U1778">
        <v>2</v>
      </c>
      <c r="V1778">
        <v>2</v>
      </c>
      <c r="W1778">
        <v>2</v>
      </c>
      <c r="X1778">
        <v>8</v>
      </c>
      <c r="Y1778">
        <v>0</v>
      </c>
      <c r="Z1778">
        <v>0</v>
      </c>
      <c r="AA1778" t="s">
        <v>27</v>
      </c>
      <c r="AB1778">
        <v>0</v>
      </c>
    </row>
    <row r="1779" spans="2:28" x14ac:dyDescent="0.2">
      <c r="B1779">
        <v>2674</v>
      </c>
      <c r="C1779">
        <v>1959</v>
      </c>
      <c r="D1779" s="59">
        <f t="shared" ca="1" si="82"/>
        <v>65</v>
      </c>
      <c r="E1779" t="s">
        <v>53</v>
      </c>
      <c r="F1779" t="s">
        <v>28</v>
      </c>
      <c r="G1779" t="s">
        <v>2012</v>
      </c>
      <c r="H1779" s="61" t="str">
        <f t="shared" si="83"/>
        <v>75,154.00</v>
      </c>
      <c r="I1779" s="78">
        <f t="shared" si="84"/>
        <v>75154</v>
      </c>
      <c r="J1779">
        <v>0</v>
      </c>
      <c r="K1779">
        <v>1</v>
      </c>
      <c r="L1779" s="61">
        <v>41008</v>
      </c>
      <c r="M1779" s="93">
        <v>41008</v>
      </c>
      <c r="N1779">
        <v>79</v>
      </c>
      <c r="O1779">
        <v>543</v>
      </c>
      <c r="P1779">
        <v>10</v>
      </c>
      <c r="Q1779">
        <v>205</v>
      </c>
      <c r="R1779">
        <v>160</v>
      </c>
      <c r="S1779">
        <v>143</v>
      </c>
      <c r="T1779">
        <v>82</v>
      </c>
      <c r="U1779">
        <v>1</v>
      </c>
      <c r="V1779">
        <v>6</v>
      </c>
      <c r="W1779">
        <v>6</v>
      </c>
      <c r="X1779">
        <v>3</v>
      </c>
      <c r="Y1779">
        <v>1</v>
      </c>
      <c r="Z1779">
        <v>0</v>
      </c>
      <c r="AA1779" t="s">
        <v>35</v>
      </c>
      <c r="AB1779">
        <v>0</v>
      </c>
    </row>
    <row r="1780" spans="2:28" x14ac:dyDescent="0.2">
      <c r="B1780">
        <v>2563</v>
      </c>
      <c r="C1780">
        <v>1962</v>
      </c>
      <c r="D1780" s="59">
        <f t="shared" ca="1" si="82"/>
        <v>62</v>
      </c>
      <c r="E1780" t="s">
        <v>118</v>
      </c>
      <c r="F1780" t="s">
        <v>32</v>
      </c>
      <c r="G1780" t="s">
        <v>2013</v>
      </c>
      <c r="H1780" s="61" t="str">
        <f t="shared" si="83"/>
        <v>28,249.00</v>
      </c>
      <c r="I1780" s="78">
        <f t="shared" si="84"/>
        <v>28249</v>
      </c>
      <c r="J1780">
        <v>0</v>
      </c>
      <c r="K1780">
        <v>0</v>
      </c>
      <c r="L1780" s="61" t="s">
        <v>30</v>
      </c>
      <c r="M1780" s="93">
        <v>41805</v>
      </c>
      <c r="N1780">
        <v>80</v>
      </c>
      <c r="O1780">
        <v>1</v>
      </c>
      <c r="P1780">
        <v>9</v>
      </c>
      <c r="Q1780">
        <v>7</v>
      </c>
      <c r="R1780">
        <v>2</v>
      </c>
      <c r="S1780">
        <v>14</v>
      </c>
      <c r="T1780">
        <v>10</v>
      </c>
      <c r="U1780">
        <v>1</v>
      </c>
      <c r="V1780">
        <v>2</v>
      </c>
      <c r="W1780">
        <v>3</v>
      </c>
      <c r="X1780">
        <v>6</v>
      </c>
      <c r="Y1780">
        <v>0</v>
      </c>
      <c r="Z1780">
        <v>0</v>
      </c>
      <c r="AA1780" t="s">
        <v>50</v>
      </c>
      <c r="AB1780">
        <v>0</v>
      </c>
    </row>
    <row r="1781" spans="2:28" x14ac:dyDescent="0.2">
      <c r="B1781">
        <v>8312</v>
      </c>
      <c r="C1781">
        <v>1962</v>
      </c>
      <c r="D1781" s="59">
        <f t="shared" ca="1" si="82"/>
        <v>62</v>
      </c>
      <c r="E1781" t="s">
        <v>118</v>
      </c>
      <c r="F1781" t="s">
        <v>32</v>
      </c>
      <c r="G1781" t="s">
        <v>2013</v>
      </c>
      <c r="H1781" s="61" t="str">
        <f t="shared" si="83"/>
        <v>28,249.00</v>
      </c>
      <c r="I1781" s="78">
        <f t="shared" si="84"/>
        <v>28249</v>
      </c>
      <c r="J1781">
        <v>0</v>
      </c>
      <c r="K1781">
        <v>0</v>
      </c>
      <c r="L1781" s="61" t="s">
        <v>30</v>
      </c>
      <c r="M1781" s="93">
        <v>41805</v>
      </c>
      <c r="N1781">
        <v>80</v>
      </c>
      <c r="O1781">
        <v>1</v>
      </c>
      <c r="P1781">
        <v>9</v>
      </c>
      <c r="Q1781">
        <v>7</v>
      </c>
      <c r="R1781">
        <v>2</v>
      </c>
      <c r="S1781">
        <v>14</v>
      </c>
      <c r="T1781">
        <v>10</v>
      </c>
      <c r="U1781">
        <v>1</v>
      </c>
      <c r="V1781">
        <v>2</v>
      </c>
      <c r="W1781">
        <v>3</v>
      </c>
      <c r="X1781">
        <v>6</v>
      </c>
      <c r="Y1781">
        <v>0</v>
      </c>
      <c r="Z1781">
        <v>0</v>
      </c>
      <c r="AA1781" t="s">
        <v>27</v>
      </c>
      <c r="AB1781">
        <v>0</v>
      </c>
    </row>
    <row r="1782" spans="2:28" x14ac:dyDescent="0.2">
      <c r="B1782">
        <v>6999</v>
      </c>
      <c r="C1782">
        <v>1981</v>
      </c>
      <c r="D1782" s="59">
        <f t="shared" ca="1" si="82"/>
        <v>43</v>
      </c>
      <c r="E1782" t="s">
        <v>53</v>
      </c>
      <c r="F1782" t="s">
        <v>32</v>
      </c>
      <c r="G1782" t="s">
        <v>2014</v>
      </c>
      <c r="H1782" s="61" t="str">
        <f t="shared" si="83"/>
        <v>69,661.00</v>
      </c>
      <c r="I1782" s="78">
        <f t="shared" si="84"/>
        <v>69661</v>
      </c>
      <c r="J1782">
        <v>0</v>
      </c>
      <c r="K1782">
        <v>0</v>
      </c>
      <c r="L1782" s="61" t="s">
        <v>34</v>
      </c>
      <c r="M1782" s="93">
        <v>41772</v>
      </c>
      <c r="N1782">
        <v>80</v>
      </c>
      <c r="O1782">
        <v>656</v>
      </c>
      <c r="P1782">
        <v>16</v>
      </c>
      <c r="Q1782">
        <v>106</v>
      </c>
      <c r="R1782">
        <v>32</v>
      </c>
      <c r="S1782">
        <v>16</v>
      </c>
      <c r="T1782">
        <v>8</v>
      </c>
      <c r="U1782">
        <v>1</v>
      </c>
      <c r="V1782">
        <v>7</v>
      </c>
      <c r="W1782">
        <v>12</v>
      </c>
      <c r="X1782">
        <v>3</v>
      </c>
      <c r="Y1782">
        <v>0</v>
      </c>
      <c r="Z1782">
        <v>0</v>
      </c>
      <c r="AA1782" t="s">
        <v>50</v>
      </c>
      <c r="AB1782">
        <v>0</v>
      </c>
    </row>
    <row r="1783" spans="2:28" x14ac:dyDescent="0.2">
      <c r="B1783">
        <v>7574</v>
      </c>
      <c r="C1783">
        <v>1980</v>
      </c>
      <c r="D1783" s="59">
        <f t="shared" ca="1" si="82"/>
        <v>44</v>
      </c>
      <c r="E1783" t="s">
        <v>40</v>
      </c>
      <c r="F1783" t="s">
        <v>32</v>
      </c>
      <c r="G1783" t="s">
        <v>2015</v>
      </c>
      <c r="H1783" s="61" t="str">
        <f t="shared" si="83"/>
        <v>27,922.00</v>
      </c>
      <c r="I1783" s="78">
        <f t="shared" si="84"/>
        <v>27922</v>
      </c>
      <c r="J1783">
        <v>1</v>
      </c>
      <c r="K1783">
        <v>0</v>
      </c>
      <c r="L1783" s="61">
        <v>41917</v>
      </c>
      <c r="M1783" s="93">
        <v>41917</v>
      </c>
      <c r="N1783">
        <v>80</v>
      </c>
      <c r="O1783">
        <v>11</v>
      </c>
      <c r="P1783">
        <v>0</v>
      </c>
      <c r="Q1783">
        <v>13</v>
      </c>
      <c r="R1783">
        <v>2</v>
      </c>
      <c r="S1783">
        <v>4</v>
      </c>
      <c r="T1783">
        <v>11</v>
      </c>
      <c r="U1783">
        <v>1</v>
      </c>
      <c r="V1783">
        <v>2</v>
      </c>
      <c r="W1783">
        <v>3</v>
      </c>
      <c r="X1783">
        <v>4</v>
      </c>
      <c r="Y1783">
        <v>0</v>
      </c>
      <c r="Z1783">
        <v>0</v>
      </c>
      <c r="AA1783" t="s">
        <v>67</v>
      </c>
      <c r="AB1783">
        <v>0</v>
      </c>
    </row>
    <row r="1784" spans="2:28" x14ac:dyDescent="0.2">
      <c r="B1784">
        <v>5223</v>
      </c>
      <c r="C1784">
        <v>1967</v>
      </c>
      <c r="D1784" s="59">
        <f t="shared" ca="1" si="82"/>
        <v>57</v>
      </c>
      <c r="E1784" t="s">
        <v>53</v>
      </c>
      <c r="F1784" t="s">
        <v>32</v>
      </c>
      <c r="G1784" t="s">
        <v>2016</v>
      </c>
      <c r="H1784" s="61" t="str">
        <f t="shared" si="83"/>
        <v>45,903.00</v>
      </c>
      <c r="I1784" s="78">
        <f t="shared" si="84"/>
        <v>45903</v>
      </c>
      <c r="J1784">
        <v>0</v>
      </c>
      <c r="K1784">
        <v>1</v>
      </c>
      <c r="L1784" s="61" t="s">
        <v>1792</v>
      </c>
      <c r="M1784" s="93">
        <v>41752</v>
      </c>
      <c r="N1784">
        <v>80</v>
      </c>
      <c r="O1784">
        <v>33</v>
      </c>
      <c r="P1784">
        <v>8</v>
      </c>
      <c r="Q1784">
        <v>10</v>
      </c>
      <c r="R1784">
        <v>2</v>
      </c>
      <c r="S1784">
        <v>10</v>
      </c>
      <c r="T1784">
        <v>3</v>
      </c>
      <c r="U1784">
        <v>2</v>
      </c>
      <c r="V1784">
        <v>2</v>
      </c>
      <c r="W1784">
        <v>3</v>
      </c>
      <c r="X1784">
        <v>4</v>
      </c>
      <c r="Y1784">
        <v>0</v>
      </c>
      <c r="Z1784">
        <v>0</v>
      </c>
      <c r="AA1784" t="s">
        <v>67</v>
      </c>
      <c r="AB1784">
        <v>0</v>
      </c>
    </row>
    <row r="1785" spans="2:28" x14ac:dyDescent="0.2">
      <c r="B1785">
        <v>2952</v>
      </c>
      <c r="C1785">
        <v>1978</v>
      </c>
      <c r="D1785" s="59">
        <f t="shared" ca="1" si="82"/>
        <v>46</v>
      </c>
      <c r="E1785" t="s">
        <v>53</v>
      </c>
      <c r="F1785" t="s">
        <v>28</v>
      </c>
      <c r="G1785" t="s">
        <v>2017</v>
      </c>
      <c r="H1785" s="61" t="str">
        <f t="shared" si="83"/>
        <v>36,273.00</v>
      </c>
      <c r="I1785" s="78">
        <f t="shared" si="84"/>
        <v>36273</v>
      </c>
      <c r="J1785">
        <v>1</v>
      </c>
      <c r="K1785">
        <v>0</v>
      </c>
      <c r="L1785" s="61" t="s">
        <v>1070</v>
      </c>
      <c r="M1785" s="93">
        <v>41745</v>
      </c>
      <c r="N1785">
        <v>80</v>
      </c>
      <c r="O1785">
        <v>29</v>
      </c>
      <c r="P1785">
        <v>3</v>
      </c>
      <c r="Q1785">
        <v>30</v>
      </c>
      <c r="R1785">
        <v>3</v>
      </c>
      <c r="S1785">
        <v>2</v>
      </c>
      <c r="T1785">
        <v>9</v>
      </c>
      <c r="U1785">
        <v>2</v>
      </c>
      <c r="V1785">
        <v>3</v>
      </c>
      <c r="W1785">
        <v>3</v>
      </c>
      <c r="X1785">
        <v>6</v>
      </c>
      <c r="Y1785">
        <v>0</v>
      </c>
      <c r="Z1785">
        <v>0</v>
      </c>
      <c r="AA1785" t="s">
        <v>27</v>
      </c>
      <c r="AB1785">
        <v>0</v>
      </c>
    </row>
    <row r="1786" spans="2:28" x14ac:dyDescent="0.2">
      <c r="B1786">
        <v>7683</v>
      </c>
      <c r="C1786">
        <v>1969</v>
      </c>
      <c r="D1786" s="59">
        <f t="shared" ca="1" si="82"/>
        <v>55</v>
      </c>
      <c r="E1786" t="s">
        <v>53</v>
      </c>
      <c r="F1786" t="s">
        <v>32</v>
      </c>
      <c r="G1786" t="s">
        <v>2018</v>
      </c>
      <c r="H1786" s="61" t="str">
        <f t="shared" si="83"/>
        <v>70,777.00</v>
      </c>
      <c r="I1786" s="78">
        <f t="shared" si="84"/>
        <v>70777</v>
      </c>
      <c r="J1786">
        <v>0</v>
      </c>
      <c r="K1786">
        <v>1</v>
      </c>
      <c r="L1786" s="61" t="s">
        <v>584</v>
      </c>
      <c r="M1786" s="93">
        <v>41695</v>
      </c>
      <c r="N1786">
        <v>80</v>
      </c>
      <c r="O1786">
        <v>554</v>
      </c>
      <c r="P1786">
        <v>35</v>
      </c>
      <c r="Q1786">
        <v>113</v>
      </c>
      <c r="R1786">
        <v>0</v>
      </c>
      <c r="S1786">
        <v>7</v>
      </c>
      <c r="T1786">
        <v>78</v>
      </c>
      <c r="U1786">
        <v>3</v>
      </c>
      <c r="V1786">
        <v>5</v>
      </c>
      <c r="W1786">
        <v>12</v>
      </c>
      <c r="X1786">
        <v>3</v>
      </c>
      <c r="Y1786">
        <v>0</v>
      </c>
      <c r="Z1786">
        <v>0</v>
      </c>
      <c r="AA1786" t="s">
        <v>27</v>
      </c>
      <c r="AB1786">
        <v>0</v>
      </c>
    </row>
    <row r="1787" spans="2:28" x14ac:dyDescent="0.2">
      <c r="B1787">
        <v>9481</v>
      </c>
      <c r="C1787">
        <v>1977</v>
      </c>
      <c r="D1787" s="59">
        <f t="shared" ca="1" si="82"/>
        <v>47</v>
      </c>
      <c r="E1787" t="s">
        <v>23</v>
      </c>
      <c r="F1787" t="s">
        <v>32</v>
      </c>
      <c r="G1787" t="s">
        <v>2019</v>
      </c>
      <c r="H1787" s="61" t="str">
        <f t="shared" si="83"/>
        <v>17,148.00</v>
      </c>
      <c r="I1787" s="78">
        <f t="shared" si="84"/>
        <v>17148</v>
      </c>
      <c r="J1787">
        <v>1</v>
      </c>
      <c r="K1787">
        <v>0</v>
      </c>
      <c r="L1787" s="61" t="s">
        <v>166</v>
      </c>
      <c r="M1787" s="93">
        <v>41667</v>
      </c>
      <c r="N1787">
        <v>80</v>
      </c>
      <c r="O1787">
        <v>9</v>
      </c>
      <c r="P1787">
        <v>9</v>
      </c>
      <c r="Q1787">
        <v>11</v>
      </c>
      <c r="R1787">
        <v>13</v>
      </c>
      <c r="S1787">
        <v>10</v>
      </c>
      <c r="T1787">
        <v>16</v>
      </c>
      <c r="U1787">
        <v>4</v>
      </c>
      <c r="V1787">
        <v>3</v>
      </c>
      <c r="W1787">
        <v>3</v>
      </c>
      <c r="X1787">
        <v>8</v>
      </c>
      <c r="Y1787">
        <v>0</v>
      </c>
      <c r="Z1787">
        <v>0</v>
      </c>
      <c r="AA1787" t="s">
        <v>31</v>
      </c>
      <c r="AB1787">
        <v>0</v>
      </c>
    </row>
    <row r="1788" spans="2:28" x14ac:dyDescent="0.2">
      <c r="B1788">
        <v>9907</v>
      </c>
      <c r="C1788">
        <v>1970</v>
      </c>
      <c r="D1788" s="59">
        <f t="shared" ca="1" si="82"/>
        <v>54</v>
      </c>
      <c r="E1788" t="s">
        <v>53</v>
      </c>
      <c r="F1788" t="s">
        <v>32</v>
      </c>
      <c r="G1788" t="s">
        <v>2020</v>
      </c>
      <c r="H1788" s="61" t="str">
        <f t="shared" si="83"/>
        <v>66,476.00</v>
      </c>
      <c r="I1788" s="78">
        <f t="shared" si="84"/>
        <v>66476</v>
      </c>
      <c r="J1788">
        <v>0</v>
      </c>
      <c r="K1788">
        <v>1</v>
      </c>
      <c r="L1788" s="61">
        <v>41376</v>
      </c>
      <c r="M1788" s="93">
        <v>41376</v>
      </c>
      <c r="N1788">
        <v>80</v>
      </c>
      <c r="O1788">
        <v>742</v>
      </c>
      <c r="P1788">
        <v>28</v>
      </c>
      <c r="Q1788">
        <v>152</v>
      </c>
      <c r="R1788">
        <v>25</v>
      </c>
      <c r="S1788">
        <v>9</v>
      </c>
      <c r="T1788">
        <v>57</v>
      </c>
      <c r="U1788">
        <v>2</v>
      </c>
      <c r="V1788">
        <v>6</v>
      </c>
      <c r="W1788">
        <v>10</v>
      </c>
      <c r="X1788">
        <v>4</v>
      </c>
      <c r="Y1788">
        <v>0</v>
      </c>
      <c r="Z1788">
        <v>0</v>
      </c>
      <c r="AA1788" t="s">
        <v>46</v>
      </c>
      <c r="AB1788">
        <v>0</v>
      </c>
    </row>
    <row r="1789" spans="2:28" x14ac:dyDescent="0.2">
      <c r="B1789">
        <v>5454</v>
      </c>
      <c r="C1789">
        <v>1980</v>
      </c>
      <c r="D1789" s="59">
        <f t="shared" ca="1" si="82"/>
        <v>44</v>
      </c>
      <c r="E1789" t="s">
        <v>53</v>
      </c>
      <c r="F1789" t="s">
        <v>32</v>
      </c>
      <c r="G1789" t="s">
        <v>2021</v>
      </c>
      <c r="H1789" s="61" t="str">
        <f t="shared" si="83"/>
        <v>45,057.00</v>
      </c>
      <c r="I1789" s="78">
        <f t="shared" si="84"/>
        <v>45057</v>
      </c>
      <c r="J1789">
        <v>1</v>
      </c>
      <c r="K1789">
        <v>0</v>
      </c>
      <c r="L1789" s="61">
        <v>41286</v>
      </c>
      <c r="M1789" s="93">
        <v>41286</v>
      </c>
      <c r="N1789">
        <v>80</v>
      </c>
      <c r="O1789">
        <v>37</v>
      </c>
      <c r="P1789">
        <v>0</v>
      </c>
      <c r="Q1789">
        <v>7</v>
      </c>
      <c r="R1789">
        <v>3</v>
      </c>
      <c r="S1789">
        <v>0</v>
      </c>
      <c r="T1789">
        <v>3</v>
      </c>
      <c r="U1789">
        <v>1</v>
      </c>
      <c r="V1789">
        <v>2</v>
      </c>
      <c r="W1789">
        <v>3</v>
      </c>
      <c r="X1789">
        <v>5</v>
      </c>
      <c r="Y1789">
        <v>0</v>
      </c>
      <c r="Z1789">
        <v>0</v>
      </c>
      <c r="AA1789" t="s">
        <v>35</v>
      </c>
      <c r="AB1789">
        <v>0</v>
      </c>
    </row>
    <row r="1790" spans="2:28" x14ac:dyDescent="0.2">
      <c r="B1790">
        <v>3798</v>
      </c>
      <c r="C1790">
        <v>1969</v>
      </c>
      <c r="D1790" s="59">
        <f t="shared" ca="1" si="82"/>
        <v>55</v>
      </c>
      <c r="E1790" t="s">
        <v>23</v>
      </c>
      <c r="F1790" t="s">
        <v>32</v>
      </c>
      <c r="G1790" t="s">
        <v>2022</v>
      </c>
      <c r="H1790" s="61" t="str">
        <f t="shared" si="83"/>
        <v>41,120.00</v>
      </c>
      <c r="I1790" s="78">
        <f t="shared" si="84"/>
        <v>41120</v>
      </c>
      <c r="J1790">
        <v>1</v>
      </c>
      <c r="K1790">
        <v>1</v>
      </c>
      <c r="L1790" s="61">
        <v>41436</v>
      </c>
      <c r="M1790" s="93">
        <v>41436</v>
      </c>
      <c r="N1790">
        <v>80</v>
      </c>
      <c r="O1790">
        <v>24</v>
      </c>
      <c r="P1790">
        <v>2</v>
      </c>
      <c r="Q1790">
        <v>23</v>
      </c>
      <c r="R1790">
        <v>0</v>
      </c>
      <c r="S1790">
        <v>8</v>
      </c>
      <c r="T1790">
        <v>24</v>
      </c>
      <c r="U1790">
        <v>3</v>
      </c>
      <c r="V1790">
        <v>2</v>
      </c>
      <c r="W1790">
        <v>3</v>
      </c>
      <c r="X1790">
        <v>6</v>
      </c>
      <c r="Y1790">
        <v>0</v>
      </c>
      <c r="Z1790">
        <v>0</v>
      </c>
      <c r="AA1790" t="s">
        <v>27</v>
      </c>
      <c r="AB1790">
        <v>0</v>
      </c>
    </row>
    <row r="1791" spans="2:28" x14ac:dyDescent="0.2">
      <c r="B1791">
        <v>4259</v>
      </c>
      <c r="C1791">
        <v>1987</v>
      </c>
      <c r="D1791" s="59">
        <f t="shared" ca="1" si="82"/>
        <v>37</v>
      </c>
      <c r="E1791" t="s">
        <v>53</v>
      </c>
      <c r="F1791" t="s">
        <v>28</v>
      </c>
      <c r="G1791" t="s">
        <v>2023</v>
      </c>
      <c r="H1791" s="61" t="str">
        <f t="shared" si="83"/>
        <v>19,485.00</v>
      </c>
      <c r="I1791" s="78">
        <f t="shared" si="84"/>
        <v>19485</v>
      </c>
      <c r="J1791">
        <v>2</v>
      </c>
      <c r="K1791">
        <v>0</v>
      </c>
      <c r="L1791" s="61" t="s">
        <v>512</v>
      </c>
      <c r="M1791" s="93">
        <v>41541</v>
      </c>
      <c r="N1791">
        <v>80</v>
      </c>
      <c r="O1791">
        <v>6</v>
      </c>
      <c r="P1791">
        <v>0</v>
      </c>
      <c r="Q1791">
        <v>4</v>
      </c>
      <c r="R1791">
        <v>0</v>
      </c>
      <c r="S1791">
        <v>0</v>
      </c>
      <c r="T1791">
        <v>0</v>
      </c>
      <c r="U1791">
        <v>1</v>
      </c>
      <c r="V1791">
        <v>1</v>
      </c>
      <c r="W1791">
        <v>2</v>
      </c>
      <c r="X1791">
        <v>7</v>
      </c>
      <c r="Y1791">
        <v>0</v>
      </c>
      <c r="Z1791">
        <v>0</v>
      </c>
      <c r="AA1791" t="s">
        <v>50</v>
      </c>
      <c r="AB1791">
        <v>0</v>
      </c>
    </row>
    <row r="1792" spans="2:28" x14ac:dyDescent="0.2">
      <c r="B1792">
        <v>2549</v>
      </c>
      <c r="C1792">
        <v>1984</v>
      </c>
      <c r="D1792" s="59">
        <f t="shared" ca="1" si="82"/>
        <v>40</v>
      </c>
      <c r="E1792" t="s">
        <v>40</v>
      </c>
      <c r="F1792" t="s">
        <v>32</v>
      </c>
      <c r="G1792" t="s">
        <v>2024</v>
      </c>
      <c r="H1792" s="61" t="str">
        <f t="shared" si="83"/>
        <v>21,840.00</v>
      </c>
      <c r="I1792" s="78">
        <f t="shared" si="84"/>
        <v>21840</v>
      </c>
      <c r="J1792">
        <v>1</v>
      </c>
      <c r="K1792">
        <v>0</v>
      </c>
      <c r="L1792" s="61" t="s">
        <v>371</v>
      </c>
      <c r="M1792" s="93">
        <v>41476</v>
      </c>
      <c r="N1792">
        <v>80</v>
      </c>
      <c r="O1792">
        <v>17</v>
      </c>
      <c r="P1792">
        <v>0</v>
      </c>
      <c r="Q1792">
        <v>9</v>
      </c>
      <c r="R1792">
        <v>0</v>
      </c>
      <c r="S1792">
        <v>0</v>
      </c>
      <c r="T1792">
        <v>1</v>
      </c>
      <c r="U1792">
        <v>1</v>
      </c>
      <c r="V1792">
        <v>1</v>
      </c>
      <c r="W1792">
        <v>3</v>
      </c>
      <c r="X1792">
        <v>9</v>
      </c>
      <c r="Y1792">
        <v>0</v>
      </c>
      <c r="Z1792">
        <v>0</v>
      </c>
      <c r="AA1792" t="s">
        <v>27</v>
      </c>
      <c r="AB1792">
        <v>0</v>
      </c>
    </row>
    <row r="1793" spans="2:28" x14ac:dyDescent="0.2">
      <c r="B1793">
        <v>6437</v>
      </c>
      <c r="C1793">
        <v>1986</v>
      </c>
      <c r="D1793" s="59">
        <f t="shared" ca="1" si="82"/>
        <v>38</v>
      </c>
      <c r="E1793" t="s">
        <v>43</v>
      </c>
      <c r="F1793" t="s">
        <v>28</v>
      </c>
      <c r="G1793" t="s">
        <v>2025</v>
      </c>
      <c r="H1793" s="61" t="str">
        <f t="shared" si="83"/>
        <v>41,473.00</v>
      </c>
      <c r="I1793" s="78">
        <f t="shared" si="84"/>
        <v>41473</v>
      </c>
      <c r="J1793">
        <v>1</v>
      </c>
      <c r="K1793">
        <v>0</v>
      </c>
      <c r="L1793" s="61" t="s">
        <v>465</v>
      </c>
      <c r="M1793" s="93">
        <v>41444</v>
      </c>
      <c r="N1793">
        <v>80</v>
      </c>
      <c r="O1793">
        <v>21</v>
      </c>
      <c r="P1793">
        <v>8</v>
      </c>
      <c r="Q1793">
        <v>20</v>
      </c>
      <c r="R1793">
        <v>15</v>
      </c>
      <c r="S1793">
        <v>3</v>
      </c>
      <c r="T1793">
        <v>9</v>
      </c>
      <c r="U1793">
        <v>1</v>
      </c>
      <c r="V1793">
        <v>2</v>
      </c>
      <c r="W1793">
        <v>3</v>
      </c>
      <c r="X1793">
        <v>7</v>
      </c>
      <c r="Y1793">
        <v>0</v>
      </c>
      <c r="Z1793">
        <v>0</v>
      </c>
      <c r="AA1793" t="s">
        <v>27</v>
      </c>
      <c r="AB1793">
        <v>0</v>
      </c>
    </row>
    <row r="1794" spans="2:28" x14ac:dyDescent="0.2">
      <c r="B1794">
        <v>2488</v>
      </c>
      <c r="C1794">
        <v>1957</v>
      </c>
      <c r="D1794" s="59">
        <f t="shared" ca="1" si="82"/>
        <v>67</v>
      </c>
      <c r="E1794" t="s">
        <v>43</v>
      </c>
      <c r="F1794" t="s">
        <v>24</v>
      </c>
      <c r="G1794" t="s">
        <v>2026</v>
      </c>
      <c r="H1794" s="61" t="str">
        <f t="shared" si="83"/>
        <v>31,395.00</v>
      </c>
      <c r="I1794" s="78">
        <f t="shared" si="84"/>
        <v>31395</v>
      </c>
      <c r="J1794">
        <v>1</v>
      </c>
      <c r="K1794">
        <v>1</v>
      </c>
      <c r="L1794" s="61" t="s">
        <v>310</v>
      </c>
      <c r="M1794" s="93">
        <v>41356</v>
      </c>
      <c r="N1794">
        <v>80</v>
      </c>
      <c r="O1794">
        <v>23</v>
      </c>
      <c r="P1794">
        <v>1</v>
      </c>
      <c r="Q1794">
        <v>25</v>
      </c>
      <c r="R1794">
        <v>0</v>
      </c>
      <c r="S1794">
        <v>8</v>
      </c>
      <c r="T1794">
        <v>7</v>
      </c>
      <c r="U1794">
        <v>4</v>
      </c>
      <c r="V1794">
        <v>2</v>
      </c>
      <c r="W1794">
        <v>3</v>
      </c>
      <c r="X1794">
        <v>6</v>
      </c>
      <c r="Y1794">
        <v>0</v>
      </c>
      <c r="Z1794">
        <v>0</v>
      </c>
      <c r="AA1794" t="s">
        <v>27</v>
      </c>
      <c r="AB1794">
        <v>0</v>
      </c>
    </row>
    <row r="1795" spans="2:28" x14ac:dyDescent="0.2">
      <c r="B1795">
        <v>3945</v>
      </c>
      <c r="C1795">
        <v>1948</v>
      </c>
      <c r="D1795" s="59">
        <f t="shared" ref="D1795:D1858" ca="1" si="85">(YEAR(NOW())-C1795)</f>
        <v>76</v>
      </c>
      <c r="E1795" t="s">
        <v>40</v>
      </c>
      <c r="F1795" t="s">
        <v>55</v>
      </c>
      <c r="G1795" t="s">
        <v>2027</v>
      </c>
      <c r="H1795" s="61" t="str">
        <f t="shared" ref="H1795:H1858" si="86">REPLACE(G1795,1,1,"")</f>
        <v>68,117.00</v>
      </c>
      <c r="I1795" s="78">
        <f t="shared" ref="I1795:I1858" si="87">VALUE(H1795)</f>
        <v>68117</v>
      </c>
      <c r="J1795">
        <v>0</v>
      </c>
      <c r="K1795">
        <v>1</v>
      </c>
      <c r="L1795" s="61">
        <v>41550</v>
      </c>
      <c r="M1795" s="93">
        <v>41550</v>
      </c>
      <c r="N1795">
        <v>80</v>
      </c>
      <c r="O1795">
        <v>618</v>
      </c>
      <c r="P1795">
        <v>44</v>
      </c>
      <c r="Q1795">
        <v>215</v>
      </c>
      <c r="R1795">
        <v>0</v>
      </c>
      <c r="S1795">
        <v>17</v>
      </c>
      <c r="T1795">
        <v>36</v>
      </c>
      <c r="U1795">
        <v>2</v>
      </c>
      <c r="V1795">
        <v>11</v>
      </c>
      <c r="W1795">
        <v>4</v>
      </c>
      <c r="X1795">
        <v>6</v>
      </c>
      <c r="Y1795">
        <v>1</v>
      </c>
      <c r="Z1795">
        <v>0</v>
      </c>
      <c r="AA1795" t="s">
        <v>27</v>
      </c>
      <c r="AB1795">
        <v>1</v>
      </c>
    </row>
    <row r="1796" spans="2:28" x14ac:dyDescent="0.2">
      <c r="B1796">
        <v>702</v>
      </c>
      <c r="C1796">
        <v>1976</v>
      </c>
      <c r="D1796" s="59">
        <f t="shared" ca="1" si="85"/>
        <v>48</v>
      </c>
      <c r="E1796" t="s">
        <v>43</v>
      </c>
      <c r="F1796" t="s">
        <v>55</v>
      </c>
      <c r="G1796" t="s">
        <v>2028</v>
      </c>
      <c r="H1796" s="61" t="str">
        <f t="shared" si="86"/>
        <v>47,682.00</v>
      </c>
      <c r="I1796" s="78">
        <f t="shared" si="87"/>
        <v>47682</v>
      </c>
      <c r="J1796">
        <v>0</v>
      </c>
      <c r="K1796">
        <v>1</v>
      </c>
      <c r="L1796" s="61" t="s">
        <v>476</v>
      </c>
      <c r="M1796" s="93">
        <v>41320</v>
      </c>
      <c r="N1796">
        <v>80</v>
      </c>
      <c r="O1796">
        <v>162</v>
      </c>
      <c r="P1796">
        <v>61</v>
      </c>
      <c r="Q1796">
        <v>83</v>
      </c>
      <c r="R1796">
        <v>97</v>
      </c>
      <c r="S1796">
        <v>57</v>
      </c>
      <c r="T1796">
        <v>61</v>
      </c>
      <c r="U1796">
        <v>4</v>
      </c>
      <c r="V1796">
        <v>4</v>
      </c>
      <c r="W1796">
        <v>8</v>
      </c>
      <c r="X1796">
        <v>5</v>
      </c>
      <c r="Y1796">
        <v>0</v>
      </c>
      <c r="Z1796">
        <v>0</v>
      </c>
      <c r="AA1796" t="s">
        <v>27</v>
      </c>
      <c r="AB1796">
        <v>0</v>
      </c>
    </row>
    <row r="1797" spans="2:28" x14ac:dyDescent="0.2">
      <c r="B1797">
        <v>9010</v>
      </c>
      <c r="C1797">
        <v>1973</v>
      </c>
      <c r="D1797" s="59">
        <f t="shared" ca="1" si="85"/>
        <v>51</v>
      </c>
      <c r="E1797" t="s">
        <v>53</v>
      </c>
      <c r="F1797" t="s">
        <v>32</v>
      </c>
      <c r="G1797" t="s">
        <v>2029</v>
      </c>
      <c r="H1797" s="61" t="str">
        <f t="shared" si="86"/>
        <v>83,151.00</v>
      </c>
      <c r="I1797" s="78">
        <f t="shared" si="87"/>
        <v>83151</v>
      </c>
      <c r="J1797">
        <v>0</v>
      </c>
      <c r="K1797">
        <v>0</v>
      </c>
      <c r="L1797" s="61">
        <v>41549</v>
      </c>
      <c r="M1797" s="93">
        <v>41549</v>
      </c>
      <c r="N1797">
        <v>80</v>
      </c>
      <c r="O1797">
        <v>968</v>
      </c>
      <c r="P1797">
        <v>147</v>
      </c>
      <c r="Q1797">
        <v>842</v>
      </c>
      <c r="R1797">
        <v>137</v>
      </c>
      <c r="S1797">
        <v>42</v>
      </c>
      <c r="T1797">
        <v>210</v>
      </c>
      <c r="U1797">
        <v>1</v>
      </c>
      <c r="V1797">
        <v>5</v>
      </c>
      <c r="W1797">
        <v>10</v>
      </c>
      <c r="X1797">
        <v>2</v>
      </c>
      <c r="Y1797">
        <v>1</v>
      </c>
      <c r="Z1797">
        <v>0</v>
      </c>
      <c r="AA1797" t="s">
        <v>27</v>
      </c>
      <c r="AB1797">
        <v>3</v>
      </c>
    </row>
    <row r="1798" spans="2:28" x14ac:dyDescent="0.2">
      <c r="B1798">
        <v>9710</v>
      </c>
      <c r="C1798">
        <v>1970</v>
      </c>
      <c r="D1798" s="59">
        <f t="shared" ca="1" si="85"/>
        <v>54</v>
      </c>
      <c r="E1798" t="s">
        <v>40</v>
      </c>
      <c r="F1798" t="s">
        <v>24</v>
      </c>
      <c r="G1798" t="s">
        <v>2030</v>
      </c>
      <c r="H1798" s="61" t="str">
        <f t="shared" si="86"/>
        <v>58,086.00</v>
      </c>
      <c r="I1798" s="78">
        <f t="shared" si="87"/>
        <v>58086</v>
      </c>
      <c r="J1798">
        <v>0</v>
      </c>
      <c r="K1798">
        <v>1</v>
      </c>
      <c r="L1798" s="61" t="s">
        <v>991</v>
      </c>
      <c r="M1798" s="93">
        <v>41294</v>
      </c>
      <c r="N1798">
        <v>80</v>
      </c>
      <c r="O1798">
        <v>708</v>
      </c>
      <c r="P1798">
        <v>7</v>
      </c>
      <c r="Q1798">
        <v>62</v>
      </c>
      <c r="R1798">
        <v>0</v>
      </c>
      <c r="S1798">
        <v>0</v>
      </c>
      <c r="T1798">
        <v>15</v>
      </c>
      <c r="U1798">
        <v>2</v>
      </c>
      <c r="V1798">
        <v>11</v>
      </c>
      <c r="W1798">
        <v>7</v>
      </c>
      <c r="X1798">
        <v>8</v>
      </c>
      <c r="Y1798">
        <v>0</v>
      </c>
      <c r="Z1798">
        <v>0</v>
      </c>
      <c r="AA1798" t="s">
        <v>27</v>
      </c>
      <c r="AB1798">
        <v>0</v>
      </c>
    </row>
    <row r="1799" spans="2:28" x14ac:dyDescent="0.2">
      <c r="B1799">
        <v>1509</v>
      </c>
      <c r="C1799">
        <v>1959</v>
      </c>
      <c r="D1799" s="59">
        <f t="shared" ca="1" si="85"/>
        <v>65</v>
      </c>
      <c r="E1799" t="s">
        <v>40</v>
      </c>
      <c r="F1799" t="s">
        <v>32</v>
      </c>
      <c r="G1799" t="s">
        <v>2031</v>
      </c>
      <c r="H1799" s="61" t="str">
        <f t="shared" si="86"/>
        <v>84,460.00</v>
      </c>
      <c r="I1799" s="78">
        <f t="shared" si="87"/>
        <v>84460</v>
      </c>
      <c r="J1799">
        <v>0</v>
      </c>
      <c r="K1799">
        <v>0</v>
      </c>
      <c r="L1799" s="61">
        <v>41365</v>
      </c>
      <c r="M1799" s="93">
        <v>41365</v>
      </c>
      <c r="N1799">
        <v>80</v>
      </c>
      <c r="O1799">
        <v>152</v>
      </c>
      <c r="P1799">
        <v>27</v>
      </c>
      <c r="Q1799">
        <v>103</v>
      </c>
      <c r="R1799">
        <v>106</v>
      </c>
      <c r="S1799">
        <v>54</v>
      </c>
      <c r="T1799">
        <v>81</v>
      </c>
      <c r="U1799">
        <v>0</v>
      </c>
      <c r="V1799">
        <v>9</v>
      </c>
      <c r="W1799">
        <v>4</v>
      </c>
      <c r="X1799">
        <v>5</v>
      </c>
      <c r="Y1799">
        <v>1</v>
      </c>
      <c r="Z1799">
        <v>0</v>
      </c>
      <c r="AA1799" t="s">
        <v>27</v>
      </c>
      <c r="AB1799">
        <v>4</v>
      </c>
    </row>
    <row r="1800" spans="2:28" x14ac:dyDescent="0.2">
      <c r="B1800">
        <v>9120</v>
      </c>
      <c r="C1800">
        <v>1963</v>
      </c>
      <c r="D1800" s="59">
        <f t="shared" ca="1" si="85"/>
        <v>61</v>
      </c>
      <c r="E1800" t="s">
        <v>23</v>
      </c>
      <c r="F1800" t="s">
        <v>28</v>
      </c>
      <c r="G1800" t="s">
        <v>2032</v>
      </c>
      <c r="H1800" s="61" t="str">
        <f t="shared" si="86"/>
        <v>66,565.00</v>
      </c>
      <c r="I1800" s="78">
        <f t="shared" si="87"/>
        <v>66565</v>
      </c>
      <c r="J1800">
        <v>0</v>
      </c>
      <c r="K1800">
        <v>1</v>
      </c>
      <c r="L1800" s="61">
        <v>41041</v>
      </c>
      <c r="M1800" s="93">
        <v>41041</v>
      </c>
      <c r="N1800">
        <v>80</v>
      </c>
      <c r="O1800">
        <v>747</v>
      </c>
      <c r="P1800">
        <v>10</v>
      </c>
      <c r="Q1800">
        <v>161</v>
      </c>
      <c r="R1800">
        <v>65</v>
      </c>
      <c r="S1800">
        <v>40</v>
      </c>
      <c r="T1800">
        <v>42</v>
      </c>
      <c r="U1800">
        <v>4</v>
      </c>
      <c r="V1800">
        <v>4</v>
      </c>
      <c r="W1800">
        <v>9</v>
      </c>
      <c r="X1800">
        <v>8</v>
      </c>
      <c r="Y1800">
        <v>0</v>
      </c>
      <c r="Z1800">
        <v>0</v>
      </c>
      <c r="AA1800" t="s">
        <v>27</v>
      </c>
      <c r="AB1800">
        <v>0</v>
      </c>
    </row>
    <row r="1801" spans="2:28" x14ac:dyDescent="0.2">
      <c r="B1801">
        <v>5252</v>
      </c>
      <c r="C1801">
        <v>1970</v>
      </c>
      <c r="D1801" s="59">
        <f t="shared" ca="1" si="85"/>
        <v>54</v>
      </c>
      <c r="E1801" t="s">
        <v>23</v>
      </c>
      <c r="F1801" t="s">
        <v>24</v>
      </c>
      <c r="G1801" t="s">
        <v>2033</v>
      </c>
      <c r="H1801" s="61" t="str">
        <f t="shared" si="86"/>
        <v>23,910.00</v>
      </c>
      <c r="I1801" s="78">
        <f t="shared" si="87"/>
        <v>23910</v>
      </c>
      <c r="J1801">
        <v>1</v>
      </c>
      <c r="K1801">
        <v>0</v>
      </c>
      <c r="L1801" s="61" t="s">
        <v>726</v>
      </c>
      <c r="M1801" s="93">
        <v>41208</v>
      </c>
      <c r="N1801">
        <v>80</v>
      </c>
      <c r="O1801">
        <v>16</v>
      </c>
      <c r="P1801">
        <v>12</v>
      </c>
      <c r="Q1801">
        <v>18</v>
      </c>
      <c r="R1801">
        <v>7</v>
      </c>
      <c r="S1801">
        <v>1</v>
      </c>
      <c r="T1801">
        <v>13</v>
      </c>
      <c r="U1801">
        <v>1</v>
      </c>
      <c r="V1801">
        <v>2</v>
      </c>
      <c r="W1801">
        <v>3</v>
      </c>
      <c r="X1801">
        <v>7</v>
      </c>
      <c r="Y1801">
        <v>0</v>
      </c>
      <c r="Z1801">
        <v>0</v>
      </c>
      <c r="AA1801" t="s">
        <v>27</v>
      </c>
      <c r="AB1801">
        <v>0</v>
      </c>
    </row>
    <row r="1802" spans="2:28" x14ac:dyDescent="0.2">
      <c r="B1802">
        <v>5959</v>
      </c>
      <c r="C1802">
        <v>1969</v>
      </c>
      <c r="D1802" s="59">
        <f t="shared" ca="1" si="85"/>
        <v>55</v>
      </c>
      <c r="E1802" t="s">
        <v>23</v>
      </c>
      <c r="F1802" t="s">
        <v>28</v>
      </c>
      <c r="G1802" t="s">
        <v>2034</v>
      </c>
      <c r="H1802" s="61" t="str">
        <f t="shared" si="86"/>
        <v>35,893.00</v>
      </c>
      <c r="I1802" s="78">
        <f t="shared" si="87"/>
        <v>35893</v>
      </c>
      <c r="J1802">
        <v>1</v>
      </c>
      <c r="K1802">
        <v>1</v>
      </c>
      <c r="L1802" s="61" t="s">
        <v>1154</v>
      </c>
      <c r="M1802" s="93">
        <v>41197</v>
      </c>
      <c r="N1802">
        <v>80</v>
      </c>
      <c r="O1802">
        <v>158</v>
      </c>
      <c r="P1802">
        <v>0</v>
      </c>
      <c r="Q1802">
        <v>23</v>
      </c>
      <c r="R1802">
        <v>0</v>
      </c>
      <c r="S1802">
        <v>0</v>
      </c>
      <c r="T1802">
        <v>18</v>
      </c>
      <c r="U1802">
        <v>6</v>
      </c>
      <c r="V1802">
        <v>3</v>
      </c>
      <c r="W1802">
        <v>5</v>
      </c>
      <c r="X1802">
        <v>8</v>
      </c>
      <c r="Y1802">
        <v>0</v>
      </c>
      <c r="Z1802">
        <v>0</v>
      </c>
      <c r="AA1802" t="s">
        <v>50</v>
      </c>
      <c r="AB1802">
        <v>0</v>
      </c>
    </row>
    <row r="1803" spans="2:28" x14ac:dyDescent="0.2">
      <c r="B1803">
        <v>7441</v>
      </c>
      <c r="C1803">
        <v>1974</v>
      </c>
      <c r="D1803" s="59">
        <f t="shared" ca="1" si="85"/>
        <v>50</v>
      </c>
      <c r="E1803" t="s">
        <v>23</v>
      </c>
      <c r="F1803" t="s">
        <v>24</v>
      </c>
      <c r="G1803" t="s">
        <v>2035</v>
      </c>
      <c r="H1803" s="61" t="str">
        <f t="shared" si="86"/>
        <v>71,128.00</v>
      </c>
      <c r="I1803" s="78">
        <f t="shared" si="87"/>
        <v>71128</v>
      </c>
      <c r="J1803">
        <v>1</v>
      </c>
      <c r="K1803">
        <v>0</v>
      </c>
      <c r="L1803" s="61">
        <v>41070</v>
      </c>
      <c r="M1803" s="93">
        <v>41070</v>
      </c>
      <c r="N1803">
        <v>80</v>
      </c>
      <c r="O1803">
        <v>958</v>
      </c>
      <c r="P1803">
        <v>159</v>
      </c>
      <c r="Q1803">
        <v>447</v>
      </c>
      <c r="R1803">
        <v>20</v>
      </c>
      <c r="S1803">
        <v>0</v>
      </c>
      <c r="T1803">
        <v>31</v>
      </c>
      <c r="U1803">
        <v>3</v>
      </c>
      <c r="V1803">
        <v>2</v>
      </c>
      <c r="W1803">
        <v>12</v>
      </c>
      <c r="X1803">
        <v>7</v>
      </c>
      <c r="Y1803">
        <v>0</v>
      </c>
      <c r="Z1803">
        <v>0</v>
      </c>
      <c r="AA1803" t="s">
        <v>35</v>
      </c>
      <c r="AB1803">
        <v>0</v>
      </c>
    </row>
    <row r="1804" spans="2:28" x14ac:dyDescent="0.2">
      <c r="B1804">
        <v>4271</v>
      </c>
      <c r="C1804">
        <v>1990</v>
      </c>
      <c r="D1804" s="59">
        <f t="shared" ca="1" si="85"/>
        <v>34</v>
      </c>
      <c r="E1804" t="s">
        <v>43</v>
      </c>
      <c r="F1804" t="s">
        <v>32</v>
      </c>
      <c r="G1804" t="s">
        <v>2036</v>
      </c>
      <c r="H1804" s="61" t="str">
        <f t="shared" si="86"/>
        <v>38,683.00</v>
      </c>
      <c r="I1804" s="78">
        <f t="shared" si="87"/>
        <v>38683</v>
      </c>
      <c r="J1804">
        <v>1</v>
      </c>
      <c r="K1804">
        <v>0</v>
      </c>
      <c r="L1804" s="61">
        <v>41009</v>
      </c>
      <c r="M1804" s="93">
        <v>41009</v>
      </c>
      <c r="N1804">
        <v>80</v>
      </c>
      <c r="O1804">
        <v>46</v>
      </c>
      <c r="P1804">
        <v>35</v>
      </c>
      <c r="Q1804">
        <v>69</v>
      </c>
      <c r="R1804">
        <v>84</v>
      </c>
      <c r="S1804">
        <v>41</v>
      </c>
      <c r="T1804">
        <v>66</v>
      </c>
      <c r="U1804">
        <v>6</v>
      </c>
      <c r="V1804">
        <v>4</v>
      </c>
      <c r="W1804">
        <v>6</v>
      </c>
      <c r="X1804">
        <v>7</v>
      </c>
      <c r="Y1804">
        <v>0</v>
      </c>
      <c r="Z1804">
        <v>0</v>
      </c>
      <c r="AA1804" t="s">
        <v>50</v>
      </c>
      <c r="AB1804">
        <v>0</v>
      </c>
    </row>
    <row r="1805" spans="2:28" x14ac:dyDescent="0.2">
      <c r="B1805">
        <v>4095</v>
      </c>
      <c r="C1805">
        <v>1972</v>
      </c>
      <c r="D1805" s="59">
        <f t="shared" ca="1" si="85"/>
        <v>52</v>
      </c>
      <c r="E1805" t="s">
        <v>23</v>
      </c>
      <c r="F1805" t="s">
        <v>32</v>
      </c>
      <c r="G1805" t="s">
        <v>2037</v>
      </c>
      <c r="H1805" s="61" t="str">
        <f t="shared" si="86"/>
        <v>37,150.00</v>
      </c>
      <c r="I1805" s="78">
        <f t="shared" si="87"/>
        <v>37150</v>
      </c>
      <c r="J1805">
        <v>1</v>
      </c>
      <c r="K1805">
        <v>0</v>
      </c>
      <c r="L1805" s="61">
        <v>41222</v>
      </c>
      <c r="M1805" s="93">
        <v>41222</v>
      </c>
      <c r="N1805">
        <v>80</v>
      </c>
      <c r="O1805">
        <v>167</v>
      </c>
      <c r="P1805">
        <v>37</v>
      </c>
      <c r="Q1805">
        <v>64</v>
      </c>
      <c r="R1805">
        <v>49</v>
      </c>
      <c r="S1805">
        <v>34</v>
      </c>
      <c r="T1805">
        <v>116</v>
      </c>
      <c r="U1805">
        <v>8</v>
      </c>
      <c r="V1805">
        <v>4</v>
      </c>
      <c r="W1805">
        <v>6</v>
      </c>
      <c r="X1805">
        <v>7</v>
      </c>
      <c r="Y1805">
        <v>0</v>
      </c>
      <c r="Z1805">
        <v>0</v>
      </c>
      <c r="AA1805" t="s">
        <v>35</v>
      </c>
      <c r="AB1805">
        <v>0</v>
      </c>
    </row>
    <row r="1806" spans="2:28" x14ac:dyDescent="0.2">
      <c r="B1806">
        <v>8852</v>
      </c>
      <c r="C1806">
        <v>1977</v>
      </c>
      <c r="D1806" s="59">
        <f t="shared" ca="1" si="85"/>
        <v>47</v>
      </c>
      <c r="E1806" t="s">
        <v>23</v>
      </c>
      <c r="F1806" t="s">
        <v>32</v>
      </c>
      <c r="G1806" t="s">
        <v>2038</v>
      </c>
      <c r="H1806" s="61" t="str">
        <f t="shared" si="86"/>
        <v>61,064.00</v>
      </c>
      <c r="I1806" s="78">
        <f t="shared" si="87"/>
        <v>61064</v>
      </c>
      <c r="J1806">
        <v>0</v>
      </c>
      <c r="K1806">
        <v>1</v>
      </c>
      <c r="L1806" s="61" t="s">
        <v>658</v>
      </c>
      <c r="M1806" s="93">
        <v>41152</v>
      </c>
      <c r="N1806">
        <v>80</v>
      </c>
      <c r="O1806">
        <v>387</v>
      </c>
      <c r="P1806">
        <v>126</v>
      </c>
      <c r="Q1806">
        <v>342</v>
      </c>
      <c r="R1806">
        <v>0</v>
      </c>
      <c r="S1806">
        <v>45</v>
      </c>
      <c r="T1806">
        <v>180</v>
      </c>
      <c r="U1806">
        <v>5</v>
      </c>
      <c r="V1806">
        <v>8</v>
      </c>
      <c r="W1806">
        <v>11</v>
      </c>
      <c r="X1806">
        <v>6</v>
      </c>
      <c r="Y1806">
        <v>0</v>
      </c>
      <c r="Z1806">
        <v>0</v>
      </c>
      <c r="AA1806" t="s">
        <v>27</v>
      </c>
      <c r="AB1806">
        <v>0</v>
      </c>
    </row>
    <row r="1807" spans="2:28" x14ac:dyDescent="0.2">
      <c r="B1807">
        <v>7698</v>
      </c>
      <c r="C1807">
        <v>1977</v>
      </c>
      <c r="D1807" s="59">
        <f t="shared" ca="1" si="85"/>
        <v>47</v>
      </c>
      <c r="E1807" t="s">
        <v>40</v>
      </c>
      <c r="F1807" t="s">
        <v>32</v>
      </c>
      <c r="G1807" t="s">
        <v>2039</v>
      </c>
      <c r="H1807" s="61" t="str">
        <f t="shared" si="86"/>
        <v>51,650.00</v>
      </c>
      <c r="I1807" s="78">
        <f t="shared" si="87"/>
        <v>51650</v>
      </c>
      <c r="J1807">
        <v>0</v>
      </c>
      <c r="K1807">
        <v>1</v>
      </c>
      <c r="L1807" s="61">
        <v>41948</v>
      </c>
      <c r="M1807" s="93">
        <v>41948</v>
      </c>
      <c r="N1807">
        <v>81</v>
      </c>
      <c r="O1807">
        <v>152</v>
      </c>
      <c r="P1807">
        <v>3</v>
      </c>
      <c r="Q1807">
        <v>22</v>
      </c>
      <c r="R1807">
        <v>2</v>
      </c>
      <c r="S1807">
        <v>5</v>
      </c>
      <c r="T1807">
        <v>7</v>
      </c>
      <c r="U1807">
        <v>1</v>
      </c>
      <c r="V1807">
        <v>4</v>
      </c>
      <c r="W1807">
        <v>4</v>
      </c>
      <c r="X1807">
        <v>5</v>
      </c>
      <c r="Y1807">
        <v>0</v>
      </c>
      <c r="Z1807">
        <v>0</v>
      </c>
      <c r="AA1807" t="s">
        <v>50</v>
      </c>
      <c r="AB1807">
        <v>0</v>
      </c>
    </row>
    <row r="1808" spans="2:28" x14ac:dyDescent="0.2">
      <c r="B1808">
        <v>4174</v>
      </c>
      <c r="C1808">
        <v>1957</v>
      </c>
      <c r="D1808" s="59">
        <f t="shared" ca="1" si="85"/>
        <v>67</v>
      </c>
      <c r="E1808" t="s">
        <v>53</v>
      </c>
      <c r="F1808" t="s">
        <v>32</v>
      </c>
      <c r="G1808" t="s">
        <v>2040</v>
      </c>
      <c r="H1808" s="61" t="str">
        <f t="shared" si="86"/>
        <v>55,249.00</v>
      </c>
      <c r="I1808" s="78">
        <f t="shared" si="87"/>
        <v>55249</v>
      </c>
      <c r="J1808">
        <v>0</v>
      </c>
      <c r="K1808">
        <v>1</v>
      </c>
      <c r="L1808" s="61" t="s">
        <v>580</v>
      </c>
      <c r="M1808" s="93">
        <v>41746</v>
      </c>
      <c r="N1808">
        <v>81</v>
      </c>
      <c r="O1808">
        <v>97</v>
      </c>
      <c r="P1808">
        <v>1</v>
      </c>
      <c r="Q1808">
        <v>19</v>
      </c>
      <c r="R1808">
        <v>2</v>
      </c>
      <c r="S1808">
        <v>0</v>
      </c>
      <c r="T1808">
        <v>11</v>
      </c>
      <c r="U1808">
        <v>1</v>
      </c>
      <c r="V1808">
        <v>2</v>
      </c>
      <c r="W1808">
        <v>4</v>
      </c>
      <c r="X1808">
        <v>3</v>
      </c>
      <c r="Y1808">
        <v>0</v>
      </c>
      <c r="Z1808">
        <v>0</v>
      </c>
      <c r="AA1808" t="s">
        <v>27</v>
      </c>
      <c r="AB1808">
        <v>0</v>
      </c>
    </row>
    <row r="1809" spans="2:28" x14ac:dyDescent="0.2">
      <c r="B1809">
        <v>3182</v>
      </c>
      <c r="C1809">
        <v>1974</v>
      </c>
      <c r="D1809" s="59">
        <f t="shared" ca="1" si="85"/>
        <v>50</v>
      </c>
      <c r="E1809" t="s">
        <v>40</v>
      </c>
      <c r="F1809" t="s">
        <v>28</v>
      </c>
      <c r="G1809" t="s">
        <v>2041</v>
      </c>
      <c r="H1809" s="61" t="str">
        <f t="shared" si="86"/>
        <v>46,854.00</v>
      </c>
      <c r="I1809" s="78">
        <f t="shared" si="87"/>
        <v>46854</v>
      </c>
      <c r="J1809">
        <v>1</v>
      </c>
      <c r="K1809">
        <v>1</v>
      </c>
      <c r="L1809" s="61" t="s">
        <v>249</v>
      </c>
      <c r="M1809" s="93">
        <v>41729</v>
      </c>
      <c r="N1809">
        <v>81</v>
      </c>
      <c r="O1809">
        <v>96</v>
      </c>
      <c r="P1809">
        <v>1</v>
      </c>
      <c r="Q1809">
        <v>79</v>
      </c>
      <c r="R1809">
        <v>7</v>
      </c>
      <c r="S1809">
        <v>1</v>
      </c>
      <c r="T1809">
        <v>79</v>
      </c>
      <c r="U1809">
        <v>6</v>
      </c>
      <c r="V1809">
        <v>5</v>
      </c>
      <c r="W1809">
        <v>3</v>
      </c>
      <c r="X1809">
        <v>8</v>
      </c>
      <c r="Y1809">
        <v>1</v>
      </c>
      <c r="Z1809">
        <v>0</v>
      </c>
      <c r="AA1809" t="s">
        <v>50</v>
      </c>
      <c r="AB1809">
        <v>1</v>
      </c>
    </row>
    <row r="1810" spans="2:28" x14ac:dyDescent="0.2">
      <c r="B1810">
        <v>193</v>
      </c>
      <c r="C1810">
        <v>1997</v>
      </c>
      <c r="D1810" s="59">
        <f t="shared" ca="1" si="85"/>
        <v>27</v>
      </c>
      <c r="E1810" t="s">
        <v>118</v>
      </c>
      <c r="F1810" t="s">
        <v>32</v>
      </c>
      <c r="G1810" t="s">
        <v>2042</v>
      </c>
      <c r="H1810" s="61" t="str">
        <f t="shared" si="86"/>
        <v>14,421.00</v>
      </c>
      <c r="I1810" s="78">
        <f t="shared" si="87"/>
        <v>14421</v>
      </c>
      <c r="J1810">
        <v>0</v>
      </c>
      <c r="K1810">
        <v>0</v>
      </c>
      <c r="L1810" s="61" t="s">
        <v>705</v>
      </c>
      <c r="M1810" s="93">
        <v>41687</v>
      </c>
      <c r="N1810">
        <v>81</v>
      </c>
      <c r="O1810">
        <v>0</v>
      </c>
      <c r="P1810">
        <v>0</v>
      </c>
      <c r="Q1810">
        <v>2</v>
      </c>
      <c r="R1810">
        <v>3</v>
      </c>
      <c r="S1810">
        <v>3</v>
      </c>
      <c r="T1810">
        <v>8</v>
      </c>
      <c r="U1810">
        <v>1</v>
      </c>
      <c r="V1810">
        <v>1</v>
      </c>
      <c r="W1810">
        <v>2</v>
      </c>
      <c r="X1810">
        <v>5</v>
      </c>
      <c r="Y1810">
        <v>0</v>
      </c>
      <c r="Z1810">
        <v>0</v>
      </c>
      <c r="AA1810" t="s">
        <v>27</v>
      </c>
      <c r="AB1810">
        <v>1</v>
      </c>
    </row>
    <row r="1811" spans="2:28" x14ac:dyDescent="0.2">
      <c r="B1811">
        <v>5229</v>
      </c>
      <c r="C1811">
        <v>1970</v>
      </c>
      <c r="D1811" s="59">
        <f t="shared" ca="1" si="85"/>
        <v>54</v>
      </c>
      <c r="E1811" t="s">
        <v>40</v>
      </c>
      <c r="F1811" t="s">
        <v>32</v>
      </c>
      <c r="G1811" t="s">
        <v>2043</v>
      </c>
      <c r="H1811" s="61" t="str">
        <f t="shared" si="86"/>
        <v>54,132.00</v>
      </c>
      <c r="I1811" s="78">
        <f t="shared" si="87"/>
        <v>54132</v>
      </c>
      <c r="J1811">
        <v>0</v>
      </c>
      <c r="K1811">
        <v>1</v>
      </c>
      <c r="L1811" s="61" t="s">
        <v>1459</v>
      </c>
      <c r="M1811" s="93">
        <v>41686</v>
      </c>
      <c r="N1811">
        <v>81</v>
      </c>
      <c r="O1811">
        <v>30</v>
      </c>
      <c r="P1811">
        <v>1</v>
      </c>
      <c r="Q1811">
        <v>8</v>
      </c>
      <c r="R1811">
        <v>0</v>
      </c>
      <c r="S1811">
        <v>0</v>
      </c>
      <c r="T1811">
        <v>3</v>
      </c>
      <c r="U1811">
        <v>1</v>
      </c>
      <c r="V1811">
        <v>1</v>
      </c>
      <c r="W1811">
        <v>3</v>
      </c>
      <c r="X1811">
        <v>7</v>
      </c>
      <c r="Y1811">
        <v>0</v>
      </c>
      <c r="Z1811">
        <v>0</v>
      </c>
      <c r="AA1811" t="s">
        <v>46</v>
      </c>
      <c r="AB1811">
        <v>0</v>
      </c>
    </row>
    <row r="1812" spans="2:28" x14ac:dyDescent="0.2">
      <c r="B1812">
        <v>5555</v>
      </c>
      <c r="C1812">
        <v>1976</v>
      </c>
      <c r="D1812" s="59">
        <f t="shared" ca="1" si="85"/>
        <v>48</v>
      </c>
      <c r="E1812" t="s">
        <v>23</v>
      </c>
      <c r="F1812" t="s">
        <v>24</v>
      </c>
      <c r="G1812" t="s">
        <v>2044</v>
      </c>
      <c r="H1812" s="61" t="str">
        <f t="shared" si="86"/>
        <v>153,924.00</v>
      </c>
      <c r="I1812" s="78">
        <f t="shared" si="87"/>
        <v>153924</v>
      </c>
      <c r="J1812">
        <v>0</v>
      </c>
      <c r="K1812">
        <v>0</v>
      </c>
      <c r="L1812" s="61">
        <v>41822</v>
      </c>
      <c r="M1812" s="93">
        <v>41822</v>
      </c>
      <c r="N1812">
        <v>81</v>
      </c>
      <c r="O1812">
        <v>1</v>
      </c>
      <c r="P1812">
        <v>1</v>
      </c>
      <c r="Q1812">
        <v>1</v>
      </c>
      <c r="R1812">
        <v>1</v>
      </c>
      <c r="S1812">
        <v>1</v>
      </c>
      <c r="T1812">
        <v>1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 t="s">
        <v>27</v>
      </c>
      <c r="AB1812">
        <v>0</v>
      </c>
    </row>
    <row r="1813" spans="2:28" x14ac:dyDescent="0.2">
      <c r="B1813">
        <v>7732</v>
      </c>
      <c r="C1813">
        <v>1979</v>
      </c>
      <c r="D1813" s="59">
        <f t="shared" ca="1" si="85"/>
        <v>45</v>
      </c>
      <c r="E1813" t="s">
        <v>23</v>
      </c>
      <c r="F1813" t="s">
        <v>32</v>
      </c>
      <c r="G1813" t="s">
        <v>2045</v>
      </c>
      <c r="H1813" s="61" t="str">
        <f t="shared" si="86"/>
        <v>64,813.00</v>
      </c>
      <c r="I1813" s="78">
        <f t="shared" si="87"/>
        <v>64813</v>
      </c>
      <c r="J1813">
        <v>1</v>
      </c>
      <c r="K1813">
        <v>0</v>
      </c>
      <c r="L1813" s="61">
        <v>41671</v>
      </c>
      <c r="M1813" s="93">
        <v>41671</v>
      </c>
      <c r="N1813">
        <v>81</v>
      </c>
      <c r="O1813">
        <v>293</v>
      </c>
      <c r="P1813">
        <v>0</v>
      </c>
      <c r="Q1813">
        <v>124</v>
      </c>
      <c r="R1813">
        <v>179</v>
      </c>
      <c r="S1813">
        <v>97</v>
      </c>
      <c r="T1813">
        <v>52</v>
      </c>
      <c r="U1813">
        <v>1</v>
      </c>
      <c r="V1813">
        <v>7</v>
      </c>
      <c r="W1813">
        <v>10</v>
      </c>
      <c r="X1813">
        <v>5</v>
      </c>
      <c r="Y1813">
        <v>0</v>
      </c>
      <c r="Z1813">
        <v>0</v>
      </c>
      <c r="AA1813" t="s">
        <v>27</v>
      </c>
      <c r="AB1813">
        <v>0</v>
      </c>
    </row>
    <row r="1814" spans="2:28" x14ac:dyDescent="0.2">
      <c r="B1814">
        <v>310</v>
      </c>
      <c r="C1814">
        <v>1971</v>
      </c>
      <c r="D1814" s="59">
        <f t="shared" ca="1" si="85"/>
        <v>53</v>
      </c>
      <c r="E1814" t="s">
        <v>53</v>
      </c>
      <c r="F1814" t="s">
        <v>32</v>
      </c>
      <c r="G1814" t="s">
        <v>2046</v>
      </c>
      <c r="H1814" s="61" t="str">
        <f t="shared" si="86"/>
        <v>61,872.00</v>
      </c>
      <c r="I1814" s="78">
        <f t="shared" si="87"/>
        <v>61872</v>
      </c>
      <c r="J1814">
        <v>0</v>
      </c>
      <c r="K1814">
        <v>1</v>
      </c>
      <c r="L1814" s="61" t="s">
        <v>338</v>
      </c>
      <c r="M1814" s="93">
        <v>41621</v>
      </c>
      <c r="N1814">
        <v>81</v>
      </c>
      <c r="O1814">
        <v>330</v>
      </c>
      <c r="P1814">
        <v>5</v>
      </c>
      <c r="Q1814">
        <v>159</v>
      </c>
      <c r="R1814">
        <v>36</v>
      </c>
      <c r="S1814">
        <v>27</v>
      </c>
      <c r="T1814">
        <v>16</v>
      </c>
      <c r="U1814">
        <v>4</v>
      </c>
      <c r="V1814">
        <v>4</v>
      </c>
      <c r="W1814">
        <v>9</v>
      </c>
      <c r="X1814">
        <v>4</v>
      </c>
      <c r="Y1814">
        <v>0</v>
      </c>
      <c r="Z1814">
        <v>0</v>
      </c>
      <c r="AA1814" t="s">
        <v>31</v>
      </c>
      <c r="AB1814">
        <v>0</v>
      </c>
    </row>
    <row r="1815" spans="2:28" x14ac:dyDescent="0.2">
      <c r="B1815">
        <v>6261</v>
      </c>
      <c r="C1815">
        <v>1980</v>
      </c>
      <c r="D1815" s="59">
        <f t="shared" ca="1" si="85"/>
        <v>44</v>
      </c>
      <c r="E1815" t="s">
        <v>23</v>
      </c>
      <c r="F1815" t="s">
        <v>32</v>
      </c>
      <c r="G1815" t="s">
        <v>2047</v>
      </c>
      <c r="H1815" s="61" t="str">
        <f t="shared" si="86"/>
        <v>58,025.00</v>
      </c>
      <c r="I1815" s="78">
        <f t="shared" si="87"/>
        <v>58025</v>
      </c>
      <c r="J1815">
        <v>0</v>
      </c>
      <c r="K1815">
        <v>1</v>
      </c>
      <c r="L1815" s="61" t="s">
        <v>205</v>
      </c>
      <c r="M1815" s="93">
        <v>41604</v>
      </c>
      <c r="N1815">
        <v>81</v>
      </c>
      <c r="O1815">
        <v>270</v>
      </c>
      <c r="P1815">
        <v>31</v>
      </c>
      <c r="Q1815">
        <v>88</v>
      </c>
      <c r="R1815">
        <v>11</v>
      </c>
      <c r="S1815">
        <v>48</v>
      </c>
      <c r="T1815">
        <v>22</v>
      </c>
      <c r="U1815">
        <v>3</v>
      </c>
      <c r="V1815">
        <v>3</v>
      </c>
      <c r="W1815">
        <v>10</v>
      </c>
      <c r="X1815">
        <v>4</v>
      </c>
      <c r="Y1815">
        <v>0</v>
      </c>
      <c r="Z1815">
        <v>0</v>
      </c>
      <c r="AA1815" t="s">
        <v>50</v>
      </c>
      <c r="AB1815">
        <v>0</v>
      </c>
    </row>
    <row r="1816" spans="2:28" x14ac:dyDescent="0.2">
      <c r="B1816">
        <v>6274</v>
      </c>
      <c r="C1816">
        <v>1949</v>
      </c>
      <c r="D1816" s="59">
        <f t="shared" ca="1" si="85"/>
        <v>75</v>
      </c>
      <c r="E1816" t="s">
        <v>53</v>
      </c>
      <c r="F1816" t="s">
        <v>32</v>
      </c>
      <c r="G1816" t="s">
        <v>2048</v>
      </c>
      <c r="H1816" s="61" t="str">
        <f t="shared" si="86"/>
        <v>83,790.00</v>
      </c>
      <c r="I1816" s="78">
        <f t="shared" si="87"/>
        <v>83790</v>
      </c>
      <c r="J1816">
        <v>0</v>
      </c>
      <c r="K1816">
        <v>0</v>
      </c>
      <c r="L1816" s="61" t="s">
        <v>128</v>
      </c>
      <c r="M1816" s="93">
        <v>41593</v>
      </c>
      <c r="N1816">
        <v>81</v>
      </c>
      <c r="O1816">
        <v>1076</v>
      </c>
      <c r="P1816">
        <v>16</v>
      </c>
      <c r="Q1816">
        <v>417</v>
      </c>
      <c r="R1816">
        <v>42</v>
      </c>
      <c r="S1816">
        <v>48</v>
      </c>
      <c r="T1816">
        <v>16</v>
      </c>
      <c r="U1816">
        <v>1</v>
      </c>
      <c r="V1816">
        <v>8</v>
      </c>
      <c r="W1816">
        <v>6</v>
      </c>
      <c r="X1816">
        <v>3</v>
      </c>
      <c r="Y1816">
        <v>0</v>
      </c>
      <c r="Z1816">
        <v>0</v>
      </c>
      <c r="AA1816" t="s">
        <v>67</v>
      </c>
      <c r="AB1816">
        <v>2</v>
      </c>
    </row>
    <row r="1817" spans="2:28" x14ac:dyDescent="0.2">
      <c r="B1817">
        <v>1655</v>
      </c>
      <c r="C1817">
        <v>1980</v>
      </c>
      <c r="D1817" s="59">
        <f t="shared" ca="1" si="85"/>
        <v>44</v>
      </c>
      <c r="E1817" t="s">
        <v>23</v>
      </c>
      <c r="F1817" t="s">
        <v>32</v>
      </c>
      <c r="G1817" t="s">
        <v>2049</v>
      </c>
      <c r="H1817" s="61" t="str">
        <f t="shared" si="86"/>
        <v>34,350.00</v>
      </c>
      <c r="I1817" s="78">
        <f t="shared" si="87"/>
        <v>34350</v>
      </c>
      <c r="J1817">
        <v>1</v>
      </c>
      <c r="K1817">
        <v>0</v>
      </c>
      <c r="L1817" s="61" t="s">
        <v>643</v>
      </c>
      <c r="M1817" s="93">
        <v>41566</v>
      </c>
      <c r="N1817">
        <v>81</v>
      </c>
      <c r="O1817">
        <v>16</v>
      </c>
      <c r="P1817">
        <v>3</v>
      </c>
      <c r="Q1817">
        <v>15</v>
      </c>
      <c r="R1817">
        <v>2</v>
      </c>
      <c r="S1817">
        <v>1</v>
      </c>
      <c r="T1817">
        <v>11</v>
      </c>
      <c r="U1817">
        <v>1</v>
      </c>
      <c r="V1817">
        <v>1</v>
      </c>
      <c r="W1817">
        <v>3</v>
      </c>
      <c r="X1817">
        <v>7</v>
      </c>
      <c r="Y1817">
        <v>0</v>
      </c>
      <c r="Z1817">
        <v>0</v>
      </c>
      <c r="AA1817" t="s">
        <v>38</v>
      </c>
      <c r="AB1817">
        <v>0</v>
      </c>
    </row>
    <row r="1818" spans="2:28" x14ac:dyDescent="0.2">
      <c r="B1818">
        <v>2740</v>
      </c>
      <c r="C1818">
        <v>1959</v>
      </c>
      <c r="D1818" s="59">
        <f t="shared" ca="1" si="85"/>
        <v>65</v>
      </c>
      <c r="E1818" t="s">
        <v>40</v>
      </c>
      <c r="F1818" t="s">
        <v>55</v>
      </c>
      <c r="G1818" t="s">
        <v>2050</v>
      </c>
      <c r="H1818" s="61" t="str">
        <f t="shared" si="86"/>
        <v>33,438.00</v>
      </c>
      <c r="I1818" s="78">
        <f t="shared" si="87"/>
        <v>33438</v>
      </c>
      <c r="J1818">
        <v>1</v>
      </c>
      <c r="K1818">
        <v>1</v>
      </c>
      <c r="L1818" s="61" t="s">
        <v>1030</v>
      </c>
      <c r="M1818" s="93">
        <v>41539</v>
      </c>
      <c r="N1818">
        <v>81</v>
      </c>
      <c r="O1818">
        <v>62</v>
      </c>
      <c r="P1818">
        <v>1</v>
      </c>
      <c r="Q1818">
        <v>16</v>
      </c>
      <c r="R1818">
        <v>3</v>
      </c>
      <c r="S1818">
        <v>2</v>
      </c>
      <c r="T1818">
        <v>6</v>
      </c>
      <c r="U1818">
        <v>4</v>
      </c>
      <c r="V1818">
        <v>2</v>
      </c>
      <c r="W1818">
        <v>4</v>
      </c>
      <c r="X1818">
        <v>5</v>
      </c>
      <c r="Y1818">
        <v>0</v>
      </c>
      <c r="Z1818">
        <v>0</v>
      </c>
      <c r="AA1818" t="s">
        <v>27</v>
      </c>
      <c r="AB1818">
        <v>0</v>
      </c>
    </row>
    <row r="1819" spans="2:28" x14ac:dyDescent="0.2">
      <c r="B1819">
        <v>4328</v>
      </c>
      <c r="C1819">
        <v>1987</v>
      </c>
      <c r="D1819" s="59">
        <f t="shared" ca="1" si="85"/>
        <v>37</v>
      </c>
      <c r="E1819" t="s">
        <v>43</v>
      </c>
      <c r="F1819" t="s">
        <v>32</v>
      </c>
      <c r="G1819" t="s">
        <v>2051</v>
      </c>
      <c r="H1819" s="61" t="str">
        <f t="shared" si="86"/>
        <v>21,955.00</v>
      </c>
      <c r="I1819" s="78">
        <f t="shared" si="87"/>
        <v>21955</v>
      </c>
      <c r="J1819">
        <v>1</v>
      </c>
      <c r="K1819">
        <v>0</v>
      </c>
      <c r="L1819" s="61">
        <v>41464</v>
      </c>
      <c r="M1819" s="93">
        <v>41464</v>
      </c>
      <c r="N1819">
        <v>81</v>
      </c>
      <c r="O1819">
        <v>5</v>
      </c>
      <c r="P1819">
        <v>1</v>
      </c>
      <c r="Q1819">
        <v>7</v>
      </c>
      <c r="R1819">
        <v>17</v>
      </c>
      <c r="S1819">
        <v>14</v>
      </c>
      <c r="T1819">
        <v>11</v>
      </c>
      <c r="U1819">
        <v>2</v>
      </c>
      <c r="V1819">
        <v>2</v>
      </c>
      <c r="W1819">
        <v>3</v>
      </c>
      <c r="X1819">
        <v>6</v>
      </c>
      <c r="Y1819">
        <v>0</v>
      </c>
      <c r="Z1819">
        <v>0</v>
      </c>
      <c r="AA1819" t="s">
        <v>27</v>
      </c>
      <c r="AB1819">
        <v>0</v>
      </c>
    </row>
    <row r="1820" spans="2:28" x14ac:dyDescent="0.2">
      <c r="B1820">
        <v>17</v>
      </c>
      <c r="C1820">
        <v>1972</v>
      </c>
      <c r="D1820" s="59">
        <f t="shared" ca="1" si="85"/>
        <v>52</v>
      </c>
      <c r="E1820" t="s">
        <v>40</v>
      </c>
      <c r="F1820" t="s">
        <v>32</v>
      </c>
      <c r="G1820" t="s">
        <v>2052</v>
      </c>
      <c r="H1820" s="61" t="str">
        <f t="shared" si="86"/>
        <v>60,491.00</v>
      </c>
      <c r="I1820" s="78">
        <f t="shared" si="87"/>
        <v>60491</v>
      </c>
      <c r="J1820">
        <v>0</v>
      </c>
      <c r="K1820">
        <v>1</v>
      </c>
      <c r="L1820" s="61">
        <v>41434</v>
      </c>
      <c r="M1820" s="93">
        <v>41434</v>
      </c>
      <c r="N1820">
        <v>81</v>
      </c>
      <c r="O1820">
        <v>637</v>
      </c>
      <c r="P1820">
        <v>47</v>
      </c>
      <c r="Q1820">
        <v>237</v>
      </c>
      <c r="R1820">
        <v>12</v>
      </c>
      <c r="S1820">
        <v>19</v>
      </c>
      <c r="T1820">
        <v>76</v>
      </c>
      <c r="U1820">
        <v>4</v>
      </c>
      <c r="V1820">
        <v>6</v>
      </c>
      <c r="W1820">
        <v>7</v>
      </c>
      <c r="X1820">
        <v>5</v>
      </c>
      <c r="Y1820">
        <v>0</v>
      </c>
      <c r="Z1820">
        <v>0</v>
      </c>
      <c r="AA1820" t="s">
        <v>27</v>
      </c>
      <c r="AB1820">
        <v>0</v>
      </c>
    </row>
    <row r="1821" spans="2:28" x14ac:dyDescent="0.2">
      <c r="B1821">
        <v>9153</v>
      </c>
      <c r="C1821">
        <v>1965</v>
      </c>
      <c r="D1821" s="59">
        <f t="shared" ca="1" si="85"/>
        <v>59</v>
      </c>
      <c r="E1821" t="s">
        <v>40</v>
      </c>
      <c r="F1821" t="s">
        <v>32</v>
      </c>
      <c r="G1821" t="s">
        <v>2053</v>
      </c>
      <c r="H1821" s="61" t="str">
        <f t="shared" si="86"/>
        <v>59,304.00</v>
      </c>
      <c r="I1821" s="78">
        <f t="shared" si="87"/>
        <v>59304</v>
      </c>
      <c r="J1821">
        <v>0</v>
      </c>
      <c r="K1821">
        <v>1</v>
      </c>
      <c r="L1821" s="61" t="s">
        <v>669</v>
      </c>
      <c r="M1821" s="93">
        <v>41484</v>
      </c>
      <c r="N1821">
        <v>81</v>
      </c>
      <c r="O1821">
        <v>418</v>
      </c>
      <c r="P1821">
        <v>61</v>
      </c>
      <c r="Q1821">
        <v>428</v>
      </c>
      <c r="R1821">
        <v>80</v>
      </c>
      <c r="S1821">
        <v>51</v>
      </c>
      <c r="T1821">
        <v>10</v>
      </c>
      <c r="U1821">
        <v>3</v>
      </c>
      <c r="V1821">
        <v>7</v>
      </c>
      <c r="W1821">
        <v>10</v>
      </c>
      <c r="X1821">
        <v>5</v>
      </c>
      <c r="Y1821">
        <v>0</v>
      </c>
      <c r="Z1821">
        <v>0</v>
      </c>
      <c r="AA1821" t="s">
        <v>27</v>
      </c>
      <c r="AB1821">
        <v>0</v>
      </c>
    </row>
    <row r="1822" spans="2:28" x14ac:dyDescent="0.2">
      <c r="B1822">
        <v>520</v>
      </c>
      <c r="C1822">
        <v>1975</v>
      </c>
      <c r="D1822" s="59">
        <f t="shared" ca="1" si="85"/>
        <v>49</v>
      </c>
      <c r="E1822" t="s">
        <v>23</v>
      </c>
      <c r="F1822" t="s">
        <v>32</v>
      </c>
      <c r="G1822" t="s">
        <v>2054</v>
      </c>
      <c r="H1822" s="61" t="str">
        <f t="shared" si="86"/>
        <v>34,421.00</v>
      </c>
      <c r="I1822" s="78">
        <f t="shared" si="87"/>
        <v>34421</v>
      </c>
      <c r="J1822">
        <v>1</v>
      </c>
      <c r="K1822">
        <v>0</v>
      </c>
      <c r="L1822" s="61">
        <v>41281</v>
      </c>
      <c r="M1822" s="93">
        <v>41281</v>
      </c>
      <c r="N1822">
        <v>81</v>
      </c>
      <c r="O1822">
        <v>3</v>
      </c>
      <c r="P1822">
        <v>3</v>
      </c>
      <c r="Q1822">
        <v>7</v>
      </c>
      <c r="R1822">
        <v>6</v>
      </c>
      <c r="S1822">
        <v>2</v>
      </c>
      <c r="T1822">
        <v>9</v>
      </c>
      <c r="U1822">
        <v>1</v>
      </c>
      <c r="V1822">
        <v>1</v>
      </c>
      <c r="W1822">
        <v>2</v>
      </c>
      <c r="X1822">
        <v>7</v>
      </c>
      <c r="Y1822">
        <v>0</v>
      </c>
      <c r="Z1822">
        <v>0</v>
      </c>
      <c r="AA1822" t="s">
        <v>27</v>
      </c>
      <c r="AB1822">
        <v>0</v>
      </c>
    </row>
    <row r="1823" spans="2:28" x14ac:dyDescent="0.2">
      <c r="B1823">
        <v>8372</v>
      </c>
      <c r="C1823">
        <v>1975</v>
      </c>
      <c r="D1823" s="59">
        <f t="shared" ca="1" si="85"/>
        <v>49</v>
      </c>
      <c r="E1823" t="s">
        <v>23</v>
      </c>
      <c r="F1823" t="s">
        <v>32</v>
      </c>
      <c r="G1823" t="s">
        <v>2054</v>
      </c>
      <c r="H1823" s="61" t="str">
        <f t="shared" si="86"/>
        <v>34,421.00</v>
      </c>
      <c r="I1823" s="78">
        <f t="shared" si="87"/>
        <v>34421</v>
      </c>
      <c r="J1823">
        <v>1</v>
      </c>
      <c r="K1823">
        <v>0</v>
      </c>
      <c r="L1823" s="61">
        <v>41281</v>
      </c>
      <c r="M1823" s="93">
        <v>41281</v>
      </c>
      <c r="N1823">
        <v>81</v>
      </c>
      <c r="O1823">
        <v>3</v>
      </c>
      <c r="P1823">
        <v>3</v>
      </c>
      <c r="Q1823">
        <v>7</v>
      </c>
      <c r="R1823">
        <v>6</v>
      </c>
      <c r="S1823">
        <v>2</v>
      </c>
      <c r="T1823">
        <v>9</v>
      </c>
      <c r="U1823">
        <v>1</v>
      </c>
      <c r="V1823">
        <v>1</v>
      </c>
      <c r="W1823">
        <v>2</v>
      </c>
      <c r="X1823">
        <v>7</v>
      </c>
      <c r="Y1823">
        <v>0</v>
      </c>
      <c r="Z1823">
        <v>0</v>
      </c>
      <c r="AA1823" t="s">
        <v>67</v>
      </c>
      <c r="AB1823">
        <v>0</v>
      </c>
    </row>
    <row r="1824" spans="2:28" x14ac:dyDescent="0.2">
      <c r="B1824">
        <v>73</v>
      </c>
      <c r="C1824">
        <v>1954</v>
      </c>
      <c r="D1824" s="59">
        <f t="shared" ca="1" si="85"/>
        <v>70</v>
      </c>
      <c r="E1824" t="s">
        <v>40</v>
      </c>
      <c r="F1824" t="s">
        <v>28</v>
      </c>
      <c r="G1824" t="s">
        <v>2055</v>
      </c>
      <c r="H1824" s="61" t="str">
        <f t="shared" si="86"/>
        <v>51,411.00</v>
      </c>
      <c r="I1824" s="78">
        <f t="shared" si="87"/>
        <v>51411</v>
      </c>
      <c r="J1824">
        <v>1</v>
      </c>
      <c r="K1824">
        <v>2</v>
      </c>
      <c r="L1824" s="61" t="s">
        <v>676</v>
      </c>
      <c r="M1824" s="93">
        <v>41420</v>
      </c>
      <c r="N1824">
        <v>81</v>
      </c>
      <c r="O1824">
        <v>14</v>
      </c>
      <c r="P1824">
        <v>0</v>
      </c>
      <c r="Q1824">
        <v>3</v>
      </c>
      <c r="R1824">
        <v>0</v>
      </c>
      <c r="S1824">
        <v>0</v>
      </c>
      <c r="T1824">
        <v>1</v>
      </c>
      <c r="U1824">
        <v>1</v>
      </c>
      <c r="V1824">
        <v>0</v>
      </c>
      <c r="W1824">
        <v>3</v>
      </c>
      <c r="X1824">
        <v>5</v>
      </c>
      <c r="Y1824">
        <v>0</v>
      </c>
      <c r="Z1824">
        <v>0</v>
      </c>
      <c r="AA1824" t="s">
        <v>50</v>
      </c>
      <c r="AB1824">
        <v>0</v>
      </c>
    </row>
    <row r="1825" spans="2:28" x14ac:dyDescent="0.2">
      <c r="B1825">
        <v>2002</v>
      </c>
      <c r="C1825">
        <v>1959</v>
      </c>
      <c r="D1825" s="59">
        <f t="shared" ca="1" si="85"/>
        <v>65</v>
      </c>
      <c r="E1825" t="s">
        <v>23</v>
      </c>
      <c r="F1825" t="s">
        <v>24</v>
      </c>
      <c r="G1825" t="s">
        <v>2056</v>
      </c>
      <c r="H1825" s="61" t="str">
        <f t="shared" si="86"/>
        <v>71,964.00</v>
      </c>
      <c r="I1825" s="78">
        <f t="shared" si="87"/>
        <v>71964</v>
      </c>
      <c r="J1825">
        <v>0</v>
      </c>
      <c r="K1825">
        <v>0</v>
      </c>
      <c r="L1825" s="61" t="s">
        <v>591</v>
      </c>
      <c r="M1825" s="93">
        <v>41414</v>
      </c>
      <c r="N1825">
        <v>81</v>
      </c>
      <c r="O1825">
        <v>587</v>
      </c>
      <c r="P1825">
        <v>51</v>
      </c>
      <c r="Q1825">
        <v>932</v>
      </c>
      <c r="R1825">
        <v>180</v>
      </c>
      <c r="S1825">
        <v>34</v>
      </c>
      <c r="T1825">
        <v>86</v>
      </c>
      <c r="U1825">
        <v>1</v>
      </c>
      <c r="V1825">
        <v>5</v>
      </c>
      <c r="W1825">
        <v>5</v>
      </c>
      <c r="X1825">
        <v>3</v>
      </c>
      <c r="Y1825">
        <v>0</v>
      </c>
      <c r="Z1825">
        <v>0</v>
      </c>
      <c r="AA1825" t="s">
        <v>27</v>
      </c>
      <c r="AB1825">
        <v>0</v>
      </c>
    </row>
    <row r="1826" spans="2:28" x14ac:dyDescent="0.2">
      <c r="B1826">
        <v>6059</v>
      </c>
      <c r="C1826">
        <v>1954</v>
      </c>
      <c r="D1826" s="59">
        <f t="shared" ca="1" si="85"/>
        <v>70</v>
      </c>
      <c r="E1826" t="s">
        <v>40</v>
      </c>
      <c r="F1826" t="s">
        <v>32</v>
      </c>
      <c r="G1826" t="s">
        <v>2057</v>
      </c>
      <c r="H1826" s="61" t="str">
        <f t="shared" si="86"/>
        <v>64,504.00</v>
      </c>
      <c r="I1826" s="78">
        <f t="shared" si="87"/>
        <v>64504</v>
      </c>
      <c r="J1826">
        <v>1</v>
      </c>
      <c r="K1826">
        <v>2</v>
      </c>
      <c r="L1826" s="61">
        <v>41367</v>
      </c>
      <c r="M1826" s="93">
        <v>41367</v>
      </c>
      <c r="N1826">
        <v>81</v>
      </c>
      <c r="O1826">
        <v>986</v>
      </c>
      <c r="P1826">
        <v>36</v>
      </c>
      <c r="Q1826">
        <v>168</v>
      </c>
      <c r="R1826">
        <v>16</v>
      </c>
      <c r="S1826">
        <v>0</v>
      </c>
      <c r="T1826">
        <v>108</v>
      </c>
      <c r="U1826">
        <v>7</v>
      </c>
      <c r="V1826">
        <v>11</v>
      </c>
      <c r="W1826">
        <v>4</v>
      </c>
      <c r="X1826">
        <v>7</v>
      </c>
      <c r="Y1826">
        <v>1</v>
      </c>
      <c r="Z1826">
        <v>0</v>
      </c>
      <c r="AA1826" t="s">
        <v>27</v>
      </c>
      <c r="AB1826">
        <v>0</v>
      </c>
    </row>
    <row r="1827" spans="2:28" x14ac:dyDescent="0.2">
      <c r="B1827">
        <v>11166</v>
      </c>
      <c r="C1827">
        <v>1962</v>
      </c>
      <c r="D1827" s="59">
        <f t="shared" ca="1" si="85"/>
        <v>62</v>
      </c>
      <c r="E1827" t="s">
        <v>23</v>
      </c>
      <c r="F1827" t="s">
        <v>32</v>
      </c>
      <c r="G1827" t="s">
        <v>2058</v>
      </c>
      <c r="H1827" s="61" t="str">
        <f t="shared" si="86"/>
        <v>49,678.00</v>
      </c>
      <c r="I1827" s="78">
        <f t="shared" si="87"/>
        <v>49678</v>
      </c>
      <c r="J1827">
        <v>0</v>
      </c>
      <c r="K1827">
        <v>1</v>
      </c>
      <c r="L1827" s="61">
        <v>41307</v>
      </c>
      <c r="M1827" s="93">
        <v>41307</v>
      </c>
      <c r="N1827">
        <v>81</v>
      </c>
      <c r="O1827">
        <v>229</v>
      </c>
      <c r="P1827">
        <v>5</v>
      </c>
      <c r="Q1827">
        <v>56</v>
      </c>
      <c r="R1827">
        <v>3</v>
      </c>
      <c r="S1827">
        <v>2</v>
      </c>
      <c r="T1827">
        <v>20</v>
      </c>
      <c r="U1827">
        <v>2</v>
      </c>
      <c r="V1827">
        <v>6</v>
      </c>
      <c r="W1827">
        <v>4</v>
      </c>
      <c r="X1827">
        <v>7</v>
      </c>
      <c r="Y1827">
        <v>0</v>
      </c>
      <c r="Z1827">
        <v>0</v>
      </c>
      <c r="AA1827" t="s">
        <v>27</v>
      </c>
      <c r="AB1827">
        <v>0</v>
      </c>
    </row>
    <row r="1828" spans="2:28" x14ac:dyDescent="0.2">
      <c r="B1828">
        <v>6257</v>
      </c>
      <c r="C1828">
        <v>1977</v>
      </c>
      <c r="D1828" s="59">
        <f t="shared" ca="1" si="85"/>
        <v>47</v>
      </c>
      <c r="E1828" t="s">
        <v>53</v>
      </c>
      <c r="F1828" t="s">
        <v>28</v>
      </c>
      <c r="G1828" t="s">
        <v>2059</v>
      </c>
      <c r="H1828" s="61" t="str">
        <f t="shared" si="86"/>
        <v>60,482.00</v>
      </c>
      <c r="I1828" s="78">
        <f t="shared" si="87"/>
        <v>60482</v>
      </c>
      <c r="J1828">
        <v>0</v>
      </c>
      <c r="K1828">
        <v>1</v>
      </c>
      <c r="L1828" s="61" t="s">
        <v>1344</v>
      </c>
      <c r="M1828" s="93">
        <v>41297</v>
      </c>
      <c r="N1828">
        <v>81</v>
      </c>
      <c r="O1828">
        <v>255</v>
      </c>
      <c r="P1828">
        <v>43</v>
      </c>
      <c r="Q1828">
        <v>134</v>
      </c>
      <c r="R1828">
        <v>37</v>
      </c>
      <c r="S1828">
        <v>14</v>
      </c>
      <c r="T1828">
        <v>24</v>
      </c>
      <c r="U1828">
        <v>1</v>
      </c>
      <c r="V1828">
        <v>7</v>
      </c>
      <c r="W1828">
        <v>7</v>
      </c>
      <c r="X1828">
        <v>7</v>
      </c>
      <c r="Y1828">
        <v>0</v>
      </c>
      <c r="Z1828">
        <v>0</v>
      </c>
      <c r="AA1828" t="s">
        <v>67</v>
      </c>
      <c r="AB1828">
        <v>0</v>
      </c>
    </row>
    <row r="1829" spans="2:28" x14ac:dyDescent="0.2">
      <c r="B1829">
        <v>9224</v>
      </c>
      <c r="C1829">
        <v>1973</v>
      </c>
      <c r="D1829" s="59">
        <f t="shared" ca="1" si="85"/>
        <v>51</v>
      </c>
      <c r="E1829" t="s">
        <v>40</v>
      </c>
      <c r="F1829" t="s">
        <v>28</v>
      </c>
      <c r="G1829" t="s">
        <v>2060</v>
      </c>
      <c r="H1829" s="61" t="str">
        <f t="shared" si="86"/>
        <v>55,260.00</v>
      </c>
      <c r="I1829" s="78">
        <f t="shared" si="87"/>
        <v>55260</v>
      </c>
      <c r="J1829">
        <v>0</v>
      </c>
      <c r="K1829">
        <v>1</v>
      </c>
      <c r="L1829" s="61">
        <v>41255</v>
      </c>
      <c r="M1829" s="93">
        <v>41255</v>
      </c>
      <c r="N1829">
        <v>81</v>
      </c>
      <c r="O1829">
        <v>825</v>
      </c>
      <c r="P1829">
        <v>8</v>
      </c>
      <c r="Q1829">
        <v>53</v>
      </c>
      <c r="R1829">
        <v>11</v>
      </c>
      <c r="S1829">
        <v>0</v>
      </c>
      <c r="T1829">
        <v>242</v>
      </c>
      <c r="U1829">
        <v>2</v>
      </c>
      <c r="V1829">
        <v>8</v>
      </c>
      <c r="W1829">
        <v>5</v>
      </c>
      <c r="X1829">
        <v>6</v>
      </c>
      <c r="Y1829">
        <v>0</v>
      </c>
      <c r="Z1829">
        <v>0</v>
      </c>
      <c r="AA1829" t="s">
        <v>67</v>
      </c>
      <c r="AB1829">
        <v>0</v>
      </c>
    </row>
    <row r="1830" spans="2:28" x14ac:dyDescent="0.2">
      <c r="B1830">
        <v>8732</v>
      </c>
      <c r="C1830">
        <v>1970</v>
      </c>
      <c r="D1830" s="59">
        <f t="shared" ca="1" si="85"/>
        <v>54</v>
      </c>
      <c r="E1830" t="s">
        <v>53</v>
      </c>
      <c r="F1830" t="s">
        <v>55</v>
      </c>
      <c r="G1830" t="s">
        <v>2061</v>
      </c>
      <c r="H1830" s="61" t="str">
        <f t="shared" si="86"/>
        <v>67,369.00</v>
      </c>
      <c r="I1830" s="78">
        <f t="shared" si="87"/>
        <v>67369</v>
      </c>
      <c r="J1830">
        <v>0</v>
      </c>
      <c r="K1830">
        <v>1</v>
      </c>
      <c r="L1830" s="61" t="s">
        <v>546</v>
      </c>
      <c r="M1830" s="93">
        <v>41230</v>
      </c>
      <c r="N1830">
        <v>81</v>
      </c>
      <c r="O1830">
        <v>1298</v>
      </c>
      <c r="P1830">
        <v>0</v>
      </c>
      <c r="Q1830">
        <v>70</v>
      </c>
      <c r="R1830">
        <v>37</v>
      </c>
      <c r="S1830">
        <v>14</v>
      </c>
      <c r="T1830">
        <v>42</v>
      </c>
      <c r="U1830">
        <v>4</v>
      </c>
      <c r="V1830">
        <v>7</v>
      </c>
      <c r="W1830">
        <v>10</v>
      </c>
      <c r="X1830">
        <v>4</v>
      </c>
      <c r="Y1830">
        <v>1</v>
      </c>
      <c r="Z1830">
        <v>0</v>
      </c>
      <c r="AA1830" t="s">
        <v>27</v>
      </c>
      <c r="AB1830">
        <v>2</v>
      </c>
    </row>
    <row r="1831" spans="2:28" x14ac:dyDescent="0.2">
      <c r="B1831">
        <v>955</v>
      </c>
      <c r="C1831">
        <v>1963</v>
      </c>
      <c r="D1831" s="59">
        <f t="shared" ca="1" si="85"/>
        <v>61</v>
      </c>
      <c r="E1831" t="s">
        <v>53</v>
      </c>
      <c r="F1831" t="s">
        <v>32</v>
      </c>
      <c r="G1831" t="s">
        <v>2062</v>
      </c>
      <c r="H1831" s="61" t="str">
        <f t="shared" si="86"/>
        <v>47,175.00</v>
      </c>
      <c r="I1831" s="78">
        <f t="shared" si="87"/>
        <v>47175</v>
      </c>
      <c r="J1831">
        <v>1</v>
      </c>
      <c r="K1831">
        <v>1</v>
      </c>
      <c r="L1831" s="61" t="s">
        <v>1299</v>
      </c>
      <c r="M1831" s="93">
        <v>41210</v>
      </c>
      <c r="N1831">
        <v>81</v>
      </c>
      <c r="O1831">
        <v>167</v>
      </c>
      <c r="P1831">
        <v>2</v>
      </c>
      <c r="Q1831">
        <v>44</v>
      </c>
      <c r="R1831">
        <v>6</v>
      </c>
      <c r="S1831">
        <v>2</v>
      </c>
      <c r="T1831">
        <v>19</v>
      </c>
      <c r="U1831">
        <v>7</v>
      </c>
      <c r="V1831">
        <v>4</v>
      </c>
      <c r="W1831">
        <v>4</v>
      </c>
      <c r="X1831">
        <v>8</v>
      </c>
      <c r="Y1831">
        <v>1</v>
      </c>
      <c r="Z1831">
        <v>0</v>
      </c>
      <c r="AA1831" t="s">
        <v>67</v>
      </c>
      <c r="AB1831">
        <v>1</v>
      </c>
    </row>
    <row r="1832" spans="2:28" x14ac:dyDescent="0.2">
      <c r="B1832">
        <v>4910</v>
      </c>
      <c r="C1832">
        <v>1968</v>
      </c>
      <c r="D1832" s="59">
        <f t="shared" ca="1" si="85"/>
        <v>56</v>
      </c>
      <c r="E1832" t="s">
        <v>23</v>
      </c>
      <c r="F1832" t="s">
        <v>24</v>
      </c>
      <c r="G1832" t="s">
        <v>2063</v>
      </c>
      <c r="H1832" s="61" t="str">
        <f t="shared" si="86"/>
        <v>68,743.00</v>
      </c>
      <c r="I1832" s="78">
        <f t="shared" si="87"/>
        <v>68743</v>
      </c>
      <c r="J1832">
        <v>0</v>
      </c>
      <c r="K1832">
        <v>0</v>
      </c>
      <c r="L1832" s="61" t="s">
        <v>633</v>
      </c>
      <c r="M1832" s="93">
        <v>41151</v>
      </c>
      <c r="N1832">
        <v>81</v>
      </c>
      <c r="O1832">
        <v>1132</v>
      </c>
      <c r="P1832">
        <v>134</v>
      </c>
      <c r="Q1832">
        <v>384</v>
      </c>
      <c r="R1832">
        <v>175</v>
      </c>
      <c r="S1832">
        <v>134</v>
      </c>
      <c r="T1832">
        <v>115</v>
      </c>
      <c r="U1832">
        <v>1</v>
      </c>
      <c r="V1832">
        <v>11</v>
      </c>
      <c r="W1832">
        <v>13</v>
      </c>
      <c r="X1832">
        <v>7</v>
      </c>
      <c r="Y1832">
        <v>0</v>
      </c>
      <c r="Z1832">
        <v>0</v>
      </c>
      <c r="AA1832" t="s">
        <v>35</v>
      </c>
      <c r="AB1832">
        <v>0</v>
      </c>
    </row>
    <row r="1833" spans="2:28" x14ac:dyDescent="0.2">
      <c r="B1833">
        <v>564</v>
      </c>
      <c r="C1833">
        <v>1982</v>
      </c>
      <c r="D1833" s="59">
        <f t="shared" ca="1" si="85"/>
        <v>42</v>
      </c>
      <c r="E1833" t="s">
        <v>40</v>
      </c>
      <c r="F1833" t="s">
        <v>32</v>
      </c>
      <c r="G1833" t="s">
        <v>2064</v>
      </c>
      <c r="H1833" s="61" t="str">
        <f t="shared" si="86"/>
        <v>56,937.00</v>
      </c>
      <c r="I1833" s="78">
        <f t="shared" si="87"/>
        <v>56937</v>
      </c>
      <c r="J1833">
        <v>1</v>
      </c>
      <c r="K1833">
        <v>0</v>
      </c>
      <c r="L1833" s="61">
        <v>41007</v>
      </c>
      <c r="M1833" s="93">
        <v>41007</v>
      </c>
      <c r="N1833">
        <v>81</v>
      </c>
      <c r="O1833">
        <v>746</v>
      </c>
      <c r="P1833">
        <v>8</v>
      </c>
      <c r="Q1833">
        <v>125</v>
      </c>
      <c r="R1833">
        <v>11</v>
      </c>
      <c r="S1833">
        <v>8</v>
      </c>
      <c r="T1833">
        <v>8</v>
      </c>
      <c r="U1833">
        <v>7</v>
      </c>
      <c r="V1833">
        <v>8</v>
      </c>
      <c r="W1833">
        <v>9</v>
      </c>
      <c r="X1833">
        <v>6</v>
      </c>
      <c r="Y1833">
        <v>1</v>
      </c>
      <c r="Z1833">
        <v>0</v>
      </c>
      <c r="AA1833" t="s">
        <v>27</v>
      </c>
      <c r="AB1833">
        <v>1</v>
      </c>
    </row>
    <row r="1834" spans="2:28" x14ac:dyDescent="0.2">
      <c r="B1834">
        <v>8931</v>
      </c>
      <c r="C1834">
        <v>1987</v>
      </c>
      <c r="D1834" s="59">
        <f t="shared" ca="1" si="85"/>
        <v>37</v>
      </c>
      <c r="E1834" t="s">
        <v>23</v>
      </c>
      <c r="F1834" t="s">
        <v>32</v>
      </c>
      <c r="G1834" t="s">
        <v>2065</v>
      </c>
      <c r="H1834" s="61" t="str">
        <f t="shared" si="86"/>
        <v>83,033.00</v>
      </c>
      <c r="I1834" s="78">
        <f t="shared" si="87"/>
        <v>83033</v>
      </c>
      <c r="J1834">
        <v>1</v>
      </c>
      <c r="K1834">
        <v>0</v>
      </c>
      <c r="L1834" s="61" t="s">
        <v>323</v>
      </c>
      <c r="M1834" s="93">
        <v>41777</v>
      </c>
      <c r="N1834">
        <v>82</v>
      </c>
      <c r="O1834">
        <v>812</v>
      </c>
      <c r="P1834">
        <v>99</v>
      </c>
      <c r="Q1834">
        <v>431</v>
      </c>
      <c r="R1834">
        <v>237</v>
      </c>
      <c r="S1834">
        <v>149</v>
      </c>
      <c r="T1834">
        <v>33</v>
      </c>
      <c r="U1834">
        <v>1</v>
      </c>
      <c r="V1834">
        <v>11</v>
      </c>
      <c r="W1834">
        <v>10</v>
      </c>
      <c r="X1834">
        <v>5</v>
      </c>
      <c r="Y1834">
        <v>0</v>
      </c>
      <c r="Z1834">
        <v>0</v>
      </c>
      <c r="AA1834" t="s">
        <v>67</v>
      </c>
      <c r="AB1834">
        <v>1</v>
      </c>
    </row>
    <row r="1835" spans="2:28" x14ac:dyDescent="0.2">
      <c r="B1835">
        <v>1998</v>
      </c>
      <c r="C1835">
        <v>1977</v>
      </c>
      <c r="D1835" s="59">
        <f t="shared" ca="1" si="85"/>
        <v>47</v>
      </c>
      <c r="E1835" t="s">
        <v>23</v>
      </c>
      <c r="F1835" t="s">
        <v>28</v>
      </c>
      <c r="G1835" t="s">
        <v>2066</v>
      </c>
      <c r="H1835" s="61" t="str">
        <f t="shared" si="86"/>
        <v>37,697.00</v>
      </c>
      <c r="I1835" s="78">
        <f t="shared" si="87"/>
        <v>37697</v>
      </c>
      <c r="J1835">
        <v>1</v>
      </c>
      <c r="K1835">
        <v>0</v>
      </c>
      <c r="L1835" s="61">
        <v>41822</v>
      </c>
      <c r="M1835" s="93">
        <v>41822</v>
      </c>
      <c r="N1835">
        <v>82</v>
      </c>
      <c r="O1835">
        <v>34</v>
      </c>
      <c r="P1835">
        <v>6</v>
      </c>
      <c r="Q1835">
        <v>21</v>
      </c>
      <c r="R1835">
        <v>11</v>
      </c>
      <c r="S1835">
        <v>4</v>
      </c>
      <c r="T1835">
        <v>8</v>
      </c>
      <c r="U1835">
        <v>1</v>
      </c>
      <c r="V1835">
        <v>2</v>
      </c>
      <c r="W1835">
        <v>3</v>
      </c>
      <c r="X1835">
        <v>6</v>
      </c>
      <c r="Y1835">
        <v>0</v>
      </c>
      <c r="Z1835">
        <v>0</v>
      </c>
      <c r="AA1835" t="s">
        <v>50</v>
      </c>
      <c r="AB1835">
        <v>0</v>
      </c>
    </row>
    <row r="1836" spans="2:28" x14ac:dyDescent="0.2">
      <c r="B1836">
        <v>1250</v>
      </c>
      <c r="C1836">
        <v>1977</v>
      </c>
      <c r="D1836" s="59">
        <f t="shared" ca="1" si="85"/>
        <v>47</v>
      </c>
      <c r="E1836" t="s">
        <v>23</v>
      </c>
      <c r="F1836" t="s">
        <v>28</v>
      </c>
      <c r="G1836" t="s">
        <v>2066</v>
      </c>
      <c r="H1836" s="61" t="str">
        <f t="shared" si="86"/>
        <v>37,697.00</v>
      </c>
      <c r="I1836" s="78">
        <f t="shared" si="87"/>
        <v>37697</v>
      </c>
      <c r="J1836">
        <v>1</v>
      </c>
      <c r="K1836">
        <v>0</v>
      </c>
      <c r="L1836" s="61">
        <v>41822</v>
      </c>
      <c r="M1836" s="93">
        <v>41822</v>
      </c>
      <c r="N1836">
        <v>82</v>
      </c>
      <c r="O1836">
        <v>34</v>
      </c>
      <c r="P1836">
        <v>6</v>
      </c>
      <c r="Q1836">
        <v>21</v>
      </c>
      <c r="R1836">
        <v>11</v>
      </c>
      <c r="S1836">
        <v>4</v>
      </c>
      <c r="T1836">
        <v>8</v>
      </c>
      <c r="U1836">
        <v>1</v>
      </c>
      <c r="V1836">
        <v>2</v>
      </c>
      <c r="W1836">
        <v>3</v>
      </c>
      <c r="X1836">
        <v>6</v>
      </c>
      <c r="Y1836">
        <v>0</v>
      </c>
      <c r="Z1836">
        <v>0</v>
      </c>
      <c r="AA1836" t="s">
        <v>27</v>
      </c>
      <c r="AB1836">
        <v>0</v>
      </c>
    </row>
    <row r="1837" spans="2:28" x14ac:dyDescent="0.2">
      <c r="B1837">
        <v>8397</v>
      </c>
      <c r="C1837">
        <v>1952</v>
      </c>
      <c r="D1837" s="59">
        <f t="shared" ca="1" si="85"/>
        <v>72</v>
      </c>
      <c r="E1837" t="s">
        <v>23</v>
      </c>
      <c r="F1837" t="s">
        <v>32</v>
      </c>
      <c r="G1837" t="s">
        <v>2067</v>
      </c>
      <c r="H1837" s="61" t="str">
        <f t="shared" si="86"/>
        <v>44,689.00</v>
      </c>
      <c r="I1837" s="78">
        <f t="shared" si="87"/>
        <v>44689</v>
      </c>
      <c r="J1837">
        <v>1</v>
      </c>
      <c r="K1837">
        <v>1</v>
      </c>
      <c r="L1837" s="61">
        <v>41913</v>
      </c>
      <c r="M1837" s="93">
        <v>41913</v>
      </c>
      <c r="N1837">
        <v>82</v>
      </c>
      <c r="O1837">
        <v>18</v>
      </c>
      <c r="P1837">
        <v>0</v>
      </c>
      <c r="Q1837">
        <v>5</v>
      </c>
      <c r="R1837">
        <v>0</v>
      </c>
      <c r="S1837">
        <v>0</v>
      </c>
      <c r="T1837">
        <v>11</v>
      </c>
      <c r="U1837">
        <v>2</v>
      </c>
      <c r="V1837">
        <v>1</v>
      </c>
      <c r="W1837">
        <v>2</v>
      </c>
      <c r="X1837">
        <v>7</v>
      </c>
      <c r="Y1837">
        <v>0</v>
      </c>
      <c r="Z1837">
        <v>0</v>
      </c>
      <c r="AA1837" t="s">
        <v>27</v>
      </c>
      <c r="AB1837">
        <v>1</v>
      </c>
    </row>
    <row r="1838" spans="2:28" x14ac:dyDescent="0.2">
      <c r="B1838">
        <v>9672</v>
      </c>
      <c r="C1838">
        <v>1971</v>
      </c>
      <c r="D1838" s="59">
        <f t="shared" ca="1" si="85"/>
        <v>53</v>
      </c>
      <c r="E1838" t="s">
        <v>43</v>
      </c>
      <c r="F1838" t="s">
        <v>32</v>
      </c>
      <c r="G1838" t="s">
        <v>2068</v>
      </c>
      <c r="H1838" s="61" t="str">
        <f t="shared" si="86"/>
        <v>23,162.00</v>
      </c>
      <c r="I1838" s="78">
        <f t="shared" si="87"/>
        <v>23162</v>
      </c>
      <c r="J1838">
        <v>1</v>
      </c>
      <c r="K1838">
        <v>1</v>
      </c>
      <c r="L1838" s="61" t="s">
        <v>418</v>
      </c>
      <c r="M1838" s="93">
        <v>41629</v>
      </c>
      <c r="N1838">
        <v>82</v>
      </c>
      <c r="O1838">
        <v>8</v>
      </c>
      <c r="P1838">
        <v>3</v>
      </c>
      <c r="Q1838">
        <v>9</v>
      </c>
      <c r="R1838">
        <v>19</v>
      </c>
      <c r="S1838">
        <v>4</v>
      </c>
      <c r="T1838">
        <v>22</v>
      </c>
      <c r="U1838">
        <v>3</v>
      </c>
      <c r="V1838">
        <v>1</v>
      </c>
      <c r="W1838">
        <v>3</v>
      </c>
      <c r="X1838">
        <v>6</v>
      </c>
      <c r="Y1838">
        <v>0</v>
      </c>
      <c r="Z1838">
        <v>0</v>
      </c>
      <c r="AA1838" t="s">
        <v>31</v>
      </c>
      <c r="AB1838">
        <v>0</v>
      </c>
    </row>
    <row r="1839" spans="2:28" x14ac:dyDescent="0.2">
      <c r="B1839">
        <v>2125</v>
      </c>
      <c r="C1839">
        <v>1960</v>
      </c>
      <c r="D1839" s="59">
        <f t="shared" ca="1" si="85"/>
        <v>64</v>
      </c>
      <c r="E1839" t="s">
        <v>23</v>
      </c>
      <c r="F1839" t="s">
        <v>24</v>
      </c>
      <c r="G1839" t="s">
        <v>2069</v>
      </c>
      <c r="H1839" s="61" t="str">
        <f t="shared" si="86"/>
        <v>63,033.00</v>
      </c>
      <c r="I1839" s="78">
        <f t="shared" si="87"/>
        <v>63033</v>
      </c>
      <c r="J1839">
        <v>0</v>
      </c>
      <c r="K1839">
        <v>0</v>
      </c>
      <c r="L1839" s="61" t="s">
        <v>128</v>
      </c>
      <c r="M1839" s="93">
        <v>41593</v>
      </c>
      <c r="N1839">
        <v>82</v>
      </c>
      <c r="O1839">
        <v>194</v>
      </c>
      <c r="P1839">
        <v>61</v>
      </c>
      <c r="Q1839">
        <v>480</v>
      </c>
      <c r="R1839">
        <v>225</v>
      </c>
      <c r="S1839">
        <v>112</v>
      </c>
      <c r="T1839">
        <v>30</v>
      </c>
      <c r="U1839">
        <v>1</v>
      </c>
      <c r="V1839">
        <v>3</v>
      </c>
      <c r="W1839">
        <v>8</v>
      </c>
      <c r="X1839">
        <v>2</v>
      </c>
      <c r="Y1839">
        <v>0</v>
      </c>
      <c r="Z1839">
        <v>0</v>
      </c>
      <c r="AA1839" t="s">
        <v>35</v>
      </c>
      <c r="AB1839">
        <v>0</v>
      </c>
    </row>
    <row r="1840" spans="2:28" x14ac:dyDescent="0.2">
      <c r="B1840">
        <v>5975</v>
      </c>
      <c r="C1840">
        <v>1968</v>
      </c>
      <c r="D1840" s="59">
        <f t="shared" ca="1" si="85"/>
        <v>56</v>
      </c>
      <c r="E1840" t="s">
        <v>40</v>
      </c>
      <c r="F1840" t="s">
        <v>28</v>
      </c>
      <c r="G1840" t="s">
        <v>2070</v>
      </c>
      <c r="H1840" s="61" t="str">
        <f t="shared" si="86"/>
        <v>40,304.00</v>
      </c>
      <c r="I1840" s="78">
        <f t="shared" si="87"/>
        <v>40304</v>
      </c>
      <c r="J1840">
        <v>1</v>
      </c>
      <c r="K1840">
        <v>0</v>
      </c>
      <c r="L1840" s="61" t="s">
        <v>176</v>
      </c>
      <c r="M1840" s="93">
        <v>41547</v>
      </c>
      <c r="N1840">
        <v>82</v>
      </c>
      <c r="O1840">
        <v>37</v>
      </c>
      <c r="P1840">
        <v>0</v>
      </c>
      <c r="Q1840">
        <v>17</v>
      </c>
      <c r="R1840">
        <v>0</v>
      </c>
      <c r="S1840">
        <v>0</v>
      </c>
      <c r="T1840">
        <v>3</v>
      </c>
      <c r="U1840">
        <v>1</v>
      </c>
      <c r="V1840">
        <v>2</v>
      </c>
      <c r="W1840">
        <v>3</v>
      </c>
      <c r="X1840">
        <v>7</v>
      </c>
      <c r="Y1840">
        <v>0</v>
      </c>
      <c r="Z1840">
        <v>0</v>
      </c>
      <c r="AA1840" t="s">
        <v>31</v>
      </c>
      <c r="AB1840">
        <v>0</v>
      </c>
    </row>
    <row r="1841" spans="2:28" x14ac:dyDescent="0.2">
      <c r="B1841">
        <v>983</v>
      </c>
      <c r="C1841">
        <v>1985</v>
      </c>
      <c r="D1841" s="59">
        <f t="shared" ca="1" si="85"/>
        <v>39</v>
      </c>
      <c r="E1841" t="s">
        <v>23</v>
      </c>
      <c r="F1841" t="s">
        <v>32</v>
      </c>
      <c r="G1841" t="s">
        <v>2071</v>
      </c>
      <c r="H1841" s="61" t="str">
        <f t="shared" si="86"/>
        <v>40,059.00</v>
      </c>
      <c r="I1841" s="78">
        <f t="shared" si="87"/>
        <v>40059</v>
      </c>
      <c r="J1841">
        <v>1</v>
      </c>
      <c r="K1841">
        <v>0</v>
      </c>
      <c r="L1841" s="61" t="s">
        <v>510</v>
      </c>
      <c r="M1841" s="93">
        <v>41545</v>
      </c>
      <c r="N1841">
        <v>82</v>
      </c>
      <c r="O1841">
        <v>110</v>
      </c>
      <c r="P1841">
        <v>29</v>
      </c>
      <c r="Q1841">
        <v>92</v>
      </c>
      <c r="R1841">
        <v>28</v>
      </c>
      <c r="S1841">
        <v>10</v>
      </c>
      <c r="T1841">
        <v>145</v>
      </c>
      <c r="U1841">
        <v>1</v>
      </c>
      <c r="V1841">
        <v>6</v>
      </c>
      <c r="W1841">
        <v>3</v>
      </c>
      <c r="X1841">
        <v>8</v>
      </c>
      <c r="Y1841">
        <v>0</v>
      </c>
      <c r="Z1841">
        <v>0</v>
      </c>
      <c r="AA1841" t="s">
        <v>35</v>
      </c>
      <c r="AB1841">
        <v>1</v>
      </c>
    </row>
    <row r="1842" spans="2:28" x14ac:dyDescent="0.2">
      <c r="B1842">
        <v>9938</v>
      </c>
      <c r="C1842">
        <v>1955</v>
      </c>
      <c r="D1842" s="59">
        <f t="shared" ca="1" si="85"/>
        <v>69</v>
      </c>
      <c r="E1842" t="s">
        <v>23</v>
      </c>
      <c r="F1842" t="s">
        <v>32</v>
      </c>
      <c r="G1842" t="s">
        <v>2072</v>
      </c>
      <c r="H1842" s="61" t="str">
        <f t="shared" si="86"/>
        <v>80,067.00</v>
      </c>
      <c r="I1842" s="78">
        <f t="shared" si="87"/>
        <v>80067</v>
      </c>
      <c r="J1842">
        <v>0</v>
      </c>
      <c r="K1842">
        <v>0</v>
      </c>
      <c r="L1842" s="61" t="s">
        <v>425</v>
      </c>
      <c r="M1842" s="93">
        <v>41536</v>
      </c>
      <c r="N1842">
        <v>82</v>
      </c>
      <c r="O1842">
        <v>519</v>
      </c>
      <c r="P1842">
        <v>17</v>
      </c>
      <c r="Q1842">
        <v>813</v>
      </c>
      <c r="R1842">
        <v>27</v>
      </c>
      <c r="S1842">
        <v>173</v>
      </c>
      <c r="T1842">
        <v>51</v>
      </c>
      <c r="U1842">
        <v>1</v>
      </c>
      <c r="V1842">
        <v>4</v>
      </c>
      <c r="W1842">
        <v>6</v>
      </c>
      <c r="X1842">
        <v>2</v>
      </c>
      <c r="Y1842">
        <v>0</v>
      </c>
      <c r="Z1842">
        <v>0</v>
      </c>
      <c r="AA1842" t="s">
        <v>50</v>
      </c>
      <c r="AB1842">
        <v>1</v>
      </c>
    </row>
    <row r="1843" spans="2:28" x14ac:dyDescent="0.2">
      <c r="B1843">
        <v>4385</v>
      </c>
      <c r="C1843">
        <v>1982</v>
      </c>
      <c r="D1843" s="59">
        <f t="shared" ca="1" si="85"/>
        <v>42</v>
      </c>
      <c r="E1843" t="s">
        <v>40</v>
      </c>
      <c r="F1843" t="s">
        <v>28</v>
      </c>
      <c r="G1843" t="s">
        <v>2073</v>
      </c>
      <c r="H1843" s="61" t="str">
        <f t="shared" si="86"/>
        <v>36,038.00</v>
      </c>
      <c r="I1843" s="78">
        <f t="shared" si="87"/>
        <v>36038</v>
      </c>
      <c r="J1843">
        <v>1</v>
      </c>
      <c r="K1843">
        <v>0</v>
      </c>
      <c r="L1843" s="61" t="s">
        <v>800</v>
      </c>
      <c r="M1843" s="93">
        <v>41425</v>
      </c>
      <c r="N1843">
        <v>82</v>
      </c>
      <c r="O1843">
        <v>23</v>
      </c>
      <c r="P1843">
        <v>0</v>
      </c>
      <c r="Q1843">
        <v>15</v>
      </c>
      <c r="R1843">
        <v>0</v>
      </c>
      <c r="S1843">
        <v>2</v>
      </c>
      <c r="T1843">
        <v>7</v>
      </c>
      <c r="U1843">
        <v>2</v>
      </c>
      <c r="V1843">
        <v>3</v>
      </c>
      <c r="W1843">
        <v>3</v>
      </c>
      <c r="X1843">
        <v>6</v>
      </c>
      <c r="Y1843">
        <v>0</v>
      </c>
      <c r="Z1843">
        <v>0</v>
      </c>
      <c r="AA1843" t="s">
        <v>27</v>
      </c>
      <c r="AB1843">
        <v>0</v>
      </c>
    </row>
    <row r="1844" spans="2:28" x14ac:dyDescent="0.2">
      <c r="B1844">
        <v>803</v>
      </c>
      <c r="C1844">
        <v>1969</v>
      </c>
      <c r="D1844" s="59">
        <f t="shared" ca="1" si="85"/>
        <v>55</v>
      </c>
      <c r="E1844" t="s">
        <v>23</v>
      </c>
      <c r="F1844" t="s">
        <v>32</v>
      </c>
      <c r="G1844" t="s">
        <v>2074</v>
      </c>
      <c r="H1844" s="61" t="str">
        <f t="shared" si="86"/>
        <v>40,521.00</v>
      </c>
      <c r="I1844" s="78">
        <f t="shared" si="87"/>
        <v>40521</v>
      </c>
      <c r="J1844">
        <v>1</v>
      </c>
      <c r="K1844">
        <v>1</v>
      </c>
      <c r="L1844" s="61">
        <v>41398</v>
      </c>
      <c r="M1844" s="93">
        <v>41398</v>
      </c>
      <c r="N1844">
        <v>82</v>
      </c>
      <c r="O1844">
        <v>12</v>
      </c>
      <c r="P1844">
        <v>0</v>
      </c>
      <c r="Q1844">
        <v>5</v>
      </c>
      <c r="R1844">
        <v>0</v>
      </c>
      <c r="S1844">
        <v>0</v>
      </c>
      <c r="T1844">
        <v>4</v>
      </c>
      <c r="U1844">
        <v>1</v>
      </c>
      <c r="V1844">
        <v>0</v>
      </c>
      <c r="W1844">
        <v>2</v>
      </c>
      <c r="X1844">
        <v>5</v>
      </c>
      <c r="Y1844">
        <v>0</v>
      </c>
      <c r="Z1844">
        <v>0</v>
      </c>
      <c r="AA1844" t="s">
        <v>27</v>
      </c>
      <c r="AB1844">
        <v>0</v>
      </c>
    </row>
    <row r="1845" spans="2:28" x14ac:dyDescent="0.2">
      <c r="B1845">
        <v>10675</v>
      </c>
      <c r="C1845">
        <v>1957</v>
      </c>
      <c r="D1845" s="59">
        <f t="shared" ca="1" si="85"/>
        <v>67</v>
      </c>
      <c r="E1845" t="s">
        <v>40</v>
      </c>
      <c r="F1845" t="s">
        <v>32</v>
      </c>
      <c r="G1845" t="s">
        <v>2075</v>
      </c>
      <c r="H1845" s="61" t="str">
        <f t="shared" si="86"/>
        <v>66,334.00</v>
      </c>
      <c r="I1845" s="78">
        <f t="shared" si="87"/>
        <v>66334</v>
      </c>
      <c r="J1845">
        <v>0</v>
      </c>
      <c r="K1845">
        <v>1</v>
      </c>
      <c r="L1845" s="61">
        <v>41337</v>
      </c>
      <c r="M1845" s="93">
        <v>41337</v>
      </c>
      <c r="N1845">
        <v>82</v>
      </c>
      <c r="O1845">
        <v>909</v>
      </c>
      <c r="P1845">
        <v>11</v>
      </c>
      <c r="Q1845">
        <v>218</v>
      </c>
      <c r="R1845">
        <v>0</v>
      </c>
      <c r="S1845">
        <v>0</v>
      </c>
      <c r="T1845">
        <v>23</v>
      </c>
      <c r="U1845">
        <v>2</v>
      </c>
      <c r="V1845">
        <v>9</v>
      </c>
      <c r="W1845">
        <v>5</v>
      </c>
      <c r="X1845">
        <v>5</v>
      </c>
      <c r="Y1845">
        <v>1</v>
      </c>
      <c r="Z1845">
        <v>0</v>
      </c>
      <c r="AA1845" t="s">
        <v>27</v>
      </c>
      <c r="AB1845">
        <v>0</v>
      </c>
    </row>
    <row r="1846" spans="2:28" x14ac:dyDescent="0.2">
      <c r="B1846">
        <v>7004</v>
      </c>
      <c r="C1846">
        <v>1985</v>
      </c>
      <c r="D1846" s="59">
        <f t="shared" ca="1" si="85"/>
        <v>39</v>
      </c>
      <c r="E1846" t="s">
        <v>23</v>
      </c>
      <c r="F1846" t="s">
        <v>28</v>
      </c>
      <c r="G1846" t="s">
        <v>2076</v>
      </c>
      <c r="H1846" s="61" t="str">
        <f t="shared" si="86"/>
        <v>11,012.00</v>
      </c>
      <c r="I1846" s="78">
        <f t="shared" si="87"/>
        <v>11012</v>
      </c>
      <c r="J1846">
        <v>1</v>
      </c>
      <c r="K1846">
        <v>0</v>
      </c>
      <c r="L1846" s="61" t="s">
        <v>2077</v>
      </c>
      <c r="M1846" s="93">
        <v>41349</v>
      </c>
      <c r="N1846">
        <v>82</v>
      </c>
      <c r="O1846">
        <v>24</v>
      </c>
      <c r="P1846">
        <v>3</v>
      </c>
      <c r="Q1846">
        <v>26</v>
      </c>
      <c r="R1846">
        <v>7</v>
      </c>
      <c r="S1846">
        <v>1</v>
      </c>
      <c r="T1846">
        <v>23</v>
      </c>
      <c r="U1846">
        <v>3</v>
      </c>
      <c r="V1846">
        <v>3</v>
      </c>
      <c r="W1846">
        <v>2</v>
      </c>
      <c r="X1846">
        <v>9</v>
      </c>
      <c r="Y1846">
        <v>0</v>
      </c>
      <c r="Z1846">
        <v>0</v>
      </c>
      <c r="AA1846" t="s">
        <v>50</v>
      </c>
      <c r="AB1846">
        <v>1</v>
      </c>
    </row>
    <row r="1847" spans="2:28" x14ac:dyDescent="0.2">
      <c r="B1847">
        <v>4432</v>
      </c>
      <c r="C1847">
        <v>1977</v>
      </c>
      <c r="D1847" s="59">
        <f t="shared" ca="1" si="85"/>
        <v>47</v>
      </c>
      <c r="E1847" t="s">
        <v>23</v>
      </c>
      <c r="F1847" t="s">
        <v>24</v>
      </c>
      <c r="G1847" t="s">
        <v>2078</v>
      </c>
      <c r="H1847" s="61" t="str">
        <f t="shared" si="86"/>
        <v>31,615.00</v>
      </c>
      <c r="I1847" s="78">
        <f t="shared" si="87"/>
        <v>31615</v>
      </c>
      <c r="J1847">
        <v>1</v>
      </c>
      <c r="K1847">
        <v>0</v>
      </c>
      <c r="L1847" s="61" t="s">
        <v>2077</v>
      </c>
      <c r="M1847" s="93">
        <v>41349</v>
      </c>
      <c r="N1847">
        <v>82</v>
      </c>
      <c r="O1847">
        <v>2</v>
      </c>
      <c r="P1847">
        <v>3</v>
      </c>
      <c r="Q1847">
        <v>20</v>
      </c>
      <c r="R1847">
        <v>6</v>
      </c>
      <c r="S1847">
        <v>11</v>
      </c>
      <c r="T1847">
        <v>9</v>
      </c>
      <c r="U1847">
        <v>2</v>
      </c>
      <c r="V1847">
        <v>2</v>
      </c>
      <c r="W1847">
        <v>3</v>
      </c>
      <c r="X1847">
        <v>7</v>
      </c>
      <c r="Y1847">
        <v>0</v>
      </c>
      <c r="Z1847">
        <v>0</v>
      </c>
      <c r="AA1847" t="s">
        <v>27</v>
      </c>
      <c r="AB1847">
        <v>0</v>
      </c>
    </row>
    <row r="1848" spans="2:28" x14ac:dyDescent="0.2">
      <c r="B1848">
        <v>4475</v>
      </c>
      <c r="C1848">
        <v>1950</v>
      </c>
      <c r="D1848" s="59">
        <f t="shared" ca="1" si="85"/>
        <v>74</v>
      </c>
      <c r="E1848" t="s">
        <v>40</v>
      </c>
      <c r="F1848" t="s">
        <v>32</v>
      </c>
      <c r="G1848" t="s">
        <v>2079</v>
      </c>
      <c r="H1848" s="61" t="str">
        <f t="shared" si="86"/>
        <v>69,098.00</v>
      </c>
      <c r="I1848" s="78">
        <f t="shared" si="87"/>
        <v>69098</v>
      </c>
      <c r="J1848">
        <v>0</v>
      </c>
      <c r="K1848">
        <v>0</v>
      </c>
      <c r="L1848" s="61" t="s">
        <v>515</v>
      </c>
      <c r="M1848" s="93">
        <v>41321</v>
      </c>
      <c r="N1848">
        <v>82</v>
      </c>
      <c r="O1848">
        <v>1315</v>
      </c>
      <c r="P1848">
        <v>22</v>
      </c>
      <c r="Q1848">
        <v>780</v>
      </c>
      <c r="R1848">
        <v>145</v>
      </c>
      <c r="S1848">
        <v>0</v>
      </c>
      <c r="T1848">
        <v>178</v>
      </c>
      <c r="U1848">
        <v>1</v>
      </c>
      <c r="V1848">
        <v>7</v>
      </c>
      <c r="W1848">
        <v>9</v>
      </c>
      <c r="X1848">
        <v>5</v>
      </c>
      <c r="Y1848">
        <v>0</v>
      </c>
      <c r="Z1848">
        <v>0</v>
      </c>
      <c r="AA1848" t="s">
        <v>27</v>
      </c>
      <c r="AB1848">
        <v>0</v>
      </c>
    </row>
    <row r="1849" spans="2:28" x14ac:dyDescent="0.2">
      <c r="B1849">
        <v>10868</v>
      </c>
      <c r="C1849">
        <v>1952</v>
      </c>
      <c r="D1849" s="59">
        <f t="shared" ca="1" si="85"/>
        <v>72</v>
      </c>
      <c r="E1849" t="s">
        <v>23</v>
      </c>
      <c r="F1849" t="s">
        <v>55</v>
      </c>
      <c r="G1849" t="s">
        <v>2080</v>
      </c>
      <c r="H1849" s="61" t="str">
        <f t="shared" si="86"/>
        <v>70,792.00</v>
      </c>
      <c r="I1849" s="78">
        <f t="shared" si="87"/>
        <v>70792</v>
      </c>
      <c r="J1849">
        <v>0</v>
      </c>
      <c r="K1849">
        <v>0</v>
      </c>
      <c r="L1849" s="61">
        <v>41427</v>
      </c>
      <c r="M1849" s="93">
        <v>41427</v>
      </c>
      <c r="N1849">
        <v>82</v>
      </c>
      <c r="O1849">
        <v>344</v>
      </c>
      <c r="P1849">
        <v>45</v>
      </c>
      <c r="Q1849">
        <v>654</v>
      </c>
      <c r="R1849">
        <v>104</v>
      </c>
      <c r="S1849">
        <v>11</v>
      </c>
      <c r="T1849">
        <v>114</v>
      </c>
      <c r="U1849">
        <v>2</v>
      </c>
      <c r="V1849">
        <v>3</v>
      </c>
      <c r="W1849">
        <v>10</v>
      </c>
      <c r="X1849">
        <v>3</v>
      </c>
      <c r="Y1849">
        <v>0</v>
      </c>
      <c r="Z1849">
        <v>0</v>
      </c>
      <c r="AA1849" t="s">
        <v>27</v>
      </c>
      <c r="AB1849">
        <v>0</v>
      </c>
    </row>
    <row r="1850" spans="2:28" x14ac:dyDescent="0.2">
      <c r="B1850">
        <v>6742</v>
      </c>
      <c r="C1850">
        <v>1980</v>
      </c>
      <c r="D1850" s="59">
        <f t="shared" ca="1" si="85"/>
        <v>44</v>
      </c>
      <c r="E1850" t="s">
        <v>23</v>
      </c>
      <c r="F1850" t="s">
        <v>32</v>
      </c>
      <c r="G1850" t="s">
        <v>2081</v>
      </c>
      <c r="H1850" s="61" t="str">
        <f t="shared" si="86"/>
        <v>17,688.00</v>
      </c>
      <c r="I1850" s="78">
        <f t="shared" si="87"/>
        <v>17688</v>
      </c>
      <c r="J1850">
        <v>1</v>
      </c>
      <c r="K1850">
        <v>0</v>
      </c>
      <c r="L1850" s="61" t="s">
        <v>993</v>
      </c>
      <c r="M1850" s="93">
        <v>41287</v>
      </c>
      <c r="N1850">
        <v>82</v>
      </c>
      <c r="O1850">
        <v>2</v>
      </c>
      <c r="P1850">
        <v>2</v>
      </c>
      <c r="Q1850">
        <v>1</v>
      </c>
      <c r="R1850">
        <v>3</v>
      </c>
      <c r="S1850">
        <v>1</v>
      </c>
      <c r="T1850">
        <v>2</v>
      </c>
      <c r="U1850">
        <v>1</v>
      </c>
      <c r="V1850">
        <v>1</v>
      </c>
      <c r="W1850">
        <v>2</v>
      </c>
      <c r="X1850">
        <v>8</v>
      </c>
      <c r="Y1850">
        <v>0</v>
      </c>
      <c r="Z1850">
        <v>1</v>
      </c>
      <c r="AA1850" t="s">
        <v>27</v>
      </c>
      <c r="AB1850">
        <v>0</v>
      </c>
    </row>
    <row r="1851" spans="2:28" x14ac:dyDescent="0.2">
      <c r="B1851">
        <v>5692</v>
      </c>
      <c r="C1851">
        <v>1990</v>
      </c>
      <c r="D1851" s="59">
        <f t="shared" ca="1" si="85"/>
        <v>34</v>
      </c>
      <c r="E1851" t="s">
        <v>118</v>
      </c>
      <c r="F1851" t="s">
        <v>32</v>
      </c>
      <c r="G1851" t="s">
        <v>2082</v>
      </c>
      <c r="H1851" s="61" t="str">
        <f t="shared" si="86"/>
        <v>25,443.00</v>
      </c>
      <c r="I1851" s="78">
        <f t="shared" si="87"/>
        <v>25443</v>
      </c>
      <c r="J1851">
        <v>1</v>
      </c>
      <c r="K1851">
        <v>0</v>
      </c>
      <c r="L1851" s="61" t="s">
        <v>1035</v>
      </c>
      <c r="M1851" s="93">
        <v>41265</v>
      </c>
      <c r="N1851">
        <v>82</v>
      </c>
      <c r="O1851">
        <v>1</v>
      </c>
      <c r="P1851">
        <v>4</v>
      </c>
      <c r="Q1851">
        <v>3</v>
      </c>
      <c r="R1851">
        <v>8</v>
      </c>
      <c r="S1851">
        <v>9</v>
      </c>
      <c r="T1851">
        <v>7</v>
      </c>
      <c r="U1851">
        <v>1</v>
      </c>
      <c r="V1851">
        <v>1</v>
      </c>
      <c r="W1851">
        <v>3</v>
      </c>
      <c r="X1851">
        <v>8</v>
      </c>
      <c r="Y1851">
        <v>0</v>
      </c>
      <c r="Z1851">
        <v>0</v>
      </c>
      <c r="AA1851" t="s">
        <v>67</v>
      </c>
      <c r="AB1851">
        <v>0</v>
      </c>
    </row>
    <row r="1852" spans="2:28" x14ac:dyDescent="0.2">
      <c r="B1852">
        <v>339</v>
      </c>
      <c r="C1852">
        <v>1973</v>
      </c>
      <c r="D1852" s="59">
        <f t="shared" ca="1" si="85"/>
        <v>51</v>
      </c>
      <c r="E1852" t="s">
        <v>40</v>
      </c>
      <c r="F1852" t="s">
        <v>32</v>
      </c>
      <c r="G1852" t="s">
        <v>29</v>
      </c>
      <c r="H1852" s="61" t="str">
        <f t="shared" si="86"/>
        <v>57,091.00</v>
      </c>
      <c r="I1852" s="78">
        <f t="shared" si="87"/>
        <v>57091</v>
      </c>
      <c r="J1852">
        <v>0</v>
      </c>
      <c r="K1852">
        <v>1</v>
      </c>
      <c r="L1852" s="61" t="s">
        <v>74</v>
      </c>
      <c r="M1852" s="93">
        <v>41236</v>
      </c>
      <c r="N1852">
        <v>82</v>
      </c>
      <c r="O1852">
        <v>462</v>
      </c>
      <c r="P1852">
        <v>0</v>
      </c>
      <c r="Q1852">
        <v>24</v>
      </c>
      <c r="R1852">
        <v>6</v>
      </c>
      <c r="S1852">
        <v>0</v>
      </c>
      <c r="T1852">
        <v>4</v>
      </c>
      <c r="U1852">
        <v>2</v>
      </c>
      <c r="V1852">
        <v>9</v>
      </c>
      <c r="W1852">
        <v>5</v>
      </c>
      <c r="X1852">
        <v>7</v>
      </c>
      <c r="Y1852">
        <v>1</v>
      </c>
      <c r="Z1852">
        <v>0</v>
      </c>
      <c r="AA1852" t="s">
        <v>27</v>
      </c>
      <c r="AB1852">
        <v>1</v>
      </c>
    </row>
    <row r="1853" spans="2:28" x14ac:dyDescent="0.2">
      <c r="B1853">
        <v>10398</v>
      </c>
      <c r="C1853">
        <v>1982</v>
      </c>
      <c r="D1853" s="59">
        <f t="shared" ca="1" si="85"/>
        <v>42</v>
      </c>
      <c r="E1853" t="s">
        <v>43</v>
      </c>
      <c r="F1853" t="s">
        <v>28</v>
      </c>
      <c r="G1853" t="s">
        <v>2083</v>
      </c>
      <c r="H1853" s="61" t="str">
        <f t="shared" si="86"/>
        <v>24,336.00</v>
      </c>
      <c r="I1853" s="78">
        <f t="shared" si="87"/>
        <v>24336</v>
      </c>
      <c r="J1853">
        <v>1</v>
      </c>
      <c r="K1853">
        <v>0</v>
      </c>
      <c r="L1853" s="61" t="s">
        <v>1020</v>
      </c>
      <c r="M1853" s="93">
        <v>41148</v>
      </c>
      <c r="N1853">
        <v>82</v>
      </c>
      <c r="O1853">
        <v>1</v>
      </c>
      <c r="P1853">
        <v>6</v>
      </c>
      <c r="Q1853">
        <v>2</v>
      </c>
      <c r="R1853">
        <v>8</v>
      </c>
      <c r="S1853">
        <v>2</v>
      </c>
      <c r="T1853">
        <v>12</v>
      </c>
      <c r="U1853">
        <v>1</v>
      </c>
      <c r="V1853">
        <v>1</v>
      </c>
      <c r="W1853">
        <v>2</v>
      </c>
      <c r="X1853">
        <v>7</v>
      </c>
      <c r="Y1853">
        <v>0</v>
      </c>
      <c r="Z1853">
        <v>0</v>
      </c>
      <c r="AA1853" t="s">
        <v>27</v>
      </c>
      <c r="AB1853">
        <v>0</v>
      </c>
    </row>
    <row r="1854" spans="2:28" x14ac:dyDescent="0.2">
      <c r="B1854">
        <v>8017</v>
      </c>
      <c r="C1854">
        <v>1982</v>
      </c>
      <c r="D1854" s="59">
        <f t="shared" ca="1" si="85"/>
        <v>42</v>
      </c>
      <c r="E1854" t="s">
        <v>43</v>
      </c>
      <c r="F1854" t="s">
        <v>32</v>
      </c>
      <c r="G1854" t="s">
        <v>2084</v>
      </c>
      <c r="H1854" s="61" t="str">
        <f t="shared" si="86"/>
        <v>51,111.00</v>
      </c>
      <c r="I1854" s="78">
        <f t="shared" si="87"/>
        <v>51111</v>
      </c>
      <c r="J1854">
        <v>1</v>
      </c>
      <c r="K1854">
        <v>1</v>
      </c>
      <c r="L1854" s="61" t="s">
        <v>445</v>
      </c>
      <c r="M1854" s="93">
        <v>41809</v>
      </c>
      <c r="N1854">
        <v>83</v>
      </c>
      <c r="O1854">
        <v>22</v>
      </c>
      <c r="P1854">
        <v>0</v>
      </c>
      <c r="Q1854">
        <v>19</v>
      </c>
      <c r="R1854">
        <v>6</v>
      </c>
      <c r="S1854">
        <v>5</v>
      </c>
      <c r="T1854">
        <v>3</v>
      </c>
      <c r="U1854">
        <v>2</v>
      </c>
      <c r="V1854">
        <v>2</v>
      </c>
      <c r="W1854">
        <v>3</v>
      </c>
      <c r="X1854">
        <v>6</v>
      </c>
      <c r="Y1854">
        <v>0</v>
      </c>
      <c r="Z1854">
        <v>0</v>
      </c>
      <c r="AA1854" t="s">
        <v>67</v>
      </c>
      <c r="AB1854">
        <v>0</v>
      </c>
    </row>
    <row r="1855" spans="2:28" x14ac:dyDescent="0.2">
      <c r="B1855">
        <v>3722</v>
      </c>
      <c r="C1855">
        <v>1973</v>
      </c>
      <c r="D1855" s="59">
        <f t="shared" ca="1" si="85"/>
        <v>51</v>
      </c>
      <c r="E1855" t="s">
        <v>23</v>
      </c>
      <c r="F1855" t="s">
        <v>28</v>
      </c>
      <c r="G1855" t="s">
        <v>2085</v>
      </c>
      <c r="H1855" s="61" t="str">
        <f t="shared" si="86"/>
        <v>44,503.00</v>
      </c>
      <c r="I1855" s="78">
        <f t="shared" si="87"/>
        <v>44503</v>
      </c>
      <c r="J1855">
        <v>1</v>
      </c>
      <c r="K1855">
        <v>1</v>
      </c>
      <c r="L1855" s="61" t="s">
        <v>1070</v>
      </c>
      <c r="M1855" s="93">
        <v>41745</v>
      </c>
      <c r="N1855">
        <v>83</v>
      </c>
      <c r="O1855">
        <v>31</v>
      </c>
      <c r="P1855">
        <v>1</v>
      </c>
      <c r="Q1855">
        <v>8</v>
      </c>
      <c r="R1855">
        <v>0</v>
      </c>
      <c r="S1855">
        <v>0</v>
      </c>
      <c r="T1855">
        <v>8</v>
      </c>
      <c r="U1855">
        <v>2</v>
      </c>
      <c r="V1855">
        <v>2</v>
      </c>
      <c r="W1855">
        <v>3</v>
      </c>
      <c r="X1855">
        <v>6</v>
      </c>
      <c r="Y1855">
        <v>0</v>
      </c>
      <c r="Z1855">
        <v>0</v>
      </c>
      <c r="AA1855" t="s">
        <v>27</v>
      </c>
      <c r="AB1855">
        <v>0</v>
      </c>
    </row>
    <row r="1856" spans="2:28" x14ac:dyDescent="0.2">
      <c r="B1856">
        <v>7326</v>
      </c>
      <c r="C1856">
        <v>1972</v>
      </c>
      <c r="D1856" s="59">
        <f t="shared" ca="1" si="85"/>
        <v>52</v>
      </c>
      <c r="E1856" t="s">
        <v>53</v>
      </c>
      <c r="F1856" t="s">
        <v>32</v>
      </c>
      <c r="G1856" t="s">
        <v>2086</v>
      </c>
      <c r="H1856" s="61" t="str">
        <f t="shared" si="86"/>
        <v>56,850.00</v>
      </c>
      <c r="I1856" s="78">
        <f t="shared" si="87"/>
        <v>56850</v>
      </c>
      <c r="J1856">
        <v>0</v>
      </c>
      <c r="K1856">
        <v>1</v>
      </c>
      <c r="L1856" s="61" t="s">
        <v>201</v>
      </c>
      <c r="M1856" s="93">
        <v>41721</v>
      </c>
      <c r="N1856">
        <v>83</v>
      </c>
      <c r="O1856">
        <v>34</v>
      </c>
      <c r="P1856">
        <v>1</v>
      </c>
      <c r="Q1856">
        <v>19</v>
      </c>
      <c r="R1856">
        <v>2</v>
      </c>
      <c r="S1856">
        <v>7</v>
      </c>
      <c r="T1856">
        <v>0</v>
      </c>
      <c r="U1856">
        <v>1</v>
      </c>
      <c r="V1856">
        <v>1</v>
      </c>
      <c r="W1856">
        <v>3</v>
      </c>
      <c r="X1856">
        <v>2</v>
      </c>
      <c r="Y1856">
        <v>0</v>
      </c>
      <c r="Z1856">
        <v>0</v>
      </c>
      <c r="AA1856" t="s">
        <v>31</v>
      </c>
      <c r="AB1856">
        <v>0</v>
      </c>
    </row>
    <row r="1857" spans="2:28" x14ac:dyDescent="0.2">
      <c r="B1857">
        <v>2416</v>
      </c>
      <c r="C1857">
        <v>1970</v>
      </c>
      <c r="D1857" s="59">
        <f t="shared" ca="1" si="85"/>
        <v>54</v>
      </c>
      <c r="E1857" t="s">
        <v>40</v>
      </c>
      <c r="F1857" t="s">
        <v>28</v>
      </c>
      <c r="G1857" t="s">
        <v>2087</v>
      </c>
      <c r="H1857" s="61" t="str">
        <f t="shared" si="86"/>
        <v>66,582.00</v>
      </c>
      <c r="I1857" s="78">
        <f t="shared" si="87"/>
        <v>66582</v>
      </c>
      <c r="J1857">
        <v>0</v>
      </c>
      <c r="K1857">
        <v>0</v>
      </c>
      <c r="L1857" s="61">
        <v>41701</v>
      </c>
      <c r="M1857" s="93">
        <v>41701</v>
      </c>
      <c r="N1857">
        <v>83</v>
      </c>
      <c r="O1857">
        <v>789</v>
      </c>
      <c r="P1857">
        <v>25</v>
      </c>
      <c r="Q1857">
        <v>420</v>
      </c>
      <c r="R1857">
        <v>16</v>
      </c>
      <c r="S1857">
        <v>38</v>
      </c>
      <c r="T1857">
        <v>0</v>
      </c>
      <c r="U1857">
        <v>1</v>
      </c>
      <c r="V1857">
        <v>2</v>
      </c>
      <c r="W1857">
        <v>9</v>
      </c>
      <c r="X1857">
        <v>1</v>
      </c>
      <c r="Y1857">
        <v>0</v>
      </c>
      <c r="Z1857">
        <v>0</v>
      </c>
      <c r="AA1857" t="s">
        <v>27</v>
      </c>
      <c r="AB1857">
        <v>0</v>
      </c>
    </row>
    <row r="1858" spans="2:28" x14ac:dyDescent="0.2">
      <c r="B1858">
        <v>1878</v>
      </c>
      <c r="C1858">
        <v>1986</v>
      </c>
      <c r="D1858" s="59">
        <f t="shared" ca="1" si="85"/>
        <v>38</v>
      </c>
      <c r="E1858" t="s">
        <v>43</v>
      </c>
      <c r="F1858" t="s">
        <v>32</v>
      </c>
      <c r="G1858" t="s">
        <v>2088</v>
      </c>
      <c r="H1858" s="61" t="str">
        <f t="shared" si="86"/>
        <v>23,148.00</v>
      </c>
      <c r="I1858" s="78">
        <f t="shared" si="87"/>
        <v>23148</v>
      </c>
      <c r="J1858">
        <v>0</v>
      </c>
      <c r="K1858">
        <v>0</v>
      </c>
      <c r="L1858" s="61" t="s">
        <v>1794</v>
      </c>
      <c r="M1858" s="93">
        <v>41688</v>
      </c>
      <c r="N1858">
        <v>83</v>
      </c>
      <c r="O1858">
        <v>4</v>
      </c>
      <c r="P1858">
        <v>6</v>
      </c>
      <c r="Q1858">
        <v>8</v>
      </c>
      <c r="R1858">
        <v>6</v>
      </c>
      <c r="S1858">
        <v>3</v>
      </c>
      <c r="T1858">
        <v>10</v>
      </c>
      <c r="U1858">
        <v>1</v>
      </c>
      <c r="V1858">
        <v>2</v>
      </c>
      <c r="W1858">
        <v>3</v>
      </c>
      <c r="X1858">
        <v>7</v>
      </c>
      <c r="Y1858">
        <v>0</v>
      </c>
      <c r="Z1858">
        <v>0</v>
      </c>
      <c r="AA1858" t="s">
        <v>27</v>
      </c>
      <c r="AB1858">
        <v>0</v>
      </c>
    </row>
    <row r="1859" spans="2:28" x14ac:dyDescent="0.2">
      <c r="B1859">
        <v>5278</v>
      </c>
      <c r="C1859">
        <v>1965</v>
      </c>
      <c r="D1859" s="59">
        <f t="shared" ref="D1859:D1922" ca="1" si="88">(YEAR(NOW())-C1859)</f>
        <v>59</v>
      </c>
      <c r="E1859" t="s">
        <v>23</v>
      </c>
      <c r="F1859" t="s">
        <v>32</v>
      </c>
      <c r="G1859" t="s">
        <v>2089</v>
      </c>
      <c r="H1859" s="61" t="str">
        <f t="shared" ref="H1859:H1922" si="89">REPLACE(G1859,1,1,"")</f>
        <v>82,224.00</v>
      </c>
      <c r="I1859" s="78">
        <f t="shared" ref="I1859:I1922" si="90">VALUE(H1859)</f>
        <v>82224</v>
      </c>
      <c r="J1859">
        <v>0</v>
      </c>
      <c r="K1859">
        <v>0</v>
      </c>
      <c r="L1859" s="61" t="s">
        <v>639</v>
      </c>
      <c r="M1859" s="93">
        <v>41664</v>
      </c>
      <c r="N1859">
        <v>83</v>
      </c>
      <c r="O1859">
        <v>307</v>
      </c>
      <c r="P1859">
        <v>26</v>
      </c>
      <c r="Q1859">
        <v>360</v>
      </c>
      <c r="R1859">
        <v>138</v>
      </c>
      <c r="S1859">
        <v>31</v>
      </c>
      <c r="T1859">
        <v>40</v>
      </c>
      <c r="U1859">
        <v>1</v>
      </c>
      <c r="V1859">
        <v>6</v>
      </c>
      <c r="W1859">
        <v>5</v>
      </c>
      <c r="X1859">
        <v>3</v>
      </c>
      <c r="Y1859">
        <v>0</v>
      </c>
      <c r="Z1859">
        <v>0</v>
      </c>
      <c r="AA1859" t="s">
        <v>46</v>
      </c>
      <c r="AB1859">
        <v>1</v>
      </c>
    </row>
    <row r="1860" spans="2:28" x14ac:dyDescent="0.2">
      <c r="B1860">
        <v>5734</v>
      </c>
      <c r="C1860">
        <v>1975</v>
      </c>
      <c r="D1860" s="59">
        <f t="shared" ca="1" si="88"/>
        <v>49</v>
      </c>
      <c r="E1860" t="s">
        <v>40</v>
      </c>
      <c r="F1860" t="s">
        <v>32</v>
      </c>
      <c r="G1860" t="s">
        <v>2090</v>
      </c>
      <c r="H1860" s="61" t="str">
        <f t="shared" si="89"/>
        <v>61,917.00</v>
      </c>
      <c r="I1860" s="78">
        <f t="shared" si="90"/>
        <v>61917</v>
      </c>
      <c r="J1860">
        <v>1</v>
      </c>
      <c r="K1860">
        <v>1</v>
      </c>
      <c r="L1860" s="61" t="s">
        <v>740</v>
      </c>
      <c r="M1860" s="93">
        <v>41598</v>
      </c>
      <c r="N1860">
        <v>83</v>
      </c>
      <c r="O1860">
        <v>46</v>
      </c>
      <c r="P1860">
        <v>4</v>
      </c>
      <c r="Q1860">
        <v>36</v>
      </c>
      <c r="R1860">
        <v>2</v>
      </c>
      <c r="S1860">
        <v>2</v>
      </c>
      <c r="T1860">
        <v>1</v>
      </c>
      <c r="U1860">
        <v>1</v>
      </c>
      <c r="V1860">
        <v>2</v>
      </c>
      <c r="W1860">
        <v>4</v>
      </c>
      <c r="X1860">
        <v>5</v>
      </c>
      <c r="Y1860">
        <v>0</v>
      </c>
      <c r="Z1860">
        <v>0</v>
      </c>
      <c r="AA1860" t="s">
        <v>27</v>
      </c>
      <c r="AB1860">
        <v>0</v>
      </c>
    </row>
    <row r="1861" spans="2:28" x14ac:dyDescent="0.2">
      <c r="B1861">
        <v>4370</v>
      </c>
      <c r="C1861">
        <v>1967</v>
      </c>
      <c r="D1861" s="59">
        <f t="shared" ca="1" si="88"/>
        <v>57</v>
      </c>
      <c r="E1861" t="s">
        <v>23</v>
      </c>
      <c r="F1861" t="s">
        <v>32</v>
      </c>
      <c r="G1861" t="s">
        <v>2091</v>
      </c>
      <c r="H1861" s="61" t="str">
        <f t="shared" si="89"/>
        <v>43,482.00</v>
      </c>
      <c r="I1861" s="78">
        <f t="shared" si="90"/>
        <v>43482</v>
      </c>
      <c r="J1861">
        <v>2</v>
      </c>
      <c r="K1861">
        <v>1</v>
      </c>
      <c r="L1861" s="61" t="s">
        <v>1141</v>
      </c>
      <c r="M1861" s="93">
        <v>41591</v>
      </c>
      <c r="N1861">
        <v>83</v>
      </c>
      <c r="O1861">
        <v>18</v>
      </c>
      <c r="P1861">
        <v>1</v>
      </c>
      <c r="Q1861">
        <v>32</v>
      </c>
      <c r="R1861">
        <v>6</v>
      </c>
      <c r="S1861">
        <v>3</v>
      </c>
      <c r="T1861">
        <v>28</v>
      </c>
      <c r="U1861">
        <v>3</v>
      </c>
      <c r="V1861">
        <v>2</v>
      </c>
      <c r="W1861">
        <v>4</v>
      </c>
      <c r="X1861">
        <v>6</v>
      </c>
      <c r="Y1861">
        <v>0</v>
      </c>
      <c r="Z1861">
        <v>0</v>
      </c>
      <c r="AA1861" t="s">
        <v>50</v>
      </c>
      <c r="AB1861">
        <v>0</v>
      </c>
    </row>
    <row r="1862" spans="2:28" x14ac:dyDescent="0.2">
      <c r="B1862">
        <v>8405</v>
      </c>
      <c r="C1862">
        <v>1980</v>
      </c>
      <c r="D1862" s="59">
        <f t="shared" ca="1" si="88"/>
        <v>44</v>
      </c>
      <c r="E1862" t="s">
        <v>23</v>
      </c>
      <c r="F1862" t="s">
        <v>24</v>
      </c>
      <c r="G1862" t="s">
        <v>2092</v>
      </c>
      <c r="H1862" s="61" t="str">
        <f t="shared" si="89"/>
        <v>68,274.00</v>
      </c>
      <c r="I1862" s="78">
        <f t="shared" si="90"/>
        <v>68274</v>
      </c>
      <c r="J1862">
        <v>1</v>
      </c>
      <c r="K1862">
        <v>1</v>
      </c>
      <c r="L1862" s="61" t="s">
        <v>176</v>
      </c>
      <c r="M1862" s="93">
        <v>41547</v>
      </c>
      <c r="N1862">
        <v>83</v>
      </c>
      <c r="O1862">
        <v>135</v>
      </c>
      <c r="P1862">
        <v>25</v>
      </c>
      <c r="Q1862">
        <v>51</v>
      </c>
      <c r="R1862">
        <v>23</v>
      </c>
      <c r="S1862">
        <v>25</v>
      </c>
      <c r="T1862">
        <v>46</v>
      </c>
      <c r="U1862">
        <v>2</v>
      </c>
      <c r="V1862">
        <v>4</v>
      </c>
      <c r="W1862">
        <v>5</v>
      </c>
      <c r="X1862">
        <v>3</v>
      </c>
      <c r="Y1862">
        <v>0</v>
      </c>
      <c r="Z1862">
        <v>0</v>
      </c>
      <c r="AA1862" t="s">
        <v>67</v>
      </c>
      <c r="AB1862">
        <v>0</v>
      </c>
    </row>
    <row r="1863" spans="2:28" x14ac:dyDescent="0.2">
      <c r="B1863">
        <v>7617</v>
      </c>
      <c r="C1863">
        <v>1975</v>
      </c>
      <c r="D1863" s="59">
        <f t="shared" ca="1" si="88"/>
        <v>49</v>
      </c>
      <c r="E1863" t="s">
        <v>23</v>
      </c>
      <c r="F1863" t="s">
        <v>28</v>
      </c>
      <c r="G1863" t="s">
        <v>2093</v>
      </c>
      <c r="H1863" s="61" t="str">
        <f t="shared" si="89"/>
        <v>42,373.00</v>
      </c>
      <c r="I1863" s="78">
        <f t="shared" si="90"/>
        <v>42373</v>
      </c>
      <c r="J1863">
        <v>1</v>
      </c>
      <c r="K1863">
        <v>1</v>
      </c>
      <c r="L1863" s="61" t="s">
        <v>462</v>
      </c>
      <c r="M1863" s="93">
        <v>41501</v>
      </c>
      <c r="N1863">
        <v>83</v>
      </c>
      <c r="O1863">
        <v>67</v>
      </c>
      <c r="P1863">
        <v>5</v>
      </c>
      <c r="Q1863">
        <v>61</v>
      </c>
      <c r="R1863">
        <v>3</v>
      </c>
      <c r="S1863">
        <v>8</v>
      </c>
      <c r="T1863">
        <v>19</v>
      </c>
      <c r="U1863">
        <v>5</v>
      </c>
      <c r="V1863">
        <v>2</v>
      </c>
      <c r="W1863">
        <v>5</v>
      </c>
      <c r="X1863">
        <v>5</v>
      </c>
      <c r="Y1863">
        <v>0</v>
      </c>
      <c r="Z1863">
        <v>0</v>
      </c>
      <c r="AA1863" t="s">
        <v>27</v>
      </c>
      <c r="AB1863">
        <v>0</v>
      </c>
    </row>
    <row r="1864" spans="2:28" x14ac:dyDescent="0.2">
      <c r="B1864">
        <v>6376</v>
      </c>
      <c r="C1864">
        <v>1980</v>
      </c>
      <c r="D1864" s="59">
        <f t="shared" ca="1" si="88"/>
        <v>44</v>
      </c>
      <c r="E1864" t="s">
        <v>23</v>
      </c>
      <c r="F1864" t="s">
        <v>28</v>
      </c>
      <c r="G1864" t="s">
        <v>2094</v>
      </c>
      <c r="H1864" s="61" t="str">
        <f t="shared" si="89"/>
        <v>57,537.00</v>
      </c>
      <c r="I1864" s="78">
        <f t="shared" si="90"/>
        <v>57537</v>
      </c>
      <c r="J1864">
        <v>1</v>
      </c>
      <c r="K1864">
        <v>0</v>
      </c>
      <c r="L1864" s="61">
        <v>41553</v>
      </c>
      <c r="M1864" s="93">
        <v>41553</v>
      </c>
      <c r="N1864">
        <v>83</v>
      </c>
      <c r="O1864">
        <v>191</v>
      </c>
      <c r="P1864">
        <v>56</v>
      </c>
      <c r="Q1864">
        <v>139</v>
      </c>
      <c r="R1864">
        <v>51</v>
      </c>
      <c r="S1864">
        <v>8</v>
      </c>
      <c r="T1864">
        <v>100</v>
      </c>
      <c r="U1864">
        <v>4</v>
      </c>
      <c r="V1864">
        <v>4</v>
      </c>
      <c r="W1864">
        <v>8</v>
      </c>
      <c r="X1864">
        <v>4</v>
      </c>
      <c r="Y1864">
        <v>0</v>
      </c>
      <c r="Z1864">
        <v>0</v>
      </c>
      <c r="AA1864" t="s">
        <v>38</v>
      </c>
      <c r="AB1864">
        <v>0</v>
      </c>
    </row>
    <row r="1865" spans="2:28" x14ac:dyDescent="0.2">
      <c r="B1865">
        <v>2150</v>
      </c>
      <c r="C1865">
        <v>1959</v>
      </c>
      <c r="D1865" s="59">
        <f t="shared" ca="1" si="88"/>
        <v>65</v>
      </c>
      <c r="E1865" t="s">
        <v>40</v>
      </c>
      <c r="F1865" t="s">
        <v>55</v>
      </c>
      <c r="G1865" t="s">
        <v>2095</v>
      </c>
      <c r="H1865" s="61" t="str">
        <f t="shared" si="89"/>
        <v>80,995.00</v>
      </c>
      <c r="I1865" s="78">
        <f t="shared" si="90"/>
        <v>80995</v>
      </c>
      <c r="J1865">
        <v>0</v>
      </c>
      <c r="K1865">
        <v>1</v>
      </c>
      <c r="L1865" s="61">
        <v>41583</v>
      </c>
      <c r="M1865" s="93">
        <v>41583</v>
      </c>
      <c r="N1865">
        <v>83</v>
      </c>
      <c r="O1865">
        <v>860</v>
      </c>
      <c r="P1865">
        <v>28</v>
      </c>
      <c r="Q1865">
        <v>409</v>
      </c>
      <c r="R1865">
        <v>73</v>
      </c>
      <c r="S1865">
        <v>56</v>
      </c>
      <c r="T1865">
        <v>56</v>
      </c>
      <c r="U1865">
        <v>1</v>
      </c>
      <c r="V1865">
        <v>8</v>
      </c>
      <c r="W1865">
        <v>4</v>
      </c>
      <c r="X1865">
        <v>4</v>
      </c>
      <c r="Y1865">
        <v>0</v>
      </c>
      <c r="Z1865">
        <v>0</v>
      </c>
      <c r="AA1865" t="s">
        <v>31</v>
      </c>
      <c r="AB1865">
        <v>0</v>
      </c>
    </row>
    <row r="1866" spans="2:28" x14ac:dyDescent="0.2">
      <c r="B1866">
        <v>7386</v>
      </c>
      <c r="C1866">
        <v>1977</v>
      </c>
      <c r="D1866" s="59">
        <f t="shared" ca="1" si="88"/>
        <v>47</v>
      </c>
      <c r="E1866" t="s">
        <v>23</v>
      </c>
      <c r="F1866" t="s">
        <v>24</v>
      </c>
      <c r="G1866" t="s">
        <v>2096</v>
      </c>
      <c r="H1866" s="61" t="str">
        <f t="shared" si="89"/>
        <v>30,992.00</v>
      </c>
      <c r="I1866" s="78">
        <f t="shared" si="90"/>
        <v>30992</v>
      </c>
      <c r="J1866">
        <v>1</v>
      </c>
      <c r="K1866">
        <v>0</v>
      </c>
      <c r="L1866" s="61" t="s">
        <v>470</v>
      </c>
      <c r="M1866" s="93">
        <v>41386</v>
      </c>
      <c r="N1866">
        <v>83</v>
      </c>
      <c r="O1866">
        <v>17</v>
      </c>
      <c r="P1866">
        <v>0</v>
      </c>
      <c r="Q1866">
        <v>14</v>
      </c>
      <c r="R1866">
        <v>7</v>
      </c>
      <c r="S1866">
        <v>3</v>
      </c>
      <c r="T1866">
        <v>2</v>
      </c>
      <c r="U1866">
        <v>1</v>
      </c>
      <c r="V1866">
        <v>1</v>
      </c>
      <c r="W1866">
        <v>3</v>
      </c>
      <c r="X1866">
        <v>7</v>
      </c>
      <c r="Y1866">
        <v>0</v>
      </c>
      <c r="Z1866">
        <v>0</v>
      </c>
      <c r="AA1866" t="s">
        <v>31</v>
      </c>
      <c r="AB1866">
        <v>0</v>
      </c>
    </row>
    <row r="1867" spans="2:28" x14ac:dyDescent="0.2">
      <c r="B1867">
        <v>3006</v>
      </c>
      <c r="C1867">
        <v>1977</v>
      </c>
      <c r="D1867" s="59">
        <f t="shared" ca="1" si="88"/>
        <v>47</v>
      </c>
      <c r="E1867" t="s">
        <v>23</v>
      </c>
      <c r="F1867" t="s">
        <v>24</v>
      </c>
      <c r="G1867" t="s">
        <v>2096</v>
      </c>
      <c r="H1867" s="61" t="str">
        <f t="shared" si="89"/>
        <v>30,992.00</v>
      </c>
      <c r="I1867" s="78">
        <f t="shared" si="90"/>
        <v>30992</v>
      </c>
      <c r="J1867">
        <v>1</v>
      </c>
      <c r="K1867">
        <v>0</v>
      </c>
      <c r="L1867" s="61" t="s">
        <v>470</v>
      </c>
      <c r="M1867" s="93">
        <v>41386</v>
      </c>
      <c r="N1867">
        <v>83</v>
      </c>
      <c r="O1867">
        <v>17</v>
      </c>
      <c r="P1867">
        <v>0</v>
      </c>
      <c r="Q1867">
        <v>14</v>
      </c>
      <c r="R1867">
        <v>7</v>
      </c>
      <c r="S1867">
        <v>3</v>
      </c>
      <c r="T1867">
        <v>2</v>
      </c>
      <c r="U1867">
        <v>1</v>
      </c>
      <c r="V1867">
        <v>1</v>
      </c>
      <c r="W1867">
        <v>3</v>
      </c>
      <c r="X1867">
        <v>7</v>
      </c>
      <c r="Y1867">
        <v>0</v>
      </c>
      <c r="Z1867">
        <v>0</v>
      </c>
      <c r="AA1867" t="s">
        <v>31</v>
      </c>
      <c r="AB1867">
        <v>0</v>
      </c>
    </row>
    <row r="1868" spans="2:28" x14ac:dyDescent="0.2">
      <c r="B1868">
        <v>11088</v>
      </c>
      <c r="C1868">
        <v>1972</v>
      </c>
      <c r="D1868" s="59">
        <f t="shared" ca="1" si="88"/>
        <v>52</v>
      </c>
      <c r="E1868" t="s">
        <v>40</v>
      </c>
      <c r="F1868" t="s">
        <v>32</v>
      </c>
      <c r="G1868" t="s">
        <v>2097</v>
      </c>
      <c r="H1868" s="61" t="str">
        <f t="shared" si="89"/>
        <v>78,642.00</v>
      </c>
      <c r="I1868" s="78">
        <f t="shared" si="90"/>
        <v>78642</v>
      </c>
      <c r="J1868">
        <v>0</v>
      </c>
      <c r="K1868">
        <v>1</v>
      </c>
      <c r="L1868" s="61" t="s">
        <v>1085</v>
      </c>
      <c r="M1868" s="93">
        <v>41385</v>
      </c>
      <c r="N1868">
        <v>83</v>
      </c>
      <c r="O1868">
        <v>1396</v>
      </c>
      <c r="P1868">
        <v>0</v>
      </c>
      <c r="Q1868">
        <v>322</v>
      </c>
      <c r="R1868">
        <v>46</v>
      </c>
      <c r="S1868">
        <v>35</v>
      </c>
      <c r="T1868">
        <v>17</v>
      </c>
      <c r="U1868">
        <v>1</v>
      </c>
      <c r="V1868">
        <v>4</v>
      </c>
      <c r="W1868">
        <v>4</v>
      </c>
      <c r="X1868">
        <v>6</v>
      </c>
      <c r="Y1868">
        <v>0</v>
      </c>
      <c r="Z1868">
        <v>0</v>
      </c>
      <c r="AA1868" t="s">
        <v>27</v>
      </c>
      <c r="AB1868">
        <v>0</v>
      </c>
    </row>
    <row r="1869" spans="2:28" x14ac:dyDescent="0.2">
      <c r="B1869">
        <v>5185</v>
      </c>
      <c r="C1869">
        <v>1956</v>
      </c>
      <c r="D1869" s="59">
        <f t="shared" ca="1" si="88"/>
        <v>68</v>
      </c>
      <c r="E1869" t="s">
        <v>23</v>
      </c>
      <c r="F1869" t="s">
        <v>32</v>
      </c>
      <c r="G1869" t="s">
        <v>2098</v>
      </c>
      <c r="H1869" s="61" t="str">
        <f t="shared" si="89"/>
        <v>74,268.00</v>
      </c>
      <c r="I1869" s="78">
        <f t="shared" si="90"/>
        <v>74268</v>
      </c>
      <c r="J1869">
        <v>0</v>
      </c>
      <c r="K1869">
        <v>0</v>
      </c>
      <c r="L1869" s="61" t="s">
        <v>103</v>
      </c>
      <c r="M1869" s="93">
        <v>41319</v>
      </c>
      <c r="N1869">
        <v>83</v>
      </c>
      <c r="O1869">
        <v>199</v>
      </c>
      <c r="P1869">
        <v>66</v>
      </c>
      <c r="Q1869">
        <v>315</v>
      </c>
      <c r="R1869">
        <v>97</v>
      </c>
      <c r="S1869">
        <v>174</v>
      </c>
      <c r="T1869">
        <v>41</v>
      </c>
      <c r="U1869">
        <v>1</v>
      </c>
      <c r="V1869">
        <v>4</v>
      </c>
      <c r="W1869">
        <v>5</v>
      </c>
      <c r="X1869">
        <v>2</v>
      </c>
      <c r="Y1869">
        <v>0</v>
      </c>
      <c r="Z1869">
        <v>0</v>
      </c>
      <c r="AA1869" t="s">
        <v>67</v>
      </c>
      <c r="AB1869">
        <v>0</v>
      </c>
    </row>
    <row r="1870" spans="2:28" x14ac:dyDescent="0.2">
      <c r="B1870">
        <v>3523</v>
      </c>
      <c r="C1870">
        <v>1963</v>
      </c>
      <c r="D1870" s="59">
        <f t="shared" ca="1" si="88"/>
        <v>61</v>
      </c>
      <c r="E1870" t="s">
        <v>23</v>
      </c>
      <c r="F1870" t="s">
        <v>32</v>
      </c>
      <c r="G1870" t="s">
        <v>2099</v>
      </c>
      <c r="H1870" s="61" t="str">
        <f t="shared" si="89"/>
        <v>75,072.00</v>
      </c>
      <c r="I1870" s="78">
        <f t="shared" si="90"/>
        <v>75072</v>
      </c>
      <c r="J1870">
        <v>0</v>
      </c>
      <c r="K1870">
        <v>1</v>
      </c>
      <c r="L1870" s="61" t="s">
        <v>1344</v>
      </c>
      <c r="M1870" s="93">
        <v>41297</v>
      </c>
      <c r="N1870">
        <v>83</v>
      </c>
      <c r="O1870">
        <v>583</v>
      </c>
      <c r="P1870">
        <v>34</v>
      </c>
      <c r="Q1870">
        <v>309</v>
      </c>
      <c r="R1870">
        <v>0</v>
      </c>
      <c r="S1870">
        <v>22</v>
      </c>
      <c r="T1870">
        <v>125</v>
      </c>
      <c r="U1870">
        <v>2</v>
      </c>
      <c r="V1870">
        <v>5</v>
      </c>
      <c r="W1870">
        <v>8</v>
      </c>
      <c r="X1870">
        <v>3</v>
      </c>
      <c r="Y1870">
        <v>0</v>
      </c>
      <c r="Z1870">
        <v>0</v>
      </c>
      <c r="AA1870" t="s">
        <v>27</v>
      </c>
      <c r="AB1870">
        <v>0</v>
      </c>
    </row>
    <row r="1871" spans="2:28" x14ac:dyDescent="0.2">
      <c r="B1871">
        <v>55</v>
      </c>
      <c r="C1871">
        <v>1964</v>
      </c>
      <c r="D1871" s="59">
        <f t="shared" ca="1" si="88"/>
        <v>60</v>
      </c>
      <c r="E1871" t="s">
        <v>23</v>
      </c>
      <c r="F1871" t="s">
        <v>32</v>
      </c>
      <c r="G1871" t="s">
        <v>2100</v>
      </c>
      <c r="H1871" s="61" t="str">
        <f t="shared" si="89"/>
        <v>56,253.00</v>
      </c>
      <c r="I1871" s="78">
        <f t="shared" si="90"/>
        <v>56253</v>
      </c>
      <c r="J1871">
        <v>0</v>
      </c>
      <c r="K1871">
        <v>1</v>
      </c>
      <c r="L1871" s="61">
        <v>41102</v>
      </c>
      <c r="M1871" s="93">
        <v>41102</v>
      </c>
      <c r="N1871">
        <v>83</v>
      </c>
      <c r="O1871">
        <v>509</v>
      </c>
      <c r="P1871">
        <v>0</v>
      </c>
      <c r="Q1871">
        <v>65</v>
      </c>
      <c r="R1871">
        <v>7</v>
      </c>
      <c r="S1871">
        <v>11</v>
      </c>
      <c r="T1871">
        <v>5</v>
      </c>
      <c r="U1871">
        <v>4</v>
      </c>
      <c r="V1871">
        <v>7</v>
      </c>
      <c r="W1871">
        <v>9</v>
      </c>
      <c r="X1871">
        <v>6</v>
      </c>
      <c r="Y1871">
        <v>0</v>
      </c>
      <c r="Z1871">
        <v>0</v>
      </c>
      <c r="AA1871" t="s">
        <v>27</v>
      </c>
      <c r="AB1871">
        <v>0</v>
      </c>
    </row>
    <row r="1872" spans="2:28" x14ac:dyDescent="0.2">
      <c r="B1872">
        <v>3807</v>
      </c>
      <c r="C1872">
        <v>1956</v>
      </c>
      <c r="D1872" s="59">
        <f t="shared" ca="1" si="88"/>
        <v>68</v>
      </c>
      <c r="E1872" t="s">
        <v>23</v>
      </c>
      <c r="F1872" t="s">
        <v>32</v>
      </c>
      <c r="G1872" t="s">
        <v>2101</v>
      </c>
      <c r="H1872" s="61" t="str">
        <f t="shared" si="89"/>
        <v>59,925.00</v>
      </c>
      <c r="I1872" s="78">
        <f t="shared" si="90"/>
        <v>59925</v>
      </c>
      <c r="J1872">
        <v>0</v>
      </c>
      <c r="K1872">
        <v>1</v>
      </c>
      <c r="L1872" s="61" t="s">
        <v>2102</v>
      </c>
      <c r="M1872" s="93">
        <v>41243</v>
      </c>
      <c r="N1872">
        <v>83</v>
      </c>
      <c r="O1872">
        <v>473</v>
      </c>
      <c r="P1872">
        <v>21</v>
      </c>
      <c r="Q1872">
        <v>176</v>
      </c>
      <c r="R1872">
        <v>19</v>
      </c>
      <c r="S1872">
        <v>21</v>
      </c>
      <c r="T1872">
        <v>56</v>
      </c>
      <c r="U1872">
        <v>3</v>
      </c>
      <c r="V1872">
        <v>9</v>
      </c>
      <c r="W1872">
        <v>9</v>
      </c>
      <c r="X1872">
        <v>6</v>
      </c>
      <c r="Y1872">
        <v>0</v>
      </c>
      <c r="Z1872">
        <v>0</v>
      </c>
      <c r="AA1872" t="s">
        <v>27</v>
      </c>
      <c r="AB1872">
        <v>0</v>
      </c>
    </row>
    <row r="1873" spans="2:28" x14ac:dyDescent="0.2">
      <c r="B1873">
        <v>2453</v>
      </c>
      <c r="C1873">
        <v>1961</v>
      </c>
      <c r="D1873" s="59">
        <f t="shared" ca="1" si="88"/>
        <v>63</v>
      </c>
      <c r="E1873" t="s">
        <v>23</v>
      </c>
      <c r="F1873" t="s">
        <v>32</v>
      </c>
      <c r="G1873" t="s">
        <v>2103</v>
      </c>
      <c r="H1873" s="61" t="str">
        <f t="shared" si="89"/>
        <v>62,807.00</v>
      </c>
      <c r="I1873" s="78">
        <f t="shared" si="90"/>
        <v>62807</v>
      </c>
      <c r="J1873">
        <v>0</v>
      </c>
      <c r="K1873">
        <v>1</v>
      </c>
      <c r="L1873" s="61" t="s">
        <v>658</v>
      </c>
      <c r="M1873" s="93">
        <v>41152</v>
      </c>
      <c r="N1873">
        <v>83</v>
      </c>
      <c r="O1873">
        <v>526</v>
      </c>
      <c r="P1873">
        <v>28</v>
      </c>
      <c r="Q1873">
        <v>135</v>
      </c>
      <c r="R1873">
        <v>10</v>
      </c>
      <c r="S1873">
        <v>21</v>
      </c>
      <c r="T1873">
        <v>99</v>
      </c>
      <c r="U1873">
        <v>3</v>
      </c>
      <c r="V1873">
        <v>5</v>
      </c>
      <c r="W1873">
        <v>12</v>
      </c>
      <c r="X1873">
        <v>5</v>
      </c>
      <c r="Y1873">
        <v>0</v>
      </c>
      <c r="Z1873">
        <v>0</v>
      </c>
      <c r="AA1873" t="s">
        <v>27</v>
      </c>
      <c r="AB1873">
        <v>0</v>
      </c>
    </row>
    <row r="1874" spans="2:28" x14ac:dyDescent="0.2">
      <c r="B1874">
        <v>7787</v>
      </c>
      <c r="C1874">
        <v>1961</v>
      </c>
      <c r="D1874" s="59">
        <f t="shared" ca="1" si="88"/>
        <v>63</v>
      </c>
      <c r="E1874" t="s">
        <v>23</v>
      </c>
      <c r="F1874" t="s">
        <v>32</v>
      </c>
      <c r="G1874" t="s">
        <v>2103</v>
      </c>
      <c r="H1874" s="61" t="str">
        <f t="shared" si="89"/>
        <v>62,807.00</v>
      </c>
      <c r="I1874" s="78">
        <f t="shared" si="90"/>
        <v>62807</v>
      </c>
      <c r="J1874">
        <v>0</v>
      </c>
      <c r="K1874">
        <v>1</v>
      </c>
      <c r="L1874" s="61" t="s">
        <v>658</v>
      </c>
      <c r="M1874" s="93">
        <v>41152</v>
      </c>
      <c r="N1874">
        <v>83</v>
      </c>
      <c r="O1874">
        <v>526</v>
      </c>
      <c r="P1874">
        <v>28</v>
      </c>
      <c r="Q1874">
        <v>135</v>
      </c>
      <c r="R1874">
        <v>10</v>
      </c>
      <c r="S1874">
        <v>21</v>
      </c>
      <c r="T1874">
        <v>99</v>
      </c>
      <c r="U1874">
        <v>3</v>
      </c>
      <c r="V1874">
        <v>5</v>
      </c>
      <c r="W1874">
        <v>12</v>
      </c>
      <c r="X1874">
        <v>5</v>
      </c>
      <c r="Y1874">
        <v>0</v>
      </c>
      <c r="Z1874">
        <v>0</v>
      </c>
      <c r="AA1874" t="s">
        <v>31</v>
      </c>
      <c r="AB1874">
        <v>0</v>
      </c>
    </row>
    <row r="1875" spans="2:28" x14ac:dyDescent="0.2">
      <c r="B1875">
        <v>2230</v>
      </c>
      <c r="C1875">
        <v>1971</v>
      </c>
      <c r="D1875" s="59">
        <f t="shared" ca="1" si="88"/>
        <v>53</v>
      </c>
      <c r="E1875" t="s">
        <v>40</v>
      </c>
      <c r="F1875" t="s">
        <v>32</v>
      </c>
      <c r="G1875" t="s">
        <v>2104</v>
      </c>
      <c r="H1875" s="61" t="str">
        <f t="shared" si="89"/>
        <v>23,626.00</v>
      </c>
      <c r="I1875" s="78">
        <f t="shared" si="90"/>
        <v>23626</v>
      </c>
      <c r="J1875">
        <v>1</v>
      </c>
      <c r="K1875">
        <v>0</v>
      </c>
      <c r="L1875" s="61" t="s">
        <v>1384</v>
      </c>
      <c r="M1875" s="93">
        <v>41783</v>
      </c>
      <c r="N1875">
        <v>84</v>
      </c>
      <c r="O1875">
        <v>27</v>
      </c>
      <c r="P1875">
        <v>2</v>
      </c>
      <c r="Q1875">
        <v>14</v>
      </c>
      <c r="R1875">
        <v>0</v>
      </c>
      <c r="S1875">
        <v>0</v>
      </c>
      <c r="T1875">
        <v>0</v>
      </c>
      <c r="U1875">
        <v>3</v>
      </c>
      <c r="V1875">
        <v>3</v>
      </c>
      <c r="W1875">
        <v>3</v>
      </c>
      <c r="X1875">
        <v>5</v>
      </c>
      <c r="Y1875">
        <v>0</v>
      </c>
      <c r="Z1875">
        <v>0</v>
      </c>
      <c r="AA1875" t="s">
        <v>46</v>
      </c>
      <c r="AB1875">
        <v>0</v>
      </c>
    </row>
    <row r="1876" spans="2:28" x14ac:dyDescent="0.2">
      <c r="B1876">
        <v>8146</v>
      </c>
      <c r="C1876">
        <v>1977</v>
      </c>
      <c r="D1876" s="59">
        <f t="shared" ca="1" si="88"/>
        <v>47</v>
      </c>
      <c r="E1876" t="s">
        <v>53</v>
      </c>
      <c r="F1876" t="s">
        <v>32</v>
      </c>
      <c r="G1876" t="s">
        <v>2105</v>
      </c>
      <c r="H1876" s="61" t="str">
        <f t="shared" si="89"/>
        <v>46,106.00</v>
      </c>
      <c r="I1876" s="78">
        <f t="shared" si="90"/>
        <v>46106</v>
      </c>
      <c r="J1876">
        <v>1</v>
      </c>
      <c r="K1876">
        <v>1</v>
      </c>
      <c r="L1876" s="61">
        <v>41948</v>
      </c>
      <c r="M1876" s="93">
        <v>41948</v>
      </c>
      <c r="N1876">
        <v>84</v>
      </c>
      <c r="O1876">
        <v>30</v>
      </c>
      <c r="P1876">
        <v>0</v>
      </c>
      <c r="Q1876">
        <v>8</v>
      </c>
      <c r="R1876">
        <v>2</v>
      </c>
      <c r="S1876">
        <v>0</v>
      </c>
      <c r="T1876">
        <v>14</v>
      </c>
      <c r="U1876">
        <v>1</v>
      </c>
      <c r="V1876">
        <v>1</v>
      </c>
      <c r="W1876">
        <v>2</v>
      </c>
      <c r="X1876">
        <v>6</v>
      </c>
      <c r="Y1876">
        <v>0</v>
      </c>
      <c r="Z1876">
        <v>0</v>
      </c>
      <c r="AA1876" t="s">
        <v>67</v>
      </c>
      <c r="AB1876">
        <v>0</v>
      </c>
    </row>
    <row r="1877" spans="2:28" x14ac:dyDescent="0.2">
      <c r="B1877">
        <v>988</v>
      </c>
      <c r="C1877">
        <v>1966</v>
      </c>
      <c r="D1877" s="59">
        <f t="shared" ca="1" si="88"/>
        <v>58</v>
      </c>
      <c r="E1877" t="s">
        <v>23</v>
      </c>
      <c r="F1877" t="s">
        <v>32</v>
      </c>
      <c r="G1877" t="s">
        <v>2106</v>
      </c>
      <c r="H1877" s="61" t="str">
        <f t="shared" si="89"/>
        <v>81,168.00</v>
      </c>
      <c r="I1877" s="78">
        <f t="shared" si="90"/>
        <v>81168</v>
      </c>
      <c r="J1877">
        <v>0</v>
      </c>
      <c r="K1877">
        <v>0</v>
      </c>
      <c r="L1877" s="61">
        <v>41825</v>
      </c>
      <c r="M1877" s="93">
        <v>41825</v>
      </c>
      <c r="N1877">
        <v>84</v>
      </c>
      <c r="O1877">
        <v>410</v>
      </c>
      <c r="P1877">
        <v>0</v>
      </c>
      <c r="Q1877">
        <v>592</v>
      </c>
      <c r="R1877">
        <v>147</v>
      </c>
      <c r="S1877">
        <v>22</v>
      </c>
      <c r="T1877">
        <v>22</v>
      </c>
      <c r="U1877">
        <v>1</v>
      </c>
      <c r="V1877">
        <v>6</v>
      </c>
      <c r="W1877">
        <v>7</v>
      </c>
      <c r="X1877">
        <v>3</v>
      </c>
      <c r="Y1877">
        <v>0</v>
      </c>
      <c r="Z1877">
        <v>0</v>
      </c>
      <c r="AA1877" t="s">
        <v>27</v>
      </c>
      <c r="AB1877">
        <v>1</v>
      </c>
    </row>
    <row r="1878" spans="2:28" x14ac:dyDescent="0.2">
      <c r="B1878">
        <v>4832</v>
      </c>
      <c r="C1878">
        <v>1980</v>
      </c>
      <c r="D1878" s="59">
        <f t="shared" ca="1" si="88"/>
        <v>44</v>
      </c>
      <c r="E1878" t="s">
        <v>23</v>
      </c>
      <c r="F1878" t="s">
        <v>32</v>
      </c>
      <c r="G1878" t="s">
        <v>2107</v>
      </c>
      <c r="H1878" s="61" t="str">
        <f t="shared" si="89"/>
        <v>27,244.00</v>
      </c>
      <c r="I1878" s="78">
        <f t="shared" si="90"/>
        <v>27244</v>
      </c>
      <c r="J1878">
        <v>1</v>
      </c>
      <c r="K1878">
        <v>0</v>
      </c>
      <c r="L1878" s="61">
        <v>41823</v>
      </c>
      <c r="M1878" s="93">
        <v>41823</v>
      </c>
      <c r="N1878">
        <v>84</v>
      </c>
      <c r="O1878">
        <v>6</v>
      </c>
      <c r="P1878">
        <v>5</v>
      </c>
      <c r="Q1878">
        <v>17</v>
      </c>
      <c r="R1878">
        <v>3</v>
      </c>
      <c r="S1878">
        <v>24</v>
      </c>
      <c r="T1878">
        <v>46</v>
      </c>
      <c r="U1878">
        <v>2</v>
      </c>
      <c r="V1878">
        <v>2</v>
      </c>
      <c r="W1878">
        <v>2</v>
      </c>
      <c r="X1878">
        <v>7</v>
      </c>
      <c r="Y1878">
        <v>0</v>
      </c>
      <c r="Z1878">
        <v>0</v>
      </c>
      <c r="AA1878" t="s">
        <v>27</v>
      </c>
      <c r="AB1878">
        <v>0</v>
      </c>
    </row>
    <row r="1879" spans="2:28" x14ac:dyDescent="0.2">
      <c r="B1879">
        <v>3152</v>
      </c>
      <c r="C1879">
        <v>1958</v>
      </c>
      <c r="D1879" s="59">
        <f t="shared" ca="1" si="88"/>
        <v>66</v>
      </c>
      <c r="E1879" t="s">
        <v>23</v>
      </c>
      <c r="F1879" t="s">
        <v>32</v>
      </c>
      <c r="G1879" t="s">
        <v>2108</v>
      </c>
      <c r="H1879" s="61" t="str">
        <f t="shared" si="89"/>
        <v>26,091.00</v>
      </c>
      <c r="I1879" s="78">
        <f t="shared" si="90"/>
        <v>26091</v>
      </c>
      <c r="J1879">
        <v>1</v>
      </c>
      <c r="K1879">
        <v>1</v>
      </c>
      <c r="L1879" s="61" t="s">
        <v>584</v>
      </c>
      <c r="M1879" s="93">
        <v>41695</v>
      </c>
      <c r="N1879">
        <v>84</v>
      </c>
      <c r="O1879">
        <v>15</v>
      </c>
      <c r="P1879">
        <v>10</v>
      </c>
      <c r="Q1879">
        <v>19</v>
      </c>
      <c r="R1879">
        <v>8</v>
      </c>
      <c r="S1879">
        <v>17</v>
      </c>
      <c r="T1879">
        <v>20</v>
      </c>
      <c r="U1879">
        <v>3</v>
      </c>
      <c r="V1879">
        <v>2</v>
      </c>
      <c r="W1879">
        <v>3</v>
      </c>
      <c r="X1879">
        <v>5</v>
      </c>
      <c r="Y1879">
        <v>0</v>
      </c>
      <c r="Z1879">
        <v>0</v>
      </c>
      <c r="AA1879" t="s">
        <v>50</v>
      </c>
      <c r="AB1879">
        <v>0</v>
      </c>
    </row>
    <row r="1880" spans="2:28" x14ac:dyDescent="0.2">
      <c r="B1880">
        <v>11188</v>
      </c>
      <c r="C1880">
        <v>1958</v>
      </c>
      <c r="D1880" s="59">
        <f t="shared" ca="1" si="88"/>
        <v>66</v>
      </c>
      <c r="E1880" t="s">
        <v>23</v>
      </c>
      <c r="F1880" t="s">
        <v>32</v>
      </c>
      <c r="G1880" t="s">
        <v>2108</v>
      </c>
      <c r="H1880" s="61" t="str">
        <f t="shared" si="89"/>
        <v>26,091.00</v>
      </c>
      <c r="I1880" s="78">
        <f t="shared" si="90"/>
        <v>26091</v>
      </c>
      <c r="J1880">
        <v>1</v>
      </c>
      <c r="K1880">
        <v>1</v>
      </c>
      <c r="L1880" s="61" t="s">
        <v>584</v>
      </c>
      <c r="M1880" s="93">
        <v>41695</v>
      </c>
      <c r="N1880">
        <v>84</v>
      </c>
      <c r="O1880">
        <v>15</v>
      </c>
      <c r="P1880">
        <v>10</v>
      </c>
      <c r="Q1880">
        <v>19</v>
      </c>
      <c r="R1880">
        <v>8</v>
      </c>
      <c r="S1880">
        <v>17</v>
      </c>
      <c r="T1880">
        <v>20</v>
      </c>
      <c r="U1880">
        <v>3</v>
      </c>
      <c r="V1880">
        <v>2</v>
      </c>
      <c r="W1880">
        <v>3</v>
      </c>
      <c r="X1880">
        <v>5</v>
      </c>
      <c r="Y1880">
        <v>0</v>
      </c>
      <c r="Z1880">
        <v>0</v>
      </c>
      <c r="AA1880" t="s">
        <v>27</v>
      </c>
      <c r="AB1880">
        <v>0</v>
      </c>
    </row>
    <row r="1881" spans="2:28" x14ac:dyDescent="0.2">
      <c r="B1881">
        <v>361</v>
      </c>
      <c r="C1881">
        <v>1970</v>
      </c>
      <c r="D1881" s="59">
        <f t="shared" ca="1" si="88"/>
        <v>54</v>
      </c>
      <c r="E1881" t="s">
        <v>53</v>
      </c>
      <c r="F1881" t="s">
        <v>32</v>
      </c>
      <c r="G1881" t="s">
        <v>2109</v>
      </c>
      <c r="H1881" s="61" t="str">
        <f t="shared" si="89"/>
        <v>43,142.00</v>
      </c>
      <c r="I1881" s="78">
        <f t="shared" si="90"/>
        <v>43142</v>
      </c>
      <c r="J1881">
        <v>1</v>
      </c>
      <c r="K1881">
        <v>1</v>
      </c>
      <c r="L1881" s="61" t="s">
        <v>1794</v>
      </c>
      <c r="M1881" s="93">
        <v>41688</v>
      </c>
      <c r="N1881">
        <v>84</v>
      </c>
      <c r="O1881">
        <v>5</v>
      </c>
      <c r="P1881">
        <v>1</v>
      </c>
      <c r="Q1881">
        <v>7</v>
      </c>
      <c r="R1881">
        <v>2</v>
      </c>
      <c r="S1881">
        <v>1</v>
      </c>
      <c r="T1881">
        <v>4</v>
      </c>
      <c r="U1881">
        <v>1</v>
      </c>
      <c r="V1881">
        <v>1</v>
      </c>
      <c r="W1881">
        <v>2</v>
      </c>
      <c r="X1881">
        <v>7</v>
      </c>
      <c r="Y1881">
        <v>0</v>
      </c>
      <c r="Z1881">
        <v>0</v>
      </c>
      <c r="AA1881" t="s">
        <v>38</v>
      </c>
      <c r="AB1881">
        <v>0</v>
      </c>
    </row>
    <row r="1882" spans="2:28" x14ac:dyDescent="0.2">
      <c r="B1882">
        <v>5939</v>
      </c>
      <c r="C1882">
        <v>1972</v>
      </c>
      <c r="D1882" s="59">
        <f t="shared" ca="1" si="88"/>
        <v>52</v>
      </c>
      <c r="E1882" t="s">
        <v>23</v>
      </c>
      <c r="F1882" t="s">
        <v>32</v>
      </c>
      <c r="G1882" t="s">
        <v>2110</v>
      </c>
      <c r="H1882" s="61" t="str">
        <f t="shared" si="89"/>
        <v>38,232.00</v>
      </c>
      <c r="I1882" s="78">
        <f t="shared" si="90"/>
        <v>38232</v>
      </c>
      <c r="J1882">
        <v>1</v>
      </c>
      <c r="K1882">
        <v>1</v>
      </c>
      <c r="L1882" s="61" t="s">
        <v>1168</v>
      </c>
      <c r="M1882" s="93">
        <v>41656</v>
      </c>
      <c r="N1882">
        <v>84</v>
      </c>
      <c r="O1882">
        <v>43</v>
      </c>
      <c r="P1882">
        <v>5</v>
      </c>
      <c r="Q1882">
        <v>28</v>
      </c>
      <c r="R1882">
        <v>7</v>
      </c>
      <c r="S1882">
        <v>6</v>
      </c>
      <c r="T1882">
        <v>33</v>
      </c>
      <c r="U1882">
        <v>4</v>
      </c>
      <c r="V1882">
        <v>3</v>
      </c>
      <c r="W1882">
        <v>3</v>
      </c>
      <c r="X1882">
        <v>5</v>
      </c>
      <c r="Y1882">
        <v>0</v>
      </c>
      <c r="Z1882">
        <v>0</v>
      </c>
      <c r="AA1882" t="s">
        <v>27</v>
      </c>
      <c r="AB1882">
        <v>0</v>
      </c>
    </row>
    <row r="1883" spans="2:28" x14ac:dyDescent="0.2">
      <c r="B1883">
        <v>9349</v>
      </c>
      <c r="C1883">
        <v>1986</v>
      </c>
      <c r="D1883" s="59">
        <f t="shared" ca="1" si="88"/>
        <v>38</v>
      </c>
      <c r="E1883" t="s">
        <v>23</v>
      </c>
      <c r="F1883" t="s">
        <v>32</v>
      </c>
      <c r="G1883" t="s">
        <v>2111</v>
      </c>
      <c r="H1883" s="61" t="str">
        <f t="shared" si="89"/>
        <v>92,533.00</v>
      </c>
      <c r="I1883" s="78">
        <f t="shared" si="90"/>
        <v>92533</v>
      </c>
      <c r="J1883">
        <v>0</v>
      </c>
      <c r="K1883">
        <v>0</v>
      </c>
      <c r="L1883" s="61" t="s">
        <v>2112</v>
      </c>
      <c r="M1883" s="93">
        <v>41627</v>
      </c>
      <c r="N1883">
        <v>84</v>
      </c>
      <c r="O1883">
        <v>693</v>
      </c>
      <c r="P1883">
        <v>21</v>
      </c>
      <c r="Q1883">
        <v>118</v>
      </c>
      <c r="R1883">
        <v>110</v>
      </c>
      <c r="S1883">
        <v>147</v>
      </c>
      <c r="T1883">
        <v>42</v>
      </c>
      <c r="U1883">
        <v>1</v>
      </c>
      <c r="V1883">
        <v>6</v>
      </c>
      <c r="W1883">
        <v>11</v>
      </c>
      <c r="X1883">
        <v>2</v>
      </c>
      <c r="Y1883">
        <v>0</v>
      </c>
      <c r="Z1883">
        <v>0</v>
      </c>
      <c r="AA1883" t="s">
        <v>46</v>
      </c>
      <c r="AB1883">
        <v>2</v>
      </c>
    </row>
    <row r="1884" spans="2:28" x14ac:dyDescent="0.2">
      <c r="B1884">
        <v>819</v>
      </c>
      <c r="C1884">
        <v>1946</v>
      </c>
      <c r="D1884" s="59">
        <f t="shared" ca="1" si="88"/>
        <v>78</v>
      </c>
      <c r="E1884" t="s">
        <v>23</v>
      </c>
      <c r="F1884" t="s">
        <v>55</v>
      </c>
      <c r="G1884" t="s">
        <v>2113</v>
      </c>
      <c r="H1884" s="61" t="str">
        <f t="shared" si="89"/>
        <v>63,285.00</v>
      </c>
      <c r="I1884" s="78">
        <f t="shared" si="90"/>
        <v>63285</v>
      </c>
      <c r="J1884">
        <v>0</v>
      </c>
      <c r="K1884">
        <v>0</v>
      </c>
      <c r="L1884" s="61">
        <v>41405</v>
      </c>
      <c r="M1884" s="93">
        <v>41405</v>
      </c>
      <c r="N1884">
        <v>84</v>
      </c>
      <c r="O1884">
        <v>508</v>
      </c>
      <c r="P1884">
        <v>124</v>
      </c>
      <c r="Q1884">
        <v>249</v>
      </c>
      <c r="R1884">
        <v>50</v>
      </c>
      <c r="S1884">
        <v>38</v>
      </c>
      <c r="T1884">
        <v>134</v>
      </c>
      <c r="U1884">
        <v>1</v>
      </c>
      <c r="V1884">
        <v>6</v>
      </c>
      <c r="W1884">
        <v>13</v>
      </c>
      <c r="X1884">
        <v>3</v>
      </c>
      <c r="Y1884">
        <v>0</v>
      </c>
      <c r="Z1884">
        <v>0</v>
      </c>
      <c r="AA1884" t="s">
        <v>27</v>
      </c>
      <c r="AB1884">
        <v>0</v>
      </c>
    </row>
    <row r="1885" spans="2:28" x14ac:dyDescent="0.2">
      <c r="B1885">
        <v>10120</v>
      </c>
      <c r="C1885">
        <v>1956</v>
      </c>
      <c r="D1885" s="59">
        <f t="shared" ca="1" si="88"/>
        <v>68</v>
      </c>
      <c r="E1885" t="s">
        <v>23</v>
      </c>
      <c r="F1885" t="s">
        <v>32</v>
      </c>
      <c r="G1885" t="s">
        <v>2114</v>
      </c>
      <c r="H1885" s="61" t="str">
        <f t="shared" si="89"/>
        <v>38,946.00</v>
      </c>
      <c r="I1885" s="78">
        <f t="shared" si="90"/>
        <v>38946</v>
      </c>
      <c r="J1885">
        <v>0</v>
      </c>
      <c r="K1885">
        <v>1</v>
      </c>
      <c r="L1885" s="61" t="s">
        <v>1465</v>
      </c>
      <c r="M1885" s="93">
        <v>41571</v>
      </c>
      <c r="N1885">
        <v>84</v>
      </c>
      <c r="O1885">
        <v>116</v>
      </c>
      <c r="P1885">
        <v>6</v>
      </c>
      <c r="Q1885">
        <v>82</v>
      </c>
      <c r="R1885">
        <v>6</v>
      </c>
      <c r="S1885">
        <v>6</v>
      </c>
      <c r="T1885">
        <v>41</v>
      </c>
      <c r="U1885">
        <v>2</v>
      </c>
      <c r="V1885">
        <v>3</v>
      </c>
      <c r="W1885">
        <v>6</v>
      </c>
      <c r="X1885">
        <v>5</v>
      </c>
      <c r="Y1885">
        <v>0</v>
      </c>
      <c r="Z1885">
        <v>0</v>
      </c>
      <c r="AA1885" t="s">
        <v>35</v>
      </c>
      <c r="AB1885">
        <v>0</v>
      </c>
    </row>
    <row r="1886" spans="2:28" x14ac:dyDescent="0.2">
      <c r="B1886">
        <v>4541</v>
      </c>
      <c r="C1886">
        <v>1956</v>
      </c>
      <c r="D1886" s="59">
        <f t="shared" ca="1" si="88"/>
        <v>68</v>
      </c>
      <c r="E1886" t="s">
        <v>23</v>
      </c>
      <c r="F1886" t="s">
        <v>32</v>
      </c>
      <c r="G1886" t="s">
        <v>2114</v>
      </c>
      <c r="H1886" s="61" t="str">
        <f t="shared" si="89"/>
        <v>38,946.00</v>
      </c>
      <c r="I1886" s="78">
        <f t="shared" si="90"/>
        <v>38946</v>
      </c>
      <c r="J1886">
        <v>0</v>
      </c>
      <c r="K1886">
        <v>1</v>
      </c>
      <c r="L1886" s="61" t="s">
        <v>1465</v>
      </c>
      <c r="M1886" s="93">
        <v>41571</v>
      </c>
      <c r="N1886">
        <v>84</v>
      </c>
      <c r="O1886">
        <v>116</v>
      </c>
      <c r="P1886">
        <v>6</v>
      </c>
      <c r="Q1886">
        <v>82</v>
      </c>
      <c r="R1886">
        <v>6</v>
      </c>
      <c r="S1886">
        <v>6</v>
      </c>
      <c r="T1886">
        <v>41</v>
      </c>
      <c r="U1886">
        <v>2</v>
      </c>
      <c r="V1886">
        <v>3</v>
      </c>
      <c r="W1886">
        <v>6</v>
      </c>
      <c r="X1886">
        <v>5</v>
      </c>
      <c r="Y1886">
        <v>0</v>
      </c>
      <c r="Z1886">
        <v>0</v>
      </c>
      <c r="AA1886" t="s">
        <v>31</v>
      </c>
      <c r="AB1886">
        <v>0</v>
      </c>
    </row>
    <row r="1887" spans="2:28" x14ac:dyDescent="0.2">
      <c r="B1887">
        <v>2456</v>
      </c>
      <c r="C1887">
        <v>1976</v>
      </c>
      <c r="D1887" s="59">
        <f t="shared" ca="1" si="88"/>
        <v>48</v>
      </c>
      <c r="E1887" t="s">
        <v>40</v>
      </c>
      <c r="F1887" t="s">
        <v>32</v>
      </c>
      <c r="G1887" t="s">
        <v>2115</v>
      </c>
      <c r="H1887" s="61" t="str">
        <f t="shared" si="89"/>
        <v>40,233.00</v>
      </c>
      <c r="I1887" s="78">
        <f t="shared" si="90"/>
        <v>40233</v>
      </c>
      <c r="J1887">
        <v>0</v>
      </c>
      <c r="K1887">
        <v>1</v>
      </c>
      <c r="L1887" s="61" t="s">
        <v>1649</v>
      </c>
      <c r="M1887" s="93">
        <v>41561</v>
      </c>
      <c r="N1887">
        <v>84</v>
      </c>
      <c r="O1887">
        <v>80</v>
      </c>
      <c r="P1887">
        <v>4</v>
      </c>
      <c r="Q1887">
        <v>46</v>
      </c>
      <c r="R1887">
        <v>0</v>
      </c>
      <c r="S1887">
        <v>17</v>
      </c>
      <c r="T1887">
        <v>2</v>
      </c>
      <c r="U1887">
        <v>5</v>
      </c>
      <c r="V1887">
        <v>2</v>
      </c>
      <c r="W1887">
        <v>5</v>
      </c>
      <c r="X1887">
        <v>6</v>
      </c>
      <c r="Y1887">
        <v>0</v>
      </c>
      <c r="Z1887">
        <v>0</v>
      </c>
      <c r="AA1887" t="s">
        <v>67</v>
      </c>
      <c r="AB1887">
        <v>0</v>
      </c>
    </row>
    <row r="1888" spans="2:28" x14ac:dyDescent="0.2">
      <c r="B1888">
        <v>2516</v>
      </c>
      <c r="C1888">
        <v>1970</v>
      </c>
      <c r="D1888" s="59">
        <f t="shared" ca="1" si="88"/>
        <v>54</v>
      </c>
      <c r="E1888" t="s">
        <v>43</v>
      </c>
      <c r="F1888" t="s">
        <v>32</v>
      </c>
      <c r="G1888" t="s">
        <v>2116</v>
      </c>
      <c r="H1888" s="61" t="str">
        <f t="shared" si="89"/>
        <v>46,831.00</v>
      </c>
      <c r="I1888" s="78">
        <f t="shared" si="90"/>
        <v>46831</v>
      </c>
      <c r="J1888">
        <v>1</v>
      </c>
      <c r="K1888">
        <v>1</v>
      </c>
      <c r="L1888" s="61">
        <v>41492</v>
      </c>
      <c r="M1888" s="93">
        <v>41492</v>
      </c>
      <c r="N1888">
        <v>84</v>
      </c>
      <c r="O1888">
        <v>22</v>
      </c>
      <c r="P1888">
        <v>2</v>
      </c>
      <c r="Q1888">
        <v>10</v>
      </c>
      <c r="R1888">
        <v>6</v>
      </c>
      <c r="S1888">
        <v>4</v>
      </c>
      <c r="T1888">
        <v>34</v>
      </c>
      <c r="U1888">
        <v>2</v>
      </c>
      <c r="V1888">
        <v>1</v>
      </c>
      <c r="W1888">
        <v>2</v>
      </c>
      <c r="X1888">
        <v>4</v>
      </c>
      <c r="Y1888">
        <v>0</v>
      </c>
      <c r="Z1888">
        <v>0</v>
      </c>
      <c r="AA1888" t="s">
        <v>27</v>
      </c>
      <c r="AB1888">
        <v>0</v>
      </c>
    </row>
    <row r="1889" spans="2:28" x14ac:dyDescent="0.2">
      <c r="B1889">
        <v>11013</v>
      </c>
      <c r="C1889">
        <v>1988</v>
      </c>
      <c r="D1889" s="59">
        <f t="shared" ca="1" si="88"/>
        <v>36</v>
      </c>
      <c r="E1889" t="s">
        <v>23</v>
      </c>
      <c r="F1889" t="s">
        <v>32</v>
      </c>
      <c r="G1889" t="s">
        <v>2117</v>
      </c>
      <c r="H1889" s="61" t="str">
        <f t="shared" si="89"/>
        <v>67,605.00</v>
      </c>
      <c r="I1889" s="78">
        <f t="shared" si="90"/>
        <v>67605</v>
      </c>
      <c r="J1889">
        <v>0</v>
      </c>
      <c r="K1889">
        <v>0</v>
      </c>
      <c r="L1889" s="61" t="s">
        <v>400</v>
      </c>
      <c r="M1889" s="93">
        <v>41364</v>
      </c>
      <c r="N1889">
        <v>84</v>
      </c>
      <c r="O1889">
        <v>336</v>
      </c>
      <c r="P1889">
        <v>28</v>
      </c>
      <c r="Q1889">
        <v>282</v>
      </c>
      <c r="R1889">
        <v>184</v>
      </c>
      <c r="S1889">
        <v>54</v>
      </c>
      <c r="T1889">
        <v>54</v>
      </c>
      <c r="U1889">
        <v>1</v>
      </c>
      <c r="V1889">
        <v>2</v>
      </c>
      <c r="W1889">
        <v>6</v>
      </c>
      <c r="X1889">
        <v>1</v>
      </c>
      <c r="Y1889">
        <v>0</v>
      </c>
      <c r="Z1889">
        <v>0</v>
      </c>
      <c r="AA1889" t="s">
        <v>27</v>
      </c>
      <c r="AB1889">
        <v>0</v>
      </c>
    </row>
    <row r="1890" spans="2:28" x14ac:dyDescent="0.2">
      <c r="B1890">
        <v>9988</v>
      </c>
      <c r="C1890">
        <v>1977</v>
      </c>
      <c r="D1890" s="59">
        <f t="shared" ca="1" si="88"/>
        <v>47</v>
      </c>
      <c r="E1890" t="s">
        <v>53</v>
      </c>
      <c r="F1890" t="s">
        <v>28</v>
      </c>
      <c r="G1890" t="s">
        <v>2118</v>
      </c>
      <c r="H1890" s="61" t="str">
        <f t="shared" si="89"/>
        <v>70,379.00</v>
      </c>
      <c r="I1890" s="78">
        <f t="shared" si="90"/>
        <v>70379</v>
      </c>
      <c r="J1890">
        <v>0</v>
      </c>
      <c r="K1890">
        <v>1</v>
      </c>
      <c r="L1890" s="61">
        <v>41336</v>
      </c>
      <c r="M1890" s="93">
        <v>41336</v>
      </c>
      <c r="N1890">
        <v>84</v>
      </c>
      <c r="O1890">
        <v>553</v>
      </c>
      <c r="P1890">
        <v>25</v>
      </c>
      <c r="Q1890">
        <v>142</v>
      </c>
      <c r="R1890">
        <v>65</v>
      </c>
      <c r="S1890">
        <v>67</v>
      </c>
      <c r="T1890">
        <v>8</v>
      </c>
      <c r="U1890">
        <v>3</v>
      </c>
      <c r="V1890">
        <v>6</v>
      </c>
      <c r="W1890">
        <v>13</v>
      </c>
      <c r="X1890">
        <v>4</v>
      </c>
      <c r="Y1890">
        <v>0</v>
      </c>
      <c r="Z1890">
        <v>0</v>
      </c>
      <c r="AA1890" t="s">
        <v>31</v>
      </c>
      <c r="AB1890">
        <v>0</v>
      </c>
    </row>
    <row r="1891" spans="2:28" x14ac:dyDescent="0.2">
      <c r="B1891">
        <v>1627</v>
      </c>
      <c r="C1891">
        <v>1958</v>
      </c>
      <c r="D1891" s="59">
        <f t="shared" ca="1" si="88"/>
        <v>66</v>
      </c>
      <c r="E1891" t="s">
        <v>43</v>
      </c>
      <c r="F1891" t="s">
        <v>24</v>
      </c>
      <c r="G1891" t="s">
        <v>2119</v>
      </c>
      <c r="H1891" s="61" t="str">
        <f t="shared" si="89"/>
        <v>77,297.00</v>
      </c>
      <c r="I1891" s="78">
        <f t="shared" si="90"/>
        <v>77297</v>
      </c>
      <c r="J1891">
        <v>0</v>
      </c>
      <c r="K1891">
        <v>0</v>
      </c>
      <c r="L1891" s="61" t="s">
        <v>1882</v>
      </c>
      <c r="M1891" s="93">
        <v>41300</v>
      </c>
      <c r="N1891">
        <v>84</v>
      </c>
      <c r="O1891">
        <v>408</v>
      </c>
      <c r="P1891">
        <v>61</v>
      </c>
      <c r="Q1891">
        <v>109</v>
      </c>
      <c r="R1891">
        <v>48</v>
      </c>
      <c r="S1891">
        <v>122</v>
      </c>
      <c r="T1891">
        <v>41</v>
      </c>
      <c r="U1891">
        <v>1</v>
      </c>
      <c r="V1891">
        <v>5</v>
      </c>
      <c r="W1891">
        <v>9</v>
      </c>
      <c r="X1891">
        <v>4</v>
      </c>
      <c r="Y1891">
        <v>0</v>
      </c>
      <c r="Z1891">
        <v>0</v>
      </c>
      <c r="AA1891" t="s">
        <v>27</v>
      </c>
      <c r="AB1891">
        <v>1</v>
      </c>
    </row>
    <row r="1892" spans="2:28" x14ac:dyDescent="0.2">
      <c r="B1892">
        <v>1490</v>
      </c>
      <c r="C1892">
        <v>1963</v>
      </c>
      <c r="D1892" s="59">
        <f t="shared" ca="1" si="88"/>
        <v>61</v>
      </c>
      <c r="E1892" t="s">
        <v>23</v>
      </c>
      <c r="F1892" t="s">
        <v>32</v>
      </c>
      <c r="G1892" t="s">
        <v>2120</v>
      </c>
      <c r="H1892" s="61" t="str">
        <f t="shared" si="89"/>
        <v>55,759.00</v>
      </c>
      <c r="I1892" s="78">
        <f t="shared" si="90"/>
        <v>55759</v>
      </c>
      <c r="J1892">
        <v>0</v>
      </c>
      <c r="K1892">
        <v>1</v>
      </c>
      <c r="L1892" s="61" t="s">
        <v>598</v>
      </c>
      <c r="M1892" s="93">
        <v>41241</v>
      </c>
      <c r="N1892">
        <v>84</v>
      </c>
      <c r="O1892">
        <v>675</v>
      </c>
      <c r="P1892">
        <v>0</v>
      </c>
      <c r="Q1892">
        <v>85</v>
      </c>
      <c r="R1892">
        <v>10</v>
      </c>
      <c r="S1892">
        <v>7</v>
      </c>
      <c r="T1892">
        <v>77</v>
      </c>
      <c r="U1892">
        <v>5</v>
      </c>
      <c r="V1892">
        <v>10</v>
      </c>
      <c r="W1892">
        <v>8</v>
      </c>
      <c r="X1892">
        <v>8</v>
      </c>
      <c r="Y1892">
        <v>0</v>
      </c>
      <c r="Z1892">
        <v>0</v>
      </c>
      <c r="AA1892" t="s">
        <v>31</v>
      </c>
      <c r="AB1892">
        <v>0</v>
      </c>
    </row>
    <row r="1893" spans="2:28" x14ac:dyDescent="0.2">
      <c r="B1893">
        <v>6710</v>
      </c>
      <c r="C1893">
        <v>1952</v>
      </c>
      <c r="D1893" s="59">
        <f t="shared" ca="1" si="88"/>
        <v>72</v>
      </c>
      <c r="E1893" t="s">
        <v>53</v>
      </c>
      <c r="F1893" t="s">
        <v>28</v>
      </c>
      <c r="G1893" t="s">
        <v>2121</v>
      </c>
      <c r="H1893" s="61" t="str">
        <f t="shared" si="89"/>
        <v>58,217.00</v>
      </c>
      <c r="I1893" s="78">
        <f t="shared" si="90"/>
        <v>58217</v>
      </c>
      <c r="J1893">
        <v>2</v>
      </c>
      <c r="K1893">
        <v>1</v>
      </c>
      <c r="L1893" s="61" t="s">
        <v>546</v>
      </c>
      <c r="M1893" s="93">
        <v>41230</v>
      </c>
      <c r="N1893">
        <v>84</v>
      </c>
      <c r="O1893">
        <v>68</v>
      </c>
      <c r="P1893">
        <v>1</v>
      </c>
      <c r="Q1893">
        <v>13</v>
      </c>
      <c r="R1893">
        <v>3</v>
      </c>
      <c r="S1893">
        <v>5</v>
      </c>
      <c r="T1893">
        <v>13</v>
      </c>
      <c r="U1893">
        <v>1</v>
      </c>
      <c r="V1893">
        <v>2</v>
      </c>
      <c r="W1893">
        <v>4</v>
      </c>
      <c r="X1893">
        <v>6</v>
      </c>
      <c r="Y1893">
        <v>0</v>
      </c>
      <c r="Z1893">
        <v>0</v>
      </c>
      <c r="AA1893" t="s">
        <v>27</v>
      </c>
      <c r="AB1893">
        <v>0</v>
      </c>
    </row>
    <row r="1894" spans="2:28" x14ac:dyDescent="0.2">
      <c r="B1894">
        <v>7375</v>
      </c>
      <c r="C1894">
        <v>1977</v>
      </c>
      <c r="D1894" s="59">
        <f t="shared" ca="1" si="88"/>
        <v>47</v>
      </c>
      <c r="E1894" t="s">
        <v>23</v>
      </c>
      <c r="F1894" t="s">
        <v>32</v>
      </c>
      <c r="G1894" t="s">
        <v>2122</v>
      </c>
      <c r="H1894" s="61" t="str">
        <f t="shared" si="89"/>
        <v>51,369.00</v>
      </c>
      <c r="I1894" s="78">
        <f t="shared" si="90"/>
        <v>51369</v>
      </c>
      <c r="J1894">
        <v>0</v>
      </c>
      <c r="K1894">
        <v>1</v>
      </c>
      <c r="L1894" s="61" t="s">
        <v>2123</v>
      </c>
      <c r="M1894" s="93">
        <v>41207</v>
      </c>
      <c r="N1894">
        <v>84</v>
      </c>
      <c r="O1894">
        <v>297</v>
      </c>
      <c r="P1894">
        <v>7</v>
      </c>
      <c r="Q1894">
        <v>79</v>
      </c>
      <c r="R1894">
        <v>0</v>
      </c>
      <c r="S1894">
        <v>11</v>
      </c>
      <c r="T1894">
        <v>182</v>
      </c>
      <c r="U1894">
        <v>2</v>
      </c>
      <c r="V1894">
        <v>8</v>
      </c>
      <c r="W1894">
        <v>4</v>
      </c>
      <c r="X1894">
        <v>8</v>
      </c>
      <c r="Y1894">
        <v>0</v>
      </c>
      <c r="Z1894">
        <v>0</v>
      </c>
      <c r="AA1894" t="s">
        <v>67</v>
      </c>
      <c r="AB1894">
        <v>0</v>
      </c>
    </row>
    <row r="1895" spans="2:28" x14ac:dyDescent="0.2">
      <c r="B1895">
        <v>10144</v>
      </c>
      <c r="C1895">
        <v>1977</v>
      </c>
      <c r="D1895" s="59">
        <f t="shared" ca="1" si="88"/>
        <v>47</v>
      </c>
      <c r="E1895" t="s">
        <v>23</v>
      </c>
      <c r="F1895" t="s">
        <v>32</v>
      </c>
      <c r="G1895" t="s">
        <v>2122</v>
      </c>
      <c r="H1895" s="61" t="str">
        <f t="shared" si="89"/>
        <v>51,369.00</v>
      </c>
      <c r="I1895" s="78">
        <f t="shared" si="90"/>
        <v>51369</v>
      </c>
      <c r="J1895">
        <v>0</v>
      </c>
      <c r="K1895">
        <v>1</v>
      </c>
      <c r="L1895" s="61" t="s">
        <v>2123</v>
      </c>
      <c r="M1895" s="93">
        <v>41207</v>
      </c>
      <c r="N1895">
        <v>84</v>
      </c>
      <c r="O1895">
        <v>297</v>
      </c>
      <c r="P1895">
        <v>7</v>
      </c>
      <c r="Q1895">
        <v>79</v>
      </c>
      <c r="R1895">
        <v>0</v>
      </c>
      <c r="S1895">
        <v>11</v>
      </c>
      <c r="T1895">
        <v>182</v>
      </c>
      <c r="U1895">
        <v>2</v>
      </c>
      <c r="V1895">
        <v>8</v>
      </c>
      <c r="W1895">
        <v>4</v>
      </c>
      <c r="X1895">
        <v>8</v>
      </c>
      <c r="Y1895">
        <v>0</v>
      </c>
      <c r="Z1895">
        <v>0</v>
      </c>
      <c r="AA1895" t="s">
        <v>67</v>
      </c>
      <c r="AB1895">
        <v>0</v>
      </c>
    </row>
    <row r="1896" spans="2:28" x14ac:dyDescent="0.2">
      <c r="B1896">
        <v>3138</v>
      </c>
      <c r="C1896">
        <v>1957</v>
      </c>
      <c r="D1896" s="59">
        <f t="shared" ca="1" si="88"/>
        <v>67</v>
      </c>
      <c r="E1896" t="s">
        <v>23</v>
      </c>
      <c r="F1896" t="s">
        <v>28</v>
      </c>
      <c r="G1896" t="s">
        <v>2124</v>
      </c>
      <c r="H1896" s="61" t="str">
        <f t="shared" si="89"/>
        <v>91,249.00</v>
      </c>
      <c r="I1896" s="78">
        <f t="shared" si="90"/>
        <v>91249</v>
      </c>
      <c r="J1896">
        <v>0</v>
      </c>
      <c r="K1896">
        <v>0</v>
      </c>
      <c r="L1896" s="61" t="s">
        <v>1915</v>
      </c>
      <c r="M1896" s="93">
        <v>41202</v>
      </c>
      <c r="N1896">
        <v>84</v>
      </c>
      <c r="O1896">
        <v>1324</v>
      </c>
      <c r="P1896">
        <v>27</v>
      </c>
      <c r="Q1896">
        <v>119</v>
      </c>
      <c r="R1896">
        <v>71</v>
      </c>
      <c r="S1896">
        <v>108</v>
      </c>
      <c r="T1896">
        <v>27</v>
      </c>
      <c r="U1896">
        <v>0</v>
      </c>
      <c r="V1896">
        <v>7</v>
      </c>
      <c r="W1896">
        <v>6</v>
      </c>
      <c r="X1896">
        <v>4</v>
      </c>
      <c r="Y1896">
        <v>1</v>
      </c>
      <c r="Z1896">
        <v>0</v>
      </c>
      <c r="AA1896" t="s">
        <v>27</v>
      </c>
      <c r="AB1896">
        <v>4</v>
      </c>
    </row>
    <row r="1897" spans="2:28" x14ac:dyDescent="0.2">
      <c r="B1897">
        <v>1440</v>
      </c>
      <c r="C1897">
        <v>1979</v>
      </c>
      <c r="D1897" s="59">
        <f t="shared" ca="1" si="88"/>
        <v>45</v>
      </c>
      <c r="E1897" t="s">
        <v>43</v>
      </c>
      <c r="F1897" t="s">
        <v>32</v>
      </c>
      <c r="G1897" t="s">
        <v>2125</v>
      </c>
      <c r="H1897" s="61" t="str">
        <f t="shared" si="89"/>
        <v>52,513.00</v>
      </c>
      <c r="I1897" s="78">
        <f t="shared" si="90"/>
        <v>52513</v>
      </c>
      <c r="J1897">
        <v>0</v>
      </c>
      <c r="K1897">
        <v>0</v>
      </c>
      <c r="L1897" s="61">
        <v>41008</v>
      </c>
      <c r="M1897" s="93">
        <v>41008</v>
      </c>
      <c r="N1897">
        <v>84</v>
      </c>
      <c r="O1897">
        <v>367</v>
      </c>
      <c r="P1897">
        <v>17</v>
      </c>
      <c r="Q1897">
        <v>241</v>
      </c>
      <c r="R1897">
        <v>104</v>
      </c>
      <c r="S1897">
        <v>188</v>
      </c>
      <c r="T1897">
        <v>232</v>
      </c>
      <c r="U1897">
        <v>2</v>
      </c>
      <c r="V1897">
        <v>9</v>
      </c>
      <c r="W1897">
        <v>9</v>
      </c>
      <c r="X1897">
        <v>7</v>
      </c>
      <c r="Y1897">
        <v>0</v>
      </c>
      <c r="Z1897">
        <v>0</v>
      </c>
      <c r="AA1897" t="s">
        <v>27</v>
      </c>
      <c r="AB1897">
        <v>0</v>
      </c>
    </row>
    <row r="1898" spans="2:28" x14ac:dyDescent="0.2">
      <c r="B1898">
        <v>4200</v>
      </c>
      <c r="C1898">
        <v>1971</v>
      </c>
      <c r="D1898" s="59">
        <f t="shared" ca="1" si="88"/>
        <v>53</v>
      </c>
      <c r="E1898" t="s">
        <v>53</v>
      </c>
      <c r="F1898" t="s">
        <v>32</v>
      </c>
      <c r="G1898" t="s">
        <v>2126</v>
      </c>
      <c r="H1898" s="61" t="str">
        <f t="shared" si="89"/>
        <v>44,159.00</v>
      </c>
      <c r="I1898" s="78">
        <f t="shared" si="90"/>
        <v>44159</v>
      </c>
      <c r="J1898">
        <v>1</v>
      </c>
      <c r="K1898">
        <v>0</v>
      </c>
      <c r="L1898" s="61" t="s">
        <v>605</v>
      </c>
      <c r="M1898" s="93">
        <v>41807</v>
      </c>
      <c r="N1898">
        <v>85</v>
      </c>
      <c r="O1898">
        <v>167</v>
      </c>
      <c r="P1898">
        <v>2</v>
      </c>
      <c r="Q1898">
        <v>62</v>
      </c>
      <c r="R1898">
        <v>24</v>
      </c>
      <c r="S1898">
        <v>13</v>
      </c>
      <c r="T1898">
        <v>7</v>
      </c>
      <c r="U1898">
        <v>4</v>
      </c>
      <c r="V1898">
        <v>4</v>
      </c>
      <c r="W1898">
        <v>6</v>
      </c>
      <c r="X1898">
        <v>5</v>
      </c>
      <c r="Y1898">
        <v>0</v>
      </c>
      <c r="Z1898">
        <v>0</v>
      </c>
      <c r="AA1898" t="s">
        <v>67</v>
      </c>
      <c r="AB1898">
        <v>0</v>
      </c>
    </row>
    <row r="1899" spans="2:28" x14ac:dyDescent="0.2">
      <c r="B1899">
        <v>4998</v>
      </c>
      <c r="C1899">
        <v>1963</v>
      </c>
      <c r="D1899" s="59">
        <f t="shared" ca="1" si="88"/>
        <v>61</v>
      </c>
      <c r="E1899" t="s">
        <v>23</v>
      </c>
      <c r="F1899" t="s">
        <v>32</v>
      </c>
      <c r="G1899" t="s">
        <v>2127</v>
      </c>
      <c r="H1899" s="61" t="str">
        <f t="shared" si="89"/>
        <v>76,081.00</v>
      </c>
      <c r="I1899" s="78">
        <f t="shared" si="90"/>
        <v>76081</v>
      </c>
      <c r="J1899">
        <v>0</v>
      </c>
      <c r="K1899">
        <v>0</v>
      </c>
      <c r="L1899" s="61" t="s">
        <v>194</v>
      </c>
      <c r="M1899" s="93">
        <v>41782</v>
      </c>
      <c r="N1899">
        <v>85</v>
      </c>
      <c r="O1899">
        <v>292</v>
      </c>
      <c r="P1899">
        <v>30</v>
      </c>
      <c r="Q1899">
        <v>415</v>
      </c>
      <c r="R1899">
        <v>63</v>
      </c>
      <c r="S1899">
        <v>33</v>
      </c>
      <c r="T1899">
        <v>200</v>
      </c>
      <c r="U1899">
        <v>1</v>
      </c>
      <c r="V1899">
        <v>4</v>
      </c>
      <c r="W1899">
        <v>4</v>
      </c>
      <c r="X1899">
        <v>2</v>
      </c>
      <c r="Y1899">
        <v>0</v>
      </c>
      <c r="Z1899">
        <v>0</v>
      </c>
      <c r="AA1899" t="s">
        <v>27</v>
      </c>
      <c r="AB1899">
        <v>1</v>
      </c>
    </row>
    <row r="1900" spans="2:28" x14ac:dyDescent="0.2">
      <c r="B1900">
        <v>7321</v>
      </c>
      <c r="C1900">
        <v>1963</v>
      </c>
      <c r="D1900" s="59">
        <f t="shared" ca="1" si="88"/>
        <v>61</v>
      </c>
      <c r="E1900" t="s">
        <v>23</v>
      </c>
      <c r="F1900" t="s">
        <v>32</v>
      </c>
      <c r="G1900" t="s">
        <v>2127</v>
      </c>
      <c r="H1900" s="61" t="str">
        <f t="shared" si="89"/>
        <v>76,081.00</v>
      </c>
      <c r="I1900" s="78">
        <f t="shared" si="90"/>
        <v>76081</v>
      </c>
      <c r="J1900">
        <v>0</v>
      </c>
      <c r="K1900">
        <v>0</v>
      </c>
      <c r="L1900" s="61" t="s">
        <v>194</v>
      </c>
      <c r="M1900" s="93">
        <v>41782</v>
      </c>
      <c r="N1900">
        <v>85</v>
      </c>
      <c r="O1900">
        <v>292</v>
      </c>
      <c r="P1900">
        <v>30</v>
      </c>
      <c r="Q1900">
        <v>415</v>
      </c>
      <c r="R1900">
        <v>63</v>
      </c>
      <c r="S1900">
        <v>33</v>
      </c>
      <c r="T1900">
        <v>200</v>
      </c>
      <c r="U1900">
        <v>1</v>
      </c>
      <c r="V1900">
        <v>4</v>
      </c>
      <c r="W1900">
        <v>4</v>
      </c>
      <c r="X1900">
        <v>2</v>
      </c>
      <c r="Y1900">
        <v>0</v>
      </c>
      <c r="Z1900">
        <v>0</v>
      </c>
      <c r="AA1900" t="s">
        <v>50</v>
      </c>
      <c r="AB1900">
        <v>1</v>
      </c>
    </row>
    <row r="1901" spans="2:28" x14ac:dyDescent="0.2">
      <c r="B1901">
        <v>8663</v>
      </c>
      <c r="C1901">
        <v>1975</v>
      </c>
      <c r="D1901" s="59">
        <f t="shared" ca="1" si="88"/>
        <v>49</v>
      </c>
      <c r="E1901" t="s">
        <v>23</v>
      </c>
      <c r="F1901" t="s">
        <v>24</v>
      </c>
      <c r="G1901" t="s">
        <v>2128</v>
      </c>
      <c r="H1901" s="61" t="str">
        <f t="shared" si="89"/>
        <v>39,996.00</v>
      </c>
      <c r="I1901" s="78">
        <f t="shared" si="90"/>
        <v>39996</v>
      </c>
      <c r="J1901">
        <v>1</v>
      </c>
      <c r="K1901">
        <v>1</v>
      </c>
      <c r="L1901" s="61" t="s">
        <v>785</v>
      </c>
      <c r="M1901" s="93">
        <v>41781</v>
      </c>
      <c r="N1901">
        <v>85</v>
      </c>
      <c r="O1901">
        <v>11</v>
      </c>
      <c r="P1901">
        <v>0</v>
      </c>
      <c r="Q1901">
        <v>3</v>
      </c>
      <c r="R1901">
        <v>0</v>
      </c>
      <c r="S1901">
        <v>0</v>
      </c>
      <c r="T1901">
        <v>1</v>
      </c>
      <c r="U1901">
        <v>1</v>
      </c>
      <c r="V1901">
        <v>1</v>
      </c>
      <c r="W1901">
        <v>2</v>
      </c>
      <c r="X1901">
        <v>6</v>
      </c>
      <c r="Y1901">
        <v>0</v>
      </c>
      <c r="Z1901">
        <v>0</v>
      </c>
      <c r="AA1901" t="s">
        <v>38</v>
      </c>
      <c r="AB1901">
        <v>0</v>
      </c>
    </row>
    <row r="1902" spans="2:28" x14ac:dyDescent="0.2">
      <c r="B1902">
        <v>1958</v>
      </c>
      <c r="C1902">
        <v>1974</v>
      </c>
      <c r="D1902" s="59">
        <f t="shared" ca="1" si="88"/>
        <v>50</v>
      </c>
      <c r="E1902" t="s">
        <v>40</v>
      </c>
      <c r="F1902" t="s">
        <v>32</v>
      </c>
      <c r="G1902" t="s">
        <v>2129</v>
      </c>
      <c r="H1902" s="61" t="str">
        <f t="shared" si="89"/>
        <v>55,012.00</v>
      </c>
      <c r="I1902" s="78">
        <f t="shared" si="90"/>
        <v>55012</v>
      </c>
      <c r="J1902">
        <v>0</v>
      </c>
      <c r="K1902">
        <v>1</v>
      </c>
      <c r="L1902" s="61" t="s">
        <v>251</v>
      </c>
      <c r="M1902" s="93">
        <v>41719</v>
      </c>
      <c r="N1902">
        <v>85</v>
      </c>
      <c r="O1902">
        <v>582</v>
      </c>
      <c r="P1902">
        <v>0</v>
      </c>
      <c r="Q1902">
        <v>65</v>
      </c>
      <c r="R1902">
        <v>0</v>
      </c>
      <c r="S1902">
        <v>0</v>
      </c>
      <c r="T1902">
        <v>13</v>
      </c>
      <c r="U1902">
        <v>6</v>
      </c>
      <c r="V1902">
        <v>8</v>
      </c>
      <c r="W1902">
        <v>9</v>
      </c>
      <c r="X1902">
        <v>5</v>
      </c>
      <c r="Y1902">
        <v>0</v>
      </c>
      <c r="Z1902">
        <v>0</v>
      </c>
      <c r="AA1902" t="s">
        <v>27</v>
      </c>
      <c r="AB1902">
        <v>0</v>
      </c>
    </row>
    <row r="1903" spans="2:28" x14ac:dyDescent="0.2">
      <c r="B1903">
        <v>6963</v>
      </c>
      <c r="C1903">
        <v>1948</v>
      </c>
      <c r="D1903" s="59">
        <f t="shared" ca="1" si="88"/>
        <v>76</v>
      </c>
      <c r="E1903" t="s">
        <v>23</v>
      </c>
      <c r="F1903" t="s">
        <v>28</v>
      </c>
      <c r="G1903" t="s">
        <v>2130</v>
      </c>
      <c r="H1903" s="61" t="str">
        <f t="shared" si="89"/>
        <v>77,457.00</v>
      </c>
      <c r="I1903" s="78">
        <f t="shared" si="90"/>
        <v>77457</v>
      </c>
      <c r="J1903">
        <v>0</v>
      </c>
      <c r="K1903">
        <v>0</v>
      </c>
      <c r="L1903" s="61">
        <v>41762</v>
      </c>
      <c r="M1903" s="93">
        <v>41762</v>
      </c>
      <c r="N1903">
        <v>85</v>
      </c>
      <c r="O1903">
        <v>675</v>
      </c>
      <c r="P1903">
        <v>11</v>
      </c>
      <c r="Q1903">
        <v>400</v>
      </c>
      <c r="R1903">
        <v>15</v>
      </c>
      <c r="S1903">
        <v>45</v>
      </c>
      <c r="T1903">
        <v>11</v>
      </c>
      <c r="U1903">
        <v>1</v>
      </c>
      <c r="V1903">
        <v>2</v>
      </c>
      <c r="W1903">
        <v>10</v>
      </c>
      <c r="X1903">
        <v>1</v>
      </c>
      <c r="Y1903">
        <v>0</v>
      </c>
      <c r="Z1903">
        <v>0</v>
      </c>
      <c r="AA1903" t="s">
        <v>67</v>
      </c>
      <c r="AB1903">
        <v>1</v>
      </c>
    </row>
    <row r="1904" spans="2:28" x14ac:dyDescent="0.2">
      <c r="B1904">
        <v>1065</v>
      </c>
      <c r="C1904">
        <v>1964</v>
      </c>
      <c r="D1904" s="59">
        <f t="shared" ca="1" si="88"/>
        <v>60</v>
      </c>
      <c r="E1904" t="s">
        <v>23</v>
      </c>
      <c r="F1904" t="s">
        <v>28</v>
      </c>
      <c r="G1904" t="s">
        <v>2131</v>
      </c>
      <c r="H1904" s="61" t="str">
        <f t="shared" si="89"/>
        <v>80,695.00</v>
      </c>
      <c r="I1904" s="78">
        <f t="shared" si="90"/>
        <v>80695</v>
      </c>
      <c r="J1904">
        <v>0</v>
      </c>
      <c r="K1904">
        <v>0</v>
      </c>
      <c r="L1904" s="61" t="s">
        <v>735</v>
      </c>
      <c r="M1904" s="93">
        <v>41637</v>
      </c>
      <c r="N1904">
        <v>85</v>
      </c>
      <c r="O1904">
        <v>557</v>
      </c>
      <c r="P1904">
        <v>129</v>
      </c>
      <c r="Q1904">
        <v>984</v>
      </c>
      <c r="R1904">
        <v>193</v>
      </c>
      <c r="S1904">
        <v>37</v>
      </c>
      <c r="T1904">
        <v>18</v>
      </c>
      <c r="U1904">
        <v>1</v>
      </c>
      <c r="V1904">
        <v>5</v>
      </c>
      <c r="W1904">
        <v>5</v>
      </c>
      <c r="X1904">
        <v>2</v>
      </c>
      <c r="Y1904">
        <v>0</v>
      </c>
      <c r="Z1904">
        <v>0</v>
      </c>
      <c r="AA1904" t="s">
        <v>35</v>
      </c>
      <c r="AB1904">
        <v>0</v>
      </c>
    </row>
    <row r="1905" spans="2:28" x14ac:dyDescent="0.2">
      <c r="B1905">
        <v>2712</v>
      </c>
      <c r="C1905">
        <v>1957</v>
      </c>
      <c r="D1905" s="59">
        <f t="shared" ca="1" si="88"/>
        <v>67</v>
      </c>
      <c r="E1905" t="s">
        <v>23</v>
      </c>
      <c r="F1905" t="s">
        <v>32</v>
      </c>
      <c r="G1905" t="s">
        <v>2132</v>
      </c>
      <c r="H1905" s="61" t="str">
        <f t="shared" si="89"/>
        <v>71,866.00</v>
      </c>
      <c r="I1905" s="78">
        <f t="shared" si="90"/>
        <v>71866</v>
      </c>
      <c r="J1905">
        <v>0</v>
      </c>
      <c r="K1905">
        <v>1</v>
      </c>
      <c r="L1905" s="61" t="s">
        <v>2133</v>
      </c>
      <c r="M1905" s="93">
        <v>41633</v>
      </c>
      <c r="N1905">
        <v>85</v>
      </c>
      <c r="O1905">
        <v>184</v>
      </c>
      <c r="P1905">
        <v>178</v>
      </c>
      <c r="Q1905">
        <v>178</v>
      </c>
      <c r="R1905">
        <v>103</v>
      </c>
      <c r="S1905">
        <v>39</v>
      </c>
      <c r="T1905">
        <v>33</v>
      </c>
      <c r="U1905">
        <v>1</v>
      </c>
      <c r="V1905">
        <v>6</v>
      </c>
      <c r="W1905">
        <v>10</v>
      </c>
      <c r="X1905">
        <v>3</v>
      </c>
      <c r="Y1905">
        <v>0</v>
      </c>
      <c r="Z1905">
        <v>0</v>
      </c>
      <c r="AA1905" t="s">
        <v>38</v>
      </c>
      <c r="AB1905">
        <v>0</v>
      </c>
    </row>
    <row r="1906" spans="2:28" x14ac:dyDescent="0.2">
      <c r="B1906">
        <v>6049</v>
      </c>
      <c r="C1906">
        <v>1983</v>
      </c>
      <c r="D1906" s="59">
        <f t="shared" ca="1" si="88"/>
        <v>41</v>
      </c>
      <c r="E1906" t="s">
        <v>53</v>
      </c>
      <c r="F1906" t="s">
        <v>32</v>
      </c>
      <c r="G1906" t="s">
        <v>2134</v>
      </c>
      <c r="H1906" s="61" t="str">
        <f t="shared" si="89"/>
        <v>73,450.00</v>
      </c>
      <c r="I1906" s="78">
        <f t="shared" si="90"/>
        <v>73450</v>
      </c>
      <c r="J1906">
        <v>0</v>
      </c>
      <c r="K1906">
        <v>0</v>
      </c>
      <c r="L1906" s="61">
        <v>41406</v>
      </c>
      <c r="M1906" s="93">
        <v>41406</v>
      </c>
      <c r="N1906">
        <v>85</v>
      </c>
      <c r="O1906">
        <v>1142</v>
      </c>
      <c r="P1906">
        <v>51</v>
      </c>
      <c r="Q1906">
        <v>415</v>
      </c>
      <c r="R1906">
        <v>90</v>
      </c>
      <c r="S1906">
        <v>69</v>
      </c>
      <c r="T1906">
        <v>37</v>
      </c>
      <c r="U1906">
        <v>1</v>
      </c>
      <c r="V1906">
        <v>7</v>
      </c>
      <c r="W1906">
        <v>11</v>
      </c>
      <c r="X1906">
        <v>3</v>
      </c>
      <c r="Y1906">
        <v>0</v>
      </c>
      <c r="Z1906">
        <v>0</v>
      </c>
      <c r="AA1906" t="s">
        <v>27</v>
      </c>
      <c r="AB1906">
        <v>2</v>
      </c>
    </row>
    <row r="1907" spans="2:28" x14ac:dyDescent="0.2">
      <c r="B1907">
        <v>6605</v>
      </c>
      <c r="C1907">
        <v>1945</v>
      </c>
      <c r="D1907" s="59">
        <f t="shared" ca="1" si="88"/>
        <v>79</v>
      </c>
      <c r="E1907" t="s">
        <v>40</v>
      </c>
      <c r="F1907" t="s">
        <v>24</v>
      </c>
      <c r="G1907" t="s">
        <v>2135</v>
      </c>
      <c r="H1907" s="61" t="str">
        <f t="shared" si="89"/>
        <v>55,614.00</v>
      </c>
      <c r="I1907" s="78">
        <f t="shared" si="90"/>
        <v>55614</v>
      </c>
      <c r="J1907">
        <v>0</v>
      </c>
      <c r="K1907">
        <v>0</v>
      </c>
      <c r="L1907" s="61" t="s">
        <v>641</v>
      </c>
      <c r="M1907" s="93">
        <v>41605</v>
      </c>
      <c r="N1907">
        <v>85</v>
      </c>
      <c r="O1907">
        <v>504</v>
      </c>
      <c r="P1907">
        <v>13</v>
      </c>
      <c r="Q1907">
        <v>131</v>
      </c>
      <c r="R1907">
        <v>8</v>
      </c>
      <c r="S1907">
        <v>0</v>
      </c>
      <c r="T1907">
        <v>26</v>
      </c>
      <c r="U1907">
        <v>1</v>
      </c>
      <c r="V1907">
        <v>9</v>
      </c>
      <c r="W1907">
        <v>6</v>
      </c>
      <c r="X1907">
        <v>7</v>
      </c>
      <c r="Y1907">
        <v>0</v>
      </c>
      <c r="Z1907">
        <v>0</v>
      </c>
      <c r="AA1907" t="s">
        <v>27</v>
      </c>
      <c r="AB1907">
        <v>1</v>
      </c>
    </row>
    <row r="1908" spans="2:28" x14ac:dyDescent="0.2">
      <c r="B1908">
        <v>11181</v>
      </c>
      <c r="C1908">
        <v>1950</v>
      </c>
      <c r="D1908" s="59">
        <f t="shared" ca="1" si="88"/>
        <v>74</v>
      </c>
      <c r="E1908" t="s">
        <v>40</v>
      </c>
      <c r="F1908" t="s">
        <v>32</v>
      </c>
      <c r="G1908" t="s">
        <v>2136</v>
      </c>
      <c r="H1908" s="61" t="str">
        <f t="shared" si="89"/>
        <v>156,924.00</v>
      </c>
      <c r="I1908" s="78">
        <f t="shared" si="90"/>
        <v>156924</v>
      </c>
      <c r="J1908">
        <v>0</v>
      </c>
      <c r="K1908">
        <v>0</v>
      </c>
      <c r="L1908" s="61" t="s">
        <v>1424</v>
      </c>
      <c r="M1908" s="93">
        <v>41515</v>
      </c>
      <c r="N1908">
        <v>85</v>
      </c>
      <c r="O1908">
        <v>2</v>
      </c>
      <c r="P1908">
        <v>1</v>
      </c>
      <c r="Q1908">
        <v>2</v>
      </c>
      <c r="R1908">
        <v>1</v>
      </c>
      <c r="S1908">
        <v>1</v>
      </c>
      <c r="T1908">
        <v>1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 t="s">
        <v>31</v>
      </c>
      <c r="AB1908">
        <v>0</v>
      </c>
    </row>
    <row r="1909" spans="2:28" x14ac:dyDescent="0.2">
      <c r="B1909">
        <v>5234</v>
      </c>
      <c r="C1909">
        <v>1968</v>
      </c>
      <c r="D1909" s="59">
        <f t="shared" ca="1" si="88"/>
        <v>56</v>
      </c>
      <c r="E1909" t="s">
        <v>43</v>
      </c>
      <c r="F1909" t="s">
        <v>32</v>
      </c>
      <c r="G1909" t="s">
        <v>2137</v>
      </c>
      <c r="H1909" s="61" t="str">
        <f t="shared" si="89"/>
        <v>30,753.00</v>
      </c>
      <c r="I1909" s="78">
        <f t="shared" si="90"/>
        <v>30753</v>
      </c>
      <c r="J1909">
        <v>1</v>
      </c>
      <c r="K1909">
        <v>1</v>
      </c>
      <c r="L1909" s="61">
        <v>41585</v>
      </c>
      <c r="M1909" s="93">
        <v>41585</v>
      </c>
      <c r="N1909">
        <v>85</v>
      </c>
      <c r="O1909">
        <v>12</v>
      </c>
      <c r="P1909">
        <v>5</v>
      </c>
      <c r="Q1909">
        <v>25</v>
      </c>
      <c r="R1909">
        <v>0</v>
      </c>
      <c r="S1909">
        <v>9</v>
      </c>
      <c r="T1909">
        <v>30</v>
      </c>
      <c r="U1909">
        <v>2</v>
      </c>
      <c r="V1909">
        <v>1</v>
      </c>
      <c r="W1909">
        <v>3</v>
      </c>
      <c r="X1909">
        <v>5</v>
      </c>
      <c r="Y1909">
        <v>0</v>
      </c>
      <c r="Z1909">
        <v>0</v>
      </c>
      <c r="AA1909" t="s">
        <v>31</v>
      </c>
      <c r="AB1909">
        <v>0</v>
      </c>
    </row>
    <row r="1910" spans="2:28" x14ac:dyDescent="0.2">
      <c r="B1910">
        <v>5253</v>
      </c>
      <c r="C1910">
        <v>1957</v>
      </c>
      <c r="D1910" s="59">
        <f t="shared" ca="1" si="88"/>
        <v>67</v>
      </c>
      <c r="E1910" t="s">
        <v>53</v>
      </c>
      <c r="F1910" t="s">
        <v>32</v>
      </c>
      <c r="G1910" t="s">
        <v>2138</v>
      </c>
      <c r="H1910" s="61" t="str">
        <f t="shared" si="89"/>
        <v>54,603.00</v>
      </c>
      <c r="I1910" s="78">
        <f t="shared" si="90"/>
        <v>54603</v>
      </c>
      <c r="J1910">
        <v>1</v>
      </c>
      <c r="K1910">
        <v>1</v>
      </c>
      <c r="L1910" s="61">
        <v>41524</v>
      </c>
      <c r="M1910" s="93">
        <v>41524</v>
      </c>
      <c r="N1910">
        <v>85</v>
      </c>
      <c r="O1910">
        <v>145</v>
      </c>
      <c r="P1910">
        <v>13</v>
      </c>
      <c r="Q1910">
        <v>46</v>
      </c>
      <c r="R1910">
        <v>17</v>
      </c>
      <c r="S1910">
        <v>2</v>
      </c>
      <c r="T1910">
        <v>4</v>
      </c>
      <c r="U1910">
        <v>6</v>
      </c>
      <c r="V1910">
        <v>4</v>
      </c>
      <c r="W1910">
        <v>4</v>
      </c>
      <c r="X1910">
        <v>7</v>
      </c>
      <c r="Y1910">
        <v>0</v>
      </c>
      <c r="Z1910">
        <v>0</v>
      </c>
      <c r="AA1910" t="s">
        <v>27</v>
      </c>
      <c r="AB1910">
        <v>0</v>
      </c>
    </row>
    <row r="1911" spans="2:28" x14ac:dyDescent="0.2">
      <c r="B1911">
        <v>11148</v>
      </c>
      <c r="C1911">
        <v>1976</v>
      </c>
      <c r="D1911" s="59">
        <f t="shared" ca="1" si="88"/>
        <v>48</v>
      </c>
      <c r="E1911" t="s">
        <v>23</v>
      </c>
      <c r="F1911" t="s">
        <v>32</v>
      </c>
      <c r="G1911" t="s">
        <v>2139</v>
      </c>
      <c r="H1911" s="61" t="str">
        <f t="shared" si="89"/>
        <v>22,280.00</v>
      </c>
      <c r="I1911" s="78">
        <f t="shared" si="90"/>
        <v>22280</v>
      </c>
      <c r="J1911">
        <v>1</v>
      </c>
      <c r="K1911">
        <v>0</v>
      </c>
      <c r="L1911" s="61" t="s">
        <v>1905</v>
      </c>
      <c r="M1911" s="93">
        <v>41413</v>
      </c>
      <c r="N1911">
        <v>85</v>
      </c>
      <c r="O1911">
        <v>2</v>
      </c>
      <c r="P1911">
        <v>1</v>
      </c>
      <c r="Q1911">
        <v>4</v>
      </c>
      <c r="R1911">
        <v>3</v>
      </c>
      <c r="S1911">
        <v>1</v>
      </c>
      <c r="T1911">
        <v>2</v>
      </c>
      <c r="U1911">
        <v>1</v>
      </c>
      <c r="V1911">
        <v>1</v>
      </c>
      <c r="W1911">
        <v>2</v>
      </c>
      <c r="X1911">
        <v>8</v>
      </c>
      <c r="Y1911">
        <v>0</v>
      </c>
      <c r="Z1911">
        <v>0</v>
      </c>
      <c r="AA1911" t="s">
        <v>27</v>
      </c>
      <c r="AB1911">
        <v>0</v>
      </c>
    </row>
    <row r="1912" spans="2:28" x14ac:dyDescent="0.2">
      <c r="B1912">
        <v>6289</v>
      </c>
      <c r="C1912">
        <v>1952</v>
      </c>
      <c r="D1912" s="59">
        <f t="shared" ca="1" si="88"/>
        <v>72</v>
      </c>
      <c r="E1912" t="s">
        <v>53</v>
      </c>
      <c r="F1912" t="s">
        <v>32</v>
      </c>
      <c r="G1912" t="s">
        <v>2140</v>
      </c>
      <c r="H1912" s="61" t="str">
        <f t="shared" si="89"/>
        <v>59,385.00</v>
      </c>
      <c r="I1912" s="78">
        <f t="shared" si="90"/>
        <v>59385</v>
      </c>
      <c r="J1912">
        <v>1</v>
      </c>
      <c r="K1912">
        <v>1</v>
      </c>
      <c r="L1912" s="61" t="s">
        <v>1907</v>
      </c>
      <c r="M1912" s="93">
        <v>41392</v>
      </c>
      <c r="N1912">
        <v>85</v>
      </c>
      <c r="O1912">
        <v>135</v>
      </c>
      <c r="P1912">
        <v>0</v>
      </c>
      <c r="Q1912">
        <v>10</v>
      </c>
      <c r="R1912">
        <v>0</v>
      </c>
      <c r="S1912">
        <v>4</v>
      </c>
      <c r="T1912">
        <v>36</v>
      </c>
      <c r="U1912">
        <v>2</v>
      </c>
      <c r="V1912">
        <v>3</v>
      </c>
      <c r="W1912">
        <v>4</v>
      </c>
      <c r="X1912">
        <v>5</v>
      </c>
      <c r="Y1912">
        <v>0</v>
      </c>
      <c r="Z1912">
        <v>0</v>
      </c>
      <c r="AA1912" t="s">
        <v>27</v>
      </c>
      <c r="AB1912">
        <v>0</v>
      </c>
    </row>
    <row r="1913" spans="2:28" x14ac:dyDescent="0.2">
      <c r="B1913">
        <v>9743</v>
      </c>
      <c r="C1913">
        <v>1956</v>
      </c>
      <c r="D1913" s="59">
        <f t="shared" ca="1" si="88"/>
        <v>68</v>
      </c>
      <c r="E1913" t="s">
        <v>23</v>
      </c>
      <c r="F1913" t="s">
        <v>32</v>
      </c>
      <c r="G1913" t="s">
        <v>2141</v>
      </c>
      <c r="H1913" s="61" t="str">
        <f t="shared" si="89"/>
        <v>76,998.00</v>
      </c>
      <c r="I1913" s="78">
        <f t="shared" si="90"/>
        <v>76998</v>
      </c>
      <c r="J1913">
        <v>0</v>
      </c>
      <c r="K1913">
        <v>1</v>
      </c>
      <c r="L1913" s="61">
        <v>41579</v>
      </c>
      <c r="M1913" s="93">
        <v>41579</v>
      </c>
      <c r="N1913">
        <v>85</v>
      </c>
      <c r="O1913">
        <v>1449</v>
      </c>
      <c r="P1913">
        <v>89</v>
      </c>
      <c r="Q1913">
        <v>161</v>
      </c>
      <c r="R1913">
        <v>69</v>
      </c>
      <c r="S1913">
        <v>35</v>
      </c>
      <c r="T1913">
        <v>107</v>
      </c>
      <c r="U1913">
        <v>2</v>
      </c>
      <c r="V1913">
        <v>11</v>
      </c>
      <c r="W1913">
        <v>8</v>
      </c>
      <c r="X1913">
        <v>6</v>
      </c>
      <c r="Y1913">
        <v>0</v>
      </c>
      <c r="Z1913">
        <v>0</v>
      </c>
      <c r="AA1913" t="s">
        <v>31</v>
      </c>
      <c r="AB1913">
        <v>1</v>
      </c>
    </row>
    <row r="1914" spans="2:28" x14ac:dyDescent="0.2">
      <c r="B1914">
        <v>9209</v>
      </c>
      <c r="C1914">
        <v>1972</v>
      </c>
      <c r="D1914" s="59">
        <f t="shared" ca="1" si="88"/>
        <v>52</v>
      </c>
      <c r="E1914" t="s">
        <v>53</v>
      </c>
      <c r="F1914" t="s">
        <v>32</v>
      </c>
      <c r="G1914" t="s">
        <v>2142</v>
      </c>
      <c r="H1914" s="61" t="str">
        <f t="shared" si="89"/>
        <v>80,573.00</v>
      </c>
      <c r="I1914" s="78">
        <f t="shared" si="90"/>
        <v>80573</v>
      </c>
      <c r="J1914">
        <v>0</v>
      </c>
      <c r="K1914">
        <v>0</v>
      </c>
      <c r="L1914" s="61" t="s">
        <v>1885</v>
      </c>
      <c r="M1914" s="93">
        <v>41196</v>
      </c>
      <c r="N1914">
        <v>85</v>
      </c>
      <c r="O1914">
        <v>829</v>
      </c>
      <c r="P1914">
        <v>138</v>
      </c>
      <c r="Q1914">
        <v>430</v>
      </c>
      <c r="R1914">
        <v>60</v>
      </c>
      <c r="S1914">
        <v>92</v>
      </c>
      <c r="T1914">
        <v>15</v>
      </c>
      <c r="U1914">
        <v>1</v>
      </c>
      <c r="V1914">
        <v>4</v>
      </c>
      <c r="W1914">
        <v>13</v>
      </c>
      <c r="X1914">
        <v>2</v>
      </c>
      <c r="Y1914">
        <v>0</v>
      </c>
      <c r="Z1914">
        <v>0</v>
      </c>
      <c r="AA1914" t="s">
        <v>67</v>
      </c>
      <c r="AB1914">
        <v>0</v>
      </c>
    </row>
    <row r="1915" spans="2:28" x14ac:dyDescent="0.2">
      <c r="B1915">
        <v>6417</v>
      </c>
      <c r="C1915">
        <v>1972</v>
      </c>
      <c r="D1915" s="59">
        <f t="shared" ca="1" si="88"/>
        <v>52</v>
      </c>
      <c r="E1915" t="s">
        <v>53</v>
      </c>
      <c r="F1915" t="s">
        <v>32</v>
      </c>
      <c r="G1915" t="s">
        <v>2142</v>
      </c>
      <c r="H1915" s="61" t="str">
        <f t="shared" si="89"/>
        <v>80,573.00</v>
      </c>
      <c r="I1915" s="78">
        <f t="shared" si="90"/>
        <v>80573</v>
      </c>
      <c r="J1915">
        <v>0</v>
      </c>
      <c r="K1915">
        <v>0</v>
      </c>
      <c r="L1915" s="61" t="s">
        <v>1885</v>
      </c>
      <c r="M1915" s="93">
        <v>41196</v>
      </c>
      <c r="N1915">
        <v>85</v>
      </c>
      <c r="O1915">
        <v>829</v>
      </c>
      <c r="P1915">
        <v>138</v>
      </c>
      <c r="Q1915">
        <v>430</v>
      </c>
      <c r="R1915">
        <v>60</v>
      </c>
      <c r="S1915">
        <v>92</v>
      </c>
      <c r="T1915">
        <v>15</v>
      </c>
      <c r="U1915">
        <v>1</v>
      </c>
      <c r="V1915">
        <v>4</v>
      </c>
      <c r="W1915">
        <v>13</v>
      </c>
      <c r="X1915">
        <v>2</v>
      </c>
      <c r="Y1915">
        <v>0</v>
      </c>
      <c r="Z1915">
        <v>0</v>
      </c>
      <c r="AA1915" t="s">
        <v>27</v>
      </c>
      <c r="AB1915">
        <v>0</v>
      </c>
    </row>
    <row r="1916" spans="2:28" x14ac:dyDescent="0.2">
      <c r="B1916">
        <v>7937</v>
      </c>
      <c r="C1916">
        <v>1983</v>
      </c>
      <c r="D1916" s="59">
        <f t="shared" ca="1" si="88"/>
        <v>41</v>
      </c>
      <c r="E1916" t="s">
        <v>23</v>
      </c>
      <c r="F1916" t="s">
        <v>32</v>
      </c>
      <c r="G1916" t="s">
        <v>2143</v>
      </c>
      <c r="H1916" s="61" t="str">
        <f t="shared" si="89"/>
        <v>24,711.00</v>
      </c>
      <c r="I1916" s="78">
        <f t="shared" si="90"/>
        <v>24711</v>
      </c>
      <c r="J1916">
        <v>0</v>
      </c>
      <c r="K1916">
        <v>0</v>
      </c>
      <c r="L1916" s="61" t="s">
        <v>354</v>
      </c>
      <c r="M1916" s="93">
        <v>41747</v>
      </c>
      <c r="N1916">
        <v>86</v>
      </c>
      <c r="O1916">
        <v>10</v>
      </c>
      <c r="P1916">
        <v>7</v>
      </c>
      <c r="Q1916">
        <v>25</v>
      </c>
      <c r="R1916">
        <v>6</v>
      </c>
      <c r="S1916">
        <v>3</v>
      </c>
      <c r="T1916">
        <v>7</v>
      </c>
      <c r="U1916">
        <v>1</v>
      </c>
      <c r="V1916">
        <v>3</v>
      </c>
      <c r="W1916">
        <v>3</v>
      </c>
      <c r="X1916">
        <v>7</v>
      </c>
      <c r="Y1916">
        <v>0</v>
      </c>
      <c r="Z1916">
        <v>0</v>
      </c>
      <c r="AA1916" t="s">
        <v>27</v>
      </c>
      <c r="AB1916">
        <v>0</v>
      </c>
    </row>
    <row r="1917" spans="2:28" x14ac:dyDescent="0.2">
      <c r="B1917">
        <v>6488</v>
      </c>
      <c r="C1917">
        <v>1960</v>
      </c>
      <c r="D1917" s="59">
        <f t="shared" ca="1" si="88"/>
        <v>64</v>
      </c>
      <c r="E1917" t="s">
        <v>40</v>
      </c>
      <c r="F1917" t="s">
        <v>32</v>
      </c>
      <c r="G1917" t="s">
        <v>2144</v>
      </c>
      <c r="H1917" s="61" t="str">
        <f t="shared" si="89"/>
        <v>38,829.00</v>
      </c>
      <c r="I1917" s="78">
        <f t="shared" si="90"/>
        <v>38829</v>
      </c>
      <c r="J1917">
        <v>0</v>
      </c>
      <c r="K1917">
        <v>1</v>
      </c>
      <c r="L1917" s="61">
        <v>41794</v>
      </c>
      <c r="M1917" s="93">
        <v>41794</v>
      </c>
      <c r="N1917">
        <v>86</v>
      </c>
      <c r="O1917">
        <v>76</v>
      </c>
      <c r="P1917">
        <v>0</v>
      </c>
      <c r="Q1917">
        <v>7</v>
      </c>
      <c r="R1917">
        <v>0</v>
      </c>
      <c r="S1917">
        <v>0</v>
      </c>
      <c r="T1917">
        <v>16</v>
      </c>
      <c r="U1917">
        <v>1</v>
      </c>
      <c r="V1917">
        <v>3</v>
      </c>
      <c r="W1917">
        <v>2</v>
      </c>
      <c r="X1917">
        <v>5</v>
      </c>
      <c r="Y1917">
        <v>0</v>
      </c>
      <c r="Z1917">
        <v>0</v>
      </c>
      <c r="AA1917" t="s">
        <v>46</v>
      </c>
      <c r="AB1917">
        <v>0</v>
      </c>
    </row>
    <row r="1918" spans="2:28" x14ac:dyDescent="0.2">
      <c r="B1918">
        <v>3194</v>
      </c>
      <c r="C1918">
        <v>1975</v>
      </c>
      <c r="D1918" s="59">
        <f t="shared" ca="1" si="88"/>
        <v>49</v>
      </c>
      <c r="E1918" t="s">
        <v>40</v>
      </c>
      <c r="F1918" t="s">
        <v>28</v>
      </c>
      <c r="G1918" t="s">
        <v>2145</v>
      </c>
      <c r="H1918" s="61" t="str">
        <f t="shared" si="89"/>
        <v>71,466.00</v>
      </c>
      <c r="I1918" s="78">
        <f t="shared" si="90"/>
        <v>71466</v>
      </c>
      <c r="J1918">
        <v>0</v>
      </c>
      <c r="K1918">
        <v>0</v>
      </c>
      <c r="L1918" s="61">
        <v>41763</v>
      </c>
      <c r="M1918" s="93">
        <v>41763</v>
      </c>
      <c r="N1918">
        <v>86</v>
      </c>
      <c r="O1918">
        <v>412</v>
      </c>
      <c r="P1918">
        <v>12</v>
      </c>
      <c r="Q1918">
        <v>546</v>
      </c>
      <c r="R1918">
        <v>78</v>
      </c>
      <c r="S1918">
        <v>182</v>
      </c>
      <c r="T1918">
        <v>0</v>
      </c>
      <c r="U1918">
        <v>1</v>
      </c>
      <c r="V1918">
        <v>4</v>
      </c>
      <c r="W1918">
        <v>10</v>
      </c>
      <c r="X1918">
        <v>1</v>
      </c>
      <c r="Y1918">
        <v>0</v>
      </c>
      <c r="Z1918">
        <v>0</v>
      </c>
      <c r="AA1918" t="s">
        <v>31</v>
      </c>
      <c r="AB1918">
        <v>0</v>
      </c>
    </row>
    <row r="1919" spans="2:28" x14ac:dyDescent="0.2">
      <c r="B1919">
        <v>231</v>
      </c>
      <c r="C1919">
        <v>1957</v>
      </c>
      <c r="D1919" s="59">
        <f t="shared" ca="1" si="88"/>
        <v>67</v>
      </c>
      <c r="E1919" t="s">
        <v>53</v>
      </c>
      <c r="F1919" t="s">
        <v>32</v>
      </c>
      <c r="G1919" t="s">
        <v>2146</v>
      </c>
      <c r="H1919" s="61" t="str">
        <f t="shared" si="89"/>
        <v>28,839.00</v>
      </c>
      <c r="I1919" s="78">
        <f t="shared" si="90"/>
        <v>28839</v>
      </c>
      <c r="J1919">
        <v>1</v>
      </c>
      <c r="K1919">
        <v>1</v>
      </c>
      <c r="L1919" s="61">
        <v>41946</v>
      </c>
      <c r="M1919" s="93">
        <v>41946</v>
      </c>
      <c r="N1919">
        <v>86</v>
      </c>
      <c r="O1919">
        <v>24</v>
      </c>
      <c r="P1919">
        <v>0</v>
      </c>
      <c r="Q1919">
        <v>7</v>
      </c>
      <c r="R1919">
        <v>0</v>
      </c>
      <c r="S1919">
        <v>0</v>
      </c>
      <c r="T1919">
        <v>1</v>
      </c>
      <c r="U1919">
        <v>2</v>
      </c>
      <c r="V1919">
        <v>2</v>
      </c>
      <c r="W1919">
        <v>3</v>
      </c>
      <c r="X1919">
        <v>5</v>
      </c>
      <c r="Y1919">
        <v>0</v>
      </c>
      <c r="Z1919">
        <v>0</v>
      </c>
      <c r="AA1919" t="s">
        <v>27</v>
      </c>
      <c r="AB1919">
        <v>0</v>
      </c>
    </row>
    <row r="1920" spans="2:28" x14ac:dyDescent="0.2">
      <c r="B1920">
        <v>9697</v>
      </c>
      <c r="C1920">
        <v>1952</v>
      </c>
      <c r="D1920" s="59">
        <f t="shared" ca="1" si="88"/>
        <v>72</v>
      </c>
      <c r="E1920" t="s">
        <v>23</v>
      </c>
      <c r="F1920" t="s">
        <v>32</v>
      </c>
      <c r="G1920" t="s">
        <v>2147</v>
      </c>
      <c r="H1920" s="61" t="str">
        <f t="shared" si="89"/>
        <v>53,790.00</v>
      </c>
      <c r="I1920" s="78">
        <f t="shared" si="90"/>
        <v>53790</v>
      </c>
      <c r="J1920">
        <v>0</v>
      </c>
      <c r="K1920">
        <v>2</v>
      </c>
      <c r="L1920" s="61">
        <v>41793</v>
      </c>
      <c r="M1920" s="93">
        <v>41793</v>
      </c>
      <c r="N1920">
        <v>86</v>
      </c>
      <c r="O1920">
        <v>335</v>
      </c>
      <c r="P1920">
        <v>42</v>
      </c>
      <c r="Q1920">
        <v>127</v>
      </c>
      <c r="R1920">
        <v>28</v>
      </c>
      <c r="S1920">
        <v>5</v>
      </c>
      <c r="T1920">
        <v>5</v>
      </c>
      <c r="U1920">
        <v>3</v>
      </c>
      <c r="V1920">
        <v>7</v>
      </c>
      <c r="W1920">
        <v>8</v>
      </c>
      <c r="X1920">
        <v>6</v>
      </c>
      <c r="Y1920">
        <v>0</v>
      </c>
      <c r="Z1920">
        <v>0</v>
      </c>
      <c r="AA1920" t="s">
        <v>27</v>
      </c>
      <c r="AB1920">
        <v>0</v>
      </c>
    </row>
    <row r="1921" spans="2:28" x14ac:dyDescent="0.2">
      <c r="B1921">
        <v>4676</v>
      </c>
      <c r="C1921">
        <v>1952</v>
      </c>
      <c r="D1921" s="59">
        <f t="shared" ca="1" si="88"/>
        <v>72</v>
      </c>
      <c r="E1921" t="s">
        <v>53</v>
      </c>
      <c r="F1921" t="s">
        <v>55</v>
      </c>
      <c r="G1921" t="s">
        <v>2148</v>
      </c>
      <c r="H1921" s="61" t="str">
        <f t="shared" si="89"/>
        <v>73,705.00</v>
      </c>
      <c r="I1921" s="78">
        <f t="shared" si="90"/>
        <v>73705</v>
      </c>
      <c r="J1921">
        <v>0</v>
      </c>
      <c r="K1921">
        <v>2</v>
      </c>
      <c r="L1921" s="61">
        <v>41762</v>
      </c>
      <c r="M1921" s="93">
        <v>41762</v>
      </c>
      <c r="N1921">
        <v>86</v>
      </c>
      <c r="O1921">
        <v>612</v>
      </c>
      <c r="P1921">
        <v>91</v>
      </c>
      <c r="Q1921">
        <v>520</v>
      </c>
      <c r="R1921">
        <v>258</v>
      </c>
      <c r="S1921">
        <v>107</v>
      </c>
      <c r="T1921">
        <v>107</v>
      </c>
      <c r="U1921">
        <v>2</v>
      </c>
      <c r="V1921">
        <v>9</v>
      </c>
      <c r="W1921">
        <v>8</v>
      </c>
      <c r="X1921">
        <v>5</v>
      </c>
      <c r="Y1921">
        <v>0</v>
      </c>
      <c r="Z1921">
        <v>0</v>
      </c>
      <c r="AA1921" t="s">
        <v>27</v>
      </c>
      <c r="AB1921">
        <v>0</v>
      </c>
    </row>
    <row r="1922" spans="2:28" x14ac:dyDescent="0.2">
      <c r="B1922">
        <v>8079</v>
      </c>
      <c r="C1922">
        <v>1983</v>
      </c>
      <c r="D1922" s="59">
        <f t="shared" ca="1" si="88"/>
        <v>41</v>
      </c>
      <c r="E1922" t="s">
        <v>23</v>
      </c>
      <c r="F1922" t="s">
        <v>32</v>
      </c>
      <c r="G1922" t="s">
        <v>2149</v>
      </c>
      <c r="H1922" s="61" t="str">
        <f t="shared" si="89"/>
        <v>22,448.00</v>
      </c>
      <c r="I1922" s="78">
        <f t="shared" si="90"/>
        <v>22448</v>
      </c>
      <c r="J1922">
        <v>1</v>
      </c>
      <c r="K1922">
        <v>0</v>
      </c>
      <c r="L1922" s="61" t="s">
        <v>1220</v>
      </c>
      <c r="M1922" s="93">
        <v>41696</v>
      </c>
      <c r="N1922">
        <v>86</v>
      </c>
      <c r="O1922">
        <v>3</v>
      </c>
      <c r="P1922">
        <v>1</v>
      </c>
      <c r="Q1922">
        <v>8</v>
      </c>
      <c r="R1922">
        <v>23</v>
      </c>
      <c r="S1922">
        <v>2</v>
      </c>
      <c r="T1922">
        <v>18</v>
      </c>
      <c r="U1922">
        <v>3</v>
      </c>
      <c r="V1922">
        <v>2</v>
      </c>
      <c r="W1922">
        <v>3</v>
      </c>
      <c r="X1922">
        <v>3</v>
      </c>
      <c r="Y1922">
        <v>0</v>
      </c>
      <c r="Z1922">
        <v>0</v>
      </c>
      <c r="AA1922" t="s">
        <v>67</v>
      </c>
      <c r="AB1922">
        <v>0</v>
      </c>
    </row>
    <row r="1923" spans="2:28" x14ac:dyDescent="0.2">
      <c r="B1923">
        <v>10032</v>
      </c>
      <c r="C1923">
        <v>1977</v>
      </c>
      <c r="D1923" s="59">
        <f t="shared" ref="D1923:D1986" ca="1" si="91">(YEAR(NOW())-C1923)</f>
        <v>47</v>
      </c>
      <c r="E1923" t="s">
        <v>23</v>
      </c>
      <c r="F1923" t="s">
        <v>24</v>
      </c>
      <c r="G1923" t="s">
        <v>2150</v>
      </c>
      <c r="H1923" s="61" t="str">
        <f t="shared" ref="H1923:H1986" si="92">REPLACE(G1923,1,1,"")</f>
        <v>12,571.00</v>
      </c>
      <c r="I1923" s="78">
        <f t="shared" ref="I1923:I1986" si="93">VALUE(H1923)</f>
        <v>12571</v>
      </c>
      <c r="J1923">
        <v>1</v>
      </c>
      <c r="K1923">
        <v>0</v>
      </c>
      <c r="L1923" s="61" t="s">
        <v>48</v>
      </c>
      <c r="M1923" s="93">
        <v>41657</v>
      </c>
      <c r="N1923">
        <v>86</v>
      </c>
      <c r="O1923">
        <v>3</v>
      </c>
      <c r="P1923">
        <v>5</v>
      </c>
      <c r="Q1923">
        <v>14</v>
      </c>
      <c r="R1923">
        <v>2</v>
      </c>
      <c r="S1923">
        <v>12</v>
      </c>
      <c r="T1923">
        <v>17</v>
      </c>
      <c r="U1923">
        <v>4</v>
      </c>
      <c r="V1923">
        <v>3</v>
      </c>
      <c r="W1923">
        <v>3</v>
      </c>
      <c r="X1923">
        <v>6</v>
      </c>
      <c r="Y1923">
        <v>0</v>
      </c>
      <c r="Z1923">
        <v>0</v>
      </c>
      <c r="AA1923" t="s">
        <v>67</v>
      </c>
      <c r="AB1923">
        <v>0</v>
      </c>
    </row>
    <row r="1924" spans="2:28" x14ac:dyDescent="0.2">
      <c r="B1924">
        <v>10505</v>
      </c>
      <c r="C1924">
        <v>1961</v>
      </c>
      <c r="D1924" s="59">
        <f t="shared" ca="1" si="91"/>
        <v>63</v>
      </c>
      <c r="E1924" t="s">
        <v>53</v>
      </c>
      <c r="F1924" t="s">
        <v>32</v>
      </c>
      <c r="G1924" t="s">
        <v>2151</v>
      </c>
      <c r="H1924" s="61" t="str">
        <f t="shared" si="92"/>
        <v>73,113.00</v>
      </c>
      <c r="I1924" s="78">
        <f t="shared" si="93"/>
        <v>73113</v>
      </c>
      <c r="J1924">
        <v>0</v>
      </c>
      <c r="K1924">
        <v>0</v>
      </c>
      <c r="L1924" s="61" t="s">
        <v>737</v>
      </c>
      <c r="M1924" s="93">
        <v>41634</v>
      </c>
      <c r="N1924">
        <v>86</v>
      </c>
      <c r="O1924">
        <v>741</v>
      </c>
      <c r="P1924">
        <v>19</v>
      </c>
      <c r="Q1924">
        <v>154</v>
      </c>
      <c r="R1924">
        <v>50</v>
      </c>
      <c r="S1924">
        <v>9</v>
      </c>
      <c r="T1924">
        <v>28</v>
      </c>
      <c r="U1924">
        <v>1</v>
      </c>
      <c r="V1924">
        <v>3</v>
      </c>
      <c r="W1924">
        <v>7</v>
      </c>
      <c r="X1924">
        <v>2</v>
      </c>
      <c r="Y1924">
        <v>0</v>
      </c>
      <c r="Z1924">
        <v>0</v>
      </c>
      <c r="AA1924" t="s">
        <v>67</v>
      </c>
      <c r="AB1924">
        <v>0</v>
      </c>
    </row>
    <row r="1925" spans="2:28" x14ac:dyDescent="0.2">
      <c r="B1925">
        <v>2005</v>
      </c>
      <c r="C1925">
        <v>1991</v>
      </c>
      <c r="D1925" s="59">
        <f t="shared" ca="1" si="91"/>
        <v>33</v>
      </c>
      <c r="E1925" t="s">
        <v>23</v>
      </c>
      <c r="F1925" t="s">
        <v>32</v>
      </c>
      <c r="G1925" t="s">
        <v>2152</v>
      </c>
      <c r="H1925" s="61" t="str">
        <f t="shared" si="92"/>
        <v>35,765.00</v>
      </c>
      <c r="I1925" s="78">
        <f t="shared" si="93"/>
        <v>35765</v>
      </c>
      <c r="J1925">
        <v>1</v>
      </c>
      <c r="K1925">
        <v>0</v>
      </c>
      <c r="L1925" s="61">
        <v>41590</v>
      </c>
      <c r="M1925" s="93">
        <v>41590</v>
      </c>
      <c r="N1925">
        <v>86</v>
      </c>
      <c r="O1925">
        <v>22</v>
      </c>
      <c r="P1925">
        <v>3</v>
      </c>
      <c r="Q1925">
        <v>30</v>
      </c>
      <c r="R1925">
        <v>0</v>
      </c>
      <c r="S1925">
        <v>5</v>
      </c>
      <c r="T1925">
        <v>15</v>
      </c>
      <c r="U1925">
        <v>2</v>
      </c>
      <c r="V1925">
        <v>2</v>
      </c>
      <c r="W1925">
        <v>4</v>
      </c>
      <c r="X1925">
        <v>6</v>
      </c>
      <c r="Y1925">
        <v>0</v>
      </c>
      <c r="Z1925">
        <v>0</v>
      </c>
      <c r="AA1925" t="s">
        <v>31</v>
      </c>
      <c r="AB1925">
        <v>0</v>
      </c>
    </row>
    <row r="1926" spans="2:28" x14ac:dyDescent="0.2">
      <c r="B1926">
        <v>6940</v>
      </c>
      <c r="C1926">
        <v>1967</v>
      </c>
      <c r="D1926" s="59">
        <f t="shared" ca="1" si="91"/>
        <v>57</v>
      </c>
      <c r="E1926" t="s">
        <v>40</v>
      </c>
      <c r="F1926" t="s">
        <v>28</v>
      </c>
      <c r="G1926" t="s">
        <v>1150</v>
      </c>
      <c r="H1926" s="61" t="str">
        <f t="shared" si="92"/>
        <v>46,734.00</v>
      </c>
      <c r="I1926" s="78">
        <f t="shared" si="93"/>
        <v>46734</v>
      </c>
      <c r="J1926">
        <v>1</v>
      </c>
      <c r="K1926">
        <v>2</v>
      </c>
      <c r="L1926" s="61" t="s">
        <v>423</v>
      </c>
      <c r="M1926" s="93">
        <v>41568</v>
      </c>
      <c r="N1926">
        <v>86</v>
      </c>
      <c r="O1926">
        <v>100</v>
      </c>
      <c r="P1926">
        <v>1</v>
      </c>
      <c r="Q1926">
        <v>39</v>
      </c>
      <c r="R1926">
        <v>6</v>
      </c>
      <c r="S1926">
        <v>1</v>
      </c>
      <c r="T1926">
        <v>76</v>
      </c>
      <c r="U1926">
        <v>4</v>
      </c>
      <c r="V1926">
        <v>3</v>
      </c>
      <c r="W1926">
        <v>3</v>
      </c>
      <c r="X1926">
        <v>6</v>
      </c>
      <c r="Y1926">
        <v>0</v>
      </c>
      <c r="Z1926">
        <v>0</v>
      </c>
      <c r="AA1926" t="s">
        <v>27</v>
      </c>
      <c r="AB1926">
        <v>1</v>
      </c>
    </row>
    <row r="1927" spans="2:28" x14ac:dyDescent="0.2">
      <c r="B1927">
        <v>2304</v>
      </c>
      <c r="C1927">
        <v>1964</v>
      </c>
      <c r="D1927" s="59">
        <f t="shared" ca="1" si="91"/>
        <v>60</v>
      </c>
      <c r="E1927" t="s">
        <v>40</v>
      </c>
      <c r="F1927" t="s">
        <v>32</v>
      </c>
      <c r="G1927" t="s">
        <v>2153</v>
      </c>
      <c r="H1927" s="61" t="str">
        <f t="shared" si="92"/>
        <v>66,313.00</v>
      </c>
      <c r="I1927" s="78">
        <f t="shared" si="93"/>
        <v>66313</v>
      </c>
      <c r="J1927">
        <v>0</v>
      </c>
      <c r="K1927">
        <v>1</v>
      </c>
      <c r="L1927" s="61" t="s">
        <v>853</v>
      </c>
      <c r="M1927" s="93">
        <v>41533</v>
      </c>
      <c r="N1927">
        <v>86</v>
      </c>
      <c r="O1927">
        <v>625</v>
      </c>
      <c r="P1927">
        <v>7</v>
      </c>
      <c r="Q1927">
        <v>99</v>
      </c>
      <c r="R1927">
        <v>10</v>
      </c>
      <c r="S1927">
        <v>22</v>
      </c>
      <c r="T1927">
        <v>7</v>
      </c>
      <c r="U1927">
        <v>2</v>
      </c>
      <c r="V1927">
        <v>6</v>
      </c>
      <c r="W1927">
        <v>12</v>
      </c>
      <c r="X1927">
        <v>4</v>
      </c>
      <c r="Y1927">
        <v>0</v>
      </c>
      <c r="Z1927">
        <v>0</v>
      </c>
      <c r="AA1927" t="s">
        <v>67</v>
      </c>
      <c r="AB1927">
        <v>0</v>
      </c>
    </row>
    <row r="1928" spans="2:28" x14ac:dyDescent="0.2">
      <c r="B1928">
        <v>3170</v>
      </c>
      <c r="C1928">
        <v>1958</v>
      </c>
      <c r="D1928" s="59">
        <f t="shared" ca="1" si="91"/>
        <v>66</v>
      </c>
      <c r="E1928" t="s">
        <v>53</v>
      </c>
      <c r="F1928" t="s">
        <v>32</v>
      </c>
      <c r="G1928" t="s">
        <v>2154</v>
      </c>
      <c r="H1928" s="61" t="str">
        <f t="shared" si="92"/>
        <v>68,148.00</v>
      </c>
      <c r="I1928" s="78">
        <f t="shared" si="93"/>
        <v>68148</v>
      </c>
      <c r="J1928">
        <v>0</v>
      </c>
      <c r="K1928">
        <v>0</v>
      </c>
      <c r="L1928" s="61" t="s">
        <v>133</v>
      </c>
      <c r="M1928" s="93">
        <v>41517</v>
      </c>
      <c r="N1928">
        <v>86</v>
      </c>
      <c r="O1928">
        <v>389</v>
      </c>
      <c r="P1928">
        <v>66</v>
      </c>
      <c r="Q1928">
        <v>408</v>
      </c>
      <c r="R1928">
        <v>37</v>
      </c>
      <c r="S1928">
        <v>57</v>
      </c>
      <c r="T1928">
        <v>85</v>
      </c>
      <c r="U1928">
        <v>1</v>
      </c>
      <c r="V1928">
        <v>4</v>
      </c>
      <c r="W1928">
        <v>6</v>
      </c>
      <c r="X1928">
        <v>2</v>
      </c>
      <c r="Y1928">
        <v>0</v>
      </c>
      <c r="Z1928">
        <v>0</v>
      </c>
      <c r="AA1928" t="s">
        <v>27</v>
      </c>
      <c r="AB1928">
        <v>0</v>
      </c>
    </row>
    <row r="1929" spans="2:28" x14ac:dyDescent="0.2">
      <c r="B1929">
        <v>10466</v>
      </c>
      <c r="C1929">
        <v>1966</v>
      </c>
      <c r="D1929" s="59">
        <f t="shared" ca="1" si="91"/>
        <v>58</v>
      </c>
      <c r="E1929" t="s">
        <v>23</v>
      </c>
      <c r="F1929" t="s">
        <v>32</v>
      </c>
      <c r="G1929" t="s">
        <v>2155</v>
      </c>
      <c r="H1929" s="61" t="str">
        <f t="shared" si="92"/>
        <v>44,393.00</v>
      </c>
      <c r="I1929" s="78">
        <f t="shared" si="93"/>
        <v>44393</v>
      </c>
      <c r="J1929">
        <v>1</v>
      </c>
      <c r="K1929">
        <v>1</v>
      </c>
      <c r="L1929" s="61" t="s">
        <v>1336</v>
      </c>
      <c r="M1929" s="93">
        <v>41508</v>
      </c>
      <c r="N1929">
        <v>86</v>
      </c>
      <c r="O1929">
        <v>24</v>
      </c>
      <c r="P1929">
        <v>2</v>
      </c>
      <c r="Q1929">
        <v>20</v>
      </c>
      <c r="R1929">
        <v>2</v>
      </c>
      <c r="S1929">
        <v>2</v>
      </c>
      <c r="T1929">
        <v>10</v>
      </c>
      <c r="U1929">
        <v>2</v>
      </c>
      <c r="V1929">
        <v>1</v>
      </c>
      <c r="W1929">
        <v>4</v>
      </c>
      <c r="X1929">
        <v>4</v>
      </c>
      <c r="Y1929">
        <v>0</v>
      </c>
      <c r="Z1929">
        <v>0</v>
      </c>
      <c r="AA1929" t="s">
        <v>27</v>
      </c>
      <c r="AB1929">
        <v>0</v>
      </c>
    </row>
    <row r="1930" spans="2:28" x14ac:dyDescent="0.2">
      <c r="B1930">
        <v>7325</v>
      </c>
      <c r="C1930">
        <v>1987</v>
      </c>
      <c r="D1930" s="59">
        <f t="shared" ca="1" si="91"/>
        <v>37</v>
      </c>
      <c r="E1930" t="s">
        <v>40</v>
      </c>
      <c r="F1930" t="s">
        <v>32</v>
      </c>
      <c r="G1930" t="s">
        <v>2156</v>
      </c>
      <c r="H1930" s="61" t="str">
        <f t="shared" si="92"/>
        <v>38,197.00</v>
      </c>
      <c r="I1930" s="78">
        <f t="shared" si="93"/>
        <v>38197</v>
      </c>
      <c r="J1930">
        <v>1</v>
      </c>
      <c r="K1930">
        <v>0</v>
      </c>
      <c r="L1930" s="61" t="s">
        <v>671</v>
      </c>
      <c r="M1930" s="93">
        <v>41454</v>
      </c>
      <c r="N1930">
        <v>86</v>
      </c>
      <c r="O1930">
        <v>23</v>
      </c>
      <c r="P1930">
        <v>0</v>
      </c>
      <c r="Q1930">
        <v>11</v>
      </c>
      <c r="R1930">
        <v>2</v>
      </c>
      <c r="S1930">
        <v>1</v>
      </c>
      <c r="T1930">
        <v>3</v>
      </c>
      <c r="U1930">
        <v>1</v>
      </c>
      <c r="V1930">
        <v>1</v>
      </c>
      <c r="W1930">
        <v>3</v>
      </c>
      <c r="X1930">
        <v>5</v>
      </c>
      <c r="Y1930">
        <v>0</v>
      </c>
      <c r="Z1930">
        <v>0</v>
      </c>
      <c r="AA1930" t="s">
        <v>27</v>
      </c>
      <c r="AB1930">
        <v>0</v>
      </c>
    </row>
    <row r="1931" spans="2:28" x14ac:dyDescent="0.2">
      <c r="B1931">
        <v>455</v>
      </c>
      <c r="C1931">
        <v>1947</v>
      </c>
      <c r="D1931" s="59">
        <f t="shared" ca="1" si="91"/>
        <v>77</v>
      </c>
      <c r="E1931" t="s">
        <v>40</v>
      </c>
      <c r="F1931" t="s">
        <v>32</v>
      </c>
      <c r="G1931" t="s">
        <v>2157</v>
      </c>
      <c r="H1931" s="61" t="str">
        <f t="shared" si="92"/>
        <v>51,012.00</v>
      </c>
      <c r="I1931" s="78">
        <f t="shared" si="93"/>
        <v>51012</v>
      </c>
      <c r="J1931">
        <v>0</v>
      </c>
      <c r="K1931">
        <v>0</v>
      </c>
      <c r="L1931" s="61" t="s">
        <v>438</v>
      </c>
      <c r="M1931" s="93">
        <v>41382</v>
      </c>
      <c r="N1931">
        <v>86</v>
      </c>
      <c r="O1931">
        <v>102</v>
      </c>
      <c r="P1931">
        <v>9</v>
      </c>
      <c r="Q1931">
        <v>63</v>
      </c>
      <c r="R1931">
        <v>2</v>
      </c>
      <c r="S1931">
        <v>9</v>
      </c>
      <c r="T1931">
        <v>24</v>
      </c>
      <c r="U1931">
        <v>1</v>
      </c>
      <c r="V1931">
        <v>4</v>
      </c>
      <c r="W1931">
        <v>4</v>
      </c>
      <c r="X1931">
        <v>6</v>
      </c>
      <c r="Y1931">
        <v>0</v>
      </c>
      <c r="Z1931">
        <v>0</v>
      </c>
      <c r="AA1931" t="s">
        <v>27</v>
      </c>
      <c r="AB1931">
        <v>0</v>
      </c>
    </row>
    <row r="1932" spans="2:28" x14ac:dyDescent="0.2">
      <c r="B1932">
        <v>7592</v>
      </c>
      <c r="C1932">
        <v>1947</v>
      </c>
      <c r="D1932" s="59">
        <f t="shared" ca="1" si="91"/>
        <v>77</v>
      </c>
      <c r="E1932" t="s">
        <v>40</v>
      </c>
      <c r="F1932" t="s">
        <v>32</v>
      </c>
      <c r="G1932" t="s">
        <v>2157</v>
      </c>
      <c r="H1932" s="61" t="str">
        <f t="shared" si="92"/>
        <v>51,012.00</v>
      </c>
      <c r="I1932" s="78">
        <f t="shared" si="93"/>
        <v>51012</v>
      </c>
      <c r="J1932">
        <v>0</v>
      </c>
      <c r="K1932">
        <v>0</v>
      </c>
      <c r="L1932" s="61" t="s">
        <v>438</v>
      </c>
      <c r="M1932" s="93">
        <v>41382</v>
      </c>
      <c r="N1932">
        <v>86</v>
      </c>
      <c r="O1932">
        <v>102</v>
      </c>
      <c r="P1932">
        <v>9</v>
      </c>
      <c r="Q1932">
        <v>63</v>
      </c>
      <c r="R1932">
        <v>2</v>
      </c>
      <c r="S1932">
        <v>9</v>
      </c>
      <c r="T1932">
        <v>24</v>
      </c>
      <c r="U1932">
        <v>1</v>
      </c>
      <c r="V1932">
        <v>4</v>
      </c>
      <c r="W1932">
        <v>4</v>
      </c>
      <c r="X1932">
        <v>6</v>
      </c>
      <c r="Y1932">
        <v>0</v>
      </c>
      <c r="Z1932">
        <v>0</v>
      </c>
      <c r="AA1932" t="s">
        <v>27</v>
      </c>
      <c r="AB1932">
        <v>0</v>
      </c>
    </row>
    <row r="1933" spans="2:28" x14ac:dyDescent="0.2">
      <c r="B1933">
        <v>4547</v>
      </c>
      <c r="C1933">
        <v>1961</v>
      </c>
      <c r="D1933" s="59">
        <f t="shared" ca="1" si="91"/>
        <v>63</v>
      </c>
      <c r="E1933" t="s">
        <v>23</v>
      </c>
      <c r="F1933" t="s">
        <v>32</v>
      </c>
      <c r="G1933" t="s">
        <v>2158</v>
      </c>
      <c r="H1933" s="61" t="str">
        <f t="shared" si="92"/>
        <v>13,672.00</v>
      </c>
      <c r="I1933" s="78">
        <f t="shared" si="93"/>
        <v>13672</v>
      </c>
      <c r="J1933">
        <v>1</v>
      </c>
      <c r="K1933">
        <v>1</v>
      </c>
      <c r="L1933" s="61" t="s">
        <v>1738</v>
      </c>
      <c r="M1933" s="93">
        <v>41381</v>
      </c>
      <c r="N1933">
        <v>86</v>
      </c>
      <c r="O1933">
        <v>6</v>
      </c>
      <c r="P1933">
        <v>2</v>
      </c>
      <c r="Q1933">
        <v>9</v>
      </c>
      <c r="R1933">
        <v>2</v>
      </c>
      <c r="S1933">
        <v>1</v>
      </c>
      <c r="T1933">
        <v>5</v>
      </c>
      <c r="U1933">
        <v>2</v>
      </c>
      <c r="V1933">
        <v>1</v>
      </c>
      <c r="W1933">
        <v>3</v>
      </c>
      <c r="X1933">
        <v>8</v>
      </c>
      <c r="Y1933">
        <v>0</v>
      </c>
      <c r="Z1933">
        <v>0</v>
      </c>
      <c r="AA1933" t="s">
        <v>27</v>
      </c>
      <c r="AB1933">
        <v>0</v>
      </c>
    </row>
    <row r="1934" spans="2:28" x14ac:dyDescent="0.2">
      <c r="B1934">
        <v>6825</v>
      </c>
      <c r="C1934">
        <v>1954</v>
      </c>
      <c r="D1934" s="59">
        <f t="shared" ca="1" si="91"/>
        <v>70</v>
      </c>
      <c r="E1934" t="s">
        <v>23</v>
      </c>
      <c r="F1934" t="s">
        <v>32</v>
      </c>
      <c r="G1934" t="s">
        <v>2159</v>
      </c>
      <c r="H1934" s="61" t="str">
        <f t="shared" si="92"/>
        <v>41,452.00</v>
      </c>
      <c r="I1934" s="78">
        <f t="shared" si="93"/>
        <v>41452</v>
      </c>
      <c r="J1934">
        <v>1</v>
      </c>
      <c r="K1934">
        <v>1</v>
      </c>
      <c r="L1934" s="61">
        <v>41428</v>
      </c>
      <c r="M1934" s="93">
        <v>41428</v>
      </c>
      <c r="N1934">
        <v>86</v>
      </c>
      <c r="O1934">
        <v>13</v>
      </c>
      <c r="P1934">
        <v>0</v>
      </c>
      <c r="Q1934">
        <v>3</v>
      </c>
      <c r="R1934">
        <v>0</v>
      </c>
      <c r="S1934">
        <v>0</v>
      </c>
      <c r="T1934">
        <v>0</v>
      </c>
      <c r="U1934">
        <v>1</v>
      </c>
      <c r="V1934">
        <v>1</v>
      </c>
      <c r="W1934">
        <v>2</v>
      </c>
      <c r="X1934">
        <v>7</v>
      </c>
      <c r="Y1934">
        <v>0</v>
      </c>
      <c r="Z1934">
        <v>0</v>
      </c>
      <c r="AA1934" t="s">
        <v>31</v>
      </c>
      <c r="AB1934">
        <v>0</v>
      </c>
    </row>
    <row r="1935" spans="2:28" x14ac:dyDescent="0.2">
      <c r="B1935">
        <v>2961</v>
      </c>
      <c r="C1935">
        <v>1983</v>
      </c>
      <c r="D1935" s="59">
        <f t="shared" ca="1" si="91"/>
        <v>41</v>
      </c>
      <c r="E1935" t="s">
        <v>23</v>
      </c>
      <c r="F1935" t="s">
        <v>32</v>
      </c>
      <c r="G1935" t="s">
        <v>2160</v>
      </c>
      <c r="H1935" s="61" t="str">
        <f t="shared" si="92"/>
        <v>42,081.00</v>
      </c>
      <c r="I1935" s="78">
        <f t="shared" si="93"/>
        <v>42081</v>
      </c>
      <c r="J1935">
        <v>1</v>
      </c>
      <c r="K1935">
        <v>0</v>
      </c>
      <c r="L1935" s="61" t="s">
        <v>1527</v>
      </c>
      <c r="M1935" s="93">
        <v>41331</v>
      </c>
      <c r="N1935">
        <v>86</v>
      </c>
      <c r="O1935">
        <v>175</v>
      </c>
      <c r="P1935">
        <v>10</v>
      </c>
      <c r="Q1935">
        <v>110</v>
      </c>
      <c r="R1935">
        <v>54</v>
      </c>
      <c r="S1935">
        <v>6</v>
      </c>
      <c r="T1935">
        <v>27</v>
      </c>
      <c r="U1935">
        <v>2</v>
      </c>
      <c r="V1935">
        <v>6</v>
      </c>
      <c r="W1935">
        <v>4</v>
      </c>
      <c r="X1935">
        <v>6</v>
      </c>
      <c r="Y1935">
        <v>0</v>
      </c>
      <c r="Z1935">
        <v>0</v>
      </c>
      <c r="AA1935" t="s">
        <v>27</v>
      </c>
      <c r="AB1935">
        <v>1</v>
      </c>
    </row>
    <row r="1936" spans="2:28" x14ac:dyDescent="0.2">
      <c r="B1936">
        <v>8700</v>
      </c>
      <c r="C1936">
        <v>1987</v>
      </c>
      <c r="D1936" s="59">
        <f t="shared" ca="1" si="91"/>
        <v>37</v>
      </c>
      <c r="E1936" t="s">
        <v>118</v>
      </c>
      <c r="F1936" t="s">
        <v>28</v>
      </c>
      <c r="G1936" t="s">
        <v>2161</v>
      </c>
      <c r="H1936" s="61" t="str">
        <f t="shared" si="92"/>
        <v>14,906.00</v>
      </c>
      <c r="I1936" s="78">
        <f t="shared" si="93"/>
        <v>14906</v>
      </c>
      <c r="J1936">
        <v>0</v>
      </c>
      <c r="K1936">
        <v>0</v>
      </c>
      <c r="L1936" s="61" t="s">
        <v>1035</v>
      </c>
      <c r="M1936" s="93">
        <v>41265</v>
      </c>
      <c r="N1936">
        <v>86</v>
      </c>
      <c r="O1936">
        <v>7</v>
      </c>
      <c r="P1936">
        <v>7</v>
      </c>
      <c r="Q1936">
        <v>14</v>
      </c>
      <c r="R1936">
        <v>7</v>
      </c>
      <c r="S1936">
        <v>16</v>
      </c>
      <c r="T1936">
        <v>15</v>
      </c>
      <c r="U1936">
        <v>3</v>
      </c>
      <c r="V1936">
        <v>2</v>
      </c>
      <c r="W1936">
        <v>3</v>
      </c>
      <c r="X1936">
        <v>7</v>
      </c>
      <c r="Y1936">
        <v>0</v>
      </c>
      <c r="Z1936">
        <v>0</v>
      </c>
      <c r="AA1936" t="s">
        <v>67</v>
      </c>
      <c r="AB1936">
        <v>0</v>
      </c>
    </row>
    <row r="1937" spans="2:28" x14ac:dyDescent="0.2">
      <c r="B1937">
        <v>2278</v>
      </c>
      <c r="C1937">
        <v>1986</v>
      </c>
      <c r="D1937" s="59">
        <f t="shared" ca="1" si="91"/>
        <v>38</v>
      </c>
      <c r="E1937" t="s">
        <v>43</v>
      </c>
      <c r="F1937" t="s">
        <v>28</v>
      </c>
      <c r="G1937" t="s">
        <v>2162</v>
      </c>
      <c r="H1937" s="61" t="str">
        <f t="shared" si="92"/>
        <v>33,812.00</v>
      </c>
      <c r="I1937" s="78">
        <f t="shared" si="93"/>
        <v>33812</v>
      </c>
      <c r="J1937">
        <v>1</v>
      </c>
      <c r="K1937">
        <v>0</v>
      </c>
      <c r="L1937" s="61">
        <v>40979</v>
      </c>
      <c r="M1937" s="93">
        <v>40979</v>
      </c>
      <c r="N1937">
        <v>86</v>
      </c>
      <c r="O1937">
        <v>4</v>
      </c>
      <c r="P1937">
        <v>17</v>
      </c>
      <c r="Q1937">
        <v>19</v>
      </c>
      <c r="R1937">
        <v>30</v>
      </c>
      <c r="S1937">
        <v>24</v>
      </c>
      <c r="T1937">
        <v>39</v>
      </c>
      <c r="U1937">
        <v>2</v>
      </c>
      <c r="V1937">
        <v>2</v>
      </c>
      <c r="W1937">
        <v>3</v>
      </c>
      <c r="X1937">
        <v>6</v>
      </c>
      <c r="Y1937">
        <v>0</v>
      </c>
      <c r="Z1937">
        <v>0</v>
      </c>
      <c r="AA1937" t="s">
        <v>35</v>
      </c>
      <c r="AB1937">
        <v>0</v>
      </c>
    </row>
    <row r="1938" spans="2:28" x14ac:dyDescent="0.2">
      <c r="B1938">
        <v>10703</v>
      </c>
      <c r="C1938">
        <v>1976</v>
      </c>
      <c r="D1938" s="59">
        <f t="shared" ca="1" si="91"/>
        <v>48</v>
      </c>
      <c r="E1938" t="s">
        <v>53</v>
      </c>
      <c r="F1938" t="s">
        <v>28</v>
      </c>
      <c r="G1938" t="s">
        <v>2163</v>
      </c>
      <c r="H1938" s="61" t="str">
        <f t="shared" si="92"/>
        <v>46,098.00</v>
      </c>
      <c r="I1938" s="78">
        <f t="shared" si="93"/>
        <v>46098</v>
      </c>
      <c r="J1938">
        <v>1</v>
      </c>
      <c r="K1938">
        <v>1</v>
      </c>
      <c r="L1938" s="61" t="s">
        <v>757</v>
      </c>
      <c r="M1938" s="93">
        <v>41139</v>
      </c>
      <c r="N1938">
        <v>86</v>
      </c>
      <c r="O1938">
        <v>57</v>
      </c>
      <c r="P1938">
        <v>0</v>
      </c>
      <c r="Q1938">
        <v>27</v>
      </c>
      <c r="R1938">
        <v>0</v>
      </c>
      <c r="S1938">
        <v>0</v>
      </c>
      <c r="T1938">
        <v>36</v>
      </c>
      <c r="U1938">
        <v>4</v>
      </c>
      <c r="V1938">
        <v>3</v>
      </c>
      <c r="W1938">
        <v>2</v>
      </c>
      <c r="X1938">
        <v>8</v>
      </c>
      <c r="Y1938">
        <v>0</v>
      </c>
      <c r="Z1938">
        <v>0</v>
      </c>
      <c r="AA1938" t="s">
        <v>27</v>
      </c>
      <c r="AB1938">
        <v>0</v>
      </c>
    </row>
    <row r="1939" spans="2:28" x14ac:dyDescent="0.2">
      <c r="B1939">
        <v>9</v>
      </c>
      <c r="C1939">
        <v>1976</v>
      </c>
      <c r="D1939" s="59">
        <f t="shared" ca="1" si="91"/>
        <v>48</v>
      </c>
      <c r="E1939" t="s">
        <v>53</v>
      </c>
      <c r="F1939" t="s">
        <v>28</v>
      </c>
      <c r="G1939" t="s">
        <v>2163</v>
      </c>
      <c r="H1939" s="61" t="str">
        <f t="shared" si="92"/>
        <v>46,098.00</v>
      </c>
      <c r="I1939" s="78">
        <f t="shared" si="93"/>
        <v>46098</v>
      </c>
      <c r="J1939">
        <v>1</v>
      </c>
      <c r="K1939">
        <v>1</v>
      </c>
      <c r="L1939" s="61" t="s">
        <v>757</v>
      </c>
      <c r="M1939" s="93">
        <v>41139</v>
      </c>
      <c r="N1939">
        <v>86</v>
      </c>
      <c r="O1939">
        <v>57</v>
      </c>
      <c r="P1939">
        <v>0</v>
      </c>
      <c r="Q1939">
        <v>27</v>
      </c>
      <c r="R1939">
        <v>0</v>
      </c>
      <c r="S1939">
        <v>0</v>
      </c>
      <c r="T1939">
        <v>36</v>
      </c>
      <c r="U1939">
        <v>4</v>
      </c>
      <c r="V1939">
        <v>3</v>
      </c>
      <c r="W1939">
        <v>2</v>
      </c>
      <c r="X1939">
        <v>8</v>
      </c>
      <c r="Y1939">
        <v>0</v>
      </c>
      <c r="Z1939">
        <v>0</v>
      </c>
      <c r="AA1939" t="s">
        <v>31</v>
      </c>
      <c r="AB1939">
        <v>0</v>
      </c>
    </row>
    <row r="1940" spans="2:28" x14ac:dyDescent="0.2">
      <c r="B1940">
        <v>2804</v>
      </c>
      <c r="C1940">
        <v>1976</v>
      </c>
      <c r="D1940" s="59">
        <f t="shared" ca="1" si="91"/>
        <v>48</v>
      </c>
      <c r="E1940" t="s">
        <v>53</v>
      </c>
      <c r="F1940" t="s">
        <v>28</v>
      </c>
      <c r="G1940" t="s">
        <v>2163</v>
      </c>
      <c r="H1940" s="61" t="str">
        <f t="shared" si="92"/>
        <v>46,098.00</v>
      </c>
      <c r="I1940" s="78">
        <f t="shared" si="93"/>
        <v>46098</v>
      </c>
      <c r="J1940">
        <v>1</v>
      </c>
      <c r="K1940">
        <v>1</v>
      </c>
      <c r="L1940" s="61" t="s">
        <v>757</v>
      </c>
      <c r="M1940" s="93">
        <v>41139</v>
      </c>
      <c r="N1940">
        <v>86</v>
      </c>
      <c r="O1940">
        <v>57</v>
      </c>
      <c r="P1940">
        <v>0</v>
      </c>
      <c r="Q1940">
        <v>27</v>
      </c>
      <c r="R1940">
        <v>0</v>
      </c>
      <c r="S1940">
        <v>0</v>
      </c>
      <c r="T1940">
        <v>36</v>
      </c>
      <c r="U1940">
        <v>4</v>
      </c>
      <c r="V1940">
        <v>3</v>
      </c>
      <c r="W1940">
        <v>2</v>
      </c>
      <c r="X1940">
        <v>8</v>
      </c>
      <c r="Y1940">
        <v>1</v>
      </c>
      <c r="Z1940">
        <v>0</v>
      </c>
      <c r="AA1940" t="s">
        <v>50</v>
      </c>
      <c r="AB1940">
        <v>0</v>
      </c>
    </row>
    <row r="1941" spans="2:28" x14ac:dyDescent="0.2">
      <c r="B1941">
        <v>4915</v>
      </c>
      <c r="C1941">
        <v>1957</v>
      </c>
      <c r="D1941" s="59">
        <f t="shared" ca="1" si="91"/>
        <v>67</v>
      </c>
      <c r="E1941" t="s">
        <v>43</v>
      </c>
      <c r="F1941" t="s">
        <v>32</v>
      </c>
      <c r="G1941" t="s">
        <v>2164</v>
      </c>
      <c r="H1941" s="61" t="str">
        <f t="shared" si="92"/>
        <v>53,230.00</v>
      </c>
      <c r="I1941" s="78">
        <f t="shared" si="93"/>
        <v>53230</v>
      </c>
      <c r="J1941">
        <v>0</v>
      </c>
      <c r="K1941">
        <v>1</v>
      </c>
      <c r="L1941" s="61">
        <v>40976</v>
      </c>
      <c r="M1941" s="93">
        <v>40976</v>
      </c>
      <c r="N1941">
        <v>86</v>
      </c>
      <c r="O1941">
        <v>176</v>
      </c>
      <c r="P1941">
        <v>72</v>
      </c>
      <c r="Q1941">
        <v>98</v>
      </c>
      <c r="R1941">
        <v>136</v>
      </c>
      <c r="S1941">
        <v>21</v>
      </c>
      <c r="T1941">
        <v>229</v>
      </c>
      <c r="U1941">
        <v>4</v>
      </c>
      <c r="V1941">
        <v>5</v>
      </c>
      <c r="W1941">
        <v>12</v>
      </c>
      <c r="X1941">
        <v>5</v>
      </c>
      <c r="Y1941">
        <v>0</v>
      </c>
      <c r="Z1941">
        <v>0</v>
      </c>
      <c r="AA1941" t="s">
        <v>46</v>
      </c>
      <c r="AB1941">
        <v>0</v>
      </c>
    </row>
    <row r="1942" spans="2:28" x14ac:dyDescent="0.2">
      <c r="B1942">
        <v>3010</v>
      </c>
      <c r="C1942">
        <v>1990</v>
      </c>
      <c r="D1942" s="59">
        <f t="shared" ca="1" si="91"/>
        <v>34</v>
      </c>
      <c r="E1942" t="s">
        <v>53</v>
      </c>
      <c r="F1942" t="s">
        <v>32</v>
      </c>
      <c r="G1942" t="s">
        <v>2165</v>
      </c>
      <c r="H1942" s="61" t="str">
        <f t="shared" si="92"/>
        <v>88,420.00</v>
      </c>
      <c r="I1942" s="78">
        <f t="shared" si="93"/>
        <v>88420</v>
      </c>
      <c r="J1942">
        <v>0</v>
      </c>
      <c r="K1942">
        <v>0</v>
      </c>
      <c r="L1942" s="61">
        <v>41675</v>
      </c>
      <c r="M1942" s="93">
        <v>41675</v>
      </c>
      <c r="N1942">
        <v>87</v>
      </c>
      <c r="O1942">
        <v>957</v>
      </c>
      <c r="P1942">
        <v>153</v>
      </c>
      <c r="Q1942">
        <v>612</v>
      </c>
      <c r="R1942">
        <v>99</v>
      </c>
      <c r="S1942">
        <v>95</v>
      </c>
      <c r="T1942">
        <v>153</v>
      </c>
      <c r="U1942">
        <v>1</v>
      </c>
      <c r="V1942">
        <v>4</v>
      </c>
      <c r="W1942">
        <v>8</v>
      </c>
      <c r="X1942">
        <v>1</v>
      </c>
      <c r="Y1942">
        <v>0</v>
      </c>
      <c r="Z1942">
        <v>0</v>
      </c>
      <c r="AA1942" t="s">
        <v>27</v>
      </c>
      <c r="AB1942">
        <v>3</v>
      </c>
    </row>
    <row r="1943" spans="2:28" x14ac:dyDescent="0.2">
      <c r="B1943">
        <v>4279</v>
      </c>
      <c r="C1943">
        <v>1964</v>
      </c>
      <c r="D1943" s="59">
        <f t="shared" ca="1" si="91"/>
        <v>60</v>
      </c>
      <c r="E1943" t="s">
        <v>43</v>
      </c>
      <c r="F1943" t="s">
        <v>28</v>
      </c>
      <c r="G1943" t="s">
        <v>2166</v>
      </c>
      <c r="H1943" s="61" t="str">
        <f t="shared" si="92"/>
        <v>39,548.00</v>
      </c>
      <c r="I1943" s="78">
        <f t="shared" si="93"/>
        <v>39548</v>
      </c>
      <c r="J1943">
        <v>1</v>
      </c>
      <c r="K1943">
        <v>1</v>
      </c>
      <c r="L1943" s="61" t="s">
        <v>249</v>
      </c>
      <c r="M1943" s="93">
        <v>41729</v>
      </c>
      <c r="N1943">
        <v>87</v>
      </c>
      <c r="O1943">
        <v>15</v>
      </c>
      <c r="P1943">
        <v>4</v>
      </c>
      <c r="Q1943">
        <v>10</v>
      </c>
      <c r="R1943">
        <v>3</v>
      </c>
      <c r="S1943">
        <v>4</v>
      </c>
      <c r="T1943">
        <v>18</v>
      </c>
      <c r="U1943">
        <v>2</v>
      </c>
      <c r="V1943">
        <v>1</v>
      </c>
      <c r="W1943">
        <v>3</v>
      </c>
      <c r="X1943">
        <v>3</v>
      </c>
      <c r="Y1943">
        <v>0</v>
      </c>
      <c r="Z1943">
        <v>0</v>
      </c>
      <c r="AA1943" t="s">
        <v>27</v>
      </c>
      <c r="AB1943">
        <v>0</v>
      </c>
    </row>
    <row r="1944" spans="2:28" x14ac:dyDescent="0.2">
      <c r="B1944">
        <v>2564</v>
      </c>
      <c r="C1944">
        <v>1954</v>
      </c>
      <c r="D1944" s="59">
        <f t="shared" ca="1" si="91"/>
        <v>70</v>
      </c>
      <c r="E1944" t="s">
        <v>23</v>
      </c>
      <c r="F1944" t="s">
        <v>32</v>
      </c>
      <c r="G1944" t="s">
        <v>2167</v>
      </c>
      <c r="H1944" s="61" t="str">
        <f t="shared" si="92"/>
        <v>61,278.00</v>
      </c>
      <c r="I1944" s="78">
        <f t="shared" si="93"/>
        <v>61278</v>
      </c>
      <c r="J1944">
        <v>0</v>
      </c>
      <c r="K1944">
        <v>1</v>
      </c>
      <c r="L1944" s="61">
        <v>41730</v>
      </c>
      <c r="M1944" s="93">
        <v>41730</v>
      </c>
      <c r="N1944">
        <v>87</v>
      </c>
      <c r="O1944">
        <v>111</v>
      </c>
      <c r="P1944">
        <v>3</v>
      </c>
      <c r="Q1944">
        <v>28</v>
      </c>
      <c r="R1944">
        <v>2</v>
      </c>
      <c r="S1944">
        <v>6</v>
      </c>
      <c r="T1944">
        <v>15</v>
      </c>
      <c r="U1944">
        <v>2</v>
      </c>
      <c r="V1944">
        <v>3</v>
      </c>
      <c r="W1944">
        <v>4</v>
      </c>
      <c r="X1944">
        <v>6</v>
      </c>
      <c r="Y1944">
        <v>0</v>
      </c>
      <c r="Z1944">
        <v>0</v>
      </c>
      <c r="AA1944" t="s">
        <v>27</v>
      </c>
      <c r="AB1944">
        <v>0</v>
      </c>
    </row>
    <row r="1945" spans="2:28" x14ac:dyDescent="0.2">
      <c r="B1945">
        <v>1137</v>
      </c>
      <c r="C1945">
        <v>1965</v>
      </c>
      <c r="D1945" s="59">
        <f t="shared" ca="1" si="91"/>
        <v>59</v>
      </c>
      <c r="E1945" t="s">
        <v>23</v>
      </c>
      <c r="F1945" t="s">
        <v>28</v>
      </c>
      <c r="G1945" t="s">
        <v>2168</v>
      </c>
      <c r="H1945" s="61" t="str">
        <f t="shared" si="92"/>
        <v>81,246.00</v>
      </c>
      <c r="I1945" s="78">
        <f t="shared" si="93"/>
        <v>81246</v>
      </c>
      <c r="J1945">
        <v>0</v>
      </c>
      <c r="K1945">
        <v>0</v>
      </c>
      <c r="L1945" s="61" t="s">
        <v>735</v>
      </c>
      <c r="M1945" s="93">
        <v>41637</v>
      </c>
      <c r="N1945">
        <v>87</v>
      </c>
      <c r="O1945">
        <v>398</v>
      </c>
      <c r="P1945">
        <v>190</v>
      </c>
      <c r="Q1945">
        <v>537</v>
      </c>
      <c r="R1945">
        <v>61</v>
      </c>
      <c r="S1945">
        <v>156</v>
      </c>
      <c r="T1945">
        <v>37</v>
      </c>
      <c r="U1945">
        <v>1</v>
      </c>
      <c r="V1945">
        <v>4</v>
      </c>
      <c r="W1945">
        <v>7</v>
      </c>
      <c r="X1945">
        <v>1</v>
      </c>
      <c r="Y1945">
        <v>0</v>
      </c>
      <c r="Z1945">
        <v>0</v>
      </c>
      <c r="AA1945" t="s">
        <v>27</v>
      </c>
      <c r="AB1945">
        <v>2</v>
      </c>
    </row>
    <row r="1946" spans="2:28" x14ac:dyDescent="0.2">
      <c r="B1946">
        <v>5084</v>
      </c>
      <c r="C1946">
        <v>1976</v>
      </c>
      <c r="D1946" s="59">
        <f t="shared" ca="1" si="91"/>
        <v>48</v>
      </c>
      <c r="E1946" t="s">
        <v>23</v>
      </c>
      <c r="F1946" t="s">
        <v>55</v>
      </c>
      <c r="G1946" t="s">
        <v>2169</v>
      </c>
      <c r="H1946" s="61" t="str">
        <f t="shared" si="92"/>
        <v>58,330.00</v>
      </c>
      <c r="I1946" s="78">
        <f t="shared" si="93"/>
        <v>58330</v>
      </c>
      <c r="J1946">
        <v>0</v>
      </c>
      <c r="K1946">
        <v>1</v>
      </c>
      <c r="L1946" s="61" t="s">
        <v>2133</v>
      </c>
      <c r="M1946" s="93">
        <v>41633</v>
      </c>
      <c r="N1946">
        <v>87</v>
      </c>
      <c r="O1946">
        <v>445</v>
      </c>
      <c r="P1946">
        <v>53</v>
      </c>
      <c r="Q1946">
        <v>213</v>
      </c>
      <c r="R1946">
        <v>104</v>
      </c>
      <c r="S1946">
        <v>98</v>
      </c>
      <c r="T1946">
        <v>151</v>
      </c>
      <c r="U1946">
        <v>1</v>
      </c>
      <c r="V1946">
        <v>6</v>
      </c>
      <c r="W1946">
        <v>13</v>
      </c>
      <c r="X1946">
        <v>4</v>
      </c>
      <c r="Y1946">
        <v>0</v>
      </c>
      <c r="Z1946">
        <v>0</v>
      </c>
      <c r="AA1946" t="s">
        <v>27</v>
      </c>
      <c r="AB1946">
        <v>0</v>
      </c>
    </row>
    <row r="1947" spans="2:28" x14ac:dyDescent="0.2">
      <c r="B1947">
        <v>7094</v>
      </c>
      <c r="C1947">
        <v>1976</v>
      </c>
      <c r="D1947" s="59">
        <f t="shared" ca="1" si="91"/>
        <v>48</v>
      </c>
      <c r="E1947" t="s">
        <v>23</v>
      </c>
      <c r="F1947" t="s">
        <v>55</v>
      </c>
      <c r="G1947" t="s">
        <v>2169</v>
      </c>
      <c r="H1947" s="61" t="str">
        <f t="shared" si="92"/>
        <v>58,330.00</v>
      </c>
      <c r="I1947" s="78">
        <f t="shared" si="93"/>
        <v>58330</v>
      </c>
      <c r="J1947">
        <v>0</v>
      </c>
      <c r="K1947">
        <v>1</v>
      </c>
      <c r="L1947" s="61" t="s">
        <v>2133</v>
      </c>
      <c r="M1947" s="93">
        <v>41633</v>
      </c>
      <c r="N1947">
        <v>87</v>
      </c>
      <c r="O1947">
        <v>445</v>
      </c>
      <c r="P1947">
        <v>53</v>
      </c>
      <c r="Q1947">
        <v>213</v>
      </c>
      <c r="R1947">
        <v>104</v>
      </c>
      <c r="S1947">
        <v>98</v>
      </c>
      <c r="T1947">
        <v>151</v>
      </c>
      <c r="U1947">
        <v>1</v>
      </c>
      <c r="V1947">
        <v>6</v>
      </c>
      <c r="W1947">
        <v>13</v>
      </c>
      <c r="X1947">
        <v>4</v>
      </c>
      <c r="Y1947">
        <v>0</v>
      </c>
      <c r="Z1947">
        <v>0</v>
      </c>
      <c r="AA1947" t="s">
        <v>46</v>
      </c>
      <c r="AB1947">
        <v>0</v>
      </c>
    </row>
    <row r="1948" spans="2:28" x14ac:dyDescent="0.2">
      <c r="B1948">
        <v>6327</v>
      </c>
      <c r="C1948">
        <v>1968</v>
      </c>
      <c r="D1948" s="59">
        <f t="shared" ca="1" si="91"/>
        <v>56</v>
      </c>
      <c r="E1948" t="s">
        <v>23</v>
      </c>
      <c r="F1948" t="s">
        <v>32</v>
      </c>
      <c r="G1948" t="s">
        <v>2170</v>
      </c>
      <c r="H1948" s="61" t="str">
        <f t="shared" si="92"/>
        <v>65,777.00</v>
      </c>
      <c r="I1948" s="78">
        <f t="shared" si="93"/>
        <v>65777</v>
      </c>
      <c r="J1948">
        <v>0</v>
      </c>
      <c r="K1948">
        <v>0</v>
      </c>
      <c r="L1948" s="61" t="s">
        <v>2112</v>
      </c>
      <c r="M1948" s="93">
        <v>41627</v>
      </c>
      <c r="N1948">
        <v>87</v>
      </c>
      <c r="O1948">
        <v>565</v>
      </c>
      <c r="P1948">
        <v>32</v>
      </c>
      <c r="Q1948">
        <v>435</v>
      </c>
      <c r="R1948">
        <v>28</v>
      </c>
      <c r="S1948">
        <v>32</v>
      </c>
      <c r="T1948">
        <v>54</v>
      </c>
      <c r="U1948">
        <v>1</v>
      </c>
      <c r="V1948">
        <v>2</v>
      </c>
      <c r="W1948">
        <v>6</v>
      </c>
      <c r="X1948">
        <v>1</v>
      </c>
      <c r="Y1948">
        <v>0</v>
      </c>
      <c r="Z1948">
        <v>0</v>
      </c>
      <c r="AA1948" t="s">
        <v>35</v>
      </c>
      <c r="AB1948">
        <v>0</v>
      </c>
    </row>
    <row r="1949" spans="2:28" x14ac:dyDescent="0.2">
      <c r="B1949">
        <v>6131</v>
      </c>
      <c r="C1949">
        <v>1981</v>
      </c>
      <c r="D1949" s="59">
        <f t="shared" ca="1" si="91"/>
        <v>43</v>
      </c>
      <c r="E1949" t="s">
        <v>43</v>
      </c>
      <c r="F1949" t="s">
        <v>32</v>
      </c>
      <c r="G1949" t="s">
        <v>2171</v>
      </c>
      <c r="H1949" s="61" t="str">
        <f t="shared" si="92"/>
        <v>70,829.00</v>
      </c>
      <c r="I1949" s="78">
        <f t="shared" si="93"/>
        <v>70829</v>
      </c>
      <c r="J1949">
        <v>1</v>
      </c>
      <c r="K1949">
        <v>1</v>
      </c>
      <c r="L1949" s="61">
        <v>41286</v>
      </c>
      <c r="M1949" s="93">
        <v>41286</v>
      </c>
      <c r="N1949">
        <v>87</v>
      </c>
      <c r="O1949">
        <v>141</v>
      </c>
      <c r="P1949">
        <v>70</v>
      </c>
      <c r="Q1949">
        <v>106</v>
      </c>
      <c r="R1949">
        <v>72</v>
      </c>
      <c r="S1949">
        <v>19</v>
      </c>
      <c r="T1949">
        <v>23</v>
      </c>
      <c r="U1949">
        <v>2</v>
      </c>
      <c r="V1949">
        <v>4</v>
      </c>
      <c r="W1949">
        <v>8</v>
      </c>
      <c r="X1949">
        <v>3</v>
      </c>
      <c r="Y1949">
        <v>0</v>
      </c>
      <c r="Z1949">
        <v>0</v>
      </c>
      <c r="AA1949" t="s">
        <v>27</v>
      </c>
      <c r="AB1949">
        <v>0</v>
      </c>
    </row>
    <row r="1950" spans="2:28" x14ac:dyDescent="0.2">
      <c r="B1950">
        <v>10379</v>
      </c>
      <c r="C1950">
        <v>1963</v>
      </c>
      <c r="D1950" s="59">
        <f t="shared" ca="1" si="91"/>
        <v>61</v>
      </c>
      <c r="E1950" t="s">
        <v>53</v>
      </c>
      <c r="F1950" t="s">
        <v>28</v>
      </c>
      <c r="G1950" t="s">
        <v>2172</v>
      </c>
      <c r="H1950" s="61" t="str">
        <f t="shared" si="92"/>
        <v>59,247.00</v>
      </c>
      <c r="I1950" s="78">
        <f t="shared" si="93"/>
        <v>59247</v>
      </c>
      <c r="J1950">
        <v>0</v>
      </c>
      <c r="K1950">
        <v>2</v>
      </c>
      <c r="L1950" s="61">
        <v>41497</v>
      </c>
      <c r="M1950" s="93">
        <v>41497</v>
      </c>
      <c r="N1950">
        <v>87</v>
      </c>
      <c r="O1950">
        <v>327</v>
      </c>
      <c r="P1950">
        <v>9</v>
      </c>
      <c r="Q1950">
        <v>122</v>
      </c>
      <c r="R1950">
        <v>19</v>
      </c>
      <c r="S1950">
        <v>14</v>
      </c>
      <c r="T1950">
        <v>83</v>
      </c>
      <c r="U1950">
        <v>5</v>
      </c>
      <c r="V1950">
        <v>5</v>
      </c>
      <c r="W1950">
        <v>9</v>
      </c>
      <c r="X1950">
        <v>6</v>
      </c>
      <c r="Y1950">
        <v>0</v>
      </c>
      <c r="Z1950">
        <v>0</v>
      </c>
      <c r="AA1950" t="s">
        <v>27</v>
      </c>
      <c r="AB1950">
        <v>0</v>
      </c>
    </row>
    <row r="1951" spans="2:28" x14ac:dyDescent="0.2">
      <c r="B1951">
        <v>606</v>
      </c>
      <c r="C1951">
        <v>1968</v>
      </c>
      <c r="D1951" s="59">
        <f t="shared" ca="1" si="91"/>
        <v>56</v>
      </c>
      <c r="E1951" t="s">
        <v>23</v>
      </c>
      <c r="F1951" t="s">
        <v>28</v>
      </c>
      <c r="G1951" t="s">
        <v>2173</v>
      </c>
      <c r="H1951" s="61" t="str">
        <f t="shared" si="92"/>
        <v>25,930.00</v>
      </c>
      <c r="I1951" s="78">
        <f t="shared" si="93"/>
        <v>25930</v>
      </c>
      <c r="J1951">
        <v>1</v>
      </c>
      <c r="K1951">
        <v>1</v>
      </c>
      <c r="L1951" s="61">
        <v>41557</v>
      </c>
      <c r="M1951" s="93">
        <v>41557</v>
      </c>
      <c r="N1951">
        <v>87</v>
      </c>
      <c r="O1951">
        <v>6</v>
      </c>
      <c r="P1951">
        <v>1</v>
      </c>
      <c r="Q1951">
        <v>2</v>
      </c>
      <c r="R1951">
        <v>2</v>
      </c>
      <c r="S1951">
        <v>0</v>
      </c>
      <c r="T1951">
        <v>4</v>
      </c>
      <c r="U1951">
        <v>1</v>
      </c>
      <c r="V1951">
        <v>1</v>
      </c>
      <c r="W1951">
        <v>2</v>
      </c>
      <c r="X1951">
        <v>7</v>
      </c>
      <c r="Y1951">
        <v>0</v>
      </c>
      <c r="Z1951">
        <v>0</v>
      </c>
      <c r="AA1951" t="s">
        <v>27</v>
      </c>
      <c r="AB1951">
        <v>0</v>
      </c>
    </row>
    <row r="1952" spans="2:28" x14ac:dyDescent="0.2">
      <c r="B1952">
        <v>7801</v>
      </c>
      <c r="C1952">
        <v>1960</v>
      </c>
      <c r="D1952" s="59">
        <f t="shared" ca="1" si="91"/>
        <v>64</v>
      </c>
      <c r="E1952" t="s">
        <v>23</v>
      </c>
      <c r="F1952" t="s">
        <v>32</v>
      </c>
      <c r="G1952" t="s">
        <v>2174</v>
      </c>
      <c r="H1952" s="61" t="str">
        <f t="shared" si="92"/>
        <v>54,753.00</v>
      </c>
      <c r="I1952" s="78">
        <f t="shared" si="93"/>
        <v>54753</v>
      </c>
      <c r="J1952">
        <v>0</v>
      </c>
      <c r="K1952">
        <v>1</v>
      </c>
      <c r="L1952" s="61">
        <v>41617</v>
      </c>
      <c r="M1952" s="93">
        <v>41617</v>
      </c>
      <c r="N1952">
        <v>87</v>
      </c>
      <c r="O1952">
        <v>197</v>
      </c>
      <c r="P1952">
        <v>107</v>
      </c>
      <c r="Q1952">
        <v>227</v>
      </c>
      <c r="R1952">
        <v>7</v>
      </c>
      <c r="S1952">
        <v>59</v>
      </c>
      <c r="T1952">
        <v>131</v>
      </c>
      <c r="U1952">
        <v>3</v>
      </c>
      <c r="V1952">
        <v>5</v>
      </c>
      <c r="W1952">
        <v>11</v>
      </c>
      <c r="X1952">
        <v>4</v>
      </c>
      <c r="Y1952">
        <v>0</v>
      </c>
      <c r="Z1952">
        <v>0</v>
      </c>
      <c r="AA1952" t="s">
        <v>67</v>
      </c>
      <c r="AB1952">
        <v>0</v>
      </c>
    </row>
    <row r="1953" spans="2:28" x14ac:dyDescent="0.2">
      <c r="B1953">
        <v>2445</v>
      </c>
      <c r="C1953">
        <v>1975</v>
      </c>
      <c r="D1953" s="59">
        <f t="shared" ca="1" si="91"/>
        <v>49</v>
      </c>
      <c r="E1953" t="s">
        <v>40</v>
      </c>
      <c r="F1953" t="s">
        <v>32</v>
      </c>
      <c r="G1953" t="s">
        <v>2175</v>
      </c>
      <c r="H1953" s="61" t="str">
        <f t="shared" si="92"/>
        <v>28,440.00</v>
      </c>
      <c r="I1953" s="78">
        <f t="shared" si="93"/>
        <v>28440</v>
      </c>
      <c r="J1953">
        <v>1</v>
      </c>
      <c r="K1953">
        <v>0</v>
      </c>
      <c r="L1953" s="61">
        <v>41462</v>
      </c>
      <c r="M1953" s="93">
        <v>41462</v>
      </c>
      <c r="N1953">
        <v>87</v>
      </c>
      <c r="O1953">
        <v>38</v>
      </c>
      <c r="P1953">
        <v>1</v>
      </c>
      <c r="Q1953">
        <v>24</v>
      </c>
      <c r="R1953">
        <v>0</v>
      </c>
      <c r="S1953">
        <v>0</v>
      </c>
      <c r="T1953">
        <v>0</v>
      </c>
      <c r="U1953">
        <v>1</v>
      </c>
      <c r="V1953">
        <v>2</v>
      </c>
      <c r="W1953">
        <v>3</v>
      </c>
      <c r="X1953">
        <v>8</v>
      </c>
      <c r="Y1953">
        <v>0</v>
      </c>
      <c r="Z1953">
        <v>0</v>
      </c>
      <c r="AA1953" t="s">
        <v>27</v>
      </c>
      <c r="AB1953">
        <v>0</v>
      </c>
    </row>
    <row r="1954" spans="2:28" x14ac:dyDescent="0.2">
      <c r="B1954">
        <v>5346</v>
      </c>
      <c r="C1954">
        <v>1974</v>
      </c>
      <c r="D1954" s="59">
        <f t="shared" ca="1" si="91"/>
        <v>50</v>
      </c>
      <c r="E1954" t="s">
        <v>43</v>
      </c>
      <c r="F1954" t="s">
        <v>32</v>
      </c>
      <c r="G1954" t="s">
        <v>2176</v>
      </c>
      <c r="H1954" s="61" t="str">
        <f t="shared" si="92"/>
        <v>23,559.00</v>
      </c>
      <c r="I1954" s="78">
        <f t="shared" si="93"/>
        <v>23559</v>
      </c>
      <c r="J1954">
        <v>1</v>
      </c>
      <c r="K1954">
        <v>0</v>
      </c>
      <c r="L1954" s="61">
        <v>41340</v>
      </c>
      <c r="M1954" s="93">
        <v>41340</v>
      </c>
      <c r="N1954">
        <v>87</v>
      </c>
      <c r="O1954">
        <v>25</v>
      </c>
      <c r="P1954">
        <v>5</v>
      </c>
      <c r="Q1954">
        <v>19</v>
      </c>
      <c r="R1954">
        <v>7</v>
      </c>
      <c r="S1954">
        <v>0</v>
      </c>
      <c r="T1954">
        <v>23</v>
      </c>
      <c r="U1954">
        <v>3</v>
      </c>
      <c r="V1954">
        <v>3</v>
      </c>
      <c r="W1954">
        <v>3</v>
      </c>
      <c r="X1954">
        <v>7</v>
      </c>
      <c r="Y1954">
        <v>0</v>
      </c>
      <c r="Z1954">
        <v>0</v>
      </c>
      <c r="AA1954" t="s">
        <v>46</v>
      </c>
      <c r="AB1954">
        <v>0</v>
      </c>
    </row>
    <row r="1955" spans="2:28" x14ac:dyDescent="0.2">
      <c r="B1955">
        <v>550</v>
      </c>
      <c r="C1955">
        <v>1953</v>
      </c>
      <c r="D1955" s="59">
        <f t="shared" ca="1" si="91"/>
        <v>71</v>
      </c>
      <c r="E1955" t="s">
        <v>23</v>
      </c>
      <c r="F1955" t="s">
        <v>24</v>
      </c>
      <c r="G1955" t="s">
        <v>2177</v>
      </c>
      <c r="H1955" s="61" t="str">
        <f t="shared" si="92"/>
        <v>62,335.00</v>
      </c>
      <c r="I1955" s="78">
        <f t="shared" si="93"/>
        <v>62335</v>
      </c>
      <c r="J1955">
        <v>0</v>
      </c>
      <c r="K1955">
        <v>1</v>
      </c>
      <c r="L1955" s="61" t="s">
        <v>1444</v>
      </c>
      <c r="M1955" s="93">
        <v>41417</v>
      </c>
      <c r="N1955">
        <v>87</v>
      </c>
      <c r="O1955">
        <v>243</v>
      </c>
      <c r="P1955">
        <v>131</v>
      </c>
      <c r="Q1955">
        <v>217</v>
      </c>
      <c r="R1955">
        <v>85</v>
      </c>
      <c r="S1955">
        <v>6</v>
      </c>
      <c r="T1955">
        <v>26</v>
      </c>
      <c r="U1955">
        <v>2</v>
      </c>
      <c r="V1955">
        <v>3</v>
      </c>
      <c r="W1955">
        <v>13</v>
      </c>
      <c r="X1955">
        <v>2</v>
      </c>
      <c r="Y1955">
        <v>0</v>
      </c>
      <c r="Z1955">
        <v>0</v>
      </c>
      <c r="AA1955" t="s">
        <v>27</v>
      </c>
      <c r="AB1955">
        <v>0</v>
      </c>
    </row>
    <row r="1956" spans="2:28" x14ac:dyDescent="0.2">
      <c r="B1956">
        <v>4478</v>
      </c>
      <c r="C1956">
        <v>1980</v>
      </c>
      <c r="D1956" s="59">
        <f t="shared" ca="1" si="91"/>
        <v>44</v>
      </c>
      <c r="E1956" t="s">
        <v>23</v>
      </c>
      <c r="F1956" t="s">
        <v>32</v>
      </c>
      <c r="G1956" t="s">
        <v>2178</v>
      </c>
      <c r="H1956" s="61" t="str">
        <f t="shared" si="92"/>
        <v>63,777.00</v>
      </c>
      <c r="I1956" s="78">
        <f t="shared" si="93"/>
        <v>63777</v>
      </c>
      <c r="J1956">
        <v>1</v>
      </c>
      <c r="K1956">
        <v>1</v>
      </c>
      <c r="L1956" s="61" t="s">
        <v>376</v>
      </c>
      <c r="M1956" s="93">
        <v>41357</v>
      </c>
      <c r="N1956">
        <v>87</v>
      </c>
      <c r="O1956">
        <v>457</v>
      </c>
      <c r="P1956">
        <v>5</v>
      </c>
      <c r="Q1956">
        <v>106</v>
      </c>
      <c r="R1956">
        <v>15</v>
      </c>
      <c r="S1956">
        <v>17</v>
      </c>
      <c r="T1956">
        <v>53</v>
      </c>
      <c r="U1956">
        <v>8</v>
      </c>
      <c r="V1956">
        <v>11</v>
      </c>
      <c r="W1956">
        <v>6</v>
      </c>
      <c r="X1956">
        <v>8</v>
      </c>
      <c r="Y1956">
        <v>0</v>
      </c>
      <c r="Z1956">
        <v>0</v>
      </c>
      <c r="AA1956" t="s">
        <v>50</v>
      </c>
      <c r="AB1956">
        <v>0</v>
      </c>
    </row>
    <row r="1957" spans="2:28" x14ac:dyDescent="0.2">
      <c r="B1957">
        <v>2350</v>
      </c>
      <c r="C1957">
        <v>1973</v>
      </c>
      <c r="D1957" s="59">
        <f t="shared" ca="1" si="91"/>
        <v>51</v>
      </c>
      <c r="E1957" t="s">
        <v>23</v>
      </c>
      <c r="F1957" t="s">
        <v>32</v>
      </c>
      <c r="G1957" t="s">
        <v>2179</v>
      </c>
      <c r="H1957" s="61" t="str">
        <f t="shared" si="92"/>
        <v>59,666.00</v>
      </c>
      <c r="I1957" s="78">
        <f t="shared" si="93"/>
        <v>59666</v>
      </c>
      <c r="J1957">
        <v>1</v>
      </c>
      <c r="K1957">
        <v>1</v>
      </c>
      <c r="L1957" s="61" t="s">
        <v>1428</v>
      </c>
      <c r="M1957" s="93">
        <v>41355</v>
      </c>
      <c r="N1957">
        <v>87</v>
      </c>
      <c r="O1957">
        <v>623</v>
      </c>
      <c r="P1957">
        <v>53</v>
      </c>
      <c r="Q1957">
        <v>178</v>
      </c>
      <c r="R1957">
        <v>23</v>
      </c>
      <c r="S1957">
        <v>17</v>
      </c>
      <c r="T1957">
        <v>133</v>
      </c>
      <c r="U1957">
        <v>7</v>
      </c>
      <c r="V1957">
        <v>3</v>
      </c>
      <c r="W1957">
        <v>8</v>
      </c>
      <c r="X1957">
        <v>8</v>
      </c>
      <c r="Y1957">
        <v>0</v>
      </c>
      <c r="Z1957">
        <v>0</v>
      </c>
      <c r="AA1957" t="s">
        <v>31</v>
      </c>
      <c r="AB1957">
        <v>1</v>
      </c>
    </row>
    <row r="1958" spans="2:28" x14ac:dyDescent="0.2">
      <c r="B1958">
        <v>1118</v>
      </c>
      <c r="C1958">
        <v>1957</v>
      </c>
      <c r="D1958" s="59">
        <f t="shared" ca="1" si="91"/>
        <v>67</v>
      </c>
      <c r="E1958" t="s">
        <v>53</v>
      </c>
      <c r="F1958" t="s">
        <v>32</v>
      </c>
      <c r="G1958" t="s">
        <v>2180</v>
      </c>
      <c r="H1958" s="61" t="str">
        <f t="shared" si="92"/>
        <v>50,965.00</v>
      </c>
      <c r="I1958" s="78">
        <f t="shared" si="93"/>
        <v>50965</v>
      </c>
      <c r="J1958">
        <v>0</v>
      </c>
      <c r="K1958">
        <v>1</v>
      </c>
      <c r="L1958" s="61" t="s">
        <v>221</v>
      </c>
      <c r="M1958" s="93">
        <v>41325</v>
      </c>
      <c r="N1958">
        <v>87</v>
      </c>
      <c r="O1958">
        <v>544</v>
      </c>
      <c r="P1958">
        <v>13</v>
      </c>
      <c r="Q1958">
        <v>85</v>
      </c>
      <c r="R1958">
        <v>8</v>
      </c>
      <c r="S1958">
        <v>6</v>
      </c>
      <c r="T1958">
        <v>29</v>
      </c>
      <c r="U1958">
        <v>3</v>
      </c>
      <c r="V1958">
        <v>10</v>
      </c>
      <c r="W1958">
        <v>5</v>
      </c>
      <c r="X1958">
        <v>8</v>
      </c>
      <c r="Y1958">
        <v>0</v>
      </c>
      <c r="Z1958">
        <v>0</v>
      </c>
      <c r="AA1958" t="s">
        <v>27</v>
      </c>
      <c r="AB1958">
        <v>1</v>
      </c>
    </row>
    <row r="1959" spans="2:28" x14ac:dyDescent="0.2">
      <c r="B1959">
        <v>1491</v>
      </c>
      <c r="C1959">
        <v>1966</v>
      </c>
      <c r="D1959" s="59">
        <f t="shared" ca="1" si="91"/>
        <v>58</v>
      </c>
      <c r="E1959" t="s">
        <v>43</v>
      </c>
      <c r="F1959" t="s">
        <v>32</v>
      </c>
      <c r="G1959" t="s">
        <v>2181</v>
      </c>
      <c r="H1959" s="61" t="str">
        <f t="shared" si="92"/>
        <v>71,488.00</v>
      </c>
      <c r="I1959" s="78">
        <f t="shared" si="93"/>
        <v>71488</v>
      </c>
      <c r="J1959">
        <v>0</v>
      </c>
      <c r="K1959">
        <v>0</v>
      </c>
      <c r="L1959" s="61" t="s">
        <v>804</v>
      </c>
      <c r="M1959" s="93">
        <v>41323</v>
      </c>
      <c r="N1959">
        <v>87</v>
      </c>
      <c r="O1959">
        <v>162</v>
      </c>
      <c r="P1959">
        <v>33</v>
      </c>
      <c r="Q1959">
        <v>124</v>
      </c>
      <c r="R1959">
        <v>40</v>
      </c>
      <c r="S1959">
        <v>28</v>
      </c>
      <c r="T1959">
        <v>172</v>
      </c>
      <c r="U1959">
        <v>2</v>
      </c>
      <c r="V1959">
        <v>3</v>
      </c>
      <c r="W1959">
        <v>7</v>
      </c>
      <c r="X1959">
        <v>1</v>
      </c>
      <c r="Y1959">
        <v>0</v>
      </c>
      <c r="Z1959">
        <v>0</v>
      </c>
      <c r="AA1959" t="s">
        <v>31</v>
      </c>
      <c r="AB1959">
        <v>0</v>
      </c>
    </row>
    <row r="1960" spans="2:28" x14ac:dyDescent="0.2">
      <c r="B1960">
        <v>4507</v>
      </c>
      <c r="C1960">
        <v>1953</v>
      </c>
      <c r="D1960" s="59">
        <f t="shared" ca="1" si="91"/>
        <v>71</v>
      </c>
      <c r="E1960" t="s">
        <v>23</v>
      </c>
      <c r="F1960" t="s">
        <v>28</v>
      </c>
      <c r="G1960" t="s">
        <v>2182</v>
      </c>
      <c r="H1960" s="61" t="str">
        <f t="shared" si="92"/>
        <v>72,228.00</v>
      </c>
      <c r="I1960" s="78">
        <f t="shared" si="93"/>
        <v>72228</v>
      </c>
      <c r="J1960">
        <v>0</v>
      </c>
      <c r="K1960">
        <v>0</v>
      </c>
      <c r="L1960" s="61" t="s">
        <v>2183</v>
      </c>
      <c r="M1960" s="93">
        <v>41240</v>
      </c>
      <c r="N1960">
        <v>87</v>
      </c>
      <c r="O1960">
        <v>631</v>
      </c>
      <c r="P1960">
        <v>28</v>
      </c>
      <c r="Q1960">
        <v>491</v>
      </c>
      <c r="R1960">
        <v>30</v>
      </c>
      <c r="S1960">
        <v>14</v>
      </c>
      <c r="T1960">
        <v>56</v>
      </c>
      <c r="U1960">
        <v>1</v>
      </c>
      <c r="V1960">
        <v>6</v>
      </c>
      <c r="W1960">
        <v>8</v>
      </c>
      <c r="X1960">
        <v>3</v>
      </c>
      <c r="Y1960">
        <v>0</v>
      </c>
      <c r="Z1960">
        <v>0</v>
      </c>
      <c r="AA1960" t="s">
        <v>27</v>
      </c>
      <c r="AB1960">
        <v>0</v>
      </c>
    </row>
    <row r="1961" spans="2:28" x14ac:dyDescent="0.2">
      <c r="B1961">
        <v>7023</v>
      </c>
      <c r="C1961">
        <v>1954</v>
      </c>
      <c r="D1961" s="59">
        <f t="shared" ca="1" si="91"/>
        <v>70</v>
      </c>
      <c r="E1961" t="s">
        <v>40</v>
      </c>
      <c r="F1961" t="s">
        <v>28</v>
      </c>
      <c r="G1961" t="s">
        <v>2184</v>
      </c>
      <c r="H1961" s="61" t="str">
        <f t="shared" si="92"/>
        <v>46,231.00</v>
      </c>
      <c r="I1961" s="78">
        <f t="shared" si="93"/>
        <v>46231</v>
      </c>
      <c r="J1961">
        <v>2</v>
      </c>
      <c r="K1961">
        <v>1</v>
      </c>
      <c r="L1961" s="61" t="s">
        <v>1619</v>
      </c>
      <c r="M1961" s="93">
        <v>41239</v>
      </c>
      <c r="N1961">
        <v>87</v>
      </c>
      <c r="O1961">
        <v>189</v>
      </c>
      <c r="P1961">
        <v>2</v>
      </c>
      <c r="Q1961">
        <v>55</v>
      </c>
      <c r="R1961">
        <v>0</v>
      </c>
      <c r="S1961">
        <v>5</v>
      </c>
      <c r="T1961">
        <v>12</v>
      </c>
      <c r="U1961">
        <v>4</v>
      </c>
      <c r="V1961">
        <v>6</v>
      </c>
      <c r="W1961">
        <v>4</v>
      </c>
      <c r="X1961">
        <v>9</v>
      </c>
      <c r="Y1961">
        <v>0</v>
      </c>
      <c r="Z1961">
        <v>0</v>
      </c>
      <c r="AA1961" t="s">
        <v>67</v>
      </c>
      <c r="AB1961">
        <v>0</v>
      </c>
    </row>
    <row r="1962" spans="2:28" x14ac:dyDescent="0.2">
      <c r="B1962">
        <v>6977</v>
      </c>
      <c r="C1962">
        <v>1975</v>
      </c>
      <c r="D1962" s="59">
        <f t="shared" ca="1" si="91"/>
        <v>49</v>
      </c>
      <c r="E1962" t="s">
        <v>23</v>
      </c>
      <c r="F1962" t="s">
        <v>32</v>
      </c>
      <c r="G1962" t="s">
        <v>1972</v>
      </c>
      <c r="H1962" s="61" t="str">
        <f t="shared" si="92"/>
        <v>75,702.00</v>
      </c>
      <c r="I1962" s="78">
        <f t="shared" si="93"/>
        <v>75702</v>
      </c>
      <c r="J1962">
        <v>0</v>
      </c>
      <c r="K1962">
        <v>1</v>
      </c>
      <c r="L1962" s="61" t="s">
        <v>1885</v>
      </c>
      <c r="M1962" s="93">
        <v>41196</v>
      </c>
      <c r="N1962">
        <v>87</v>
      </c>
      <c r="O1962">
        <v>1073</v>
      </c>
      <c r="P1962">
        <v>0</v>
      </c>
      <c r="Q1962">
        <v>629</v>
      </c>
      <c r="R1962">
        <v>145</v>
      </c>
      <c r="S1962">
        <v>37</v>
      </c>
      <c r="T1962">
        <v>37</v>
      </c>
      <c r="U1962">
        <v>1</v>
      </c>
      <c r="V1962">
        <v>10</v>
      </c>
      <c r="W1962">
        <v>13</v>
      </c>
      <c r="X1962">
        <v>6</v>
      </c>
      <c r="Y1962">
        <v>0</v>
      </c>
      <c r="Z1962">
        <v>0</v>
      </c>
      <c r="AA1962" t="s">
        <v>27</v>
      </c>
      <c r="AB1962">
        <v>1</v>
      </c>
    </row>
    <row r="1963" spans="2:28" x14ac:dyDescent="0.2">
      <c r="B1963">
        <v>4042</v>
      </c>
      <c r="C1963">
        <v>1972</v>
      </c>
      <c r="D1963" s="59">
        <f t="shared" ca="1" si="91"/>
        <v>52</v>
      </c>
      <c r="E1963" t="s">
        <v>23</v>
      </c>
      <c r="F1963" t="s">
        <v>24</v>
      </c>
      <c r="G1963" t="s">
        <v>2185</v>
      </c>
      <c r="H1963" s="61" t="str">
        <f t="shared" si="92"/>
        <v>43,300.00</v>
      </c>
      <c r="I1963" s="78">
        <f t="shared" si="93"/>
        <v>43300</v>
      </c>
      <c r="J1963">
        <v>0</v>
      </c>
      <c r="K1963">
        <v>1</v>
      </c>
      <c r="L1963" s="61" t="s">
        <v>76</v>
      </c>
      <c r="M1963" s="93">
        <v>41195</v>
      </c>
      <c r="N1963">
        <v>87</v>
      </c>
      <c r="O1963">
        <v>91</v>
      </c>
      <c r="P1963">
        <v>3</v>
      </c>
      <c r="Q1963">
        <v>52</v>
      </c>
      <c r="R1963">
        <v>2</v>
      </c>
      <c r="S1963">
        <v>1</v>
      </c>
      <c r="T1963">
        <v>31</v>
      </c>
      <c r="U1963">
        <v>3</v>
      </c>
      <c r="V1963">
        <v>4</v>
      </c>
      <c r="W1963">
        <v>4</v>
      </c>
      <c r="X1963">
        <v>8</v>
      </c>
      <c r="Y1963">
        <v>1</v>
      </c>
      <c r="Z1963">
        <v>0</v>
      </c>
      <c r="AA1963" t="s">
        <v>31</v>
      </c>
      <c r="AB1963">
        <v>0</v>
      </c>
    </row>
    <row r="1964" spans="2:28" x14ac:dyDescent="0.2">
      <c r="B1964">
        <v>7274</v>
      </c>
      <c r="C1964">
        <v>1958</v>
      </c>
      <c r="D1964" s="59">
        <f t="shared" ca="1" si="91"/>
        <v>66</v>
      </c>
      <c r="E1964" t="s">
        <v>23</v>
      </c>
      <c r="F1964" t="s">
        <v>32</v>
      </c>
      <c r="G1964" t="s">
        <v>2186</v>
      </c>
      <c r="H1964" s="61" t="str">
        <f t="shared" si="92"/>
        <v>78,618.00</v>
      </c>
      <c r="I1964" s="78">
        <f t="shared" si="93"/>
        <v>78618</v>
      </c>
      <c r="J1964">
        <v>0</v>
      </c>
      <c r="K1964">
        <v>0</v>
      </c>
      <c r="L1964" s="61" t="s">
        <v>147</v>
      </c>
      <c r="M1964" s="93">
        <v>41180</v>
      </c>
      <c r="N1964">
        <v>87</v>
      </c>
      <c r="O1964">
        <v>736</v>
      </c>
      <c r="P1964">
        <v>163</v>
      </c>
      <c r="Q1964">
        <v>818</v>
      </c>
      <c r="R1964">
        <v>212</v>
      </c>
      <c r="S1964">
        <v>163</v>
      </c>
      <c r="T1964">
        <v>61</v>
      </c>
      <c r="U1964">
        <v>1</v>
      </c>
      <c r="V1964">
        <v>4</v>
      </c>
      <c r="W1964">
        <v>10</v>
      </c>
      <c r="X1964">
        <v>2</v>
      </c>
      <c r="Y1964">
        <v>0</v>
      </c>
      <c r="Z1964">
        <v>0</v>
      </c>
      <c r="AA1964" t="s">
        <v>27</v>
      </c>
      <c r="AB1964">
        <v>1</v>
      </c>
    </row>
    <row r="1965" spans="2:28" x14ac:dyDescent="0.2">
      <c r="B1965">
        <v>3332</v>
      </c>
      <c r="C1965">
        <v>1986</v>
      </c>
      <c r="D1965" s="59">
        <f t="shared" ca="1" si="91"/>
        <v>38</v>
      </c>
      <c r="E1965" t="s">
        <v>23</v>
      </c>
      <c r="F1965" t="s">
        <v>28</v>
      </c>
      <c r="G1965" t="s">
        <v>2187</v>
      </c>
      <c r="H1965" s="61" t="str">
        <f t="shared" si="92"/>
        <v>29,760.00</v>
      </c>
      <c r="I1965" s="78">
        <f t="shared" si="93"/>
        <v>29760</v>
      </c>
      <c r="J1965">
        <v>1</v>
      </c>
      <c r="K1965">
        <v>0</v>
      </c>
      <c r="L1965" s="61" t="s">
        <v>1621</v>
      </c>
      <c r="M1965" s="93">
        <v>41150</v>
      </c>
      <c r="N1965">
        <v>87</v>
      </c>
      <c r="O1965">
        <v>64</v>
      </c>
      <c r="P1965">
        <v>4</v>
      </c>
      <c r="Q1965">
        <v>68</v>
      </c>
      <c r="R1965">
        <v>7</v>
      </c>
      <c r="S1965">
        <v>5</v>
      </c>
      <c r="T1965">
        <v>17</v>
      </c>
      <c r="U1965">
        <v>4</v>
      </c>
      <c r="V1965">
        <v>3</v>
      </c>
      <c r="W1965">
        <v>4</v>
      </c>
      <c r="X1965">
        <v>8</v>
      </c>
      <c r="Y1965">
        <v>0</v>
      </c>
      <c r="Z1965">
        <v>0</v>
      </c>
      <c r="AA1965" t="s">
        <v>46</v>
      </c>
      <c r="AB1965">
        <v>0</v>
      </c>
    </row>
    <row r="1966" spans="2:28" x14ac:dyDescent="0.2">
      <c r="B1966">
        <v>7433</v>
      </c>
      <c r="C1966">
        <v>1986</v>
      </c>
      <c r="D1966" s="59">
        <f t="shared" ca="1" si="91"/>
        <v>38</v>
      </c>
      <c r="E1966" t="s">
        <v>23</v>
      </c>
      <c r="F1966" t="s">
        <v>28</v>
      </c>
      <c r="G1966" t="s">
        <v>2187</v>
      </c>
      <c r="H1966" s="61" t="str">
        <f t="shared" si="92"/>
        <v>29,760.00</v>
      </c>
      <c r="I1966" s="78">
        <f t="shared" si="93"/>
        <v>29760</v>
      </c>
      <c r="J1966">
        <v>1</v>
      </c>
      <c r="K1966">
        <v>0</v>
      </c>
      <c r="L1966" s="61" t="s">
        <v>1621</v>
      </c>
      <c r="M1966" s="93">
        <v>41150</v>
      </c>
      <c r="N1966">
        <v>87</v>
      </c>
      <c r="O1966">
        <v>64</v>
      </c>
      <c r="P1966">
        <v>4</v>
      </c>
      <c r="Q1966">
        <v>68</v>
      </c>
      <c r="R1966">
        <v>7</v>
      </c>
      <c r="S1966">
        <v>5</v>
      </c>
      <c r="T1966">
        <v>17</v>
      </c>
      <c r="U1966">
        <v>4</v>
      </c>
      <c r="V1966">
        <v>3</v>
      </c>
      <c r="W1966">
        <v>4</v>
      </c>
      <c r="X1966">
        <v>8</v>
      </c>
      <c r="Y1966">
        <v>0</v>
      </c>
      <c r="Z1966">
        <v>0</v>
      </c>
      <c r="AA1966" t="s">
        <v>27</v>
      </c>
      <c r="AB1966">
        <v>0</v>
      </c>
    </row>
    <row r="1967" spans="2:28" x14ac:dyDescent="0.2">
      <c r="B1967">
        <v>9386</v>
      </c>
      <c r="C1967">
        <v>1963</v>
      </c>
      <c r="D1967" s="59">
        <f t="shared" ca="1" si="91"/>
        <v>61</v>
      </c>
      <c r="E1967" t="s">
        <v>23</v>
      </c>
      <c r="F1967" t="s">
        <v>32</v>
      </c>
      <c r="G1967" t="s">
        <v>2188</v>
      </c>
      <c r="H1967" s="61" t="str">
        <f t="shared" si="92"/>
        <v>50,127.00</v>
      </c>
      <c r="I1967" s="78">
        <f t="shared" si="93"/>
        <v>50127</v>
      </c>
      <c r="J1967">
        <v>0</v>
      </c>
      <c r="K1967">
        <v>1</v>
      </c>
      <c r="L1967" s="61" t="s">
        <v>607</v>
      </c>
      <c r="M1967" s="93">
        <v>41788</v>
      </c>
      <c r="N1967">
        <v>88</v>
      </c>
      <c r="O1967">
        <v>274</v>
      </c>
      <c r="P1967">
        <v>0</v>
      </c>
      <c r="Q1967">
        <v>21</v>
      </c>
      <c r="R1967">
        <v>4</v>
      </c>
      <c r="S1967">
        <v>6</v>
      </c>
      <c r="T1967">
        <v>15</v>
      </c>
      <c r="U1967">
        <v>1</v>
      </c>
      <c r="V1967">
        <v>5</v>
      </c>
      <c r="W1967">
        <v>6</v>
      </c>
      <c r="X1967">
        <v>6</v>
      </c>
      <c r="Y1967">
        <v>0</v>
      </c>
      <c r="Z1967">
        <v>0</v>
      </c>
      <c r="AA1967" t="s">
        <v>27</v>
      </c>
      <c r="AB1967">
        <v>1</v>
      </c>
    </row>
    <row r="1968" spans="2:28" x14ac:dyDescent="0.2">
      <c r="B1968">
        <v>5176</v>
      </c>
      <c r="C1968">
        <v>1989</v>
      </c>
      <c r="D1968" s="59">
        <f t="shared" ca="1" si="91"/>
        <v>35</v>
      </c>
      <c r="E1968" t="s">
        <v>23</v>
      </c>
      <c r="F1968" t="s">
        <v>32</v>
      </c>
      <c r="G1968" t="s">
        <v>2189</v>
      </c>
      <c r="H1968" s="61" t="str">
        <f t="shared" si="92"/>
        <v>29,604.00</v>
      </c>
      <c r="I1968" s="78">
        <f t="shared" si="93"/>
        <v>29604</v>
      </c>
      <c r="J1968">
        <v>1</v>
      </c>
      <c r="K1968">
        <v>0</v>
      </c>
      <c r="L1968" s="61">
        <v>41498</v>
      </c>
      <c r="M1968" s="93">
        <v>41498</v>
      </c>
      <c r="N1968">
        <v>88</v>
      </c>
      <c r="O1968">
        <v>7</v>
      </c>
      <c r="P1968">
        <v>6</v>
      </c>
      <c r="Q1968">
        <v>13</v>
      </c>
      <c r="R1968">
        <v>7</v>
      </c>
      <c r="S1968">
        <v>6</v>
      </c>
      <c r="T1968">
        <v>14</v>
      </c>
      <c r="U1968">
        <v>1</v>
      </c>
      <c r="V1968">
        <v>1</v>
      </c>
      <c r="W1968">
        <v>3</v>
      </c>
      <c r="X1968">
        <v>9</v>
      </c>
      <c r="Y1968">
        <v>0</v>
      </c>
      <c r="Z1968">
        <v>0</v>
      </c>
      <c r="AA1968" t="s">
        <v>67</v>
      </c>
      <c r="AB1968">
        <v>1</v>
      </c>
    </row>
    <row r="1969" spans="2:28" x14ac:dyDescent="0.2">
      <c r="B1969">
        <v>10323</v>
      </c>
      <c r="C1969">
        <v>1953</v>
      </c>
      <c r="D1969" s="59">
        <f t="shared" ca="1" si="91"/>
        <v>71</v>
      </c>
      <c r="E1969" t="s">
        <v>23</v>
      </c>
      <c r="F1969" t="s">
        <v>32</v>
      </c>
      <c r="G1969" t="s">
        <v>2190</v>
      </c>
      <c r="H1969" s="61" t="str">
        <f t="shared" si="92"/>
        <v>49,413.00</v>
      </c>
      <c r="I1969" s="78">
        <f t="shared" si="93"/>
        <v>49413</v>
      </c>
      <c r="J1969">
        <v>0</v>
      </c>
      <c r="K1969">
        <v>1</v>
      </c>
      <c r="L1969" s="61" t="s">
        <v>619</v>
      </c>
      <c r="M1969" s="93">
        <v>41572</v>
      </c>
      <c r="N1969">
        <v>88</v>
      </c>
      <c r="O1969">
        <v>205</v>
      </c>
      <c r="P1969">
        <v>7</v>
      </c>
      <c r="Q1969">
        <v>41</v>
      </c>
      <c r="R1969">
        <v>3</v>
      </c>
      <c r="S1969">
        <v>2</v>
      </c>
      <c r="T1969">
        <v>46</v>
      </c>
      <c r="U1969">
        <v>2</v>
      </c>
      <c r="V1969">
        <v>4</v>
      </c>
      <c r="W1969">
        <v>5</v>
      </c>
      <c r="X1969">
        <v>5</v>
      </c>
      <c r="Y1969">
        <v>0</v>
      </c>
      <c r="Z1969">
        <v>0</v>
      </c>
      <c r="AA1969" t="s">
        <v>27</v>
      </c>
      <c r="AB1969">
        <v>0</v>
      </c>
    </row>
    <row r="1970" spans="2:28" x14ac:dyDescent="0.2">
      <c r="B1970">
        <v>4682</v>
      </c>
      <c r="C1970">
        <v>1959</v>
      </c>
      <c r="D1970" s="59">
        <f t="shared" ca="1" si="91"/>
        <v>65</v>
      </c>
      <c r="E1970" t="s">
        <v>23</v>
      </c>
      <c r="F1970" t="s">
        <v>32</v>
      </c>
      <c r="G1970" t="s">
        <v>2191</v>
      </c>
      <c r="H1970" s="61" t="str">
        <f t="shared" si="92"/>
        <v>51,876.00</v>
      </c>
      <c r="I1970" s="78">
        <f t="shared" si="93"/>
        <v>51876</v>
      </c>
      <c r="J1970">
        <v>0</v>
      </c>
      <c r="K1970">
        <v>0</v>
      </c>
      <c r="L1970" s="61" t="s">
        <v>1761</v>
      </c>
      <c r="M1970" s="93">
        <v>41562</v>
      </c>
      <c r="N1970">
        <v>88</v>
      </c>
      <c r="O1970">
        <v>99</v>
      </c>
      <c r="P1970">
        <v>27</v>
      </c>
      <c r="Q1970">
        <v>102</v>
      </c>
      <c r="R1970">
        <v>28</v>
      </c>
      <c r="S1970">
        <v>48</v>
      </c>
      <c r="T1970">
        <v>6</v>
      </c>
      <c r="U1970">
        <v>1</v>
      </c>
      <c r="V1970">
        <v>2</v>
      </c>
      <c r="W1970">
        <v>8</v>
      </c>
      <c r="X1970">
        <v>1</v>
      </c>
      <c r="Y1970">
        <v>0</v>
      </c>
      <c r="Z1970">
        <v>0</v>
      </c>
      <c r="AA1970" t="s">
        <v>46</v>
      </c>
      <c r="AB1970">
        <v>0</v>
      </c>
    </row>
    <row r="1971" spans="2:28" x14ac:dyDescent="0.2">
      <c r="B1971">
        <v>3083</v>
      </c>
      <c r="C1971">
        <v>1975</v>
      </c>
      <c r="D1971" s="59">
        <f t="shared" ca="1" si="91"/>
        <v>49</v>
      </c>
      <c r="E1971" t="s">
        <v>23</v>
      </c>
      <c r="F1971" t="s">
        <v>32</v>
      </c>
      <c r="G1971" t="s">
        <v>2192</v>
      </c>
      <c r="H1971" s="61" t="str">
        <f t="shared" si="92"/>
        <v>45,837.00</v>
      </c>
      <c r="I1971" s="78">
        <f t="shared" si="93"/>
        <v>45837</v>
      </c>
      <c r="J1971">
        <v>1</v>
      </c>
      <c r="K1971">
        <v>1</v>
      </c>
      <c r="L1971" s="61" t="s">
        <v>2193</v>
      </c>
      <c r="M1971" s="93">
        <v>41481</v>
      </c>
      <c r="N1971">
        <v>88</v>
      </c>
      <c r="O1971">
        <v>215</v>
      </c>
      <c r="P1971">
        <v>13</v>
      </c>
      <c r="Q1971">
        <v>87</v>
      </c>
      <c r="R1971">
        <v>17</v>
      </c>
      <c r="S1971">
        <v>17</v>
      </c>
      <c r="T1971">
        <v>24</v>
      </c>
      <c r="U1971">
        <v>5</v>
      </c>
      <c r="V1971">
        <v>6</v>
      </c>
      <c r="W1971">
        <v>5</v>
      </c>
      <c r="X1971">
        <v>7</v>
      </c>
      <c r="Y1971">
        <v>0</v>
      </c>
      <c r="Z1971">
        <v>0</v>
      </c>
      <c r="AA1971" t="s">
        <v>27</v>
      </c>
      <c r="AB1971">
        <v>0</v>
      </c>
    </row>
    <row r="1972" spans="2:28" x14ac:dyDescent="0.2">
      <c r="B1972">
        <v>8015</v>
      </c>
      <c r="C1972">
        <v>1963</v>
      </c>
      <c r="D1972" s="59">
        <f t="shared" ca="1" si="91"/>
        <v>61</v>
      </c>
      <c r="E1972" t="s">
        <v>40</v>
      </c>
      <c r="F1972" t="s">
        <v>24</v>
      </c>
      <c r="G1972" t="s">
        <v>2194</v>
      </c>
      <c r="H1972" s="61" t="str">
        <f t="shared" si="92"/>
        <v>85,696.00</v>
      </c>
      <c r="I1972" s="78">
        <f t="shared" si="93"/>
        <v>85696</v>
      </c>
      <c r="J1972">
        <v>0</v>
      </c>
      <c r="K1972">
        <v>0</v>
      </c>
      <c r="L1972" s="61">
        <v>41338</v>
      </c>
      <c r="M1972" s="93">
        <v>41338</v>
      </c>
      <c r="N1972">
        <v>88</v>
      </c>
      <c r="O1972">
        <v>714</v>
      </c>
      <c r="P1972">
        <v>76</v>
      </c>
      <c r="Q1972">
        <v>395</v>
      </c>
      <c r="R1972">
        <v>116</v>
      </c>
      <c r="S1972">
        <v>0</v>
      </c>
      <c r="T1972">
        <v>12</v>
      </c>
      <c r="U1972">
        <v>1</v>
      </c>
      <c r="V1972">
        <v>4</v>
      </c>
      <c r="W1972">
        <v>9</v>
      </c>
      <c r="X1972">
        <v>1</v>
      </c>
      <c r="Y1972">
        <v>1</v>
      </c>
      <c r="Z1972">
        <v>0</v>
      </c>
      <c r="AA1972" t="s">
        <v>27</v>
      </c>
      <c r="AB1972">
        <v>0</v>
      </c>
    </row>
    <row r="1973" spans="2:28" x14ac:dyDescent="0.2">
      <c r="B1973">
        <v>1745</v>
      </c>
      <c r="C1973">
        <v>1963</v>
      </c>
      <c r="D1973" s="59">
        <f t="shared" ca="1" si="91"/>
        <v>61</v>
      </c>
      <c r="E1973" t="s">
        <v>40</v>
      </c>
      <c r="F1973" t="s">
        <v>24</v>
      </c>
      <c r="G1973" t="s">
        <v>2194</v>
      </c>
      <c r="H1973" s="61" t="str">
        <f t="shared" si="92"/>
        <v>85,696.00</v>
      </c>
      <c r="I1973" s="78">
        <f t="shared" si="93"/>
        <v>85696</v>
      </c>
      <c r="J1973">
        <v>0</v>
      </c>
      <c r="K1973">
        <v>0</v>
      </c>
      <c r="L1973" s="61">
        <v>41338</v>
      </c>
      <c r="M1973" s="93">
        <v>41338</v>
      </c>
      <c r="N1973">
        <v>88</v>
      </c>
      <c r="O1973">
        <v>714</v>
      </c>
      <c r="P1973">
        <v>76</v>
      </c>
      <c r="Q1973">
        <v>395</v>
      </c>
      <c r="R1973">
        <v>116</v>
      </c>
      <c r="S1973">
        <v>0</v>
      </c>
      <c r="T1973">
        <v>12</v>
      </c>
      <c r="U1973">
        <v>1</v>
      </c>
      <c r="V1973">
        <v>4</v>
      </c>
      <c r="W1973">
        <v>9</v>
      </c>
      <c r="X1973">
        <v>1</v>
      </c>
      <c r="Y1973">
        <v>1</v>
      </c>
      <c r="Z1973">
        <v>0</v>
      </c>
      <c r="AA1973" t="s">
        <v>27</v>
      </c>
      <c r="AB1973">
        <v>0</v>
      </c>
    </row>
    <row r="1974" spans="2:28" x14ac:dyDescent="0.2">
      <c r="B1974">
        <v>3136</v>
      </c>
      <c r="C1974">
        <v>1963</v>
      </c>
      <c r="D1974" s="59">
        <f t="shared" ca="1" si="91"/>
        <v>61</v>
      </c>
      <c r="E1974" t="s">
        <v>53</v>
      </c>
      <c r="F1974" t="s">
        <v>24</v>
      </c>
      <c r="G1974" t="s">
        <v>2195</v>
      </c>
      <c r="H1974" s="61" t="str">
        <f t="shared" si="92"/>
        <v>59,432.00</v>
      </c>
      <c r="I1974" s="78">
        <f t="shared" si="93"/>
        <v>59432</v>
      </c>
      <c r="J1974">
        <v>0</v>
      </c>
      <c r="K1974">
        <v>1</v>
      </c>
      <c r="L1974" s="61" t="s">
        <v>693</v>
      </c>
      <c r="M1974" s="93">
        <v>41377</v>
      </c>
      <c r="N1974">
        <v>88</v>
      </c>
      <c r="O1974">
        <v>317</v>
      </c>
      <c r="P1974">
        <v>25</v>
      </c>
      <c r="Q1974">
        <v>265</v>
      </c>
      <c r="R1974">
        <v>25</v>
      </c>
      <c r="S1974">
        <v>19</v>
      </c>
      <c r="T1974">
        <v>12</v>
      </c>
      <c r="U1974">
        <v>3</v>
      </c>
      <c r="V1974">
        <v>5</v>
      </c>
      <c r="W1974">
        <v>11</v>
      </c>
      <c r="X1974">
        <v>5</v>
      </c>
      <c r="Y1974">
        <v>0</v>
      </c>
      <c r="Z1974">
        <v>0</v>
      </c>
      <c r="AA1974" t="s">
        <v>27</v>
      </c>
      <c r="AB1974">
        <v>0</v>
      </c>
    </row>
    <row r="1975" spans="2:28" x14ac:dyDescent="0.2">
      <c r="B1975">
        <v>6991</v>
      </c>
      <c r="C1975">
        <v>1952</v>
      </c>
      <c r="D1975" s="59">
        <f t="shared" ca="1" si="91"/>
        <v>72</v>
      </c>
      <c r="E1975" t="s">
        <v>23</v>
      </c>
      <c r="F1975" t="s">
        <v>24</v>
      </c>
      <c r="G1975" t="s">
        <v>2196</v>
      </c>
      <c r="H1975" s="61" t="str">
        <f t="shared" si="92"/>
        <v>43,185.00</v>
      </c>
      <c r="I1975" s="78">
        <f t="shared" si="93"/>
        <v>43185</v>
      </c>
      <c r="J1975">
        <v>0</v>
      </c>
      <c r="K1975">
        <v>1</v>
      </c>
      <c r="L1975" s="61">
        <v>41551</v>
      </c>
      <c r="M1975" s="93">
        <v>41551</v>
      </c>
      <c r="N1975">
        <v>88</v>
      </c>
      <c r="O1975">
        <v>537</v>
      </c>
      <c r="P1975">
        <v>6</v>
      </c>
      <c r="Q1975">
        <v>42</v>
      </c>
      <c r="R1975">
        <v>16</v>
      </c>
      <c r="S1975">
        <v>6</v>
      </c>
      <c r="T1975">
        <v>30</v>
      </c>
      <c r="U1975">
        <v>2</v>
      </c>
      <c r="V1975">
        <v>9</v>
      </c>
      <c r="W1975">
        <v>6</v>
      </c>
      <c r="X1975">
        <v>8</v>
      </c>
      <c r="Y1975">
        <v>0</v>
      </c>
      <c r="Z1975">
        <v>0</v>
      </c>
      <c r="AA1975" t="s">
        <v>38</v>
      </c>
      <c r="AB1975">
        <v>0</v>
      </c>
    </row>
    <row r="1976" spans="2:28" x14ac:dyDescent="0.2">
      <c r="B1976">
        <v>8132</v>
      </c>
      <c r="C1976">
        <v>1976</v>
      </c>
      <c r="D1976" s="59">
        <f t="shared" ca="1" si="91"/>
        <v>48</v>
      </c>
      <c r="E1976" t="s">
        <v>40</v>
      </c>
      <c r="F1976" t="s">
        <v>32</v>
      </c>
      <c r="G1976" t="s">
        <v>2197</v>
      </c>
      <c r="H1976" s="61" t="str">
        <f t="shared" si="92"/>
        <v>60,631.00</v>
      </c>
      <c r="I1976" s="78">
        <f t="shared" si="93"/>
        <v>60631</v>
      </c>
      <c r="J1976">
        <v>1</v>
      </c>
      <c r="K1976">
        <v>1</v>
      </c>
      <c r="L1976" s="61">
        <v>41398</v>
      </c>
      <c r="M1976" s="93">
        <v>41398</v>
      </c>
      <c r="N1976">
        <v>88</v>
      </c>
      <c r="O1976">
        <v>565</v>
      </c>
      <c r="P1976">
        <v>6</v>
      </c>
      <c r="Q1976">
        <v>65</v>
      </c>
      <c r="R1976">
        <v>0</v>
      </c>
      <c r="S1976">
        <v>6</v>
      </c>
      <c r="T1976">
        <v>19</v>
      </c>
      <c r="U1976">
        <v>5</v>
      </c>
      <c r="V1976">
        <v>9</v>
      </c>
      <c r="W1976">
        <v>8</v>
      </c>
      <c r="X1976">
        <v>7</v>
      </c>
      <c r="Y1976">
        <v>0</v>
      </c>
      <c r="Z1976">
        <v>0</v>
      </c>
      <c r="AA1976" t="s">
        <v>46</v>
      </c>
      <c r="AB1976">
        <v>1</v>
      </c>
    </row>
    <row r="1977" spans="2:28" x14ac:dyDescent="0.2">
      <c r="B1977">
        <v>503</v>
      </c>
      <c r="C1977">
        <v>1986</v>
      </c>
      <c r="D1977" s="59">
        <f t="shared" ca="1" si="91"/>
        <v>38</v>
      </c>
      <c r="E1977" t="s">
        <v>53</v>
      </c>
      <c r="F1977" t="s">
        <v>32</v>
      </c>
      <c r="G1977" t="s">
        <v>2198</v>
      </c>
      <c r="H1977" s="61" t="str">
        <f t="shared" si="92"/>
        <v>20,559.00</v>
      </c>
      <c r="I1977" s="78">
        <f t="shared" si="93"/>
        <v>20559</v>
      </c>
      <c r="J1977">
        <v>1</v>
      </c>
      <c r="K1977">
        <v>0</v>
      </c>
      <c r="L1977" s="61">
        <v>41611</v>
      </c>
      <c r="M1977" s="93">
        <v>41611</v>
      </c>
      <c r="N1977">
        <v>88</v>
      </c>
      <c r="O1977">
        <v>13</v>
      </c>
      <c r="P1977">
        <v>1</v>
      </c>
      <c r="Q1977">
        <v>29</v>
      </c>
      <c r="R1977">
        <v>3</v>
      </c>
      <c r="S1977">
        <v>0</v>
      </c>
      <c r="T1977">
        <v>7</v>
      </c>
      <c r="U1977">
        <v>2</v>
      </c>
      <c r="V1977">
        <v>2</v>
      </c>
      <c r="W1977">
        <v>3</v>
      </c>
      <c r="X1977">
        <v>8</v>
      </c>
      <c r="Y1977">
        <v>0</v>
      </c>
      <c r="Z1977">
        <v>0</v>
      </c>
      <c r="AA1977" t="s">
        <v>38</v>
      </c>
      <c r="AB1977">
        <v>0</v>
      </c>
    </row>
    <row r="1978" spans="2:28" x14ac:dyDescent="0.2">
      <c r="B1978">
        <v>8148</v>
      </c>
      <c r="C1978">
        <v>1957</v>
      </c>
      <c r="D1978" s="59">
        <f t="shared" ca="1" si="91"/>
        <v>67</v>
      </c>
      <c r="E1978" t="s">
        <v>53</v>
      </c>
      <c r="F1978" t="s">
        <v>32</v>
      </c>
      <c r="G1978" t="s">
        <v>2199</v>
      </c>
      <c r="H1978" s="61" t="str">
        <f t="shared" si="92"/>
        <v>50,898.00</v>
      </c>
      <c r="I1978" s="78">
        <f t="shared" si="93"/>
        <v>50898</v>
      </c>
      <c r="J1978">
        <v>1</v>
      </c>
      <c r="K1978">
        <v>1</v>
      </c>
      <c r="L1978" s="61">
        <v>41487</v>
      </c>
      <c r="M1978" s="93">
        <v>41487</v>
      </c>
      <c r="N1978">
        <v>88</v>
      </c>
      <c r="O1978">
        <v>285</v>
      </c>
      <c r="P1978">
        <v>28</v>
      </c>
      <c r="Q1978">
        <v>242</v>
      </c>
      <c r="R1978">
        <v>55</v>
      </c>
      <c r="S1978">
        <v>114</v>
      </c>
      <c r="T1978">
        <v>135</v>
      </c>
      <c r="U1978">
        <v>13</v>
      </c>
      <c r="V1978">
        <v>6</v>
      </c>
      <c r="W1978">
        <v>12</v>
      </c>
      <c r="X1978">
        <v>5</v>
      </c>
      <c r="Y1978">
        <v>0</v>
      </c>
      <c r="Z1978">
        <v>0</v>
      </c>
      <c r="AA1978" t="s">
        <v>67</v>
      </c>
      <c r="AB1978">
        <v>0</v>
      </c>
    </row>
    <row r="1979" spans="2:28" x14ac:dyDescent="0.2">
      <c r="B1979">
        <v>2736</v>
      </c>
      <c r="C1979">
        <v>1979</v>
      </c>
      <c r="D1979" s="59">
        <f t="shared" ca="1" si="91"/>
        <v>45</v>
      </c>
      <c r="E1979" t="s">
        <v>23</v>
      </c>
      <c r="F1979" t="s">
        <v>32</v>
      </c>
      <c r="G1979" t="s">
        <v>2200</v>
      </c>
      <c r="H1979" s="61" t="str">
        <f t="shared" si="92"/>
        <v>73,807.00</v>
      </c>
      <c r="I1979" s="78">
        <f t="shared" si="93"/>
        <v>73807</v>
      </c>
      <c r="J1979">
        <v>0</v>
      </c>
      <c r="K1979">
        <v>1</v>
      </c>
      <c r="L1979" s="61">
        <v>41306</v>
      </c>
      <c r="M1979" s="93">
        <v>41306</v>
      </c>
      <c r="N1979">
        <v>88</v>
      </c>
      <c r="O1979">
        <v>366</v>
      </c>
      <c r="P1979">
        <v>124</v>
      </c>
      <c r="Q1979">
        <v>156</v>
      </c>
      <c r="R1979">
        <v>71</v>
      </c>
      <c r="S1979">
        <v>78</v>
      </c>
      <c r="T1979">
        <v>54</v>
      </c>
      <c r="U1979">
        <v>2</v>
      </c>
      <c r="V1979">
        <v>5</v>
      </c>
      <c r="W1979">
        <v>11</v>
      </c>
      <c r="X1979">
        <v>2</v>
      </c>
      <c r="Y1979">
        <v>0</v>
      </c>
      <c r="Z1979">
        <v>0</v>
      </c>
      <c r="AA1979" t="s">
        <v>50</v>
      </c>
      <c r="AB1979">
        <v>0</v>
      </c>
    </row>
    <row r="1980" spans="2:28" x14ac:dyDescent="0.2">
      <c r="B1980">
        <v>8162</v>
      </c>
      <c r="C1980">
        <v>1957</v>
      </c>
      <c r="D1980" s="59">
        <f t="shared" ca="1" si="91"/>
        <v>67</v>
      </c>
      <c r="E1980" t="s">
        <v>53</v>
      </c>
      <c r="F1980" t="s">
        <v>32</v>
      </c>
      <c r="G1980" t="s">
        <v>2201</v>
      </c>
      <c r="H1980" s="61" t="str">
        <f t="shared" si="92"/>
        <v>14,661.00</v>
      </c>
      <c r="I1980" s="78">
        <f t="shared" si="93"/>
        <v>14661</v>
      </c>
      <c r="J1980">
        <v>0</v>
      </c>
      <c r="K1980">
        <v>0</v>
      </c>
      <c r="L1980" s="61">
        <v>41275</v>
      </c>
      <c r="M1980" s="93">
        <v>41275</v>
      </c>
      <c r="N1980">
        <v>88</v>
      </c>
      <c r="O1980">
        <v>4</v>
      </c>
      <c r="P1980">
        <v>1</v>
      </c>
      <c r="Q1980">
        <v>11</v>
      </c>
      <c r="R1980">
        <v>6</v>
      </c>
      <c r="S1980">
        <v>2</v>
      </c>
      <c r="T1980">
        <v>2</v>
      </c>
      <c r="U1980">
        <v>1</v>
      </c>
      <c r="V1980">
        <v>1</v>
      </c>
      <c r="W1980">
        <v>3</v>
      </c>
      <c r="X1980">
        <v>6</v>
      </c>
      <c r="Y1980">
        <v>0</v>
      </c>
      <c r="Z1980">
        <v>0</v>
      </c>
      <c r="AA1980" t="s">
        <v>27</v>
      </c>
      <c r="AB1980">
        <v>0</v>
      </c>
    </row>
    <row r="1981" spans="2:28" x14ac:dyDescent="0.2">
      <c r="B1981">
        <v>692</v>
      </c>
      <c r="C1981">
        <v>1955</v>
      </c>
      <c r="D1981" s="59">
        <f t="shared" ca="1" si="91"/>
        <v>69</v>
      </c>
      <c r="E1981" t="s">
        <v>23</v>
      </c>
      <c r="F1981" t="s">
        <v>32</v>
      </c>
      <c r="G1981" t="s">
        <v>2202</v>
      </c>
      <c r="H1981" s="61" t="str">
        <f t="shared" si="92"/>
        <v>36,807.00</v>
      </c>
      <c r="I1981" s="78">
        <f t="shared" si="93"/>
        <v>36807</v>
      </c>
      <c r="J1981">
        <v>1</v>
      </c>
      <c r="K1981">
        <v>1</v>
      </c>
      <c r="L1981" s="61" t="s">
        <v>2203</v>
      </c>
      <c r="M1981" s="93">
        <v>41263</v>
      </c>
      <c r="N1981">
        <v>88</v>
      </c>
      <c r="O1981">
        <v>4</v>
      </c>
      <c r="P1981">
        <v>2</v>
      </c>
      <c r="Q1981">
        <v>5</v>
      </c>
      <c r="R1981">
        <v>0</v>
      </c>
      <c r="S1981">
        <v>0</v>
      </c>
      <c r="T1981">
        <v>5</v>
      </c>
      <c r="U1981">
        <v>1</v>
      </c>
      <c r="V1981">
        <v>1</v>
      </c>
      <c r="W1981">
        <v>2</v>
      </c>
      <c r="X1981">
        <v>6</v>
      </c>
      <c r="Y1981">
        <v>0</v>
      </c>
      <c r="Z1981">
        <v>0</v>
      </c>
      <c r="AA1981" t="s">
        <v>50</v>
      </c>
      <c r="AB1981">
        <v>0</v>
      </c>
    </row>
    <row r="1982" spans="2:28" x14ac:dyDescent="0.2">
      <c r="B1982">
        <v>7706</v>
      </c>
      <c r="C1982">
        <v>1976</v>
      </c>
      <c r="D1982" s="59">
        <f t="shared" ca="1" si="91"/>
        <v>48</v>
      </c>
      <c r="E1982" t="s">
        <v>43</v>
      </c>
      <c r="F1982" t="s">
        <v>32</v>
      </c>
      <c r="G1982" t="s">
        <v>2204</v>
      </c>
      <c r="H1982" s="61" t="str">
        <f t="shared" si="92"/>
        <v>46,772.00</v>
      </c>
      <c r="I1982" s="78">
        <f t="shared" si="93"/>
        <v>46772</v>
      </c>
      <c r="J1982">
        <v>0</v>
      </c>
      <c r="K1982">
        <v>1</v>
      </c>
      <c r="L1982" s="61">
        <v>41101</v>
      </c>
      <c r="M1982" s="93">
        <v>41101</v>
      </c>
      <c r="N1982">
        <v>88</v>
      </c>
      <c r="O1982">
        <v>350</v>
      </c>
      <c r="P1982">
        <v>104</v>
      </c>
      <c r="Q1982">
        <v>189</v>
      </c>
      <c r="R1982">
        <v>197</v>
      </c>
      <c r="S1982">
        <v>151</v>
      </c>
      <c r="T1982">
        <v>57</v>
      </c>
      <c r="U1982">
        <v>6</v>
      </c>
      <c r="V1982">
        <v>11</v>
      </c>
      <c r="W1982">
        <v>5</v>
      </c>
      <c r="X1982">
        <v>8</v>
      </c>
      <c r="Y1982">
        <v>0</v>
      </c>
      <c r="Z1982">
        <v>0</v>
      </c>
      <c r="AA1982" t="s">
        <v>31</v>
      </c>
      <c r="AB1982">
        <v>1</v>
      </c>
    </row>
    <row r="1983" spans="2:28" x14ac:dyDescent="0.2">
      <c r="B1983">
        <v>9298</v>
      </c>
      <c r="C1983">
        <v>1948</v>
      </c>
      <c r="D1983" s="59">
        <f t="shared" ca="1" si="91"/>
        <v>76</v>
      </c>
      <c r="E1983" t="s">
        <v>40</v>
      </c>
      <c r="F1983" t="s">
        <v>32</v>
      </c>
      <c r="G1983" t="s">
        <v>2205</v>
      </c>
      <c r="H1983" s="61" t="str">
        <f t="shared" si="92"/>
        <v>81,574.00</v>
      </c>
      <c r="I1983" s="78">
        <f t="shared" si="93"/>
        <v>81574</v>
      </c>
      <c r="J1983">
        <v>0</v>
      </c>
      <c r="K1983">
        <v>0</v>
      </c>
      <c r="L1983" s="61" t="s">
        <v>117</v>
      </c>
      <c r="M1983" s="93">
        <v>41757</v>
      </c>
      <c r="N1983">
        <v>89</v>
      </c>
      <c r="O1983">
        <v>1252</v>
      </c>
      <c r="P1983">
        <v>0</v>
      </c>
      <c r="Q1983">
        <v>465</v>
      </c>
      <c r="R1983">
        <v>46</v>
      </c>
      <c r="S1983">
        <v>35</v>
      </c>
      <c r="T1983">
        <v>0</v>
      </c>
      <c r="U1983">
        <v>1</v>
      </c>
      <c r="V1983">
        <v>4</v>
      </c>
      <c r="W1983">
        <v>8</v>
      </c>
      <c r="X1983">
        <v>1</v>
      </c>
      <c r="Y1983">
        <v>0</v>
      </c>
      <c r="Z1983">
        <v>0</v>
      </c>
      <c r="AA1983" t="s">
        <v>67</v>
      </c>
      <c r="AB1983">
        <v>2</v>
      </c>
    </row>
    <row r="1984" spans="2:28" x14ac:dyDescent="0.2">
      <c r="B1984">
        <v>2986</v>
      </c>
      <c r="C1984">
        <v>1977</v>
      </c>
      <c r="D1984" s="59">
        <f t="shared" ca="1" si="91"/>
        <v>47</v>
      </c>
      <c r="E1984" t="s">
        <v>23</v>
      </c>
      <c r="F1984" t="s">
        <v>32</v>
      </c>
      <c r="G1984" t="s">
        <v>2206</v>
      </c>
      <c r="H1984" s="61" t="str">
        <f t="shared" si="92"/>
        <v>30,772.00</v>
      </c>
      <c r="I1984" s="78">
        <f t="shared" si="93"/>
        <v>30772</v>
      </c>
      <c r="J1984">
        <v>1</v>
      </c>
      <c r="K1984">
        <v>1</v>
      </c>
      <c r="L1984" s="61">
        <v>41976</v>
      </c>
      <c r="M1984" s="93">
        <v>41976</v>
      </c>
      <c r="N1984">
        <v>89</v>
      </c>
      <c r="O1984">
        <v>7</v>
      </c>
      <c r="P1984">
        <v>2</v>
      </c>
      <c r="Q1984">
        <v>4</v>
      </c>
      <c r="R1984">
        <v>2</v>
      </c>
      <c r="S1984">
        <v>1</v>
      </c>
      <c r="T1984">
        <v>4</v>
      </c>
      <c r="U1984">
        <v>1</v>
      </c>
      <c r="V1984">
        <v>1</v>
      </c>
      <c r="W1984">
        <v>2</v>
      </c>
      <c r="X1984">
        <v>6</v>
      </c>
      <c r="Y1984">
        <v>0</v>
      </c>
      <c r="Z1984">
        <v>0</v>
      </c>
      <c r="AA1984" t="s">
        <v>31</v>
      </c>
      <c r="AB1984">
        <v>0</v>
      </c>
    </row>
    <row r="1985" spans="2:28" x14ac:dyDescent="0.2">
      <c r="B1985">
        <v>10812</v>
      </c>
      <c r="C1985">
        <v>1979</v>
      </c>
      <c r="D1985" s="59">
        <f t="shared" ca="1" si="91"/>
        <v>45</v>
      </c>
      <c r="E1985" t="s">
        <v>40</v>
      </c>
      <c r="F1985" t="s">
        <v>32</v>
      </c>
      <c r="G1985" t="s">
        <v>2207</v>
      </c>
      <c r="H1985" s="61" t="str">
        <f t="shared" si="92"/>
        <v>46,377.00</v>
      </c>
      <c r="I1985" s="78">
        <f t="shared" si="93"/>
        <v>46377</v>
      </c>
      <c r="J1985">
        <v>1</v>
      </c>
      <c r="K1985">
        <v>0</v>
      </c>
      <c r="L1985" s="61">
        <v>41642</v>
      </c>
      <c r="M1985" s="93">
        <v>41642</v>
      </c>
      <c r="N1985">
        <v>89</v>
      </c>
      <c r="O1985">
        <v>37</v>
      </c>
      <c r="P1985">
        <v>0</v>
      </c>
      <c r="Q1985">
        <v>46</v>
      </c>
      <c r="R1985">
        <v>4</v>
      </c>
      <c r="S1985">
        <v>3</v>
      </c>
      <c r="T1985">
        <v>0</v>
      </c>
      <c r="U1985">
        <v>1</v>
      </c>
      <c r="V1985">
        <v>2</v>
      </c>
      <c r="W1985">
        <v>3</v>
      </c>
      <c r="X1985">
        <v>4</v>
      </c>
      <c r="Y1985">
        <v>0</v>
      </c>
      <c r="Z1985">
        <v>0</v>
      </c>
      <c r="AA1985" t="s">
        <v>67</v>
      </c>
      <c r="AB1985">
        <v>0</v>
      </c>
    </row>
    <row r="1986" spans="2:28" x14ac:dyDescent="0.2">
      <c r="B1986">
        <v>2909</v>
      </c>
      <c r="C1986">
        <v>1975</v>
      </c>
      <c r="D1986" s="59">
        <f t="shared" ca="1" si="91"/>
        <v>49</v>
      </c>
      <c r="E1986" t="s">
        <v>40</v>
      </c>
      <c r="F1986" t="s">
        <v>32</v>
      </c>
      <c r="G1986" t="s">
        <v>2208</v>
      </c>
      <c r="H1986" s="61" t="str">
        <f t="shared" si="92"/>
        <v>78,128.00</v>
      </c>
      <c r="I1986" s="78">
        <f t="shared" si="93"/>
        <v>78128</v>
      </c>
      <c r="J1986">
        <v>0</v>
      </c>
      <c r="K1986">
        <v>1</v>
      </c>
      <c r="L1986" s="61" t="s">
        <v>487</v>
      </c>
      <c r="M1986" s="93">
        <v>41689</v>
      </c>
      <c r="N1986">
        <v>89</v>
      </c>
      <c r="O1986">
        <v>934</v>
      </c>
      <c r="P1986">
        <v>24</v>
      </c>
      <c r="Q1986">
        <v>230</v>
      </c>
      <c r="R1986">
        <v>16</v>
      </c>
      <c r="S1986">
        <v>24</v>
      </c>
      <c r="T1986">
        <v>36</v>
      </c>
      <c r="U1986">
        <v>2</v>
      </c>
      <c r="V1986">
        <v>8</v>
      </c>
      <c r="W1986">
        <v>6</v>
      </c>
      <c r="X1986">
        <v>3</v>
      </c>
      <c r="Y1986">
        <v>0</v>
      </c>
      <c r="Z1986">
        <v>0</v>
      </c>
      <c r="AA1986" t="s">
        <v>46</v>
      </c>
      <c r="AB1986">
        <v>2</v>
      </c>
    </row>
    <row r="1987" spans="2:28" x14ac:dyDescent="0.2">
      <c r="B1987">
        <v>6974</v>
      </c>
      <c r="C1987">
        <v>1973</v>
      </c>
      <c r="D1987" s="59">
        <f t="shared" ref="D1987:D2050" ca="1" si="94">(YEAR(NOW())-C1987)</f>
        <v>51</v>
      </c>
      <c r="E1987" t="s">
        <v>40</v>
      </c>
      <c r="F1987" t="s">
        <v>32</v>
      </c>
      <c r="G1987" t="s">
        <v>2209</v>
      </c>
      <c r="H1987" s="61" t="str">
        <f t="shared" ref="H1987:H2050" si="95">REPLACE(G1987,1,1,"")</f>
        <v>83,443.00</v>
      </c>
      <c r="I1987" s="78">
        <f t="shared" ref="I1987:I2050" si="96">VALUE(H1987)</f>
        <v>83443</v>
      </c>
      <c r="J1987">
        <v>0</v>
      </c>
      <c r="K1987">
        <v>0</v>
      </c>
      <c r="L1987" s="61" t="s">
        <v>1072</v>
      </c>
      <c r="M1987" s="93">
        <v>41639</v>
      </c>
      <c r="N1987">
        <v>89</v>
      </c>
      <c r="O1987">
        <v>518</v>
      </c>
      <c r="P1987">
        <v>42</v>
      </c>
      <c r="Q1987">
        <v>742</v>
      </c>
      <c r="R1987">
        <v>55</v>
      </c>
      <c r="S1987">
        <v>56</v>
      </c>
      <c r="T1987">
        <v>84</v>
      </c>
      <c r="U1987">
        <v>1</v>
      </c>
      <c r="V1987">
        <v>6</v>
      </c>
      <c r="W1987">
        <v>5</v>
      </c>
      <c r="X1987">
        <v>2</v>
      </c>
      <c r="Y1987">
        <v>0</v>
      </c>
      <c r="Z1987">
        <v>0</v>
      </c>
      <c r="AA1987" t="s">
        <v>46</v>
      </c>
      <c r="AB1987">
        <v>0</v>
      </c>
    </row>
    <row r="1988" spans="2:28" x14ac:dyDescent="0.2">
      <c r="B1988">
        <v>9140</v>
      </c>
      <c r="C1988">
        <v>1961</v>
      </c>
      <c r="D1988" s="59">
        <f t="shared" ca="1" si="94"/>
        <v>63</v>
      </c>
      <c r="E1988" t="s">
        <v>43</v>
      </c>
      <c r="F1988" t="s">
        <v>32</v>
      </c>
      <c r="G1988" t="s">
        <v>2210</v>
      </c>
      <c r="H1988" s="61" t="str">
        <f t="shared" si="95"/>
        <v>50,523.00</v>
      </c>
      <c r="I1988" s="78">
        <f t="shared" si="96"/>
        <v>50523</v>
      </c>
      <c r="J1988">
        <v>1</v>
      </c>
      <c r="K1988">
        <v>1</v>
      </c>
      <c r="L1988" s="61" t="s">
        <v>2133</v>
      </c>
      <c r="M1988" s="93">
        <v>41633</v>
      </c>
      <c r="N1988">
        <v>89</v>
      </c>
      <c r="O1988">
        <v>51</v>
      </c>
      <c r="P1988">
        <v>4</v>
      </c>
      <c r="Q1988">
        <v>24</v>
      </c>
      <c r="R1988">
        <v>4</v>
      </c>
      <c r="S1988">
        <v>7</v>
      </c>
      <c r="T1988">
        <v>1</v>
      </c>
      <c r="U1988">
        <v>2</v>
      </c>
      <c r="V1988">
        <v>2</v>
      </c>
      <c r="W1988">
        <v>4</v>
      </c>
      <c r="X1988">
        <v>6</v>
      </c>
      <c r="Y1988">
        <v>0</v>
      </c>
      <c r="Z1988">
        <v>0</v>
      </c>
      <c r="AA1988" t="s">
        <v>35</v>
      </c>
      <c r="AB1988">
        <v>0</v>
      </c>
    </row>
    <row r="1989" spans="2:28" x14ac:dyDescent="0.2">
      <c r="B1989">
        <v>4554</v>
      </c>
      <c r="C1989">
        <v>1966</v>
      </c>
      <c r="D1989" s="59">
        <f t="shared" ca="1" si="94"/>
        <v>58</v>
      </c>
      <c r="E1989" t="s">
        <v>23</v>
      </c>
      <c r="F1989" t="s">
        <v>32</v>
      </c>
      <c r="G1989" t="s">
        <v>2211</v>
      </c>
      <c r="H1989" s="61" t="str">
        <f t="shared" si="95"/>
        <v>47,009.00</v>
      </c>
      <c r="I1989" s="78">
        <f t="shared" si="96"/>
        <v>47009</v>
      </c>
      <c r="J1989">
        <v>0</v>
      </c>
      <c r="K1989">
        <v>1</v>
      </c>
      <c r="L1989" s="61">
        <v>41284</v>
      </c>
      <c r="M1989" s="93">
        <v>41284</v>
      </c>
      <c r="N1989">
        <v>89</v>
      </c>
      <c r="O1989">
        <v>171</v>
      </c>
      <c r="P1989">
        <v>45</v>
      </c>
      <c r="Q1989">
        <v>73</v>
      </c>
      <c r="R1989">
        <v>59</v>
      </c>
      <c r="S1989">
        <v>10</v>
      </c>
      <c r="T1989">
        <v>90</v>
      </c>
      <c r="U1989">
        <v>4</v>
      </c>
      <c r="V1989">
        <v>3</v>
      </c>
      <c r="W1989">
        <v>8</v>
      </c>
      <c r="X1989">
        <v>4</v>
      </c>
      <c r="Y1989">
        <v>0</v>
      </c>
      <c r="Z1989">
        <v>0</v>
      </c>
      <c r="AA1989" t="s">
        <v>27</v>
      </c>
      <c r="AB1989">
        <v>0</v>
      </c>
    </row>
    <row r="1990" spans="2:28" x14ac:dyDescent="0.2">
      <c r="B1990">
        <v>7791</v>
      </c>
      <c r="C1990">
        <v>1968</v>
      </c>
      <c r="D1990" s="59">
        <f t="shared" ca="1" si="94"/>
        <v>56</v>
      </c>
      <c r="E1990" t="s">
        <v>53</v>
      </c>
      <c r="F1990" t="s">
        <v>32</v>
      </c>
      <c r="G1990" t="s">
        <v>2212</v>
      </c>
      <c r="H1990" s="61" t="str">
        <f t="shared" si="95"/>
        <v>37,054.00</v>
      </c>
      <c r="I1990" s="78">
        <f t="shared" si="96"/>
        <v>37054</v>
      </c>
      <c r="J1990">
        <v>1</v>
      </c>
      <c r="K1990">
        <v>1</v>
      </c>
      <c r="L1990" s="61" t="s">
        <v>1012</v>
      </c>
      <c r="M1990" s="93">
        <v>41532</v>
      </c>
      <c r="N1990">
        <v>89</v>
      </c>
      <c r="O1990">
        <v>12</v>
      </c>
      <c r="P1990">
        <v>1</v>
      </c>
      <c r="Q1990">
        <v>6</v>
      </c>
      <c r="R1990">
        <v>0</v>
      </c>
      <c r="S1990">
        <v>1</v>
      </c>
      <c r="T1990">
        <v>5</v>
      </c>
      <c r="U1990">
        <v>2</v>
      </c>
      <c r="V1990">
        <v>1</v>
      </c>
      <c r="W1990">
        <v>3</v>
      </c>
      <c r="X1990">
        <v>7</v>
      </c>
      <c r="Y1990">
        <v>0</v>
      </c>
      <c r="Z1990">
        <v>0</v>
      </c>
      <c r="AA1990" t="s">
        <v>67</v>
      </c>
      <c r="AB1990">
        <v>0</v>
      </c>
    </row>
    <row r="1991" spans="2:28" x14ac:dyDescent="0.2">
      <c r="B1991">
        <v>5455</v>
      </c>
      <c r="C1991">
        <v>1972</v>
      </c>
      <c r="D1991" s="59">
        <f t="shared" ca="1" si="94"/>
        <v>52</v>
      </c>
      <c r="E1991" t="s">
        <v>40</v>
      </c>
      <c r="F1991" t="s">
        <v>32</v>
      </c>
      <c r="G1991" t="s">
        <v>2213</v>
      </c>
      <c r="H1991" s="61" t="str">
        <f t="shared" si="95"/>
        <v>32,011.00</v>
      </c>
      <c r="I1991" s="78">
        <f t="shared" si="96"/>
        <v>32011</v>
      </c>
      <c r="J1991">
        <v>1</v>
      </c>
      <c r="K1991">
        <v>0</v>
      </c>
      <c r="L1991" s="61" t="s">
        <v>1336</v>
      </c>
      <c r="M1991" s="93">
        <v>41508</v>
      </c>
      <c r="N1991">
        <v>89</v>
      </c>
      <c r="O1991">
        <v>99</v>
      </c>
      <c r="P1991">
        <v>0</v>
      </c>
      <c r="Q1991">
        <v>15</v>
      </c>
      <c r="R1991">
        <v>2</v>
      </c>
      <c r="S1991">
        <v>1</v>
      </c>
      <c r="T1991">
        <v>5</v>
      </c>
      <c r="U1991">
        <v>3</v>
      </c>
      <c r="V1991">
        <v>2</v>
      </c>
      <c r="W1991">
        <v>4</v>
      </c>
      <c r="X1991">
        <v>7</v>
      </c>
      <c r="Y1991">
        <v>0</v>
      </c>
      <c r="Z1991">
        <v>0</v>
      </c>
      <c r="AA1991" t="s">
        <v>27</v>
      </c>
      <c r="AB1991">
        <v>0</v>
      </c>
    </row>
    <row r="1992" spans="2:28" x14ac:dyDescent="0.2">
      <c r="B1992">
        <v>7960</v>
      </c>
      <c r="C1992">
        <v>1963</v>
      </c>
      <c r="D1992" s="59">
        <f t="shared" ca="1" si="94"/>
        <v>61</v>
      </c>
      <c r="E1992" t="s">
        <v>43</v>
      </c>
      <c r="F1992" t="s">
        <v>32</v>
      </c>
      <c r="G1992" t="s">
        <v>2214</v>
      </c>
      <c r="H1992" s="61" t="str">
        <f t="shared" si="95"/>
        <v>82,122.00</v>
      </c>
      <c r="I1992" s="78">
        <f t="shared" si="96"/>
        <v>82122</v>
      </c>
      <c r="J1992">
        <v>0</v>
      </c>
      <c r="K1992">
        <v>0</v>
      </c>
      <c r="L1992" s="61" t="s">
        <v>462</v>
      </c>
      <c r="M1992" s="93">
        <v>41501</v>
      </c>
      <c r="N1992">
        <v>89</v>
      </c>
      <c r="O1992">
        <v>734</v>
      </c>
      <c r="P1992">
        <v>22</v>
      </c>
      <c r="Q1992">
        <v>350</v>
      </c>
      <c r="R1992">
        <v>151</v>
      </c>
      <c r="S1992">
        <v>25</v>
      </c>
      <c r="T1992">
        <v>100</v>
      </c>
      <c r="U1992">
        <v>1</v>
      </c>
      <c r="V1992">
        <v>3</v>
      </c>
      <c r="W1992">
        <v>13</v>
      </c>
      <c r="X1992">
        <v>1</v>
      </c>
      <c r="Y1992">
        <v>0</v>
      </c>
      <c r="Z1992">
        <v>0</v>
      </c>
      <c r="AA1992" t="s">
        <v>27</v>
      </c>
      <c r="AB1992">
        <v>1</v>
      </c>
    </row>
    <row r="1993" spans="2:28" x14ac:dyDescent="0.2">
      <c r="B1993">
        <v>3426</v>
      </c>
      <c r="C1993">
        <v>1976</v>
      </c>
      <c r="D1993" s="59">
        <f t="shared" ca="1" si="94"/>
        <v>48</v>
      </c>
      <c r="E1993" t="s">
        <v>23</v>
      </c>
      <c r="F1993" t="s">
        <v>24</v>
      </c>
      <c r="G1993" t="s">
        <v>2215</v>
      </c>
      <c r="H1993" s="61" t="str">
        <f t="shared" si="95"/>
        <v>70,300.00</v>
      </c>
      <c r="I1993" s="78">
        <f t="shared" si="96"/>
        <v>70300</v>
      </c>
      <c r="J1993">
        <v>1</v>
      </c>
      <c r="K1993">
        <v>0</v>
      </c>
      <c r="L1993" s="61" t="s">
        <v>857</v>
      </c>
      <c r="M1993" s="93">
        <v>41470</v>
      </c>
      <c r="N1993">
        <v>89</v>
      </c>
      <c r="O1993">
        <v>1045</v>
      </c>
      <c r="P1993">
        <v>61</v>
      </c>
      <c r="Q1993">
        <v>338</v>
      </c>
      <c r="R1993">
        <v>60</v>
      </c>
      <c r="S1993">
        <v>46</v>
      </c>
      <c r="T1993">
        <v>46</v>
      </c>
      <c r="U1993">
        <v>3</v>
      </c>
      <c r="V1993">
        <v>5</v>
      </c>
      <c r="W1993">
        <v>13</v>
      </c>
      <c r="X1993">
        <v>8</v>
      </c>
      <c r="Y1993">
        <v>0</v>
      </c>
      <c r="Z1993">
        <v>0</v>
      </c>
      <c r="AA1993" t="s">
        <v>27</v>
      </c>
      <c r="AB1993">
        <v>0</v>
      </c>
    </row>
    <row r="1994" spans="2:28" x14ac:dyDescent="0.2">
      <c r="B1994">
        <v>5316</v>
      </c>
      <c r="C1994">
        <v>1977</v>
      </c>
      <c r="D1994" s="59">
        <f t="shared" ca="1" si="94"/>
        <v>47</v>
      </c>
      <c r="E1994" t="s">
        <v>53</v>
      </c>
      <c r="F1994" t="s">
        <v>32</v>
      </c>
      <c r="G1994" t="s">
        <v>2216</v>
      </c>
      <c r="H1994" s="61" t="str">
        <f t="shared" si="95"/>
        <v>21,024.00</v>
      </c>
      <c r="I1994" s="78">
        <f t="shared" si="96"/>
        <v>21024</v>
      </c>
      <c r="J1994">
        <v>0</v>
      </c>
      <c r="K1994">
        <v>0</v>
      </c>
      <c r="L1994" s="61">
        <v>41371</v>
      </c>
      <c r="M1994" s="93">
        <v>41371</v>
      </c>
      <c r="N1994">
        <v>89</v>
      </c>
      <c r="O1994">
        <v>36</v>
      </c>
      <c r="P1994">
        <v>4</v>
      </c>
      <c r="Q1994">
        <v>18</v>
      </c>
      <c r="R1994">
        <v>6</v>
      </c>
      <c r="S1994">
        <v>2</v>
      </c>
      <c r="T1994">
        <v>18</v>
      </c>
      <c r="U1994">
        <v>1</v>
      </c>
      <c r="V1994">
        <v>2</v>
      </c>
      <c r="W1994">
        <v>4</v>
      </c>
      <c r="X1994">
        <v>7</v>
      </c>
      <c r="Y1994">
        <v>0</v>
      </c>
      <c r="Z1994">
        <v>0</v>
      </c>
      <c r="AA1994" t="s">
        <v>27</v>
      </c>
      <c r="AB1994">
        <v>0</v>
      </c>
    </row>
    <row r="1995" spans="2:28" x14ac:dyDescent="0.2">
      <c r="B1995">
        <v>1404</v>
      </c>
      <c r="C1995">
        <v>1969</v>
      </c>
      <c r="D1995" s="59">
        <f t="shared" ca="1" si="94"/>
        <v>55</v>
      </c>
      <c r="E1995" t="s">
        <v>23</v>
      </c>
      <c r="F1995" t="s">
        <v>32</v>
      </c>
      <c r="G1995" t="s">
        <v>2217</v>
      </c>
      <c r="H1995" s="61" t="str">
        <f t="shared" si="95"/>
        <v>34,916.00</v>
      </c>
      <c r="I1995" s="78">
        <f t="shared" si="96"/>
        <v>34916</v>
      </c>
      <c r="J1995">
        <v>2</v>
      </c>
      <c r="K1995">
        <v>0</v>
      </c>
      <c r="L1995" s="61" t="s">
        <v>965</v>
      </c>
      <c r="M1995" s="93">
        <v>41409</v>
      </c>
      <c r="N1995">
        <v>89</v>
      </c>
      <c r="O1995">
        <v>51</v>
      </c>
      <c r="P1995">
        <v>23</v>
      </c>
      <c r="Q1995">
        <v>82</v>
      </c>
      <c r="R1995">
        <v>33</v>
      </c>
      <c r="S1995">
        <v>0</v>
      </c>
      <c r="T1995">
        <v>42</v>
      </c>
      <c r="U1995">
        <v>4</v>
      </c>
      <c r="V1995">
        <v>5</v>
      </c>
      <c r="W1995">
        <v>3</v>
      </c>
      <c r="X1995">
        <v>9</v>
      </c>
      <c r="Y1995">
        <v>0</v>
      </c>
      <c r="Z1995">
        <v>0</v>
      </c>
      <c r="AA1995" t="s">
        <v>67</v>
      </c>
      <c r="AB1995">
        <v>0</v>
      </c>
    </row>
    <row r="1996" spans="2:28" x14ac:dyDescent="0.2">
      <c r="B1996">
        <v>10598</v>
      </c>
      <c r="C1996">
        <v>1968</v>
      </c>
      <c r="D1996" s="59">
        <f t="shared" ca="1" si="94"/>
        <v>56</v>
      </c>
      <c r="E1996" t="s">
        <v>23</v>
      </c>
      <c r="F1996" t="s">
        <v>32</v>
      </c>
      <c r="G1996" t="s">
        <v>2218</v>
      </c>
      <c r="H1996" s="61" t="str">
        <f t="shared" si="95"/>
        <v>27,943.00</v>
      </c>
      <c r="I1996" s="78">
        <f t="shared" si="96"/>
        <v>27943</v>
      </c>
      <c r="J1996">
        <v>1</v>
      </c>
      <c r="K1996">
        <v>1</v>
      </c>
      <c r="L1996" s="61" t="s">
        <v>567</v>
      </c>
      <c r="M1996" s="93">
        <v>41379</v>
      </c>
      <c r="N1996">
        <v>89</v>
      </c>
      <c r="O1996">
        <v>12</v>
      </c>
      <c r="P1996">
        <v>1</v>
      </c>
      <c r="Q1996">
        <v>16</v>
      </c>
      <c r="R1996">
        <v>4</v>
      </c>
      <c r="S1996">
        <v>1</v>
      </c>
      <c r="T1996">
        <v>3</v>
      </c>
      <c r="U1996">
        <v>3</v>
      </c>
      <c r="V1996">
        <v>2</v>
      </c>
      <c r="W1996">
        <v>3</v>
      </c>
      <c r="X1996">
        <v>8</v>
      </c>
      <c r="Y1996">
        <v>0</v>
      </c>
      <c r="Z1996">
        <v>0</v>
      </c>
      <c r="AA1996" t="s">
        <v>27</v>
      </c>
      <c r="AB1996">
        <v>0</v>
      </c>
    </row>
    <row r="1997" spans="2:28" x14ac:dyDescent="0.2">
      <c r="B1997">
        <v>8212</v>
      </c>
      <c r="C1997">
        <v>1972</v>
      </c>
      <c r="D1997" s="59">
        <f t="shared" ca="1" si="94"/>
        <v>52</v>
      </c>
      <c r="E1997" t="s">
        <v>53</v>
      </c>
      <c r="F1997" t="s">
        <v>32</v>
      </c>
      <c r="G1997" t="s">
        <v>2219</v>
      </c>
      <c r="H1997" s="61" t="str">
        <f t="shared" si="95"/>
        <v>39,791.00</v>
      </c>
      <c r="I1997" s="78">
        <f t="shared" si="96"/>
        <v>39791</v>
      </c>
      <c r="J1997">
        <v>0</v>
      </c>
      <c r="K1997">
        <v>1</v>
      </c>
      <c r="L1997" s="61" t="s">
        <v>260</v>
      </c>
      <c r="M1997" s="93">
        <v>41361</v>
      </c>
      <c r="N1997">
        <v>89</v>
      </c>
      <c r="O1997">
        <v>85</v>
      </c>
      <c r="P1997">
        <v>15</v>
      </c>
      <c r="Q1997">
        <v>27</v>
      </c>
      <c r="R1997">
        <v>13</v>
      </c>
      <c r="S1997">
        <v>13</v>
      </c>
      <c r="T1997">
        <v>21</v>
      </c>
      <c r="U1997">
        <v>2</v>
      </c>
      <c r="V1997">
        <v>3</v>
      </c>
      <c r="W1997">
        <v>4</v>
      </c>
      <c r="X1997">
        <v>7</v>
      </c>
      <c r="Y1997">
        <v>0</v>
      </c>
      <c r="Z1997">
        <v>0</v>
      </c>
      <c r="AA1997" t="s">
        <v>27</v>
      </c>
      <c r="AB1997">
        <v>0</v>
      </c>
    </row>
    <row r="1998" spans="2:28" x14ac:dyDescent="0.2">
      <c r="B1998">
        <v>3233</v>
      </c>
      <c r="C1998">
        <v>1966</v>
      </c>
      <c r="D1998" s="59">
        <f t="shared" ca="1" si="94"/>
        <v>58</v>
      </c>
      <c r="E1998" t="s">
        <v>40</v>
      </c>
      <c r="F1998" t="s">
        <v>32</v>
      </c>
      <c r="G1998" t="s">
        <v>2220</v>
      </c>
      <c r="H1998" s="61" t="str">
        <f t="shared" si="95"/>
        <v>62,745.00</v>
      </c>
      <c r="I1998" s="78">
        <f t="shared" si="96"/>
        <v>62745</v>
      </c>
      <c r="J1998">
        <v>0</v>
      </c>
      <c r="K1998">
        <v>1</v>
      </c>
      <c r="L1998" s="61" t="s">
        <v>310</v>
      </c>
      <c r="M1998" s="93">
        <v>41356</v>
      </c>
      <c r="N1998">
        <v>89</v>
      </c>
      <c r="O1998">
        <v>562</v>
      </c>
      <c r="P1998">
        <v>21</v>
      </c>
      <c r="Q1998">
        <v>464</v>
      </c>
      <c r="R1998">
        <v>28</v>
      </c>
      <c r="S1998">
        <v>10</v>
      </c>
      <c r="T1998">
        <v>32</v>
      </c>
      <c r="U1998">
        <v>3</v>
      </c>
      <c r="V1998">
        <v>7</v>
      </c>
      <c r="W1998">
        <v>11</v>
      </c>
      <c r="X1998">
        <v>5</v>
      </c>
      <c r="Y1998">
        <v>0</v>
      </c>
      <c r="Z1998">
        <v>0</v>
      </c>
      <c r="AA1998" t="s">
        <v>67</v>
      </c>
      <c r="AB1998">
        <v>0</v>
      </c>
    </row>
    <row r="1999" spans="2:28" x14ac:dyDescent="0.2">
      <c r="B1999">
        <v>7892</v>
      </c>
      <c r="C1999">
        <v>1970</v>
      </c>
      <c r="D1999" s="59">
        <f t="shared" ca="1" si="94"/>
        <v>54</v>
      </c>
      <c r="E1999" t="s">
        <v>23</v>
      </c>
      <c r="F1999" t="s">
        <v>28</v>
      </c>
      <c r="G1999" t="s">
        <v>2221</v>
      </c>
      <c r="H1999" s="61" t="str">
        <f t="shared" si="95"/>
        <v>18,589.00</v>
      </c>
      <c r="I1999" s="78">
        <f t="shared" si="96"/>
        <v>18589</v>
      </c>
      <c r="J1999">
        <v>0</v>
      </c>
      <c r="K1999">
        <v>0</v>
      </c>
      <c r="L1999" s="61">
        <v>41306</v>
      </c>
      <c r="M1999" s="93">
        <v>41306</v>
      </c>
      <c r="N1999">
        <v>89</v>
      </c>
      <c r="O1999">
        <v>6</v>
      </c>
      <c r="P1999">
        <v>4</v>
      </c>
      <c r="Q1999">
        <v>25</v>
      </c>
      <c r="R1999">
        <v>15</v>
      </c>
      <c r="S1999">
        <v>12</v>
      </c>
      <c r="T1999">
        <v>13</v>
      </c>
      <c r="U1999">
        <v>2</v>
      </c>
      <c r="V1999">
        <v>2</v>
      </c>
      <c r="W1999">
        <v>3</v>
      </c>
      <c r="X1999">
        <v>7</v>
      </c>
      <c r="Y1999">
        <v>0</v>
      </c>
      <c r="Z1999">
        <v>0</v>
      </c>
      <c r="AA1999" t="s">
        <v>35</v>
      </c>
      <c r="AB1999">
        <v>0</v>
      </c>
    </row>
    <row r="2000" spans="2:28" x14ac:dyDescent="0.2">
      <c r="B2000">
        <v>2975</v>
      </c>
      <c r="C2000">
        <v>1977</v>
      </c>
      <c r="D2000" s="59">
        <f t="shared" ca="1" si="94"/>
        <v>47</v>
      </c>
      <c r="E2000" t="s">
        <v>23</v>
      </c>
      <c r="F2000" t="s">
        <v>32</v>
      </c>
      <c r="G2000" t="s">
        <v>2222</v>
      </c>
      <c r="H2000" s="61" t="str">
        <f t="shared" si="95"/>
        <v>85,606.00</v>
      </c>
      <c r="I2000" s="78">
        <f t="shared" si="96"/>
        <v>85606</v>
      </c>
      <c r="J2000">
        <v>0</v>
      </c>
      <c r="K2000">
        <v>1</v>
      </c>
      <c r="L2000" s="61">
        <v>41254</v>
      </c>
      <c r="M2000" s="93">
        <v>41254</v>
      </c>
      <c r="N2000">
        <v>89</v>
      </c>
      <c r="O2000">
        <v>717</v>
      </c>
      <c r="P2000">
        <v>42</v>
      </c>
      <c r="Q2000">
        <v>864</v>
      </c>
      <c r="R2000">
        <v>219</v>
      </c>
      <c r="S2000">
        <v>30</v>
      </c>
      <c r="T2000">
        <v>84</v>
      </c>
      <c r="U2000">
        <v>2</v>
      </c>
      <c r="V2000">
        <v>6</v>
      </c>
      <c r="W2000">
        <v>9</v>
      </c>
      <c r="X2000">
        <v>3</v>
      </c>
      <c r="Y2000">
        <v>0</v>
      </c>
      <c r="Z2000">
        <v>0</v>
      </c>
      <c r="AA2000" t="s">
        <v>27</v>
      </c>
      <c r="AB2000">
        <v>1</v>
      </c>
    </row>
    <row r="2001" spans="2:28" x14ac:dyDescent="0.2">
      <c r="B2001">
        <v>5043</v>
      </c>
      <c r="C2001">
        <v>1952</v>
      </c>
      <c r="D2001" s="59">
        <f t="shared" ca="1" si="94"/>
        <v>72</v>
      </c>
      <c r="E2001" t="s">
        <v>118</v>
      </c>
      <c r="F2001" t="s">
        <v>32</v>
      </c>
      <c r="G2001" t="s">
        <v>2223</v>
      </c>
      <c r="H2001" s="61" t="str">
        <f t="shared" si="95"/>
        <v>26,997.00</v>
      </c>
      <c r="I2001" s="78">
        <f t="shared" si="96"/>
        <v>26997</v>
      </c>
      <c r="J2001">
        <v>0</v>
      </c>
      <c r="K2001">
        <v>0</v>
      </c>
      <c r="L2001" s="61">
        <v>41040</v>
      </c>
      <c r="M2001" s="93">
        <v>41040</v>
      </c>
      <c r="N2001">
        <v>89</v>
      </c>
      <c r="O2001">
        <v>7</v>
      </c>
      <c r="P2001">
        <v>23</v>
      </c>
      <c r="Q2001">
        <v>78</v>
      </c>
      <c r="R2001">
        <v>133</v>
      </c>
      <c r="S2001">
        <v>49</v>
      </c>
      <c r="T2001">
        <v>144</v>
      </c>
      <c r="U2001">
        <v>2</v>
      </c>
      <c r="V2001">
        <v>4</v>
      </c>
      <c r="W2001">
        <v>5</v>
      </c>
      <c r="X2001">
        <v>7</v>
      </c>
      <c r="Y2001">
        <v>0</v>
      </c>
      <c r="Z2001">
        <v>0</v>
      </c>
      <c r="AA2001" t="s">
        <v>27</v>
      </c>
      <c r="AB2001">
        <v>0</v>
      </c>
    </row>
    <row r="2002" spans="2:28" x14ac:dyDescent="0.2">
      <c r="B2002">
        <v>3104</v>
      </c>
      <c r="C2002">
        <v>1962</v>
      </c>
      <c r="D2002" s="59">
        <f t="shared" ca="1" si="94"/>
        <v>62</v>
      </c>
      <c r="E2002" t="s">
        <v>23</v>
      </c>
      <c r="F2002" t="s">
        <v>28</v>
      </c>
      <c r="G2002" t="s">
        <v>2224</v>
      </c>
      <c r="H2002" s="61" t="str">
        <f t="shared" si="95"/>
        <v>82,332.00</v>
      </c>
      <c r="I2002" s="78">
        <f t="shared" si="96"/>
        <v>82332</v>
      </c>
      <c r="J2002">
        <v>0</v>
      </c>
      <c r="K2002">
        <v>0</v>
      </c>
      <c r="L2002" s="61" t="s">
        <v>113</v>
      </c>
      <c r="M2002" s="93">
        <v>41169</v>
      </c>
      <c r="N2002">
        <v>89</v>
      </c>
      <c r="O2002">
        <v>830</v>
      </c>
      <c r="P2002">
        <v>59</v>
      </c>
      <c r="Q2002">
        <v>968</v>
      </c>
      <c r="R2002">
        <v>51</v>
      </c>
      <c r="S2002">
        <v>79</v>
      </c>
      <c r="T2002">
        <v>19</v>
      </c>
      <c r="U2002">
        <v>1</v>
      </c>
      <c r="V2002">
        <v>5</v>
      </c>
      <c r="W2002">
        <v>12</v>
      </c>
      <c r="X2002">
        <v>2</v>
      </c>
      <c r="Y2002">
        <v>1</v>
      </c>
      <c r="Z2002">
        <v>0</v>
      </c>
      <c r="AA2002" t="s">
        <v>46</v>
      </c>
      <c r="AB2002">
        <v>1</v>
      </c>
    </row>
    <row r="2003" spans="2:28" x14ac:dyDescent="0.2">
      <c r="B2003">
        <v>10854</v>
      </c>
      <c r="C2003">
        <v>1971</v>
      </c>
      <c r="D2003" s="59">
        <f t="shared" ca="1" si="94"/>
        <v>53</v>
      </c>
      <c r="E2003" t="s">
        <v>40</v>
      </c>
      <c r="F2003" t="s">
        <v>32</v>
      </c>
      <c r="G2003" t="s">
        <v>2225</v>
      </c>
      <c r="H2003" s="61" t="str">
        <f t="shared" si="95"/>
        <v>38,853.00</v>
      </c>
      <c r="I2003" s="78">
        <f t="shared" si="96"/>
        <v>38853</v>
      </c>
      <c r="J2003">
        <v>1</v>
      </c>
      <c r="K2003">
        <v>1</v>
      </c>
      <c r="L2003" s="61" t="s">
        <v>194</v>
      </c>
      <c r="M2003" s="93">
        <v>41782</v>
      </c>
      <c r="N2003">
        <v>90</v>
      </c>
      <c r="O2003">
        <v>29</v>
      </c>
      <c r="P2003">
        <v>0</v>
      </c>
      <c r="Q2003">
        <v>14</v>
      </c>
      <c r="R2003">
        <v>0</v>
      </c>
      <c r="S2003">
        <v>0</v>
      </c>
      <c r="T2003">
        <v>2</v>
      </c>
      <c r="U2003">
        <v>2</v>
      </c>
      <c r="V2003">
        <v>2</v>
      </c>
      <c r="W2003">
        <v>3</v>
      </c>
      <c r="X2003">
        <v>7</v>
      </c>
      <c r="Y2003">
        <v>0</v>
      </c>
      <c r="Z2003">
        <v>0</v>
      </c>
      <c r="AA2003" t="s">
        <v>50</v>
      </c>
      <c r="AB2003">
        <v>0</v>
      </c>
    </row>
    <row r="2004" spans="2:28" x14ac:dyDescent="0.2">
      <c r="B2004">
        <v>7419</v>
      </c>
      <c r="C2004">
        <v>1969</v>
      </c>
      <c r="D2004" s="59">
        <f t="shared" ca="1" si="94"/>
        <v>55</v>
      </c>
      <c r="E2004" t="s">
        <v>53</v>
      </c>
      <c r="F2004" t="s">
        <v>24</v>
      </c>
      <c r="G2004" t="s">
        <v>2226</v>
      </c>
      <c r="H2004" s="61" t="str">
        <f t="shared" si="95"/>
        <v>27,071.00</v>
      </c>
      <c r="I2004" s="78">
        <f t="shared" si="96"/>
        <v>27071</v>
      </c>
      <c r="J2004">
        <v>1</v>
      </c>
      <c r="K2004">
        <v>0</v>
      </c>
      <c r="L2004" s="61" t="s">
        <v>1792</v>
      </c>
      <c r="M2004" s="93">
        <v>41752</v>
      </c>
      <c r="N2004">
        <v>90</v>
      </c>
      <c r="O2004">
        <v>8</v>
      </c>
      <c r="P2004">
        <v>3</v>
      </c>
      <c r="Q2004">
        <v>19</v>
      </c>
      <c r="R2004">
        <v>0</v>
      </c>
      <c r="S2004">
        <v>2</v>
      </c>
      <c r="T2004">
        <v>3</v>
      </c>
      <c r="U2004">
        <v>2</v>
      </c>
      <c r="V2004">
        <v>2</v>
      </c>
      <c r="W2004">
        <v>3</v>
      </c>
      <c r="X2004">
        <v>6</v>
      </c>
      <c r="Y2004">
        <v>0</v>
      </c>
      <c r="Z2004">
        <v>0</v>
      </c>
      <c r="AA2004" t="s">
        <v>27</v>
      </c>
      <c r="AB2004">
        <v>0</v>
      </c>
    </row>
    <row r="2005" spans="2:28" x14ac:dyDescent="0.2">
      <c r="B2005">
        <v>5558</v>
      </c>
      <c r="C2005">
        <v>1955</v>
      </c>
      <c r="D2005" s="59">
        <f t="shared" ca="1" si="94"/>
        <v>69</v>
      </c>
      <c r="E2005" t="s">
        <v>40</v>
      </c>
      <c r="F2005" t="s">
        <v>28</v>
      </c>
      <c r="G2005" t="s">
        <v>2227</v>
      </c>
      <c r="H2005" s="61" t="str">
        <f t="shared" si="95"/>
        <v>90,933.00</v>
      </c>
      <c r="I2005" s="78">
        <f t="shared" si="96"/>
        <v>90933</v>
      </c>
      <c r="J2005">
        <v>0</v>
      </c>
      <c r="K2005">
        <v>0</v>
      </c>
      <c r="L2005" s="61" t="s">
        <v>249</v>
      </c>
      <c r="M2005" s="93">
        <v>41729</v>
      </c>
      <c r="N2005">
        <v>90</v>
      </c>
      <c r="O2005">
        <v>1020</v>
      </c>
      <c r="P2005">
        <v>31</v>
      </c>
      <c r="Q2005">
        <v>430</v>
      </c>
      <c r="R2005">
        <v>62</v>
      </c>
      <c r="S2005">
        <v>63</v>
      </c>
      <c r="T2005">
        <v>79</v>
      </c>
      <c r="U2005">
        <v>1</v>
      </c>
      <c r="V2005">
        <v>4</v>
      </c>
      <c r="W2005">
        <v>4</v>
      </c>
      <c r="X2005">
        <v>1</v>
      </c>
      <c r="Y2005">
        <v>0</v>
      </c>
      <c r="Z2005">
        <v>0</v>
      </c>
      <c r="AA2005" t="s">
        <v>27</v>
      </c>
      <c r="AB2005">
        <v>1</v>
      </c>
    </row>
    <row r="2006" spans="2:28" x14ac:dyDescent="0.2">
      <c r="B2006">
        <v>832</v>
      </c>
      <c r="C2006">
        <v>1967</v>
      </c>
      <c r="D2006" s="59">
        <f t="shared" ca="1" si="94"/>
        <v>57</v>
      </c>
      <c r="E2006" t="s">
        <v>40</v>
      </c>
      <c r="F2006" t="s">
        <v>32</v>
      </c>
      <c r="G2006" t="s">
        <v>2228</v>
      </c>
      <c r="H2006" s="61" t="str">
        <f t="shared" si="95"/>
        <v>65,814.00</v>
      </c>
      <c r="I2006" s="78">
        <f t="shared" si="96"/>
        <v>65814</v>
      </c>
      <c r="J2006">
        <v>0</v>
      </c>
      <c r="K2006">
        <v>1</v>
      </c>
      <c r="L2006" s="61">
        <v>41673</v>
      </c>
      <c r="M2006" s="93">
        <v>41673</v>
      </c>
      <c r="N2006">
        <v>90</v>
      </c>
      <c r="O2006">
        <v>561</v>
      </c>
      <c r="P2006">
        <v>14</v>
      </c>
      <c r="Q2006">
        <v>113</v>
      </c>
      <c r="R2006">
        <v>10</v>
      </c>
      <c r="S2006">
        <v>14</v>
      </c>
      <c r="T2006">
        <v>35</v>
      </c>
      <c r="U2006">
        <v>3</v>
      </c>
      <c r="V2006">
        <v>8</v>
      </c>
      <c r="W2006">
        <v>10</v>
      </c>
      <c r="X2006">
        <v>5</v>
      </c>
      <c r="Y2006">
        <v>0</v>
      </c>
      <c r="Z2006">
        <v>0</v>
      </c>
      <c r="AA2006" t="s">
        <v>27</v>
      </c>
      <c r="AB2006">
        <v>0</v>
      </c>
    </row>
    <row r="2007" spans="2:28" x14ac:dyDescent="0.2">
      <c r="B2007">
        <v>4964</v>
      </c>
      <c r="C2007">
        <v>1959</v>
      </c>
      <c r="D2007" s="59">
        <f t="shared" ca="1" si="94"/>
        <v>65</v>
      </c>
      <c r="E2007" t="s">
        <v>40</v>
      </c>
      <c r="F2007" t="s">
        <v>32</v>
      </c>
      <c r="G2007" t="s">
        <v>2229</v>
      </c>
      <c r="H2007" s="61" t="str">
        <f t="shared" si="95"/>
        <v>74,250.00</v>
      </c>
      <c r="I2007" s="78">
        <f t="shared" si="96"/>
        <v>74250</v>
      </c>
      <c r="J2007">
        <v>0</v>
      </c>
      <c r="K2007">
        <v>0</v>
      </c>
      <c r="L2007" s="61" t="s">
        <v>331</v>
      </c>
      <c r="M2007" s="93">
        <v>41665</v>
      </c>
      <c r="N2007">
        <v>90</v>
      </c>
      <c r="O2007">
        <v>680</v>
      </c>
      <c r="P2007">
        <v>11</v>
      </c>
      <c r="Q2007">
        <v>392</v>
      </c>
      <c r="R2007">
        <v>75</v>
      </c>
      <c r="S2007">
        <v>0</v>
      </c>
      <c r="T2007">
        <v>0</v>
      </c>
      <c r="U2007">
        <v>1</v>
      </c>
      <c r="V2007">
        <v>2</v>
      </c>
      <c r="W2007">
        <v>4</v>
      </c>
      <c r="X2007">
        <v>1</v>
      </c>
      <c r="Y2007">
        <v>0</v>
      </c>
      <c r="Z2007">
        <v>0</v>
      </c>
      <c r="AA2007" t="s">
        <v>31</v>
      </c>
      <c r="AB2007">
        <v>0</v>
      </c>
    </row>
    <row r="2008" spans="2:28" x14ac:dyDescent="0.2">
      <c r="B2008">
        <v>11030</v>
      </c>
      <c r="C2008">
        <v>1977</v>
      </c>
      <c r="D2008" s="59">
        <f t="shared" ca="1" si="94"/>
        <v>47</v>
      </c>
      <c r="E2008" t="s">
        <v>53</v>
      </c>
      <c r="F2008" t="s">
        <v>32</v>
      </c>
      <c r="G2008" t="s">
        <v>2230</v>
      </c>
      <c r="H2008" s="61" t="str">
        <f t="shared" si="95"/>
        <v>33,181.00</v>
      </c>
      <c r="I2008" s="78">
        <f t="shared" si="96"/>
        <v>33181</v>
      </c>
      <c r="J2008">
        <v>1</v>
      </c>
      <c r="K2008">
        <v>0</v>
      </c>
      <c r="L2008" s="61">
        <v>41699</v>
      </c>
      <c r="M2008" s="93">
        <v>41699</v>
      </c>
      <c r="N2008">
        <v>90</v>
      </c>
      <c r="O2008">
        <v>9</v>
      </c>
      <c r="P2008">
        <v>0</v>
      </c>
      <c r="Q2008">
        <v>3</v>
      </c>
      <c r="R2008">
        <v>0</v>
      </c>
      <c r="S2008">
        <v>0</v>
      </c>
      <c r="T2008">
        <v>4</v>
      </c>
      <c r="U2008">
        <v>1</v>
      </c>
      <c r="V2008">
        <v>1</v>
      </c>
      <c r="W2008">
        <v>2</v>
      </c>
      <c r="X2008">
        <v>6</v>
      </c>
      <c r="Y2008">
        <v>0</v>
      </c>
      <c r="Z2008">
        <v>0</v>
      </c>
      <c r="AA2008" t="s">
        <v>27</v>
      </c>
      <c r="AB2008">
        <v>1</v>
      </c>
    </row>
    <row r="2009" spans="2:28" x14ac:dyDescent="0.2">
      <c r="B2009">
        <v>4587</v>
      </c>
      <c r="C2009">
        <v>1945</v>
      </c>
      <c r="D2009" s="59">
        <f t="shared" ca="1" si="94"/>
        <v>79</v>
      </c>
      <c r="E2009" t="s">
        <v>53</v>
      </c>
      <c r="F2009" t="s">
        <v>55</v>
      </c>
      <c r="G2009" t="s">
        <v>2231</v>
      </c>
      <c r="H2009" s="61" t="str">
        <f t="shared" si="95"/>
        <v>45,006.00</v>
      </c>
      <c r="I2009" s="78">
        <f t="shared" si="96"/>
        <v>45006</v>
      </c>
      <c r="J2009">
        <v>0</v>
      </c>
      <c r="K2009">
        <v>0</v>
      </c>
      <c r="L2009" s="61" t="s">
        <v>215</v>
      </c>
      <c r="M2009" s="93">
        <v>41473</v>
      </c>
      <c r="N2009">
        <v>90</v>
      </c>
      <c r="O2009">
        <v>162</v>
      </c>
      <c r="P2009">
        <v>25</v>
      </c>
      <c r="Q2009">
        <v>53</v>
      </c>
      <c r="R2009">
        <v>16</v>
      </c>
      <c r="S2009">
        <v>0</v>
      </c>
      <c r="T2009">
        <v>10</v>
      </c>
      <c r="U2009">
        <v>1</v>
      </c>
      <c r="V2009">
        <v>3</v>
      </c>
      <c r="W2009">
        <v>7</v>
      </c>
      <c r="X2009">
        <v>3</v>
      </c>
      <c r="Y2009">
        <v>0</v>
      </c>
      <c r="Z2009">
        <v>0</v>
      </c>
      <c r="AA2009" t="s">
        <v>27</v>
      </c>
      <c r="AB2009">
        <v>0</v>
      </c>
    </row>
    <row r="2010" spans="2:28" x14ac:dyDescent="0.2">
      <c r="B2010">
        <v>450</v>
      </c>
      <c r="C2010">
        <v>1959</v>
      </c>
      <c r="D2010" s="59">
        <f t="shared" ca="1" si="94"/>
        <v>65</v>
      </c>
      <c r="E2010" t="s">
        <v>53</v>
      </c>
      <c r="F2010" t="s">
        <v>32</v>
      </c>
      <c r="G2010" t="s">
        <v>2232</v>
      </c>
      <c r="H2010" s="61" t="str">
        <f t="shared" si="95"/>
        <v>42,315.00</v>
      </c>
      <c r="I2010" s="78">
        <f t="shared" si="96"/>
        <v>42315</v>
      </c>
      <c r="J2010">
        <v>0</v>
      </c>
      <c r="K2010">
        <v>1</v>
      </c>
      <c r="L2010" s="61">
        <v>41615</v>
      </c>
      <c r="M2010" s="93">
        <v>41615</v>
      </c>
      <c r="N2010">
        <v>90</v>
      </c>
      <c r="O2010">
        <v>67</v>
      </c>
      <c r="P2010">
        <v>15</v>
      </c>
      <c r="Q2010">
        <v>80</v>
      </c>
      <c r="R2010">
        <v>17</v>
      </c>
      <c r="S2010">
        <v>11</v>
      </c>
      <c r="T2010">
        <v>80</v>
      </c>
      <c r="U2010">
        <v>3</v>
      </c>
      <c r="V2010">
        <v>1</v>
      </c>
      <c r="W2010">
        <v>4</v>
      </c>
      <c r="X2010">
        <v>3</v>
      </c>
      <c r="Y2010">
        <v>0</v>
      </c>
      <c r="Z2010">
        <v>0</v>
      </c>
      <c r="AA2010" t="s">
        <v>35</v>
      </c>
      <c r="AB2010">
        <v>0</v>
      </c>
    </row>
    <row r="2011" spans="2:28" x14ac:dyDescent="0.2">
      <c r="B2011">
        <v>11031</v>
      </c>
      <c r="C2011">
        <v>1951</v>
      </c>
      <c r="D2011" s="59">
        <f t="shared" ca="1" si="94"/>
        <v>73</v>
      </c>
      <c r="E2011" t="s">
        <v>40</v>
      </c>
      <c r="F2011" t="s">
        <v>32</v>
      </c>
      <c r="G2011" t="s">
        <v>2233</v>
      </c>
      <c r="H2011" s="61" t="str">
        <f t="shared" si="95"/>
        <v>48,699.00</v>
      </c>
      <c r="I2011" s="78">
        <f t="shared" si="96"/>
        <v>48699</v>
      </c>
      <c r="J2011">
        <v>1</v>
      </c>
      <c r="K2011">
        <v>1</v>
      </c>
      <c r="L2011" s="61" t="s">
        <v>1928</v>
      </c>
      <c r="M2011" s="93">
        <v>41415</v>
      </c>
      <c r="N2011">
        <v>90</v>
      </c>
      <c r="O2011">
        <v>26</v>
      </c>
      <c r="P2011">
        <v>1</v>
      </c>
      <c r="Q2011">
        <v>10</v>
      </c>
      <c r="R2011">
        <v>2</v>
      </c>
      <c r="S2011">
        <v>0</v>
      </c>
      <c r="T2011">
        <v>1</v>
      </c>
      <c r="U2011">
        <v>1</v>
      </c>
      <c r="V2011">
        <v>1</v>
      </c>
      <c r="W2011">
        <v>3</v>
      </c>
      <c r="X2011">
        <v>5</v>
      </c>
      <c r="Y2011">
        <v>0</v>
      </c>
      <c r="Z2011">
        <v>0</v>
      </c>
      <c r="AA2011" t="s">
        <v>38</v>
      </c>
      <c r="AB2011">
        <v>0</v>
      </c>
    </row>
    <row r="2012" spans="2:28" x14ac:dyDescent="0.2">
      <c r="B2012">
        <v>4990</v>
      </c>
      <c r="C2012">
        <v>1955</v>
      </c>
      <c r="D2012" s="59">
        <f t="shared" ca="1" si="94"/>
        <v>69</v>
      </c>
      <c r="E2012" t="s">
        <v>23</v>
      </c>
      <c r="F2012" t="s">
        <v>32</v>
      </c>
      <c r="G2012" t="s">
        <v>2234</v>
      </c>
      <c r="H2012" s="61" t="str">
        <f t="shared" si="95"/>
        <v>59,111.00</v>
      </c>
      <c r="I2012" s="78">
        <f t="shared" si="96"/>
        <v>59111</v>
      </c>
      <c r="J2012">
        <v>0</v>
      </c>
      <c r="K2012">
        <v>0</v>
      </c>
      <c r="L2012" s="61">
        <v>41310</v>
      </c>
      <c r="M2012" s="93">
        <v>41310</v>
      </c>
      <c r="N2012">
        <v>90</v>
      </c>
      <c r="O2012">
        <v>524</v>
      </c>
      <c r="P2012">
        <v>0</v>
      </c>
      <c r="Q2012">
        <v>134</v>
      </c>
      <c r="R2012">
        <v>28</v>
      </c>
      <c r="S2012">
        <v>28</v>
      </c>
      <c r="T2012">
        <v>155</v>
      </c>
      <c r="U2012">
        <v>1</v>
      </c>
      <c r="V2012">
        <v>11</v>
      </c>
      <c r="W2012">
        <v>8</v>
      </c>
      <c r="X2012">
        <v>7</v>
      </c>
      <c r="Y2012">
        <v>0</v>
      </c>
      <c r="Z2012">
        <v>0</v>
      </c>
      <c r="AA2012" t="s">
        <v>38</v>
      </c>
      <c r="AB2012">
        <v>0</v>
      </c>
    </row>
    <row r="2013" spans="2:28" x14ac:dyDescent="0.2">
      <c r="B2013">
        <v>221</v>
      </c>
      <c r="C2013">
        <v>1956</v>
      </c>
      <c r="D2013" s="59">
        <f t="shared" ca="1" si="94"/>
        <v>68</v>
      </c>
      <c r="E2013" t="s">
        <v>23</v>
      </c>
      <c r="F2013" t="s">
        <v>32</v>
      </c>
      <c r="G2013" t="s">
        <v>2235</v>
      </c>
      <c r="H2013" s="61" t="str">
        <f t="shared" si="95"/>
        <v>48,726.00</v>
      </c>
      <c r="I2013" s="78">
        <f t="shared" si="96"/>
        <v>48726</v>
      </c>
      <c r="J2013">
        <v>0</v>
      </c>
      <c r="K2013">
        <v>1</v>
      </c>
      <c r="L2013" s="61" t="s">
        <v>436</v>
      </c>
      <c r="M2013" s="93">
        <v>41391</v>
      </c>
      <c r="N2013">
        <v>90</v>
      </c>
      <c r="O2013">
        <v>138</v>
      </c>
      <c r="P2013">
        <v>3</v>
      </c>
      <c r="Q2013">
        <v>38</v>
      </c>
      <c r="R2013">
        <v>4</v>
      </c>
      <c r="S2013">
        <v>0</v>
      </c>
      <c r="T2013">
        <v>59</v>
      </c>
      <c r="U2013">
        <v>3</v>
      </c>
      <c r="V2013">
        <v>3</v>
      </c>
      <c r="W2013">
        <v>4</v>
      </c>
      <c r="X2013">
        <v>6</v>
      </c>
      <c r="Y2013">
        <v>0</v>
      </c>
      <c r="Z2013">
        <v>0</v>
      </c>
      <c r="AA2013" t="s">
        <v>46</v>
      </c>
      <c r="AB2013">
        <v>0</v>
      </c>
    </row>
    <row r="2014" spans="2:28" x14ac:dyDescent="0.2">
      <c r="B2014">
        <v>4351</v>
      </c>
      <c r="C2014">
        <v>1956</v>
      </c>
      <c r="D2014" s="59">
        <f t="shared" ca="1" si="94"/>
        <v>68</v>
      </c>
      <c r="E2014" t="s">
        <v>23</v>
      </c>
      <c r="F2014" t="s">
        <v>24</v>
      </c>
      <c r="G2014" t="s">
        <v>2236</v>
      </c>
      <c r="H2014" s="61" t="str">
        <f t="shared" si="95"/>
        <v>37,244.00</v>
      </c>
      <c r="I2014" s="78">
        <f t="shared" si="96"/>
        <v>37244</v>
      </c>
      <c r="J2014">
        <v>1</v>
      </c>
      <c r="K2014">
        <v>1</v>
      </c>
      <c r="L2014" s="61" t="s">
        <v>436</v>
      </c>
      <c r="M2014" s="93">
        <v>41391</v>
      </c>
      <c r="N2014">
        <v>90</v>
      </c>
      <c r="O2014">
        <v>18</v>
      </c>
      <c r="P2014">
        <v>2</v>
      </c>
      <c r="Q2014">
        <v>10</v>
      </c>
      <c r="R2014">
        <v>0</v>
      </c>
      <c r="S2014">
        <v>0</v>
      </c>
      <c r="T2014">
        <v>25</v>
      </c>
      <c r="U2014">
        <v>1</v>
      </c>
      <c r="V2014">
        <v>1</v>
      </c>
      <c r="W2014">
        <v>2</v>
      </c>
      <c r="X2014">
        <v>7</v>
      </c>
      <c r="Y2014">
        <v>0</v>
      </c>
      <c r="Z2014">
        <v>0</v>
      </c>
      <c r="AA2014" t="s">
        <v>27</v>
      </c>
      <c r="AB2014">
        <v>1</v>
      </c>
    </row>
    <row r="2015" spans="2:28" x14ac:dyDescent="0.2">
      <c r="B2015">
        <v>1357</v>
      </c>
      <c r="C2015">
        <v>1971</v>
      </c>
      <c r="D2015" s="59">
        <f t="shared" ca="1" si="94"/>
        <v>53</v>
      </c>
      <c r="E2015" t="s">
        <v>23</v>
      </c>
      <c r="F2015" t="s">
        <v>32</v>
      </c>
      <c r="G2015" t="s">
        <v>2237</v>
      </c>
      <c r="H2015" s="61" t="str">
        <f t="shared" si="95"/>
        <v>74,854.00</v>
      </c>
      <c r="I2015" s="78">
        <f t="shared" si="96"/>
        <v>74854</v>
      </c>
      <c r="J2015">
        <v>1</v>
      </c>
      <c r="K2015">
        <v>2</v>
      </c>
      <c r="L2015" s="61">
        <v>41490</v>
      </c>
      <c r="M2015" s="93">
        <v>41490</v>
      </c>
      <c r="N2015">
        <v>90</v>
      </c>
      <c r="O2015">
        <v>856</v>
      </c>
      <c r="P2015">
        <v>59</v>
      </c>
      <c r="Q2015">
        <v>487</v>
      </c>
      <c r="R2015">
        <v>58</v>
      </c>
      <c r="S2015">
        <v>29</v>
      </c>
      <c r="T2015">
        <v>73</v>
      </c>
      <c r="U2015">
        <v>7</v>
      </c>
      <c r="V2015">
        <v>2</v>
      </c>
      <c r="W2015">
        <v>5</v>
      </c>
      <c r="X2015">
        <v>5</v>
      </c>
      <c r="Y2015">
        <v>0</v>
      </c>
      <c r="Z2015">
        <v>0</v>
      </c>
      <c r="AA2015" t="s">
        <v>46</v>
      </c>
      <c r="AB2015">
        <v>0</v>
      </c>
    </row>
    <row r="2016" spans="2:28" x14ac:dyDescent="0.2">
      <c r="B2016">
        <v>5667</v>
      </c>
      <c r="C2016">
        <v>1965</v>
      </c>
      <c r="D2016" s="59">
        <f t="shared" ca="1" si="94"/>
        <v>59</v>
      </c>
      <c r="E2016" t="s">
        <v>40</v>
      </c>
      <c r="F2016" t="s">
        <v>32</v>
      </c>
      <c r="G2016" t="s">
        <v>2238</v>
      </c>
      <c r="H2016" s="61" t="str">
        <f t="shared" si="95"/>
        <v>60,896.00</v>
      </c>
      <c r="I2016" s="78">
        <f t="shared" si="96"/>
        <v>60896</v>
      </c>
      <c r="J2016">
        <v>0</v>
      </c>
      <c r="K2016">
        <v>1</v>
      </c>
      <c r="L2016" s="61">
        <v>41223</v>
      </c>
      <c r="M2016" s="93">
        <v>41223</v>
      </c>
      <c r="N2016">
        <v>90</v>
      </c>
      <c r="O2016">
        <v>1013</v>
      </c>
      <c r="P2016">
        <v>30</v>
      </c>
      <c r="Q2016">
        <v>399</v>
      </c>
      <c r="R2016">
        <v>60</v>
      </c>
      <c r="S2016">
        <v>46</v>
      </c>
      <c r="T2016">
        <v>153</v>
      </c>
      <c r="U2016">
        <v>3</v>
      </c>
      <c r="V2016">
        <v>9</v>
      </c>
      <c r="W2016">
        <v>4</v>
      </c>
      <c r="X2016">
        <v>6</v>
      </c>
      <c r="Y2016">
        <v>1</v>
      </c>
      <c r="Z2016">
        <v>0</v>
      </c>
      <c r="AA2016" t="s">
        <v>31</v>
      </c>
      <c r="AB2016">
        <v>0</v>
      </c>
    </row>
    <row r="2017" spans="2:28" x14ac:dyDescent="0.2">
      <c r="B2017">
        <v>8867</v>
      </c>
      <c r="C2017">
        <v>1989</v>
      </c>
      <c r="D2017" s="59">
        <f t="shared" ca="1" si="94"/>
        <v>35</v>
      </c>
      <c r="E2017" t="s">
        <v>40</v>
      </c>
      <c r="F2017" t="s">
        <v>32</v>
      </c>
      <c r="G2017" t="s">
        <v>2239</v>
      </c>
      <c r="H2017" s="61" t="str">
        <f t="shared" si="95"/>
        <v>67,546.00</v>
      </c>
      <c r="I2017" s="78">
        <f t="shared" si="96"/>
        <v>67546</v>
      </c>
      <c r="J2017">
        <v>0</v>
      </c>
      <c r="K2017">
        <v>0</v>
      </c>
      <c r="L2017" s="61" t="s">
        <v>658</v>
      </c>
      <c r="M2017" s="93">
        <v>41152</v>
      </c>
      <c r="N2017">
        <v>90</v>
      </c>
      <c r="O2017">
        <v>864</v>
      </c>
      <c r="P2017">
        <v>134</v>
      </c>
      <c r="Q2017">
        <v>768</v>
      </c>
      <c r="R2017">
        <v>150</v>
      </c>
      <c r="S2017">
        <v>38</v>
      </c>
      <c r="T2017">
        <v>172</v>
      </c>
      <c r="U2017">
        <v>1</v>
      </c>
      <c r="V2017">
        <v>4</v>
      </c>
      <c r="W2017">
        <v>5</v>
      </c>
      <c r="X2017">
        <v>3</v>
      </c>
      <c r="Y2017">
        <v>0</v>
      </c>
      <c r="Z2017">
        <v>0</v>
      </c>
      <c r="AA2017" t="s">
        <v>67</v>
      </c>
      <c r="AB2017">
        <v>0</v>
      </c>
    </row>
    <row r="2018" spans="2:28" x14ac:dyDescent="0.2">
      <c r="B2018">
        <v>2747</v>
      </c>
      <c r="C2018">
        <v>1989</v>
      </c>
      <c r="D2018" s="59">
        <f t="shared" ca="1" si="94"/>
        <v>35</v>
      </c>
      <c r="E2018" t="s">
        <v>40</v>
      </c>
      <c r="F2018" t="s">
        <v>32</v>
      </c>
      <c r="G2018" t="s">
        <v>2239</v>
      </c>
      <c r="H2018" s="61" t="str">
        <f t="shared" si="95"/>
        <v>67,546.00</v>
      </c>
      <c r="I2018" s="78">
        <f t="shared" si="96"/>
        <v>67546</v>
      </c>
      <c r="J2018">
        <v>0</v>
      </c>
      <c r="K2018">
        <v>0</v>
      </c>
      <c r="L2018" s="61" t="s">
        <v>658</v>
      </c>
      <c r="M2018" s="93">
        <v>41152</v>
      </c>
      <c r="N2018">
        <v>90</v>
      </c>
      <c r="O2018">
        <v>864</v>
      </c>
      <c r="P2018">
        <v>134</v>
      </c>
      <c r="Q2018">
        <v>768</v>
      </c>
      <c r="R2018">
        <v>150</v>
      </c>
      <c r="S2018">
        <v>38</v>
      </c>
      <c r="T2018">
        <v>172</v>
      </c>
      <c r="U2018">
        <v>1</v>
      </c>
      <c r="V2018">
        <v>4</v>
      </c>
      <c r="W2018">
        <v>5</v>
      </c>
      <c r="X2018">
        <v>3</v>
      </c>
      <c r="Y2018">
        <v>0</v>
      </c>
      <c r="Z2018">
        <v>0</v>
      </c>
      <c r="AA2018" t="s">
        <v>27</v>
      </c>
      <c r="AB2018">
        <v>0</v>
      </c>
    </row>
    <row r="2019" spans="2:28" x14ac:dyDescent="0.2">
      <c r="B2019">
        <v>7422</v>
      </c>
      <c r="C2019">
        <v>1988</v>
      </c>
      <c r="D2019" s="59">
        <f t="shared" ca="1" si="94"/>
        <v>36</v>
      </c>
      <c r="E2019" t="s">
        <v>23</v>
      </c>
      <c r="F2019" t="s">
        <v>28</v>
      </c>
      <c r="G2019" t="s">
        <v>2240</v>
      </c>
      <c r="H2019" s="61" t="str">
        <f t="shared" si="95"/>
        <v>46,923.00</v>
      </c>
      <c r="I2019" s="78">
        <f t="shared" si="96"/>
        <v>46923</v>
      </c>
      <c r="J2019">
        <v>1</v>
      </c>
      <c r="K2019">
        <v>0</v>
      </c>
      <c r="L2019" s="61" t="s">
        <v>442</v>
      </c>
      <c r="M2019" s="93">
        <v>41143</v>
      </c>
      <c r="N2019">
        <v>90</v>
      </c>
      <c r="O2019">
        <v>85</v>
      </c>
      <c r="P2019">
        <v>44</v>
      </c>
      <c r="Q2019">
        <v>54</v>
      </c>
      <c r="R2019">
        <v>102</v>
      </c>
      <c r="S2019">
        <v>78</v>
      </c>
      <c r="T2019">
        <v>6</v>
      </c>
      <c r="U2019">
        <v>3</v>
      </c>
      <c r="V2019">
        <v>5</v>
      </c>
      <c r="W2019">
        <v>7</v>
      </c>
      <c r="X2019">
        <v>7</v>
      </c>
      <c r="Y2019">
        <v>0</v>
      </c>
      <c r="Z2019">
        <v>0</v>
      </c>
      <c r="AA2019" t="s">
        <v>27</v>
      </c>
      <c r="AB2019">
        <v>0</v>
      </c>
    </row>
    <row r="2020" spans="2:28" x14ac:dyDescent="0.2">
      <c r="B2020">
        <v>4148</v>
      </c>
      <c r="C2020">
        <v>1973</v>
      </c>
      <c r="D2020" s="59">
        <f t="shared" ca="1" si="94"/>
        <v>51</v>
      </c>
      <c r="E2020" t="s">
        <v>23</v>
      </c>
      <c r="F2020" t="s">
        <v>32</v>
      </c>
      <c r="G2020" t="s">
        <v>2241</v>
      </c>
      <c r="H2020" s="61" t="str">
        <f t="shared" si="95"/>
        <v>38,988.00</v>
      </c>
      <c r="I2020" s="78">
        <f t="shared" si="96"/>
        <v>38988</v>
      </c>
      <c r="J2020">
        <v>1</v>
      </c>
      <c r="K2020">
        <v>2</v>
      </c>
      <c r="L2020" s="61" t="s">
        <v>1043</v>
      </c>
      <c r="M2020" s="93">
        <v>41141</v>
      </c>
      <c r="N2020">
        <v>90</v>
      </c>
      <c r="O2020">
        <v>164</v>
      </c>
      <c r="P2020">
        <v>24</v>
      </c>
      <c r="Q2020">
        <v>103</v>
      </c>
      <c r="R2020">
        <v>12</v>
      </c>
      <c r="S2020">
        <v>3</v>
      </c>
      <c r="T2020">
        <v>42</v>
      </c>
      <c r="U2020">
        <v>7</v>
      </c>
      <c r="V2020">
        <v>5</v>
      </c>
      <c r="W2020">
        <v>6</v>
      </c>
      <c r="X2020">
        <v>8</v>
      </c>
      <c r="Y2020">
        <v>0</v>
      </c>
      <c r="Z2020">
        <v>0</v>
      </c>
      <c r="AA2020" t="s">
        <v>27</v>
      </c>
      <c r="AB2020">
        <v>0</v>
      </c>
    </row>
    <row r="2021" spans="2:28" x14ac:dyDescent="0.2">
      <c r="B2021">
        <v>9516</v>
      </c>
      <c r="C2021">
        <v>1972</v>
      </c>
      <c r="D2021" s="59">
        <f t="shared" ca="1" si="94"/>
        <v>52</v>
      </c>
      <c r="E2021" t="s">
        <v>43</v>
      </c>
      <c r="F2021" t="s">
        <v>24</v>
      </c>
      <c r="G2021" t="s">
        <v>2242</v>
      </c>
      <c r="H2021" s="61" t="str">
        <f t="shared" si="95"/>
        <v>49,118.00</v>
      </c>
      <c r="I2021" s="78">
        <f t="shared" si="96"/>
        <v>49118</v>
      </c>
      <c r="J2021">
        <v>0</v>
      </c>
      <c r="K2021">
        <v>0</v>
      </c>
      <c r="L2021" s="61" t="s">
        <v>757</v>
      </c>
      <c r="M2021" s="93">
        <v>41139</v>
      </c>
      <c r="N2021">
        <v>90</v>
      </c>
      <c r="O2021">
        <v>620</v>
      </c>
      <c r="P2021">
        <v>54</v>
      </c>
      <c r="Q2021">
        <v>239</v>
      </c>
      <c r="R2021">
        <v>99</v>
      </c>
      <c r="S2021">
        <v>98</v>
      </c>
      <c r="T2021">
        <v>119</v>
      </c>
      <c r="U2021">
        <v>2</v>
      </c>
      <c r="V2021">
        <v>9</v>
      </c>
      <c r="W2021">
        <v>10</v>
      </c>
      <c r="X2021">
        <v>7</v>
      </c>
      <c r="Y2021">
        <v>1</v>
      </c>
      <c r="Z2021">
        <v>0</v>
      </c>
      <c r="AA2021" t="s">
        <v>27</v>
      </c>
      <c r="AB2021">
        <v>2</v>
      </c>
    </row>
    <row r="2022" spans="2:28" x14ac:dyDescent="0.2">
      <c r="B2022">
        <v>1291</v>
      </c>
      <c r="C2022">
        <v>1979</v>
      </c>
      <c r="D2022" s="59">
        <f t="shared" ca="1" si="94"/>
        <v>45</v>
      </c>
      <c r="E2022" t="s">
        <v>40</v>
      </c>
      <c r="F2022" t="s">
        <v>32</v>
      </c>
      <c r="G2022" t="s">
        <v>2243</v>
      </c>
      <c r="H2022" s="61" t="str">
        <f t="shared" si="95"/>
        <v>27,683.00</v>
      </c>
      <c r="I2022" s="78">
        <f t="shared" si="96"/>
        <v>27683</v>
      </c>
      <c r="J2022">
        <v>1</v>
      </c>
      <c r="K2022">
        <v>0</v>
      </c>
      <c r="L2022" s="61">
        <v>41007</v>
      </c>
      <c r="M2022" s="93">
        <v>41007</v>
      </c>
      <c r="N2022">
        <v>90</v>
      </c>
      <c r="O2022">
        <v>152</v>
      </c>
      <c r="P2022">
        <v>9</v>
      </c>
      <c r="Q2022">
        <v>121</v>
      </c>
      <c r="R2022">
        <v>12</v>
      </c>
      <c r="S2022">
        <v>12</v>
      </c>
      <c r="T2022">
        <v>45</v>
      </c>
      <c r="U2022">
        <v>4</v>
      </c>
      <c r="V2022">
        <v>6</v>
      </c>
      <c r="W2022">
        <v>4</v>
      </c>
      <c r="X2022">
        <v>8</v>
      </c>
      <c r="Y2022">
        <v>0</v>
      </c>
      <c r="Z2022">
        <v>0</v>
      </c>
      <c r="AA2022" t="s">
        <v>27</v>
      </c>
      <c r="AB2022">
        <v>0</v>
      </c>
    </row>
    <row r="2023" spans="2:28" x14ac:dyDescent="0.2">
      <c r="B2023">
        <v>1833</v>
      </c>
      <c r="C2023">
        <v>1975</v>
      </c>
      <c r="D2023" s="59">
        <f t="shared" ca="1" si="94"/>
        <v>49</v>
      </c>
      <c r="E2023" t="s">
        <v>40</v>
      </c>
      <c r="F2023" t="s">
        <v>28</v>
      </c>
      <c r="G2023" t="s">
        <v>2244</v>
      </c>
      <c r="H2023" s="61" t="str">
        <f t="shared" si="95"/>
        <v>39,190.00</v>
      </c>
      <c r="I2023" s="78">
        <f t="shared" si="96"/>
        <v>39190</v>
      </c>
      <c r="J2023">
        <v>1</v>
      </c>
      <c r="K2023">
        <v>0</v>
      </c>
      <c r="L2023" s="61" t="s">
        <v>2245</v>
      </c>
      <c r="M2023" s="93">
        <v>41755</v>
      </c>
      <c r="N2023">
        <v>91</v>
      </c>
      <c r="O2023">
        <v>68</v>
      </c>
      <c r="P2023">
        <v>8</v>
      </c>
      <c r="Q2023">
        <v>18</v>
      </c>
      <c r="R2023">
        <v>19</v>
      </c>
      <c r="S2023">
        <v>8</v>
      </c>
      <c r="T2023">
        <v>12</v>
      </c>
      <c r="U2023">
        <v>2</v>
      </c>
      <c r="V2023">
        <v>2</v>
      </c>
      <c r="W2023">
        <v>4</v>
      </c>
      <c r="X2023">
        <v>5</v>
      </c>
      <c r="Y2023">
        <v>0</v>
      </c>
      <c r="Z2023">
        <v>0</v>
      </c>
      <c r="AA2023" t="s">
        <v>27</v>
      </c>
      <c r="AB2023">
        <v>0</v>
      </c>
    </row>
    <row r="2024" spans="2:28" x14ac:dyDescent="0.2">
      <c r="B2024">
        <v>7270</v>
      </c>
      <c r="C2024">
        <v>1982</v>
      </c>
      <c r="D2024" s="59">
        <f t="shared" ca="1" si="94"/>
        <v>42</v>
      </c>
      <c r="E2024" t="s">
        <v>23</v>
      </c>
      <c r="F2024" t="s">
        <v>24</v>
      </c>
      <c r="G2024" t="s">
        <v>2246</v>
      </c>
      <c r="H2024" s="61" t="str">
        <f t="shared" si="95"/>
        <v>56,981.00</v>
      </c>
      <c r="I2024" s="78">
        <f t="shared" si="96"/>
        <v>56981</v>
      </c>
      <c r="J2024">
        <v>0</v>
      </c>
      <c r="K2024">
        <v>0</v>
      </c>
      <c r="L2024" s="61" t="s">
        <v>639</v>
      </c>
      <c r="M2024" s="93">
        <v>41664</v>
      </c>
      <c r="N2024">
        <v>91</v>
      </c>
      <c r="O2024">
        <v>908</v>
      </c>
      <c r="P2024">
        <v>48</v>
      </c>
      <c r="Q2024">
        <v>217</v>
      </c>
      <c r="R2024">
        <v>32</v>
      </c>
      <c r="S2024">
        <v>12</v>
      </c>
      <c r="T2024">
        <v>24</v>
      </c>
      <c r="U2024">
        <v>1</v>
      </c>
      <c r="V2024">
        <v>2</v>
      </c>
      <c r="W2024">
        <v>13</v>
      </c>
      <c r="X2024">
        <v>6</v>
      </c>
      <c r="Y2024">
        <v>0</v>
      </c>
      <c r="Z2024">
        <v>0</v>
      </c>
      <c r="AA2024" t="s">
        <v>67</v>
      </c>
      <c r="AB2024">
        <v>1</v>
      </c>
    </row>
    <row r="2025" spans="2:28" x14ac:dyDescent="0.2">
      <c r="B2025">
        <v>8182</v>
      </c>
      <c r="C2025">
        <v>1985</v>
      </c>
      <c r="D2025" s="59">
        <f t="shared" ca="1" si="94"/>
        <v>39</v>
      </c>
      <c r="E2025" t="s">
        <v>23</v>
      </c>
      <c r="F2025" t="s">
        <v>32</v>
      </c>
      <c r="G2025" t="s">
        <v>1814</v>
      </c>
      <c r="H2025" s="61" t="str">
        <f t="shared" si="95"/>
        <v>23,228.00</v>
      </c>
      <c r="I2025" s="78">
        <f t="shared" si="96"/>
        <v>23228</v>
      </c>
      <c r="J2025">
        <v>1</v>
      </c>
      <c r="K2025">
        <v>0</v>
      </c>
      <c r="L2025" s="61">
        <v>41760</v>
      </c>
      <c r="M2025" s="93">
        <v>41760</v>
      </c>
      <c r="N2025">
        <v>91</v>
      </c>
      <c r="O2025">
        <v>53</v>
      </c>
      <c r="P2025">
        <v>3</v>
      </c>
      <c r="Q2025">
        <v>49</v>
      </c>
      <c r="R2025">
        <v>7</v>
      </c>
      <c r="S2025">
        <v>4</v>
      </c>
      <c r="T2025">
        <v>5</v>
      </c>
      <c r="U2025">
        <v>4</v>
      </c>
      <c r="V2025">
        <v>3</v>
      </c>
      <c r="W2025">
        <v>4</v>
      </c>
      <c r="X2025">
        <v>8</v>
      </c>
      <c r="Y2025">
        <v>0</v>
      </c>
      <c r="Z2025">
        <v>0</v>
      </c>
      <c r="AA2025" t="s">
        <v>31</v>
      </c>
      <c r="AB2025">
        <v>0</v>
      </c>
    </row>
    <row r="2026" spans="2:28" x14ac:dyDescent="0.2">
      <c r="B2026">
        <v>10394</v>
      </c>
      <c r="C2026">
        <v>1985</v>
      </c>
      <c r="D2026" s="59">
        <f t="shared" ca="1" si="94"/>
        <v>39</v>
      </c>
      <c r="E2026" t="s">
        <v>23</v>
      </c>
      <c r="F2026" t="s">
        <v>32</v>
      </c>
      <c r="G2026" t="s">
        <v>2247</v>
      </c>
      <c r="H2026" s="61" t="str">
        <f t="shared" si="95"/>
        <v>90,000.00</v>
      </c>
      <c r="I2026" s="78">
        <f t="shared" si="96"/>
        <v>90000</v>
      </c>
      <c r="J2026">
        <v>0</v>
      </c>
      <c r="K2026">
        <v>0</v>
      </c>
      <c r="L2026" s="61" t="s">
        <v>615</v>
      </c>
      <c r="M2026" s="93">
        <v>41631</v>
      </c>
      <c r="N2026">
        <v>91</v>
      </c>
      <c r="O2026">
        <v>675</v>
      </c>
      <c r="P2026">
        <v>144</v>
      </c>
      <c r="Q2026">
        <v>133</v>
      </c>
      <c r="R2026">
        <v>94</v>
      </c>
      <c r="S2026">
        <v>192</v>
      </c>
      <c r="T2026">
        <v>241</v>
      </c>
      <c r="U2026">
        <v>1</v>
      </c>
      <c r="V2026">
        <v>4</v>
      </c>
      <c r="W2026">
        <v>5</v>
      </c>
      <c r="X2026">
        <v>1</v>
      </c>
      <c r="Y2026">
        <v>0</v>
      </c>
      <c r="Z2026">
        <v>0</v>
      </c>
      <c r="AA2026" t="s">
        <v>31</v>
      </c>
      <c r="AB2026">
        <v>3</v>
      </c>
    </row>
    <row r="2027" spans="2:28" x14ac:dyDescent="0.2">
      <c r="B2027">
        <v>1142</v>
      </c>
      <c r="C2027">
        <v>1954</v>
      </c>
      <c r="D2027" s="59">
        <f t="shared" ca="1" si="94"/>
        <v>70</v>
      </c>
      <c r="E2027" t="s">
        <v>40</v>
      </c>
      <c r="F2027" t="s">
        <v>32</v>
      </c>
      <c r="G2027" t="s">
        <v>2248</v>
      </c>
      <c r="H2027" s="61" t="str">
        <f t="shared" si="95"/>
        <v>55,707.00</v>
      </c>
      <c r="I2027" s="78">
        <f t="shared" si="96"/>
        <v>55707</v>
      </c>
      <c r="J2027">
        <v>0</v>
      </c>
      <c r="K2027">
        <v>1</v>
      </c>
      <c r="L2027" s="61" t="s">
        <v>2249</v>
      </c>
      <c r="M2027" s="93">
        <v>41630</v>
      </c>
      <c r="N2027">
        <v>91</v>
      </c>
      <c r="O2027">
        <v>208</v>
      </c>
      <c r="P2027">
        <v>7</v>
      </c>
      <c r="Q2027">
        <v>82</v>
      </c>
      <c r="R2027">
        <v>30</v>
      </c>
      <c r="S2027">
        <v>66</v>
      </c>
      <c r="T2027">
        <v>35</v>
      </c>
      <c r="U2027">
        <v>2</v>
      </c>
      <c r="V2027">
        <v>3</v>
      </c>
      <c r="W2027">
        <v>9</v>
      </c>
      <c r="X2027">
        <v>3</v>
      </c>
      <c r="Y2027">
        <v>0</v>
      </c>
      <c r="Z2027">
        <v>0</v>
      </c>
      <c r="AA2027" t="s">
        <v>27</v>
      </c>
      <c r="AB2027">
        <v>0</v>
      </c>
    </row>
    <row r="2028" spans="2:28" x14ac:dyDescent="0.2">
      <c r="B2028">
        <v>451</v>
      </c>
      <c r="C2028">
        <v>1990</v>
      </c>
      <c r="D2028" s="59">
        <f t="shared" ca="1" si="94"/>
        <v>34</v>
      </c>
      <c r="E2028" t="s">
        <v>23</v>
      </c>
      <c r="F2028" t="s">
        <v>28</v>
      </c>
      <c r="G2028" t="s">
        <v>2250</v>
      </c>
      <c r="H2028" s="61" t="str">
        <f t="shared" si="95"/>
        <v>9,255.00</v>
      </c>
      <c r="I2028" s="78">
        <f t="shared" si="96"/>
        <v>9255</v>
      </c>
      <c r="J2028">
        <v>1</v>
      </c>
      <c r="K2028">
        <v>0</v>
      </c>
      <c r="L2028" s="61" t="s">
        <v>1184</v>
      </c>
      <c r="M2028" s="93">
        <v>41628</v>
      </c>
      <c r="N2028">
        <v>91</v>
      </c>
      <c r="O2028">
        <v>9</v>
      </c>
      <c r="P2028">
        <v>0</v>
      </c>
      <c r="Q2028">
        <v>7</v>
      </c>
      <c r="R2028">
        <v>2</v>
      </c>
      <c r="S2028">
        <v>0</v>
      </c>
      <c r="T2028">
        <v>4</v>
      </c>
      <c r="U2028">
        <v>1</v>
      </c>
      <c r="V2028">
        <v>1</v>
      </c>
      <c r="W2028">
        <v>2</v>
      </c>
      <c r="X2028">
        <v>8</v>
      </c>
      <c r="Y2028">
        <v>0</v>
      </c>
      <c r="Z2028">
        <v>0</v>
      </c>
      <c r="AA2028" t="s">
        <v>50</v>
      </c>
      <c r="AB2028">
        <v>0</v>
      </c>
    </row>
    <row r="2029" spans="2:28" x14ac:dyDescent="0.2">
      <c r="B2029">
        <v>7128</v>
      </c>
      <c r="C2029">
        <v>1978</v>
      </c>
      <c r="D2029" s="59">
        <f t="shared" ca="1" si="94"/>
        <v>46</v>
      </c>
      <c r="E2029" t="s">
        <v>40</v>
      </c>
      <c r="F2029" t="s">
        <v>28</v>
      </c>
      <c r="G2029" t="s">
        <v>2251</v>
      </c>
      <c r="H2029" s="61" t="str">
        <f t="shared" si="95"/>
        <v>42,997.00</v>
      </c>
      <c r="I2029" s="78">
        <f t="shared" si="96"/>
        <v>42997</v>
      </c>
      <c r="J2029">
        <v>1</v>
      </c>
      <c r="K2029">
        <v>1</v>
      </c>
      <c r="L2029" s="61">
        <v>41467</v>
      </c>
      <c r="M2029" s="93">
        <v>41467</v>
      </c>
      <c r="N2029">
        <v>91</v>
      </c>
      <c r="O2029">
        <v>4</v>
      </c>
      <c r="P2029">
        <v>0</v>
      </c>
      <c r="Q2029">
        <v>5</v>
      </c>
      <c r="R2029">
        <v>0</v>
      </c>
      <c r="S2029">
        <v>1</v>
      </c>
      <c r="T2029">
        <v>5</v>
      </c>
      <c r="U2029">
        <v>1</v>
      </c>
      <c r="V2029">
        <v>1</v>
      </c>
      <c r="W2029">
        <v>2</v>
      </c>
      <c r="X2029">
        <v>7</v>
      </c>
      <c r="Y2029">
        <v>0</v>
      </c>
      <c r="Z2029">
        <v>0</v>
      </c>
      <c r="AA2029" t="s">
        <v>27</v>
      </c>
      <c r="AB2029">
        <v>0</v>
      </c>
    </row>
    <row r="2030" spans="2:28" x14ac:dyDescent="0.2">
      <c r="B2030">
        <v>10678</v>
      </c>
      <c r="C2030">
        <v>1960</v>
      </c>
      <c r="D2030" s="59">
        <f t="shared" ca="1" si="94"/>
        <v>64</v>
      </c>
      <c r="E2030" t="s">
        <v>23</v>
      </c>
      <c r="F2030" t="s">
        <v>32</v>
      </c>
      <c r="G2030" t="s">
        <v>2252</v>
      </c>
      <c r="H2030" s="61" t="str">
        <f t="shared" si="95"/>
        <v>71,232.00</v>
      </c>
      <c r="I2030" s="78">
        <f t="shared" si="96"/>
        <v>71232</v>
      </c>
      <c r="J2030">
        <v>0</v>
      </c>
      <c r="K2030">
        <v>1</v>
      </c>
      <c r="L2030" s="61" t="s">
        <v>298</v>
      </c>
      <c r="M2030" s="93">
        <v>41606</v>
      </c>
      <c r="N2030">
        <v>91</v>
      </c>
      <c r="O2030">
        <v>653</v>
      </c>
      <c r="P2030">
        <v>17</v>
      </c>
      <c r="Q2030">
        <v>170</v>
      </c>
      <c r="R2030">
        <v>34</v>
      </c>
      <c r="S2030">
        <v>26</v>
      </c>
      <c r="T2030">
        <v>17</v>
      </c>
      <c r="U2030">
        <v>2</v>
      </c>
      <c r="V2030">
        <v>11</v>
      </c>
      <c r="W2030">
        <v>10</v>
      </c>
      <c r="X2030">
        <v>7</v>
      </c>
      <c r="Y2030">
        <v>0</v>
      </c>
      <c r="Z2030">
        <v>0</v>
      </c>
      <c r="AA2030" t="s">
        <v>27</v>
      </c>
      <c r="AB2030">
        <v>0</v>
      </c>
    </row>
    <row r="2031" spans="2:28" x14ac:dyDescent="0.2">
      <c r="B2031">
        <v>7755</v>
      </c>
      <c r="C2031">
        <v>1955</v>
      </c>
      <c r="D2031" s="59">
        <f t="shared" ca="1" si="94"/>
        <v>69</v>
      </c>
      <c r="E2031" t="s">
        <v>40</v>
      </c>
      <c r="F2031" t="s">
        <v>32</v>
      </c>
      <c r="G2031" t="s">
        <v>2253</v>
      </c>
      <c r="H2031" s="61" t="str">
        <f t="shared" si="95"/>
        <v>57,744.00</v>
      </c>
      <c r="I2031" s="78">
        <f t="shared" si="96"/>
        <v>57744</v>
      </c>
      <c r="J2031">
        <v>0</v>
      </c>
      <c r="K2031">
        <v>1</v>
      </c>
      <c r="L2031" s="61">
        <v>41619</v>
      </c>
      <c r="M2031" s="93">
        <v>41619</v>
      </c>
      <c r="N2031">
        <v>91</v>
      </c>
      <c r="O2031">
        <v>350</v>
      </c>
      <c r="P2031">
        <v>3</v>
      </c>
      <c r="Q2031">
        <v>39</v>
      </c>
      <c r="R2031">
        <v>0</v>
      </c>
      <c r="S2031">
        <v>0</v>
      </c>
      <c r="T2031">
        <v>19</v>
      </c>
      <c r="U2031">
        <v>2</v>
      </c>
      <c r="V2031">
        <v>9</v>
      </c>
      <c r="W2031">
        <v>4</v>
      </c>
      <c r="X2031">
        <v>8</v>
      </c>
      <c r="Y2031">
        <v>0</v>
      </c>
      <c r="Z2031">
        <v>0</v>
      </c>
      <c r="AA2031" t="s">
        <v>27</v>
      </c>
      <c r="AB2031">
        <v>0</v>
      </c>
    </row>
    <row r="2032" spans="2:28" x14ac:dyDescent="0.2">
      <c r="B2032">
        <v>4754</v>
      </c>
      <c r="C2032">
        <v>1967</v>
      </c>
      <c r="D2032" s="59">
        <f t="shared" ca="1" si="94"/>
        <v>57</v>
      </c>
      <c r="E2032" t="s">
        <v>53</v>
      </c>
      <c r="F2032" t="s">
        <v>32</v>
      </c>
      <c r="G2032" t="s">
        <v>2254</v>
      </c>
      <c r="H2032" s="61" t="str">
        <f t="shared" si="95"/>
        <v>33,585.00</v>
      </c>
      <c r="I2032" s="78">
        <f t="shared" si="96"/>
        <v>33585</v>
      </c>
      <c r="J2032">
        <v>0</v>
      </c>
      <c r="K2032">
        <v>1</v>
      </c>
      <c r="L2032" s="61" t="s">
        <v>1010</v>
      </c>
      <c r="M2032" s="93">
        <v>41542</v>
      </c>
      <c r="N2032">
        <v>91</v>
      </c>
      <c r="O2032">
        <v>30</v>
      </c>
      <c r="P2032">
        <v>11</v>
      </c>
      <c r="Q2032">
        <v>33</v>
      </c>
      <c r="R2032">
        <v>13</v>
      </c>
      <c r="S2032">
        <v>6</v>
      </c>
      <c r="T2032">
        <v>29</v>
      </c>
      <c r="U2032">
        <v>1</v>
      </c>
      <c r="V2032">
        <v>2</v>
      </c>
      <c r="W2032">
        <v>4</v>
      </c>
      <c r="X2032">
        <v>4</v>
      </c>
      <c r="Y2032">
        <v>0</v>
      </c>
      <c r="Z2032">
        <v>0</v>
      </c>
      <c r="AA2032" t="s">
        <v>27</v>
      </c>
      <c r="AB2032">
        <v>0</v>
      </c>
    </row>
    <row r="2033" spans="2:28" x14ac:dyDescent="0.2">
      <c r="B2033">
        <v>20</v>
      </c>
      <c r="C2033">
        <v>1966</v>
      </c>
      <c r="D2033" s="59">
        <f t="shared" ca="1" si="94"/>
        <v>58</v>
      </c>
      <c r="E2033" t="s">
        <v>43</v>
      </c>
      <c r="F2033" t="s">
        <v>32</v>
      </c>
      <c r="G2033" t="s">
        <v>2255</v>
      </c>
      <c r="H2033" s="61" t="str">
        <f t="shared" si="95"/>
        <v>46,891.00</v>
      </c>
      <c r="I2033" s="78">
        <f t="shared" si="96"/>
        <v>46891</v>
      </c>
      <c r="J2033">
        <v>0</v>
      </c>
      <c r="K2033">
        <v>1</v>
      </c>
      <c r="L2033" s="61">
        <v>41283</v>
      </c>
      <c r="M2033" s="93">
        <v>41283</v>
      </c>
      <c r="N2033">
        <v>91</v>
      </c>
      <c r="O2033">
        <v>43</v>
      </c>
      <c r="P2033">
        <v>12</v>
      </c>
      <c r="Q2033">
        <v>23</v>
      </c>
      <c r="R2033">
        <v>29</v>
      </c>
      <c r="S2033">
        <v>15</v>
      </c>
      <c r="T2033">
        <v>61</v>
      </c>
      <c r="U2033">
        <v>1</v>
      </c>
      <c r="V2033">
        <v>2</v>
      </c>
      <c r="W2033">
        <v>4</v>
      </c>
      <c r="X2033">
        <v>4</v>
      </c>
      <c r="Y2033">
        <v>0</v>
      </c>
      <c r="Z2033">
        <v>0</v>
      </c>
      <c r="AA2033" t="s">
        <v>46</v>
      </c>
      <c r="AB2033">
        <v>0</v>
      </c>
    </row>
    <row r="2034" spans="2:28" x14ac:dyDescent="0.2">
      <c r="B2034">
        <v>2246</v>
      </c>
      <c r="C2034">
        <v>1966</v>
      </c>
      <c r="D2034" s="59">
        <f t="shared" ca="1" si="94"/>
        <v>58</v>
      </c>
      <c r="E2034" t="s">
        <v>43</v>
      </c>
      <c r="F2034" t="s">
        <v>32</v>
      </c>
      <c r="G2034" t="s">
        <v>2255</v>
      </c>
      <c r="H2034" s="61" t="str">
        <f t="shared" si="95"/>
        <v>46,891.00</v>
      </c>
      <c r="I2034" s="78">
        <f t="shared" si="96"/>
        <v>46891</v>
      </c>
      <c r="J2034">
        <v>0</v>
      </c>
      <c r="K2034">
        <v>1</v>
      </c>
      <c r="L2034" s="61">
        <v>41283</v>
      </c>
      <c r="M2034" s="93">
        <v>41283</v>
      </c>
      <c r="N2034">
        <v>91</v>
      </c>
      <c r="O2034">
        <v>43</v>
      </c>
      <c r="P2034">
        <v>12</v>
      </c>
      <c r="Q2034">
        <v>23</v>
      </c>
      <c r="R2034">
        <v>29</v>
      </c>
      <c r="S2034">
        <v>15</v>
      </c>
      <c r="T2034">
        <v>61</v>
      </c>
      <c r="U2034">
        <v>1</v>
      </c>
      <c r="V2034">
        <v>2</v>
      </c>
      <c r="W2034">
        <v>4</v>
      </c>
      <c r="X2034">
        <v>4</v>
      </c>
      <c r="Y2034">
        <v>0</v>
      </c>
      <c r="Z2034">
        <v>0</v>
      </c>
      <c r="AA2034" t="s">
        <v>27</v>
      </c>
      <c r="AB2034">
        <v>0</v>
      </c>
    </row>
    <row r="2035" spans="2:28" x14ac:dyDescent="0.2">
      <c r="B2035">
        <v>10307</v>
      </c>
      <c r="C2035">
        <v>1957</v>
      </c>
      <c r="D2035" s="59">
        <f t="shared" ca="1" si="94"/>
        <v>67</v>
      </c>
      <c r="E2035" t="s">
        <v>23</v>
      </c>
      <c r="F2035" t="s">
        <v>32</v>
      </c>
      <c r="G2035" t="s">
        <v>2256</v>
      </c>
      <c r="H2035" s="61" t="str">
        <f t="shared" si="95"/>
        <v>50,387.00</v>
      </c>
      <c r="I2035" s="78">
        <f t="shared" si="96"/>
        <v>50387</v>
      </c>
      <c r="J2035">
        <v>0</v>
      </c>
      <c r="K2035">
        <v>2</v>
      </c>
      <c r="L2035" s="61" t="s">
        <v>133</v>
      </c>
      <c r="M2035" s="93">
        <v>41517</v>
      </c>
      <c r="N2035">
        <v>91</v>
      </c>
      <c r="O2035">
        <v>369</v>
      </c>
      <c r="P2035">
        <v>9</v>
      </c>
      <c r="Q2035">
        <v>87</v>
      </c>
      <c r="R2035">
        <v>12</v>
      </c>
      <c r="S2035">
        <v>14</v>
      </c>
      <c r="T2035">
        <v>34</v>
      </c>
      <c r="U2035">
        <v>3</v>
      </c>
      <c r="V2035">
        <v>6</v>
      </c>
      <c r="W2035">
        <v>8</v>
      </c>
      <c r="X2035">
        <v>5</v>
      </c>
      <c r="Y2035">
        <v>0</v>
      </c>
      <c r="Z2035">
        <v>0</v>
      </c>
      <c r="AA2035" t="s">
        <v>27</v>
      </c>
      <c r="AB2035">
        <v>0</v>
      </c>
    </row>
    <row r="2036" spans="2:28" x14ac:dyDescent="0.2">
      <c r="B2036">
        <v>2147</v>
      </c>
      <c r="C2036">
        <v>1970</v>
      </c>
      <c r="D2036" s="59">
        <f t="shared" ca="1" si="94"/>
        <v>54</v>
      </c>
      <c r="E2036" t="s">
        <v>23</v>
      </c>
      <c r="F2036" t="s">
        <v>32</v>
      </c>
      <c r="G2036" t="s">
        <v>2257</v>
      </c>
      <c r="H2036" s="61" t="str">
        <f t="shared" si="95"/>
        <v>76,653.00</v>
      </c>
      <c r="I2036" s="78">
        <f t="shared" si="96"/>
        <v>76653</v>
      </c>
      <c r="J2036">
        <v>0</v>
      </c>
      <c r="K2036">
        <v>0</v>
      </c>
      <c r="L2036" s="61" t="s">
        <v>1264</v>
      </c>
      <c r="M2036" s="93">
        <v>41502</v>
      </c>
      <c r="N2036">
        <v>91</v>
      </c>
      <c r="O2036">
        <v>736</v>
      </c>
      <c r="P2036">
        <v>63</v>
      </c>
      <c r="Q2036">
        <v>946</v>
      </c>
      <c r="R2036">
        <v>219</v>
      </c>
      <c r="S2036">
        <v>189</v>
      </c>
      <c r="T2036">
        <v>126</v>
      </c>
      <c r="U2036">
        <v>1</v>
      </c>
      <c r="V2036">
        <v>4</v>
      </c>
      <c r="W2036">
        <v>11</v>
      </c>
      <c r="X2036">
        <v>2</v>
      </c>
      <c r="Y2036">
        <v>0</v>
      </c>
      <c r="Z2036">
        <v>0</v>
      </c>
      <c r="AA2036" t="s">
        <v>27</v>
      </c>
      <c r="AB2036">
        <v>2</v>
      </c>
    </row>
    <row r="2037" spans="2:28" x14ac:dyDescent="0.2">
      <c r="B2037">
        <v>10590</v>
      </c>
      <c r="C2037">
        <v>1957</v>
      </c>
      <c r="D2037" s="59">
        <f t="shared" ca="1" si="94"/>
        <v>67</v>
      </c>
      <c r="E2037" t="s">
        <v>40</v>
      </c>
      <c r="F2037" t="s">
        <v>32</v>
      </c>
      <c r="G2037" t="s">
        <v>2258</v>
      </c>
      <c r="H2037" s="61" t="str">
        <f t="shared" si="95"/>
        <v>76,542.00</v>
      </c>
      <c r="I2037" s="78">
        <f t="shared" si="96"/>
        <v>76542</v>
      </c>
      <c r="J2037">
        <v>0</v>
      </c>
      <c r="K2037">
        <v>0</v>
      </c>
      <c r="L2037" s="61" t="s">
        <v>100</v>
      </c>
      <c r="M2037" s="93">
        <v>41363</v>
      </c>
      <c r="N2037">
        <v>91</v>
      </c>
      <c r="O2037">
        <v>794</v>
      </c>
      <c r="P2037">
        <v>73</v>
      </c>
      <c r="Q2037">
        <v>573</v>
      </c>
      <c r="R2037">
        <v>0</v>
      </c>
      <c r="S2037">
        <v>29</v>
      </c>
      <c r="T2037">
        <v>14</v>
      </c>
      <c r="U2037">
        <v>1</v>
      </c>
      <c r="V2037">
        <v>4</v>
      </c>
      <c r="W2037">
        <v>10</v>
      </c>
      <c r="X2037">
        <v>2</v>
      </c>
      <c r="Y2037">
        <v>0</v>
      </c>
      <c r="Z2037">
        <v>0</v>
      </c>
      <c r="AA2037" t="s">
        <v>27</v>
      </c>
      <c r="AB2037">
        <v>0</v>
      </c>
    </row>
    <row r="2038" spans="2:28" x14ac:dyDescent="0.2">
      <c r="B2038">
        <v>6565</v>
      </c>
      <c r="C2038">
        <v>1950</v>
      </c>
      <c r="D2038" s="59">
        <f t="shared" ca="1" si="94"/>
        <v>74</v>
      </c>
      <c r="E2038" t="s">
        <v>53</v>
      </c>
      <c r="F2038" t="s">
        <v>32</v>
      </c>
      <c r="G2038" t="s">
        <v>2259</v>
      </c>
      <c r="H2038" s="61" t="str">
        <f t="shared" si="95"/>
        <v>76,995.00</v>
      </c>
      <c r="I2038" s="78">
        <f t="shared" si="96"/>
        <v>76995</v>
      </c>
      <c r="J2038">
        <v>0</v>
      </c>
      <c r="K2038">
        <v>1</v>
      </c>
      <c r="L2038" s="61" t="s">
        <v>260</v>
      </c>
      <c r="M2038" s="93">
        <v>41361</v>
      </c>
      <c r="N2038">
        <v>91</v>
      </c>
      <c r="O2038">
        <v>1012</v>
      </c>
      <c r="P2038">
        <v>80</v>
      </c>
      <c r="Q2038">
        <v>498</v>
      </c>
      <c r="R2038">
        <v>0</v>
      </c>
      <c r="S2038">
        <v>16</v>
      </c>
      <c r="T2038">
        <v>176</v>
      </c>
      <c r="U2038">
        <v>2</v>
      </c>
      <c r="V2038">
        <v>11</v>
      </c>
      <c r="W2038">
        <v>9</v>
      </c>
      <c r="X2038">
        <v>5</v>
      </c>
      <c r="Y2038">
        <v>0</v>
      </c>
      <c r="Z2038">
        <v>0</v>
      </c>
      <c r="AA2038" t="s">
        <v>35</v>
      </c>
      <c r="AB2038">
        <v>1</v>
      </c>
    </row>
    <row r="2039" spans="2:28" x14ac:dyDescent="0.2">
      <c r="B2039">
        <v>6619</v>
      </c>
      <c r="C2039">
        <v>1979</v>
      </c>
      <c r="D2039" s="59">
        <f t="shared" ca="1" si="94"/>
        <v>45</v>
      </c>
      <c r="E2039" t="s">
        <v>23</v>
      </c>
      <c r="F2039" t="s">
        <v>32</v>
      </c>
      <c r="G2039" t="s">
        <v>2260</v>
      </c>
      <c r="H2039" s="61" t="str">
        <f t="shared" si="95"/>
        <v>38,415.00</v>
      </c>
      <c r="I2039" s="78">
        <f t="shared" si="96"/>
        <v>38415</v>
      </c>
      <c r="J2039">
        <v>1</v>
      </c>
      <c r="K2039">
        <v>1</v>
      </c>
      <c r="L2039" s="61">
        <v>41306</v>
      </c>
      <c r="M2039" s="93">
        <v>41306</v>
      </c>
      <c r="N2039">
        <v>91</v>
      </c>
      <c r="O2039">
        <v>22</v>
      </c>
      <c r="P2039">
        <v>1</v>
      </c>
      <c r="Q2039">
        <v>13</v>
      </c>
      <c r="R2039">
        <v>4</v>
      </c>
      <c r="S2039">
        <v>0</v>
      </c>
      <c r="T2039">
        <v>4</v>
      </c>
      <c r="U2039">
        <v>2</v>
      </c>
      <c r="V2039">
        <v>1</v>
      </c>
      <c r="W2039">
        <v>3</v>
      </c>
      <c r="X2039">
        <v>7</v>
      </c>
      <c r="Y2039">
        <v>0</v>
      </c>
      <c r="Z2039">
        <v>0</v>
      </c>
      <c r="AA2039" t="s">
        <v>27</v>
      </c>
      <c r="AB2039">
        <v>0</v>
      </c>
    </row>
    <row r="2040" spans="2:28" x14ac:dyDescent="0.2">
      <c r="B2040">
        <v>4817</v>
      </c>
      <c r="C2040">
        <v>1957</v>
      </c>
      <c r="D2040" s="59">
        <f t="shared" ca="1" si="94"/>
        <v>67</v>
      </c>
      <c r="E2040" t="s">
        <v>23</v>
      </c>
      <c r="F2040" t="s">
        <v>24</v>
      </c>
      <c r="G2040" t="s">
        <v>2261</v>
      </c>
      <c r="H2040" s="61" t="str">
        <f t="shared" si="95"/>
        <v>22,304.00</v>
      </c>
      <c r="I2040" s="78">
        <f t="shared" si="96"/>
        <v>22304</v>
      </c>
      <c r="J2040">
        <v>0</v>
      </c>
      <c r="K2040">
        <v>0</v>
      </c>
      <c r="L2040" s="61">
        <v>41007</v>
      </c>
      <c r="M2040" s="93">
        <v>41007</v>
      </c>
      <c r="N2040">
        <v>91</v>
      </c>
      <c r="O2040">
        <v>3</v>
      </c>
      <c r="P2040">
        <v>2</v>
      </c>
      <c r="Q2040">
        <v>7</v>
      </c>
      <c r="R2040">
        <v>0</v>
      </c>
      <c r="S2040">
        <v>4</v>
      </c>
      <c r="T2040">
        <v>2</v>
      </c>
      <c r="U2040">
        <v>1</v>
      </c>
      <c r="V2040">
        <v>1</v>
      </c>
      <c r="W2040">
        <v>2</v>
      </c>
      <c r="X2040">
        <v>8</v>
      </c>
      <c r="Y2040">
        <v>0</v>
      </c>
      <c r="Z2040">
        <v>0</v>
      </c>
      <c r="AA2040" t="s">
        <v>27</v>
      </c>
      <c r="AB2040">
        <v>0</v>
      </c>
    </row>
    <row r="2041" spans="2:28" x14ac:dyDescent="0.2">
      <c r="B2041">
        <v>4508</v>
      </c>
      <c r="C2041">
        <v>1953</v>
      </c>
      <c r="D2041" s="59">
        <f t="shared" ca="1" si="94"/>
        <v>71</v>
      </c>
      <c r="E2041" t="s">
        <v>23</v>
      </c>
      <c r="F2041" t="s">
        <v>28</v>
      </c>
      <c r="G2041" t="s">
        <v>2262</v>
      </c>
      <c r="H2041" s="61" t="str">
        <f t="shared" si="95"/>
        <v>75,127.00</v>
      </c>
      <c r="I2041" s="78">
        <f t="shared" si="96"/>
        <v>75127</v>
      </c>
      <c r="J2041">
        <v>0</v>
      </c>
      <c r="K2041">
        <v>0</v>
      </c>
      <c r="L2041" s="61" t="s">
        <v>785</v>
      </c>
      <c r="M2041" s="93">
        <v>41781</v>
      </c>
      <c r="N2041">
        <v>92</v>
      </c>
      <c r="O2041">
        <v>203</v>
      </c>
      <c r="P2041">
        <v>35</v>
      </c>
      <c r="Q2041">
        <v>305</v>
      </c>
      <c r="R2041">
        <v>46</v>
      </c>
      <c r="S2041">
        <v>17</v>
      </c>
      <c r="T2041">
        <v>227</v>
      </c>
      <c r="U2041">
        <v>1</v>
      </c>
      <c r="V2041">
        <v>2</v>
      </c>
      <c r="W2041">
        <v>5</v>
      </c>
      <c r="X2041">
        <v>1</v>
      </c>
      <c r="Y2041">
        <v>0</v>
      </c>
      <c r="Z2041">
        <v>0</v>
      </c>
      <c r="AA2041" t="s">
        <v>46</v>
      </c>
      <c r="AB2041">
        <v>0</v>
      </c>
    </row>
    <row r="2042" spans="2:28" x14ac:dyDescent="0.2">
      <c r="B2042">
        <v>4843</v>
      </c>
      <c r="C2042">
        <v>1953</v>
      </c>
      <c r="D2042" s="59">
        <f t="shared" ca="1" si="94"/>
        <v>71</v>
      </c>
      <c r="E2042" t="s">
        <v>23</v>
      </c>
      <c r="F2042" t="s">
        <v>28</v>
      </c>
      <c r="G2042" t="s">
        <v>2262</v>
      </c>
      <c r="H2042" s="61" t="str">
        <f t="shared" si="95"/>
        <v>75,127.00</v>
      </c>
      <c r="I2042" s="78">
        <f t="shared" si="96"/>
        <v>75127</v>
      </c>
      <c r="J2042">
        <v>0</v>
      </c>
      <c r="K2042">
        <v>0</v>
      </c>
      <c r="L2042" s="61" t="s">
        <v>785</v>
      </c>
      <c r="M2042" s="93">
        <v>41781</v>
      </c>
      <c r="N2042">
        <v>92</v>
      </c>
      <c r="O2042">
        <v>203</v>
      </c>
      <c r="P2042">
        <v>35</v>
      </c>
      <c r="Q2042">
        <v>305</v>
      </c>
      <c r="R2042">
        <v>46</v>
      </c>
      <c r="S2042">
        <v>17</v>
      </c>
      <c r="T2042">
        <v>227</v>
      </c>
      <c r="U2042">
        <v>1</v>
      </c>
      <c r="V2042">
        <v>2</v>
      </c>
      <c r="W2042">
        <v>5</v>
      </c>
      <c r="X2042">
        <v>1</v>
      </c>
      <c r="Y2042">
        <v>0</v>
      </c>
      <c r="Z2042">
        <v>0</v>
      </c>
      <c r="AA2042" t="s">
        <v>67</v>
      </c>
      <c r="AB2042">
        <v>0</v>
      </c>
    </row>
    <row r="2043" spans="2:28" x14ac:dyDescent="0.2">
      <c r="B2043">
        <v>9197</v>
      </c>
      <c r="C2043">
        <v>1954</v>
      </c>
      <c r="D2043" s="59">
        <f t="shared" ca="1" si="94"/>
        <v>70</v>
      </c>
      <c r="E2043" t="s">
        <v>23</v>
      </c>
      <c r="F2043" t="s">
        <v>32</v>
      </c>
      <c r="G2043" t="s">
        <v>2263</v>
      </c>
      <c r="H2043" s="61" t="str">
        <f t="shared" si="95"/>
        <v>39,722.00</v>
      </c>
      <c r="I2043" s="78">
        <f t="shared" si="96"/>
        <v>39722</v>
      </c>
      <c r="J2043">
        <v>0</v>
      </c>
      <c r="K2043">
        <v>1</v>
      </c>
      <c r="L2043" s="61" t="s">
        <v>230</v>
      </c>
      <c r="M2043" s="93">
        <v>41694</v>
      </c>
      <c r="N2043">
        <v>92</v>
      </c>
      <c r="O2043">
        <v>32</v>
      </c>
      <c r="P2043">
        <v>0</v>
      </c>
      <c r="Q2043">
        <v>5</v>
      </c>
      <c r="R2043">
        <v>2</v>
      </c>
      <c r="S2043">
        <v>0</v>
      </c>
      <c r="T2043">
        <v>8</v>
      </c>
      <c r="U2043">
        <v>2</v>
      </c>
      <c r="V2043">
        <v>2</v>
      </c>
      <c r="W2043">
        <v>3</v>
      </c>
      <c r="X2043">
        <v>5</v>
      </c>
      <c r="Y2043">
        <v>0</v>
      </c>
      <c r="Z2043">
        <v>0</v>
      </c>
      <c r="AA2043" t="s">
        <v>27</v>
      </c>
      <c r="AB2043">
        <v>0</v>
      </c>
    </row>
    <row r="2044" spans="2:28" x14ac:dyDescent="0.2">
      <c r="B2044">
        <v>6237</v>
      </c>
      <c r="C2044">
        <v>1967</v>
      </c>
      <c r="D2044" s="59">
        <f t="shared" ca="1" si="94"/>
        <v>57</v>
      </c>
      <c r="E2044" t="s">
        <v>40</v>
      </c>
      <c r="F2044" t="s">
        <v>28</v>
      </c>
      <c r="G2044" t="s">
        <v>2264</v>
      </c>
      <c r="H2044" s="61" t="str">
        <f t="shared" si="95"/>
        <v>7,144.00</v>
      </c>
      <c r="I2044" s="78">
        <f t="shared" si="96"/>
        <v>7144</v>
      </c>
      <c r="J2044">
        <v>0</v>
      </c>
      <c r="K2044">
        <v>2</v>
      </c>
      <c r="L2044" s="61">
        <v>41467</v>
      </c>
      <c r="M2044" s="93">
        <v>41467</v>
      </c>
      <c r="N2044">
        <v>92</v>
      </c>
      <c r="O2044">
        <v>81</v>
      </c>
      <c r="P2044">
        <v>4</v>
      </c>
      <c r="Q2044">
        <v>33</v>
      </c>
      <c r="R2044">
        <v>5</v>
      </c>
      <c r="S2044">
        <v>2</v>
      </c>
      <c r="T2044">
        <v>291</v>
      </c>
      <c r="U2044">
        <v>0</v>
      </c>
      <c r="V2044">
        <v>23</v>
      </c>
      <c r="W2044">
        <v>1</v>
      </c>
      <c r="X2044">
        <v>0</v>
      </c>
      <c r="Y2044">
        <v>0</v>
      </c>
      <c r="Z2044">
        <v>0</v>
      </c>
      <c r="AA2044" t="s">
        <v>27</v>
      </c>
      <c r="AB2044">
        <v>0</v>
      </c>
    </row>
    <row r="2045" spans="2:28" x14ac:dyDescent="0.2">
      <c r="B2045">
        <v>6515</v>
      </c>
      <c r="C2045">
        <v>1978</v>
      </c>
      <c r="D2045" s="59">
        <f t="shared" ca="1" si="94"/>
        <v>46</v>
      </c>
      <c r="E2045" t="s">
        <v>23</v>
      </c>
      <c r="F2045" t="s">
        <v>32</v>
      </c>
      <c r="G2045" t="s">
        <v>2265</v>
      </c>
      <c r="H2045" s="61" t="str">
        <f t="shared" si="95"/>
        <v>39,771.00</v>
      </c>
      <c r="I2045" s="78">
        <f t="shared" si="96"/>
        <v>39771</v>
      </c>
      <c r="J2045">
        <v>1</v>
      </c>
      <c r="K2045">
        <v>0</v>
      </c>
      <c r="L2045" s="61">
        <v>41437</v>
      </c>
      <c r="M2045" s="93">
        <v>41437</v>
      </c>
      <c r="N2045">
        <v>92</v>
      </c>
      <c r="O2045">
        <v>6</v>
      </c>
      <c r="P2045">
        <v>2</v>
      </c>
      <c r="Q2045">
        <v>18</v>
      </c>
      <c r="R2045">
        <v>2</v>
      </c>
      <c r="S2045">
        <v>8</v>
      </c>
      <c r="T2045">
        <v>14</v>
      </c>
      <c r="U2045">
        <v>1</v>
      </c>
      <c r="V2045">
        <v>2</v>
      </c>
      <c r="W2045">
        <v>3</v>
      </c>
      <c r="X2045">
        <v>4</v>
      </c>
      <c r="Y2045">
        <v>0</v>
      </c>
      <c r="Z2045">
        <v>0</v>
      </c>
      <c r="AA2045" t="s">
        <v>67</v>
      </c>
      <c r="AB2045">
        <v>0</v>
      </c>
    </row>
    <row r="2046" spans="2:28" x14ac:dyDescent="0.2">
      <c r="B2046">
        <v>5954</v>
      </c>
      <c r="C2046">
        <v>1973</v>
      </c>
      <c r="D2046" s="59">
        <f t="shared" ca="1" si="94"/>
        <v>51</v>
      </c>
      <c r="E2046" t="s">
        <v>53</v>
      </c>
      <c r="F2046" t="s">
        <v>24</v>
      </c>
      <c r="G2046" t="s">
        <v>2266</v>
      </c>
      <c r="H2046" s="61" t="str">
        <f t="shared" si="95"/>
        <v>42,618.00</v>
      </c>
      <c r="I2046" s="78">
        <f t="shared" si="96"/>
        <v>42618</v>
      </c>
      <c r="J2046">
        <v>1</v>
      </c>
      <c r="K2046">
        <v>0</v>
      </c>
      <c r="L2046" s="61">
        <v>41527</v>
      </c>
      <c r="M2046" s="93">
        <v>41527</v>
      </c>
      <c r="N2046">
        <v>92</v>
      </c>
      <c r="O2046">
        <v>76</v>
      </c>
      <c r="P2046">
        <v>14</v>
      </c>
      <c r="Q2046">
        <v>74</v>
      </c>
      <c r="R2046">
        <v>13</v>
      </c>
      <c r="S2046">
        <v>5</v>
      </c>
      <c r="T2046">
        <v>10</v>
      </c>
      <c r="U2046">
        <v>2</v>
      </c>
      <c r="V2046">
        <v>5</v>
      </c>
      <c r="W2046">
        <v>4</v>
      </c>
      <c r="X2046">
        <v>8</v>
      </c>
      <c r="Y2046">
        <v>0</v>
      </c>
      <c r="Z2046">
        <v>0</v>
      </c>
      <c r="AA2046" t="s">
        <v>27</v>
      </c>
      <c r="AB2046">
        <v>0</v>
      </c>
    </row>
    <row r="2047" spans="2:28" x14ac:dyDescent="0.2">
      <c r="B2047">
        <v>7938</v>
      </c>
      <c r="C2047">
        <v>1959</v>
      </c>
      <c r="D2047" s="59">
        <f t="shared" ca="1" si="94"/>
        <v>65</v>
      </c>
      <c r="E2047" t="s">
        <v>40</v>
      </c>
      <c r="F2047" t="s">
        <v>32</v>
      </c>
      <c r="G2047" t="s">
        <v>2267</v>
      </c>
      <c r="H2047" s="61" t="str">
        <f t="shared" si="95"/>
        <v>51,518.00</v>
      </c>
      <c r="I2047" s="78">
        <f t="shared" si="96"/>
        <v>51518</v>
      </c>
      <c r="J2047">
        <v>0</v>
      </c>
      <c r="K2047">
        <v>1</v>
      </c>
      <c r="L2047" s="61">
        <v>41343</v>
      </c>
      <c r="M2047" s="93">
        <v>41343</v>
      </c>
      <c r="N2047">
        <v>92</v>
      </c>
      <c r="O2047">
        <v>350</v>
      </c>
      <c r="P2047">
        <v>8</v>
      </c>
      <c r="Q2047">
        <v>66</v>
      </c>
      <c r="R2047">
        <v>17</v>
      </c>
      <c r="S2047">
        <v>4</v>
      </c>
      <c r="T2047">
        <v>4</v>
      </c>
      <c r="U2047">
        <v>2</v>
      </c>
      <c r="V2047">
        <v>3</v>
      </c>
      <c r="W2047">
        <v>10</v>
      </c>
      <c r="X2047">
        <v>3</v>
      </c>
      <c r="Y2047">
        <v>0</v>
      </c>
      <c r="Z2047">
        <v>0</v>
      </c>
      <c r="AA2047" t="s">
        <v>46</v>
      </c>
      <c r="AB2047">
        <v>0</v>
      </c>
    </row>
    <row r="2048" spans="2:28" x14ac:dyDescent="0.2">
      <c r="B2048">
        <v>961</v>
      </c>
      <c r="C2048">
        <v>1973</v>
      </c>
      <c r="D2048" s="59">
        <f t="shared" ca="1" si="94"/>
        <v>51</v>
      </c>
      <c r="E2048" t="s">
        <v>23</v>
      </c>
      <c r="F2048" t="s">
        <v>32</v>
      </c>
      <c r="G2048" t="s">
        <v>2268</v>
      </c>
      <c r="H2048" s="61" t="str">
        <f t="shared" si="95"/>
        <v>74,716.00</v>
      </c>
      <c r="I2048" s="78">
        <f t="shared" si="96"/>
        <v>74716</v>
      </c>
      <c r="J2048">
        <v>0</v>
      </c>
      <c r="K2048">
        <v>1</v>
      </c>
      <c r="L2048" s="61">
        <v>41617</v>
      </c>
      <c r="M2048" s="93">
        <v>41617</v>
      </c>
      <c r="N2048">
        <v>92</v>
      </c>
      <c r="O2048">
        <v>133</v>
      </c>
      <c r="P2048">
        <v>27</v>
      </c>
      <c r="Q2048">
        <v>421</v>
      </c>
      <c r="R2048">
        <v>13</v>
      </c>
      <c r="S2048">
        <v>195</v>
      </c>
      <c r="T2048">
        <v>71</v>
      </c>
      <c r="U2048">
        <v>2</v>
      </c>
      <c r="V2048">
        <v>7</v>
      </c>
      <c r="W2048">
        <v>5</v>
      </c>
      <c r="X2048">
        <v>4</v>
      </c>
      <c r="Y2048">
        <v>0</v>
      </c>
      <c r="Z2048">
        <v>0</v>
      </c>
      <c r="AA2048" t="s">
        <v>27</v>
      </c>
      <c r="AB2048">
        <v>0</v>
      </c>
    </row>
    <row r="2049" spans="2:28" x14ac:dyDescent="0.2">
      <c r="B2049">
        <v>1764</v>
      </c>
      <c r="C2049">
        <v>1976</v>
      </c>
      <c r="D2049" s="59">
        <f t="shared" ca="1" si="94"/>
        <v>48</v>
      </c>
      <c r="E2049" t="s">
        <v>23</v>
      </c>
      <c r="F2049" t="s">
        <v>28</v>
      </c>
      <c r="G2049" t="s">
        <v>2269</v>
      </c>
      <c r="H2049" s="61" t="str">
        <f t="shared" si="95"/>
        <v>33,955.00</v>
      </c>
      <c r="I2049" s="78">
        <f t="shared" si="96"/>
        <v>33955</v>
      </c>
      <c r="J2049">
        <v>1</v>
      </c>
      <c r="K2049">
        <v>0</v>
      </c>
      <c r="L2049" s="61">
        <v>41525</v>
      </c>
      <c r="M2049" s="93">
        <v>41525</v>
      </c>
      <c r="N2049">
        <v>92</v>
      </c>
      <c r="O2049">
        <v>100</v>
      </c>
      <c r="P2049">
        <v>2</v>
      </c>
      <c r="Q2049">
        <v>128</v>
      </c>
      <c r="R2049">
        <v>23</v>
      </c>
      <c r="S2049">
        <v>7</v>
      </c>
      <c r="T2049">
        <v>10</v>
      </c>
      <c r="U2049">
        <v>4</v>
      </c>
      <c r="V2049">
        <v>5</v>
      </c>
      <c r="W2049">
        <v>5</v>
      </c>
      <c r="X2049">
        <v>8</v>
      </c>
      <c r="Y2049">
        <v>0</v>
      </c>
      <c r="Z2049">
        <v>0</v>
      </c>
      <c r="AA2049" t="s">
        <v>67</v>
      </c>
      <c r="AB2049">
        <v>0</v>
      </c>
    </row>
    <row r="2050" spans="2:28" x14ac:dyDescent="0.2">
      <c r="B2050">
        <v>1916</v>
      </c>
      <c r="C2050">
        <v>1955</v>
      </c>
      <c r="D2050" s="59">
        <f t="shared" ca="1" si="94"/>
        <v>69</v>
      </c>
      <c r="E2050" t="s">
        <v>53</v>
      </c>
      <c r="F2050" t="s">
        <v>32</v>
      </c>
      <c r="G2050" t="s">
        <v>2270</v>
      </c>
      <c r="H2050" s="61" t="str">
        <f t="shared" si="95"/>
        <v>45,736.00</v>
      </c>
      <c r="I2050" s="78">
        <f t="shared" si="96"/>
        <v>45736</v>
      </c>
      <c r="J2050">
        <v>0</v>
      </c>
      <c r="K2050">
        <v>1</v>
      </c>
      <c r="L2050" s="61" t="s">
        <v>749</v>
      </c>
      <c r="M2050" s="93">
        <v>41479</v>
      </c>
      <c r="N2050">
        <v>92</v>
      </c>
      <c r="O2050">
        <v>188</v>
      </c>
      <c r="P2050">
        <v>3</v>
      </c>
      <c r="Q2050">
        <v>180</v>
      </c>
      <c r="R2050">
        <v>20</v>
      </c>
      <c r="S2050">
        <v>3</v>
      </c>
      <c r="T2050">
        <v>43</v>
      </c>
      <c r="U2050">
        <v>5</v>
      </c>
      <c r="V2050">
        <v>7</v>
      </c>
      <c r="W2050">
        <v>6</v>
      </c>
      <c r="X2050">
        <v>7</v>
      </c>
      <c r="Y2050">
        <v>0</v>
      </c>
      <c r="Z2050">
        <v>0</v>
      </c>
      <c r="AA2050" t="s">
        <v>46</v>
      </c>
      <c r="AB2050">
        <v>0</v>
      </c>
    </row>
    <row r="2051" spans="2:28" x14ac:dyDescent="0.2">
      <c r="B2051">
        <v>6941</v>
      </c>
      <c r="C2051">
        <v>1972</v>
      </c>
      <c r="D2051" s="59">
        <f t="shared" ref="D2051:D2114" ca="1" si="97">(YEAR(NOW())-C2051)</f>
        <v>52</v>
      </c>
      <c r="E2051" t="s">
        <v>23</v>
      </c>
      <c r="F2051" t="s">
        <v>28</v>
      </c>
      <c r="G2051" t="s">
        <v>2271</v>
      </c>
      <c r="H2051" s="61" t="str">
        <f t="shared" ref="H2051:H2114" si="98">REPLACE(G2051,1,1,"")</f>
        <v>31,632.00</v>
      </c>
      <c r="I2051" s="78">
        <f t="shared" ref="I2051:I2114" si="99">VALUE(H2051)</f>
        <v>31632</v>
      </c>
      <c r="J2051">
        <v>0</v>
      </c>
      <c r="K2051">
        <v>0</v>
      </c>
      <c r="L2051" s="61" t="s">
        <v>394</v>
      </c>
      <c r="M2051" s="93">
        <v>41469</v>
      </c>
      <c r="N2051">
        <v>92</v>
      </c>
      <c r="O2051">
        <v>17</v>
      </c>
      <c r="P2051">
        <v>8</v>
      </c>
      <c r="Q2051">
        <v>12</v>
      </c>
      <c r="R2051">
        <v>11</v>
      </c>
      <c r="S2051">
        <v>15</v>
      </c>
      <c r="T2051">
        <v>32</v>
      </c>
      <c r="U2051">
        <v>1</v>
      </c>
      <c r="V2051">
        <v>2</v>
      </c>
      <c r="W2051">
        <v>2</v>
      </c>
      <c r="X2051">
        <v>7</v>
      </c>
      <c r="Y2051">
        <v>0</v>
      </c>
      <c r="Z2051">
        <v>0</v>
      </c>
      <c r="AA2051" t="s">
        <v>27</v>
      </c>
      <c r="AB2051">
        <v>0</v>
      </c>
    </row>
    <row r="2052" spans="2:28" x14ac:dyDescent="0.2">
      <c r="B2052">
        <v>5562</v>
      </c>
      <c r="C2052">
        <v>1975</v>
      </c>
      <c r="D2052" s="59">
        <f t="shared" ca="1" si="97"/>
        <v>49</v>
      </c>
      <c r="E2052" t="s">
        <v>23</v>
      </c>
      <c r="F2052" t="s">
        <v>32</v>
      </c>
      <c r="G2052" t="s">
        <v>2272</v>
      </c>
      <c r="H2052" s="61" t="str">
        <f t="shared" si="98"/>
        <v>60,093.00</v>
      </c>
      <c r="I2052" s="78">
        <f t="shared" si="99"/>
        <v>60093</v>
      </c>
      <c r="J2052">
        <v>0</v>
      </c>
      <c r="K2052">
        <v>1</v>
      </c>
      <c r="L2052" s="61" t="s">
        <v>2273</v>
      </c>
      <c r="M2052" s="93">
        <v>41451</v>
      </c>
      <c r="N2052">
        <v>92</v>
      </c>
      <c r="O2052">
        <v>502</v>
      </c>
      <c r="P2052">
        <v>12</v>
      </c>
      <c r="Q2052">
        <v>109</v>
      </c>
      <c r="R2052">
        <v>16</v>
      </c>
      <c r="S2052">
        <v>6</v>
      </c>
      <c r="T2052">
        <v>90</v>
      </c>
      <c r="U2052">
        <v>2</v>
      </c>
      <c r="V2052">
        <v>7</v>
      </c>
      <c r="W2052">
        <v>10</v>
      </c>
      <c r="X2052">
        <v>6</v>
      </c>
      <c r="Y2052">
        <v>0</v>
      </c>
      <c r="Z2052">
        <v>0</v>
      </c>
      <c r="AA2052" t="s">
        <v>27</v>
      </c>
      <c r="AB2052">
        <v>0</v>
      </c>
    </row>
    <row r="2053" spans="2:28" x14ac:dyDescent="0.2">
      <c r="B2053">
        <v>1517</v>
      </c>
      <c r="C2053">
        <v>1970</v>
      </c>
      <c r="D2053" s="59">
        <f t="shared" ca="1" si="97"/>
        <v>54</v>
      </c>
      <c r="E2053" t="s">
        <v>23</v>
      </c>
      <c r="F2053" t="s">
        <v>28</v>
      </c>
      <c r="G2053" t="s">
        <v>2274</v>
      </c>
      <c r="H2053" s="61" t="str">
        <f t="shared" si="98"/>
        <v>30,822.00</v>
      </c>
      <c r="I2053" s="78">
        <f t="shared" si="99"/>
        <v>30822</v>
      </c>
      <c r="J2053">
        <v>1</v>
      </c>
      <c r="K2053">
        <v>0</v>
      </c>
      <c r="L2053" s="61" t="s">
        <v>1491</v>
      </c>
      <c r="M2053" s="93">
        <v>41439</v>
      </c>
      <c r="N2053">
        <v>92</v>
      </c>
      <c r="O2053">
        <v>3</v>
      </c>
      <c r="P2053">
        <v>9</v>
      </c>
      <c r="Q2053">
        <v>13</v>
      </c>
      <c r="R2053">
        <v>2</v>
      </c>
      <c r="S2053">
        <v>12</v>
      </c>
      <c r="T2053">
        <v>12</v>
      </c>
      <c r="U2053">
        <v>1</v>
      </c>
      <c r="V2053">
        <v>1</v>
      </c>
      <c r="W2053">
        <v>3</v>
      </c>
      <c r="X2053">
        <v>7</v>
      </c>
      <c r="Y2053">
        <v>0</v>
      </c>
      <c r="Z2053">
        <v>0</v>
      </c>
      <c r="AA2053" t="s">
        <v>27</v>
      </c>
      <c r="AB2053">
        <v>0</v>
      </c>
    </row>
    <row r="2054" spans="2:28" x14ac:dyDescent="0.2">
      <c r="B2054">
        <v>7286</v>
      </c>
      <c r="C2054">
        <v>1969</v>
      </c>
      <c r="D2054" s="59">
        <f t="shared" ca="1" si="97"/>
        <v>55</v>
      </c>
      <c r="E2054" t="s">
        <v>23</v>
      </c>
      <c r="F2054" t="s">
        <v>32</v>
      </c>
      <c r="G2054" t="s">
        <v>2275</v>
      </c>
      <c r="H2054" s="61" t="str">
        <f t="shared" si="98"/>
        <v>41,728.00</v>
      </c>
      <c r="I2054" s="78">
        <f t="shared" si="99"/>
        <v>41728</v>
      </c>
      <c r="J2054">
        <v>1</v>
      </c>
      <c r="K2054">
        <v>0</v>
      </c>
      <c r="L2054" s="61" t="s">
        <v>2276</v>
      </c>
      <c r="M2054" s="93">
        <v>41418</v>
      </c>
      <c r="N2054">
        <v>92</v>
      </c>
      <c r="O2054">
        <v>13</v>
      </c>
      <c r="P2054">
        <v>6</v>
      </c>
      <c r="Q2054">
        <v>15</v>
      </c>
      <c r="R2054">
        <v>3</v>
      </c>
      <c r="S2054">
        <v>5</v>
      </c>
      <c r="T2054">
        <v>13</v>
      </c>
      <c r="U2054">
        <v>1</v>
      </c>
      <c r="V2054">
        <v>2</v>
      </c>
      <c r="W2054">
        <v>2</v>
      </c>
      <c r="X2054">
        <v>10</v>
      </c>
      <c r="Y2054">
        <v>0</v>
      </c>
      <c r="Z2054">
        <v>0</v>
      </c>
      <c r="AA2054" t="s">
        <v>38</v>
      </c>
      <c r="AB2054">
        <v>0</v>
      </c>
    </row>
    <row r="2055" spans="2:28" x14ac:dyDescent="0.2">
      <c r="B2055">
        <v>4687</v>
      </c>
      <c r="C2055">
        <v>1959</v>
      </c>
      <c r="D2055" s="59">
        <f t="shared" ca="1" si="97"/>
        <v>65</v>
      </c>
      <c r="E2055" t="s">
        <v>53</v>
      </c>
      <c r="F2055" t="s">
        <v>32</v>
      </c>
      <c r="G2055" t="s">
        <v>2277</v>
      </c>
      <c r="H2055" s="61" t="str">
        <f t="shared" si="98"/>
        <v>80,739.00</v>
      </c>
      <c r="I2055" s="78">
        <f t="shared" si="99"/>
        <v>80739</v>
      </c>
      <c r="J2055">
        <v>0</v>
      </c>
      <c r="K2055">
        <v>0</v>
      </c>
      <c r="L2055" s="61" t="s">
        <v>1444</v>
      </c>
      <c r="M2055" s="93">
        <v>41417</v>
      </c>
      <c r="N2055">
        <v>92</v>
      </c>
      <c r="O2055">
        <v>674</v>
      </c>
      <c r="P2055">
        <v>92</v>
      </c>
      <c r="Q2055">
        <v>736</v>
      </c>
      <c r="R2055">
        <v>39</v>
      </c>
      <c r="S2055">
        <v>0</v>
      </c>
      <c r="T2055">
        <v>92</v>
      </c>
      <c r="U2055">
        <v>1</v>
      </c>
      <c r="V2055">
        <v>3</v>
      </c>
      <c r="W2055">
        <v>9</v>
      </c>
      <c r="X2055">
        <v>1</v>
      </c>
      <c r="Y2055">
        <v>0</v>
      </c>
      <c r="Z2055">
        <v>0</v>
      </c>
      <c r="AA2055" t="s">
        <v>27</v>
      </c>
      <c r="AB2055">
        <v>0</v>
      </c>
    </row>
    <row r="2056" spans="2:28" x14ac:dyDescent="0.2">
      <c r="B2056">
        <v>5631</v>
      </c>
      <c r="C2056">
        <v>1992</v>
      </c>
      <c r="D2056" s="59">
        <f t="shared" ca="1" si="97"/>
        <v>32</v>
      </c>
      <c r="E2056" t="s">
        <v>23</v>
      </c>
      <c r="F2056" t="s">
        <v>28</v>
      </c>
      <c r="G2056" t="s">
        <v>2278</v>
      </c>
      <c r="H2056" s="61" t="str">
        <f t="shared" si="98"/>
        <v>49,767.00</v>
      </c>
      <c r="I2056" s="78">
        <f t="shared" si="99"/>
        <v>49767</v>
      </c>
      <c r="J2056">
        <v>0</v>
      </c>
      <c r="K2056">
        <v>0</v>
      </c>
      <c r="L2056" s="61">
        <v>41310</v>
      </c>
      <c r="M2056" s="93">
        <v>41310</v>
      </c>
      <c r="N2056">
        <v>92</v>
      </c>
      <c r="O2056">
        <v>202</v>
      </c>
      <c r="P2056">
        <v>47</v>
      </c>
      <c r="Q2056">
        <v>197</v>
      </c>
      <c r="R2056">
        <v>55</v>
      </c>
      <c r="S2056">
        <v>42</v>
      </c>
      <c r="T2056">
        <v>149</v>
      </c>
      <c r="U2056">
        <v>1</v>
      </c>
      <c r="V2056">
        <v>5</v>
      </c>
      <c r="W2056">
        <v>8</v>
      </c>
      <c r="X2056">
        <v>4</v>
      </c>
      <c r="Y2056">
        <v>0</v>
      </c>
      <c r="Z2056">
        <v>0</v>
      </c>
      <c r="AA2056" t="s">
        <v>35</v>
      </c>
      <c r="AB2056">
        <v>0</v>
      </c>
    </row>
    <row r="2057" spans="2:28" x14ac:dyDescent="0.2">
      <c r="B2057">
        <v>1951</v>
      </c>
      <c r="C2057">
        <v>1982</v>
      </c>
      <c r="D2057" s="59">
        <f t="shared" ca="1" si="97"/>
        <v>42</v>
      </c>
      <c r="E2057" t="s">
        <v>118</v>
      </c>
      <c r="F2057" t="s">
        <v>32</v>
      </c>
      <c r="G2057" t="s">
        <v>2279</v>
      </c>
      <c r="H2057" s="61" t="str">
        <f t="shared" si="98"/>
        <v>34,445.00</v>
      </c>
      <c r="I2057" s="78">
        <f t="shared" si="99"/>
        <v>34445</v>
      </c>
      <c r="J2057">
        <v>0</v>
      </c>
      <c r="K2057">
        <v>0</v>
      </c>
      <c r="L2057" s="61" t="s">
        <v>1634</v>
      </c>
      <c r="M2057" s="93">
        <v>41301</v>
      </c>
      <c r="N2057">
        <v>92</v>
      </c>
      <c r="O2057">
        <v>228</v>
      </c>
      <c r="P2057">
        <v>122</v>
      </c>
      <c r="Q2057">
        <v>122</v>
      </c>
      <c r="R2057">
        <v>208</v>
      </c>
      <c r="S2057">
        <v>129</v>
      </c>
      <c r="T2057">
        <v>30</v>
      </c>
      <c r="U2057">
        <v>6</v>
      </c>
      <c r="V2057">
        <v>11</v>
      </c>
      <c r="W2057">
        <v>8</v>
      </c>
      <c r="X2057">
        <v>9</v>
      </c>
      <c r="Y2057">
        <v>0</v>
      </c>
      <c r="Z2057">
        <v>0</v>
      </c>
      <c r="AA2057" t="s">
        <v>27</v>
      </c>
      <c r="AB2057">
        <v>0</v>
      </c>
    </row>
    <row r="2058" spans="2:28" x14ac:dyDescent="0.2">
      <c r="B2058">
        <v>123</v>
      </c>
      <c r="C2058">
        <v>1952</v>
      </c>
      <c r="D2058" s="59">
        <f t="shared" ca="1" si="97"/>
        <v>72</v>
      </c>
      <c r="E2058" t="s">
        <v>23</v>
      </c>
      <c r="F2058" t="s">
        <v>55</v>
      </c>
      <c r="G2058" t="s">
        <v>2280</v>
      </c>
      <c r="H2058" s="61" t="str">
        <f t="shared" si="98"/>
        <v>67,046.00</v>
      </c>
      <c r="I2058" s="78">
        <f t="shared" si="99"/>
        <v>67046</v>
      </c>
      <c r="J2058">
        <v>0</v>
      </c>
      <c r="K2058">
        <v>1</v>
      </c>
      <c r="L2058" s="61">
        <v>41426</v>
      </c>
      <c r="M2058" s="93">
        <v>41426</v>
      </c>
      <c r="N2058">
        <v>92</v>
      </c>
      <c r="O2058">
        <v>544</v>
      </c>
      <c r="P2058">
        <v>35</v>
      </c>
      <c r="Q2058">
        <v>133</v>
      </c>
      <c r="R2058">
        <v>23</v>
      </c>
      <c r="S2058">
        <v>151</v>
      </c>
      <c r="T2058">
        <v>107</v>
      </c>
      <c r="U2058">
        <v>2</v>
      </c>
      <c r="V2058">
        <v>4</v>
      </c>
      <c r="W2058">
        <v>4</v>
      </c>
      <c r="X2058">
        <v>2</v>
      </c>
      <c r="Y2058">
        <v>0</v>
      </c>
      <c r="Z2058">
        <v>0</v>
      </c>
      <c r="AA2058" t="s">
        <v>38</v>
      </c>
      <c r="AB2058">
        <v>0</v>
      </c>
    </row>
    <row r="2059" spans="2:28" x14ac:dyDescent="0.2">
      <c r="B2059">
        <v>9451</v>
      </c>
      <c r="C2059">
        <v>1966</v>
      </c>
      <c r="D2059" s="59">
        <f t="shared" ca="1" si="97"/>
        <v>58</v>
      </c>
      <c r="E2059" t="s">
        <v>23</v>
      </c>
      <c r="F2059" t="s">
        <v>32</v>
      </c>
      <c r="G2059" t="s">
        <v>2281</v>
      </c>
      <c r="H2059" s="61" t="str">
        <f t="shared" si="98"/>
        <v>73,538.00</v>
      </c>
      <c r="I2059" s="78">
        <f t="shared" si="99"/>
        <v>73538</v>
      </c>
      <c r="J2059">
        <v>0</v>
      </c>
      <c r="K2059">
        <v>1</v>
      </c>
      <c r="L2059" s="61" t="s">
        <v>269</v>
      </c>
      <c r="M2059" s="93">
        <v>41238</v>
      </c>
      <c r="N2059">
        <v>92</v>
      </c>
      <c r="O2059">
        <v>811</v>
      </c>
      <c r="P2059">
        <v>76</v>
      </c>
      <c r="Q2059">
        <v>428</v>
      </c>
      <c r="R2059">
        <v>99</v>
      </c>
      <c r="S2059">
        <v>137</v>
      </c>
      <c r="T2059">
        <v>107</v>
      </c>
      <c r="U2059">
        <v>3</v>
      </c>
      <c r="V2059">
        <v>10</v>
      </c>
      <c r="W2059">
        <v>9</v>
      </c>
      <c r="X2059">
        <v>7</v>
      </c>
      <c r="Y2059">
        <v>0</v>
      </c>
      <c r="Z2059">
        <v>0</v>
      </c>
      <c r="AA2059" t="s">
        <v>31</v>
      </c>
      <c r="AB2059">
        <v>0</v>
      </c>
    </row>
    <row r="2060" spans="2:28" x14ac:dyDescent="0.2">
      <c r="B2060">
        <v>7396</v>
      </c>
      <c r="C2060">
        <v>1967</v>
      </c>
      <c r="D2060" s="59">
        <f t="shared" ca="1" si="97"/>
        <v>57</v>
      </c>
      <c r="E2060" t="s">
        <v>23</v>
      </c>
      <c r="F2060" t="s">
        <v>32</v>
      </c>
      <c r="G2060" t="s">
        <v>2282</v>
      </c>
      <c r="H2060" s="61" t="str">
        <f t="shared" si="98"/>
        <v>80,398.00</v>
      </c>
      <c r="I2060" s="78">
        <f t="shared" si="99"/>
        <v>80398</v>
      </c>
      <c r="J2060">
        <v>0</v>
      </c>
      <c r="K2060">
        <v>0</v>
      </c>
      <c r="L2060" s="61">
        <v>41193</v>
      </c>
      <c r="M2060" s="93">
        <v>41193</v>
      </c>
      <c r="N2060">
        <v>92</v>
      </c>
      <c r="O2060">
        <v>342</v>
      </c>
      <c r="P2060">
        <v>51</v>
      </c>
      <c r="Q2060">
        <v>936</v>
      </c>
      <c r="R2060">
        <v>207</v>
      </c>
      <c r="S2060">
        <v>35</v>
      </c>
      <c r="T2060">
        <v>26</v>
      </c>
      <c r="U2060">
        <v>1</v>
      </c>
      <c r="V2060">
        <v>5</v>
      </c>
      <c r="W2060">
        <v>12</v>
      </c>
      <c r="X2060">
        <v>3</v>
      </c>
      <c r="Y2060">
        <v>0</v>
      </c>
      <c r="Z2060">
        <v>0</v>
      </c>
      <c r="AA2060" t="s">
        <v>27</v>
      </c>
      <c r="AB2060">
        <v>1</v>
      </c>
    </row>
    <row r="2061" spans="2:28" x14ac:dyDescent="0.2">
      <c r="B2061">
        <v>3298</v>
      </c>
      <c r="C2061">
        <v>1957</v>
      </c>
      <c r="D2061" s="59">
        <f t="shared" ca="1" si="97"/>
        <v>67</v>
      </c>
      <c r="E2061" t="s">
        <v>53</v>
      </c>
      <c r="F2061" t="s">
        <v>32</v>
      </c>
      <c r="G2061" t="s">
        <v>2283</v>
      </c>
      <c r="H2061" s="61" t="str">
        <f t="shared" si="98"/>
        <v>52,973.00</v>
      </c>
      <c r="I2061" s="78">
        <f t="shared" si="99"/>
        <v>52973</v>
      </c>
      <c r="J2061">
        <v>0</v>
      </c>
      <c r="K2061">
        <v>1</v>
      </c>
      <c r="L2061" s="61">
        <v>41132</v>
      </c>
      <c r="M2061" s="93">
        <v>41132</v>
      </c>
      <c r="N2061">
        <v>92</v>
      </c>
      <c r="O2061">
        <v>856</v>
      </c>
      <c r="P2061">
        <v>0</v>
      </c>
      <c r="Q2061">
        <v>76</v>
      </c>
      <c r="R2061">
        <v>12</v>
      </c>
      <c r="S2061">
        <v>9</v>
      </c>
      <c r="T2061">
        <v>199</v>
      </c>
      <c r="U2061">
        <v>7</v>
      </c>
      <c r="V2061">
        <v>9</v>
      </c>
      <c r="W2061">
        <v>9</v>
      </c>
      <c r="X2061">
        <v>8</v>
      </c>
      <c r="Y2061">
        <v>0</v>
      </c>
      <c r="Z2061">
        <v>0</v>
      </c>
      <c r="AA2061" t="s">
        <v>67</v>
      </c>
      <c r="AB2061">
        <v>0</v>
      </c>
    </row>
    <row r="2062" spans="2:28" x14ac:dyDescent="0.2">
      <c r="B2062">
        <v>6730</v>
      </c>
      <c r="C2062">
        <v>1955</v>
      </c>
      <c r="D2062" s="59">
        <f t="shared" ca="1" si="97"/>
        <v>69</v>
      </c>
      <c r="E2062" t="s">
        <v>23</v>
      </c>
      <c r="F2062" t="s">
        <v>32</v>
      </c>
      <c r="G2062" t="s">
        <v>2284</v>
      </c>
      <c r="H2062" s="61" t="str">
        <f t="shared" si="98"/>
        <v>38,998.00</v>
      </c>
      <c r="I2062" s="78">
        <f t="shared" si="99"/>
        <v>38998</v>
      </c>
      <c r="J2062">
        <v>1</v>
      </c>
      <c r="K2062">
        <v>1</v>
      </c>
      <c r="L2062" s="61">
        <v>40979</v>
      </c>
      <c r="M2062" s="93">
        <v>40979</v>
      </c>
      <c r="N2062">
        <v>92</v>
      </c>
      <c r="O2062">
        <v>34</v>
      </c>
      <c r="P2062">
        <v>1</v>
      </c>
      <c r="Q2062">
        <v>14</v>
      </c>
      <c r="R2062">
        <v>0</v>
      </c>
      <c r="S2062">
        <v>0</v>
      </c>
      <c r="T2062">
        <v>5</v>
      </c>
      <c r="U2062">
        <v>3</v>
      </c>
      <c r="V2062">
        <v>2</v>
      </c>
      <c r="W2062">
        <v>3</v>
      </c>
      <c r="X2062">
        <v>8</v>
      </c>
      <c r="Y2062">
        <v>0</v>
      </c>
      <c r="Z2062">
        <v>1</v>
      </c>
      <c r="AA2062" t="s">
        <v>27</v>
      </c>
      <c r="AB2062">
        <v>0</v>
      </c>
    </row>
    <row r="2063" spans="2:28" x14ac:dyDescent="0.2">
      <c r="B2063">
        <v>9916</v>
      </c>
      <c r="C2063">
        <v>1955</v>
      </c>
      <c r="D2063" s="59">
        <f t="shared" ca="1" si="97"/>
        <v>69</v>
      </c>
      <c r="E2063" t="s">
        <v>23</v>
      </c>
      <c r="F2063" t="s">
        <v>32</v>
      </c>
      <c r="G2063" t="s">
        <v>2284</v>
      </c>
      <c r="H2063" s="61" t="str">
        <f t="shared" si="98"/>
        <v>38,998.00</v>
      </c>
      <c r="I2063" s="78">
        <f t="shared" si="99"/>
        <v>38998</v>
      </c>
      <c r="J2063">
        <v>1</v>
      </c>
      <c r="K2063">
        <v>1</v>
      </c>
      <c r="L2063" s="61">
        <v>40979</v>
      </c>
      <c r="M2063" s="93">
        <v>40979</v>
      </c>
      <c r="N2063">
        <v>92</v>
      </c>
      <c r="O2063">
        <v>34</v>
      </c>
      <c r="P2063">
        <v>1</v>
      </c>
      <c r="Q2063">
        <v>14</v>
      </c>
      <c r="R2063">
        <v>0</v>
      </c>
      <c r="S2063">
        <v>0</v>
      </c>
      <c r="T2063">
        <v>5</v>
      </c>
      <c r="U2063">
        <v>3</v>
      </c>
      <c r="V2063">
        <v>2</v>
      </c>
      <c r="W2063">
        <v>3</v>
      </c>
      <c r="X2063">
        <v>8</v>
      </c>
      <c r="Y2063">
        <v>0</v>
      </c>
      <c r="Z2063">
        <v>1</v>
      </c>
      <c r="AA2063" t="s">
        <v>67</v>
      </c>
      <c r="AB2063">
        <v>0</v>
      </c>
    </row>
    <row r="2064" spans="2:28" x14ac:dyDescent="0.2">
      <c r="B2064">
        <v>2227</v>
      </c>
      <c r="C2064">
        <v>1959</v>
      </c>
      <c r="D2064" s="59">
        <f t="shared" ca="1" si="97"/>
        <v>65</v>
      </c>
      <c r="E2064" t="s">
        <v>43</v>
      </c>
      <c r="F2064" t="s">
        <v>32</v>
      </c>
      <c r="G2064" t="s">
        <v>2285</v>
      </c>
      <c r="H2064" s="61" t="str">
        <f t="shared" si="98"/>
        <v>26,490.00</v>
      </c>
      <c r="I2064" s="78">
        <f t="shared" si="99"/>
        <v>26490</v>
      </c>
      <c r="J2064">
        <v>0</v>
      </c>
      <c r="K2064">
        <v>0</v>
      </c>
      <c r="L2064" s="61" t="s">
        <v>245</v>
      </c>
      <c r="M2064" s="93">
        <v>41174</v>
      </c>
      <c r="N2064">
        <v>92</v>
      </c>
      <c r="O2064">
        <v>45</v>
      </c>
      <c r="P2064">
        <v>47</v>
      </c>
      <c r="Q2064">
        <v>52</v>
      </c>
      <c r="R2064">
        <v>21</v>
      </c>
      <c r="S2064">
        <v>20</v>
      </c>
      <c r="T2064">
        <v>25</v>
      </c>
      <c r="U2064">
        <v>2</v>
      </c>
      <c r="V2064">
        <v>3</v>
      </c>
      <c r="W2064">
        <v>5</v>
      </c>
      <c r="X2064">
        <v>6</v>
      </c>
      <c r="Y2064">
        <v>0</v>
      </c>
      <c r="Z2064">
        <v>0</v>
      </c>
      <c r="AA2064" t="s">
        <v>67</v>
      </c>
      <c r="AB2064">
        <v>0</v>
      </c>
    </row>
    <row r="2065" spans="2:28" x14ac:dyDescent="0.2">
      <c r="B2065">
        <v>946</v>
      </c>
      <c r="C2065">
        <v>1959</v>
      </c>
      <c r="D2065" s="59">
        <f t="shared" ca="1" si="97"/>
        <v>65</v>
      </c>
      <c r="E2065" t="s">
        <v>43</v>
      </c>
      <c r="F2065" t="s">
        <v>32</v>
      </c>
      <c r="G2065" t="s">
        <v>2285</v>
      </c>
      <c r="H2065" s="61" t="str">
        <f t="shared" si="98"/>
        <v>26,490.00</v>
      </c>
      <c r="I2065" s="78">
        <f t="shared" si="99"/>
        <v>26490</v>
      </c>
      <c r="J2065">
        <v>0</v>
      </c>
      <c r="K2065">
        <v>0</v>
      </c>
      <c r="L2065" s="61" t="s">
        <v>245</v>
      </c>
      <c r="M2065" s="93">
        <v>41174</v>
      </c>
      <c r="N2065">
        <v>92</v>
      </c>
      <c r="O2065">
        <v>45</v>
      </c>
      <c r="P2065">
        <v>47</v>
      </c>
      <c r="Q2065">
        <v>52</v>
      </c>
      <c r="R2065">
        <v>21</v>
      </c>
      <c r="S2065">
        <v>20</v>
      </c>
      <c r="T2065">
        <v>25</v>
      </c>
      <c r="U2065">
        <v>2</v>
      </c>
      <c r="V2065">
        <v>3</v>
      </c>
      <c r="W2065">
        <v>5</v>
      </c>
      <c r="X2065">
        <v>6</v>
      </c>
      <c r="Y2065">
        <v>0</v>
      </c>
      <c r="Z2065">
        <v>0</v>
      </c>
      <c r="AA2065" t="s">
        <v>27</v>
      </c>
      <c r="AB2065">
        <v>0</v>
      </c>
    </row>
    <row r="2066" spans="2:28" x14ac:dyDescent="0.2">
      <c r="B2066">
        <v>3745</v>
      </c>
      <c r="C2066">
        <v>1989</v>
      </c>
      <c r="D2066" s="59">
        <f t="shared" ca="1" si="97"/>
        <v>35</v>
      </c>
      <c r="E2066" t="s">
        <v>43</v>
      </c>
      <c r="F2066" t="s">
        <v>32</v>
      </c>
      <c r="G2066" t="s">
        <v>2286</v>
      </c>
      <c r="H2066" s="61" t="str">
        <f t="shared" si="98"/>
        <v>23,331.00</v>
      </c>
      <c r="I2066" s="78">
        <f t="shared" si="99"/>
        <v>23331</v>
      </c>
      <c r="J2066">
        <v>1</v>
      </c>
      <c r="K2066">
        <v>0</v>
      </c>
      <c r="L2066" s="61">
        <v>41008</v>
      </c>
      <c r="M2066" s="93">
        <v>41008</v>
      </c>
      <c r="N2066">
        <v>92</v>
      </c>
      <c r="O2066">
        <v>5</v>
      </c>
      <c r="P2066">
        <v>36</v>
      </c>
      <c r="Q2066">
        <v>7</v>
      </c>
      <c r="R2066">
        <v>0</v>
      </c>
      <c r="S2066">
        <v>10</v>
      </c>
      <c r="T2066">
        <v>45</v>
      </c>
      <c r="U2066">
        <v>2</v>
      </c>
      <c r="V2066">
        <v>3</v>
      </c>
      <c r="W2066">
        <v>3</v>
      </c>
      <c r="X2066">
        <v>8</v>
      </c>
      <c r="Y2066">
        <v>0</v>
      </c>
      <c r="Z2066">
        <v>0</v>
      </c>
      <c r="AA2066" t="s">
        <v>50</v>
      </c>
      <c r="AB2066">
        <v>0</v>
      </c>
    </row>
    <row r="2067" spans="2:28" x14ac:dyDescent="0.2">
      <c r="B2067">
        <v>4094</v>
      </c>
      <c r="C2067">
        <v>1962</v>
      </c>
      <c r="D2067" s="59">
        <f t="shared" ca="1" si="97"/>
        <v>62</v>
      </c>
      <c r="E2067" t="s">
        <v>23</v>
      </c>
      <c r="F2067" t="s">
        <v>32</v>
      </c>
      <c r="G2067" t="s">
        <v>2287</v>
      </c>
      <c r="H2067" s="61" t="str">
        <f t="shared" si="98"/>
        <v>60,544.00</v>
      </c>
      <c r="I2067" s="78">
        <f t="shared" si="99"/>
        <v>60544</v>
      </c>
      <c r="J2067">
        <v>1</v>
      </c>
      <c r="K2067">
        <v>1</v>
      </c>
      <c r="L2067" s="61" t="s">
        <v>931</v>
      </c>
      <c r="M2067" s="93">
        <v>41146</v>
      </c>
      <c r="N2067">
        <v>92</v>
      </c>
      <c r="O2067">
        <v>201</v>
      </c>
      <c r="P2067">
        <v>2</v>
      </c>
      <c r="Q2067">
        <v>43</v>
      </c>
      <c r="R2067">
        <v>3</v>
      </c>
      <c r="S2067">
        <v>5</v>
      </c>
      <c r="T2067">
        <v>35</v>
      </c>
      <c r="U2067">
        <v>4</v>
      </c>
      <c r="V2067">
        <v>5</v>
      </c>
      <c r="W2067">
        <v>5</v>
      </c>
      <c r="X2067">
        <v>6</v>
      </c>
      <c r="Y2067">
        <v>0</v>
      </c>
      <c r="Z2067">
        <v>0</v>
      </c>
      <c r="AA2067" t="s">
        <v>38</v>
      </c>
      <c r="AB2067">
        <v>0</v>
      </c>
    </row>
    <row r="2068" spans="2:28" x14ac:dyDescent="0.2">
      <c r="B2068">
        <v>8588</v>
      </c>
      <c r="C2068">
        <v>1962</v>
      </c>
      <c r="D2068" s="59">
        <f t="shared" ca="1" si="97"/>
        <v>62</v>
      </c>
      <c r="E2068" t="s">
        <v>23</v>
      </c>
      <c r="F2068" t="s">
        <v>32</v>
      </c>
      <c r="G2068" t="s">
        <v>2287</v>
      </c>
      <c r="H2068" s="61" t="str">
        <f t="shared" si="98"/>
        <v>60,544.00</v>
      </c>
      <c r="I2068" s="78">
        <f t="shared" si="99"/>
        <v>60544</v>
      </c>
      <c r="J2068">
        <v>1</v>
      </c>
      <c r="K2068">
        <v>1</v>
      </c>
      <c r="L2068" s="61" t="s">
        <v>931</v>
      </c>
      <c r="M2068" s="93">
        <v>41146</v>
      </c>
      <c r="N2068">
        <v>92</v>
      </c>
      <c r="O2068">
        <v>201</v>
      </c>
      <c r="P2068">
        <v>2</v>
      </c>
      <c r="Q2068">
        <v>43</v>
      </c>
      <c r="R2068">
        <v>3</v>
      </c>
      <c r="S2068">
        <v>5</v>
      </c>
      <c r="T2068">
        <v>35</v>
      </c>
      <c r="U2068">
        <v>4</v>
      </c>
      <c r="V2068">
        <v>5</v>
      </c>
      <c r="W2068">
        <v>5</v>
      </c>
      <c r="X2068">
        <v>6</v>
      </c>
      <c r="Y2068">
        <v>0</v>
      </c>
      <c r="Z2068">
        <v>0</v>
      </c>
      <c r="AA2068" t="s">
        <v>46</v>
      </c>
      <c r="AB2068">
        <v>0</v>
      </c>
    </row>
    <row r="2069" spans="2:28" x14ac:dyDescent="0.2">
      <c r="B2069">
        <v>3916</v>
      </c>
      <c r="C2069">
        <v>1972</v>
      </c>
      <c r="D2069" s="59">
        <f t="shared" ca="1" si="97"/>
        <v>52</v>
      </c>
      <c r="E2069" t="s">
        <v>40</v>
      </c>
      <c r="F2069" t="s">
        <v>32</v>
      </c>
      <c r="G2069" t="s">
        <v>2288</v>
      </c>
      <c r="H2069" s="61" t="str">
        <f t="shared" si="98"/>
        <v>49,269.00</v>
      </c>
      <c r="I2069" s="78">
        <f t="shared" si="99"/>
        <v>49269</v>
      </c>
      <c r="J2069">
        <v>1</v>
      </c>
      <c r="K2069">
        <v>0</v>
      </c>
      <c r="L2069" s="61" t="s">
        <v>2289</v>
      </c>
      <c r="M2069" s="93">
        <v>41136</v>
      </c>
      <c r="N2069">
        <v>92</v>
      </c>
      <c r="O2069">
        <v>639</v>
      </c>
      <c r="P2069">
        <v>8</v>
      </c>
      <c r="Q2069">
        <v>166</v>
      </c>
      <c r="R2069">
        <v>11</v>
      </c>
      <c r="S2069">
        <v>8</v>
      </c>
      <c r="T2069">
        <v>58</v>
      </c>
      <c r="U2069">
        <v>3</v>
      </c>
      <c r="V2069">
        <v>7</v>
      </c>
      <c r="W2069">
        <v>12</v>
      </c>
      <c r="X2069">
        <v>7</v>
      </c>
      <c r="Y2069">
        <v>0</v>
      </c>
      <c r="Z2069">
        <v>0</v>
      </c>
      <c r="AA2069" t="s">
        <v>27</v>
      </c>
      <c r="AB2069">
        <v>0</v>
      </c>
    </row>
    <row r="2070" spans="2:28" x14ac:dyDescent="0.2">
      <c r="B2070">
        <v>9135</v>
      </c>
      <c r="C2070">
        <v>1951</v>
      </c>
      <c r="D2070" s="59">
        <f t="shared" ca="1" si="97"/>
        <v>73</v>
      </c>
      <c r="E2070" t="s">
        <v>23</v>
      </c>
      <c r="F2070" t="s">
        <v>32</v>
      </c>
      <c r="G2070" t="s">
        <v>2290</v>
      </c>
      <c r="H2070" s="61" t="str">
        <f t="shared" si="98"/>
        <v>27,203.00</v>
      </c>
      <c r="I2070" s="78">
        <f t="shared" si="99"/>
        <v>27203</v>
      </c>
      <c r="J2070">
        <v>1</v>
      </c>
      <c r="K2070">
        <v>1</v>
      </c>
      <c r="L2070" s="61">
        <v>41068</v>
      </c>
      <c r="M2070" s="93">
        <v>41068</v>
      </c>
      <c r="N2070">
        <v>92</v>
      </c>
      <c r="O2070">
        <v>13</v>
      </c>
      <c r="P2070">
        <v>2</v>
      </c>
      <c r="Q2070">
        <v>21</v>
      </c>
      <c r="R2070">
        <v>4</v>
      </c>
      <c r="S2070">
        <v>0</v>
      </c>
      <c r="T2070">
        <v>24</v>
      </c>
      <c r="U2070">
        <v>2</v>
      </c>
      <c r="V2070">
        <v>1</v>
      </c>
      <c r="W2070">
        <v>2</v>
      </c>
      <c r="X2070">
        <v>8</v>
      </c>
      <c r="Y2070">
        <v>0</v>
      </c>
      <c r="Z2070">
        <v>0</v>
      </c>
      <c r="AA2070" t="s">
        <v>27</v>
      </c>
      <c r="AB2070">
        <v>0</v>
      </c>
    </row>
    <row r="2071" spans="2:28" x14ac:dyDescent="0.2">
      <c r="B2071">
        <v>1755</v>
      </c>
      <c r="C2071">
        <v>1989</v>
      </c>
      <c r="D2071" s="59">
        <f t="shared" ca="1" si="97"/>
        <v>35</v>
      </c>
      <c r="E2071" t="s">
        <v>43</v>
      </c>
      <c r="F2071" t="s">
        <v>32</v>
      </c>
      <c r="G2071" t="s">
        <v>2291</v>
      </c>
      <c r="H2071" s="61" t="str">
        <f t="shared" si="98"/>
        <v>45,204.00</v>
      </c>
      <c r="I2071" s="78">
        <f t="shared" si="99"/>
        <v>45204</v>
      </c>
      <c r="J2071">
        <v>1</v>
      </c>
      <c r="K2071">
        <v>0</v>
      </c>
      <c r="L2071" s="61">
        <v>41947</v>
      </c>
      <c r="M2071" s="93">
        <v>41947</v>
      </c>
      <c r="N2071">
        <v>93</v>
      </c>
      <c r="O2071">
        <v>30</v>
      </c>
      <c r="P2071">
        <v>11</v>
      </c>
      <c r="Q2071">
        <v>25</v>
      </c>
      <c r="R2071">
        <v>29</v>
      </c>
      <c r="S2071">
        <v>1</v>
      </c>
      <c r="T2071">
        <v>18</v>
      </c>
      <c r="U2071">
        <v>1</v>
      </c>
      <c r="V2071">
        <v>1</v>
      </c>
      <c r="W2071">
        <v>4</v>
      </c>
      <c r="X2071">
        <v>3</v>
      </c>
      <c r="Y2071">
        <v>0</v>
      </c>
      <c r="Z2071">
        <v>0</v>
      </c>
      <c r="AA2071" t="s">
        <v>67</v>
      </c>
      <c r="AB2071">
        <v>0</v>
      </c>
    </row>
    <row r="2072" spans="2:28" x14ac:dyDescent="0.2">
      <c r="B2072">
        <v>2875</v>
      </c>
      <c r="C2072">
        <v>1979</v>
      </c>
      <c r="D2072" s="59">
        <f t="shared" ca="1" si="97"/>
        <v>45</v>
      </c>
      <c r="E2072" t="s">
        <v>23</v>
      </c>
      <c r="F2072" t="s">
        <v>32</v>
      </c>
      <c r="G2072" t="s">
        <v>2292</v>
      </c>
      <c r="H2072" s="61" t="str">
        <f t="shared" si="98"/>
        <v>67,023.00</v>
      </c>
      <c r="I2072" s="78">
        <f t="shared" si="99"/>
        <v>67023</v>
      </c>
      <c r="J2072">
        <v>0</v>
      </c>
      <c r="K2072">
        <v>0</v>
      </c>
      <c r="L2072" s="61">
        <v>41732</v>
      </c>
      <c r="M2072" s="93">
        <v>41732</v>
      </c>
      <c r="N2072">
        <v>93</v>
      </c>
      <c r="O2072">
        <v>444</v>
      </c>
      <c r="P2072">
        <v>44</v>
      </c>
      <c r="Q2072">
        <v>382</v>
      </c>
      <c r="R2072">
        <v>11</v>
      </c>
      <c r="S2072">
        <v>8</v>
      </c>
      <c r="T2072">
        <v>17</v>
      </c>
      <c r="U2072">
        <v>1</v>
      </c>
      <c r="V2072">
        <v>3</v>
      </c>
      <c r="W2072">
        <v>13</v>
      </c>
      <c r="X2072">
        <v>2</v>
      </c>
      <c r="Y2072">
        <v>0</v>
      </c>
      <c r="Z2072">
        <v>1</v>
      </c>
      <c r="AA2072" t="s">
        <v>27</v>
      </c>
      <c r="AB2072">
        <v>0</v>
      </c>
    </row>
    <row r="2073" spans="2:28" x14ac:dyDescent="0.2">
      <c r="B2073">
        <v>2008</v>
      </c>
      <c r="C2073">
        <v>1979</v>
      </c>
      <c r="D2073" s="59">
        <f t="shared" ca="1" si="97"/>
        <v>45</v>
      </c>
      <c r="E2073" t="s">
        <v>23</v>
      </c>
      <c r="F2073" t="s">
        <v>32</v>
      </c>
      <c r="G2073" t="s">
        <v>2293</v>
      </c>
      <c r="H2073" s="61" t="str">
        <f t="shared" si="98"/>
        <v>77,583.00</v>
      </c>
      <c r="I2073" s="78">
        <f t="shared" si="99"/>
        <v>77583</v>
      </c>
      <c r="J2073">
        <v>0</v>
      </c>
      <c r="K2073">
        <v>0</v>
      </c>
      <c r="L2073" s="61">
        <v>41914</v>
      </c>
      <c r="M2073" s="93">
        <v>41914</v>
      </c>
      <c r="N2073">
        <v>93</v>
      </c>
      <c r="O2073">
        <v>372</v>
      </c>
      <c r="P2073">
        <v>23</v>
      </c>
      <c r="Q2073">
        <v>384</v>
      </c>
      <c r="R2073">
        <v>250</v>
      </c>
      <c r="S2073">
        <v>12</v>
      </c>
      <c r="T2073">
        <v>108</v>
      </c>
      <c r="U2073">
        <v>1</v>
      </c>
      <c r="V2073">
        <v>4</v>
      </c>
      <c r="W2073">
        <v>9</v>
      </c>
      <c r="X2073">
        <v>2</v>
      </c>
      <c r="Y2073">
        <v>0</v>
      </c>
      <c r="Z2073">
        <v>0</v>
      </c>
      <c r="AA2073" t="s">
        <v>67</v>
      </c>
      <c r="AB2073">
        <v>1</v>
      </c>
    </row>
    <row r="2074" spans="2:28" x14ac:dyDescent="0.2">
      <c r="B2074">
        <v>10925</v>
      </c>
      <c r="C2074">
        <v>1984</v>
      </c>
      <c r="D2074" s="59">
        <f t="shared" ca="1" si="97"/>
        <v>40</v>
      </c>
      <c r="E2074" t="s">
        <v>23</v>
      </c>
      <c r="F2074" t="s">
        <v>32</v>
      </c>
      <c r="G2074" t="s">
        <v>2294</v>
      </c>
      <c r="H2074" s="61" t="str">
        <f t="shared" si="98"/>
        <v>76,630.00</v>
      </c>
      <c r="I2074" s="78">
        <f t="shared" si="99"/>
        <v>76630</v>
      </c>
      <c r="J2074">
        <v>0</v>
      </c>
      <c r="K2074">
        <v>0</v>
      </c>
      <c r="L2074" s="61" t="s">
        <v>710</v>
      </c>
      <c r="M2074" s="93">
        <v>41653</v>
      </c>
      <c r="N2074">
        <v>93</v>
      </c>
      <c r="O2074">
        <v>255</v>
      </c>
      <c r="P2074">
        <v>31</v>
      </c>
      <c r="Q2074">
        <v>446</v>
      </c>
      <c r="R2074">
        <v>40</v>
      </c>
      <c r="S2074">
        <v>56</v>
      </c>
      <c r="T2074">
        <v>175</v>
      </c>
      <c r="U2074">
        <v>1</v>
      </c>
      <c r="V2074">
        <v>3</v>
      </c>
      <c r="W2074">
        <v>11</v>
      </c>
      <c r="X2074">
        <v>1</v>
      </c>
      <c r="Y2074">
        <v>0</v>
      </c>
      <c r="Z2074">
        <v>0</v>
      </c>
      <c r="AA2074" t="s">
        <v>67</v>
      </c>
      <c r="AB2074">
        <v>0</v>
      </c>
    </row>
    <row r="2075" spans="2:28" x14ac:dyDescent="0.2">
      <c r="B2075">
        <v>1604</v>
      </c>
      <c r="C2075">
        <v>1961</v>
      </c>
      <c r="D2075" s="59">
        <f t="shared" ca="1" si="97"/>
        <v>63</v>
      </c>
      <c r="E2075" t="s">
        <v>53</v>
      </c>
      <c r="F2075" t="s">
        <v>32</v>
      </c>
      <c r="G2075" t="s">
        <v>2295</v>
      </c>
      <c r="H2075" s="61" t="str">
        <f t="shared" si="98"/>
        <v>47,353.00</v>
      </c>
      <c r="I2075" s="78">
        <f t="shared" si="99"/>
        <v>47353</v>
      </c>
      <c r="J2075">
        <v>0</v>
      </c>
      <c r="K2075">
        <v>1</v>
      </c>
      <c r="L2075" s="61" t="s">
        <v>1141</v>
      </c>
      <c r="M2075" s="93">
        <v>41591</v>
      </c>
      <c r="N2075">
        <v>93</v>
      </c>
      <c r="O2075">
        <v>184</v>
      </c>
      <c r="P2075">
        <v>2</v>
      </c>
      <c r="Q2075">
        <v>19</v>
      </c>
      <c r="R2075">
        <v>8</v>
      </c>
      <c r="S2075">
        <v>8</v>
      </c>
      <c r="T2075">
        <v>4</v>
      </c>
      <c r="U2075">
        <v>3</v>
      </c>
      <c r="V2075">
        <v>2</v>
      </c>
      <c r="W2075">
        <v>6</v>
      </c>
      <c r="X2075">
        <v>5</v>
      </c>
      <c r="Y2075">
        <v>0</v>
      </c>
      <c r="Z2075">
        <v>0</v>
      </c>
      <c r="AA2075" t="s">
        <v>27</v>
      </c>
      <c r="AB2075">
        <v>0</v>
      </c>
    </row>
    <row r="2076" spans="2:28" x14ac:dyDescent="0.2">
      <c r="B2076">
        <v>5389</v>
      </c>
      <c r="C2076">
        <v>1965</v>
      </c>
      <c r="D2076" s="59">
        <f t="shared" ca="1" si="97"/>
        <v>59</v>
      </c>
      <c r="E2076" t="s">
        <v>23</v>
      </c>
      <c r="F2076" t="s">
        <v>32</v>
      </c>
      <c r="G2076" t="s">
        <v>2296</v>
      </c>
      <c r="H2076" s="61" t="str">
        <f t="shared" si="98"/>
        <v>48,920.00</v>
      </c>
      <c r="I2076" s="78">
        <f t="shared" si="99"/>
        <v>48920</v>
      </c>
      <c r="J2076">
        <v>0</v>
      </c>
      <c r="K2076">
        <v>2</v>
      </c>
      <c r="L2076" s="61" t="s">
        <v>883</v>
      </c>
      <c r="M2076" s="93">
        <v>41567</v>
      </c>
      <c r="N2076">
        <v>93</v>
      </c>
      <c r="O2076">
        <v>238</v>
      </c>
      <c r="P2076">
        <v>17</v>
      </c>
      <c r="Q2076">
        <v>68</v>
      </c>
      <c r="R2076">
        <v>8</v>
      </c>
      <c r="S2076">
        <v>10</v>
      </c>
      <c r="T2076">
        <v>6</v>
      </c>
      <c r="U2076">
        <v>3</v>
      </c>
      <c r="V2076">
        <v>6</v>
      </c>
      <c r="W2076">
        <v>5</v>
      </c>
      <c r="X2076">
        <v>7</v>
      </c>
      <c r="Y2076">
        <v>0</v>
      </c>
      <c r="Z2076">
        <v>0</v>
      </c>
      <c r="AA2076" t="s">
        <v>27</v>
      </c>
      <c r="AB2076">
        <v>1</v>
      </c>
    </row>
    <row r="2077" spans="2:28" x14ac:dyDescent="0.2">
      <c r="B2077">
        <v>2878</v>
      </c>
      <c r="C2077">
        <v>1948</v>
      </c>
      <c r="D2077" s="59">
        <f t="shared" ca="1" si="97"/>
        <v>76</v>
      </c>
      <c r="E2077" t="s">
        <v>40</v>
      </c>
      <c r="F2077" t="s">
        <v>32</v>
      </c>
      <c r="G2077" t="s">
        <v>2297</v>
      </c>
      <c r="H2077" s="61" t="str">
        <f t="shared" si="98"/>
        <v>67,472.00</v>
      </c>
      <c r="I2077" s="78">
        <f t="shared" si="99"/>
        <v>67472</v>
      </c>
      <c r="J2077">
        <v>0</v>
      </c>
      <c r="K2077">
        <v>1</v>
      </c>
      <c r="L2077" s="61" t="s">
        <v>510</v>
      </c>
      <c r="M2077" s="93">
        <v>41545</v>
      </c>
      <c r="N2077">
        <v>93</v>
      </c>
      <c r="O2077">
        <v>162</v>
      </c>
      <c r="P2077">
        <v>31</v>
      </c>
      <c r="Q2077">
        <v>127</v>
      </c>
      <c r="R2077">
        <v>8</v>
      </c>
      <c r="S2077">
        <v>17</v>
      </c>
      <c r="T2077">
        <v>69</v>
      </c>
      <c r="U2077">
        <v>2</v>
      </c>
      <c r="V2077">
        <v>4</v>
      </c>
      <c r="W2077">
        <v>7</v>
      </c>
      <c r="X2077">
        <v>3</v>
      </c>
      <c r="Y2077">
        <v>0</v>
      </c>
      <c r="Z2077">
        <v>0</v>
      </c>
      <c r="AA2077" t="s">
        <v>27</v>
      </c>
      <c r="AB2077">
        <v>0</v>
      </c>
    </row>
    <row r="2078" spans="2:28" x14ac:dyDescent="0.2">
      <c r="B2078">
        <v>4440</v>
      </c>
      <c r="C2078">
        <v>1965</v>
      </c>
      <c r="D2078" s="59">
        <f t="shared" ca="1" si="97"/>
        <v>59</v>
      </c>
      <c r="E2078" t="s">
        <v>53</v>
      </c>
      <c r="F2078" t="s">
        <v>32</v>
      </c>
      <c r="G2078" t="s">
        <v>2298</v>
      </c>
      <c r="H2078" s="61" t="str">
        <f t="shared" si="98"/>
        <v>64,100.00</v>
      </c>
      <c r="I2078" s="78">
        <f t="shared" si="99"/>
        <v>64100</v>
      </c>
      <c r="J2078">
        <v>0</v>
      </c>
      <c r="K2078">
        <v>1</v>
      </c>
      <c r="L2078" s="61">
        <v>41556</v>
      </c>
      <c r="M2078" s="93">
        <v>41556</v>
      </c>
      <c r="N2078">
        <v>93</v>
      </c>
      <c r="O2078">
        <v>509</v>
      </c>
      <c r="P2078">
        <v>0</v>
      </c>
      <c r="Q2078">
        <v>27</v>
      </c>
      <c r="R2078">
        <v>0</v>
      </c>
      <c r="S2078">
        <v>0</v>
      </c>
      <c r="T2078">
        <v>10</v>
      </c>
      <c r="U2078">
        <v>1</v>
      </c>
      <c r="V2078">
        <v>8</v>
      </c>
      <c r="W2078">
        <v>6</v>
      </c>
      <c r="X2078">
        <v>7</v>
      </c>
      <c r="Y2078">
        <v>0</v>
      </c>
      <c r="Z2078">
        <v>0</v>
      </c>
      <c r="AA2078" t="s">
        <v>67</v>
      </c>
      <c r="AB2078">
        <v>1</v>
      </c>
    </row>
    <row r="2079" spans="2:28" x14ac:dyDescent="0.2">
      <c r="B2079">
        <v>1324</v>
      </c>
      <c r="C2079">
        <v>1989</v>
      </c>
      <c r="D2079" s="59">
        <f t="shared" ca="1" si="97"/>
        <v>35</v>
      </c>
      <c r="E2079" t="s">
        <v>23</v>
      </c>
      <c r="F2079" t="s">
        <v>32</v>
      </c>
      <c r="G2079" t="s">
        <v>2299</v>
      </c>
      <c r="H2079" s="61" t="str">
        <f t="shared" si="98"/>
        <v>38,872.00</v>
      </c>
      <c r="I2079" s="78">
        <f t="shared" si="99"/>
        <v>38872</v>
      </c>
      <c r="J2079">
        <v>1</v>
      </c>
      <c r="K2079">
        <v>0</v>
      </c>
      <c r="L2079" s="61" t="s">
        <v>915</v>
      </c>
      <c r="M2079" s="93">
        <v>41424</v>
      </c>
      <c r="N2079">
        <v>93</v>
      </c>
      <c r="O2079">
        <v>23</v>
      </c>
      <c r="P2079">
        <v>3</v>
      </c>
      <c r="Q2079">
        <v>21</v>
      </c>
      <c r="R2079">
        <v>3</v>
      </c>
      <c r="S2079">
        <v>19</v>
      </c>
      <c r="T2079">
        <v>22</v>
      </c>
      <c r="U2079">
        <v>2</v>
      </c>
      <c r="V2079">
        <v>3</v>
      </c>
      <c r="W2079">
        <v>3</v>
      </c>
      <c r="X2079">
        <v>8</v>
      </c>
      <c r="Y2079">
        <v>0</v>
      </c>
      <c r="Z2079">
        <v>0</v>
      </c>
      <c r="AA2079" t="s">
        <v>50</v>
      </c>
      <c r="AB2079">
        <v>0</v>
      </c>
    </row>
    <row r="2080" spans="2:28" x14ac:dyDescent="0.2">
      <c r="B2080">
        <v>6262</v>
      </c>
      <c r="C2080">
        <v>1963</v>
      </c>
      <c r="D2080" s="59">
        <f t="shared" ca="1" si="97"/>
        <v>61</v>
      </c>
      <c r="E2080" t="s">
        <v>53</v>
      </c>
      <c r="F2080" t="s">
        <v>28</v>
      </c>
      <c r="G2080" t="s">
        <v>2300</v>
      </c>
      <c r="H2080" s="61" t="str">
        <f t="shared" si="98"/>
        <v>72,217.00</v>
      </c>
      <c r="I2080" s="78">
        <f t="shared" si="99"/>
        <v>72217</v>
      </c>
      <c r="J2080">
        <v>0</v>
      </c>
      <c r="K2080">
        <v>0</v>
      </c>
      <c r="L2080" s="61">
        <v>41551</v>
      </c>
      <c r="M2080" s="93">
        <v>41551</v>
      </c>
      <c r="N2080">
        <v>93</v>
      </c>
      <c r="O2080">
        <v>816</v>
      </c>
      <c r="P2080">
        <v>42</v>
      </c>
      <c r="Q2080">
        <v>450</v>
      </c>
      <c r="R2080">
        <v>55</v>
      </c>
      <c r="S2080">
        <v>56</v>
      </c>
      <c r="T2080">
        <v>154</v>
      </c>
      <c r="U2080">
        <v>1</v>
      </c>
      <c r="V2080">
        <v>3</v>
      </c>
      <c r="W2080">
        <v>8</v>
      </c>
      <c r="X2080">
        <v>2</v>
      </c>
      <c r="Y2080">
        <v>0</v>
      </c>
      <c r="Z2080">
        <v>0</v>
      </c>
      <c r="AA2080" t="s">
        <v>46</v>
      </c>
      <c r="AB2080">
        <v>0</v>
      </c>
    </row>
    <row r="2081" spans="2:28" x14ac:dyDescent="0.2">
      <c r="B2081">
        <v>3628</v>
      </c>
      <c r="C2081">
        <v>1988</v>
      </c>
      <c r="D2081" s="59">
        <f t="shared" ca="1" si="97"/>
        <v>36</v>
      </c>
      <c r="E2081" t="s">
        <v>118</v>
      </c>
      <c r="F2081" t="s">
        <v>28</v>
      </c>
      <c r="G2081" t="s">
        <v>2301</v>
      </c>
      <c r="H2081" s="61" t="str">
        <f t="shared" si="98"/>
        <v>15,038.00</v>
      </c>
      <c r="I2081" s="78">
        <f t="shared" si="99"/>
        <v>15038</v>
      </c>
      <c r="J2081">
        <v>1</v>
      </c>
      <c r="K2081">
        <v>0</v>
      </c>
      <c r="L2081" s="61" t="s">
        <v>570</v>
      </c>
      <c r="M2081" s="93">
        <v>41303</v>
      </c>
      <c r="N2081">
        <v>93</v>
      </c>
      <c r="O2081">
        <v>4</v>
      </c>
      <c r="P2081">
        <v>8</v>
      </c>
      <c r="Q2081">
        <v>11</v>
      </c>
      <c r="R2081">
        <v>19</v>
      </c>
      <c r="S2081">
        <v>12</v>
      </c>
      <c r="T2081">
        <v>26</v>
      </c>
      <c r="U2081">
        <v>2</v>
      </c>
      <c r="V2081">
        <v>2</v>
      </c>
      <c r="W2081">
        <v>2</v>
      </c>
      <c r="X2081">
        <v>9</v>
      </c>
      <c r="Y2081">
        <v>0</v>
      </c>
      <c r="Z2081">
        <v>0</v>
      </c>
      <c r="AA2081" t="s">
        <v>27</v>
      </c>
      <c r="AB2081">
        <v>0</v>
      </c>
    </row>
    <row r="2082" spans="2:28" x14ac:dyDescent="0.2">
      <c r="B2082">
        <v>3641</v>
      </c>
      <c r="C2082">
        <v>1977</v>
      </c>
      <c r="D2082" s="59">
        <f t="shared" ca="1" si="97"/>
        <v>47</v>
      </c>
      <c r="E2082" t="s">
        <v>23</v>
      </c>
      <c r="F2082" t="s">
        <v>32</v>
      </c>
      <c r="G2082" t="s">
        <v>2302</v>
      </c>
      <c r="H2082" s="61" t="str">
        <f t="shared" si="98"/>
        <v>13,624.00</v>
      </c>
      <c r="I2082" s="78">
        <f t="shared" si="99"/>
        <v>13624</v>
      </c>
      <c r="J2082">
        <v>1</v>
      </c>
      <c r="K2082">
        <v>0</v>
      </c>
      <c r="L2082" s="61" t="s">
        <v>991</v>
      </c>
      <c r="M2082" s="93">
        <v>41294</v>
      </c>
      <c r="N2082">
        <v>93</v>
      </c>
      <c r="O2082">
        <v>10</v>
      </c>
      <c r="P2082">
        <v>2</v>
      </c>
      <c r="Q2082">
        <v>15</v>
      </c>
      <c r="R2082">
        <v>2</v>
      </c>
      <c r="S2082">
        <v>1</v>
      </c>
      <c r="T2082">
        <v>6</v>
      </c>
      <c r="U2082">
        <v>2</v>
      </c>
      <c r="V2082">
        <v>2</v>
      </c>
      <c r="W2082">
        <v>3</v>
      </c>
      <c r="X2082">
        <v>6</v>
      </c>
      <c r="Y2082">
        <v>0</v>
      </c>
      <c r="Z2082">
        <v>0</v>
      </c>
      <c r="AA2082" t="s">
        <v>27</v>
      </c>
      <c r="AB2082">
        <v>0</v>
      </c>
    </row>
    <row r="2083" spans="2:28" x14ac:dyDescent="0.2">
      <c r="B2083">
        <v>322</v>
      </c>
      <c r="C2083">
        <v>1979</v>
      </c>
      <c r="D2083" s="59">
        <f t="shared" ca="1" si="97"/>
        <v>45</v>
      </c>
      <c r="E2083" t="s">
        <v>23</v>
      </c>
      <c r="F2083" t="s">
        <v>32</v>
      </c>
      <c r="G2083" t="s">
        <v>2303</v>
      </c>
      <c r="H2083" s="61" t="str">
        <f t="shared" si="98"/>
        <v>42,554.00</v>
      </c>
      <c r="I2083" s="78">
        <f t="shared" si="99"/>
        <v>42554</v>
      </c>
      <c r="J2083">
        <v>1</v>
      </c>
      <c r="K2083">
        <v>1</v>
      </c>
      <c r="L2083" s="61">
        <v>41609</v>
      </c>
      <c r="M2083" s="93">
        <v>41609</v>
      </c>
      <c r="N2083">
        <v>93</v>
      </c>
      <c r="O2083">
        <v>29</v>
      </c>
      <c r="P2083">
        <v>1</v>
      </c>
      <c r="Q2083">
        <v>11</v>
      </c>
      <c r="R2083">
        <v>0</v>
      </c>
      <c r="S2083">
        <v>0</v>
      </c>
      <c r="T2083">
        <v>0</v>
      </c>
      <c r="U2083">
        <v>2</v>
      </c>
      <c r="V2083">
        <v>2</v>
      </c>
      <c r="W2083">
        <v>3</v>
      </c>
      <c r="X2083">
        <v>4</v>
      </c>
      <c r="Y2083">
        <v>0</v>
      </c>
      <c r="Z2083">
        <v>0</v>
      </c>
      <c r="AA2083" t="s">
        <v>38</v>
      </c>
      <c r="AB2083">
        <v>0</v>
      </c>
    </row>
    <row r="2084" spans="2:28" x14ac:dyDescent="0.2">
      <c r="B2084">
        <v>175</v>
      </c>
      <c r="C2084">
        <v>1987</v>
      </c>
      <c r="D2084" s="59">
        <f t="shared" ca="1" si="97"/>
        <v>37</v>
      </c>
      <c r="E2084" t="s">
        <v>23</v>
      </c>
      <c r="F2084" t="s">
        <v>32</v>
      </c>
      <c r="G2084" t="s">
        <v>2304</v>
      </c>
      <c r="H2084" s="61" t="str">
        <f t="shared" si="98"/>
        <v>71,952.00</v>
      </c>
      <c r="I2084" s="78">
        <f t="shared" si="99"/>
        <v>71952</v>
      </c>
      <c r="J2084">
        <v>1</v>
      </c>
      <c r="K2084">
        <v>0</v>
      </c>
      <c r="L2084" s="61">
        <v>41548</v>
      </c>
      <c r="M2084" s="93">
        <v>41548</v>
      </c>
      <c r="N2084">
        <v>93</v>
      </c>
      <c r="O2084">
        <v>656</v>
      </c>
      <c r="P2084">
        <v>80</v>
      </c>
      <c r="Q2084">
        <v>455</v>
      </c>
      <c r="R2084">
        <v>52</v>
      </c>
      <c r="S2084">
        <v>107</v>
      </c>
      <c r="T2084">
        <v>93</v>
      </c>
      <c r="U2084">
        <v>2</v>
      </c>
      <c r="V2084">
        <v>8</v>
      </c>
      <c r="W2084">
        <v>8</v>
      </c>
      <c r="X2084">
        <v>4</v>
      </c>
      <c r="Y2084">
        <v>0</v>
      </c>
      <c r="Z2084">
        <v>0</v>
      </c>
      <c r="AA2084" t="s">
        <v>27</v>
      </c>
      <c r="AB2084">
        <v>2</v>
      </c>
    </row>
    <row r="2085" spans="2:28" x14ac:dyDescent="0.2">
      <c r="B2085">
        <v>6988</v>
      </c>
      <c r="C2085">
        <v>1987</v>
      </c>
      <c r="D2085" s="59">
        <f t="shared" ca="1" si="97"/>
        <v>37</v>
      </c>
      <c r="E2085" t="s">
        <v>23</v>
      </c>
      <c r="F2085" t="s">
        <v>32</v>
      </c>
      <c r="G2085" t="s">
        <v>2304</v>
      </c>
      <c r="H2085" s="61" t="str">
        <f t="shared" si="98"/>
        <v>71,952.00</v>
      </c>
      <c r="I2085" s="78">
        <f t="shared" si="99"/>
        <v>71952</v>
      </c>
      <c r="J2085">
        <v>1</v>
      </c>
      <c r="K2085">
        <v>0</v>
      </c>
      <c r="L2085" s="61">
        <v>41548</v>
      </c>
      <c r="M2085" s="93">
        <v>41548</v>
      </c>
      <c r="N2085">
        <v>93</v>
      </c>
      <c r="O2085">
        <v>656</v>
      </c>
      <c r="P2085">
        <v>80</v>
      </c>
      <c r="Q2085">
        <v>455</v>
      </c>
      <c r="R2085">
        <v>52</v>
      </c>
      <c r="S2085">
        <v>107</v>
      </c>
      <c r="T2085">
        <v>93</v>
      </c>
      <c r="U2085">
        <v>2</v>
      </c>
      <c r="V2085">
        <v>8</v>
      </c>
      <c r="W2085">
        <v>8</v>
      </c>
      <c r="X2085">
        <v>4</v>
      </c>
      <c r="Y2085">
        <v>0</v>
      </c>
      <c r="Z2085">
        <v>0</v>
      </c>
      <c r="AA2085" t="s">
        <v>38</v>
      </c>
      <c r="AB2085">
        <v>2</v>
      </c>
    </row>
    <row r="2086" spans="2:28" x14ac:dyDescent="0.2">
      <c r="B2086">
        <v>8204</v>
      </c>
      <c r="C2086">
        <v>1972</v>
      </c>
      <c r="D2086" s="59">
        <f t="shared" ca="1" si="97"/>
        <v>52</v>
      </c>
      <c r="E2086" t="s">
        <v>43</v>
      </c>
      <c r="F2086" t="s">
        <v>32</v>
      </c>
      <c r="G2086" t="s">
        <v>2305</v>
      </c>
      <c r="H2086" s="61" t="str">
        <f t="shared" si="98"/>
        <v>78,041.00</v>
      </c>
      <c r="I2086" s="78">
        <f t="shared" si="99"/>
        <v>78041</v>
      </c>
      <c r="J2086">
        <v>0</v>
      </c>
      <c r="K2086">
        <v>0</v>
      </c>
      <c r="L2086" s="61" t="s">
        <v>1037</v>
      </c>
      <c r="M2086" s="93">
        <v>41259</v>
      </c>
      <c r="N2086">
        <v>93</v>
      </c>
      <c r="O2086">
        <v>482</v>
      </c>
      <c r="P2086">
        <v>35</v>
      </c>
      <c r="Q2086">
        <v>553</v>
      </c>
      <c r="R2086">
        <v>72</v>
      </c>
      <c r="S2086">
        <v>160</v>
      </c>
      <c r="T2086">
        <v>17</v>
      </c>
      <c r="U2086">
        <v>1</v>
      </c>
      <c r="V2086">
        <v>4</v>
      </c>
      <c r="W2086">
        <v>9</v>
      </c>
      <c r="X2086">
        <v>2</v>
      </c>
      <c r="Y2086">
        <v>0</v>
      </c>
      <c r="Z2086">
        <v>0</v>
      </c>
      <c r="AA2086" t="s">
        <v>46</v>
      </c>
      <c r="AB2086">
        <v>0</v>
      </c>
    </row>
    <row r="2087" spans="2:28" x14ac:dyDescent="0.2">
      <c r="B2087">
        <v>7476</v>
      </c>
      <c r="C2087">
        <v>1965</v>
      </c>
      <c r="D2087" s="59">
        <f t="shared" ca="1" si="97"/>
        <v>59</v>
      </c>
      <c r="E2087" t="s">
        <v>53</v>
      </c>
      <c r="F2087" t="s">
        <v>28</v>
      </c>
      <c r="G2087" t="s">
        <v>2306</v>
      </c>
      <c r="H2087" s="61" t="str">
        <f t="shared" si="98"/>
        <v>63,972.00</v>
      </c>
      <c r="I2087" s="78">
        <f t="shared" si="99"/>
        <v>63972</v>
      </c>
      <c r="J2087">
        <v>0</v>
      </c>
      <c r="K2087">
        <v>1</v>
      </c>
      <c r="L2087" s="61">
        <v>40951</v>
      </c>
      <c r="M2087" s="93">
        <v>40951</v>
      </c>
      <c r="N2087">
        <v>93</v>
      </c>
      <c r="O2087">
        <v>928</v>
      </c>
      <c r="P2087">
        <v>63</v>
      </c>
      <c r="Q2087">
        <v>254</v>
      </c>
      <c r="R2087">
        <v>0</v>
      </c>
      <c r="S2087">
        <v>12</v>
      </c>
      <c r="T2087">
        <v>12</v>
      </c>
      <c r="U2087">
        <v>4</v>
      </c>
      <c r="V2087">
        <v>5</v>
      </c>
      <c r="W2087">
        <v>10</v>
      </c>
      <c r="X2087">
        <v>4</v>
      </c>
      <c r="Y2087">
        <v>0</v>
      </c>
      <c r="Z2087">
        <v>0</v>
      </c>
      <c r="AA2087" t="s">
        <v>67</v>
      </c>
      <c r="AB2087">
        <v>1</v>
      </c>
    </row>
    <row r="2088" spans="2:28" x14ac:dyDescent="0.2">
      <c r="B2088">
        <v>5221</v>
      </c>
      <c r="C2088">
        <v>1958</v>
      </c>
      <c r="D2088" s="59">
        <f t="shared" ca="1" si="97"/>
        <v>66</v>
      </c>
      <c r="E2088" t="s">
        <v>23</v>
      </c>
      <c r="F2088" t="s">
        <v>32</v>
      </c>
      <c r="G2088" t="s">
        <v>2307</v>
      </c>
      <c r="H2088" s="61" t="str">
        <f t="shared" si="98"/>
        <v>52,852.00</v>
      </c>
      <c r="I2088" s="78">
        <f t="shared" si="99"/>
        <v>52852</v>
      </c>
      <c r="J2088">
        <v>0</v>
      </c>
      <c r="K2088">
        <v>1</v>
      </c>
      <c r="L2088" s="61">
        <v>40920</v>
      </c>
      <c r="M2088" s="93">
        <v>40920</v>
      </c>
      <c r="N2088">
        <v>93</v>
      </c>
      <c r="O2088">
        <v>714</v>
      </c>
      <c r="P2088">
        <v>8</v>
      </c>
      <c r="Q2088">
        <v>99</v>
      </c>
      <c r="R2088">
        <v>11</v>
      </c>
      <c r="S2088">
        <v>0</v>
      </c>
      <c r="T2088">
        <v>47</v>
      </c>
      <c r="U2088">
        <v>4</v>
      </c>
      <c r="V2088">
        <v>10</v>
      </c>
      <c r="W2088">
        <v>5</v>
      </c>
      <c r="X2088">
        <v>8</v>
      </c>
      <c r="Y2088">
        <v>0</v>
      </c>
      <c r="Z2088">
        <v>0</v>
      </c>
      <c r="AA2088" t="s">
        <v>46</v>
      </c>
      <c r="AB2088">
        <v>1</v>
      </c>
    </row>
    <row r="2089" spans="2:28" x14ac:dyDescent="0.2">
      <c r="B2089">
        <v>8970</v>
      </c>
      <c r="C2089">
        <v>1973</v>
      </c>
      <c r="D2089" s="59">
        <f t="shared" ca="1" si="97"/>
        <v>51</v>
      </c>
      <c r="E2089" t="s">
        <v>40</v>
      </c>
      <c r="F2089" t="s">
        <v>32</v>
      </c>
      <c r="G2089" t="s">
        <v>2308</v>
      </c>
      <c r="H2089" s="61" t="str">
        <f t="shared" si="98"/>
        <v>62,010.00</v>
      </c>
      <c r="I2089" s="78">
        <f t="shared" si="99"/>
        <v>62010</v>
      </c>
      <c r="J2089">
        <v>0</v>
      </c>
      <c r="K2089">
        <v>1</v>
      </c>
      <c r="L2089" s="61" t="s">
        <v>575</v>
      </c>
      <c r="M2089" s="93">
        <v>41205</v>
      </c>
      <c r="N2089">
        <v>93</v>
      </c>
      <c r="O2089">
        <v>371</v>
      </c>
      <c r="P2089">
        <v>22</v>
      </c>
      <c r="Q2089">
        <v>39</v>
      </c>
      <c r="R2089">
        <v>6</v>
      </c>
      <c r="S2089">
        <v>0</v>
      </c>
      <c r="T2089">
        <v>92</v>
      </c>
      <c r="U2089">
        <v>4</v>
      </c>
      <c r="V2089">
        <v>6</v>
      </c>
      <c r="W2089">
        <v>7</v>
      </c>
      <c r="X2089">
        <v>5</v>
      </c>
      <c r="Y2089">
        <v>0</v>
      </c>
      <c r="Z2089">
        <v>0</v>
      </c>
      <c r="AA2089" t="s">
        <v>27</v>
      </c>
      <c r="AB2089">
        <v>0</v>
      </c>
    </row>
    <row r="2090" spans="2:28" x14ac:dyDescent="0.2">
      <c r="B2090">
        <v>9286</v>
      </c>
      <c r="C2090">
        <v>1961</v>
      </c>
      <c r="D2090" s="59">
        <f t="shared" ca="1" si="97"/>
        <v>63</v>
      </c>
      <c r="E2090" t="s">
        <v>53</v>
      </c>
      <c r="F2090" t="s">
        <v>32</v>
      </c>
      <c r="G2090" t="s">
        <v>2029</v>
      </c>
      <c r="H2090" s="61" t="str">
        <f t="shared" si="98"/>
        <v>83,151.00</v>
      </c>
      <c r="I2090" s="78">
        <f t="shared" si="99"/>
        <v>83151</v>
      </c>
      <c r="J2090">
        <v>0</v>
      </c>
      <c r="K2090">
        <v>0</v>
      </c>
      <c r="L2090" s="61">
        <v>41192</v>
      </c>
      <c r="M2090" s="93">
        <v>41192</v>
      </c>
      <c r="N2090">
        <v>93</v>
      </c>
      <c r="O2090">
        <v>407</v>
      </c>
      <c r="P2090">
        <v>28</v>
      </c>
      <c r="Q2090">
        <v>100</v>
      </c>
      <c r="R2090">
        <v>120</v>
      </c>
      <c r="S2090">
        <v>74</v>
      </c>
      <c r="T2090">
        <v>18</v>
      </c>
      <c r="U2090">
        <v>1</v>
      </c>
      <c r="V2090">
        <v>5</v>
      </c>
      <c r="W2090">
        <v>4</v>
      </c>
      <c r="X2090">
        <v>3</v>
      </c>
      <c r="Y2090">
        <v>0</v>
      </c>
      <c r="Z2090">
        <v>0</v>
      </c>
      <c r="AA2090" t="s">
        <v>27</v>
      </c>
      <c r="AB2090">
        <v>0</v>
      </c>
    </row>
    <row r="2091" spans="2:28" x14ac:dyDescent="0.2">
      <c r="B2091">
        <v>5831</v>
      </c>
      <c r="C2091">
        <v>1968</v>
      </c>
      <c r="D2091" s="59">
        <f t="shared" ca="1" si="97"/>
        <v>56</v>
      </c>
      <c r="E2091" t="s">
        <v>23</v>
      </c>
      <c r="F2091" t="s">
        <v>32</v>
      </c>
      <c r="G2091" t="s">
        <v>2309</v>
      </c>
      <c r="H2091" s="61" t="str">
        <f t="shared" si="98"/>
        <v>77,870.00</v>
      </c>
      <c r="I2091" s="78">
        <f t="shared" si="99"/>
        <v>77870</v>
      </c>
      <c r="J2091">
        <v>0</v>
      </c>
      <c r="K2091">
        <v>1</v>
      </c>
      <c r="L2091" s="61" t="s">
        <v>442</v>
      </c>
      <c r="M2091" s="93">
        <v>41143</v>
      </c>
      <c r="N2091">
        <v>93</v>
      </c>
      <c r="O2091">
        <v>1017</v>
      </c>
      <c r="P2091">
        <v>50</v>
      </c>
      <c r="Q2091">
        <v>500</v>
      </c>
      <c r="R2091">
        <v>65</v>
      </c>
      <c r="S2091">
        <v>50</v>
      </c>
      <c r="T2091">
        <v>133</v>
      </c>
      <c r="U2091">
        <v>3</v>
      </c>
      <c r="V2091">
        <v>5</v>
      </c>
      <c r="W2091">
        <v>5</v>
      </c>
      <c r="X2091">
        <v>8</v>
      </c>
      <c r="Y2091">
        <v>1</v>
      </c>
      <c r="Z2091">
        <v>0</v>
      </c>
      <c r="AA2091" t="s">
        <v>27</v>
      </c>
      <c r="AB2091">
        <v>2</v>
      </c>
    </row>
    <row r="2092" spans="2:28" x14ac:dyDescent="0.2">
      <c r="B2092">
        <v>1010</v>
      </c>
      <c r="C2092">
        <v>1978</v>
      </c>
      <c r="D2092" s="59">
        <f t="shared" ca="1" si="97"/>
        <v>46</v>
      </c>
      <c r="E2092" t="s">
        <v>23</v>
      </c>
      <c r="F2092" t="s">
        <v>32</v>
      </c>
      <c r="G2092" t="s">
        <v>2310</v>
      </c>
      <c r="H2092" s="61" t="str">
        <f t="shared" si="98"/>
        <v>46,931.00</v>
      </c>
      <c r="I2092" s="78">
        <f t="shared" si="99"/>
        <v>46931</v>
      </c>
      <c r="J2092">
        <v>2</v>
      </c>
      <c r="K2092">
        <v>1</v>
      </c>
      <c r="L2092" s="61" t="s">
        <v>979</v>
      </c>
      <c r="M2092" s="93">
        <v>41753</v>
      </c>
      <c r="N2092">
        <v>94</v>
      </c>
      <c r="O2092">
        <v>41</v>
      </c>
      <c r="P2092">
        <v>0</v>
      </c>
      <c r="Q2092">
        <v>17</v>
      </c>
      <c r="R2092">
        <v>3</v>
      </c>
      <c r="S2092">
        <v>1</v>
      </c>
      <c r="T2092">
        <v>16</v>
      </c>
      <c r="U2092">
        <v>2</v>
      </c>
      <c r="V2092">
        <v>1</v>
      </c>
      <c r="W2092">
        <v>3</v>
      </c>
      <c r="X2092">
        <v>3</v>
      </c>
      <c r="Y2092">
        <v>0</v>
      </c>
      <c r="Z2092">
        <v>0</v>
      </c>
      <c r="AA2092" t="s">
        <v>27</v>
      </c>
      <c r="AB2092">
        <v>0</v>
      </c>
    </row>
    <row r="2093" spans="2:28" x14ac:dyDescent="0.2">
      <c r="B2093">
        <v>11074</v>
      </c>
      <c r="C2093">
        <v>1978</v>
      </c>
      <c r="D2093" s="59">
        <f t="shared" ca="1" si="97"/>
        <v>46</v>
      </c>
      <c r="E2093" t="s">
        <v>23</v>
      </c>
      <c r="F2093" t="s">
        <v>28</v>
      </c>
      <c r="G2093" t="s">
        <v>2311</v>
      </c>
      <c r="H2093" s="61" t="str">
        <f t="shared" si="98"/>
        <v>85,072.00</v>
      </c>
      <c r="I2093" s="78">
        <f t="shared" si="99"/>
        <v>85072</v>
      </c>
      <c r="J2093">
        <v>0</v>
      </c>
      <c r="K2093">
        <v>0</v>
      </c>
      <c r="L2093" s="61">
        <v>41886</v>
      </c>
      <c r="M2093" s="93">
        <v>41886</v>
      </c>
      <c r="N2093">
        <v>94</v>
      </c>
      <c r="O2093">
        <v>494</v>
      </c>
      <c r="P2093">
        <v>92</v>
      </c>
      <c r="Q2093">
        <v>391</v>
      </c>
      <c r="R2093">
        <v>194</v>
      </c>
      <c r="S2093">
        <v>11</v>
      </c>
      <c r="T2093">
        <v>241</v>
      </c>
      <c r="U2093">
        <v>1</v>
      </c>
      <c r="V2093">
        <v>3</v>
      </c>
      <c r="W2093">
        <v>10</v>
      </c>
      <c r="X2093">
        <v>0</v>
      </c>
      <c r="Y2093">
        <v>0</v>
      </c>
      <c r="Z2093">
        <v>0</v>
      </c>
      <c r="AA2093" t="s">
        <v>67</v>
      </c>
      <c r="AB2093">
        <v>0</v>
      </c>
    </row>
    <row r="2094" spans="2:28" x14ac:dyDescent="0.2">
      <c r="B2094">
        <v>5896</v>
      </c>
      <c r="C2094">
        <v>1988</v>
      </c>
      <c r="D2094" s="59">
        <f t="shared" ca="1" si="97"/>
        <v>36</v>
      </c>
      <c r="E2094" t="s">
        <v>53</v>
      </c>
      <c r="F2094" t="s">
        <v>32</v>
      </c>
      <c r="G2094" t="s">
        <v>2312</v>
      </c>
      <c r="H2094" s="61" t="str">
        <f t="shared" si="98"/>
        <v>73,395.00</v>
      </c>
      <c r="I2094" s="78">
        <f t="shared" si="99"/>
        <v>73395</v>
      </c>
      <c r="J2094">
        <v>0</v>
      </c>
      <c r="K2094">
        <v>0</v>
      </c>
      <c r="L2094" s="61" t="s">
        <v>358</v>
      </c>
      <c r="M2094" s="93">
        <v>41716</v>
      </c>
      <c r="N2094">
        <v>94</v>
      </c>
      <c r="O2094">
        <v>272</v>
      </c>
      <c r="P2094">
        <v>7</v>
      </c>
      <c r="Q2094">
        <v>80</v>
      </c>
      <c r="R2094">
        <v>20</v>
      </c>
      <c r="S2094">
        <v>7</v>
      </c>
      <c r="T2094">
        <v>11</v>
      </c>
      <c r="U2094">
        <v>1</v>
      </c>
      <c r="V2094">
        <v>4</v>
      </c>
      <c r="W2094">
        <v>6</v>
      </c>
      <c r="X2094">
        <v>2</v>
      </c>
      <c r="Y2094">
        <v>0</v>
      </c>
      <c r="Z2094">
        <v>0</v>
      </c>
      <c r="AA2094" t="s">
        <v>27</v>
      </c>
      <c r="AB2094">
        <v>0</v>
      </c>
    </row>
    <row r="2095" spans="2:28" x14ac:dyDescent="0.2">
      <c r="B2095">
        <v>3515</v>
      </c>
      <c r="C2095">
        <v>1953</v>
      </c>
      <c r="D2095" s="59">
        <f t="shared" ca="1" si="97"/>
        <v>71</v>
      </c>
      <c r="E2095" t="s">
        <v>23</v>
      </c>
      <c r="F2095" t="s">
        <v>28</v>
      </c>
      <c r="G2095" t="s">
        <v>2313</v>
      </c>
      <c r="H2095" s="61" t="str">
        <f t="shared" si="98"/>
        <v>62,307.00</v>
      </c>
      <c r="I2095" s="78">
        <f t="shared" si="99"/>
        <v>62307</v>
      </c>
      <c r="J2095">
        <v>0</v>
      </c>
      <c r="K2095">
        <v>1</v>
      </c>
      <c r="L2095" s="61" t="s">
        <v>705</v>
      </c>
      <c r="M2095" s="93">
        <v>41687</v>
      </c>
      <c r="N2095">
        <v>94</v>
      </c>
      <c r="O2095">
        <v>87</v>
      </c>
      <c r="P2095">
        <v>13</v>
      </c>
      <c r="Q2095">
        <v>34</v>
      </c>
      <c r="R2095">
        <v>10</v>
      </c>
      <c r="S2095">
        <v>6</v>
      </c>
      <c r="T2095">
        <v>10</v>
      </c>
      <c r="U2095">
        <v>1</v>
      </c>
      <c r="V2095">
        <v>4</v>
      </c>
      <c r="W2095">
        <v>4</v>
      </c>
      <c r="X2095">
        <v>5</v>
      </c>
      <c r="Y2095">
        <v>0</v>
      </c>
      <c r="Z2095">
        <v>0</v>
      </c>
      <c r="AA2095" t="s">
        <v>27</v>
      </c>
      <c r="AB2095">
        <v>0</v>
      </c>
    </row>
    <row r="2096" spans="2:28" x14ac:dyDescent="0.2">
      <c r="B2096">
        <v>5324</v>
      </c>
      <c r="C2096">
        <v>1982</v>
      </c>
      <c r="D2096" s="59">
        <f t="shared" ca="1" si="97"/>
        <v>42</v>
      </c>
      <c r="E2096" t="s">
        <v>40</v>
      </c>
      <c r="F2096" t="s">
        <v>32</v>
      </c>
      <c r="G2096" t="s">
        <v>2314</v>
      </c>
      <c r="H2096" s="61" t="str">
        <f t="shared" si="98"/>
        <v>58,293.00</v>
      </c>
      <c r="I2096" s="78">
        <f t="shared" si="99"/>
        <v>58293</v>
      </c>
      <c r="J2096">
        <v>1</v>
      </c>
      <c r="K2096">
        <v>0</v>
      </c>
      <c r="L2096" s="61" t="s">
        <v>732</v>
      </c>
      <c r="M2096" s="93">
        <v>41658</v>
      </c>
      <c r="N2096">
        <v>94</v>
      </c>
      <c r="O2096">
        <v>173</v>
      </c>
      <c r="P2096">
        <v>43</v>
      </c>
      <c r="Q2096">
        <v>118</v>
      </c>
      <c r="R2096">
        <v>46</v>
      </c>
      <c r="S2096">
        <v>27</v>
      </c>
      <c r="T2096">
        <v>15</v>
      </c>
      <c r="U2096">
        <v>5</v>
      </c>
      <c r="V2096">
        <v>5</v>
      </c>
      <c r="W2096">
        <v>6</v>
      </c>
      <c r="X2096">
        <v>5</v>
      </c>
      <c r="Y2096">
        <v>0</v>
      </c>
      <c r="Z2096">
        <v>0</v>
      </c>
      <c r="AA2096" t="s">
        <v>35</v>
      </c>
      <c r="AB2096">
        <v>0</v>
      </c>
    </row>
    <row r="2097" spans="2:28" x14ac:dyDescent="0.2">
      <c r="B2097">
        <v>6534</v>
      </c>
      <c r="C2097">
        <v>1975</v>
      </c>
      <c r="D2097" s="59">
        <f t="shared" ca="1" si="97"/>
        <v>49</v>
      </c>
      <c r="E2097" t="s">
        <v>23</v>
      </c>
      <c r="F2097" t="s">
        <v>32</v>
      </c>
      <c r="G2097" t="s">
        <v>2315</v>
      </c>
      <c r="H2097" s="61" t="str">
        <f t="shared" si="98"/>
        <v>47,889.00</v>
      </c>
      <c r="I2097" s="78">
        <f t="shared" si="99"/>
        <v>47889</v>
      </c>
      <c r="J2097">
        <v>1</v>
      </c>
      <c r="K2097">
        <v>0</v>
      </c>
      <c r="L2097" s="61">
        <v>41730</v>
      </c>
      <c r="M2097" s="93">
        <v>41730</v>
      </c>
      <c r="N2097">
        <v>94</v>
      </c>
      <c r="O2097">
        <v>29</v>
      </c>
      <c r="P2097">
        <v>0</v>
      </c>
      <c r="Q2097">
        <v>29</v>
      </c>
      <c r="R2097">
        <v>0</v>
      </c>
      <c r="S2097">
        <v>5</v>
      </c>
      <c r="T2097">
        <v>4</v>
      </c>
      <c r="U2097">
        <v>1</v>
      </c>
      <c r="V2097">
        <v>2</v>
      </c>
      <c r="W2097">
        <v>3</v>
      </c>
      <c r="X2097">
        <v>5</v>
      </c>
      <c r="Y2097">
        <v>0</v>
      </c>
      <c r="Z2097">
        <v>0</v>
      </c>
      <c r="AA2097" t="s">
        <v>67</v>
      </c>
      <c r="AB2097">
        <v>0</v>
      </c>
    </row>
    <row r="2098" spans="2:28" x14ac:dyDescent="0.2">
      <c r="B2098">
        <v>8373</v>
      </c>
      <c r="C2098">
        <v>1980</v>
      </c>
      <c r="D2098" s="59">
        <f t="shared" ca="1" si="97"/>
        <v>44</v>
      </c>
      <c r="E2098" t="s">
        <v>118</v>
      </c>
      <c r="F2098" t="s">
        <v>32</v>
      </c>
      <c r="G2098" t="s">
        <v>2316</v>
      </c>
      <c r="H2098" s="61" t="str">
        <f t="shared" si="98"/>
        <v>24,594.00</v>
      </c>
      <c r="I2098" s="78">
        <f t="shared" si="99"/>
        <v>24594</v>
      </c>
      <c r="J2098">
        <v>1</v>
      </c>
      <c r="K2098">
        <v>0</v>
      </c>
      <c r="L2098" s="61">
        <v>41559</v>
      </c>
      <c r="M2098" s="93">
        <v>41559</v>
      </c>
      <c r="N2098">
        <v>94</v>
      </c>
      <c r="O2098">
        <v>1</v>
      </c>
      <c r="P2098">
        <v>3</v>
      </c>
      <c r="Q2098">
        <v>6</v>
      </c>
      <c r="R2098">
        <v>10</v>
      </c>
      <c r="S2098">
        <v>0</v>
      </c>
      <c r="T2098">
        <v>9</v>
      </c>
      <c r="U2098">
        <v>1</v>
      </c>
      <c r="V2098">
        <v>1</v>
      </c>
      <c r="W2098">
        <v>3</v>
      </c>
      <c r="X2098">
        <v>5</v>
      </c>
      <c r="Y2098">
        <v>0</v>
      </c>
      <c r="Z2098">
        <v>0</v>
      </c>
      <c r="AA2098" t="s">
        <v>31</v>
      </c>
      <c r="AB2098">
        <v>0</v>
      </c>
    </row>
    <row r="2099" spans="2:28" x14ac:dyDescent="0.2">
      <c r="B2099">
        <v>3829</v>
      </c>
      <c r="C2099">
        <v>1980</v>
      </c>
      <c r="D2099" s="59">
        <f t="shared" ca="1" si="97"/>
        <v>44</v>
      </c>
      <c r="E2099" t="s">
        <v>118</v>
      </c>
      <c r="F2099" t="s">
        <v>32</v>
      </c>
      <c r="G2099" t="s">
        <v>2316</v>
      </c>
      <c r="H2099" s="61" t="str">
        <f t="shared" si="98"/>
        <v>24,594.00</v>
      </c>
      <c r="I2099" s="78">
        <f t="shared" si="99"/>
        <v>24594</v>
      </c>
      <c r="J2099">
        <v>1</v>
      </c>
      <c r="K2099">
        <v>0</v>
      </c>
      <c r="L2099" s="61">
        <v>41559</v>
      </c>
      <c r="M2099" s="93">
        <v>41559</v>
      </c>
      <c r="N2099">
        <v>94</v>
      </c>
      <c r="O2099">
        <v>1</v>
      </c>
      <c r="P2099">
        <v>3</v>
      </c>
      <c r="Q2099">
        <v>6</v>
      </c>
      <c r="R2099">
        <v>10</v>
      </c>
      <c r="S2099">
        <v>0</v>
      </c>
      <c r="T2099">
        <v>9</v>
      </c>
      <c r="U2099">
        <v>1</v>
      </c>
      <c r="V2099">
        <v>1</v>
      </c>
      <c r="W2099">
        <v>3</v>
      </c>
      <c r="X2099">
        <v>5</v>
      </c>
      <c r="Y2099">
        <v>0</v>
      </c>
      <c r="Z2099">
        <v>0</v>
      </c>
      <c r="AA2099" t="s">
        <v>67</v>
      </c>
      <c r="AB2099">
        <v>0</v>
      </c>
    </row>
    <row r="2100" spans="2:28" x14ac:dyDescent="0.2">
      <c r="B2100">
        <v>4501</v>
      </c>
      <c r="C2100">
        <v>1966</v>
      </c>
      <c r="D2100" s="59">
        <f t="shared" ca="1" si="97"/>
        <v>58</v>
      </c>
      <c r="E2100" t="s">
        <v>53</v>
      </c>
      <c r="F2100" t="s">
        <v>28</v>
      </c>
      <c r="G2100" t="s">
        <v>2317</v>
      </c>
      <c r="H2100" s="61" t="str">
        <f t="shared" si="98"/>
        <v>69,882.00</v>
      </c>
      <c r="I2100" s="78">
        <f t="shared" si="99"/>
        <v>69882</v>
      </c>
      <c r="J2100">
        <v>0</v>
      </c>
      <c r="K2100">
        <v>0</v>
      </c>
      <c r="L2100" s="61">
        <v>41558</v>
      </c>
      <c r="M2100" s="93">
        <v>41558</v>
      </c>
      <c r="N2100">
        <v>94</v>
      </c>
      <c r="O2100">
        <v>292</v>
      </c>
      <c r="P2100">
        <v>127</v>
      </c>
      <c r="Q2100">
        <v>635</v>
      </c>
      <c r="R2100">
        <v>132</v>
      </c>
      <c r="S2100">
        <v>127</v>
      </c>
      <c r="T2100">
        <v>165</v>
      </c>
      <c r="U2100">
        <v>1</v>
      </c>
      <c r="V2100">
        <v>3</v>
      </c>
      <c r="W2100">
        <v>9</v>
      </c>
      <c r="X2100">
        <v>1</v>
      </c>
      <c r="Y2100">
        <v>0</v>
      </c>
      <c r="Z2100">
        <v>0</v>
      </c>
      <c r="AA2100" t="s">
        <v>27</v>
      </c>
      <c r="AB2100">
        <v>0</v>
      </c>
    </row>
    <row r="2101" spans="2:28" x14ac:dyDescent="0.2">
      <c r="B2101">
        <v>4179</v>
      </c>
      <c r="C2101">
        <v>1960</v>
      </c>
      <c r="D2101" s="59">
        <f t="shared" ca="1" si="97"/>
        <v>64</v>
      </c>
      <c r="E2101" t="s">
        <v>23</v>
      </c>
      <c r="F2101" t="s">
        <v>32</v>
      </c>
      <c r="G2101" t="s">
        <v>2318</v>
      </c>
      <c r="H2101" s="61" t="str">
        <f t="shared" si="98"/>
        <v>24,221.00</v>
      </c>
      <c r="I2101" s="78">
        <f t="shared" si="99"/>
        <v>24221</v>
      </c>
      <c r="J2101">
        <v>0</v>
      </c>
      <c r="K2101">
        <v>0</v>
      </c>
      <c r="L2101" s="61" t="s">
        <v>233</v>
      </c>
      <c r="M2101" s="93">
        <v>41506</v>
      </c>
      <c r="N2101">
        <v>94</v>
      </c>
      <c r="O2101">
        <v>8</v>
      </c>
      <c r="P2101">
        <v>9</v>
      </c>
      <c r="Q2101">
        <v>9</v>
      </c>
      <c r="R2101">
        <v>2</v>
      </c>
      <c r="S2101">
        <v>5</v>
      </c>
      <c r="T2101">
        <v>22</v>
      </c>
      <c r="U2101">
        <v>1</v>
      </c>
      <c r="V2101">
        <v>1</v>
      </c>
      <c r="W2101">
        <v>3</v>
      </c>
      <c r="X2101">
        <v>4</v>
      </c>
      <c r="Y2101">
        <v>0</v>
      </c>
      <c r="Z2101">
        <v>0</v>
      </c>
      <c r="AA2101" t="s">
        <v>27</v>
      </c>
      <c r="AB2101">
        <v>0</v>
      </c>
    </row>
    <row r="2102" spans="2:28" x14ac:dyDescent="0.2">
      <c r="B2102">
        <v>2292</v>
      </c>
      <c r="C2102">
        <v>1986</v>
      </c>
      <c r="D2102" s="59">
        <f t="shared" ca="1" si="97"/>
        <v>38</v>
      </c>
      <c r="E2102" t="s">
        <v>23</v>
      </c>
      <c r="F2102" t="s">
        <v>28</v>
      </c>
      <c r="G2102" t="s">
        <v>2319</v>
      </c>
      <c r="H2102" s="61" t="str">
        <f t="shared" si="98"/>
        <v>22,327.00</v>
      </c>
      <c r="I2102" s="78">
        <f t="shared" si="99"/>
        <v>22327</v>
      </c>
      <c r="J2102">
        <v>1</v>
      </c>
      <c r="K2102">
        <v>0</v>
      </c>
      <c r="L2102" s="61">
        <v>41313</v>
      </c>
      <c r="M2102" s="93">
        <v>41313</v>
      </c>
      <c r="N2102">
        <v>94</v>
      </c>
      <c r="O2102">
        <v>5</v>
      </c>
      <c r="P2102">
        <v>4</v>
      </c>
      <c r="Q2102">
        <v>8</v>
      </c>
      <c r="R2102">
        <v>2</v>
      </c>
      <c r="S2102">
        <v>0</v>
      </c>
      <c r="T2102">
        <v>5</v>
      </c>
      <c r="U2102">
        <v>1</v>
      </c>
      <c r="V2102">
        <v>1</v>
      </c>
      <c r="W2102">
        <v>3</v>
      </c>
      <c r="X2102">
        <v>5</v>
      </c>
      <c r="Y2102">
        <v>0</v>
      </c>
      <c r="Z2102">
        <v>0</v>
      </c>
      <c r="AA2102" t="s">
        <v>27</v>
      </c>
      <c r="AB2102">
        <v>0</v>
      </c>
    </row>
    <row r="2103" spans="2:28" x14ac:dyDescent="0.2">
      <c r="B2103">
        <v>9239</v>
      </c>
      <c r="C2103">
        <v>1962</v>
      </c>
      <c r="D2103" s="59">
        <f t="shared" ca="1" si="97"/>
        <v>62</v>
      </c>
      <c r="E2103" t="s">
        <v>53</v>
      </c>
      <c r="F2103" t="s">
        <v>32</v>
      </c>
      <c r="G2103" t="s">
        <v>2320</v>
      </c>
      <c r="H2103" s="61" t="str">
        <f t="shared" si="98"/>
        <v>61,923.00</v>
      </c>
      <c r="I2103" s="78">
        <f t="shared" si="99"/>
        <v>61923</v>
      </c>
      <c r="J2103">
        <v>0</v>
      </c>
      <c r="K2103">
        <v>2</v>
      </c>
      <c r="L2103" s="61" t="s">
        <v>2193</v>
      </c>
      <c r="M2103" s="93">
        <v>41481</v>
      </c>
      <c r="N2103">
        <v>94</v>
      </c>
      <c r="O2103">
        <v>92</v>
      </c>
      <c r="P2103">
        <v>4</v>
      </c>
      <c r="Q2103">
        <v>18</v>
      </c>
      <c r="R2103">
        <v>3</v>
      </c>
      <c r="S2103">
        <v>3</v>
      </c>
      <c r="T2103">
        <v>6</v>
      </c>
      <c r="U2103">
        <v>1</v>
      </c>
      <c r="V2103">
        <v>2</v>
      </c>
      <c r="W2103">
        <v>4</v>
      </c>
      <c r="X2103">
        <v>3</v>
      </c>
      <c r="Y2103">
        <v>0</v>
      </c>
      <c r="Z2103">
        <v>0</v>
      </c>
      <c r="AA2103" t="s">
        <v>35</v>
      </c>
      <c r="AB2103">
        <v>0</v>
      </c>
    </row>
    <row r="2104" spans="2:28" x14ac:dyDescent="0.2">
      <c r="B2104">
        <v>8953</v>
      </c>
      <c r="C2104">
        <v>1966</v>
      </c>
      <c r="D2104" s="59">
        <f t="shared" ca="1" si="97"/>
        <v>58</v>
      </c>
      <c r="E2104" t="s">
        <v>53</v>
      </c>
      <c r="F2104" t="s">
        <v>28</v>
      </c>
      <c r="G2104" t="s">
        <v>2321</v>
      </c>
      <c r="H2104" s="61" t="str">
        <f t="shared" si="98"/>
        <v>35,791.00</v>
      </c>
      <c r="I2104" s="78">
        <f t="shared" si="99"/>
        <v>35791</v>
      </c>
      <c r="J2104">
        <v>2</v>
      </c>
      <c r="K2104">
        <v>1</v>
      </c>
      <c r="L2104" s="61">
        <v>41430</v>
      </c>
      <c r="M2104" s="93">
        <v>41430</v>
      </c>
      <c r="N2104">
        <v>94</v>
      </c>
      <c r="O2104">
        <v>27</v>
      </c>
      <c r="P2104">
        <v>0</v>
      </c>
      <c r="Q2104">
        <v>5</v>
      </c>
      <c r="R2104">
        <v>0</v>
      </c>
      <c r="S2104">
        <v>0</v>
      </c>
      <c r="T2104">
        <v>3</v>
      </c>
      <c r="U2104">
        <v>2</v>
      </c>
      <c r="V2104">
        <v>1</v>
      </c>
      <c r="W2104">
        <v>3</v>
      </c>
      <c r="X2104">
        <v>8</v>
      </c>
      <c r="Y2104">
        <v>0</v>
      </c>
      <c r="Z2104">
        <v>0</v>
      </c>
      <c r="AA2104" t="s">
        <v>27</v>
      </c>
      <c r="AB2104">
        <v>0</v>
      </c>
    </row>
    <row r="2105" spans="2:28" x14ac:dyDescent="0.2">
      <c r="B2105">
        <v>10258</v>
      </c>
      <c r="C2105">
        <v>1966</v>
      </c>
      <c r="D2105" s="59">
        <f t="shared" ca="1" si="97"/>
        <v>58</v>
      </c>
      <c r="E2105" t="s">
        <v>53</v>
      </c>
      <c r="F2105" t="s">
        <v>28</v>
      </c>
      <c r="G2105" t="s">
        <v>2321</v>
      </c>
      <c r="H2105" s="61" t="str">
        <f t="shared" si="98"/>
        <v>35,791.00</v>
      </c>
      <c r="I2105" s="78">
        <f t="shared" si="99"/>
        <v>35791</v>
      </c>
      <c r="J2105">
        <v>2</v>
      </c>
      <c r="K2105">
        <v>1</v>
      </c>
      <c r="L2105" s="61">
        <v>41430</v>
      </c>
      <c r="M2105" s="93">
        <v>41430</v>
      </c>
      <c r="N2105">
        <v>94</v>
      </c>
      <c r="O2105">
        <v>27</v>
      </c>
      <c r="P2105">
        <v>0</v>
      </c>
      <c r="Q2105">
        <v>5</v>
      </c>
      <c r="R2105">
        <v>0</v>
      </c>
      <c r="S2105">
        <v>0</v>
      </c>
      <c r="T2105">
        <v>3</v>
      </c>
      <c r="U2105">
        <v>2</v>
      </c>
      <c r="V2105">
        <v>1</v>
      </c>
      <c r="W2105">
        <v>3</v>
      </c>
      <c r="X2105">
        <v>8</v>
      </c>
      <c r="Y2105">
        <v>0</v>
      </c>
      <c r="Z2105">
        <v>0</v>
      </c>
      <c r="AA2105" t="s">
        <v>35</v>
      </c>
      <c r="AB2105">
        <v>0</v>
      </c>
    </row>
    <row r="2106" spans="2:28" x14ac:dyDescent="0.2">
      <c r="B2106">
        <v>3520</v>
      </c>
      <c r="C2106">
        <v>1991</v>
      </c>
      <c r="D2106" s="59">
        <f t="shared" ca="1" si="97"/>
        <v>33</v>
      </c>
      <c r="E2106" t="s">
        <v>53</v>
      </c>
      <c r="F2106" t="s">
        <v>28</v>
      </c>
      <c r="G2106" t="s">
        <v>2322</v>
      </c>
      <c r="H2106" s="61" t="str">
        <f t="shared" si="98"/>
        <v>91,172.00</v>
      </c>
      <c r="I2106" s="78">
        <f t="shared" si="99"/>
        <v>91172</v>
      </c>
      <c r="J2106">
        <v>0</v>
      </c>
      <c r="K2106">
        <v>0</v>
      </c>
      <c r="L2106" s="61" t="s">
        <v>777</v>
      </c>
      <c r="M2106" s="93">
        <v>41360</v>
      </c>
      <c r="N2106">
        <v>94</v>
      </c>
      <c r="O2106">
        <v>162</v>
      </c>
      <c r="P2106">
        <v>28</v>
      </c>
      <c r="Q2106">
        <v>818</v>
      </c>
      <c r="R2106">
        <v>0</v>
      </c>
      <c r="S2106">
        <v>28</v>
      </c>
      <c r="T2106">
        <v>56</v>
      </c>
      <c r="U2106">
        <v>0</v>
      </c>
      <c r="V2106">
        <v>4</v>
      </c>
      <c r="W2106">
        <v>7</v>
      </c>
      <c r="X2106">
        <v>3</v>
      </c>
      <c r="Y2106">
        <v>1</v>
      </c>
      <c r="Z2106">
        <v>0</v>
      </c>
      <c r="AA2106" t="s">
        <v>31</v>
      </c>
      <c r="AB2106">
        <v>4</v>
      </c>
    </row>
    <row r="2107" spans="2:28" x14ac:dyDescent="0.2">
      <c r="B2107">
        <v>10402</v>
      </c>
      <c r="C2107">
        <v>1968</v>
      </c>
      <c r="D2107" s="59">
        <f t="shared" ca="1" si="97"/>
        <v>56</v>
      </c>
      <c r="E2107" t="s">
        <v>23</v>
      </c>
      <c r="F2107" t="s">
        <v>32</v>
      </c>
      <c r="G2107" t="s">
        <v>2323</v>
      </c>
      <c r="H2107" s="61" t="str">
        <f t="shared" si="98"/>
        <v>35,441.00</v>
      </c>
      <c r="I2107" s="78">
        <f t="shared" si="99"/>
        <v>35441</v>
      </c>
      <c r="J2107">
        <v>1</v>
      </c>
      <c r="K2107">
        <v>1</v>
      </c>
      <c r="L2107" s="61" t="s">
        <v>103</v>
      </c>
      <c r="M2107" s="93">
        <v>41319</v>
      </c>
      <c r="N2107">
        <v>94</v>
      </c>
      <c r="O2107">
        <v>25</v>
      </c>
      <c r="P2107">
        <v>1</v>
      </c>
      <c r="Q2107">
        <v>9</v>
      </c>
      <c r="R2107">
        <v>2</v>
      </c>
      <c r="S2107">
        <v>1</v>
      </c>
      <c r="T2107">
        <v>1</v>
      </c>
      <c r="U2107">
        <v>2</v>
      </c>
      <c r="V2107">
        <v>1</v>
      </c>
      <c r="W2107">
        <v>3</v>
      </c>
      <c r="X2107">
        <v>8</v>
      </c>
      <c r="Y2107">
        <v>0</v>
      </c>
      <c r="Z2107">
        <v>0</v>
      </c>
      <c r="AA2107" t="s">
        <v>31</v>
      </c>
      <c r="AB2107">
        <v>0</v>
      </c>
    </row>
    <row r="2108" spans="2:28" x14ac:dyDescent="0.2">
      <c r="B2108">
        <v>11114</v>
      </c>
      <c r="C2108">
        <v>1971</v>
      </c>
      <c r="D2108" s="59">
        <f t="shared" ca="1" si="97"/>
        <v>53</v>
      </c>
      <c r="E2108" t="s">
        <v>23</v>
      </c>
      <c r="F2108" t="s">
        <v>32</v>
      </c>
      <c r="G2108" t="s">
        <v>2324</v>
      </c>
      <c r="H2108" s="61" t="str">
        <f t="shared" si="98"/>
        <v>19,656.00</v>
      </c>
      <c r="I2108" s="78">
        <f t="shared" si="99"/>
        <v>19656</v>
      </c>
      <c r="J2108">
        <v>1</v>
      </c>
      <c r="K2108">
        <v>0</v>
      </c>
      <c r="L2108" s="61">
        <v>41488</v>
      </c>
      <c r="M2108" s="93">
        <v>41488</v>
      </c>
      <c r="N2108">
        <v>94</v>
      </c>
      <c r="O2108">
        <v>25</v>
      </c>
      <c r="P2108">
        <v>4</v>
      </c>
      <c r="Q2108">
        <v>9</v>
      </c>
      <c r="R2108">
        <v>6</v>
      </c>
      <c r="S2108">
        <v>8</v>
      </c>
      <c r="T2108">
        <v>32</v>
      </c>
      <c r="U2108">
        <v>3</v>
      </c>
      <c r="V2108">
        <v>2</v>
      </c>
      <c r="W2108">
        <v>3</v>
      </c>
      <c r="X2108">
        <v>7</v>
      </c>
      <c r="Y2108">
        <v>0</v>
      </c>
      <c r="Z2108">
        <v>0</v>
      </c>
      <c r="AA2108" t="s">
        <v>27</v>
      </c>
      <c r="AB2108">
        <v>0</v>
      </c>
    </row>
    <row r="2109" spans="2:28" x14ac:dyDescent="0.2">
      <c r="B2109">
        <v>9553</v>
      </c>
      <c r="C2109">
        <v>1988</v>
      </c>
      <c r="D2109" s="59">
        <f t="shared" ca="1" si="97"/>
        <v>36</v>
      </c>
      <c r="E2109" t="s">
        <v>23</v>
      </c>
      <c r="F2109" t="s">
        <v>32</v>
      </c>
      <c r="G2109" t="s">
        <v>239</v>
      </c>
      <c r="H2109" s="61" t="str">
        <f t="shared" si="98"/>
        <v>7,500.00</v>
      </c>
      <c r="I2109" s="78">
        <f t="shared" si="99"/>
        <v>7500</v>
      </c>
      <c r="J2109">
        <v>0</v>
      </c>
      <c r="K2109">
        <v>0</v>
      </c>
      <c r="L2109" s="61">
        <v>41518</v>
      </c>
      <c r="M2109" s="93">
        <v>41518</v>
      </c>
      <c r="N2109">
        <v>94</v>
      </c>
      <c r="O2109">
        <v>0</v>
      </c>
      <c r="P2109">
        <v>2</v>
      </c>
      <c r="Q2109">
        <v>3</v>
      </c>
      <c r="R2109">
        <v>4</v>
      </c>
      <c r="S2109">
        <v>1</v>
      </c>
      <c r="T2109">
        <v>5</v>
      </c>
      <c r="U2109">
        <v>1</v>
      </c>
      <c r="V2109">
        <v>0</v>
      </c>
      <c r="W2109">
        <v>3</v>
      </c>
      <c r="X2109">
        <v>6</v>
      </c>
      <c r="Y2109">
        <v>0</v>
      </c>
      <c r="Z2109">
        <v>0</v>
      </c>
      <c r="AA2109" t="s">
        <v>50</v>
      </c>
      <c r="AB2109">
        <v>0</v>
      </c>
    </row>
    <row r="2110" spans="2:28" x14ac:dyDescent="0.2">
      <c r="B2110">
        <v>6055</v>
      </c>
      <c r="C2110">
        <v>1980</v>
      </c>
      <c r="D2110" s="59">
        <f t="shared" ca="1" si="97"/>
        <v>44</v>
      </c>
      <c r="E2110" t="s">
        <v>23</v>
      </c>
      <c r="F2110" t="s">
        <v>32</v>
      </c>
      <c r="G2110" t="s">
        <v>2325</v>
      </c>
      <c r="H2110" s="61" t="str">
        <f t="shared" si="98"/>
        <v>71,626.00</v>
      </c>
      <c r="I2110" s="78">
        <f t="shared" si="99"/>
        <v>71626</v>
      </c>
      <c r="J2110">
        <v>0</v>
      </c>
      <c r="K2110">
        <v>0</v>
      </c>
      <c r="L2110" s="61">
        <v>40919</v>
      </c>
      <c r="M2110" s="93">
        <v>40919</v>
      </c>
      <c r="N2110">
        <v>94</v>
      </c>
      <c r="O2110">
        <v>546</v>
      </c>
      <c r="P2110">
        <v>72</v>
      </c>
      <c r="Q2110">
        <v>376</v>
      </c>
      <c r="R2110">
        <v>94</v>
      </c>
      <c r="S2110">
        <v>145</v>
      </c>
      <c r="T2110">
        <v>72</v>
      </c>
      <c r="U2110">
        <v>1</v>
      </c>
      <c r="V2110">
        <v>5</v>
      </c>
      <c r="W2110">
        <v>8</v>
      </c>
      <c r="X2110">
        <v>3</v>
      </c>
      <c r="Y2110">
        <v>0</v>
      </c>
      <c r="Z2110">
        <v>0</v>
      </c>
      <c r="AA2110" t="s">
        <v>27</v>
      </c>
      <c r="AB2110">
        <v>1</v>
      </c>
    </row>
    <row r="2111" spans="2:28" x14ac:dyDescent="0.2">
      <c r="B2111">
        <v>4786</v>
      </c>
      <c r="C2111">
        <v>1978</v>
      </c>
      <c r="D2111" s="59">
        <f t="shared" ca="1" si="97"/>
        <v>46</v>
      </c>
      <c r="E2111" t="s">
        <v>23</v>
      </c>
      <c r="F2111" t="s">
        <v>32</v>
      </c>
      <c r="G2111" t="s">
        <v>2326</v>
      </c>
      <c r="H2111" s="61" t="str">
        <f t="shared" si="98"/>
        <v>75,330.00</v>
      </c>
      <c r="I2111" s="78">
        <f t="shared" si="99"/>
        <v>75330</v>
      </c>
      <c r="J2111">
        <v>1</v>
      </c>
      <c r="K2111">
        <v>1</v>
      </c>
      <c r="L2111" s="61">
        <v>41009</v>
      </c>
      <c r="M2111" s="93">
        <v>41009</v>
      </c>
      <c r="N2111">
        <v>94</v>
      </c>
      <c r="O2111">
        <v>555</v>
      </c>
      <c r="P2111">
        <v>82</v>
      </c>
      <c r="Q2111">
        <v>257</v>
      </c>
      <c r="R2111">
        <v>93</v>
      </c>
      <c r="S2111">
        <v>61</v>
      </c>
      <c r="T2111">
        <v>61</v>
      </c>
      <c r="U2111">
        <v>4</v>
      </c>
      <c r="V2111">
        <v>10</v>
      </c>
      <c r="W2111">
        <v>12</v>
      </c>
      <c r="X2111">
        <v>6</v>
      </c>
      <c r="Y2111">
        <v>0</v>
      </c>
      <c r="Z2111">
        <v>0</v>
      </c>
      <c r="AA2111" t="s">
        <v>35</v>
      </c>
      <c r="AB2111">
        <v>0</v>
      </c>
    </row>
    <row r="2112" spans="2:28" x14ac:dyDescent="0.2">
      <c r="B2112">
        <v>5015</v>
      </c>
      <c r="C2112">
        <v>1977</v>
      </c>
      <c r="D2112" s="59">
        <f t="shared" ca="1" si="97"/>
        <v>47</v>
      </c>
      <c r="E2112" t="s">
        <v>53</v>
      </c>
      <c r="F2112" t="s">
        <v>32</v>
      </c>
      <c r="G2112" t="s">
        <v>2327</v>
      </c>
      <c r="H2112" s="61" t="str">
        <f t="shared" si="98"/>
        <v>34,529.00</v>
      </c>
      <c r="I2112" s="78">
        <f t="shared" si="99"/>
        <v>34529</v>
      </c>
      <c r="J2112">
        <v>1</v>
      </c>
      <c r="K2112">
        <v>0</v>
      </c>
      <c r="L2112" s="61" t="s">
        <v>78</v>
      </c>
      <c r="M2112" s="93">
        <v>41166</v>
      </c>
      <c r="N2112">
        <v>94</v>
      </c>
      <c r="O2112">
        <v>68</v>
      </c>
      <c r="P2112">
        <v>6</v>
      </c>
      <c r="Q2112">
        <v>38</v>
      </c>
      <c r="R2112">
        <v>3</v>
      </c>
      <c r="S2112">
        <v>6</v>
      </c>
      <c r="T2112">
        <v>41</v>
      </c>
      <c r="U2112">
        <v>2</v>
      </c>
      <c r="V2112">
        <v>2</v>
      </c>
      <c r="W2112">
        <v>3</v>
      </c>
      <c r="X2112">
        <v>7</v>
      </c>
      <c r="Y2112">
        <v>0</v>
      </c>
      <c r="Z2112">
        <v>0</v>
      </c>
      <c r="AA2112" t="s">
        <v>27</v>
      </c>
      <c r="AB2112">
        <v>0</v>
      </c>
    </row>
    <row r="2113" spans="2:28" x14ac:dyDescent="0.2">
      <c r="B2113">
        <v>8560</v>
      </c>
      <c r="C2113">
        <v>1993</v>
      </c>
      <c r="D2113" s="59">
        <f t="shared" ca="1" si="97"/>
        <v>31</v>
      </c>
      <c r="E2113" t="s">
        <v>23</v>
      </c>
      <c r="F2113" t="s">
        <v>28</v>
      </c>
      <c r="G2113" t="s">
        <v>2328</v>
      </c>
      <c r="H2113" s="61" t="str">
        <f t="shared" si="98"/>
        <v>48,789.00</v>
      </c>
      <c r="I2113" s="78">
        <f t="shared" si="99"/>
        <v>48789</v>
      </c>
      <c r="J2113">
        <v>0</v>
      </c>
      <c r="K2113">
        <v>0</v>
      </c>
      <c r="L2113" s="61">
        <v>41191</v>
      </c>
      <c r="M2113" s="93">
        <v>41191</v>
      </c>
      <c r="N2113">
        <v>94</v>
      </c>
      <c r="O2113">
        <v>351</v>
      </c>
      <c r="P2113">
        <v>16</v>
      </c>
      <c r="Q2113">
        <v>156</v>
      </c>
      <c r="R2113">
        <v>7</v>
      </c>
      <c r="S2113">
        <v>5</v>
      </c>
      <c r="T2113">
        <v>145</v>
      </c>
      <c r="U2113">
        <v>1</v>
      </c>
      <c r="V2113">
        <v>6</v>
      </c>
      <c r="W2113">
        <v>7</v>
      </c>
      <c r="X2113">
        <v>6</v>
      </c>
      <c r="Y2113">
        <v>0</v>
      </c>
      <c r="Z2113">
        <v>0</v>
      </c>
      <c r="AA2113" t="s">
        <v>31</v>
      </c>
      <c r="AB2113">
        <v>0</v>
      </c>
    </row>
    <row r="2114" spans="2:28" x14ac:dyDescent="0.2">
      <c r="B2114">
        <v>3469</v>
      </c>
      <c r="C2114">
        <v>1978</v>
      </c>
      <c r="D2114" s="59">
        <f t="shared" ca="1" si="97"/>
        <v>46</v>
      </c>
      <c r="E2114" t="s">
        <v>40</v>
      </c>
      <c r="F2114" t="s">
        <v>24</v>
      </c>
      <c r="G2114" t="s">
        <v>2329</v>
      </c>
      <c r="H2114" s="61" t="str">
        <f t="shared" si="98"/>
        <v>34,487.00</v>
      </c>
      <c r="I2114" s="78">
        <f t="shared" si="99"/>
        <v>34487</v>
      </c>
      <c r="J2114">
        <v>1</v>
      </c>
      <c r="K2114">
        <v>1</v>
      </c>
      <c r="L2114" s="61">
        <v>41069</v>
      </c>
      <c r="M2114" s="93">
        <v>41069</v>
      </c>
      <c r="N2114">
        <v>94</v>
      </c>
      <c r="O2114">
        <v>19</v>
      </c>
      <c r="P2114">
        <v>18</v>
      </c>
      <c r="Q2114">
        <v>33</v>
      </c>
      <c r="R2114">
        <v>24</v>
      </c>
      <c r="S2114">
        <v>1</v>
      </c>
      <c r="T2114">
        <v>8</v>
      </c>
      <c r="U2114">
        <v>3</v>
      </c>
      <c r="V2114">
        <v>3</v>
      </c>
      <c r="W2114">
        <v>3</v>
      </c>
      <c r="X2114">
        <v>9</v>
      </c>
      <c r="Y2114">
        <v>0</v>
      </c>
      <c r="Z2114">
        <v>0</v>
      </c>
      <c r="AA2114" t="s">
        <v>27</v>
      </c>
      <c r="AB2114">
        <v>0</v>
      </c>
    </row>
    <row r="2115" spans="2:28" x14ac:dyDescent="0.2">
      <c r="B2115">
        <v>5885</v>
      </c>
      <c r="C2115">
        <v>1974</v>
      </c>
      <c r="D2115" s="59">
        <f t="shared" ref="D2115:D2178" ca="1" si="100">(YEAR(NOW())-C2115)</f>
        <v>50</v>
      </c>
      <c r="E2115" t="s">
        <v>43</v>
      </c>
      <c r="F2115" t="s">
        <v>32</v>
      </c>
      <c r="G2115" t="s">
        <v>2330</v>
      </c>
      <c r="H2115" s="61" t="str">
        <f t="shared" ref="H2115:H2178" si="101">REPLACE(G2115,1,1,"")</f>
        <v>35,688.00</v>
      </c>
      <c r="I2115" s="78">
        <f t="shared" ref="I2115:I2178" si="102">VALUE(H2115)</f>
        <v>35688</v>
      </c>
      <c r="J2115">
        <v>2</v>
      </c>
      <c r="K2115">
        <v>1</v>
      </c>
      <c r="L2115" s="61" t="s">
        <v>442</v>
      </c>
      <c r="M2115" s="93">
        <v>41143</v>
      </c>
      <c r="N2115">
        <v>94</v>
      </c>
      <c r="O2115">
        <v>73</v>
      </c>
      <c r="P2115">
        <v>3</v>
      </c>
      <c r="Q2115">
        <v>90</v>
      </c>
      <c r="R2115">
        <v>12</v>
      </c>
      <c r="S2115">
        <v>1</v>
      </c>
      <c r="T2115">
        <v>32</v>
      </c>
      <c r="U2115">
        <v>7</v>
      </c>
      <c r="V2115">
        <v>4</v>
      </c>
      <c r="W2115">
        <v>4</v>
      </c>
      <c r="X2115">
        <v>8</v>
      </c>
      <c r="Y2115">
        <v>0</v>
      </c>
      <c r="Z2115">
        <v>0</v>
      </c>
      <c r="AA2115" t="s">
        <v>31</v>
      </c>
      <c r="AB2115">
        <v>0</v>
      </c>
    </row>
    <row r="2116" spans="2:28" x14ac:dyDescent="0.2">
      <c r="B2116">
        <v>3310</v>
      </c>
      <c r="C2116">
        <v>1974</v>
      </c>
      <c r="D2116" s="59">
        <f t="shared" ca="1" si="100"/>
        <v>50</v>
      </c>
      <c r="E2116" t="s">
        <v>43</v>
      </c>
      <c r="F2116" t="s">
        <v>32</v>
      </c>
      <c r="G2116" t="s">
        <v>2330</v>
      </c>
      <c r="H2116" s="61" t="str">
        <f t="shared" si="101"/>
        <v>35,688.00</v>
      </c>
      <c r="I2116" s="78">
        <f t="shared" si="102"/>
        <v>35688</v>
      </c>
      <c r="J2116">
        <v>2</v>
      </c>
      <c r="K2116">
        <v>1</v>
      </c>
      <c r="L2116" s="61" t="s">
        <v>442</v>
      </c>
      <c r="M2116" s="93">
        <v>41143</v>
      </c>
      <c r="N2116">
        <v>94</v>
      </c>
      <c r="O2116">
        <v>73</v>
      </c>
      <c r="P2116">
        <v>3</v>
      </c>
      <c r="Q2116">
        <v>90</v>
      </c>
      <c r="R2116">
        <v>12</v>
      </c>
      <c r="S2116">
        <v>1</v>
      </c>
      <c r="T2116">
        <v>32</v>
      </c>
      <c r="U2116">
        <v>7</v>
      </c>
      <c r="V2116">
        <v>4</v>
      </c>
      <c r="W2116">
        <v>4</v>
      </c>
      <c r="X2116">
        <v>8</v>
      </c>
      <c r="Y2116">
        <v>0</v>
      </c>
      <c r="Z2116">
        <v>0</v>
      </c>
      <c r="AA2116" t="s">
        <v>27</v>
      </c>
      <c r="AB2116">
        <v>0</v>
      </c>
    </row>
    <row r="2117" spans="2:28" x14ac:dyDescent="0.2">
      <c r="B2117">
        <v>2134</v>
      </c>
      <c r="C2117">
        <v>1953</v>
      </c>
      <c r="D2117" s="59">
        <f t="shared" ca="1" si="100"/>
        <v>71</v>
      </c>
      <c r="E2117" t="s">
        <v>23</v>
      </c>
      <c r="F2117" t="s">
        <v>28</v>
      </c>
      <c r="G2117" t="s">
        <v>2331</v>
      </c>
      <c r="H2117" s="61" t="str">
        <f t="shared" si="101"/>
        <v>53,700.00</v>
      </c>
      <c r="I2117" s="78">
        <f t="shared" si="102"/>
        <v>53700</v>
      </c>
      <c r="J2117">
        <v>0</v>
      </c>
      <c r="K2117">
        <v>1</v>
      </c>
      <c r="L2117" s="61" t="s">
        <v>275</v>
      </c>
      <c r="M2117" s="93">
        <v>41138</v>
      </c>
      <c r="N2117">
        <v>94</v>
      </c>
      <c r="O2117">
        <v>263</v>
      </c>
      <c r="P2117">
        <v>5</v>
      </c>
      <c r="Q2117">
        <v>233</v>
      </c>
      <c r="R2117">
        <v>69</v>
      </c>
      <c r="S2117">
        <v>41</v>
      </c>
      <c r="T2117">
        <v>83</v>
      </c>
      <c r="U2117">
        <v>4</v>
      </c>
      <c r="V2117">
        <v>5</v>
      </c>
      <c r="W2117">
        <v>8</v>
      </c>
      <c r="X2117">
        <v>5</v>
      </c>
      <c r="Y2117">
        <v>0</v>
      </c>
      <c r="Z2117">
        <v>0</v>
      </c>
      <c r="AA2117" t="s">
        <v>67</v>
      </c>
      <c r="AB2117">
        <v>0</v>
      </c>
    </row>
    <row r="2118" spans="2:28" x14ac:dyDescent="0.2">
      <c r="B2118">
        <v>2532</v>
      </c>
      <c r="C2118">
        <v>1988</v>
      </c>
      <c r="D2118" s="59">
        <f t="shared" ca="1" si="100"/>
        <v>36</v>
      </c>
      <c r="E2118" t="s">
        <v>53</v>
      </c>
      <c r="F2118" t="s">
        <v>28</v>
      </c>
      <c r="G2118" t="s">
        <v>2332</v>
      </c>
      <c r="H2118" s="61" t="str">
        <f t="shared" si="101"/>
        <v>73,454.00</v>
      </c>
      <c r="I2118" s="78">
        <f t="shared" si="102"/>
        <v>73454</v>
      </c>
      <c r="J2118">
        <v>0</v>
      </c>
      <c r="K2118">
        <v>0</v>
      </c>
      <c r="L2118" s="61">
        <v>41642</v>
      </c>
      <c r="M2118" s="93">
        <v>41642</v>
      </c>
      <c r="N2118">
        <v>95</v>
      </c>
      <c r="O2118">
        <v>982</v>
      </c>
      <c r="P2118">
        <v>73</v>
      </c>
      <c r="Q2118">
        <v>351</v>
      </c>
      <c r="R2118">
        <v>56</v>
      </c>
      <c r="S2118">
        <v>14</v>
      </c>
      <c r="T2118">
        <v>175</v>
      </c>
      <c r="U2118">
        <v>1</v>
      </c>
      <c r="V2118">
        <v>2</v>
      </c>
      <c r="W2118">
        <v>6</v>
      </c>
      <c r="X2118">
        <v>5</v>
      </c>
      <c r="Y2118">
        <v>0</v>
      </c>
      <c r="Z2118">
        <v>0</v>
      </c>
      <c r="AA2118" t="s">
        <v>27</v>
      </c>
      <c r="AB2118">
        <v>1</v>
      </c>
    </row>
    <row r="2119" spans="2:28" x14ac:dyDescent="0.2">
      <c r="B2119">
        <v>2579</v>
      </c>
      <c r="C2119">
        <v>1958</v>
      </c>
      <c r="D2119" s="59">
        <f t="shared" ca="1" si="100"/>
        <v>66</v>
      </c>
      <c r="E2119" t="s">
        <v>23</v>
      </c>
      <c r="F2119" t="s">
        <v>32</v>
      </c>
      <c r="G2119" t="s">
        <v>2333</v>
      </c>
      <c r="H2119" s="61" t="str">
        <f t="shared" si="101"/>
        <v>71,113.00</v>
      </c>
      <c r="I2119" s="78">
        <f t="shared" si="102"/>
        <v>71113</v>
      </c>
      <c r="J2119">
        <v>0</v>
      </c>
      <c r="K2119">
        <v>1</v>
      </c>
      <c r="L2119" s="61" t="s">
        <v>453</v>
      </c>
      <c r="M2119" s="93">
        <v>41625</v>
      </c>
      <c r="N2119">
        <v>95</v>
      </c>
      <c r="O2119">
        <v>495</v>
      </c>
      <c r="P2119">
        <v>33</v>
      </c>
      <c r="Q2119">
        <v>255</v>
      </c>
      <c r="R2119">
        <v>11</v>
      </c>
      <c r="S2119">
        <v>33</v>
      </c>
      <c r="T2119">
        <v>8</v>
      </c>
      <c r="U2119">
        <v>4</v>
      </c>
      <c r="V2119">
        <v>6</v>
      </c>
      <c r="W2119">
        <v>9</v>
      </c>
      <c r="X2119">
        <v>4</v>
      </c>
      <c r="Y2119">
        <v>0</v>
      </c>
      <c r="Z2119">
        <v>0</v>
      </c>
      <c r="AA2119" t="s">
        <v>27</v>
      </c>
      <c r="AB2119">
        <v>0</v>
      </c>
    </row>
    <row r="2120" spans="2:28" x14ac:dyDescent="0.2">
      <c r="B2120">
        <v>5623</v>
      </c>
      <c r="C2120">
        <v>1981</v>
      </c>
      <c r="D2120" s="59">
        <f t="shared" ca="1" si="100"/>
        <v>43</v>
      </c>
      <c r="E2120" t="s">
        <v>53</v>
      </c>
      <c r="F2120" t="s">
        <v>32</v>
      </c>
      <c r="G2120" t="s">
        <v>2334</v>
      </c>
      <c r="H2120" s="61" t="str">
        <f t="shared" si="101"/>
        <v>31,535.00</v>
      </c>
      <c r="I2120" s="78">
        <f t="shared" si="102"/>
        <v>31535</v>
      </c>
      <c r="J2120">
        <v>1</v>
      </c>
      <c r="K2120">
        <v>0</v>
      </c>
      <c r="L2120" s="61" t="s">
        <v>1052</v>
      </c>
      <c r="M2120" s="93">
        <v>41543</v>
      </c>
      <c r="N2120">
        <v>95</v>
      </c>
      <c r="O2120">
        <v>15</v>
      </c>
      <c r="P2120">
        <v>4</v>
      </c>
      <c r="Q2120">
        <v>13</v>
      </c>
      <c r="R2120">
        <v>0</v>
      </c>
      <c r="S2120">
        <v>0</v>
      </c>
      <c r="T2120">
        <v>19</v>
      </c>
      <c r="U2120">
        <v>1</v>
      </c>
      <c r="V2120">
        <v>1</v>
      </c>
      <c r="W2120">
        <v>2</v>
      </c>
      <c r="X2120">
        <v>7</v>
      </c>
      <c r="Y2120">
        <v>0</v>
      </c>
      <c r="Z2120">
        <v>0</v>
      </c>
      <c r="AA2120" t="s">
        <v>27</v>
      </c>
      <c r="AB2120">
        <v>1</v>
      </c>
    </row>
    <row r="2121" spans="2:28" x14ac:dyDescent="0.2">
      <c r="B2121">
        <v>4789</v>
      </c>
      <c r="C2121">
        <v>1954</v>
      </c>
      <c r="D2121" s="59">
        <f t="shared" ca="1" si="100"/>
        <v>70</v>
      </c>
      <c r="E2121" t="s">
        <v>23</v>
      </c>
      <c r="F2121" t="s">
        <v>32</v>
      </c>
      <c r="G2121" t="s">
        <v>2335</v>
      </c>
      <c r="H2121" s="61" t="str">
        <f t="shared" si="101"/>
        <v>80,812.00</v>
      </c>
      <c r="I2121" s="78">
        <f t="shared" si="102"/>
        <v>80812</v>
      </c>
      <c r="J2121">
        <v>0</v>
      </c>
      <c r="K2121">
        <v>0</v>
      </c>
      <c r="L2121" s="61" t="s">
        <v>1390</v>
      </c>
      <c r="M2121" s="93">
        <v>41534</v>
      </c>
      <c r="N2121">
        <v>95</v>
      </c>
      <c r="O2121">
        <v>769</v>
      </c>
      <c r="P2121">
        <v>22</v>
      </c>
      <c r="Q2121">
        <v>500</v>
      </c>
      <c r="R2121">
        <v>210</v>
      </c>
      <c r="S2121">
        <v>143</v>
      </c>
      <c r="T2121">
        <v>33</v>
      </c>
      <c r="U2121">
        <v>1</v>
      </c>
      <c r="V2121">
        <v>4</v>
      </c>
      <c r="W2121">
        <v>5</v>
      </c>
      <c r="X2121">
        <v>2</v>
      </c>
      <c r="Y2121">
        <v>0</v>
      </c>
      <c r="Z2121">
        <v>0</v>
      </c>
      <c r="AA2121" t="s">
        <v>50</v>
      </c>
      <c r="AB2121">
        <v>3</v>
      </c>
    </row>
    <row r="2122" spans="2:28" x14ac:dyDescent="0.2">
      <c r="B2122">
        <v>9523</v>
      </c>
      <c r="C2122">
        <v>1983</v>
      </c>
      <c r="D2122" s="59">
        <f t="shared" ca="1" si="100"/>
        <v>41</v>
      </c>
      <c r="E2122" t="s">
        <v>23</v>
      </c>
      <c r="F2122" t="s">
        <v>32</v>
      </c>
      <c r="G2122" t="s">
        <v>2336</v>
      </c>
      <c r="H2122" s="61" t="str">
        <f t="shared" si="101"/>
        <v>40,479.00</v>
      </c>
      <c r="I2122" s="78">
        <f t="shared" si="102"/>
        <v>40479</v>
      </c>
      <c r="J2122">
        <v>1</v>
      </c>
      <c r="K2122">
        <v>0</v>
      </c>
      <c r="L2122" s="61" t="s">
        <v>622</v>
      </c>
      <c r="M2122" s="93">
        <v>41503</v>
      </c>
      <c r="N2122">
        <v>95</v>
      </c>
      <c r="O2122">
        <v>5</v>
      </c>
      <c r="P2122">
        <v>0</v>
      </c>
      <c r="Q2122">
        <v>8</v>
      </c>
      <c r="R2122">
        <v>2</v>
      </c>
      <c r="S2122">
        <v>0</v>
      </c>
      <c r="T2122">
        <v>0</v>
      </c>
      <c r="U2122">
        <v>1</v>
      </c>
      <c r="V2122">
        <v>0</v>
      </c>
      <c r="W2122">
        <v>3</v>
      </c>
      <c r="X2122">
        <v>4</v>
      </c>
      <c r="Y2122">
        <v>0</v>
      </c>
      <c r="Z2122">
        <v>0</v>
      </c>
      <c r="AA2122" t="s">
        <v>27</v>
      </c>
      <c r="AB2122">
        <v>0</v>
      </c>
    </row>
    <row r="2123" spans="2:28" x14ac:dyDescent="0.2">
      <c r="B2123">
        <v>5268</v>
      </c>
      <c r="C2123">
        <v>1961</v>
      </c>
      <c r="D2123" s="59">
        <f t="shared" ca="1" si="100"/>
        <v>63</v>
      </c>
      <c r="E2123" t="s">
        <v>23</v>
      </c>
      <c r="F2123" t="s">
        <v>32</v>
      </c>
      <c r="G2123" t="s">
        <v>2337</v>
      </c>
      <c r="H2123" s="61" t="str">
        <f t="shared" si="101"/>
        <v>29,440.00</v>
      </c>
      <c r="I2123" s="78">
        <f t="shared" si="102"/>
        <v>29440</v>
      </c>
      <c r="J2123">
        <v>1</v>
      </c>
      <c r="K2123">
        <v>1</v>
      </c>
      <c r="L2123" s="61">
        <v>41586</v>
      </c>
      <c r="M2123" s="93">
        <v>41586</v>
      </c>
      <c r="N2123">
        <v>95</v>
      </c>
      <c r="O2123">
        <v>17</v>
      </c>
      <c r="P2123">
        <v>8</v>
      </c>
      <c r="Q2123">
        <v>14</v>
      </c>
      <c r="R2123">
        <v>10</v>
      </c>
      <c r="S2123">
        <v>4</v>
      </c>
      <c r="T2123">
        <v>3</v>
      </c>
      <c r="U2123">
        <v>2</v>
      </c>
      <c r="V2123">
        <v>1</v>
      </c>
      <c r="W2123">
        <v>4</v>
      </c>
      <c r="X2123">
        <v>7</v>
      </c>
      <c r="Y2123">
        <v>0</v>
      </c>
      <c r="Z2123">
        <v>0</v>
      </c>
      <c r="AA2123" t="s">
        <v>46</v>
      </c>
      <c r="AB2123">
        <v>0</v>
      </c>
    </row>
    <row r="2124" spans="2:28" x14ac:dyDescent="0.2">
      <c r="B2124">
        <v>1545</v>
      </c>
      <c r="C2124">
        <v>1987</v>
      </c>
      <c r="D2124" s="59">
        <f t="shared" ca="1" si="100"/>
        <v>37</v>
      </c>
      <c r="E2124" t="s">
        <v>23</v>
      </c>
      <c r="F2124" t="s">
        <v>32</v>
      </c>
      <c r="G2124" t="s">
        <v>2338</v>
      </c>
      <c r="H2124" s="61" t="str">
        <f t="shared" si="101"/>
        <v>38,508.00</v>
      </c>
      <c r="I2124" s="78">
        <f t="shared" si="102"/>
        <v>38508</v>
      </c>
      <c r="J2124">
        <v>1</v>
      </c>
      <c r="K2124">
        <v>0</v>
      </c>
      <c r="L2124" s="61">
        <v>41313</v>
      </c>
      <c r="M2124" s="93">
        <v>41313</v>
      </c>
      <c r="N2124">
        <v>95</v>
      </c>
      <c r="O2124">
        <v>120</v>
      </c>
      <c r="P2124">
        <v>19</v>
      </c>
      <c r="Q2124">
        <v>206</v>
      </c>
      <c r="R2124">
        <v>25</v>
      </c>
      <c r="S2124">
        <v>19</v>
      </c>
      <c r="T2124">
        <v>54</v>
      </c>
      <c r="U2124">
        <v>6</v>
      </c>
      <c r="V2124">
        <v>7</v>
      </c>
      <c r="W2124">
        <v>5</v>
      </c>
      <c r="X2124">
        <v>8</v>
      </c>
      <c r="Y2124">
        <v>0</v>
      </c>
      <c r="Z2124">
        <v>0</v>
      </c>
      <c r="AA2124" t="s">
        <v>27</v>
      </c>
      <c r="AB2124">
        <v>0</v>
      </c>
    </row>
    <row r="2125" spans="2:28" x14ac:dyDescent="0.2">
      <c r="B2125">
        <v>2254</v>
      </c>
      <c r="C2125">
        <v>1984</v>
      </c>
      <c r="D2125" s="59">
        <f t="shared" ca="1" si="100"/>
        <v>40</v>
      </c>
      <c r="E2125" t="s">
        <v>23</v>
      </c>
      <c r="F2125" t="s">
        <v>32</v>
      </c>
      <c r="G2125" t="s">
        <v>2339</v>
      </c>
      <c r="H2125" s="61" t="str">
        <f t="shared" si="101"/>
        <v>69,520.00</v>
      </c>
      <c r="I2125" s="78">
        <f t="shared" si="102"/>
        <v>69520</v>
      </c>
      <c r="J2125">
        <v>0</v>
      </c>
      <c r="K2125">
        <v>0</v>
      </c>
      <c r="L2125" s="61">
        <v>41462</v>
      </c>
      <c r="M2125" s="93">
        <v>41462</v>
      </c>
      <c r="N2125">
        <v>95</v>
      </c>
      <c r="O2125">
        <v>627</v>
      </c>
      <c r="P2125">
        <v>120</v>
      </c>
      <c r="Q2125">
        <v>414</v>
      </c>
      <c r="R2125">
        <v>121</v>
      </c>
      <c r="S2125">
        <v>80</v>
      </c>
      <c r="T2125">
        <v>93</v>
      </c>
      <c r="U2125">
        <v>1</v>
      </c>
      <c r="V2125">
        <v>9</v>
      </c>
      <c r="W2125">
        <v>5</v>
      </c>
      <c r="X2125">
        <v>5</v>
      </c>
      <c r="Y2125">
        <v>0</v>
      </c>
      <c r="Z2125">
        <v>0</v>
      </c>
      <c r="AA2125" t="s">
        <v>38</v>
      </c>
      <c r="AB2125">
        <v>0</v>
      </c>
    </row>
    <row r="2126" spans="2:28" x14ac:dyDescent="0.2">
      <c r="B2126">
        <v>2661</v>
      </c>
      <c r="C2126">
        <v>1965</v>
      </c>
      <c r="D2126" s="59">
        <f t="shared" ca="1" si="100"/>
        <v>59</v>
      </c>
      <c r="E2126" t="s">
        <v>23</v>
      </c>
      <c r="F2126" t="s">
        <v>28</v>
      </c>
      <c r="G2126" t="s">
        <v>2340</v>
      </c>
      <c r="H2126" s="61" t="str">
        <f t="shared" si="101"/>
        <v>18,701.00</v>
      </c>
      <c r="I2126" s="78">
        <f t="shared" si="102"/>
        <v>18701</v>
      </c>
      <c r="J2126">
        <v>1</v>
      </c>
      <c r="K2126">
        <v>1</v>
      </c>
      <c r="L2126" s="61">
        <v>41370</v>
      </c>
      <c r="M2126" s="93">
        <v>41370</v>
      </c>
      <c r="N2126">
        <v>95</v>
      </c>
      <c r="O2126">
        <v>12</v>
      </c>
      <c r="P2126">
        <v>4</v>
      </c>
      <c r="Q2126">
        <v>2</v>
      </c>
      <c r="R2126">
        <v>10</v>
      </c>
      <c r="S2126">
        <v>6</v>
      </c>
      <c r="T2126">
        <v>10</v>
      </c>
      <c r="U2126">
        <v>4</v>
      </c>
      <c r="V2126">
        <v>2</v>
      </c>
      <c r="W2126">
        <v>4</v>
      </c>
      <c r="X2126">
        <v>5</v>
      </c>
      <c r="Y2126">
        <v>0</v>
      </c>
      <c r="Z2126">
        <v>0</v>
      </c>
      <c r="AA2126" t="s">
        <v>67</v>
      </c>
      <c r="AB2126">
        <v>0</v>
      </c>
    </row>
    <row r="2127" spans="2:28" x14ac:dyDescent="0.2">
      <c r="B2127">
        <v>3130</v>
      </c>
      <c r="C2127">
        <v>1965</v>
      </c>
      <c r="D2127" s="59">
        <f t="shared" ca="1" si="100"/>
        <v>59</v>
      </c>
      <c r="E2127" t="s">
        <v>23</v>
      </c>
      <c r="F2127" t="s">
        <v>28</v>
      </c>
      <c r="G2127" t="s">
        <v>2340</v>
      </c>
      <c r="H2127" s="61" t="str">
        <f t="shared" si="101"/>
        <v>18,701.00</v>
      </c>
      <c r="I2127" s="78">
        <f t="shared" si="102"/>
        <v>18701</v>
      </c>
      <c r="J2127">
        <v>1</v>
      </c>
      <c r="K2127">
        <v>1</v>
      </c>
      <c r="L2127" s="61">
        <v>41370</v>
      </c>
      <c r="M2127" s="93">
        <v>41370</v>
      </c>
      <c r="N2127">
        <v>95</v>
      </c>
      <c r="O2127">
        <v>12</v>
      </c>
      <c r="P2127">
        <v>4</v>
      </c>
      <c r="Q2127">
        <v>2</v>
      </c>
      <c r="R2127">
        <v>10</v>
      </c>
      <c r="S2127">
        <v>6</v>
      </c>
      <c r="T2127">
        <v>10</v>
      </c>
      <c r="U2127">
        <v>4</v>
      </c>
      <c r="V2127">
        <v>2</v>
      </c>
      <c r="W2127">
        <v>4</v>
      </c>
      <c r="X2127">
        <v>5</v>
      </c>
      <c r="Y2127">
        <v>0</v>
      </c>
      <c r="Z2127">
        <v>0</v>
      </c>
      <c r="AA2127" t="s">
        <v>27</v>
      </c>
      <c r="AB2127">
        <v>0</v>
      </c>
    </row>
    <row r="2128" spans="2:28" x14ac:dyDescent="0.2">
      <c r="B2128">
        <v>5847</v>
      </c>
      <c r="C2128">
        <v>1970</v>
      </c>
      <c r="D2128" s="59">
        <f t="shared" ca="1" si="100"/>
        <v>54</v>
      </c>
      <c r="E2128" t="s">
        <v>23</v>
      </c>
      <c r="F2128" t="s">
        <v>24</v>
      </c>
      <c r="G2128" t="s">
        <v>2341</v>
      </c>
      <c r="H2128" s="61" t="str">
        <f t="shared" si="101"/>
        <v>69,901.00</v>
      </c>
      <c r="I2128" s="78">
        <f t="shared" si="102"/>
        <v>69901</v>
      </c>
      <c r="J2128">
        <v>0</v>
      </c>
      <c r="K2128">
        <v>1</v>
      </c>
      <c r="L2128" s="61" t="s">
        <v>180</v>
      </c>
      <c r="M2128" s="93">
        <v>41423</v>
      </c>
      <c r="N2128">
        <v>95</v>
      </c>
      <c r="O2128">
        <v>312</v>
      </c>
      <c r="P2128">
        <v>21</v>
      </c>
      <c r="Q2128">
        <v>206</v>
      </c>
      <c r="R2128">
        <v>102</v>
      </c>
      <c r="S2128">
        <v>92</v>
      </c>
      <c r="T2128">
        <v>149</v>
      </c>
      <c r="U2128">
        <v>3</v>
      </c>
      <c r="V2128">
        <v>7</v>
      </c>
      <c r="W2128">
        <v>10</v>
      </c>
      <c r="X2128">
        <v>5</v>
      </c>
      <c r="Y2128">
        <v>0</v>
      </c>
      <c r="Z2128">
        <v>0</v>
      </c>
      <c r="AA2128" t="s">
        <v>27</v>
      </c>
      <c r="AB2128">
        <v>0</v>
      </c>
    </row>
    <row r="2129" spans="2:28" x14ac:dyDescent="0.2">
      <c r="B2129">
        <v>5863</v>
      </c>
      <c r="C2129">
        <v>1954</v>
      </c>
      <c r="D2129" s="59">
        <f t="shared" ca="1" si="100"/>
        <v>70</v>
      </c>
      <c r="E2129" t="s">
        <v>23</v>
      </c>
      <c r="F2129" t="s">
        <v>32</v>
      </c>
      <c r="G2129" t="s">
        <v>2342</v>
      </c>
      <c r="H2129" s="61" t="str">
        <f t="shared" si="101"/>
        <v>47,703.00</v>
      </c>
      <c r="I2129" s="78">
        <f t="shared" si="102"/>
        <v>47703</v>
      </c>
      <c r="J2129">
        <v>0</v>
      </c>
      <c r="K2129">
        <v>1</v>
      </c>
      <c r="L2129" s="61" t="s">
        <v>180</v>
      </c>
      <c r="M2129" s="93">
        <v>41423</v>
      </c>
      <c r="N2129">
        <v>95</v>
      </c>
      <c r="O2129">
        <v>359</v>
      </c>
      <c r="P2129">
        <v>0</v>
      </c>
      <c r="Q2129">
        <v>134</v>
      </c>
      <c r="R2129">
        <v>13</v>
      </c>
      <c r="S2129">
        <v>26</v>
      </c>
      <c r="T2129">
        <v>123</v>
      </c>
      <c r="U2129">
        <v>4</v>
      </c>
      <c r="V2129">
        <v>6</v>
      </c>
      <c r="W2129">
        <v>8</v>
      </c>
      <c r="X2129">
        <v>5</v>
      </c>
      <c r="Y2129">
        <v>0</v>
      </c>
      <c r="Z2129">
        <v>0</v>
      </c>
      <c r="AA2129" t="s">
        <v>27</v>
      </c>
      <c r="AB2129">
        <v>0</v>
      </c>
    </row>
    <row r="2130" spans="2:28" x14ac:dyDescent="0.2">
      <c r="B2130">
        <v>999</v>
      </c>
      <c r="C2130">
        <v>1992</v>
      </c>
      <c r="D2130" s="59">
        <f t="shared" ca="1" si="100"/>
        <v>32</v>
      </c>
      <c r="E2130" t="s">
        <v>23</v>
      </c>
      <c r="F2130" t="s">
        <v>28</v>
      </c>
      <c r="G2130" t="s">
        <v>2343</v>
      </c>
      <c r="H2130" s="61" t="str">
        <f t="shared" si="101"/>
        <v>86,037.00</v>
      </c>
      <c r="I2130" s="78">
        <f t="shared" si="102"/>
        <v>86037</v>
      </c>
      <c r="J2130">
        <v>0</v>
      </c>
      <c r="K2130">
        <v>0</v>
      </c>
      <c r="L2130" s="61">
        <v>41306</v>
      </c>
      <c r="M2130" s="93">
        <v>41306</v>
      </c>
      <c r="N2130">
        <v>95</v>
      </c>
      <c r="O2130">
        <v>490</v>
      </c>
      <c r="P2130">
        <v>44</v>
      </c>
      <c r="Q2130">
        <v>125</v>
      </c>
      <c r="R2130">
        <v>29</v>
      </c>
      <c r="S2130">
        <v>20</v>
      </c>
      <c r="T2130">
        <v>22</v>
      </c>
      <c r="U2130">
        <v>1</v>
      </c>
      <c r="V2130">
        <v>6</v>
      </c>
      <c r="W2130">
        <v>11</v>
      </c>
      <c r="X2130">
        <v>3</v>
      </c>
      <c r="Y2130">
        <v>1</v>
      </c>
      <c r="Z2130">
        <v>0</v>
      </c>
      <c r="AA2130" t="s">
        <v>31</v>
      </c>
      <c r="AB2130">
        <v>2</v>
      </c>
    </row>
    <row r="2131" spans="2:28" x14ac:dyDescent="0.2">
      <c r="B2131">
        <v>2931</v>
      </c>
      <c r="C2131">
        <v>1979</v>
      </c>
      <c r="D2131" s="59">
        <f t="shared" ca="1" si="100"/>
        <v>45</v>
      </c>
      <c r="E2131" t="s">
        <v>23</v>
      </c>
      <c r="F2131" t="s">
        <v>24</v>
      </c>
      <c r="G2131" t="s">
        <v>2344</v>
      </c>
      <c r="H2131" s="61" t="str">
        <f t="shared" si="101"/>
        <v>71,847.00</v>
      </c>
      <c r="I2131" s="78">
        <f t="shared" si="102"/>
        <v>71847</v>
      </c>
      <c r="J2131">
        <v>0</v>
      </c>
      <c r="K2131">
        <v>0</v>
      </c>
      <c r="L2131" s="61" t="s">
        <v>271</v>
      </c>
      <c r="M2131" s="93">
        <v>41173</v>
      </c>
      <c r="N2131">
        <v>95</v>
      </c>
      <c r="O2131">
        <v>737</v>
      </c>
      <c r="P2131">
        <v>21</v>
      </c>
      <c r="Q2131">
        <v>106</v>
      </c>
      <c r="R2131">
        <v>55</v>
      </c>
      <c r="S2131">
        <v>63</v>
      </c>
      <c r="T2131">
        <v>210</v>
      </c>
      <c r="U2131">
        <v>0</v>
      </c>
      <c r="V2131">
        <v>6</v>
      </c>
      <c r="W2131">
        <v>9</v>
      </c>
      <c r="X2131">
        <v>3</v>
      </c>
      <c r="Y2131">
        <v>0</v>
      </c>
      <c r="Z2131">
        <v>0</v>
      </c>
      <c r="AA2131" t="s">
        <v>27</v>
      </c>
      <c r="AB2131">
        <v>1</v>
      </c>
    </row>
    <row r="2132" spans="2:28" x14ac:dyDescent="0.2">
      <c r="B2132">
        <v>1890</v>
      </c>
      <c r="C2132">
        <v>1972</v>
      </c>
      <c r="D2132" s="59">
        <f t="shared" ca="1" si="100"/>
        <v>52</v>
      </c>
      <c r="E2132" t="s">
        <v>43</v>
      </c>
      <c r="F2132" t="s">
        <v>32</v>
      </c>
      <c r="G2132" t="s">
        <v>2345</v>
      </c>
      <c r="H2132" s="61" t="str">
        <f t="shared" si="101"/>
        <v>42,033.00</v>
      </c>
      <c r="I2132" s="78">
        <f t="shared" si="102"/>
        <v>42033</v>
      </c>
      <c r="J2132">
        <v>1</v>
      </c>
      <c r="K2132">
        <v>1</v>
      </c>
      <c r="L2132" s="61" t="s">
        <v>2346</v>
      </c>
      <c r="M2132" s="93">
        <v>41171</v>
      </c>
      <c r="N2132">
        <v>95</v>
      </c>
      <c r="O2132">
        <v>11</v>
      </c>
      <c r="P2132">
        <v>1</v>
      </c>
      <c r="Q2132">
        <v>4</v>
      </c>
      <c r="R2132">
        <v>2</v>
      </c>
      <c r="S2132">
        <v>0</v>
      </c>
      <c r="T2132">
        <v>7</v>
      </c>
      <c r="U2132">
        <v>1</v>
      </c>
      <c r="V2132">
        <v>1</v>
      </c>
      <c r="W2132">
        <v>2</v>
      </c>
      <c r="X2132">
        <v>7</v>
      </c>
      <c r="Y2132">
        <v>0</v>
      </c>
      <c r="Z2132">
        <v>0</v>
      </c>
      <c r="AA2132" t="s">
        <v>27</v>
      </c>
      <c r="AB2132">
        <v>0</v>
      </c>
    </row>
    <row r="2133" spans="2:28" x14ac:dyDescent="0.2">
      <c r="B2133">
        <v>5589</v>
      </c>
      <c r="C2133">
        <v>1965</v>
      </c>
      <c r="D2133" s="59">
        <f t="shared" ca="1" si="100"/>
        <v>59</v>
      </c>
      <c r="E2133" t="s">
        <v>23</v>
      </c>
      <c r="F2133" t="s">
        <v>24</v>
      </c>
      <c r="G2133" t="s">
        <v>2347</v>
      </c>
      <c r="H2133" s="61" t="str">
        <f t="shared" si="101"/>
        <v>51,983.00</v>
      </c>
      <c r="I2133" s="78">
        <f t="shared" si="102"/>
        <v>51983</v>
      </c>
      <c r="J2133">
        <v>0</v>
      </c>
      <c r="K2133">
        <v>1</v>
      </c>
      <c r="L2133" s="61" t="s">
        <v>658</v>
      </c>
      <c r="M2133" s="93">
        <v>41152</v>
      </c>
      <c r="N2133">
        <v>95</v>
      </c>
      <c r="O2133">
        <v>631</v>
      </c>
      <c r="P2133">
        <v>0</v>
      </c>
      <c r="Q2133">
        <v>115</v>
      </c>
      <c r="R2133">
        <v>10</v>
      </c>
      <c r="S2133">
        <v>7</v>
      </c>
      <c r="T2133">
        <v>30</v>
      </c>
      <c r="U2133">
        <v>3</v>
      </c>
      <c r="V2133">
        <v>9</v>
      </c>
      <c r="W2133">
        <v>10</v>
      </c>
      <c r="X2133">
        <v>7</v>
      </c>
      <c r="Y2133">
        <v>0</v>
      </c>
      <c r="Z2133">
        <v>0</v>
      </c>
      <c r="AA2133" t="s">
        <v>50</v>
      </c>
      <c r="AB2133">
        <v>0</v>
      </c>
    </row>
    <row r="2134" spans="2:28" x14ac:dyDescent="0.2">
      <c r="B2134">
        <v>10172</v>
      </c>
      <c r="C2134">
        <v>1989</v>
      </c>
      <c r="D2134" s="59">
        <f t="shared" ca="1" si="100"/>
        <v>35</v>
      </c>
      <c r="E2134" t="s">
        <v>23</v>
      </c>
      <c r="F2134" t="s">
        <v>28</v>
      </c>
      <c r="G2134" t="s">
        <v>2348</v>
      </c>
      <c r="H2134" s="61" t="str">
        <f t="shared" si="101"/>
        <v>68,655.00</v>
      </c>
      <c r="I2134" s="78">
        <f t="shared" si="102"/>
        <v>68655</v>
      </c>
      <c r="J2134">
        <v>0</v>
      </c>
      <c r="K2134">
        <v>0</v>
      </c>
      <c r="L2134" s="61">
        <v>41190</v>
      </c>
      <c r="M2134" s="93">
        <v>41190</v>
      </c>
      <c r="N2134">
        <v>95</v>
      </c>
      <c r="O2134">
        <v>456</v>
      </c>
      <c r="P2134">
        <v>19</v>
      </c>
      <c r="Q2134">
        <v>832</v>
      </c>
      <c r="R2134">
        <v>75</v>
      </c>
      <c r="S2134">
        <v>118</v>
      </c>
      <c r="T2134">
        <v>38</v>
      </c>
      <c r="U2134">
        <v>1</v>
      </c>
      <c r="V2134">
        <v>4</v>
      </c>
      <c r="W2134">
        <v>11</v>
      </c>
      <c r="X2134">
        <v>3</v>
      </c>
      <c r="Y2134">
        <v>0</v>
      </c>
      <c r="Z2134">
        <v>0</v>
      </c>
      <c r="AA2134" t="s">
        <v>27</v>
      </c>
      <c r="AB2134">
        <v>0</v>
      </c>
    </row>
    <row r="2135" spans="2:28" x14ac:dyDescent="0.2">
      <c r="B2135">
        <v>6729</v>
      </c>
      <c r="C2135">
        <v>1989</v>
      </c>
      <c r="D2135" s="59">
        <f t="shared" ca="1" si="100"/>
        <v>35</v>
      </c>
      <c r="E2135" t="s">
        <v>23</v>
      </c>
      <c r="F2135" t="s">
        <v>28</v>
      </c>
      <c r="G2135" t="s">
        <v>2348</v>
      </c>
      <c r="H2135" s="61" t="str">
        <f t="shared" si="101"/>
        <v>68,655.00</v>
      </c>
      <c r="I2135" s="78">
        <f t="shared" si="102"/>
        <v>68655</v>
      </c>
      <c r="J2135">
        <v>0</v>
      </c>
      <c r="K2135">
        <v>0</v>
      </c>
      <c r="L2135" s="61">
        <v>41190</v>
      </c>
      <c r="M2135" s="93">
        <v>41190</v>
      </c>
      <c r="N2135">
        <v>95</v>
      </c>
      <c r="O2135">
        <v>456</v>
      </c>
      <c r="P2135">
        <v>19</v>
      </c>
      <c r="Q2135">
        <v>832</v>
      </c>
      <c r="R2135">
        <v>75</v>
      </c>
      <c r="S2135">
        <v>118</v>
      </c>
      <c r="T2135">
        <v>38</v>
      </c>
      <c r="U2135">
        <v>1</v>
      </c>
      <c r="V2135">
        <v>4</v>
      </c>
      <c r="W2135">
        <v>11</v>
      </c>
      <c r="X2135">
        <v>3</v>
      </c>
      <c r="Y2135">
        <v>0</v>
      </c>
      <c r="Z2135">
        <v>0</v>
      </c>
      <c r="AA2135" t="s">
        <v>67</v>
      </c>
      <c r="AB2135">
        <v>0</v>
      </c>
    </row>
    <row r="2136" spans="2:28" x14ac:dyDescent="0.2">
      <c r="B2136">
        <v>10492</v>
      </c>
      <c r="C2136">
        <v>1960</v>
      </c>
      <c r="D2136" s="59">
        <f t="shared" ca="1" si="100"/>
        <v>64</v>
      </c>
      <c r="E2136" t="s">
        <v>23</v>
      </c>
      <c r="F2136" t="s">
        <v>32</v>
      </c>
      <c r="G2136" t="s">
        <v>2349</v>
      </c>
      <c r="H2136" s="61" t="str">
        <f t="shared" si="101"/>
        <v>38,285.00</v>
      </c>
      <c r="I2136" s="78">
        <f t="shared" si="102"/>
        <v>38285</v>
      </c>
      <c r="J2136">
        <v>2</v>
      </c>
      <c r="K2136">
        <v>1</v>
      </c>
      <c r="L2136" s="61" t="s">
        <v>1381</v>
      </c>
      <c r="M2136" s="93">
        <v>41814</v>
      </c>
      <c r="N2136">
        <v>96</v>
      </c>
      <c r="O2136">
        <v>2</v>
      </c>
      <c r="P2136">
        <v>0</v>
      </c>
      <c r="Q2136">
        <v>5</v>
      </c>
      <c r="R2136">
        <v>2</v>
      </c>
      <c r="S2136">
        <v>0</v>
      </c>
      <c r="T2136">
        <v>1</v>
      </c>
      <c r="U2136">
        <v>1</v>
      </c>
      <c r="V2136">
        <v>0</v>
      </c>
      <c r="W2136">
        <v>3</v>
      </c>
      <c r="X2136">
        <v>2</v>
      </c>
      <c r="Y2136">
        <v>0</v>
      </c>
      <c r="Z2136">
        <v>0</v>
      </c>
      <c r="AA2136" t="s">
        <v>50</v>
      </c>
      <c r="AB2136">
        <v>0</v>
      </c>
    </row>
    <row r="2137" spans="2:28" x14ac:dyDescent="0.2">
      <c r="B2137">
        <v>2939</v>
      </c>
      <c r="C2137">
        <v>1971</v>
      </c>
      <c r="D2137" s="59">
        <f t="shared" ca="1" si="100"/>
        <v>53</v>
      </c>
      <c r="E2137" t="s">
        <v>53</v>
      </c>
      <c r="F2137" t="s">
        <v>32</v>
      </c>
      <c r="G2137" t="s">
        <v>2350</v>
      </c>
      <c r="H2137" s="61" t="str">
        <f t="shared" si="101"/>
        <v>79,419.00</v>
      </c>
      <c r="I2137" s="78">
        <f t="shared" si="102"/>
        <v>79419</v>
      </c>
      <c r="J2137">
        <v>0</v>
      </c>
      <c r="K2137">
        <v>0</v>
      </c>
      <c r="L2137" s="61" t="s">
        <v>277</v>
      </c>
      <c r="M2137" s="93">
        <v>41812</v>
      </c>
      <c r="N2137">
        <v>96</v>
      </c>
      <c r="O2137">
        <v>751</v>
      </c>
      <c r="P2137">
        <v>127</v>
      </c>
      <c r="Q2137">
        <v>687</v>
      </c>
      <c r="R2137">
        <v>20</v>
      </c>
      <c r="S2137">
        <v>15</v>
      </c>
      <c r="T2137">
        <v>31</v>
      </c>
      <c r="U2137">
        <v>1</v>
      </c>
      <c r="V2137">
        <v>4</v>
      </c>
      <c r="W2137">
        <v>4</v>
      </c>
      <c r="X2137">
        <v>2</v>
      </c>
      <c r="Y2137">
        <v>0</v>
      </c>
      <c r="Z2137">
        <v>0</v>
      </c>
      <c r="AA2137" t="s">
        <v>31</v>
      </c>
      <c r="AB2137">
        <v>0</v>
      </c>
    </row>
    <row r="2138" spans="2:28" x14ac:dyDescent="0.2">
      <c r="B2138">
        <v>5948</v>
      </c>
      <c r="C2138">
        <v>1976</v>
      </c>
      <c r="D2138" s="59">
        <f t="shared" ca="1" si="100"/>
        <v>48</v>
      </c>
      <c r="E2138" t="s">
        <v>23</v>
      </c>
      <c r="F2138" t="s">
        <v>28</v>
      </c>
      <c r="G2138" t="s">
        <v>2351</v>
      </c>
      <c r="H2138" s="61" t="str">
        <f t="shared" si="101"/>
        <v>57,338.00</v>
      </c>
      <c r="I2138" s="78">
        <f t="shared" si="102"/>
        <v>57338</v>
      </c>
      <c r="J2138">
        <v>0</v>
      </c>
      <c r="K2138">
        <v>1</v>
      </c>
      <c r="L2138" s="61" t="s">
        <v>815</v>
      </c>
      <c r="M2138" s="93">
        <v>41758</v>
      </c>
      <c r="N2138">
        <v>96</v>
      </c>
      <c r="O2138">
        <v>143</v>
      </c>
      <c r="P2138">
        <v>6</v>
      </c>
      <c r="Q2138">
        <v>52</v>
      </c>
      <c r="R2138">
        <v>11</v>
      </c>
      <c r="S2138">
        <v>8</v>
      </c>
      <c r="T2138">
        <v>17</v>
      </c>
      <c r="U2138">
        <v>2</v>
      </c>
      <c r="V2138">
        <v>4</v>
      </c>
      <c r="W2138">
        <v>5</v>
      </c>
      <c r="X2138">
        <v>5</v>
      </c>
      <c r="Y2138">
        <v>0</v>
      </c>
      <c r="Z2138">
        <v>0</v>
      </c>
      <c r="AA2138" t="s">
        <v>35</v>
      </c>
      <c r="AB2138">
        <v>0</v>
      </c>
    </row>
    <row r="2139" spans="2:28" x14ac:dyDescent="0.2">
      <c r="B2139">
        <v>574</v>
      </c>
      <c r="C2139">
        <v>1965</v>
      </c>
      <c r="D2139" s="59">
        <f t="shared" ca="1" si="100"/>
        <v>59</v>
      </c>
      <c r="E2139" t="s">
        <v>23</v>
      </c>
      <c r="F2139" t="s">
        <v>32</v>
      </c>
      <c r="G2139" t="s">
        <v>2352</v>
      </c>
      <c r="H2139" s="61" t="str">
        <f t="shared" si="101"/>
        <v>42,523.00</v>
      </c>
      <c r="I2139" s="78">
        <f t="shared" si="102"/>
        <v>42523</v>
      </c>
      <c r="J2139">
        <v>0</v>
      </c>
      <c r="K2139">
        <v>0</v>
      </c>
      <c r="L2139" s="61" t="s">
        <v>1792</v>
      </c>
      <c r="M2139" s="93">
        <v>41752</v>
      </c>
      <c r="N2139">
        <v>96</v>
      </c>
      <c r="O2139">
        <v>14</v>
      </c>
      <c r="P2139">
        <v>36</v>
      </c>
      <c r="Q2139">
        <v>11</v>
      </c>
      <c r="R2139">
        <v>3</v>
      </c>
      <c r="S2139">
        <v>26</v>
      </c>
      <c r="T2139">
        <v>35</v>
      </c>
      <c r="U2139">
        <v>1</v>
      </c>
      <c r="V2139">
        <v>1</v>
      </c>
      <c r="W2139">
        <v>4</v>
      </c>
      <c r="X2139">
        <v>2</v>
      </c>
      <c r="Y2139">
        <v>0</v>
      </c>
      <c r="Z2139">
        <v>0</v>
      </c>
      <c r="AA2139" t="s">
        <v>46</v>
      </c>
      <c r="AB2139">
        <v>0</v>
      </c>
    </row>
    <row r="2140" spans="2:28" x14ac:dyDescent="0.2">
      <c r="B2140">
        <v>3266</v>
      </c>
      <c r="C2140">
        <v>1965</v>
      </c>
      <c r="D2140" s="59">
        <f t="shared" ca="1" si="100"/>
        <v>59</v>
      </c>
      <c r="E2140" t="s">
        <v>23</v>
      </c>
      <c r="F2140" t="s">
        <v>32</v>
      </c>
      <c r="G2140" t="s">
        <v>2352</v>
      </c>
      <c r="H2140" s="61" t="str">
        <f t="shared" si="101"/>
        <v>42,523.00</v>
      </c>
      <c r="I2140" s="78">
        <f t="shared" si="102"/>
        <v>42523</v>
      </c>
      <c r="J2140">
        <v>0</v>
      </c>
      <c r="K2140">
        <v>0</v>
      </c>
      <c r="L2140" s="61" t="s">
        <v>1792</v>
      </c>
      <c r="M2140" s="93">
        <v>41752</v>
      </c>
      <c r="N2140">
        <v>96</v>
      </c>
      <c r="O2140">
        <v>14</v>
      </c>
      <c r="P2140">
        <v>36</v>
      </c>
      <c r="Q2140">
        <v>11</v>
      </c>
      <c r="R2140">
        <v>3</v>
      </c>
      <c r="S2140">
        <v>26</v>
      </c>
      <c r="T2140">
        <v>35</v>
      </c>
      <c r="U2140">
        <v>1</v>
      </c>
      <c r="V2140">
        <v>1</v>
      </c>
      <c r="W2140">
        <v>4</v>
      </c>
      <c r="X2140">
        <v>2</v>
      </c>
      <c r="Y2140">
        <v>0</v>
      </c>
      <c r="Z2140">
        <v>0</v>
      </c>
      <c r="AA2140" t="s">
        <v>31</v>
      </c>
      <c r="AB2140">
        <v>0</v>
      </c>
    </row>
    <row r="2141" spans="2:28" x14ac:dyDescent="0.2">
      <c r="B2141">
        <v>10500</v>
      </c>
      <c r="C2141">
        <v>1985</v>
      </c>
      <c r="D2141" s="59">
        <f t="shared" ca="1" si="100"/>
        <v>39</v>
      </c>
      <c r="E2141" t="s">
        <v>23</v>
      </c>
      <c r="F2141" t="s">
        <v>32</v>
      </c>
      <c r="G2141" t="s">
        <v>2353</v>
      </c>
      <c r="H2141" s="61" t="str">
        <f t="shared" si="101"/>
        <v>31,761.00</v>
      </c>
      <c r="I2141" s="78">
        <f t="shared" si="102"/>
        <v>31761</v>
      </c>
      <c r="J2141">
        <v>1</v>
      </c>
      <c r="K2141">
        <v>0</v>
      </c>
      <c r="L2141" s="61">
        <v>41763</v>
      </c>
      <c r="M2141" s="93">
        <v>41763</v>
      </c>
      <c r="N2141">
        <v>96</v>
      </c>
      <c r="O2141">
        <v>19</v>
      </c>
      <c r="P2141">
        <v>1</v>
      </c>
      <c r="Q2141">
        <v>20</v>
      </c>
      <c r="R2141">
        <v>16</v>
      </c>
      <c r="S2141">
        <v>14</v>
      </c>
      <c r="T2141">
        <v>28</v>
      </c>
      <c r="U2141">
        <v>2</v>
      </c>
      <c r="V2141">
        <v>3</v>
      </c>
      <c r="W2141">
        <v>4</v>
      </c>
      <c r="X2141">
        <v>5</v>
      </c>
      <c r="Y2141">
        <v>0</v>
      </c>
      <c r="Z2141">
        <v>0</v>
      </c>
      <c r="AA2141" t="s">
        <v>38</v>
      </c>
      <c r="AB2141">
        <v>0</v>
      </c>
    </row>
    <row r="2142" spans="2:28" x14ac:dyDescent="0.2">
      <c r="B2142">
        <v>7987</v>
      </c>
      <c r="C2142">
        <v>1970</v>
      </c>
      <c r="D2142" s="59">
        <f t="shared" ca="1" si="100"/>
        <v>54</v>
      </c>
      <c r="E2142" t="s">
        <v>23</v>
      </c>
      <c r="F2142" t="s">
        <v>32</v>
      </c>
      <c r="G2142" t="s">
        <v>2354</v>
      </c>
      <c r="H2142" s="61" t="str">
        <f t="shared" si="101"/>
        <v>65,747.00</v>
      </c>
      <c r="I2142" s="78">
        <f t="shared" si="102"/>
        <v>65747</v>
      </c>
      <c r="J2142">
        <v>0</v>
      </c>
      <c r="K2142">
        <v>1</v>
      </c>
      <c r="L2142" s="61">
        <v>41823</v>
      </c>
      <c r="M2142" s="93">
        <v>41823</v>
      </c>
      <c r="N2142">
        <v>96</v>
      </c>
      <c r="O2142">
        <v>346</v>
      </c>
      <c r="P2142">
        <v>17</v>
      </c>
      <c r="Q2142">
        <v>48</v>
      </c>
      <c r="R2142">
        <v>23</v>
      </c>
      <c r="S2142">
        <v>13</v>
      </c>
      <c r="T2142">
        <v>13</v>
      </c>
      <c r="U2142">
        <v>4</v>
      </c>
      <c r="V2142">
        <v>8</v>
      </c>
      <c r="W2142">
        <v>6</v>
      </c>
      <c r="X2142">
        <v>6</v>
      </c>
      <c r="Y2142">
        <v>0</v>
      </c>
      <c r="Z2142">
        <v>0</v>
      </c>
      <c r="AA2142" t="s">
        <v>31</v>
      </c>
      <c r="AB2142">
        <v>1</v>
      </c>
    </row>
    <row r="2143" spans="2:28" x14ac:dyDescent="0.2">
      <c r="B2143">
        <v>1135</v>
      </c>
      <c r="C2143">
        <v>1961</v>
      </c>
      <c r="D2143" s="59">
        <f t="shared" ca="1" si="100"/>
        <v>63</v>
      </c>
      <c r="E2143" t="s">
        <v>53</v>
      </c>
      <c r="F2143" t="s">
        <v>32</v>
      </c>
      <c r="G2143" t="s">
        <v>2355</v>
      </c>
      <c r="H2143" s="61" t="str">
        <f t="shared" si="101"/>
        <v>17,144.00</v>
      </c>
      <c r="I2143" s="78">
        <f t="shared" si="102"/>
        <v>17144</v>
      </c>
      <c r="J2143">
        <v>1</v>
      </c>
      <c r="K2143">
        <v>1</v>
      </c>
      <c r="L2143" s="61" t="s">
        <v>613</v>
      </c>
      <c r="M2143" s="93">
        <v>41685</v>
      </c>
      <c r="N2143">
        <v>96</v>
      </c>
      <c r="O2143">
        <v>18</v>
      </c>
      <c r="P2143">
        <v>2</v>
      </c>
      <c r="Q2143">
        <v>19</v>
      </c>
      <c r="R2143">
        <v>0</v>
      </c>
      <c r="S2143">
        <v>2</v>
      </c>
      <c r="T2143">
        <v>6</v>
      </c>
      <c r="U2143">
        <v>5</v>
      </c>
      <c r="V2143">
        <v>3</v>
      </c>
      <c r="W2143">
        <v>4</v>
      </c>
      <c r="X2143">
        <v>7</v>
      </c>
      <c r="Y2143">
        <v>0</v>
      </c>
      <c r="Z2143">
        <v>0</v>
      </c>
      <c r="AA2143" t="s">
        <v>31</v>
      </c>
      <c r="AB2143">
        <v>0</v>
      </c>
    </row>
    <row r="2144" spans="2:28" x14ac:dyDescent="0.2">
      <c r="B2144">
        <v>24</v>
      </c>
      <c r="C2144">
        <v>1961</v>
      </c>
      <c r="D2144" s="59">
        <f t="shared" ca="1" si="100"/>
        <v>63</v>
      </c>
      <c r="E2144" t="s">
        <v>53</v>
      </c>
      <c r="F2144" t="s">
        <v>32</v>
      </c>
      <c r="G2144" t="s">
        <v>2355</v>
      </c>
      <c r="H2144" s="61" t="str">
        <f t="shared" si="101"/>
        <v>17,144.00</v>
      </c>
      <c r="I2144" s="78">
        <f t="shared" si="102"/>
        <v>17144</v>
      </c>
      <c r="J2144">
        <v>1</v>
      </c>
      <c r="K2144">
        <v>1</v>
      </c>
      <c r="L2144" s="61" t="s">
        <v>613</v>
      </c>
      <c r="M2144" s="93">
        <v>41685</v>
      </c>
      <c r="N2144">
        <v>96</v>
      </c>
      <c r="O2144">
        <v>18</v>
      </c>
      <c r="P2144">
        <v>2</v>
      </c>
      <c r="Q2144">
        <v>19</v>
      </c>
      <c r="R2144">
        <v>0</v>
      </c>
      <c r="S2144">
        <v>2</v>
      </c>
      <c r="T2144">
        <v>6</v>
      </c>
      <c r="U2144">
        <v>5</v>
      </c>
      <c r="V2144">
        <v>3</v>
      </c>
      <c r="W2144">
        <v>4</v>
      </c>
      <c r="X2144">
        <v>7</v>
      </c>
      <c r="Y2144">
        <v>0</v>
      </c>
      <c r="Z2144">
        <v>0</v>
      </c>
      <c r="AA2144" t="s">
        <v>67</v>
      </c>
      <c r="AB2144">
        <v>0</v>
      </c>
    </row>
    <row r="2145" spans="2:28" x14ac:dyDescent="0.2">
      <c r="B2145">
        <v>1966</v>
      </c>
      <c r="C2145">
        <v>1966</v>
      </c>
      <c r="D2145" s="59">
        <f t="shared" ca="1" si="100"/>
        <v>58</v>
      </c>
      <c r="E2145" t="s">
        <v>40</v>
      </c>
      <c r="F2145" t="s">
        <v>32</v>
      </c>
      <c r="G2145" t="s">
        <v>2356</v>
      </c>
      <c r="H2145" s="61" t="str">
        <f t="shared" si="101"/>
        <v>84,618.00</v>
      </c>
      <c r="I2145" s="78">
        <f t="shared" si="102"/>
        <v>84618</v>
      </c>
      <c r="J2145">
        <v>0</v>
      </c>
      <c r="K2145">
        <v>0</v>
      </c>
      <c r="L2145" s="61" t="s">
        <v>1692</v>
      </c>
      <c r="M2145" s="93">
        <v>41600</v>
      </c>
      <c r="N2145">
        <v>96</v>
      </c>
      <c r="O2145">
        <v>684</v>
      </c>
      <c r="P2145">
        <v>100</v>
      </c>
      <c r="Q2145">
        <v>801</v>
      </c>
      <c r="R2145">
        <v>21</v>
      </c>
      <c r="S2145">
        <v>66</v>
      </c>
      <c r="T2145">
        <v>0</v>
      </c>
      <c r="U2145">
        <v>1</v>
      </c>
      <c r="V2145">
        <v>6</v>
      </c>
      <c r="W2145">
        <v>10</v>
      </c>
      <c r="X2145">
        <v>2</v>
      </c>
      <c r="Y2145">
        <v>0</v>
      </c>
      <c r="Z2145">
        <v>0</v>
      </c>
      <c r="AA2145" t="s">
        <v>38</v>
      </c>
      <c r="AB2145">
        <v>1</v>
      </c>
    </row>
    <row r="2146" spans="2:28" x14ac:dyDescent="0.2">
      <c r="B2146">
        <v>7789</v>
      </c>
      <c r="C2146">
        <v>1966</v>
      </c>
      <c r="D2146" s="59">
        <f t="shared" ca="1" si="100"/>
        <v>58</v>
      </c>
      <c r="E2146" t="s">
        <v>40</v>
      </c>
      <c r="F2146" t="s">
        <v>32</v>
      </c>
      <c r="G2146" t="s">
        <v>2356</v>
      </c>
      <c r="H2146" s="61" t="str">
        <f t="shared" si="101"/>
        <v>84,618.00</v>
      </c>
      <c r="I2146" s="78">
        <f t="shared" si="102"/>
        <v>84618</v>
      </c>
      <c r="J2146">
        <v>0</v>
      </c>
      <c r="K2146">
        <v>0</v>
      </c>
      <c r="L2146" s="61" t="s">
        <v>1692</v>
      </c>
      <c r="M2146" s="93">
        <v>41600</v>
      </c>
      <c r="N2146">
        <v>96</v>
      </c>
      <c r="O2146">
        <v>684</v>
      </c>
      <c r="P2146">
        <v>100</v>
      </c>
      <c r="Q2146">
        <v>801</v>
      </c>
      <c r="R2146">
        <v>21</v>
      </c>
      <c r="S2146">
        <v>66</v>
      </c>
      <c r="T2146">
        <v>0</v>
      </c>
      <c r="U2146">
        <v>1</v>
      </c>
      <c r="V2146">
        <v>6</v>
      </c>
      <c r="W2146">
        <v>10</v>
      </c>
      <c r="X2146">
        <v>2</v>
      </c>
      <c r="Y2146">
        <v>0</v>
      </c>
      <c r="Z2146">
        <v>0</v>
      </c>
      <c r="AA2146" t="s">
        <v>27</v>
      </c>
      <c r="AB2146">
        <v>1</v>
      </c>
    </row>
    <row r="2147" spans="2:28" x14ac:dyDescent="0.2">
      <c r="B2147">
        <v>3336</v>
      </c>
      <c r="C2147">
        <v>1949</v>
      </c>
      <c r="D2147" s="59">
        <f t="shared" ca="1" si="100"/>
        <v>75</v>
      </c>
      <c r="E2147" t="s">
        <v>40</v>
      </c>
      <c r="F2147" t="s">
        <v>32</v>
      </c>
      <c r="G2147" t="s">
        <v>2357</v>
      </c>
      <c r="H2147" s="61" t="str">
        <f t="shared" si="101"/>
        <v>66,375.00</v>
      </c>
      <c r="I2147" s="78">
        <f t="shared" si="102"/>
        <v>66375</v>
      </c>
      <c r="J2147">
        <v>0</v>
      </c>
      <c r="K2147">
        <v>1</v>
      </c>
      <c r="L2147" s="61" t="s">
        <v>363</v>
      </c>
      <c r="M2147" s="93">
        <v>41599</v>
      </c>
      <c r="N2147">
        <v>96</v>
      </c>
      <c r="O2147">
        <v>712</v>
      </c>
      <c r="P2147">
        <v>0</v>
      </c>
      <c r="Q2147">
        <v>45</v>
      </c>
      <c r="R2147">
        <v>0</v>
      </c>
      <c r="S2147">
        <v>0</v>
      </c>
      <c r="T2147">
        <v>191</v>
      </c>
      <c r="U2147">
        <v>3</v>
      </c>
      <c r="V2147">
        <v>2</v>
      </c>
      <c r="W2147">
        <v>5</v>
      </c>
      <c r="X2147">
        <v>7</v>
      </c>
      <c r="Y2147">
        <v>0</v>
      </c>
      <c r="Z2147">
        <v>0</v>
      </c>
      <c r="AA2147" t="s">
        <v>38</v>
      </c>
      <c r="AB2147">
        <v>1</v>
      </c>
    </row>
    <row r="2148" spans="2:28" x14ac:dyDescent="0.2">
      <c r="B2148">
        <v>5644</v>
      </c>
      <c r="C2148">
        <v>1958</v>
      </c>
      <c r="D2148" s="59">
        <f t="shared" ca="1" si="100"/>
        <v>66</v>
      </c>
      <c r="E2148" t="s">
        <v>23</v>
      </c>
      <c r="F2148" t="s">
        <v>32</v>
      </c>
      <c r="G2148" t="s">
        <v>2358</v>
      </c>
      <c r="H2148" s="61" t="str">
        <f t="shared" si="101"/>
        <v>42,213.00</v>
      </c>
      <c r="I2148" s="78">
        <f t="shared" si="102"/>
        <v>42213</v>
      </c>
      <c r="J2148">
        <v>0</v>
      </c>
      <c r="K2148">
        <v>1</v>
      </c>
      <c r="L2148" s="61">
        <v>41618</v>
      </c>
      <c r="M2148" s="93">
        <v>41618</v>
      </c>
      <c r="N2148">
        <v>96</v>
      </c>
      <c r="O2148">
        <v>309</v>
      </c>
      <c r="P2148">
        <v>3</v>
      </c>
      <c r="Q2148">
        <v>24</v>
      </c>
      <c r="R2148">
        <v>4</v>
      </c>
      <c r="S2148">
        <v>3</v>
      </c>
      <c r="T2148">
        <v>20</v>
      </c>
      <c r="U2148">
        <v>2</v>
      </c>
      <c r="V2148">
        <v>5</v>
      </c>
      <c r="W2148">
        <v>7</v>
      </c>
      <c r="X2148">
        <v>7</v>
      </c>
      <c r="Y2148">
        <v>0</v>
      </c>
      <c r="Z2148">
        <v>0</v>
      </c>
      <c r="AA2148" t="s">
        <v>27</v>
      </c>
      <c r="AB2148">
        <v>1</v>
      </c>
    </row>
    <row r="2149" spans="2:28" x14ac:dyDescent="0.2">
      <c r="B2149">
        <v>6663</v>
      </c>
      <c r="C2149">
        <v>1941</v>
      </c>
      <c r="D2149" s="59">
        <f t="shared" ca="1" si="100"/>
        <v>83</v>
      </c>
      <c r="E2149" t="s">
        <v>40</v>
      </c>
      <c r="F2149" t="s">
        <v>28</v>
      </c>
      <c r="G2149" t="s">
        <v>2359</v>
      </c>
      <c r="H2149" s="61" t="str">
        <f t="shared" si="101"/>
        <v>51,141.00</v>
      </c>
      <c r="I2149" s="78">
        <f t="shared" si="102"/>
        <v>51141</v>
      </c>
      <c r="J2149">
        <v>0</v>
      </c>
      <c r="K2149">
        <v>0</v>
      </c>
      <c r="L2149" s="61">
        <v>41493</v>
      </c>
      <c r="M2149" s="93">
        <v>41493</v>
      </c>
      <c r="N2149">
        <v>96</v>
      </c>
      <c r="O2149">
        <v>144</v>
      </c>
      <c r="P2149">
        <v>0</v>
      </c>
      <c r="Q2149">
        <v>7</v>
      </c>
      <c r="R2149">
        <v>0</v>
      </c>
      <c r="S2149">
        <v>0</v>
      </c>
      <c r="T2149">
        <v>6</v>
      </c>
      <c r="U2149">
        <v>1</v>
      </c>
      <c r="V2149">
        <v>3</v>
      </c>
      <c r="W2149">
        <v>4</v>
      </c>
      <c r="X2149">
        <v>5</v>
      </c>
      <c r="Y2149">
        <v>0</v>
      </c>
      <c r="Z2149">
        <v>0</v>
      </c>
      <c r="AA2149" t="s">
        <v>27</v>
      </c>
      <c r="AB2149">
        <v>0</v>
      </c>
    </row>
    <row r="2150" spans="2:28" x14ac:dyDescent="0.2">
      <c r="B2150">
        <v>10262</v>
      </c>
      <c r="C2150">
        <v>1981</v>
      </c>
      <c r="D2150" s="59">
        <f t="shared" ca="1" si="100"/>
        <v>43</v>
      </c>
      <c r="E2150" t="s">
        <v>23</v>
      </c>
      <c r="F2150" t="s">
        <v>32</v>
      </c>
      <c r="G2150" t="s">
        <v>2360</v>
      </c>
      <c r="H2150" s="61" t="str">
        <f t="shared" si="101"/>
        <v>15,072.00</v>
      </c>
      <c r="I2150" s="78">
        <f t="shared" si="102"/>
        <v>15072</v>
      </c>
      <c r="J2150">
        <v>2</v>
      </c>
      <c r="K2150">
        <v>0</v>
      </c>
      <c r="L2150" s="61">
        <v>41552</v>
      </c>
      <c r="M2150" s="93">
        <v>41552</v>
      </c>
      <c r="N2150">
        <v>96</v>
      </c>
      <c r="O2150">
        <v>8</v>
      </c>
      <c r="P2150">
        <v>2</v>
      </c>
      <c r="Q2150">
        <v>15</v>
      </c>
      <c r="R2150">
        <v>0</v>
      </c>
      <c r="S2150">
        <v>10</v>
      </c>
      <c r="T2150">
        <v>18</v>
      </c>
      <c r="U2150">
        <v>4</v>
      </c>
      <c r="V2150">
        <v>3</v>
      </c>
      <c r="W2150">
        <v>3</v>
      </c>
      <c r="X2150">
        <v>5</v>
      </c>
      <c r="Y2150">
        <v>0</v>
      </c>
      <c r="Z2150">
        <v>0</v>
      </c>
      <c r="AA2150" t="s">
        <v>50</v>
      </c>
      <c r="AB2150">
        <v>0</v>
      </c>
    </row>
    <row r="2151" spans="2:28" x14ac:dyDescent="0.2">
      <c r="B2151">
        <v>456</v>
      </c>
      <c r="C2151">
        <v>1987</v>
      </c>
      <c r="D2151" s="59">
        <f t="shared" ca="1" si="100"/>
        <v>37</v>
      </c>
      <c r="E2151" t="s">
        <v>43</v>
      </c>
      <c r="F2151" t="s">
        <v>32</v>
      </c>
      <c r="G2151" t="s">
        <v>239</v>
      </c>
      <c r="H2151" s="61" t="str">
        <f t="shared" si="101"/>
        <v>7,500.00</v>
      </c>
      <c r="I2151" s="78">
        <f t="shared" si="102"/>
        <v>7500</v>
      </c>
      <c r="J2151">
        <v>1</v>
      </c>
      <c r="K2151">
        <v>0</v>
      </c>
      <c r="L2151" s="61">
        <v>41457</v>
      </c>
      <c r="M2151" s="93">
        <v>41457</v>
      </c>
      <c r="N2151">
        <v>96</v>
      </c>
      <c r="O2151">
        <v>1</v>
      </c>
      <c r="P2151">
        <v>11</v>
      </c>
      <c r="Q2151">
        <v>5</v>
      </c>
      <c r="R2151">
        <v>4</v>
      </c>
      <c r="S2151">
        <v>6</v>
      </c>
      <c r="T2151">
        <v>9</v>
      </c>
      <c r="U2151">
        <v>2</v>
      </c>
      <c r="V2151">
        <v>2</v>
      </c>
      <c r="W2151">
        <v>3</v>
      </c>
      <c r="X2151">
        <v>8</v>
      </c>
      <c r="Y2151">
        <v>0</v>
      </c>
      <c r="Z2151">
        <v>0</v>
      </c>
      <c r="AA2151" t="s">
        <v>27</v>
      </c>
      <c r="AB2151">
        <v>0</v>
      </c>
    </row>
    <row r="2152" spans="2:28" x14ac:dyDescent="0.2">
      <c r="B2152">
        <v>3270</v>
      </c>
      <c r="C2152">
        <v>1979</v>
      </c>
      <c r="D2152" s="59">
        <f t="shared" ca="1" si="100"/>
        <v>45</v>
      </c>
      <c r="E2152" t="s">
        <v>43</v>
      </c>
      <c r="F2152" t="s">
        <v>32</v>
      </c>
      <c r="G2152" t="s">
        <v>2361</v>
      </c>
      <c r="H2152" s="61" t="str">
        <f t="shared" si="101"/>
        <v>17,117.00</v>
      </c>
      <c r="I2152" s="78">
        <f t="shared" si="102"/>
        <v>17117</v>
      </c>
      <c r="J2152">
        <v>1</v>
      </c>
      <c r="K2152">
        <v>0</v>
      </c>
      <c r="L2152" s="61" t="s">
        <v>651</v>
      </c>
      <c r="M2152" s="93">
        <v>41291</v>
      </c>
      <c r="N2152">
        <v>96</v>
      </c>
      <c r="O2152">
        <v>12</v>
      </c>
      <c r="P2152">
        <v>23</v>
      </c>
      <c r="Q2152">
        <v>38</v>
      </c>
      <c r="R2152">
        <v>30</v>
      </c>
      <c r="S2152">
        <v>18</v>
      </c>
      <c r="T2152">
        <v>7</v>
      </c>
      <c r="U2152">
        <v>4</v>
      </c>
      <c r="V2152">
        <v>3</v>
      </c>
      <c r="W2152">
        <v>3</v>
      </c>
      <c r="X2152">
        <v>9</v>
      </c>
      <c r="Y2152">
        <v>0</v>
      </c>
      <c r="Z2152">
        <v>0</v>
      </c>
      <c r="AA2152" t="s">
        <v>67</v>
      </c>
      <c r="AB2152">
        <v>0</v>
      </c>
    </row>
    <row r="2153" spans="2:28" x14ac:dyDescent="0.2">
      <c r="B2153">
        <v>5748</v>
      </c>
      <c r="C2153">
        <v>1966</v>
      </c>
      <c r="D2153" s="59">
        <f t="shared" ca="1" si="100"/>
        <v>58</v>
      </c>
      <c r="E2153" t="s">
        <v>23</v>
      </c>
      <c r="F2153" t="s">
        <v>32</v>
      </c>
      <c r="G2153" t="s">
        <v>2362</v>
      </c>
      <c r="H2153" s="61" t="str">
        <f t="shared" si="101"/>
        <v>59,754.00</v>
      </c>
      <c r="I2153" s="78">
        <f t="shared" si="102"/>
        <v>59754</v>
      </c>
      <c r="J2153">
        <v>0</v>
      </c>
      <c r="K2153">
        <v>1</v>
      </c>
      <c r="L2153" s="61">
        <v>40920</v>
      </c>
      <c r="M2153" s="93">
        <v>40920</v>
      </c>
      <c r="N2153">
        <v>96</v>
      </c>
      <c r="O2153">
        <v>115</v>
      </c>
      <c r="P2153">
        <v>27</v>
      </c>
      <c r="Q2153">
        <v>44</v>
      </c>
      <c r="R2153">
        <v>4</v>
      </c>
      <c r="S2153">
        <v>146</v>
      </c>
      <c r="T2153">
        <v>139</v>
      </c>
      <c r="U2153">
        <v>3</v>
      </c>
      <c r="V2153">
        <v>5</v>
      </c>
      <c r="W2153">
        <v>6</v>
      </c>
      <c r="X2153">
        <v>5</v>
      </c>
      <c r="Y2153">
        <v>1</v>
      </c>
      <c r="Z2153">
        <v>0</v>
      </c>
      <c r="AA2153" t="s">
        <v>67</v>
      </c>
      <c r="AB2153">
        <v>0</v>
      </c>
    </row>
    <row r="2154" spans="2:28" x14ac:dyDescent="0.2">
      <c r="B2154">
        <v>8952</v>
      </c>
      <c r="C2154">
        <v>1954</v>
      </c>
      <c r="D2154" s="59">
        <f t="shared" ca="1" si="100"/>
        <v>70</v>
      </c>
      <c r="E2154" t="s">
        <v>53</v>
      </c>
      <c r="F2154" t="s">
        <v>32</v>
      </c>
      <c r="G2154" t="s">
        <v>2363</v>
      </c>
      <c r="H2154" s="61" t="str">
        <f t="shared" si="101"/>
        <v>65,569.00</v>
      </c>
      <c r="I2154" s="78">
        <f t="shared" si="102"/>
        <v>65569</v>
      </c>
      <c r="J2154">
        <v>0</v>
      </c>
      <c r="K2154">
        <v>1</v>
      </c>
      <c r="L2154" s="61">
        <v>41040</v>
      </c>
      <c r="M2154" s="93">
        <v>41040</v>
      </c>
      <c r="N2154">
        <v>96</v>
      </c>
      <c r="O2154">
        <v>397</v>
      </c>
      <c r="P2154">
        <v>46</v>
      </c>
      <c r="Q2154">
        <v>288</v>
      </c>
      <c r="R2154">
        <v>20</v>
      </c>
      <c r="S2154">
        <v>38</v>
      </c>
      <c r="T2154">
        <v>70</v>
      </c>
      <c r="U2154">
        <v>2</v>
      </c>
      <c r="V2154">
        <v>6</v>
      </c>
      <c r="W2154">
        <v>10</v>
      </c>
      <c r="X2154">
        <v>3</v>
      </c>
      <c r="Y2154">
        <v>0</v>
      </c>
      <c r="Z2154">
        <v>0</v>
      </c>
      <c r="AA2154" t="s">
        <v>27</v>
      </c>
      <c r="AB2154">
        <v>0</v>
      </c>
    </row>
    <row r="2155" spans="2:28" x14ac:dyDescent="0.2">
      <c r="B2155">
        <v>3921</v>
      </c>
      <c r="C2155">
        <v>1953</v>
      </c>
      <c r="D2155" s="59">
        <f t="shared" ca="1" si="100"/>
        <v>71</v>
      </c>
      <c r="E2155" t="s">
        <v>43</v>
      </c>
      <c r="F2155" t="s">
        <v>55</v>
      </c>
      <c r="G2155" t="s">
        <v>2364</v>
      </c>
      <c r="H2155" s="61" t="str">
        <f t="shared" si="101"/>
        <v>28,457.00</v>
      </c>
      <c r="I2155" s="78">
        <f t="shared" si="102"/>
        <v>28457</v>
      </c>
      <c r="J2155">
        <v>0</v>
      </c>
      <c r="K2155">
        <v>0</v>
      </c>
      <c r="L2155" s="61" t="s">
        <v>1299</v>
      </c>
      <c r="M2155" s="93">
        <v>41210</v>
      </c>
      <c r="N2155">
        <v>96</v>
      </c>
      <c r="O2155">
        <v>24</v>
      </c>
      <c r="P2155">
        <v>1</v>
      </c>
      <c r="Q2155">
        <v>108</v>
      </c>
      <c r="R2155">
        <v>29</v>
      </c>
      <c r="S2155">
        <v>29</v>
      </c>
      <c r="T2155">
        <v>14</v>
      </c>
      <c r="U2155">
        <v>1</v>
      </c>
      <c r="V2155">
        <v>4</v>
      </c>
      <c r="W2155">
        <v>4</v>
      </c>
      <c r="X2155">
        <v>8</v>
      </c>
      <c r="Y2155">
        <v>0</v>
      </c>
      <c r="Z2155">
        <v>0</v>
      </c>
      <c r="AA2155" t="s">
        <v>27</v>
      </c>
      <c r="AB2155">
        <v>0</v>
      </c>
    </row>
    <row r="2156" spans="2:28" x14ac:dyDescent="0.2">
      <c r="B2156">
        <v>9826</v>
      </c>
      <c r="C2156">
        <v>1973</v>
      </c>
      <c r="D2156" s="59">
        <f t="shared" ca="1" si="100"/>
        <v>51</v>
      </c>
      <c r="E2156" t="s">
        <v>40</v>
      </c>
      <c r="F2156" t="s">
        <v>28</v>
      </c>
      <c r="G2156" t="s">
        <v>2365</v>
      </c>
      <c r="H2156" s="61" t="str">
        <f t="shared" si="101"/>
        <v>86,857.00</v>
      </c>
      <c r="I2156" s="78">
        <f t="shared" si="102"/>
        <v>86857</v>
      </c>
      <c r="J2156">
        <v>0</v>
      </c>
      <c r="K2156">
        <v>0</v>
      </c>
      <c r="L2156" s="61">
        <v>41252</v>
      </c>
      <c r="M2156" s="93">
        <v>41252</v>
      </c>
      <c r="N2156">
        <v>96</v>
      </c>
      <c r="O2156">
        <v>899</v>
      </c>
      <c r="P2156">
        <v>102</v>
      </c>
      <c r="Q2156">
        <v>838</v>
      </c>
      <c r="R2156">
        <v>133</v>
      </c>
      <c r="S2156">
        <v>102</v>
      </c>
      <c r="T2156">
        <v>40</v>
      </c>
      <c r="U2156">
        <v>1</v>
      </c>
      <c r="V2156">
        <v>5</v>
      </c>
      <c r="W2156">
        <v>10</v>
      </c>
      <c r="X2156">
        <v>2</v>
      </c>
      <c r="Y2156">
        <v>1</v>
      </c>
      <c r="Z2156">
        <v>0</v>
      </c>
      <c r="AA2156" t="s">
        <v>35</v>
      </c>
      <c r="AB2156">
        <v>0</v>
      </c>
    </row>
    <row r="2157" spans="2:28" x14ac:dyDescent="0.2">
      <c r="B2157">
        <v>5830</v>
      </c>
      <c r="C2157">
        <v>1973</v>
      </c>
      <c r="D2157" s="59">
        <f t="shared" ca="1" si="100"/>
        <v>51</v>
      </c>
      <c r="E2157" t="s">
        <v>40</v>
      </c>
      <c r="F2157" t="s">
        <v>28</v>
      </c>
      <c r="G2157" t="s">
        <v>2365</v>
      </c>
      <c r="H2157" s="61" t="str">
        <f t="shared" si="101"/>
        <v>86,857.00</v>
      </c>
      <c r="I2157" s="78">
        <f t="shared" si="102"/>
        <v>86857</v>
      </c>
      <c r="J2157">
        <v>0</v>
      </c>
      <c r="K2157">
        <v>0</v>
      </c>
      <c r="L2157" s="61">
        <v>41252</v>
      </c>
      <c r="M2157" s="93">
        <v>41252</v>
      </c>
      <c r="N2157">
        <v>96</v>
      </c>
      <c r="O2157">
        <v>899</v>
      </c>
      <c r="P2157">
        <v>102</v>
      </c>
      <c r="Q2157">
        <v>838</v>
      </c>
      <c r="R2157">
        <v>133</v>
      </c>
      <c r="S2157">
        <v>102</v>
      </c>
      <c r="T2157">
        <v>40</v>
      </c>
      <c r="U2157">
        <v>1</v>
      </c>
      <c r="V2157">
        <v>5</v>
      </c>
      <c r="W2157">
        <v>10</v>
      </c>
      <c r="X2157">
        <v>2</v>
      </c>
      <c r="Y2157">
        <v>1</v>
      </c>
      <c r="Z2157">
        <v>0</v>
      </c>
      <c r="AA2157" t="s">
        <v>67</v>
      </c>
      <c r="AB2157">
        <v>0</v>
      </c>
    </row>
    <row r="2158" spans="2:28" x14ac:dyDescent="0.2">
      <c r="B2158">
        <v>8310</v>
      </c>
      <c r="C2158">
        <v>1965</v>
      </c>
      <c r="D2158" s="59">
        <f t="shared" ca="1" si="100"/>
        <v>59</v>
      </c>
      <c r="E2158" t="s">
        <v>23</v>
      </c>
      <c r="F2158" t="s">
        <v>32</v>
      </c>
      <c r="G2158" t="s">
        <v>2366</v>
      </c>
      <c r="H2158" s="61" t="str">
        <f t="shared" si="101"/>
        <v>68,142.00</v>
      </c>
      <c r="I2158" s="78">
        <f t="shared" si="102"/>
        <v>68142</v>
      </c>
      <c r="J2158">
        <v>0</v>
      </c>
      <c r="K2158">
        <v>1</v>
      </c>
      <c r="L2158" s="61" t="s">
        <v>1621</v>
      </c>
      <c r="M2158" s="93">
        <v>41150</v>
      </c>
      <c r="N2158">
        <v>96</v>
      </c>
      <c r="O2158">
        <v>897</v>
      </c>
      <c r="P2158">
        <v>126</v>
      </c>
      <c r="Q2158">
        <v>196</v>
      </c>
      <c r="R2158">
        <v>91</v>
      </c>
      <c r="S2158">
        <v>112</v>
      </c>
      <c r="T2158">
        <v>37</v>
      </c>
      <c r="U2158">
        <v>3</v>
      </c>
      <c r="V2158">
        <v>10</v>
      </c>
      <c r="W2158">
        <v>7</v>
      </c>
      <c r="X2158">
        <v>6</v>
      </c>
      <c r="Y2158">
        <v>0</v>
      </c>
      <c r="Z2158">
        <v>0</v>
      </c>
      <c r="AA2158" t="s">
        <v>27</v>
      </c>
      <c r="AB2158">
        <v>0</v>
      </c>
    </row>
    <row r="2159" spans="2:28" x14ac:dyDescent="0.2">
      <c r="B2159">
        <v>6382</v>
      </c>
      <c r="C2159">
        <v>1954</v>
      </c>
      <c r="D2159" s="59">
        <f t="shared" ca="1" si="100"/>
        <v>70</v>
      </c>
      <c r="E2159" t="s">
        <v>23</v>
      </c>
      <c r="F2159" t="s">
        <v>32</v>
      </c>
      <c r="G2159" t="s">
        <v>2367</v>
      </c>
      <c r="H2159" s="61" t="str">
        <f t="shared" si="101"/>
        <v>48,794.00</v>
      </c>
      <c r="I2159" s="78">
        <f t="shared" si="102"/>
        <v>48794</v>
      </c>
      <c r="J2159">
        <v>1</v>
      </c>
      <c r="K2159">
        <v>1</v>
      </c>
      <c r="L2159" s="61" t="s">
        <v>1282</v>
      </c>
      <c r="M2159" s="93">
        <v>41816</v>
      </c>
      <c r="N2159">
        <v>97</v>
      </c>
      <c r="O2159">
        <v>25</v>
      </c>
      <c r="P2159">
        <v>0</v>
      </c>
      <c r="Q2159">
        <v>11</v>
      </c>
      <c r="R2159">
        <v>3</v>
      </c>
      <c r="S2159">
        <v>0</v>
      </c>
      <c r="T2159">
        <v>15</v>
      </c>
      <c r="U2159">
        <v>1</v>
      </c>
      <c r="V2159">
        <v>1</v>
      </c>
      <c r="W2159">
        <v>3</v>
      </c>
      <c r="X2159">
        <v>4</v>
      </c>
      <c r="Y2159">
        <v>0</v>
      </c>
      <c r="Z2159">
        <v>0</v>
      </c>
      <c r="AA2159" t="s">
        <v>35</v>
      </c>
      <c r="AB2159">
        <v>0</v>
      </c>
    </row>
    <row r="2160" spans="2:28" x14ac:dyDescent="0.2">
      <c r="B2160">
        <v>8439</v>
      </c>
      <c r="C2160">
        <v>1965</v>
      </c>
      <c r="D2160" s="59">
        <f t="shared" ca="1" si="100"/>
        <v>59</v>
      </c>
      <c r="E2160" t="s">
        <v>23</v>
      </c>
      <c r="F2160" t="s">
        <v>32</v>
      </c>
      <c r="G2160" t="s">
        <v>2368</v>
      </c>
      <c r="H2160" s="61" t="str">
        <f t="shared" si="101"/>
        <v>63,404.00</v>
      </c>
      <c r="I2160" s="78">
        <f t="shared" si="102"/>
        <v>63404</v>
      </c>
      <c r="J2160">
        <v>0</v>
      </c>
      <c r="K2160">
        <v>2</v>
      </c>
      <c r="L2160" s="61">
        <v>41796</v>
      </c>
      <c r="M2160" s="93">
        <v>41796</v>
      </c>
      <c r="N2160">
        <v>97</v>
      </c>
      <c r="O2160">
        <v>734</v>
      </c>
      <c r="P2160">
        <v>26</v>
      </c>
      <c r="Q2160">
        <v>70</v>
      </c>
      <c r="R2160">
        <v>11</v>
      </c>
      <c r="S2160">
        <v>44</v>
      </c>
      <c r="T2160">
        <v>17</v>
      </c>
      <c r="U2160">
        <v>2</v>
      </c>
      <c r="V2160">
        <v>6</v>
      </c>
      <c r="W2160">
        <v>4</v>
      </c>
      <c r="X2160">
        <v>4</v>
      </c>
      <c r="Y2160">
        <v>0</v>
      </c>
      <c r="Z2160">
        <v>0</v>
      </c>
      <c r="AA2160" t="s">
        <v>27</v>
      </c>
      <c r="AB2160">
        <v>1</v>
      </c>
    </row>
    <row r="2161" spans="2:28" x14ac:dyDescent="0.2">
      <c r="B2161">
        <v>7613</v>
      </c>
      <c r="C2161">
        <v>1975</v>
      </c>
      <c r="D2161" s="59">
        <f t="shared" ca="1" si="100"/>
        <v>49</v>
      </c>
      <c r="E2161" t="s">
        <v>43</v>
      </c>
      <c r="F2161" t="s">
        <v>32</v>
      </c>
      <c r="G2161" t="s">
        <v>2369</v>
      </c>
      <c r="H2161" s="61" t="str">
        <f t="shared" si="101"/>
        <v>49,669.00</v>
      </c>
      <c r="I2161" s="78">
        <f t="shared" si="102"/>
        <v>49669</v>
      </c>
      <c r="J2161">
        <v>1</v>
      </c>
      <c r="K2161">
        <v>0</v>
      </c>
      <c r="L2161" s="61" t="s">
        <v>1384</v>
      </c>
      <c r="M2161" s="93">
        <v>41783</v>
      </c>
      <c r="N2161">
        <v>97</v>
      </c>
      <c r="O2161">
        <v>166</v>
      </c>
      <c r="P2161">
        <v>5</v>
      </c>
      <c r="Q2161">
        <v>107</v>
      </c>
      <c r="R2161">
        <v>11</v>
      </c>
      <c r="S2161">
        <v>8</v>
      </c>
      <c r="T2161">
        <v>29</v>
      </c>
      <c r="U2161">
        <v>2</v>
      </c>
      <c r="V2161">
        <v>5</v>
      </c>
      <c r="W2161">
        <v>6</v>
      </c>
      <c r="X2161">
        <v>6</v>
      </c>
      <c r="Y2161">
        <v>0</v>
      </c>
      <c r="Z2161">
        <v>0</v>
      </c>
      <c r="AA2161" t="s">
        <v>27</v>
      </c>
      <c r="AB2161">
        <v>0</v>
      </c>
    </row>
    <row r="2162" spans="2:28" x14ac:dyDescent="0.2">
      <c r="B2162">
        <v>48</v>
      </c>
      <c r="C2162">
        <v>1965</v>
      </c>
      <c r="D2162" s="59">
        <f t="shared" ca="1" si="100"/>
        <v>59</v>
      </c>
      <c r="E2162" t="s">
        <v>23</v>
      </c>
      <c r="F2162" t="s">
        <v>32</v>
      </c>
      <c r="G2162" t="s">
        <v>2370</v>
      </c>
      <c r="H2162" s="61" t="str">
        <f t="shared" si="101"/>
        <v>55,761.00</v>
      </c>
      <c r="I2162" s="78">
        <f t="shared" si="102"/>
        <v>55761</v>
      </c>
      <c r="J2162">
        <v>0</v>
      </c>
      <c r="K2162">
        <v>1</v>
      </c>
      <c r="L2162" s="61" t="s">
        <v>979</v>
      </c>
      <c r="M2162" s="93">
        <v>41753</v>
      </c>
      <c r="N2162">
        <v>97</v>
      </c>
      <c r="O2162">
        <v>136</v>
      </c>
      <c r="P2162">
        <v>1</v>
      </c>
      <c r="Q2162">
        <v>12</v>
      </c>
      <c r="R2162">
        <v>0</v>
      </c>
      <c r="S2162">
        <v>3</v>
      </c>
      <c r="T2162">
        <v>32</v>
      </c>
      <c r="U2162">
        <v>2</v>
      </c>
      <c r="V2162">
        <v>4</v>
      </c>
      <c r="W2162">
        <v>3</v>
      </c>
      <c r="X2162">
        <v>6</v>
      </c>
      <c r="Y2162">
        <v>0</v>
      </c>
      <c r="Z2162">
        <v>0</v>
      </c>
      <c r="AA2162" t="s">
        <v>27</v>
      </c>
      <c r="AB2162">
        <v>1</v>
      </c>
    </row>
    <row r="2163" spans="2:28" x14ac:dyDescent="0.2">
      <c r="B2163">
        <v>5046</v>
      </c>
      <c r="C2163">
        <v>1959</v>
      </c>
      <c r="D2163" s="59">
        <f t="shared" ca="1" si="100"/>
        <v>65</v>
      </c>
      <c r="E2163" t="s">
        <v>23</v>
      </c>
      <c r="F2163" t="s">
        <v>24</v>
      </c>
      <c r="G2163" t="s">
        <v>2371</v>
      </c>
      <c r="H2163" s="61" t="str">
        <f t="shared" si="101"/>
        <v>78,331.00</v>
      </c>
      <c r="I2163" s="78">
        <f t="shared" si="102"/>
        <v>78331</v>
      </c>
      <c r="J2163">
        <v>0</v>
      </c>
      <c r="K2163">
        <v>1</v>
      </c>
      <c r="L2163" s="61" t="s">
        <v>849</v>
      </c>
      <c r="M2163" s="93">
        <v>41662</v>
      </c>
      <c r="N2163">
        <v>97</v>
      </c>
      <c r="O2163">
        <v>756</v>
      </c>
      <c r="P2163">
        <v>138</v>
      </c>
      <c r="Q2163">
        <v>354</v>
      </c>
      <c r="R2163">
        <v>160</v>
      </c>
      <c r="S2163">
        <v>169</v>
      </c>
      <c r="T2163">
        <v>61</v>
      </c>
      <c r="U2163">
        <v>2</v>
      </c>
      <c r="V2163">
        <v>10</v>
      </c>
      <c r="W2163">
        <v>7</v>
      </c>
      <c r="X2163">
        <v>4</v>
      </c>
      <c r="Y2163">
        <v>0</v>
      </c>
      <c r="Z2163">
        <v>0</v>
      </c>
      <c r="AA2163" t="s">
        <v>67</v>
      </c>
      <c r="AB2163">
        <v>0</v>
      </c>
    </row>
    <row r="2164" spans="2:28" x14ac:dyDescent="0.2">
      <c r="B2164">
        <v>3231</v>
      </c>
      <c r="C2164">
        <v>1974</v>
      </c>
      <c r="D2164" s="59">
        <f t="shared" ca="1" si="100"/>
        <v>50</v>
      </c>
      <c r="E2164" t="s">
        <v>23</v>
      </c>
      <c r="F2164" t="s">
        <v>32</v>
      </c>
      <c r="G2164" t="s">
        <v>2372</v>
      </c>
      <c r="H2164" s="61" t="str">
        <f t="shared" si="101"/>
        <v>37,971.00</v>
      </c>
      <c r="I2164" s="78">
        <f t="shared" si="102"/>
        <v>37971</v>
      </c>
      <c r="J2164">
        <v>1</v>
      </c>
      <c r="K2164">
        <v>0</v>
      </c>
      <c r="L2164" s="61" t="s">
        <v>455</v>
      </c>
      <c r="M2164" s="93">
        <v>41603</v>
      </c>
      <c r="N2164">
        <v>97</v>
      </c>
      <c r="O2164">
        <v>5</v>
      </c>
      <c r="P2164">
        <v>4</v>
      </c>
      <c r="Q2164">
        <v>10</v>
      </c>
      <c r="R2164">
        <v>2</v>
      </c>
      <c r="S2164">
        <v>2</v>
      </c>
      <c r="T2164">
        <v>7</v>
      </c>
      <c r="U2164">
        <v>1</v>
      </c>
      <c r="V2164">
        <v>1</v>
      </c>
      <c r="W2164">
        <v>3</v>
      </c>
      <c r="X2164">
        <v>8</v>
      </c>
      <c r="Y2164">
        <v>0</v>
      </c>
      <c r="Z2164">
        <v>0</v>
      </c>
      <c r="AA2164" t="s">
        <v>35</v>
      </c>
      <c r="AB2164">
        <v>0</v>
      </c>
    </row>
    <row r="2165" spans="2:28" x14ac:dyDescent="0.2">
      <c r="B2165">
        <v>7181</v>
      </c>
      <c r="C2165">
        <v>1978</v>
      </c>
      <c r="D2165" s="59">
        <f t="shared" ca="1" si="100"/>
        <v>46</v>
      </c>
      <c r="E2165" t="s">
        <v>23</v>
      </c>
      <c r="F2165" t="s">
        <v>32</v>
      </c>
      <c r="G2165" t="s">
        <v>2373</v>
      </c>
      <c r="H2165" s="61" t="str">
        <f t="shared" si="101"/>
        <v>30,368.00</v>
      </c>
      <c r="I2165" s="78">
        <f t="shared" si="102"/>
        <v>30368</v>
      </c>
      <c r="J2165">
        <v>0</v>
      </c>
      <c r="K2165">
        <v>1</v>
      </c>
      <c r="L2165" s="61">
        <v>41466</v>
      </c>
      <c r="M2165" s="93">
        <v>41466</v>
      </c>
      <c r="N2165">
        <v>97</v>
      </c>
      <c r="O2165">
        <v>35</v>
      </c>
      <c r="P2165">
        <v>0</v>
      </c>
      <c r="Q2165">
        <v>13</v>
      </c>
      <c r="R2165">
        <v>2</v>
      </c>
      <c r="S2165">
        <v>0</v>
      </c>
      <c r="T2165">
        <v>2</v>
      </c>
      <c r="U2165">
        <v>2</v>
      </c>
      <c r="V2165">
        <v>2</v>
      </c>
      <c r="W2165">
        <v>3</v>
      </c>
      <c r="X2165">
        <v>8</v>
      </c>
      <c r="Y2165">
        <v>0</v>
      </c>
      <c r="Z2165">
        <v>0</v>
      </c>
      <c r="AA2165" t="s">
        <v>27</v>
      </c>
      <c r="AB2165">
        <v>0</v>
      </c>
    </row>
    <row r="2166" spans="2:28" x14ac:dyDescent="0.2">
      <c r="B2166">
        <v>1663</v>
      </c>
      <c r="C2166">
        <v>1979</v>
      </c>
      <c r="D2166" s="59">
        <f t="shared" ca="1" si="100"/>
        <v>45</v>
      </c>
      <c r="E2166" t="s">
        <v>40</v>
      </c>
      <c r="F2166" t="s">
        <v>32</v>
      </c>
      <c r="G2166" t="s">
        <v>2374</v>
      </c>
      <c r="H2166" s="61" t="str">
        <f t="shared" si="101"/>
        <v>34,043.00</v>
      </c>
      <c r="I2166" s="78">
        <f t="shared" si="102"/>
        <v>34043</v>
      </c>
      <c r="J2166">
        <v>1</v>
      </c>
      <c r="K2166">
        <v>0</v>
      </c>
      <c r="L2166" s="61" t="s">
        <v>619</v>
      </c>
      <c r="M2166" s="93">
        <v>41572</v>
      </c>
      <c r="N2166">
        <v>97</v>
      </c>
      <c r="O2166">
        <v>20</v>
      </c>
      <c r="P2166">
        <v>2</v>
      </c>
      <c r="Q2166">
        <v>14</v>
      </c>
      <c r="R2166">
        <v>3</v>
      </c>
      <c r="S2166">
        <v>0</v>
      </c>
      <c r="T2166">
        <v>10</v>
      </c>
      <c r="U2166">
        <v>1</v>
      </c>
      <c r="V2166">
        <v>2</v>
      </c>
      <c r="W2166">
        <v>2</v>
      </c>
      <c r="X2166">
        <v>9</v>
      </c>
      <c r="Y2166">
        <v>0</v>
      </c>
      <c r="Z2166">
        <v>0</v>
      </c>
      <c r="AA2166" t="s">
        <v>27</v>
      </c>
      <c r="AB2166">
        <v>0</v>
      </c>
    </row>
    <row r="2167" spans="2:28" x14ac:dyDescent="0.2">
      <c r="B2167">
        <v>5441</v>
      </c>
      <c r="C2167">
        <v>1966</v>
      </c>
      <c r="D2167" s="59">
        <f t="shared" ca="1" si="100"/>
        <v>58</v>
      </c>
      <c r="E2167" t="s">
        <v>40</v>
      </c>
      <c r="F2167" t="s">
        <v>55</v>
      </c>
      <c r="G2167" t="s">
        <v>2375</v>
      </c>
      <c r="H2167" s="61" t="str">
        <f t="shared" si="101"/>
        <v>54,111.00</v>
      </c>
      <c r="I2167" s="78">
        <f t="shared" si="102"/>
        <v>54111</v>
      </c>
      <c r="J2167">
        <v>0</v>
      </c>
      <c r="K2167">
        <v>1</v>
      </c>
      <c r="L2167" s="61" t="s">
        <v>771</v>
      </c>
      <c r="M2167" s="93">
        <v>41511</v>
      </c>
      <c r="N2167">
        <v>97</v>
      </c>
      <c r="O2167">
        <v>267</v>
      </c>
      <c r="P2167">
        <v>6</v>
      </c>
      <c r="Q2167">
        <v>54</v>
      </c>
      <c r="R2167">
        <v>8</v>
      </c>
      <c r="S2167">
        <v>3</v>
      </c>
      <c r="T2167">
        <v>50</v>
      </c>
      <c r="U2167">
        <v>2</v>
      </c>
      <c r="V2167">
        <v>5</v>
      </c>
      <c r="W2167">
        <v>6</v>
      </c>
      <c r="X2167">
        <v>5</v>
      </c>
      <c r="Y2167">
        <v>0</v>
      </c>
      <c r="Z2167">
        <v>0</v>
      </c>
      <c r="AA2167" t="s">
        <v>27</v>
      </c>
      <c r="AB2167">
        <v>0</v>
      </c>
    </row>
    <row r="2168" spans="2:28" x14ac:dyDescent="0.2">
      <c r="B2168">
        <v>8602</v>
      </c>
      <c r="C2168">
        <v>1965</v>
      </c>
      <c r="D2168" s="59">
        <f t="shared" ca="1" si="100"/>
        <v>59</v>
      </c>
      <c r="E2168" t="s">
        <v>23</v>
      </c>
      <c r="F2168" t="s">
        <v>24</v>
      </c>
      <c r="G2168" t="s">
        <v>2376</v>
      </c>
      <c r="H2168" s="61" t="str">
        <f t="shared" si="101"/>
        <v>69,932.00</v>
      </c>
      <c r="I2168" s="78">
        <f t="shared" si="102"/>
        <v>69932</v>
      </c>
      <c r="J2168">
        <v>0</v>
      </c>
      <c r="K2168">
        <v>1</v>
      </c>
      <c r="L2168" s="61">
        <v>41614</v>
      </c>
      <c r="M2168" s="93">
        <v>41614</v>
      </c>
      <c r="N2168">
        <v>97</v>
      </c>
      <c r="O2168">
        <v>412</v>
      </c>
      <c r="P2168">
        <v>172</v>
      </c>
      <c r="Q2168">
        <v>153</v>
      </c>
      <c r="R2168">
        <v>150</v>
      </c>
      <c r="S2168">
        <v>105</v>
      </c>
      <c r="T2168">
        <v>57</v>
      </c>
      <c r="U2168">
        <v>2</v>
      </c>
      <c r="V2168">
        <v>7</v>
      </c>
      <c r="W2168">
        <v>11</v>
      </c>
      <c r="X2168">
        <v>4</v>
      </c>
      <c r="Y2168">
        <v>0</v>
      </c>
      <c r="Z2168">
        <v>0</v>
      </c>
      <c r="AA2168" t="s">
        <v>27</v>
      </c>
      <c r="AB2168">
        <v>0</v>
      </c>
    </row>
    <row r="2169" spans="2:28" x14ac:dyDescent="0.2">
      <c r="B2169">
        <v>9925</v>
      </c>
      <c r="C2169">
        <v>1982</v>
      </c>
      <c r="D2169" s="59">
        <f t="shared" ca="1" si="100"/>
        <v>42</v>
      </c>
      <c r="E2169" t="s">
        <v>40</v>
      </c>
      <c r="F2169" t="s">
        <v>32</v>
      </c>
      <c r="G2169" t="s">
        <v>2377</v>
      </c>
      <c r="H2169" s="61" t="str">
        <f t="shared" si="101"/>
        <v>39,665.00</v>
      </c>
      <c r="I2169" s="78">
        <f t="shared" si="102"/>
        <v>39665</v>
      </c>
      <c r="J2169">
        <v>1</v>
      </c>
      <c r="K2169">
        <v>0</v>
      </c>
      <c r="L2169" s="61" t="s">
        <v>2378</v>
      </c>
      <c r="M2169" s="93">
        <v>41419</v>
      </c>
      <c r="N2169">
        <v>97</v>
      </c>
      <c r="O2169">
        <v>127</v>
      </c>
      <c r="P2169">
        <v>1</v>
      </c>
      <c r="Q2169">
        <v>56</v>
      </c>
      <c r="R2169">
        <v>0</v>
      </c>
      <c r="S2169">
        <v>1</v>
      </c>
      <c r="T2169">
        <v>31</v>
      </c>
      <c r="U2169">
        <v>3</v>
      </c>
      <c r="V2169">
        <v>4</v>
      </c>
      <c r="W2169">
        <v>3</v>
      </c>
      <c r="X2169">
        <v>7</v>
      </c>
      <c r="Y2169">
        <v>0</v>
      </c>
      <c r="Z2169">
        <v>0</v>
      </c>
      <c r="AA2169" t="s">
        <v>27</v>
      </c>
      <c r="AB2169">
        <v>1</v>
      </c>
    </row>
    <row r="2170" spans="2:28" x14ac:dyDescent="0.2">
      <c r="B2170">
        <v>9499</v>
      </c>
      <c r="C2170">
        <v>1955</v>
      </c>
      <c r="D2170" s="59">
        <f t="shared" ca="1" si="100"/>
        <v>69</v>
      </c>
      <c r="E2170" t="s">
        <v>23</v>
      </c>
      <c r="F2170" t="s">
        <v>32</v>
      </c>
      <c r="G2170" t="s">
        <v>2379</v>
      </c>
      <c r="H2170" s="61" t="str">
        <f t="shared" si="101"/>
        <v>93,404.00</v>
      </c>
      <c r="I2170" s="78">
        <f t="shared" si="102"/>
        <v>93404</v>
      </c>
      <c r="J2170">
        <v>1</v>
      </c>
      <c r="K2170">
        <v>2</v>
      </c>
      <c r="L2170" s="61">
        <v>41460</v>
      </c>
      <c r="M2170" s="93">
        <v>41460</v>
      </c>
      <c r="N2170">
        <v>97</v>
      </c>
      <c r="O2170">
        <v>1279</v>
      </c>
      <c r="P2170">
        <v>15</v>
      </c>
      <c r="Q2170">
        <v>287</v>
      </c>
      <c r="R2170">
        <v>20</v>
      </c>
      <c r="S2170">
        <v>0</v>
      </c>
      <c r="T2170">
        <v>15</v>
      </c>
      <c r="U2170">
        <v>3</v>
      </c>
      <c r="V2170">
        <v>3</v>
      </c>
      <c r="W2170">
        <v>7</v>
      </c>
      <c r="X2170">
        <v>5</v>
      </c>
      <c r="Y2170">
        <v>0</v>
      </c>
      <c r="Z2170">
        <v>0</v>
      </c>
      <c r="AA2170" t="s">
        <v>31</v>
      </c>
      <c r="AB2170">
        <v>2</v>
      </c>
    </row>
    <row r="2171" spans="2:28" x14ac:dyDescent="0.2">
      <c r="B2171">
        <v>6568</v>
      </c>
      <c r="C2171">
        <v>1985</v>
      </c>
      <c r="D2171" s="59">
        <f t="shared" ca="1" si="100"/>
        <v>39</v>
      </c>
      <c r="E2171" t="s">
        <v>23</v>
      </c>
      <c r="F2171" t="s">
        <v>32</v>
      </c>
      <c r="G2171" t="s">
        <v>2380</v>
      </c>
      <c r="H2171" s="61" t="str">
        <f t="shared" si="101"/>
        <v>38,680.00</v>
      </c>
      <c r="I2171" s="78">
        <f t="shared" si="102"/>
        <v>38680</v>
      </c>
      <c r="J2171">
        <v>1</v>
      </c>
      <c r="K2171">
        <v>0</v>
      </c>
      <c r="L2171" s="61" t="s">
        <v>260</v>
      </c>
      <c r="M2171" s="93">
        <v>41361</v>
      </c>
      <c r="N2171">
        <v>97</v>
      </c>
      <c r="O2171">
        <v>11</v>
      </c>
      <c r="P2171">
        <v>0</v>
      </c>
      <c r="Q2171">
        <v>36</v>
      </c>
      <c r="R2171">
        <v>15</v>
      </c>
      <c r="S2171">
        <v>5</v>
      </c>
      <c r="T2171">
        <v>12</v>
      </c>
      <c r="U2171">
        <v>1</v>
      </c>
      <c r="V2171">
        <v>2</v>
      </c>
      <c r="W2171">
        <v>3</v>
      </c>
      <c r="X2171">
        <v>7</v>
      </c>
      <c r="Y2171">
        <v>0</v>
      </c>
      <c r="Z2171">
        <v>0</v>
      </c>
      <c r="AA2171" t="s">
        <v>35</v>
      </c>
      <c r="AB2171">
        <v>0</v>
      </c>
    </row>
    <row r="2172" spans="2:28" x14ac:dyDescent="0.2">
      <c r="B2172">
        <v>3032</v>
      </c>
      <c r="C2172">
        <v>1985</v>
      </c>
      <c r="D2172" s="59">
        <f t="shared" ca="1" si="100"/>
        <v>39</v>
      </c>
      <c r="E2172" t="s">
        <v>23</v>
      </c>
      <c r="F2172" t="s">
        <v>32</v>
      </c>
      <c r="G2172" t="s">
        <v>2381</v>
      </c>
      <c r="H2172" s="61" t="str">
        <f t="shared" si="101"/>
        <v>24,570.00</v>
      </c>
      <c r="I2172" s="78">
        <f t="shared" si="102"/>
        <v>24570</v>
      </c>
      <c r="J2172">
        <v>1</v>
      </c>
      <c r="K2172">
        <v>0</v>
      </c>
      <c r="L2172" s="61" t="s">
        <v>1596</v>
      </c>
      <c r="M2172" s="93">
        <v>41332</v>
      </c>
      <c r="N2172">
        <v>97</v>
      </c>
      <c r="O2172">
        <v>28</v>
      </c>
      <c r="P2172">
        <v>34</v>
      </c>
      <c r="Q2172">
        <v>62</v>
      </c>
      <c r="R2172">
        <v>11</v>
      </c>
      <c r="S2172">
        <v>14</v>
      </c>
      <c r="T2172">
        <v>44</v>
      </c>
      <c r="U2172">
        <v>3</v>
      </c>
      <c r="V2172">
        <v>4</v>
      </c>
      <c r="W2172">
        <v>4</v>
      </c>
      <c r="X2172">
        <v>9</v>
      </c>
      <c r="Y2172">
        <v>0</v>
      </c>
      <c r="Z2172">
        <v>0</v>
      </c>
      <c r="AA2172" t="s">
        <v>27</v>
      </c>
      <c r="AB2172">
        <v>0</v>
      </c>
    </row>
    <row r="2173" spans="2:28" x14ac:dyDescent="0.2">
      <c r="B2173">
        <v>5153</v>
      </c>
      <c r="C2173">
        <v>1968</v>
      </c>
      <c r="D2173" s="59">
        <f t="shared" ca="1" si="100"/>
        <v>56</v>
      </c>
      <c r="E2173" t="s">
        <v>40</v>
      </c>
      <c r="F2173" t="s">
        <v>32</v>
      </c>
      <c r="G2173" t="s">
        <v>2382</v>
      </c>
      <c r="H2173" s="61" t="str">
        <f t="shared" si="101"/>
        <v>77,766.00</v>
      </c>
      <c r="I2173" s="78">
        <f t="shared" si="102"/>
        <v>77766</v>
      </c>
      <c r="J2173">
        <v>0</v>
      </c>
      <c r="K2173">
        <v>1</v>
      </c>
      <c r="L2173" s="61" t="s">
        <v>989</v>
      </c>
      <c r="M2173" s="93">
        <v>41327</v>
      </c>
      <c r="N2173">
        <v>97</v>
      </c>
      <c r="O2173">
        <v>1004</v>
      </c>
      <c r="P2173">
        <v>59</v>
      </c>
      <c r="Q2173">
        <v>265</v>
      </c>
      <c r="R2173">
        <v>115</v>
      </c>
      <c r="S2173">
        <v>59</v>
      </c>
      <c r="T2173">
        <v>27</v>
      </c>
      <c r="U2173">
        <v>2</v>
      </c>
      <c r="V2173">
        <v>11</v>
      </c>
      <c r="W2173">
        <v>11</v>
      </c>
      <c r="X2173">
        <v>6</v>
      </c>
      <c r="Y2173">
        <v>1</v>
      </c>
      <c r="Z2173">
        <v>0</v>
      </c>
      <c r="AA2173" t="s">
        <v>27</v>
      </c>
      <c r="AB2173">
        <v>1</v>
      </c>
    </row>
    <row r="2174" spans="2:28" x14ac:dyDescent="0.2">
      <c r="B2174">
        <v>4127</v>
      </c>
      <c r="C2174">
        <v>1968</v>
      </c>
      <c r="D2174" s="59">
        <f t="shared" ca="1" si="100"/>
        <v>56</v>
      </c>
      <c r="E2174" t="s">
        <v>40</v>
      </c>
      <c r="F2174" t="s">
        <v>32</v>
      </c>
      <c r="G2174" t="s">
        <v>2382</v>
      </c>
      <c r="H2174" s="61" t="str">
        <f t="shared" si="101"/>
        <v>77,766.00</v>
      </c>
      <c r="I2174" s="78">
        <f t="shared" si="102"/>
        <v>77766</v>
      </c>
      <c r="J2174">
        <v>0</v>
      </c>
      <c r="K2174">
        <v>1</v>
      </c>
      <c r="L2174" s="61" t="s">
        <v>989</v>
      </c>
      <c r="M2174" s="93">
        <v>41327</v>
      </c>
      <c r="N2174">
        <v>97</v>
      </c>
      <c r="O2174">
        <v>1004</v>
      </c>
      <c r="P2174">
        <v>59</v>
      </c>
      <c r="Q2174">
        <v>265</v>
      </c>
      <c r="R2174">
        <v>115</v>
      </c>
      <c r="S2174">
        <v>59</v>
      </c>
      <c r="T2174">
        <v>27</v>
      </c>
      <c r="U2174">
        <v>2</v>
      </c>
      <c r="V2174">
        <v>11</v>
      </c>
      <c r="W2174">
        <v>11</v>
      </c>
      <c r="X2174">
        <v>6</v>
      </c>
      <c r="Y2174">
        <v>1</v>
      </c>
      <c r="Z2174">
        <v>0</v>
      </c>
      <c r="AA2174" t="s">
        <v>27</v>
      </c>
      <c r="AB2174">
        <v>1</v>
      </c>
    </row>
    <row r="2175" spans="2:28" x14ac:dyDescent="0.2">
      <c r="B2175">
        <v>9940</v>
      </c>
      <c r="C2175">
        <v>1959</v>
      </c>
      <c r="D2175" s="59">
        <f t="shared" ca="1" si="100"/>
        <v>65</v>
      </c>
      <c r="E2175" t="s">
        <v>23</v>
      </c>
      <c r="F2175" t="s">
        <v>32</v>
      </c>
      <c r="G2175" t="s">
        <v>2383</v>
      </c>
      <c r="H2175" s="61" t="str">
        <f t="shared" si="101"/>
        <v>64,961.00</v>
      </c>
      <c r="I2175" s="78">
        <f t="shared" si="102"/>
        <v>64961</v>
      </c>
      <c r="J2175">
        <v>0</v>
      </c>
      <c r="K2175">
        <v>1</v>
      </c>
      <c r="L2175" s="61" t="s">
        <v>1657</v>
      </c>
      <c r="M2175" s="93">
        <v>41266</v>
      </c>
      <c r="N2175">
        <v>97</v>
      </c>
      <c r="O2175">
        <v>382</v>
      </c>
      <c r="P2175">
        <v>114</v>
      </c>
      <c r="Q2175">
        <v>276</v>
      </c>
      <c r="R2175">
        <v>75</v>
      </c>
      <c r="S2175">
        <v>124</v>
      </c>
      <c r="T2175">
        <v>38</v>
      </c>
      <c r="U2175">
        <v>2</v>
      </c>
      <c r="V2175">
        <v>6</v>
      </c>
      <c r="W2175">
        <v>4</v>
      </c>
      <c r="X2175">
        <v>3</v>
      </c>
      <c r="Y2175">
        <v>0</v>
      </c>
      <c r="Z2175">
        <v>0</v>
      </c>
      <c r="AA2175" t="s">
        <v>67</v>
      </c>
      <c r="AB2175">
        <v>0</v>
      </c>
    </row>
    <row r="2176" spans="2:28" x14ac:dyDescent="0.2">
      <c r="B2176">
        <v>7527</v>
      </c>
      <c r="C2176">
        <v>1969</v>
      </c>
      <c r="D2176" s="59">
        <f t="shared" ca="1" si="100"/>
        <v>55</v>
      </c>
      <c r="E2176" t="s">
        <v>53</v>
      </c>
      <c r="F2176" t="s">
        <v>24</v>
      </c>
      <c r="G2176" t="s">
        <v>2384</v>
      </c>
      <c r="H2176" s="61" t="str">
        <f t="shared" si="101"/>
        <v>23,748.00</v>
      </c>
      <c r="I2176" s="78">
        <f t="shared" si="102"/>
        <v>23748</v>
      </c>
      <c r="J2176">
        <v>1</v>
      </c>
      <c r="K2176">
        <v>0</v>
      </c>
      <c r="L2176" s="61" t="s">
        <v>144</v>
      </c>
      <c r="M2176" s="93">
        <v>41234</v>
      </c>
      <c r="N2176">
        <v>97</v>
      </c>
      <c r="O2176">
        <v>6</v>
      </c>
      <c r="P2176">
        <v>6</v>
      </c>
      <c r="Q2176">
        <v>29</v>
      </c>
      <c r="R2176">
        <v>12</v>
      </c>
      <c r="S2176">
        <v>15</v>
      </c>
      <c r="T2176">
        <v>8</v>
      </c>
      <c r="U2176">
        <v>3</v>
      </c>
      <c r="V2176">
        <v>2</v>
      </c>
      <c r="W2176">
        <v>3</v>
      </c>
      <c r="X2176">
        <v>8</v>
      </c>
      <c r="Y2176">
        <v>0</v>
      </c>
      <c r="Z2176">
        <v>0</v>
      </c>
      <c r="AA2176" t="s">
        <v>27</v>
      </c>
      <c r="AB2176">
        <v>0</v>
      </c>
    </row>
    <row r="2177" spans="2:28" x14ac:dyDescent="0.2">
      <c r="B2177">
        <v>3406</v>
      </c>
      <c r="C2177">
        <v>1965</v>
      </c>
      <c r="D2177" s="59">
        <f t="shared" ca="1" si="100"/>
        <v>59</v>
      </c>
      <c r="E2177" t="s">
        <v>23</v>
      </c>
      <c r="F2177" t="s">
        <v>28</v>
      </c>
      <c r="G2177" t="s">
        <v>2385</v>
      </c>
      <c r="H2177" s="61" t="str">
        <f t="shared" si="101"/>
        <v>45,989.00</v>
      </c>
      <c r="I2177" s="78">
        <f t="shared" si="102"/>
        <v>45989</v>
      </c>
      <c r="J2177">
        <v>0</v>
      </c>
      <c r="K2177">
        <v>1</v>
      </c>
      <c r="L2177" s="61" t="s">
        <v>1061</v>
      </c>
      <c r="M2177" s="93">
        <v>41204</v>
      </c>
      <c r="N2177">
        <v>97</v>
      </c>
      <c r="O2177">
        <v>138</v>
      </c>
      <c r="P2177">
        <v>33</v>
      </c>
      <c r="Q2177">
        <v>87</v>
      </c>
      <c r="R2177">
        <v>28</v>
      </c>
      <c r="S2177">
        <v>24</v>
      </c>
      <c r="T2177">
        <v>12</v>
      </c>
      <c r="U2177">
        <v>4</v>
      </c>
      <c r="V2177">
        <v>3</v>
      </c>
      <c r="W2177">
        <v>7</v>
      </c>
      <c r="X2177">
        <v>3</v>
      </c>
      <c r="Y2177">
        <v>0</v>
      </c>
      <c r="Z2177">
        <v>0</v>
      </c>
      <c r="AA2177" t="s">
        <v>67</v>
      </c>
      <c r="AB2177">
        <v>0</v>
      </c>
    </row>
    <row r="2178" spans="2:28" x14ac:dyDescent="0.2">
      <c r="B2178">
        <v>9771</v>
      </c>
      <c r="C2178">
        <v>1989</v>
      </c>
      <c r="D2178" s="59">
        <f t="shared" ca="1" si="100"/>
        <v>35</v>
      </c>
      <c r="E2178" t="s">
        <v>43</v>
      </c>
      <c r="F2178" t="s">
        <v>28</v>
      </c>
      <c r="G2178" t="s">
        <v>2286</v>
      </c>
      <c r="H2178" s="61" t="str">
        <f t="shared" si="101"/>
        <v>23,331.00</v>
      </c>
      <c r="I2178" s="78">
        <f t="shared" si="102"/>
        <v>23331</v>
      </c>
      <c r="J2178">
        <v>1</v>
      </c>
      <c r="K2178">
        <v>0</v>
      </c>
      <c r="L2178" s="61">
        <v>41039</v>
      </c>
      <c r="M2178" s="93">
        <v>41039</v>
      </c>
      <c r="N2178">
        <v>97</v>
      </c>
      <c r="O2178">
        <v>104</v>
      </c>
      <c r="P2178">
        <v>20</v>
      </c>
      <c r="Q2178">
        <v>101</v>
      </c>
      <c r="R2178">
        <v>24</v>
      </c>
      <c r="S2178">
        <v>15</v>
      </c>
      <c r="T2178">
        <v>5</v>
      </c>
      <c r="U2178">
        <v>6</v>
      </c>
      <c r="V2178">
        <v>5</v>
      </c>
      <c r="W2178">
        <v>5</v>
      </c>
      <c r="X2178">
        <v>9</v>
      </c>
      <c r="Y2178">
        <v>0</v>
      </c>
      <c r="Z2178">
        <v>0</v>
      </c>
      <c r="AA2178" t="s">
        <v>50</v>
      </c>
      <c r="AB2178">
        <v>0</v>
      </c>
    </row>
    <row r="2179" spans="2:28" x14ac:dyDescent="0.2">
      <c r="B2179">
        <v>6722</v>
      </c>
      <c r="C2179">
        <v>1955</v>
      </c>
      <c r="D2179" s="59">
        <f t="shared" ref="D2179:D2216" ca="1" si="103">(YEAR(NOW())-C2179)</f>
        <v>69</v>
      </c>
      <c r="E2179" t="s">
        <v>40</v>
      </c>
      <c r="F2179" t="s">
        <v>32</v>
      </c>
      <c r="G2179" t="s">
        <v>2386</v>
      </c>
      <c r="H2179" s="61" t="str">
        <f t="shared" ref="H2179:H2216" si="104">REPLACE(G2179,1,1,"")</f>
        <v>70,421.00</v>
      </c>
      <c r="I2179" s="78">
        <f t="shared" ref="I2179:I2216" si="105">VALUE(H2179)</f>
        <v>70421</v>
      </c>
      <c r="J2179">
        <v>0</v>
      </c>
      <c r="K2179">
        <v>1</v>
      </c>
      <c r="L2179" s="61" t="s">
        <v>1836</v>
      </c>
      <c r="M2179" s="93">
        <v>41818</v>
      </c>
      <c r="N2179">
        <v>98</v>
      </c>
      <c r="O2179">
        <v>479</v>
      </c>
      <c r="P2179">
        <v>28</v>
      </c>
      <c r="Q2179">
        <v>136</v>
      </c>
      <c r="R2179">
        <v>75</v>
      </c>
      <c r="S2179">
        <v>14</v>
      </c>
      <c r="T2179">
        <v>35</v>
      </c>
      <c r="U2179">
        <v>3</v>
      </c>
      <c r="V2179">
        <v>10</v>
      </c>
      <c r="W2179">
        <v>7</v>
      </c>
      <c r="X2179">
        <v>6</v>
      </c>
      <c r="Y2179">
        <v>0</v>
      </c>
      <c r="Z2179">
        <v>0</v>
      </c>
      <c r="AA2179" t="s">
        <v>31</v>
      </c>
      <c r="AB2179">
        <v>0</v>
      </c>
    </row>
    <row r="2180" spans="2:28" x14ac:dyDescent="0.2">
      <c r="B2180">
        <v>213</v>
      </c>
      <c r="C2180">
        <v>1964</v>
      </c>
      <c r="D2180" s="59">
        <f t="shared" ca="1" si="103"/>
        <v>60</v>
      </c>
      <c r="E2180" t="s">
        <v>40</v>
      </c>
      <c r="F2180" t="s">
        <v>28</v>
      </c>
      <c r="G2180" t="s">
        <v>2387</v>
      </c>
      <c r="H2180" s="61" t="str">
        <f t="shared" si="104"/>
        <v>23,091.00</v>
      </c>
      <c r="I2180" s="78">
        <f t="shared" si="105"/>
        <v>23091</v>
      </c>
      <c r="J2180">
        <v>1</v>
      </c>
      <c r="K2180">
        <v>1</v>
      </c>
      <c r="L2180" s="61" t="s">
        <v>158</v>
      </c>
      <c r="M2180" s="93">
        <v>41787</v>
      </c>
      <c r="N2180">
        <v>98</v>
      </c>
      <c r="O2180">
        <v>35</v>
      </c>
      <c r="P2180">
        <v>0</v>
      </c>
      <c r="Q2180">
        <v>11</v>
      </c>
      <c r="R2180">
        <v>0</v>
      </c>
      <c r="S2180">
        <v>0</v>
      </c>
      <c r="T2180">
        <v>2</v>
      </c>
      <c r="U2180">
        <v>4</v>
      </c>
      <c r="V2180">
        <v>2</v>
      </c>
      <c r="W2180">
        <v>3</v>
      </c>
      <c r="X2180">
        <v>7</v>
      </c>
      <c r="Y2180">
        <v>0</v>
      </c>
      <c r="Z2180">
        <v>0</v>
      </c>
      <c r="AA2180" t="s">
        <v>27</v>
      </c>
      <c r="AB2180">
        <v>0</v>
      </c>
    </row>
    <row r="2181" spans="2:28" x14ac:dyDescent="0.2">
      <c r="B2181">
        <v>8541</v>
      </c>
      <c r="C2181">
        <v>1991</v>
      </c>
      <c r="D2181" s="59">
        <f t="shared" ca="1" si="103"/>
        <v>33</v>
      </c>
      <c r="E2181" t="s">
        <v>43</v>
      </c>
      <c r="F2181" t="s">
        <v>32</v>
      </c>
      <c r="G2181" t="s">
        <v>2388</v>
      </c>
      <c r="H2181" s="61" t="str">
        <f t="shared" si="104"/>
        <v>24,683.00</v>
      </c>
      <c r="I2181" s="78">
        <f t="shared" si="105"/>
        <v>24683</v>
      </c>
      <c r="J2181">
        <v>1</v>
      </c>
      <c r="K2181">
        <v>0</v>
      </c>
      <c r="L2181" s="61">
        <v>41854</v>
      </c>
      <c r="M2181" s="93">
        <v>41854</v>
      </c>
      <c r="N2181">
        <v>98</v>
      </c>
      <c r="O2181">
        <v>8</v>
      </c>
      <c r="P2181">
        <v>4</v>
      </c>
      <c r="Q2181">
        <v>10</v>
      </c>
      <c r="R2181">
        <v>6</v>
      </c>
      <c r="S2181">
        <v>7</v>
      </c>
      <c r="T2181">
        <v>6</v>
      </c>
      <c r="U2181">
        <v>2</v>
      </c>
      <c r="V2181">
        <v>2</v>
      </c>
      <c r="W2181">
        <v>4</v>
      </c>
      <c r="X2181">
        <v>5</v>
      </c>
      <c r="Y2181">
        <v>0</v>
      </c>
      <c r="Z2181">
        <v>0</v>
      </c>
      <c r="AA2181" t="s">
        <v>27</v>
      </c>
      <c r="AB2181">
        <v>0</v>
      </c>
    </row>
    <row r="2182" spans="2:28" x14ac:dyDescent="0.2">
      <c r="B2182">
        <v>8475</v>
      </c>
      <c r="C2182">
        <v>1974</v>
      </c>
      <c r="D2182" s="59">
        <f t="shared" ca="1" si="103"/>
        <v>50</v>
      </c>
      <c r="E2182" t="s">
        <v>40</v>
      </c>
      <c r="F2182" t="s">
        <v>32</v>
      </c>
      <c r="G2182" t="s">
        <v>2389</v>
      </c>
      <c r="H2182" s="61" t="str">
        <f t="shared" si="104"/>
        <v>157,243.00</v>
      </c>
      <c r="I2182" s="78">
        <f t="shared" si="105"/>
        <v>157243</v>
      </c>
      <c r="J2182">
        <v>0</v>
      </c>
      <c r="K2182">
        <v>1</v>
      </c>
      <c r="L2182" s="61">
        <v>41642</v>
      </c>
      <c r="M2182" s="93">
        <v>41642</v>
      </c>
      <c r="N2182">
        <v>98</v>
      </c>
      <c r="O2182">
        <v>20</v>
      </c>
      <c r="P2182">
        <v>2</v>
      </c>
      <c r="Q2182">
        <v>1582</v>
      </c>
      <c r="R2182">
        <v>1</v>
      </c>
      <c r="S2182">
        <v>2</v>
      </c>
      <c r="T2182">
        <v>1</v>
      </c>
      <c r="U2182">
        <v>15</v>
      </c>
      <c r="V2182">
        <v>0</v>
      </c>
      <c r="W2182">
        <v>0</v>
      </c>
      <c r="X2182">
        <v>0</v>
      </c>
      <c r="Y2182">
        <v>0</v>
      </c>
      <c r="Z2182">
        <v>0</v>
      </c>
      <c r="AA2182" t="s">
        <v>50</v>
      </c>
      <c r="AB2182">
        <v>0</v>
      </c>
    </row>
    <row r="2183" spans="2:28" x14ac:dyDescent="0.2">
      <c r="B2183">
        <v>8070</v>
      </c>
      <c r="C2183">
        <v>1974</v>
      </c>
      <c r="D2183" s="59">
        <f t="shared" ca="1" si="103"/>
        <v>50</v>
      </c>
      <c r="E2183" t="s">
        <v>40</v>
      </c>
      <c r="F2183" t="s">
        <v>32</v>
      </c>
      <c r="G2183" t="s">
        <v>2390</v>
      </c>
      <c r="H2183" s="61" t="str">
        <f t="shared" si="104"/>
        <v>54,222.00</v>
      </c>
      <c r="I2183" s="78">
        <f t="shared" si="105"/>
        <v>54222</v>
      </c>
      <c r="J2183">
        <v>0</v>
      </c>
      <c r="K2183">
        <v>1</v>
      </c>
      <c r="L2183" s="61">
        <v>41642</v>
      </c>
      <c r="M2183" s="93">
        <v>41642</v>
      </c>
      <c r="N2183">
        <v>98</v>
      </c>
      <c r="O2183">
        <v>199</v>
      </c>
      <c r="P2183">
        <v>12</v>
      </c>
      <c r="Q2183">
        <v>31</v>
      </c>
      <c r="R2183">
        <v>3</v>
      </c>
      <c r="S2183">
        <v>12</v>
      </c>
      <c r="T2183">
        <v>7</v>
      </c>
      <c r="U2183">
        <v>1</v>
      </c>
      <c r="V2183">
        <v>3</v>
      </c>
      <c r="W2183">
        <v>5</v>
      </c>
      <c r="X2183">
        <v>3</v>
      </c>
      <c r="Y2183">
        <v>0</v>
      </c>
      <c r="Z2183">
        <v>0</v>
      </c>
      <c r="AA2183" t="s">
        <v>27</v>
      </c>
      <c r="AB2183">
        <v>0</v>
      </c>
    </row>
    <row r="2184" spans="2:28" x14ac:dyDescent="0.2">
      <c r="B2184">
        <v>313</v>
      </c>
      <c r="C2184">
        <v>1969</v>
      </c>
      <c r="D2184" s="59">
        <f t="shared" ca="1" si="103"/>
        <v>55</v>
      </c>
      <c r="E2184" t="s">
        <v>23</v>
      </c>
      <c r="F2184" t="s">
        <v>55</v>
      </c>
      <c r="G2184" t="s">
        <v>2391</v>
      </c>
      <c r="H2184" s="61" t="str">
        <f t="shared" si="104"/>
        <v>73,455.00</v>
      </c>
      <c r="I2184" s="78">
        <f t="shared" si="105"/>
        <v>73455</v>
      </c>
      <c r="J2184">
        <v>0</v>
      </c>
      <c r="K2184">
        <v>0</v>
      </c>
      <c r="L2184" s="61" t="s">
        <v>458</v>
      </c>
      <c r="M2184" s="93">
        <v>41575</v>
      </c>
      <c r="N2184">
        <v>98</v>
      </c>
      <c r="O2184">
        <v>901</v>
      </c>
      <c r="P2184">
        <v>61</v>
      </c>
      <c r="Q2184">
        <v>757</v>
      </c>
      <c r="R2184">
        <v>186</v>
      </c>
      <c r="S2184">
        <v>163</v>
      </c>
      <c r="T2184">
        <v>20</v>
      </c>
      <c r="U2184">
        <v>1</v>
      </c>
      <c r="V2184">
        <v>6</v>
      </c>
      <c r="W2184">
        <v>10</v>
      </c>
      <c r="X2184">
        <v>3</v>
      </c>
      <c r="Y2184">
        <v>0</v>
      </c>
      <c r="Z2184">
        <v>0</v>
      </c>
      <c r="AA2184" t="s">
        <v>67</v>
      </c>
      <c r="AB2184">
        <v>1</v>
      </c>
    </row>
    <row r="2185" spans="2:28" x14ac:dyDescent="0.2">
      <c r="B2185">
        <v>9757</v>
      </c>
      <c r="C2185">
        <v>1973</v>
      </c>
      <c r="D2185" s="59">
        <f t="shared" ca="1" si="103"/>
        <v>51</v>
      </c>
      <c r="E2185" t="s">
        <v>23</v>
      </c>
      <c r="F2185" t="s">
        <v>32</v>
      </c>
      <c r="G2185" t="s">
        <v>2392</v>
      </c>
      <c r="H2185" s="61" t="str">
        <f t="shared" si="104"/>
        <v>84,906.00</v>
      </c>
      <c r="I2185" s="78">
        <f t="shared" si="105"/>
        <v>84906</v>
      </c>
      <c r="J2185">
        <v>0</v>
      </c>
      <c r="K2185">
        <v>0</v>
      </c>
      <c r="L2185" s="61">
        <v>41374</v>
      </c>
      <c r="M2185" s="93">
        <v>41374</v>
      </c>
      <c r="N2185">
        <v>98</v>
      </c>
      <c r="O2185">
        <v>997</v>
      </c>
      <c r="P2185">
        <v>15</v>
      </c>
      <c r="Q2185">
        <v>414</v>
      </c>
      <c r="R2185">
        <v>99</v>
      </c>
      <c r="S2185">
        <v>30</v>
      </c>
      <c r="T2185">
        <v>76</v>
      </c>
      <c r="U2185">
        <v>1</v>
      </c>
      <c r="V2185">
        <v>5</v>
      </c>
      <c r="W2185">
        <v>12</v>
      </c>
      <c r="X2185">
        <v>2</v>
      </c>
      <c r="Y2185">
        <v>0</v>
      </c>
      <c r="Z2185">
        <v>0</v>
      </c>
      <c r="AA2185" t="s">
        <v>27</v>
      </c>
      <c r="AB2185">
        <v>3</v>
      </c>
    </row>
    <row r="2186" spans="2:28" x14ac:dyDescent="0.2">
      <c r="B2186">
        <v>2088</v>
      </c>
      <c r="C2186">
        <v>1973</v>
      </c>
      <c r="D2186" s="59">
        <f t="shared" ca="1" si="103"/>
        <v>51</v>
      </c>
      <c r="E2186" t="s">
        <v>23</v>
      </c>
      <c r="F2186" t="s">
        <v>32</v>
      </c>
      <c r="G2186" t="s">
        <v>2392</v>
      </c>
      <c r="H2186" s="61" t="str">
        <f t="shared" si="104"/>
        <v>84,906.00</v>
      </c>
      <c r="I2186" s="78">
        <f t="shared" si="105"/>
        <v>84906</v>
      </c>
      <c r="J2186">
        <v>0</v>
      </c>
      <c r="K2186">
        <v>0</v>
      </c>
      <c r="L2186" s="61">
        <v>41374</v>
      </c>
      <c r="M2186" s="93">
        <v>41374</v>
      </c>
      <c r="N2186">
        <v>98</v>
      </c>
      <c r="O2186">
        <v>997</v>
      </c>
      <c r="P2186">
        <v>15</v>
      </c>
      <c r="Q2186">
        <v>414</v>
      </c>
      <c r="R2186">
        <v>99</v>
      </c>
      <c r="S2186">
        <v>30</v>
      </c>
      <c r="T2186">
        <v>76</v>
      </c>
      <c r="U2186">
        <v>1</v>
      </c>
      <c r="V2186">
        <v>5</v>
      </c>
      <c r="W2186">
        <v>12</v>
      </c>
      <c r="X2186">
        <v>2</v>
      </c>
      <c r="Y2186">
        <v>0</v>
      </c>
      <c r="Z2186">
        <v>0</v>
      </c>
      <c r="AA2186" t="s">
        <v>46</v>
      </c>
      <c r="AB2186">
        <v>3</v>
      </c>
    </row>
    <row r="2187" spans="2:28" x14ac:dyDescent="0.2">
      <c r="B2187">
        <v>2320</v>
      </c>
      <c r="C2187">
        <v>1979</v>
      </c>
      <c r="D2187" s="59">
        <f t="shared" ca="1" si="103"/>
        <v>45</v>
      </c>
      <c r="E2187" t="s">
        <v>43</v>
      </c>
      <c r="F2187" t="s">
        <v>32</v>
      </c>
      <c r="G2187" t="s">
        <v>252</v>
      </c>
      <c r="H2187" s="61" t="str">
        <f t="shared" si="104"/>
        <v>47,025.00</v>
      </c>
      <c r="I2187" s="78">
        <f t="shared" si="105"/>
        <v>47025</v>
      </c>
      <c r="J2187">
        <v>0</v>
      </c>
      <c r="K2187">
        <v>1</v>
      </c>
      <c r="L2187" s="61">
        <v>41617</v>
      </c>
      <c r="M2187" s="93">
        <v>41617</v>
      </c>
      <c r="N2187">
        <v>98</v>
      </c>
      <c r="O2187">
        <v>508</v>
      </c>
      <c r="P2187">
        <v>11</v>
      </c>
      <c r="Q2187">
        <v>59</v>
      </c>
      <c r="R2187">
        <v>23</v>
      </c>
      <c r="S2187">
        <v>5</v>
      </c>
      <c r="T2187">
        <v>29</v>
      </c>
      <c r="U2187">
        <v>5</v>
      </c>
      <c r="V2187">
        <v>11</v>
      </c>
      <c r="W2187">
        <v>6</v>
      </c>
      <c r="X2187">
        <v>9</v>
      </c>
      <c r="Y2187">
        <v>0</v>
      </c>
      <c r="Z2187">
        <v>0</v>
      </c>
      <c r="AA2187" t="s">
        <v>27</v>
      </c>
      <c r="AB2187">
        <v>0</v>
      </c>
    </row>
    <row r="2188" spans="2:28" x14ac:dyDescent="0.2">
      <c r="B2188">
        <v>966</v>
      </c>
      <c r="C2188">
        <v>1967</v>
      </c>
      <c r="D2188" s="59">
        <f t="shared" ca="1" si="103"/>
        <v>57</v>
      </c>
      <c r="E2188" t="s">
        <v>23</v>
      </c>
      <c r="F2188" t="s">
        <v>32</v>
      </c>
      <c r="G2188" t="s">
        <v>2393</v>
      </c>
      <c r="H2188" s="61" t="str">
        <f t="shared" si="104"/>
        <v>44,529.00</v>
      </c>
      <c r="I2188" s="78">
        <f t="shared" si="105"/>
        <v>44529</v>
      </c>
      <c r="J2188">
        <v>0</v>
      </c>
      <c r="K2188">
        <v>1</v>
      </c>
      <c r="L2188" s="61">
        <v>41401</v>
      </c>
      <c r="M2188" s="93">
        <v>41401</v>
      </c>
      <c r="N2188">
        <v>98</v>
      </c>
      <c r="O2188">
        <v>538</v>
      </c>
      <c r="P2188">
        <v>13</v>
      </c>
      <c r="Q2188">
        <v>91</v>
      </c>
      <c r="R2188">
        <v>17</v>
      </c>
      <c r="S2188">
        <v>6</v>
      </c>
      <c r="T2188">
        <v>26</v>
      </c>
      <c r="U2188">
        <v>6</v>
      </c>
      <c r="V2188">
        <v>6</v>
      </c>
      <c r="W2188">
        <v>11</v>
      </c>
      <c r="X2188">
        <v>5</v>
      </c>
      <c r="Y2188">
        <v>0</v>
      </c>
      <c r="Z2188">
        <v>0</v>
      </c>
      <c r="AA2188" t="s">
        <v>27</v>
      </c>
      <c r="AB2188">
        <v>1</v>
      </c>
    </row>
    <row r="2189" spans="2:28" x14ac:dyDescent="0.2">
      <c r="B2189">
        <v>9706</v>
      </c>
      <c r="C2189">
        <v>1975</v>
      </c>
      <c r="D2189" s="59">
        <f t="shared" ca="1" si="103"/>
        <v>49</v>
      </c>
      <c r="E2189" t="s">
        <v>40</v>
      </c>
      <c r="F2189" t="s">
        <v>28</v>
      </c>
      <c r="G2189" t="s">
        <v>2394</v>
      </c>
      <c r="H2189" s="61" t="str">
        <f t="shared" si="104"/>
        <v>31,560.00</v>
      </c>
      <c r="I2189" s="78">
        <f t="shared" si="105"/>
        <v>31560</v>
      </c>
      <c r="J2189">
        <v>1</v>
      </c>
      <c r="K2189">
        <v>0</v>
      </c>
      <c r="L2189" s="61" t="s">
        <v>561</v>
      </c>
      <c r="M2189" s="93">
        <v>41449</v>
      </c>
      <c r="N2189">
        <v>98</v>
      </c>
      <c r="O2189">
        <v>62</v>
      </c>
      <c r="P2189">
        <v>1</v>
      </c>
      <c r="Q2189">
        <v>20</v>
      </c>
      <c r="R2189">
        <v>4</v>
      </c>
      <c r="S2189">
        <v>0</v>
      </c>
      <c r="T2189">
        <v>7</v>
      </c>
      <c r="U2189">
        <v>2</v>
      </c>
      <c r="V2189">
        <v>2</v>
      </c>
      <c r="W2189">
        <v>3</v>
      </c>
      <c r="X2189">
        <v>8</v>
      </c>
      <c r="Y2189">
        <v>0</v>
      </c>
      <c r="Z2189">
        <v>0</v>
      </c>
      <c r="AA2189" t="s">
        <v>31</v>
      </c>
      <c r="AB2189">
        <v>0</v>
      </c>
    </row>
    <row r="2190" spans="2:28" x14ac:dyDescent="0.2">
      <c r="B2190">
        <v>3979</v>
      </c>
      <c r="C2190">
        <v>1984</v>
      </c>
      <c r="D2190" s="59">
        <f t="shared" ca="1" si="103"/>
        <v>40</v>
      </c>
      <c r="E2190" t="s">
        <v>40</v>
      </c>
      <c r="F2190" t="s">
        <v>24</v>
      </c>
      <c r="G2190" t="s">
        <v>2395</v>
      </c>
      <c r="H2190" s="61" t="str">
        <f t="shared" si="104"/>
        <v>90,687.00</v>
      </c>
      <c r="I2190" s="78">
        <f t="shared" si="105"/>
        <v>90687</v>
      </c>
      <c r="J2190">
        <v>0</v>
      </c>
      <c r="K2190">
        <v>0</v>
      </c>
      <c r="L2190" s="61" t="s">
        <v>917</v>
      </c>
      <c r="M2190" s="93">
        <v>41416</v>
      </c>
      <c r="N2190">
        <v>98</v>
      </c>
      <c r="O2190">
        <v>982</v>
      </c>
      <c r="P2190">
        <v>17</v>
      </c>
      <c r="Q2190">
        <v>672</v>
      </c>
      <c r="R2190">
        <v>23</v>
      </c>
      <c r="S2190">
        <v>34</v>
      </c>
      <c r="T2190">
        <v>51</v>
      </c>
      <c r="U2190">
        <v>1</v>
      </c>
      <c r="V2190">
        <v>6</v>
      </c>
      <c r="W2190">
        <v>8</v>
      </c>
      <c r="X2190">
        <v>2</v>
      </c>
      <c r="Y2190">
        <v>1</v>
      </c>
      <c r="Z2190">
        <v>0</v>
      </c>
      <c r="AA2190" t="s">
        <v>27</v>
      </c>
      <c r="AB2190">
        <v>1</v>
      </c>
    </row>
    <row r="2191" spans="2:28" x14ac:dyDescent="0.2">
      <c r="B2191">
        <v>5602</v>
      </c>
      <c r="C2191">
        <v>1990</v>
      </c>
      <c r="D2191" s="59">
        <f t="shared" ca="1" si="103"/>
        <v>34</v>
      </c>
      <c r="E2191" t="s">
        <v>40</v>
      </c>
      <c r="F2191" t="s">
        <v>32</v>
      </c>
      <c r="G2191" t="s">
        <v>2396</v>
      </c>
      <c r="H2191" s="61" t="str">
        <f t="shared" si="104"/>
        <v>66,973.00</v>
      </c>
      <c r="I2191" s="78">
        <f t="shared" si="105"/>
        <v>66973</v>
      </c>
      <c r="J2191">
        <v>0</v>
      </c>
      <c r="K2191">
        <v>0</v>
      </c>
      <c r="L2191" s="61" t="s">
        <v>308</v>
      </c>
      <c r="M2191" s="93">
        <v>41411</v>
      </c>
      <c r="N2191">
        <v>98</v>
      </c>
      <c r="O2191">
        <v>466</v>
      </c>
      <c r="P2191">
        <v>22</v>
      </c>
      <c r="Q2191">
        <v>432</v>
      </c>
      <c r="R2191">
        <v>147</v>
      </c>
      <c r="S2191">
        <v>113</v>
      </c>
      <c r="T2191">
        <v>102</v>
      </c>
      <c r="U2191">
        <v>1</v>
      </c>
      <c r="V2191">
        <v>8</v>
      </c>
      <c r="W2191">
        <v>12</v>
      </c>
      <c r="X2191">
        <v>3</v>
      </c>
      <c r="Y2191">
        <v>0</v>
      </c>
      <c r="Z2191">
        <v>0</v>
      </c>
      <c r="AA2191" t="s">
        <v>50</v>
      </c>
      <c r="AB2191">
        <v>0</v>
      </c>
    </row>
    <row r="2192" spans="2:28" x14ac:dyDescent="0.2">
      <c r="B2192">
        <v>2202</v>
      </c>
      <c r="C2192">
        <v>1979</v>
      </c>
      <c r="D2192" s="59">
        <f t="shared" ca="1" si="103"/>
        <v>45</v>
      </c>
      <c r="E2192" t="s">
        <v>23</v>
      </c>
      <c r="F2192" t="s">
        <v>32</v>
      </c>
      <c r="G2192" t="s">
        <v>2397</v>
      </c>
      <c r="H2192" s="61" t="str">
        <f t="shared" si="104"/>
        <v>41,154.00</v>
      </c>
      <c r="I2192" s="78">
        <f t="shared" si="105"/>
        <v>41154</v>
      </c>
      <c r="J2192">
        <v>0</v>
      </c>
      <c r="K2192">
        <v>1</v>
      </c>
      <c r="L2192" s="61">
        <v>41521</v>
      </c>
      <c r="M2192" s="93">
        <v>41521</v>
      </c>
      <c r="N2192">
        <v>98</v>
      </c>
      <c r="O2192">
        <v>44</v>
      </c>
      <c r="P2192">
        <v>2</v>
      </c>
      <c r="Q2192">
        <v>11</v>
      </c>
      <c r="R2192">
        <v>2</v>
      </c>
      <c r="S2192">
        <v>3</v>
      </c>
      <c r="T2192">
        <v>7</v>
      </c>
      <c r="U2192">
        <v>1</v>
      </c>
      <c r="V2192">
        <v>1</v>
      </c>
      <c r="W2192">
        <v>4</v>
      </c>
      <c r="X2192">
        <v>5</v>
      </c>
      <c r="Y2192">
        <v>0</v>
      </c>
      <c r="Z2192">
        <v>0</v>
      </c>
      <c r="AA2192" t="s">
        <v>27</v>
      </c>
      <c r="AB2192">
        <v>0</v>
      </c>
    </row>
    <row r="2193" spans="2:28" x14ac:dyDescent="0.2">
      <c r="B2193">
        <v>9645</v>
      </c>
      <c r="C2193">
        <v>1969</v>
      </c>
      <c r="D2193" s="59">
        <f t="shared" ca="1" si="103"/>
        <v>55</v>
      </c>
      <c r="E2193" t="s">
        <v>23</v>
      </c>
      <c r="F2193" t="s">
        <v>32</v>
      </c>
      <c r="G2193" t="s">
        <v>2398</v>
      </c>
      <c r="H2193" s="61" t="str">
        <f t="shared" si="104"/>
        <v>64,590.00</v>
      </c>
      <c r="I2193" s="78">
        <f t="shared" si="105"/>
        <v>64590</v>
      </c>
      <c r="J2193">
        <v>0</v>
      </c>
      <c r="K2193">
        <v>0</v>
      </c>
      <c r="L2193" s="61" t="s">
        <v>1885</v>
      </c>
      <c r="M2193" s="93">
        <v>41196</v>
      </c>
      <c r="N2193">
        <v>98</v>
      </c>
      <c r="O2193">
        <v>920</v>
      </c>
      <c r="P2193">
        <v>138</v>
      </c>
      <c r="Q2193">
        <v>168</v>
      </c>
      <c r="R2193">
        <v>36</v>
      </c>
      <c r="S2193">
        <v>46</v>
      </c>
      <c r="T2193">
        <v>30</v>
      </c>
      <c r="U2193">
        <v>1</v>
      </c>
      <c r="V2193">
        <v>9</v>
      </c>
      <c r="W2193">
        <v>10</v>
      </c>
      <c r="X2193">
        <v>6</v>
      </c>
      <c r="Y2193">
        <v>0</v>
      </c>
      <c r="Z2193">
        <v>0</v>
      </c>
      <c r="AA2193" t="s">
        <v>27</v>
      </c>
      <c r="AB2193">
        <v>0</v>
      </c>
    </row>
    <row r="2194" spans="2:28" x14ac:dyDescent="0.2">
      <c r="B2194">
        <v>7230</v>
      </c>
      <c r="C2194">
        <v>1961</v>
      </c>
      <c r="D2194" s="59">
        <f t="shared" ca="1" si="103"/>
        <v>63</v>
      </c>
      <c r="E2194" t="s">
        <v>40</v>
      </c>
      <c r="F2194" t="s">
        <v>24</v>
      </c>
      <c r="G2194" t="s">
        <v>2399</v>
      </c>
      <c r="H2194" s="61" t="str">
        <f t="shared" si="104"/>
        <v>50,611.00</v>
      </c>
      <c r="I2194" s="78">
        <f t="shared" si="105"/>
        <v>50611</v>
      </c>
      <c r="J2194">
        <v>0</v>
      </c>
      <c r="K2194">
        <v>1</v>
      </c>
      <c r="L2194" s="61">
        <v>41009</v>
      </c>
      <c r="M2194" s="93">
        <v>41009</v>
      </c>
      <c r="N2194">
        <v>98</v>
      </c>
      <c r="O2194">
        <v>459</v>
      </c>
      <c r="P2194">
        <v>0</v>
      </c>
      <c r="Q2194">
        <v>24</v>
      </c>
      <c r="R2194">
        <v>6</v>
      </c>
      <c r="S2194">
        <v>0</v>
      </c>
      <c r="T2194">
        <v>4</v>
      </c>
      <c r="U2194">
        <v>6</v>
      </c>
      <c r="V2194">
        <v>4</v>
      </c>
      <c r="W2194">
        <v>7</v>
      </c>
      <c r="X2194">
        <v>6</v>
      </c>
      <c r="Y2194">
        <v>1</v>
      </c>
      <c r="Z2194">
        <v>0</v>
      </c>
      <c r="AA2194" t="s">
        <v>35</v>
      </c>
      <c r="AB2194">
        <v>1</v>
      </c>
    </row>
    <row r="2195" spans="2:28" x14ac:dyDescent="0.2">
      <c r="B2195">
        <v>5675</v>
      </c>
      <c r="C2195">
        <v>1961</v>
      </c>
      <c r="D2195" s="59">
        <f t="shared" ca="1" si="103"/>
        <v>63</v>
      </c>
      <c r="E2195" t="s">
        <v>40</v>
      </c>
      <c r="F2195" t="s">
        <v>24</v>
      </c>
      <c r="G2195" t="s">
        <v>2399</v>
      </c>
      <c r="H2195" s="61" t="str">
        <f t="shared" si="104"/>
        <v>50,611.00</v>
      </c>
      <c r="I2195" s="78">
        <f t="shared" si="105"/>
        <v>50611</v>
      </c>
      <c r="J2195">
        <v>0</v>
      </c>
      <c r="K2195">
        <v>1</v>
      </c>
      <c r="L2195" s="61">
        <v>41009</v>
      </c>
      <c r="M2195" s="93">
        <v>41009</v>
      </c>
      <c r="N2195">
        <v>98</v>
      </c>
      <c r="O2195">
        <v>459</v>
      </c>
      <c r="P2195">
        <v>0</v>
      </c>
      <c r="Q2195">
        <v>24</v>
      </c>
      <c r="R2195">
        <v>6</v>
      </c>
      <c r="S2195">
        <v>0</v>
      </c>
      <c r="T2195">
        <v>4</v>
      </c>
      <c r="U2195">
        <v>6</v>
      </c>
      <c r="V2195">
        <v>4</v>
      </c>
      <c r="W2195">
        <v>7</v>
      </c>
      <c r="X2195">
        <v>6</v>
      </c>
      <c r="Y2195">
        <v>0</v>
      </c>
      <c r="Z2195">
        <v>0</v>
      </c>
      <c r="AA2195" t="s">
        <v>35</v>
      </c>
      <c r="AB2195">
        <v>1</v>
      </c>
    </row>
    <row r="2196" spans="2:28" x14ac:dyDescent="0.2">
      <c r="B2196">
        <v>4974</v>
      </c>
      <c r="C2196">
        <v>1971</v>
      </c>
      <c r="D2196" s="59">
        <f t="shared" ca="1" si="103"/>
        <v>53</v>
      </c>
      <c r="E2196" t="s">
        <v>23</v>
      </c>
      <c r="F2196" t="s">
        <v>28</v>
      </c>
      <c r="G2196" t="s">
        <v>2400</v>
      </c>
      <c r="H2196" s="61" t="str">
        <f t="shared" si="104"/>
        <v>83,273.00</v>
      </c>
      <c r="I2196" s="78">
        <f t="shared" si="105"/>
        <v>83273</v>
      </c>
      <c r="J2196">
        <v>1</v>
      </c>
      <c r="K2196">
        <v>2</v>
      </c>
      <c r="L2196" s="61" t="s">
        <v>1932</v>
      </c>
      <c r="M2196" s="93">
        <v>41177</v>
      </c>
      <c r="N2196">
        <v>98</v>
      </c>
      <c r="O2196">
        <v>433</v>
      </c>
      <c r="P2196">
        <v>89</v>
      </c>
      <c r="Q2196">
        <v>650</v>
      </c>
      <c r="R2196">
        <v>16</v>
      </c>
      <c r="S2196">
        <v>102</v>
      </c>
      <c r="T2196">
        <v>102</v>
      </c>
      <c r="U2196">
        <v>10</v>
      </c>
      <c r="V2196">
        <v>4</v>
      </c>
      <c r="W2196">
        <v>9</v>
      </c>
      <c r="X2196">
        <v>7</v>
      </c>
      <c r="Y2196">
        <v>0</v>
      </c>
      <c r="Z2196">
        <v>0</v>
      </c>
      <c r="AA2196" t="s">
        <v>35</v>
      </c>
      <c r="AB2196">
        <v>0</v>
      </c>
    </row>
    <row r="2197" spans="2:28" x14ac:dyDescent="0.2">
      <c r="B2197">
        <v>5687</v>
      </c>
      <c r="C2197">
        <v>1981</v>
      </c>
      <c r="D2197" s="59">
        <f t="shared" ca="1" si="103"/>
        <v>43</v>
      </c>
      <c r="E2197" t="s">
        <v>23</v>
      </c>
      <c r="F2197" t="s">
        <v>24</v>
      </c>
      <c r="G2197" t="s">
        <v>2401</v>
      </c>
      <c r="H2197" s="61" t="str">
        <f t="shared" si="104"/>
        <v>81,702.00</v>
      </c>
      <c r="I2197" s="78">
        <f t="shared" si="105"/>
        <v>81702</v>
      </c>
      <c r="J2197">
        <v>0</v>
      </c>
      <c r="K2197">
        <v>0</v>
      </c>
      <c r="L2197" s="61" t="s">
        <v>630</v>
      </c>
      <c r="M2197" s="93">
        <v>41175</v>
      </c>
      <c r="N2197">
        <v>98</v>
      </c>
      <c r="O2197">
        <v>563</v>
      </c>
      <c r="P2197">
        <v>50</v>
      </c>
      <c r="Q2197">
        <v>774</v>
      </c>
      <c r="R2197">
        <v>28</v>
      </c>
      <c r="S2197">
        <v>31</v>
      </c>
      <c r="T2197">
        <v>187</v>
      </c>
      <c r="U2197">
        <v>1</v>
      </c>
      <c r="V2197">
        <v>7</v>
      </c>
      <c r="W2197">
        <v>12</v>
      </c>
      <c r="X2197">
        <v>3</v>
      </c>
      <c r="Y2197">
        <v>0</v>
      </c>
      <c r="Z2197">
        <v>0</v>
      </c>
      <c r="AA2197" t="s">
        <v>31</v>
      </c>
      <c r="AB2197">
        <v>0</v>
      </c>
    </row>
    <row r="2198" spans="2:28" x14ac:dyDescent="0.2">
      <c r="B2198">
        <v>5871</v>
      </c>
      <c r="C2198">
        <v>1980</v>
      </c>
      <c r="D2198" s="59">
        <f t="shared" ca="1" si="103"/>
        <v>44</v>
      </c>
      <c r="E2198" t="s">
        <v>53</v>
      </c>
      <c r="F2198" t="s">
        <v>32</v>
      </c>
      <c r="G2198" t="s">
        <v>2402</v>
      </c>
      <c r="H2198" s="61" t="str">
        <f t="shared" si="104"/>
        <v>24,401.00</v>
      </c>
      <c r="I2198" s="78">
        <f t="shared" si="105"/>
        <v>24401</v>
      </c>
      <c r="J2198">
        <v>0</v>
      </c>
      <c r="K2198">
        <v>0</v>
      </c>
      <c r="L2198" s="61" t="s">
        <v>658</v>
      </c>
      <c r="M2198" s="93">
        <v>41152</v>
      </c>
      <c r="N2198">
        <v>98</v>
      </c>
      <c r="O2198">
        <v>73</v>
      </c>
      <c r="P2198">
        <v>28</v>
      </c>
      <c r="Q2198">
        <v>217</v>
      </c>
      <c r="R2198">
        <v>10</v>
      </c>
      <c r="S2198">
        <v>24</v>
      </c>
      <c r="T2198">
        <v>115</v>
      </c>
      <c r="U2198">
        <v>3</v>
      </c>
      <c r="V2198">
        <v>6</v>
      </c>
      <c r="W2198">
        <v>6</v>
      </c>
      <c r="X2198">
        <v>8</v>
      </c>
      <c r="Y2198">
        <v>0</v>
      </c>
      <c r="Z2198">
        <v>0</v>
      </c>
      <c r="AA2198" t="s">
        <v>67</v>
      </c>
      <c r="AB2198">
        <v>0</v>
      </c>
    </row>
    <row r="2199" spans="2:28" x14ac:dyDescent="0.2">
      <c r="B2199">
        <v>3846</v>
      </c>
      <c r="C2199">
        <v>1975</v>
      </c>
      <c r="D2199" s="59">
        <f t="shared" ca="1" si="103"/>
        <v>49</v>
      </c>
      <c r="E2199" t="s">
        <v>23</v>
      </c>
      <c r="F2199" t="s">
        <v>32</v>
      </c>
      <c r="G2199" t="s">
        <v>2403</v>
      </c>
      <c r="H2199" s="61" t="str">
        <f t="shared" si="104"/>
        <v>42,557.00</v>
      </c>
      <c r="I2199" s="78">
        <f t="shared" si="105"/>
        <v>42557</v>
      </c>
      <c r="J2199">
        <v>0</v>
      </c>
      <c r="K2199">
        <v>1</v>
      </c>
      <c r="L2199" s="61" t="s">
        <v>1621</v>
      </c>
      <c r="M2199" s="93">
        <v>41150</v>
      </c>
      <c r="N2199">
        <v>98</v>
      </c>
      <c r="O2199">
        <v>192</v>
      </c>
      <c r="P2199">
        <v>5</v>
      </c>
      <c r="Q2199">
        <v>53</v>
      </c>
      <c r="R2199">
        <v>0</v>
      </c>
      <c r="S2199">
        <v>5</v>
      </c>
      <c r="T2199">
        <v>15</v>
      </c>
      <c r="U2199">
        <v>4</v>
      </c>
      <c r="V2199">
        <v>6</v>
      </c>
      <c r="W2199">
        <v>4</v>
      </c>
      <c r="X2199">
        <v>8</v>
      </c>
      <c r="Y2199">
        <v>0</v>
      </c>
      <c r="Z2199">
        <v>0</v>
      </c>
      <c r="AA2199" t="s">
        <v>27</v>
      </c>
      <c r="AB2199">
        <v>0</v>
      </c>
    </row>
    <row r="2200" spans="2:28" x14ac:dyDescent="0.2">
      <c r="B2200">
        <v>10001</v>
      </c>
      <c r="C2200">
        <v>1986</v>
      </c>
      <c r="D2200" s="59">
        <f t="shared" ca="1" si="103"/>
        <v>38</v>
      </c>
      <c r="E2200" t="s">
        <v>43</v>
      </c>
      <c r="F2200" t="s">
        <v>32</v>
      </c>
      <c r="G2200" t="s">
        <v>239</v>
      </c>
      <c r="H2200" s="61" t="str">
        <f t="shared" si="104"/>
        <v>7,500.00</v>
      </c>
      <c r="I2200" s="78">
        <f t="shared" si="105"/>
        <v>7500</v>
      </c>
      <c r="J2200">
        <v>1</v>
      </c>
      <c r="K2200">
        <v>0</v>
      </c>
      <c r="L2200" s="61">
        <v>40916</v>
      </c>
      <c r="M2200" s="93">
        <v>40916</v>
      </c>
      <c r="N2200">
        <v>98</v>
      </c>
      <c r="O2200">
        <v>5</v>
      </c>
      <c r="P2200">
        <v>17</v>
      </c>
      <c r="Q2200">
        <v>17</v>
      </c>
      <c r="R2200">
        <v>13</v>
      </c>
      <c r="S2200">
        <v>14</v>
      </c>
      <c r="T2200">
        <v>34</v>
      </c>
      <c r="U2200">
        <v>4</v>
      </c>
      <c r="V2200">
        <v>2</v>
      </c>
      <c r="W2200">
        <v>3</v>
      </c>
      <c r="X2200">
        <v>9</v>
      </c>
      <c r="Y2200">
        <v>0</v>
      </c>
      <c r="Z2200">
        <v>0</v>
      </c>
      <c r="AA2200" t="s">
        <v>27</v>
      </c>
      <c r="AB2200">
        <v>0</v>
      </c>
    </row>
    <row r="2201" spans="2:28" x14ac:dyDescent="0.2">
      <c r="B2201">
        <v>2831</v>
      </c>
      <c r="C2201">
        <v>1977</v>
      </c>
      <c r="D2201" s="59">
        <f t="shared" ca="1" si="103"/>
        <v>47</v>
      </c>
      <c r="E2201" t="s">
        <v>23</v>
      </c>
      <c r="F2201" t="s">
        <v>32</v>
      </c>
      <c r="G2201" t="s">
        <v>2404</v>
      </c>
      <c r="H2201" s="61" t="str">
        <f t="shared" si="104"/>
        <v>78,416.00</v>
      </c>
      <c r="I2201" s="78">
        <f t="shared" si="105"/>
        <v>78416</v>
      </c>
      <c r="J2201">
        <v>0</v>
      </c>
      <c r="K2201">
        <v>1</v>
      </c>
      <c r="L2201" s="61" t="s">
        <v>999</v>
      </c>
      <c r="M2201" s="93">
        <v>41817</v>
      </c>
      <c r="N2201">
        <v>99</v>
      </c>
      <c r="O2201">
        <v>453</v>
      </c>
      <c r="P2201">
        <v>38</v>
      </c>
      <c r="Q2201">
        <v>279</v>
      </c>
      <c r="R2201">
        <v>188</v>
      </c>
      <c r="S2201">
        <v>38</v>
      </c>
      <c r="T2201">
        <v>183</v>
      </c>
      <c r="U2201">
        <v>2</v>
      </c>
      <c r="V2201">
        <v>7</v>
      </c>
      <c r="W2201">
        <v>10</v>
      </c>
      <c r="X2201">
        <v>3</v>
      </c>
      <c r="Y2201">
        <v>0</v>
      </c>
      <c r="Z2201">
        <v>0</v>
      </c>
      <c r="AA2201" t="s">
        <v>27</v>
      </c>
      <c r="AB2201">
        <v>0</v>
      </c>
    </row>
    <row r="2202" spans="2:28" x14ac:dyDescent="0.2">
      <c r="B2202">
        <v>868</v>
      </c>
      <c r="C2202">
        <v>1967</v>
      </c>
      <c r="D2202" s="59">
        <f t="shared" ca="1" si="103"/>
        <v>57</v>
      </c>
      <c r="E2202" t="s">
        <v>23</v>
      </c>
      <c r="F2202" t="s">
        <v>32</v>
      </c>
      <c r="G2202" t="s">
        <v>2405</v>
      </c>
      <c r="H2202" s="61" t="str">
        <f t="shared" si="104"/>
        <v>44,794.00</v>
      </c>
      <c r="I2202" s="78">
        <f t="shared" si="105"/>
        <v>44794</v>
      </c>
      <c r="J2202">
        <v>0</v>
      </c>
      <c r="K2202">
        <v>1</v>
      </c>
      <c r="L2202" s="61">
        <v>41857</v>
      </c>
      <c r="M2202" s="93">
        <v>41857</v>
      </c>
      <c r="N2202">
        <v>99</v>
      </c>
      <c r="O2202">
        <v>54</v>
      </c>
      <c r="P2202">
        <v>0</v>
      </c>
      <c r="Q2202">
        <v>7</v>
      </c>
      <c r="R2202">
        <v>0</v>
      </c>
      <c r="S2202">
        <v>0</v>
      </c>
      <c r="T2202">
        <v>4</v>
      </c>
      <c r="U2202">
        <v>1</v>
      </c>
      <c r="V2202">
        <v>2</v>
      </c>
      <c r="W2202">
        <v>3</v>
      </c>
      <c r="X2202">
        <v>6</v>
      </c>
      <c r="Y2202">
        <v>0</v>
      </c>
      <c r="Z2202">
        <v>0</v>
      </c>
      <c r="AA2202" t="s">
        <v>67</v>
      </c>
      <c r="AB2202">
        <v>0</v>
      </c>
    </row>
    <row r="2203" spans="2:28" x14ac:dyDescent="0.2">
      <c r="B2203">
        <v>7212</v>
      </c>
      <c r="C2203">
        <v>1967</v>
      </c>
      <c r="D2203" s="59">
        <f t="shared" ca="1" si="103"/>
        <v>57</v>
      </c>
      <c r="E2203" t="s">
        <v>23</v>
      </c>
      <c r="F2203" t="s">
        <v>32</v>
      </c>
      <c r="G2203" t="s">
        <v>2405</v>
      </c>
      <c r="H2203" s="61" t="str">
        <f t="shared" si="104"/>
        <v>44,794.00</v>
      </c>
      <c r="I2203" s="78">
        <f t="shared" si="105"/>
        <v>44794</v>
      </c>
      <c r="J2203">
        <v>0</v>
      </c>
      <c r="K2203">
        <v>1</v>
      </c>
      <c r="L2203" s="61">
        <v>41857</v>
      </c>
      <c r="M2203" s="93">
        <v>41857</v>
      </c>
      <c r="N2203">
        <v>99</v>
      </c>
      <c r="O2203">
        <v>54</v>
      </c>
      <c r="P2203">
        <v>0</v>
      </c>
      <c r="Q2203">
        <v>7</v>
      </c>
      <c r="R2203">
        <v>0</v>
      </c>
      <c r="S2203">
        <v>0</v>
      </c>
      <c r="T2203">
        <v>4</v>
      </c>
      <c r="U2203">
        <v>1</v>
      </c>
      <c r="V2203">
        <v>2</v>
      </c>
      <c r="W2203">
        <v>3</v>
      </c>
      <c r="X2203">
        <v>6</v>
      </c>
      <c r="Y2203">
        <v>0</v>
      </c>
      <c r="Z2203">
        <v>0</v>
      </c>
      <c r="AA2203" t="s">
        <v>38</v>
      </c>
      <c r="AB2203">
        <v>0</v>
      </c>
    </row>
    <row r="2204" spans="2:28" x14ac:dyDescent="0.2">
      <c r="B2204">
        <v>1743</v>
      </c>
      <c r="C2204">
        <v>1975</v>
      </c>
      <c r="D2204" s="59">
        <f t="shared" ca="1" si="103"/>
        <v>49</v>
      </c>
      <c r="E2204" t="s">
        <v>23</v>
      </c>
      <c r="F2204" t="s">
        <v>28</v>
      </c>
      <c r="G2204" t="s">
        <v>2406</v>
      </c>
      <c r="H2204" s="61" t="str">
        <f t="shared" si="104"/>
        <v>69,719.00</v>
      </c>
      <c r="I2204" s="78">
        <f t="shared" si="105"/>
        <v>69719</v>
      </c>
      <c r="J2204">
        <v>0</v>
      </c>
      <c r="K2204">
        <v>0</v>
      </c>
      <c r="L2204" s="61" t="s">
        <v>1200</v>
      </c>
      <c r="M2204" s="93">
        <v>41785</v>
      </c>
      <c r="N2204">
        <v>99</v>
      </c>
      <c r="O2204">
        <v>273</v>
      </c>
      <c r="P2204">
        <v>86</v>
      </c>
      <c r="Q2204">
        <v>208</v>
      </c>
      <c r="R2204">
        <v>177</v>
      </c>
      <c r="S2204">
        <v>14</v>
      </c>
      <c r="T2204">
        <v>43</v>
      </c>
      <c r="U2204">
        <v>1</v>
      </c>
      <c r="V2204">
        <v>2</v>
      </c>
      <c r="W2204">
        <v>5</v>
      </c>
      <c r="X2204">
        <v>1</v>
      </c>
      <c r="Y2204">
        <v>0</v>
      </c>
      <c r="Z2204">
        <v>0</v>
      </c>
      <c r="AA2204" t="s">
        <v>27</v>
      </c>
      <c r="AB2204">
        <v>0</v>
      </c>
    </row>
    <row r="2205" spans="2:28" x14ac:dyDescent="0.2">
      <c r="B2205">
        <v>2415</v>
      </c>
      <c r="C2205">
        <v>1963</v>
      </c>
      <c r="D2205" s="59">
        <f t="shared" ca="1" si="103"/>
        <v>61</v>
      </c>
      <c r="E2205" t="s">
        <v>23</v>
      </c>
      <c r="F2205" t="s">
        <v>32</v>
      </c>
      <c r="G2205" t="s">
        <v>2407</v>
      </c>
      <c r="H2205" s="61" t="str">
        <f t="shared" si="104"/>
        <v>62,568.00</v>
      </c>
      <c r="I2205" s="78">
        <f t="shared" si="105"/>
        <v>62568</v>
      </c>
      <c r="J2205">
        <v>0</v>
      </c>
      <c r="K2205">
        <v>1</v>
      </c>
      <c r="L2205" s="61">
        <v>41824</v>
      </c>
      <c r="M2205" s="93">
        <v>41824</v>
      </c>
      <c r="N2205">
        <v>99</v>
      </c>
      <c r="O2205">
        <v>362</v>
      </c>
      <c r="P2205">
        <v>17</v>
      </c>
      <c r="Q2205">
        <v>398</v>
      </c>
      <c r="R2205">
        <v>80</v>
      </c>
      <c r="S2205">
        <v>35</v>
      </c>
      <c r="T2205">
        <v>61</v>
      </c>
      <c r="U2205">
        <v>3</v>
      </c>
      <c r="V2205">
        <v>5</v>
      </c>
      <c r="W2205">
        <v>5</v>
      </c>
      <c r="X2205">
        <v>4</v>
      </c>
      <c r="Y2205">
        <v>0</v>
      </c>
      <c r="Z2205">
        <v>0</v>
      </c>
      <c r="AA2205" t="s">
        <v>27</v>
      </c>
      <c r="AB2205">
        <v>1</v>
      </c>
    </row>
    <row r="2206" spans="2:28" x14ac:dyDescent="0.2">
      <c r="B2206">
        <v>7947</v>
      </c>
      <c r="C2206">
        <v>1970</v>
      </c>
      <c r="D2206" s="59">
        <f t="shared" ca="1" si="103"/>
        <v>54</v>
      </c>
      <c r="E2206" t="s">
        <v>23</v>
      </c>
      <c r="F2206" t="s">
        <v>32</v>
      </c>
      <c r="G2206" t="s">
        <v>2408</v>
      </c>
      <c r="H2206" s="61" t="str">
        <f t="shared" si="104"/>
        <v>42,231.00</v>
      </c>
      <c r="I2206" s="78">
        <f t="shared" si="105"/>
        <v>42231</v>
      </c>
      <c r="J2206">
        <v>1</v>
      </c>
      <c r="K2206">
        <v>1</v>
      </c>
      <c r="L2206" s="61" t="s">
        <v>701</v>
      </c>
      <c r="M2206" s="93">
        <v>41723</v>
      </c>
      <c r="N2206">
        <v>99</v>
      </c>
      <c r="O2206">
        <v>24</v>
      </c>
      <c r="P2206">
        <v>0</v>
      </c>
      <c r="Q2206">
        <v>8</v>
      </c>
      <c r="R2206">
        <v>0</v>
      </c>
      <c r="S2206">
        <v>1</v>
      </c>
      <c r="T2206">
        <v>4</v>
      </c>
      <c r="U2206">
        <v>1</v>
      </c>
      <c r="V2206">
        <v>1</v>
      </c>
      <c r="W2206">
        <v>3</v>
      </c>
      <c r="X2206">
        <v>5</v>
      </c>
      <c r="Y2206">
        <v>0</v>
      </c>
      <c r="Z2206">
        <v>0</v>
      </c>
      <c r="AA2206" t="s">
        <v>27</v>
      </c>
      <c r="AB2206">
        <v>0</v>
      </c>
    </row>
    <row r="2207" spans="2:28" x14ac:dyDescent="0.2">
      <c r="B2207">
        <v>2106</v>
      </c>
      <c r="C2207">
        <v>1975</v>
      </c>
      <c r="D2207" s="59">
        <f t="shared" ca="1" si="103"/>
        <v>49</v>
      </c>
      <c r="E2207" t="s">
        <v>43</v>
      </c>
      <c r="F2207" t="s">
        <v>32</v>
      </c>
      <c r="G2207" t="s">
        <v>2409</v>
      </c>
      <c r="H2207" s="61" t="str">
        <f t="shared" si="104"/>
        <v>20,130.00</v>
      </c>
      <c r="I2207" s="78">
        <f t="shared" si="105"/>
        <v>20130</v>
      </c>
      <c r="J2207">
        <v>0</v>
      </c>
      <c r="K2207">
        <v>0</v>
      </c>
      <c r="L2207" s="61" t="s">
        <v>42</v>
      </c>
      <c r="M2207" s="93">
        <v>41715</v>
      </c>
      <c r="N2207">
        <v>99</v>
      </c>
      <c r="O2207">
        <v>0</v>
      </c>
      <c r="P2207">
        <v>6</v>
      </c>
      <c r="Q2207">
        <v>3</v>
      </c>
      <c r="R2207">
        <v>7</v>
      </c>
      <c r="S2207">
        <v>6</v>
      </c>
      <c r="T2207">
        <v>12</v>
      </c>
      <c r="U2207">
        <v>1</v>
      </c>
      <c r="V2207">
        <v>1</v>
      </c>
      <c r="W2207">
        <v>3</v>
      </c>
      <c r="X2207">
        <v>8</v>
      </c>
      <c r="Y2207">
        <v>0</v>
      </c>
      <c r="Z2207">
        <v>0</v>
      </c>
      <c r="AA2207" t="s">
        <v>27</v>
      </c>
      <c r="AB2207">
        <v>0</v>
      </c>
    </row>
    <row r="2208" spans="2:28" x14ac:dyDescent="0.2">
      <c r="B2208">
        <v>3363</v>
      </c>
      <c r="C2208">
        <v>1975</v>
      </c>
      <c r="D2208" s="59">
        <f t="shared" ca="1" si="103"/>
        <v>49</v>
      </c>
      <c r="E2208" t="s">
        <v>43</v>
      </c>
      <c r="F2208" t="s">
        <v>32</v>
      </c>
      <c r="G2208" t="s">
        <v>2409</v>
      </c>
      <c r="H2208" s="61" t="str">
        <f t="shared" si="104"/>
        <v>20,130.00</v>
      </c>
      <c r="I2208" s="78">
        <f t="shared" si="105"/>
        <v>20130</v>
      </c>
      <c r="J2208">
        <v>0</v>
      </c>
      <c r="K2208">
        <v>0</v>
      </c>
      <c r="L2208" s="61" t="s">
        <v>42</v>
      </c>
      <c r="M2208" s="93">
        <v>41715</v>
      </c>
      <c r="N2208">
        <v>99</v>
      </c>
      <c r="O2208">
        <v>0</v>
      </c>
      <c r="P2208">
        <v>6</v>
      </c>
      <c r="Q2208">
        <v>3</v>
      </c>
      <c r="R2208">
        <v>7</v>
      </c>
      <c r="S2208">
        <v>6</v>
      </c>
      <c r="T2208">
        <v>12</v>
      </c>
      <c r="U2208">
        <v>1</v>
      </c>
      <c r="V2208">
        <v>1</v>
      </c>
      <c r="W2208">
        <v>3</v>
      </c>
      <c r="X2208">
        <v>8</v>
      </c>
      <c r="Y2208">
        <v>0</v>
      </c>
      <c r="Z2208">
        <v>0</v>
      </c>
      <c r="AA2208" t="s">
        <v>27</v>
      </c>
      <c r="AB2208">
        <v>0</v>
      </c>
    </row>
    <row r="2209" spans="2:28" x14ac:dyDescent="0.2">
      <c r="B2209">
        <v>8595</v>
      </c>
      <c r="C2209">
        <v>1974</v>
      </c>
      <c r="D2209" s="59">
        <f t="shared" ca="1" si="103"/>
        <v>50</v>
      </c>
      <c r="E2209" t="s">
        <v>23</v>
      </c>
      <c r="F2209" t="s">
        <v>55</v>
      </c>
      <c r="G2209" t="s">
        <v>2410</v>
      </c>
      <c r="H2209" s="61" t="str">
        <f t="shared" si="104"/>
        <v>42,429.00</v>
      </c>
      <c r="I2209" s="78">
        <f t="shared" si="105"/>
        <v>42429</v>
      </c>
      <c r="J2209">
        <v>0</v>
      </c>
      <c r="K2209">
        <v>1</v>
      </c>
      <c r="L2209" s="61">
        <v>41945</v>
      </c>
      <c r="M2209" s="93">
        <v>41945</v>
      </c>
      <c r="N2209">
        <v>99</v>
      </c>
      <c r="O2209">
        <v>55</v>
      </c>
      <c r="P2209">
        <v>0</v>
      </c>
      <c r="Q2209">
        <v>6</v>
      </c>
      <c r="R2209">
        <v>2</v>
      </c>
      <c r="S2209">
        <v>0</v>
      </c>
      <c r="T2209">
        <v>4</v>
      </c>
      <c r="U2209">
        <v>2</v>
      </c>
      <c r="V2209">
        <v>1</v>
      </c>
      <c r="W2209">
        <v>3</v>
      </c>
      <c r="X2209">
        <v>5</v>
      </c>
      <c r="Y2209">
        <v>0</v>
      </c>
      <c r="Z2209">
        <v>0</v>
      </c>
      <c r="AA2209" t="s">
        <v>38</v>
      </c>
      <c r="AB2209">
        <v>0</v>
      </c>
    </row>
    <row r="2210" spans="2:28" x14ac:dyDescent="0.2">
      <c r="B2210">
        <v>7232</v>
      </c>
      <c r="C2210">
        <v>1974</v>
      </c>
      <c r="D2210" s="59">
        <f t="shared" ca="1" si="103"/>
        <v>50</v>
      </c>
      <c r="E2210" t="s">
        <v>23</v>
      </c>
      <c r="F2210" t="s">
        <v>55</v>
      </c>
      <c r="G2210" t="s">
        <v>2410</v>
      </c>
      <c r="H2210" s="61" t="str">
        <f t="shared" si="104"/>
        <v>42,429.00</v>
      </c>
      <c r="I2210" s="78">
        <f t="shared" si="105"/>
        <v>42429</v>
      </c>
      <c r="J2210">
        <v>0</v>
      </c>
      <c r="K2210">
        <v>1</v>
      </c>
      <c r="L2210" s="61">
        <v>41945</v>
      </c>
      <c r="M2210" s="93">
        <v>41945</v>
      </c>
      <c r="N2210">
        <v>99</v>
      </c>
      <c r="O2210">
        <v>55</v>
      </c>
      <c r="P2210">
        <v>0</v>
      </c>
      <c r="Q2210">
        <v>6</v>
      </c>
      <c r="R2210">
        <v>2</v>
      </c>
      <c r="S2210">
        <v>0</v>
      </c>
      <c r="T2210">
        <v>4</v>
      </c>
      <c r="U2210">
        <v>2</v>
      </c>
      <c r="V2210">
        <v>1</v>
      </c>
      <c r="W2210">
        <v>3</v>
      </c>
      <c r="X2210">
        <v>5</v>
      </c>
      <c r="Y2210">
        <v>0</v>
      </c>
      <c r="Z2210">
        <v>0</v>
      </c>
      <c r="AA2210" t="s">
        <v>27</v>
      </c>
      <c r="AB2210">
        <v>0</v>
      </c>
    </row>
    <row r="2211" spans="2:28" x14ac:dyDescent="0.2">
      <c r="B2211">
        <v>9977</v>
      </c>
      <c r="C2211">
        <v>1974</v>
      </c>
      <c r="D2211" s="59">
        <f t="shared" ca="1" si="103"/>
        <v>50</v>
      </c>
      <c r="E2211" t="s">
        <v>23</v>
      </c>
      <c r="F2211" t="s">
        <v>24</v>
      </c>
      <c r="G2211" t="s">
        <v>2412</v>
      </c>
      <c r="H2211" s="61" t="str">
        <f t="shared" si="104"/>
        <v>78,901.00</v>
      </c>
      <c r="I2211" s="78">
        <f t="shared" si="105"/>
        <v>78901</v>
      </c>
      <c r="J2211">
        <v>0</v>
      </c>
      <c r="K2211">
        <v>1</v>
      </c>
      <c r="L2211" s="61" t="s">
        <v>1390</v>
      </c>
      <c r="M2211" s="93">
        <v>41534</v>
      </c>
      <c r="N2211">
        <v>99</v>
      </c>
      <c r="O2211">
        <v>321</v>
      </c>
      <c r="P2211">
        <v>11</v>
      </c>
      <c r="Q2211">
        <v>309</v>
      </c>
      <c r="R2211">
        <v>33</v>
      </c>
      <c r="S2211">
        <v>26</v>
      </c>
      <c r="T2211">
        <v>34</v>
      </c>
      <c r="U2211">
        <v>3</v>
      </c>
      <c r="V2211">
        <v>9</v>
      </c>
      <c r="W2211">
        <v>5</v>
      </c>
      <c r="X2211">
        <v>4</v>
      </c>
      <c r="Y2211">
        <v>0</v>
      </c>
      <c r="Z2211">
        <v>0</v>
      </c>
      <c r="AA2211" t="s">
        <v>35</v>
      </c>
      <c r="AB2211">
        <v>0</v>
      </c>
    </row>
    <row r="2212" spans="2:28" x14ac:dyDescent="0.2">
      <c r="B2212">
        <v>10142</v>
      </c>
      <c r="C2212">
        <v>1977</v>
      </c>
      <c r="D2212" s="59">
        <f t="shared" ca="1" si="103"/>
        <v>47</v>
      </c>
      <c r="E2212" t="s">
        <v>40</v>
      </c>
      <c r="F2212" t="s">
        <v>24</v>
      </c>
      <c r="G2212" t="s">
        <v>2020</v>
      </c>
      <c r="H2212" s="61" t="str">
        <f t="shared" si="104"/>
        <v>66,476.00</v>
      </c>
      <c r="I2212" s="78">
        <f t="shared" si="105"/>
        <v>66476</v>
      </c>
      <c r="J2212">
        <v>0</v>
      </c>
      <c r="K2212">
        <v>1</v>
      </c>
      <c r="L2212" s="61">
        <v>41458</v>
      </c>
      <c r="M2212" s="93">
        <v>41458</v>
      </c>
      <c r="N2212">
        <v>99</v>
      </c>
      <c r="O2212">
        <v>372</v>
      </c>
      <c r="P2212">
        <v>18</v>
      </c>
      <c r="Q2212">
        <v>126</v>
      </c>
      <c r="R2212">
        <v>47</v>
      </c>
      <c r="S2212">
        <v>48</v>
      </c>
      <c r="T2212">
        <v>78</v>
      </c>
      <c r="U2212">
        <v>2</v>
      </c>
      <c r="V2212">
        <v>5</v>
      </c>
      <c r="W2212">
        <v>11</v>
      </c>
      <c r="X2212">
        <v>4</v>
      </c>
      <c r="Y2212">
        <v>0</v>
      </c>
      <c r="Z2212">
        <v>0</v>
      </c>
      <c r="AA2212" t="s">
        <v>35</v>
      </c>
      <c r="AB2212">
        <v>0</v>
      </c>
    </row>
    <row r="2213" spans="2:28" x14ac:dyDescent="0.2">
      <c r="B2213">
        <v>5263</v>
      </c>
      <c r="C2213">
        <v>1978</v>
      </c>
      <c r="D2213" s="59">
        <f t="shared" ca="1" si="103"/>
        <v>46</v>
      </c>
      <c r="E2213" t="s">
        <v>43</v>
      </c>
      <c r="F2213" t="s">
        <v>32</v>
      </c>
      <c r="G2213" t="s">
        <v>2413</v>
      </c>
      <c r="H2213" s="61" t="str">
        <f t="shared" si="104"/>
        <v>31,056.00</v>
      </c>
      <c r="I2213" s="78">
        <f t="shared" si="105"/>
        <v>31056</v>
      </c>
      <c r="J2213">
        <v>1</v>
      </c>
      <c r="K2213">
        <v>0</v>
      </c>
      <c r="L2213" s="61" t="s">
        <v>927</v>
      </c>
      <c r="M2213" s="93">
        <v>41296</v>
      </c>
      <c r="N2213">
        <v>99</v>
      </c>
      <c r="O2213">
        <v>5</v>
      </c>
      <c r="P2213">
        <v>10</v>
      </c>
      <c r="Q2213">
        <v>13</v>
      </c>
      <c r="R2213">
        <v>3</v>
      </c>
      <c r="S2213">
        <v>8</v>
      </c>
      <c r="T2213">
        <v>16</v>
      </c>
      <c r="U2213">
        <v>1</v>
      </c>
      <c r="V2213">
        <v>1</v>
      </c>
      <c r="W2213">
        <v>3</v>
      </c>
      <c r="X2213">
        <v>8</v>
      </c>
      <c r="Y2213">
        <v>0</v>
      </c>
      <c r="Z2213">
        <v>0</v>
      </c>
      <c r="AA2213" t="s">
        <v>27</v>
      </c>
      <c r="AB2213">
        <v>0</v>
      </c>
    </row>
    <row r="2214" spans="2:28" x14ac:dyDescent="0.2">
      <c r="B2214">
        <v>22</v>
      </c>
      <c r="C2214">
        <v>1977</v>
      </c>
      <c r="D2214" s="59">
        <f t="shared" ca="1" si="103"/>
        <v>47</v>
      </c>
      <c r="E2214" t="s">
        <v>23</v>
      </c>
      <c r="F2214" t="s">
        <v>24</v>
      </c>
      <c r="G2214" t="s">
        <v>2414</v>
      </c>
      <c r="H2214" s="61" t="str">
        <f t="shared" si="104"/>
        <v>46,310.00</v>
      </c>
      <c r="I2214" s="78">
        <f t="shared" si="105"/>
        <v>46310</v>
      </c>
      <c r="J2214">
        <v>1</v>
      </c>
      <c r="K2214">
        <v>0</v>
      </c>
      <c r="L2214" s="61">
        <v>40980</v>
      </c>
      <c r="M2214" s="93">
        <v>40980</v>
      </c>
      <c r="N2214">
        <v>99</v>
      </c>
      <c r="O2214">
        <v>185</v>
      </c>
      <c r="P2214">
        <v>2</v>
      </c>
      <c r="Q2214">
        <v>88</v>
      </c>
      <c r="R2214">
        <v>15</v>
      </c>
      <c r="S2214">
        <v>5</v>
      </c>
      <c r="T2214">
        <v>14</v>
      </c>
      <c r="U2214">
        <v>2</v>
      </c>
      <c r="V2214">
        <v>6</v>
      </c>
      <c r="W2214">
        <v>5</v>
      </c>
      <c r="X2214">
        <v>8</v>
      </c>
      <c r="Y2214">
        <v>0</v>
      </c>
      <c r="Z2214">
        <v>0</v>
      </c>
      <c r="AA2214" t="s">
        <v>27</v>
      </c>
      <c r="AB2214">
        <v>0</v>
      </c>
    </row>
    <row r="2215" spans="2:28" x14ac:dyDescent="0.2">
      <c r="B2215">
        <v>528</v>
      </c>
      <c r="C2215">
        <v>1979</v>
      </c>
      <c r="D2215" s="59">
        <f t="shared" ca="1" si="103"/>
        <v>45</v>
      </c>
      <c r="E2215" t="s">
        <v>23</v>
      </c>
      <c r="F2215" t="s">
        <v>32</v>
      </c>
      <c r="G2215" t="s">
        <v>2415</v>
      </c>
      <c r="H2215" s="61" t="str">
        <f t="shared" si="104"/>
        <v>65,819.00</v>
      </c>
      <c r="I2215" s="78">
        <f t="shared" si="105"/>
        <v>65819</v>
      </c>
      <c r="J2215">
        <v>0</v>
      </c>
      <c r="K2215">
        <v>0</v>
      </c>
      <c r="L2215" s="61" t="s">
        <v>972</v>
      </c>
      <c r="M2215" s="93">
        <v>41242</v>
      </c>
      <c r="N2215">
        <v>99</v>
      </c>
      <c r="O2215">
        <v>267</v>
      </c>
      <c r="P2215">
        <v>38</v>
      </c>
      <c r="Q2215">
        <v>701</v>
      </c>
      <c r="R2215">
        <v>149</v>
      </c>
      <c r="S2215">
        <v>165</v>
      </c>
      <c r="T2215">
        <v>63</v>
      </c>
      <c r="U2215">
        <v>1</v>
      </c>
      <c r="V2215">
        <v>5</v>
      </c>
      <c r="W2215">
        <v>10</v>
      </c>
      <c r="X2215">
        <v>3</v>
      </c>
      <c r="Y2215">
        <v>0</v>
      </c>
      <c r="Z2215">
        <v>0</v>
      </c>
      <c r="AA2215" t="s">
        <v>50</v>
      </c>
      <c r="AB2215">
        <v>0</v>
      </c>
    </row>
    <row r="2216" spans="2:28" x14ac:dyDescent="0.2">
      <c r="B2216">
        <v>4070</v>
      </c>
      <c r="C2216">
        <v>1970</v>
      </c>
      <c r="D2216" s="59">
        <f t="shared" ca="1" si="103"/>
        <v>54</v>
      </c>
      <c r="E2216" t="s">
        <v>40</v>
      </c>
      <c r="F2216" t="s">
        <v>32</v>
      </c>
      <c r="G2216" t="s">
        <v>2416</v>
      </c>
      <c r="H2216" s="61" t="str">
        <f t="shared" si="104"/>
        <v>94,871.00</v>
      </c>
      <c r="I2216" s="78">
        <f t="shared" si="105"/>
        <v>94871</v>
      </c>
      <c r="J2216">
        <v>0</v>
      </c>
      <c r="K2216">
        <v>2</v>
      </c>
      <c r="L2216" s="61">
        <v>40917</v>
      </c>
      <c r="M2216" s="93">
        <v>40917</v>
      </c>
      <c r="N2216">
        <v>99</v>
      </c>
      <c r="O2216">
        <v>169</v>
      </c>
      <c r="P2216">
        <v>24</v>
      </c>
      <c r="Q2216">
        <v>553</v>
      </c>
      <c r="R2216">
        <v>188</v>
      </c>
      <c r="S2216">
        <v>0</v>
      </c>
      <c r="T2216">
        <v>144</v>
      </c>
      <c r="U2216">
        <v>1</v>
      </c>
      <c r="V2216">
        <v>8</v>
      </c>
      <c r="W2216">
        <v>4</v>
      </c>
      <c r="X2216">
        <v>7</v>
      </c>
      <c r="Y2216">
        <v>1</v>
      </c>
      <c r="Z2216">
        <v>0</v>
      </c>
      <c r="AA2216" t="s">
        <v>31</v>
      </c>
      <c r="AB2216">
        <v>2</v>
      </c>
    </row>
  </sheetData>
  <autoFilter ref="B3:AB2216" xr:uid="{7006D770-7B12-0647-B87E-BB1C39B94E44}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85251-C5D1-B848-8F75-EE7D0E71CDA1}">
  <sheetPr filterMode="1"/>
  <dimension ref="A1:AL2219"/>
  <sheetViews>
    <sheetView zoomScale="80" zoomScaleNormal="80" workbookViewId="0">
      <selection activeCell="N2254" sqref="N2254"/>
    </sheetView>
  </sheetViews>
  <sheetFormatPr baseColWidth="10" defaultRowHeight="16" x14ac:dyDescent="0.2"/>
  <cols>
    <col min="8" max="8" width="11.1640625" bestFit="1" customWidth="1"/>
    <col min="9" max="16" width="11.1640625" customWidth="1"/>
    <col min="17" max="17" width="60.33203125" bestFit="1" customWidth="1"/>
    <col min="18" max="18" width="42.6640625" bestFit="1" customWidth="1"/>
    <col min="19" max="19" width="17.6640625" bestFit="1" customWidth="1"/>
    <col min="20" max="20" width="31.5" bestFit="1" customWidth="1"/>
    <col min="21" max="25" width="14.6640625" customWidth="1"/>
    <col min="27" max="27" width="20.5" bestFit="1" customWidth="1"/>
    <col min="28" max="28" width="14.33203125" bestFit="1" customWidth="1"/>
    <col min="37" max="37" width="36.5" bestFit="1" customWidth="1"/>
  </cols>
  <sheetData>
    <row r="1" spans="1:35" ht="17" thickBot="1" x14ac:dyDescent="0.25">
      <c r="A1">
        <f>COUNT(A3:A2218)</f>
        <v>2216</v>
      </c>
      <c r="B1">
        <f>COUNT(B3:B2218)</f>
        <v>2216</v>
      </c>
      <c r="C1">
        <f ca="1">COUNT(C3:C2218)</f>
        <v>2216</v>
      </c>
      <c r="D1">
        <f>COUNTA(D3:D2218)</f>
        <v>2216</v>
      </c>
      <c r="E1">
        <f>COUNTA(E3:E2218)</f>
        <v>2216</v>
      </c>
      <c r="F1">
        <f>COUNTA(F3:F2218)</f>
        <v>2216</v>
      </c>
      <c r="G1">
        <f>COUNTA(G3:G2218)</f>
        <v>2216</v>
      </c>
      <c r="H1">
        <f>COUNT(H3:H2218)</f>
        <v>2216</v>
      </c>
      <c r="I1" t="s">
        <v>2462</v>
      </c>
      <c r="O1">
        <f>COUNT(O2:O2218)</f>
        <v>2216</v>
      </c>
      <c r="R1" s="119" t="s">
        <v>2418</v>
      </c>
      <c r="S1" s="120"/>
      <c r="T1" s="120"/>
      <c r="U1" s="120"/>
      <c r="V1" s="120"/>
      <c r="W1" s="25"/>
      <c r="X1" s="25"/>
      <c r="Y1" s="25"/>
      <c r="AA1" s="114" t="s">
        <v>2425</v>
      </c>
      <c r="AB1" s="115"/>
      <c r="AC1" s="115"/>
      <c r="AD1" s="115"/>
      <c r="AE1" s="115"/>
      <c r="AF1" s="115"/>
      <c r="AG1" s="115"/>
      <c r="AH1" s="116"/>
    </row>
    <row r="2" spans="1:35" ht="17" thickBot="1" x14ac:dyDescent="0.25">
      <c r="A2" s="28" t="s">
        <v>0</v>
      </c>
      <c r="B2" s="29" t="s">
        <v>1</v>
      </c>
      <c r="C2" s="30" t="s">
        <v>2427</v>
      </c>
      <c r="D2" s="20" t="s">
        <v>2</v>
      </c>
      <c r="E2" s="21" t="s">
        <v>3</v>
      </c>
      <c r="F2" s="2" t="s">
        <v>4</v>
      </c>
      <c r="G2" s="3" t="s">
        <v>4</v>
      </c>
      <c r="H2" s="31" t="s">
        <v>4</v>
      </c>
      <c r="I2" s="2">
        <f ca="1">COUNT(I3:I2218)</f>
        <v>2215</v>
      </c>
      <c r="J2" s="2" t="s">
        <v>2520</v>
      </c>
      <c r="K2" s="2" t="s">
        <v>2521</v>
      </c>
      <c r="L2" s="2" t="s">
        <v>2522</v>
      </c>
      <c r="M2" s="2" t="s">
        <v>2523</v>
      </c>
      <c r="N2" s="2" t="s">
        <v>2524</v>
      </c>
      <c r="O2" s="95" t="s">
        <v>2525</v>
      </c>
      <c r="P2" s="2"/>
      <c r="R2" s="19" t="s">
        <v>2</v>
      </c>
      <c r="S2" s="20" t="s">
        <v>2417</v>
      </c>
      <c r="T2" s="19" t="s">
        <v>4</v>
      </c>
      <c r="U2" s="20" t="s">
        <v>2428</v>
      </c>
      <c r="V2" s="21" t="s">
        <v>2427</v>
      </c>
      <c r="W2" s="2"/>
      <c r="X2" s="2"/>
      <c r="Y2" s="2"/>
    </row>
    <row r="3" spans="1:35" hidden="1" x14ac:dyDescent="0.2">
      <c r="A3">
        <v>1826</v>
      </c>
      <c r="B3">
        <v>1971</v>
      </c>
      <c r="C3" s="47">
        <f ca="1">(YEAR(NOW())-B3)</f>
        <v>53</v>
      </c>
      <c r="D3" s="2" t="s">
        <v>53</v>
      </c>
      <c r="E3" s="2" t="s">
        <v>1304</v>
      </c>
      <c r="F3" s="2" t="s">
        <v>1305</v>
      </c>
      <c r="G3" s="4" t="str">
        <f>REPLACE(F3,1,1,"")</f>
        <v>65,487.00</v>
      </c>
      <c r="H3" s="32">
        <f>VALUE(G3)</f>
        <v>65487</v>
      </c>
      <c r="I3" s="2" t="e" cm="1" vm="2">
        <f t="array" aca="1" ref="I3" ca="1">_xlfn.UNIQUE(A3:A2218)</f>
        <v>#VALUE!</v>
      </c>
      <c r="J3" s="2">
        <f>IF(AND($D3="Basic",$H3&lt;10000),$V$29,$H3)</f>
        <v>65487</v>
      </c>
      <c r="K3" s="2">
        <f>IF(AND($D3="Graduation",J3&lt;10000),$V$30,J3)</f>
        <v>65487</v>
      </c>
      <c r="L3" s="2">
        <f>IF(AND($D3="2n Cycle",K3&lt;10000),$V$31,K3)</f>
        <v>65487</v>
      </c>
      <c r="M3" s="2">
        <f>IF(AND($D3="Master",L3&lt;10000),$V$32,L3)</f>
        <v>65487</v>
      </c>
      <c r="N3" s="2">
        <f>IF(AND($D3="PhD",M3&lt;10000),$V$33,M3)</f>
        <v>65487</v>
      </c>
      <c r="O3" s="96">
        <f>IF(AND($D3="PhD",N3&lt;10000),$V$33,N3)</f>
        <v>65487</v>
      </c>
      <c r="P3" s="2"/>
      <c r="Q3" s="22" t="s">
        <v>2432</v>
      </c>
      <c r="R3" s="16">
        <f>COUNTBLANK(D3:D2218)</f>
        <v>0</v>
      </c>
      <c r="S3" s="33">
        <f>COUNTBLANK(E3:E2218)</f>
        <v>0</v>
      </c>
      <c r="T3" s="15">
        <f>COUNTBLANK(F3:F2218)</f>
        <v>0</v>
      </c>
      <c r="U3" s="16">
        <f>COUNTBLANK($B$3:$B$2218)</f>
        <v>0</v>
      </c>
      <c r="V3" s="35">
        <f ca="1">COUNTBLANK($C$3:$C$2218)</f>
        <v>0</v>
      </c>
      <c r="AA3" s="14" t="s">
        <v>2</v>
      </c>
      <c r="AB3" s="8" t="s">
        <v>2</v>
      </c>
      <c r="AC3" s="8" t="s">
        <v>2</v>
      </c>
      <c r="AD3" s="8" t="s">
        <v>2</v>
      </c>
      <c r="AE3" s="9" t="s">
        <v>2</v>
      </c>
    </row>
    <row r="4" spans="1:35" ht="17" hidden="1" thickBot="1" x14ac:dyDescent="0.25">
      <c r="A4">
        <v>1</v>
      </c>
      <c r="B4">
        <v>1962</v>
      </c>
      <c r="C4" s="47">
        <f t="shared" ref="C4:C67" ca="1" si="0">(YEAR(NOW())-B4)</f>
        <v>62</v>
      </c>
      <c r="D4" s="2" t="s">
        <v>23</v>
      </c>
      <c r="E4" s="2" t="s">
        <v>1304</v>
      </c>
      <c r="F4" s="2" t="s">
        <v>1568</v>
      </c>
      <c r="G4" s="4" t="str">
        <f>REPLACE(F4,1,1,"")</f>
        <v>79,244.00</v>
      </c>
      <c r="H4" s="32">
        <f t="shared" ref="H4:H67" si="1">VALUE(G4)</f>
        <v>79244</v>
      </c>
      <c r="I4" s="2" cm="1">
        <f t="array" ref="I4:I2219">_xlfn.UNIQUE(A3:A2218)</f>
        <v>1826</v>
      </c>
      <c r="J4" s="2">
        <f t="shared" ref="J4:J67" si="2">IF(AND($D4="Basic",$H4&lt;10000),$V$29,$H4)</f>
        <v>79244</v>
      </c>
      <c r="K4" s="2">
        <f t="shared" ref="K4:K67" si="3">IF(AND($D4="Graduation",J4&lt;10000),$V$30,J4)</f>
        <v>79244</v>
      </c>
      <c r="L4" s="2">
        <f t="shared" ref="L4:L67" si="4">IF(AND($D4="2n Cycle",K4&lt;10000),$V$31,K4)</f>
        <v>79244</v>
      </c>
      <c r="M4" s="2">
        <f t="shared" ref="M4:M67" si="5">IF(AND($D4="Master",L4&lt;10000),$V$32,L4)</f>
        <v>79244</v>
      </c>
      <c r="N4" s="2">
        <f t="shared" ref="N4:O67" si="6">IF(AND($D4="PhD",M4&lt;10000),$V$33,M4)</f>
        <v>79244</v>
      </c>
      <c r="O4" s="96">
        <f t="shared" si="6"/>
        <v>79244</v>
      </c>
      <c r="P4" s="2"/>
      <c r="Q4" s="23" t="s">
        <v>2419</v>
      </c>
      <c r="R4" s="13"/>
      <c r="S4" s="34"/>
      <c r="T4" s="36">
        <f>MAX($H$3:$H$2218)</f>
        <v>666666</v>
      </c>
      <c r="U4" s="16">
        <f>MAX(B4:B2219)</f>
        <v>1997</v>
      </c>
      <c r="V4" s="35">
        <f ca="1">MAX(C4:C2219)</f>
        <v>130</v>
      </c>
      <c r="AA4" s="18" t="s">
        <v>40</v>
      </c>
      <c r="AB4" s="11" t="s">
        <v>23</v>
      </c>
      <c r="AC4" s="11" t="s">
        <v>43</v>
      </c>
      <c r="AD4" s="11" t="s">
        <v>53</v>
      </c>
      <c r="AE4" s="12" t="s">
        <v>118</v>
      </c>
      <c r="AF4" t="s">
        <v>2450</v>
      </c>
    </row>
    <row r="5" spans="1:35" hidden="1" x14ac:dyDescent="0.2">
      <c r="A5">
        <v>10476</v>
      </c>
      <c r="B5">
        <v>1959</v>
      </c>
      <c r="C5" s="47">
        <f t="shared" ca="1" si="0"/>
        <v>65</v>
      </c>
      <c r="D5" s="2" t="s">
        <v>23</v>
      </c>
      <c r="E5" s="2" t="s">
        <v>414</v>
      </c>
      <c r="F5" s="2" t="s">
        <v>332</v>
      </c>
      <c r="G5" s="4" t="str">
        <f t="shared" ref="G5:G68" si="7">REPLACE(F5,1,1,"")</f>
        <v>34,176.00</v>
      </c>
      <c r="H5" s="32">
        <f t="shared" si="1"/>
        <v>34176</v>
      </c>
      <c r="I5" s="2">
        <v>1</v>
      </c>
      <c r="J5" s="2">
        <f>IF(AND($D5="Basic",$H5&lt;10000),$V$29,$H5)</f>
        <v>34176</v>
      </c>
      <c r="K5" s="2">
        <f t="shared" si="3"/>
        <v>34176</v>
      </c>
      <c r="L5" s="2">
        <f t="shared" si="4"/>
        <v>34176</v>
      </c>
      <c r="M5" s="2">
        <f t="shared" si="5"/>
        <v>34176</v>
      </c>
      <c r="N5" s="2">
        <f t="shared" si="6"/>
        <v>34176</v>
      </c>
      <c r="O5" s="96">
        <f t="shared" si="6"/>
        <v>34176</v>
      </c>
      <c r="P5" s="2"/>
      <c r="Q5" s="23" t="s">
        <v>2420</v>
      </c>
      <c r="R5" s="13"/>
      <c r="S5" s="34"/>
      <c r="T5" s="36">
        <f>MIN($H$4:$H$2219)</f>
        <v>1730</v>
      </c>
      <c r="U5" s="16">
        <f>MIN(B5:B2220)</f>
        <v>1894</v>
      </c>
      <c r="V5" s="35">
        <f ca="1">MIN(C5:C2220)</f>
        <v>27</v>
      </c>
      <c r="Z5" s="17" t="s">
        <v>2429</v>
      </c>
      <c r="AA5" s="26">
        <f>DCOUNTA($D$2:$D$2218,$D$2,AA3:AA4)</f>
        <v>481</v>
      </c>
      <c r="AB5" s="16">
        <f t="shared" ref="AB5:AE5" si="8">DCOUNTA($D$2:$D$2218,$D$2,AB3:AB4)</f>
        <v>1116</v>
      </c>
      <c r="AC5" s="16">
        <f t="shared" si="8"/>
        <v>200</v>
      </c>
      <c r="AD5" s="16">
        <f t="shared" si="8"/>
        <v>365</v>
      </c>
      <c r="AE5" s="16">
        <f t="shared" si="8"/>
        <v>54</v>
      </c>
      <c r="AF5" s="49">
        <f>SUM(AA5:AE5)</f>
        <v>2216</v>
      </c>
    </row>
    <row r="6" spans="1:35" ht="17" hidden="1" thickBot="1" x14ac:dyDescent="0.25">
      <c r="A6">
        <v>1386</v>
      </c>
      <c r="B6">
        <v>1968</v>
      </c>
      <c r="C6" s="47">
        <f t="shared" ca="1" si="0"/>
        <v>56</v>
      </c>
      <c r="D6" s="2" t="s">
        <v>40</v>
      </c>
      <c r="E6" s="2" t="s">
        <v>414</v>
      </c>
      <c r="F6" s="2" t="s">
        <v>1066</v>
      </c>
      <c r="G6" s="4" t="str">
        <f t="shared" si="7"/>
        <v>35,860.00</v>
      </c>
      <c r="H6" s="32">
        <f t="shared" si="1"/>
        <v>35860</v>
      </c>
      <c r="I6" s="2">
        <v>10476</v>
      </c>
      <c r="J6" s="2">
        <f t="shared" si="2"/>
        <v>35860</v>
      </c>
      <c r="K6" s="2">
        <f t="shared" si="3"/>
        <v>35860</v>
      </c>
      <c r="L6" s="2">
        <f t="shared" si="4"/>
        <v>35860</v>
      </c>
      <c r="M6" s="2">
        <f t="shared" si="5"/>
        <v>35860</v>
      </c>
      <c r="N6" s="2">
        <f t="shared" si="6"/>
        <v>35860</v>
      </c>
      <c r="O6" s="96">
        <f t="shared" si="6"/>
        <v>35860</v>
      </c>
      <c r="P6" s="2"/>
      <c r="Q6" s="23" t="s">
        <v>2421</v>
      </c>
      <c r="R6" s="13"/>
      <c r="S6" s="34"/>
      <c r="T6" s="36">
        <f>$T$4-$T$5</f>
        <v>664936</v>
      </c>
      <c r="U6" s="16">
        <f>$U$4-$U$5</f>
        <v>103</v>
      </c>
      <c r="V6" s="35">
        <f>$U$4-$U$5</f>
        <v>103</v>
      </c>
      <c r="Z6" s="10" t="s">
        <v>2431</v>
      </c>
      <c r="AA6" s="27">
        <f>AA5/$R$10</f>
        <v>0.21705776173285199</v>
      </c>
      <c r="AB6" s="27">
        <f t="shared" ref="AB6:AE6" si="9">AB5/$R$10</f>
        <v>0.50361010830324915</v>
      </c>
      <c r="AC6" s="27">
        <f t="shared" si="9"/>
        <v>9.0252707581227443E-2</v>
      </c>
      <c r="AD6" s="27">
        <f t="shared" si="9"/>
        <v>0.16471119133574008</v>
      </c>
      <c r="AE6" s="27">
        <f t="shared" si="9"/>
        <v>2.4368231046931407E-2</v>
      </c>
    </row>
    <row r="7" spans="1:35" hidden="1" x14ac:dyDescent="0.2">
      <c r="A7">
        <v>5371</v>
      </c>
      <c r="B7">
        <v>1990</v>
      </c>
      <c r="C7" s="47">
        <f t="shared" ca="1" si="0"/>
        <v>34</v>
      </c>
      <c r="D7" s="2" t="s">
        <v>53</v>
      </c>
      <c r="E7" s="2" t="s">
        <v>414</v>
      </c>
      <c r="F7" s="2" t="s">
        <v>1191</v>
      </c>
      <c r="G7" s="4" t="str">
        <f t="shared" si="7"/>
        <v>61,331.00</v>
      </c>
      <c r="H7" s="32">
        <f t="shared" si="1"/>
        <v>61331</v>
      </c>
      <c r="I7" s="2">
        <v>1386</v>
      </c>
      <c r="J7" s="2">
        <f t="shared" si="2"/>
        <v>61331</v>
      </c>
      <c r="K7" s="2">
        <f t="shared" si="3"/>
        <v>61331</v>
      </c>
      <c r="L7" s="2">
        <f t="shared" si="4"/>
        <v>61331</v>
      </c>
      <c r="M7" s="2">
        <f t="shared" si="5"/>
        <v>61331</v>
      </c>
      <c r="N7" s="2">
        <f t="shared" si="6"/>
        <v>61331</v>
      </c>
      <c r="O7" s="96">
        <f t="shared" si="6"/>
        <v>61331</v>
      </c>
      <c r="P7" s="2"/>
      <c r="Q7" s="23" t="s">
        <v>2422</v>
      </c>
      <c r="R7" s="13"/>
      <c r="S7" s="34"/>
      <c r="T7" s="37">
        <f>AVERAGE($H$3:$H$2218)</f>
        <v>52247.251353790612</v>
      </c>
      <c r="U7" s="16">
        <f>AVERAGE(B7:B2222)</f>
        <v>1969.8291139240507</v>
      </c>
      <c r="V7" s="35">
        <f ca="1">AVERAGE(C7:C2222)</f>
        <v>54.170886075949369</v>
      </c>
    </row>
    <row r="8" spans="1:35" hidden="1" x14ac:dyDescent="0.2">
      <c r="A8">
        <v>7348</v>
      </c>
      <c r="B8">
        <v>1959</v>
      </c>
      <c r="C8" s="47">
        <f t="shared" ca="1" si="0"/>
        <v>65</v>
      </c>
      <c r="D8" s="2" t="s">
        <v>23</v>
      </c>
      <c r="E8" s="2" t="s">
        <v>24</v>
      </c>
      <c r="F8" s="2" t="s">
        <v>25</v>
      </c>
      <c r="G8" s="4" t="str">
        <f t="shared" si="7"/>
        <v>84,835.00</v>
      </c>
      <c r="H8" s="32">
        <f t="shared" si="1"/>
        <v>84835</v>
      </c>
      <c r="I8" s="2">
        <v>5371</v>
      </c>
      <c r="J8" s="2">
        <f t="shared" si="2"/>
        <v>84835</v>
      </c>
      <c r="K8" s="2">
        <f t="shared" si="3"/>
        <v>84835</v>
      </c>
      <c r="L8" s="2">
        <f t="shared" si="4"/>
        <v>84835</v>
      </c>
      <c r="M8" s="2">
        <f t="shared" si="5"/>
        <v>84835</v>
      </c>
      <c r="N8" s="2">
        <f t="shared" si="6"/>
        <v>84835</v>
      </c>
      <c r="O8" s="96">
        <f t="shared" si="6"/>
        <v>84835</v>
      </c>
      <c r="P8" s="2"/>
      <c r="Q8" s="23" t="s">
        <v>2423</v>
      </c>
      <c r="R8" s="13"/>
      <c r="S8" s="34"/>
      <c r="T8" s="37">
        <f>MEDIAN($H$3:$H$2218)</f>
        <v>51381.5</v>
      </c>
      <c r="U8" s="16">
        <f>MEDIAN(B8:B2223)</f>
        <v>1971</v>
      </c>
      <c r="V8" s="35">
        <f ca="1">MEDIAN(C8:C2223)</f>
        <v>53</v>
      </c>
    </row>
    <row r="9" spans="1:35" hidden="1" x14ac:dyDescent="0.2">
      <c r="A9">
        <v>4073</v>
      </c>
      <c r="B9">
        <v>1955</v>
      </c>
      <c r="C9" s="47">
        <f t="shared" ca="1" si="0"/>
        <v>69</v>
      </c>
      <c r="D9" s="2" t="s">
        <v>40</v>
      </c>
      <c r="E9" s="2" t="s">
        <v>24</v>
      </c>
      <c r="F9" s="2" t="s">
        <v>61</v>
      </c>
      <c r="G9" s="4" t="str">
        <f t="shared" si="7"/>
        <v>32,173.00</v>
      </c>
      <c r="H9" s="32">
        <f t="shared" si="1"/>
        <v>32173</v>
      </c>
      <c r="I9" s="2">
        <v>7348</v>
      </c>
      <c r="J9" s="2">
        <f t="shared" si="2"/>
        <v>32173</v>
      </c>
      <c r="K9" s="2">
        <f t="shared" si="3"/>
        <v>32173</v>
      </c>
      <c r="L9" s="2">
        <f t="shared" si="4"/>
        <v>32173</v>
      </c>
      <c r="M9" s="2">
        <f t="shared" si="5"/>
        <v>32173</v>
      </c>
      <c r="N9" s="2">
        <f t="shared" si="6"/>
        <v>32173</v>
      </c>
      <c r="O9" s="96">
        <f t="shared" si="6"/>
        <v>32173</v>
      </c>
      <c r="P9" s="2"/>
      <c r="Q9" s="23" t="s">
        <v>2424</v>
      </c>
      <c r="R9" s="13"/>
      <c r="S9" s="34"/>
      <c r="T9" s="37">
        <f>SUM($H$3:$H$2218)</f>
        <v>115779909</v>
      </c>
      <c r="U9" s="16">
        <f>SUM(B9:B2224)</f>
        <v>4353313</v>
      </c>
      <c r="V9" s="35">
        <f ca="1">SUM(C9:C2224)</f>
        <v>119727</v>
      </c>
      <c r="AA9" s="7" t="s">
        <v>3</v>
      </c>
      <c r="AB9" s="8" t="s">
        <v>3</v>
      </c>
      <c r="AC9" s="8" t="s">
        <v>3</v>
      </c>
      <c r="AD9" s="8" t="s">
        <v>3</v>
      </c>
      <c r="AE9" s="8" t="s">
        <v>3</v>
      </c>
      <c r="AF9" s="8" t="s">
        <v>3</v>
      </c>
      <c r="AG9" s="8" t="s">
        <v>3</v>
      </c>
      <c r="AH9" s="9" t="s">
        <v>3</v>
      </c>
    </row>
    <row r="10" spans="1:35" ht="17" hidden="1" thickBot="1" x14ac:dyDescent="0.25">
      <c r="A10">
        <v>1991</v>
      </c>
      <c r="B10">
        <v>1968</v>
      </c>
      <c r="C10" s="47">
        <f t="shared" ca="1" si="0"/>
        <v>56</v>
      </c>
      <c r="D10" s="2" t="s">
        <v>40</v>
      </c>
      <c r="E10" s="2" t="s">
        <v>24</v>
      </c>
      <c r="F10" s="2" t="s">
        <v>83</v>
      </c>
      <c r="G10" s="4" t="str">
        <f t="shared" si="7"/>
        <v>65,808.00</v>
      </c>
      <c r="H10" s="32">
        <f t="shared" si="1"/>
        <v>65808</v>
      </c>
      <c r="I10" s="2">
        <v>4073</v>
      </c>
      <c r="J10" s="2">
        <f t="shared" si="2"/>
        <v>65808</v>
      </c>
      <c r="K10" s="2">
        <f t="shared" si="3"/>
        <v>65808</v>
      </c>
      <c r="L10" s="2">
        <f t="shared" si="4"/>
        <v>65808</v>
      </c>
      <c r="M10" s="2">
        <f t="shared" si="5"/>
        <v>65808</v>
      </c>
      <c r="N10" s="2">
        <f t="shared" si="6"/>
        <v>65808</v>
      </c>
      <c r="O10" s="96">
        <f t="shared" si="6"/>
        <v>65808</v>
      </c>
      <c r="P10" s="2"/>
      <c r="Q10" s="24" t="s">
        <v>2426</v>
      </c>
      <c r="R10" s="13">
        <f>COUNTA(D3:D2218)</f>
        <v>2216</v>
      </c>
      <c r="S10" s="34">
        <f>COUNTA(E3:E2218)</f>
        <v>2216</v>
      </c>
      <c r="T10" s="38">
        <f>COUNTA(F3:F2218)</f>
        <v>2216</v>
      </c>
      <c r="U10" s="39">
        <f>COUNTA($B$3:$B$2218)</f>
        <v>2216</v>
      </c>
      <c r="V10" s="40">
        <f ca="1">COUNTA($C$3:$C$2218)</f>
        <v>2216</v>
      </c>
      <c r="AA10" s="10" t="s">
        <v>1304</v>
      </c>
      <c r="AB10" s="11" t="s">
        <v>414</v>
      </c>
      <c r="AC10" s="11" t="s">
        <v>24</v>
      </c>
      <c r="AD10" s="11" t="s">
        <v>32</v>
      </c>
      <c r="AE10" s="11" t="s">
        <v>28</v>
      </c>
      <c r="AF10" s="11" t="s">
        <v>36</v>
      </c>
      <c r="AG10" s="11" t="s">
        <v>55</v>
      </c>
      <c r="AH10" s="12" t="s">
        <v>188</v>
      </c>
      <c r="AI10" t="s">
        <v>2450</v>
      </c>
    </row>
    <row r="11" spans="1:35" hidden="1" x14ac:dyDescent="0.2">
      <c r="A11">
        <v>4047</v>
      </c>
      <c r="B11">
        <v>1955</v>
      </c>
      <c r="C11" s="47">
        <f t="shared" ca="1" si="0"/>
        <v>69</v>
      </c>
      <c r="D11" s="2" t="s">
        <v>53</v>
      </c>
      <c r="E11" s="2" t="s">
        <v>24</v>
      </c>
      <c r="F11" s="2" t="s">
        <v>93</v>
      </c>
      <c r="G11" s="4" t="str">
        <f t="shared" si="7"/>
        <v>39,228.00</v>
      </c>
      <c r="H11" s="32">
        <f t="shared" si="1"/>
        <v>39228</v>
      </c>
      <c r="I11" s="2">
        <v>1991</v>
      </c>
      <c r="J11" s="2">
        <f t="shared" si="2"/>
        <v>39228</v>
      </c>
      <c r="K11" s="2">
        <f t="shared" si="3"/>
        <v>39228</v>
      </c>
      <c r="L11" s="2">
        <f t="shared" si="4"/>
        <v>39228</v>
      </c>
      <c r="M11" s="2">
        <f t="shared" si="5"/>
        <v>39228</v>
      </c>
      <c r="N11" s="2">
        <f t="shared" si="6"/>
        <v>39228</v>
      </c>
      <c r="O11" s="96">
        <f t="shared" si="6"/>
        <v>39228</v>
      </c>
      <c r="P11" s="2"/>
      <c r="Q11" s="23"/>
      <c r="Z11" s="7" t="s">
        <v>2429</v>
      </c>
      <c r="AA11" s="16">
        <f t="shared" ref="AA11:AH11" si="10">DCOUNTA($E$2:$E$2218,$E$2,AA9:AA10)</f>
        <v>2</v>
      </c>
      <c r="AB11" s="16">
        <f t="shared" si="10"/>
        <v>3</v>
      </c>
      <c r="AC11" s="16">
        <f t="shared" si="10"/>
        <v>232</v>
      </c>
      <c r="AD11" s="16">
        <f t="shared" si="10"/>
        <v>857</v>
      </c>
      <c r="AE11" s="16">
        <f t="shared" si="10"/>
        <v>471</v>
      </c>
      <c r="AF11" s="16">
        <f t="shared" si="10"/>
        <v>573</v>
      </c>
      <c r="AG11" s="16">
        <f t="shared" si="10"/>
        <v>76</v>
      </c>
      <c r="AH11" s="16">
        <f t="shared" si="10"/>
        <v>2</v>
      </c>
      <c r="AI11" s="50">
        <f>SUM(AA11:AH11)</f>
        <v>2216</v>
      </c>
    </row>
    <row r="12" spans="1:35" ht="17" hidden="1" thickBot="1" x14ac:dyDescent="0.25">
      <c r="A12">
        <v>9477</v>
      </c>
      <c r="B12">
        <v>1955</v>
      </c>
      <c r="C12" s="47">
        <f t="shared" ca="1" si="0"/>
        <v>69</v>
      </c>
      <c r="D12" s="2" t="s">
        <v>43</v>
      </c>
      <c r="E12" s="2" t="s">
        <v>24</v>
      </c>
      <c r="F12" s="2" t="s">
        <v>104</v>
      </c>
      <c r="G12" s="4" t="str">
        <f t="shared" si="7"/>
        <v>25,959.00</v>
      </c>
      <c r="H12" s="32">
        <f t="shared" si="1"/>
        <v>25959</v>
      </c>
      <c r="I12" s="2">
        <v>4047</v>
      </c>
      <c r="J12" s="2">
        <f t="shared" si="2"/>
        <v>25959</v>
      </c>
      <c r="K12" s="2">
        <f t="shared" si="3"/>
        <v>25959</v>
      </c>
      <c r="L12" s="2">
        <f t="shared" si="4"/>
        <v>25959</v>
      </c>
      <c r="M12" s="2">
        <f t="shared" si="5"/>
        <v>25959</v>
      </c>
      <c r="N12" s="2">
        <f t="shared" si="6"/>
        <v>25959</v>
      </c>
      <c r="O12" s="96">
        <f t="shared" si="6"/>
        <v>25959</v>
      </c>
      <c r="P12" s="2"/>
      <c r="Z12" s="10" t="s">
        <v>2430</v>
      </c>
      <c r="AA12" s="27">
        <f>AA11/$S$10</f>
        <v>9.025270758122744E-4</v>
      </c>
      <c r="AB12" s="27">
        <f t="shared" ref="AB12:AH12" si="11">AB11/$S$10</f>
        <v>1.3537906137184115E-3</v>
      </c>
      <c r="AC12" s="27">
        <f t="shared" si="11"/>
        <v>0.10469314079422383</v>
      </c>
      <c r="AD12" s="27">
        <f t="shared" si="11"/>
        <v>0.38673285198555957</v>
      </c>
      <c r="AE12" s="27">
        <f t="shared" si="11"/>
        <v>0.21254512635379061</v>
      </c>
      <c r="AF12" s="27">
        <f t="shared" si="11"/>
        <v>0.25857400722021662</v>
      </c>
      <c r="AG12" s="27">
        <f t="shared" si="11"/>
        <v>3.4296028880866428E-2</v>
      </c>
      <c r="AH12" s="27">
        <f t="shared" si="11"/>
        <v>9.025270758122744E-4</v>
      </c>
    </row>
    <row r="13" spans="1:35" hidden="1" x14ac:dyDescent="0.2">
      <c r="A13">
        <v>2079</v>
      </c>
      <c r="B13">
        <v>1948</v>
      </c>
      <c r="C13" s="47">
        <f t="shared" ca="1" si="0"/>
        <v>76</v>
      </c>
      <c r="D13" s="2" t="s">
        <v>23</v>
      </c>
      <c r="E13" s="2" t="s">
        <v>24</v>
      </c>
      <c r="F13" s="2" t="s">
        <v>109</v>
      </c>
      <c r="G13" s="4" t="str">
        <f t="shared" si="7"/>
        <v>72,967.00</v>
      </c>
      <c r="H13" s="32">
        <f t="shared" si="1"/>
        <v>72967</v>
      </c>
      <c r="I13" s="2">
        <v>9477</v>
      </c>
      <c r="J13" s="2">
        <f t="shared" si="2"/>
        <v>72967</v>
      </c>
      <c r="K13" s="2">
        <f t="shared" si="3"/>
        <v>72967</v>
      </c>
      <c r="L13" s="2">
        <f t="shared" si="4"/>
        <v>72967</v>
      </c>
      <c r="M13" s="2">
        <f t="shared" si="5"/>
        <v>72967</v>
      </c>
      <c r="N13" s="2">
        <f t="shared" si="6"/>
        <v>72967</v>
      </c>
      <c r="O13" s="96">
        <f t="shared" si="6"/>
        <v>72967</v>
      </c>
      <c r="P13" s="2"/>
    </row>
    <row r="14" spans="1:35" hidden="1" x14ac:dyDescent="0.2">
      <c r="A14">
        <v>5642</v>
      </c>
      <c r="B14">
        <v>1980</v>
      </c>
      <c r="C14" s="47">
        <f t="shared" ca="1" si="0"/>
        <v>44</v>
      </c>
      <c r="D14" s="2" t="s">
        <v>53</v>
      </c>
      <c r="E14" s="2" t="s">
        <v>24</v>
      </c>
      <c r="F14" s="2" t="s">
        <v>132</v>
      </c>
      <c r="G14" s="4" t="str">
        <f t="shared" si="7"/>
        <v>53,367.00</v>
      </c>
      <c r="H14" s="32">
        <f t="shared" si="1"/>
        <v>53367</v>
      </c>
      <c r="I14" s="2">
        <v>2079</v>
      </c>
      <c r="J14" s="2">
        <f t="shared" si="2"/>
        <v>53367</v>
      </c>
      <c r="K14" s="2">
        <f t="shared" si="3"/>
        <v>53367</v>
      </c>
      <c r="L14" s="2">
        <f t="shared" si="4"/>
        <v>53367</v>
      </c>
      <c r="M14" s="2">
        <f t="shared" si="5"/>
        <v>53367</v>
      </c>
      <c r="N14" s="2">
        <f t="shared" si="6"/>
        <v>53367</v>
      </c>
      <c r="O14" s="96">
        <f t="shared" si="6"/>
        <v>53367</v>
      </c>
      <c r="P14" s="2"/>
    </row>
    <row r="15" spans="1:35" ht="17" hidden="1" thickBot="1" x14ac:dyDescent="0.25">
      <c r="A15">
        <v>10530</v>
      </c>
      <c r="B15">
        <v>1960</v>
      </c>
      <c r="C15" s="47">
        <f t="shared" ca="1" si="0"/>
        <v>64</v>
      </c>
      <c r="D15" s="2" t="s">
        <v>43</v>
      </c>
      <c r="E15" s="2" t="s">
        <v>24</v>
      </c>
      <c r="F15" s="2" t="s">
        <v>142</v>
      </c>
      <c r="G15" s="4" t="str">
        <f t="shared" si="7"/>
        <v>81,975.00</v>
      </c>
      <c r="H15" s="32">
        <f t="shared" si="1"/>
        <v>81975</v>
      </c>
      <c r="I15" s="2">
        <v>5642</v>
      </c>
      <c r="J15" s="2">
        <f t="shared" si="2"/>
        <v>81975</v>
      </c>
      <c r="K15" s="2">
        <f t="shared" si="3"/>
        <v>81975</v>
      </c>
      <c r="L15" s="2">
        <f t="shared" si="4"/>
        <v>81975</v>
      </c>
      <c r="M15" s="2">
        <f t="shared" si="5"/>
        <v>81975</v>
      </c>
      <c r="N15" s="2">
        <f t="shared" si="6"/>
        <v>81975</v>
      </c>
      <c r="O15" s="96">
        <f t="shared" si="6"/>
        <v>81975</v>
      </c>
      <c r="P15" s="2"/>
      <c r="Q15" s="114" t="s">
        <v>2451</v>
      </c>
      <c r="R15" s="115"/>
      <c r="S15" s="115"/>
      <c r="T15" s="115"/>
      <c r="U15" s="115"/>
      <c r="V15" s="116"/>
      <c r="W15" s="25"/>
      <c r="X15" s="25"/>
    </row>
    <row r="16" spans="1:35" hidden="1" x14ac:dyDescent="0.2">
      <c r="A16">
        <v>2964</v>
      </c>
      <c r="B16">
        <v>1982</v>
      </c>
      <c r="C16" s="47">
        <f t="shared" ca="1" si="0"/>
        <v>42</v>
      </c>
      <c r="D16" s="2" t="s">
        <v>23</v>
      </c>
      <c r="E16" s="2" t="s">
        <v>24</v>
      </c>
      <c r="F16" s="2" t="s">
        <v>161</v>
      </c>
      <c r="G16" s="4" t="str">
        <f t="shared" si="7"/>
        <v>46,102.00</v>
      </c>
      <c r="H16" s="32">
        <f t="shared" si="1"/>
        <v>46102</v>
      </c>
      <c r="I16" s="2">
        <v>10530</v>
      </c>
      <c r="J16" s="2">
        <f t="shared" si="2"/>
        <v>46102</v>
      </c>
      <c r="K16" s="2">
        <f t="shared" si="3"/>
        <v>46102</v>
      </c>
      <c r="L16" s="2">
        <f t="shared" si="4"/>
        <v>46102</v>
      </c>
      <c r="M16" s="2">
        <f t="shared" si="5"/>
        <v>46102</v>
      </c>
      <c r="N16" s="2">
        <f t="shared" si="6"/>
        <v>46102</v>
      </c>
      <c r="O16" s="96">
        <f t="shared" si="6"/>
        <v>46102</v>
      </c>
      <c r="P16" s="2"/>
    </row>
    <row r="17" spans="1:35" ht="17" hidden="1" thickBot="1" x14ac:dyDescent="0.25">
      <c r="A17">
        <v>10311</v>
      </c>
      <c r="B17">
        <v>1970</v>
      </c>
      <c r="C17" s="47">
        <f t="shared" ca="1" si="0"/>
        <v>54</v>
      </c>
      <c r="D17" s="2" t="s">
        <v>23</v>
      </c>
      <c r="E17" s="2" t="s">
        <v>24</v>
      </c>
      <c r="F17" s="2" t="s">
        <v>222</v>
      </c>
      <c r="G17" s="4" t="str">
        <f t="shared" si="7"/>
        <v>72,071.00</v>
      </c>
      <c r="H17" s="32">
        <f t="shared" si="1"/>
        <v>72071</v>
      </c>
      <c r="I17" s="2">
        <v>2964</v>
      </c>
      <c r="J17" s="2">
        <f t="shared" si="2"/>
        <v>72071</v>
      </c>
      <c r="K17" s="2">
        <f t="shared" si="3"/>
        <v>72071</v>
      </c>
      <c r="L17" s="2">
        <f t="shared" si="4"/>
        <v>72071</v>
      </c>
      <c r="M17" s="2">
        <f t="shared" si="5"/>
        <v>72071</v>
      </c>
      <c r="N17" s="2">
        <f t="shared" si="6"/>
        <v>72071</v>
      </c>
      <c r="O17" s="96">
        <f t="shared" si="6"/>
        <v>72071</v>
      </c>
      <c r="P17" s="2"/>
      <c r="Q17" s="114" t="s">
        <v>2433</v>
      </c>
      <c r="R17" s="115"/>
      <c r="S17" s="116"/>
    </row>
    <row r="18" spans="1:35" ht="17" hidden="1" thickBot="1" x14ac:dyDescent="0.25">
      <c r="A18">
        <v>837</v>
      </c>
      <c r="B18">
        <v>1978</v>
      </c>
      <c r="C18" s="47">
        <f t="shared" ca="1" si="0"/>
        <v>46</v>
      </c>
      <c r="D18" s="2" t="s">
        <v>23</v>
      </c>
      <c r="E18" s="2" t="s">
        <v>24</v>
      </c>
      <c r="F18" s="2" t="s">
        <v>222</v>
      </c>
      <c r="G18" s="4" t="str">
        <f t="shared" si="7"/>
        <v>72,071.00</v>
      </c>
      <c r="H18" s="32">
        <f t="shared" si="1"/>
        <v>72071</v>
      </c>
      <c r="I18" s="2">
        <v>10311</v>
      </c>
      <c r="J18" s="2">
        <f t="shared" si="2"/>
        <v>72071</v>
      </c>
      <c r="K18" s="2">
        <f t="shared" si="3"/>
        <v>72071</v>
      </c>
      <c r="L18" s="2">
        <f t="shared" si="4"/>
        <v>72071</v>
      </c>
      <c r="M18" s="2">
        <f t="shared" si="5"/>
        <v>72071</v>
      </c>
      <c r="N18" s="2">
        <f t="shared" si="6"/>
        <v>72071</v>
      </c>
      <c r="O18" s="96">
        <f t="shared" si="6"/>
        <v>72071</v>
      </c>
      <c r="P18" s="2"/>
      <c r="Q18" s="51"/>
      <c r="R18" s="28" t="s">
        <v>4</v>
      </c>
      <c r="S18" s="41" t="s">
        <v>2427</v>
      </c>
    </row>
    <row r="19" spans="1:35" hidden="1" x14ac:dyDescent="0.2">
      <c r="A19">
        <v>10521</v>
      </c>
      <c r="B19">
        <v>1978</v>
      </c>
      <c r="C19" s="47">
        <f t="shared" ca="1" si="0"/>
        <v>46</v>
      </c>
      <c r="D19" s="2" t="s">
        <v>23</v>
      </c>
      <c r="E19" s="2" t="s">
        <v>24</v>
      </c>
      <c r="F19" s="2" t="s">
        <v>237</v>
      </c>
      <c r="G19" s="4" t="str">
        <f t="shared" si="7"/>
        <v>102,692.00</v>
      </c>
      <c r="H19" s="32">
        <f t="shared" si="1"/>
        <v>102692</v>
      </c>
      <c r="I19" s="2">
        <v>837</v>
      </c>
      <c r="J19" s="2">
        <f t="shared" si="2"/>
        <v>102692</v>
      </c>
      <c r="K19" s="2">
        <f t="shared" si="3"/>
        <v>102692</v>
      </c>
      <c r="L19" s="2">
        <f t="shared" si="4"/>
        <v>102692</v>
      </c>
      <c r="M19" s="2">
        <f t="shared" si="5"/>
        <v>102692</v>
      </c>
      <c r="N19" s="2">
        <f t="shared" si="6"/>
        <v>102692</v>
      </c>
      <c r="O19" s="96">
        <f t="shared" si="6"/>
        <v>102692</v>
      </c>
      <c r="P19" s="2"/>
      <c r="Q19" s="7" t="s">
        <v>2420</v>
      </c>
      <c r="R19" s="16">
        <f>_xlfn.QUARTILE.INC(H3:H2218,0)</f>
        <v>1730</v>
      </c>
      <c r="S19" s="16">
        <f ca="1">_xlfn.QUARTILE.INC($C$3:$C$2218,0)</f>
        <v>27</v>
      </c>
    </row>
    <row r="20" spans="1:35" hidden="1" x14ac:dyDescent="0.2">
      <c r="A20">
        <v>10175</v>
      </c>
      <c r="B20">
        <v>1959</v>
      </c>
      <c r="C20" s="47">
        <f t="shared" ca="1" si="0"/>
        <v>65</v>
      </c>
      <c r="D20" s="2" t="s">
        <v>40</v>
      </c>
      <c r="E20" s="2" t="s">
        <v>24</v>
      </c>
      <c r="F20" s="2" t="s">
        <v>244</v>
      </c>
      <c r="G20" s="4" t="str">
        <f t="shared" si="7"/>
        <v>41,437.00</v>
      </c>
      <c r="H20" s="32">
        <f t="shared" si="1"/>
        <v>41437</v>
      </c>
      <c r="I20" s="2">
        <v>10521</v>
      </c>
      <c r="J20" s="2">
        <f t="shared" si="2"/>
        <v>41437</v>
      </c>
      <c r="K20" s="2">
        <f t="shared" si="3"/>
        <v>41437</v>
      </c>
      <c r="L20" s="2">
        <f t="shared" si="4"/>
        <v>41437</v>
      </c>
      <c r="M20" s="2">
        <f t="shared" si="5"/>
        <v>41437</v>
      </c>
      <c r="N20" s="2">
        <f t="shared" si="6"/>
        <v>41437</v>
      </c>
      <c r="O20" s="96">
        <f t="shared" si="6"/>
        <v>41437</v>
      </c>
      <c r="P20" s="2"/>
      <c r="Q20" s="53">
        <v>0.25</v>
      </c>
      <c r="R20" s="13">
        <f>_xlfn.QUARTILE.INC(H3:H2218,1)</f>
        <v>35303</v>
      </c>
      <c r="S20" s="13">
        <f ca="1">_xlfn.QUARTILE.INC($C$3:$C$2218,1)</f>
        <v>46</v>
      </c>
    </row>
    <row r="21" spans="1:35" hidden="1" x14ac:dyDescent="0.2">
      <c r="A21">
        <v>1473</v>
      </c>
      <c r="B21">
        <v>1961</v>
      </c>
      <c r="C21" s="47">
        <f t="shared" ca="1" si="0"/>
        <v>63</v>
      </c>
      <c r="D21" s="2" t="s">
        <v>23</v>
      </c>
      <c r="E21" s="2" t="s">
        <v>24</v>
      </c>
      <c r="F21" s="2" t="s">
        <v>250</v>
      </c>
      <c r="G21" s="4" t="str">
        <f t="shared" si="7"/>
        <v>85,683.00</v>
      </c>
      <c r="H21" s="32">
        <f t="shared" si="1"/>
        <v>85683</v>
      </c>
      <c r="I21" s="2">
        <v>10175</v>
      </c>
      <c r="J21" s="2">
        <f t="shared" si="2"/>
        <v>85683</v>
      </c>
      <c r="K21" s="2">
        <f t="shared" si="3"/>
        <v>85683</v>
      </c>
      <c r="L21" s="2">
        <f t="shared" si="4"/>
        <v>85683</v>
      </c>
      <c r="M21" s="2">
        <f t="shared" si="5"/>
        <v>85683</v>
      </c>
      <c r="N21" s="2">
        <f t="shared" si="6"/>
        <v>85683</v>
      </c>
      <c r="O21" s="96">
        <f t="shared" si="6"/>
        <v>85683</v>
      </c>
      <c r="P21" s="2"/>
      <c r="Q21" s="53">
        <v>0.5</v>
      </c>
      <c r="R21" s="13">
        <f>_xlfn.QUARTILE.INC(H3:H2218,2)</f>
        <v>51381.5</v>
      </c>
      <c r="S21" s="13">
        <f ca="1">_xlfn.QUARTILE.INC($C$3:$C$2218,2)</f>
        <v>53</v>
      </c>
    </row>
    <row r="22" spans="1:35" hidden="1" x14ac:dyDescent="0.2">
      <c r="A22">
        <v>2795</v>
      </c>
      <c r="B22">
        <v>1959</v>
      </c>
      <c r="C22" s="47">
        <f t="shared" ca="1" si="0"/>
        <v>65</v>
      </c>
      <c r="D22" s="2" t="s">
        <v>40</v>
      </c>
      <c r="E22" s="2" t="s">
        <v>24</v>
      </c>
      <c r="F22" s="2" t="s">
        <v>252</v>
      </c>
      <c r="G22" s="4" t="str">
        <f t="shared" si="7"/>
        <v>47,025.00</v>
      </c>
      <c r="H22" s="32">
        <f t="shared" si="1"/>
        <v>47025</v>
      </c>
      <c r="I22" s="2">
        <v>1473</v>
      </c>
      <c r="J22" s="2">
        <f t="shared" si="2"/>
        <v>47025</v>
      </c>
      <c r="K22" s="2">
        <f t="shared" si="3"/>
        <v>47025</v>
      </c>
      <c r="L22" s="2">
        <f t="shared" si="4"/>
        <v>47025</v>
      </c>
      <c r="M22" s="2">
        <f t="shared" si="5"/>
        <v>47025</v>
      </c>
      <c r="N22" s="2">
        <f t="shared" si="6"/>
        <v>47025</v>
      </c>
      <c r="O22" s="96">
        <f t="shared" si="6"/>
        <v>47025</v>
      </c>
      <c r="P22" s="2"/>
      <c r="Q22" s="53">
        <v>0.75</v>
      </c>
      <c r="R22" s="13">
        <f>_xlfn.QUARTILE.INC(H4:H2219,3)</f>
        <v>68557</v>
      </c>
      <c r="S22" s="13">
        <f ca="1">_xlfn.QUARTILE.INC($C$3:$C$2218,3)</f>
        <v>64</v>
      </c>
    </row>
    <row r="23" spans="1:35" ht="17" hidden="1" thickBot="1" x14ac:dyDescent="0.25">
      <c r="A23">
        <v>2285</v>
      </c>
      <c r="B23">
        <v>1955</v>
      </c>
      <c r="C23" s="47">
        <f t="shared" ca="1" si="0"/>
        <v>69</v>
      </c>
      <c r="D23" s="2" t="s">
        <v>40</v>
      </c>
      <c r="E23" s="2" t="s">
        <v>24</v>
      </c>
      <c r="F23" s="2" t="s">
        <v>295</v>
      </c>
      <c r="G23" s="4" t="str">
        <f t="shared" si="7"/>
        <v>72,968.00</v>
      </c>
      <c r="H23" s="32">
        <f t="shared" si="1"/>
        <v>72968</v>
      </c>
      <c r="I23" s="2">
        <v>2795</v>
      </c>
      <c r="J23" s="2">
        <f t="shared" si="2"/>
        <v>72968</v>
      </c>
      <c r="K23" s="2">
        <f t="shared" si="3"/>
        <v>72968</v>
      </c>
      <c r="L23" s="2">
        <f t="shared" si="4"/>
        <v>72968</v>
      </c>
      <c r="M23" s="2">
        <f t="shared" si="5"/>
        <v>72968</v>
      </c>
      <c r="N23" s="2">
        <f t="shared" si="6"/>
        <v>72968</v>
      </c>
      <c r="O23" s="96">
        <f t="shared" si="6"/>
        <v>72968</v>
      </c>
      <c r="P23" s="2"/>
      <c r="Q23" s="10" t="s">
        <v>2419</v>
      </c>
      <c r="R23" s="13">
        <f>_xlfn.QUARTILE.INC(H5:H2220,4)</f>
        <v>666666</v>
      </c>
      <c r="S23" s="13">
        <f ca="1">_xlfn.QUARTILE.INC($C$3:$C$2218,4)</f>
        <v>130</v>
      </c>
    </row>
    <row r="24" spans="1:35" ht="17" hidden="1" thickBot="1" x14ac:dyDescent="0.25">
      <c r="A24">
        <v>115</v>
      </c>
      <c r="B24">
        <v>1967</v>
      </c>
      <c r="C24" s="47">
        <f t="shared" ca="1" si="0"/>
        <v>57</v>
      </c>
      <c r="D24" s="2" t="s">
        <v>40</v>
      </c>
      <c r="E24" s="2" t="s">
        <v>24</v>
      </c>
      <c r="F24" s="2" t="s">
        <v>301</v>
      </c>
      <c r="G24" s="4" t="str">
        <f t="shared" si="7"/>
        <v>60,554.00</v>
      </c>
      <c r="H24" s="32">
        <f t="shared" si="1"/>
        <v>60554</v>
      </c>
      <c r="I24" s="2">
        <v>2285</v>
      </c>
      <c r="J24" s="2">
        <f t="shared" si="2"/>
        <v>60554</v>
      </c>
      <c r="K24" s="2">
        <f t="shared" si="3"/>
        <v>60554</v>
      </c>
      <c r="L24" s="2">
        <f t="shared" si="4"/>
        <v>60554</v>
      </c>
      <c r="M24" s="2">
        <f t="shared" si="5"/>
        <v>60554</v>
      </c>
      <c r="N24" s="2">
        <f t="shared" si="6"/>
        <v>60554</v>
      </c>
      <c r="O24" s="96">
        <f t="shared" si="6"/>
        <v>60554</v>
      </c>
      <c r="P24" s="2"/>
      <c r="U24" s="114" t="s">
        <v>2456</v>
      </c>
      <c r="V24" s="116"/>
    </row>
    <row r="25" spans="1:35" ht="17" hidden="1" thickBot="1" x14ac:dyDescent="0.25">
      <c r="A25">
        <v>10470</v>
      </c>
      <c r="B25">
        <v>1980</v>
      </c>
      <c r="C25" s="47">
        <f t="shared" ca="1" si="0"/>
        <v>44</v>
      </c>
      <c r="D25" s="2" t="s">
        <v>40</v>
      </c>
      <c r="E25" s="2" t="s">
        <v>24</v>
      </c>
      <c r="F25" s="2" t="s">
        <v>214</v>
      </c>
      <c r="G25" s="4" t="str">
        <f t="shared" si="7"/>
        <v>46,610.00</v>
      </c>
      <c r="H25" s="32">
        <f t="shared" si="1"/>
        <v>46610</v>
      </c>
      <c r="I25" s="2">
        <v>115</v>
      </c>
      <c r="J25" s="2">
        <f t="shared" si="2"/>
        <v>46610</v>
      </c>
      <c r="K25" s="2">
        <f t="shared" si="3"/>
        <v>46610</v>
      </c>
      <c r="L25" s="2">
        <f t="shared" si="4"/>
        <v>46610</v>
      </c>
      <c r="M25" s="2">
        <f t="shared" si="5"/>
        <v>46610</v>
      </c>
      <c r="N25" s="2">
        <f t="shared" si="6"/>
        <v>46610</v>
      </c>
      <c r="O25" s="96">
        <f t="shared" si="6"/>
        <v>46610</v>
      </c>
      <c r="P25" s="2"/>
      <c r="U25" s="28" t="s">
        <v>2427</v>
      </c>
      <c r="V25" s="41" t="s">
        <v>4</v>
      </c>
    </row>
    <row r="26" spans="1:35" hidden="1" x14ac:dyDescent="0.2">
      <c r="A26">
        <v>4065</v>
      </c>
      <c r="B26">
        <v>1977</v>
      </c>
      <c r="C26" s="47">
        <f t="shared" ca="1" si="0"/>
        <v>47</v>
      </c>
      <c r="D26" s="2" t="s">
        <v>53</v>
      </c>
      <c r="E26" s="2" t="s">
        <v>24</v>
      </c>
      <c r="F26" s="2" t="s">
        <v>337</v>
      </c>
      <c r="G26" s="4" t="str">
        <f t="shared" si="7"/>
        <v>55,282.00</v>
      </c>
      <c r="H26" s="32">
        <f t="shared" si="1"/>
        <v>55282</v>
      </c>
      <c r="I26" s="2">
        <v>10470</v>
      </c>
      <c r="J26" s="2">
        <f t="shared" si="2"/>
        <v>55282</v>
      </c>
      <c r="K26" s="2">
        <f t="shared" si="3"/>
        <v>55282</v>
      </c>
      <c r="L26" s="2">
        <f t="shared" si="4"/>
        <v>55282</v>
      </c>
      <c r="M26" s="2">
        <f t="shared" si="5"/>
        <v>55282</v>
      </c>
      <c r="N26" s="2">
        <f t="shared" si="6"/>
        <v>55282</v>
      </c>
      <c r="O26" s="96">
        <f t="shared" si="6"/>
        <v>55282</v>
      </c>
      <c r="P26" s="2"/>
      <c r="T26" s="7" t="s">
        <v>2434</v>
      </c>
      <c r="U26" s="16">
        <f ca="1">COUNTIF(C3:C2218,"&gt;100")</f>
        <v>3</v>
      </c>
      <c r="V26" s="16"/>
    </row>
    <row r="27" spans="1:35" hidden="1" x14ac:dyDescent="0.2">
      <c r="A27">
        <v>10968</v>
      </c>
      <c r="B27">
        <v>1970</v>
      </c>
      <c r="C27" s="47">
        <f t="shared" ca="1" si="0"/>
        <v>54</v>
      </c>
      <c r="D27" s="2" t="s">
        <v>40</v>
      </c>
      <c r="E27" s="2" t="s">
        <v>24</v>
      </c>
      <c r="F27" s="2" t="s">
        <v>339</v>
      </c>
      <c r="G27" s="4" t="str">
        <f t="shared" si="7"/>
        <v>48,799.00</v>
      </c>
      <c r="H27" s="32">
        <f t="shared" si="1"/>
        <v>48799</v>
      </c>
      <c r="I27" s="2">
        <v>4065</v>
      </c>
      <c r="J27" s="2">
        <f t="shared" si="2"/>
        <v>48799</v>
      </c>
      <c r="K27" s="2">
        <f t="shared" si="3"/>
        <v>48799</v>
      </c>
      <c r="L27" s="2">
        <f t="shared" si="4"/>
        <v>48799</v>
      </c>
      <c r="M27" s="2">
        <f t="shared" si="5"/>
        <v>48799</v>
      </c>
      <c r="N27" s="2">
        <f t="shared" si="6"/>
        <v>48799</v>
      </c>
      <c r="O27" s="96">
        <f t="shared" si="6"/>
        <v>48799</v>
      </c>
      <c r="P27" s="2"/>
      <c r="T27" s="42" t="s">
        <v>2436</v>
      </c>
      <c r="U27" s="43"/>
      <c r="V27" s="43">
        <f>COUNTIF(H3:H2218,"&lt;20000")</f>
        <v>127</v>
      </c>
    </row>
    <row r="28" spans="1:35" ht="17" hidden="1" thickBot="1" x14ac:dyDescent="0.25">
      <c r="A28">
        <v>5985</v>
      </c>
      <c r="B28">
        <v>1966</v>
      </c>
      <c r="C28" s="47">
        <f t="shared" ca="1" si="0"/>
        <v>58</v>
      </c>
      <c r="D28" s="2" t="s">
        <v>40</v>
      </c>
      <c r="E28" s="2" t="s">
        <v>24</v>
      </c>
      <c r="F28" s="2" t="s">
        <v>342</v>
      </c>
      <c r="G28" s="4" t="str">
        <f t="shared" si="7"/>
        <v>74,165.00</v>
      </c>
      <c r="H28" s="32">
        <f t="shared" si="1"/>
        <v>74165</v>
      </c>
      <c r="I28" s="2">
        <v>10968</v>
      </c>
      <c r="J28" s="2">
        <f t="shared" si="2"/>
        <v>74165</v>
      </c>
      <c r="K28" s="2">
        <f t="shared" si="3"/>
        <v>74165</v>
      </c>
      <c r="L28" s="2">
        <f t="shared" si="4"/>
        <v>74165</v>
      </c>
      <c r="M28" s="2">
        <f t="shared" si="5"/>
        <v>74165</v>
      </c>
      <c r="N28" s="2">
        <f t="shared" si="6"/>
        <v>74165</v>
      </c>
      <c r="O28" s="96">
        <f t="shared" si="6"/>
        <v>74165</v>
      </c>
      <c r="P28" s="2"/>
      <c r="T28" s="44" t="s">
        <v>2437</v>
      </c>
      <c r="U28" s="43"/>
      <c r="V28" s="43">
        <f>COUNTIF(H4:H2219,"&lt;10000")</f>
        <v>29</v>
      </c>
    </row>
    <row r="29" spans="1:35" ht="17" hidden="1" thickBot="1" x14ac:dyDescent="0.25">
      <c r="A29">
        <v>5430</v>
      </c>
      <c r="B29">
        <v>1957</v>
      </c>
      <c r="C29" s="47">
        <f t="shared" ca="1" si="0"/>
        <v>67</v>
      </c>
      <c r="D29" s="2" t="s">
        <v>23</v>
      </c>
      <c r="E29" s="2" t="s">
        <v>24</v>
      </c>
      <c r="F29" s="2" t="s">
        <v>351</v>
      </c>
      <c r="G29" s="4" t="str">
        <f t="shared" si="7"/>
        <v>49,431.00</v>
      </c>
      <c r="H29" s="32">
        <f t="shared" si="1"/>
        <v>49431</v>
      </c>
      <c r="I29" s="2">
        <v>5985</v>
      </c>
      <c r="J29" s="2">
        <f t="shared" si="2"/>
        <v>49431</v>
      </c>
      <c r="K29" s="2">
        <f t="shared" si="3"/>
        <v>49431</v>
      </c>
      <c r="L29" s="2">
        <f t="shared" si="4"/>
        <v>49431</v>
      </c>
      <c r="M29" s="2">
        <f t="shared" si="5"/>
        <v>49431</v>
      </c>
      <c r="N29" s="2">
        <f t="shared" si="6"/>
        <v>49431</v>
      </c>
      <c r="O29" s="96">
        <f t="shared" si="6"/>
        <v>49431</v>
      </c>
      <c r="P29" s="2"/>
      <c r="S29" s="121" t="s">
        <v>2449</v>
      </c>
      <c r="T29" s="54" t="s">
        <v>2441</v>
      </c>
      <c r="U29" s="13"/>
      <c r="V29" s="55">
        <f>AVERAGEIF($D$3:$D$2218, "Basic",$H$3:$H$2218)</f>
        <v>20306.259259259259</v>
      </c>
      <c r="Y29" s="25"/>
      <c r="Z29" s="114" t="s">
        <v>2439</v>
      </c>
      <c r="AA29" s="116"/>
      <c r="AE29" s="114" t="s">
        <v>2440</v>
      </c>
      <c r="AF29" s="116"/>
      <c r="AH29" s="120"/>
      <c r="AI29" s="120"/>
    </row>
    <row r="30" spans="1:35" hidden="1" x14ac:dyDescent="0.2">
      <c r="A30">
        <v>8432</v>
      </c>
      <c r="B30">
        <v>1957</v>
      </c>
      <c r="C30" s="47">
        <f t="shared" ca="1" si="0"/>
        <v>67</v>
      </c>
      <c r="D30" s="2" t="s">
        <v>40</v>
      </c>
      <c r="E30" s="2" t="s">
        <v>24</v>
      </c>
      <c r="F30" s="2" t="s">
        <v>370</v>
      </c>
      <c r="G30" s="4" t="str">
        <f t="shared" si="7"/>
        <v>70,179.00</v>
      </c>
      <c r="H30" s="32">
        <f t="shared" si="1"/>
        <v>70179</v>
      </c>
      <c r="I30" s="2">
        <v>5430</v>
      </c>
      <c r="J30" s="2">
        <f t="shared" si="2"/>
        <v>70179</v>
      </c>
      <c r="K30" s="2">
        <f t="shared" si="3"/>
        <v>70179</v>
      </c>
      <c r="L30" s="2">
        <f t="shared" si="4"/>
        <v>70179</v>
      </c>
      <c r="M30" s="2">
        <f t="shared" si="5"/>
        <v>70179</v>
      </c>
      <c r="N30" s="2">
        <f t="shared" si="6"/>
        <v>70179</v>
      </c>
      <c r="O30" s="96">
        <f t="shared" si="6"/>
        <v>70179</v>
      </c>
      <c r="P30" s="2"/>
      <c r="S30" s="122"/>
      <c r="T30" s="42" t="s">
        <v>2442</v>
      </c>
      <c r="U30" s="13"/>
      <c r="V30" s="55">
        <f>AVERAGEIF($D$3:$D$2218, "Graduation",$H$3:$H$2218)</f>
        <v>52720.37365591398</v>
      </c>
      <c r="Z30" s="52" t="s">
        <v>40</v>
      </c>
      <c r="AA30" s="16">
        <f>RANK($AA$5,$AA$5:$AE$5,0)</f>
        <v>2</v>
      </c>
      <c r="AE30" s="52" t="s">
        <v>1304</v>
      </c>
      <c r="AF30" s="16">
        <f>_xlfn.RANK.EQ($AA$11,$AA$11:$AH$11,0)</f>
        <v>7</v>
      </c>
    </row>
    <row r="31" spans="1:35" hidden="1" x14ac:dyDescent="0.2">
      <c r="A31">
        <v>453</v>
      </c>
      <c r="B31">
        <v>1957</v>
      </c>
      <c r="C31" s="47">
        <f t="shared" ca="1" si="0"/>
        <v>67</v>
      </c>
      <c r="D31" s="2" t="s">
        <v>40</v>
      </c>
      <c r="E31" s="2" t="s">
        <v>24</v>
      </c>
      <c r="F31" s="2" t="s">
        <v>370</v>
      </c>
      <c r="G31" s="4" t="str">
        <f t="shared" si="7"/>
        <v>70,179.00</v>
      </c>
      <c r="H31" s="32">
        <f t="shared" si="1"/>
        <v>70179</v>
      </c>
      <c r="I31" s="2">
        <v>8432</v>
      </c>
      <c r="J31" s="2">
        <f t="shared" si="2"/>
        <v>70179</v>
      </c>
      <c r="K31" s="2">
        <f t="shared" si="3"/>
        <v>70179</v>
      </c>
      <c r="L31" s="2">
        <f t="shared" si="4"/>
        <v>70179</v>
      </c>
      <c r="M31" s="2">
        <f t="shared" si="5"/>
        <v>70179</v>
      </c>
      <c r="N31" s="2">
        <f t="shared" si="6"/>
        <v>70179</v>
      </c>
      <c r="O31" s="96">
        <f t="shared" si="6"/>
        <v>70179</v>
      </c>
      <c r="P31" s="2"/>
      <c r="S31" s="122"/>
      <c r="T31" s="42" t="s">
        <v>2446</v>
      </c>
      <c r="U31" s="13"/>
      <c r="V31" s="55">
        <f>AVERAGEIF($D$3:$D$2218, "2n Cycle",$H$3:$H$2218)</f>
        <v>47633.19</v>
      </c>
      <c r="Z31" s="52" t="s">
        <v>23</v>
      </c>
      <c r="AA31" s="13">
        <f>RANK($AB$5,$AA5:$AE5,0)</f>
        <v>1</v>
      </c>
      <c r="AE31" s="52" t="s">
        <v>414</v>
      </c>
      <c r="AF31" s="13">
        <f>_xlfn.RANK.EQ($AB$11,$AA$11:$AH$11,0)</f>
        <v>6</v>
      </c>
    </row>
    <row r="32" spans="1:35" hidden="1" x14ac:dyDescent="0.2">
      <c r="A32">
        <v>9687</v>
      </c>
      <c r="B32">
        <v>1976</v>
      </c>
      <c r="C32" s="47">
        <f t="shared" ca="1" si="0"/>
        <v>48</v>
      </c>
      <c r="D32" s="2" t="s">
        <v>23</v>
      </c>
      <c r="E32" s="2" t="s">
        <v>24</v>
      </c>
      <c r="F32" s="2" t="s">
        <v>379</v>
      </c>
      <c r="G32" s="4" t="str">
        <f t="shared" si="7"/>
        <v>75,693.00</v>
      </c>
      <c r="H32" s="32">
        <f t="shared" si="1"/>
        <v>75693</v>
      </c>
      <c r="I32" s="2">
        <v>453</v>
      </c>
      <c r="J32" s="2">
        <f t="shared" si="2"/>
        <v>75693</v>
      </c>
      <c r="K32" s="2">
        <f t="shared" si="3"/>
        <v>75693</v>
      </c>
      <c r="L32" s="2">
        <f t="shared" si="4"/>
        <v>75693</v>
      </c>
      <c r="M32" s="2">
        <f t="shared" si="5"/>
        <v>75693</v>
      </c>
      <c r="N32" s="2">
        <f t="shared" si="6"/>
        <v>75693</v>
      </c>
      <c r="O32" s="96">
        <f t="shared" si="6"/>
        <v>75693</v>
      </c>
      <c r="P32" s="2"/>
      <c r="S32" s="122"/>
      <c r="T32" s="42" t="s">
        <v>2447</v>
      </c>
      <c r="U32" s="13"/>
      <c r="V32" s="55">
        <f>AVERAGEIF($D$3:$D$2218, "Master",$H$3:$H$2218)</f>
        <v>52917.534246575342</v>
      </c>
      <c r="Z32" s="52" t="s">
        <v>2438</v>
      </c>
      <c r="AA32" s="13">
        <f>_xlfn.RANK.EQ($AC$5,$AA$5:$AE$5,0)</f>
        <v>4</v>
      </c>
      <c r="AE32" s="52" t="s">
        <v>24</v>
      </c>
      <c r="AF32" s="13">
        <f>_xlfn.RANK.EQ($AC$11,$AA$11:$AH$11,0)</f>
        <v>4</v>
      </c>
    </row>
    <row r="33" spans="1:38" ht="17" hidden="1" thickBot="1" x14ac:dyDescent="0.25">
      <c r="A33">
        <v>8890</v>
      </c>
      <c r="B33">
        <v>1972</v>
      </c>
      <c r="C33" s="47">
        <f t="shared" ca="1" si="0"/>
        <v>52</v>
      </c>
      <c r="D33" s="2" t="s">
        <v>23</v>
      </c>
      <c r="E33" s="2" t="s">
        <v>24</v>
      </c>
      <c r="F33" s="2" t="s">
        <v>383</v>
      </c>
      <c r="G33" s="4" t="str">
        <f t="shared" si="7"/>
        <v>64,713.00</v>
      </c>
      <c r="H33" s="32">
        <f t="shared" si="1"/>
        <v>64713</v>
      </c>
      <c r="I33" s="2">
        <v>9687</v>
      </c>
      <c r="J33" s="2">
        <f t="shared" si="2"/>
        <v>64713</v>
      </c>
      <c r="K33" s="2">
        <f t="shared" si="3"/>
        <v>64713</v>
      </c>
      <c r="L33" s="2">
        <f t="shared" si="4"/>
        <v>64713</v>
      </c>
      <c r="M33" s="2">
        <f t="shared" si="5"/>
        <v>64713</v>
      </c>
      <c r="N33" s="2">
        <f t="shared" si="6"/>
        <v>64713</v>
      </c>
      <c r="O33" s="96">
        <f t="shared" si="6"/>
        <v>64713</v>
      </c>
      <c r="P33" s="2"/>
      <c r="S33" s="123"/>
      <c r="T33" s="44" t="s">
        <v>2448</v>
      </c>
      <c r="U33" s="13"/>
      <c r="V33" s="55">
        <f>AVERAGEIF($D$3:$D$2218, "PhD",$H$3:$H$2218)</f>
        <v>56145.313929313932</v>
      </c>
      <c r="Z33" s="52" t="s">
        <v>53</v>
      </c>
      <c r="AA33" s="13">
        <f>_xlfn.RANK.EQ($AD$5,$AA$5:$AE$5,0)</f>
        <v>3</v>
      </c>
      <c r="AE33" s="52" t="s">
        <v>32</v>
      </c>
      <c r="AF33" s="13">
        <f>_xlfn.RANK.EQ($AD$11,$AA$11:$AH$11,0)</f>
        <v>1</v>
      </c>
    </row>
    <row r="34" spans="1:38" ht="17" hidden="1" thickBot="1" x14ac:dyDescent="0.25">
      <c r="A34">
        <v>9264</v>
      </c>
      <c r="B34">
        <v>1987</v>
      </c>
      <c r="C34" s="47">
        <f t="shared" ca="1" si="0"/>
        <v>37</v>
      </c>
      <c r="D34" s="2" t="s">
        <v>23</v>
      </c>
      <c r="E34" s="2" t="s">
        <v>24</v>
      </c>
      <c r="F34" s="2" t="s">
        <v>384</v>
      </c>
      <c r="G34" s="4" t="str">
        <f t="shared" si="7"/>
        <v>41,411.00</v>
      </c>
      <c r="H34" s="32">
        <f t="shared" si="1"/>
        <v>41411</v>
      </c>
      <c r="I34" s="2">
        <v>8890</v>
      </c>
      <c r="J34" s="2">
        <f t="shared" si="2"/>
        <v>41411</v>
      </c>
      <c r="K34" s="2">
        <f t="shared" si="3"/>
        <v>41411</v>
      </c>
      <c r="L34" s="2">
        <f t="shared" si="4"/>
        <v>41411</v>
      </c>
      <c r="M34" s="2">
        <f t="shared" si="5"/>
        <v>41411</v>
      </c>
      <c r="N34" s="2">
        <f t="shared" si="6"/>
        <v>41411</v>
      </c>
      <c r="O34" s="96">
        <f t="shared" si="6"/>
        <v>41411</v>
      </c>
      <c r="P34" s="2"/>
      <c r="Z34" s="10" t="s">
        <v>118</v>
      </c>
      <c r="AA34" s="13">
        <f>_xlfn.RANK.EQ($AE$5,$AA$5:$AE$5,0)</f>
        <v>5</v>
      </c>
      <c r="AE34" s="52" t="s">
        <v>28</v>
      </c>
      <c r="AF34" s="13">
        <f>_xlfn.RANK.EQ($AE$11,$AA$11:$AH$11,0)</f>
        <v>3</v>
      </c>
    </row>
    <row r="35" spans="1:38" hidden="1" x14ac:dyDescent="0.2">
      <c r="A35">
        <v>5824</v>
      </c>
      <c r="B35">
        <v>1973</v>
      </c>
      <c r="C35" s="47">
        <f t="shared" ca="1" si="0"/>
        <v>51</v>
      </c>
      <c r="D35" s="2" t="s">
        <v>40</v>
      </c>
      <c r="E35" s="2" t="s">
        <v>24</v>
      </c>
      <c r="F35" s="2" t="s">
        <v>402</v>
      </c>
      <c r="G35" s="4" t="str">
        <f t="shared" si="7"/>
        <v>41,003.00</v>
      </c>
      <c r="H35" s="32">
        <f t="shared" si="1"/>
        <v>41003</v>
      </c>
      <c r="I35" s="2">
        <v>9264</v>
      </c>
      <c r="J35" s="2">
        <f t="shared" si="2"/>
        <v>41003</v>
      </c>
      <c r="K35" s="2">
        <f t="shared" si="3"/>
        <v>41003</v>
      </c>
      <c r="L35" s="2">
        <f t="shared" si="4"/>
        <v>41003</v>
      </c>
      <c r="M35" s="2">
        <f t="shared" si="5"/>
        <v>41003</v>
      </c>
      <c r="N35" s="2">
        <f t="shared" si="6"/>
        <v>41003</v>
      </c>
      <c r="O35" s="96">
        <f t="shared" si="6"/>
        <v>41003</v>
      </c>
      <c r="P35" s="2"/>
      <c r="AE35" s="52" t="s">
        <v>36</v>
      </c>
      <c r="AF35" s="13">
        <f>_xlfn.RANK.EQ($AF$11,$AA$11:$AH$11,0)</f>
        <v>2</v>
      </c>
    </row>
    <row r="36" spans="1:38" hidden="1" x14ac:dyDescent="0.2">
      <c r="A36">
        <v>5794</v>
      </c>
      <c r="B36">
        <v>1975</v>
      </c>
      <c r="C36" s="47">
        <f t="shared" ca="1" si="0"/>
        <v>49</v>
      </c>
      <c r="D36" s="2" t="s">
        <v>40</v>
      </c>
      <c r="E36" s="2" t="s">
        <v>24</v>
      </c>
      <c r="F36" s="2" t="s">
        <v>406</v>
      </c>
      <c r="G36" s="4" t="str">
        <f t="shared" si="7"/>
        <v>42,873.00</v>
      </c>
      <c r="H36" s="32">
        <f t="shared" si="1"/>
        <v>42873</v>
      </c>
      <c r="I36" s="2">
        <v>5824</v>
      </c>
      <c r="J36" s="2">
        <f t="shared" si="2"/>
        <v>42873</v>
      </c>
      <c r="K36" s="2">
        <f t="shared" si="3"/>
        <v>42873</v>
      </c>
      <c r="L36" s="2">
        <f t="shared" si="4"/>
        <v>42873</v>
      </c>
      <c r="M36" s="2">
        <f t="shared" si="5"/>
        <v>42873</v>
      </c>
      <c r="N36" s="2">
        <f t="shared" si="6"/>
        <v>42873</v>
      </c>
      <c r="O36" s="96">
        <f t="shared" si="6"/>
        <v>42873</v>
      </c>
      <c r="P36" s="2"/>
      <c r="AE36" s="52" t="s">
        <v>55</v>
      </c>
      <c r="AF36" s="13">
        <f>_xlfn.RANK.EQ($AG$11,$AA$11:$AH$11,0)</f>
        <v>5</v>
      </c>
    </row>
    <row r="37" spans="1:38" ht="17" hidden="1" thickBot="1" x14ac:dyDescent="0.25">
      <c r="A37">
        <v>3068</v>
      </c>
      <c r="B37">
        <v>1991</v>
      </c>
      <c r="C37" s="47">
        <f t="shared" ca="1" si="0"/>
        <v>33</v>
      </c>
      <c r="D37" s="2" t="s">
        <v>53</v>
      </c>
      <c r="E37" s="2" t="s">
        <v>24</v>
      </c>
      <c r="F37" s="2" t="s">
        <v>411</v>
      </c>
      <c r="G37" s="4" t="str">
        <f t="shared" si="7"/>
        <v>29,435.00</v>
      </c>
      <c r="H37" s="32">
        <f t="shared" si="1"/>
        <v>29435</v>
      </c>
      <c r="I37" s="2">
        <v>5794</v>
      </c>
      <c r="J37" s="2">
        <f t="shared" si="2"/>
        <v>29435</v>
      </c>
      <c r="K37" s="2">
        <f t="shared" si="3"/>
        <v>29435</v>
      </c>
      <c r="L37" s="2">
        <f t="shared" si="4"/>
        <v>29435</v>
      </c>
      <c r="M37" s="2">
        <f t="shared" si="5"/>
        <v>29435</v>
      </c>
      <c r="N37" s="2">
        <f t="shared" si="6"/>
        <v>29435</v>
      </c>
      <c r="O37" s="96">
        <f t="shared" si="6"/>
        <v>29435</v>
      </c>
      <c r="P37" s="2"/>
      <c r="AE37" s="10" t="s">
        <v>188</v>
      </c>
      <c r="AF37" s="13">
        <f>_xlfn.RANK.EQ($AH$11,$AA$11:$AH$11,0)</f>
        <v>7</v>
      </c>
    </row>
    <row r="38" spans="1:38" hidden="1" x14ac:dyDescent="0.2">
      <c r="A38">
        <v>7962</v>
      </c>
      <c r="B38">
        <v>1988</v>
      </c>
      <c r="C38" s="47">
        <f t="shared" ca="1" si="0"/>
        <v>36</v>
      </c>
      <c r="D38" s="2" t="s">
        <v>23</v>
      </c>
      <c r="E38" s="2" t="s">
        <v>24</v>
      </c>
      <c r="F38" s="2" t="s">
        <v>412</v>
      </c>
      <c r="G38" s="4" t="str">
        <f t="shared" si="7"/>
        <v>79,865.00</v>
      </c>
      <c r="H38" s="32">
        <f t="shared" si="1"/>
        <v>79865</v>
      </c>
      <c r="I38" s="2">
        <v>3068</v>
      </c>
      <c r="J38" s="2">
        <f t="shared" si="2"/>
        <v>79865</v>
      </c>
      <c r="K38" s="2">
        <f t="shared" si="3"/>
        <v>79865</v>
      </c>
      <c r="L38" s="2">
        <f t="shared" si="4"/>
        <v>79865</v>
      </c>
      <c r="M38" s="2">
        <f t="shared" si="5"/>
        <v>79865</v>
      </c>
      <c r="N38" s="2">
        <f t="shared" si="6"/>
        <v>79865</v>
      </c>
      <c r="O38" s="96">
        <f t="shared" si="6"/>
        <v>79865</v>
      </c>
      <c r="P38" s="2"/>
    </row>
    <row r="39" spans="1:38" hidden="1" x14ac:dyDescent="0.2">
      <c r="A39">
        <v>2681</v>
      </c>
      <c r="B39">
        <v>1985</v>
      </c>
      <c r="C39" s="47">
        <f t="shared" ca="1" si="0"/>
        <v>39</v>
      </c>
      <c r="D39" s="2" t="s">
        <v>23</v>
      </c>
      <c r="E39" s="2" t="s">
        <v>24</v>
      </c>
      <c r="F39" s="2" t="s">
        <v>417</v>
      </c>
      <c r="G39" s="4" t="str">
        <f t="shared" si="7"/>
        <v>67,272.00</v>
      </c>
      <c r="H39" s="32">
        <f t="shared" si="1"/>
        <v>67272</v>
      </c>
      <c r="I39" s="2">
        <v>7962</v>
      </c>
      <c r="J39" s="2">
        <f t="shared" si="2"/>
        <v>67272</v>
      </c>
      <c r="K39" s="2">
        <f t="shared" si="3"/>
        <v>67272</v>
      </c>
      <c r="L39" s="2">
        <f t="shared" si="4"/>
        <v>67272</v>
      </c>
      <c r="M39" s="2">
        <f t="shared" si="5"/>
        <v>67272</v>
      </c>
      <c r="N39" s="2">
        <f t="shared" si="6"/>
        <v>67272</v>
      </c>
      <c r="O39" s="96">
        <f t="shared" si="6"/>
        <v>67272</v>
      </c>
      <c r="P39" s="2"/>
      <c r="AA39" s="99" t="s">
        <v>2495</v>
      </c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1"/>
    </row>
    <row r="40" spans="1:38" ht="17" hidden="1" thickBot="1" x14ac:dyDescent="0.25">
      <c r="A40">
        <v>10141</v>
      </c>
      <c r="B40">
        <v>1961</v>
      </c>
      <c r="C40" s="47">
        <f t="shared" ca="1" si="0"/>
        <v>63</v>
      </c>
      <c r="D40" s="2" t="s">
        <v>53</v>
      </c>
      <c r="E40" s="2" t="s">
        <v>24</v>
      </c>
      <c r="F40" s="2" t="s">
        <v>443</v>
      </c>
      <c r="G40" s="4" t="str">
        <f t="shared" si="7"/>
        <v>78,789.00</v>
      </c>
      <c r="H40" s="32">
        <f t="shared" si="1"/>
        <v>78789</v>
      </c>
      <c r="I40" s="2">
        <v>2681</v>
      </c>
      <c r="J40" s="2">
        <f t="shared" si="2"/>
        <v>78789</v>
      </c>
      <c r="K40" s="2">
        <f t="shared" si="3"/>
        <v>78789</v>
      </c>
      <c r="L40" s="2">
        <f t="shared" si="4"/>
        <v>78789</v>
      </c>
      <c r="M40" s="2">
        <f t="shared" si="5"/>
        <v>78789</v>
      </c>
      <c r="N40" s="2">
        <f t="shared" si="6"/>
        <v>78789</v>
      </c>
      <c r="O40" s="96">
        <f t="shared" si="6"/>
        <v>78789</v>
      </c>
      <c r="P40" s="2"/>
      <c r="AA40" s="102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4"/>
    </row>
    <row r="41" spans="1:38" hidden="1" x14ac:dyDescent="0.2">
      <c r="A41">
        <v>3725</v>
      </c>
      <c r="B41">
        <v>1962</v>
      </c>
      <c r="C41" s="47">
        <f t="shared" ca="1" si="0"/>
        <v>62</v>
      </c>
      <c r="D41" s="2" t="s">
        <v>43</v>
      </c>
      <c r="E41" s="2" t="s">
        <v>24</v>
      </c>
      <c r="F41" s="2" t="s">
        <v>493</v>
      </c>
      <c r="G41" s="4" t="str">
        <f t="shared" si="7"/>
        <v>59,601.00</v>
      </c>
      <c r="H41" s="32">
        <f t="shared" si="1"/>
        <v>59601</v>
      </c>
      <c r="I41" s="2">
        <v>10141</v>
      </c>
      <c r="J41" s="2">
        <f t="shared" si="2"/>
        <v>59601</v>
      </c>
      <c r="K41" s="2">
        <f t="shared" si="3"/>
        <v>59601</v>
      </c>
      <c r="L41" s="2">
        <f t="shared" si="4"/>
        <v>59601</v>
      </c>
      <c r="M41" s="2">
        <f t="shared" si="5"/>
        <v>59601</v>
      </c>
      <c r="N41" s="2">
        <f t="shared" si="6"/>
        <v>59601</v>
      </c>
      <c r="O41" s="96">
        <f t="shared" si="6"/>
        <v>59601</v>
      </c>
      <c r="P41" s="2"/>
    </row>
    <row r="42" spans="1:38" ht="17" hidden="1" thickBot="1" x14ac:dyDescent="0.25">
      <c r="A42">
        <v>3767</v>
      </c>
      <c r="B42">
        <v>1969</v>
      </c>
      <c r="C42" s="47">
        <f t="shared" ca="1" si="0"/>
        <v>55</v>
      </c>
      <c r="D42" s="2" t="s">
        <v>23</v>
      </c>
      <c r="E42" s="2" t="s">
        <v>24</v>
      </c>
      <c r="F42" s="2" t="s">
        <v>507</v>
      </c>
      <c r="G42" s="4" t="str">
        <f t="shared" si="7"/>
        <v>41,986.00</v>
      </c>
      <c r="H42" s="32">
        <f t="shared" si="1"/>
        <v>41986</v>
      </c>
      <c r="I42" s="2">
        <v>3725</v>
      </c>
      <c r="J42" s="2">
        <f t="shared" si="2"/>
        <v>41986</v>
      </c>
      <c r="K42" s="2">
        <f t="shared" si="3"/>
        <v>41986</v>
      </c>
      <c r="L42" s="2">
        <f t="shared" si="4"/>
        <v>41986</v>
      </c>
      <c r="M42" s="2">
        <f t="shared" si="5"/>
        <v>41986</v>
      </c>
      <c r="N42" s="2">
        <f t="shared" si="6"/>
        <v>41986</v>
      </c>
      <c r="O42" s="96">
        <f t="shared" si="6"/>
        <v>41986</v>
      </c>
      <c r="P42" s="2"/>
      <c r="AA42" s="114" t="s">
        <v>2460</v>
      </c>
      <c r="AB42" s="118"/>
    </row>
    <row r="43" spans="1:38" ht="17" hidden="1" thickBot="1" x14ac:dyDescent="0.25">
      <c r="A43">
        <v>5585</v>
      </c>
      <c r="B43">
        <v>1973</v>
      </c>
      <c r="C43" s="47">
        <f t="shared" ca="1" si="0"/>
        <v>51</v>
      </c>
      <c r="D43" s="2" t="s">
        <v>40</v>
      </c>
      <c r="E43" s="2" t="s">
        <v>24</v>
      </c>
      <c r="F43" s="2" t="s">
        <v>520</v>
      </c>
      <c r="G43" s="4" t="str">
        <f t="shared" si="7"/>
        <v>25,509.00</v>
      </c>
      <c r="H43" s="32">
        <f t="shared" si="1"/>
        <v>25509</v>
      </c>
      <c r="I43" s="2">
        <v>3767</v>
      </c>
      <c r="J43" s="2">
        <f t="shared" si="2"/>
        <v>25509</v>
      </c>
      <c r="K43" s="2">
        <f t="shared" si="3"/>
        <v>25509</v>
      </c>
      <c r="L43" s="2">
        <f t="shared" si="4"/>
        <v>25509</v>
      </c>
      <c r="M43" s="2">
        <f t="shared" si="5"/>
        <v>25509</v>
      </c>
      <c r="N43" s="2">
        <f t="shared" si="6"/>
        <v>25509</v>
      </c>
      <c r="O43" s="96">
        <f t="shared" si="6"/>
        <v>25509</v>
      </c>
      <c r="P43" s="2"/>
      <c r="AA43" s="7" t="s">
        <v>1304</v>
      </c>
      <c r="AB43" s="57">
        <f>AVERAGEIF($E$3:$E$2218, "Absurd",$H$2:$H$2218)</f>
        <v>65487</v>
      </c>
      <c r="AK43" s="51" t="s">
        <v>2459</v>
      </c>
    </row>
    <row r="44" spans="1:38" hidden="1" x14ac:dyDescent="0.2">
      <c r="A44">
        <v>7030</v>
      </c>
      <c r="B44">
        <v>1956</v>
      </c>
      <c r="C44" s="47">
        <f t="shared" ca="1" si="0"/>
        <v>68</v>
      </c>
      <c r="D44" s="2" t="s">
        <v>40</v>
      </c>
      <c r="E44" s="2" t="s">
        <v>24</v>
      </c>
      <c r="F44" s="2" t="s">
        <v>520</v>
      </c>
      <c r="G44" s="4" t="str">
        <f t="shared" si="7"/>
        <v>25,509.00</v>
      </c>
      <c r="H44" s="32">
        <f t="shared" si="1"/>
        <v>25509</v>
      </c>
      <c r="I44" s="2">
        <v>5585</v>
      </c>
      <c r="J44" s="2">
        <f t="shared" si="2"/>
        <v>25509</v>
      </c>
      <c r="K44" s="2">
        <f t="shared" si="3"/>
        <v>25509</v>
      </c>
      <c r="L44" s="2">
        <f t="shared" si="4"/>
        <v>25509</v>
      </c>
      <c r="M44" s="2">
        <f t="shared" si="5"/>
        <v>25509</v>
      </c>
      <c r="N44" s="2">
        <f t="shared" si="6"/>
        <v>25509</v>
      </c>
      <c r="O44" s="96">
        <f t="shared" si="6"/>
        <v>25509</v>
      </c>
      <c r="P44" s="2"/>
      <c r="AA44" s="52" t="s">
        <v>414</v>
      </c>
      <c r="AB44" s="57">
        <f>AVERAGEIF($E$3:$E$2218, "Alone",$H$2:$H$2218)</f>
        <v>49760</v>
      </c>
      <c r="AK44" s="56">
        <f>AVERAGEIFS(H3:H2218,H3:H2218,"&gt;=90000",H3:H2218,"&lt;=100000")</f>
        <v>92852.170731707316</v>
      </c>
    </row>
    <row r="45" spans="1:38" hidden="1" x14ac:dyDescent="0.2">
      <c r="A45">
        <v>1524</v>
      </c>
      <c r="B45">
        <v>1984</v>
      </c>
      <c r="C45" s="47">
        <f t="shared" ca="1" si="0"/>
        <v>40</v>
      </c>
      <c r="D45" s="2" t="s">
        <v>43</v>
      </c>
      <c r="E45" s="2" t="s">
        <v>24</v>
      </c>
      <c r="F45" s="2" t="s">
        <v>533</v>
      </c>
      <c r="G45" s="4" t="str">
        <f t="shared" si="7"/>
        <v>11,448.00</v>
      </c>
      <c r="H45" s="32">
        <f t="shared" si="1"/>
        <v>11448</v>
      </c>
      <c r="I45" s="2">
        <v>7030</v>
      </c>
      <c r="J45" s="2">
        <f t="shared" si="2"/>
        <v>11448</v>
      </c>
      <c r="K45" s="2">
        <f t="shared" si="3"/>
        <v>11448</v>
      </c>
      <c r="L45" s="2">
        <f t="shared" si="4"/>
        <v>11448</v>
      </c>
      <c r="M45" s="2">
        <f t="shared" si="5"/>
        <v>11448</v>
      </c>
      <c r="N45" s="2">
        <f t="shared" si="6"/>
        <v>11448</v>
      </c>
      <c r="O45" s="96">
        <f t="shared" si="6"/>
        <v>11448</v>
      </c>
      <c r="P45" s="2"/>
      <c r="AA45" s="52" t="s">
        <v>24</v>
      </c>
      <c r="AB45" s="57">
        <f>AVERAGEIF($E$3:$E$2218, "Divorced",$H$2:$H$2218)</f>
        <v>52898.974137931036</v>
      </c>
    </row>
    <row r="46" spans="1:38" hidden="1" x14ac:dyDescent="0.2">
      <c r="A46">
        <v>3657</v>
      </c>
      <c r="B46">
        <v>1987</v>
      </c>
      <c r="C46" s="47">
        <f t="shared" ca="1" si="0"/>
        <v>37</v>
      </c>
      <c r="D46" s="2" t="s">
        <v>23</v>
      </c>
      <c r="E46" s="2" t="s">
        <v>24</v>
      </c>
      <c r="F46" s="2" t="s">
        <v>535</v>
      </c>
      <c r="G46" s="4" t="str">
        <f t="shared" si="7"/>
        <v>70,844.00</v>
      </c>
      <c r="H46" s="32">
        <f t="shared" si="1"/>
        <v>70844</v>
      </c>
      <c r="I46" s="2">
        <v>1524</v>
      </c>
      <c r="J46" s="2">
        <f t="shared" si="2"/>
        <v>70844</v>
      </c>
      <c r="K46" s="2">
        <f t="shared" si="3"/>
        <v>70844</v>
      </c>
      <c r="L46" s="2">
        <f t="shared" si="4"/>
        <v>70844</v>
      </c>
      <c r="M46" s="2">
        <f t="shared" si="5"/>
        <v>70844</v>
      </c>
      <c r="N46" s="2">
        <f t="shared" si="6"/>
        <v>70844</v>
      </c>
      <c r="O46" s="96">
        <f t="shared" si="6"/>
        <v>70844</v>
      </c>
      <c r="P46" s="2"/>
      <c r="AA46" s="52" t="s">
        <v>32</v>
      </c>
      <c r="AB46" s="57">
        <f>AVERAGEIF($E$3:$E$2218, "Married",$H$2:$H$2218)</f>
        <v>51668.315052508755</v>
      </c>
    </row>
    <row r="47" spans="1:38" hidden="1" x14ac:dyDescent="0.2">
      <c r="A47">
        <v>5740</v>
      </c>
      <c r="B47">
        <v>1971</v>
      </c>
      <c r="C47" s="47">
        <f t="shared" ca="1" si="0"/>
        <v>53</v>
      </c>
      <c r="D47" s="2" t="s">
        <v>43</v>
      </c>
      <c r="E47" s="2" t="s">
        <v>24</v>
      </c>
      <c r="F47" s="2" t="s">
        <v>574</v>
      </c>
      <c r="G47" s="4" t="str">
        <f t="shared" si="7"/>
        <v>60,161.00</v>
      </c>
      <c r="H47" s="32">
        <f t="shared" si="1"/>
        <v>60161</v>
      </c>
      <c r="I47" s="2">
        <v>3657</v>
      </c>
      <c r="J47" s="2">
        <f t="shared" si="2"/>
        <v>60161</v>
      </c>
      <c r="K47" s="2">
        <f t="shared" si="3"/>
        <v>60161</v>
      </c>
      <c r="L47" s="2">
        <f t="shared" si="4"/>
        <v>60161</v>
      </c>
      <c r="M47" s="2">
        <f t="shared" si="5"/>
        <v>60161</v>
      </c>
      <c r="N47" s="2">
        <f t="shared" si="6"/>
        <v>60161</v>
      </c>
      <c r="O47" s="96">
        <f t="shared" si="6"/>
        <v>60161</v>
      </c>
      <c r="P47" s="2"/>
      <c r="AA47" s="52" t="s">
        <v>28</v>
      </c>
      <c r="AB47" s="57">
        <f>AVERAGEIF($E$3:$E$2218, "Single",$H$2:$H$2218)</f>
        <v>51048.75159235669</v>
      </c>
      <c r="AC47" s="2"/>
    </row>
    <row r="48" spans="1:38" hidden="1" x14ac:dyDescent="0.2">
      <c r="A48">
        <v>9595</v>
      </c>
      <c r="B48">
        <v>1962</v>
      </c>
      <c r="C48" s="47">
        <f t="shared" ca="1" si="0"/>
        <v>62</v>
      </c>
      <c r="D48" s="2" t="s">
        <v>23</v>
      </c>
      <c r="E48" s="2" t="s">
        <v>24</v>
      </c>
      <c r="F48" s="2" t="s">
        <v>577</v>
      </c>
      <c r="G48" s="4" t="str">
        <f t="shared" si="7"/>
        <v>64,497.00</v>
      </c>
      <c r="H48" s="32">
        <f t="shared" si="1"/>
        <v>64497</v>
      </c>
      <c r="I48" s="2">
        <v>5740</v>
      </c>
      <c r="J48" s="2">
        <f t="shared" si="2"/>
        <v>64497</v>
      </c>
      <c r="K48" s="2">
        <f t="shared" si="3"/>
        <v>64497</v>
      </c>
      <c r="L48" s="2">
        <f t="shared" si="4"/>
        <v>64497</v>
      </c>
      <c r="M48" s="2">
        <f t="shared" si="5"/>
        <v>64497</v>
      </c>
      <c r="N48" s="2">
        <f t="shared" si="6"/>
        <v>64497</v>
      </c>
      <c r="O48" s="96">
        <f t="shared" si="6"/>
        <v>64497</v>
      </c>
      <c r="P48" s="2"/>
      <c r="AA48" s="52" t="s">
        <v>36</v>
      </c>
      <c r="AB48" s="57">
        <f>AVERAGEIF($E$3:$E$2218, "Together",$H$2:$H$2218)</f>
        <v>53258.013961605582</v>
      </c>
      <c r="AC48" s="2"/>
    </row>
    <row r="49" spans="1:28" hidden="1" x14ac:dyDescent="0.2">
      <c r="A49">
        <v>3158</v>
      </c>
      <c r="B49">
        <v>1974</v>
      </c>
      <c r="C49" s="47">
        <f t="shared" ca="1" si="0"/>
        <v>50</v>
      </c>
      <c r="D49" s="2" t="s">
        <v>23</v>
      </c>
      <c r="E49" s="2" t="s">
        <v>24</v>
      </c>
      <c r="F49" s="2" t="s">
        <v>583</v>
      </c>
      <c r="G49" s="4" t="str">
        <f t="shared" si="7"/>
        <v>81,361.00</v>
      </c>
      <c r="H49" s="32">
        <f t="shared" si="1"/>
        <v>81361</v>
      </c>
      <c r="I49" s="2">
        <v>9595</v>
      </c>
      <c r="J49" s="2">
        <f t="shared" si="2"/>
        <v>81361</v>
      </c>
      <c r="K49" s="2">
        <f t="shared" si="3"/>
        <v>81361</v>
      </c>
      <c r="L49" s="2">
        <f t="shared" si="4"/>
        <v>81361</v>
      </c>
      <c r="M49" s="2">
        <f t="shared" si="5"/>
        <v>81361</v>
      </c>
      <c r="N49" s="2">
        <f t="shared" si="6"/>
        <v>81361</v>
      </c>
      <c r="O49" s="96">
        <f t="shared" si="6"/>
        <v>81361</v>
      </c>
      <c r="P49" s="2"/>
      <c r="AA49" s="52" t="s">
        <v>55</v>
      </c>
      <c r="AB49" s="57">
        <f>AVERAGEIF($E$3:$E$2218, "Widow",$H$2:$H$2218)</f>
        <v>56746.539473684214</v>
      </c>
    </row>
    <row r="50" spans="1:28" ht="17" hidden="1" thickBot="1" x14ac:dyDescent="0.25">
      <c r="A50">
        <v>5114</v>
      </c>
      <c r="B50">
        <v>1966</v>
      </c>
      <c r="C50" s="47">
        <f t="shared" ca="1" si="0"/>
        <v>58</v>
      </c>
      <c r="D50" s="2" t="s">
        <v>23</v>
      </c>
      <c r="E50" s="2" t="s">
        <v>24</v>
      </c>
      <c r="F50" s="2" t="s">
        <v>583</v>
      </c>
      <c r="G50" s="4" t="str">
        <f t="shared" si="7"/>
        <v>81,361.00</v>
      </c>
      <c r="H50" s="32">
        <f t="shared" si="1"/>
        <v>81361</v>
      </c>
      <c r="I50" s="2">
        <v>3158</v>
      </c>
      <c r="J50" s="2">
        <f t="shared" si="2"/>
        <v>81361</v>
      </c>
      <c r="K50" s="2">
        <f t="shared" si="3"/>
        <v>81361</v>
      </c>
      <c r="L50" s="2">
        <f t="shared" si="4"/>
        <v>81361</v>
      </c>
      <c r="M50" s="2">
        <f t="shared" si="5"/>
        <v>81361</v>
      </c>
      <c r="N50" s="2">
        <f t="shared" si="6"/>
        <v>81361</v>
      </c>
      <c r="O50" s="96">
        <f t="shared" si="6"/>
        <v>81361</v>
      </c>
      <c r="P50" s="2"/>
      <c r="AA50" s="10" t="s">
        <v>188</v>
      </c>
      <c r="AB50" s="57">
        <f>AVERAGEIF($E$3:$E$2218, "YOLO",$H$2:$H$2218)</f>
        <v>45430.5</v>
      </c>
    </row>
    <row r="51" spans="1:28" hidden="1" x14ac:dyDescent="0.2">
      <c r="A51">
        <v>340</v>
      </c>
      <c r="B51">
        <v>1971</v>
      </c>
      <c r="C51" s="47">
        <f t="shared" ca="1" si="0"/>
        <v>53</v>
      </c>
      <c r="D51" s="2" t="s">
        <v>23</v>
      </c>
      <c r="E51" s="2" t="s">
        <v>24</v>
      </c>
      <c r="F51" s="2" t="s">
        <v>592</v>
      </c>
      <c r="G51" s="4" t="str">
        <f t="shared" si="7"/>
        <v>57,136.00</v>
      </c>
      <c r="H51" s="32">
        <f t="shared" si="1"/>
        <v>57136</v>
      </c>
      <c r="I51" s="2">
        <v>5114</v>
      </c>
      <c r="J51" s="2">
        <f t="shared" si="2"/>
        <v>57136</v>
      </c>
      <c r="K51" s="2">
        <f t="shared" si="3"/>
        <v>57136</v>
      </c>
      <c r="L51" s="2">
        <f t="shared" si="4"/>
        <v>57136</v>
      </c>
      <c r="M51" s="2">
        <f t="shared" si="5"/>
        <v>57136</v>
      </c>
      <c r="N51" s="2">
        <f t="shared" si="6"/>
        <v>57136</v>
      </c>
      <c r="O51" s="96">
        <f t="shared" si="6"/>
        <v>57136</v>
      </c>
      <c r="P51" s="2"/>
    </row>
    <row r="52" spans="1:28" ht="17" hidden="1" thickBot="1" x14ac:dyDescent="0.25">
      <c r="A52">
        <v>8805</v>
      </c>
      <c r="B52">
        <v>1961</v>
      </c>
      <c r="C52" s="47">
        <f t="shared" ca="1" si="0"/>
        <v>63</v>
      </c>
      <c r="D52" s="2" t="s">
        <v>23</v>
      </c>
      <c r="E52" s="2" t="s">
        <v>24</v>
      </c>
      <c r="F52" s="2" t="s">
        <v>612</v>
      </c>
      <c r="G52" s="4" t="str">
        <f t="shared" si="7"/>
        <v>76,982.00</v>
      </c>
      <c r="H52" s="32">
        <f t="shared" si="1"/>
        <v>76982</v>
      </c>
      <c r="I52" s="2">
        <v>340</v>
      </c>
      <c r="J52" s="2">
        <f t="shared" si="2"/>
        <v>76982</v>
      </c>
      <c r="K52" s="2">
        <f t="shared" si="3"/>
        <v>76982</v>
      </c>
      <c r="L52" s="2">
        <f t="shared" si="4"/>
        <v>76982</v>
      </c>
      <c r="M52" s="2">
        <f t="shared" si="5"/>
        <v>76982</v>
      </c>
      <c r="N52" s="2">
        <f t="shared" si="6"/>
        <v>76982</v>
      </c>
      <c r="O52" s="96">
        <f t="shared" si="6"/>
        <v>76982</v>
      </c>
      <c r="P52" s="2"/>
      <c r="AA52" s="114" t="s">
        <v>2461</v>
      </c>
      <c r="AB52" s="116"/>
    </row>
    <row r="53" spans="1:28" hidden="1" x14ac:dyDescent="0.2">
      <c r="A53">
        <v>1241</v>
      </c>
      <c r="B53">
        <v>1985</v>
      </c>
      <c r="C53" s="47">
        <f t="shared" ca="1" si="0"/>
        <v>39</v>
      </c>
      <c r="D53" s="2" t="s">
        <v>43</v>
      </c>
      <c r="E53" s="2" t="s">
        <v>24</v>
      </c>
      <c r="F53" s="2" t="s">
        <v>629</v>
      </c>
      <c r="G53" s="4" t="str">
        <f t="shared" si="7"/>
        <v>87,305.00</v>
      </c>
      <c r="H53" s="32">
        <f t="shared" si="1"/>
        <v>87305</v>
      </c>
      <c r="I53" s="2">
        <v>8805</v>
      </c>
      <c r="J53" s="2">
        <f t="shared" si="2"/>
        <v>87305</v>
      </c>
      <c r="K53" s="2">
        <f t="shared" si="3"/>
        <v>87305</v>
      </c>
      <c r="L53" s="2">
        <f t="shared" si="4"/>
        <v>87305</v>
      </c>
      <c r="M53" s="2">
        <f t="shared" si="5"/>
        <v>87305</v>
      </c>
      <c r="N53" s="2">
        <f t="shared" si="6"/>
        <v>87305</v>
      </c>
      <c r="O53" s="96">
        <f t="shared" si="6"/>
        <v>87305</v>
      </c>
      <c r="P53" s="2"/>
      <c r="AA53" s="52" t="s">
        <v>1304</v>
      </c>
      <c r="AB53" s="79">
        <f ca="1">ROUND(AVERAGEIF($E$3:$E$2218, "Absurd",$C$3:$C$2218),0)</f>
        <v>58</v>
      </c>
    </row>
    <row r="54" spans="1:28" hidden="1" x14ac:dyDescent="0.2">
      <c r="A54">
        <v>1402</v>
      </c>
      <c r="B54">
        <v>1955</v>
      </c>
      <c r="C54" s="47">
        <f t="shared" ca="1" si="0"/>
        <v>69</v>
      </c>
      <c r="D54" s="2" t="s">
        <v>23</v>
      </c>
      <c r="E54" s="2" t="s">
        <v>24</v>
      </c>
      <c r="F54" s="2" t="s">
        <v>634</v>
      </c>
      <c r="G54" s="4" t="str">
        <f t="shared" si="7"/>
        <v>4,861.00</v>
      </c>
      <c r="H54" s="32">
        <f t="shared" si="1"/>
        <v>4861</v>
      </c>
      <c r="I54" s="2">
        <v>1241</v>
      </c>
      <c r="J54" s="2">
        <f t="shared" si="2"/>
        <v>4861</v>
      </c>
      <c r="K54" s="2">
        <f t="shared" si="3"/>
        <v>52720.37365591398</v>
      </c>
      <c r="L54" s="2">
        <f t="shared" si="4"/>
        <v>52720.37365591398</v>
      </c>
      <c r="M54" s="2">
        <f t="shared" si="5"/>
        <v>52720.37365591398</v>
      </c>
      <c r="N54" s="2">
        <f t="shared" si="6"/>
        <v>52720.37365591398</v>
      </c>
      <c r="O54" s="96">
        <f t="shared" si="6"/>
        <v>52720.37365591398</v>
      </c>
      <c r="P54" s="2"/>
      <c r="Q54" s="117" t="s">
        <v>2457</v>
      </c>
      <c r="R54" s="118"/>
      <c r="AA54" s="52" t="s">
        <v>414</v>
      </c>
      <c r="AB54" s="80">
        <f ca="1">ROUND(AVERAGEIF($E$3:$E$2218, "Alone",$C$3:$C$2218),0)</f>
        <v>52</v>
      </c>
    </row>
    <row r="55" spans="1:28" hidden="1" x14ac:dyDescent="0.2">
      <c r="A55">
        <v>7264</v>
      </c>
      <c r="B55">
        <v>1979</v>
      </c>
      <c r="C55" s="47">
        <f t="shared" ca="1" si="0"/>
        <v>45</v>
      </c>
      <c r="D55" s="2" t="s">
        <v>43</v>
      </c>
      <c r="E55" s="2" t="s">
        <v>24</v>
      </c>
      <c r="F55" s="2" t="s">
        <v>645</v>
      </c>
      <c r="G55" s="4" t="str">
        <f t="shared" si="7"/>
        <v>35,388.00</v>
      </c>
      <c r="H55" s="32">
        <f t="shared" si="1"/>
        <v>35388</v>
      </c>
      <c r="I55" s="2">
        <v>1402</v>
      </c>
      <c r="J55" s="2">
        <f t="shared" si="2"/>
        <v>35388</v>
      </c>
      <c r="K55" s="2">
        <f t="shared" si="3"/>
        <v>35388</v>
      </c>
      <c r="L55" s="2">
        <f t="shared" si="4"/>
        <v>35388</v>
      </c>
      <c r="M55" s="2">
        <f t="shared" si="5"/>
        <v>35388</v>
      </c>
      <c r="N55" s="2">
        <f t="shared" si="6"/>
        <v>35388</v>
      </c>
      <c r="O55" s="96">
        <f t="shared" si="6"/>
        <v>35388</v>
      </c>
      <c r="P55" s="2"/>
      <c r="Q55" s="34" t="s">
        <v>2443</v>
      </c>
      <c r="R55" s="13" t="s">
        <v>2444</v>
      </c>
      <c r="AA55" s="52" t="s">
        <v>24</v>
      </c>
      <c r="AB55" s="80">
        <f ca="1">ROUND(AVERAGEIF($E$3:$E$2218, "Divorced", $C$3:$C$2218),0)</f>
        <v>55</v>
      </c>
    </row>
    <row r="56" spans="1:28" hidden="1" x14ac:dyDescent="0.2">
      <c r="A56">
        <v>1619</v>
      </c>
      <c r="B56">
        <v>1957</v>
      </c>
      <c r="C56" s="47">
        <f t="shared" ca="1" si="0"/>
        <v>67</v>
      </c>
      <c r="D56" s="2" t="s">
        <v>53</v>
      </c>
      <c r="E56" s="2" t="s">
        <v>24</v>
      </c>
      <c r="F56" s="2" t="s">
        <v>649</v>
      </c>
      <c r="G56" s="4" t="str">
        <f t="shared" si="7"/>
        <v>44,051.00</v>
      </c>
      <c r="H56" s="32">
        <f t="shared" si="1"/>
        <v>44051</v>
      </c>
      <c r="I56" s="2">
        <v>7264</v>
      </c>
      <c r="J56" s="2">
        <f t="shared" si="2"/>
        <v>44051</v>
      </c>
      <c r="K56" s="2">
        <f t="shared" si="3"/>
        <v>44051</v>
      </c>
      <c r="L56" s="2">
        <f t="shared" si="4"/>
        <v>44051</v>
      </c>
      <c r="M56" s="2">
        <f t="shared" si="5"/>
        <v>44051</v>
      </c>
      <c r="N56" s="2">
        <f t="shared" si="6"/>
        <v>44051</v>
      </c>
      <c r="O56" s="96">
        <f t="shared" si="6"/>
        <v>44051</v>
      </c>
      <c r="P56" s="2"/>
      <c r="R56" s="13" t="s">
        <v>2445</v>
      </c>
      <c r="AA56" s="52" t="s">
        <v>32</v>
      </c>
      <c r="AB56" s="80">
        <f ca="1">ROUND(AVERAGEIF($E$3:$E$2218, "Married",$C$3:$C$2218),0)</f>
        <v>53</v>
      </c>
    </row>
    <row r="57" spans="1:28" hidden="1" x14ac:dyDescent="0.2">
      <c r="A57">
        <v>6398</v>
      </c>
      <c r="B57">
        <v>1975</v>
      </c>
      <c r="C57" s="47">
        <f t="shared" ca="1" si="0"/>
        <v>49</v>
      </c>
      <c r="D57" s="2" t="s">
        <v>23</v>
      </c>
      <c r="E57" s="2" t="s">
        <v>24</v>
      </c>
      <c r="F57" s="2" t="s">
        <v>672</v>
      </c>
      <c r="G57" s="4" t="str">
        <f t="shared" si="7"/>
        <v>50,002.00</v>
      </c>
      <c r="H57" s="32">
        <f t="shared" si="1"/>
        <v>50002</v>
      </c>
      <c r="I57" s="2">
        <v>1619</v>
      </c>
      <c r="J57" s="2">
        <f t="shared" si="2"/>
        <v>50002</v>
      </c>
      <c r="K57" s="2">
        <f t="shared" si="3"/>
        <v>50002</v>
      </c>
      <c r="L57" s="2">
        <f t="shared" si="4"/>
        <v>50002</v>
      </c>
      <c r="M57" s="2">
        <f t="shared" si="5"/>
        <v>50002</v>
      </c>
      <c r="N57" s="2">
        <f t="shared" si="6"/>
        <v>50002</v>
      </c>
      <c r="O57" s="96">
        <f t="shared" si="6"/>
        <v>50002</v>
      </c>
      <c r="P57" s="2"/>
      <c r="AA57" s="52" t="s">
        <v>28</v>
      </c>
      <c r="AB57" s="80">
        <f ca="1">ROUND(AVERAGEIF($E$3:$E$2218, "Single",$C$3:$C$2218),0)</f>
        <v>55</v>
      </c>
    </row>
    <row r="58" spans="1:28" hidden="1" x14ac:dyDescent="0.2">
      <c r="A58">
        <v>1857</v>
      </c>
      <c r="B58">
        <v>1953</v>
      </c>
      <c r="C58" s="47">
        <f t="shared" ca="1" si="0"/>
        <v>71</v>
      </c>
      <c r="D58" s="2" t="s">
        <v>23</v>
      </c>
      <c r="E58" s="2" t="s">
        <v>24</v>
      </c>
      <c r="F58" s="2" t="s">
        <v>688</v>
      </c>
      <c r="G58" s="4" t="str">
        <f t="shared" si="7"/>
        <v>55,563.00</v>
      </c>
      <c r="H58" s="32">
        <f t="shared" si="1"/>
        <v>55563</v>
      </c>
      <c r="I58" s="2">
        <v>6398</v>
      </c>
      <c r="J58" s="2">
        <f t="shared" si="2"/>
        <v>55563</v>
      </c>
      <c r="K58" s="2">
        <f t="shared" si="3"/>
        <v>55563</v>
      </c>
      <c r="L58" s="2">
        <f t="shared" si="4"/>
        <v>55563</v>
      </c>
      <c r="M58" s="2">
        <f t="shared" si="5"/>
        <v>55563</v>
      </c>
      <c r="N58" s="2">
        <f t="shared" si="6"/>
        <v>55563</v>
      </c>
      <c r="O58" s="96">
        <f t="shared" si="6"/>
        <v>55563</v>
      </c>
      <c r="P58" s="2"/>
      <c r="AA58" s="52" t="s">
        <v>36</v>
      </c>
      <c r="AB58" s="80">
        <f ca="1">ROUND(AVERAGEIF($E$3:$E$2218, "Together",$C$3:$C$2218),0)</f>
        <v>54</v>
      </c>
    </row>
    <row r="59" spans="1:28" hidden="1" x14ac:dyDescent="0.2">
      <c r="A59">
        <v>4877</v>
      </c>
      <c r="B59">
        <v>1974</v>
      </c>
      <c r="C59" s="47">
        <f t="shared" ca="1" si="0"/>
        <v>50</v>
      </c>
      <c r="D59" s="2" t="s">
        <v>23</v>
      </c>
      <c r="E59" s="2" t="s">
        <v>24</v>
      </c>
      <c r="F59" s="2" t="s">
        <v>690</v>
      </c>
      <c r="G59" s="4" t="str">
        <f t="shared" si="7"/>
        <v>89,694.00</v>
      </c>
      <c r="H59" s="32">
        <f t="shared" si="1"/>
        <v>89694</v>
      </c>
      <c r="I59" s="2">
        <v>1857</v>
      </c>
      <c r="J59" s="2">
        <f t="shared" si="2"/>
        <v>89694</v>
      </c>
      <c r="K59" s="2">
        <f t="shared" si="3"/>
        <v>89694</v>
      </c>
      <c r="L59" s="2">
        <f t="shared" si="4"/>
        <v>89694</v>
      </c>
      <c r="M59" s="2">
        <f t="shared" si="5"/>
        <v>89694</v>
      </c>
      <c r="N59" s="2">
        <f t="shared" si="6"/>
        <v>89694</v>
      </c>
      <c r="O59" s="96">
        <f t="shared" si="6"/>
        <v>89694</v>
      </c>
      <c r="P59" s="2"/>
      <c r="AA59" s="52" t="s">
        <v>55</v>
      </c>
      <c r="AB59" s="80">
        <f ca="1">ROUND(AVERAGEIF($E$3:$E$2218, "Widow",$C$3:$C$2218),0)</f>
        <v>54</v>
      </c>
    </row>
    <row r="60" spans="1:28" hidden="1" x14ac:dyDescent="0.2">
      <c r="A60">
        <v>3066</v>
      </c>
      <c r="B60">
        <v>1976</v>
      </c>
      <c r="C60" s="47">
        <f t="shared" ca="1" si="0"/>
        <v>48</v>
      </c>
      <c r="D60" s="2" t="s">
        <v>23</v>
      </c>
      <c r="E60" s="2" t="s">
        <v>24</v>
      </c>
      <c r="F60" s="2" t="s">
        <v>698</v>
      </c>
      <c r="G60" s="4" t="str">
        <f t="shared" si="7"/>
        <v>61,671.00</v>
      </c>
      <c r="H60" s="32">
        <f t="shared" si="1"/>
        <v>61671</v>
      </c>
      <c r="I60" s="2">
        <v>4877</v>
      </c>
      <c r="J60" s="2">
        <f t="shared" si="2"/>
        <v>61671</v>
      </c>
      <c r="K60" s="2">
        <f t="shared" si="3"/>
        <v>61671</v>
      </c>
      <c r="L60" s="2">
        <f t="shared" si="4"/>
        <v>61671</v>
      </c>
      <c r="M60" s="2">
        <f t="shared" si="5"/>
        <v>61671</v>
      </c>
      <c r="N60" s="2">
        <f t="shared" si="6"/>
        <v>61671</v>
      </c>
      <c r="O60" s="96">
        <f t="shared" si="6"/>
        <v>61671</v>
      </c>
      <c r="P60" s="2"/>
      <c r="AA60" s="52" t="s">
        <v>188</v>
      </c>
      <c r="AB60" s="81">
        <f ca="1">ROUND(AVERAGEIF($E$3:$E$2218, "YOLO",$C$3:$C$2218),0)</f>
        <v>50</v>
      </c>
    </row>
    <row r="61" spans="1:28" ht="17" hidden="1" thickBot="1" x14ac:dyDescent="0.25">
      <c r="A61">
        <v>10286</v>
      </c>
      <c r="B61">
        <v>1963</v>
      </c>
      <c r="C61" s="47">
        <f t="shared" ca="1" si="0"/>
        <v>61</v>
      </c>
      <c r="D61" s="2" t="s">
        <v>53</v>
      </c>
      <c r="E61" s="2" t="s">
        <v>24</v>
      </c>
      <c r="F61" s="2" t="s">
        <v>729</v>
      </c>
      <c r="G61" s="4" t="str">
        <f t="shared" si="7"/>
        <v>38,054.00</v>
      </c>
      <c r="H61" s="32">
        <f t="shared" si="1"/>
        <v>38054</v>
      </c>
      <c r="I61" s="2">
        <v>3066</v>
      </c>
      <c r="J61" s="2">
        <f t="shared" si="2"/>
        <v>38054</v>
      </c>
      <c r="K61" s="2">
        <f t="shared" si="3"/>
        <v>38054</v>
      </c>
      <c r="L61" s="2">
        <f t="shared" si="4"/>
        <v>38054</v>
      </c>
      <c r="M61" s="2">
        <f t="shared" si="5"/>
        <v>38054</v>
      </c>
      <c r="N61" s="2">
        <f t="shared" si="6"/>
        <v>38054</v>
      </c>
      <c r="O61" s="96">
        <f t="shared" si="6"/>
        <v>38054</v>
      </c>
      <c r="P61" s="2"/>
      <c r="AA61" s="28" t="s">
        <v>2463</v>
      </c>
      <c r="AB61" s="82">
        <f ca="1">MAX(AB53:AB60)</f>
        <v>58</v>
      </c>
    </row>
    <row r="62" spans="1:28" ht="17" hidden="1" thickBot="1" x14ac:dyDescent="0.25">
      <c r="A62">
        <v>1992</v>
      </c>
      <c r="B62">
        <v>1965</v>
      </c>
      <c r="C62" s="47">
        <f t="shared" ca="1" si="0"/>
        <v>59</v>
      </c>
      <c r="D62" s="2" t="s">
        <v>53</v>
      </c>
      <c r="E62" s="2" t="s">
        <v>24</v>
      </c>
      <c r="F62" s="2" t="s">
        <v>736</v>
      </c>
      <c r="G62" s="4" t="str">
        <f t="shared" si="7"/>
        <v>41,335.00</v>
      </c>
      <c r="H62" s="32">
        <f t="shared" si="1"/>
        <v>41335</v>
      </c>
      <c r="I62" s="2">
        <v>10286</v>
      </c>
      <c r="J62" s="2">
        <f t="shared" si="2"/>
        <v>41335</v>
      </c>
      <c r="K62" s="2">
        <f t="shared" si="3"/>
        <v>41335</v>
      </c>
      <c r="L62" s="2">
        <f t="shared" si="4"/>
        <v>41335</v>
      </c>
      <c r="M62" s="2">
        <f t="shared" si="5"/>
        <v>41335</v>
      </c>
      <c r="N62" s="2">
        <f t="shared" si="6"/>
        <v>41335</v>
      </c>
      <c r="O62" s="96">
        <f t="shared" si="6"/>
        <v>41335</v>
      </c>
      <c r="P62" s="2"/>
      <c r="AA62" s="28" t="s">
        <v>2494</v>
      </c>
      <c r="AB62" s="82">
        <f ca="1">MIN(AB53:AB61)</f>
        <v>50</v>
      </c>
    </row>
    <row r="63" spans="1:28" hidden="1" x14ac:dyDescent="0.2">
      <c r="A63">
        <v>4246</v>
      </c>
      <c r="B63">
        <v>1983</v>
      </c>
      <c r="C63" s="47">
        <f t="shared" ca="1" si="0"/>
        <v>41</v>
      </c>
      <c r="D63" s="2" t="s">
        <v>53</v>
      </c>
      <c r="E63" s="2" t="s">
        <v>24</v>
      </c>
      <c r="F63" s="2" t="s">
        <v>736</v>
      </c>
      <c r="G63" s="4" t="str">
        <f t="shared" si="7"/>
        <v>41,335.00</v>
      </c>
      <c r="H63" s="32">
        <f t="shared" si="1"/>
        <v>41335</v>
      </c>
      <c r="I63" s="2">
        <v>1992</v>
      </c>
      <c r="J63" s="2">
        <f t="shared" si="2"/>
        <v>41335</v>
      </c>
      <c r="K63" s="2">
        <f t="shared" si="3"/>
        <v>41335</v>
      </c>
      <c r="L63" s="2">
        <f t="shared" si="4"/>
        <v>41335</v>
      </c>
      <c r="M63" s="2">
        <f t="shared" si="5"/>
        <v>41335</v>
      </c>
      <c r="N63" s="2">
        <f t="shared" si="6"/>
        <v>41335</v>
      </c>
      <c r="O63" s="96">
        <f t="shared" si="6"/>
        <v>41335</v>
      </c>
      <c r="P63" s="2"/>
    </row>
    <row r="64" spans="1:28" hidden="1" x14ac:dyDescent="0.2">
      <c r="A64">
        <v>10623</v>
      </c>
      <c r="B64">
        <v>1962</v>
      </c>
      <c r="C64" s="47">
        <f t="shared" ca="1" si="0"/>
        <v>62</v>
      </c>
      <c r="D64" s="2" t="s">
        <v>40</v>
      </c>
      <c r="E64" s="2" t="s">
        <v>24</v>
      </c>
      <c r="F64" s="2" t="s">
        <v>741</v>
      </c>
      <c r="G64" s="4" t="str">
        <f t="shared" si="7"/>
        <v>35,946.00</v>
      </c>
      <c r="H64" s="32">
        <f t="shared" si="1"/>
        <v>35946</v>
      </c>
      <c r="I64" s="2">
        <v>4246</v>
      </c>
      <c r="J64" s="2">
        <f t="shared" si="2"/>
        <v>35946</v>
      </c>
      <c r="K64" s="2">
        <f t="shared" si="3"/>
        <v>35946</v>
      </c>
      <c r="L64" s="2">
        <f t="shared" si="4"/>
        <v>35946</v>
      </c>
      <c r="M64" s="2">
        <f t="shared" si="5"/>
        <v>35946</v>
      </c>
      <c r="N64" s="2">
        <f t="shared" si="6"/>
        <v>35946</v>
      </c>
      <c r="O64" s="96">
        <f t="shared" si="6"/>
        <v>35946</v>
      </c>
      <c r="P64" s="2"/>
    </row>
    <row r="65" spans="1:37" hidden="1" x14ac:dyDescent="0.2">
      <c r="A65">
        <v>4867</v>
      </c>
      <c r="B65">
        <v>1969</v>
      </c>
      <c r="C65" s="47">
        <f t="shared" ca="1" si="0"/>
        <v>55</v>
      </c>
      <c r="D65" s="2" t="s">
        <v>53</v>
      </c>
      <c r="E65" s="2" t="s">
        <v>24</v>
      </c>
      <c r="F65" s="2" t="s">
        <v>768</v>
      </c>
      <c r="G65" s="4" t="str">
        <f t="shared" si="7"/>
        <v>44,635.00</v>
      </c>
      <c r="H65" s="32">
        <f t="shared" si="1"/>
        <v>44635</v>
      </c>
      <c r="I65" s="2">
        <v>10623</v>
      </c>
      <c r="J65" s="2">
        <f t="shared" si="2"/>
        <v>44635</v>
      </c>
      <c r="K65" s="2">
        <f t="shared" si="3"/>
        <v>44635</v>
      </c>
      <c r="L65" s="2">
        <f t="shared" si="4"/>
        <v>44635</v>
      </c>
      <c r="M65" s="2">
        <f t="shared" si="5"/>
        <v>44635</v>
      </c>
      <c r="N65" s="2">
        <f t="shared" si="6"/>
        <v>44635</v>
      </c>
      <c r="O65" s="96">
        <f t="shared" si="6"/>
        <v>44635</v>
      </c>
      <c r="P65" s="2"/>
    </row>
    <row r="66" spans="1:37" hidden="1" x14ac:dyDescent="0.2">
      <c r="A66">
        <v>3112</v>
      </c>
      <c r="B66">
        <v>1978</v>
      </c>
      <c r="C66" s="47">
        <f t="shared" ca="1" si="0"/>
        <v>46</v>
      </c>
      <c r="D66" s="2" t="s">
        <v>23</v>
      </c>
      <c r="E66" s="2" t="s">
        <v>24</v>
      </c>
      <c r="F66" s="2" t="s">
        <v>788</v>
      </c>
      <c r="G66" s="4" t="str">
        <f t="shared" si="7"/>
        <v>19,346.00</v>
      </c>
      <c r="H66" s="32">
        <f t="shared" si="1"/>
        <v>19346</v>
      </c>
      <c r="I66" s="2">
        <v>4867</v>
      </c>
      <c r="J66" s="2">
        <f t="shared" si="2"/>
        <v>19346</v>
      </c>
      <c r="K66" s="2">
        <f t="shared" si="3"/>
        <v>19346</v>
      </c>
      <c r="L66" s="2">
        <f t="shared" si="4"/>
        <v>19346</v>
      </c>
      <c r="M66" s="2">
        <f t="shared" si="5"/>
        <v>19346</v>
      </c>
      <c r="N66" s="2">
        <f t="shared" si="6"/>
        <v>19346</v>
      </c>
      <c r="O66" s="96">
        <f t="shared" si="6"/>
        <v>19346</v>
      </c>
      <c r="P66" s="2"/>
    </row>
    <row r="67" spans="1:37" hidden="1" x14ac:dyDescent="0.2">
      <c r="A67">
        <v>4865</v>
      </c>
      <c r="B67">
        <v>1975</v>
      </c>
      <c r="C67" s="47">
        <f t="shared" ca="1" si="0"/>
        <v>49</v>
      </c>
      <c r="D67" s="2" t="s">
        <v>23</v>
      </c>
      <c r="E67" s="2" t="s">
        <v>24</v>
      </c>
      <c r="F67" s="2" t="s">
        <v>818</v>
      </c>
      <c r="G67" s="4" t="str">
        <f t="shared" si="7"/>
        <v>48,877.00</v>
      </c>
      <c r="H67" s="32">
        <f t="shared" si="1"/>
        <v>48877</v>
      </c>
      <c r="I67" s="2">
        <v>3112</v>
      </c>
      <c r="J67" s="2">
        <f t="shared" si="2"/>
        <v>48877</v>
      </c>
      <c r="K67" s="2">
        <f t="shared" si="3"/>
        <v>48877</v>
      </c>
      <c r="L67" s="2">
        <f t="shared" si="4"/>
        <v>48877</v>
      </c>
      <c r="M67" s="2">
        <f t="shared" si="5"/>
        <v>48877</v>
      </c>
      <c r="N67" s="2">
        <f t="shared" si="6"/>
        <v>48877</v>
      </c>
      <c r="O67" s="96">
        <f t="shared" si="6"/>
        <v>48877</v>
      </c>
      <c r="P67" s="2"/>
    </row>
    <row r="68" spans="1:37" hidden="1" x14ac:dyDescent="0.2">
      <c r="A68">
        <v>6287</v>
      </c>
      <c r="B68">
        <v>1987</v>
      </c>
      <c r="C68" s="47">
        <f t="shared" ref="C68:C131" ca="1" si="12">(YEAR(NOW())-B68)</f>
        <v>37</v>
      </c>
      <c r="D68" s="2" t="s">
        <v>23</v>
      </c>
      <c r="E68" s="2" t="s">
        <v>24</v>
      </c>
      <c r="F68" s="2" t="s">
        <v>821</v>
      </c>
      <c r="G68" s="4" t="str">
        <f t="shared" si="7"/>
        <v>62,551.00</v>
      </c>
      <c r="H68" s="32">
        <f t="shared" ref="H68:H131" si="13">VALUE(G68)</f>
        <v>62551</v>
      </c>
      <c r="I68" s="2">
        <v>4865</v>
      </c>
      <c r="J68" s="2">
        <f t="shared" ref="J68:J131" si="14">IF(AND($D68="Basic",$H68&lt;10000),$V$29,$H68)</f>
        <v>62551</v>
      </c>
      <c r="K68" s="2">
        <f t="shared" ref="K68:K131" si="15">IF(AND($D68="Graduation",J68&lt;10000),$V$30,J68)</f>
        <v>62551</v>
      </c>
      <c r="L68" s="2">
        <f t="shared" ref="L68:L131" si="16">IF(AND($D68="2n Cycle",K68&lt;10000),$V$31,K68)</f>
        <v>62551</v>
      </c>
      <c r="M68" s="2">
        <f t="shared" ref="M68:M131" si="17">IF(AND($D68="Master",L68&lt;10000),$V$32,L68)</f>
        <v>62551</v>
      </c>
      <c r="N68" s="2">
        <f t="shared" ref="N68:O131" si="18">IF(AND($D68="PhD",M68&lt;10000),$V$33,M68)</f>
        <v>62551</v>
      </c>
      <c r="O68" s="96">
        <f t="shared" si="18"/>
        <v>62551</v>
      </c>
      <c r="P68" s="2"/>
    </row>
    <row r="69" spans="1:37" hidden="1" x14ac:dyDescent="0.2">
      <c r="A69">
        <v>4405</v>
      </c>
      <c r="B69">
        <v>1957</v>
      </c>
      <c r="C69" s="47">
        <f t="shared" ca="1" si="12"/>
        <v>67</v>
      </c>
      <c r="D69" s="2" t="s">
        <v>23</v>
      </c>
      <c r="E69" s="2" t="s">
        <v>24</v>
      </c>
      <c r="F69" s="2" t="s">
        <v>831</v>
      </c>
      <c r="G69" s="4" t="str">
        <f t="shared" ref="G69:G132" si="19">REPLACE(F69,1,1,"")</f>
        <v>55,686.00</v>
      </c>
      <c r="H69" s="32">
        <f t="shared" si="13"/>
        <v>55686</v>
      </c>
      <c r="I69" s="2">
        <v>6287</v>
      </c>
      <c r="J69" s="2">
        <f t="shared" si="14"/>
        <v>55686</v>
      </c>
      <c r="K69" s="2">
        <f t="shared" si="15"/>
        <v>55686</v>
      </c>
      <c r="L69" s="2">
        <f t="shared" si="16"/>
        <v>55686</v>
      </c>
      <c r="M69" s="2">
        <f t="shared" si="17"/>
        <v>55686</v>
      </c>
      <c r="N69" s="2">
        <f t="shared" si="18"/>
        <v>55686</v>
      </c>
      <c r="O69" s="96">
        <f t="shared" si="18"/>
        <v>55686</v>
      </c>
      <c r="P69" s="2"/>
    </row>
    <row r="70" spans="1:37" hidden="1" x14ac:dyDescent="0.2">
      <c r="A70">
        <v>5332</v>
      </c>
      <c r="B70">
        <v>1961</v>
      </c>
      <c r="C70" s="47">
        <f t="shared" ca="1" si="12"/>
        <v>63</v>
      </c>
      <c r="D70" s="2" t="s">
        <v>23</v>
      </c>
      <c r="E70" s="2" t="s">
        <v>24</v>
      </c>
      <c r="F70" s="2" t="s">
        <v>835</v>
      </c>
      <c r="G70" s="4" t="str">
        <f t="shared" si="19"/>
        <v>51,537.00</v>
      </c>
      <c r="H70" s="32">
        <f t="shared" si="13"/>
        <v>51537</v>
      </c>
      <c r="I70" s="2">
        <v>4405</v>
      </c>
      <c r="J70" s="2">
        <f t="shared" si="14"/>
        <v>51537</v>
      </c>
      <c r="K70" s="2">
        <f t="shared" si="15"/>
        <v>51537</v>
      </c>
      <c r="L70" s="2">
        <f t="shared" si="16"/>
        <v>51537</v>
      </c>
      <c r="M70" s="2">
        <f t="shared" si="17"/>
        <v>51537</v>
      </c>
      <c r="N70" s="2">
        <f t="shared" si="18"/>
        <v>51537</v>
      </c>
      <c r="O70" s="96">
        <f t="shared" si="18"/>
        <v>51537</v>
      </c>
      <c r="P70" s="2"/>
    </row>
    <row r="71" spans="1:37" hidden="1" x14ac:dyDescent="0.2">
      <c r="A71">
        <v>1519</v>
      </c>
      <c r="B71">
        <v>1973</v>
      </c>
      <c r="C71" s="47">
        <f t="shared" ca="1" si="12"/>
        <v>51</v>
      </c>
      <c r="D71" s="2" t="s">
        <v>23</v>
      </c>
      <c r="E71" s="2" t="s">
        <v>24</v>
      </c>
      <c r="F71" s="2" t="s">
        <v>856</v>
      </c>
      <c r="G71" s="4" t="str">
        <f t="shared" si="19"/>
        <v>45,146.00</v>
      </c>
      <c r="H71" s="32">
        <f t="shared" si="13"/>
        <v>45146</v>
      </c>
      <c r="I71" s="2">
        <v>5332</v>
      </c>
      <c r="J71" s="2">
        <f t="shared" si="14"/>
        <v>45146</v>
      </c>
      <c r="K71" s="2">
        <f t="shared" si="15"/>
        <v>45146</v>
      </c>
      <c r="L71" s="2">
        <f t="shared" si="16"/>
        <v>45146</v>
      </c>
      <c r="M71" s="2">
        <f t="shared" si="17"/>
        <v>45146</v>
      </c>
      <c r="N71" s="2">
        <f t="shared" si="18"/>
        <v>45146</v>
      </c>
      <c r="O71" s="96">
        <f t="shared" si="18"/>
        <v>45146</v>
      </c>
      <c r="P71" s="2"/>
    </row>
    <row r="72" spans="1:37" hidden="1" x14ac:dyDescent="0.2">
      <c r="A72">
        <v>9080</v>
      </c>
      <c r="B72">
        <v>1973</v>
      </c>
      <c r="C72" s="47">
        <f t="shared" ca="1" si="12"/>
        <v>51</v>
      </c>
      <c r="D72" s="2" t="s">
        <v>40</v>
      </c>
      <c r="E72" s="2" t="s">
        <v>24</v>
      </c>
      <c r="F72" s="2" t="s">
        <v>861</v>
      </c>
      <c r="G72" s="4" t="str">
        <f t="shared" si="19"/>
        <v>42,564.00</v>
      </c>
      <c r="H72" s="32">
        <f t="shared" si="13"/>
        <v>42564</v>
      </c>
      <c r="I72" s="2">
        <v>1519</v>
      </c>
      <c r="J72" s="2">
        <f t="shared" si="14"/>
        <v>42564</v>
      </c>
      <c r="K72" s="2">
        <f t="shared" si="15"/>
        <v>42564</v>
      </c>
      <c r="L72" s="2">
        <f t="shared" si="16"/>
        <v>42564</v>
      </c>
      <c r="M72" s="2">
        <f t="shared" si="17"/>
        <v>42564</v>
      </c>
      <c r="N72" s="2">
        <f t="shared" si="18"/>
        <v>42564</v>
      </c>
      <c r="O72" s="96">
        <f t="shared" si="18"/>
        <v>42564</v>
      </c>
      <c r="P72" s="2"/>
    </row>
    <row r="73" spans="1:37" hidden="1" x14ac:dyDescent="0.2">
      <c r="A73">
        <v>1772</v>
      </c>
      <c r="B73">
        <v>1976</v>
      </c>
      <c r="C73" s="47">
        <f t="shared" ca="1" si="12"/>
        <v>48</v>
      </c>
      <c r="D73" s="2" t="s">
        <v>43</v>
      </c>
      <c r="E73" s="2" t="s">
        <v>24</v>
      </c>
      <c r="F73" s="2" t="s">
        <v>880</v>
      </c>
      <c r="G73" s="4" t="str">
        <f t="shared" si="19"/>
        <v>59,052.00</v>
      </c>
      <c r="H73" s="32">
        <f t="shared" si="13"/>
        <v>59052</v>
      </c>
      <c r="I73" s="2">
        <v>9080</v>
      </c>
      <c r="J73" s="2">
        <f t="shared" si="14"/>
        <v>59052</v>
      </c>
      <c r="K73" s="2">
        <f t="shared" si="15"/>
        <v>59052</v>
      </c>
      <c r="L73" s="2">
        <f t="shared" si="16"/>
        <v>59052</v>
      </c>
      <c r="M73" s="2">
        <f t="shared" si="17"/>
        <v>59052</v>
      </c>
      <c r="N73" s="2">
        <f t="shared" si="18"/>
        <v>59052</v>
      </c>
      <c r="O73" s="96">
        <f t="shared" si="18"/>
        <v>59052</v>
      </c>
      <c r="P73" s="2"/>
      <c r="AA73" s="105" t="s">
        <v>2496</v>
      </c>
      <c r="AB73" s="106"/>
      <c r="AC73" s="106"/>
      <c r="AD73" s="106"/>
      <c r="AE73" s="106"/>
      <c r="AF73" s="106"/>
      <c r="AG73" s="106"/>
      <c r="AH73" s="106"/>
      <c r="AI73" s="106"/>
      <c r="AJ73" s="106"/>
      <c r="AK73" s="107"/>
    </row>
    <row r="74" spans="1:37" hidden="1" x14ac:dyDescent="0.2">
      <c r="A74">
        <v>5341</v>
      </c>
      <c r="B74">
        <v>1963</v>
      </c>
      <c r="C74" s="47">
        <f t="shared" ca="1" si="12"/>
        <v>61</v>
      </c>
      <c r="D74" s="2" t="s">
        <v>23</v>
      </c>
      <c r="E74" s="2" t="s">
        <v>24</v>
      </c>
      <c r="F74" s="2" t="s">
        <v>882</v>
      </c>
      <c r="G74" s="4" t="str">
        <f t="shared" si="19"/>
        <v>49,160.00</v>
      </c>
      <c r="H74" s="32">
        <f t="shared" si="13"/>
        <v>49160</v>
      </c>
      <c r="I74" s="2">
        <v>1772</v>
      </c>
      <c r="J74" s="2">
        <f t="shared" si="14"/>
        <v>49160</v>
      </c>
      <c r="K74" s="2">
        <f t="shared" si="15"/>
        <v>49160</v>
      </c>
      <c r="L74" s="2">
        <f t="shared" si="16"/>
        <v>49160</v>
      </c>
      <c r="M74" s="2">
        <f t="shared" si="17"/>
        <v>49160</v>
      </c>
      <c r="N74" s="2">
        <f t="shared" si="18"/>
        <v>49160</v>
      </c>
      <c r="O74" s="96">
        <f t="shared" si="18"/>
        <v>49160</v>
      </c>
      <c r="P74" s="2"/>
      <c r="AA74" s="108"/>
      <c r="AB74" s="109"/>
      <c r="AC74" s="109"/>
      <c r="AD74" s="109"/>
      <c r="AE74" s="109"/>
      <c r="AF74" s="109"/>
      <c r="AG74" s="109"/>
      <c r="AH74" s="109"/>
      <c r="AI74" s="109"/>
      <c r="AJ74" s="109"/>
      <c r="AK74" s="110"/>
    </row>
    <row r="75" spans="1:37" ht="17" hidden="1" thickBot="1" x14ac:dyDescent="0.25">
      <c r="A75">
        <v>5510</v>
      </c>
      <c r="B75">
        <v>1978</v>
      </c>
      <c r="C75" s="47">
        <f t="shared" ca="1" si="12"/>
        <v>46</v>
      </c>
      <c r="D75" s="2" t="s">
        <v>23</v>
      </c>
      <c r="E75" s="2" t="s">
        <v>24</v>
      </c>
      <c r="F75" s="2" t="s">
        <v>884</v>
      </c>
      <c r="G75" s="4" t="str">
        <f t="shared" si="19"/>
        <v>23,272.00</v>
      </c>
      <c r="H75" s="32">
        <f t="shared" si="13"/>
        <v>23272</v>
      </c>
      <c r="I75" s="2">
        <v>5341</v>
      </c>
      <c r="J75" s="2">
        <f t="shared" si="14"/>
        <v>23272</v>
      </c>
      <c r="K75" s="2">
        <f t="shared" si="15"/>
        <v>23272</v>
      </c>
      <c r="L75" s="2">
        <f t="shared" si="16"/>
        <v>23272</v>
      </c>
      <c r="M75" s="2">
        <f t="shared" si="17"/>
        <v>23272</v>
      </c>
      <c r="N75" s="2">
        <f t="shared" si="18"/>
        <v>23272</v>
      </c>
      <c r="O75" s="96">
        <f t="shared" si="18"/>
        <v>23272</v>
      </c>
      <c r="P75" s="2"/>
      <c r="AA75" s="111"/>
      <c r="AB75" s="112"/>
      <c r="AC75" s="112"/>
      <c r="AD75" s="112"/>
      <c r="AE75" s="112"/>
      <c r="AF75" s="112"/>
      <c r="AG75" s="112"/>
      <c r="AH75" s="112"/>
      <c r="AI75" s="112"/>
      <c r="AJ75" s="112"/>
      <c r="AK75" s="113"/>
    </row>
    <row r="76" spans="1:37" hidden="1" x14ac:dyDescent="0.2">
      <c r="A76">
        <v>3887</v>
      </c>
      <c r="B76">
        <v>1971</v>
      </c>
      <c r="C76" s="47">
        <f t="shared" ca="1" si="12"/>
        <v>53</v>
      </c>
      <c r="D76" s="2" t="s">
        <v>53</v>
      </c>
      <c r="E76" s="2" t="s">
        <v>24</v>
      </c>
      <c r="F76" s="2" t="s">
        <v>885</v>
      </c>
      <c r="G76" s="4" t="str">
        <f t="shared" si="19"/>
        <v>49,476.00</v>
      </c>
      <c r="H76" s="32">
        <f t="shared" si="13"/>
        <v>49476</v>
      </c>
      <c r="I76" s="2">
        <v>5510</v>
      </c>
      <c r="J76" s="2">
        <f t="shared" si="14"/>
        <v>49476</v>
      </c>
      <c r="K76" s="2">
        <f t="shared" si="15"/>
        <v>49476</v>
      </c>
      <c r="L76" s="2">
        <f t="shared" si="16"/>
        <v>49476</v>
      </c>
      <c r="M76" s="2">
        <f t="shared" si="17"/>
        <v>49476</v>
      </c>
      <c r="N76" s="2">
        <f t="shared" si="18"/>
        <v>49476</v>
      </c>
      <c r="O76" s="96">
        <f t="shared" si="18"/>
        <v>49476</v>
      </c>
      <c r="P76" s="2"/>
    </row>
    <row r="77" spans="1:37" hidden="1" x14ac:dyDescent="0.2">
      <c r="A77">
        <v>7022</v>
      </c>
      <c r="B77">
        <v>1972</v>
      </c>
      <c r="C77" s="47">
        <f t="shared" ca="1" si="12"/>
        <v>52</v>
      </c>
      <c r="D77" s="2" t="s">
        <v>23</v>
      </c>
      <c r="E77" s="2" t="s">
        <v>24</v>
      </c>
      <c r="F77" s="2" t="s">
        <v>904</v>
      </c>
      <c r="G77" s="4" t="str">
        <f t="shared" si="19"/>
        <v>71,022.00</v>
      </c>
      <c r="H77" s="32">
        <f t="shared" si="13"/>
        <v>71022</v>
      </c>
      <c r="I77" s="2">
        <v>3887</v>
      </c>
      <c r="J77" s="2">
        <f t="shared" si="14"/>
        <v>71022</v>
      </c>
      <c r="K77" s="2">
        <f t="shared" si="15"/>
        <v>71022</v>
      </c>
      <c r="L77" s="2">
        <f t="shared" si="16"/>
        <v>71022</v>
      </c>
      <c r="M77" s="2">
        <f t="shared" si="17"/>
        <v>71022</v>
      </c>
      <c r="N77" s="2">
        <f t="shared" si="18"/>
        <v>71022</v>
      </c>
      <c r="O77" s="96">
        <f t="shared" si="18"/>
        <v>71022</v>
      </c>
      <c r="P77" s="2"/>
    </row>
    <row r="78" spans="1:37" hidden="1" x14ac:dyDescent="0.2">
      <c r="A78">
        <v>9999</v>
      </c>
      <c r="B78">
        <v>1966</v>
      </c>
      <c r="C78" s="47">
        <f t="shared" ca="1" si="12"/>
        <v>58</v>
      </c>
      <c r="D78" s="2" t="s">
        <v>23</v>
      </c>
      <c r="E78" s="2" t="s">
        <v>24</v>
      </c>
      <c r="F78" s="2" t="s">
        <v>914</v>
      </c>
      <c r="G78" s="4" t="str">
        <f t="shared" si="19"/>
        <v>53,034.00</v>
      </c>
      <c r="H78" s="32">
        <f t="shared" si="13"/>
        <v>53034</v>
      </c>
      <c r="I78" s="2">
        <v>7022</v>
      </c>
      <c r="J78" s="2">
        <f t="shared" si="14"/>
        <v>53034</v>
      </c>
      <c r="K78" s="2">
        <f t="shared" si="15"/>
        <v>53034</v>
      </c>
      <c r="L78" s="2">
        <f t="shared" si="16"/>
        <v>53034</v>
      </c>
      <c r="M78" s="2">
        <f t="shared" si="17"/>
        <v>53034</v>
      </c>
      <c r="N78" s="2">
        <f t="shared" si="18"/>
        <v>53034</v>
      </c>
      <c r="O78" s="96">
        <f t="shared" si="18"/>
        <v>53034</v>
      </c>
      <c r="P78" s="2"/>
      <c r="Q78" t="s">
        <v>2435</v>
      </c>
    </row>
    <row r="79" spans="1:37" ht="17" hidden="1" thickBot="1" x14ac:dyDescent="0.25">
      <c r="A79">
        <v>10352</v>
      </c>
      <c r="B79">
        <v>1964</v>
      </c>
      <c r="C79" s="47">
        <f t="shared" ca="1" si="12"/>
        <v>60</v>
      </c>
      <c r="D79" s="2" t="s">
        <v>23</v>
      </c>
      <c r="E79" s="2" t="s">
        <v>24</v>
      </c>
      <c r="F79" s="2" t="s">
        <v>920</v>
      </c>
      <c r="G79" s="4" t="str">
        <f t="shared" si="19"/>
        <v>70,287.00</v>
      </c>
      <c r="H79" s="32">
        <f t="shared" si="13"/>
        <v>70287</v>
      </c>
      <c r="I79" s="2">
        <v>9999</v>
      </c>
      <c r="J79" s="2">
        <f t="shared" si="14"/>
        <v>70287</v>
      </c>
      <c r="K79" s="2">
        <f t="shared" si="15"/>
        <v>70287</v>
      </c>
      <c r="L79" s="2">
        <f t="shared" si="16"/>
        <v>70287</v>
      </c>
      <c r="M79" s="2">
        <f t="shared" si="17"/>
        <v>70287</v>
      </c>
      <c r="N79" s="2">
        <f t="shared" si="18"/>
        <v>70287</v>
      </c>
      <c r="O79" s="96">
        <f t="shared" si="18"/>
        <v>70287</v>
      </c>
      <c r="P79" s="2"/>
      <c r="AA79" s="51" t="s">
        <v>2497</v>
      </c>
      <c r="AB79" s="17" t="s">
        <v>2498</v>
      </c>
    </row>
    <row r="80" spans="1:37" hidden="1" x14ac:dyDescent="0.2">
      <c r="A80">
        <v>7919</v>
      </c>
      <c r="B80">
        <v>1977</v>
      </c>
      <c r="C80" s="47">
        <f t="shared" ca="1" si="12"/>
        <v>47</v>
      </c>
      <c r="D80" s="2" t="s">
        <v>23</v>
      </c>
      <c r="E80" s="2" t="s">
        <v>24</v>
      </c>
      <c r="F80" s="2" t="s">
        <v>929</v>
      </c>
      <c r="G80" s="4" t="str">
        <f t="shared" si="19"/>
        <v>40,780.00</v>
      </c>
      <c r="H80" s="32">
        <f t="shared" si="13"/>
        <v>40780</v>
      </c>
      <c r="I80" s="2">
        <v>10352</v>
      </c>
      <c r="J80" s="2">
        <f t="shared" si="14"/>
        <v>40780</v>
      </c>
      <c r="K80" s="2">
        <f t="shared" si="15"/>
        <v>40780</v>
      </c>
      <c r="L80" s="2">
        <f t="shared" si="16"/>
        <v>40780</v>
      </c>
      <c r="M80" s="2">
        <f t="shared" si="17"/>
        <v>40780</v>
      </c>
      <c r="N80" s="2">
        <f t="shared" si="18"/>
        <v>40780</v>
      </c>
      <c r="O80" s="96">
        <f t="shared" si="18"/>
        <v>40780</v>
      </c>
      <c r="P80" s="2"/>
      <c r="X80">
        <f ca="1">COUNTA(C3:C2218)</f>
        <v>2216</v>
      </c>
      <c r="Y80">
        <f ca="1">COUNTIFS($C$2:$C$2218,"&gt;25", $C$2:$C$2218, "&lt;45")</f>
        <v>472</v>
      </c>
      <c r="AA80" s="16">
        <f ca="1">_xlfn.QUARTILE.INC($C$3:$C$2218,0)</f>
        <v>27</v>
      </c>
      <c r="AB80" s="55">
        <f ca="1">AVERAGEIFS($H$2:$H$2218,$C$2:$C$2218,"&gt;25", $C$2:$C$2218, "&lt;45")</f>
        <v>52154.16525423729</v>
      </c>
      <c r="AC80" t="s">
        <v>2502</v>
      </c>
    </row>
    <row r="81" spans="1:29" hidden="1" x14ac:dyDescent="0.2">
      <c r="A81">
        <v>4114</v>
      </c>
      <c r="B81">
        <v>1965</v>
      </c>
      <c r="C81" s="47">
        <f t="shared" ca="1" si="12"/>
        <v>59</v>
      </c>
      <c r="D81" s="2" t="s">
        <v>23</v>
      </c>
      <c r="E81" s="2" t="s">
        <v>24</v>
      </c>
      <c r="F81" s="2" t="s">
        <v>938</v>
      </c>
      <c r="G81" s="4" t="str">
        <f t="shared" si="19"/>
        <v>22,263.00</v>
      </c>
      <c r="H81" s="32">
        <f t="shared" si="13"/>
        <v>22263</v>
      </c>
      <c r="I81" s="2">
        <v>7919</v>
      </c>
      <c r="J81" s="2">
        <f t="shared" si="14"/>
        <v>22263</v>
      </c>
      <c r="K81" s="2">
        <f t="shared" si="15"/>
        <v>22263</v>
      </c>
      <c r="L81" s="2">
        <f t="shared" si="16"/>
        <v>22263</v>
      </c>
      <c r="M81" s="2">
        <f t="shared" si="17"/>
        <v>22263</v>
      </c>
      <c r="N81" s="2">
        <f t="shared" si="18"/>
        <v>22263</v>
      </c>
      <c r="O81" s="96">
        <f t="shared" si="18"/>
        <v>22263</v>
      </c>
      <c r="P81" s="2"/>
      <c r="Q81" s="117" t="s">
        <v>2458</v>
      </c>
      <c r="R81" s="118"/>
      <c r="X81">
        <f ca="1">X80/4</f>
        <v>554</v>
      </c>
      <c r="Y81">
        <f ca="1">COUNTIFS($C$2:$C$2218,"&gt;44", $C$2:$C$2218, "&lt;52")</f>
        <v>519</v>
      </c>
      <c r="AA81" s="13">
        <f ca="1">_xlfn.QUARTILE.INC($C$3:$C$2218,1)</f>
        <v>46</v>
      </c>
      <c r="AB81" s="55">
        <f ca="1">AVERAGEIFS($H$2:$H$2218,$C$2:$C$2218,"&gt;44", $C$2:$C$2218, "&lt;52")</f>
        <v>51298.425818882468</v>
      </c>
      <c r="AC81" t="s">
        <v>2499</v>
      </c>
    </row>
    <row r="82" spans="1:29" hidden="1" x14ac:dyDescent="0.2">
      <c r="A82">
        <v>7990</v>
      </c>
      <c r="B82">
        <v>1948</v>
      </c>
      <c r="C82" s="47">
        <f t="shared" ca="1" si="12"/>
        <v>76</v>
      </c>
      <c r="D82" s="2" t="s">
        <v>43</v>
      </c>
      <c r="E82" s="2" t="s">
        <v>24</v>
      </c>
      <c r="F82" s="2" t="s">
        <v>944</v>
      </c>
      <c r="G82" s="4" t="str">
        <f t="shared" si="19"/>
        <v>41,769.00</v>
      </c>
      <c r="H82" s="32">
        <f t="shared" si="13"/>
        <v>41769</v>
      </c>
      <c r="I82" s="2">
        <v>4114</v>
      </c>
      <c r="J82" s="2">
        <f t="shared" si="14"/>
        <v>41769</v>
      </c>
      <c r="K82" s="2">
        <f t="shared" si="15"/>
        <v>41769</v>
      </c>
      <c r="L82" s="2">
        <f t="shared" si="16"/>
        <v>41769</v>
      </c>
      <c r="M82" s="2">
        <f t="shared" si="17"/>
        <v>41769</v>
      </c>
      <c r="N82" s="2">
        <f t="shared" si="18"/>
        <v>41769</v>
      </c>
      <c r="O82" s="96">
        <f t="shared" si="18"/>
        <v>41769</v>
      </c>
      <c r="P82" s="2"/>
      <c r="Q82" s="34" t="s">
        <v>2452</v>
      </c>
      <c r="R82" s="13" t="s">
        <v>2453</v>
      </c>
      <c r="Y82">
        <f ca="1">COUNTIFS($C$2:$C$2218,"&gt;51", $C$2:$C$2218, "&lt;63")</f>
        <v>614</v>
      </c>
      <c r="AA82" s="13">
        <f ca="1">_xlfn.QUARTILE.INC($C$3:$C$2218,2)</f>
        <v>53</v>
      </c>
      <c r="AB82" s="55">
        <f ca="1">AVERAGEIFS($H$2:$H$2218,$C$2:$C$2218,"&gt;51", $C$2:$C$2218, "&lt;63")</f>
        <v>53178.934853420193</v>
      </c>
      <c r="AC82" t="s">
        <v>2500</v>
      </c>
    </row>
    <row r="83" spans="1:29" hidden="1" x14ac:dyDescent="0.2">
      <c r="A83">
        <v>9888</v>
      </c>
      <c r="B83">
        <v>1970</v>
      </c>
      <c r="C83" s="47">
        <f t="shared" ca="1" si="12"/>
        <v>54</v>
      </c>
      <c r="D83" s="2" t="s">
        <v>43</v>
      </c>
      <c r="E83" s="2" t="s">
        <v>24</v>
      </c>
      <c r="F83" s="2" t="s">
        <v>949</v>
      </c>
      <c r="G83" s="4" t="str">
        <f t="shared" si="19"/>
        <v>67,893.00</v>
      </c>
      <c r="H83" s="32">
        <f t="shared" si="13"/>
        <v>67893</v>
      </c>
      <c r="I83" s="2">
        <v>7990</v>
      </c>
      <c r="J83" s="2">
        <f t="shared" si="14"/>
        <v>67893</v>
      </c>
      <c r="K83" s="2">
        <f t="shared" si="15"/>
        <v>67893</v>
      </c>
      <c r="L83" s="2">
        <f t="shared" si="16"/>
        <v>67893</v>
      </c>
      <c r="M83" s="2">
        <f t="shared" si="17"/>
        <v>67893</v>
      </c>
      <c r="N83" s="2">
        <f t="shared" si="18"/>
        <v>67893</v>
      </c>
      <c r="O83" s="96">
        <f t="shared" si="18"/>
        <v>67893</v>
      </c>
      <c r="P83" s="2"/>
      <c r="R83" s="13" t="s">
        <v>2454</v>
      </c>
      <c r="Y83">
        <f ca="1">COUNTIFS($C$2:$C$2218,"&gt;62", $C$2:$C$2218, "&lt;130")</f>
        <v>610</v>
      </c>
      <c r="AA83" s="13">
        <f ca="1">_xlfn.QUARTILE.INC($C$3:$C$2218,3)</f>
        <v>64</v>
      </c>
      <c r="AB83" s="55">
        <f ca="1">AVERAGEIFS($H$2:$H$2218,$C$2:$C$2218,"&gt;62", $C$2:$C$2218, "&lt;130")</f>
        <v>52220.52950819672</v>
      </c>
      <c r="AC83" s="83" t="s">
        <v>2501</v>
      </c>
    </row>
    <row r="84" spans="1:29" hidden="1" x14ac:dyDescent="0.2">
      <c r="A84" s="6">
        <v>4399</v>
      </c>
      <c r="B84" s="6">
        <v>1970</v>
      </c>
      <c r="C84" s="48">
        <f t="shared" ca="1" si="12"/>
        <v>54</v>
      </c>
      <c r="D84" s="5" t="s">
        <v>118</v>
      </c>
      <c r="E84" s="5" t="s">
        <v>24</v>
      </c>
      <c r="F84" s="5" t="s">
        <v>951</v>
      </c>
      <c r="G84" s="45" t="str">
        <f t="shared" si="19"/>
        <v>9,548.00</v>
      </c>
      <c r="H84" s="46">
        <f t="shared" si="13"/>
        <v>9548</v>
      </c>
      <c r="I84" s="2">
        <v>9888</v>
      </c>
      <c r="J84" s="2">
        <f t="shared" si="14"/>
        <v>20306.259259259259</v>
      </c>
      <c r="K84" s="2">
        <f t="shared" si="15"/>
        <v>20306.259259259259</v>
      </c>
      <c r="L84" s="2">
        <f t="shared" si="16"/>
        <v>20306.259259259259</v>
      </c>
      <c r="M84" s="2">
        <f t="shared" si="17"/>
        <v>20306.259259259259</v>
      </c>
      <c r="N84" s="2">
        <f t="shared" si="18"/>
        <v>20306.259259259259</v>
      </c>
      <c r="O84" s="96">
        <f t="shared" si="18"/>
        <v>20306.259259259259</v>
      </c>
      <c r="P84" s="2"/>
      <c r="AA84" s="13">
        <f ca="1">_xlfn.QUARTILE.INC($C$3:$C$2218,4)</f>
        <v>130</v>
      </c>
      <c r="AB84" s="55"/>
    </row>
    <row r="85" spans="1:29" hidden="1" x14ac:dyDescent="0.2">
      <c r="A85">
        <v>4452</v>
      </c>
      <c r="B85">
        <v>1958</v>
      </c>
      <c r="C85" s="47">
        <f t="shared" ca="1" si="12"/>
        <v>66</v>
      </c>
      <c r="D85" s="2" t="s">
        <v>40</v>
      </c>
      <c r="E85" s="2" t="s">
        <v>24</v>
      </c>
      <c r="F85" s="2" t="s">
        <v>998</v>
      </c>
      <c r="G85" s="4" t="str">
        <f t="shared" si="19"/>
        <v>35,682.00</v>
      </c>
      <c r="H85" s="32">
        <f t="shared" si="13"/>
        <v>35682</v>
      </c>
      <c r="I85" s="2">
        <v>4399</v>
      </c>
      <c r="J85" s="2">
        <f t="shared" si="14"/>
        <v>35682</v>
      </c>
      <c r="K85" s="2">
        <f t="shared" si="15"/>
        <v>35682</v>
      </c>
      <c r="L85" s="2">
        <f t="shared" si="16"/>
        <v>35682</v>
      </c>
      <c r="M85" s="2">
        <f t="shared" si="17"/>
        <v>35682</v>
      </c>
      <c r="N85" s="2">
        <f t="shared" si="18"/>
        <v>35682</v>
      </c>
      <c r="O85" s="96">
        <f t="shared" si="18"/>
        <v>35682</v>
      </c>
      <c r="P85" s="2"/>
    </row>
    <row r="86" spans="1:29" ht="17" hidden="1" thickBot="1" x14ac:dyDescent="0.25">
      <c r="A86">
        <v>4785</v>
      </c>
      <c r="B86">
        <v>1971</v>
      </c>
      <c r="C86" s="47">
        <f t="shared" ca="1" si="12"/>
        <v>53</v>
      </c>
      <c r="D86" s="2" t="s">
        <v>53</v>
      </c>
      <c r="E86" s="2" t="s">
        <v>24</v>
      </c>
      <c r="F86" s="2" t="s">
        <v>1000</v>
      </c>
      <c r="G86" s="4" t="str">
        <f t="shared" si="19"/>
        <v>10,979.00</v>
      </c>
      <c r="H86" s="32">
        <f t="shared" si="13"/>
        <v>10979</v>
      </c>
      <c r="I86" s="2">
        <v>4452</v>
      </c>
      <c r="J86" s="2">
        <f t="shared" si="14"/>
        <v>10979</v>
      </c>
      <c r="K86" s="2">
        <f t="shared" si="15"/>
        <v>10979</v>
      </c>
      <c r="L86" s="2">
        <f t="shared" si="16"/>
        <v>10979</v>
      </c>
      <c r="M86" s="2">
        <f t="shared" si="17"/>
        <v>10979</v>
      </c>
      <c r="N86" s="2">
        <f t="shared" si="18"/>
        <v>10979</v>
      </c>
      <c r="O86" s="96">
        <f t="shared" si="18"/>
        <v>10979</v>
      </c>
      <c r="P86" s="2"/>
      <c r="Q86" s="114" t="s">
        <v>2455</v>
      </c>
      <c r="R86" s="115"/>
      <c r="S86" s="116"/>
    </row>
    <row r="87" spans="1:29" hidden="1" x14ac:dyDescent="0.2">
      <c r="A87">
        <v>8461</v>
      </c>
      <c r="B87">
        <v>1963</v>
      </c>
      <c r="C87" s="47">
        <f t="shared" ca="1" si="12"/>
        <v>61</v>
      </c>
      <c r="D87" s="2" t="s">
        <v>53</v>
      </c>
      <c r="E87" s="2" t="s">
        <v>24</v>
      </c>
      <c r="F87" s="2" t="s">
        <v>1000</v>
      </c>
      <c r="G87" s="4" t="str">
        <f t="shared" si="19"/>
        <v>10,979.00</v>
      </c>
      <c r="H87" s="32">
        <f t="shared" si="13"/>
        <v>10979</v>
      </c>
      <c r="I87" s="2">
        <v>4785</v>
      </c>
      <c r="J87" s="2">
        <f t="shared" si="14"/>
        <v>10979</v>
      </c>
      <c r="K87" s="2">
        <f t="shared" si="15"/>
        <v>10979</v>
      </c>
      <c r="L87" s="2">
        <f t="shared" si="16"/>
        <v>10979</v>
      </c>
      <c r="M87" s="2">
        <f t="shared" si="17"/>
        <v>10979</v>
      </c>
      <c r="N87" s="2">
        <f t="shared" si="18"/>
        <v>10979</v>
      </c>
      <c r="O87" s="96">
        <f t="shared" si="18"/>
        <v>10979</v>
      </c>
      <c r="P87" s="2"/>
    </row>
    <row r="88" spans="1:29" hidden="1" x14ac:dyDescent="0.2">
      <c r="A88">
        <v>3878</v>
      </c>
      <c r="B88">
        <v>1981</v>
      </c>
      <c r="C88" s="47">
        <f t="shared" ca="1" si="12"/>
        <v>43</v>
      </c>
      <c r="D88" s="2" t="s">
        <v>40</v>
      </c>
      <c r="E88" s="2" t="s">
        <v>24</v>
      </c>
      <c r="F88" s="2" t="s">
        <v>1001</v>
      </c>
      <c r="G88" s="4" t="str">
        <f t="shared" si="19"/>
        <v>57,912.00</v>
      </c>
      <c r="H88" s="32">
        <f t="shared" si="13"/>
        <v>57912</v>
      </c>
      <c r="I88" s="2">
        <v>8461</v>
      </c>
      <c r="J88" s="2">
        <f t="shared" si="14"/>
        <v>57912</v>
      </c>
      <c r="K88" s="2">
        <f t="shared" si="15"/>
        <v>57912</v>
      </c>
      <c r="L88" s="2">
        <f t="shared" si="16"/>
        <v>57912</v>
      </c>
      <c r="M88" s="2">
        <f t="shared" si="17"/>
        <v>57912</v>
      </c>
      <c r="N88" s="2">
        <f t="shared" si="18"/>
        <v>57912</v>
      </c>
      <c r="O88" s="96">
        <f t="shared" si="18"/>
        <v>57912</v>
      </c>
      <c r="P88" s="2"/>
    </row>
    <row r="89" spans="1:29" hidden="1" x14ac:dyDescent="0.2">
      <c r="A89">
        <v>9612</v>
      </c>
      <c r="B89">
        <v>1988</v>
      </c>
      <c r="C89" s="47">
        <f t="shared" ca="1" si="12"/>
        <v>36</v>
      </c>
      <c r="D89" s="2" t="s">
        <v>23</v>
      </c>
      <c r="E89" s="2" t="s">
        <v>24</v>
      </c>
      <c r="F89" s="2" t="s">
        <v>1006</v>
      </c>
      <c r="G89" s="4" t="str">
        <f t="shared" si="19"/>
        <v>46,086.00</v>
      </c>
      <c r="H89" s="32">
        <f t="shared" si="13"/>
        <v>46086</v>
      </c>
      <c r="I89" s="2">
        <v>3878</v>
      </c>
      <c r="J89" s="2">
        <f t="shared" si="14"/>
        <v>46086</v>
      </c>
      <c r="K89" s="2">
        <f t="shared" si="15"/>
        <v>46086</v>
      </c>
      <c r="L89" s="2">
        <f t="shared" si="16"/>
        <v>46086</v>
      </c>
      <c r="M89" s="2">
        <f t="shared" si="17"/>
        <v>46086</v>
      </c>
      <c r="N89" s="2">
        <f t="shared" si="18"/>
        <v>46086</v>
      </c>
      <c r="O89" s="96">
        <f t="shared" si="18"/>
        <v>46086</v>
      </c>
      <c r="P89" s="2"/>
    </row>
    <row r="90" spans="1:29" hidden="1" x14ac:dyDescent="0.2">
      <c r="A90">
        <v>4098</v>
      </c>
      <c r="B90">
        <v>1974</v>
      </c>
      <c r="C90" s="47">
        <f t="shared" ca="1" si="12"/>
        <v>50</v>
      </c>
      <c r="D90" s="2" t="s">
        <v>23</v>
      </c>
      <c r="E90" s="2" t="s">
        <v>24</v>
      </c>
      <c r="F90" s="2" t="s">
        <v>1017</v>
      </c>
      <c r="G90" s="4" t="str">
        <f t="shared" si="19"/>
        <v>55,635.00</v>
      </c>
      <c r="H90" s="32">
        <f t="shared" si="13"/>
        <v>55635</v>
      </c>
      <c r="I90" s="2">
        <v>9612</v>
      </c>
      <c r="J90" s="2">
        <f t="shared" si="14"/>
        <v>55635</v>
      </c>
      <c r="K90" s="2">
        <f t="shared" si="15"/>
        <v>55635</v>
      </c>
      <c r="L90" s="2">
        <f t="shared" si="16"/>
        <v>55635</v>
      </c>
      <c r="M90" s="2">
        <f t="shared" si="17"/>
        <v>55635</v>
      </c>
      <c r="N90" s="2">
        <f t="shared" si="18"/>
        <v>55635</v>
      </c>
      <c r="O90" s="96">
        <f t="shared" si="18"/>
        <v>55635</v>
      </c>
      <c r="P90" s="2"/>
      <c r="T90" s="56"/>
    </row>
    <row r="91" spans="1:29" hidden="1" x14ac:dyDescent="0.2">
      <c r="A91">
        <v>158</v>
      </c>
      <c r="B91">
        <v>1946</v>
      </c>
      <c r="C91" s="47">
        <f t="shared" ca="1" si="12"/>
        <v>78</v>
      </c>
      <c r="D91" s="2" t="s">
        <v>53</v>
      </c>
      <c r="E91" s="2" t="s">
        <v>24</v>
      </c>
      <c r="F91" s="2" t="s">
        <v>1034</v>
      </c>
      <c r="G91" s="4" t="str">
        <f t="shared" si="19"/>
        <v>78,579.00</v>
      </c>
      <c r="H91" s="32">
        <f t="shared" si="13"/>
        <v>78579</v>
      </c>
      <c r="I91" s="2">
        <v>4098</v>
      </c>
      <c r="J91" s="2">
        <f t="shared" si="14"/>
        <v>78579</v>
      </c>
      <c r="K91" s="2">
        <f t="shared" si="15"/>
        <v>78579</v>
      </c>
      <c r="L91" s="2">
        <f t="shared" si="16"/>
        <v>78579</v>
      </c>
      <c r="M91" s="2">
        <f t="shared" si="17"/>
        <v>78579</v>
      </c>
      <c r="N91" s="2">
        <f t="shared" si="18"/>
        <v>78579</v>
      </c>
      <c r="O91" s="96">
        <f t="shared" si="18"/>
        <v>78579</v>
      </c>
      <c r="P91" s="2"/>
      <c r="T91" s="56"/>
    </row>
    <row r="92" spans="1:29" hidden="1" x14ac:dyDescent="0.2">
      <c r="A92">
        <v>3896</v>
      </c>
      <c r="B92">
        <v>1985</v>
      </c>
      <c r="C92" s="47">
        <f t="shared" ca="1" si="12"/>
        <v>39</v>
      </c>
      <c r="D92" s="2" t="s">
        <v>40</v>
      </c>
      <c r="E92" s="2" t="s">
        <v>24</v>
      </c>
      <c r="F92" s="2" t="s">
        <v>1039</v>
      </c>
      <c r="G92" s="4" t="str">
        <f t="shared" si="19"/>
        <v>78,825.00</v>
      </c>
      <c r="H92" s="32">
        <f t="shared" si="13"/>
        <v>78825</v>
      </c>
      <c r="I92" s="2">
        <v>158</v>
      </c>
      <c r="J92" s="2">
        <f t="shared" si="14"/>
        <v>78825</v>
      </c>
      <c r="K92" s="2">
        <f t="shared" si="15"/>
        <v>78825</v>
      </c>
      <c r="L92" s="2">
        <f t="shared" si="16"/>
        <v>78825</v>
      </c>
      <c r="M92" s="2">
        <f t="shared" si="17"/>
        <v>78825</v>
      </c>
      <c r="N92" s="2">
        <f t="shared" si="18"/>
        <v>78825</v>
      </c>
      <c r="O92" s="96">
        <f t="shared" si="18"/>
        <v>78825</v>
      </c>
      <c r="P92" s="2"/>
    </row>
    <row r="93" spans="1:29" hidden="1" x14ac:dyDescent="0.2">
      <c r="A93">
        <v>9970</v>
      </c>
      <c r="B93">
        <v>1978</v>
      </c>
      <c r="C93" s="47">
        <f t="shared" ca="1" si="12"/>
        <v>46</v>
      </c>
      <c r="D93" s="2" t="s">
        <v>40</v>
      </c>
      <c r="E93" s="2" t="s">
        <v>24</v>
      </c>
      <c r="F93" s="2" t="s">
        <v>1048</v>
      </c>
      <c r="G93" s="4" t="str">
        <f t="shared" si="19"/>
        <v>28,420.00</v>
      </c>
      <c r="H93" s="32">
        <f t="shared" si="13"/>
        <v>28420</v>
      </c>
      <c r="I93" s="2">
        <v>3896</v>
      </c>
      <c r="J93" s="2">
        <f t="shared" si="14"/>
        <v>28420</v>
      </c>
      <c r="K93" s="2">
        <f t="shared" si="15"/>
        <v>28420</v>
      </c>
      <c r="L93" s="2">
        <f t="shared" si="16"/>
        <v>28420</v>
      </c>
      <c r="M93" s="2">
        <f t="shared" si="17"/>
        <v>28420</v>
      </c>
      <c r="N93" s="2">
        <f t="shared" si="18"/>
        <v>28420</v>
      </c>
      <c r="O93" s="96">
        <f t="shared" si="18"/>
        <v>28420</v>
      </c>
      <c r="P93" s="2"/>
    </row>
    <row r="94" spans="1:29" hidden="1" x14ac:dyDescent="0.2">
      <c r="A94">
        <v>4002</v>
      </c>
      <c r="B94">
        <v>1961</v>
      </c>
      <c r="C94" s="47">
        <f t="shared" ca="1" si="12"/>
        <v>63</v>
      </c>
      <c r="D94" s="2" t="s">
        <v>23</v>
      </c>
      <c r="E94" s="2" t="s">
        <v>24</v>
      </c>
      <c r="F94" s="2" t="s">
        <v>1049</v>
      </c>
      <c r="G94" s="4" t="str">
        <f t="shared" si="19"/>
        <v>32,952.00</v>
      </c>
      <c r="H94" s="32">
        <f t="shared" si="13"/>
        <v>32952</v>
      </c>
      <c r="I94" s="2">
        <v>9970</v>
      </c>
      <c r="J94" s="2">
        <f t="shared" si="14"/>
        <v>32952</v>
      </c>
      <c r="K94" s="2">
        <f t="shared" si="15"/>
        <v>32952</v>
      </c>
      <c r="L94" s="2">
        <f t="shared" si="16"/>
        <v>32952</v>
      </c>
      <c r="M94" s="2">
        <f t="shared" si="17"/>
        <v>32952</v>
      </c>
      <c r="N94" s="2">
        <f t="shared" si="18"/>
        <v>32952</v>
      </c>
      <c r="O94" s="96">
        <f t="shared" si="18"/>
        <v>32952</v>
      </c>
      <c r="P94" s="2"/>
    </row>
    <row r="95" spans="1:29" hidden="1" x14ac:dyDescent="0.2">
      <c r="A95">
        <v>10914</v>
      </c>
      <c r="B95">
        <v>1971</v>
      </c>
      <c r="C95" s="47">
        <f t="shared" ca="1" si="12"/>
        <v>53</v>
      </c>
      <c r="D95" s="2" t="s">
        <v>40</v>
      </c>
      <c r="E95" s="2" t="s">
        <v>24</v>
      </c>
      <c r="F95" s="2" t="s">
        <v>1066</v>
      </c>
      <c r="G95" s="4" t="str">
        <f t="shared" si="19"/>
        <v>35,860.00</v>
      </c>
      <c r="H95" s="32">
        <f t="shared" si="13"/>
        <v>35860</v>
      </c>
      <c r="I95" s="2">
        <v>4002</v>
      </c>
      <c r="J95" s="2">
        <f t="shared" si="14"/>
        <v>35860</v>
      </c>
      <c r="K95" s="2">
        <f t="shared" si="15"/>
        <v>35860</v>
      </c>
      <c r="L95" s="2">
        <f t="shared" si="16"/>
        <v>35860</v>
      </c>
      <c r="M95" s="2">
        <f t="shared" si="17"/>
        <v>35860</v>
      </c>
      <c r="N95" s="2">
        <f t="shared" si="18"/>
        <v>35860</v>
      </c>
      <c r="O95" s="96">
        <f t="shared" si="18"/>
        <v>35860</v>
      </c>
      <c r="P95" s="2"/>
    </row>
    <row r="96" spans="1:29" hidden="1" x14ac:dyDescent="0.2">
      <c r="A96">
        <v>7279</v>
      </c>
      <c r="B96">
        <v>1970</v>
      </c>
      <c r="C96" s="47">
        <f t="shared" ca="1" si="12"/>
        <v>54</v>
      </c>
      <c r="D96" s="2" t="s">
        <v>40</v>
      </c>
      <c r="E96" s="2" t="s">
        <v>24</v>
      </c>
      <c r="F96" s="2" t="s">
        <v>1066</v>
      </c>
      <c r="G96" s="4" t="str">
        <f t="shared" si="19"/>
        <v>35,860.00</v>
      </c>
      <c r="H96" s="32">
        <f t="shared" si="13"/>
        <v>35860</v>
      </c>
      <c r="I96" s="2">
        <v>10914</v>
      </c>
      <c r="J96" s="2">
        <f t="shared" si="14"/>
        <v>35860</v>
      </c>
      <c r="K96" s="2">
        <f t="shared" si="15"/>
        <v>35860</v>
      </c>
      <c r="L96" s="2">
        <f t="shared" si="16"/>
        <v>35860</v>
      </c>
      <c r="M96" s="2">
        <f t="shared" si="17"/>
        <v>35860</v>
      </c>
      <c r="N96" s="2">
        <f t="shared" si="18"/>
        <v>35860</v>
      </c>
      <c r="O96" s="96">
        <f t="shared" si="18"/>
        <v>35860</v>
      </c>
      <c r="P96" s="2"/>
    </row>
    <row r="97" spans="1:16" hidden="1" x14ac:dyDescent="0.2">
      <c r="A97">
        <v>10582</v>
      </c>
      <c r="B97">
        <v>1980</v>
      </c>
      <c r="C97" s="47">
        <f t="shared" ca="1" si="12"/>
        <v>44</v>
      </c>
      <c r="D97" s="2" t="s">
        <v>40</v>
      </c>
      <c r="E97" s="2" t="s">
        <v>24</v>
      </c>
      <c r="F97" s="2" t="s">
        <v>1066</v>
      </c>
      <c r="G97" s="4" t="str">
        <f t="shared" si="19"/>
        <v>35,860.00</v>
      </c>
      <c r="H97" s="32">
        <f t="shared" si="13"/>
        <v>35860</v>
      </c>
      <c r="I97" s="2">
        <v>7279</v>
      </c>
      <c r="J97" s="2">
        <f t="shared" si="14"/>
        <v>35860</v>
      </c>
      <c r="K97" s="2">
        <f t="shared" si="15"/>
        <v>35860</v>
      </c>
      <c r="L97" s="2">
        <f t="shared" si="16"/>
        <v>35860</v>
      </c>
      <c r="M97" s="2">
        <f t="shared" si="17"/>
        <v>35860</v>
      </c>
      <c r="N97" s="2">
        <f t="shared" si="18"/>
        <v>35860</v>
      </c>
      <c r="O97" s="96">
        <f t="shared" si="18"/>
        <v>35860</v>
      </c>
      <c r="P97" s="2"/>
    </row>
    <row r="98" spans="1:16" hidden="1" x14ac:dyDescent="0.2">
      <c r="A98">
        <v>4470</v>
      </c>
      <c r="B98">
        <v>1963</v>
      </c>
      <c r="C98" s="47">
        <f t="shared" ca="1" si="12"/>
        <v>61</v>
      </c>
      <c r="D98" s="2" t="s">
        <v>23</v>
      </c>
      <c r="E98" s="2" t="s">
        <v>24</v>
      </c>
      <c r="F98" s="2" t="s">
        <v>1086</v>
      </c>
      <c r="G98" s="4" t="str">
        <f t="shared" si="19"/>
        <v>51,813.00</v>
      </c>
      <c r="H98" s="32">
        <f t="shared" si="13"/>
        <v>51813</v>
      </c>
      <c r="I98" s="2">
        <v>10582</v>
      </c>
      <c r="J98" s="2">
        <f t="shared" si="14"/>
        <v>51813</v>
      </c>
      <c r="K98" s="2">
        <f t="shared" si="15"/>
        <v>51813</v>
      </c>
      <c r="L98" s="2">
        <f t="shared" si="16"/>
        <v>51813</v>
      </c>
      <c r="M98" s="2">
        <f t="shared" si="17"/>
        <v>51813</v>
      </c>
      <c r="N98" s="2">
        <f t="shared" si="18"/>
        <v>51813</v>
      </c>
      <c r="O98" s="96">
        <f t="shared" si="18"/>
        <v>51813</v>
      </c>
      <c r="P98" s="2"/>
    </row>
    <row r="99" spans="1:16" hidden="1" x14ac:dyDescent="0.2">
      <c r="A99">
        <v>6183</v>
      </c>
      <c r="B99">
        <v>1963</v>
      </c>
      <c r="C99" s="47">
        <f t="shared" ca="1" si="12"/>
        <v>61</v>
      </c>
      <c r="D99" s="2" t="s">
        <v>40</v>
      </c>
      <c r="E99" s="2" t="s">
        <v>24</v>
      </c>
      <c r="F99" s="2" t="s">
        <v>1089</v>
      </c>
      <c r="G99" s="4" t="str">
        <f t="shared" si="19"/>
        <v>62,859.00</v>
      </c>
      <c r="H99" s="32">
        <f t="shared" si="13"/>
        <v>62859</v>
      </c>
      <c r="I99" s="2">
        <v>4470</v>
      </c>
      <c r="J99" s="2">
        <f t="shared" si="14"/>
        <v>62859</v>
      </c>
      <c r="K99" s="2">
        <f t="shared" si="15"/>
        <v>62859</v>
      </c>
      <c r="L99" s="2">
        <f t="shared" si="16"/>
        <v>62859</v>
      </c>
      <c r="M99" s="2">
        <f t="shared" si="17"/>
        <v>62859</v>
      </c>
      <c r="N99" s="2">
        <f t="shared" si="18"/>
        <v>62859</v>
      </c>
      <c r="O99" s="96">
        <f t="shared" si="18"/>
        <v>62859</v>
      </c>
      <c r="P99" s="2"/>
    </row>
    <row r="100" spans="1:16" hidden="1" x14ac:dyDescent="0.2">
      <c r="A100">
        <v>6379</v>
      </c>
      <c r="B100">
        <v>1950</v>
      </c>
      <c r="C100" s="47">
        <f t="shared" ca="1" si="12"/>
        <v>74</v>
      </c>
      <c r="D100" s="2" t="s">
        <v>23</v>
      </c>
      <c r="E100" s="2" t="s">
        <v>24</v>
      </c>
      <c r="F100" s="2" t="s">
        <v>1097</v>
      </c>
      <c r="G100" s="4" t="str">
        <f t="shared" si="19"/>
        <v>21,846.00</v>
      </c>
      <c r="H100" s="32">
        <f t="shared" si="13"/>
        <v>21846</v>
      </c>
      <c r="I100" s="2">
        <v>6183</v>
      </c>
      <c r="J100" s="2">
        <f t="shared" si="14"/>
        <v>21846</v>
      </c>
      <c r="K100" s="2">
        <f t="shared" si="15"/>
        <v>21846</v>
      </c>
      <c r="L100" s="2">
        <f t="shared" si="16"/>
        <v>21846</v>
      </c>
      <c r="M100" s="2">
        <f t="shared" si="17"/>
        <v>21846</v>
      </c>
      <c r="N100" s="2">
        <f t="shared" si="18"/>
        <v>21846</v>
      </c>
      <c r="O100" s="96">
        <f t="shared" si="18"/>
        <v>21846</v>
      </c>
      <c r="P100" s="2"/>
    </row>
    <row r="101" spans="1:16" hidden="1" x14ac:dyDescent="0.2">
      <c r="A101">
        <v>8601</v>
      </c>
      <c r="B101">
        <v>1981</v>
      </c>
      <c r="C101" s="47">
        <f t="shared" ca="1" si="12"/>
        <v>43</v>
      </c>
      <c r="D101" s="2" t="s">
        <v>23</v>
      </c>
      <c r="E101" s="2" t="s">
        <v>24</v>
      </c>
      <c r="F101" s="2" t="s">
        <v>1103</v>
      </c>
      <c r="G101" s="4" t="str">
        <f t="shared" si="19"/>
        <v>33,378.00</v>
      </c>
      <c r="H101" s="32">
        <f t="shared" si="13"/>
        <v>33378</v>
      </c>
      <c r="I101" s="2">
        <v>6379</v>
      </c>
      <c r="J101" s="2">
        <f t="shared" si="14"/>
        <v>33378</v>
      </c>
      <c r="K101" s="2">
        <f t="shared" si="15"/>
        <v>33378</v>
      </c>
      <c r="L101" s="2">
        <f t="shared" si="16"/>
        <v>33378</v>
      </c>
      <c r="M101" s="2">
        <f t="shared" si="17"/>
        <v>33378</v>
      </c>
      <c r="N101" s="2">
        <f t="shared" si="18"/>
        <v>33378</v>
      </c>
      <c r="O101" s="96">
        <f t="shared" si="18"/>
        <v>33378</v>
      </c>
      <c r="P101" s="2"/>
    </row>
    <row r="102" spans="1:16" hidden="1" x14ac:dyDescent="0.2">
      <c r="A102">
        <v>4827</v>
      </c>
      <c r="B102">
        <v>1957</v>
      </c>
      <c r="C102" s="47">
        <f t="shared" ca="1" si="12"/>
        <v>67</v>
      </c>
      <c r="D102" s="2" t="s">
        <v>23</v>
      </c>
      <c r="E102" s="2" t="s">
        <v>24</v>
      </c>
      <c r="F102" s="2" t="s">
        <v>1111</v>
      </c>
      <c r="G102" s="4" t="str">
        <f t="shared" si="19"/>
        <v>62,204.00</v>
      </c>
      <c r="H102" s="32">
        <f t="shared" si="13"/>
        <v>62204</v>
      </c>
      <c r="I102" s="2">
        <v>8601</v>
      </c>
      <c r="J102" s="2">
        <f t="shared" si="14"/>
        <v>62204</v>
      </c>
      <c r="K102" s="2">
        <f t="shared" si="15"/>
        <v>62204</v>
      </c>
      <c r="L102" s="2">
        <f t="shared" si="16"/>
        <v>62204</v>
      </c>
      <c r="M102" s="2">
        <f t="shared" si="17"/>
        <v>62204</v>
      </c>
      <c r="N102" s="2">
        <f t="shared" si="18"/>
        <v>62204</v>
      </c>
      <c r="O102" s="96">
        <f t="shared" si="18"/>
        <v>62204</v>
      </c>
      <c r="P102" s="2"/>
    </row>
    <row r="103" spans="1:16" hidden="1" x14ac:dyDescent="0.2">
      <c r="A103">
        <v>6715</v>
      </c>
      <c r="B103">
        <v>1949</v>
      </c>
      <c r="C103" s="47">
        <f t="shared" ca="1" si="12"/>
        <v>75</v>
      </c>
      <c r="D103" s="2" t="s">
        <v>23</v>
      </c>
      <c r="E103" s="2" t="s">
        <v>24</v>
      </c>
      <c r="F103" s="2" t="s">
        <v>1113</v>
      </c>
      <c r="G103" s="4" t="str">
        <f t="shared" si="19"/>
        <v>63,887.00</v>
      </c>
      <c r="H103" s="32">
        <f t="shared" si="13"/>
        <v>63887</v>
      </c>
      <c r="I103" s="2">
        <v>4827</v>
      </c>
      <c r="J103" s="2">
        <f t="shared" si="14"/>
        <v>63887</v>
      </c>
      <c r="K103" s="2">
        <f t="shared" si="15"/>
        <v>63887</v>
      </c>
      <c r="L103" s="2">
        <f t="shared" si="16"/>
        <v>63887</v>
      </c>
      <c r="M103" s="2">
        <f t="shared" si="17"/>
        <v>63887</v>
      </c>
      <c r="N103" s="2">
        <f t="shared" si="18"/>
        <v>63887</v>
      </c>
      <c r="O103" s="96">
        <f t="shared" si="18"/>
        <v>63887</v>
      </c>
      <c r="P103" s="2"/>
    </row>
    <row r="104" spans="1:16" hidden="1" x14ac:dyDescent="0.2">
      <c r="A104">
        <v>10676</v>
      </c>
      <c r="B104">
        <v>1983</v>
      </c>
      <c r="C104" s="47">
        <f t="shared" ca="1" si="12"/>
        <v>41</v>
      </c>
      <c r="D104" s="2" t="s">
        <v>40</v>
      </c>
      <c r="E104" s="2" t="s">
        <v>24</v>
      </c>
      <c r="F104" s="2" t="s">
        <v>1125</v>
      </c>
      <c r="G104" s="4" t="str">
        <f t="shared" si="19"/>
        <v>14,849.00</v>
      </c>
      <c r="H104" s="32">
        <f t="shared" si="13"/>
        <v>14849</v>
      </c>
      <c r="I104" s="2">
        <v>6715</v>
      </c>
      <c r="J104" s="2">
        <f t="shared" si="14"/>
        <v>14849</v>
      </c>
      <c r="K104" s="2">
        <f t="shared" si="15"/>
        <v>14849</v>
      </c>
      <c r="L104" s="2">
        <f t="shared" si="16"/>
        <v>14849</v>
      </c>
      <c r="M104" s="2">
        <f t="shared" si="17"/>
        <v>14849</v>
      </c>
      <c r="N104" s="2">
        <f t="shared" si="18"/>
        <v>14849</v>
      </c>
      <c r="O104" s="96">
        <f t="shared" si="18"/>
        <v>14849</v>
      </c>
      <c r="P104" s="2"/>
    </row>
    <row r="105" spans="1:16" hidden="1" x14ac:dyDescent="0.2">
      <c r="A105">
        <v>1041</v>
      </c>
      <c r="B105">
        <v>1974</v>
      </c>
      <c r="C105" s="47">
        <f t="shared" ca="1" si="12"/>
        <v>50</v>
      </c>
      <c r="D105" s="2" t="s">
        <v>53</v>
      </c>
      <c r="E105" s="2" t="s">
        <v>24</v>
      </c>
      <c r="F105" s="2" t="s">
        <v>1165</v>
      </c>
      <c r="G105" s="4" t="str">
        <f t="shared" si="19"/>
        <v>75,012.00</v>
      </c>
      <c r="H105" s="32">
        <f t="shared" si="13"/>
        <v>75012</v>
      </c>
      <c r="I105" s="2">
        <v>10676</v>
      </c>
      <c r="J105" s="2">
        <f t="shared" si="14"/>
        <v>75012</v>
      </c>
      <c r="K105" s="2">
        <f t="shared" si="15"/>
        <v>75012</v>
      </c>
      <c r="L105" s="2">
        <f t="shared" si="16"/>
        <v>75012</v>
      </c>
      <c r="M105" s="2">
        <f t="shared" si="17"/>
        <v>75012</v>
      </c>
      <c r="N105" s="2">
        <f t="shared" si="18"/>
        <v>75012</v>
      </c>
      <c r="O105" s="96">
        <f t="shared" si="18"/>
        <v>75012</v>
      </c>
      <c r="P105" s="2"/>
    </row>
    <row r="106" spans="1:16" hidden="1" x14ac:dyDescent="0.2">
      <c r="A106">
        <v>492</v>
      </c>
      <c r="B106">
        <v>1974</v>
      </c>
      <c r="C106" s="47">
        <f t="shared" ca="1" si="12"/>
        <v>50</v>
      </c>
      <c r="D106" s="2" t="s">
        <v>40</v>
      </c>
      <c r="E106" s="2" t="s">
        <v>24</v>
      </c>
      <c r="F106" s="2" t="s">
        <v>1170</v>
      </c>
      <c r="G106" s="4" t="str">
        <f t="shared" si="19"/>
        <v>64,325.00</v>
      </c>
      <c r="H106" s="32">
        <f t="shared" si="13"/>
        <v>64325</v>
      </c>
      <c r="I106" s="2">
        <v>1041</v>
      </c>
      <c r="J106" s="2">
        <f t="shared" si="14"/>
        <v>64325</v>
      </c>
      <c r="K106" s="2">
        <f t="shared" si="15"/>
        <v>64325</v>
      </c>
      <c r="L106" s="2">
        <f t="shared" si="16"/>
        <v>64325</v>
      </c>
      <c r="M106" s="2">
        <f t="shared" si="17"/>
        <v>64325</v>
      </c>
      <c r="N106" s="2">
        <f t="shared" si="18"/>
        <v>64325</v>
      </c>
      <c r="O106" s="96">
        <f t="shared" si="18"/>
        <v>64325</v>
      </c>
      <c r="P106" s="2"/>
    </row>
    <row r="107" spans="1:16" hidden="1" x14ac:dyDescent="0.2">
      <c r="A107">
        <v>11133</v>
      </c>
      <c r="B107">
        <v>1974</v>
      </c>
      <c r="C107" s="47">
        <f t="shared" ca="1" si="12"/>
        <v>50</v>
      </c>
      <c r="D107" s="2" t="s">
        <v>43</v>
      </c>
      <c r="E107" s="2" t="s">
        <v>24</v>
      </c>
      <c r="F107" s="2" t="s">
        <v>1183</v>
      </c>
      <c r="G107" s="4" t="str">
        <f t="shared" si="19"/>
        <v>63,998.00</v>
      </c>
      <c r="H107" s="32">
        <f t="shared" si="13"/>
        <v>63998</v>
      </c>
      <c r="I107" s="2">
        <v>492</v>
      </c>
      <c r="J107" s="2">
        <f t="shared" si="14"/>
        <v>63998</v>
      </c>
      <c r="K107" s="2">
        <f t="shared" si="15"/>
        <v>63998</v>
      </c>
      <c r="L107" s="2">
        <f t="shared" si="16"/>
        <v>63998</v>
      </c>
      <c r="M107" s="2">
        <f t="shared" si="17"/>
        <v>63998</v>
      </c>
      <c r="N107" s="2">
        <f t="shared" si="18"/>
        <v>63998</v>
      </c>
      <c r="O107" s="96">
        <f t="shared" si="18"/>
        <v>63998</v>
      </c>
      <c r="P107" s="2"/>
    </row>
    <row r="108" spans="1:16" hidden="1" x14ac:dyDescent="0.2">
      <c r="A108">
        <v>4491</v>
      </c>
      <c r="B108">
        <v>1950</v>
      </c>
      <c r="C108" s="47">
        <f t="shared" ca="1" si="12"/>
        <v>74</v>
      </c>
      <c r="D108" s="2" t="s">
        <v>23</v>
      </c>
      <c r="E108" s="2" t="s">
        <v>24</v>
      </c>
      <c r="F108" s="2" t="s">
        <v>1214</v>
      </c>
      <c r="G108" s="4" t="str">
        <f t="shared" si="19"/>
        <v>33,986.00</v>
      </c>
      <c r="H108" s="32">
        <f t="shared" si="13"/>
        <v>33986</v>
      </c>
      <c r="I108" s="2">
        <v>11133</v>
      </c>
      <c r="J108" s="2">
        <f t="shared" si="14"/>
        <v>33986</v>
      </c>
      <c r="K108" s="2">
        <f t="shared" si="15"/>
        <v>33986</v>
      </c>
      <c r="L108" s="2">
        <f t="shared" si="16"/>
        <v>33986</v>
      </c>
      <c r="M108" s="2">
        <f t="shared" si="17"/>
        <v>33986</v>
      </c>
      <c r="N108" s="2">
        <f t="shared" si="18"/>
        <v>33986</v>
      </c>
      <c r="O108" s="96">
        <f t="shared" si="18"/>
        <v>33986</v>
      </c>
      <c r="P108" s="2"/>
    </row>
    <row r="109" spans="1:16" hidden="1" x14ac:dyDescent="0.2">
      <c r="A109">
        <v>873</v>
      </c>
      <c r="B109">
        <v>1950</v>
      </c>
      <c r="C109" s="47">
        <f t="shared" ca="1" si="12"/>
        <v>74</v>
      </c>
      <c r="D109" s="2" t="s">
        <v>40</v>
      </c>
      <c r="E109" s="2" t="s">
        <v>24</v>
      </c>
      <c r="F109" s="2" t="s">
        <v>1216</v>
      </c>
      <c r="G109" s="4" t="str">
        <f t="shared" si="19"/>
        <v>36,957.00</v>
      </c>
      <c r="H109" s="32">
        <f t="shared" si="13"/>
        <v>36957</v>
      </c>
      <c r="I109" s="2">
        <v>4491</v>
      </c>
      <c r="J109" s="2">
        <f t="shared" si="14"/>
        <v>36957</v>
      </c>
      <c r="K109" s="2">
        <f t="shared" si="15"/>
        <v>36957</v>
      </c>
      <c r="L109" s="2">
        <f t="shared" si="16"/>
        <v>36957</v>
      </c>
      <c r="M109" s="2">
        <f t="shared" si="17"/>
        <v>36957</v>
      </c>
      <c r="N109" s="2">
        <f t="shared" si="18"/>
        <v>36957</v>
      </c>
      <c r="O109" s="96">
        <f t="shared" si="18"/>
        <v>36957</v>
      </c>
      <c r="P109" s="2"/>
    </row>
    <row r="110" spans="1:16" hidden="1" x14ac:dyDescent="0.2">
      <c r="A110">
        <v>1631</v>
      </c>
      <c r="B110">
        <v>1966</v>
      </c>
      <c r="C110" s="47">
        <f t="shared" ca="1" si="12"/>
        <v>58</v>
      </c>
      <c r="D110" s="2" t="s">
        <v>43</v>
      </c>
      <c r="E110" s="2" t="s">
        <v>24</v>
      </c>
      <c r="F110" s="2" t="s">
        <v>1241</v>
      </c>
      <c r="G110" s="4" t="str">
        <f t="shared" si="19"/>
        <v>13,533.00</v>
      </c>
      <c r="H110" s="32">
        <f t="shared" si="13"/>
        <v>13533</v>
      </c>
      <c r="I110" s="2">
        <v>873</v>
      </c>
      <c r="J110" s="2">
        <f t="shared" si="14"/>
        <v>13533</v>
      </c>
      <c r="K110" s="2">
        <f t="shared" si="15"/>
        <v>13533</v>
      </c>
      <c r="L110" s="2">
        <f t="shared" si="16"/>
        <v>13533</v>
      </c>
      <c r="M110" s="2">
        <f t="shared" si="17"/>
        <v>13533</v>
      </c>
      <c r="N110" s="2">
        <f t="shared" si="18"/>
        <v>13533</v>
      </c>
      <c r="O110" s="96">
        <f t="shared" si="18"/>
        <v>13533</v>
      </c>
      <c r="P110" s="2"/>
    </row>
    <row r="111" spans="1:16" hidden="1" x14ac:dyDescent="0.2">
      <c r="A111">
        <v>8278</v>
      </c>
      <c r="B111">
        <v>1991</v>
      </c>
      <c r="C111" s="47">
        <f t="shared" ca="1" si="12"/>
        <v>33</v>
      </c>
      <c r="D111" s="2" t="s">
        <v>23</v>
      </c>
      <c r="E111" s="2" t="s">
        <v>24</v>
      </c>
      <c r="F111" s="2" t="s">
        <v>1263</v>
      </c>
      <c r="G111" s="4" t="str">
        <f t="shared" si="19"/>
        <v>54,137.00</v>
      </c>
      <c r="H111" s="32">
        <f t="shared" si="13"/>
        <v>54137</v>
      </c>
      <c r="I111" s="2">
        <v>1631</v>
      </c>
      <c r="J111" s="2">
        <f t="shared" si="14"/>
        <v>54137</v>
      </c>
      <c r="K111" s="2">
        <f t="shared" si="15"/>
        <v>54137</v>
      </c>
      <c r="L111" s="2">
        <f t="shared" si="16"/>
        <v>54137</v>
      </c>
      <c r="M111" s="2">
        <f t="shared" si="17"/>
        <v>54137</v>
      </c>
      <c r="N111" s="2">
        <f t="shared" si="18"/>
        <v>54137</v>
      </c>
      <c r="O111" s="96">
        <f t="shared" si="18"/>
        <v>54137</v>
      </c>
      <c r="P111" s="2"/>
    </row>
    <row r="112" spans="1:16" hidden="1" x14ac:dyDescent="0.2">
      <c r="A112">
        <v>6815</v>
      </c>
      <c r="B112">
        <v>1981</v>
      </c>
      <c r="C112" s="47">
        <f t="shared" ca="1" si="12"/>
        <v>43</v>
      </c>
      <c r="D112" s="2" t="s">
        <v>40</v>
      </c>
      <c r="E112" s="2" t="s">
        <v>24</v>
      </c>
      <c r="F112" s="2" t="s">
        <v>1266</v>
      </c>
      <c r="G112" s="4" t="str">
        <f t="shared" si="19"/>
        <v>69,674.00</v>
      </c>
      <c r="H112" s="32">
        <f t="shared" si="13"/>
        <v>69674</v>
      </c>
      <c r="I112" s="2">
        <v>8278</v>
      </c>
      <c r="J112" s="2">
        <f t="shared" si="14"/>
        <v>69674</v>
      </c>
      <c r="K112" s="2">
        <f t="shared" si="15"/>
        <v>69674</v>
      </c>
      <c r="L112" s="2">
        <f t="shared" si="16"/>
        <v>69674</v>
      </c>
      <c r="M112" s="2">
        <f t="shared" si="17"/>
        <v>69674</v>
      </c>
      <c r="N112" s="2">
        <f t="shared" si="18"/>
        <v>69674</v>
      </c>
      <c r="O112" s="96">
        <f t="shared" si="18"/>
        <v>69674</v>
      </c>
      <c r="P112" s="2"/>
    </row>
    <row r="113" spans="1:16" hidden="1" x14ac:dyDescent="0.2">
      <c r="A113">
        <v>254</v>
      </c>
      <c r="B113">
        <v>1956</v>
      </c>
      <c r="C113" s="47">
        <f t="shared" ca="1" si="12"/>
        <v>68</v>
      </c>
      <c r="D113" s="2" t="s">
        <v>23</v>
      </c>
      <c r="E113" s="2" t="s">
        <v>24</v>
      </c>
      <c r="F113" s="2" t="s">
        <v>1271</v>
      </c>
      <c r="G113" s="4" t="str">
        <f t="shared" si="19"/>
        <v>70,044.00</v>
      </c>
      <c r="H113" s="32">
        <f t="shared" si="13"/>
        <v>70044</v>
      </c>
      <c r="I113" s="2">
        <v>6815</v>
      </c>
      <c r="J113" s="2">
        <f t="shared" si="14"/>
        <v>70044</v>
      </c>
      <c r="K113" s="2">
        <f t="shared" si="15"/>
        <v>70044</v>
      </c>
      <c r="L113" s="2">
        <f t="shared" si="16"/>
        <v>70044</v>
      </c>
      <c r="M113" s="2">
        <f t="shared" si="17"/>
        <v>70044</v>
      </c>
      <c r="N113" s="2">
        <f t="shared" si="18"/>
        <v>70044</v>
      </c>
      <c r="O113" s="96">
        <f t="shared" si="18"/>
        <v>70044</v>
      </c>
      <c r="P113" s="2"/>
    </row>
    <row r="114" spans="1:16" hidden="1" x14ac:dyDescent="0.2">
      <c r="A114">
        <v>1349</v>
      </c>
      <c r="B114">
        <v>1971</v>
      </c>
      <c r="C114" s="47">
        <f t="shared" ca="1" si="12"/>
        <v>53</v>
      </c>
      <c r="D114" s="2" t="s">
        <v>40</v>
      </c>
      <c r="E114" s="2" t="s">
        <v>24</v>
      </c>
      <c r="F114" s="2" t="s">
        <v>1314</v>
      </c>
      <c r="G114" s="4" t="str">
        <f t="shared" si="19"/>
        <v>54,237.00</v>
      </c>
      <c r="H114" s="32">
        <f t="shared" si="13"/>
        <v>54237</v>
      </c>
      <c r="I114" s="2">
        <v>254</v>
      </c>
      <c r="J114" s="2">
        <f t="shared" si="14"/>
        <v>54237</v>
      </c>
      <c r="K114" s="2">
        <f t="shared" si="15"/>
        <v>54237</v>
      </c>
      <c r="L114" s="2">
        <f t="shared" si="16"/>
        <v>54237</v>
      </c>
      <c r="M114" s="2">
        <f t="shared" si="17"/>
        <v>54237</v>
      </c>
      <c r="N114" s="2">
        <f t="shared" si="18"/>
        <v>54237</v>
      </c>
      <c r="O114" s="96">
        <f t="shared" si="18"/>
        <v>54237</v>
      </c>
      <c r="P114" s="2"/>
    </row>
    <row r="115" spans="1:16" hidden="1" x14ac:dyDescent="0.2">
      <c r="A115">
        <v>2534</v>
      </c>
      <c r="B115">
        <v>1954</v>
      </c>
      <c r="C115" s="47">
        <f t="shared" ca="1" si="12"/>
        <v>70</v>
      </c>
      <c r="D115" s="2" t="s">
        <v>23</v>
      </c>
      <c r="E115" s="2" t="s">
        <v>24</v>
      </c>
      <c r="F115" s="2" t="s">
        <v>1317</v>
      </c>
      <c r="G115" s="4" t="str">
        <f t="shared" si="19"/>
        <v>44,267.00</v>
      </c>
      <c r="H115" s="32">
        <f t="shared" si="13"/>
        <v>44267</v>
      </c>
      <c r="I115" s="2">
        <v>1349</v>
      </c>
      <c r="J115" s="2">
        <f t="shared" si="14"/>
        <v>44267</v>
      </c>
      <c r="K115" s="2">
        <f t="shared" si="15"/>
        <v>44267</v>
      </c>
      <c r="L115" s="2">
        <f t="shared" si="16"/>
        <v>44267</v>
      </c>
      <c r="M115" s="2">
        <f t="shared" si="17"/>
        <v>44267</v>
      </c>
      <c r="N115" s="2">
        <f t="shared" si="18"/>
        <v>44267</v>
      </c>
      <c r="O115" s="96">
        <f t="shared" si="18"/>
        <v>44267</v>
      </c>
      <c r="P115" s="2"/>
    </row>
    <row r="116" spans="1:16" hidden="1" x14ac:dyDescent="0.2">
      <c r="A116">
        <v>2130</v>
      </c>
      <c r="B116">
        <v>1983</v>
      </c>
      <c r="C116" s="47">
        <f t="shared" ca="1" si="12"/>
        <v>41</v>
      </c>
      <c r="D116" s="2" t="s">
        <v>23</v>
      </c>
      <c r="E116" s="2" t="s">
        <v>24</v>
      </c>
      <c r="F116" s="2" t="s">
        <v>1325</v>
      </c>
      <c r="G116" s="4" t="str">
        <f t="shared" si="19"/>
        <v>64,587.00</v>
      </c>
      <c r="H116" s="32">
        <f t="shared" si="13"/>
        <v>64587</v>
      </c>
      <c r="I116" s="2">
        <v>2534</v>
      </c>
      <c r="J116" s="2">
        <f t="shared" si="14"/>
        <v>64587</v>
      </c>
      <c r="K116" s="2">
        <f t="shared" si="15"/>
        <v>64587</v>
      </c>
      <c r="L116" s="2">
        <f t="shared" si="16"/>
        <v>64587</v>
      </c>
      <c r="M116" s="2">
        <f t="shared" si="17"/>
        <v>64587</v>
      </c>
      <c r="N116" s="2">
        <f t="shared" si="18"/>
        <v>64587</v>
      </c>
      <c r="O116" s="96">
        <f t="shared" si="18"/>
        <v>64587</v>
      </c>
      <c r="P116" s="2"/>
    </row>
    <row r="117" spans="1:16" hidden="1" x14ac:dyDescent="0.2">
      <c r="A117">
        <v>2296</v>
      </c>
      <c r="B117">
        <v>1976</v>
      </c>
      <c r="C117" s="47">
        <f t="shared" ca="1" si="12"/>
        <v>48</v>
      </c>
      <c r="D117" s="2" t="s">
        <v>23</v>
      </c>
      <c r="E117" s="2" t="s">
        <v>24</v>
      </c>
      <c r="F117" s="2" t="s">
        <v>1346</v>
      </c>
      <c r="G117" s="4" t="str">
        <f t="shared" si="19"/>
        <v>61,250.00</v>
      </c>
      <c r="H117" s="32">
        <f t="shared" si="13"/>
        <v>61250</v>
      </c>
      <c r="I117" s="2">
        <v>2130</v>
      </c>
      <c r="J117" s="2">
        <f t="shared" si="14"/>
        <v>61250</v>
      </c>
      <c r="K117" s="2">
        <f t="shared" si="15"/>
        <v>61250</v>
      </c>
      <c r="L117" s="2">
        <f t="shared" si="16"/>
        <v>61250</v>
      </c>
      <c r="M117" s="2">
        <f t="shared" si="17"/>
        <v>61250</v>
      </c>
      <c r="N117" s="2">
        <f t="shared" si="18"/>
        <v>61250</v>
      </c>
      <c r="O117" s="96">
        <f t="shared" si="18"/>
        <v>61250</v>
      </c>
      <c r="P117" s="2"/>
    </row>
    <row r="118" spans="1:16" hidden="1" x14ac:dyDescent="0.2">
      <c r="A118">
        <v>3799</v>
      </c>
      <c r="B118">
        <v>1956</v>
      </c>
      <c r="C118" s="47">
        <f t="shared" ca="1" si="12"/>
        <v>68</v>
      </c>
      <c r="D118" s="2" t="s">
        <v>23</v>
      </c>
      <c r="E118" s="2" t="s">
        <v>24</v>
      </c>
      <c r="F118" s="2" t="s">
        <v>1354</v>
      </c>
      <c r="G118" s="4" t="str">
        <f t="shared" si="19"/>
        <v>69,142.00</v>
      </c>
      <c r="H118" s="32">
        <f t="shared" si="13"/>
        <v>69142</v>
      </c>
      <c r="I118" s="2">
        <v>2296</v>
      </c>
      <c r="J118" s="2">
        <f t="shared" si="14"/>
        <v>69142</v>
      </c>
      <c r="K118" s="2">
        <f t="shared" si="15"/>
        <v>69142</v>
      </c>
      <c r="L118" s="2">
        <f t="shared" si="16"/>
        <v>69142</v>
      </c>
      <c r="M118" s="2">
        <f t="shared" si="17"/>
        <v>69142</v>
      </c>
      <c r="N118" s="2">
        <f t="shared" si="18"/>
        <v>69142</v>
      </c>
      <c r="O118" s="96">
        <f t="shared" si="18"/>
        <v>69142</v>
      </c>
      <c r="P118" s="2"/>
    </row>
    <row r="119" spans="1:16" hidden="1" x14ac:dyDescent="0.2">
      <c r="A119">
        <v>11084</v>
      </c>
      <c r="B119">
        <v>1977</v>
      </c>
      <c r="C119" s="47">
        <f t="shared" ca="1" si="12"/>
        <v>47</v>
      </c>
      <c r="D119" s="2" t="s">
        <v>53</v>
      </c>
      <c r="E119" s="2" t="s">
        <v>24</v>
      </c>
      <c r="F119" s="2" t="s">
        <v>1367</v>
      </c>
      <c r="G119" s="4" t="str">
        <f t="shared" si="19"/>
        <v>48,721.00</v>
      </c>
      <c r="H119" s="32">
        <f t="shared" si="13"/>
        <v>48721</v>
      </c>
      <c r="I119" s="2">
        <v>3799</v>
      </c>
      <c r="J119" s="2">
        <f t="shared" si="14"/>
        <v>48721</v>
      </c>
      <c r="K119" s="2">
        <f t="shared" si="15"/>
        <v>48721</v>
      </c>
      <c r="L119" s="2">
        <f t="shared" si="16"/>
        <v>48721</v>
      </c>
      <c r="M119" s="2">
        <f t="shared" si="17"/>
        <v>48721</v>
      </c>
      <c r="N119" s="2">
        <f t="shared" si="18"/>
        <v>48721</v>
      </c>
      <c r="O119" s="96">
        <f t="shared" si="18"/>
        <v>48721</v>
      </c>
      <c r="P119" s="2"/>
    </row>
    <row r="120" spans="1:16" hidden="1" x14ac:dyDescent="0.2">
      <c r="A120">
        <v>5172</v>
      </c>
      <c r="B120">
        <v>1977</v>
      </c>
      <c r="C120" s="47">
        <f t="shared" ca="1" si="12"/>
        <v>47</v>
      </c>
      <c r="D120" s="2" t="s">
        <v>23</v>
      </c>
      <c r="E120" s="2" t="s">
        <v>24</v>
      </c>
      <c r="F120" s="2" t="s">
        <v>1373</v>
      </c>
      <c r="G120" s="4" t="str">
        <f t="shared" si="19"/>
        <v>27,215.00</v>
      </c>
      <c r="H120" s="32">
        <f t="shared" si="13"/>
        <v>27215</v>
      </c>
      <c r="I120" s="2">
        <v>11084</v>
      </c>
      <c r="J120" s="2">
        <f t="shared" si="14"/>
        <v>27215</v>
      </c>
      <c r="K120" s="2">
        <f t="shared" si="15"/>
        <v>27215</v>
      </c>
      <c r="L120" s="2">
        <f t="shared" si="16"/>
        <v>27215</v>
      </c>
      <c r="M120" s="2">
        <f t="shared" si="17"/>
        <v>27215</v>
      </c>
      <c r="N120" s="2">
        <f t="shared" si="18"/>
        <v>27215</v>
      </c>
      <c r="O120" s="96">
        <f t="shared" si="18"/>
        <v>27215</v>
      </c>
      <c r="P120" s="2"/>
    </row>
    <row r="121" spans="1:16" hidden="1" x14ac:dyDescent="0.2">
      <c r="A121">
        <v>9504</v>
      </c>
      <c r="B121">
        <v>1950</v>
      </c>
      <c r="C121" s="47">
        <f t="shared" ca="1" si="12"/>
        <v>74</v>
      </c>
      <c r="D121" s="2" t="s">
        <v>23</v>
      </c>
      <c r="E121" s="2" t="s">
        <v>24</v>
      </c>
      <c r="F121" s="2" t="s">
        <v>1386</v>
      </c>
      <c r="G121" s="4" t="str">
        <f t="shared" si="19"/>
        <v>68,118.00</v>
      </c>
      <c r="H121" s="32">
        <f t="shared" si="13"/>
        <v>68118</v>
      </c>
      <c r="I121" s="2">
        <v>5172</v>
      </c>
      <c r="J121" s="2">
        <f t="shared" si="14"/>
        <v>68118</v>
      </c>
      <c r="K121" s="2">
        <f t="shared" si="15"/>
        <v>68118</v>
      </c>
      <c r="L121" s="2">
        <f t="shared" si="16"/>
        <v>68118</v>
      </c>
      <c r="M121" s="2">
        <f t="shared" si="17"/>
        <v>68118</v>
      </c>
      <c r="N121" s="2">
        <f t="shared" si="18"/>
        <v>68118</v>
      </c>
      <c r="O121" s="96">
        <f t="shared" si="18"/>
        <v>68118</v>
      </c>
      <c r="P121" s="2"/>
    </row>
    <row r="122" spans="1:16" hidden="1" x14ac:dyDescent="0.2">
      <c r="A122">
        <v>850</v>
      </c>
      <c r="B122">
        <v>1969</v>
      </c>
      <c r="C122" s="47">
        <f t="shared" ca="1" si="12"/>
        <v>55</v>
      </c>
      <c r="D122" s="2" t="s">
        <v>23</v>
      </c>
      <c r="E122" s="2" t="s">
        <v>24</v>
      </c>
      <c r="F122" s="2" t="s">
        <v>1386</v>
      </c>
      <c r="G122" s="4" t="str">
        <f t="shared" si="19"/>
        <v>68,118.00</v>
      </c>
      <c r="H122" s="32">
        <f t="shared" si="13"/>
        <v>68118</v>
      </c>
      <c r="I122" s="2">
        <v>9504</v>
      </c>
      <c r="J122" s="2">
        <f t="shared" si="14"/>
        <v>68118</v>
      </c>
      <c r="K122" s="2">
        <f t="shared" si="15"/>
        <v>68118</v>
      </c>
      <c r="L122" s="2">
        <f t="shared" si="16"/>
        <v>68118</v>
      </c>
      <c r="M122" s="2">
        <f t="shared" si="17"/>
        <v>68118</v>
      </c>
      <c r="N122" s="2">
        <f t="shared" si="18"/>
        <v>68118</v>
      </c>
      <c r="O122" s="96">
        <f t="shared" si="18"/>
        <v>68118</v>
      </c>
      <c r="P122" s="2"/>
    </row>
    <row r="123" spans="1:16" hidden="1" x14ac:dyDescent="0.2">
      <c r="A123">
        <v>4477</v>
      </c>
      <c r="B123">
        <v>1959</v>
      </c>
      <c r="C123" s="47">
        <f t="shared" ca="1" si="12"/>
        <v>65</v>
      </c>
      <c r="D123" s="2" t="s">
        <v>43</v>
      </c>
      <c r="E123" s="2" t="s">
        <v>24</v>
      </c>
      <c r="F123" s="2" t="s">
        <v>1401</v>
      </c>
      <c r="G123" s="4" t="str">
        <f t="shared" si="19"/>
        <v>78,353.00</v>
      </c>
      <c r="H123" s="32">
        <f t="shared" si="13"/>
        <v>78353</v>
      </c>
      <c r="I123" s="2">
        <v>850</v>
      </c>
      <c r="J123" s="2">
        <f t="shared" si="14"/>
        <v>78353</v>
      </c>
      <c r="K123" s="2">
        <f t="shared" si="15"/>
        <v>78353</v>
      </c>
      <c r="L123" s="2">
        <f t="shared" si="16"/>
        <v>78353</v>
      </c>
      <c r="M123" s="2">
        <f t="shared" si="17"/>
        <v>78353</v>
      </c>
      <c r="N123" s="2">
        <f t="shared" si="18"/>
        <v>78353</v>
      </c>
      <c r="O123" s="96">
        <f t="shared" si="18"/>
        <v>78353</v>
      </c>
      <c r="P123" s="2"/>
    </row>
    <row r="124" spans="1:16" hidden="1" x14ac:dyDescent="0.2">
      <c r="A124">
        <v>1945</v>
      </c>
      <c r="B124">
        <v>1963</v>
      </c>
      <c r="C124" s="47">
        <f t="shared" ca="1" si="12"/>
        <v>61</v>
      </c>
      <c r="D124" s="2" t="s">
        <v>53</v>
      </c>
      <c r="E124" s="2" t="s">
        <v>24</v>
      </c>
      <c r="F124" s="2" t="s">
        <v>1409</v>
      </c>
      <c r="G124" s="4" t="str">
        <f t="shared" si="19"/>
        <v>81,380.00</v>
      </c>
      <c r="H124" s="32">
        <f t="shared" si="13"/>
        <v>81380</v>
      </c>
      <c r="I124" s="2">
        <v>4477</v>
      </c>
      <c r="J124" s="2">
        <f t="shared" si="14"/>
        <v>81380</v>
      </c>
      <c r="K124" s="2">
        <f t="shared" si="15"/>
        <v>81380</v>
      </c>
      <c r="L124" s="2">
        <f t="shared" si="16"/>
        <v>81380</v>
      </c>
      <c r="M124" s="2">
        <f t="shared" si="17"/>
        <v>81380</v>
      </c>
      <c r="N124" s="2">
        <f t="shared" si="18"/>
        <v>81380</v>
      </c>
      <c r="O124" s="96">
        <f t="shared" si="18"/>
        <v>81380</v>
      </c>
      <c r="P124" s="2"/>
    </row>
    <row r="125" spans="1:16" hidden="1" x14ac:dyDescent="0.2">
      <c r="A125">
        <v>7685</v>
      </c>
      <c r="B125">
        <v>1979</v>
      </c>
      <c r="C125" s="47">
        <f t="shared" ca="1" si="12"/>
        <v>45</v>
      </c>
      <c r="D125" s="2" t="s">
        <v>23</v>
      </c>
      <c r="E125" s="2" t="s">
        <v>24</v>
      </c>
      <c r="F125" s="2" t="s">
        <v>1411</v>
      </c>
      <c r="G125" s="4" t="str">
        <f t="shared" si="19"/>
        <v>25,818.00</v>
      </c>
      <c r="H125" s="32">
        <f t="shared" si="13"/>
        <v>25818</v>
      </c>
      <c r="I125" s="2">
        <v>1945</v>
      </c>
      <c r="J125" s="2">
        <f t="shared" si="14"/>
        <v>25818</v>
      </c>
      <c r="K125" s="2">
        <f t="shared" si="15"/>
        <v>25818</v>
      </c>
      <c r="L125" s="2">
        <f t="shared" si="16"/>
        <v>25818</v>
      </c>
      <c r="M125" s="2">
        <f t="shared" si="17"/>
        <v>25818</v>
      </c>
      <c r="N125" s="2">
        <f t="shared" si="18"/>
        <v>25818</v>
      </c>
      <c r="O125" s="96">
        <f t="shared" si="18"/>
        <v>25818</v>
      </c>
      <c r="P125" s="2"/>
    </row>
    <row r="126" spans="1:16" hidden="1" x14ac:dyDescent="0.2">
      <c r="A126">
        <v>6310</v>
      </c>
      <c r="B126">
        <v>1979</v>
      </c>
      <c r="C126" s="47">
        <f t="shared" ca="1" si="12"/>
        <v>45</v>
      </c>
      <c r="D126" s="2" t="s">
        <v>43</v>
      </c>
      <c r="E126" s="2" t="s">
        <v>24</v>
      </c>
      <c r="F126" s="2" t="s">
        <v>1433</v>
      </c>
      <c r="G126" s="4" t="str">
        <f t="shared" si="19"/>
        <v>64,176.00</v>
      </c>
      <c r="H126" s="32">
        <f t="shared" si="13"/>
        <v>64176</v>
      </c>
      <c r="I126" s="2">
        <v>7685</v>
      </c>
      <c r="J126" s="2">
        <f t="shared" si="14"/>
        <v>64176</v>
      </c>
      <c r="K126" s="2">
        <f t="shared" si="15"/>
        <v>64176</v>
      </c>
      <c r="L126" s="2">
        <f t="shared" si="16"/>
        <v>64176</v>
      </c>
      <c r="M126" s="2">
        <f t="shared" si="17"/>
        <v>64176</v>
      </c>
      <c r="N126" s="2">
        <f t="shared" si="18"/>
        <v>64176</v>
      </c>
      <c r="O126" s="96">
        <f t="shared" si="18"/>
        <v>64176</v>
      </c>
      <c r="P126" s="2"/>
    </row>
    <row r="127" spans="1:16" hidden="1" x14ac:dyDescent="0.2">
      <c r="A127">
        <v>10832</v>
      </c>
      <c r="B127">
        <v>1959</v>
      </c>
      <c r="C127" s="47">
        <f t="shared" ca="1" si="12"/>
        <v>65</v>
      </c>
      <c r="D127" s="2" t="s">
        <v>23</v>
      </c>
      <c r="E127" s="2" t="s">
        <v>24</v>
      </c>
      <c r="F127" s="2" t="s">
        <v>1435</v>
      </c>
      <c r="G127" s="4" t="str">
        <f t="shared" si="19"/>
        <v>35,246.00</v>
      </c>
      <c r="H127" s="32">
        <f t="shared" si="13"/>
        <v>35246</v>
      </c>
      <c r="I127" s="2">
        <v>6310</v>
      </c>
      <c r="J127" s="2">
        <f t="shared" si="14"/>
        <v>35246</v>
      </c>
      <c r="K127" s="2">
        <f t="shared" si="15"/>
        <v>35246</v>
      </c>
      <c r="L127" s="2">
        <f t="shared" si="16"/>
        <v>35246</v>
      </c>
      <c r="M127" s="2">
        <f t="shared" si="17"/>
        <v>35246</v>
      </c>
      <c r="N127" s="2">
        <f t="shared" si="18"/>
        <v>35246</v>
      </c>
      <c r="O127" s="96">
        <f t="shared" si="18"/>
        <v>35246</v>
      </c>
      <c r="P127" s="2"/>
    </row>
    <row r="128" spans="1:16" hidden="1" x14ac:dyDescent="0.2">
      <c r="A128">
        <v>3025</v>
      </c>
      <c r="B128">
        <v>1959</v>
      </c>
      <c r="C128" s="47">
        <f t="shared" ca="1" si="12"/>
        <v>65</v>
      </c>
      <c r="D128" s="2" t="s">
        <v>53</v>
      </c>
      <c r="E128" s="2" t="s">
        <v>24</v>
      </c>
      <c r="F128" s="2" t="s">
        <v>1440</v>
      </c>
      <c r="G128" s="4" t="str">
        <f t="shared" si="19"/>
        <v>59,354.00</v>
      </c>
      <c r="H128" s="32">
        <f t="shared" si="13"/>
        <v>59354</v>
      </c>
      <c r="I128" s="2">
        <v>10832</v>
      </c>
      <c r="J128" s="2">
        <f t="shared" si="14"/>
        <v>59354</v>
      </c>
      <c r="K128" s="2">
        <f t="shared" si="15"/>
        <v>59354</v>
      </c>
      <c r="L128" s="2">
        <f t="shared" si="16"/>
        <v>59354</v>
      </c>
      <c r="M128" s="2">
        <f t="shared" si="17"/>
        <v>59354</v>
      </c>
      <c r="N128" s="2">
        <f t="shared" si="18"/>
        <v>59354</v>
      </c>
      <c r="O128" s="96">
        <f t="shared" si="18"/>
        <v>59354</v>
      </c>
      <c r="P128" s="2"/>
    </row>
    <row r="129" spans="1:16" hidden="1" x14ac:dyDescent="0.2">
      <c r="A129">
        <v>2404</v>
      </c>
      <c r="B129">
        <v>1977</v>
      </c>
      <c r="C129" s="47">
        <f t="shared" ca="1" si="12"/>
        <v>47</v>
      </c>
      <c r="D129" s="2" t="s">
        <v>23</v>
      </c>
      <c r="E129" s="2" t="s">
        <v>24</v>
      </c>
      <c r="F129" s="2" t="s">
        <v>1448</v>
      </c>
      <c r="G129" s="4" t="str">
        <f t="shared" si="19"/>
        <v>44,421.00</v>
      </c>
      <c r="H129" s="32">
        <f t="shared" si="13"/>
        <v>44421</v>
      </c>
      <c r="I129" s="2">
        <v>3025</v>
      </c>
      <c r="J129" s="2">
        <f t="shared" si="14"/>
        <v>44421</v>
      </c>
      <c r="K129" s="2">
        <f t="shared" si="15"/>
        <v>44421</v>
      </c>
      <c r="L129" s="2">
        <f t="shared" si="16"/>
        <v>44421</v>
      </c>
      <c r="M129" s="2">
        <f t="shared" si="17"/>
        <v>44421</v>
      </c>
      <c r="N129" s="2">
        <f t="shared" si="18"/>
        <v>44421</v>
      </c>
      <c r="O129" s="96">
        <f t="shared" si="18"/>
        <v>44421</v>
      </c>
      <c r="P129" s="2"/>
    </row>
    <row r="130" spans="1:16" hidden="1" x14ac:dyDescent="0.2">
      <c r="A130">
        <v>8581</v>
      </c>
      <c r="B130">
        <v>1972</v>
      </c>
      <c r="C130" s="47">
        <f t="shared" ca="1" si="12"/>
        <v>52</v>
      </c>
      <c r="D130" s="2" t="s">
        <v>40</v>
      </c>
      <c r="E130" s="2" t="s">
        <v>24</v>
      </c>
      <c r="F130" s="2" t="s">
        <v>1449</v>
      </c>
      <c r="G130" s="4" t="str">
        <f t="shared" si="19"/>
        <v>48,948.00</v>
      </c>
      <c r="H130" s="32">
        <f t="shared" si="13"/>
        <v>48948</v>
      </c>
      <c r="I130" s="2">
        <v>2404</v>
      </c>
      <c r="J130" s="2">
        <f t="shared" si="14"/>
        <v>48948</v>
      </c>
      <c r="K130" s="2">
        <f t="shared" si="15"/>
        <v>48948</v>
      </c>
      <c r="L130" s="2">
        <f t="shared" si="16"/>
        <v>48948</v>
      </c>
      <c r="M130" s="2">
        <f t="shared" si="17"/>
        <v>48948</v>
      </c>
      <c r="N130" s="2">
        <f t="shared" si="18"/>
        <v>48948</v>
      </c>
      <c r="O130" s="96">
        <f t="shared" si="18"/>
        <v>48948</v>
      </c>
      <c r="P130" s="2"/>
    </row>
    <row r="131" spans="1:16" hidden="1" x14ac:dyDescent="0.2">
      <c r="A131">
        <v>8755</v>
      </c>
      <c r="B131">
        <v>1947</v>
      </c>
      <c r="C131" s="47">
        <f t="shared" ca="1" si="12"/>
        <v>77</v>
      </c>
      <c r="D131" s="2" t="s">
        <v>40</v>
      </c>
      <c r="E131" s="2" t="s">
        <v>24</v>
      </c>
      <c r="F131" s="2" t="s">
        <v>1449</v>
      </c>
      <c r="G131" s="4" t="str">
        <f t="shared" si="19"/>
        <v>48,948.00</v>
      </c>
      <c r="H131" s="32">
        <f t="shared" si="13"/>
        <v>48948</v>
      </c>
      <c r="I131" s="2">
        <v>8581</v>
      </c>
      <c r="J131" s="2">
        <f t="shared" si="14"/>
        <v>48948</v>
      </c>
      <c r="K131" s="2">
        <f t="shared" si="15"/>
        <v>48948</v>
      </c>
      <c r="L131" s="2">
        <f t="shared" si="16"/>
        <v>48948</v>
      </c>
      <c r="M131" s="2">
        <f t="shared" si="17"/>
        <v>48948</v>
      </c>
      <c r="N131" s="2">
        <f t="shared" si="18"/>
        <v>48948</v>
      </c>
      <c r="O131" s="96">
        <f t="shared" si="18"/>
        <v>48948</v>
      </c>
      <c r="P131" s="2"/>
    </row>
    <row r="132" spans="1:16" hidden="1" x14ac:dyDescent="0.2">
      <c r="A132">
        <v>10177</v>
      </c>
      <c r="B132">
        <v>1955</v>
      </c>
      <c r="C132" s="47">
        <f t="shared" ref="C132:C195" ca="1" si="20">(YEAR(NOW())-B132)</f>
        <v>69</v>
      </c>
      <c r="D132" s="2" t="s">
        <v>53</v>
      </c>
      <c r="E132" s="2" t="s">
        <v>24</v>
      </c>
      <c r="F132" s="2" t="s">
        <v>1450</v>
      </c>
      <c r="G132" s="4" t="str">
        <f t="shared" si="19"/>
        <v>63,120.00</v>
      </c>
      <c r="H132" s="32">
        <f t="shared" ref="H132:H195" si="21">VALUE(G132)</f>
        <v>63120</v>
      </c>
      <c r="I132" s="2">
        <v>8755</v>
      </c>
      <c r="J132" s="2">
        <f t="shared" ref="J132:J195" si="22">IF(AND($D132="Basic",$H132&lt;10000),$V$29,$H132)</f>
        <v>63120</v>
      </c>
      <c r="K132" s="2">
        <f t="shared" ref="K132:K195" si="23">IF(AND($D132="Graduation",J132&lt;10000),$V$30,J132)</f>
        <v>63120</v>
      </c>
      <c r="L132" s="2">
        <f t="shared" ref="L132:L195" si="24">IF(AND($D132="2n Cycle",K132&lt;10000),$V$31,K132)</f>
        <v>63120</v>
      </c>
      <c r="M132" s="2">
        <f t="shared" ref="M132:M195" si="25">IF(AND($D132="Master",L132&lt;10000),$V$32,L132)</f>
        <v>63120</v>
      </c>
      <c r="N132" s="2">
        <f t="shared" ref="N132:O195" si="26">IF(AND($D132="PhD",M132&lt;10000),$V$33,M132)</f>
        <v>63120</v>
      </c>
      <c r="O132" s="96">
        <f t="shared" si="26"/>
        <v>63120</v>
      </c>
      <c r="P132" s="2"/>
    </row>
    <row r="133" spans="1:16" hidden="1" x14ac:dyDescent="0.2">
      <c r="A133">
        <v>2429</v>
      </c>
      <c r="B133">
        <v>1955</v>
      </c>
      <c r="C133" s="47">
        <f t="shared" ca="1" si="20"/>
        <v>69</v>
      </c>
      <c r="D133" s="2" t="s">
        <v>23</v>
      </c>
      <c r="E133" s="2" t="s">
        <v>24</v>
      </c>
      <c r="F133" s="2" t="s">
        <v>1453</v>
      </c>
      <c r="G133" s="4" t="str">
        <f t="shared" ref="G133:G196" si="27">REPLACE(F133,1,1,"")</f>
        <v>82,582.00</v>
      </c>
      <c r="H133" s="32">
        <f t="shared" si="21"/>
        <v>82582</v>
      </c>
      <c r="I133" s="2">
        <v>10177</v>
      </c>
      <c r="J133" s="2">
        <f t="shared" si="22"/>
        <v>82582</v>
      </c>
      <c r="K133" s="2">
        <f t="shared" si="23"/>
        <v>82582</v>
      </c>
      <c r="L133" s="2">
        <f t="shared" si="24"/>
        <v>82582</v>
      </c>
      <c r="M133" s="2">
        <f t="shared" si="25"/>
        <v>82582</v>
      </c>
      <c r="N133" s="2">
        <f t="shared" si="26"/>
        <v>82582</v>
      </c>
      <c r="O133" s="96">
        <f t="shared" si="26"/>
        <v>82582</v>
      </c>
      <c r="P133" s="2"/>
    </row>
    <row r="134" spans="1:16" hidden="1" x14ac:dyDescent="0.2">
      <c r="A134">
        <v>8920</v>
      </c>
      <c r="B134">
        <v>1968</v>
      </c>
      <c r="C134" s="47">
        <f t="shared" ca="1" si="20"/>
        <v>56</v>
      </c>
      <c r="D134" s="2" t="s">
        <v>23</v>
      </c>
      <c r="E134" s="2" t="s">
        <v>24</v>
      </c>
      <c r="F134" s="2" t="s">
        <v>1454</v>
      </c>
      <c r="G134" s="4" t="str">
        <f t="shared" si="27"/>
        <v>79,803.00</v>
      </c>
      <c r="H134" s="32">
        <f t="shared" si="21"/>
        <v>79803</v>
      </c>
      <c r="I134" s="2">
        <v>2429</v>
      </c>
      <c r="J134" s="2">
        <f t="shared" si="22"/>
        <v>79803</v>
      </c>
      <c r="K134" s="2">
        <f t="shared" si="23"/>
        <v>79803</v>
      </c>
      <c r="L134" s="2">
        <f t="shared" si="24"/>
        <v>79803</v>
      </c>
      <c r="M134" s="2">
        <f t="shared" si="25"/>
        <v>79803</v>
      </c>
      <c r="N134" s="2">
        <f t="shared" si="26"/>
        <v>79803</v>
      </c>
      <c r="O134" s="96">
        <f t="shared" si="26"/>
        <v>79803</v>
      </c>
      <c r="P134" s="2"/>
    </row>
    <row r="135" spans="1:16" hidden="1" x14ac:dyDescent="0.2">
      <c r="A135">
        <v>8430</v>
      </c>
      <c r="B135">
        <v>1958</v>
      </c>
      <c r="C135" s="47">
        <f t="shared" ca="1" si="20"/>
        <v>66</v>
      </c>
      <c r="D135" s="2" t="s">
        <v>43</v>
      </c>
      <c r="E135" s="2" t="s">
        <v>24</v>
      </c>
      <c r="F135" s="2" t="s">
        <v>1460</v>
      </c>
      <c r="G135" s="4" t="str">
        <f t="shared" si="27"/>
        <v>31,163.00</v>
      </c>
      <c r="H135" s="32">
        <f t="shared" si="21"/>
        <v>31163</v>
      </c>
      <c r="I135" s="2">
        <v>8920</v>
      </c>
      <c r="J135" s="2">
        <f t="shared" si="22"/>
        <v>31163</v>
      </c>
      <c r="K135" s="2">
        <f t="shared" si="23"/>
        <v>31163</v>
      </c>
      <c r="L135" s="2">
        <f t="shared" si="24"/>
        <v>31163</v>
      </c>
      <c r="M135" s="2">
        <f t="shared" si="25"/>
        <v>31163</v>
      </c>
      <c r="N135" s="2">
        <f t="shared" si="26"/>
        <v>31163</v>
      </c>
      <c r="O135" s="96">
        <f t="shared" si="26"/>
        <v>31163</v>
      </c>
      <c r="P135" s="2"/>
    </row>
    <row r="136" spans="1:16" hidden="1" x14ac:dyDescent="0.2">
      <c r="A136">
        <v>8619</v>
      </c>
      <c r="B136">
        <v>1958</v>
      </c>
      <c r="C136" s="47">
        <f t="shared" ca="1" si="20"/>
        <v>66</v>
      </c>
      <c r="D136" s="2" t="s">
        <v>43</v>
      </c>
      <c r="E136" s="2" t="s">
        <v>24</v>
      </c>
      <c r="F136" s="2" t="s">
        <v>1460</v>
      </c>
      <c r="G136" s="4" t="str">
        <f t="shared" si="27"/>
        <v>31,163.00</v>
      </c>
      <c r="H136" s="32">
        <f t="shared" si="21"/>
        <v>31163</v>
      </c>
      <c r="I136" s="2">
        <v>8430</v>
      </c>
      <c r="J136" s="2">
        <f t="shared" si="22"/>
        <v>31163</v>
      </c>
      <c r="K136" s="2">
        <f t="shared" si="23"/>
        <v>31163</v>
      </c>
      <c r="L136" s="2">
        <f t="shared" si="24"/>
        <v>31163</v>
      </c>
      <c r="M136" s="2">
        <f t="shared" si="25"/>
        <v>31163</v>
      </c>
      <c r="N136" s="2">
        <f t="shared" si="26"/>
        <v>31163</v>
      </c>
      <c r="O136" s="96">
        <f t="shared" si="26"/>
        <v>31163</v>
      </c>
      <c r="P136" s="2"/>
    </row>
    <row r="137" spans="1:16" hidden="1" x14ac:dyDescent="0.2">
      <c r="A137">
        <v>7233</v>
      </c>
      <c r="B137">
        <v>1973</v>
      </c>
      <c r="C137" s="47">
        <f t="shared" ca="1" si="20"/>
        <v>51</v>
      </c>
      <c r="D137" s="2" t="s">
        <v>53</v>
      </c>
      <c r="E137" s="2" t="s">
        <v>24</v>
      </c>
      <c r="F137" s="2" t="s">
        <v>657</v>
      </c>
      <c r="G137" s="4" t="str">
        <f t="shared" si="27"/>
        <v>37,760.00</v>
      </c>
      <c r="H137" s="32">
        <f t="shared" si="21"/>
        <v>37760</v>
      </c>
      <c r="I137" s="2">
        <v>8619</v>
      </c>
      <c r="J137" s="2">
        <f t="shared" si="22"/>
        <v>37760</v>
      </c>
      <c r="K137" s="2">
        <f t="shared" si="23"/>
        <v>37760</v>
      </c>
      <c r="L137" s="2">
        <f t="shared" si="24"/>
        <v>37760</v>
      </c>
      <c r="M137" s="2">
        <f t="shared" si="25"/>
        <v>37760</v>
      </c>
      <c r="N137" s="2">
        <f t="shared" si="26"/>
        <v>37760</v>
      </c>
      <c r="O137" s="96">
        <f t="shared" si="26"/>
        <v>37760</v>
      </c>
      <c r="P137" s="2"/>
    </row>
    <row r="138" spans="1:16" hidden="1" x14ac:dyDescent="0.2">
      <c r="A138">
        <v>6678</v>
      </c>
      <c r="B138">
        <v>1990</v>
      </c>
      <c r="C138" s="47">
        <f t="shared" ca="1" si="20"/>
        <v>34</v>
      </c>
      <c r="D138" s="2" t="s">
        <v>23</v>
      </c>
      <c r="E138" s="2" t="s">
        <v>24</v>
      </c>
      <c r="F138" s="2" t="s">
        <v>1476</v>
      </c>
      <c r="G138" s="4" t="str">
        <f t="shared" si="27"/>
        <v>39,552.00</v>
      </c>
      <c r="H138" s="32">
        <f t="shared" si="21"/>
        <v>39552</v>
      </c>
      <c r="I138" s="2">
        <v>7233</v>
      </c>
      <c r="J138" s="2">
        <f t="shared" si="22"/>
        <v>39552</v>
      </c>
      <c r="K138" s="2">
        <f t="shared" si="23"/>
        <v>39552</v>
      </c>
      <c r="L138" s="2">
        <f t="shared" si="24"/>
        <v>39552</v>
      </c>
      <c r="M138" s="2">
        <f t="shared" si="25"/>
        <v>39552</v>
      </c>
      <c r="N138" s="2">
        <f t="shared" si="26"/>
        <v>39552</v>
      </c>
      <c r="O138" s="96">
        <f t="shared" si="26"/>
        <v>39552</v>
      </c>
      <c r="P138" s="2"/>
    </row>
    <row r="139" spans="1:16" hidden="1" x14ac:dyDescent="0.2">
      <c r="A139">
        <v>830</v>
      </c>
      <c r="B139">
        <v>1988</v>
      </c>
      <c r="C139" s="47">
        <f t="shared" ca="1" si="20"/>
        <v>36</v>
      </c>
      <c r="D139" s="2" t="s">
        <v>23</v>
      </c>
      <c r="E139" s="2" t="s">
        <v>24</v>
      </c>
      <c r="F139" s="2" t="s">
        <v>1485</v>
      </c>
      <c r="G139" s="4" t="str">
        <f t="shared" si="27"/>
        <v>58,401.00</v>
      </c>
      <c r="H139" s="32">
        <f t="shared" si="21"/>
        <v>58401</v>
      </c>
      <c r="I139" s="2">
        <v>6678</v>
      </c>
      <c r="J139" s="2">
        <f t="shared" si="22"/>
        <v>58401</v>
      </c>
      <c r="K139" s="2">
        <f t="shared" si="23"/>
        <v>58401</v>
      </c>
      <c r="L139" s="2">
        <f t="shared" si="24"/>
        <v>58401</v>
      </c>
      <c r="M139" s="2">
        <f t="shared" si="25"/>
        <v>58401</v>
      </c>
      <c r="N139" s="2">
        <f t="shared" si="26"/>
        <v>58401</v>
      </c>
      <c r="O139" s="96">
        <f t="shared" si="26"/>
        <v>58401</v>
      </c>
      <c r="P139" s="2"/>
    </row>
    <row r="140" spans="1:16" hidden="1" x14ac:dyDescent="0.2">
      <c r="A140">
        <v>6365</v>
      </c>
      <c r="B140">
        <v>1988</v>
      </c>
      <c r="C140" s="47">
        <f t="shared" ca="1" si="20"/>
        <v>36</v>
      </c>
      <c r="D140" s="2" t="s">
        <v>40</v>
      </c>
      <c r="E140" s="2" t="s">
        <v>24</v>
      </c>
      <c r="F140" s="2" t="s">
        <v>1493</v>
      </c>
      <c r="G140" s="4" t="str">
        <f t="shared" si="27"/>
        <v>54,959.00</v>
      </c>
      <c r="H140" s="32">
        <f t="shared" si="21"/>
        <v>54959</v>
      </c>
      <c r="I140" s="2">
        <v>830</v>
      </c>
      <c r="J140" s="2">
        <f t="shared" si="22"/>
        <v>54959</v>
      </c>
      <c r="K140" s="2">
        <f t="shared" si="23"/>
        <v>54959</v>
      </c>
      <c r="L140" s="2">
        <f t="shared" si="24"/>
        <v>54959</v>
      </c>
      <c r="M140" s="2">
        <f t="shared" si="25"/>
        <v>54959</v>
      </c>
      <c r="N140" s="2">
        <f t="shared" si="26"/>
        <v>54959</v>
      </c>
      <c r="O140" s="96">
        <f t="shared" si="26"/>
        <v>54959</v>
      </c>
      <c r="P140" s="2"/>
    </row>
    <row r="141" spans="1:16" hidden="1" x14ac:dyDescent="0.2">
      <c r="A141">
        <v>6770</v>
      </c>
      <c r="B141">
        <v>1986</v>
      </c>
      <c r="C141" s="47">
        <f t="shared" ca="1" si="20"/>
        <v>38</v>
      </c>
      <c r="D141" s="2" t="s">
        <v>40</v>
      </c>
      <c r="E141" s="2" t="s">
        <v>24</v>
      </c>
      <c r="F141" s="2" t="s">
        <v>1498</v>
      </c>
      <c r="G141" s="4" t="str">
        <f t="shared" si="27"/>
        <v>57,333.00</v>
      </c>
      <c r="H141" s="32">
        <f t="shared" si="21"/>
        <v>57333</v>
      </c>
      <c r="I141" s="2">
        <v>6365</v>
      </c>
      <c r="J141" s="2">
        <f t="shared" si="22"/>
        <v>57333</v>
      </c>
      <c r="K141" s="2">
        <f t="shared" si="23"/>
        <v>57333</v>
      </c>
      <c r="L141" s="2">
        <f t="shared" si="24"/>
        <v>57333</v>
      </c>
      <c r="M141" s="2">
        <f t="shared" si="25"/>
        <v>57333</v>
      </c>
      <c r="N141" s="2">
        <f t="shared" si="26"/>
        <v>57333</v>
      </c>
      <c r="O141" s="96">
        <f t="shared" si="26"/>
        <v>57333</v>
      </c>
      <c r="P141" s="2"/>
    </row>
    <row r="142" spans="1:16" hidden="1" x14ac:dyDescent="0.2">
      <c r="A142">
        <v>2261</v>
      </c>
      <c r="B142">
        <v>1970</v>
      </c>
      <c r="C142" s="47">
        <f t="shared" ca="1" si="20"/>
        <v>54</v>
      </c>
      <c r="D142" s="2" t="s">
        <v>53</v>
      </c>
      <c r="E142" s="2" t="s">
        <v>24</v>
      </c>
      <c r="F142" s="2" t="s">
        <v>1503</v>
      </c>
      <c r="G142" s="4" t="str">
        <f t="shared" si="27"/>
        <v>46,390.00</v>
      </c>
      <c r="H142" s="32">
        <f t="shared" si="21"/>
        <v>46390</v>
      </c>
      <c r="I142" s="2">
        <v>6770</v>
      </c>
      <c r="J142" s="2">
        <f t="shared" si="22"/>
        <v>46390</v>
      </c>
      <c r="K142" s="2">
        <f t="shared" si="23"/>
        <v>46390</v>
      </c>
      <c r="L142" s="2">
        <f t="shared" si="24"/>
        <v>46390</v>
      </c>
      <c r="M142" s="2">
        <f t="shared" si="25"/>
        <v>46390</v>
      </c>
      <c r="N142" s="2">
        <f t="shared" si="26"/>
        <v>46390</v>
      </c>
      <c r="O142" s="96">
        <f t="shared" si="26"/>
        <v>46390</v>
      </c>
      <c r="P142" s="2"/>
    </row>
    <row r="143" spans="1:16" hidden="1" x14ac:dyDescent="0.2">
      <c r="A143">
        <v>1031</v>
      </c>
      <c r="B143">
        <v>1990</v>
      </c>
      <c r="C143" s="47">
        <f t="shared" ca="1" si="20"/>
        <v>34</v>
      </c>
      <c r="D143" s="2" t="s">
        <v>40</v>
      </c>
      <c r="E143" s="2" t="s">
        <v>24</v>
      </c>
      <c r="F143" s="2" t="s">
        <v>1507</v>
      </c>
      <c r="G143" s="4" t="str">
        <f t="shared" si="27"/>
        <v>50,616.00</v>
      </c>
      <c r="H143" s="32">
        <f t="shared" si="21"/>
        <v>50616</v>
      </c>
      <c r="I143" s="2">
        <v>2261</v>
      </c>
      <c r="J143" s="2">
        <f t="shared" si="22"/>
        <v>50616</v>
      </c>
      <c r="K143" s="2">
        <f t="shared" si="23"/>
        <v>50616</v>
      </c>
      <c r="L143" s="2">
        <f t="shared" si="24"/>
        <v>50616</v>
      </c>
      <c r="M143" s="2">
        <f t="shared" si="25"/>
        <v>50616</v>
      </c>
      <c r="N143" s="2">
        <f t="shared" si="26"/>
        <v>50616</v>
      </c>
      <c r="O143" s="96">
        <f t="shared" si="26"/>
        <v>50616</v>
      </c>
      <c r="P143" s="2"/>
    </row>
    <row r="144" spans="1:16" hidden="1" x14ac:dyDescent="0.2">
      <c r="A144">
        <v>10089</v>
      </c>
      <c r="B144">
        <v>1975</v>
      </c>
      <c r="C144" s="47">
        <f t="shared" ca="1" si="20"/>
        <v>49</v>
      </c>
      <c r="D144" s="2" t="s">
        <v>43</v>
      </c>
      <c r="E144" s="2" t="s">
        <v>24</v>
      </c>
      <c r="F144" s="2" t="s">
        <v>1536</v>
      </c>
      <c r="G144" s="4" t="str">
        <f t="shared" si="27"/>
        <v>41,713.00</v>
      </c>
      <c r="H144" s="32">
        <f t="shared" si="21"/>
        <v>41713</v>
      </c>
      <c r="I144" s="2">
        <v>1031</v>
      </c>
      <c r="J144" s="2">
        <f t="shared" si="22"/>
        <v>41713</v>
      </c>
      <c r="K144" s="2">
        <f t="shared" si="23"/>
        <v>41713</v>
      </c>
      <c r="L144" s="2">
        <f t="shared" si="24"/>
        <v>41713</v>
      </c>
      <c r="M144" s="2">
        <f t="shared" si="25"/>
        <v>41713</v>
      </c>
      <c r="N144" s="2">
        <f t="shared" si="26"/>
        <v>41713</v>
      </c>
      <c r="O144" s="96">
        <f t="shared" si="26"/>
        <v>41713</v>
      </c>
      <c r="P144" s="2"/>
    </row>
    <row r="145" spans="1:16" hidden="1" x14ac:dyDescent="0.2">
      <c r="A145">
        <v>9256</v>
      </c>
      <c r="B145">
        <v>1972</v>
      </c>
      <c r="C145" s="47">
        <f t="shared" ca="1" si="20"/>
        <v>52</v>
      </c>
      <c r="D145" s="2" t="s">
        <v>40</v>
      </c>
      <c r="E145" s="2" t="s">
        <v>24</v>
      </c>
      <c r="F145" s="2" t="s">
        <v>1548</v>
      </c>
      <c r="G145" s="4" t="str">
        <f t="shared" si="27"/>
        <v>83,664.00</v>
      </c>
      <c r="H145" s="32">
        <f t="shared" si="21"/>
        <v>83664</v>
      </c>
      <c r="I145" s="2">
        <v>10089</v>
      </c>
      <c r="J145" s="2">
        <f t="shared" si="22"/>
        <v>83664</v>
      </c>
      <c r="K145" s="2">
        <f t="shared" si="23"/>
        <v>83664</v>
      </c>
      <c r="L145" s="2">
        <f t="shared" si="24"/>
        <v>83664</v>
      </c>
      <c r="M145" s="2">
        <f t="shared" si="25"/>
        <v>83664</v>
      </c>
      <c r="N145" s="2">
        <f t="shared" si="26"/>
        <v>83664</v>
      </c>
      <c r="O145" s="96">
        <f t="shared" si="26"/>
        <v>83664</v>
      </c>
      <c r="P145" s="2"/>
    </row>
    <row r="146" spans="1:16" hidden="1" x14ac:dyDescent="0.2">
      <c r="A146">
        <v>10641</v>
      </c>
      <c r="B146">
        <v>1979</v>
      </c>
      <c r="C146" s="47">
        <f t="shared" ca="1" si="20"/>
        <v>45</v>
      </c>
      <c r="D146" s="2" t="s">
        <v>23</v>
      </c>
      <c r="E146" s="2" t="s">
        <v>24</v>
      </c>
      <c r="F146" s="2" t="s">
        <v>1561</v>
      </c>
      <c r="G146" s="4" t="str">
        <f t="shared" si="27"/>
        <v>82,623.00</v>
      </c>
      <c r="H146" s="32">
        <f t="shared" si="21"/>
        <v>82623</v>
      </c>
      <c r="I146" s="2">
        <v>9256</v>
      </c>
      <c r="J146" s="2">
        <f t="shared" si="22"/>
        <v>82623</v>
      </c>
      <c r="K146" s="2">
        <f t="shared" si="23"/>
        <v>82623</v>
      </c>
      <c r="L146" s="2">
        <f t="shared" si="24"/>
        <v>82623</v>
      </c>
      <c r="M146" s="2">
        <f t="shared" si="25"/>
        <v>82623</v>
      </c>
      <c r="N146" s="2">
        <f t="shared" si="26"/>
        <v>82623</v>
      </c>
      <c r="O146" s="96">
        <f t="shared" si="26"/>
        <v>82623</v>
      </c>
      <c r="P146" s="2"/>
    </row>
    <row r="147" spans="1:16" hidden="1" x14ac:dyDescent="0.2">
      <c r="A147">
        <v>624</v>
      </c>
      <c r="B147">
        <v>1985</v>
      </c>
      <c r="C147" s="47">
        <f t="shared" ca="1" si="20"/>
        <v>39</v>
      </c>
      <c r="D147" s="2" t="s">
        <v>23</v>
      </c>
      <c r="E147" s="2" t="s">
        <v>24</v>
      </c>
      <c r="F147" s="2" t="s">
        <v>1599</v>
      </c>
      <c r="G147" s="4" t="str">
        <f t="shared" si="27"/>
        <v>15,287.00</v>
      </c>
      <c r="H147" s="32">
        <f t="shared" si="21"/>
        <v>15287</v>
      </c>
      <c r="I147" s="2">
        <v>10641</v>
      </c>
      <c r="J147" s="2">
        <f t="shared" si="22"/>
        <v>15287</v>
      </c>
      <c r="K147" s="2">
        <f t="shared" si="23"/>
        <v>15287</v>
      </c>
      <c r="L147" s="2">
        <f t="shared" si="24"/>
        <v>15287</v>
      </c>
      <c r="M147" s="2">
        <f t="shared" si="25"/>
        <v>15287</v>
      </c>
      <c r="N147" s="2">
        <f t="shared" si="26"/>
        <v>15287</v>
      </c>
      <c r="O147" s="96">
        <f t="shared" si="26"/>
        <v>15287</v>
      </c>
      <c r="P147" s="2"/>
    </row>
    <row r="148" spans="1:16" hidden="1" x14ac:dyDescent="0.2">
      <c r="A148">
        <v>4211</v>
      </c>
      <c r="B148">
        <v>1987</v>
      </c>
      <c r="C148" s="47">
        <f t="shared" ca="1" si="20"/>
        <v>37</v>
      </c>
      <c r="D148" s="2" t="s">
        <v>23</v>
      </c>
      <c r="E148" s="2" t="s">
        <v>24</v>
      </c>
      <c r="F148" s="2" t="s">
        <v>1599</v>
      </c>
      <c r="G148" s="4" t="str">
        <f t="shared" si="27"/>
        <v>15,287.00</v>
      </c>
      <c r="H148" s="32">
        <f t="shared" si="21"/>
        <v>15287</v>
      </c>
      <c r="I148" s="2">
        <v>624</v>
      </c>
      <c r="J148" s="2">
        <f t="shared" si="22"/>
        <v>15287</v>
      </c>
      <c r="K148" s="2">
        <f t="shared" si="23"/>
        <v>15287</v>
      </c>
      <c r="L148" s="2">
        <f t="shared" si="24"/>
        <v>15287</v>
      </c>
      <c r="M148" s="2">
        <f t="shared" si="25"/>
        <v>15287</v>
      </c>
      <c r="N148" s="2">
        <f t="shared" si="26"/>
        <v>15287</v>
      </c>
      <c r="O148" s="96">
        <f t="shared" si="26"/>
        <v>15287</v>
      </c>
      <c r="P148" s="2"/>
    </row>
    <row r="149" spans="1:16" hidden="1" x14ac:dyDescent="0.2">
      <c r="A149">
        <v>1407</v>
      </c>
      <c r="B149">
        <v>1987</v>
      </c>
      <c r="C149" s="47">
        <f t="shared" ca="1" si="20"/>
        <v>37</v>
      </c>
      <c r="D149" s="2" t="s">
        <v>23</v>
      </c>
      <c r="E149" s="2" t="s">
        <v>24</v>
      </c>
      <c r="F149" s="2" t="s">
        <v>1612</v>
      </c>
      <c r="G149" s="4" t="str">
        <f t="shared" si="27"/>
        <v>26,150.00</v>
      </c>
      <c r="H149" s="32">
        <f t="shared" si="21"/>
        <v>26150</v>
      </c>
      <c r="I149" s="2">
        <v>4211</v>
      </c>
      <c r="J149" s="2">
        <f t="shared" si="22"/>
        <v>26150</v>
      </c>
      <c r="K149" s="2">
        <f t="shared" si="23"/>
        <v>26150</v>
      </c>
      <c r="L149" s="2">
        <f t="shared" si="24"/>
        <v>26150</v>
      </c>
      <c r="M149" s="2">
        <f t="shared" si="25"/>
        <v>26150</v>
      </c>
      <c r="N149" s="2">
        <f t="shared" si="26"/>
        <v>26150</v>
      </c>
      <c r="O149" s="96">
        <f t="shared" si="26"/>
        <v>26150</v>
      </c>
      <c r="P149" s="2"/>
    </row>
    <row r="150" spans="1:16" hidden="1" x14ac:dyDescent="0.2">
      <c r="A150">
        <v>10356</v>
      </c>
      <c r="B150">
        <v>1958</v>
      </c>
      <c r="C150" s="47">
        <f t="shared" ca="1" si="20"/>
        <v>66</v>
      </c>
      <c r="D150" s="2" t="s">
        <v>53</v>
      </c>
      <c r="E150" s="2" t="s">
        <v>24</v>
      </c>
      <c r="F150" s="2" t="s">
        <v>1628</v>
      </c>
      <c r="G150" s="4" t="str">
        <f t="shared" si="27"/>
        <v>35,416.00</v>
      </c>
      <c r="H150" s="32">
        <f t="shared" si="21"/>
        <v>35416</v>
      </c>
      <c r="I150" s="2">
        <v>1407</v>
      </c>
      <c r="J150" s="2">
        <f t="shared" si="22"/>
        <v>35416</v>
      </c>
      <c r="K150" s="2">
        <f t="shared" si="23"/>
        <v>35416</v>
      </c>
      <c r="L150" s="2">
        <f t="shared" si="24"/>
        <v>35416</v>
      </c>
      <c r="M150" s="2">
        <f t="shared" si="25"/>
        <v>35416</v>
      </c>
      <c r="N150" s="2">
        <f t="shared" si="26"/>
        <v>35416</v>
      </c>
      <c r="O150" s="96">
        <f t="shared" si="26"/>
        <v>35416</v>
      </c>
      <c r="P150" s="2"/>
    </row>
    <row r="151" spans="1:16" hidden="1" x14ac:dyDescent="0.2">
      <c r="A151">
        <v>9323</v>
      </c>
      <c r="B151">
        <v>1950</v>
      </c>
      <c r="C151" s="47">
        <f t="shared" ca="1" si="20"/>
        <v>74</v>
      </c>
      <c r="D151" s="2" t="s">
        <v>23</v>
      </c>
      <c r="E151" s="2" t="s">
        <v>24</v>
      </c>
      <c r="F151" s="2" t="s">
        <v>1648</v>
      </c>
      <c r="G151" s="4" t="str">
        <f t="shared" si="27"/>
        <v>63,693.00</v>
      </c>
      <c r="H151" s="32">
        <f t="shared" si="21"/>
        <v>63693</v>
      </c>
      <c r="I151" s="2">
        <v>10356</v>
      </c>
      <c r="J151" s="2">
        <f t="shared" si="22"/>
        <v>63693</v>
      </c>
      <c r="K151" s="2">
        <f t="shared" si="23"/>
        <v>63693</v>
      </c>
      <c r="L151" s="2">
        <f t="shared" si="24"/>
        <v>63693</v>
      </c>
      <c r="M151" s="2">
        <f t="shared" si="25"/>
        <v>63693</v>
      </c>
      <c r="N151" s="2">
        <f t="shared" si="26"/>
        <v>63693</v>
      </c>
      <c r="O151" s="96">
        <f t="shared" si="26"/>
        <v>63693</v>
      </c>
      <c r="P151" s="2"/>
    </row>
    <row r="152" spans="1:16" hidden="1" x14ac:dyDescent="0.2">
      <c r="A152">
        <v>1146</v>
      </c>
      <c r="B152">
        <v>1950</v>
      </c>
      <c r="C152" s="47">
        <f t="shared" ca="1" si="20"/>
        <v>74</v>
      </c>
      <c r="D152" s="2" t="s">
        <v>23</v>
      </c>
      <c r="E152" s="2" t="s">
        <v>24</v>
      </c>
      <c r="F152" s="2" t="s">
        <v>1648</v>
      </c>
      <c r="G152" s="4" t="str">
        <f t="shared" si="27"/>
        <v>63,693.00</v>
      </c>
      <c r="H152" s="32">
        <f t="shared" si="21"/>
        <v>63693</v>
      </c>
      <c r="I152" s="2">
        <v>9323</v>
      </c>
      <c r="J152" s="2">
        <f t="shared" si="22"/>
        <v>63693</v>
      </c>
      <c r="K152" s="2">
        <f t="shared" si="23"/>
        <v>63693</v>
      </c>
      <c r="L152" s="2">
        <f t="shared" si="24"/>
        <v>63693</v>
      </c>
      <c r="M152" s="2">
        <f t="shared" si="25"/>
        <v>63693</v>
      </c>
      <c r="N152" s="2">
        <f t="shared" si="26"/>
        <v>63693</v>
      </c>
      <c r="O152" s="96">
        <f t="shared" si="26"/>
        <v>63693</v>
      </c>
      <c r="P152" s="2"/>
    </row>
    <row r="153" spans="1:16" hidden="1" x14ac:dyDescent="0.2">
      <c r="A153">
        <v>6343</v>
      </c>
      <c r="B153">
        <v>1960</v>
      </c>
      <c r="C153" s="47">
        <f t="shared" ca="1" si="20"/>
        <v>64</v>
      </c>
      <c r="D153" s="2" t="s">
        <v>23</v>
      </c>
      <c r="E153" s="2" t="s">
        <v>24</v>
      </c>
      <c r="F153" s="2" t="s">
        <v>1651</v>
      </c>
      <c r="G153" s="4" t="str">
        <f t="shared" si="27"/>
        <v>52,332.00</v>
      </c>
      <c r="H153" s="32">
        <f t="shared" si="21"/>
        <v>52332</v>
      </c>
      <c r="I153" s="2">
        <v>1146</v>
      </c>
      <c r="J153" s="2">
        <f t="shared" si="22"/>
        <v>52332</v>
      </c>
      <c r="K153" s="2">
        <f t="shared" si="23"/>
        <v>52332</v>
      </c>
      <c r="L153" s="2">
        <f t="shared" si="24"/>
        <v>52332</v>
      </c>
      <c r="M153" s="2">
        <f t="shared" si="25"/>
        <v>52332</v>
      </c>
      <c r="N153" s="2">
        <f t="shared" si="26"/>
        <v>52332</v>
      </c>
      <c r="O153" s="96">
        <f t="shared" si="26"/>
        <v>52332</v>
      </c>
      <c r="P153" s="2"/>
    </row>
    <row r="154" spans="1:16" hidden="1" x14ac:dyDescent="0.2">
      <c r="A154">
        <v>8545</v>
      </c>
      <c r="B154">
        <v>1955</v>
      </c>
      <c r="C154" s="47">
        <f t="shared" ca="1" si="20"/>
        <v>69</v>
      </c>
      <c r="D154" s="2" t="s">
        <v>23</v>
      </c>
      <c r="E154" s="2" t="s">
        <v>24</v>
      </c>
      <c r="F154" s="2" t="s">
        <v>1655</v>
      </c>
      <c r="G154" s="4" t="str">
        <f t="shared" si="27"/>
        <v>40,851.00</v>
      </c>
      <c r="H154" s="32">
        <f t="shared" si="21"/>
        <v>40851</v>
      </c>
      <c r="I154" s="2">
        <v>6343</v>
      </c>
      <c r="J154" s="2">
        <f t="shared" si="22"/>
        <v>40851</v>
      </c>
      <c r="K154" s="2">
        <f t="shared" si="23"/>
        <v>40851</v>
      </c>
      <c r="L154" s="2">
        <f t="shared" si="24"/>
        <v>40851</v>
      </c>
      <c r="M154" s="2">
        <f t="shared" si="25"/>
        <v>40851</v>
      </c>
      <c r="N154" s="2">
        <f t="shared" si="26"/>
        <v>40851</v>
      </c>
      <c r="O154" s="96">
        <f t="shared" si="26"/>
        <v>40851</v>
      </c>
      <c r="P154" s="2"/>
    </row>
    <row r="155" spans="1:16" hidden="1" x14ac:dyDescent="0.2">
      <c r="A155">
        <v>8275</v>
      </c>
      <c r="B155">
        <v>1966</v>
      </c>
      <c r="C155" s="47">
        <f t="shared" ca="1" si="20"/>
        <v>58</v>
      </c>
      <c r="D155" s="2" t="s">
        <v>53</v>
      </c>
      <c r="E155" s="2" t="s">
        <v>24</v>
      </c>
      <c r="F155" s="2" t="s">
        <v>1669</v>
      </c>
      <c r="G155" s="4" t="str">
        <f t="shared" si="27"/>
        <v>42,835.00</v>
      </c>
      <c r="H155" s="32">
        <f t="shared" si="21"/>
        <v>42835</v>
      </c>
      <c r="I155" s="2">
        <v>8545</v>
      </c>
      <c r="J155" s="2">
        <f t="shared" si="22"/>
        <v>42835</v>
      </c>
      <c r="K155" s="2">
        <f t="shared" si="23"/>
        <v>42835</v>
      </c>
      <c r="L155" s="2">
        <f t="shared" si="24"/>
        <v>42835</v>
      </c>
      <c r="M155" s="2">
        <f t="shared" si="25"/>
        <v>42835</v>
      </c>
      <c r="N155" s="2">
        <f t="shared" si="26"/>
        <v>42835</v>
      </c>
      <c r="O155" s="96">
        <f t="shared" si="26"/>
        <v>42835</v>
      </c>
      <c r="P155" s="2"/>
    </row>
    <row r="156" spans="1:16" hidden="1" x14ac:dyDescent="0.2">
      <c r="A156">
        <v>10673</v>
      </c>
      <c r="B156">
        <v>1977</v>
      </c>
      <c r="C156" s="47">
        <f t="shared" ca="1" si="20"/>
        <v>47</v>
      </c>
      <c r="D156" s="2" t="s">
        <v>53</v>
      </c>
      <c r="E156" s="2" t="s">
        <v>24</v>
      </c>
      <c r="F156" s="2" t="s">
        <v>1672</v>
      </c>
      <c r="G156" s="4" t="str">
        <f t="shared" si="27"/>
        <v>63,841.00</v>
      </c>
      <c r="H156" s="32">
        <f t="shared" si="21"/>
        <v>63841</v>
      </c>
      <c r="I156" s="2">
        <v>8275</v>
      </c>
      <c r="J156" s="2">
        <f t="shared" si="22"/>
        <v>63841</v>
      </c>
      <c r="K156" s="2">
        <f t="shared" si="23"/>
        <v>63841</v>
      </c>
      <c r="L156" s="2">
        <f t="shared" si="24"/>
        <v>63841</v>
      </c>
      <c r="M156" s="2">
        <f t="shared" si="25"/>
        <v>63841</v>
      </c>
      <c r="N156" s="2">
        <f t="shared" si="26"/>
        <v>63841</v>
      </c>
      <c r="O156" s="96">
        <f t="shared" si="26"/>
        <v>63841</v>
      </c>
      <c r="P156" s="2"/>
    </row>
    <row r="157" spans="1:16" hidden="1" x14ac:dyDescent="0.2">
      <c r="A157">
        <v>8799</v>
      </c>
      <c r="B157">
        <v>1985</v>
      </c>
      <c r="C157" s="47">
        <f t="shared" ca="1" si="20"/>
        <v>39</v>
      </c>
      <c r="D157" s="2" t="s">
        <v>53</v>
      </c>
      <c r="E157" s="2" t="s">
        <v>24</v>
      </c>
      <c r="F157" s="2" t="s">
        <v>1672</v>
      </c>
      <c r="G157" s="4" t="str">
        <f t="shared" si="27"/>
        <v>63,841.00</v>
      </c>
      <c r="H157" s="32">
        <f t="shared" si="21"/>
        <v>63841</v>
      </c>
      <c r="I157" s="2">
        <v>10673</v>
      </c>
      <c r="J157" s="2">
        <f t="shared" si="22"/>
        <v>63841</v>
      </c>
      <c r="K157" s="2">
        <f t="shared" si="23"/>
        <v>63841</v>
      </c>
      <c r="L157" s="2">
        <f t="shared" si="24"/>
        <v>63841</v>
      </c>
      <c r="M157" s="2">
        <f t="shared" si="25"/>
        <v>63841</v>
      </c>
      <c r="N157" s="2">
        <f t="shared" si="26"/>
        <v>63841</v>
      </c>
      <c r="O157" s="96">
        <f t="shared" si="26"/>
        <v>63841</v>
      </c>
      <c r="P157" s="2"/>
    </row>
    <row r="158" spans="1:16" hidden="1" x14ac:dyDescent="0.2">
      <c r="A158">
        <v>67</v>
      </c>
      <c r="B158">
        <v>1973</v>
      </c>
      <c r="C158" s="47">
        <f t="shared" ca="1" si="20"/>
        <v>51</v>
      </c>
      <c r="D158" s="2" t="s">
        <v>53</v>
      </c>
      <c r="E158" s="2" t="s">
        <v>24</v>
      </c>
      <c r="F158" s="2" t="s">
        <v>1672</v>
      </c>
      <c r="G158" s="4" t="str">
        <f t="shared" si="27"/>
        <v>63,841.00</v>
      </c>
      <c r="H158" s="32">
        <f t="shared" si="21"/>
        <v>63841</v>
      </c>
      <c r="I158" s="2">
        <v>8799</v>
      </c>
      <c r="J158" s="2">
        <f t="shared" si="22"/>
        <v>63841</v>
      </c>
      <c r="K158" s="2">
        <f t="shared" si="23"/>
        <v>63841</v>
      </c>
      <c r="L158" s="2">
        <f t="shared" si="24"/>
        <v>63841</v>
      </c>
      <c r="M158" s="2">
        <f t="shared" si="25"/>
        <v>63841</v>
      </c>
      <c r="N158" s="2">
        <f t="shared" si="26"/>
        <v>63841</v>
      </c>
      <c r="O158" s="96">
        <f t="shared" si="26"/>
        <v>63841</v>
      </c>
      <c r="P158" s="2"/>
    </row>
    <row r="159" spans="1:16" hidden="1" x14ac:dyDescent="0.2">
      <c r="A159">
        <v>9923</v>
      </c>
      <c r="B159">
        <v>1973</v>
      </c>
      <c r="C159" s="47">
        <f t="shared" ca="1" si="20"/>
        <v>51</v>
      </c>
      <c r="D159" s="2" t="s">
        <v>23</v>
      </c>
      <c r="E159" s="2" t="s">
        <v>24</v>
      </c>
      <c r="F159" s="2" t="s">
        <v>1686</v>
      </c>
      <c r="G159" s="4" t="str">
        <f t="shared" si="27"/>
        <v>1,730.00</v>
      </c>
      <c r="H159" s="32">
        <f t="shared" si="21"/>
        <v>1730</v>
      </c>
      <c r="I159" s="2">
        <v>67</v>
      </c>
      <c r="J159" s="2">
        <f t="shared" si="22"/>
        <v>1730</v>
      </c>
      <c r="K159" s="2">
        <f t="shared" si="23"/>
        <v>52720.37365591398</v>
      </c>
      <c r="L159" s="2">
        <f t="shared" si="24"/>
        <v>52720.37365591398</v>
      </c>
      <c r="M159" s="2">
        <f t="shared" si="25"/>
        <v>52720.37365591398</v>
      </c>
      <c r="N159" s="2">
        <f t="shared" si="26"/>
        <v>52720.37365591398</v>
      </c>
      <c r="O159" s="96">
        <f t="shared" si="26"/>
        <v>52720.37365591398</v>
      </c>
      <c r="P159" s="2"/>
    </row>
    <row r="160" spans="1:16" hidden="1" x14ac:dyDescent="0.2">
      <c r="A160">
        <v>2814</v>
      </c>
      <c r="B160">
        <v>1977</v>
      </c>
      <c r="C160" s="47">
        <f t="shared" ca="1" si="20"/>
        <v>47</v>
      </c>
      <c r="D160" s="2" t="s">
        <v>23</v>
      </c>
      <c r="E160" s="2" t="s">
        <v>24</v>
      </c>
      <c r="F160" s="2" t="s">
        <v>1690</v>
      </c>
      <c r="G160" s="4" t="str">
        <f t="shared" si="27"/>
        <v>26,759.00</v>
      </c>
      <c r="H160" s="32">
        <f t="shared" si="21"/>
        <v>26759</v>
      </c>
      <c r="I160" s="2">
        <v>9923</v>
      </c>
      <c r="J160" s="2">
        <f t="shared" si="22"/>
        <v>26759</v>
      </c>
      <c r="K160" s="2">
        <f t="shared" si="23"/>
        <v>26759</v>
      </c>
      <c r="L160" s="2">
        <f t="shared" si="24"/>
        <v>26759</v>
      </c>
      <c r="M160" s="2">
        <f t="shared" si="25"/>
        <v>26759</v>
      </c>
      <c r="N160" s="2">
        <f t="shared" si="26"/>
        <v>26759</v>
      </c>
      <c r="O160" s="96">
        <f t="shared" si="26"/>
        <v>26759</v>
      </c>
      <c r="P160" s="2"/>
    </row>
    <row r="161" spans="1:16" hidden="1" x14ac:dyDescent="0.2">
      <c r="A161">
        <v>2711</v>
      </c>
      <c r="B161">
        <v>1977</v>
      </c>
      <c r="C161" s="47">
        <f t="shared" ca="1" si="20"/>
        <v>47</v>
      </c>
      <c r="D161" s="2" t="s">
        <v>40</v>
      </c>
      <c r="E161" s="2" t="s">
        <v>24</v>
      </c>
      <c r="F161" s="2" t="s">
        <v>1691</v>
      </c>
      <c r="G161" s="4" t="str">
        <f t="shared" si="27"/>
        <v>55,412.00</v>
      </c>
      <c r="H161" s="32">
        <f t="shared" si="21"/>
        <v>55412</v>
      </c>
      <c r="I161" s="2">
        <v>2814</v>
      </c>
      <c r="J161" s="2">
        <f t="shared" si="22"/>
        <v>55412</v>
      </c>
      <c r="K161" s="2">
        <f t="shared" si="23"/>
        <v>55412</v>
      </c>
      <c r="L161" s="2">
        <f t="shared" si="24"/>
        <v>55412</v>
      </c>
      <c r="M161" s="2">
        <f t="shared" si="25"/>
        <v>55412</v>
      </c>
      <c r="N161" s="2">
        <f t="shared" si="26"/>
        <v>55412</v>
      </c>
      <c r="O161" s="96">
        <f t="shared" si="26"/>
        <v>55412</v>
      </c>
      <c r="P161" s="2"/>
    </row>
    <row r="162" spans="1:16" hidden="1" x14ac:dyDescent="0.2">
      <c r="A162">
        <v>4320</v>
      </c>
      <c r="B162">
        <v>1980</v>
      </c>
      <c r="C162" s="47">
        <f t="shared" ca="1" si="20"/>
        <v>44</v>
      </c>
      <c r="D162" s="2" t="s">
        <v>23</v>
      </c>
      <c r="E162" s="2" t="s">
        <v>24</v>
      </c>
      <c r="F162" s="2" t="s">
        <v>1709</v>
      </c>
      <c r="G162" s="4" t="str">
        <f t="shared" si="27"/>
        <v>70,647.00</v>
      </c>
      <c r="H162" s="32">
        <f t="shared" si="21"/>
        <v>70647</v>
      </c>
      <c r="I162" s="2">
        <v>2711</v>
      </c>
      <c r="J162" s="2">
        <f t="shared" si="22"/>
        <v>70647</v>
      </c>
      <c r="K162" s="2">
        <f t="shared" si="23"/>
        <v>70647</v>
      </c>
      <c r="L162" s="2">
        <f t="shared" si="24"/>
        <v>70647</v>
      </c>
      <c r="M162" s="2">
        <f t="shared" si="25"/>
        <v>70647</v>
      </c>
      <c r="N162" s="2">
        <f t="shared" si="26"/>
        <v>70647</v>
      </c>
      <c r="O162" s="96">
        <f t="shared" si="26"/>
        <v>70647</v>
      </c>
      <c r="P162" s="2"/>
    </row>
    <row r="163" spans="1:16" hidden="1" x14ac:dyDescent="0.2">
      <c r="A163">
        <v>10451</v>
      </c>
      <c r="B163">
        <v>1966</v>
      </c>
      <c r="C163" s="47">
        <f t="shared" ca="1" si="20"/>
        <v>58</v>
      </c>
      <c r="D163" s="2" t="s">
        <v>23</v>
      </c>
      <c r="E163" s="2" t="s">
        <v>24</v>
      </c>
      <c r="F163" s="2" t="s">
        <v>1732</v>
      </c>
      <c r="G163" s="4" t="str">
        <f t="shared" si="27"/>
        <v>30,630.00</v>
      </c>
      <c r="H163" s="32">
        <f t="shared" si="21"/>
        <v>30630</v>
      </c>
      <c r="I163" s="2">
        <v>4320</v>
      </c>
      <c r="J163" s="2">
        <f t="shared" si="22"/>
        <v>30630</v>
      </c>
      <c r="K163" s="2">
        <f t="shared" si="23"/>
        <v>30630</v>
      </c>
      <c r="L163" s="2">
        <f t="shared" si="24"/>
        <v>30630</v>
      </c>
      <c r="M163" s="2">
        <f t="shared" si="25"/>
        <v>30630</v>
      </c>
      <c r="N163" s="2">
        <f t="shared" si="26"/>
        <v>30630</v>
      </c>
      <c r="O163" s="96">
        <f t="shared" si="26"/>
        <v>30630</v>
      </c>
      <c r="P163" s="2"/>
    </row>
    <row r="164" spans="1:16" hidden="1" x14ac:dyDescent="0.2">
      <c r="A164">
        <v>4198</v>
      </c>
      <c r="B164">
        <v>1966</v>
      </c>
      <c r="C164" s="47">
        <f t="shared" ca="1" si="20"/>
        <v>58</v>
      </c>
      <c r="D164" s="2" t="s">
        <v>40</v>
      </c>
      <c r="E164" s="2" t="s">
        <v>24</v>
      </c>
      <c r="F164" s="2" t="s">
        <v>1734</v>
      </c>
      <c r="G164" s="4" t="str">
        <f t="shared" si="27"/>
        <v>86,979.00</v>
      </c>
      <c r="H164" s="32">
        <f t="shared" si="21"/>
        <v>86979</v>
      </c>
      <c r="I164" s="2">
        <v>10451</v>
      </c>
      <c r="J164" s="2">
        <f t="shared" si="22"/>
        <v>86979</v>
      </c>
      <c r="K164" s="2">
        <f t="shared" si="23"/>
        <v>86979</v>
      </c>
      <c r="L164" s="2">
        <f t="shared" si="24"/>
        <v>86979</v>
      </c>
      <c r="M164" s="2">
        <f t="shared" si="25"/>
        <v>86979</v>
      </c>
      <c r="N164" s="2">
        <f t="shared" si="26"/>
        <v>86979</v>
      </c>
      <c r="O164" s="96">
        <f t="shared" si="26"/>
        <v>86979</v>
      </c>
      <c r="P164" s="2"/>
    </row>
    <row r="165" spans="1:16" hidden="1" x14ac:dyDescent="0.2">
      <c r="A165">
        <v>10814</v>
      </c>
      <c r="B165">
        <v>1948</v>
      </c>
      <c r="C165" s="47">
        <f t="shared" ca="1" si="20"/>
        <v>76</v>
      </c>
      <c r="D165" s="2" t="s">
        <v>53</v>
      </c>
      <c r="E165" s="2" t="s">
        <v>24</v>
      </c>
      <c r="F165" s="2" t="s">
        <v>1736</v>
      </c>
      <c r="G165" s="4" t="str">
        <f t="shared" si="27"/>
        <v>52,034.00</v>
      </c>
      <c r="H165" s="32">
        <f t="shared" si="21"/>
        <v>52034</v>
      </c>
      <c r="I165" s="2">
        <v>4198</v>
      </c>
      <c r="J165" s="2">
        <f t="shared" si="22"/>
        <v>52034</v>
      </c>
      <c r="K165" s="2">
        <f t="shared" si="23"/>
        <v>52034</v>
      </c>
      <c r="L165" s="2">
        <f t="shared" si="24"/>
        <v>52034</v>
      </c>
      <c r="M165" s="2">
        <f t="shared" si="25"/>
        <v>52034</v>
      </c>
      <c r="N165" s="2">
        <f t="shared" si="26"/>
        <v>52034</v>
      </c>
      <c r="O165" s="96">
        <f t="shared" si="26"/>
        <v>52034</v>
      </c>
      <c r="P165" s="2"/>
    </row>
    <row r="166" spans="1:16" hidden="1" x14ac:dyDescent="0.2">
      <c r="A166">
        <v>944</v>
      </c>
      <c r="B166">
        <v>1963</v>
      </c>
      <c r="C166" s="47">
        <f t="shared" ca="1" si="20"/>
        <v>61</v>
      </c>
      <c r="D166" s="2" t="s">
        <v>53</v>
      </c>
      <c r="E166" s="2" t="s">
        <v>24</v>
      </c>
      <c r="F166" s="2" t="s">
        <v>1762</v>
      </c>
      <c r="G166" s="4" t="str">
        <f t="shared" si="27"/>
        <v>57,530.00</v>
      </c>
      <c r="H166" s="32">
        <f t="shared" si="21"/>
        <v>57530</v>
      </c>
      <c r="I166" s="2">
        <v>10814</v>
      </c>
      <c r="J166" s="2">
        <f t="shared" si="22"/>
        <v>57530</v>
      </c>
      <c r="K166" s="2">
        <f t="shared" si="23"/>
        <v>57530</v>
      </c>
      <c r="L166" s="2">
        <f t="shared" si="24"/>
        <v>57530</v>
      </c>
      <c r="M166" s="2">
        <f t="shared" si="25"/>
        <v>57530</v>
      </c>
      <c r="N166" s="2">
        <f t="shared" si="26"/>
        <v>57530</v>
      </c>
      <c r="O166" s="96">
        <f t="shared" si="26"/>
        <v>57530</v>
      </c>
      <c r="P166" s="2"/>
    </row>
    <row r="167" spans="1:16" hidden="1" x14ac:dyDescent="0.2">
      <c r="A167">
        <v>8151</v>
      </c>
      <c r="B167">
        <v>1991</v>
      </c>
      <c r="C167" s="47">
        <f t="shared" ca="1" si="20"/>
        <v>33</v>
      </c>
      <c r="D167" s="2" t="s">
        <v>23</v>
      </c>
      <c r="E167" s="2" t="s">
        <v>24</v>
      </c>
      <c r="F167" s="2" t="s">
        <v>1766</v>
      </c>
      <c r="G167" s="4" t="str">
        <f t="shared" si="27"/>
        <v>41,638.00</v>
      </c>
      <c r="H167" s="32">
        <f t="shared" si="21"/>
        <v>41638</v>
      </c>
      <c r="I167" s="2">
        <v>944</v>
      </c>
      <c r="J167" s="2">
        <f t="shared" si="22"/>
        <v>41638</v>
      </c>
      <c r="K167" s="2">
        <f t="shared" si="23"/>
        <v>41638</v>
      </c>
      <c r="L167" s="2">
        <f t="shared" si="24"/>
        <v>41638</v>
      </c>
      <c r="M167" s="2">
        <f t="shared" si="25"/>
        <v>41638</v>
      </c>
      <c r="N167" s="2">
        <f t="shared" si="26"/>
        <v>41638</v>
      </c>
      <c r="O167" s="96">
        <f t="shared" si="26"/>
        <v>41638</v>
      </c>
      <c r="P167" s="2"/>
    </row>
    <row r="168" spans="1:16" hidden="1" x14ac:dyDescent="0.2">
      <c r="A168">
        <v>6184</v>
      </c>
      <c r="B168">
        <v>1970</v>
      </c>
      <c r="C168" s="47">
        <f t="shared" ca="1" si="20"/>
        <v>54</v>
      </c>
      <c r="D168" s="2" t="s">
        <v>23</v>
      </c>
      <c r="E168" s="2" t="s">
        <v>24</v>
      </c>
      <c r="F168" s="2" t="s">
        <v>1772</v>
      </c>
      <c r="G168" s="4" t="str">
        <f t="shared" si="27"/>
        <v>40,246.00</v>
      </c>
      <c r="H168" s="32">
        <f t="shared" si="21"/>
        <v>40246</v>
      </c>
      <c r="I168" s="2">
        <v>8151</v>
      </c>
      <c r="J168" s="2">
        <f t="shared" si="22"/>
        <v>40246</v>
      </c>
      <c r="K168" s="2">
        <f t="shared" si="23"/>
        <v>40246</v>
      </c>
      <c r="L168" s="2">
        <f t="shared" si="24"/>
        <v>40246</v>
      </c>
      <c r="M168" s="2">
        <f t="shared" si="25"/>
        <v>40246</v>
      </c>
      <c r="N168" s="2">
        <f t="shared" si="26"/>
        <v>40246</v>
      </c>
      <c r="O168" s="96">
        <f t="shared" si="26"/>
        <v>40246</v>
      </c>
      <c r="P168" s="2"/>
    </row>
    <row r="169" spans="1:16" hidden="1" x14ac:dyDescent="0.2">
      <c r="A169">
        <v>3498</v>
      </c>
      <c r="B169">
        <v>1977</v>
      </c>
      <c r="C169" s="47">
        <f t="shared" ca="1" si="20"/>
        <v>47</v>
      </c>
      <c r="D169" s="2" t="s">
        <v>53</v>
      </c>
      <c r="E169" s="2" t="s">
        <v>24</v>
      </c>
      <c r="F169" s="2" t="s">
        <v>1781</v>
      </c>
      <c r="G169" s="4" t="str">
        <f t="shared" si="27"/>
        <v>70,638.00</v>
      </c>
      <c r="H169" s="32">
        <f t="shared" si="21"/>
        <v>70638</v>
      </c>
      <c r="I169" s="2">
        <v>6184</v>
      </c>
      <c r="J169" s="2">
        <f t="shared" si="22"/>
        <v>70638</v>
      </c>
      <c r="K169" s="2">
        <f t="shared" si="23"/>
        <v>70638</v>
      </c>
      <c r="L169" s="2">
        <f t="shared" si="24"/>
        <v>70638</v>
      </c>
      <c r="M169" s="2">
        <f t="shared" si="25"/>
        <v>70638</v>
      </c>
      <c r="N169" s="2">
        <f t="shared" si="26"/>
        <v>70638</v>
      </c>
      <c r="O169" s="96">
        <f t="shared" si="26"/>
        <v>70638</v>
      </c>
      <c r="P169" s="2"/>
    </row>
    <row r="170" spans="1:16" hidden="1" x14ac:dyDescent="0.2">
      <c r="A170">
        <v>2870</v>
      </c>
      <c r="B170">
        <v>1974</v>
      </c>
      <c r="C170" s="47">
        <f t="shared" ca="1" si="20"/>
        <v>50</v>
      </c>
      <c r="D170" s="2" t="s">
        <v>53</v>
      </c>
      <c r="E170" s="2" t="s">
        <v>24</v>
      </c>
      <c r="F170" s="2" t="s">
        <v>1799</v>
      </c>
      <c r="G170" s="4" t="str">
        <f t="shared" si="27"/>
        <v>74,290.00</v>
      </c>
      <c r="H170" s="32">
        <f t="shared" si="21"/>
        <v>74290</v>
      </c>
      <c r="I170" s="2">
        <v>3498</v>
      </c>
      <c r="J170" s="2">
        <f t="shared" si="22"/>
        <v>74290</v>
      </c>
      <c r="K170" s="2">
        <f t="shared" si="23"/>
        <v>74290</v>
      </c>
      <c r="L170" s="2">
        <f t="shared" si="24"/>
        <v>74290</v>
      </c>
      <c r="M170" s="2">
        <f t="shared" si="25"/>
        <v>74290</v>
      </c>
      <c r="N170" s="2">
        <f t="shared" si="26"/>
        <v>74290</v>
      </c>
      <c r="O170" s="96">
        <f t="shared" si="26"/>
        <v>74290</v>
      </c>
      <c r="P170" s="2"/>
    </row>
    <row r="171" spans="1:16" hidden="1" x14ac:dyDescent="0.2">
      <c r="A171">
        <v>7342</v>
      </c>
      <c r="B171">
        <v>1962</v>
      </c>
      <c r="C171" s="47">
        <f t="shared" ca="1" si="20"/>
        <v>62</v>
      </c>
      <c r="D171" s="2" t="s">
        <v>23</v>
      </c>
      <c r="E171" s="2" t="s">
        <v>24</v>
      </c>
      <c r="F171" s="2" t="s">
        <v>1811</v>
      </c>
      <c r="G171" s="4" t="str">
        <f t="shared" si="27"/>
        <v>49,638.00</v>
      </c>
      <c r="H171" s="32">
        <f t="shared" si="21"/>
        <v>49638</v>
      </c>
      <c r="I171" s="2">
        <v>2870</v>
      </c>
      <c r="J171" s="2">
        <f t="shared" si="22"/>
        <v>49638</v>
      </c>
      <c r="K171" s="2">
        <f t="shared" si="23"/>
        <v>49638</v>
      </c>
      <c r="L171" s="2">
        <f t="shared" si="24"/>
        <v>49638</v>
      </c>
      <c r="M171" s="2">
        <f t="shared" si="25"/>
        <v>49638</v>
      </c>
      <c r="N171" s="2">
        <f t="shared" si="26"/>
        <v>49638</v>
      </c>
      <c r="O171" s="96">
        <f t="shared" si="26"/>
        <v>49638</v>
      </c>
      <c r="P171" s="2"/>
    </row>
    <row r="172" spans="1:16" hidden="1" x14ac:dyDescent="0.2">
      <c r="A172">
        <v>1911</v>
      </c>
      <c r="B172">
        <v>1988</v>
      </c>
      <c r="C172" s="47">
        <f t="shared" ca="1" si="20"/>
        <v>36</v>
      </c>
      <c r="D172" s="2" t="s">
        <v>40</v>
      </c>
      <c r="E172" s="2" t="s">
        <v>24</v>
      </c>
      <c r="F172" s="2" t="s">
        <v>1812</v>
      </c>
      <c r="G172" s="4" t="str">
        <f t="shared" si="27"/>
        <v>26,642.00</v>
      </c>
      <c r="H172" s="32">
        <f t="shared" si="21"/>
        <v>26642</v>
      </c>
      <c r="I172" s="2">
        <v>7342</v>
      </c>
      <c r="J172" s="2">
        <f t="shared" si="22"/>
        <v>26642</v>
      </c>
      <c r="K172" s="2">
        <f t="shared" si="23"/>
        <v>26642</v>
      </c>
      <c r="L172" s="2">
        <f t="shared" si="24"/>
        <v>26642</v>
      </c>
      <c r="M172" s="2">
        <f t="shared" si="25"/>
        <v>26642</v>
      </c>
      <c r="N172" s="2">
        <f t="shared" si="26"/>
        <v>26642</v>
      </c>
      <c r="O172" s="96">
        <f t="shared" si="26"/>
        <v>26642</v>
      </c>
      <c r="P172" s="2"/>
    </row>
    <row r="173" spans="1:16" hidden="1" x14ac:dyDescent="0.2">
      <c r="A173">
        <v>10862</v>
      </c>
      <c r="B173">
        <v>1961</v>
      </c>
      <c r="C173" s="47">
        <f t="shared" ca="1" si="20"/>
        <v>63</v>
      </c>
      <c r="D173" s="2" t="s">
        <v>40</v>
      </c>
      <c r="E173" s="2" t="s">
        <v>24</v>
      </c>
      <c r="F173" s="2" t="s">
        <v>1817</v>
      </c>
      <c r="G173" s="4" t="str">
        <f t="shared" si="27"/>
        <v>64,140.00</v>
      </c>
      <c r="H173" s="32">
        <f t="shared" si="21"/>
        <v>64140</v>
      </c>
      <c r="I173" s="2">
        <v>1911</v>
      </c>
      <c r="J173" s="2">
        <f t="shared" si="22"/>
        <v>64140</v>
      </c>
      <c r="K173" s="2">
        <f t="shared" si="23"/>
        <v>64140</v>
      </c>
      <c r="L173" s="2">
        <f t="shared" si="24"/>
        <v>64140</v>
      </c>
      <c r="M173" s="2">
        <f t="shared" si="25"/>
        <v>64140</v>
      </c>
      <c r="N173" s="2">
        <f t="shared" si="26"/>
        <v>64140</v>
      </c>
      <c r="O173" s="96">
        <f t="shared" si="26"/>
        <v>64140</v>
      </c>
      <c r="P173" s="2"/>
    </row>
    <row r="174" spans="1:16" hidden="1" x14ac:dyDescent="0.2">
      <c r="A174">
        <v>2546</v>
      </c>
      <c r="B174">
        <v>1978</v>
      </c>
      <c r="C174" s="47">
        <f t="shared" ca="1" si="20"/>
        <v>46</v>
      </c>
      <c r="D174" s="2" t="s">
        <v>53</v>
      </c>
      <c r="E174" s="2" t="s">
        <v>24</v>
      </c>
      <c r="F174" s="2" t="s">
        <v>1822</v>
      </c>
      <c r="G174" s="4" t="str">
        <f t="shared" si="27"/>
        <v>61,787.00</v>
      </c>
      <c r="H174" s="32">
        <f t="shared" si="21"/>
        <v>61787</v>
      </c>
      <c r="I174" s="2">
        <v>10862</v>
      </c>
      <c r="J174" s="2">
        <f t="shared" si="22"/>
        <v>61787</v>
      </c>
      <c r="K174" s="2">
        <f t="shared" si="23"/>
        <v>61787</v>
      </c>
      <c r="L174" s="2">
        <f t="shared" si="24"/>
        <v>61787</v>
      </c>
      <c r="M174" s="2">
        <f t="shared" si="25"/>
        <v>61787</v>
      </c>
      <c r="N174" s="2">
        <f t="shared" si="26"/>
        <v>61787</v>
      </c>
      <c r="O174" s="96">
        <f t="shared" si="26"/>
        <v>61787</v>
      </c>
      <c r="P174" s="2"/>
    </row>
    <row r="175" spans="1:16" hidden="1" x14ac:dyDescent="0.2">
      <c r="A175">
        <v>3005</v>
      </c>
      <c r="B175">
        <v>1993</v>
      </c>
      <c r="C175" s="47">
        <f t="shared" ca="1" si="20"/>
        <v>31</v>
      </c>
      <c r="D175" s="2" t="s">
        <v>23</v>
      </c>
      <c r="E175" s="2" t="s">
        <v>24</v>
      </c>
      <c r="F175" s="2" t="s">
        <v>1847</v>
      </c>
      <c r="G175" s="4" t="str">
        <f t="shared" si="27"/>
        <v>23,295.00</v>
      </c>
      <c r="H175" s="32">
        <f t="shared" si="21"/>
        <v>23295</v>
      </c>
      <c r="I175" s="2">
        <v>2546</v>
      </c>
      <c r="J175" s="2">
        <f t="shared" si="22"/>
        <v>23295</v>
      </c>
      <c r="K175" s="2">
        <f t="shared" si="23"/>
        <v>23295</v>
      </c>
      <c r="L175" s="2">
        <f t="shared" si="24"/>
        <v>23295</v>
      </c>
      <c r="M175" s="2">
        <f t="shared" si="25"/>
        <v>23295</v>
      </c>
      <c r="N175" s="2">
        <f t="shared" si="26"/>
        <v>23295</v>
      </c>
      <c r="O175" s="96">
        <f t="shared" si="26"/>
        <v>23295</v>
      </c>
      <c r="P175" s="2"/>
    </row>
    <row r="176" spans="1:16" hidden="1" x14ac:dyDescent="0.2">
      <c r="A176">
        <v>8318</v>
      </c>
      <c r="B176">
        <v>1980</v>
      </c>
      <c r="C176" s="47">
        <f t="shared" ca="1" si="20"/>
        <v>44</v>
      </c>
      <c r="D176" s="2" t="s">
        <v>23</v>
      </c>
      <c r="E176" s="2" t="s">
        <v>24</v>
      </c>
      <c r="F176" s="2" t="s">
        <v>1850</v>
      </c>
      <c r="G176" s="4" t="str">
        <f t="shared" si="27"/>
        <v>28,510.00</v>
      </c>
      <c r="H176" s="32">
        <f t="shared" si="21"/>
        <v>28510</v>
      </c>
      <c r="I176" s="2">
        <v>3005</v>
      </c>
      <c r="J176" s="2">
        <f t="shared" si="22"/>
        <v>28510</v>
      </c>
      <c r="K176" s="2">
        <f t="shared" si="23"/>
        <v>28510</v>
      </c>
      <c r="L176" s="2">
        <f t="shared" si="24"/>
        <v>28510</v>
      </c>
      <c r="M176" s="2">
        <f t="shared" si="25"/>
        <v>28510</v>
      </c>
      <c r="N176" s="2">
        <f t="shared" si="26"/>
        <v>28510</v>
      </c>
      <c r="O176" s="96">
        <f t="shared" si="26"/>
        <v>28510</v>
      </c>
      <c r="P176" s="2"/>
    </row>
    <row r="177" spans="1:16" hidden="1" x14ac:dyDescent="0.2">
      <c r="A177">
        <v>2930</v>
      </c>
      <c r="B177">
        <v>1979</v>
      </c>
      <c r="C177" s="47">
        <f t="shared" ca="1" si="20"/>
        <v>45</v>
      </c>
      <c r="D177" s="2" t="s">
        <v>23</v>
      </c>
      <c r="E177" s="2" t="s">
        <v>24</v>
      </c>
      <c r="F177" s="2" t="s">
        <v>1857</v>
      </c>
      <c r="G177" s="4" t="str">
        <f t="shared" si="27"/>
        <v>36,997.00</v>
      </c>
      <c r="H177" s="32">
        <f t="shared" si="21"/>
        <v>36997</v>
      </c>
      <c r="I177" s="2">
        <v>8318</v>
      </c>
      <c r="J177" s="2">
        <f t="shared" si="22"/>
        <v>36997</v>
      </c>
      <c r="K177" s="2">
        <f t="shared" si="23"/>
        <v>36997</v>
      </c>
      <c r="L177" s="2">
        <f t="shared" si="24"/>
        <v>36997</v>
      </c>
      <c r="M177" s="2">
        <f t="shared" si="25"/>
        <v>36997</v>
      </c>
      <c r="N177" s="2">
        <f t="shared" si="26"/>
        <v>36997</v>
      </c>
      <c r="O177" s="96">
        <f t="shared" si="26"/>
        <v>36997</v>
      </c>
      <c r="P177" s="2"/>
    </row>
    <row r="178" spans="1:16" hidden="1" x14ac:dyDescent="0.2">
      <c r="A178">
        <v>8216</v>
      </c>
      <c r="B178">
        <v>1973</v>
      </c>
      <c r="C178" s="47">
        <f t="shared" ca="1" si="20"/>
        <v>51</v>
      </c>
      <c r="D178" s="2" t="s">
        <v>40</v>
      </c>
      <c r="E178" s="2" t="s">
        <v>24</v>
      </c>
      <c r="F178" s="2" t="s">
        <v>1871</v>
      </c>
      <c r="G178" s="4" t="str">
        <f t="shared" si="27"/>
        <v>68,805.00</v>
      </c>
      <c r="H178" s="32">
        <f t="shared" si="21"/>
        <v>68805</v>
      </c>
      <c r="I178" s="2">
        <v>2930</v>
      </c>
      <c r="J178" s="2">
        <f t="shared" si="22"/>
        <v>68805</v>
      </c>
      <c r="K178" s="2">
        <f t="shared" si="23"/>
        <v>68805</v>
      </c>
      <c r="L178" s="2">
        <f t="shared" si="24"/>
        <v>68805</v>
      </c>
      <c r="M178" s="2">
        <f t="shared" si="25"/>
        <v>68805</v>
      </c>
      <c r="N178" s="2">
        <f t="shared" si="26"/>
        <v>68805</v>
      </c>
      <c r="O178" s="96">
        <f t="shared" si="26"/>
        <v>68805</v>
      </c>
      <c r="P178" s="2"/>
    </row>
    <row r="179" spans="1:16" hidden="1" x14ac:dyDescent="0.2">
      <c r="A179">
        <v>1212</v>
      </c>
      <c r="B179">
        <v>1974</v>
      </c>
      <c r="C179" s="47">
        <f t="shared" ca="1" si="20"/>
        <v>50</v>
      </c>
      <c r="D179" s="2" t="s">
        <v>40</v>
      </c>
      <c r="E179" s="2" t="s">
        <v>24</v>
      </c>
      <c r="F179" s="2" t="s">
        <v>1895</v>
      </c>
      <c r="G179" s="4" t="str">
        <f t="shared" si="27"/>
        <v>45,072.00</v>
      </c>
      <c r="H179" s="32">
        <f t="shared" si="21"/>
        <v>45072</v>
      </c>
      <c r="I179" s="2">
        <v>8216</v>
      </c>
      <c r="J179" s="2">
        <f t="shared" si="22"/>
        <v>45072</v>
      </c>
      <c r="K179" s="2">
        <f t="shared" si="23"/>
        <v>45072</v>
      </c>
      <c r="L179" s="2">
        <f t="shared" si="24"/>
        <v>45072</v>
      </c>
      <c r="M179" s="2">
        <f t="shared" si="25"/>
        <v>45072</v>
      </c>
      <c r="N179" s="2">
        <f t="shared" si="26"/>
        <v>45072</v>
      </c>
      <c r="O179" s="96">
        <f t="shared" si="26"/>
        <v>45072</v>
      </c>
      <c r="P179" s="2"/>
    </row>
    <row r="180" spans="1:16" hidden="1" x14ac:dyDescent="0.2">
      <c r="A180">
        <v>2541</v>
      </c>
      <c r="B180">
        <v>1977</v>
      </c>
      <c r="C180" s="47">
        <f t="shared" ca="1" si="20"/>
        <v>47</v>
      </c>
      <c r="D180" s="2" t="s">
        <v>40</v>
      </c>
      <c r="E180" s="2" t="s">
        <v>24</v>
      </c>
      <c r="F180" s="2" t="s">
        <v>1901</v>
      </c>
      <c r="G180" s="4" t="str">
        <f t="shared" si="27"/>
        <v>36,921.00</v>
      </c>
      <c r="H180" s="32">
        <f t="shared" si="21"/>
        <v>36921</v>
      </c>
      <c r="I180" s="2">
        <v>1212</v>
      </c>
      <c r="J180" s="2">
        <f t="shared" si="22"/>
        <v>36921</v>
      </c>
      <c r="K180" s="2">
        <f t="shared" si="23"/>
        <v>36921</v>
      </c>
      <c r="L180" s="2">
        <f t="shared" si="24"/>
        <v>36921</v>
      </c>
      <c r="M180" s="2">
        <f t="shared" si="25"/>
        <v>36921</v>
      </c>
      <c r="N180" s="2">
        <f t="shared" si="26"/>
        <v>36921</v>
      </c>
      <c r="O180" s="96">
        <f t="shared" si="26"/>
        <v>36921</v>
      </c>
      <c r="P180" s="2"/>
    </row>
    <row r="181" spans="1:16" hidden="1" x14ac:dyDescent="0.2">
      <c r="A181">
        <v>10659</v>
      </c>
      <c r="B181">
        <v>1980</v>
      </c>
      <c r="C181" s="47">
        <f t="shared" ca="1" si="20"/>
        <v>44</v>
      </c>
      <c r="D181" s="2" t="s">
        <v>23</v>
      </c>
      <c r="E181" s="2" t="s">
        <v>24</v>
      </c>
      <c r="F181" s="2" t="s">
        <v>1930</v>
      </c>
      <c r="G181" s="4" t="str">
        <f t="shared" si="27"/>
        <v>37,859.00</v>
      </c>
      <c r="H181" s="32">
        <f t="shared" si="21"/>
        <v>37859</v>
      </c>
      <c r="I181" s="2">
        <v>2541</v>
      </c>
      <c r="J181" s="2">
        <f t="shared" si="22"/>
        <v>37859</v>
      </c>
      <c r="K181" s="2">
        <f t="shared" si="23"/>
        <v>37859</v>
      </c>
      <c r="L181" s="2">
        <f t="shared" si="24"/>
        <v>37859</v>
      </c>
      <c r="M181" s="2">
        <f t="shared" si="25"/>
        <v>37859</v>
      </c>
      <c r="N181" s="2">
        <f t="shared" si="26"/>
        <v>37859</v>
      </c>
      <c r="O181" s="96">
        <f t="shared" si="26"/>
        <v>37859</v>
      </c>
      <c r="P181" s="2"/>
    </row>
    <row r="182" spans="1:16" hidden="1" x14ac:dyDescent="0.2">
      <c r="A182">
        <v>10905</v>
      </c>
      <c r="B182">
        <v>1956</v>
      </c>
      <c r="C182" s="47">
        <f t="shared" ca="1" si="20"/>
        <v>68</v>
      </c>
      <c r="D182" s="2" t="s">
        <v>43</v>
      </c>
      <c r="E182" s="2" t="s">
        <v>24</v>
      </c>
      <c r="F182" s="2" t="s">
        <v>1934</v>
      </c>
      <c r="G182" s="4" t="str">
        <f t="shared" si="27"/>
        <v>21,282.00</v>
      </c>
      <c r="H182" s="32">
        <f t="shared" si="21"/>
        <v>21282</v>
      </c>
      <c r="I182" s="2">
        <v>10659</v>
      </c>
      <c r="J182" s="2">
        <f t="shared" si="22"/>
        <v>21282</v>
      </c>
      <c r="K182" s="2">
        <f t="shared" si="23"/>
        <v>21282</v>
      </c>
      <c r="L182" s="2">
        <f t="shared" si="24"/>
        <v>21282</v>
      </c>
      <c r="M182" s="2">
        <f t="shared" si="25"/>
        <v>21282</v>
      </c>
      <c r="N182" s="2">
        <f t="shared" si="26"/>
        <v>21282</v>
      </c>
      <c r="O182" s="96">
        <f t="shared" si="26"/>
        <v>21282</v>
      </c>
      <c r="P182" s="2"/>
    </row>
    <row r="183" spans="1:16" hidden="1" x14ac:dyDescent="0.2">
      <c r="A183">
        <v>8910</v>
      </c>
      <c r="B183">
        <v>1956</v>
      </c>
      <c r="C183" s="47">
        <f t="shared" ca="1" si="20"/>
        <v>68</v>
      </c>
      <c r="D183" s="2" t="s">
        <v>53</v>
      </c>
      <c r="E183" s="2" t="s">
        <v>24</v>
      </c>
      <c r="F183" s="2" t="s">
        <v>1936</v>
      </c>
      <c r="G183" s="4" t="str">
        <f t="shared" si="27"/>
        <v>62,637.00</v>
      </c>
      <c r="H183" s="32">
        <f t="shared" si="21"/>
        <v>62637</v>
      </c>
      <c r="I183" s="2">
        <v>10905</v>
      </c>
      <c r="J183" s="2">
        <f t="shared" si="22"/>
        <v>62637</v>
      </c>
      <c r="K183" s="2">
        <f t="shared" si="23"/>
        <v>62637</v>
      </c>
      <c r="L183" s="2">
        <f t="shared" si="24"/>
        <v>62637</v>
      </c>
      <c r="M183" s="2">
        <f t="shared" si="25"/>
        <v>62637</v>
      </c>
      <c r="N183" s="2">
        <f t="shared" si="26"/>
        <v>62637</v>
      </c>
      <c r="O183" s="96">
        <f t="shared" si="26"/>
        <v>62637</v>
      </c>
      <c r="P183" s="2"/>
    </row>
    <row r="184" spans="1:16" hidden="1" x14ac:dyDescent="0.2">
      <c r="A184">
        <v>7349</v>
      </c>
      <c r="B184">
        <v>1974</v>
      </c>
      <c r="C184" s="47">
        <f t="shared" ca="1" si="20"/>
        <v>50</v>
      </c>
      <c r="D184" s="2" t="s">
        <v>23</v>
      </c>
      <c r="E184" s="2" t="s">
        <v>24</v>
      </c>
      <c r="F184" s="2" t="s">
        <v>1942</v>
      </c>
      <c r="G184" s="4" t="str">
        <f t="shared" si="27"/>
        <v>82,025.00</v>
      </c>
      <c r="H184" s="32">
        <f t="shared" si="21"/>
        <v>82025</v>
      </c>
      <c r="I184" s="2">
        <v>8910</v>
      </c>
      <c r="J184" s="2">
        <f t="shared" si="22"/>
        <v>82025</v>
      </c>
      <c r="K184" s="2">
        <f t="shared" si="23"/>
        <v>82025</v>
      </c>
      <c r="L184" s="2">
        <f t="shared" si="24"/>
        <v>82025</v>
      </c>
      <c r="M184" s="2">
        <f t="shared" si="25"/>
        <v>82025</v>
      </c>
      <c r="N184" s="2">
        <f t="shared" si="26"/>
        <v>82025</v>
      </c>
      <c r="O184" s="96">
        <f t="shared" si="26"/>
        <v>82025</v>
      </c>
      <c r="P184" s="2"/>
    </row>
    <row r="185" spans="1:16" hidden="1" x14ac:dyDescent="0.2">
      <c r="A185">
        <v>7872</v>
      </c>
      <c r="B185">
        <v>1976</v>
      </c>
      <c r="C185" s="47">
        <f t="shared" ca="1" si="20"/>
        <v>48</v>
      </c>
      <c r="D185" s="2" t="s">
        <v>23</v>
      </c>
      <c r="E185" s="2" t="s">
        <v>24</v>
      </c>
      <c r="F185" s="2" t="s">
        <v>1953</v>
      </c>
      <c r="G185" s="4" t="str">
        <f t="shared" si="27"/>
        <v>64,892.00</v>
      </c>
      <c r="H185" s="32">
        <f t="shared" si="21"/>
        <v>64892</v>
      </c>
      <c r="I185" s="2">
        <v>7349</v>
      </c>
      <c r="J185" s="2">
        <f t="shared" si="22"/>
        <v>64892</v>
      </c>
      <c r="K185" s="2">
        <f t="shared" si="23"/>
        <v>64892</v>
      </c>
      <c r="L185" s="2">
        <f t="shared" si="24"/>
        <v>64892</v>
      </c>
      <c r="M185" s="2">
        <f t="shared" si="25"/>
        <v>64892</v>
      </c>
      <c r="N185" s="2">
        <f t="shared" si="26"/>
        <v>64892</v>
      </c>
      <c r="O185" s="96">
        <f t="shared" si="26"/>
        <v>64892</v>
      </c>
      <c r="P185" s="2"/>
    </row>
    <row r="186" spans="1:16" hidden="1" x14ac:dyDescent="0.2">
      <c r="A186">
        <v>4290</v>
      </c>
      <c r="B186">
        <v>1973</v>
      </c>
      <c r="C186" s="47">
        <f t="shared" ca="1" si="20"/>
        <v>51</v>
      </c>
      <c r="D186" s="2" t="s">
        <v>23</v>
      </c>
      <c r="E186" s="2" t="s">
        <v>24</v>
      </c>
      <c r="F186" s="2" t="s">
        <v>1961</v>
      </c>
      <c r="G186" s="4" t="str">
        <f t="shared" si="27"/>
        <v>29,819.00</v>
      </c>
      <c r="H186" s="32">
        <f t="shared" si="21"/>
        <v>29819</v>
      </c>
      <c r="I186" s="2">
        <v>7872</v>
      </c>
      <c r="J186" s="2">
        <f t="shared" si="22"/>
        <v>29819</v>
      </c>
      <c r="K186" s="2">
        <f t="shared" si="23"/>
        <v>29819</v>
      </c>
      <c r="L186" s="2">
        <f t="shared" si="24"/>
        <v>29819</v>
      </c>
      <c r="M186" s="2">
        <f t="shared" si="25"/>
        <v>29819</v>
      </c>
      <c r="N186" s="2">
        <f t="shared" si="26"/>
        <v>29819</v>
      </c>
      <c r="O186" s="96">
        <f t="shared" si="26"/>
        <v>29819</v>
      </c>
      <c r="P186" s="2"/>
    </row>
    <row r="187" spans="1:16" hidden="1" x14ac:dyDescent="0.2">
      <c r="A187">
        <v>7408</v>
      </c>
      <c r="B187">
        <v>1953</v>
      </c>
      <c r="C187" s="47">
        <f t="shared" ca="1" si="20"/>
        <v>71</v>
      </c>
      <c r="D187" s="2" t="s">
        <v>43</v>
      </c>
      <c r="E187" s="2" t="s">
        <v>24</v>
      </c>
      <c r="F187" s="2" t="s">
        <v>1964</v>
      </c>
      <c r="G187" s="4" t="str">
        <f t="shared" si="27"/>
        <v>65,706.00</v>
      </c>
      <c r="H187" s="32">
        <f t="shared" si="21"/>
        <v>65706</v>
      </c>
      <c r="I187" s="2">
        <v>4290</v>
      </c>
      <c r="J187" s="2">
        <f t="shared" si="22"/>
        <v>65706</v>
      </c>
      <c r="K187" s="2">
        <f t="shared" si="23"/>
        <v>65706</v>
      </c>
      <c r="L187" s="2">
        <f t="shared" si="24"/>
        <v>65706</v>
      </c>
      <c r="M187" s="2">
        <f t="shared" si="25"/>
        <v>65706</v>
      </c>
      <c r="N187" s="2">
        <f t="shared" si="26"/>
        <v>65706</v>
      </c>
      <c r="O187" s="96">
        <f t="shared" si="26"/>
        <v>65706</v>
      </c>
      <c r="P187" s="2"/>
    </row>
    <row r="188" spans="1:16" hidden="1" x14ac:dyDescent="0.2">
      <c r="A188">
        <v>9986</v>
      </c>
      <c r="B188">
        <v>1983</v>
      </c>
      <c r="C188" s="47">
        <f t="shared" ca="1" si="20"/>
        <v>41</v>
      </c>
      <c r="D188" s="2" t="s">
        <v>23</v>
      </c>
      <c r="E188" s="2" t="s">
        <v>24</v>
      </c>
      <c r="F188" s="2" t="s">
        <v>162</v>
      </c>
      <c r="G188" s="4" t="str">
        <f t="shared" si="27"/>
        <v>31,859.00</v>
      </c>
      <c r="H188" s="32">
        <f t="shared" si="21"/>
        <v>31859</v>
      </c>
      <c r="I188" s="2">
        <v>7408</v>
      </c>
      <c r="J188" s="2">
        <f t="shared" si="22"/>
        <v>31859</v>
      </c>
      <c r="K188" s="2">
        <f t="shared" si="23"/>
        <v>31859</v>
      </c>
      <c r="L188" s="2">
        <f t="shared" si="24"/>
        <v>31859</v>
      </c>
      <c r="M188" s="2">
        <f t="shared" si="25"/>
        <v>31859</v>
      </c>
      <c r="N188" s="2">
        <f t="shared" si="26"/>
        <v>31859</v>
      </c>
      <c r="O188" s="96">
        <f t="shared" si="26"/>
        <v>31859</v>
      </c>
      <c r="P188" s="2"/>
    </row>
    <row r="189" spans="1:16" hidden="1" x14ac:dyDescent="0.2">
      <c r="A189">
        <v>8235</v>
      </c>
      <c r="B189">
        <v>1957</v>
      </c>
      <c r="C189" s="47">
        <f t="shared" ca="1" si="20"/>
        <v>67</v>
      </c>
      <c r="D189" s="2" t="s">
        <v>23</v>
      </c>
      <c r="E189" s="2" t="s">
        <v>24</v>
      </c>
      <c r="F189" s="2" t="s">
        <v>1966</v>
      </c>
      <c r="G189" s="4" t="str">
        <f t="shared" si="27"/>
        <v>58,710.00</v>
      </c>
      <c r="H189" s="32">
        <f t="shared" si="21"/>
        <v>58710</v>
      </c>
      <c r="I189" s="2">
        <v>9986</v>
      </c>
      <c r="J189" s="2">
        <f t="shared" si="22"/>
        <v>58710</v>
      </c>
      <c r="K189" s="2">
        <f t="shared" si="23"/>
        <v>58710</v>
      </c>
      <c r="L189" s="2">
        <f t="shared" si="24"/>
        <v>58710</v>
      </c>
      <c r="M189" s="2">
        <f t="shared" si="25"/>
        <v>58710</v>
      </c>
      <c r="N189" s="2">
        <f t="shared" si="26"/>
        <v>58710</v>
      </c>
      <c r="O189" s="96">
        <f t="shared" si="26"/>
        <v>58710</v>
      </c>
      <c r="P189" s="2"/>
    </row>
    <row r="190" spans="1:16" hidden="1" x14ac:dyDescent="0.2">
      <c r="A190">
        <v>10949</v>
      </c>
      <c r="B190">
        <v>1964</v>
      </c>
      <c r="C190" s="47">
        <f t="shared" ca="1" si="20"/>
        <v>60</v>
      </c>
      <c r="D190" s="2" t="s">
        <v>23</v>
      </c>
      <c r="E190" s="2" t="s">
        <v>24</v>
      </c>
      <c r="F190" s="2" t="s">
        <v>1979</v>
      </c>
      <c r="G190" s="4" t="str">
        <f t="shared" si="27"/>
        <v>82,460.00</v>
      </c>
      <c r="H190" s="32">
        <f t="shared" si="21"/>
        <v>82460</v>
      </c>
      <c r="I190" s="2">
        <v>8235</v>
      </c>
      <c r="J190" s="2">
        <f t="shared" si="22"/>
        <v>82460</v>
      </c>
      <c r="K190" s="2">
        <f t="shared" si="23"/>
        <v>82460</v>
      </c>
      <c r="L190" s="2">
        <f t="shared" si="24"/>
        <v>82460</v>
      </c>
      <c r="M190" s="2">
        <f t="shared" si="25"/>
        <v>82460</v>
      </c>
      <c r="N190" s="2">
        <f t="shared" si="26"/>
        <v>82460</v>
      </c>
      <c r="O190" s="96">
        <f t="shared" si="26"/>
        <v>82460</v>
      </c>
      <c r="P190" s="2"/>
    </row>
    <row r="191" spans="1:16" hidden="1" x14ac:dyDescent="0.2">
      <c r="A191">
        <v>7284</v>
      </c>
      <c r="B191">
        <v>1954</v>
      </c>
      <c r="C191" s="47">
        <f t="shared" ca="1" si="20"/>
        <v>70</v>
      </c>
      <c r="D191" s="2" t="s">
        <v>23</v>
      </c>
      <c r="E191" s="2" t="s">
        <v>24</v>
      </c>
      <c r="F191" s="2" t="s">
        <v>1981</v>
      </c>
      <c r="G191" s="4" t="str">
        <f t="shared" si="27"/>
        <v>83,829.00</v>
      </c>
      <c r="H191" s="32">
        <f t="shared" si="21"/>
        <v>83829</v>
      </c>
      <c r="I191" s="2">
        <v>10949</v>
      </c>
      <c r="J191" s="2">
        <f t="shared" si="22"/>
        <v>83829</v>
      </c>
      <c r="K191" s="2">
        <f t="shared" si="23"/>
        <v>83829</v>
      </c>
      <c r="L191" s="2">
        <f t="shared" si="24"/>
        <v>83829</v>
      </c>
      <c r="M191" s="2">
        <f t="shared" si="25"/>
        <v>83829</v>
      </c>
      <c r="N191" s="2">
        <f t="shared" si="26"/>
        <v>83829</v>
      </c>
      <c r="O191" s="96">
        <f t="shared" si="26"/>
        <v>83829</v>
      </c>
      <c r="P191" s="2"/>
    </row>
    <row r="192" spans="1:16" hidden="1" x14ac:dyDescent="0.2">
      <c r="A192">
        <v>9529</v>
      </c>
      <c r="B192">
        <v>1991</v>
      </c>
      <c r="C192" s="47">
        <f t="shared" ca="1" si="20"/>
        <v>33</v>
      </c>
      <c r="D192" s="2" t="s">
        <v>23</v>
      </c>
      <c r="E192" s="2" t="s">
        <v>24</v>
      </c>
      <c r="F192" s="2" t="s">
        <v>1981</v>
      </c>
      <c r="G192" s="4" t="str">
        <f t="shared" si="27"/>
        <v>83,829.00</v>
      </c>
      <c r="H192" s="32">
        <f t="shared" si="21"/>
        <v>83829</v>
      </c>
      <c r="I192" s="2">
        <v>7284</v>
      </c>
      <c r="J192" s="2">
        <f t="shared" si="22"/>
        <v>83829</v>
      </c>
      <c r="K192" s="2">
        <f t="shared" si="23"/>
        <v>83829</v>
      </c>
      <c r="L192" s="2">
        <f t="shared" si="24"/>
        <v>83829</v>
      </c>
      <c r="M192" s="2">
        <f t="shared" si="25"/>
        <v>83829</v>
      </c>
      <c r="N192" s="2">
        <f t="shared" si="26"/>
        <v>83829</v>
      </c>
      <c r="O192" s="96">
        <f t="shared" si="26"/>
        <v>83829</v>
      </c>
      <c r="P192" s="2"/>
    </row>
    <row r="193" spans="1:16" hidden="1" x14ac:dyDescent="0.2">
      <c r="A193">
        <v>9930</v>
      </c>
      <c r="B193">
        <v>1945</v>
      </c>
      <c r="C193" s="47">
        <f t="shared" ca="1" si="20"/>
        <v>79</v>
      </c>
      <c r="D193" s="2" t="s">
        <v>53</v>
      </c>
      <c r="E193" s="2" t="s">
        <v>24</v>
      </c>
      <c r="F193" s="2" t="s">
        <v>1983</v>
      </c>
      <c r="G193" s="4" t="str">
        <f t="shared" si="27"/>
        <v>33,462.00</v>
      </c>
      <c r="H193" s="32">
        <f t="shared" si="21"/>
        <v>33462</v>
      </c>
      <c r="I193" s="2">
        <v>9529</v>
      </c>
      <c r="J193" s="2">
        <f t="shared" si="22"/>
        <v>33462</v>
      </c>
      <c r="K193" s="2">
        <f t="shared" si="23"/>
        <v>33462</v>
      </c>
      <c r="L193" s="2">
        <f t="shared" si="24"/>
        <v>33462</v>
      </c>
      <c r="M193" s="2">
        <f t="shared" si="25"/>
        <v>33462</v>
      </c>
      <c r="N193" s="2">
        <f t="shared" si="26"/>
        <v>33462</v>
      </c>
      <c r="O193" s="96">
        <f t="shared" si="26"/>
        <v>33462</v>
      </c>
      <c r="P193" s="2"/>
    </row>
    <row r="194" spans="1:16" hidden="1" x14ac:dyDescent="0.2">
      <c r="A194">
        <v>10270</v>
      </c>
      <c r="B194">
        <v>1982</v>
      </c>
      <c r="C194" s="47">
        <f t="shared" ca="1" si="20"/>
        <v>42</v>
      </c>
      <c r="D194" s="2" t="s">
        <v>23</v>
      </c>
      <c r="E194" s="2" t="s">
        <v>24</v>
      </c>
      <c r="F194" s="2" t="s">
        <v>1984</v>
      </c>
      <c r="G194" s="4" t="str">
        <f t="shared" si="27"/>
        <v>36,627.00</v>
      </c>
      <c r="H194" s="32">
        <f t="shared" si="21"/>
        <v>36627</v>
      </c>
      <c r="I194" s="2">
        <v>9930</v>
      </c>
      <c r="J194" s="2">
        <f t="shared" si="22"/>
        <v>36627</v>
      </c>
      <c r="K194" s="2">
        <f t="shared" si="23"/>
        <v>36627</v>
      </c>
      <c r="L194" s="2">
        <f t="shared" si="24"/>
        <v>36627</v>
      </c>
      <c r="M194" s="2">
        <f t="shared" si="25"/>
        <v>36627</v>
      </c>
      <c r="N194" s="2">
        <f t="shared" si="26"/>
        <v>36627</v>
      </c>
      <c r="O194" s="96">
        <f t="shared" si="26"/>
        <v>36627</v>
      </c>
      <c r="P194" s="2"/>
    </row>
    <row r="195" spans="1:16" hidden="1" x14ac:dyDescent="0.2">
      <c r="A195">
        <v>760</v>
      </c>
      <c r="B195">
        <v>1976</v>
      </c>
      <c r="C195" s="47">
        <f t="shared" ca="1" si="20"/>
        <v>48</v>
      </c>
      <c r="D195" s="2" t="s">
        <v>23</v>
      </c>
      <c r="E195" s="2" t="s">
        <v>24</v>
      </c>
      <c r="F195" s="2" t="s">
        <v>2008</v>
      </c>
      <c r="G195" s="4" t="str">
        <f t="shared" si="27"/>
        <v>76,773.00</v>
      </c>
      <c r="H195" s="32">
        <f t="shared" si="21"/>
        <v>76773</v>
      </c>
      <c r="I195" s="2">
        <v>10270</v>
      </c>
      <c r="J195" s="2">
        <f t="shared" si="22"/>
        <v>76773</v>
      </c>
      <c r="K195" s="2">
        <f t="shared" si="23"/>
        <v>76773</v>
      </c>
      <c r="L195" s="2">
        <f t="shared" si="24"/>
        <v>76773</v>
      </c>
      <c r="M195" s="2">
        <f t="shared" si="25"/>
        <v>76773</v>
      </c>
      <c r="N195" s="2">
        <f t="shared" si="26"/>
        <v>76773</v>
      </c>
      <c r="O195" s="96">
        <f t="shared" si="26"/>
        <v>76773</v>
      </c>
      <c r="P195" s="2"/>
    </row>
    <row r="196" spans="1:16" hidden="1" x14ac:dyDescent="0.2">
      <c r="A196">
        <v>5519</v>
      </c>
      <c r="B196">
        <v>1957</v>
      </c>
      <c r="C196" s="47">
        <f t="shared" ref="C196:C259" ca="1" si="28">(YEAR(NOW())-B196)</f>
        <v>67</v>
      </c>
      <c r="D196" s="2" t="s">
        <v>43</v>
      </c>
      <c r="E196" s="2" t="s">
        <v>24</v>
      </c>
      <c r="F196" s="2" t="s">
        <v>2026</v>
      </c>
      <c r="G196" s="4" t="str">
        <f t="shared" si="27"/>
        <v>31,395.00</v>
      </c>
      <c r="H196" s="32">
        <f t="shared" ref="H196:H259" si="29">VALUE(G196)</f>
        <v>31395</v>
      </c>
      <c r="I196" s="2">
        <v>760</v>
      </c>
      <c r="J196" s="2">
        <f t="shared" ref="J196:J259" si="30">IF(AND($D196="Basic",$H196&lt;10000),$V$29,$H196)</f>
        <v>31395</v>
      </c>
      <c r="K196" s="2">
        <f t="shared" ref="K196:K259" si="31">IF(AND($D196="Graduation",J196&lt;10000),$V$30,J196)</f>
        <v>31395</v>
      </c>
      <c r="L196" s="2">
        <f t="shared" ref="L196:L259" si="32">IF(AND($D196="2n Cycle",K196&lt;10000),$V$31,K196)</f>
        <v>31395</v>
      </c>
      <c r="M196" s="2">
        <f t="shared" ref="M196:M259" si="33">IF(AND($D196="Master",L196&lt;10000),$V$32,L196)</f>
        <v>31395</v>
      </c>
      <c r="N196" s="2">
        <f t="shared" ref="N196:O259" si="34">IF(AND($D196="PhD",M196&lt;10000),$V$33,M196)</f>
        <v>31395</v>
      </c>
      <c r="O196" s="96">
        <f t="shared" si="34"/>
        <v>31395</v>
      </c>
      <c r="P196" s="2"/>
    </row>
    <row r="197" spans="1:16" hidden="1" x14ac:dyDescent="0.2">
      <c r="A197">
        <v>232</v>
      </c>
      <c r="B197">
        <v>1966</v>
      </c>
      <c r="C197" s="47">
        <f t="shared" ca="1" si="28"/>
        <v>58</v>
      </c>
      <c r="D197" s="2" t="s">
        <v>40</v>
      </c>
      <c r="E197" s="2" t="s">
        <v>24</v>
      </c>
      <c r="F197" s="2" t="s">
        <v>2030</v>
      </c>
      <c r="G197" s="4" t="str">
        <f t="shared" ref="G197:G260" si="35">REPLACE(F197,1,1,"")</f>
        <v>58,086.00</v>
      </c>
      <c r="H197" s="32">
        <f t="shared" si="29"/>
        <v>58086</v>
      </c>
      <c r="I197" s="2">
        <v>5519</v>
      </c>
      <c r="J197" s="2">
        <f t="shared" si="30"/>
        <v>58086</v>
      </c>
      <c r="K197" s="2">
        <f t="shared" si="31"/>
        <v>58086</v>
      </c>
      <c r="L197" s="2">
        <f t="shared" si="32"/>
        <v>58086</v>
      </c>
      <c r="M197" s="2">
        <f t="shared" si="33"/>
        <v>58086</v>
      </c>
      <c r="N197" s="2">
        <f t="shared" si="34"/>
        <v>58086</v>
      </c>
      <c r="O197" s="96">
        <f t="shared" si="34"/>
        <v>58086</v>
      </c>
      <c r="P197" s="2"/>
    </row>
    <row r="198" spans="1:16" hidden="1" x14ac:dyDescent="0.2">
      <c r="A198">
        <v>3009</v>
      </c>
      <c r="B198">
        <v>1963</v>
      </c>
      <c r="C198" s="47">
        <f t="shared" ca="1" si="28"/>
        <v>61</v>
      </c>
      <c r="D198" s="2" t="s">
        <v>23</v>
      </c>
      <c r="E198" s="2" t="s">
        <v>24</v>
      </c>
      <c r="F198" s="2" t="s">
        <v>2033</v>
      </c>
      <c r="G198" s="4" t="str">
        <f t="shared" si="35"/>
        <v>23,910.00</v>
      </c>
      <c r="H198" s="32">
        <f t="shared" si="29"/>
        <v>23910</v>
      </c>
      <c r="I198" s="2">
        <v>232</v>
      </c>
      <c r="J198" s="2">
        <f t="shared" si="30"/>
        <v>23910</v>
      </c>
      <c r="K198" s="2">
        <f t="shared" si="31"/>
        <v>23910</v>
      </c>
      <c r="L198" s="2">
        <f t="shared" si="32"/>
        <v>23910</v>
      </c>
      <c r="M198" s="2">
        <f t="shared" si="33"/>
        <v>23910</v>
      </c>
      <c r="N198" s="2">
        <f t="shared" si="34"/>
        <v>23910</v>
      </c>
      <c r="O198" s="96">
        <f t="shared" si="34"/>
        <v>23910</v>
      </c>
      <c r="P198" s="2"/>
    </row>
    <row r="199" spans="1:16" hidden="1" x14ac:dyDescent="0.2">
      <c r="A199">
        <v>6518</v>
      </c>
      <c r="B199">
        <v>1952</v>
      </c>
      <c r="C199" s="47">
        <f t="shared" ca="1" si="28"/>
        <v>72</v>
      </c>
      <c r="D199" s="2" t="s">
        <v>23</v>
      </c>
      <c r="E199" s="2" t="s">
        <v>24</v>
      </c>
      <c r="F199" s="2" t="s">
        <v>2035</v>
      </c>
      <c r="G199" s="4" t="str">
        <f t="shared" si="35"/>
        <v>71,128.00</v>
      </c>
      <c r="H199" s="32">
        <f t="shared" si="29"/>
        <v>71128</v>
      </c>
      <c r="I199" s="2">
        <v>3009</v>
      </c>
      <c r="J199" s="2">
        <f t="shared" si="30"/>
        <v>71128</v>
      </c>
      <c r="K199" s="2">
        <f t="shared" si="31"/>
        <v>71128</v>
      </c>
      <c r="L199" s="2">
        <f t="shared" si="32"/>
        <v>71128</v>
      </c>
      <c r="M199" s="2">
        <f t="shared" si="33"/>
        <v>71128</v>
      </c>
      <c r="N199" s="2">
        <f t="shared" si="34"/>
        <v>71128</v>
      </c>
      <c r="O199" s="96">
        <f t="shared" si="34"/>
        <v>71128</v>
      </c>
      <c r="P199" s="2"/>
    </row>
    <row r="200" spans="1:16" hidden="1" x14ac:dyDescent="0.2">
      <c r="A200">
        <v>10669</v>
      </c>
      <c r="B200">
        <v>1982</v>
      </c>
      <c r="C200" s="47">
        <f t="shared" ca="1" si="28"/>
        <v>42</v>
      </c>
      <c r="D200" s="2" t="s">
        <v>23</v>
      </c>
      <c r="E200" s="2" t="s">
        <v>24</v>
      </c>
      <c r="F200" s="2" t="s">
        <v>2044</v>
      </c>
      <c r="G200" s="4" t="str">
        <f t="shared" si="35"/>
        <v>153,924.00</v>
      </c>
      <c r="H200" s="32">
        <f t="shared" si="29"/>
        <v>153924</v>
      </c>
      <c r="I200" s="2">
        <v>6518</v>
      </c>
      <c r="J200" s="2">
        <f t="shared" si="30"/>
        <v>153924</v>
      </c>
      <c r="K200" s="2">
        <f t="shared" si="31"/>
        <v>153924</v>
      </c>
      <c r="L200" s="2">
        <f t="shared" si="32"/>
        <v>153924</v>
      </c>
      <c r="M200" s="2">
        <f t="shared" si="33"/>
        <v>153924</v>
      </c>
      <c r="N200" s="2">
        <f t="shared" si="34"/>
        <v>153924</v>
      </c>
      <c r="O200" s="96">
        <f t="shared" si="34"/>
        <v>153924</v>
      </c>
      <c r="P200" s="2"/>
    </row>
    <row r="201" spans="1:16" hidden="1" x14ac:dyDescent="0.2">
      <c r="A201">
        <v>5682</v>
      </c>
      <c r="B201">
        <v>1954</v>
      </c>
      <c r="C201" s="47">
        <f t="shared" ca="1" si="28"/>
        <v>70</v>
      </c>
      <c r="D201" s="2" t="s">
        <v>23</v>
      </c>
      <c r="E201" s="2" t="s">
        <v>24</v>
      </c>
      <c r="F201" s="2" t="s">
        <v>2056</v>
      </c>
      <c r="G201" s="4" t="str">
        <f t="shared" si="35"/>
        <v>71,964.00</v>
      </c>
      <c r="H201" s="32">
        <f t="shared" si="29"/>
        <v>71964</v>
      </c>
      <c r="I201" s="2">
        <v>10669</v>
      </c>
      <c r="J201" s="2">
        <f t="shared" si="30"/>
        <v>71964</v>
      </c>
      <c r="K201" s="2">
        <f t="shared" si="31"/>
        <v>71964</v>
      </c>
      <c r="L201" s="2">
        <f t="shared" si="32"/>
        <v>71964</v>
      </c>
      <c r="M201" s="2">
        <f t="shared" si="33"/>
        <v>71964</v>
      </c>
      <c r="N201" s="2">
        <f t="shared" si="34"/>
        <v>71964</v>
      </c>
      <c r="O201" s="96">
        <f t="shared" si="34"/>
        <v>71964</v>
      </c>
      <c r="P201" s="2"/>
    </row>
    <row r="202" spans="1:16" hidden="1" x14ac:dyDescent="0.2">
      <c r="A202">
        <v>1570</v>
      </c>
      <c r="B202">
        <v>1952</v>
      </c>
      <c r="C202" s="47">
        <f t="shared" ca="1" si="28"/>
        <v>72</v>
      </c>
      <c r="D202" s="2" t="s">
        <v>23</v>
      </c>
      <c r="E202" s="2" t="s">
        <v>24</v>
      </c>
      <c r="F202" s="2" t="s">
        <v>2063</v>
      </c>
      <c r="G202" s="4" t="str">
        <f t="shared" si="35"/>
        <v>68,743.00</v>
      </c>
      <c r="H202" s="32">
        <f t="shared" si="29"/>
        <v>68743</v>
      </c>
      <c r="I202" s="2">
        <v>5682</v>
      </c>
      <c r="J202" s="2">
        <f t="shared" si="30"/>
        <v>68743</v>
      </c>
      <c r="K202" s="2">
        <f t="shared" si="31"/>
        <v>68743</v>
      </c>
      <c r="L202" s="2">
        <f t="shared" si="32"/>
        <v>68743</v>
      </c>
      <c r="M202" s="2">
        <f t="shared" si="33"/>
        <v>68743</v>
      </c>
      <c r="N202" s="2">
        <f t="shared" si="34"/>
        <v>68743</v>
      </c>
      <c r="O202" s="96">
        <f t="shared" si="34"/>
        <v>68743</v>
      </c>
      <c r="P202" s="2"/>
    </row>
    <row r="203" spans="1:16" hidden="1" x14ac:dyDescent="0.2">
      <c r="A203">
        <v>1497</v>
      </c>
      <c r="B203">
        <v>1953</v>
      </c>
      <c r="C203" s="47">
        <f t="shared" ca="1" si="28"/>
        <v>71</v>
      </c>
      <c r="D203" s="2" t="s">
        <v>23</v>
      </c>
      <c r="E203" s="2" t="s">
        <v>24</v>
      </c>
      <c r="F203" s="2" t="s">
        <v>2069</v>
      </c>
      <c r="G203" s="4" t="str">
        <f t="shared" si="35"/>
        <v>63,033.00</v>
      </c>
      <c r="H203" s="32">
        <f t="shared" si="29"/>
        <v>63033</v>
      </c>
      <c r="I203" s="2">
        <v>1570</v>
      </c>
      <c r="J203" s="2">
        <f t="shared" si="30"/>
        <v>63033</v>
      </c>
      <c r="K203" s="2">
        <f t="shared" si="31"/>
        <v>63033</v>
      </c>
      <c r="L203" s="2">
        <f t="shared" si="32"/>
        <v>63033</v>
      </c>
      <c r="M203" s="2">
        <f t="shared" si="33"/>
        <v>63033</v>
      </c>
      <c r="N203" s="2">
        <f t="shared" si="34"/>
        <v>63033</v>
      </c>
      <c r="O203" s="96">
        <f t="shared" si="34"/>
        <v>63033</v>
      </c>
      <c r="P203" s="2"/>
    </row>
    <row r="204" spans="1:16" hidden="1" x14ac:dyDescent="0.2">
      <c r="A204">
        <v>9723</v>
      </c>
      <c r="B204">
        <v>1961</v>
      </c>
      <c r="C204" s="47">
        <f t="shared" ca="1" si="28"/>
        <v>63</v>
      </c>
      <c r="D204" s="2" t="s">
        <v>23</v>
      </c>
      <c r="E204" s="2" t="s">
        <v>24</v>
      </c>
      <c r="F204" s="2" t="s">
        <v>2078</v>
      </c>
      <c r="G204" s="4" t="str">
        <f t="shared" si="35"/>
        <v>31,615.00</v>
      </c>
      <c r="H204" s="32">
        <f t="shared" si="29"/>
        <v>31615</v>
      </c>
      <c r="I204" s="2">
        <v>1497</v>
      </c>
      <c r="J204" s="2">
        <f t="shared" si="30"/>
        <v>31615</v>
      </c>
      <c r="K204" s="2">
        <f t="shared" si="31"/>
        <v>31615</v>
      </c>
      <c r="L204" s="2">
        <f t="shared" si="32"/>
        <v>31615</v>
      </c>
      <c r="M204" s="2">
        <f t="shared" si="33"/>
        <v>31615</v>
      </c>
      <c r="N204" s="2">
        <f t="shared" si="34"/>
        <v>31615</v>
      </c>
      <c r="O204" s="96">
        <f t="shared" si="34"/>
        <v>31615</v>
      </c>
      <c r="P204" s="2"/>
    </row>
    <row r="205" spans="1:16" hidden="1" x14ac:dyDescent="0.2">
      <c r="A205">
        <v>7261</v>
      </c>
      <c r="B205">
        <v>1972</v>
      </c>
      <c r="C205" s="47">
        <f t="shared" ca="1" si="28"/>
        <v>52</v>
      </c>
      <c r="D205" s="2" t="s">
        <v>23</v>
      </c>
      <c r="E205" s="2" t="s">
        <v>24</v>
      </c>
      <c r="F205" s="2" t="s">
        <v>2092</v>
      </c>
      <c r="G205" s="4" t="str">
        <f t="shared" si="35"/>
        <v>68,274.00</v>
      </c>
      <c r="H205" s="32">
        <f t="shared" si="29"/>
        <v>68274</v>
      </c>
      <c r="I205" s="2">
        <v>9723</v>
      </c>
      <c r="J205" s="2">
        <f t="shared" si="30"/>
        <v>68274</v>
      </c>
      <c r="K205" s="2">
        <f t="shared" si="31"/>
        <v>68274</v>
      </c>
      <c r="L205" s="2">
        <f t="shared" si="32"/>
        <v>68274</v>
      </c>
      <c r="M205" s="2">
        <f t="shared" si="33"/>
        <v>68274</v>
      </c>
      <c r="N205" s="2">
        <f t="shared" si="34"/>
        <v>68274</v>
      </c>
      <c r="O205" s="96">
        <f t="shared" si="34"/>
        <v>68274</v>
      </c>
      <c r="P205" s="2"/>
    </row>
    <row r="206" spans="1:16" hidden="1" x14ac:dyDescent="0.2">
      <c r="A206">
        <v>2452</v>
      </c>
      <c r="B206">
        <v>1972</v>
      </c>
      <c r="C206" s="47">
        <f t="shared" ca="1" si="28"/>
        <v>52</v>
      </c>
      <c r="D206" s="2" t="s">
        <v>23</v>
      </c>
      <c r="E206" s="2" t="s">
        <v>24</v>
      </c>
      <c r="F206" s="2" t="s">
        <v>2096</v>
      </c>
      <c r="G206" s="4" t="str">
        <f t="shared" si="35"/>
        <v>30,992.00</v>
      </c>
      <c r="H206" s="32">
        <f t="shared" si="29"/>
        <v>30992</v>
      </c>
      <c r="I206" s="2">
        <v>7261</v>
      </c>
      <c r="J206" s="2">
        <f t="shared" si="30"/>
        <v>30992</v>
      </c>
      <c r="K206" s="2">
        <f t="shared" si="31"/>
        <v>30992</v>
      </c>
      <c r="L206" s="2">
        <f t="shared" si="32"/>
        <v>30992</v>
      </c>
      <c r="M206" s="2">
        <f t="shared" si="33"/>
        <v>30992</v>
      </c>
      <c r="N206" s="2">
        <f t="shared" si="34"/>
        <v>30992</v>
      </c>
      <c r="O206" s="96">
        <f t="shared" si="34"/>
        <v>30992</v>
      </c>
      <c r="P206" s="2"/>
    </row>
    <row r="207" spans="1:16" hidden="1" x14ac:dyDescent="0.2">
      <c r="A207">
        <v>5621</v>
      </c>
      <c r="B207">
        <v>1970</v>
      </c>
      <c r="C207" s="47">
        <f t="shared" ca="1" si="28"/>
        <v>54</v>
      </c>
      <c r="D207" s="2" t="s">
        <v>23</v>
      </c>
      <c r="E207" s="2" t="s">
        <v>24</v>
      </c>
      <c r="F207" s="2" t="s">
        <v>2096</v>
      </c>
      <c r="G207" s="4" t="str">
        <f t="shared" si="35"/>
        <v>30,992.00</v>
      </c>
      <c r="H207" s="32">
        <f t="shared" si="29"/>
        <v>30992</v>
      </c>
      <c r="I207" s="2">
        <v>2452</v>
      </c>
      <c r="J207" s="2">
        <f t="shared" si="30"/>
        <v>30992</v>
      </c>
      <c r="K207" s="2">
        <f t="shared" si="31"/>
        <v>30992</v>
      </c>
      <c r="L207" s="2">
        <f t="shared" si="32"/>
        <v>30992</v>
      </c>
      <c r="M207" s="2">
        <f t="shared" si="33"/>
        <v>30992</v>
      </c>
      <c r="N207" s="2">
        <f t="shared" si="34"/>
        <v>30992</v>
      </c>
      <c r="O207" s="96">
        <f t="shared" si="34"/>
        <v>30992</v>
      </c>
      <c r="P207" s="2"/>
    </row>
    <row r="208" spans="1:16" hidden="1" x14ac:dyDescent="0.2">
      <c r="A208">
        <v>10995</v>
      </c>
      <c r="B208">
        <v>1989</v>
      </c>
      <c r="C208" s="47">
        <f t="shared" ca="1" si="28"/>
        <v>35</v>
      </c>
      <c r="D208" s="2" t="s">
        <v>43</v>
      </c>
      <c r="E208" s="2" t="s">
        <v>24</v>
      </c>
      <c r="F208" s="2" t="s">
        <v>2119</v>
      </c>
      <c r="G208" s="4" t="str">
        <f t="shared" si="35"/>
        <v>77,297.00</v>
      </c>
      <c r="H208" s="32">
        <f t="shared" si="29"/>
        <v>77297</v>
      </c>
      <c r="I208" s="2">
        <v>5621</v>
      </c>
      <c r="J208" s="2">
        <f t="shared" si="30"/>
        <v>77297</v>
      </c>
      <c r="K208" s="2">
        <f t="shared" si="31"/>
        <v>77297</v>
      </c>
      <c r="L208" s="2">
        <f t="shared" si="32"/>
        <v>77297</v>
      </c>
      <c r="M208" s="2">
        <f t="shared" si="33"/>
        <v>77297</v>
      </c>
      <c r="N208" s="2">
        <f t="shared" si="34"/>
        <v>77297</v>
      </c>
      <c r="O208" s="96">
        <f t="shared" si="34"/>
        <v>77297</v>
      </c>
      <c r="P208" s="2"/>
    </row>
    <row r="209" spans="1:16" hidden="1" x14ac:dyDescent="0.2">
      <c r="A209">
        <v>7373</v>
      </c>
      <c r="B209">
        <v>1953</v>
      </c>
      <c r="C209" s="47">
        <f t="shared" ca="1" si="28"/>
        <v>71</v>
      </c>
      <c r="D209" s="2" t="s">
        <v>23</v>
      </c>
      <c r="E209" s="2" t="s">
        <v>24</v>
      </c>
      <c r="F209" s="2" t="s">
        <v>2128</v>
      </c>
      <c r="G209" s="4" t="str">
        <f t="shared" si="35"/>
        <v>39,996.00</v>
      </c>
      <c r="H209" s="32">
        <f t="shared" si="29"/>
        <v>39996</v>
      </c>
      <c r="I209" s="2">
        <v>10995</v>
      </c>
      <c r="J209" s="2">
        <f t="shared" si="30"/>
        <v>39996</v>
      </c>
      <c r="K209" s="2">
        <f t="shared" si="31"/>
        <v>39996</v>
      </c>
      <c r="L209" s="2">
        <f t="shared" si="32"/>
        <v>39996</v>
      </c>
      <c r="M209" s="2">
        <f t="shared" si="33"/>
        <v>39996</v>
      </c>
      <c r="N209" s="2">
        <f t="shared" si="34"/>
        <v>39996</v>
      </c>
      <c r="O209" s="96">
        <f t="shared" si="34"/>
        <v>39996</v>
      </c>
      <c r="P209" s="2"/>
    </row>
    <row r="210" spans="1:16" hidden="1" x14ac:dyDescent="0.2">
      <c r="A210">
        <v>5331</v>
      </c>
      <c r="B210">
        <v>1978</v>
      </c>
      <c r="C210" s="47">
        <f t="shared" ca="1" si="28"/>
        <v>46</v>
      </c>
      <c r="D210" s="2" t="s">
        <v>40</v>
      </c>
      <c r="E210" s="2" t="s">
        <v>24</v>
      </c>
      <c r="F210" s="2" t="s">
        <v>2135</v>
      </c>
      <c r="G210" s="4" t="str">
        <f t="shared" si="35"/>
        <v>55,614.00</v>
      </c>
      <c r="H210" s="32">
        <f t="shared" si="29"/>
        <v>55614</v>
      </c>
      <c r="I210" s="2">
        <v>7373</v>
      </c>
      <c r="J210" s="2">
        <f t="shared" si="30"/>
        <v>55614</v>
      </c>
      <c r="K210" s="2">
        <f t="shared" si="31"/>
        <v>55614</v>
      </c>
      <c r="L210" s="2">
        <f t="shared" si="32"/>
        <v>55614</v>
      </c>
      <c r="M210" s="2">
        <f t="shared" si="33"/>
        <v>55614</v>
      </c>
      <c r="N210" s="2">
        <f t="shared" si="34"/>
        <v>55614</v>
      </c>
      <c r="O210" s="96">
        <f t="shared" si="34"/>
        <v>55614</v>
      </c>
      <c r="P210" s="2"/>
    </row>
    <row r="211" spans="1:16" hidden="1" x14ac:dyDescent="0.2">
      <c r="A211">
        <v>263</v>
      </c>
      <c r="B211">
        <v>1946</v>
      </c>
      <c r="C211" s="47">
        <f t="shared" ca="1" si="28"/>
        <v>78</v>
      </c>
      <c r="D211" s="2" t="s">
        <v>23</v>
      </c>
      <c r="E211" s="2" t="s">
        <v>24</v>
      </c>
      <c r="F211" s="2" t="s">
        <v>2150</v>
      </c>
      <c r="G211" s="4" t="str">
        <f t="shared" si="35"/>
        <v>12,571.00</v>
      </c>
      <c r="H211" s="32">
        <f t="shared" si="29"/>
        <v>12571</v>
      </c>
      <c r="I211" s="2">
        <v>5331</v>
      </c>
      <c r="J211" s="2">
        <f t="shared" si="30"/>
        <v>12571</v>
      </c>
      <c r="K211" s="2">
        <f t="shared" si="31"/>
        <v>12571</v>
      </c>
      <c r="L211" s="2">
        <f t="shared" si="32"/>
        <v>12571</v>
      </c>
      <c r="M211" s="2">
        <f t="shared" si="33"/>
        <v>12571</v>
      </c>
      <c r="N211" s="2">
        <f t="shared" si="34"/>
        <v>12571</v>
      </c>
      <c r="O211" s="96">
        <f t="shared" si="34"/>
        <v>12571</v>
      </c>
      <c r="P211" s="2"/>
    </row>
    <row r="212" spans="1:16" hidden="1" x14ac:dyDescent="0.2">
      <c r="A212">
        <v>4619</v>
      </c>
      <c r="B212">
        <v>1946</v>
      </c>
      <c r="C212" s="47">
        <f t="shared" ca="1" si="28"/>
        <v>78</v>
      </c>
      <c r="D212" s="2" t="s">
        <v>23</v>
      </c>
      <c r="E212" s="2" t="s">
        <v>24</v>
      </c>
      <c r="F212" s="2" t="s">
        <v>2177</v>
      </c>
      <c r="G212" s="4" t="str">
        <f t="shared" si="35"/>
        <v>62,335.00</v>
      </c>
      <c r="H212" s="32">
        <f t="shared" si="29"/>
        <v>62335</v>
      </c>
      <c r="I212" s="2">
        <v>263</v>
      </c>
      <c r="J212" s="2">
        <f t="shared" si="30"/>
        <v>62335</v>
      </c>
      <c r="K212" s="2">
        <f t="shared" si="31"/>
        <v>62335</v>
      </c>
      <c r="L212" s="2">
        <f t="shared" si="32"/>
        <v>62335</v>
      </c>
      <c r="M212" s="2">
        <f t="shared" si="33"/>
        <v>62335</v>
      </c>
      <c r="N212" s="2">
        <f t="shared" si="34"/>
        <v>62335</v>
      </c>
      <c r="O212" s="96">
        <f t="shared" si="34"/>
        <v>62335</v>
      </c>
      <c r="P212" s="2"/>
    </row>
    <row r="213" spans="1:16" hidden="1" x14ac:dyDescent="0.2">
      <c r="A213">
        <v>940</v>
      </c>
      <c r="B213">
        <v>1988</v>
      </c>
      <c r="C213" s="47">
        <f t="shared" ca="1" si="28"/>
        <v>36</v>
      </c>
      <c r="D213" s="2" t="s">
        <v>23</v>
      </c>
      <c r="E213" s="2" t="s">
        <v>24</v>
      </c>
      <c r="F213" s="2" t="s">
        <v>2185</v>
      </c>
      <c r="G213" s="4" t="str">
        <f t="shared" si="35"/>
        <v>43,300.00</v>
      </c>
      <c r="H213" s="32">
        <f t="shared" si="29"/>
        <v>43300</v>
      </c>
      <c r="I213" s="2">
        <v>4619</v>
      </c>
      <c r="J213" s="2">
        <f t="shared" si="30"/>
        <v>43300</v>
      </c>
      <c r="K213" s="2">
        <f t="shared" si="31"/>
        <v>43300</v>
      </c>
      <c r="L213" s="2">
        <f t="shared" si="32"/>
        <v>43300</v>
      </c>
      <c r="M213" s="2">
        <f t="shared" si="33"/>
        <v>43300</v>
      </c>
      <c r="N213" s="2">
        <f t="shared" si="34"/>
        <v>43300</v>
      </c>
      <c r="O213" s="96">
        <f t="shared" si="34"/>
        <v>43300</v>
      </c>
      <c r="P213" s="2"/>
    </row>
    <row r="214" spans="1:16" hidden="1" x14ac:dyDescent="0.2">
      <c r="A214">
        <v>10084</v>
      </c>
      <c r="B214">
        <v>1973</v>
      </c>
      <c r="C214" s="47">
        <f t="shared" ca="1" si="28"/>
        <v>51</v>
      </c>
      <c r="D214" s="2" t="s">
        <v>40</v>
      </c>
      <c r="E214" s="2" t="s">
        <v>24</v>
      </c>
      <c r="F214" s="2" t="s">
        <v>2194</v>
      </c>
      <c r="G214" s="4" t="str">
        <f t="shared" si="35"/>
        <v>85,696.00</v>
      </c>
      <c r="H214" s="32">
        <f t="shared" si="29"/>
        <v>85696</v>
      </c>
      <c r="I214" s="2">
        <v>940</v>
      </c>
      <c r="J214" s="2">
        <f t="shared" si="30"/>
        <v>85696</v>
      </c>
      <c r="K214" s="2">
        <f t="shared" si="31"/>
        <v>85696</v>
      </c>
      <c r="L214" s="2">
        <f t="shared" si="32"/>
        <v>85696</v>
      </c>
      <c r="M214" s="2">
        <f t="shared" si="33"/>
        <v>85696</v>
      </c>
      <c r="N214" s="2">
        <f t="shared" si="34"/>
        <v>85696</v>
      </c>
      <c r="O214" s="96">
        <f t="shared" si="34"/>
        <v>85696</v>
      </c>
      <c r="P214" s="2"/>
    </row>
    <row r="215" spans="1:16" hidden="1" x14ac:dyDescent="0.2">
      <c r="A215">
        <v>6019</v>
      </c>
      <c r="B215">
        <v>1972</v>
      </c>
      <c r="C215" s="47">
        <f t="shared" ca="1" si="28"/>
        <v>52</v>
      </c>
      <c r="D215" s="2" t="s">
        <v>40</v>
      </c>
      <c r="E215" s="2" t="s">
        <v>24</v>
      </c>
      <c r="F215" s="2" t="s">
        <v>2194</v>
      </c>
      <c r="G215" s="4" t="str">
        <f t="shared" si="35"/>
        <v>85,696.00</v>
      </c>
      <c r="H215" s="32">
        <f t="shared" si="29"/>
        <v>85696</v>
      </c>
      <c r="I215" s="2">
        <v>10084</v>
      </c>
      <c r="J215" s="2">
        <f t="shared" si="30"/>
        <v>85696</v>
      </c>
      <c r="K215" s="2">
        <f t="shared" si="31"/>
        <v>85696</v>
      </c>
      <c r="L215" s="2">
        <f t="shared" si="32"/>
        <v>85696</v>
      </c>
      <c r="M215" s="2">
        <f t="shared" si="33"/>
        <v>85696</v>
      </c>
      <c r="N215" s="2">
        <f t="shared" si="34"/>
        <v>85696</v>
      </c>
      <c r="O215" s="96">
        <f t="shared" si="34"/>
        <v>85696</v>
      </c>
      <c r="P215" s="2"/>
    </row>
    <row r="216" spans="1:16" hidden="1" x14ac:dyDescent="0.2">
      <c r="A216">
        <v>1463</v>
      </c>
      <c r="B216">
        <v>1959</v>
      </c>
      <c r="C216" s="47">
        <f t="shared" ca="1" si="28"/>
        <v>65</v>
      </c>
      <c r="D216" s="2" t="s">
        <v>53</v>
      </c>
      <c r="E216" s="2" t="s">
        <v>24</v>
      </c>
      <c r="F216" s="2" t="s">
        <v>2195</v>
      </c>
      <c r="G216" s="4" t="str">
        <f t="shared" si="35"/>
        <v>59,432.00</v>
      </c>
      <c r="H216" s="32">
        <f t="shared" si="29"/>
        <v>59432</v>
      </c>
      <c r="I216" s="2">
        <v>6019</v>
      </c>
      <c r="J216" s="2">
        <f t="shared" si="30"/>
        <v>59432</v>
      </c>
      <c r="K216" s="2">
        <f t="shared" si="31"/>
        <v>59432</v>
      </c>
      <c r="L216" s="2">
        <f t="shared" si="32"/>
        <v>59432</v>
      </c>
      <c r="M216" s="2">
        <f t="shared" si="33"/>
        <v>59432</v>
      </c>
      <c r="N216" s="2">
        <f t="shared" si="34"/>
        <v>59432</v>
      </c>
      <c r="O216" s="96">
        <f t="shared" si="34"/>
        <v>59432</v>
      </c>
      <c r="P216" s="2"/>
    </row>
    <row r="217" spans="1:16" hidden="1" x14ac:dyDescent="0.2">
      <c r="A217">
        <v>6424</v>
      </c>
      <c r="B217">
        <v>1978</v>
      </c>
      <c r="C217" s="47">
        <f t="shared" ca="1" si="28"/>
        <v>46</v>
      </c>
      <c r="D217" s="2" t="s">
        <v>23</v>
      </c>
      <c r="E217" s="2" t="s">
        <v>24</v>
      </c>
      <c r="F217" s="2" t="s">
        <v>2196</v>
      </c>
      <c r="G217" s="4" t="str">
        <f t="shared" si="35"/>
        <v>43,185.00</v>
      </c>
      <c r="H217" s="32">
        <f t="shared" si="29"/>
        <v>43185</v>
      </c>
      <c r="I217" s="2">
        <v>1463</v>
      </c>
      <c r="J217" s="2">
        <f t="shared" si="30"/>
        <v>43185</v>
      </c>
      <c r="K217" s="2">
        <f t="shared" si="31"/>
        <v>43185</v>
      </c>
      <c r="L217" s="2">
        <f t="shared" si="32"/>
        <v>43185</v>
      </c>
      <c r="M217" s="2">
        <f t="shared" si="33"/>
        <v>43185</v>
      </c>
      <c r="N217" s="2">
        <f t="shared" si="34"/>
        <v>43185</v>
      </c>
      <c r="O217" s="96">
        <f t="shared" si="34"/>
        <v>43185</v>
      </c>
      <c r="P217" s="2"/>
    </row>
    <row r="218" spans="1:16" hidden="1" x14ac:dyDescent="0.2">
      <c r="A218">
        <v>8233</v>
      </c>
      <c r="B218">
        <v>1951</v>
      </c>
      <c r="C218" s="47">
        <f t="shared" ca="1" si="28"/>
        <v>73</v>
      </c>
      <c r="D218" s="2" t="s">
        <v>23</v>
      </c>
      <c r="E218" s="2" t="s">
        <v>24</v>
      </c>
      <c r="F218" s="2" t="s">
        <v>2215</v>
      </c>
      <c r="G218" s="4" t="str">
        <f t="shared" si="35"/>
        <v>70,300.00</v>
      </c>
      <c r="H218" s="32">
        <f t="shared" si="29"/>
        <v>70300</v>
      </c>
      <c r="I218" s="2">
        <v>6424</v>
      </c>
      <c r="J218" s="2">
        <f t="shared" si="30"/>
        <v>70300</v>
      </c>
      <c r="K218" s="2">
        <f t="shared" si="31"/>
        <v>70300</v>
      </c>
      <c r="L218" s="2">
        <f t="shared" si="32"/>
        <v>70300</v>
      </c>
      <c r="M218" s="2">
        <f t="shared" si="33"/>
        <v>70300</v>
      </c>
      <c r="N218" s="2">
        <f t="shared" si="34"/>
        <v>70300</v>
      </c>
      <c r="O218" s="96">
        <f t="shared" si="34"/>
        <v>70300</v>
      </c>
      <c r="P218" s="2"/>
    </row>
    <row r="219" spans="1:16" hidden="1" x14ac:dyDescent="0.2">
      <c r="A219">
        <v>1515</v>
      </c>
      <c r="B219">
        <v>1976</v>
      </c>
      <c r="C219" s="47">
        <f t="shared" ca="1" si="28"/>
        <v>48</v>
      </c>
      <c r="D219" s="2" t="s">
        <v>53</v>
      </c>
      <c r="E219" s="2" t="s">
        <v>24</v>
      </c>
      <c r="F219" s="2" t="s">
        <v>2226</v>
      </c>
      <c r="G219" s="4" t="str">
        <f t="shared" si="35"/>
        <v>27,071.00</v>
      </c>
      <c r="H219" s="32">
        <f t="shared" si="29"/>
        <v>27071</v>
      </c>
      <c r="I219" s="2">
        <v>8233</v>
      </c>
      <c r="J219" s="2">
        <f t="shared" si="30"/>
        <v>27071</v>
      </c>
      <c r="K219" s="2">
        <f t="shared" si="31"/>
        <v>27071</v>
      </c>
      <c r="L219" s="2">
        <f t="shared" si="32"/>
        <v>27071</v>
      </c>
      <c r="M219" s="2">
        <f t="shared" si="33"/>
        <v>27071</v>
      </c>
      <c r="N219" s="2">
        <f t="shared" si="34"/>
        <v>27071</v>
      </c>
      <c r="O219" s="96">
        <f t="shared" si="34"/>
        <v>27071</v>
      </c>
      <c r="P219" s="2"/>
    </row>
    <row r="220" spans="1:16" hidden="1" x14ac:dyDescent="0.2">
      <c r="A220">
        <v>10855</v>
      </c>
      <c r="B220">
        <v>1969</v>
      </c>
      <c r="C220" s="47">
        <f t="shared" ca="1" si="28"/>
        <v>55</v>
      </c>
      <c r="D220" s="2" t="s">
        <v>23</v>
      </c>
      <c r="E220" s="2" t="s">
        <v>24</v>
      </c>
      <c r="F220" s="2" t="s">
        <v>2236</v>
      </c>
      <c r="G220" s="4" t="str">
        <f t="shared" si="35"/>
        <v>37,244.00</v>
      </c>
      <c r="H220" s="32">
        <f t="shared" si="29"/>
        <v>37244</v>
      </c>
      <c r="I220" s="2">
        <v>1515</v>
      </c>
      <c r="J220" s="2">
        <f t="shared" si="30"/>
        <v>37244</v>
      </c>
      <c r="K220" s="2">
        <f t="shared" si="31"/>
        <v>37244</v>
      </c>
      <c r="L220" s="2">
        <f t="shared" si="32"/>
        <v>37244</v>
      </c>
      <c r="M220" s="2">
        <f t="shared" si="33"/>
        <v>37244</v>
      </c>
      <c r="N220" s="2">
        <f t="shared" si="34"/>
        <v>37244</v>
      </c>
      <c r="O220" s="96">
        <f t="shared" si="34"/>
        <v>37244</v>
      </c>
      <c r="P220" s="2"/>
    </row>
    <row r="221" spans="1:16" hidden="1" x14ac:dyDescent="0.2">
      <c r="A221">
        <v>10909</v>
      </c>
      <c r="B221">
        <v>1949</v>
      </c>
      <c r="C221" s="47">
        <f t="shared" ca="1" si="28"/>
        <v>75</v>
      </c>
      <c r="D221" s="2" t="s">
        <v>43</v>
      </c>
      <c r="E221" s="2" t="s">
        <v>24</v>
      </c>
      <c r="F221" s="2" t="s">
        <v>2242</v>
      </c>
      <c r="G221" s="4" t="str">
        <f t="shared" si="35"/>
        <v>49,118.00</v>
      </c>
      <c r="H221" s="32">
        <f t="shared" si="29"/>
        <v>49118</v>
      </c>
      <c r="I221" s="2">
        <v>10855</v>
      </c>
      <c r="J221" s="2">
        <f t="shared" si="30"/>
        <v>49118</v>
      </c>
      <c r="K221" s="2">
        <f t="shared" si="31"/>
        <v>49118</v>
      </c>
      <c r="L221" s="2">
        <f t="shared" si="32"/>
        <v>49118</v>
      </c>
      <c r="M221" s="2">
        <f t="shared" si="33"/>
        <v>49118</v>
      </c>
      <c r="N221" s="2">
        <f t="shared" si="34"/>
        <v>49118</v>
      </c>
      <c r="O221" s="96">
        <f t="shared" si="34"/>
        <v>49118</v>
      </c>
      <c r="P221" s="2"/>
    </row>
    <row r="222" spans="1:16" hidden="1" x14ac:dyDescent="0.2">
      <c r="A222">
        <v>3376</v>
      </c>
      <c r="B222">
        <v>1971</v>
      </c>
      <c r="C222" s="47">
        <f t="shared" ca="1" si="28"/>
        <v>53</v>
      </c>
      <c r="D222" s="2" t="s">
        <v>23</v>
      </c>
      <c r="E222" s="2" t="s">
        <v>24</v>
      </c>
      <c r="F222" s="2" t="s">
        <v>2246</v>
      </c>
      <c r="G222" s="4" t="str">
        <f t="shared" si="35"/>
        <v>56,981.00</v>
      </c>
      <c r="H222" s="32">
        <f t="shared" si="29"/>
        <v>56981</v>
      </c>
      <c r="I222" s="2">
        <v>10909</v>
      </c>
      <c r="J222" s="2">
        <f t="shared" si="30"/>
        <v>56981</v>
      </c>
      <c r="K222" s="2">
        <f t="shared" si="31"/>
        <v>56981</v>
      </c>
      <c r="L222" s="2">
        <f t="shared" si="32"/>
        <v>56981</v>
      </c>
      <c r="M222" s="2">
        <f t="shared" si="33"/>
        <v>56981</v>
      </c>
      <c r="N222" s="2">
        <f t="shared" si="34"/>
        <v>56981</v>
      </c>
      <c r="O222" s="96">
        <f t="shared" si="34"/>
        <v>56981</v>
      </c>
      <c r="P222" s="2"/>
    </row>
    <row r="223" spans="1:16" hidden="1" x14ac:dyDescent="0.2">
      <c r="A223">
        <v>10232</v>
      </c>
      <c r="B223">
        <v>1964</v>
      </c>
      <c r="C223" s="47">
        <f t="shared" ca="1" si="28"/>
        <v>60</v>
      </c>
      <c r="D223" s="2" t="s">
        <v>23</v>
      </c>
      <c r="E223" s="2" t="s">
        <v>24</v>
      </c>
      <c r="F223" s="2" t="s">
        <v>2261</v>
      </c>
      <c r="G223" s="4" t="str">
        <f t="shared" si="35"/>
        <v>22,304.00</v>
      </c>
      <c r="H223" s="32">
        <f t="shared" si="29"/>
        <v>22304</v>
      </c>
      <c r="I223" s="2">
        <v>3376</v>
      </c>
      <c r="J223" s="2">
        <f t="shared" si="30"/>
        <v>22304</v>
      </c>
      <c r="K223" s="2">
        <f t="shared" si="31"/>
        <v>22304</v>
      </c>
      <c r="L223" s="2">
        <f t="shared" si="32"/>
        <v>22304</v>
      </c>
      <c r="M223" s="2">
        <f t="shared" si="33"/>
        <v>22304</v>
      </c>
      <c r="N223" s="2">
        <f t="shared" si="34"/>
        <v>22304</v>
      </c>
      <c r="O223" s="96">
        <f t="shared" si="34"/>
        <v>22304</v>
      </c>
      <c r="P223" s="2"/>
    </row>
    <row r="224" spans="1:16" hidden="1" x14ac:dyDescent="0.2">
      <c r="A224">
        <v>5547</v>
      </c>
      <c r="B224">
        <v>1983</v>
      </c>
      <c r="C224" s="47">
        <f t="shared" ca="1" si="28"/>
        <v>41</v>
      </c>
      <c r="D224" s="2" t="s">
        <v>53</v>
      </c>
      <c r="E224" s="2" t="s">
        <v>24</v>
      </c>
      <c r="F224" s="2" t="s">
        <v>2266</v>
      </c>
      <c r="G224" s="4" t="str">
        <f t="shared" si="35"/>
        <v>42,618.00</v>
      </c>
      <c r="H224" s="32">
        <f t="shared" si="29"/>
        <v>42618</v>
      </c>
      <c r="I224" s="2">
        <v>10232</v>
      </c>
      <c r="J224" s="2">
        <f t="shared" si="30"/>
        <v>42618</v>
      </c>
      <c r="K224" s="2">
        <f t="shared" si="31"/>
        <v>42618</v>
      </c>
      <c r="L224" s="2">
        <f t="shared" si="32"/>
        <v>42618</v>
      </c>
      <c r="M224" s="2">
        <f t="shared" si="33"/>
        <v>42618</v>
      </c>
      <c r="N224" s="2">
        <f t="shared" si="34"/>
        <v>42618</v>
      </c>
      <c r="O224" s="96">
        <f t="shared" si="34"/>
        <v>42618</v>
      </c>
      <c r="P224" s="2"/>
    </row>
    <row r="225" spans="1:16" hidden="1" x14ac:dyDescent="0.2">
      <c r="A225">
        <v>8362</v>
      </c>
      <c r="B225">
        <v>1983</v>
      </c>
      <c r="C225" s="47">
        <f t="shared" ca="1" si="28"/>
        <v>41</v>
      </c>
      <c r="D225" s="2" t="s">
        <v>40</v>
      </c>
      <c r="E225" s="2" t="s">
        <v>24</v>
      </c>
      <c r="F225" s="2" t="s">
        <v>2329</v>
      </c>
      <c r="G225" s="4" t="str">
        <f t="shared" si="35"/>
        <v>34,487.00</v>
      </c>
      <c r="H225" s="32">
        <f t="shared" si="29"/>
        <v>34487</v>
      </c>
      <c r="I225" s="2">
        <v>5547</v>
      </c>
      <c r="J225" s="2">
        <f t="shared" si="30"/>
        <v>34487</v>
      </c>
      <c r="K225" s="2">
        <f t="shared" si="31"/>
        <v>34487</v>
      </c>
      <c r="L225" s="2">
        <f t="shared" si="32"/>
        <v>34487</v>
      </c>
      <c r="M225" s="2">
        <f t="shared" si="33"/>
        <v>34487</v>
      </c>
      <c r="N225" s="2">
        <f t="shared" si="34"/>
        <v>34487</v>
      </c>
      <c r="O225" s="96">
        <f t="shared" si="34"/>
        <v>34487</v>
      </c>
      <c r="P225" s="2"/>
    </row>
    <row r="226" spans="1:16" hidden="1" x14ac:dyDescent="0.2">
      <c r="A226">
        <v>3524</v>
      </c>
      <c r="B226">
        <v>1972</v>
      </c>
      <c r="C226" s="47">
        <f t="shared" ca="1" si="28"/>
        <v>52</v>
      </c>
      <c r="D226" s="2" t="s">
        <v>23</v>
      </c>
      <c r="E226" s="2" t="s">
        <v>24</v>
      </c>
      <c r="F226" s="2" t="s">
        <v>2341</v>
      </c>
      <c r="G226" s="4" t="str">
        <f t="shared" si="35"/>
        <v>69,901.00</v>
      </c>
      <c r="H226" s="32">
        <f t="shared" si="29"/>
        <v>69901</v>
      </c>
      <c r="I226" s="2">
        <v>8362</v>
      </c>
      <c r="J226" s="2">
        <f t="shared" si="30"/>
        <v>69901</v>
      </c>
      <c r="K226" s="2">
        <f t="shared" si="31"/>
        <v>69901</v>
      </c>
      <c r="L226" s="2">
        <f t="shared" si="32"/>
        <v>69901</v>
      </c>
      <c r="M226" s="2">
        <f t="shared" si="33"/>
        <v>69901</v>
      </c>
      <c r="N226" s="2">
        <f t="shared" si="34"/>
        <v>69901</v>
      </c>
      <c r="O226" s="96">
        <f t="shared" si="34"/>
        <v>69901</v>
      </c>
      <c r="P226" s="2"/>
    </row>
    <row r="227" spans="1:16" hidden="1" x14ac:dyDescent="0.2">
      <c r="A227">
        <v>10095</v>
      </c>
      <c r="B227">
        <v>1976</v>
      </c>
      <c r="C227" s="47">
        <f t="shared" ca="1" si="28"/>
        <v>48</v>
      </c>
      <c r="D227" s="2" t="s">
        <v>23</v>
      </c>
      <c r="E227" s="2" t="s">
        <v>24</v>
      </c>
      <c r="F227" s="2" t="s">
        <v>2344</v>
      </c>
      <c r="G227" s="4" t="str">
        <f t="shared" si="35"/>
        <v>71,847.00</v>
      </c>
      <c r="H227" s="32">
        <f t="shared" si="29"/>
        <v>71847</v>
      </c>
      <c r="I227" s="2">
        <v>3524</v>
      </c>
      <c r="J227" s="2">
        <f t="shared" si="30"/>
        <v>71847</v>
      </c>
      <c r="K227" s="2">
        <f t="shared" si="31"/>
        <v>71847</v>
      </c>
      <c r="L227" s="2">
        <f t="shared" si="32"/>
        <v>71847</v>
      </c>
      <c r="M227" s="2">
        <f t="shared" si="33"/>
        <v>71847</v>
      </c>
      <c r="N227" s="2">
        <f t="shared" si="34"/>
        <v>71847</v>
      </c>
      <c r="O227" s="96">
        <f t="shared" si="34"/>
        <v>71847</v>
      </c>
      <c r="P227" s="2"/>
    </row>
    <row r="228" spans="1:16" hidden="1" x14ac:dyDescent="0.2">
      <c r="A228">
        <v>8897</v>
      </c>
      <c r="B228">
        <v>1966</v>
      </c>
      <c r="C228" s="47">
        <f t="shared" ca="1" si="28"/>
        <v>58</v>
      </c>
      <c r="D228" s="2" t="s">
        <v>23</v>
      </c>
      <c r="E228" s="2" t="s">
        <v>24</v>
      </c>
      <c r="F228" s="2" t="s">
        <v>2347</v>
      </c>
      <c r="G228" s="4" t="str">
        <f t="shared" si="35"/>
        <v>51,983.00</v>
      </c>
      <c r="H228" s="32">
        <f t="shared" si="29"/>
        <v>51983</v>
      </c>
      <c r="I228" s="2">
        <v>10095</v>
      </c>
      <c r="J228" s="2">
        <f t="shared" si="30"/>
        <v>51983</v>
      </c>
      <c r="K228" s="2">
        <f t="shared" si="31"/>
        <v>51983</v>
      </c>
      <c r="L228" s="2">
        <f t="shared" si="32"/>
        <v>51983</v>
      </c>
      <c r="M228" s="2">
        <f t="shared" si="33"/>
        <v>51983</v>
      </c>
      <c r="N228" s="2">
        <f t="shared" si="34"/>
        <v>51983</v>
      </c>
      <c r="O228" s="96">
        <f t="shared" si="34"/>
        <v>51983</v>
      </c>
      <c r="P228" s="2"/>
    </row>
    <row r="229" spans="1:16" hidden="1" x14ac:dyDescent="0.2">
      <c r="A229">
        <v>466</v>
      </c>
      <c r="B229">
        <v>1945</v>
      </c>
      <c r="C229" s="47">
        <f t="shared" ca="1" si="28"/>
        <v>79</v>
      </c>
      <c r="D229" s="2" t="s">
        <v>23</v>
      </c>
      <c r="E229" s="2" t="s">
        <v>24</v>
      </c>
      <c r="F229" s="2" t="s">
        <v>2371</v>
      </c>
      <c r="G229" s="4" t="str">
        <f t="shared" si="35"/>
        <v>78,331.00</v>
      </c>
      <c r="H229" s="32">
        <f t="shared" si="29"/>
        <v>78331</v>
      </c>
      <c r="I229" s="2">
        <v>8897</v>
      </c>
      <c r="J229" s="2">
        <f t="shared" si="30"/>
        <v>78331</v>
      </c>
      <c r="K229" s="2">
        <f t="shared" si="31"/>
        <v>78331</v>
      </c>
      <c r="L229" s="2">
        <f t="shared" si="32"/>
        <v>78331</v>
      </c>
      <c r="M229" s="2">
        <f t="shared" si="33"/>
        <v>78331</v>
      </c>
      <c r="N229" s="2">
        <f t="shared" si="34"/>
        <v>78331</v>
      </c>
      <c r="O229" s="96">
        <f t="shared" si="34"/>
        <v>78331</v>
      </c>
      <c r="P229" s="2"/>
    </row>
    <row r="230" spans="1:16" hidden="1" x14ac:dyDescent="0.2">
      <c r="A230">
        <v>11025</v>
      </c>
      <c r="B230">
        <v>1962</v>
      </c>
      <c r="C230" s="47">
        <f t="shared" ca="1" si="28"/>
        <v>62</v>
      </c>
      <c r="D230" s="2" t="s">
        <v>23</v>
      </c>
      <c r="E230" s="2" t="s">
        <v>24</v>
      </c>
      <c r="F230" s="2" t="s">
        <v>2376</v>
      </c>
      <c r="G230" s="4" t="str">
        <f t="shared" si="35"/>
        <v>69,932.00</v>
      </c>
      <c r="H230" s="32">
        <f t="shared" si="29"/>
        <v>69932</v>
      </c>
      <c r="I230" s="2">
        <v>466</v>
      </c>
      <c r="J230" s="2">
        <f t="shared" si="30"/>
        <v>69932</v>
      </c>
      <c r="K230" s="2">
        <f t="shared" si="31"/>
        <v>69932</v>
      </c>
      <c r="L230" s="2">
        <f t="shared" si="32"/>
        <v>69932</v>
      </c>
      <c r="M230" s="2">
        <f t="shared" si="33"/>
        <v>69932</v>
      </c>
      <c r="N230" s="2">
        <f t="shared" si="34"/>
        <v>69932</v>
      </c>
      <c r="O230" s="96">
        <f t="shared" si="34"/>
        <v>69932</v>
      </c>
      <c r="P230" s="2"/>
    </row>
    <row r="231" spans="1:16" hidden="1" x14ac:dyDescent="0.2">
      <c r="A231">
        <v>2387</v>
      </c>
      <c r="B231">
        <v>1953</v>
      </c>
      <c r="C231" s="47">
        <f t="shared" ca="1" si="28"/>
        <v>71</v>
      </c>
      <c r="D231" s="2" t="s">
        <v>53</v>
      </c>
      <c r="E231" s="2" t="s">
        <v>24</v>
      </c>
      <c r="F231" s="2" t="s">
        <v>2384</v>
      </c>
      <c r="G231" s="4" t="str">
        <f t="shared" si="35"/>
        <v>23,748.00</v>
      </c>
      <c r="H231" s="32">
        <f t="shared" si="29"/>
        <v>23748</v>
      </c>
      <c r="I231" s="2">
        <v>11025</v>
      </c>
      <c r="J231" s="2">
        <f t="shared" si="30"/>
        <v>23748</v>
      </c>
      <c r="K231" s="2">
        <f t="shared" si="31"/>
        <v>23748</v>
      </c>
      <c r="L231" s="2">
        <f t="shared" si="32"/>
        <v>23748</v>
      </c>
      <c r="M231" s="2">
        <f t="shared" si="33"/>
        <v>23748</v>
      </c>
      <c r="N231" s="2">
        <f t="shared" si="34"/>
        <v>23748</v>
      </c>
      <c r="O231" s="96">
        <f t="shared" si="34"/>
        <v>23748</v>
      </c>
      <c r="P231" s="2"/>
    </row>
    <row r="232" spans="1:16" hidden="1" x14ac:dyDescent="0.2">
      <c r="A232">
        <v>1618</v>
      </c>
      <c r="B232">
        <v>1966</v>
      </c>
      <c r="C232" s="47">
        <f t="shared" ca="1" si="28"/>
        <v>58</v>
      </c>
      <c r="D232" s="2" t="s">
        <v>40</v>
      </c>
      <c r="E232" s="2" t="s">
        <v>24</v>
      </c>
      <c r="F232" s="2" t="s">
        <v>2395</v>
      </c>
      <c r="G232" s="4" t="str">
        <f t="shared" si="35"/>
        <v>90,687.00</v>
      </c>
      <c r="H232" s="32">
        <f t="shared" si="29"/>
        <v>90687</v>
      </c>
      <c r="I232" s="2">
        <v>2387</v>
      </c>
      <c r="J232" s="2">
        <f t="shared" si="30"/>
        <v>90687</v>
      </c>
      <c r="K232" s="2">
        <f t="shared" si="31"/>
        <v>90687</v>
      </c>
      <c r="L232" s="2">
        <f t="shared" si="32"/>
        <v>90687</v>
      </c>
      <c r="M232" s="2">
        <f t="shared" si="33"/>
        <v>90687</v>
      </c>
      <c r="N232" s="2">
        <f t="shared" si="34"/>
        <v>90687</v>
      </c>
      <c r="O232" s="96">
        <f t="shared" si="34"/>
        <v>90687</v>
      </c>
      <c r="P232" s="2"/>
    </row>
    <row r="233" spans="1:16" hidden="1" x14ac:dyDescent="0.2">
      <c r="A233">
        <v>25</v>
      </c>
      <c r="B233">
        <v>1959</v>
      </c>
      <c r="C233" s="47">
        <f t="shared" ca="1" si="28"/>
        <v>65</v>
      </c>
      <c r="D233" s="2" t="s">
        <v>40</v>
      </c>
      <c r="E233" s="2" t="s">
        <v>24</v>
      </c>
      <c r="F233" s="2" t="s">
        <v>2399</v>
      </c>
      <c r="G233" s="4" t="str">
        <f t="shared" si="35"/>
        <v>50,611.00</v>
      </c>
      <c r="H233" s="32">
        <f t="shared" si="29"/>
        <v>50611</v>
      </c>
      <c r="I233" s="2">
        <v>1618</v>
      </c>
      <c r="J233" s="2">
        <f t="shared" si="30"/>
        <v>50611</v>
      </c>
      <c r="K233" s="2">
        <f t="shared" si="31"/>
        <v>50611</v>
      </c>
      <c r="L233" s="2">
        <f t="shared" si="32"/>
        <v>50611</v>
      </c>
      <c r="M233" s="2">
        <f t="shared" si="33"/>
        <v>50611</v>
      </c>
      <c r="N233" s="2">
        <f t="shared" si="34"/>
        <v>50611</v>
      </c>
      <c r="O233" s="96">
        <f t="shared" si="34"/>
        <v>50611</v>
      </c>
      <c r="P233" s="2"/>
    </row>
    <row r="234" spans="1:16" hidden="1" x14ac:dyDescent="0.2">
      <c r="A234">
        <v>3277</v>
      </c>
      <c r="B234">
        <v>1956</v>
      </c>
      <c r="C234" s="47">
        <f t="shared" ca="1" si="28"/>
        <v>68</v>
      </c>
      <c r="D234" s="2" t="s">
        <v>40</v>
      </c>
      <c r="E234" s="2" t="s">
        <v>24</v>
      </c>
      <c r="F234" s="2" t="s">
        <v>2399</v>
      </c>
      <c r="G234" s="4" t="str">
        <f t="shared" si="35"/>
        <v>50,611.00</v>
      </c>
      <c r="H234" s="32">
        <f t="shared" si="29"/>
        <v>50611</v>
      </c>
      <c r="I234" s="2">
        <v>25</v>
      </c>
      <c r="J234" s="2">
        <f t="shared" si="30"/>
        <v>50611</v>
      </c>
      <c r="K234" s="2">
        <f t="shared" si="31"/>
        <v>50611</v>
      </c>
      <c r="L234" s="2">
        <f t="shared" si="32"/>
        <v>50611</v>
      </c>
      <c r="M234" s="2">
        <f t="shared" si="33"/>
        <v>50611</v>
      </c>
      <c r="N234" s="2">
        <f t="shared" si="34"/>
        <v>50611</v>
      </c>
      <c r="O234" s="96">
        <f t="shared" si="34"/>
        <v>50611</v>
      </c>
      <c r="P234" s="2"/>
    </row>
    <row r="235" spans="1:16" hidden="1" x14ac:dyDescent="0.2">
      <c r="A235">
        <v>8566</v>
      </c>
      <c r="B235">
        <v>1962</v>
      </c>
      <c r="C235" s="47">
        <f t="shared" ca="1" si="28"/>
        <v>62</v>
      </c>
      <c r="D235" s="2" t="s">
        <v>23</v>
      </c>
      <c r="E235" s="2" t="s">
        <v>24</v>
      </c>
      <c r="F235" s="2" t="s">
        <v>2401</v>
      </c>
      <c r="G235" s="4" t="str">
        <f t="shared" si="35"/>
        <v>81,702.00</v>
      </c>
      <c r="H235" s="32">
        <f t="shared" si="29"/>
        <v>81702</v>
      </c>
      <c r="I235" s="2">
        <v>3277</v>
      </c>
      <c r="J235" s="2">
        <f t="shared" si="30"/>
        <v>81702</v>
      </c>
      <c r="K235" s="2">
        <f t="shared" si="31"/>
        <v>81702</v>
      </c>
      <c r="L235" s="2">
        <f t="shared" si="32"/>
        <v>81702</v>
      </c>
      <c r="M235" s="2">
        <f t="shared" si="33"/>
        <v>81702</v>
      </c>
      <c r="N235" s="2">
        <f t="shared" si="34"/>
        <v>81702</v>
      </c>
      <c r="O235" s="96">
        <f t="shared" si="34"/>
        <v>81702</v>
      </c>
      <c r="P235" s="2"/>
    </row>
    <row r="236" spans="1:16" hidden="1" x14ac:dyDescent="0.2">
      <c r="A236">
        <v>2634</v>
      </c>
      <c r="B236">
        <v>1980</v>
      </c>
      <c r="C236" s="47">
        <f t="shared" ca="1" si="28"/>
        <v>44</v>
      </c>
      <c r="D236" s="2" t="s">
        <v>43</v>
      </c>
      <c r="E236" s="2" t="s">
        <v>24</v>
      </c>
      <c r="F236" s="2" t="s">
        <v>2411</v>
      </c>
      <c r="G236" s="4" t="str">
        <f t="shared" si="35"/>
        <v>36,640.00</v>
      </c>
      <c r="H236" s="32">
        <f t="shared" si="29"/>
        <v>36640</v>
      </c>
      <c r="I236" s="2">
        <v>8566</v>
      </c>
      <c r="J236" s="2">
        <f t="shared" si="30"/>
        <v>36640</v>
      </c>
      <c r="K236" s="2">
        <f t="shared" si="31"/>
        <v>36640</v>
      </c>
      <c r="L236" s="2">
        <f t="shared" si="32"/>
        <v>36640</v>
      </c>
      <c r="M236" s="2">
        <f t="shared" si="33"/>
        <v>36640</v>
      </c>
      <c r="N236" s="2">
        <f t="shared" si="34"/>
        <v>36640</v>
      </c>
      <c r="O236" s="96">
        <f t="shared" si="34"/>
        <v>36640</v>
      </c>
      <c r="P236" s="2"/>
    </row>
    <row r="237" spans="1:16" hidden="1" x14ac:dyDescent="0.2">
      <c r="A237">
        <v>8036</v>
      </c>
      <c r="B237">
        <v>1972</v>
      </c>
      <c r="C237" s="47">
        <f t="shared" ca="1" si="28"/>
        <v>52</v>
      </c>
      <c r="D237" s="2" t="s">
        <v>23</v>
      </c>
      <c r="E237" s="2" t="s">
        <v>24</v>
      </c>
      <c r="F237" s="2" t="s">
        <v>2412</v>
      </c>
      <c r="G237" s="4" t="str">
        <f t="shared" si="35"/>
        <v>78,901.00</v>
      </c>
      <c r="H237" s="32">
        <f t="shared" si="29"/>
        <v>78901</v>
      </c>
      <c r="I237" s="2">
        <v>2634</v>
      </c>
      <c r="J237" s="2">
        <f t="shared" si="30"/>
        <v>78901</v>
      </c>
      <c r="K237" s="2">
        <f t="shared" si="31"/>
        <v>78901</v>
      </c>
      <c r="L237" s="2">
        <f t="shared" si="32"/>
        <v>78901</v>
      </c>
      <c r="M237" s="2">
        <f t="shared" si="33"/>
        <v>78901</v>
      </c>
      <c r="N237" s="2">
        <f t="shared" si="34"/>
        <v>78901</v>
      </c>
      <c r="O237" s="96">
        <f t="shared" si="34"/>
        <v>78901</v>
      </c>
      <c r="P237" s="2"/>
    </row>
    <row r="238" spans="1:16" hidden="1" x14ac:dyDescent="0.2">
      <c r="A238">
        <v>8159</v>
      </c>
      <c r="B238">
        <v>1969</v>
      </c>
      <c r="C238" s="47">
        <f t="shared" ca="1" si="28"/>
        <v>55</v>
      </c>
      <c r="D238" s="2" t="s">
        <v>40</v>
      </c>
      <c r="E238" s="2" t="s">
        <v>24</v>
      </c>
      <c r="F238" s="2" t="s">
        <v>2020</v>
      </c>
      <c r="G238" s="4" t="str">
        <f t="shared" si="35"/>
        <v>66,476.00</v>
      </c>
      <c r="H238" s="32">
        <f t="shared" si="29"/>
        <v>66476</v>
      </c>
      <c r="I238" s="2">
        <v>8036</v>
      </c>
      <c r="J238" s="2">
        <f t="shared" si="30"/>
        <v>66476</v>
      </c>
      <c r="K238" s="2">
        <f t="shared" si="31"/>
        <v>66476</v>
      </c>
      <c r="L238" s="2">
        <f t="shared" si="32"/>
        <v>66476</v>
      </c>
      <c r="M238" s="2">
        <f t="shared" si="33"/>
        <v>66476</v>
      </c>
      <c r="N238" s="2">
        <f t="shared" si="34"/>
        <v>66476</v>
      </c>
      <c r="O238" s="96">
        <f t="shared" si="34"/>
        <v>66476</v>
      </c>
      <c r="P238" s="2"/>
    </row>
    <row r="239" spans="1:16" hidden="1" x14ac:dyDescent="0.2">
      <c r="A239">
        <v>7628</v>
      </c>
      <c r="B239">
        <v>1974</v>
      </c>
      <c r="C239" s="47">
        <f t="shared" ca="1" si="28"/>
        <v>50</v>
      </c>
      <c r="D239" s="2" t="s">
        <v>23</v>
      </c>
      <c r="E239" s="2" t="s">
        <v>24</v>
      </c>
      <c r="F239" s="2" t="s">
        <v>2414</v>
      </c>
      <c r="G239" s="4" t="str">
        <f t="shared" si="35"/>
        <v>46,310.00</v>
      </c>
      <c r="H239" s="32">
        <f t="shared" si="29"/>
        <v>46310</v>
      </c>
      <c r="I239" s="2">
        <v>8159</v>
      </c>
      <c r="J239" s="2">
        <f t="shared" si="30"/>
        <v>46310</v>
      </c>
      <c r="K239" s="2">
        <f t="shared" si="31"/>
        <v>46310</v>
      </c>
      <c r="L239" s="2">
        <f t="shared" si="32"/>
        <v>46310</v>
      </c>
      <c r="M239" s="2">
        <f t="shared" si="33"/>
        <v>46310</v>
      </c>
      <c r="N239" s="2">
        <f t="shared" si="34"/>
        <v>46310</v>
      </c>
      <c r="O239" s="96">
        <f t="shared" si="34"/>
        <v>46310</v>
      </c>
      <c r="P239" s="2"/>
    </row>
    <row r="240" spans="1:16" hidden="1" x14ac:dyDescent="0.2">
      <c r="A240">
        <v>9597</v>
      </c>
      <c r="B240">
        <v>1970</v>
      </c>
      <c r="C240" s="47">
        <f t="shared" ca="1" si="28"/>
        <v>54</v>
      </c>
      <c r="D240" s="2" t="s">
        <v>23</v>
      </c>
      <c r="E240" s="2" t="s">
        <v>32</v>
      </c>
      <c r="F240" s="2" t="s">
        <v>33</v>
      </c>
      <c r="G240" s="4" t="str">
        <f t="shared" si="35"/>
        <v>67,267.00</v>
      </c>
      <c r="H240" s="32">
        <f t="shared" si="29"/>
        <v>67267</v>
      </c>
      <c r="I240" s="2">
        <v>7628</v>
      </c>
      <c r="J240" s="2">
        <f t="shared" si="30"/>
        <v>67267</v>
      </c>
      <c r="K240" s="2">
        <f t="shared" si="31"/>
        <v>67267</v>
      </c>
      <c r="L240" s="2">
        <f t="shared" si="32"/>
        <v>67267</v>
      </c>
      <c r="M240" s="2">
        <f t="shared" si="33"/>
        <v>67267</v>
      </c>
      <c r="N240" s="2">
        <f t="shared" si="34"/>
        <v>67267</v>
      </c>
      <c r="O240" s="96">
        <f t="shared" si="34"/>
        <v>67267</v>
      </c>
      <c r="P240" s="2"/>
    </row>
    <row r="241" spans="1:16" hidden="1" x14ac:dyDescent="0.2">
      <c r="A241">
        <v>1384</v>
      </c>
      <c r="B241">
        <v>1993</v>
      </c>
      <c r="C241" s="47">
        <f t="shared" ca="1" si="28"/>
        <v>31</v>
      </c>
      <c r="D241" s="2" t="s">
        <v>43</v>
      </c>
      <c r="E241" s="2" t="s">
        <v>32</v>
      </c>
      <c r="F241" s="2" t="s">
        <v>44</v>
      </c>
      <c r="G241" s="4" t="str">
        <f t="shared" si="35"/>
        <v>63,564.00</v>
      </c>
      <c r="H241" s="32">
        <f t="shared" si="29"/>
        <v>63564</v>
      </c>
      <c r="I241" s="2">
        <v>9597</v>
      </c>
      <c r="J241" s="2">
        <f t="shared" si="30"/>
        <v>63564</v>
      </c>
      <c r="K241" s="2">
        <f t="shared" si="31"/>
        <v>63564</v>
      </c>
      <c r="L241" s="2">
        <f t="shared" si="32"/>
        <v>63564</v>
      </c>
      <c r="M241" s="2">
        <f t="shared" si="33"/>
        <v>63564</v>
      </c>
      <c r="N241" s="2">
        <f t="shared" si="34"/>
        <v>63564</v>
      </c>
      <c r="O241" s="96">
        <f t="shared" si="34"/>
        <v>63564</v>
      </c>
      <c r="P241" s="2"/>
    </row>
    <row r="242" spans="1:16" hidden="1" x14ac:dyDescent="0.2">
      <c r="A242">
        <v>10150</v>
      </c>
      <c r="B242">
        <v>1962</v>
      </c>
      <c r="C242" s="47">
        <f t="shared" ca="1" si="28"/>
        <v>62</v>
      </c>
      <c r="D242" s="2" t="s">
        <v>40</v>
      </c>
      <c r="E242" s="2" t="s">
        <v>32</v>
      </c>
      <c r="F242" s="2" t="s">
        <v>49</v>
      </c>
      <c r="G242" s="4" t="str">
        <f t="shared" si="35"/>
        <v>65,324.00</v>
      </c>
      <c r="H242" s="32">
        <f t="shared" si="29"/>
        <v>65324</v>
      </c>
      <c r="I242" s="2">
        <v>1384</v>
      </c>
      <c r="J242" s="2">
        <f t="shared" si="30"/>
        <v>65324</v>
      </c>
      <c r="K242" s="2">
        <f t="shared" si="31"/>
        <v>65324</v>
      </c>
      <c r="L242" s="2">
        <f t="shared" si="32"/>
        <v>65324</v>
      </c>
      <c r="M242" s="2">
        <f t="shared" si="33"/>
        <v>65324</v>
      </c>
      <c r="N242" s="2">
        <f t="shared" si="34"/>
        <v>65324</v>
      </c>
      <c r="O242" s="96">
        <f t="shared" si="34"/>
        <v>65324</v>
      </c>
      <c r="P242" s="2"/>
    </row>
    <row r="243" spans="1:16" hidden="1" x14ac:dyDescent="0.2">
      <c r="A243">
        <v>3885</v>
      </c>
      <c r="B243">
        <v>1984</v>
      </c>
      <c r="C243" s="47">
        <f t="shared" ca="1" si="28"/>
        <v>40</v>
      </c>
      <c r="D243" s="2" t="s">
        <v>40</v>
      </c>
      <c r="E243" s="2" t="s">
        <v>32</v>
      </c>
      <c r="F243" s="2" t="s">
        <v>49</v>
      </c>
      <c r="G243" s="4" t="str">
        <f t="shared" si="35"/>
        <v>65,324.00</v>
      </c>
      <c r="H243" s="32">
        <f t="shared" si="29"/>
        <v>65324</v>
      </c>
      <c r="I243" s="2">
        <v>10150</v>
      </c>
      <c r="J243" s="2">
        <f t="shared" si="30"/>
        <v>65324</v>
      </c>
      <c r="K243" s="2">
        <f t="shared" si="31"/>
        <v>65324</v>
      </c>
      <c r="L243" s="2">
        <f t="shared" si="32"/>
        <v>65324</v>
      </c>
      <c r="M243" s="2">
        <f t="shared" si="33"/>
        <v>65324</v>
      </c>
      <c r="N243" s="2">
        <f t="shared" si="34"/>
        <v>65324</v>
      </c>
      <c r="O243" s="96">
        <f t="shared" si="34"/>
        <v>65324</v>
      </c>
      <c r="P243" s="2"/>
    </row>
    <row r="244" spans="1:16" hidden="1" x14ac:dyDescent="0.2">
      <c r="A244">
        <v>11003</v>
      </c>
      <c r="B244">
        <v>1981</v>
      </c>
      <c r="C244" s="47">
        <f t="shared" ca="1" si="28"/>
        <v>43</v>
      </c>
      <c r="D244" s="2" t="s">
        <v>43</v>
      </c>
      <c r="E244" s="2" t="s">
        <v>32</v>
      </c>
      <c r="F244" s="2" t="s">
        <v>51</v>
      </c>
      <c r="G244" s="4" t="str">
        <f t="shared" si="35"/>
        <v>81,044.00</v>
      </c>
      <c r="H244" s="32">
        <f t="shared" si="29"/>
        <v>81044</v>
      </c>
      <c r="I244" s="2">
        <v>3885</v>
      </c>
      <c r="J244" s="2">
        <f t="shared" si="30"/>
        <v>81044</v>
      </c>
      <c r="K244" s="2">
        <f t="shared" si="31"/>
        <v>81044</v>
      </c>
      <c r="L244" s="2">
        <f t="shared" si="32"/>
        <v>81044</v>
      </c>
      <c r="M244" s="2">
        <f t="shared" si="33"/>
        <v>81044</v>
      </c>
      <c r="N244" s="2">
        <f t="shared" si="34"/>
        <v>81044</v>
      </c>
      <c r="O244" s="96">
        <f t="shared" si="34"/>
        <v>81044</v>
      </c>
      <c r="P244" s="2"/>
    </row>
    <row r="245" spans="1:16" hidden="1" x14ac:dyDescent="0.2">
      <c r="A245">
        <v>8026</v>
      </c>
      <c r="B245">
        <v>1953</v>
      </c>
      <c r="C245" s="47">
        <f t="shared" ca="1" si="28"/>
        <v>71</v>
      </c>
      <c r="D245" s="2" t="s">
        <v>23</v>
      </c>
      <c r="E245" s="2" t="s">
        <v>32</v>
      </c>
      <c r="F245" s="2" t="s">
        <v>57</v>
      </c>
      <c r="G245" s="4" t="str">
        <f t="shared" si="35"/>
        <v>26,872.00</v>
      </c>
      <c r="H245" s="32">
        <f t="shared" si="29"/>
        <v>26872</v>
      </c>
      <c r="I245" s="2">
        <v>11003</v>
      </c>
      <c r="J245" s="2">
        <f t="shared" si="30"/>
        <v>26872</v>
      </c>
      <c r="K245" s="2">
        <f t="shared" si="31"/>
        <v>26872</v>
      </c>
      <c r="L245" s="2">
        <f t="shared" si="32"/>
        <v>26872</v>
      </c>
      <c r="M245" s="2">
        <f t="shared" si="33"/>
        <v>26872</v>
      </c>
      <c r="N245" s="2">
        <f t="shared" si="34"/>
        <v>26872</v>
      </c>
      <c r="O245" s="96">
        <f t="shared" si="34"/>
        <v>26872</v>
      </c>
      <c r="P245" s="2"/>
    </row>
    <row r="246" spans="1:16" hidden="1" x14ac:dyDescent="0.2">
      <c r="A246">
        <v>577</v>
      </c>
      <c r="B246">
        <v>1977</v>
      </c>
      <c r="C246" s="47">
        <f t="shared" ca="1" si="28"/>
        <v>47</v>
      </c>
      <c r="D246" s="2" t="s">
        <v>23</v>
      </c>
      <c r="E246" s="2" t="s">
        <v>32</v>
      </c>
      <c r="F246" s="2" t="s">
        <v>59</v>
      </c>
      <c r="G246" s="4" t="str">
        <f t="shared" si="35"/>
        <v>4,428.00</v>
      </c>
      <c r="H246" s="32">
        <f t="shared" si="29"/>
        <v>4428</v>
      </c>
      <c r="I246" s="2">
        <v>8026</v>
      </c>
      <c r="J246" s="2">
        <f t="shared" si="30"/>
        <v>4428</v>
      </c>
      <c r="K246" s="2">
        <f t="shared" si="31"/>
        <v>52720.37365591398</v>
      </c>
      <c r="L246" s="2">
        <f t="shared" si="32"/>
        <v>52720.37365591398</v>
      </c>
      <c r="M246" s="2">
        <f t="shared" si="33"/>
        <v>52720.37365591398</v>
      </c>
      <c r="N246" s="2">
        <f t="shared" si="34"/>
        <v>52720.37365591398</v>
      </c>
      <c r="O246" s="96">
        <f t="shared" si="34"/>
        <v>52720.37365591398</v>
      </c>
      <c r="P246" s="2"/>
    </row>
    <row r="247" spans="1:16" hidden="1" x14ac:dyDescent="0.2">
      <c r="A247">
        <v>8702</v>
      </c>
      <c r="B247">
        <v>1977</v>
      </c>
      <c r="C247" s="47">
        <f t="shared" ca="1" si="28"/>
        <v>47</v>
      </c>
      <c r="D247" s="2" t="s">
        <v>23</v>
      </c>
      <c r="E247" s="2" t="s">
        <v>32</v>
      </c>
      <c r="F247" s="2" t="s">
        <v>60</v>
      </c>
      <c r="G247" s="4" t="str">
        <f t="shared" si="35"/>
        <v>54,809.00</v>
      </c>
      <c r="H247" s="32">
        <f t="shared" si="29"/>
        <v>54809</v>
      </c>
      <c r="I247" s="2">
        <v>577</v>
      </c>
      <c r="J247" s="2">
        <f t="shared" si="30"/>
        <v>54809</v>
      </c>
      <c r="K247" s="2">
        <f t="shared" si="31"/>
        <v>54809</v>
      </c>
      <c r="L247" s="2">
        <f t="shared" si="32"/>
        <v>54809</v>
      </c>
      <c r="M247" s="2">
        <f t="shared" si="33"/>
        <v>54809</v>
      </c>
      <c r="N247" s="2">
        <f t="shared" si="34"/>
        <v>54809</v>
      </c>
      <c r="O247" s="96">
        <f t="shared" si="34"/>
        <v>54809</v>
      </c>
      <c r="P247" s="2"/>
    </row>
    <row r="248" spans="1:16" hidden="1" x14ac:dyDescent="0.2">
      <c r="A248">
        <v>5429</v>
      </c>
      <c r="B248">
        <v>1949</v>
      </c>
      <c r="C248" s="47">
        <f t="shared" ca="1" si="28"/>
        <v>75</v>
      </c>
      <c r="D248" s="2" t="s">
        <v>23</v>
      </c>
      <c r="E248" s="2" t="s">
        <v>32</v>
      </c>
      <c r="F248" s="2" t="s">
        <v>60</v>
      </c>
      <c r="G248" s="4" t="str">
        <f t="shared" si="35"/>
        <v>54,809.00</v>
      </c>
      <c r="H248" s="32">
        <f t="shared" si="29"/>
        <v>54809</v>
      </c>
      <c r="I248" s="2">
        <v>8702</v>
      </c>
      <c r="J248" s="2">
        <f t="shared" si="30"/>
        <v>54809</v>
      </c>
      <c r="K248" s="2">
        <f t="shared" si="31"/>
        <v>54809</v>
      </c>
      <c r="L248" s="2">
        <f t="shared" si="32"/>
        <v>54809</v>
      </c>
      <c r="M248" s="2">
        <f t="shared" si="33"/>
        <v>54809</v>
      </c>
      <c r="N248" s="2">
        <f t="shared" si="34"/>
        <v>54809</v>
      </c>
      <c r="O248" s="96">
        <f t="shared" si="34"/>
        <v>54809</v>
      </c>
      <c r="P248" s="2"/>
    </row>
    <row r="249" spans="1:16" hidden="1" x14ac:dyDescent="0.2">
      <c r="A249">
        <v>977</v>
      </c>
      <c r="B249">
        <v>1958</v>
      </c>
      <c r="C249" s="47">
        <f t="shared" ca="1" si="28"/>
        <v>66</v>
      </c>
      <c r="D249" s="2" t="s">
        <v>53</v>
      </c>
      <c r="E249" s="2" t="s">
        <v>32</v>
      </c>
      <c r="F249" s="2" t="s">
        <v>70</v>
      </c>
      <c r="G249" s="4" t="str">
        <f t="shared" si="35"/>
        <v>40,662.00</v>
      </c>
      <c r="H249" s="32">
        <f t="shared" si="29"/>
        <v>40662</v>
      </c>
      <c r="I249" s="2">
        <v>5429</v>
      </c>
      <c r="J249" s="2">
        <f t="shared" si="30"/>
        <v>40662</v>
      </c>
      <c r="K249" s="2">
        <f t="shared" si="31"/>
        <v>40662</v>
      </c>
      <c r="L249" s="2">
        <f t="shared" si="32"/>
        <v>40662</v>
      </c>
      <c r="M249" s="2">
        <f t="shared" si="33"/>
        <v>40662</v>
      </c>
      <c r="N249" s="2">
        <f t="shared" si="34"/>
        <v>40662</v>
      </c>
      <c r="O249" s="96">
        <f t="shared" si="34"/>
        <v>40662</v>
      </c>
      <c r="P249" s="2"/>
    </row>
    <row r="250" spans="1:16" hidden="1" x14ac:dyDescent="0.2">
      <c r="A250">
        <v>2793</v>
      </c>
      <c r="B250">
        <v>1977</v>
      </c>
      <c r="C250" s="47">
        <f t="shared" ca="1" si="28"/>
        <v>47</v>
      </c>
      <c r="D250" s="2" t="s">
        <v>40</v>
      </c>
      <c r="E250" s="2" t="s">
        <v>32</v>
      </c>
      <c r="F250" s="2" t="s">
        <v>72</v>
      </c>
      <c r="G250" s="4" t="str">
        <f t="shared" si="35"/>
        <v>49,544.00</v>
      </c>
      <c r="H250" s="32">
        <f t="shared" si="29"/>
        <v>49544</v>
      </c>
      <c r="I250" s="2">
        <v>977</v>
      </c>
      <c r="J250" s="2">
        <f t="shared" si="30"/>
        <v>49544</v>
      </c>
      <c r="K250" s="2">
        <f t="shared" si="31"/>
        <v>49544</v>
      </c>
      <c r="L250" s="2">
        <f t="shared" si="32"/>
        <v>49544</v>
      </c>
      <c r="M250" s="2">
        <f t="shared" si="33"/>
        <v>49544</v>
      </c>
      <c r="N250" s="2">
        <f t="shared" si="34"/>
        <v>49544</v>
      </c>
      <c r="O250" s="96">
        <f t="shared" si="34"/>
        <v>49544</v>
      </c>
      <c r="P250" s="2"/>
    </row>
    <row r="251" spans="1:16" hidden="1" x14ac:dyDescent="0.2">
      <c r="A251">
        <v>1071</v>
      </c>
      <c r="B251">
        <v>1977</v>
      </c>
      <c r="C251" s="47">
        <f t="shared" ca="1" si="28"/>
        <v>47</v>
      </c>
      <c r="D251" s="2" t="s">
        <v>23</v>
      </c>
      <c r="E251" s="2" t="s">
        <v>32</v>
      </c>
      <c r="F251" s="2" t="s">
        <v>85</v>
      </c>
      <c r="G251" s="4" t="str">
        <f t="shared" si="35"/>
        <v>79,529.00</v>
      </c>
      <c r="H251" s="32">
        <f t="shared" si="29"/>
        <v>79529</v>
      </c>
      <c r="I251" s="2">
        <v>2793</v>
      </c>
      <c r="J251" s="2">
        <f t="shared" si="30"/>
        <v>79529</v>
      </c>
      <c r="K251" s="2">
        <f t="shared" si="31"/>
        <v>79529</v>
      </c>
      <c r="L251" s="2">
        <f t="shared" si="32"/>
        <v>79529</v>
      </c>
      <c r="M251" s="2">
        <f t="shared" si="33"/>
        <v>79529</v>
      </c>
      <c r="N251" s="2">
        <f t="shared" si="34"/>
        <v>79529</v>
      </c>
      <c r="O251" s="96">
        <f t="shared" si="34"/>
        <v>79529</v>
      </c>
      <c r="P251" s="2"/>
    </row>
    <row r="252" spans="1:16" hidden="1" x14ac:dyDescent="0.2">
      <c r="A252">
        <v>5074</v>
      </c>
      <c r="B252">
        <v>1987</v>
      </c>
      <c r="C252" s="47">
        <f t="shared" ca="1" si="28"/>
        <v>37</v>
      </c>
      <c r="D252" s="2" t="s">
        <v>40</v>
      </c>
      <c r="E252" s="2" t="s">
        <v>32</v>
      </c>
      <c r="F252" s="2" t="s">
        <v>88</v>
      </c>
      <c r="G252" s="4" t="str">
        <f t="shared" si="35"/>
        <v>46,374.00</v>
      </c>
      <c r="H252" s="32">
        <f t="shared" si="29"/>
        <v>46374</v>
      </c>
      <c r="I252" s="2">
        <v>1071</v>
      </c>
      <c r="J252" s="2">
        <f t="shared" si="30"/>
        <v>46374</v>
      </c>
      <c r="K252" s="2">
        <f t="shared" si="31"/>
        <v>46374</v>
      </c>
      <c r="L252" s="2">
        <f t="shared" si="32"/>
        <v>46374</v>
      </c>
      <c r="M252" s="2">
        <f t="shared" si="33"/>
        <v>46374</v>
      </c>
      <c r="N252" s="2">
        <f t="shared" si="34"/>
        <v>46374</v>
      </c>
      <c r="O252" s="96">
        <f t="shared" si="34"/>
        <v>46374</v>
      </c>
      <c r="P252" s="2"/>
    </row>
    <row r="253" spans="1:16" hidden="1" x14ac:dyDescent="0.2">
      <c r="A253">
        <v>2632</v>
      </c>
      <c r="B253">
        <v>1955</v>
      </c>
      <c r="C253" s="47">
        <f t="shared" ca="1" si="28"/>
        <v>69</v>
      </c>
      <c r="D253" s="2" t="s">
        <v>23</v>
      </c>
      <c r="E253" s="2" t="s">
        <v>32</v>
      </c>
      <c r="F253" s="2" t="s">
        <v>89</v>
      </c>
      <c r="G253" s="4" t="str">
        <f t="shared" si="35"/>
        <v>18,351.00</v>
      </c>
      <c r="H253" s="32">
        <f t="shared" si="29"/>
        <v>18351</v>
      </c>
      <c r="I253" s="2">
        <v>5074</v>
      </c>
      <c r="J253" s="2">
        <f t="shared" si="30"/>
        <v>18351</v>
      </c>
      <c r="K253" s="2">
        <f t="shared" si="31"/>
        <v>18351</v>
      </c>
      <c r="L253" s="2">
        <f t="shared" si="32"/>
        <v>18351</v>
      </c>
      <c r="M253" s="2">
        <f t="shared" si="33"/>
        <v>18351</v>
      </c>
      <c r="N253" s="2">
        <f t="shared" si="34"/>
        <v>18351</v>
      </c>
      <c r="O253" s="96">
        <f t="shared" si="34"/>
        <v>18351</v>
      </c>
      <c r="P253" s="2"/>
    </row>
    <row r="254" spans="1:16" hidden="1" x14ac:dyDescent="0.2">
      <c r="A254">
        <v>6404</v>
      </c>
      <c r="B254">
        <v>1970</v>
      </c>
      <c r="C254" s="47">
        <f t="shared" ca="1" si="28"/>
        <v>54</v>
      </c>
      <c r="D254" s="2" t="s">
        <v>43</v>
      </c>
      <c r="E254" s="2" t="s">
        <v>32</v>
      </c>
      <c r="F254" s="2" t="s">
        <v>92</v>
      </c>
      <c r="G254" s="4" t="str">
        <f t="shared" si="35"/>
        <v>65,370.00</v>
      </c>
      <c r="H254" s="32">
        <f t="shared" si="29"/>
        <v>65370</v>
      </c>
      <c r="I254" s="2">
        <v>2632</v>
      </c>
      <c r="J254" s="2">
        <f t="shared" si="30"/>
        <v>65370</v>
      </c>
      <c r="K254" s="2">
        <f t="shared" si="31"/>
        <v>65370</v>
      </c>
      <c r="L254" s="2">
        <f t="shared" si="32"/>
        <v>65370</v>
      </c>
      <c r="M254" s="2">
        <f t="shared" si="33"/>
        <v>65370</v>
      </c>
      <c r="N254" s="2">
        <f t="shared" si="34"/>
        <v>65370</v>
      </c>
      <c r="O254" s="96">
        <f t="shared" si="34"/>
        <v>65370</v>
      </c>
      <c r="P254" s="2"/>
    </row>
    <row r="255" spans="1:16" hidden="1" x14ac:dyDescent="0.2">
      <c r="A255">
        <v>10240</v>
      </c>
      <c r="B255">
        <v>1950</v>
      </c>
      <c r="C255" s="47">
        <f t="shared" ca="1" si="28"/>
        <v>74</v>
      </c>
      <c r="D255" s="2" t="s">
        <v>23</v>
      </c>
      <c r="E255" s="2" t="s">
        <v>32</v>
      </c>
      <c r="F255" s="2" t="s">
        <v>95</v>
      </c>
      <c r="G255" s="4" t="str">
        <f t="shared" si="35"/>
        <v>61,314.00</v>
      </c>
      <c r="H255" s="32">
        <f t="shared" si="29"/>
        <v>61314</v>
      </c>
      <c r="I255" s="2">
        <v>6404</v>
      </c>
      <c r="J255" s="2">
        <f t="shared" si="30"/>
        <v>61314</v>
      </c>
      <c r="K255" s="2">
        <f t="shared" si="31"/>
        <v>61314</v>
      </c>
      <c r="L255" s="2">
        <f t="shared" si="32"/>
        <v>61314</v>
      </c>
      <c r="M255" s="2">
        <f t="shared" si="33"/>
        <v>61314</v>
      </c>
      <c r="N255" s="2">
        <f t="shared" si="34"/>
        <v>61314</v>
      </c>
      <c r="O255" s="96">
        <f t="shared" si="34"/>
        <v>61314</v>
      </c>
      <c r="P255" s="2"/>
    </row>
    <row r="256" spans="1:16" hidden="1" x14ac:dyDescent="0.2">
      <c r="A256">
        <v>2521</v>
      </c>
      <c r="B256">
        <v>1972</v>
      </c>
      <c r="C256" s="47">
        <f t="shared" ca="1" si="28"/>
        <v>52</v>
      </c>
      <c r="D256" s="2" t="s">
        <v>40</v>
      </c>
      <c r="E256" s="2" t="s">
        <v>32</v>
      </c>
      <c r="F256" s="2" t="s">
        <v>99</v>
      </c>
      <c r="G256" s="4" t="str">
        <f t="shared" si="35"/>
        <v>66,465.00</v>
      </c>
      <c r="H256" s="32">
        <f t="shared" si="29"/>
        <v>66465</v>
      </c>
      <c r="I256" s="2">
        <v>10240</v>
      </c>
      <c r="J256" s="2">
        <f t="shared" si="30"/>
        <v>66465</v>
      </c>
      <c r="K256" s="2">
        <f t="shared" si="31"/>
        <v>66465</v>
      </c>
      <c r="L256" s="2">
        <f t="shared" si="32"/>
        <v>66465</v>
      </c>
      <c r="M256" s="2">
        <f t="shared" si="33"/>
        <v>66465</v>
      </c>
      <c r="N256" s="2">
        <f t="shared" si="34"/>
        <v>66465</v>
      </c>
      <c r="O256" s="96">
        <f t="shared" si="34"/>
        <v>66465</v>
      </c>
      <c r="P256" s="2"/>
    </row>
    <row r="257" spans="1:16" hidden="1" x14ac:dyDescent="0.2">
      <c r="A257">
        <v>4301</v>
      </c>
      <c r="B257">
        <v>1972</v>
      </c>
      <c r="C257" s="47">
        <f t="shared" ca="1" si="28"/>
        <v>52</v>
      </c>
      <c r="D257" s="2" t="s">
        <v>23</v>
      </c>
      <c r="E257" s="2" t="s">
        <v>32</v>
      </c>
      <c r="F257" s="2" t="s">
        <v>106</v>
      </c>
      <c r="G257" s="4" t="str">
        <f t="shared" si="35"/>
        <v>32,300.00</v>
      </c>
      <c r="H257" s="32">
        <f t="shared" si="29"/>
        <v>32300</v>
      </c>
      <c r="I257" s="2">
        <v>2521</v>
      </c>
      <c r="J257" s="2">
        <f t="shared" si="30"/>
        <v>32300</v>
      </c>
      <c r="K257" s="2">
        <f t="shared" si="31"/>
        <v>32300</v>
      </c>
      <c r="L257" s="2">
        <f t="shared" si="32"/>
        <v>32300</v>
      </c>
      <c r="M257" s="2">
        <f t="shared" si="33"/>
        <v>32300</v>
      </c>
      <c r="N257" s="2">
        <f t="shared" si="34"/>
        <v>32300</v>
      </c>
      <c r="O257" s="96">
        <f t="shared" si="34"/>
        <v>32300</v>
      </c>
      <c r="P257" s="2"/>
    </row>
    <row r="258" spans="1:16" hidden="1" x14ac:dyDescent="0.2">
      <c r="A258">
        <v>7381</v>
      </c>
      <c r="B258">
        <v>1969</v>
      </c>
      <c r="C258" s="47">
        <f t="shared" ca="1" si="28"/>
        <v>55</v>
      </c>
      <c r="D258" s="2" t="s">
        <v>53</v>
      </c>
      <c r="E258" s="2" t="s">
        <v>32</v>
      </c>
      <c r="F258" s="2" t="s">
        <v>107</v>
      </c>
      <c r="G258" s="4" t="str">
        <f t="shared" si="35"/>
        <v>74,806.00</v>
      </c>
      <c r="H258" s="32">
        <f t="shared" si="29"/>
        <v>74806</v>
      </c>
      <c r="I258" s="2">
        <v>4301</v>
      </c>
      <c r="J258" s="2">
        <f t="shared" si="30"/>
        <v>74806</v>
      </c>
      <c r="K258" s="2">
        <f t="shared" si="31"/>
        <v>74806</v>
      </c>
      <c r="L258" s="2">
        <f t="shared" si="32"/>
        <v>74806</v>
      </c>
      <c r="M258" s="2">
        <f t="shared" si="33"/>
        <v>74806</v>
      </c>
      <c r="N258" s="2">
        <f t="shared" si="34"/>
        <v>74806</v>
      </c>
      <c r="O258" s="96">
        <f t="shared" si="34"/>
        <v>74806</v>
      </c>
      <c r="P258" s="2"/>
    </row>
    <row r="259" spans="1:16" hidden="1" x14ac:dyDescent="0.2">
      <c r="A259">
        <v>2407</v>
      </c>
      <c r="B259">
        <v>1983</v>
      </c>
      <c r="C259" s="47">
        <f t="shared" ca="1" si="28"/>
        <v>41</v>
      </c>
      <c r="D259" s="2" t="s">
        <v>43</v>
      </c>
      <c r="E259" s="2" t="s">
        <v>32</v>
      </c>
      <c r="F259" s="2" t="s">
        <v>112</v>
      </c>
      <c r="G259" s="4" t="str">
        <f t="shared" si="35"/>
        <v>14,796.00</v>
      </c>
      <c r="H259" s="32">
        <f t="shared" si="29"/>
        <v>14796</v>
      </c>
      <c r="I259" s="2">
        <v>7381</v>
      </c>
      <c r="J259" s="2">
        <f t="shared" si="30"/>
        <v>14796</v>
      </c>
      <c r="K259" s="2">
        <f t="shared" si="31"/>
        <v>14796</v>
      </c>
      <c r="L259" s="2">
        <f t="shared" si="32"/>
        <v>14796</v>
      </c>
      <c r="M259" s="2">
        <f t="shared" si="33"/>
        <v>14796</v>
      </c>
      <c r="N259" s="2">
        <f t="shared" si="34"/>
        <v>14796</v>
      </c>
      <c r="O259" s="96">
        <f t="shared" si="34"/>
        <v>14796</v>
      </c>
      <c r="P259" s="2"/>
    </row>
    <row r="260" spans="1:16" hidden="1" x14ac:dyDescent="0.2">
      <c r="A260">
        <v>9064</v>
      </c>
      <c r="B260">
        <v>1983</v>
      </c>
      <c r="C260" s="47">
        <f t="shared" ref="C260:C323" ca="1" si="36">(YEAR(NOW())-B260)</f>
        <v>41</v>
      </c>
      <c r="D260" s="2" t="s">
        <v>53</v>
      </c>
      <c r="E260" s="2" t="s">
        <v>32</v>
      </c>
      <c r="F260" s="2" t="s">
        <v>114</v>
      </c>
      <c r="G260" s="4" t="str">
        <f t="shared" si="35"/>
        <v>66,991.00</v>
      </c>
      <c r="H260" s="32">
        <f t="shared" ref="H260:H323" si="37">VALUE(G260)</f>
        <v>66991</v>
      </c>
      <c r="I260" s="2">
        <v>2407</v>
      </c>
      <c r="J260" s="2">
        <f t="shared" ref="J260:J323" si="38">IF(AND($D260="Basic",$H260&lt;10000),$V$29,$H260)</f>
        <v>66991</v>
      </c>
      <c r="K260" s="2">
        <f t="shared" ref="K260:K323" si="39">IF(AND($D260="Graduation",J260&lt;10000),$V$30,J260)</f>
        <v>66991</v>
      </c>
      <c r="L260" s="2">
        <f t="shared" ref="L260:L323" si="40">IF(AND($D260="2n Cycle",K260&lt;10000),$V$31,K260)</f>
        <v>66991</v>
      </c>
      <c r="M260" s="2">
        <f t="shared" ref="M260:M323" si="41">IF(AND($D260="Master",L260&lt;10000),$V$32,L260)</f>
        <v>66991</v>
      </c>
      <c r="N260" s="2">
        <f t="shared" ref="N260:O323" si="42">IF(AND($D260="PhD",M260&lt;10000),$V$33,M260)</f>
        <v>66991</v>
      </c>
      <c r="O260" s="96">
        <f t="shared" si="42"/>
        <v>66991</v>
      </c>
      <c r="P260" s="2"/>
    </row>
    <row r="261" spans="1:16" hidden="1" x14ac:dyDescent="0.2">
      <c r="A261">
        <v>5067</v>
      </c>
      <c r="B261">
        <v>1995</v>
      </c>
      <c r="C261" s="47">
        <f t="shared" ca="1" si="36"/>
        <v>29</v>
      </c>
      <c r="D261" s="2" t="s">
        <v>23</v>
      </c>
      <c r="E261" s="2" t="s">
        <v>32</v>
      </c>
      <c r="F261" s="2" t="s">
        <v>116</v>
      </c>
      <c r="G261" s="4" t="str">
        <f t="shared" ref="G261:G324" si="43">REPLACE(F261,1,1,"")</f>
        <v>90,369.00</v>
      </c>
      <c r="H261" s="32">
        <f t="shared" si="37"/>
        <v>90369</v>
      </c>
      <c r="I261" s="2">
        <v>9064</v>
      </c>
      <c r="J261" s="2">
        <f t="shared" si="38"/>
        <v>90369</v>
      </c>
      <c r="K261" s="2">
        <f t="shared" si="39"/>
        <v>90369</v>
      </c>
      <c r="L261" s="2">
        <f t="shared" si="40"/>
        <v>90369</v>
      </c>
      <c r="M261" s="2">
        <f t="shared" si="41"/>
        <v>90369</v>
      </c>
      <c r="N261" s="2">
        <f t="shared" si="42"/>
        <v>90369</v>
      </c>
      <c r="O261" s="96">
        <f t="shared" si="42"/>
        <v>90369</v>
      </c>
      <c r="P261" s="2"/>
    </row>
    <row r="262" spans="1:16" hidden="1" x14ac:dyDescent="0.2">
      <c r="A262" s="6">
        <v>10281</v>
      </c>
      <c r="B262" s="6">
        <v>1971</v>
      </c>
      <c r="C262" s="48">
        <f t="shared" ca="1" si="36"/>
        <v>53</v>
      </c>
      <c r="D262" s="5" t="s">
        <v>118</v>
      </c>
      <c r="E262" s="5" t="s">
        <v>32</v>
      </c>
      <c r="F262" s="5" t="s">
        <v>119</v>
      </c>
      <c r="G262" s="45" t="str">
        <f t="shared" si="43"/>
        <v>18,393.00</v>
      </c>
      <c r="H262" s="46">
        <f t="shared" si="37"/>
        <v>18393</v>
      </c>
      <c r="I262" s="2">
        <v>5067</v>
      </c>
      <c r="J262" s="2">
        <f t="shared" si="38"/>
        <v>18393</v>
      </c>
      <c r="K262" s="2">
        <f t="shared" si="39"/>
        <v>18393</v>
      </c>
      <c r="L262" s="2">
        <f t="shared" si="40"/>
        <v>18393</v>
      </c>
      <c r="M262" s="2">
        <f t="shared" si="41"/>
        <v>18393</v>
      </c>
      <c r="N262" s="2">
        <f t="shared" si="42"/>
        <v>18393</v>
      </c>
      <c r="O262" s="96">
        <f t="shared" si="42"/>
        <v>18393</v>
      </c>
      <c r="P262" s="2"/>
    </row>
    <row r="263" spans="1:16" hidden="1" x14ac:dyDescent="0.2">
      <c r="A263">
        <v>11191</v>
      </c>
      <c r="B263">
        <v>1987</v>
      </c>
      <c r="C263" s="47">
        <f t="shared" ca="1" si="36"/>
        <v>37</v>
      </c>
      <c r="D263" s="2" t="s">
        <v>53</v>
      </c>
      <c r="E263" s="2" t="s">
        <v>32</v>
      </c>
      <c r="F263" s="2" t="s">
        <v>122</v>
      </c>
      <c r="G263" s="4" t="str">
        <f t="shared" si="43"/>
        <v>38,576.00</v>
      </c>
      <c r="H263" s="32">
        <f t="shared" si="37"/>
        <v>38576</v>
      </c>
      <c r="I263" s="2">
        <v>10281</v>
      </c>
      <c r="J263" s="2">
        <f t="shared" si="38"/>
        <v>38576</v>
      </c>
      <c r="K263" s="2">
        <f t="shared" si="39"/>
        <v>38576</v>
      </c>
      <c r="L263" s="2">
        <f t="shared" si="40"/>
        <v>38576</v>
      </c>
      <c r="M263" s="2">
        <f t="shared" si="41"/>
        <v>38576</v>
      </c>
      <c r="N263" s="2">
        <f t="shared" si="42"/>
        <v>38576</v>
      </c>
      <c r="O263" s="96">
        <f t="shared" si="42"/>
        <v>38576</v>
      </c>
      <c r="P263" s="2"/>
    </row>
    <row r="264" spans="1:16" hidden="1" x14ac:dyDescent="0.2">
      <c r="A264">
        <v>2552</v>
      </c>
      <c r="B264">
        <v>1956</v>
      </c>
      <c r="C264" s="47">
        <f t="shared" ca="1" si="36"/>
        <v>68</v>
      </c>
      <c r="D264" s="2" t="s">
        <v>23</v>
      </c>
      <c r="E264" s="2" t="s">
        <v>32</v>
      </c>
      <c r="F264" s="2" t="s">
        <v>124</v>
      </c>
      <c r="G264" s="4" t="str">
        <f t="shared" si="43"/>
        <v>83,715.00</v>
      </c>
      <c r="H264" s="32">
        <f t="shared" si="37"/>
        <v>83715</v>
      </c>
      <c r="I264" s="2">
        <v>11191</v>
      </c>
      <c r="J264" s="2">
        <f t="shared" si="38"/>
        <v>83715</v>
      </c>
      <c r="K264" s="2">
        <f t="shared" si="39"/>
        <v>83715</v>
      </c>
      <c r="L264" s="2">
        <f t="shared" si="40"/>
        <v>83715</v>
      </c>
      <c r="M264" s="2">
        <f t="shared" si="41"/>
        <v>83715</v>
      </c>
      <c r="N264" s="2">
        <f t="shared" si="42"/>
        <v>83715</v>
      </c>
      <c r="O264" s="96">
        <f t="shared" si="42"/>
        <v>83715</v>
      </c>
      <c r="P264" s="2"/>
    </row>
    <row r="265" spans="1:16" hidden="1" x14ac:dyDescent="0.2">
      <c r="A265">
        <v>6720</v>
      </c>
      <c r="B265">
        <v>1969</v>
      </c>
      <c r="C265" s="47">
        <f t="shared" ca="1" si="36"/>
        <v>55</v>
      </c>
      <c r="D265" s="2" t="s">
        <v>23</v>
      </c>
      <c r="E265" s="2" t="s">
        <v>32</v>
      </c>
      <c r="F265" s="2" t="s">
        <v>125</v>
      </c>
      <c r="G265" s="4" t="str">
        <f t="shared" si="43"/>
        <v>60,597.00</v>
      </c>
      <c r="H265" s="32">
        <f t="shared" si="37"/>
        <v>60597</v>
      </c>
      <c r="I265" s="2">
        <v>2552</v>
      </c>
      <c r="J265" s="2">
        <f t="shared" si="38"/>
        <v>60597</v>
      </c>
      <c r="K265" s="2">
        <f t="shared" si="39"/>
        <v>60597</v>
      </c>
      <c r="L265" s="2">
        <f t="shared" si="40"/>
        <v>60597</v>
      </c>
      <c r="M265" s="2">
        <f t="shared" si="41"/>
        <v>60597</v>
      </c>
      <c r="N265" s="2">
        <f t="shared" si="42"/>
        <v>60597</v>
      </c>
      <c r="O265" s="96">
        <f t="shared" si="42"/>
        <v>60597</v>
      </c>
      <c r="P265" s="2"/>
    </row>
    <row r="266" spans="1:16" hidden="1" x14ac:dyDescent="0.2">
      <c r="A266">
        <v>4557</v>
      </c>
      <c r="B266">
        <v>1971</v>
      </c>
      <c r="C266" s="47">
        <f t="shared" ca="1" si="36"/>
        <v>53</v>
      </c>
      <c r="D266" s="2" t="s">
        <v>53</v>
      </c>
      <c r="E266" s="2" t="s">
        <v>32</v>
      </c>
      <c r="F266" s="2" t="s">
        <v>131</v>
      </c>
      <c r="G266" s="4" t="str">
        <f t="shared" si="43"/>
        <v>22,701.00</v>
      </c>
      <c r="H266" s="32">
        <f t="shared" si="37"/>
        <v>22701</v>
      </c>
      <c r="I266" s="2">
        <v>6720</v>
      </c>
      <c r="J266" s="2">
        <f t="shared" si="38"/>
        <v>22701</v>
      </c>
      <c r="K266" s="2">
        <f t="shared" si="39"/>
        <v>22701</v>
      </c>
      <c r="L266" s="2">
        <f t="shared" si="40"/>
        <v>22701</v>
      </c>
      <c r="M266" s="2">
        <f t="shared" si="41"/>
        <v>22701</v>
      </c>
      <c r="N266" s="2">
        <f t="shared" si="42"/>
        <v>22701</v>
      </c>
      <c r="O266" s="96">
        <f t="shared" si="42"/>
        <v>22701</v>
      </c>
      <c r="P266" s="2"/>
    </row>
    <row r="267" spans="1:16" hidden="1" x14ac:dyDescent="0.2">
      <c r="A267">
        <v>1183</v>
      </c>
      <c r="B267">
        <v>1950</v>
      </c>
      <c r="C267" s="47">
        <f t="shared" ca="1" si="36"/>
        <v>74</v>
      </c>
      <c r="D267" s="2" t="s">
        <v>53</v>
      </c>
      <c r="E267" s="2" t="s">
        <v>32</v>
      </c>
      <c r="F267" s="2" t="s">
        <v>136</v>
      </c>
      <c r="G267" s="4" t="str">
        <f t="shared" si="43"/>
        <v>63,915.00</v>
      </c>
      <c r="H267" s="32">
        <f t="shared" si="37"/>
        <v>63915</v>
      </c>
      <c r="I267" s="2">
        <v>4557</v>
      </c>
      <c r="J267" s="2">
        <f t="shared" si="38"/>
        <v>63915</v>
      </c>
      <c r="K267" s="2">
        <f t="shared" si="39"/>
        <v>63915</v>
      </c>
      <c r="L267" s="2">
        <f t="shared" si="40"/>
        <v>63915</v>
      </c>
      <c r="M267" s="2">
        <f t="shared" si="41"/>
        <v>63915</v>
      </c>
      <c r="N267" s="2">
        <f t="shared" si="42"/>
        <v>63915</v>
      </c>
      <c r="O267" s="96">
        <f t="shared" si="42"/>
        <v>63915</v>
      </c>
      <c r="P267" s="2"/>
    </row>
    <row r="268" spans="1:16" hidden="1" x14ac:dyDescent="0.2">
      <c r="A268">
        <v>4186</v>
      </c>
      <c r="B268">
        <v>1951</v>
      </c>
      <c r="C268" s="47">
        <f t="shared" ca="1" si="36"/>
        <v>73</v>
      </c>
      <c r="D268" s="2" t="s">
        <v>43</v>
      </c>
      <c r="E268" s="2" t="s">
        <v>32</v>
      </c>
      <c r="F268" s="2" t="s">
        <v>137</v>
      </c>
      <c r="G268" s="4" t="str">
        <f t="shared" si="43"/>
        <v>82,504.00</v>
      </c>
      <c r="H268" s="32">
        <f t="shared" si="37"/>
        <v>82504</v>
      </c>
      <c r="I268" s="2">
        <v>1183</v>
      </c>
      <c r="J268" s="2">
        <f t="shared" si="38"/>
        <v>82504</v>
      </c>
      <c r="K268" s="2">
        <f t="shared" si="39"/>
        <v>82504</v>
      </c>
      <c r="L268" s="2">
        <f t="shared" si="40"/>
        <v>82504</v>
      </c>
      <c r="M268" s="2">
        <f t="shared" si="41"/>
        <v>82504</v>
      </c>
      <c r="N268" s="2">
        <f t="shared" si="42"/>
        <v>82504</v>
      </c>
      <c r="O268" s="96">
        <f t="shared" si="42"/>
        <v>82504</v>
      </c>
      <c r="P268" s="2"/>
    </row>
    <row r="269" spans="1:16" hidden="1" x14ac:dyDescent="0.2">
      <c r="A269">
        <v>1419</v>
      </c>
      <c r="B269">
        <v>1951</v>
      </c>
      <c r="C269" s="47">
        <f t="shared" ca="1" si="36"/>
        <v>73</v>
      </c>
      <c r="D269" s="2" t="s">
        <v>40</v>
      </c>
      <c r="E269" s="2" t="s">
        <v>32</v>
      </c>
      <c r="F269" s="2" t="s">
        <v>141</v>
      </c>
      <c r="G269" s="4" t="str">
        <f t="shared" si="43"/>
        <v>79,174.00</v>
      </c>
      <c r="H269" s="32">
        <f t="shared" si="37"/>
        <v>79174</v>
      </c>
      <c r="I269" s="2">
        <v>4186</v>
      </c>
      <c r="J269" s="2">
        <f t="shared" si="38"/>
        <v>79174</v>
      </c>
      <c r="K269" s="2">
        <f t="shared" si="39"/>
        <v>79174</v>
      </c>
      <c r="L269" s="2">
        <f t="shared" si="40"/>
        <v>79174</v>
      </c>
      <c r="M269" s="2">
        <f t="shared" si="41"/>
        <v>79174</v>
      </c>
      <c r="N269" s="2">
        <f t="shared" si="42"/>
        <v>79174</v>
      </c>
      <c r="O269" s="96">
        <f t="shared" si="42"/>
        <v>79174</v>
      </c>
      <c r="P269" s="2"/>
    </row>
    <row r="270" spans="1:16" hidden="1" x14ac:dyDescent="0.2">
      <c r="A270">
        <v>967</v>
      </c>
      <c r="B270">
        <v>1977</v>
      </c>
      <c r="C270" s="47">
        <f t="shared" ca="1" si="36"/>
        <v>47</v>
      </c>
      <c r="D270" s="2" t="s">
        <v>53</v>
      </c>
      <c r="E270" s="2" t="s">
        <v>32</v>
      </c>
      <c r="F270" s="2" t="s">
        <v>143</v>
      </c>
      <c r="G270" s="4" t="str">
        <f t="shared" si="43"/>
        <v>43,263.00</v>
      </c>
      <c r="H270" s="32">
        <f t="shared" si="37"/>
        <v>43263</v>
      </c>
      <c r="I270" s="2">
        <v>1419</v>
      </c>
      <c r="J270" s="2">
        <f t="shared" si="38"/>
        <v>43263</v>
      </c>
      <c r="K270" s="2">
        <f t="shared" si="39"/>
        <v>43263</v>
      </c>
      <c r="L270" s="2">
        <f t="shared" si="40"/>
        <v>43263</v>
      </c>
      <c r="M270" s="2">
        <f t="shared" si="41"/>
        <v>43263</v>
      </c>
      <c r="N270" s="2">
        <f t="shared" si="42"/>
        <v>43263</v>
      </c>
      <c r="O270" s="96">
        <f t="shared" si="42"/>
        <v>43263</v>
      </c>
      <c r="P270" s="2"/>
    </row>
    <row r="271" spans="1:16" hidden="1" x14ac:dyDescent="0.2">
      <c r="A271">
        <v>1048</v>
      </c>
      <c r="B271">
        <v>1973</v>
      </c>
      <c r="C271" s="47">
        <f t="shared" ca="1" si="36"/>
        <v>51</v>
      </c>
      <c r="D271" s="2" t="s">
        <v>23</v>
      </c>
      <c r="E271" s="2" t="s">
        <v>32</v>
      </c>
      <c r="F271" s="2" t="s">
        <v>146</v>
      </c>
      <c r="G271" s="4" t="str">
        <f t="shared" si="43"/>
        <v>76,445.00</v>
      </c>
      <c r="H271" s="32">
        <f t="shared" si="37"/>
        <v>76445</v>
      </c>
      <c r="I271" s="2">
        <v>967</v>
      </c>
      <c r="J271" s="2">
        <f t="shared" si="38"/>
        <v>76445</v>
      </c>
      <c r="K271" s="2">
        <f t="shared" si="39"/>
        <v>76445</v>
      </c>
      <c r="L271" s="2">
        <f t="shared" si="40"/>
        <v>76445</v>
      </c>
      <c r="M271" s="2">
        <f t="shared" si="41"/>
        <v>76445</v>
      </c>
      <c r="N271" s="2">
        <f t="shared" si="42"/>
        <v>76445</v>
      </c>
      <c r="O271" s="96">
        <f t="shared" si="42"/>
        <v>76445</v>
      </c>
      <c r="P271" s="2"/>
    </row>
    <row r="272" spans="1:16" hidden="1" x14ac:dyDescent="0.2">
      <c r="A272">
        <v>9262</v>
      </c>
      <c r="B272">
        <v>1985</v>
      </c>
      <c r="C272" s="47">
        <f t="shared" ca="1" si="36"/>
        <v>39</v>
      </c>
      <c r="D272" s="2" t="s">
        <v>53</v>
      </c>
      <c r="E272" s="2" t="s">
        <v>32</v>
      </c>
      <c r="F272" s="2" t="s">
        <v>153</v>
      </c>
      <c r="G272" s="4" t="str">
        <f t="shared" si="43"/>
        <v>79,143.00</v>
      </c>
      <c r="H272" s="32">
        <f t="shared" si="37"/>
        <v>79143</v>
      </c>
      <c r="I272" s="2">
        <v>1048</v>
      </c>
      <c r="J272" s="2">
        <f t="shared" si="38"/>
        <v>79143</v>
      </c>
      <c r="K272" s="2">
        <f t="shared" si="39"/>
        <v>79143</v>
      </c>
      <c r="L272" s="2">
        <f t="shared" si="40"/>
        <v>79143</v>
      </c>
      <c r="M272" s="2">
        <f t="shared" si="41"/>
        <v>79143</v>
      </c>
      <c r="N272" s="2">
        <f t="shared" si="42"/>
        <v>79143</v>
      </c>
      <c r="O272" s="96">
        <f t="shared" si="42"/>
        <v>79143</v>
      </c>
      <c r="P272" s="2"/>
    </row>
    <row r="273" spans="1:16" hidden="1" x14ac:dyDescent="0.2">
      <c r="A273">
        <v>3427</v>
      </c>
      <c r="B273">
        <v>1956</v>
      </c>
      <c r="C273" s="47">
        <f t="shared" ca="1" si="36"/>
        <v>68</v>
      </c>
      <c r="D273" s="2" t="s">
        <v>23</v>
      </c>
      <c r="E273" s="2" t="s">
        <v>32</v>
      </c>
      <c r="F273" s="2" t="s">
        <v>154</v>
      </c>
      <c r="G273" s="4" t="str">
        <f t="shared" si="43"/>
        <v>27,469.00</v>
      </c>
      <c r="H273" s="32">
        <f t="shared" si="37"/>
        <v>27469</v>
      </c>
      <c r="I273" s="2">
        <v>9262</v>
      </c>
      <c r="J273" s="2">
        <f t="shared" si="38"/>
        <v>27469</v>
      </c>
      <c r="K273" s="2">
        <f t="shared" si="39"/>
        <v>27469</v>
      </c>
      <c r="L273" s="2">
        <f t="shared" si="40"/>
        <v>27469</v>
      </c>
      <c r="M273" s="2">
        <f t="shared" si="41"/>
        <v>27469</v>
      </c>
      <c r="N273" s="2">
        <f t="shared" si="42"/>
        <v>27469</v>
      </c>
      <c r="O273" s="96">
        <f t="shared" si="42"/>
        <v>27469</v>
      </c>
      <c r="P273" s="2"/>
    </row>
    <row r="274" spans="1:16" hidden="1" x14ac:dyDescent="0.2">
      <c r="A274">
        <v>5892</v>
      </c>
      <c r="B274">
        <v>1981</v>
      </c>
      <c r="C274" s="47">
        <f t="shared" ca="1" si="36"/>
        <v>43</v>
      </c>
      <c r="D274" s="2" t="s">
        <v>23</v>
      </c>
      <c r="E274" s="2" t="s">
        <v>32</v>
      </c>
      <c r="F274" s="2" t="s">
        <v>165</v>
      </c>
      <c r="G274" s="4" t="str">
        <f t="shared" si="43"/>
        <v>24,639.00</v>
      </c>
      <c r="H274" s="32">
        <f t="shared" si="37"/>
        <v>24639</v>
      </c>
      <c r="I274" s="2">
        <v>3427</v>
      </c>
      <c r="J274" s="2">
        <f t="shared" si="38"/>
        <v>24639</v>
      </c>
      <c r="K274" s="2">
        <f t="shared" si="39"/>
        <v>24639</v>
      </c>
      <c r="L274" s="2">
        <f t="shared" si="40"/>
        <v>24639</v>
      </c>
      <c r="M274" s="2">
        <f t="shared" si="41"/>
        <v>24639</v>
      </c>
      <c r="N274" s="2">
        <f t="shared" si="42"/>
        <v>24639</v>
      </c>
      <c r="O274" s="96">
        <f t="shared" si="42"/>
        <v>24639</v>
      </c>
      <c r="P274" s="2"/>
    </row>
    <row r="275" spans="1:16" hidden="1" x14ac:dyDescent="0.2">
      <c r="A275">
        <v>8911</v>
      </c>
      <c r="B275">
        <v>1968</v>
      </c>
      <c r="C275" s="47">
        <f t="shared" ca="1" si="36"/>
        <v>56</v>
      </c>
      <c r="D275" s="2" t="s">
        <v>23</v>
      </c>
      <c r="E275" s="2" t="s">
        <v>32</v>
      </c>
      <c r="F275" s="2" t="s">
        <v>169</v>
      </c>
      <c r="G275" s="4" t="str">
        <f t="shared" si="43"/>
        <v>27,255.00</v>
      </c>
      <c r="H275" s="32">
        <f t="shared" si="37"/>
        <v>27255</v>
      </c>
      <c r="I275" s="2">
        <v>5892</v>
      </c>
      <c r="J275" s="2">
        <f t="shared" si="38"/>
        <v>27255</v>
      </c>
      <c r="K275" s="2">
        <f t="shared" si="39"/>
        <v>27255</v>
      </c>
      <c r="L275" s="2">
        <f t="shared" si="40"/>
        <v>27255</v>
      </c>
      <c r="M275" s="2">
        <f t="shared" si="41"/>
        <v>27255</v>
      </c>
      <c r="N275" s="2">
        <f t="shared" si="42"/>
        <v>27255</v>
      </c>
      <c r="O275" s="96">
        <f t="shared" si="42"/>
        <v>27255</v>
      </c>
      <c r="P275" s="2"/>
    </row>
    <row r="276" spans="1:16" hidden="1" x14ac:dyDescent="0.2">
      <c r="A276">
        <v>6606</v>
      </c>
      <c r="B276">
        <v>1970</v>
      </c>
      <c r="C276" s="47">
        <f t="shared" ca="1" si="36"/>
        <v>54</v>
      </c>
      <c r="D276" s="2" t="s">
        <v>40</v>
      </c>
      <c r="E276" s="2" t="s">
        <v>32</v>
      </c>
      <c r="F276" s="2" t="s">
        <v>172</v>
      </c>
      <c r="G276" s="4" t="str">
        <f t="shared" si="43"/>
        <v>77,037.00</v>
      </c>
      <c r="H276" s="32">
        <f t="shared" si="37"/>
        <v>77037</v>
      </c>
      <c r="I276" s="2">
        <v>8911</v>
      </c>
      <c r="J276" s="2">
        <f t="shared" si="38"/>
        <v>77037</v>
      </c>
      <c r="K276" s="2">
        <f t="shared" si="39"/>
        <v>77037</v>
      </c>
      <c r="L276" s="2">
        <f t="shared" si="40"/>
        <v>77037</v>
      </c>
      <c r="M276" s="2">
        <f t="shared" si="41"/>
        <v>77037</v>
      </c>
      <c r="N276" s="2">
        <f t="shared" si="42"/>
        <v>77037</v>
      </c>
      <c r="O276" s="96">
        <f t="shared" si="42"/>
        <v>77037</v>
      </c>
      <c r="P276" s="2"/>
    </row>
    <row r="277" spans="1:16" hidden="1" x14ac:dyDescent="0.2">
      <c r="A277">
        <v>2677</v>
      </c>
      <c r="B277">
        <v>1957</v>
      </c>
      <c r="C277" s="47">
        <f t="shared" ca="1" si="36"/>
        <v>67</v>
      </c>
      <c r="D277" s="2" t="s">
        <v>23</v>
      </c>
      <c r="E277" s="2" t="s">
        <v>32</v>
      </c>
      <c r="F277" s="2" t="s">
        <v>177</v>
      </c>
      <c r="G277" s="4" t="str">
        <f t="shared" si="43"/>
        <v>72,063.00</v>
      </c>
      <c r="H277" s="32">
        <f t="shared" si="37"/>
        <v>72063</v>
      </c>
      <c r="I277" s="2">
        <v>6606</v>
      </c>
      <c r="J277" s="2">
        <f t="shared" si="38"/>
        <v>72063</v>
      </c>
      <c r="K277" s="2">
        <f t="shared" si="39"/>
        <v>72063</v>
      </c>
      <c r="L277" s="2">
        <f t="shared" si="40"/>
        <v>72063</v>
      </c>
      <c r="M277" s="2">
        <f t="shared" si="41"/>
        <v>72063</v>
      </c>
      <c r="N277" s="2">
        <f t="shared" si="42"/>
        <v>72063</v>
      </c>
      <c r="O277" s="96">
        <f t="shared" si="42"/>
        <v>72063</v>
      </c>
      <c r="P277" s="2"/>
    </row>
    <row r="278" spans="1:16" hidden="1" x14ac:dyDescent="0.2">
      <c r="A278">
        <v>252</v>
      </c>
      <c r="B278">
        <v>1964</v>
      </c>
      <c r="C278" s="47">
        <f t="shared" ca="1" si="36"/>
        <v>60</v>
      </c>
      <c r="D278" s="2" t="s">
        <v>53</v>
      </c>
      <c r="E278" s="2" t="s">
        <v>32</v>
      </c>
      <c r="F278" s="2" t="s">
        <v>178</v>
      </c>
      <c r="G278" s="4" t="str">
        <f t="shared" si="43"/>
        <v>58,646.00</v>
      </c>
      <c r="H278" s="32">
        <f t="shared" si="37"/>
        <v>58646</v>
      </c>
      <c r="I278" s="2">
        <v>2677</v>
      </c>
      <c r="J278" s="2">
        <f t="shared" si="38"/>
        <v>58646</v>
      </c>
      <c r="K278" s="2">
        <f t="shared" si="39"/>
        <v>58646</v>
      </c>
      <c r="L278" s="2">
        <f t="shared" si="40"/>
        <v>58646</v>
      </c>
      <c r="M278" s="2">
        <f t="shared" si="41"/>
        <v>58646</v>
      </c>
      <c r="N278" s="2">
        <f t="shared" si="42"/>
        <v>58646</v>
      </c>
      <c r="O278" s="96">
        <f t="shared" si="42"/>
        <v>58646</v>
      </c>
      <c r="P278" s="2"/>
    </row>
    <row r="279" spans="1:16" hidden="1" x14ac:dyDescent="0.2">
      <c r="A279">
        <v>9860</v>
      </c>
      <c r="B279">
        <v>1960</v>
      </c>
      <c r="C279" s="47">
        <f t="shared" ca="1" si="36"/>
        <v>64</v>
      </c>
      <c r="D279" s="2" t="s">
        <v>53</v>
      </c>
      <c r="E279" s="2" t="s">
        <v>32</v>
      </c>
      <c r="F279" s="2" t="s">
        <v>178</v>
      </c>
      <c r="G279" s="4" t="str">
        <f t="shared" si="43"/>
        <v>58,646.00</v>
      </c>
      <c r="H279" s="32">
        <f t="shared" si="37"/>
        <v>58646</v>
      </c>
      <c r="I279" s="2">
        <v>252</v>
      </c>
      <c r="J279" s="2">
        <f t="shared" si="38"/>
        <v>58646</v>
      </c>
      <c r="K279" s="2">
        <f t="shared" si="39"/>
        <v>58646</v>
      </c>
      <c r="L279" s="2">
        <f t="shared" si="40"/>
        <v>58646</v>
      </c>
      <c r="M279" s="2">
        <f t="shared" si="41"/>
        <v>58646</v>
      </c>
      <c r="N279" s="2">
        <f t="shared" si="42"/>
        <v>58646</v>
      </c>
      <c r="O279" s="96">
        <f t="shared" si="42"/>
        <v>58646</v>
      </c>
      <c r="P279" s="2"/>
    </row>
    <row r="280" spans="1:16" hidden="1" x14ac:dyDescent="0.2">
      <c r="A280">
        <v>1388</v>
      </c>
      <c r="B280">
        <v>1976</v>
      </c>
      <c r="C280" s="47">
        <f t="shared" ca="1" si="36"/>
        <v>48</v>
      </c>
      <c r="D280" s="2" t="s">
        <v>23</v>
      </c>
      <c r="E280" s="2" t="s">
        <v>32</v>
      </c>
      <c r="F280" s="2" t="s">
        <v>181</v>
      </c>
      <c r="G280" s="4" t="str">
        <f t="shared" si="43"/>
        <v>80,011.00</v>
      </c>
      <c r="H280" s="32">
        <f t="shared" si="37"/>
        <v>80011</v>
      </c>
      <c r="I280" s="2">
        <v>9860</v>
      </c>
      <c r="J280" s="2">
        <f t="shared" si="38"/>
        <v>80011</v>
      </c>
      <c r="K280" s="2">
        <f t="shared" si="39"/>
        <v>80011</v>
      </c>
      <c r="L280" s="2">
        <f t="shared" si="40"/>
        <v>80011</v>
      </c>
      <c r="M280" s="2">
        <f t="shared" si="41"/>
        <v>80011</v>
      </c>
      <c r="N280" s="2">
        <f t="shared" si="42"/>
        <v>80011</v>
      </c>
      <c r="O280" s="96">
        <f t="shared" si="42"/>
        <v>80011</v>
      </c>
      <c r="P280" s="2"/>
    </row>
    <row r="281" spans="1:16" hidden="1" x14ac:dyDescent="0.2">
      <c r="A281">
        <v>979</v>
      </c>
      <c r="B281">
        <v>1976</v>
      </c>
      <c r="C281" s="47">
        <f t="shared" ca="1" si="36"/>
        <v>48</v>
      </c>
      <c r="D281" s="2" t="s">
        <v>23</v>
      </c>
      <c r="E281" s="2" t="s">
        <v>32</v>
      </c>
      <c r="F281" s="2" t="s">
        <v>185</v>
      </c>
      <c r="G281" s="4" t="str">
        <f t="shared" si="43"/>
        <v>63,211.00</v>
      </c>
      <c r="H281" s="32">
        <f t="shared" si="37"/>
        <v>63211</v>
      </c>
      <c r="I281" s="2">
        <v>1388</v>
      </c>
      <c r="J281" s="2">
        <f t="shared" si="38"/>
        <v>63211</v>
      </c>
      <c r="K281" s="2">
        <f t="shared" si="39"/>
        <v>63211</v>
      </c>
      <c r="L281" s="2">
        <f t="shared" si="40"/>
        <v>63211</v>
      </c>
      <c r="M281" s="2">
        <f t="shared" si="41"/>
        <v>63211</v>
      </c>
      <c r="N281" s="2">
        <f t="shared" si="42"/>
        <v>63211</v>
      </c>
      <c r="O281" s="96">
        <f t="shared" si="42"/>
        <v>63211</v>
      </c>
      <c r="P281" s="2"/>
    </row>
    <row r="282" spans="1:16" hidden="1" x14ac:dyDescent="0.2">
      <c r="A282">
        <v>7494</v>
      </c>
      <c r="B282">
        <v>1951</v>
      </c>
      <c r="C282" s="47">
        <f t="shared" ca="1" si="36"/>
        <v>73</v>
      </c>
      <c r="D282" s="2" t="s">
        <v>53</v>
      </c>
      <c r="E282" s="2" t="s">
        <v>32</v>
      </c>
      <c r="F282" s="2" t="s">
        <v>189</v>
      </c>
      <c r="G282" s="4" t="str">
        <f t="shared" si="43"/>
        <v>62,845.00</v>
      </c>
      <c r="H282" s="32">
        <f t="shared" si="37"/>
        <v>62845</v>
      </c>
      <c r="I282" s="2">
        <v>979</v>
      </c>
      <c r="J282" s="2">
        <f t="shared" si="38"/>
        <v>62845</v>
      </c>
      <c r="K282" s="2">
        <f t="shared" si="39"/>
        <v>62845</v>
      </c>
      <c r="L282" s="2">
        <f t="shared" si="40"/>
        <v>62845</v>
      </c>
      <c r="M282" s="2">
        <f t="shared" si="41"/>
        <v>62845</v>
      </c>
      <c r="N282" s="2">
        <f t="shared" si="42"/>
        <v>62845</v>
      </c>
      <c r="O282" s="96">
        <f t="shared" si="42"/>
        <v>62845</v>
      </c>
      <c r="P282" s="2"/>
    </row>
    <row r="283" spans="1:16" hidden="1" x14ac:dyDescent="0.2">
      <c r="A283">
        <v>10490</v>
      </c>
      <c r="B283">
        <v>1970</v>
      </c>
      <c r="C283" s="47">
        <f t="shared" ca="1" si="36"/>
        <v>54</v>
      </c>
      <c r="D283" s="2" t="s">
        <v>53</v>
      </c>
      <c r="E283" s="2" t="s">
        <v>32</v>
      </c>
      <c r="F283" s="2" t="s">
        <v>189</v>
      </c>
      <c r="G283" s="4" t="str">
        <f t="shared" si="43"/>
        <v>62,845.00</v>
      </c>
      <c r="H283" s="32">
        <f t="shared" si="37"/>
        <v>62845</v>
      </c>
      <c r="I283" s="2">
        <v>7494</v>
      </c>
      <c r="J283" s="2">
        <f t="shared" si="38"/>
        <v>62845</v>
      </c>
      <c r="K283" s="2">
        <f t="shared" si="39"/>
        <v>62845</v>
      </c>
      <c r="L283" s="2">
        <f t="shared" si="40"/>
        <v>62845</v>
      </c>
      <c r="M283" s="2">
        <f t="shared" si="41"/>
        <v>62845</v>
      </c>
      <c r="N283" s="2">
        <f t="shared" si="42"/>
        <v>62845</v>
      </c>
      <c r="O283" s="96">
        <f t="shared" si="42"/>
        <v>62845</v>
      </c>
      <c r="P283" s="2"/>
    </row>
    <row r="284" spans="1:16" hidden="1" x14ac:dyDescent="0.2">
      <c r="A284">
        <v>3403</v>
      </c>
      <c r="B284">
        <v>1959</v>
      </c>
      <c r="C284" s="47">
        <f t="shared" ca="1" si="36"/>
        <v>65</v>
      </c>
      <c r="D284" s="2" t="s">
        <v>40</v>
      </c>
      <c r="E284" s="2" t="s">
        <v>32</v>
      </c>
      <c r="F284" s="2" t="s">
        <v>191</v>
      </c>
      <c r="G284" s="4" t="str">
        <f t="shared" si="43"/>
        <v>74,214.00</v>
      </c>
      <c r="H284" s="32">
        <f t="shared" si="37"/>
        <v>74214</v>
      </c>
      <c r="I284" s="2">
        <v>10490</v>
      </c>
      <c r="J284" s="2">
        <f t="shared" si="38"/>
        <v>74214</v>
      </c>
      <c r="K284" s="2">
        <f t="shared" si="39"/>
        <v>74214</v>
      </c>
      <c r="L284" s="2">
        <f t="shared" si="40"/>
        <v>74214</v>
      </c>
      <c r="M284" s="2">
        <f t="shared" si="41"/>
        <v>74214</v>
      </c>
      <c r="N284" s="2">
        <f t="shared" si="42"/>
        <v>74214</v>
      </c>
      <c r="O284" s="96">
        <f t="shared" si="42"/>
        <v>74214</v>
      </c>
      <c r="P284" s="2"/>
    </row>
    <row r="285" spans="1:16" hidden="1" x14ac:dyDescent="0.2">
      <c r="A285">
        <v>2715</v>
      </c>
      <c r="B285">
        <v>1967</v>
      </c>
      <c r="C285" s="47">
        <f t="shared" ca="1" si="36"/>
        <v>57</v>
      </c>
      <c r="D285" s="2" t="s">
        <v>43</v>
      </c>
      <c r="E285" s="2" t="s">
        <v>32</v>
      </c>
      <c r="F285" s="2" t="s">
        <v>193</v>
      </c>
      <c r="G285" s="4" t="str">
        <f t="shared" si="43"/>
        <v>96,547.00</v>
      </c>
      <c r="H285" s="32">
        <f t="shared" si="37"/>
        <v>96547</v>
      </c>
      <c r="I285" s="2">
        <v>3403</v>
      </c>
      <c r="J285" s="2">
        <f t="shared" si="38"/>
        <v>96547</v>
      </c>
      <c r="K285" s="2">
        <f t="shared" si="39"/>
        <v>96547</v>
      </c>
      <c r="L285" s="2">
        <f t="shared" si="40"/>
        <v>96547</v>
      </c>
      <c r="M285" s="2">
        <f t="shared" si="41"/>
        <v>96547</v>
      </c>
      <c r="N285" s="2">
        <f t="shared" si="42"/>
        <v>96547</v>
      </c>
      <c r="O285" s="96">
        <f t="shared" si="42"/>
        <v>96547</v>
      </c>
      <c r="P285" s="2"/>
    </row>
    <row r="286" spans="1:16" hidden="1" x14ac:dyDescent="0.2">
      <c r="A286">
        <v>4828</v>
      </c>
      <c r="B286">
        <v>1955</v>
      </c>
      <c r="C286" s="47">
        <f t="shared" ca="1" si="36"/>
        <v>69</v>
      </c>
      <c r="D286" s="2" t="s">
        <v>23</v>
      </c>
      <c r="E286" s="2" t="s">
        <v>32</v>
      </c>
      <c r="F286" s="2" t="s">
        <v>197</v>
      </c>
      <c r="G286" s="4" t="str">
        <f t="shared" si="43"/>
        <v>50,447.00</v>
      </c>
      <c r="H286" s="32">
        <f t="shared" si="37"/>
        <v>50447</v>
      </c>
      <c r="I286" s="2">
        <v>2715</v>
      </c>
      <c r="J286" s="2">
        <f t="shared" si="38"/>
        <v>50447</v>
      </c>
      <c r="K286" s="2">
        <f t="shared" si="39"/>
        <v>50447</v>
      </c>
      <c r="L286" s="2">
        <f t="shared" si="40"/>
        <v>50447</v>
      </c>
      <c r="M286" s="2">
        <f t="shared" si="41"/>
        <v>50447</v>
      </c>
      <c r="N286" s="2">
        <f t="shared" si="42"/>
        <v>50447</v>
      </c>
      <c r="O286" s="96">
        <f t="shared" si="42"/>
        <v>50447</v>
      </c>
      <c r="P286" s="2"/>
    </row>
    <row r="287" spans="1:16" hidden="1" x14ac:dyDescent="0.2">
      <c r="A287">
        <v>92</v>
      </c>
      <c r="B287">
        <v>1989</v>
      </c>
      <c r="C287" s="47">
        <f t="shared" ca="1" si="36"/>
        <v>35</v>
      </c>
      <c r="D287" s="2" t="s">
        <v>23</v>
      </c>
      <c r="E287" s="2" t="s">
        <v>32</v>
      </c>
      <c r="F287" s="2" t="s">
        <v>199</v>
      </c>
      <c r="G287" s="4" t="str">
        <f t="shared" si="43"/>
        <v>37,716.00</v>
      </c>
      <c r="H287" s="32">
        <f t="shared" si="37"/>
        <v>37716</v>
      </c>
      <c r="I287" s="2">
        <v>4828</v>
      </c>
      <c r="J287" s="2">
        <f t="shared" si="38"/>
        <v>37716</v>
      </c>
      <c r="K287" s="2">
        <f t="shared" si="39"/>
        <v>37716</v>
      </c>
      <c r="L287" s="2">
        <f t="shared" si="40"/>
        <v>37716</v>
      </c>
      <c r="M287" s="2">
        <f t="shared" si="41"/>
        <v>37716</v>
      </c>
      <c r="N287" s="2">
        <f t="shared" si="42"/>
        <v>37716</v>
      </c>
      <c r="O287" s="96">
        <f t="shared" si="42"/>
        <v>37716</v>
      </c>
      <c r="P287" s="2"/>
    </row>
    <row r="288" spans="1:16" hidden="1" x14ac:dyDescent="0.2">
      <c r="A288">
        <v>3312</v>
      </c>
      <c r="B288">
        <v>1989</v>
      </c>
      <c r="C288" s="47">
        <f t="shared" ca="1" si="36"/>
        <v>35</v>
      </c>
      <c r="D288" s="2" t="s">
        <v>53</v>
      </c>
      <c r="E288" s="2" t="s">
        <v>32</v>
      </c>
      <c r="F288" s="2" t="s">
        <v>202</v>
      </c>
      <c r="G288" s="4" t="str">
        <f t="shared" si="43"/>
        <v>37,368.00</v>
      </c>
      <c r="H288" s="32">
        <f t="shared" si="37"/>
        <v>37368</v>
      </c>
      <c r="I288" s="2">
        <v>92</v>
      </c>
      <c r="J288" s="2">
        <f t="shared" si="38"/>
        <v>37368</v>
      </c>
      <c r="K288" s="2">
        <f t="shared" si="39"/>
        <v>37368</v>
      </c>
      <c r="L288" s="2">
        <f t="shared" si="40"/>
        <v>37368</v>
      </c>
      <c r="M288" s="2">
        <f t="shared" si="41"/>
        <v>37368</v>
      </c>
      <c r="N288" s="2">
        <f t="shared" si="42"/>
        <v>37368</v>
      </c>
      <c r="O288" s="96">
        <f t="shared" si="42"/>
        <v>37368</v>
      </c>
      <c r="P288" s="2"/>
    </row>
    <row r="289" spans="1:16" hidden="1" x14ac:dyDescent="0.2">
      <c r="A289">
        <v>11176</v>
      </c>
      <c r="B289">
        <v>1971</v>
      </c>
      <c r="C289" s="47">
        <f t="shared" ca="1" si="36"/>
        <v>53</v>
      </c>
      <c r="D289" s="2" t="s">
        <v>23</v>
      </c>
      <c r="E289" s="2" t="s">
        <v>32</v>
      </c>
      <c r="F289" s="2" t="s">
        <v>204</v>
      </c>
      <c r="G289" s="4" t="str">
        <f t="shared" si="43"/>
        <v>67,225.00</v>
      </c>
      <c r="H289" s="32">
        <f t="shared" si="37"/>
        <v>67225</v>
      </c>
      <c r="I289" s="2">
        <v>3312</v>
      </c>
      <c r="J289" s="2">
        <f t="shared" si="38"/>
        <v>67225</v>
      </c>
      <c r="K289" s="2">
        <f t="shared" si="39"/>
        <v>67225</v>
      </c>
      <c r="L289" s="2">
        <f t="shared" si="40"/>
        <v>67225</v>
      </c>
      <c r="M289" s="2">
        <f t="shared" si="41"/>
        <v>67225</v>
      </c>
      <c r="N289" s="2">
        <f t="shared" si="42"/>
        <v>67225</v>
      </c>
      <c r="O289" s="96">
        <f t="shared" si="42"/>
        <v>67225</v>
      </c>
      <c r="P289" s="2"/>
    </row>
    <row r="290" spans="1:16" hidden="1" x14ac:dyDescent="0.2">
      <c r="A290">
        <v>1446</v>
      </c>
      <c r="B290">
        <v>1957</v>
      </c>
      <c r="C290" s="47">
        <f t="shared" ca="1" si="36"/>
        <v>67</v>
      </c>
      <c r="D290" s="2" t="s">
        <v>53</v>
      </c>
      <c r="E290" s="2" t="s">
        <v>32</v>
      </c>
      <c r="F290" s="2" t="s">
        <v>101</v>
      </c>
      <c r="G290" s="4" t="str">
        <f t="shared" si="43"/>
        <v>81,698.00</v>
      </c>
      <c r="H290" s="32">
        <f t="shared" si="37"/>
        <v>81698</v>
      </c>
      <c r="I290" s="2">
        <v>11176</v>
      </c>
      <c r="J290" s="2">
        <f t="shared" si="38"/>
        <v>81698</v>
      </c>
      <c r="K290" s="2">
        <f t="shared" si="39"/>
        <v>81698</v>
      </c>
      <c r="L290" s="2">
        <f t="shared" si="40"/>
        <v>81698</v>
      </c>
      <c r="M290" s="2">
        <f t="shared" si="41"/>
        <v>81698</v>
      </c>
      <c r="N290" s="2">
        <f t="shared" si="42"/>
        <v>81698</v>
      </c>
      <c r="O290" s="96">
        <f t="shared" si="42"/>
        <v>81698</v>
      </c>
      <c r="P290" s="2"/>
    </row>
    <row r="291" spans="1:16" hidden="1" x14ac:dyDescent="0.2">
      <c r="A291">
        <v>9699</v>
      </c>
      <c r="B291">
        <v>1967</v>
      </c>
      <c r="C291" s="47">
        <f t="shared" ca="1" si="36"/>
        <v>57</v>
      </c>
      <c r="D291" s="2" t="s">
        <v>23</v>
      </c>
      <c r="E291" s="2" t="s">
        <v>32</v>
      </c>
      <c r="F291" s="2" t="s">
        <v>211</v>
      </c>
      <c r="G291" s="4" t="str">
        <f t="shared" si="43"/>
        <v>71,434.00</v>
      </c>
      <c r="H291" s="32">
        <f t="shared" si="37"/>
        <v>71434</v>
      </c>
      <c r="I291" s="2">
        <v>1446</v>
      </c>
      <c r="J291" s="2">
        <f t="shared" si="38"/>
        <v>71434</v>
      </c>
      <c r="K291" s="2">
        <f t="shared" si="39"/>
        <v>71434</v>
      </c>
      <c r="L291" s="2">
        <f t="shared" si="40"/>
        <v>71434</v>
      </c>
      <c r="M291" s="2">
        <f t="shared" si="41"/>
        <v>71434</v>
      </c>
      <c r="N291" s="2">
        <f t="shared" si="42"/>
        <v>71434</v>
      </c>
      <c r="O291" s="96">
        <f t="shared" si="42"/>
        <v>71434</v>
      </c>
      <c r="P291" s="2"/>
    </row>
    <row r="292" spans="1:16" hidden="1" x14ac:dyDescent="0.2">
      <c r="A292">
        <v>9790</v>
      </c>
      <c r="B292">
        <v>1958</v>
      </c>
      <c r="C292" s="47">
        <f t="shared" ca="1" si="36"/>
        <v>66</v>
      </c>
      <c r="D292" s="2" t="s">
        <v>23</v>
      </c>
      <c r="E292" s="2" t="s">
        <v>32</v>
      </c>
      <c r="F292" s="2" t="s">
        <v>213</v>
      </c>
      <c r="G292" s="4" t="str">
        <f t="shared" si="43"/>
        <v>33,039.00</v>
      </c>
      <c r="H292" s="32">
        <f t="shared" si="37"/>
        <v>33039</v>
      </c>
      <c r="I292" s="2">
        <v>9699</v>
      </c>
      <c r="J292" s="2">
        <f t="shared" si="38"/>
        <v>33039</v>
      </c>
      <c r="K292" s="2">
        <f t="shared" si="39"/>
        <v>33039</v>
      </c>
      <c r="L292" s="2">
        <f t="shared" si="40"/>
        <v>33039</v>
      </c>
      <c r="M292" s="2">
        <f t="shared" si="41"/>
        <v>33039</v>
      </c>
      <c r="N292" s="2">
        <f t="shared" si="42"/>
        <v>33039</v>
      </c>
      <c r="O292" s="96">
        <f t="shared" si="42"/>
        <v>33039</v>
      </c>
      <c r="P292" s="2"/>
    </row>
    <row r="293" spans="1:16" hidden="1" x14ac:dyDescent="0.2">
      <c r="A293">
        <v>2324</v>
      </c>
      <c r="B293">
        <v>1973</v>
      </c>
      <c r="C293" s="47">
        <f t="shared" ca="1" si="36"/>
        <v>51</v>
      </c>
      <c r="D293" s="2" t="s">
        <v>23</v>
      </c>
      <c r="E293" s="2" t="s">
        <v>32</v>
      </c>
      <c r="F293" s="2" t="s">
        <v>213</v>
      </c>
      <c r="G293" s="4" t="str">
        <f t="shared" si="43"/>
        <v>33,039.00</v>
      </c>
      <c r="H293" s="32">
        <f t="shared" si="37"/>
        <v>33039</v>
      </c>
      <c r="I293" s="2">
        <v>9790</v>
      </c>
      <c r="J293" s="2">
        <f t="shared" si="38"/>
        <v>33039</v>
      </c>
      <c r="K293" s="2">
        <f t="shared" si="39"/>
        <v>33039</v>
      </c>
      <c r="L293" s="2">
        <f t="shared" si="40"/>
        <v>33039</v>
      </c>
      <c r="M293" s="2">
        <f t="shared" si="41"/>
        <v>33039</v>
      </c>
      <c r="N293" s="2">
        <f t="shared" si="42"/>
        <v>33039</v>
      </c>
      <c r="O293" s="96">
        <f t="shared" si="42"/>
        <v>33039</v>
      </c>
      <c r="P293" s="2"/>
    </row>
    <row r="294" spans="1:16" hidden="1" x14ac:dyDescent="0.2">
      <c r="A294">
        <v>5080</v>
      </c>
      <c r="B294">
        <v>1994</v>
      </c>
      <c r="C294" s="47">
        <f t="shared" ca="1" si="36"/>
        <v>30</v>
      </c>
      <c r="D294" s="2" t="s">
        <v>23</v>
      </c>
      <c r="E294" s="2" t="s">
        <v>32</v>
      </c>
      <c r="F294" s="2" t="s">
        <v>217</v>
      </c>
      <c r="G294" s="4" t="str">
        <f t="shared" si="43"/>
        <v>53,359.00</v>
      </c>
      <c r="H294" s="32">
        <f t="shared" si="37"/>
        <v>53359</v>
      </c>
      <c r="I294" s="2">
        <v>2324</v>
      </c>
      <c r="J294" s="2">
        <f t="shared" si="38"/>
        <v>53359</v>
      </c>
      <c r="K294" s="2">
        <f t="shared" si="39"/>
        <v>53359</v>
      </c>
      <c r="L294" s="2">
        <f t="shared" si="40"/>
        <v>53359</v>
      </c>
      <c r="M294" s="2">
        <f t="shared" si="41"/>
        <v>53359</v>
      </c>
      <c r="N294" s="2">
        <f t="shared" si="42"/>
        <v>53359</v>
      </c>
      <c r="O294" s="96">
        <f t="shared" si="42"/>
        <v>53359</v>
      </c>
      <c r="P294" s="2"/>
    </row>
    <row r="295" spans="1:16" hidden="1" x14ac:dyDescent="0.2">
      <c r="A295">
        <v>4992</v>
      </c>
      <c r="B295">
        <v>1976</v>
      </c>
      <c r="C295" s="47">
        <f t="shared" ca="1" si="36"/>
        <v>48</v>
      </c>
      <c r="D295" s="2" t="s">
        <v>53</v>
      </c>
      <c r="E295" s="2" t="s">
        <v>32</v>
      </c>
      <c r="F295" s="2" t="s">
        <v>219</v>
      </c>
      <c r="G295" s="4" t="str">
        <f t="shared" si="43"/>
        <v>49,505.00</v>
      </c>
      <c r="H295" s="32">
        <f t="shared" si="37"/>
        <v>49505</v>
      </c>
      <c r="I295" s="2">
        <v>5080</v>
      </c>
      <c r="J295" s="2">
        <f t="shared" si="38"/>
        <v>49505</v>
      </c>
      <c r="K295" s="2">
        <f t="shared" si="39"/>
        <v>49505</v>
      </c>
      <c r="L295" s="2">
        <f t="shared" si="40"/>
        <v>49505</v>
      </c>
      <c r="M295" s="2">
        <f t="shared" si="41"/>
        <v>49505</v>
      </c>
      <c r="N295" s="2">
        <f t="shared" si="42"/>
        <v>49505</v>
      </c>
      <c r="O295" s="96">
        <f t="shared" si="42"/>
        <v>49505</v>
      </c>
      <c r="P295" s="2"/>
    </row>
    <row r="296" spans="1:16" hidden="1" x14ac:dyDescent="0.2">
      <c r="A296">
        <v>7849</v>
      </c>
      <c r="B296">
        <v>1971</v>
      </c>
      <c r="C296" s="47">
        <f t="shared" ca="1" si="36"/>
        <v>53</v>
      </c>
      <c r="D296" s="2" t="s">
        <v>53</v>
      </c>
      <c r="E296" s="2" t="s">
        <v>32</v>
      </c>
      <c r="F296" s="2" t="s">
        <v>220</v>
      </c>
      <c r="G296" s="4" t="str">
        <f t="shared" si="43"/>
        <v>68,657.00</v>
      </c>
      <c r="H296" s="32">
        <f t="shared" si="37"/>
        <v>68657</v>
      </c>
      <c r="I296" s="2">
        <v>4992</v>
      </c>
      <c r="J296" s="2">
        <f t="shared" si="38"/>
        <v>68657</v>
      </c>
      <c r="K296" s="2">
        <f t="shared" si="39"/>
        <v>68657</v>
      </c>
      <c r="L296" s="2">
        <f t="shared" si="40"/>
        <v>68657</v>
      </c>
      <c r="M296" s="2">
        <f t="shared" si="41"/>
        <v>68657</v>
      </c>
      <c r="N296" s="2">
        <f t="shared" si="42"/>
        <v>68657</v>
      </c>
      <c r="O296" s="96">
        <f t="shared" si="42"/>
        <v>68657</v>
      </c>
      <c r="P296" s="2"/>
    </row>
    <row r="297" spans="1:16" hidden="1" x14ac:dyDescent="0.2">
      <c r="A297">
        <v>4808</v>
      </c>
      <c r="B297">
        <v>1957</v>
      </c>
      <c r="C297" s="47">
        <f t="shared" ca="1" si="36"/>
        <v>67</v>
      </c>
      <c r="D297" s="2" t="s">
        <v>23</v>
      </c>
      <c r="E297" s="2" t="s">
        <v>32</v>
      </c>
      <c r="F297" s="2" t="s">
        <v>226</v>
      </c>
      <c r="G297" s="4" t="str">
        <f t="shared" si="43"/>
        <v>69,209.00</v>
      </c>
      <c r="H297" s="32">
        <f t="shared" si="37"/>
        <v>69209</v>
      </c>
      <c r="I297" s="2">
        <v>7849</v>
      </c>
      <c r="J297" s="2">
        <f t="shared" si="38"/>
        <v>69209</v>
      </c>
      <c r="K297" s="2">
        <f t="shared" si="39"/>
        <v>69209</v>
      </c>
      <c r="L297" s="2">
        <f t="shared" si="40"/>
        <v>69209</v>
      </c>
      <c r="M297" s="2">
        <f t="shared" si="41"/>
        <v>69209</v>
      </c>
      <c r="N297" s="2">
        <f t="shared" si="42"/>
        <v>69209</v>
      </c>
      <c r="O297" s="96">
        <f t="shared" si="42"/>
        <v>69209</v>
      </c>
      <c r="P297" s="2"/>
    </row>
    <row r="298" spans="1:16" hidden="1" x14ac:dyDescent="0.2">
      <c r="A298">
        <v>10401</v>
      </c>
      <c r="B298">
        <v>1977</v>
      </c>
      <c r="C298" s="47">
        <f t="shared" ca="1" si="36"/>
        <v>47</v>
      </c>
      <c r="D298" s="2" t="s">
        <v>43</v>
      </c>
      <c r="E298" s="2" t="s">
        <v>32</v>
      </c>
      <c r="F298" s="2" t="s">
        <v>231</v>
      </c>
      <c r="G298" s="4" t="str">
        <f t="shared" si="43"/>
        <v>30,390.00</v>
      </c>
      <c r="H298" s="32">
        <f t="shared" si="37"/>
        <v>30390</v>
      </c>
      <c r="I298" s="2">
        <v>4808</v>
      </c>
      <c r="J298" s="2">
        <f t="shared" si="38"/>
        <v>30390</v>
      </c>
      <c r="K298" s="2">
        <f t="shared" si="39"/>
        <v>30390</v>
      </c>
      <c r="L298" s="2">
        <f t="shared" si="40"/>
        <v>30390</v>
      </c>
      <c r="M298" s="2">
        <f t="shared" si="41"/>
        <v>30390</v>
      </c>
      <c r="N298" s="2">
        <f t="shared" si="42"/>
        <v>30390</v>
      </c>
      <c r="O298" s="96">
        <f t="shared" si="42"/>
        <v>30390</v>
      </c>
      <c r="P298" s="2"/>
    </row>
    <row r="299" spans="1:16" hidden="1" x14ac:dyDescent="0.2">
      <c r="A299">
        <v>7793</v>
      </c>
      <c r="B299">
        <v>1977</v>
      </c>
      <c r="C299" s="47">
        <f t="shared" ca="1" si="36"/>
        <v>47</v>
      </c>
      <c r="D299" s="2" t="s">
        <v>23</v>
      </c>
      <c r="E299" s="2" t="s">
        <v>32</v>
      </c>
      <c r="F299" s="2" t="s">
        <v>232</v>
      </c>
      <c r="G299" s="4" t="str">
        <f t="shared" si="43"/>
        <v>21,355.00</v>
      </c>
      <c r="H299" s="32">
        <f t="shared" si="37"/>
        <v>21355</v>
      </c>
      <c r="I299" s="2">
        <v>10401</v>
      </c>
      <c r="J299" s="2">
        <f t="shared" si="38"/>
        <v>21355</v>
      </c>
      <c r="K299" s="2">
        <f t="shared" si="39"/>
        <v>21355</v>
      </c>
      <c r="L299" s="2">
        <f t="shared" si="40"/>
        <v>21355</v>
      </c>
      <c r="M299" s="2">
        <f t="shared" si="41"/>
        <v>21355</v>
      </c>
      <c r="N299" s="2">
        <f t="shared" si="42"/>
        <v>21355</v>
      </c>
      <c r="O299" s="96">
        <f t="shared" si="42"/>
        <v>21355</v>
      </c>
      <c r="P299" s="2"/>
    </row>
    <row r="300" spans="1:16" hidden="1" x14ac:dyDescent="0.2">
      <c r="A300">
        <v>9303</v>
      </c>
      <c r="B300">
        <v>1977</v>
      </c>
      <c r="C300" s="47">
        <f t="shared" ca="1" si="36"/>
        <v>47</v>
      </c>
      <c r="D300" s="2" t="s">
        <v>23</v>
      </c>
      <c r="E300" s="2" t="s">
        <v>32</v>
      </c>
      <c r="F300" s="2" t="s">
        <v>234</v>
      </c>
      <c r="G300" s="4" t="str">
        <f t="shared" si="43"/>
        <v>26,304.00</v>
      </c>
      <c r="H300" s="32">
        <f t="shared" si="37"/>
        <v>26304</v>
      </c>
      <c r="I300" s="2">
        <v>7793</v>
      </c>
      <c r="J300" s="2">
        <f t="shared" si="38"/>
        <v>26304</v>
      </c>
      <c r="K300" s="2">
        <f t="shared" si="39"/>
        <v>26304</v>
      </c>
      <c r="L300" s="2">
        <f t="shared" si="40"/>
        <v>26304</v>
      </c>
      <c r="M300" s="2">
        <f t="shared" si="41"/>
        <v>26304</v>
      </c>
      <c r="N300" s="2">
        <f t="shared" si="42"/>
        <v>26304</v>
      </c>
      <c r="O300" s="96">
        <f t="shared" si="42"/>
        <v>26304</v>
      </c>
      <c r="P300" s="2"/>
    </row>
    <row r="301" spans="1:16" hidden="1" x14ac:dyDescent="0.2">
      <c r="A301">
        <v>6853</v>
      </c>
      <c r="B301">
        <v>1983</v>
      </c>
      <c r="C301" s="47">
        <f t="shared" ca="1" si="36"/>
        <v>41</v>
      </c>
      <c r="D301" s="2" t="s">
        <v>43</v>
      </c>
      <c r="E301" s="2" t="s">
        <v>32</v>
      </c>
      <c r="F301" s="2" t="s">
        <v>236</v>
      </c>
      <c r="G301" s="4" t="str">
        <f t="shared" si="43"/>
        <v>85,710.00</v>
      </c>
      <c r="H301" s="32">
        <f t="shared" si="37"/>
        <v>85710</v>
      </c>
      <c r="I301" s="2">
        <v>9303</v>
      </c>
      <c r="J301" s="2">
        <f t="shared" si="38"/>
        <v>85710</v>
      </c>
      <c r="K301" s="2">
        <f t="shared" si="39"/>
        <v>85710</v>
      </c>
      <c r="L301" s="2">
        <f t="shared" si="40"/>
        <v>85710</v>
      </c>
      <c r="M301" s="2">
        <f t="shared" si="41"/>
        <v>85710</v>
      </c>
      <c r="N301" s="2">
        <f t="shared" si="42"/>
        <v>85710</v>
      </c>
      <c r="O301" s="96">
        <f t="shared" si="42"/>
        <v>85710</v>
      </c>
      <c r="P301" s="2"/>
    </row>
    <row r="302" spans="1:16" hidden="1" x14ac:dyDescent="0.2">
      <c r="A302">
        <v>7366</v>
      </c>
      <c r="B302">
        <v>1983</v>
      </c>
      <c r="C302" s="47">
        <f t="shared" ca="1" si="36"/>
        <v>41</v>
      </c>
      <c r="D302" s="2" t="s">
        <v>118</v>
      </c>
      <c r="E302" s="2" t="s">
        <v>32</v>
      </c>
      <c r="F302" s="2" t="s">
        <v>242</v>
      </c>
      <c r="G302" s="4" t="str">
        <f t="shared" si="43"/>
        <v>20,425.00</v>
      </c>
      <c r="H302" s="32">
        <f t="shared" si="37"/>
        <v>20425</v>
      </c>
      <c r="I302" s="2">
        <v>6853</v>
      </c>
      <c r="J302" s="2">
        <f t="shared" si="38"/>
        <v>20425</v>
      </c>
      <c r="K302" s="2">
        <f t="shared" si="39"/>
        <v>20425</v>
      </c>
      <c r="L302" s="2">
        <f t="shared" si="40"/>
        <v>20425</v>
      </c>
      <c r="M302" s="2">
        <f t="shared" si="41"/>
        <v>20425</v>
      </c>
      <c r="N302" s="2">
        <f t="shared" si="42"/>
        <v>20425</v>
      </c>
      <c r="O302" s="96">
        <f t="shared" si="42"/>
        <v>20425</v>
      </c>
      <c r="P302" s="2"/>
    </row>
    <row r="303" spans="1:16" hidden="1" x14ac:dyDescent="0.2">
      <c r="A303">
        <v>9780</v>
      </c>
      <c r="B303">
        <v>1972</v>
      </c>
      <c r="C303" s="47">
        <f t="shared" ca="1" si="36"/>
        <v>52</v>
      </c>
      <c r="D303" s="2" t="s">
        <v>118</v>
      </c>
      <c r="E303" s="2" t="s">
        <v>32</v>
      </c>
      <c r="F303" s="2" t="s">
        <v>242</v>
      </c>
      <c r="G303" s="4" t="str">
        <f t="shared" si="43"/>
        <v>20,425.00</v>
      </c>
      <c r="H303" s="32">
        <f t="shared" si="37"/>
        <v>20425</v>
      </c>
      <c r="I303" s="2">
        <v>7366</v>
      </c>
      <c r="J303" s="2">
        <f t="shared" si="38"/>
        <v>20425</v>
      </c>
      <c r="K303" s="2">
        <f t="shared" si="39"/>
        <v>20425</v>
      </c>
      <c r="L303" s="2">
        <f t="shared" si="40"/>
        <v>20425</v>
      </c>
      <c r="M303" s="2">
        <f t="shared" si="41"/>
        <v>20425</v>
      </c>
      <c r="N303" s="2">
        <f t="shared" si="42"/>
        <v>20425</v>
      </c>
      <c r="O303" s="96">
        <f t="shared" si="42"/>
        <v>20425</v>
      </c>
      <c r="P303" s="2"/>
    </row>
    <row r="304" spans="1:16" hidden="1" x14ac:dyDescent="0.2">
      <c r="A304">
        <v>7573</v>
      </c>
      <c r="B304">
        <v>1979</v>
      </c>
      <c r="C304" s="47">
        <f t="shared" ca="1" si="36"/>
        <v>45</v>
      </c>
      <c r="D304" s="2" t="s">
        <v>23</v>
      </c>
      <c r="E304" s="2" t="s">
        <v>32</v>
      </c>
      <c r="F304" s="2" t="s">
        <v>248</v>
      </c>
      <c r="G304" s="4" t="str">
        <f t="shared" si="43"/>
        <v>79,823.00</v>
      </c>
      <c r="H304" s="32">
        <f t="shared" si="37"/>
        <v>79823</v>
      </c>
      <c r="I304" s="2">
        <v>9780</v>
      </c>
      <c r="J304" s="2">
        <f t="shared" si="38"/>
        <v>79823</v>
      </c>
      <c r="K304" s="2">
        <f t="shared" si="39"/>
        <v>79823</v>
      </c>
      <c r="L304" s="2">
        <f t="shared" si="40"/>
        <v>79823</v>
      </c>
      <c r="M304" s="2">
        <f t="shared" si="41"/>
        <v>79823</v>
      </c>
      <c r="N304" s="2">
        <f t="shared" si="42"/>
        <v>79823</v>
      </c>
      <c r="O304" s="96">
        <f t="shared" si="42"/>
        <v>79823</v>
      </c>
      <c r="P304" s="2"/>
    </row>
    <row r="305" spans="1:16" hidden="1" x14ac:dyDescent="0.2">
      <c r="A305">
        <v>1379</v>
      </c>
      <c r="B305">
        <v>1993</v>
      </c>
      <c r="C305" s="47">
        <f t="shared" ca="1" si="36"/>
        <v>31</v>
      </c>
      <c r="D305" s="2" t="s">
        <v>40</v>
      </c>
      <c r="E305" s="2" t="s">
        <v>32</v>
      </c>
      <c r="F305" s="2" t="s">
        <v>253</v>
      </c>
      <c r="G305" s="4" t="str">
        <f t="shared" si="43"/>
        <v>68,397.00</v>
      </c>
      <c r="H305" s="32">
        <f t="shared" si="37"/>
        <v>68397</v>
      </c>
      <c r="I305" s="2">
        <v>7573</v>
      </c>
      <c r="J305" s="2">
        <f t="shared" si="38"/>
        <v>68397</v>
      </c>
      <c r="K305" s="2">
        <f t="shared" si="39"/>
        <v>68397</v>
      </c>
      <c r="L305" s="2">
        <f t="shared" si="40"/>
        <v>68397</v>
      </c>
      <c r="M305" s="2">
        <f t="shared" si="41"/>
        <v>68397</v>
      </c>
      <c r="N305" s="2">
        <f t="shared" si="42"/>
        <v>68397</v>
      </c>
      <c r="O305" s="96">
        <f t="shared" si="42"/>
        <v>68397</v>
      </c>
      <c r="P305" s="2"/>
    </row>
    <row r="306" spans="1:16" hidden="1" x14ac:dyDescent="0.2">
      <c r="A306">
        <v>8923</v>
      </c>
      <c r="B306">
        <v>1974</v>
      </c>
      <c r="C306" s="47">
        <f t="shared" ca="1" si="36"/>
        <v>50</v>
      </c>
      <c r="D306" s="2" t="s">
        <v>40</v>
      </c>
      <c r="E306" s="2" t="s">
        <v>32</v>
      </c>
      <c r="F306" s="2" t="s">
        <v>254</v>
      </c>
      <c r="G306" s="4" t="str">
        <f t="shared" si="43"/>
        <v>38,175.00</v>
      </c>
      <c r="H306" s="32">
        <f t="shared" si="37"/>
        <v>38175</v>
      </c>
      <c r="I306" s="2">
        <v>1379</v>
      </c>
      <c r="J306" s="2">
        <f t="shared" si="38"/>
        <v>38175</v>
      </c>
      <c r="K306" s="2">
        <f t="shared" si="39"/>
        <v>38175</v>
      </c>
      <c r="L306" s="2">
        <f t="shared" si="40"/>
        <v>38175</v>
      </c>
      <c r="M306" s="2">
        <f t="shared" si="41"/>
        <v>38175</v>
      </c>
      <c r="N306" s="2">
        <f t="shared" si="42"/>
        <v>38175</v>
      </c>
      <c r="O306" s="96">
        <f t="shared" si="42"/>
        <v>38175</v>
      </c>
      <c r="P306" s="2"/>
    </row>
    <row r="307" spans="1:16" hidden="1" x14ac:dyDescent="0.2">
      <c r="A307">
        <v>3547</v>
      </c>
      <c r="B307">
        <v>1970</v>
      </c>
      <c r="C307" s="47">
        <f t="shared" ca="1" si="36"/>
        <v>54</v>
      </c>
      <c r="D307" s="2" t="s">
        <v>23</v>
      </c>
      <c r="E307" s="2" t="s">
        <v>32</v>
      </c>
      <c r="F307" s="2" t="s">
        <v>264</v>
      </c>
      <c r="G307" s="4" t="str">
        <f t="shared" si="43"/>
        <v>56,181.00</v>
      </c>
      <c r="H307" s="32">
        <f t="shared" si="37"/>
        <v>56181</v>
      </c>
      <c r="I307" s="2">
        <v>8923</v>
      </c>
      <c r="J307" s="2">
        <f t="shared" si="38"/>
        <v>56181</v>
      </c>
      <c r="K307" s="2">
        <f t="shared" si="39"/>
        <v>56181</v>
      </c>
      <c r="L307" s="2">
        <f t="shared" si="40"/>
        <v>56181</v>
      </c>
      <c r="M307" s="2">
        <f t="shared" si="41"/>
        <v>56181</v>
      </c>
      <c r="N307" s="2">
        <f t="shared" si="42"/>
        <v>56181</v>
      </c>
      <c r="O307" s="96">
        <f t="shared" si="42"/>
        <v>56181</v>
      </c>
      <c r="P307" s="2"/>
    </row>
    <row r="308" spans="1:16" hidden="1" x14ac:dyDescent="0.2">
      <c r="A308">
        <v>8707</v>
      </c>
      <c r="B308">
        <v>1957</v>
      </c>
      <c r="C308" s="47">
        <f t="shared" ca="1" si="36"/>
        <v>67</v>
      </c>
      <c r="D308" s="2" t="s">
        <v>118</v>
      </c>
      <c r="E308" s="2" t="s">
        <v>32</v>
      </c>
      <c r="F308" s="2" t="s">
        <v>265</v>
      </c>
      <c r="G308" s="4" t="str">
        <f t="shared" si="43"/>
        <v>24,279.00</v>
      </c>
      <c r="H308" s="32">
        <f t="shared" si="37"/>
        <v>24279</v>
      </c>
      <c r="I308" s="2">
        <v>3547</v>
      </c>
      <c r="J308" s="2">
        <f t="shared" si="38"/>
        <v>24279</v>
      </c>
      <c r="K308" s="2">
        <f t="shared" si="39"/>
        <v>24279</v>
      </c>
      <c r="L308" s="2">
        <f t="shared" si="40"/>
        <v>24279</v>
      </c>
      <c r="M308" s="2">
        <f t="shared" si="41"/>
        <v>24279</v>
      </c>
      <c r="N308" s="2">
        <f t="shared" si="42"/>
        <v>24279</v>
      </c>
      <c r="O308" s="96">
        <f t="shared" si="42"/>
        <v>24279</v>
      </c>
      <c r="P308" s="2"/>
    </row>
    <row r="309" spans="1:16" hidden="1" x14ac:dyDescent="0.2">
      <c r="A309">
        <v>1891</v>
      </c>
      <c r="B309">
        <v>1981</v>
      </c>
      <c r="C309" s="47">
        <f t="shared" ca="1" si="36"/>
        <v>43</v>
      </c>
      <c r="D309" s="2" t="s">
        <v>40</v>
      </c>
      <c r="E309" s="2" t="s">
        <v>32</v>
      </c>
      <c r="F309" s="2" t="s">
        <v>267</v>
      </c>
      <c r="G309" s="4" t="str">
        <f t="shared" si="43"/>
        <v>68,462.00</v>
      </c>
      <c r="H309" s="32">
        <f t="shared" si="37"/>
        <v>68462</v>
      </c>
      <c r="I309" s="2">
        <v>8707</v>
      </c>
      <c r="J309" s="2">
        <f t="shared" si="38"/>
        <v>68462</v>
      </c>
      <c r="K309" s="2">
        <f t="shared" si="39"/>
        <v>68462</v>
      </c>
      <c r="L309" s="2">
        <f t="shared" si="40"/>
        <v>68462</v>
      </c>
      <c r="M309" s="2">
        <f t="shared" si="41"/>
        <v>68462</v>
      </c>
      <c r="N309" s="2">
        <f t="shared" si="42"/>
        <v>68462</v>
      </c>
      <c r="O309" s="96">
        <f t="shared" si="42"/>
        <v>68462</v>
      </c>
      <c r="P309" s="2"/>
    </row>
    <row r="310" spans="1:16" hidden="1" x14ac:dyDescent="0.2">
      <c r="A310">
        <v>6271</v>
      </c>
      <c r="B310">
        <v>1953</v>
      </c>
      <c r="C310" s="47">
        <f t="shared" ca="1" si="36"/>
        <v>71</v>
      </c>
      <c r="D310" s="2" t="s">
        <v>40</v>
      </c>
      <c r="E310" s="2" t="s">
        <v>32</v>
      </c>
      <c r="F310" s="2" t="s">
        <v>268</v>
      </c>
      <c r="G310" s="4" t="str">
        <f t="shared" si="43"/>
        <v>55,424.00</v>
      </c>
      <c r="H310" s="32">
        <f t="shared" si="37"/>
        <v>55424</v>
      </c>
      <c r="I310" s="2">
        <v>1891</v>
      </c>
      <c r="J310" s="2">
        <f t="shared" si="38"/>
        <v>55424</v>
      </c>
      <c r="K310" s="2">
        <f t="shared" si="39"/>
        <v>55424</v>
      </c>
      <c r="L310" s="2">
        <f t="shared" si="40"/>
        <v>55424</v>
      </c>
      <c r="M310" s="2">
        <f t="shared" si="41"/>
        <v>55424</v>
      </c>
      <c r="N310" s="2">
        <f t="shared" si="42"/>
        <v>55424</v>
      </c>
      <c r="O310" s="96">
        <f t="shared" si="42"/>
        <v>55424</v>
      </c>
      <c r="P310" s="2"/>
    </row>
    <row r="311" spans="1:16" hidden="1" x14ac:dyDescent="0.2">
      <c r="A311">
        <v>9635</v>
      </c>
      <c r="B311">
        <v>1984</v>
      </c>
      <c r="C311" s="47">
        <f t="shared" ca="1" si="36"/>
        <v>40</v>
      </c>
      <c r="D311" s="2" t="s">
        <v>23</v>
      </c>
      <c r="E311" s="2" t="s">
        <v>32</v>
      </c>
      <c r="F311" s="2" t="s">
        <v>270</v>
      </c>
      <c r="G311" s="4" t="str">
        <f t="shared" si="43"/>
        <v>49,094.00</v>
      </c>
      <c r="H311" s="32">
        <f t="shared" si="37"/>
        <v>49094</v>
      </c>
      <c r="I311" s="2">
        <v>6271</v>
      </c>
      <c r="J311" s="2">
        <f t="shared" si="38"/>
        <v>49094</v>
      </c>
      <c r="K311" s="2">
        <f t="shared" si="39"/>
        <v>49094</v>
      </c>
      <c r="L311" s="2">
        <f t="shared" si="40"/>
        <v>49094</v>
      </c>
      <c r="M311" s="2">
        <f t="shared" si="41"/>
        <v>49094</v>
      </c>
      <c r="N311" s="2">
        <f t="shared" si="42"/>
        <v>49094</v>
      </c>
      <c r="O311" s="96">
        <f t="shared" si="42"/>
        <v>49094</v>
      </c>
      <c r="P311" s="2"/>
    </row>
    <row r="312" spans="1:16" hidden="1" x14ac:dyDescent="0.2">
      <c r="A312">
        <v>9727</v>
      </c>
      <c r="B312">
        <v>1958</v>
      </c>
      <c r="C312" s="47">
        <f t="shared" ca="1" si="36"/>
        <v>66</v>
      </c>
      <c r="D312" s="2" t="s">
        <v>53</v>
      </c>
      <c r="E312" s="2" t="s">
        <v>32</v>
      </c>
      <c r="F312" s="2" t="s">
        <v>274</v>
      </c>
      <c r="G312" s="4" t="str">
        <f t="shared" si="43"/>
        <v>30,522.00</v>
      </c>
      <c r="H312" s="32">
        <f t="shared" si="37"/>
        <v>30522</v>
      </c>
      <c r="I312" s="2">
        <v>9635</v>
      </c>
      <c r="J312" s="2">
        <f t="shared" si="38"/>
        <v>30522</v>
      </c>
      <c r="K312" s="2">
        <f t="shared" si="39"/>
        <v>30522</v>
      </c>
      <c r="L312" s="2">
        <f t="shared" si="40"/>
        <v>30522</v>
      </c>
      <c r="M312" s="2">
        <f t="shared" si="41"/>
        <v>30522</v>
      </c>
      <c r="N312" s="2">
        <f t="shared" si="42"/>
        <v>30522</v>
      </c>
      <c r="O312" s="96">
        <f t="shared" si="42"/>
        <v>30522</v>
      </c>
      <c r="P312" s="2"/>
    </row>
    <row r="313" spans="1:16" hidden="1" x14ac:dyDescent="0.2">
      <c r="A313">
        <v>6205</v>
      </c>
      <c r="B313">
        <v>1968</v>
      </c>
      <c r="C313" s="47">
        <f t="shared" ca="1" si="36"/>
        <v>56</v>
      </c>
      <c r="D313" s="2" t="s">
        <v>53</v>
      </c>
      <c r="E313" s="2" t="s">
        <v>32</v>
      </c>
      <c r="F313" s="2" t="s">
        <v>281</v>
      </c>
      <c r="G313" s="4" t="str">
        <f t="shared" si="43"/>
        <v>53,761.00</v>
      </c>
      <c r="H313" s="32">
        <f t="shared" si="37"/>
        <v>53761</v>
      </c>
      <c r="I313" s="2">
        <v>9727</v>
      </c>
      <c r="J313" s="2">
        <f t="shared" si="38"/>
        <v>53761</v>
      </c>
      <c r="K313" s="2">
        <f t="shared" si="39"/>
        <v>53761</v>
      </c>
      <c r="L313" s="2">
        <f t="shared" si="40"/>
        <v>53761</v>
      </c>
      <c r="M313" s="2">
        <f t="shared" si="41"/>
        <v>53761</v>
      </c>
      <c r="N313" s="2">
        <f t="shared" si="42"/>
        <v>53761</v>
      </c>
      <c r="O313" s="96">
        <f t="shared" si="42"/>
        <v>53761</v>
      </c>
      <c r="P313" s="2"/>
    </row>
    <row r="314" spans="1:16" hidden="1" x14ac:dyDescent="0.2">
      <c r="A314">
        <v>10681</v>
      </c>
      <c r="B314">
        <v>1971</v>
      </c>
      <c r="C314" s="47">
        <f t="shared" ca="1" si="36"/>
        <v>53</v>
      </c>
      <c r="D314" s="2" t="s">
        <v>23</v>
      </c>
      <c r="E314" s="2" t="s">
        <v>32</v>
      </c>
      <c r="F314" s="2" t="s">
        <v>282</v>
      </c>
      <c r="G314" s="4" t="str">
        <f t="shared" si="43"/>
        <v>52,845.00</v>
      </c>
      <c r="H314" s="32">
        <f t="shared" si="37"/>
        <v>52845</v>
      </c>
      <c r="I314" s="2">
        <v>6205</v>
      </c>
      <c r="J314" s="2">
        <f t="shared" si="38"/>
        <v>52845</v>
      </c>
      <c r="K314" s="2">
        <f t="shared" si="39"/>
        <v>52845</v>
      </c>
      <c r="L314" s="2">
        <f t="shared" si="40"/>
        <v>52845</v>
      </c>
      <c r="M314" s="2">
        <f t="shared" si="41"/>
        <v>52845</v>
      </c>
      <c r="N314" s="2">
        <f t="shared" si="42"/>
        <v>52845</v>
      </c>
      <c r="O314" s="96">
        <f t="shared" si="42"/>
        <v>52845</v>
      </c>
      <c r="P314" s="2"/>
    </row>
    <row r="315" spans="1:16" hidden="1" x14ac:dyDescent="0.2">
      <c r="A315">
        <v>5156</v>
      </c>
      <c r="B315">
        <v>1971</v>
      </c>
      <c r="C315" s="47">
        <f t="shared" ca="1" si="36"/>
        <v>53</v>
      </c>
      <c r="D315" s="2" t="s">
        <v>23</v>
      </c>
      <c r="E315" s="2" t="s">
        <v>32</v>
      </c>
      <c r="F315" s="2" t="s">
        <v>284</v>
      </c>
      <c r="G315" s="4" t="str">
        <f t="shared" si="43"/>
        <v>24,027.00</v>
      </c>
      <c r="H315" s="32">
        <f t="shared" si="37"/>
        <v>24027</v>
      </c>
      <c r="I315" s="2">
        <v>10681</v>
      </c>
      <c r="J315" s="2">
        <f t="shared" si="38"/>
        <v>24027</v>
      </c>
      <c r="K315" s="2">
        <f t="shared" si="39"/>
        <v>24027</v>
      </c>
      <c r="L315" s="2">
        <f t="shared" si="40"/>
        <v>24027</v>
      </c>
      <c r="M315" s="2">
        <f t="shared" si="41"/>
        <v>24027</v>
      </c>
      <c r="N315" s="2">
        <f t="shared" si="42"/>
        <v>24027</v>
      </c>
      <c r="O315" s="96">
        <f t="shared" si="42"/>
        <v>24027</v>
      </c>
      <c r="P315" s="2"/>
    </row>
    <row r="316" spans="1:16" hidden="1" x14ac:dyDescent="0.2">
      <c r="A316">
        <v>3050</v>
      </c>
      <c r="B316">
        <v>1967</v>
      </c>
      <c r="C316" s="47">
        <f t="shared" ca="1" si="36"/>
        <v>57</v>
      </c>
      <c r="D316" s="2" t="s">
        <v>40</v>
      </c>
      <c r="E316" s="2" t="s">
        <v>32</v>
      </c>
      <c r="F316" s="2" t="s">
        <v>287</v>
      </c>
      <c r="G316" s="4" t="str">
        <f t="shared" si="43"/>
        <v>86,836.00</v>
      </c>
      <c r="H316" s="32">
        <f t="shared" si="37"/>
        <v>86836</v>
      </c>
      <c r="I316" s="2">
        <v>5156</v>
      </c>
      <c r="J316" s="2">
        <f t="shared" si="38"/>
        <v>86836</v>
      </c>
      <c r="K316" s="2">
        <f t="shared" si="39"/>
        <v>86836</v>
      </c>
      <c r="L316" s="2">
        <f t="shared" si="40"/>
        <v>86836</v>
      </c>
      <c r="M316" s="2">
        <f t="shared" si="41"/>
        <v>86836</v>
      </c>
      <c r="N316" s="2">
        <f t="shared" si="42"/>
        <v>86836</v>
      </c>
      <c r="O316" s="96">
        <f t="shared" si="42"/>
        <v>86836</v>
      </c>
      <c r="P316" s="2"/>
    </row>
    <row r="317" spans="1:16" hidden="1" x14ac:dyDescent="0.2">
      <c r="A317">
        <v>8164</v>
      </c>
      <c r="B317">
        <v>1979</v>
      </c>
      <c r="C317" s="47">
        <f t="shared" ca="1" si="36"/>
        <v>45</v>
      </c>
      <c r="D317" s="2" t="s">
        <v>23</v>
      </c>
      <c r="E317" s="2" t="s">
        <v>32</v>
      </c>
      <c r="F317" s="2" t="s">
        <v>288</v>
      </c>
      <c r="G317" s="4" t="str">
        <f t="shared" si="43"/>
        <v>30,467.00</v>
      </c>
      <c r="H317" s="32">
        <f t="shared" si="37"/>
        <v>30467</v>
      </c>
      <c r="I317" s="2">
        <v>3050</v>
      </c>
      <c r="J317" s="2">
        <f t="shared" si="38"/>
        <v>30467</v>
      </c>
      <c r="K317" s="2">
        <f t="shared" si="39"/>
        <v>30467</v>
      </c>
      <c r="L317" s="2">
        <f t="shared" si="40"/>
        <v>30467</v>
      </c>
      <c r="M317" s="2">
        <f t="shared" si="41"/>
        <v>30467</v>
      </c>
      <c r="N317" s="2">
        <f t="shared" si="42"/>
        <v>30467</v>
      </c>
      <c r="O317" s="96">
        <f t="shared" si="42"/>
        <v>30467</v>
      </c>
      <c r="P317" s="2"/>
    </row>
    <row r="318" spans="1:16" hidden="1" x14ac:dyDescent="0.2">
      <c r="A318">
        <v>5626</v>
      </c>
      <c r="B318">
        <v>1965</v>
      </c>
      <c r="C318" s="47">
        <f t="shared" ca="1" si="36"/>
        <v>59</v>
      </c>
      <c r="D318" s="2" t="s">
        <v>40</v>
      </c>
      <c r="E318" s="2" t="s">
        <v>32</v>
      </c>
      <c r="F318" s="2" t="s">
        <v>290</v>
      </c>
      <c r="G318" s="4" t="str">
        <f t="shared" si="43"/>
        <v>54,549.00</v>
      </c>
      <c r="H318" s="32">
        <f t="shared" si="37"/>
        <v>54549</v>
      </c>
      <c r="I318" s="2">
        <v>8164</v>
      </c>
      <c r="J318" s="2">
        <f t="shared" si="38"/>
        <v>54549</v>
      </c>
      <c r="K318" s="2">
        <f t="shared" si="39"/>
        <v>54549</v>
      </c>
      <c r="L318" s="2">
        <f t="shared" si="40"/>
        <v>54549</v>
      </c>
      <c r="M318" s="2">
        <f t="shared" si="41"/>
        <v>54549</v>
      </c>
      <c r="N318" s="2">
        <f t="shared" si="42"/>
        <v>54549</v>
      </c>
      <c r="O318" s="96">
        <f t="shared" si="42"/>
        <v>54549</v>
      </c>
      <c r="P318" s="2"/>
    </row>
    <row r="319" spans="1:16" hidden="1" x14ac:dyDescent="0.2">
      <c r="A319">
        <v>7600</v>
      </c>
      <c r="B319">
        <v>1993</v>
      </c>
      <c r="C319" s="47">
        <f t="shared" ca="1" si="36"/>
        <v>31</v>
      </c>
      <c r="D319" s="2" t="s">
        <v>23</v>
      </c>
      <c r="E319" s="2" t="s">
        <v>32</v>
      </c>
      <c r="F319" s="2" t="s">
        <v>296</v>
      </c>
      <c r="G319" s="4" t="str">
        <f t="shared" si="43"/>
        <v>48,686.00</v>
      </c>
      <c r="H319" s="32">
        <f t="shared" si="37"/>
        <v>48686</v>
      </c>
      <c r="I319" s="2">
        <v>5626</v>
      </c>
      <c r="J319" s="2">
        <f t="shared" si="38"/>
        <v>48686</v>
      </c>
      <c r="K319" s="2">
        <f t="shared" si="39"/>
        <v>48686</v>
      </c>
      <c r="L319" s="2">
        <f t="shared" si="40"/>
        <v>48686</v>
      </c>
      <c r="M319" s="2">
        <f t="shared" si="41"/>
        <v>48686</v>
      </c>
      <c r="N319" s="2">
        <f t="shared" si="42"/>
        <v>48686</v>
      </c>
      <c r="O319" s="96">
        <f t="shared" si="42"/>
        <v>48686</v>
      </c>
      <c r="P319" s="2"/>
    </row>
    <row r="320" spans="1:16" hidden="1" x14ac:dyDescent="0.2">
      <c r="A320">
        <v>6406</v>
      </c>
      <c r="B320">
        <v>1989</v>
      </c>
      <c r="C320" s="47">
        <f t="shared" ca="1" si="36"/>
        <v>35</v>
      </c>
      <c r="D320" s="2" t="s">
        <v>23</v>
      </c>
      <c r="E320" s="2" t="s">
        <v>32</v>
      </c>
      <c r="F320" s="2" t="s">
        <v>297</v>
      </c>
      <c r="G320" s="4" t="str">
        <f t="shared" si="43"/>
        <v>73,687.00</v>
      </c>
      <c r="H320" s="32">
        <f t="shared" si="37"/>
        <v>73687</v>
      </c>
      <c r="I320" s="2">
        <v>7600</v>
      </c>
      <c r="J320" s="2">
        <f t="shared" si="38"/>
        <v>73687</v>
      </c>
      <c r="K320" s="2">
        <f t="shared" si="39"/>
        <v>73687</v>
      </c>
      <c r="L320" s="2">
        <f t="shared" si="40"/>
        <v>73687</v>
      </c>
      <c r="M320" s="2">
        <f t="shared" si="41"/>
        <v>73687</v>
      </c>
      <c r="N320" s="2">
        <f t="shared" si="42"/>
        <v>73687</v>
      </c>
      <c r="O320" s="96">
        <f t="shared" si="42"/>
        <v>73687</v>
      </c>
      <c r="P320" s="2"/>
    </row>
    <row r="321" spans="1:16" hidden="1" x14ac:dyDescent="0.2">
      <c r="A321">
        <v>7002</v>
      </c>
      <c r="B321">
        <v>1956</v>
      </c>
      <c r="C321" s="47">
        <f t="shared" ca="1" si="36"/>
        <v>68</v>
      </c>
      <c r="D321" s="2" t="s">
        <v>43</v>
      </c>
      <c r="E321" s="2" t="s">
        <v>32</v>
      </c>
      <c r="F321" s="2" t="s">
        <v>300</v>
      </c>
      <c r="G321" s="4" t="str">
        <f t="shared" si="43"/>
        <v>35,523.00</v>
      </c>
      <c r="H321" s="32">
        <f t="shared" si="37"/>
        <v>35523</v>
      </c>
      <c r="I321" s="2">
        <v>6406</v>
      </c>
      <c r="J321" s="2">
        <f t="shared" si="38"/>
        <v>35523</v>
      </c>
      <c r="K321" s="2">
        <f t="shared" si="39"/>
        <v>35523</v>
      </c>
      <c r="L321" s="2">
        <f t="shared" si="40"/>
        <v>35523</v>
      </c>
      <c r="M321" s="2">
        <f t="shared" si="41"/>
        <v>35523</v>
      </c>
      <c r="N321" s="2">
        <f t="shared" si="42"/>
        <v>35523</v>
      </c>
      <c r="O321" s="96">
        <f t="shared" si="42"/>
        <v>35523</v>
      </c>
      <c r="P321" s="2"/>
    </row>
    <row r="322" spans="1:16" hidden="1" x14ac:dyDescent="0.2">
      <c r="A322">
        <v>8234</v>
      </c>
      <c r="B322">
        <v>1974</v>
      </c>
      <c r="C322" s="47">
        <f t="shared" ca="1" si="36"/>
        <v>50</v>
      </c>
      <c r="D322" s="2" t="s">
        <v>23</v>
      </c>
      <c r="E322" s="2" t="s">
        <v>32</v>
      </c>
      <c r="F322" s="2" t="s">
        <v>307</v>
      </c>
      <c r="G322" s="4" t="str">
        <f t="shared" si="43"/>
        <v>54,386.00</v>
      </c>
      <c r="H322" s="32">
        <f t="shared" si="37"/>
        <v>54386</v>
      </c>
      <c r="I322" s="2">
        <v>7002</v>
      </c>
      <c r="J322" s="2">
        <f t="shared" si="38"/>
        <v>54386</v>
      </c>
      <c r="K322" s="2">
        <f t="shared" si="39"/>
        <v>54386</v>
      </c>
      <c r="L322" s="2">
        <f t="shared" si="40"/>
        <v>54386</v>
      </c>
      <c r="M322" s="2">
        <f t="shared" si="41"/>
        <v>54386</v>
      </c>
      <c r="N322" s="2">
        <f t="shared" si="42"/>
        <v>54386</v>
      </c>
      <c r="O322" s="96">
        <f t="shared" si="42"/>
        <v>54386</v>
      </c>
      <c r="P322" s="2"/>
    </row>
    <row r="323" spans="1:16" hidden="1" x14ac:dyDescent="0.2">
      <c r="A323">
        <v>6116</v>
      </c>
      <c r="B323">
        <v>1969</v>
      </c>
      <c r="C323" s="47">
        <f t="shared" ca="1" si="36"/>
        <v>55</v>
      </c>
      <c r="D323" s="2" t="s">
        <v>23</v>
      </c>
      <c r="E323" s="2" t="s">
        <v>32</v>
      </c>
      <c r="F323" s="2" t="s">
        <v>315</v>
      </c>
      <c r="G323" s="4" t="str">
        <f t="shared" si="43"/>
        <v>67,716.00</v>
      </c>
      <c r="H323" s="32">
        <f t="shared" si="37"/>
        <v>67716</v>
      </c>
      <c r="I323" s="2">
        <v>8234</v>
      </c>
      <c r="J323" s="2">
        <f t="shared" si="38"/>
        <v>67716</v>
      </c>
      <c r="K323" s="2">
        <f t="shared" si="39"/>
        <v>67716</v>
      </c>
      <c r="L323" s="2">
        <f t="shared" si="40"/>
        <v>67716</v>
      </c>
      <c r="M323" s="2">
        <f t="shared" si="41"/>
        <v>67716</v>
      </c>
      <c r="N323" s="2">
        <f t="shared" si="42"/>
        <v>67716</v>
      </c>
      <c r="O323" s="96">
        <f t="shared" si="42"/>
        <v>67716</v>
      </c>
      <c r="P323" s="2"/>
    </row>
    <row r="324" spans="1:16" hidden="1" x14ac:dyDescent="0.2">
      <c r="A324">
        <v>291</v>
      </c>
      <c r="B324">
        <v>1971</v>
      </c>
      <c r="C324" s="47">
        <f t="shared" ref="C324:C387" ca="1" si="44">(YEAR(NOW())-B324)</f>
        <v>53</v>
      </c>
      <c r="D324" s="2" t="s">
        <v>23</v>
      </c>
      <c r="E324" s="2" t="s">
        <v>32</v>
      </c>
      <c r="F324" s="2" t="s">
        <v>317</v>
      </c>
      <c r="G324" s="4" t="str">
        <f t="shared" si="43"/>
        <v>48,752.00</v>
      </c>
      <c r="H324" s="32">
        <f t="shared" ref="H324:H387" si="45">VALUE(G324)</f>
        <v>48752</v>
      </c>
      <c r="I324" s="2">
        <v>6116</v>
      </c>
      <c r="J324" s="2">
        <f t="shared" ref="J324:J387" si="46">IF(AND($D324="Basic",$H324&lt;10000),$V$29,$H324)</f>
        <v>48752</v>
      </c>
      <c r="K324" s="2">
        <f t="shared" ref="K324:K387" si="47">IF(AND($D324="Graduation",J324&lt;10000),$V$30,J324)</f>
        <v>48752</v>
      </c>
      <c r="L324" s="2">
        <f t="shared" ref="L324:L387" si="48">IF(AND($D324="2n Cycle",K324&lt;10000),$V$31,K324)</f>
        <v>48752</v>
      </c>
      <c r="M324" s="2">
        <f t="shared" ref="M324:M387" si="49">IF(AND($D324="Master",L324&lt;10000),$V$32,L324)</f>
        <v>48752</v>
      </c>
      <c r="N324" s="2">
        <f t="shared" ref="N324:O387" si="50">IF(AND($D324="PhD",M324&lt;10000),$V$33,M324)</f>
        <v>48752</v>
      </c>
      <c r="O324" s="96">
        <f t="shared" si="50"/>
        <v>48752</v>
      </c>
      <c r="P324" s="2"/>
    </row>
    <row r="325" spans="1:16" hidden="1" x14ac:dyDescent="0.2">
      <c r="A325">
        <v>8779</v>
      </c>
      <c r="B325">
        <v>1986</v>
      </c>
      <c r="C325" s="47">
        <f t="shared" ca="1" si="44"/>
        <v>38</v>
      </c>
      <c r="D325" s="2" t="s">
        <v>43</v>
      </c>
      <c r="E325" s="2" t="s">
        <v>32</v>
      </c>
      <c r="F325" s="2" t="s">
        <v>318</v>
      </c>
      <c r="G325" s="4" t="str">
        <f t="shared" ref="G325:G388" si="51">REPLACE(F325,1,1,"")</f>
        <v>15,716.00</v>
      </c>
      <c r="H325" s="32">
        <f t="shared" si="45"/>
        <v>15716</v>
      </c>
      <c r="I325" s="2">
        <v>291</v>
      </c>
      <c r="J325" s="2">
        <f t="shared" si="46"/>
        <v>15716</v>
      </c>
      <c r="K325" s="2">
        <f t="shared" si="47"/>
        <v>15716</v>
      </c>
      <c r="L325" s="2">
        <f t="shared" si="48"/>
        <v>15716</v>
      </c>
      <c r="M325" s="2">
        <f t="shared" si="49"/>
        <v>15716</v>
      </c>
      <c r="N325" s="2">
        <f t="shared" si="50"/>
        <v>15716</v>
      </c>
      <c r="O325" s="96">
        <f t="shared" si="50"/>
        <v>15716</v>
      </c>
      <c r="P325" s="2"/>
    </row>
    <row r="326" spans="1:16" hidden="1" x14ac:dyDescent="0.2">
      <c r="A326">
        <v>4931</v>
      </c>
      <c r="B326">
        <v>1978</v>
      </c>
      <c r="C326" s="47">
        <f t="shared" ca="1" si="44"/>
        <v>46</v>
      </c>
      <c r="D326" s="2" t="s">
        <v>23</v>
      </c>
      <c r="E326" s="2" t="s">
        <v>32</v>
      </c>
      <c r="F326" s="2" t="s">
        <v>319</v>
      </c>
      <c r="G326" s="4" t="str">
        <f t="shared" si="51"/>
        <v>74,985.00</v>
      </c>
      <c r="H326" s="32">
        <f t="shared" si="45"/>
        <v>74985</v>
      </c>
      <c r="I326" s="2">
        <v>8779</v>
      </c>
      <c r="J326" s="2">
        <f t="shared" si="46"/>
        <v>74985</v>
      </c>
      <c r="K326" s="2">
        <f t="shared" si="47"/>
        <v>74985</v>
      </c>
      <c r="L326" s="2">
        <f t="shared" si="48"/>
        <v>74985</v>
      </c>
      <c r="M326" s="2">
        <f t="shared" si="49"/>
        <v>74985</v>
      </c>
      <c r="N326" s="2">
        <f t="shared" si="50"/>
        <v>74985</v>
      </c>
      <c r="O326" s="96">
        <f t="shared" si="50"/>
        <v>74985</v>
      </c>
      <c r="P326" s="2"/>
    </row>
    <row r="327" spans="1:16" hidden="1" x14ac:dyDescent="0.2">
      <c r="A327">
        <v>1650</v>
      </c>
      <c r="B327">
        <v>1961</v>
      </c>
      <c r="C327" s="47">
        <f t="shared" ca="1" si="44"/>
        <v>63</v>
      </c>
      <c r="D327" s="2" t="s">
        <v>23</v>
      </c>
      <c r="E327" s="2" t="s">
        <v>32</v>
      </c>
      <c r="F327" s="2" t="s">
        <v>324</v>
      </c>
      <c r="G327" s="4" t="str">
        <f t="shared" si="51"/>
        <v>24,434.00</v>
      </c>
      <c r="H327" s="32">
        <f t="shared" si="45"/>
        <v>24434</v>
      </c>
      <c r="I327" s="2">
        <v>4931</v>
      </c>
      <c r="J327" s="2">
        <f t="shared" si="46"/>
        <v>24434</v>
      </c>
      <c r="K327" s="2">
        <f t="shared" si="47"/>
        <v>24434</v>
      </c>
      <c r="L327" s="2">
        <f t="shared" si="48"/>
        <v>24434</v>
      </c>
      <c r="M327" s="2">
        <f t="shared" si="49"/>
        <v>24434</v>
      </c>
      <c r="N327" s="2">
        <f t="shared" si="50"/>
        <v>24434</v>
      </c>
      <c r="O327" s="96">
        <f t="shared" si="50"/>
        <v>24434</v>
      </c>
      <c r="P327" s="2"/>
    </row>
    <row r="328" spans="1:16" hidden="1" x14ac:dyDescent="0.2">
      <c r="A328">
        <v>9701</v>
      </c>
      <c r="B328">
        <v>1989</v>
      </c>
      <c r="C328" s="47">
        <f t="shared" ca="1" si="44"/>
        <v>35</v>
      </c>
      <c r="D328" s="2" t="s">
        <v>40</v>
      </c>
      <c r="E328" s="2" t="s">
        <v>32</v>
      </c>
      <c r="F328" s="2" t="s">
        <v>325</v>
      </c>
      <c r="G328" s="4" t="str">
        <f t="shared" si="51"/>
        <v>37,126.00</v>
      </c>
      <c r="H328" s="32">
        <f t="shared" si="45"/>
        <v>37126</v>
      </c>
      <c r="I328" s="2">
        <v>1650</v>
      </c>
      <c r="J328" s="2">
        <f t="shared" si="46"/>
        <v>37126</v>
      </c>
      <c r="K328" s="2">
        <f t="shared" si="47"/>
        <v>37126</v>
      </c>
      <c r="L328" s="2">
        <f t="shared" si="48"/>
        <v>37126</v>
      </c>
      <c r="M328" s="2">
        <f t="shared" si="49"/>
        <v>37126</v>
      </c>
      <c r="N328" s="2">
        <f t="shared" si="50"/>
        <v>37126</v>
      </c>
      <c r="O328" s="96">
        <f t="shared" si="50"/>
        <v>37126</v>
      </c>
      <c r="P328" s="2"/>
    </row>
    <row r="329" spans="1:16" hidden="1" x14ac:dyDescent="0.2">
      <c r="A329">
        <v>6431</v>
      </c>
      <c r="B329">
        <v>1965</v>
      </c>
      <c r="C329" s="47">
        <f t="shared" ca="1" si="44"/>
        <v>59</v>
      </c>
      <c r="D329" s="2" t="s">
        <v>23</v>
      </c>
      <c r="E329" s="2" t="s">
        <v>32</v>
      </c>
      <c r="F329" s="2" t="s">
        <v>335</v>
      </c>
      <c r="G329" s="4" t="str">
        <f t="shared" si="51"/>
        <v>92,344.00</v>
      </c>
      <c r="H329" s="32">
        <f t="shared" si="45"/>
        <v>92344</v>
      </c>
      <c r="I329" s="2">
        <v>9701</v>
      </c>
      <c r="J329" s="2">
        <f t="shared" si="46"/>
        <v>92344</v>
      </c>
      <c r="K329" s="2">
        <f t="shared" si="47"/>
        <v>92344</v>
      </c>
      <c r="L329" s="2">
        <f t="shared" si="48"/>
        <v>92344</v>
      </c>
      <c r="M329" s="2">
        <f t="shared" si="49"/>
        <v>92344</v>
      </c>
      <c r="N329" s="2">
        <f t="shared" si="50"/>
        <v>92344</v>
      </c>
      <c r="O329" s="96">
        <f t="shared" si="50"/>
        <v>92344</v>
      </c>
      <c r="P329" s="2"/>
    </row>
    <row r="330" spans="1:16" hidden="1" x14ac:dyDescent="0.2">
      <c r="A330">
        <v>10789</v>
      </c>
      <c r="B330">
        <v>1965</v>
      </c>
      <c r="C330" s="47">
        <f t="shared" ca="1" si="44"/>
        <v>59</v>
      </c>
      <c r="D330" s="2" t="s">
        <v>40</v>
      </c>
      <c r="E330" s="2" t="s">
        <v>32</v>
      </c>
      <c r="F330" s="2" t="s">
        <v>340</v>
      </c>
      <c r="G330" s="4" t="str">
        <f t="shared" si="51"/>
        <v>84,169.00</v>
      </c>
      <c r="H330" s="32">
        <f t="shared" si="45"/>
        <v>84169</v>
      </c>
      <c r="I330" s="2">
        <v>6431</v>
      </c>
      <c r="J330" s="2">
        <f t="shared" si="46"/>
        <v>84169</v>
      </c>
      <c r="K330" s="2">
        <f t="shared" si="47"/>
        <v>84169</v>
      </c>
      <c r="L330" s="2">
        <f t="shared" si="48"/>
        <v>84169</v>
      </c>
      <c r="M330" s="2">
        <f t="shared" si="49"/>
        <v>84169</v>
      </c>
      <c r="N330" s="2">
        <f t="shared" si="50"/>
        <v>84169</v>
      </c>
      <c r="O330" s="96">
        <f t="shared" si="50"/>
        <v>84169</v>
      </c>
      <c r="P330" s="2"/>
    </row>
    <row r="331" spans="1:16" hidden="1" x14ac:dyDescent="0.2">
      <c r="A331">
        <v>5302</v>
      </c>
      <c r="B331">
        <v>1987</v>
      </c>
      <c r="C331" s="47">
        <f t="shared" ca="1" si="44"/>
        <v>37</v>
      </c>
      <c r="D331" s="2" t="s">
        <v>40</v>
      </c>
      <c r="E331" s="2" t="s">
        <v>32</v>
      </c>
      <c r="F331" s="2" t="s">
        <v>340</v>
      </c>
      <c r="G331" s="4" t="str">
        <f t="shared" si="51"/>
        <v>84,169.00</v>
      </c>
      <c r="H331" s="32">
        <f t="shared" si="45"/>
        <v>84169</v>
      </c>
      <c r="I331" s="2">
        <v>10789</v>
      </c>
      <c r="J331" s="2">
        <f t="shared" si="46"/>
        <v>84169</v>
      </c>
      <c r="K331" s="2">
        <f t="shared" si="47"/>
        <v>84169</v>
      </c>
      <c r="L331" s="2">
        <f t="shared" si="48"/>
        <v>84169</v>
      </c>
      <c r="M331" s="2">
        <f t="shared" si="49"/>
        <v>84169</v>
      </c>
      <c r="N331" s="2">
        <f t="shared" si="50"/>
        <v>84169</v>
      </c>
      <c r="O331" s="96">
        <f t="shared" si="50"/>
        <v>84169</v>
      </c>
      <c r="P331" s="2"/>
    </row>
    <row r="332" spans="1:16" hidden="1" x14ac:dyDescent="0.2">
      <c r="A332">
        <v>4459</v>
      </c>
      <c r="B332">
        <v>1990</v>
      </c>
      <c r="C332" s="47">
        <f t="shared" ca="1" si="44"/>
        <v>34</v>
      </c>
      <c r="D332" s="2" t="s">
        <v>23</v>
      </c>
      <c r="E332" s="2" t="s">
        <v>32</v>
      </c>
      <c r="F332" s="2" t="s">
        <v>345</v>
      </c>
      <c r="G332" s="4" t="str">
        <f t="shared" si="51"/>
        <v>65,275.00</v>
      </c>
      <c r="H332" s="32">
        <f t="shared" si="45"/>
        <v>65275</v>
      </c>
      <c r="I332" s="2">
        <v>5302</v>
      </c>
      <c r="J332" s="2">
        <f t="shared" si="46"/>
        <v>65275</v>
      </c>
      <c r="K332" s="2">
        <f t="shared" si="47"/>
        <v>65275</v>
      </c>
      <c r="L332" s="2">
        <f t="shared" si="48"/>
        <v>65275</v>
      </c>
      <c r="M332" s="2">
        <f t="shared" si="49"/>
        <v>65275</v>
      </c>
      <c r="N332" s="2">
        <f t="shared" si="50"/>
        <v>65275</v>
      </c>
      <c r="O332" s="96">
        <f t="shared" si="50"/>
        <v>65275</v>
      </c>
      <c r="P332" s="2"/>
    </row>
    <row r="333" spans="1:16" hidden="1" x14ac:dyDescent="0.2">
      <c r="A333">
        <v>10642</v>
      </c>
      <c r="B333">
        <v>1990</v>
      </c>
      <c r="C333" s="47">
        <f t="shared" ca="1" si="44"/>
        <v>34</v>
      </c>
      <c r="D333" s="2" t="s">
        <v>23</v>
      </c>
      <c r="E333" s="2" t="s">
        <v>32</v>
      </c>
      <c r="F333" s="2" t="s">
        <v>346</v>
      </c>
      <c r="G333" s="4" t="str">
        <f t="shared" si="51"/>
        <v>36,443.00</v>
      </c>
      <c r="H333" s="32">
        <f t="shared" si="45"/>
        <v>36443</v>
      </c>
      <c r="I333" s="2">
        <v>4459</v>
      </c>
      <c r="J333" s="2">
        <f t="shared" si="46"/>
        <v>36443</v>
      </c>
      <c r="K333" s="2">
        <f t="shared" si="47"/>
        <v>36443</v>
      </c>
      <c r="L333" s="2">
        <f t="shared" si="48"/>
        <v>36443</v>
      </c>
      <c r="M333" s="2">
        <f t="shared" si="49"/>
        <v>36443</v>
      </c>
      <c r="N333" s="2">
        <f t="shared" si="50"/>
        <v>36443</v>
      </c>
      <c r="O333" s="96">
        <f t="shared" si="50"/>
        <v>36443</v>
      </c>
      <c r="P333" s="2"/>
    </row>
    <row r="334" spans="1:16" hidden="1" x14ac:dyDescent="0.2">
      <c r="A334">
        <v>9213</v>
      </c>
      <c r="B334">
        <v>1971</v>
      </c>
      <c r="C334" s="47">
        <f t="shared" ca="1" si="44"/>
        <v>53</v>
      </c>
      <c r="D334" s="2" t="s">
        <v>23</v>
      </c>
      <c r="E334" s="2" t="s">
        <v>32</v>
      </c>
      <c r="F334" s="2" t="s">
        <v>349</v>
      </c>
      <c r="G334" s="4" t="str">
        <f t="shared" si="51"/>
        <v>65,148.00</v>
      </c>
      <c r="H334" s="32">
        <f t="shared" si="45"/>
        <v>65148</v>
      </c>
      <c r="I334" s="2">
        <v>10642</v>
      </c>
      <c r="J334" s="2">
        <f t="shared" si="46"/>
        <v>65148</v>
      </c>
      <c r="K334" s="2">
        <f t="shared" si="47"/>
        <v>65148</v>
      </c>
      <c r="L334" s="2">
        <f t="shared" si="48"/>
        <v>65148</v>
      </c>
      <c r="M334" s="2">
        <f t="shared" si="49"/>
        <v>65148</v>
      </c>
      <c r="N334" s="2">
        <f t="shared" si="50"/>
        <v>65148</v>
      </c>
      <c r="O334" s="96">
        <f t="shared" si="50"/>
        <v>65148</v>
      </c>
      <c r="P334" s="2"/>
    </row>
    <row r="335" spans="1:16" hidden="1" x14ac:dyDescent="0.2">
      <c r="A335">
        <v>3678</v>
      </c>
      <c r="B335">
        <v>1974</v>
      </c>
      <c r="C335" s="47">
        <f t="shared" ca="1" si="44"/>
        <v>50</v>
      </c>
      <c r="D335" s="2" t="s">
        <v>23</v>
      </c>
      <c r="E335" s="2" t="s">
        <v>32</v>
      </c>
      <c r="F335" s="2" t="s">
        <v>356</v>
      </c>
      <c r="G335" s="4" t="str">
        <f t="shared" si="51"/>
        <v>51,287.00</v>
      </c>
      <c r="H335" s="32">
        <f t="shared" si="45"/>
        <v>51287</v>
      </c>
      <c r="I335" s="2">
        <v>9213</v>
      </c>
      <c r="J335" s="2">
        <f t="shared" si="46"/>
        <v>51287</v>
      </c>
      <c r="K335" s="2">
        <f t="shared" si="47"/>
        <v>51287</v>
      </c>
      <c r="L335" s="2">
        <f t="shared" si="48"/>
        <v>51287</v>
      </c>
      <c r="M335" s="2">
        <f t="shared" si="49"/>
        <v>51287</v>
      </c>
      <c r="N335" s="2">
        <f t="shared" si="50"/>
        <v>51287</v>
      </c>
      <c r="O335" s="96">
        <f t="shared" si="50"/>
        <v>51287</v>
      </c>
      <c r="P335" s="2"/>
    </row>
    <row r="336" spans="1:16" hidden="1" x14ac:dyDescent="0.2">
      <c r="A336">
        <v>3698</v>
      </c>
      <c r="B336">
        <v>1984</v>
      </c>
      <c r="C336" s="47">
        <f t="shared" ca="1" si="44"/>
        <v>40</v>
      </c>
      <c r="D336" s="2" t="s">
        <v>43</v>
      </c>
      <c r="E336" s="2" t="s">
        <v>32</v>
      </c>
      <c r="F336" s="2" t="s">
        <v>357</v>
      </c>
      <c r="G336" s="4" t="str">
        <f t="shared" si="51"/>
        <v>43,050.00</v>
      </c>
      <c r="H336" s="32">
        <f t="shared" si="45"/>
        <v>43050</v>
      </c>
      <c r="I336" s="2">
        <v>3678</v>
      </c>
      <c r="J336" s="2">
        <f t="shared" si="46"/>
        <v>43050</v>
      </c>
      <c r="K336" s="2">
        <f t="shared" si="47"/>
        <v>43050</v>
      </c>
      <c r="L336" s="2">
        <f t="shared" si="48"/>
        <v>43050</v>
      </c>
      <c r="M336" s="2">
        <f t="shared" si="49"/>
        <v>43050</v>
      </c>
      <c r="N336" s="2">
        <f t="shared" si="50"/>
        <v>43050</v>
      </c>
      <c r="O336" s="96">
        <f t="shared" si="50"/>
        <v>43050</v>
      </c>
      <c r="P336" s="2"/>
    </row>
    <row r="337" spans="1:16" hidden="1" x14ac:dyDescent="0.2">
      <c r="A337">
        <v>5929</v>
      </c>
      <c r="B337">
        <v>1974</v>
      </c>
      <c r="C337" s="47">
        <f t="shared" ca="1" si="44"/>
        <v>50</v>
      </c>
      <c r="D337" s="2" t="s">
        <v>23</v>
      </c>
      <c r="E337" s="2" t="s">
        <v>32</v>
      </c>
      <c r="F337" s="2" t="s">
        <v>359</v>
      </c>
      <c r="G337" s="4" t="str">
        <f t="shared" si="51"/>
        <v>73,448.00</v>
      </c>
      <c r="H337" s="32">
        <f t="shared" si="45"/>
        <v>73448</v>
      </c>
      <c r="I337" s="2">
        <v>3698</v>
      </c>
      <c r="J337" s="2">
        <f t="shared" si="46"/>
        <v>73448</v>
      </c>
      <c r="K337" s="2">
        <f t="shared" si="47"/>
        <v>73448</v>
      </c>
      <c r="L337" s="2">
        <f t="shared" si="48"/>
        <v>73448</v>
      </c>
      <c r="M337" s="2">
        <f t="shared" si="49"/>
        <v>73448</v>
      </c>
      <c r="N337" s="2">
        <f t="shared" si="50"/>
        <v>73448</v>
      </c>
      <c r="O337" s="96">
        <f t="shared" si="50"/>
        <v>73448</v>
      </c>
      <c r="P337" s="2"/>
    </row>
    <row r="338" spans="1:16" hidden="1" x14ac:dyDescent="0.2">
      <c r="A338" s="6">
        <v>10795</v>
      </c>
      <c r="B338" s="6">
        <v>1974</v>
      </c>
      <c r="C338" s="48">
        <f t="shared" ca="1" si="44"/>
        <v>50</v>
      </c>
      <c r="D338" s="5" t="s">
        <v>118</v>
      </c>
      <c r="E338" s="5" t="s">
        <v>32</v>
      </c>
      <c r="F338" s="5" t="s">
        <v>360</v>
      </c>
      <c r="G338" s="45" t="str">
        <f t="shared" si="51"/>
        <v>17,256.00</v>
      </c>
      <c r="H338" s="46">
        <f t="shared" si="45"/>
        <v>17256</v>
      </c>
      <c r="I338" s="2">
        <v>5929</v>
      </c>
      <c r="J338" s="2">
        <f t="shared" si="46"/>
        <v>17256</v>
      </c>
      <c r="K338" s="2">
        <f t="shared" si="47"/>
        <v>17256</v>
      </c>
      <c r="L338" s="2">
        <f t="shared" si="48"/>
        <v>17256</v>
      </c>
      <c r="M338" s="2">
        <f t="shared" si="49"/>
        <v>17256</v>
      </c>
      <c r="N338" s="2">
        <f t="shared" si="50"/>
        <v>17256</v>
      </c>
      <c r="O338" s="96">
        <f t="shared" si="50"/>
        <v>17256</v>
      </c>
      <c r="P338" s="2"/>
    </row>
    <row r="339" spans="1:16" hidden="1" x14ac:dyDescent="0.2">
      <c r="A339">
        <v>4390</v>
      </c>
      <c r="B339">
        <v>1955</v>
      </c>
      <c r="C339" s="47">
        <f t="shared" ca="1" si="44"/>
        <v>69</v>
      </c>
      <c r="D339" s="2" t="s">
        <v>40</v>
      </c>
      <c r="E339" s="2" t="s">
        <v>32</v>
      </c>
      <c r="F339" s="2" t="s">
        <v>364</v>
      </c>
      <c r="G339" s="4" t="str">
        <f t="shared" si="51"/>
        <v>33,569.00</v>
      </c>
      <c r="H339" s="32">
        <f t="shared" si="45"/>
        <v>33569</v>
      </c>
      <c r="I339" s="2">
        <v>10795</v>
      </c>
      <c r="J339" s="2">
        <f t="shared" si="46"/>
        <v>33569</v>
      </c>
      <c r="K339" s="2">
        <f t="shared" si="47"/>
        <v>33569</v>
      </c>
      <c r="L339" s="2">
        <f t="shared" si="48"/>
        <v>33569</v>
      </c>
      <c r="M339" s="2">
        <f t="shared" si="49"/>
        <v>33569</v>
      </c>
      <c r="N339" s="2">
        <f t="shared" si="50"/>
        <v>33569</v>
      </c>
      <c r="O339" s="96">
        <f t="shared" si="50"/>
        <v>33569</v>
      </c>
      <c r="P339" s="2"/>
    </row>
    <row r="340" spans="1:16" hidden="1" x14ac:dyDescent="0.2">
      <c r="A340">
        <v>9362</v>
      </c>
      <c r="B340">
        <v>1966</v>
      </c>
      <c r="C340" s="47">
        <f t="shared" ca="1" si="44"/>
        <v>58</v>
      </c>
      <c r="D340" s="2" t="s">
        <v>23</v>
      </c>
      <c r="E340" s="2" t="s">
        <v>32</v>
      </c>
      <c r="F340" s="2" t="s">
        <v>366</v>
      </c>
      <c r="G340" s="4" t="str">
        <f t="shared" si="51"/>
        <v>62,998.00</v>
      </c>
      <c r="H340" s="32">
        <f t="shared" si="45"/>
        <v>62998</v>
      </c>
      <c r="I340" s="2">
        <v>4390</v>
      </c>
      <c r="J340" s="2">
        <f t="shared" si="46"/>
        <v>62998</v>
      </c>
      <c r="K340" s="2">
        <f t="shared" si="47"/>
        <v>62998</v>
      </c>
      <c r="L340" s="2">
        <f t="shared" si="48"/>
        <v>62998</v>
      </c>
      <c r="M340" s="2">
        <f t="shared" si="49"/>
        <v>62998</v>
      </c>
      <c r="N340" s="2">
        <f t="shared" si="50"/>
        <v>62998</v>
      </c>
      <c r="O340" s="96">
        <f t="shared" si="50"/>
        <v>62998</v>
      </c>
      <c r="P340" s="2"/>
    </row>
    <row r="341" spans="1:16" hidden="1" x14ac:dyDescent="0.2">
      <c r="A341">
        <v>1577</v>
      </c>
      <c r="B341">
        <v>1947</v>
      </c>
      <c r="C341" s="47">
        <f t="shared" ca="1" si="44"/>
        <v>77</v>
      </c>
      <c r="D341" s="2" t="s">
        <v>40</v>
      </c>
      <c r="E341" s="2" t="s">
        <v>32</v>
      </c>
      <c r="F341" s="2" t="s">
        <v>368</v>
      </c>
      <c r="G341" s="4" t="str">
        <f t="shared" si="51"/>
        <v>45,579.00</v>
      </c>
      <c r="H341" s="32">
        <f t="shared" si="45"/>
        <v>45579</v>
      </c>
      <c r="I341" s="2">
        <v>9362</v>
      </c>
      <c r="J341" s="2">
        <f t="shared" si="46"/>
        <v>45579</v>
      </c>
      <c r="K341" s="2">
        <f t="shared" si="47"/>
        <v>45579</v>
      </c>
      <c r="L341" s="2">
        <f t="shared" si="48"/>
        <v>45579</v>
      </c>
      <c r="M341" s="2">
        <f t="shared" si="49"/>
        <v>45579</v>
      </c>
      <c r="N341" s="2">
        <f t="shared" si="50"/>
        <v>45579</v>
      </c>
      <c r="O341" s="96">
        <f t="shared" si="50"/>
        <v>45579</v>
      </c>
      <c r="P341" s="2"/>
    </row>
    <row r="342" spans="1:16" hidden="1" x14ac:dyDescent="0.2">
      <c r="A342">
        <v>4609</v>
      </c>
      <c r="B342">
        <v>1967</v>
      </c>
      <c r="C342" s="47">
        <f t="shared" ca="1" si="44"/>
        <v>57</v>
      </c>
      <c r="D342" s="2" t="s">
        <v>53</v>
      </c>
      <c r="E342" s="2" t="s">
        <v>32</v>
      </c>
      <c r="F342" s="2" t="s">
        <v>372</v>
      </c>
      <c r="G342" s="4" t="str">
        <f t="shared" si="51"/>
        <v>28,072.00</v>
      </c>
      <c r="H342" s="32">
        <f t="shared" si="45"/>
        <v>28072</v>
      </c>
      <c r="I342" s="2">
        <v>1577</v>
      </c>
      <c r="J342" s="2">
        <f t="shared" si="46"/>
        <v>28072</v>
      </c>
      <c r="K342" s="2">
        <f t="shared" si="47"/>
        <v>28072</v>
      </c>
      <c r="L342" s="2">
        <f t="shared" si="48"/>
        <v>28072</v>
      </c>
      <c r="M342" s="2">
        <f t="shared" si="49"/>
        <v>28072</v>
      </c>
      <c r="N342" s="2">
        <f t="shared" si="50"/>
        <v>28072</v>
      </c>
      <c r="O342" s="96">
        <f t="shared" si="50"/>
        <v>28072</v>
      </c>
      <c r="P342" s="2"/>
    </row>
    <row r="343" spans="1:16" hidden="1" x14ac:dyDescent="0.2">
      <c r="A343">
        <v>7143</v>
      </c>
      <c r="B343">
        <v>1956</v>
      </c>
      <c r="C343" s="47">
        <f t="shared" ca="1" si="44"/>
        <v>68</v>
      </c>
      <c r="D343" s="2" t="s">
        <v>23</v>
      </c>
      <c r="E343" s="2" t="s">
        <v>32</v>
      </c>
      <c r="F343" s="2" t="s">
        <v>373</v>
      </c>
      <c r="G343" s="4" t="str">
        <f t="shared" si="51"/>
        <v>50,501.00</v>
      </c>
      <c r="H343" s="32">
        <f t="shared" si="45"/>
        <v>50501</v>
      </c>
      <c r="I343" s="2">
        <v>4609</v>
      </c>
      <c r="J343" s="2">
        <f t="shared" si="46"/>
        <v>50501</v>
      </c>
      <c r="K343" s="2">
        <f t="shared" si="47"/>
        <v>50501</v>
      </c>
      <c r="L343" s="2">
        <f t="shared" si="48"/>
        <v>50501</v>
      </c>
      <c r="M343" s="2">
        <f t="shared" si="49"/>
        <v>50501</v>
      </c>
      <c r="N343" s="2">
        <f t="shared" si="50"/>
        <v>50501</v>
      </c>
      <c r="O343" s="96">
        <f t="shared" si="50"/>
        <v>50501</v>
      </c>
      <c r="P343" s="2"/>
    </row>
    <row r="344" spans="1:16" hidden="1" x14ac:dyDescent="0.2">
      <c r="A344">
        <v>1729</v>
      </c>
      <c r="B344">
        <v>1962</v>
      </c>
      <c r="C344" s="47">
        <f t="shared" ca="1" si="44"/>
        <v>62</v>
      </c>
      <c r="D344" s="2" t="s">
        <v>53</v>
      </c>
      <c r="E344" s="2" t="s">
        <v>32</v>
      </c>
      <c r="F344" s="2" t="s">
        <v>378</v>
      </c>
      <c r="G344" s="4" t="str">
        <f t="shared" si="51"/>
        <v>35,178.00</v>
      </c>
      <c r="H344" s="32">
        <f t="shared" si="45"/>
        <v>35178</v>
      </c>
      <c r="I344" s="2">
        <v>7143</v>
      </c>
      <c r="J344" s="2">
        <f t="shared" si="46"/>
        <v>35178</v>
      </c>
      <c r="K344" s="2">
        <f t="shared" si="47"/>
        <v>35178</v>
      </c>
      <c r="L344" s="2">
        <f t="shared" si="48"/>
        <v>35178</v>
      </c>
      <c r="M344" s="2">
        <f t="shared" si="49"/>
        <v>35178</v>
      </c>
      <c r="N344" s="2">
        <f t="shared" si="50"/>
        <v>35178</v>
      </c>
      <c r="O344" s="96">
        <f t="shared" si="50"/>
        <v>35178</v>
      </c>
      <c r="P344" s="2"/>
    </row>
    <row r="345" spans="1:16" hidden="1" x14ac:dyDescent="0.2">
      <c r="A345">
        <v>10664</v>
      </c>
      <c r="B345">
        <v>1950</v>
      </c>
      <c r="C345" s="47">
        <f t="shared" ca="1" si="44"/>
        <v>74</v>
      </c>
      <c r="D345" s="2" t="s">
        <v>53</v>
      </c>
      <c r="E345" s="2" t="s">
        <v>32</v>
      </c>
      <c r="F345" s="2" t="s">
        <v>378</v>
      </c>
      <c r="G345" s="4" t="str">
        <f t="shared" si="51"/>
        <v>35,178.00</v>
      </c>
      <c r="H345" s="32">
        <f t="shared" si="45"/>
        <v>35178</v>
      </c>
      <c r="I345" s="2">
        <v>1729</v>
      </c>
      <c r="J345" s="2">
        <f t="shared" si="46"/>
        <v>35178</v>
      </c>
      <c r="K345" s="2">
        <f t="shared" si="47"/>
        <v>35178</v>
      </c>
      <c r="L345" s="2">
        <f t="shared" si="48"/>
        <v>35178</v>
      </c>
      <c r="M345" s="2">
        <f t="shared" si="49"/>
        <v>35178</v>
      </c>
      <c r="N345" s="2">
        <f t="shared" si="50"/>
        <v>35178</v>
      </c>
      <c r="O345" s="96">
        <f t="shared" si="50"/>
        <v>35178</v>
      </c>
      <c r="P345" s="2"/>
    </row>
    <row r="346" spans="1:16" hidden="1" x14ac:dyDescent="0.2">
      <c r="A346">
        <v>5029</v>
      </c>
      <c r="B346">
        <v>1947</v>
      </c>
      <c r="C346" s="47">
        <f t="shared" ca="1" si="44"/>
        <v>77</v>
      </c>
      <c r="D346" s="2" t="s">
        <v>23</v>
      </c>
      <c r="E346" s="2" t="s">
        <v>32</v>
      </c>
      <c r="F346" s="2" t="s">
        <v>380</v>
      </c>
      <c r="G346" s="4" t="str">
        <f t="shared" si="51"/>
        <v>69,109.00</v>
      </c>
      <c r="H346" s="32">
        <f t="shared" si="45"/>
        <v>69109</v>
      </c>
      <c r="I346" s="2">
        <v>10664</v>
      </c>
      <c r="J346" s="2">
        <f t="shared" si="46"/>
        <v>69109</v>
      </c>
      <c r="K346" s="2">
        <f t="shared" si="47"/>
        <v>69109</v>
      </c>
      <c r="L346" s="2">
        <f t="shared" si="48"/>
        <v>69109</v>
      </c>
      <c r="M346" s="2">
        <f t="shared" si="49"/>
        <v>69109</v>
      </c>
      <c r="N346" s="2">
        <f t="shared" si="50"/>
        <v>69109</v>
      </c>
      <c r="O346" s="96">
        <f t="shared" si="50"/>
        <v>69109</v>
      </c>
      <c r="P346" s="2"/>
    </row>
    <row r="347" spans="1:16" hidden="1" x14ac:dyDescent="0.2">
      <c r="A347">
        <v>10507</v>
      </c>
      <c r="B347">
        <v>1978</v>
      </c>
      <c r="C347" s="47">
        <f t="shared" ca="1" si="44"/>
        <v>46</v>
      </c>
      <c r="D347" s="2" t="s">
        <v>23</v>
      </c>
      <c r="E347" s="2" t="s">
        <v>32</v>
      </c>
      <c r="F347" s="2" t="s">
        <v>380</v>
      </c>
      <c r="G347" s="4" t="str">
        <f t="shared" si="51"/>
        <v>69,109.00</v>
      </c>
      <c r="H347" s="32">
        <f t="shared" si="45"/>
        <v>69109</v>
      </c>
      <c r="I347" s="2">
        <v>5029</v>
      </c>
      <c r="J347" s="2">
        <f t="shared" si="46"/>
        <v>69109</v>
      </c>
      <c r="K347" s="2">
        <f t="shared" si="47"/>
        <v>69109</v>
      </c>
      <c r="L347" s="2">
        <f t="shared" si="48"/>
        <v>69109</v>
      </c>
      <c r="M347" s="2">
        <f t="shared" si="49"/>
        <v>69109</v>
      </c>
      <c r="N347" s="2">
        <f t="shared" si="50"/>
        <v>69109</v>
      </c>
      <c r="O347" s="96">
        <f t="shared" si="50"/>
        <v>69109</v>
      </c>
      <c r="P347" s="2"/>
    </row>
    <row r="348" spans="1:16" hidden="1" x14ac:dyDescent="0.2">
      <c r="A348">
        <v>3865</v>
      </c>
      <c r="B348">
        <v>1978</v>
      </c>
      <c r="C348" s="47">
        <f t="shared" ca="1" si="44"/>
        <v>46</v>
      </c>
      <c r="D348" s="2" t="s">
        <v>53</v>
      </c>
      <c r="E348" s="2" t="s">
        <v>32</v>
      </c>
      <c r="F348" s="2" t="s">
        <v>389</v>
      </c>
      <c r="G348" s="4" t="str">
        <f t="shared" si="51"/>
        <v>36,408.00</v>
      </c>
      <c r="H348" s="32">
        <f t="shared" si="45"/>
        <v>36408</v>
      </c>
      <c r="I348" s="2">
        <v>10507</v>
      </c>
      <c r="J348" s="2">
        <f t="shared" si="46"/>
        <v>36408</v>
      </c>
      <c r="K348" s="2">
        <f t="shared" si="47"/>
        <v>36408</v>
      </c>
      <c r="L348" s="2">
        <f t="shared" si="48"/>
        <v>36408</v>
      </c>
      <c r="M348" s="2">
        <f t="shared" si="49"/>
        <v>36408</v>
      </c>
      <c r="N348" s="2">
        <f t="shared" si="50"/>
        <v>36408</v>
      </c>
      <c r="O348" s="96">
        <f t="shared" si="50"/>
        <v>36408</v>
      </c>
      <c r="P348" s="2"/>
    </row>
    <row r="349" spans="1:16" hidden="1" x14ac:dyDescent="0.2">
      <c r="A349">
        <v>6982</v>
      </c>
      <c r="B349">
        <v>1977</v>
      </c>
      <c r="C349" s="47">
        <f t="shared" ca="1" si="44"/>
        <v>47</v>
      </c>
      <c r="D349" s="2" t="s">
        <v>23</v>
      </c>
      <c r="E349" s="2" t="s">
        <v>32</v>
      </c>
      <c r="F349" s="2" t="s">
        <v>392</v>
      </c>
      <c r="G349" s="4" t="str">
        <f t="shared" si="51"/>
        <v>46,049.00</v>
      </c>
      <c r="H349" s="32">
        <f t="shared" si="45"/>
        <v>46049</v>
      </c>
      <c r="I349" s="2">
        <v>3865</v>
      </c>
      <c r="J349" s="2">
        <f t="shared" si="46"/>
        <v>46049</v>
      </c>
      <c r="K349" s="2">
        <f t="shared" si="47"/>
        <v>46049</v>
      </c>
      <c r="L349" s="2">
        <f t="shared" si="48"/>
        <v>46049</v>
      </c>
      <c r="M349" s="2">
        <f t="shared" si="49"/>
        <v>46049</v>
      </c>
      <c r="N349" s="2">
        <f t="shared" si="50"/>
        <v>46049</v>
      </c>
      <c r="O349" s="96">
        <f t="shared" si="50"/>
        <v>46049</v>
      </c>
      <c r="P349" s="2"/>
    </row>
    <row r="350" spans="1:16" hidden="1" x14ac:dyDescent="0.2">
      <c r="A350">
        <v>7042</v>
      </c>
      <c r="B350">
        <v>1984</v>
      </c>
      <c r="C350" s="47">
        <f t="shared" ca="1" si="44"/>
        <v>40</v>
      </c>
      <c r="D350" s="2" t="s">
        <v>53</v>
      </c>
      <c r="E350" s="2" t="s">
        <v>32</v>
      </c>
      <c r="F350" s="2" t="s">
        <v>393</v>
      </c>
      <c r="G350" s="4" t="str">
        <f t="shared" si="51"/>
        <v>35,641.00</v>
      </c>
      <c r="H350" s="32">
        <f t="shared" si="45"/>
        <v>35641</v>
      </c>
      <c r="I350" s="2">
        <v>6982</v>
      </c>
      <c r="J350" s="2">
        <f t="shared" si="46"/>
        <v>35641</v>
      </c>
      <c r="K350" s="2">
        <f t="shared" si="47"/>
        <v>35641</v>
      </c>
      <c r="L350" s="2">
        <f t="shared" si="48"/>
        <v>35641</v>
      </c>
      <c r="M350" s="2">
        <f t="shared" si="49"/>
        <v>35641</v>
      </c>
      <c r="N350" s="2">
        <f t="shared" si="50"/>
        <v>35641</v>
      </c>
      <c r="O350" s="96">
        <f t="shared" si="50"/>
        <v>35641</v>
      </c>
      <c r="P350" s="2"/>
    </row>
    <row r="351" spans="1:16" hidden="1" x14ac:dyDescent="0.2">
      <c r="A351">
        <v>9668</v>
      </c>
      <c r="B351">
        <v>1972</v>
      </c>
      <c r="C351" s="47">
        <f t="shared" ca="1" si="44"/>
        <v>52</v>
      </c>
      <c r="D351" s="2" t="s">
        <v>40</v>
      </c>
      <c r="E351" s="2" t="s">
        <v>32</v>
      </c>
      <c r="F351" s="2" t="s">
        <v>396</v>
      </c>
      <c r="G351" s="4" t="str">
        <f t="shared" si="51"/>
        <v>59,821.00</v>
      </c>
      <c r="H351" s="32">
        <f t="shared" si="45"/>
        <v>59821</v>
      </c>
      <c r="I351" s="2">
        <v>7042</v>
      </c>
      <c r="J351" s="2">
        <f t="shared" si="46"/>
        <v>59821</v>
      </c>
      <c r="K351" s="2">
        <f t="shared" si="47"/>
        <v>59821</v>
      </c>
      <c r="L351" s="2">
        <f t="shared" si="48"/>
        <v>59821</v>
      </c>
      <c r="M351" s="2">
        <f t="shared" si="49"/>
        <v>59821</v>
      </c>
      <c r="N351" s="2">
        <f t="shared" si="50"/>
        <v>59821</v>
      </c>
      <c r="O351" s="96">
        <f t="shared" si="50"/>
        <v>59821</v>
      </c>
      <c r="P351" s="2"/>
    </row>
    <row r="352" spans="1:16" hidden="1" x14ac:dyDescent="0.2">
      <c r="A352">
        <v>6878</v>
      </c>
      <c r="B352">
        <v>1955</v>
      </c>
      <c r="C352" s="47">
        <f t="shared" ca="1" si="44"/>
        <v>69</v>
      </c>
      <c r="D352" s="2" t="s">
        <v>23</v>
      </c>
      <c r="E352" s="2" t="s">
        <v>32</v>
      </c>
      <c r="F352" s="2" t="s">
        <v>397</v>
      </c>
      <c r="G352" s="4" t="str">
        <f t="shared" si="51"/>
        <v>34,968.00</v>
      </c>
      <c r="H352" s="32">
        <f t="shared" si="45"/>
        <v>34968</v>
      </c>
      <c r="I352" s="2">
        <v>9668</v>
      </c>
      <c r="J352" s="2">
        <f t="shared" si="46"/>
        <v>34968</v>
      </c>
      <c r="K352" s="2">
        <f t="shared" si="47"/>
        <v>34968</v>
      </c>
      <c r="L352" s="2">
        <f t="shared" si="48"/>
        <v>34968</v>
      </c>
      <c r="M352" s="2">
        <f t="shared" si="49"/>
        <v>34968</v>
      </c>
      <c r="N352" s="2">
        <f t="shared" si="50"/>
        <v>34968</v>
      </c>
      <c r="O352" s="96">
        <f t="shared" si="50"/>
        <v>34968</v>
      </c>
      <c r="P352" s="2"/>
    </row>
    <row r="353" spans="1:16" hidden="1" x14ac:dyDescent="0.2">
      <c r="A353">
        <v>4099</v>
      </c>
      <c r="B353">
        <v>1973</v>
      </c>
      <c r="C353" s="47">
        <f t="shared" ca="1" si="44"/>
        <v>51</v>
      </c>
      <c r="D353" s="2" t="s">
        <v>40</v>
      </c>
      <c r="E353" s="2" t="s">
        <v>32</v>
      </c>
      <c r="F353" s="2" t="s">
        <v>398</v>
      </c>
      <c r="G353" s="4" t="str">
        <f t="shared" si="51"/>
        <v>56,320.00</v>
      </c>
      <c r="H353" s="32">
        <f t="shared" si="45"/>
        <v>56320</v>
      </c>
      <c r="I353" s="2">
        <v>6878</v>
      </c>
      <c r="J353" s="2">
        <f t="shared" si="46"/>
        <v>56320</v>
      </c>
      <c r="K353" s="2">
        <f t="shared" si="47"/>
        <v>56320</v>
      </c>
      <c r="L353" s="2">
        <f t="shared" si="48"/>
        <v>56320</v>
      </c>
      <c r="M353" s="2">
        <f t="shared" si="49"/>
        <v>56320</v>
      </c>
      <c r="N353" s="2">
        <f t="shared" si="50"/>
        <v>56320</v>
      </c>
      <c r="O353" s="96">
        <f t="shared" si="50"/>
        <v>56320</v>
      </c>
      <c r="P353" s="2"/>
    </row>
    <row r="354" spans="1:16" hidden="1" x14ac:dyDescent="0.2">
      <c r="A354">
        <v>5031</v>
      </c>
      <c r="B354">
        <v>1975</v>
      </c>
      <c r="C354" s="47">
        <f t="shared" ca="1" si="44"/>
        <v>49</v>
      </c>
      <c r="D354" s="2" t="s">
        <v>53</v>
      </c>
      <c r="E354" s="2" t="s">
        <v>32</v>
      </c>
      <c r="F354" s="2" t="s">
        <v>399</v>
      </c>
      <c r="G354" s="4" t="str">
        <f t="shared" si="51"/>
        <v>70,091.00</v>
      </c>
      <c r="H354" s="32">
        <f t="shared" si="45"/>
        <v>70091</v>
      </c>
      <c r="I354" s="2">
        <v>4099</v>
      </c>
      <c r="J354" s="2">
        <f t="shared" si="46"/>
        <v>70091</v>
      </c>
      <c r="K354" s="2">
        <f t="shared" si="47"/>
        <v>70091</v>
      </c>
      <c r="L354" s="2">
        <f t="shared" si="48"/>
        <v>70091</v>
      </c>
      <c r="M354" s="2">
        <f t="shared" si="49"/>
        <v>70091</v>
      </c>
      <c r="N354" s="2">
        <f t="shared" si="50"/>
        <v>70091</v>
      </c>
      <c r="O354" s="96">
        <f t="shared" si="50"/>
        <v>70091</v>
      </c>
      <c r="P354" s="2"/>
    </row>
    <row r="355" spans="1:16" hidden="1" x14ac:dyDescent="0.2">
      <c r="A355">
        <v>1970</v>
      </c>
      <c r="B355">
        <v>1969</v>
      </c>
      <c r="C355" s="47">
        <f t="shared" ca="1" si="44"/>
        <v>55</v>
      </c>
      <c r="D355" s="2" t="s">
        <v>40</v>
      </c>
      <c r="E355" s="2" t="s">
        <v>32</v>
      </c>
      <c r="F355" s="2" t="s">
        <v>408</v>
      </c>
      <c r="G355" s="4" t="str">
        <f t="shared" si="51"/>
        <v>51,039.00</v>
      </c>
      <c r="H355" s="32">
        <f t="shared" si="45"/>
        <v>51039</v>
      </c>
      <c r="I355" s="2">
        <v>5031</v>
      </c>
      <c r="J355" s="2">
        <f t="shared" si="46"/>
        <v>51039</v>
      </c>
      <c r="K355" s="2">
        <f t="shared" si="47"/>
        <v>51039</v>
      </c>
      <c r="L355" s="2">
        <f t="shared" si="48"/>
        <v>51039</v>
      </c>
      <c r="M355" s="2">
        <f t="shared" si="49"/>
        <v>51039</v>
      </c>
      <c r="N355" s="2">
        <f t="shared" si="50"/>
        <v>51039</v>
      </c>
      <c r="O355" s="96">
        <f t="shared" si="50"/>
        <v>51039</v>
      </c>
      <c r="P355" s="2"/>
    </row>
    <row r="356" spans="1:16" hidden="1" x14ac:dyDescent="0.2">
      <c r="A356">
        <v>5726</v>
      </c>
      <c r="B356">
        <v>1984</v>
      </c>
      <c r="C356" s="47">
        <f t="shared" ca="1" si="44"/>
        <v>40</v>
      </c>
      <c r="D356" s="2" t="s">
        <v>40</v>
      </c>
      <c r="E356" s="2" t="s">
        <v>32</v>
      </c>
      <c r="F356" s="2" t="s">
        <v>426</v>
      </c>
      <c r="G356" s="4" t="str">
        <f t="shared" si="51"/>
        <v>80,336.00</v>
      </c>
      <c r="H356" s="32">
        <f t="shared" si="45"/>
        <v>80336</v>
      </c>
      <c r="I356" s="2">
        <v>1970</v>
      </c>
      <c r="J356" s="2">
        <f t="shared" si="46"/>
        <v>80336</v>
      </c>
      <c r="K356" s="2">
        <f t="shared" si="47"/>
        <v>80336</v>
      </c>
      <c r="L356" s="2">
        <f t="shared" si="48"/>
        <v>80336</v>
      </c>
      <c r="M356" s="2">
        <f t="shared" si="49"/>
        <v>80336</v>
      </c>
      <c r="N356" s="2">
        <f t="shared" si="50"/>
        <v>80336</v>
      </c>
      <c r="O356" s="96">
        <f t="shared" si="50"/>
        <v>80336</v>
      </c>
      <c r="P356" s="2"/>
    </row>
    <row r="357" spans="1:16" hidden="1" x14ac:dyDescent="0.2">
      <c r="A357">
        <v>5231</v>
      </c>
      <c r="B357">
        <v>1975</v>
      </c>
      <c r="C357" s="47">
        <f t="shared" ca="1" si="44"/>
        <v>49</v>
      </c>
      <c r="D357" s="2" t="s">
        <v>23</v>
      </c>
      <c r="E357" s="2" t="s">
        <v>32</v>
      </c>
      <c r="F357" s="2" t="s">
        <v>427</v>
      </c>
      <c r="G357" s="4" t="str">
        <f t="shared" si="51"/>
        <v>15,759.00</v>
      </c>
      <c r="H357" s="32">
        <f t="shared" si="45"/>
        <v>15759</v>
      </c>
      <c r="I357" s="2">
        <v>5726</v>
      </c>
      <c r="J357" s="2">
        <f t="shared" si="46"/>
        <v>15759</v>
      </c>
      <c r="K357" s="2">
        <f t="shared" si="47"/>
        <v>15759</v>
      </c>
      <c r="L357" s="2">
        <f t="shared" si="48"/>
        <v>15759</v>
      </c>
      <c r="M357" s="2">
        <f t="shared" si="49"/>
        <v>15759</v>
      </c>
      <c r="N357" s="2">
        <f t="shared" si="50"/>
        <v>15759</v>
      </c>
      <c r="O357" s="96">
        <f t="shared" si="50"/>
        <v>15759</v>
      </c>
      <c r="P357" s="2"/>
    </row>
    <row r="358" spans="1:16" hidden="1" x14ac:dyDescent="0.2">
      <c r="A358">
        <v>1307</v>
      </c>
      <c r="B358">
        <v>1979</v>
      </c>
      <c r="C358" s="47">
        <f t="shared" ca="1" si="44"/>
        <v>45</v>
      </c>
      <c r="D358" s="2" t="s">
        <v>23</v>
      </c>
      <c r="E358" s="2" t="s">
        <v>32</v>
      </c>
      <c r="F358" s="2" t="s">
        <v>430</v>
      </c>
      <c r="G358" s="4" t="str">
        <f t="shared" si="51"/>
        <v>5,305.00</v>
      </c>
      <c r="H358" s="32">
        <f t="shared" si="45"/>
        <v>5305</v>
      </c>
      <c r="I358" s="2">
        <v>5231</v>
      </c>
      <c r="J358" s="2">
        <f t="shared" si="46"/>
        <v>5305</v>
      </c>
      <c r="K358" s="2">
        <f t="shared" si="47"/>
        <v>52720.37365591398</v>
      </c>
      <c r="L358" s="2">
        <f t="shared" si="48"/>
        <v>52720.37365591398</v>
      </c>
      <c r="M358" s="2">
        <f t="shared" si="49"/>
        <v>52720.37365591398</v>
      </c>
      <c r="N358" s="2">
        <f t="shared" si="50"/>
        <v>52720.37365591398</v>
      </c>
      <c r="O358" s="96">
        <f t="shared" si="50"/>
        <v>52720.37365591398</v>
      </c>
      <c r="P358" s="2"/>
    </row>
    <row r="359" spans="1:16" hidden="1" x14ac:dyDescent="0.2">
      <c r="A359">
        <v>10609</v>
      </c>
      <c r="B359">
        <v>1963</v>
      </c>
      <c r="C359" s="47">
        <f t="shared" ca="1" si="44"/>
        <v>61</v>
      </c>
      <c r="D359" s="2" t="s">
        <v>23</v>
      </c>
      <c r="E359" s="2" t="s">
        <v>32</v>
      </c>
      <c r="F359" s="2" t="s">
        <v>441</v>
      </c>
      <c r="G359" s="4" t="str">
        <f t="shared" si="51"/>
        <v>79,456.00</v>
      </c>
      <c r="H359" s="32">
        <f t="shared" si="45"/>
        <v>79456</v>
      </c>
      <c r="I359" s="2">
        <v>1307</v>
      </c>
      <c r="J359" s="2">
        <f t="shared" si="46"/>
        <v>79456</v>
      </c>
      <c r="K359" s="2">
        <f t="shared" si="47"/>
        <v>79456</v>
      </c>
      <c r="L359" s="2">
        <f t="shared" si="48"/>
        <v>79456</v>
      </c>
      <c r="M359" s="2">
        <f t="shared" si="49"/>
        <v>79456</v>
      </c>
      <c r="N359" s="2">
        <f t="shared" si="50"/>
        <v>79456</v>
      </c>
      <c r="O359" s="96">
        <f t="shared" si="50"/>
        <v>79456</v>
      </c>
      <c r="P359" s="2"/>
    </row>
    <row r="360" spans="1:16" hidden="1" x14ac:dyDescent="0.2">
      <c r="A360">
        <v>5782</v>
      </c>
      <c r="B360">
        <v>1983</v>
      </c>
      <c r="C360" s="47">
        <f t="shared" ca="1" si="44"/>
        <v>41</v>
      </c>
      <c r="D360" s="2" t="s">
        <v>40</v>
      </c>
      <c r="E360" s="2" t="s">
        <v>32</v>
      </c>
      <c r="F360" s="2" t="s">
        <v>444</v>
      </c>
      <c r="G360" s="4" t="str">
        <f t="shared" si="51"/>
        <v>50,870.00</v>
      </c>
      <c r="H360" s="32">
        <f t="shared" si="45"/>
        <v>50870</v>
      </c>
      <c r="I360" s="2">
        <v>10609</v>
      </c>
      <c r="J360" s="2">
        <f t="shared" si="46"/>
        <v>50870</v>
      </c>
      <c r="K360" s="2">
        <f t="shared" si="47"/>
        <v>50870</v>
      </c>
      <c r="L360" s="2">
        <f t="shared" si="48"/>
        <v>50870</v>
      </c>
      <c r="M360" s="2">
        <f t="shared" si="49"/>
        <v>50870</v>
      </c>
      <c r="N360" s="2">
        <f t="shared" si="50"/>
        <v>50870</v>
      </c>
      <c r="O360" s="96">
        <f t="shared" si="50"/>
        <v>50870</v>
      </c>
      <c r="P360" s="2"/>
    </row>
    <row r="361" spans="1:16" hidden="1" x14ac:dyDescent="0.2">
      <c r="A361">
        <v>7533</v>
      </c>
      <c r="B361">
        <v>1965</v>
      </c>
      <c r="C361" s="47">
        <f t="shared" ca="1" si="44"/>
        <v>59</v>
      </c>
      <c r="D361" s="2" t="s">
        <v>53</v>
      </c>
      <c r="E361" s="2" t="s">
        <v>32</v>
      </c>
      <c r="F361" s="2" t="s">
        <v>446</v>
      </c>
      <c r="G361" s="4" t="str">
        <f t="shared" si="51"/>
        <v>35,876.00</v>
      </c>
      <c r="H361" s="32">
        <f t="shared" si="45"/>
        <v>35876</v>
      </c>
      <c r="I361" s="2">
        <v>5782</v>
      </c>
      <c r="J361" s="2">
        <f t="shared" si="46"/>
        <v>35876</v>
      </c>
      <c r="K361" s="2">
        <f t="shared" si="47"/>
        <v>35876</v>
      </c>
      <c r="L361" s="2">
        <f t="shared" si="48"/>
        <v>35876</v>
      </c>
      <c r="M361" s="2">
        <f t="shared" si="49"/>
        <v>35876</v>
      </c>
      <c r="N361" s="2">
        <f t="shared" si="50"/>
        <v>35876</v>
      </c>
      <c r="O361" s="96">
        <f t="shared" si="50"/>
        <v>35876</v>
      </c>
      <c r="P361" s="2"/>
    </row>
    <row r="362" spans="1:16" hidden="1" x14ac:dyDescent="0.2">
      <c r="A362">
        <v>9493</v>
      </c>
      <c r="B362">
        <v>1981</v>
      </c>
      <c r="C362" s="47">
        <f t="shared" ca="1" si="44"/>
        <v>43</v>
      </c>
      <c r="D362" s="2" t="s">
        <v>23</v>
      </c>
      <c r="E362" s="2" t="s">
        <v>32</v>
      </c>
      <c r="F362" s="2" t="s">
        <v>448</v>
      </c>
      <c r="G362" s="4" t="str">
        <f t="shared" si="51"/>
        <v>23,539.00</v>
      </c>
      <c r="H362" s="32">
        <f t="shared" si="45"/>
        <v>23539</v>
      </c>
      <c r="I362" s="2">
        <v>7533</v>
      </c>
      <c r="J362" s="2">
        <f t="shared" si="46"/>
        <v>23539</v>
      </c>
      <c r="K362" s="2">
        <f t="shared" si="47"/>
        <v>23539</v>
      </c>
      <c r="L362" s="2">
        <f t="shared" si="48"/>
        <v>23539</v>
      </c>
      <c r="M362" s="2">
        <f t="shared" si="49"/>
        <v>23539</v>
      </c>
      <c r="N362" s="2">
        <f t="shared" si="50"/>
        <v>23539</v>
      </c>
      <c r="O362" s="96">
        <f t="shared" si="50"/>
        <v>23539</v>
      </c>
      <c r="P362" s="2"/>
    </row>
    <row r="363" spans="1:16" hidden="1" x14ac:dyDescent="0.2">
      <c r="A363">
        <v>2253</v>
      </c>
      <c r="B363">
        <v>1991</v>
      </c>
      <c r="C363" s="47">
        <f t="shared" ca="1" si="44"/>
        <v>33</v>
      </c>
      <c r="D363" s="2" t="s">
        <v>43</v>
      </c>
      <c r="E363" s="2" t="s">
        <v>32</v>
      </c>
      <c r="F363" s="2" t="s">
        <v>451</v>
      </c>
      <c r="G363" s="4" t="str">
        <f t="shared" si="51"/>
        <v>62,466.00</v>
      </c>
      <c r="H363" s="32">
        <f t="shared" si="45"/>
        <v>62466</v>
      </c>
      <c r="I363" s="2">
        <v>9493</v>
      </c>
      <c r="J363" s="2">
        <f t="shared" si="46"/>
        <v>62466</v>
      </c>
      <c r="K363" s="2">
        <f t="shared" si="47"/>
        <v>62466</v>
      </c>
      <c r="L363" s="2">
        <f t="shared" si="48"/>
        <v>62466</v>
      </c>
      <c r="M363" s="2">
        <f t="shared" si="49"/>
        <v>62466</v>
      </c>
      <c r="N363" s="2">
        <f t="shared" si="50"/>
        <v>62466</v>
      </c>
      <c r="O363" s="96">
        <f t="shared" si="50"/>
        <v>62466</v>
      </c>
      <c r="P363" s="2"/>
    </row>
    <row r="364" spans="1:16" hidden="1" x14ac:dyDescent="0.2">
      <c r="A364">
        <v>2326</v>
      </c>
      <c r="B364">
        <v>1991</v>
      </c>
      <c r="C364" s="47">
        <f t="shared" ca="1" si="44"/>
        <v>33</v>
      </c>
      <c r="D364" s="2" t="s">
        <v>43</v>
      </c>
      <c r="E364" s="2" t="s">
        <v>32</v>
      </c>
      <c r="F364" s="2" t="s">
        <v>451</v>
      </c>
      <c r="G364" s="4" t="str">
        <f t="shared" si="51"/>
        <v>62,466.00</v>
      </c>
      <c r="H364" s="32">
        <f t="shared" si="45"/>
        <v>62466</v>
      </c>
      <c r="I364" s="2">
        <v>2253</v>
      </c>
      <c r="J364" s="2">
        <f t="shared" si="46"/>
        <v>62466</v>
      </c>
      <c r="K364" s="2">
        <f t="shared" si="47"/>
        <v>62466</v>
      </c>
      <c r="L364" s="2">
        <f t="shared" si="48"/>
        <v>62466</v>
      </c>
      <c r="M364" s="2">
        <f t="shared" si="49"/>
        <v>62466</v>
      </c>
      <c r="N364" s="2">
        <f t="shared" si="50"/>
        <v>62466</v>
      </c>
      <c r="O364" s="96">
        <f t="shared" si="50"/>
        <v>62466</v>
      </c>
      <c r="P364" s="2"/>
    </row>
    <row r="365" spans="1:16" hidden="1" x14ac:dyDescent="0.2">
      <c r="A365">
        <v>1876</v>
      </c>
      <c r="B365">
        <v>1991</v>
      </c>
      <c r="C365" s="47">
        <f t="shared" ca="1" si="44"/>
        <v>33</v>
      </c>
      <c r="D365" s="2" t="s">
        <v>23</v>
      </c>
      <c r="E365" s="2" t="s">
        <v>32</v>
      </c>
      <c r="F365" s="2" t="s">
        <v>452</v>
      </c>
      <c r="G365" s="4" t="str">
        <f t="shared" si="51"/>
        <v>54,198.00</v>
      </c>
      <c r="H365" s="32">
        <f t="shared" si="45"/>
        <v>54198</v>
      </c>
      <c r="I365" s="2">
        <v>2326</v>
      </c>
      <c r="J365" s="2">
        <f t="shared" si="46"/>
        <v>54198</v>
      </c>
      <c r="K365" s="2">
        <f t="shared" si="47"/>
        <v>54198</v>
      </c>
      <c r="L365" s="2">
        <f t="shared" si="48"/>
        <v>54198</v>
      </c>
      <c r="M365" s="2">
        <f t="shared" si="49"/>
        <v>54198</v>
      </c>
      <c r="N365" s="2">
        <f t="shared" si="50"/>
        <v>54198</v>
      </c>
      <c r="O365" s="96">
        <f t="shared" si="50"/>
        <v>54198</v>
      </c>
      <c r="P365" s="2"/>
    </row>
    <row r="366" spans="1:16" hidden="1" x14ac:dyDescent="0.2">
      <c r="A366">
        <v>7141</v>
      </c>
      <c r="B366">
        <v>1987</v>
      </c>
      <c r="C366" s="47">
        <f t="shared" ca="1" si="44"/>
        <v>37</v>
      </c>
      <c r="D366" s="2" t="s">
        <v>40</v>
      </c>
      <c r="E366" s="2" t="s">
        <v>32</v>
      </c>
      <c r="F366" s="2" t="s">
        <v>454</v>
      </c>
      <c r="G366" s="4" t="str">
        <f t="shared" si="51"/>
        <v>82,170.00</v>
      </c>
      <c r="H366" s="32">
        <f t="shared" si="45"/>
        <v>82170</v>
      </c>
      <c r="I366" s="2">
        <v>1876</v>
      </c>
      <c r="J366" s="2">
        <f t="shared" si="46"/>
        <v>82170</v>
      </c>
      <c r="K366" s="2">
        <f t="shared" si="47"/>
        <v>82170</v>
      </c>
      <c r="L366" s="2">
        <f t="shared" si="48"/>
        <v>82170</v>
      </c>
      <c r="M366" s="2">
        <f t="shared" si="49"/>
        <v>82170</v>
      </c>
      <c r="N366" s="2">
        <f t="shared" si="50"/>
        <v>82170</v>
      </c>
      <c r="O366" s="96">
        <f t="shared" si="50"/>
        <v>82170</v>
      </c>
      <c r="P366" s="2"/>
    </row>
    <row r="367" spans="1:16" hidden="1" x14ac:dyDescent="0.2">
      <c r="A367">
        <v>7393</v>
      </c>
      <c r="B367">
        <v>1979</v>
      </c>
      <c r="C367" s="47">
        <f t="shared" ca="1" si="44"/>
        <v>45</v>
      </c>
      <c r="D367" s="2" t="s">
        <v>53</v>
      </c>
      <c r="E367" s="2" t="s">
        <v>32</v>
      </c>
      <c r="F367" s="2" t="s">
        <v>459</v>
      </c>
      <c r="G367" s="4" t="str">
        <f t="shared" si="51"/>
        <v>78,285.00</v>
      </c>
      <c r="H367" s="32">
        <f t="shared" si="45"/>
        <v>78285</v>
      </c>
      <c r="I367" s="2">
        <v>7141</v>
      </c>
      <c r="J367" s="2">
        <f t="shared" si="46"/>
        <v>78285</v>
      </c>
      <c r="K367" s="2">
        <f t="shared" si="47"/>
        <v>78285</v>
      </c>
      <c r="L367" s="2">
        <f t="shared" si="48"/>
        <v>78285</v>
      </c>
      <c r="M367" s="2">
        <f t="shared" si="49"/>
        <v>78285</v>
      </c>
      <c r="N367" s="2">
        <f t="shared" si="50"/>
        <v>78285</v>
      </c>
      <c r="O367" s="96">
        <f t="shared" si="50"/>
        <v>78285</v>
      </c>
      <c r="P367" s="2"/>
    </row>
    <row r="368" spans="1:16" hidden="1" x14ac:dyDescent="0.2">
      <c r="A368">
        <v>4713</v>
      </c>
      <c r="B368">
        <v>1980</v>
      </c>
      <c r="C368" s="47">
        <f t="shared" ca="1" si="44"/>
        <v>44</v>
      </c>
      <c r="D368" s="2" t="s">
        <v>43</v>
      </c>
      <c r="E368" s="2" t="s">
        <v>32</v>
      </c>
      <c r="F368" s="2" t="s">
        <v>463</v>
      </c>
      <c r="G368" s="4" t="str">
        <f t="shared" si="51"/>
        <v>48,985.00</v>
      </c>
      <c r="H368" s="32">
        <f t="shared" si="45"/>
        <v>48985</v>
      </c>
      <c r="I368" s="2">
        <v>7393</v>
      </c>
      <c r="J368" s="2">
        <f t="shared" si="46"/>
        <v>48985</v>
      </c>
      <c r="K368" s="2">
        <f t="shared" si="47"/>
        <v>48985</v>
      </c>
      <c r="L368" s="2">
        <f t="shared" si="48"/>
        <v>48985</v>
      </c>
      <c r="M368" s="2">
        <f t="shared" si="49"/>
        <v>48985</v>
      </c>
      <c r="N368" s="2">
        <f t="shared" si="50"/>
        <v>48985</v>
      </c>
      <c r="O368" s="96">
        <f t="shared" si="50"/>
        <v>48985</v>
      </c>
      <c r="P368" s="2"/>
    </row>
    <row r="369" spans="1:16" hidden="1" x14ac:dyDescent="0.2">
      <c r="A369">
        <v>5093</v>
      </c>
      <c r="B369">
        <v>1975</v>
      </c>
      <c r="C369" s="47">
        <f t="shared" ca="1" si="44"/>
        <v>49</v>
      </c>
      <c r="D369" s="2" t="s">
        <v>23</v>
      </c>
      <c r="E369" s="2" t="s">
        <v>32</v>
      </c>
      <c r="F369" s="2" t="s">
        <v>464</v>
      </c>
      <c r="G369" s="4" t="str">
        <f t="shared" si="51"/>
        <v>72,940.00</v>
      </c>
      <c r="H369" s="32">
        <f t="shared" si="45"/>
        <v>72940</v>
      </c>
      <c r="I369" s="2">
        <v>4713</v>
      </c>
      <c r="J369" s="2">
        <f t="shared" si="46"/>
        <v>72940</v>
      </c>
      <c r="K369" s="2">
        <f t="shared" si="47"/>
        <v>72940</v>
      </c>
      <c r="L369" s="2">
        <f t="shared" si="48"/>
        <v>72940</v>
      </c>
      <c r="M369" s="2">
        <f t="shared" si="49"/>
        <v>72940</v>
      </c>
      <c r="N369" s="2">
        <f t="shared" si="50"/>
        <v>72940</v>
      </c>
      <c r="O369" s="96">
        <f t="shared" si="50"/>
        <v>72940</v>
      </c>
      <c r="P369" s="2"/>
    </row>
    <row r="370" spans="1:16" hidden="1" x14ac:dyDescent="0.2">
      <c r="A370">
        <v>8524</v>
      </c>
      <c r="B370">
        <v>1975</v>
      </c>
      <c r="C370" s="47">
        <f t="shared" ca="1" si="44"/>
        <v>49</v>
      </c>
      <c r="D370" s="2" t="s">
        <v>43</v>
      </c>
      <c r="E370" s="2" t="s">
        <v>32</v>
      </c>
      <c r="F370" s="2" t="s">
        <v>466</v>
      </c>
      <c r="G370" s="4" t="str">
        <f t="shared" si="51"/>
        <v>36,145.00</v>
      </c>
      <c r="H370" s="32">
        <f t="shared" si="45"/>
        <v>36145</v>
      </c>
      <c r="I370" s="2">
        <v>5093</v>
      </c>
      <c r="J370" s="2">
        <f t="shared" si="46"/>
        <v>36145</v>
      </c>
      <c r="K370" s="2">
        <f t="shared" si="47"/>
        <v>36145</v>
      </c>
      <c r="L370" s="2">
        <f t="shared" si="48"/>
        <v>36145</v>
      </c>
      <c r="M370" s="2">
        <f t="shared" si="49"/>
        <v>36145</v>
      </c>
      <c r="N370" s="2">
        <f t="shared" si="50"/>
        <v>36145</v>
      </c>
      <c r="O370" s="96">
        <f t="shared" si="50"/>
        <v>36145</v>
      </c>
      <c r="P370" s="2"/>
    </row>
    <row r="371" spans="1:16" hidden="1" x14ac:dyDescent="0.2">
      <c r="A371">
        <v>3766</v>
      </c>
      <c r="B371">
        <v>1960</v>
      </c>
      <c r="C371" s="47">
        <f t="shared" ca="1" si="44"/>
        <v>64</v>
      </c>
      <c r="D371" s="2" t="s">
        <v>53</v>
      </c>
      <c r="E371" s="2" t="s">
        <v>32</v>
      </c>
      <c r="F371" s="2" t="s">
        <v>469</v>
      </c>
      <c r="G371" s="4" t="str">
        <f t="shared" si="51"/>
        <v>81,843.00</v>
      </c>
      <c r="H371" s="32">
        <f t="shared" si="45"/>
        <v>81843</v>
      </c>
      <c r="I371" s="2">
        <v>8524</v>
      </c>
      <c r="J371" s="2">
        <f t="shared" si="46"/>
        <v>81843</v>
      </c>
      <c r="K371" s="2">
        <f t="shared" si="47"/>
        <v>81843</v>
      </c>
      <c r="L371" s="2">
        <f t="shared" si="48"/>
        <v>81843</v>
      </c>
      <c r="M371" s="2">
        <f t="shared" si="49"/>
        <v>81843</v>
      </c>
      <c r="N371" s="2">
        <f t="shared" si="50"/>
        <v>81843</v>
      </c>
      <c r="O371" s="96">
        <f t="shared" si="50"/>
        <v>81843</v>
      </c>
      <c r="P371" s="2"/>
    </row>
    <row r="372" spans="1:16" hidden="1" x14ac:dyDescent="0.2">
      <c r="A372">
        <v>9725</v>
      </c>
      <c r="B372">
        <v>1967</v>
      </c>
      <c r="C372" s="47">
        <f t="shared" ca="1" si="44"/>
        <v>57</v>
      </c>
      <c r="D372" s="2" t="s">
        <v>40</v>
      </c>
      <c r="E372" s="2" t="s">
        <v>32</v>
      </c>
      <c r="F372" s="2" t="s">
        <v>473</v>
      </c>
      <c r="G372" s="4" t="str">
        <f t="shared" si="51"/>
        <v>45,759.00</v>
      </c>
      <c r="H372" s="32">
        <f t="shared" si="45"/>
        <v>45759</v>
      </c>
      <c r="I372" s="2">
        <v>3766</v>
      </c>
      <c r="J372" s="2">
        <f t="shared" si="46"/>
        <v>45759</v>
      </c>
      <c r="K372" s="2">
        <f t="shared" si="47"/>
        <v>45759</v>
      </c>
      <c r="L372" s="2">
        <f t="shared" si="48"/>
        <v>45759</v>
      </c>
      <c r="M372" s="2">
        <f t="shared" si="49"/>
        <v>45759</v>
      </c>
      <c r="N372" s="2">
        <f t="shared" si="50"/>
        <v>45759</v>
      </c>
      <c r="O372" s="96">
        <f t="shared" si="50"/>
        <v>45759</v>
      </c>
      <c r="P372" s="2"/>
    </row>
    <row r="373" spans="1:16" hidden="1" x14ac:dyDescent="0.2">
      <c r="A373">
        <v>8933</v>
      </c>
      <c r="B373">
        <v>1984</v>
      </c>
      <c r="C373" s="47">
        <f t="shared" ca="1" si="44"/>
        <v>40</v>
      </c>
      <c r="D373" s="2" t="s">
        <v>40</v>
      </c>
      <c r="E373" s="2" t="s">
        <v>32</v>
      </c>
      <c r="F373" s="2" t="s">
        <v>473</v>
      </c>
      <c r="G373" s="4" t="str">
        <f t="shared" si="51"/>
        <v>45,759.00</v>
      </c>
      <c r="H373" s="32">
        <f t="shared" si="45"/>
        <v>45759</v>
      </c>
      <c r="I373" s="2">
        <v>9725</v>
      </c>
      <c r="J373" s="2">
        <f t="shared" si="46"/>
        <v>45759</v>
      </c>
      <c r="K373" s="2">
        <f t="shared" si="47"/>
        <v>45759</v>
      </c>
      <c r="L373" s="2">
        <f t="shared" si="48"/>
        <v>45759</v>
      </c>
      <c r="M373" s="2">
        <f t="shared" si="49"/>
        <v>45759</v>
      </c>
      <c r="N373" s="2">
        <f t="shared" si="50"/>
        <v>45759</v>
      </c>
      <c r="O373" s="96">
        <f t="shared" si="50"/>
        <v>45759</v>
      </c>
      <c r="P373" s="2"/>
    </row>
    <row r="374" spans="1:16" hidden="1" x14ac:dyDescent="0.2">
      <c r="A374">
        <v>10779</v>
      </c>
      <c r="B374">
        <v>1984</v>
      </c>
      <c r="C374" s="47">
        <f t="shared" ca="1" si="44"/>
        <v>40</v>
      </c>
      <c r="D374" s="2" t="s">
        <v>40</v>
      </c>
      <c r="E374" s="2" t="s">
        <v>32</v>
      </c>
      <c r="F374" s="2" t="s">
        <v>482</v>
      </c>
      <c r="G374" s="4" t="str">
        <f t="shared" si="51"/>
        <v>37,401.00</v>
      </c>
      <c r="H374" s="32">
        <f t="shared" si="45"/>
        <v>37401</v>
      </c>
      <c r="I374" s="2">
        <v>8933</v>
      </c>
      <c r="J374" s="2">
        <f t="shared" si="46"/>
        <v>37401</v>
      </c>
      <c r="K374" s="2">
        <f t="shared" si="47"/>
        <v>37401</v>
      </c>
      <c r="L374" s="2">
        <f t="shared" si="48"/>
        <v>37401</v>
      </c>
      <c r="M374" s="2">
        <f t="shared" si="49"/>
        <v>37401</v>
      </c>
      <c r="N374" s="2">
        <f t="shared" si="50"/>
        <v>37401</v>
      </c>
      <c r="O374" s="96">
        <f t="shared" si="50"/>
        <v>37401</v>
      </c>
      <c r="P374" s="2"/>
    </row>
    <row r="375" spans="1:16" hidden="1" x14ac:dyDescent="0.2">
      <c r="A375">
        <v>9289</v>
      </c>
      <c r="B375">
        <v>1980</v>
      </c>
      <c r="C375" s="47">
        <f t="shared" ca="1" si="44"/>
        <v>44</v>
      </c>
      <c r="D375" s="2" t="s">
        <v>40</v>
      </c>
      <c r="E375" s="2" t="s">
        <v>32</v>
      </c>
      <c r="F375" s="2" t="s">
        <v>482</v>
      </c>
      <c r="G375" s="4" t="str">
        <f t="shared" si="51"/>
        <v>37,401.00</v>
      </c>
      <c r="H375" s="32">
        <f t="shared" si="45"/>
        <v>37401</v>
      </c>
      <c r="I375" s="2">
        <v>10779</v>
      </c>
      <c r="J375" s="2">
        <f t="shared" si="46"/>
        <v>37401</v>
      </c>
      <c r="K375" s="2">
        <f t="shared" si="47"/>
        <v>37401</v>
      </c>
      <c r="L375" s="2">
        <f t="shared" si="48"/>
        <v>37401</v>
      </c>
      <c r="M375" s="2">
        <f t="shared" si="49"/>
        <v>37401</v>
      </c>
      <c r="N375" s="2">
        <f t="shared" si="50"/>
        <v>37401</v>
      </c>
      <c r="O375" s="96">
        <f t="shared" si="50"/>
        <v>37401</v>
      </c>
      <c r="P375" s="2"/>
    </row>
    <row r="376" spans="1:16" hidden="1" x14ac:dyDescent="0.2">
      <c r="A376">
        <v>2613</v>
      </c>
      <c r="B376">
        <v>1961</v>
      </c>
      <c r="C376" s="47">
        <f t="shared" ca="1" si="44"/>
        <v>63</v>
      </c>
      <c r="D376" s="2" t="s">
        <v>23</v>
      </c>
      <c r="E376" s="2" t="s">
        <v>32</v>
      </c>
      <c r="F376" s="2" t="s">
        <v>486</v>
      </c>
      <c r="G376" s="4" t="str">
        <f t="shared" si="51"/>
        <v>78,569.00</v>
      </c>
      <c r="H376" s="32">
        <f t="shared" si="45"/>
        <v>78569</v>
      </c>
      <c r="I376" s="2">
        <v>9289</v>
      </c>
      <c r="J376" s="2">
        <f t="shared" si="46"/>
        <v>78569</v>
      </c>
      <c r="K376" s="2">
        <f t="shared" si="47"/>
        <v>78569</v>
      </c>
      <c r="L376" s="2">
        <f t="shared" si="48"/>
        <v>78569</v>
      </c>
      <c r="M376" s="2">
        <f t="shared" si="49"/>
        <v>78569</v>
      </c>
      <c r="N376" s="2">
        <f t="shared" si="50"/>
        <v>78569</v>
      </c>
      <c r="O376" s="96">
        <f t="shared" si="50"/>
        <v>78569</v>
      </c>
      <c r="P376" s="2"/>
    </row>
    <row r="377" spans="1:16" hidden="1" x14ac:dyDescent="0.2">
      <c r="A377">
        <v>10133</v>
      </c>
      <c r="B377">
        <v>1971</v>
      </c>
      <c r="C377" s="47">
        <f t="shared" ca="1" si="44"/>
        <v>53</v>
      </c>
      <c r="D377" s="2" t="s">
        <v>40</v>
      </c>
      <c r="E377" s="2" t="s">
        <v>32</v>
      </c>
      <c r="F377" s="2" t="s">
        <v>488</v>
      </c>
      <c r="G377" s="4" t="str">
        <f t="shared" si="51"/>
        <v>57,705.00</v>
      </c>
      <c r="H377" s="32">
        <f t="shared" si="45"/>
        <v>57705</v>
      </c>
      <c r="I377" s="2">
        <v>2613</v>
      </c>
      <c r="J377" s="2">
        <f t="shared" si="46"/>
        <v>57705</v>
      </c>
      <c r="K377" s="2">
        <f t="shared" si="47"/>
        <v>57705</v>
      </c>
      <c r="L377" s="2">
        <f t="shared" si="48"/>
        <v>57705</v>
      </c>
      <c r="M377" s="2">
        <f t="shared" si="49"/>
        <v>57705</v>
      </c>
      <c r="N377" s="2">
        <f t="shared" si="50"/>
        <v>57705</v>
      </c>
      <c r="O377" s="96">
        <f t="shared" si="50"/>
        <v>57705</v>
      </c>
      <c r="P377" s="2"/>
    </row>
    <row r="378" spans="1:16" hidden="1" x14ac:dyDescent="0.2">
      <c r="A378">
        <v>8443</v>
      </c>
      <c r="B378">
        <v>1973</v>
      </c>
      <c r="C378" s="47">
        <f t="shared" ca="1" si="44"/>
        <v>51</v>
      </c>
      <c r="D378" s="2" t="s">
        <v>23</v>
      </c>
      <c r="E378" s="2" t="s">
        <v>32</v>
      </c>
      <c r="F378" s="2" t="s">
        <v>492</v>
      </c>
      <c r="G378" s="4" t="str">
        <f t="shared" si="51"/>
        <v>18,100.00</v>
      </c>
      <c r="H378" s="32">
        <f t="shared" si="45"/>
        <v>18100</v>
      </c>
      <c r="I378" s="2">
        <v>10133</v>
      </c>
      <c r="J378" s="2">
        <f t="shared" si="46"/>
        <v>18100</v>
      </c>
      <c r="K378" s="2">
        <f t="shared" si="47"/>
        <v>18100</v>
      </c>
      <c r="L378" s="2">
        <f t="shared" si="48"/>
        <v>18100</v>
      </c>
      <c r="M378" s="2">
        <f t="shared" si="49"/>
        <v>18100</v>
      </c>
      <c r="N378" s="2">
        <f t="shared" si="50"/>
        <v>18100</v>
      </c>
      <c r="O378" s="96">
        <f t="shared" si="50"/>
        <v>18100</v>
      </c>
      <c r="P378" s="2"/>
    </row>
    <row r="379" spans="1:16" hidden="1" x14ac:dyDescent="0.2">
      <c r="A379">
        <v>10796</v>
      </c>
      <c r="B379">
        <v>1985</v>
      </c>
      <c r="C379" s="47">
        <f t="shared" ca="1" si="44"/>
        <v>39</v>
      </c>
      <c r="D379" s="2" t="s">
        <v>23</v>
      </c>
      <c r="E379" s="2" t="s">
        <v>32</v>
      </c>
      <c r="F379" s="2" t="s">
        <v>497</v>
      </c>
      <c r="G379" s="4" t="str">
        <f t="shared" si="51"/>
        <v>74,068.00</v>
      </c>
      <c r="H379" s="32">
        <f t="shared" si="45"/>
        <v>74068</v>
      </c>
      <c r="I379" s="2">
        <v>8443</v>
      </c>
      <c r="J379" s="2">
        <f t="shared" si="46"/>
        <v>74068</v>
      </c>
      <c r="K379" s="2">
        <f t="shared" si="47"/>
        <v>74068</v>
      </c>
      <c r="L379" s="2">
        <f t="shared" si="48"/>
        <v>74068</v>
      </c>
      <c r="M379" s="2">
        <f t="shared" si="49"/>
        <v>74068</v>
      </c>
      <c r="N379" s="2">
        <f t="shared" si="50"/>
        <v>74068</v>
      </c>
      <c r="O379" s="96">
        <f t="shared" si="50"/>
        <v>74068</v>
      </c>
      <c r="P379" s="2"/>
    </row>
    <row r="380" spans="1:16" hidden="1" x14ac:dyDescent="0.2">
      <c r="A380">
        <v>10241</v>
      </c>
      <c r="B380">
        <v>1976</v>
      </c>
      <c r="C380" s="47">
        <f t="shared" ca="1" si="44"/>
        <v>48</v>
      </c>
      <c r="D380" s="2" t="s">
        <v>23</v>
      </c>
      <c r="E380" s="2" t="s">
        <v>32</v>
      </c>
      <c r="F380" s="2" t="s">
        <v>498</v>
      </c>
      <c r="G380" s="4" t="str">
        <f t="shared" si="51"/>
        <v>36,790.00</v>
      </c>
      <c r="H380" s="32">
        <f t="shared" si="45"/>
        <v>36790</v>
      </c>
      <c r="I380" s="2">
        <v>10796</v>
      </c>
      <c r="J380" s="2">
        <f t="shared" si="46"/>
        <v>36790</v>
      </c>
      <c r="K380" s="2">
        <f t="shared" si="47"/>
        <v>36790</v>
      </c>
      <c r="L380" s="2">
        <f t="shared" si="48"/>
        <v>36790</v>
      </c>
      <c r="M380" s="2">
        <f t="shared" si="49"/>
        <v>36790</v>
      </c>
      <c r="N380" s="2">
        <f t="shared" si="50"/>
        <v>36790</v>
      </c>
      <c r="O380" s="96">
        <f t="shared" si="50"/>
        <v>36790</v>
      </c>
      <c r="P380" s="2"/>
    </row>
    <row r="381" spans="1:16" hidden="1" x14ac:dyDescent="0.2">
      <c r="A381">
        <v>3388</v>
      </c>
      <c r="B381">
        <v>1968</v>
      </c>
      <c r="C381" s="47">
        <f t="shared" ca="1" si="44"/>
        <v>56</v>
      </c>
      <c r="D381" s="2" t="s">
        <v>23</v>
      </c>
      <c r="E381" s="2" t="s">
        <v>32</v>
      </c>
      <c r="F381" s="2" t="s">
        <v>499</v>
      </c>
      <c r="G381" s="4" t="str">
        <f t="shared" si="51"/>
        <v>18,793.00</v>
      </c>
      <c r="H381" s="32">
        <f t="shared" si="45"/>
        <v>18793</v>
      </c>
      <c r="I381" s="2">
        <v>10241</v>
      </c>
      <c r="J381" s="2">
        <f t="shared" si="46"/>
        <v>18793</v>
      </c>
      <c r="K381" s="2">
        <f t="shared" si="47"/>
        <v>18793</v>
      </c>
      <c r="L381" s="2">
        <f t="shared" si="48"/>
        <v>18793</v>
      </c>
      <c r="M381" s="2">
        <f t="shared" si="49"/>
        <v>18793</v>
      </c>
      <c r="N381" s="2">
        <f t="shared" si="50"/>
        <v>18793</v>
      </c>
      <c r="O381" s="96">
        <f t="shared" si="50"/>
        <v>18793</v>
      </c>
      <c r="P381" s="2"/>
    </row>
    <row r="382" spans="1:16" hidden="1" x14ac:dyDescent="0.2">
      <c r="A382">
        <v>6507</v>
      </c>
      <c r="B382">
        <v>1981</v>
      </c>
      <c r="C382" s="47">
        <f t="shared" ca="1" si="44"/>
        <v>43</v>
      </c>
      <c r="D382" s="2" t="s">
        <v>23</v>
      </c>
      <c r="E382" s="2" t="s">
        <v>32</v>
      </c>
      <c r="F382" s="2" t="s">
        <v>501</v>
      </c>
      <c r="G382" s="4" t="str">
        <f t="shared" si="51"/>
        <v>30,675.00</v>
      </c>
      <c r="H382" s="32">
        <f t="shared" si="45"/>
        <v>30675</v>
      </c>
      <c r="I382" s="2">
        <v>3388</v>
      </c>
      <c r="J382" s="2">
        <f t="shared" si="46"/>
        <v>30675</v>
      </c>
      <c r="K382" s="2">
        <f t="shared" si="47"/>
        <v>30675</v>
      </c>
      <c r="L382" s="2">
        <f t="shared" si="48"/>
        <v>30675</v>
      </c>
      <c r="M382" s="2">
        <f t="shared" si="49"/>
        <v>30675</v>
      </c>
      <c r="N382" s="2">
        <f t="shared" si="50"/>
        <v>30675</v>
      </c>
      <c r="O382" s="96">
        <f t="shared" si="50"/>
        <v>30675</v>
      </c>
      <c r="P382" s="2"/>
    </row>
    <row r="383" spans="1:16" hidden="1" x14ac:dyDescent="0.2">
      <c r="A383">
        <v>7446</v>
      </c>
      <c r="B383">
        <v>1968</v>
      </c>
      <c r="C383" s="47">
        <f t="shared" ca="1" si="44"/>
        <v>56</v>
      </c>
      <c r="D383" s="2" t="s">
        <v>43</v>
      </c>
      <c r="E383" s="2" t="s">
        <v>32</v>
      </c>
      <c r="F383" s="2" t="s">
        <v>506</v>
      </c>
      <c r="G383" s="4" t="str">
        <f t="shared" si="51"/>
        <v>45,894.00</v>
      </c>
      <c r="H383" s="32">
        <f t="shared" si="45"/>
        <v>45894</v>
      </c>
      <c r="I383" s="2">
        <v>6507</v>
      </c>
      <c r="J383" s="2">
        <f t="shared" si="46"/>
        <v>45894</v>
      </c>
      <c r="K383" s="2">
        <f t="shared" si="47"/>
        <v>45894</v>
      </c>
      <c r="L383" s="2">
        <f t="shared" si="48"/>
        <v>45894</v>
      </c>
      <c r="M383" s="2">
        <f t="shared" si="49"/>
        <v>45894</v>
      </c>
      <c r="N383" s="2">
        <f t="shared" si="50"/>
        <v>45894</v>
      </c>
      <c r="O383" s="96">
        <f t="shared" si="50"/>
        <v>45894</v>
      </c>
      <c r="P383" s="2"/>
    </row>
    <row r="384" spans="1:16" hidden="1" x14ac:dyDescent="0.2">
      <c r="A384">
        <v>87</v>
      </c>
      <c r="B384">
        <v>1982</v>
      </c>
      <c r="C384" s="47">
        <f t="shared" ca="1" si="44"/>
        <v>42</v>
      </c>
      <c r="D384" s="2" t="s">
        <v>40</v>
      </c>
      <c r="E384" s="2" t="s">
        <v>32</v>
      </c>
      <c r="F384" s="2" t="s">
        <v>508</v>
      </c>
      <c r="G384" s="4" t="str">
        <f t="shared" si="51"/>
        <v>42,769.00</v>
      </c>
      <c r="H384" s="32">
        <f t="shared" si="45"/>
        <v>42769</v>
      </c>
      <c r="I384" s="2">
        <v>7446</v>
      </c>
      <c r="J384" s="2">
        <f t="shared" si="46"/>
        <v>42769</v>
      </c>
      <c r="K384" s="2">
        <f t="shared" si="47"/>
        <v>42769</v>
      </c>
      <c r="L384" s="2">
        <f t="shared" si="48"/>
        <v>42769</v>
      </c>
      <c r="M384" s="2">
        <f t="shared" si="49"/>
        <v>42769</v>
      </c>
      <c r="N384" s="2">
        <f t="shared" si="50"/>
        <v>42769</v>
      </c>
      <c r="O384" s="96">
        <f t="shared" si="50"/>
        <v>42769</v>
      </c>
      <c r="P384" s="2"/>
    </row>
    <row r="385" spans="1:16" hidden="1" x14ac:dyDescent="0.2">
      <c r="A385">
        <v>10477</v>
      </c>
      <c r="B385">
        <v>1974</v>
      </c>
      <c r="C385" s="47">
        <f t="shared" ca="1" si="44"/>
        <v>50</v>
      </c>
      <c r="D385" s="2" t="s">
        <v>23</v>
      </c>
      <c r="E385" s="2" t="s">
        <v>32</v>
      </c>
      <c r="F385" s="2" t="s">
        <v>511</v>
      </c>
      <c r="G385" s="4" t="str">
        <f t="shared" si="51"/>
        <v>49,096.00</v>
      </c>
      <c r="H385" s="32">
        <f t="shared" si="45"/>
        <v>49096</v>
      </c>
      <c r="I385" s="2">
        <v>87</v>
      </c>
      <c r="J385" s="2">
        <f t="shared" si="46"/>
        <v>49096</v>
      </c>
      <c r="K385" s="2">
        <f t="shared" si="47"/>
        <v>49096</v>
      </c>
      <c r="L385" s="2">
        <f t="shared" si="48"/>
        <v>49096</v>
      </c>
      <c r="M385" s="2">
        <f t="shared" si="49"/>
        <v>49096</v>
      </c>
      <c r="N385" s="2">
        <f t="shared" si="50"/>
        <v>49096</v>
      </c>
      <c r="O385" s="96">
        <f t="shared" si="50"/>
        <v>49096</v>
      </c>
      <c r="P385" s="2"/>
    </row>
    <row r="386" spans="1:16" hidden="1" x14ac:dyDescent="0.2">
      <c r="A386">
        <v>6072</v>
      </c>
      <c r="B386">
        <v>1971</v>
      </c>
      <c r="C386" s="47">
        <f t="shared" ca="1" si="44"/>
        <v>53</v>
      </c>
      <c r="D386" s="2" t="s">
        <v>23</v>
      </c>
      <c r="E386" s="2" t="s">
        <v>32</v>
      </c>
      <c r="F386" s="2" t="s">
        <v>514</v>
      </c>
      <c r="G386" s="4" t="str">
        <f t="shared" si="51"/>
        <v>18,929.00</v>
      </c>
      <c r="H386" s="32">
        <f t="shared" si="45"/>
        <v>18929</v>
      </c>
      <c r="I386" s="2">
        <v>10477</v>
      </c>
      <c r="J386" s="2">
        <f t="shared" si="46"/>
        <v>18929</v>
      </c>
      <c r="K386" s="2">
        <f t="shared" si="47"/>
        <v>18929</v>
      </c>
      <c r="L386" s="2">
        <f t="shared" si="48"/>
        <v>18929</v>
      </c>
      <c r="M386" s="2">
        <f t="shared" si="49"/>
        <v>18929</v>
      </c>
      <c r="N386" s="2">
        <f t="shared" si="50"/>
        <v>18929</v>
      </c>
      <c r="O386" s="96">
        <f t="shared" si="50"/>
        <v>18929</v>
      </c>
      <c r="P386" s="2"/>
    </row>
    <row r="387" spans="1:16" hidden="1" x14ac:dyDescent="0.2">
      <c r="A387">
        <v>2518</v>
      </c>
      <c r="B387">
        <v>1987</v>
      </c>
      <c r="C387" s="47">
        <f t="shared" ca="1" si="44"/>
        <v>37</v>
      </c>
      <c r="D387" s="2" t="s">
        <v>23</v>
      </c>
      <c r="E387" s="2" t="s">
        <v>32</v>
      </c>
      <c r="F387" s="2" t="s">
        <v>514</v>
      </c>
      <c r="G387" s="4" t="str">
        <f t="shared" si="51"/>
        <v>18,929.00</v>
      </c>
      <c r="H387" s="32">
        <f t="shared" si="45"/>
        <v>18929</v>
      </c>
      <c r="I387" s="2">
        <v>6072</v>
      </c>
      <c r="J387" s="2">
        <f t="shared" si="46"/>
        <v>18929</v>
      </c>
      <c r="K387" s="2">
        <f t="shared" si="47"/>
        <v>18929</v>
      </c>
      <c r="L387" s="2">
        <f t="shared" si="48"/>
        <v>18929</v>
      </c>
      <c r="M387" s="2">
        <f t="shared" si="49"/>
        <v>18929</v>
      </c>
      <c r="N387" s="2">
        <f t="shared" si="50"/>
        <v>18929</v>
      </c>
      <c r="O387" s="96">
        <f t="shared" si="50"/>
        <v>18929</v>
      </c>
      <c r="P387" s="2"/>
    </row>
    <row r="388" spans="1:16" hidden="1" x14ac:dyDescent="0.2">
      <c r="A388">
        <v>247</v>
      </c>
      <c r="B388">
        <v>1972</v>
      </c>
      <c r="C388" s="47">
        <f t="shared" ref="C388:C451" ca="1" si="52">(YEAR(NOW())-B388)</f>
        <v>52</v>
      </c>
      <c r="D388" s="2" t="s">
        <v>23</v>
      </c>
      <c r="E388" s="2" t="s">
        <v>32</v>
      </c>
      <c r="F388" s="2" t="s">
        <v>514</v>
      </c>
      <c r="G388" s="4" t="str">
        <f t="shared" si="51"/>
        <v>18,929.00</v>
      </c>
      <c r="H388" s="32">
        <f t="shared" ref="H388:H451" si="53">VALUE(G388)</f>
        <v>18929</v>
      </c>
      <c r="I388" s="2">
        <v>2518</v>
      </c>
      <c r="J388" s="2">
        <f t="shared" ref="J388:J451" si="54">IF(AND($D388="Basic",$H388&lt;10000),$V$29,$H388)</f>
        <v>18929</v>
      </c>
      <c r="K388" s="2">
        <f t="shared" ref="K388:K451" si="55">IF(AND($D388="Graduation",J388&lt;10000),$V$30,J388)</f>
        <v>18929</v>
      </c>
      <c r="L388" s="2">
        <f t="shared" ref="L388:L451" si="56">IF(AND($D388="2n Cycle",K388&lt;10000),$V$31,K388)</f>
        <v>18929</v>
      </c>
      <c r="M388" s="2">
        <f t="shared" ref="M388:M451" si="57">IF(AND($D388="Master",L388&lt;10000),$V$32,L388)</f>
        <v>18929</v>
      </c>
      <c r="N388" s="2">
        <f t="shared" ref="N388:O451" si="58">IF(AND($D388="PhD",M388&lt;10000),$V$33,M388)</f>
        <v>18929</v>
      </c>
      <c r="O388" s="96">
        <f t="shared" si="58"/>
        <v>18929</v>
      </c>
      <c r="P388" s="2"/>
    </row>
    <row r="389" spans="1:16" hidden="1" x14ac:dyDescent="0.2">
      <c r="A389">
        <v>9463</v>
      </c>
      <c r="B389">
        <v>1960</v>
      </c>
      <c r="C389" s="47">
        <f t="shared" ca="1" si="52"/>
        <v>64</v>
      </c>
      <c r="D389" s="2" t="s">
        <v>40</v>
      </c>
      <c r="E389" s="2" t="s">
        <v>32</v>
      </c>
      <c r="F389" s="2" t="s">
        <v>518</v>
      </c>
      <c r="G389" s="4" t="str">
        <f t="shared" ref="G389:G452" si="59">REPLACE(F389,1,1,"")</f>
        <v>31,605.00</v>
      </c>
      <c r="H389" s="32">
        <f t="shared" si="53"/>
        <v>31605</v>
      </c>
      <c r="I389" s="2">
        <v>247</v>
      </c>
      <c r="J389" s="2">
        <f t="shared" si="54"/>
        <v>31605</v>
      </c>
      <c r="K389" s="2">
        <f t="shared" si="55"/>
        <v>31605</v>
      </c>
      <c r="L389" s="2">
        <f t="shared" si="56"/>
        <v>31605</v>
      </c>
      <c r="M389" s="2">
        <f t="shared" si="57"/>
        <v>31605</v>
      </c>
      <c r="N389" s="2">
        <f t="shared" si="58"/>
        <v>31605</v>
      </c>
      <c r="O389" s="96">
        <f t="shared" si="58"/>
        <v>31605</v>
      </c>
      <c r="P389" s="2"/>
    </row>
    <row r="390" spans="1:16" hidden="1" x14ac:dyDescent="0.2">
      <c r="A390">
        <v>1459</v>
      </c>
      <c r="B390">
        <v>1967</v>
      </c>
      <c r="C390" s="47">
        <f t="shared" ca="1" si="52"/>
        <v>57</v>
      </c>
      <c r="D390" s="2" t="s">
        <v>43</v>
      </c>
      <c r="E390" s="2" t="s">
        <v>32</v>
      </c>
      <c r="F390" s="2" t="s">
        <v>525</v>
      </c>
      <c r="G390" s="4" t="str">
        <f t="shared" si="59"/>
        <v>32,146.00</v>
      </c>
      <c r="H390" s="32">
        <f t="shared" si="53"/>
        <v>32146</v>
      </c>
      <c r="I390" s="2">
        <v>9463</v>
      </c>
      <c r="J390" s="2">
        <f t="shared" si="54"/>
        <v>32146</v>
      </c>
      <c r="K390" s="2">
        <f t="shared" si="55"/>
        <v>32146</v>
      </c>
      <c r="L390" s="2">
        <f t="shared" si="56"/>
        <v>32146</v>
      </c>
      <c r="M390" s="2">
        <f t="shared" si="57"/>
        <v>32146</v>
      </c>
      <c r="N390" s="2">
        <f t="shared" si="58"/>
        <v>32146</v>
      </c>
      <c r="O390" s="96">
        <f t="shared" si="58"/>
        <v>32146</v>
      </c>
      <c r="P390" s="2"/>
    </row>
    <row r="391" spans="1:16" hidden="1" x14ac:dyDescent="0.2">
      <c r="A391">
        <v>9530</v>
      </c>
      <c r="B391">
        <v>1989</v>
      </c>
      <c r="C391" s="47">
        <f t="shared" ca="1" si="52"/>
        <v>35</v>
      </c>
      <c r="D391" s="2" t="s">
        <v>23</v>
      </c>
      <c r="E391" s="2" t="s">
        <v>32</v>
      </c>
      <c r="F391" s="2" t="s">
        <v>528</v>
      </c>
      <c r="G391" s="4" t="str">
        <f t="shared" si="59"/>
        <v>36,781.00</v>
      </c>
      <c r="H391" s="32">
        <f t="shared" si="53"/>
        <v>36781</v>
      </c>
      <c r="I391" s="2">
        <v>1459</v>
      </c>
      <c r="J391" s="2">
        <f t="shared" si="54"/>
        <v>36781</v>
      </c>
      <c r="K391" s="2">
        <f t="shared" si="55"/>
        <v>36781</v>
      </c>
      <c r="L391" s="2">
        <f t="shared" si="56"/>
        <v>36781</v>
      </c>
      <c r="M391" s="2">
        <f t="shared" si="57"/>
        <v>36781</v>
      </c>
      <c r="N391" s="2">
        <f t="shared" si="58"/>
        <v>36781</v>
      </c>
      <c r="O391" s="96">
        <f t="shared" si="58"/>
        <v>36781</v>
      </c>
      <c r="P391" s="2"/>
    </row>
    <row r="392" spans="1:16" hidden="1" x14ac:dyDescent="0.2">
      <c r="A392">
        <v>9653</v>
      </c>
      <c r="B392">
        <v>1976</v>
      </c>
      <c r="C392" s="47">
        <f t="shared" ca="1" si="52"/>
        <v>48</v>
      </c>
      <c r="D392" s="2" t="s">
        <v>53</v>
      </c>
      <c r="E392" s="2" t="s">
        <v>32</v>
      </c>
      <c r="F392" s="2" t="s">
        <v>529</v>
      </c>
      <c r="G392" s="4" t="str">
        <f t="shared" si="59"/>
        <v>54,197.00</v>
      </c>
      <c r="H392" s="32">
        <f t="shared" si="53"/>
        <v>54197</v>
      </c>
      <c r="I392" s="2">
        <v>9530</v>
      </c>
      <c r="J392" s="2">
        <f t="shared" si="54"/>
        <v>54197</v>
      </c>
      <c r="K392" s="2">
        <f t="shared" si="55"/>
        <v>54197</v>
      </c>
      <c r="L392" s="2">
        <f t="shared" si="56"/>
        <v>54197</v>
      </c>
      <c r="M392" s="2">
        <f t="shared" si="57"/>
        <v>54197</v>
      </c>
      <c r="N392" s="2">
        <f t="shared" si="58"/>
        <v>54197</v>
      </c>
      <c r="O392" s="96">
        <f t="shared" si="58"/>
        <v>54197</v>
      </c>
      <c r="P392" s="2"/>
    </row>
    <row r="393" spans="1:16" hidden="1" x14ac:dyDescent="0.2">
      <c r="A393">
        <v>10785</v>
      </c>
      <c r="B393">
        <v>1970</v>
      </c>
      <c r="C393" s="47">
        <f t="shared" ca="1" si="52"/>
        <v>54</v>
      </c>
      <c r="D393" s="2" t="s">
        <v>53</v>
      </c>
      <c r="E393" s="2" t="s">
        <v>32</v>
      </c>
      <c r="F393" s="2" t="s">
        <v>532</v>
      </c>
      <c r="G393" s="4" t="str">
        <f t="shared" si="59"/>
        <v>30,477.00</v>
      </c>
      <c r="H393" s="32">
        <f t="shared" si="53"/>
        <v>30477</v>
      </c>
      <c r="I393" s="2">
        <v>9653</v>
      </c>
      <c r="J393" s="2">
        <f t="shared" si="54"/>
        <v>30477</v>
      </c>
      <c r="K393" s="2">
        <f t="shared" si="55"/>
        <v>30477</v>
      </c>
      <c r="L393" s="2">
        <f t="shared" si="56"/>
        <v>30477</v>
      </c>
      <c r="M393" s="2">
        <f t="shared" si="57"/>
        <v>30477</v>
      </c>
      <c r="N393" s="2">
        <f t="shared" si="58"/>
        <v>30477</v>
      </c>
      <c r="O393" s="96">
        <f t="shared" si="58"/>
        <v>30477</v>
      </c>
      <c r="P393" s="2"/>
    </row>
    <row r="394" spans="1:16" hidden="1" x14ac:dyDescent="0.2">
      <c r="A394">
        <v>9392</v>
      </c>
      <c r="B394">
        <v>1972</v>
      </c>
      <c r="C394" s="47">
        <f t="shared" ca="1" si="52"/>
        <v>52</v>
      </c>
      <c r="D394" s="2" t="s">
        <v>43</v>
      </c>
      <c r="E394" s="2" t="s">
        <v>32</v>
      </c>
      <c r="F394" s="2" t="s">
        <v>539</v>
      </c>
      <c r="G394" s="4" t="str">
        <f t="shared" si="59"/>
        <v>27,733.00</v>
      </c>
      <c r="H394" s="32">
        <f t="shared" si="53"/>
        <v>27733</v>
      </c>
      <c r="I394" s="2">
        <v>10785</v>
      </c>
      <c r="J394" s="2">
        <f t="shared" si="54"/>
        <v>27733</v>
      </c>
      <c r="K394" s="2">
        <f t="shared" si="55"/>
        <v>27733</v>
      </c>
      <c r="L394" s="2">
        <f t="shared" si="56"/>
        <v>27733</v>
      </c>
      <c r="M394" s="2">
        <f t="shared" si="57"/>
        <v>27733</v>
      </c>
      <c r="N394" s="2">
        <f t="shared" si="58"/>
        <v>27733</v>
      </c>
      <c r="O394" s="96">
        <f t="shared" si="58"/>
        <v>27733</v>
      </c>
      <c r="P394" s="2"/>
    </row>
    <row r="395" spans="1:16" hidden="1" x14ac:dyDescent="0.2">
      <c r="A395">
        <v>10146</v>
      </c>
      <c r="B395">
        <v>1973</v>
      </c>
      <c r="C395" s="47">
        <f t="shared" ca="1" si="52"/>
        <v>51</v>
      </c>
      <c r="D395" s="2" t="s">
        <v>23</v>
      </c>
      <c r="E395" s="2" t="s">
        <v>32</v>
      </c>
      <c r="F395" s="2" t="s">
        <v>545</v>
      </c>
      <c r="G395" s="4" t="str">
        <f t="shared" si="59"/>
        <v>36,715.00</v>
      </c>
      <c r="H395" s="32">
        <f t="shared" si="53"/>
        <v>36715</v>
      </c>
      <c r="I395" s="2">
        <v>9392</v>
      </c>
      <c r="J395" s="2">
        <f t="shared" si="54"/>
        <v>36715</v>
      </c>
      <c r="K395" s="2">
        <f t="shared" si="55"/>
        <v>36715</v>
      </c>
      <c r="L395" s="2">
        <f t="shared" si="56"/>
        <v>36715</v>
      </c>
      <c r="M395" s="2">
        <f t="shared" si="57"/>
        <v>36715</v>
      </c>
      <c r="N395" s="2">
        <f t="shared" si="58"/>
        <v>36715</v>
      </c>
      <c r="O395" s="96">
        <f t="shared" si="58"/>
        <v>36715</v>
      </c>
      <c r="P395" s="2"/>
    </row>
    <row r="396" spans="1:16" hidden="1" x14ac:dyDescent="0.2">
      <c r="A396">
        <v>4741</v>
      </c>
      <c r="B396">
        <v>1975</v>
      </c>
      <c r="C396" s="47">
        <f t="shared" ca="1" si="52"/>
        <v>49</v>
      </c>
      <c r="D396" s="2" t="s">
        <v>40</v>
      </c>
      <c r="E396" s="2" t="s">
        <v>32</v>
      </c>
      <c r="F396" s="2" t="s">
        <v>549</v>
      </c>
      <c r="G396" s="4" t="str">
        <f t="shared" si="59"/>
        <v>69,063.00</v>
      </c>
      <c r="H396" s="32">
        <f t="shared" si="53"/>
        <v>69063</v>
      </c>
      <c r="I396" s="2">
        <v>10146</v>
      </c>
      <c r="J396" s="2">
        <f t="shared" si="54"/>
        <v>69063</v>
      </c>
      <c r="K396" s="2">
        <f t="shared" si="55"/>
        <v>69063</v>
      </c>
      <c r="L396" s="2">
        <f t="shared" si="56"/>
        <v>69063</v>
      </c>
      <c r="M396" s="2">
        <f t="shared" si="57"/>
        <v>69063</v>
      </c>
      <c r="N396" s="2">
        <f t="shared" si="58"/>
        <v>69063</v>
      </c>
      <c r="O396" s="96">
        <f t="shared" si="58"/>
        <v>69063</v>
      </c>
      <c r="P396" s="2"/>
    </row>
    <row r="397" spans="1:16" hidden="1" x14ac:dyDescent="0.2">
      <c r="A397">
        <v>1880</v>
      </c>
      <c r="B397">
        <v>1960</v>
      </c>
      <c r="C397" s="47">
        <f t="shared" ca="1" si="52"/>
        <v>64</v>
      </c>
      <c r="D397" s="2" t="s">
        <v>23</v>
      </c>
      <c r="E397" s="2" t="s">
        <v>32</v>
      </c>
      <c r="F397" s="2" t="s">
        <v>550</v>
      </c>
      <c r="G397" s="4" t="str">
        <f t="shared" si="59"/>
        <v>24,645.00</v>
      </c>
      <c r="H397" s="32">
        <f t="shared" si="53"/>
        <v>24645</v>
      </c>
      <c r="I397" s="2">
        <v>4741</v>
      </c>
      <c r="J397" s="2">
        <f t="shared" si="54"/>
        <v>24645</v>
      </c>
      <c r="K397" s="2">
        <f t="shared" si="55"/>
        <v>24645</v>
      </c>
      <c r="L397" s="2">
        <f t="shared" si="56"/>
        <v>24645</v>
      </c>
      <c r="M397" s="2">
        <f t="shared" si="57"/>
        <v>24645</v>
      </c>
      <c r="N397" s="2">
        <f t="shared" si="58"/>
        <v>24645</v>
      </c>
      <c r="O397" s="96">
        <f t="shared" si="58"/>
        <v>24645</v>
      </c>
      <c r="P397" s="2"/>
    </row>
    <row r="398" spans="1:16" hidden="1" x14ac:dyDescent="0.2">
      <c r="A398">
        <v>6471</v>
      </c>
      <c r="B398">
        <v>1972</v>
      </c>
      <c r="C398" s="47">
        <f t="shared" ca="1" si="52"/>
        <v>52</v>
      </c>
      <c r="D398" s="2" t="s">
        <v>23</v>
      </c>
      <c r="E398" s="2" t="s">
        <v>32</v>
      </c>
      <c r="F398" s="2" t="s">
        <v>551</v>
      </c>
      <c r="G398" s="4" t="str">
        <f t="shared" si="59"/>
        <v>35,797.00</v>
      </c>
      <c r="H398" s="32">
        <f t="shared" si="53"/>
        <v>35797</v>
      </c>
      <c r="I398" s="2">
        <v>1880</v>
      </c>
      <c r="J398" s="2">
        <f t="shared" si="54"/>
        <v>35797</v>
      </c>
      <c r="K398" s="2">
        <f t="shared" si="55"/>
        <v>35797</v>
      </c>
      <c r="L398" s="2">
        <f t="shared" si="56"/>
        <v>35797</v>
      </c>
      <c r="M398" s="2">
        <f t="shared" si="57"/>
        <v>35797</v>
      </c>
      <c r="N398" s="2">
        <f t="shared" si="58"/>
        <v>35797</v>
      </c>
      <c r="O398" s="96">
        <f t="shared" si="58"/>
        <v>35797</v>
      </c>
      <c r="P398" s="2"/>
    </row>
    <row r="399" spans="1:16" hidden="1" x14ac:dyDescent="0.2">
      <c r="A399">
        <v>5718</v>
      </c>
      <c r="B399">
        <v>1951</v>
      </c>
      <c r="C399" s="47">
        <f t="shared" ca="1" si="52"/>
        <v>73</v>
      </c>
      <c r="D399" s="2" t="s">
        <v>23</v>
      </c>
      <c r="E399" s="2" t="s">
        <v>32</v>
      </c>
      <c r="F399" s="2" t="s">
        <v>553</v>
      </c>
      <c r="G399" s="4" t="str">
        <f t="shared" si="59"/>
        <v>44,078.00</v>
      </c>
      <c r="H399" s="32">
        <f t="shared" si="53"/>
        <v>44078</v>
      </c>
      <c r="I399" s="2">
        <v>6471</v>
      </c>
      <c r="J399" s="2">
        <f t="shared" si="54"/>
        <v>44078</v>
      </c>
      <c r="K399" s="2">
        <f t="shared" si="55"/>
        <v>44078</v>
      </c>
      <c r="L399" s="2">
        <f t="shared" si="56"/>
        <v>44078</v>
      </c>
      <c r="M399" s="2">
        <f t="shared" si="57"/>
        <v>44078</v>
      </c>
      <c r="N399" s="2">
        <f t="shared" si="58"/>
        <v>44078</v>
      </c>
      <c r="O399" s="96">
        <f t="shared" si="58"/>
        <v>44078</v>
      </c>
      <c r="P399" s="2"/>
    </row>
    <row r="400" spans="1:16" hidden="1" x14ac:dyDescent="0.2">
      <c r="A400">
        <v>3478</v>
      </c>
      <c r="B400">
        <v>1972</v>
      </c>
      <c r="C400" s="47">
        <f t="shared" ca="1" si="52"/>
        <v>52</v>
      </c>
      <c r="D400" s="2" t="s">
        <v>43</v>
      </c>
      <c r="E400" s="2" t="s">
        <v>32</v>
      </c>
      <c r="F400" s="2" t="s">
        <v>556</v>
      </c>
      <c r="G400" s="4" t="str">
        <f t="shared" si="59"/>
        <v>65,463.00</v>
      </c>
      <c r="H400" s="32">
        <f t="shared" si="53"/>
        <v>65463</v>
      </c>
      <c r="I400" s="2">
        <v>5718</v>
      </c>
      <c r="J400" s="2">
        <f t="shared" si="54"/>
        <v>65463</v>
      </c>
      <c r="K400" s="2">
        <f t="shared" si="55"/>
        <v>65463</v>
      </c>
      <c r="L400" s="2">
        <f t="shared" si="56"/>
        <v>65463</v>
      </c>
      <c r="M400" s="2">
        <f t="shared" si="57"/>
        <v>65463</v>
      </c>
      <c r="N400" s="2">
        <f t="shared" si="58"/>
        <v>65463</v>
      </c>
      <c r="O400" s="96">
        <f t="shared" si="58"/>
        <v>65463</v>
      </c>
      <c r="P400" s="2"/>
    </row>
    <row r="401" spans="1:16" hidden="1" x14ac:dyDescent="0.2">
      <c r="A401">
        <v>7848</v>
      </c>
      <c r="B401">
        <v>1975</v>
      </c>
      <c r="C401" s="47">
        <f t="shared" ca="1" si="52"/>
        <v>49</v>
      </c>
      <c r="D401" s="2" t="s">
        <v>23</v>
      </c>
      <c r="E401" s="2" t="s">
        <v>32</v>
      </c>
      <c r="F401" s="2" t="s">
        <v>559</v>
      </c>
      <c r="G401" s="4" t="str">
        <f t="shared" si="59"/>
        <v>80,763.00</v>
      </c>
      <c r="H401" s="32">
        <f t="shared" si="53"/>
        <v>80763</v>
      </c>
      <c r="I401" s="2">
        <v>3478</v>
      </c>
      <c r="J401" s="2">
        <f t="shared" si="54"/>
        <v>80763</v>
      </c>
      <c r="K401" s="2">
        <f t="shared" si="55"/>
        <v>80763</v>
      </c>
      <c r="L401" s="2">
        <f t="shared" si="56"/>
        <v>80763</v>
      </c>
      <c r="M401" s="2">
        <f t="shared" si="57"/>
        <v>80763</v>
      </c>
      <c r="N401" s="2">
        <f t="shared" si="58"/>
        <v>80763</v>
      </c>
      <c r="O401" s="96">
        <f t="shared" si="58"/>
        <v>80763</v>
      </c>
      <c r="P401" s="2"/>
    </row>
    <row r="402" spans="1:16" hidden="1" x14ac:dyDescent="0.2">
      <c r="A402">
        <v>7999</v>
      </c>
      <c r="B402">
        <v>1956</v>
      </c>
      <c r="C402" s="47">
        <f t="shared" ca="1" si="52"/>
        <v>68</v>
      </c>
      <c r="D402" s="2" t="s">
        <v>40</v>
      </c>
      <c r="E402" s="2" t="s">
        <v>32</v>
      </c>
      <c r="F402" s="2" t="s">
        <v>560</v>
      </c>
      <c r="G402" s="4" t="str">
        <f t="shared" si="59"/>
        <v>60,585.00</v>
      </c>
      <c r="H402" s="32">
        <f t="shared" si="53"/>
        <v>60585</v>
      </c>
      <c r="I402" s="2">
        <v>7848</v>
      </c>
      <c r="J402" s="2">
        <f t="shared" si="54"/>
        <v>60585</v>
      </c>
      <c r="K402" s="2">
        <f t="shared" si="55"/>
        <v>60585</v>
      </c>
      <c r="L402" s="2">
        <f t="shared" si="56"/>
        <v>60585</v>
      </c>
      <c r="M402" s="2">
        <f t="shared" si="57"/>
        <v>60585</v>
      </c>
      <c r="N402" s="2">
        <f t="shared" si="58"/>
        <v>60585</v>
      </c>
      <c r="O402" s="96">
        <f t="shared" si="58"/>
        <v>60585</v>
      </c>
      <c r="P402" s="2"/>
    </row>
    <row r="403" spans="1:16" hidden="1" x14ac:dyDescent="0.2">
      <c r="A403">
        <v>11101</v>
      </c>
      <c r="B403">
        <v>1992</v>
      </c>
      <c r="C403" s="47">
        <f t="shared" ca="1" si="52"/>
        <v>32</v>
      </c>
      <c r="D403" s="2" t="s">
        <v>53</v>
      </c>
      <c r="E403" s="2" t="s">
        <v>32</v>
      </c>
      <c r="F403" s="2" t="s">
        <v>568</v>
      </c>
      <c r="G403" s="4" t="str">
        <f t="shared" si="59"/>
        <v>72,828.00</v>
      </c>
      <c r="H403" s="32">
        <f t="shared" si="53"/>
        <v>72828</v>
      </c>
      <c r="I403" s="2">
        <v>7999</v>
      </c>
      <c r="J403" s="2">
        <f t="shared" si="54"/>
        <v>72828</v>
      </c>
      <c r="K403" s="2">
        <f t="shared" si="55"/>
        <v>72828</v>
      </c>
      <c r="L403" s="2">
        <f t="shared" si="56"/>
        <v>72828</v>
      </c>
      <c r="M403" s="2">
        <f t="shared" si="57"/>
        <v>72828</v>
      </c>
      <c r="N403" s="2">
        <f t="shared" si="58"/>
        <v>72828</v>
      </c>
      <c r="O403" s="96">
        <f t="shared" si="58"/>
        <v>72828</v>
      </c>
      <c r="P403" s="2"/>
    </row>
    <row r="404" spans="1:16" hidden="1" x14ac:dyDescent="0.2">
      <c r="A404">
        <v>9212</v>
      </c>
      <c r="B404">
        <v>1963</v>
      </c>
      <c r="C404" s="47">
        <f t="shared" ca="1" si="52"/>
        <v>61</v>
      </c>
      <c r="D404" s="2" t="s">
        <v>40</v>
      </c>
      <c r="E404" s="2" t="s">
        <v>32</v>
      </c>
      <c r="F404" s="2" t="s">
        <v>572</v>
      </c>
      <c r="G404" s="4" t="str">
        <f t="shared" si="59"/>
        <v>81,300.00</v>
      </c>
      <c r="H404" s="32">
        <f t="shared" si="53"/>
        <v>81300</v>
      </c>
      <c r="I404" s="2">
        <v>11101</v>
      </c>
      <c r="J404" s="2">
        <f t="shared" si="54"/>
        <v>81300</v>
      </c>
      <c r="K404" s="2">
        <f t="shared" si="55"/>
        <v>81300</v>
      </c>
      <c r="L404" s="2">
        <f t="shared" si="56"/>
        <v>81300</v>
      </c>
      <c r="M404" s="2">
        <f t="shared" si="57"/>
        <v>81300</v>
      </c>
      <c r="N404" s="2">
        <f t="shared" si="58"/>
        <v>81300</v>
      </c>
      <c r="O404" s="96">
        <f t="shared" si="58"/>
        <v>81300</v>
      </c>
      <c r="P404" s="2"/>
    </row>
    <row r="405" spans="1:16" hidden="1" x14ac:dyDescent="0.2">
      <c r="A405">
        <v>10983</v>
      </c>
      <c r="B405">
        <v>1953</v>
      </c>
      <c r="C405" s="47">
        <f t="shared" ca="1" si="52"/>
        <v>71</v>
      </c>
      <c r="D405" s="2" t="s">
        <v>40</v>
      </c>
      <c r="E405" s="2" t="s">
        <v>32</v>
      </c>
      <c r="F405" s="2" t="s">
        <v>576</v>
      </c>
      <c r="G405" s="4" t="str">
        <f t="shared" si="59"/>
        <v>69,389.00</v>
      </c>
      <c r="H405" s="32">
        <f t="shared" si="53"/>
        <v>69389</v>
      </c>
      <c r="I405" s="2">
        <v>9212</v>
      </c>
      <c r="J405" s="2">
        <f t="shared" si="54"/>
        <v>69389</v>
      </c>
      <c r="K405" s="2">
        <f t="shared" si="55"/>
        <v>69389</v>
      </c>
      <c r="L405" s="2">
        <f t="shared" si="56"/>
        <v>69389</v>
      </c>
      <c r="M405" s="2">
        <f t="shared" si="57"/>
        <v>69389</v>
      </c>
      <c r="N405" s="2">
        <f t="shared" si="58"/>
        <v>69389</v>
      </c>
      <c r="O405" s="96">
        <f t="shared" si="58"/>
        <v>69389</v>
      </c>
      <c r="P405" s="2"/>
    </row>
    <row r="406" spans="1:16" hidden="1" x14ac:dyDescent="0.2">
      <c r="A406">
        <v>3629</v>
      </c>
      <c r="B406">
        <v>1979</v>
      </c>
      <c r="C406" s="47">
        <f t="shared" ca="1" si="52"/>
        <v>45</v>
      </c>
      <c r="D406" s="2" t="s">
        <v>23</v>
      </c>
      <c r="E406" s="2" t="s">
        <v>32</v>
      </c>
      <c r="F406" s="2" t="s">
        <v>578</v>
      </c>
      <c r="G406" s="4" t="str">
        <f t="shared" si="59"/>
        <v>61,014.00</v>
      </c>
      <c r="H406" s="32">
        <f t="shared" si="53"/>
        <v>61014</v>
      </c>
      <c r="I406" s="2">
        <v>10983</v>
      </c>
      <c r="J406" s="2">
        <f t="shared" si="54"/>
        <v>61014</v>
      </c>
      <c r="K406" s="2">
        <f t="shared" si="55"/>
        <v>61014</v>
      </c>
      <c r="L406" s="2">
        <f t="shared" si="56"/>
        <v>61014</v>
      </c>
      <c r="M406" s="2">
        <f t="shared" si="57"/>
        <v>61014</v>
      </c>
      <c r="N406" s="2">
        <f t="shared" si="58"/>
        <v>61014</v>
      </c>
      <c r="O406" s="96">
        <f t="shared" si="58"/>
        <v>61014</v>
      </c>
      <c r="P406" s="2"/>
    </row>
    <row r="407" spans="1:16" hidden="1" x14ac:dyDescent="0.2">
      <c r="A407">
        <v>4673</v>
      </c>
      <c r="B407">
        <v>1964</v>
      </c>
      <c r="C407" s="47">
        <f t="shared" ca="1" si="52"/>
        <v>60</v>
      </c>
      <c r="D407" s="2" t="s">
        <v>53</v>
      </c>
      <c r="E407" s="2" t="s">
        <v>32</v>
      </c>
      <c r="F407" s="2" t="s">
        <v>579</v>
      </c>
      <c r="G407" s="4" t="str">
        <f t="shared" si="59"/>
        <v>44,319.00</v>
      </c>
      <c r="H407" s="32">
        <f t="shared" si="53"/>
        <v>44319</v>
      </c>
      <c r="I407" s="2">
        <v>3629</v>
      </c>
      <c r="J407" s="2">
        <f t="shared" si="54"/>
        <v>44319</v>
      </c>
      <c r="K407" s="2">
        <f t="shared" si="55"/>
        <v>44319</v>
      </c>
      <c r="L407" s="2">
        <f t="shared" si="56"/>
        <v>44319</v>
      </c>
      <c r="M407" s="2">
        <f t="shared" si="57"/>
        <v>44319</v>
      </c>
      <c r="N407" s="2">
        <f t="shared" si="58"/>
        <v>44319</v>
      </c>
      <c r="O407" s="96">
        <f t="shared" si="58"/>
        <v>44319</v>
      </c>
      <c r="P407" s="2"/>
    </row>
    <row r="408" spans="1:16" hidden="1" x14ac:dyDescent="0.2">
      <c r="A408">
        <v>796</v>
      </c>
      <c r="B408">
        <v>1966</v>
      </c>
      <c r="C408" s="47">
        <f t="shared" ca="1" si="52"/>
        <v>58</v>
      </c>
      <c r="D408" s="2" t="s">
        <v>43</v>
      </c>
      <c r="E408" s="2" t="s">
        <v>32</v>
      </c>
      <c r="F408" s="2" t="s">
        <v>581</v>
      </c>
      <c r="G408" s="4" t="str">
        <f t="shared" si="59"/>
        <v>53,233.00</v>
      </c>
      <c r="H408" s="32">
        <f t="shared" si="53"/>
        <v>53233</v>
      </c>
      <c r="I408" s="2">
        <v>4673</v>
      </c>
      <c r="J408" s="2">
        <f t="shared" si="54"/>
        <v>53233</v>
      </c>
      <c r="K408" s="2">
        <f t="shared" si="55"/>
        <v>53233</v>
      </c>
      <c r="L408" s="2">
        <f t="shared" si="56"/>
        <v>53233</v>
      </c>
      <c r="M408" s="2">
        <f t="shared" si="57"/>
        <v>53233</v>
      </c>
      <c r="N408" s="2">
        <f t="shared" si="58"/>
        <v>53233</v>
      </c>
      <c r="O408" s="96">
        <f t="shared" si="58"/>
        <v>53233</v>
      </c>
      <c r="P408" s="2"/>
    </row>
    <row r="409" spans="1:16" hidden="1" x14ac:dyDescent="0.2">
      <c r="A409">
        <v>618</v>
      </c>
      <c r="B409">
        <v>1978</v>
      </c>
      <c r="C409" s="47">
        <f t="shared" ca="1" si="52"/>
        <v>46</v>
      </c>
      <c r="D409" s="2" t="s">
        <v>40</v>
      </c>
      <c r="E409" s="2" t="s">
        <v>32</v>
      </c>
      <c r="F409" s="2" t="s">
        <v>586</v>
      </c>
      <c r="G409" s="4" t="str">
        <f t="shared" si="59"/>
        <v>42,403.00</v>
      </c>
      <c r="H409" s="32">
        <f t="shared" si="53"/>
        <v>42403</v>
      </c>
      <c r="I409" s="2">
        <v>796</v>
      </c>
      <c r="J409" s="2">
        <f t="shared" si="54"/>
        <v>42403</v>
      </c>
      <c r="K409" s="2">
        <f t="shared" si="55"/>
        <v>42403</v>
      </c>
      <c r="L409" s="2">
        <f t="shared" si="56"/>
        <v>42403</v>
      </c>
      <c r="M409" s="2">
        <f t="shared" si="57"/>
        <v>42403</v>
      </c>
      <c r="N409" s="2">
        <f t="shared" si="58"/>
        <v>42403</v>
      </c>
      <c r="O409" s="96">
        <f t="shared" si="58"/>
        <v>42403</v>
      </c>
      <c r="P409" s="2"/>
    </row>
    <row r="410" spans="1:16" hidden="1" x14ac:dyDescent="0.2">
      <c r="A410">
        <v>380</v>
      </c>
      <c r="B410">
        <v>1955</v>
      </c>
      <c r="C410" s="47">
        <f t="shared" ca="1" si="52"/>
        <v>69</v>
      </c>
      <c r="D410" s="2" t="s">
        <v>23</v>
      </c>
      <c r="E410" s="2" t="s">
        <v>32</v>
      </c>
      <c r="F410" s="2" t="s">
        <v>588</v>
      </c>
      <c r="G410" s="4" t="str">
        <f t="shared" si="59"/>
        <v>37,406.00</v>
      </c>
      <c r="H410" s="32">
        <f t="shared" si="53"/>
        <v>37406</v>
      </c>
      <c r="I410" s="2">
        <v>618</v>
      </c>
      <c r="J410" s="2">
        <f t="shared" si="54"/>
        <v>37406</v>
      </c>
      <c r="K410" s="2">
        <f t="shared" si="55"/>
        <v>37406</v>
      </c>
      <c r="L410" s="2">
        <f t="shared" si="56"/>
        <v>37406</v>
      </c>
      <c r="M410" s="2">
        <f t="shared" si="57"/>
        <v>37406</v>
      </c>
      <c r="N410" s="2">
        <f t="shared" si="58"/>
        <v>37406</v>
      </c>
      <c r="O410" s="96">
        <f t="shared" si="58"/>
        <v>37406</v>
      </c>
      <c r="P410" s="2"/>
    </row>
    <row r="411" spans="1:16" hidden="1" x14ac:dyDescent="0.2">
      <c r="A411">
        <v>1092</v>
      </c>
      <c r="B411">
        <v>1981</v>
      </c>
      <c r="C411" s="47">
        <f t="shared" ca="1" si="52"/>
        <v>43</v>
      </c>
      <c r="D411" s="2" t="s">
        <v>43</v>
      </c>
      <c r="E411" s="2" t="s">
        <v>32</v>
      </c>
      <c r="F411" s="2" t="s">
        <v>590</v>
      </c>
      <c r="G411" s="4" t="str">
        <f t="shared" si="59"/>
        <v>54,210.00</v>
      </c>
      <c r="H411" s="32">
        <f t="shared" si="53"/>
        <v>54210</v>
      </c>
      <c r="I411" s="2">
        <v>380</v>
      </c>
      <c r="J411" s="2">
        <f t="shared" si="54"/>
        <v>54210</v>
      </c>
      <c r="K411" s="2">
        <f t="shared" si="55"/>
        <v>54210</v>
      </c>
      <c r="L411" s="2">
        <f t="shared" si="56"/>
        <v>54210</v>
      </c>
      <c r="M411" s="2">
        <f t="shared" si="57"/>
        <v>54210</v>
      </c>
      <c r="N411" s="2">
        <f t="shared" si="58"/>
        <v>54210</v>
      </c>
      <c r="O411" s="96">
        <f t="shared" si="58"/>
        <v>54210</v>
      </c>
      <c r="P411" s="2"/>
    </row>
    <row r="412" spans="1:16" hidden="1" x14ac:dyDescent="0.2">
      <c r="A412">
        <v>8962</v>
      </c>
      <c r="B412">
        <v>1976</v>
      </c>
      <c r="C412" s="47">
        <f t="shared" ca="1" si="52"/>
        <v>48</v>
      </c>
      <c r="D412" s="2" t="s">
        <v>23</v>
      </c>
      <c r="E412" s="2" t="s">
        <v>32</v>
      </c>
      <c r="F412" s="2" t="s">
        <v>594</v>
      </c>
      <c r="G412" s="4" t="str">
        <f t="shared" si="59"/>
        <v>40,794.00</v>
      </c>
      <c r="H412" s="32">
        <f t="shared" si="53"/>
        <v>40794</v>
      </c>
      <c r="I412" s="2">
        <v>1092</v>
      </c>
      <c r="J412" s="2">
        <f t="shared" si="54"/>
        <v>40794</v>
      </c>
      <c r="K412" s="2">
        <f t="shared" si="55"/>
        <v>40794</v>
      </c>
      <c r="L412" s="2">
        <f t="shared" si="56"/>
        <v>40794</v>
      </c>
      <c r="M412" s="2">
        <f t="shared" si="57"/>
        <v>40794</v>
      </c>
      <c r="N412" s="2">
        <f t="shared" si="58"/>
        <v>40794</v>
      </c>
      <c r="O412" s="96">
        <f t="shared" si="58"/>
        <v>40794</v>
      </c>
      <c r="P412" s="2"/>
    </row>
    <row r="413" spans="1:16" hidden="1" x14ac:dyDescent="0.2">
      <c r="A413">
        <v>8207</v>
      </c>
      <c r="B413">
        <v>1958</v>
      </c>
      <c r="C413" s="47">
        <f t="shared" ca="1" si="52"/>
        <v>66</v>
      </c>
      <c r="D413" s="2" t="s">
        <v>53</v>
      </c>
      <c r="E413" s="2" t="s">
        <v>32</v>
      </c>
      <c r="F413" s="2" t="s">
        <v>596</v>
      </c>
      <c r="G413" s="4" t="str">
        <f t="shared" si="59"/>
        <v>89,058.00</v>
      </c>
      <c r="H413" s="32">
        <f t="shared" si="53"/>
        <v>89058</v>
      </c>
      <c r="I413" s="2">
        <v>8962</v>
      </c>
      <c r="J413" s="2">
        <f t="shared" si="54"/>
        <v>89058</v>
      </c>
      <c r="K413" s="2">
        <f t="shared" si="55"/>
        <v>89058</v>
      </c>
      <c r="L413" s="2">
        <f t="shared" si="56"/>
        <v>89058</v>
      </c>
      <c r="M413" s="2">
        <f t="shared" si="57"/>
        <v>89058</v>
      </c>
      <c r="N413" s="2">
        <f t="shared" si="58"/>
        <v>89058</v>
      </c>
      <c r="O413" s="96">
        <f t="shared" si="58"/>
        <v>89058</v>
      </c>
      <c r="P413" s="2"/>
    </row>
    <row r="414" spans="1:16" hidden="1" x14ac:dyDescent="0.2">
      <c r="A414">
        <v>6521</v>
      </c>
      <c r="B414">
        <v>1955</v>
      </c>
      <c r="C414" s="47">
        <f t="shared" ca="1" si="52"/>
        <v>69</v>
      </c>
      <c r="D414" s="2" t="s">
        <v>23</v>
      </c>
      <c r="E414" s="2" t="s">
        <v>32</v>
      </c>
      <c r="F414" s="2" t="s">
        <v>599</v>
      </c>
      <c r="G414" s="4" t="str">
        <f t="shared" si="59"/>
        <v>72,099.00</v>
      </c>
      <c r="H414" s="32">
        <f t="shared" si="53"/>
        <v>72099</v>
      </c>
      <c r="I414" s="2">
        <v>8207</v>
      </c>
      <c r="J414" s="2">
        <f t="shared" si="54"/>
        <v>72099</v>
      </c>
      <c r="K414" s="2">
        <f t="shared" si="55"/>
        <v>72099</v>
      </c>
      <c r="L414" s="2">
        <f t="shared" si="56"/>
        <v>72099</v>
      </c>
      <c r="M414" s="2">
        <f t="shared" si="57"/>
        <v>72099</v>
      </c>
      <c r="N414" s="2">
        <f t="shared" si="58"/>
        <v>72099</v>
      </c>
      <c r="O414" s="96">
        <f t="shared" si="58"/>
        <v>72099</v>
      </c>
      <c r="P414" s="2"/>
    </row>
    <row r="415" spans="1:16" hidden="1" x14ac:dyDescent="0.2">
      <c r="A415">
        <v>535</v>
      </c>
      <c r="B415">
        <v>1988</v>
      </c>
      <c r="C415" s="47">
        <f t="shared" ca="1" si="52"/>
        <v>36</v>
      </c>
      <c r="D415" s="2" t="s">
        <v>23</v>
      </c>
      <c r="E415" s="2" t="s">
        <v>32</v>
      </c>
      <c r="F415" s="2" t="s">
        <v>601</v>
      </c>
      <c r="G415" s="4" t="str">
        <f t="shared" si="59"/>
        <v>43,824.00</v>
      </c>
      <c r="H415" s="32">
        <f t="shared" si="53"/>
        <v>43824</v>
      </c>
      <c r="I415" s="2">
        <v>6521</v>
      </c>
      <c r="J415" s="2">
        <f t="shared" si="54"/>
        <v>43824</v>
      </c>
      <c r="K415" s="2">
        <f t="shared" si="55"/>
        <v>43824</v>
      </c>
      <c r="L415" s="2">
        <f t="shared" si="56"/>
        <v>43824</v>
      </c>
      <c r="M415" s="2">
        <f t="shared" si="57"/>
        <v>43824</v>
      </c>
      <c r="N415" s="2">
        <f t="shared" si="58"/>
        <v>43824</v>
      </c>
      <c r="O415" s="96">
        <f t="shared" si="58"/>
        <v>43824</v>
      </c>
      <c r="P415" s="2"/>
    </row>
    <row r="416" spans="1:16" hidden="1" x14ac:dyDescent="0.2">
      <c r="A416">
        <v>4608</v>
      </c>
      <c r="B416">
        <v>1988</v>
      </c>
      <c r="C416" s="47">
        <f t="shared" ca="1" si="52"/>
        <v>36</v>
      </c>
      <c r="D416" s="2" t="s">
        <v>23</v>
      </c>
      <c r="E416" s="2" t="s">
        <v>32</v>
      </c>
      <c r="F416" s="2" t="s">
        <v>604</v>
      </c>
      <c r="G416" s="4" t="str">
        <f t="shared" si="59"/>
        <v>44,359.00</v>
      </c>
      <c r="H416" s="32">
        <f t="shared" si="53"/>
        <v>44359</v>
      </c>
      <c r="I416" s="2">
        <v>535</v>
      </c>
      <c r="J416" s="2">
        <f t="shared" si="54"/>
        <v>44359</v>
      </c>
      <c r="K416" s="2">
        <f t="shared" si="55"/>
        <v>44359</v>
      </c>
      <c r="L416" s="2">
        <f t="shared" si="56"/>
        <v>44359</v>
      </c>
      <c r="M416" s="2">
        <f t="shared" si="57"/>
        <v>44359</v>
      </c>
      <c r="N416" s="2">
        <f t="shared" si="58"/>
        <v>44359</v>
      </c>
      <c r="O416" s="96">
        <f t="shared" si="58"/>
        <v>44359</v>
      </c>
      <c r="P416" s="2"/>
    </row>
    <row r="417" spans="1:16" hidden="1" x14ac:dyDescent="0.2">
      <c r="A417">
        <v>11086</v>
      </c>
      <c r="B417">
        <v>1985</v>
      </c>
      <c r="C417" s="47">
        <f t="shared" ca="1" si="52"/>
        <v>39</v>
      </c>
      <c r="D417" s="2" t="s">
        <v>23</v>
      </c>
      <c r="E417" s="2" t="s">
        <v>32</v>
      </c>
      <c r="F417" s="2" t="s">
        <v>606</v>
      </c>
      <c r="G417" s="4" t="str">
        <f t="shared" si="59"/>
        <v>79,410.00</v>
      </c>
      <c r="H417" s="32">
        <f t="shared" si="53"/>
        <v>79410</v>
      </c>
      <c r="I417" s="2">
        <v>4608</v>
      </c>
      <c r="J417" s="2">
        <f t="shared" si="54"/>
        <v>79410</v>
      </c>
      <c r="K417" s="2">
        <f t="shared" si="55"/>
        <v>79410</v>
      </c>
      <c r="L417" s="2">
        <f t="shared" si="56"/>
        <v>79410</v>
      </c>
      <c r="M417" s="2">
        <f t="shared" si="57"/>
        <v>79410</v>
      </c>
      <c r="N417" s="2">
        <f t="shared" si="58"/>
        <v>79410</v>
      </c>
      <c r="O417" s="96">
        <f t="shared" si="58"/>
        <v>79410</v>
      </c>
      <c r="P417" s="2"/>
    </row>
    <row r="418" spans="1:16" hidden="1" x14ac:dyDescent="0.2">
      <c r="A418">
        <v>1064</v>
      </c>
      <c r="B418">
        <v>1972</v>
      </c>
      <c r="C418" s="47">
        <f t="shared" ca="1" si="52"/>
        <v>52</v>
      </c>
      <c r="D418" s="2" t="s">
        <v>53</v>
      </c>
      <c r="E418" s="2" t="s">
        <v>32</v>
      </c>
      <c r="F418" s="2" t="s">
        <v>608</v>
      </c>
      <c r="G418" s="4" t="str">
        <f t="shared" si="59"/>
        <v>55,842.00</v>
      </c>
      <c r="H418" s="32">
        <f t="shared" si="53"/>
        <v>55842</v>
      </c>
      <c r="I418" s="2">
        <v>11086</v>
      </c>
      <c r="J418" s="2">
        <f t="shared" si="54"/>
        <v>55842</v>
      </c>
      <c r="K418" s="2">
        <f t="shared" si="55"/>
        <v>55842</v>
      </c>
      <c r="L418" s="2">
        <f t="shared" si="56"/>
        <v>55842</v>
      </c>
      <c r="M418" s="2">
        <f t="shared" si="57"/>
        <v>55842</v>
      </c>
      <c r="N418" s="2">
        <f t="shared" si="58"/>
        <v>55842</v>
      </c>
      <c r="O418" s="96">
        <f t="shared" si="58"/>
        <v>55842</v>
      </c>
      <c r="P418" s="2"/>
    </row>
    <row r="419" spans="1:16" hidden="1" x14ac:dyDescent="0.2">
      <c r="A419">
        <v>7000</v>
      </c>
      <c r="B419">
        <v>1973</v>
      </c>
      <c r="C419" s="47">
        <f t="shared" ca="1" si="52"/>
        <v>51</v>
      </c>
      <c r="D419" s="2" t="s">
        <v>53</v>
      </c>
      <c r="E419" s="2" t="s">
        <v>32</v>
      </c>
      <c r="F419" s="2" t="s">
        <v>611</v>
      </c>
      <c r="G419" s="4" t="str">
        <f t="shared" si="59"/>
        <v>80,184.00</v>
      </c>
      <c r="H419" s="32">
        <f t="shared" si="53"/>
        <v>80184</v>
      </c>
      <c r="I419" s="2">
        <v>1064</v>
      </c>
      <c r="J419" s="2">
        <f t="shared" si="54"/>
        <v>80184</v>
      </c>
      <c r="K419" s="2">
        <f t="shared" si="55"/>
        <v>80184</v>
      </c>
      <c r="L419" s="2">
        <f t="shared" si="56"/>
        <v>80184</v>
      </c>
      <c r="M419" s="2">
        <f t="shared" si="57"/>
        <v>80184</v>
      </c>
      <c r="N419" s="2">
        <f t="shared" si="58"/>
        <v>80184</v>
      </c>
      <c r="O419" s="96">
        <f t="shared" si="58"/>
        <v>80184</v>
      </c>
      <c r="P419" s="2"/>
    </row>
    <row r="420" spans="1:16" hidden="1" x14ac:dyDescent="0.2">
      <c r="A420">
        <v>1581</v>
      </c>
      <c r="B420">
        <v>1981</v>
      </c>
      <c r="C420" s="47">
        <f t="shared" ca="1" si="52"/>
        <v>43</v>
      </c>
      <c r="D420" s="2" t="s">
        <v>23</v>
      </c>
      <c r="E420" s="2" t="s">
        <v>32</v>
      </c>
      <c r="F420" s="2" t="s">
        <v>616</v>
      </c>
      <c r="G420" s="4" t="str">
        <f t="shared" si="59"/>
        <v>29,009.00</v>
      </c>
      <c r="H420" s="32">
        <f t="shared" si="53"/>
        <v>29009</v>
      </c>
      <c r="I420" s="2">
        <v>7000</v>
      </c>
      <c r="J420" s="2">
        <f t="shared" si="54"/>
        <v>29009</v>
      </c>
      <c r="K420" s="2">
        <f t="shared" si="55"/>
        <v>29009</v>
      </c>
      <c r="L420" s="2">
        <f t="shared" si="56"/>
        <v>29009</v>
      </c>
      <c r="M420" s="2">
        <f t="shared" si="57"/>
        <v>29009</v>
      </c>
      <c r="N420" s="2">
        <f t="shared" si="58"/>
        <v>29009</v>
      </c>
      <c r="O420" s="96">
        <f t="shared" si="58"/>
        <v>29009</v>
      </c>
      <c r="P420" s="2"/>
    </row>
    <row r="421" spans="1:16" hidden="1" x14ac:dyDescent="0.2">
      <c r="A421">
        <v>7384</v>
      </c>
      <c r="B421">
        <v>1952</v>
      </c>
      <c r="C421" s="47">
        <f t="shared" ca="1" si="52"/>
        <v>72</v>
      </c>
      <c r="D421" s="2" t="s">
        <v>40</v>
      </c>
      <c r="E421" s="2" t="s">
        <v>32</v>
      </c>
      <c r="F421" s="2" t="s">
        <v>618</v>
      </c>
      <c r="G421" s="4" t="str">
        <f t="shared" si="59"/>
        <v>78,931.00</v>
      </c>
      <c r="H421" s="32">
        <f t="shared" si="53"/>
        <v>78931</v>
      </c>
      <c r="I421" s="2">
        <v>1581</v>
      </c>
      <c r="J421" s="2">
        <f t="shared" si="54"/>
        <v>78931</v>
      </c>
      <c r="K421" s="2">
        <f t="shared" si="55"/>
        <v>78931</v>
      </c>
      <c r="L421" s="2">
        <f t="shared" si="56"/>
        <v>78931</v>
      </c>
      <c r="M421" s="2">
        <f t="shared" si="57"/>
        <v>78931</v>
      </c>
      <c r="N421" s="2">
        <f t="shared" si="58"/>
        <v>78931</v>
      </c>
      <c r="O421" s="96">
        <f t="shared" si="58"/>
        <v>78931</v>
      </c>
      <c r="P421" s="2"/>
    </row>
    <row r="422" spans="1:16" hidden="1" x14ac:dyDescent="0.2">
      <c r="A422">
        <v>10552</v>
      </c>
      <c r="B422">
        <v>1980</v>
      </c>
      <c r="C422" s="47">
        <f t="shared" ca="1" si="52"/>
        <v>44</v>
      </c>
      <c r="D422" s="2" t="s">
        <v>53</v>
      </c>
      <c r="E422" s="2" t="s">
        <v>32</v>
      </c>
      <c r="F422" s="2" t="s">
        <v>239</v>
      </c>
      <c r="G422" s="4" t="str">
        <f t="shared" si="59"/>
        <v>7,500.00</v>
      </c>
      <c r="H422" s="32">
        <f t="shared" si="53"/>
        <v>7500</v>
      </c>
      <c r="I422" s="2">
        <v>7384</v>
      </c>
      <c r="J422" s="2">
        <f t="shared" si="54"/>
        <v>7500</v>
      </c>
      <c r="K422" s="2">
        <f t="shared" si="55"/>
        <v>7500</v>
      </c>
      <c r="L422" s="2">
        <f t="shared" si="56"/>
        <v>7500</v>
      </c>
      <c r="M422" s="2">
        <f t="shared" si="57"/>
        <v>52917.534246575342</v>
      </c>
      <c r="N422" s="2">
        <f t="shared" si="58"/>
        <v>52917.534246575342</v>
      </c>
      <c r="O422" s="96">
        <f t="shared" si="58"/>
        <v>52917.534246575342</v>
      </c>
      <c r="P422" s="2"/>
    </row>
    <row r="423" spans="1:16" hidden="1" x14ac:dyDescent="0.2">
      <c r="A423">
        <v>6409</v>
      </c>
      <c r="B423">
        <v>1968</v>
      </c>
      <c r="C423" s="47">
        <f t="shared" ca="1" si="52"/>
        <v>56</v>
      </c>
      <c r="D423" s="2" t="s">
        <v>23</v>
      </c>
      <c r="E423" s="2" t="s">
        <v>32</v>
      </c>
      <c r="F423" s="2" t="s">
        <v>620</v>
      </c>
      <c r="G423" s="4" t="str">
        <f t="shared" si="59"/>
        <v>56,939.00</v>
      </c>
      <c r="H423" s="32">
        <f t="shared" si="53"/>
        <v>56939</v>
      </c>
      <c r="I423" s="2">
        <v>10552</v>
      </c>
      <c r="J423" s="2">
        <f t="shared" si="54"/>
        <v>56939</v>
      </c>
      <c r="K423" s="2">
        <f t="shared" si="55"/>
        <v>56939</v>
      </c>
      <c r="L423" s="2">
        <f t="shared" si="56"/>
        <v>56939</v>
      </c>
      <c r="M423" s="2">
        <f t="shared" si="57"/>
        <v>56939</v>
      </c>
      <c r="N423" s="2">
        <f t="shared" si="58"/>
        <v>56939</v>
      </c>
      <c r="O423" s="96">
        <f t="shared" si="58"/>
        <v>56939</v>
      </c>
      <c r="P423" s="2"/>
    </row>
    <row r="424" spans="1:16" hidden="1" x14ac:dyDescent="0.2">
      <c r="A424">
        <v>9507</v>
      </c>
      <c r="B424">
        <v>1976</v>
      </c>
      <c r="C424" s="47">
        <f t="shared" ca="1" si="52"/>
        <v>48</v>
      </c>
      <c r="D424" s="2" t="s">
        <v>23</v>
      </c>
      <c r="E424" s="2" t="s">
        <v>32</v>
      </c>
      <c r="F424" s="2" t="s">
        <v>623</v>
      </c>
      <c r="G424" s="4" t="str">
        <f t="shared" si="59"/>
        <v>30,093.00</v>
      </c>
      <c r="H424" s="32">
        <f t="shared" si="53"/>
        <v>30093</v>
      </c>
      <c r="I424" s="2">
        <v>6409</v>
      </c>
      <c r="J424" s="2">
        <f t="shared" si="54"/>
        <v>30093</v>
      </c>
      <c r="K424" s="2">
        <f t="shared" si="55"/>
        <v>30093</v>
      </c>
      <c r="L424" s="2">
        <f t="shared" si="56"/>
        <v>30093</v>
      </c>
      <c r="M424" s="2">
        <f t="shared" si="57"/>
        <v>30093</v>
      </c>
      <c r="N424" s="2">
        <f t="shared" si="58"/>
        <v>30093</v>
      </c>
      <c r="O424" s="96">
        <f t="shared" si="58"/>
        <v>30093</v>
      </c>
      <c r="P424" s="2"/>
    </row>
    <row r="425" spans="1:16" hidden="1" x14ac:dyDescent="0.2">
      <c r="A425">
        <v>9560</v>
      </c>
      <c r="B425">
        <v>1966</v>
      </c>
      <c r="C425" s="47">
        <f t="shared" ca="1" si="52"/>
        <v>58</v>
      </c>
      <c r="D425" s="2" t="s">
        <v>40</v>
      </c>
      <c r="E425" s="2" t="s">
        <v>32</v>
      </c>
      <c r="F425" s="2" t="s">
        <v>627</v>
      </c>
      <c r="G425" s="4" t="str">
        <f t="shared" si="59"/>
        <v>43,974.00</v>
      </c>
      <c r="H425" s="32">
        <f t="shared" si="53"/>
        <v>43974</v>
      </c>
      <c r="I425" s="2">
        <v>9507</v>
      </c>
      <c r="J425" s="2">
        <f t="shared" si="54"/>
        <v>43974</v>
      </c>
      <c r="K425" s="2">
        <f t="shared" si="55"/>
        <v>43974</v>
      </c>
      <c r="L425" s="2">
        <f t="shared" si="56"/>
        <v>43974</v>
      </c>
      <c r="M425" s="2">
        <f t="shared" si="57"/>
        <v>43974</v>
      </c>
      <c r="N425" s="2">
        <f t="shared" si="58"/>
        <v>43974</v>
      </c>
      <c r="O425" s="96">
        <f t="shared" si="58"/>
        <v>43974</v>
      </c>
      <c r="P425" s="2"/>
    </row>
    <row r="426" spans="1:16" hidden="1" x14ac:dyDescent="0.2">
      <c r="A426">
        <v>10991</v>
      </c>
      <c r="B426">
        <v>1961</v>
      </c>
      <c r="C426" s="47">
        <f t="shared" ca="1" si="52"/>
        <v>63</v>
      </c>
      <c r="D426" s="2" t="s">
        <v>23</v>
      </c>
      <c r="E426" s="2" t="s">
        <v>32</v>
      </c>
      <c r="F426" s="2" t="s">
        <v>631</v>
      </c>
      <c r="G426" s="4" t="str">
        <f t="shared" si="59"/>
        <v>16,860.00</v>
      </c>
      <c r="H426" s="32">
        <f t="shared" si="53"/>
        <v>16860</v>
      </c>
      <c r="I426" s="2">
        <v>9560</v>
      </c>
      <c r="J426" s="2">
        <f t="shared" si="54"/>
        <v>16860</v>
      </c>
      <c r="K426" s="2">
        <f t="shared" si="55"/>
        <v>16860</v>
      </c>
      <c r="L426" s="2">
        <f t="shared" si="56"/>
        <v>16860</v>
      </c>
      <c r="M426" s="2">
        <f t="shared" si="57"/>
        <v>16860</v>
      </c>
      <c r="N426" s="2">
        <f t="shared" si="58"/>
        <v>16860</v>
      </c>
      <c r="O426" s="96">
        <f t="shared" si="58"/>
        <v>16860</v>
      </c>
      <c r="P426" s="2"/>
    </row>
    <row r="427" spans="1:16" hidden="1" x14ac:dyDescent="0.2">
      <c r="A427">
        <v>4712</v>
      </c>
      <c r="B427">
        <v>1992</v>
      </c>
      <c r="C427" s="47">
        <f t="shared" ca="1" si="52"/>
        <v>32</v>
      </c>
      <c r="D427" s="2" t="s">
        <v>23</v>
      </c>
      <c r="E427" s="2" t="s">
        <v>32</v>
      </c>
      <c r="F427" s="2" t="s">
        <v>239</v>
      </c>
      <c r="G427" s="4" t="str">
        <f t="shared" si="59"/>
        <v>7,500.00</v>
      </c>
      <c r="H427" s="32">
        <f t="shared" si="53"/>
        <v>7500</v>
      </c>
      <c r="I427" s="2">
        <v>10991</v>
      </c>
      <c r="J427" s="2">
        <f t="shared" si="54"/>
        <v>7500</v>
      </c>
      <c r="K427" s="2">
        <f t="shared" si="55"/>
        <v>52720.37365591398</v>
      </c>
      <c r="L427" s="2">
        <f t="shared" si="56"/>
        <v>52720.37365591398</v>
      </c>
      <c r="M427" s="2">
        <f t="shared" si="57"/>
        <v>52720.37365591398</v>
      </c>
      <c r="N427" s="2">
        <f t="shared" si="58"/>
        <v>52720.37365591398</v>
      </c>
      <c r="O427" s="96">
        <f t="shared" si="58"/>
        <v>52720.37365591398</v>
      </c>
      <c r="P427" s="2"/>
    </row>
    <row r="428" spans="1:16" hidden="1" x14ac:dyDescent="0.2">
      <c r="A428">
        <v>11056</v>
      </c>
      <c r="B428">
        <v>1975</v>
      </c>
      <c r="C428" s="47">
        <f t="shared" ca="1" si="52"/>
        <v>49</v>
      </c>
      <c r="D428" s="2" t="s">
        <v>53</v>
      </c>
      <c r="E428" s="2" t="s">
        <v>32</v>
      </c>
      <c r="F428" s="2" t="s">
        <v>635</v>
      </c>
      <c r="G428" s="4" t="str">
        <f t="shared" si="59"/>
        <v>38,196.00</v>
      </c>
      <c r="H428" s="32">
        <f t="shared" si="53"/>
        <v>38196</v>
      </c>
      <c r="I428" s="2">
        <v>4712</v>
      </c>
      <c r="J428" s="2">
        <f t="shared" si="54"/>
        <v>38196</v>
      </c>
      <c r="K428" s="2">
        <f t="shared" si="55"/>
        <v>38196</v>
      </c>
      <c r="L428" s="2">
        <f t="shared" si="56"/>
        <v>38196</v>
      </c>
      <c r="M428" s="2">
        <f t="shared" si="57"/>
        <v>38196</v>
      </c>
      <c r="N428" s="2">
        <f t="shared" si="58"/>
        <v>38196</v>
      </c>
      <c r="O428" s="96">
        <f t="shared" si="58"/>
        <v>38196</v>
      </c>
      <c r="P428" s="2"/>
    </row>
    <row r="429" spans="1:16" hidden="1" x14ac:dyDescent="0.2">
      <c r="A429">
        <v>7414</v>
      </c>
      <c r="B429">
        <v>1972</v>
      </c>
      <c r="C429" s="47">
        <f t="shared" ca="1" si="52"/>
        <v>52</v>
      </c>
      <c r="D429" s="2" t="s">
        <v>40</v>
      </c>
      <c r="E429" s="2" t="s">
        <v>32</v>
      </c>
      <c r="F429" s="2" t="s">
        <v>636</v>
      </c>
      <c r="G429" s="4" t="str">
        <f t="shared" si="59"/>
        <v>41,145.00</v>
      </c>
      <c r="H429" s="32">
        <f t="shared" si="53"/>
        <v>41145</v>
      </c>
      <c r="I429" s="2">
        <v>11056</v>
      </c>
      <c r="J429" s="2">
        <f t="shared" si="54"/>
        <v>41145</v>
      </c>
      <c r="K429" s="2">
        <f t="shared" si="55"/>
        <v>41145</v>
      </c>
      <c r="L429" s="2">
        <f t="shared" si="56"/>
        <v>41145</v>
      </c>
      <c r="M429" s="2">
        <f t="shared" si="57"/>
        <v>41145</v>
      </c>
      <c r="N429" s="2">
        <f t="shared" si="58"/>
        <v>41145</v>
      </c>
      <c r="O429" s="96">
        <f t="shared" si="58"/>
        <v>41145</v>
      </c>
      <c r="P429" s="2"/>
    </row>
    <row r="430" spans="1:16" hidden="1" x14ac:dyDescent="0.2">
      <c r="A430">
        <v>3076</v>
      </c>
      <c r="B430">
        <v>1976</v>
      </c>
      <c r="C430" s="47">
        <f t="shared" ca="1" si="52"/>
        <v>48</v>
      </c>
      <c r="D430" s="2" t="s">
        <v>23</v>
      </c>
      <c r="E430" s="2" t="s">
        <v>32</v>
      </c>
      <c r="F430" s="2" t="s">
        <v>638</v>
      </c>
      <c r="G430" s="4" t="str">
        <f t="shared" si="59"/>
        <v>45,688.00</v>
      </c>
      <c r="H430" s="32">
        <f t="shared" si="53"/>
        <v>45688</v>
      </c>
      <c r="I430" s="2">
        <v>7414</v>
      </c>
      <c r="J430" s="2">
        <f t="shared" si="54"/>
        <v>45688</v>
      </c>
      <c r="K430" s="2">
        <f t="shared" si="55"/>
        <v>45688</v>
      </c>
      <c r="L430" s="2">
        <f t="shared" si="56"/>
        <v>45688</v>
      </c>
      <c r="M430" s="2">
        <f t="shared" si="57"/>
        <v>45688</v>
      </c>
      <c r="N430" s="2">
        <f t="shared" si="58"/>
        <v>45688</v>
      </c>
      <c r="O430" s="96">
        <f t="shared" si="58"/>
        <v>45688</v>
      </c>
      <c r="P430" s="2"/>
    </row>
    <row r="431" spans="1:16" hidden="1" x14ac:dyDescent="0.2">
      <c r="A431">
        <v>6355</v>
      </c>
      <c r="B431">
        <v>1979</v>
      </c>
      <c r="C431" s="47">
        <f t="shared" ca="1" si="52"/>
        <v>45</v>
      </c>
      <c r="D431" s="2" t="s">
        <v>53</v>
      </c>
      <c r="E431" s="2" t="s">
        <v>32</v>
      </c>
      <c r="F431" s="2" t="s">
        <v>642</v>
      </c>
      <c r="G431" s="4" t="str">
        <f t="shared" si="59"/>
        <v>42,169.00</v>
      </c>
      <c r="H431" s="32">
        <f t="shared" si="53"/>
        <v>42169</v>
      </c>
      <c r="I431" s="2">
        <v>3076</v>
      </c>
      <c r="J431" s="2">
        <f t="shared" si="54"/>
        <v>42169</v>
      </c>
      <c r="K431" s="2">
        <f t="shared" si="55"/>
        <v>42169</v>
      </c>
      <c r="L431" s="2">
        <f t="shared" si="56"/>
        <v>42169</v>
      </c>
      <c r="M431" s="2">
        <f t="shared" si="57"/>
        <v>42169</v>
      </c>
      <c r="N431" s="2">
        <f t="shared" si="58"/>
        <v>42169</v>
      </c>
      <c r="O431" s="96">
        <f t="shared" si="58"/>
        <v>42169</v>
      </c>
      <c r="P431" s="2"/>
    </row>
    <row r="432" spans="1:16" hidden="1" x14ac:dyDescent="0.2">
      <c r="A432">
        <v>7959</v>
      </c>
      <c r="B432">
        <v>1962</v>
      </c>
      <c r="C432" s="47">
        <f t="shared" ca="1" si="52"/>
        <v>62</v>
      </c>
      <c r="D432" s="2" t="s">
        <v>23</v>
      </c>
      <c r="E432" s="2" t="s">
        <v>32</v>
      </c>
      <c r="F432" s="2" t="s">
        <v>646</v>
      </c>
      <c r="G432" s="4" t="str">
        <f t="shared" si="59"/>
        <v>80,952.00</v>
      </c>
      <c r="H432" s="32">
        <f t="shared" si="53"/>
        <v>80952</v>
      </c>
      <c r="I432" s="2">
        <v>6355</v>
      </c>
      <c r="J432" s="2">
        <f t="shared" si="54"/>
        <v>80952</v>
      </c>
      <c r="K432" s="2">
        <f t="shared" si="55"/>
        <v>80952</v>
      </c>
      <c r="L432" s="2">
        <f t="shared" si="56"/>
        <v>80952</v>
      </c>
      <c r="M432" s="2">
        <f t="shared" si="57"/>
        <v>80952</v>
      </c>
      <c r="N432" s="2">
        <f t="shared" si="58"/>
        <v>80952</v>
      </c>
      <c r="O432" s="96">
        <f t="shared" si="58"/>
        <v>80952</v>
      </c>
      <c r="P432" s="2"/>
    </row>
    <row r="433" spans="1:16" hidden="1" x14ac:dyDescent="0.2">
      <c r="A433">
        <v>5512</v>
      </c>
      <c r="B433">
        <v>1978</v>
      </c>
      <c r="C433" s="47">
        <f t="shared" ca="1" si="52"/>
        <v>46</v>
      </c>
      <c r="D433" s="2" t="s">
        <v>23</v>
      </c>
      <c r="E433" s="2" t="s">
        <v>32</v>
      </c>
      <c r="F433" s="2" t="s">
        <v>650</v>
      </c>
      <c r="G433" s="4" t="str">
        <f t="shared" si="59"/>
        <v>86,718.00</v>
      </c>
      <c r="H433" s="32">
        <f t="shared" si="53"/>
        <v>86718</v>
      </c>
      <c r="I433" s="2">
        <v>7959</v>
      </c>
      <c r="J433" s="2">
        <f t="shared" si="54"/>
        <v>86718</v>
      </c>
      <c r="K433" s="2">
        <f t="shared" si="55"/>
        <v>86718</v>
      </c>
      <c r="L433" s="2">
        <f t="shared" si="56"/>
        <v>86718</v>
      </c>
      <c r="M433" s="2">
        <f t="shared" si="57"/>
        <v>86718</v>
      </c>
      <c r="N433" s="2">
        <f t="shared" si="58"/>
        <v>86718</v>
      </c>
      <c r="O433" s="96">
        <f t="shared" si="58"/>
        <v>86718</v>
      </c>
      <c r="P433" s="2"/>
    </row>
    <row r="434" spans="1:16" hidden="1" x14ac:dyDescent="0.2">
      <c r="A434">
        <v>10102</v>
      </c>
      <c r="B434">
        <v>1967</v>
      </c>
      <c r="C434" s="47">
        <f t="shared" ca="1" si="52"/>
        <v>57</v>
      </c>
      <c r="D434" s="2" t="s">
        <v>53</v>
      </c>
      <c r="E434" s="2" t="s">
        <v>32</v>
      </c>
      <c r="F434" s="2" t="s">
        <v>652</v>
      </c>
      <c r="G434" s="4" t="str">
        <f t="shared" si="59"/>
        <v>80,141.00</v>
      </c>
      <c r="H434" s="32">
        <f t="shared" si="53"/>
        <v>80141</v>
      </c>
      <c r="I434" s="2">
        <v>5512</v>
      </c>
      <c r="J434" s="2">
        <f t="shared" si="54"/>
        <v>80141</v>
      </c>
      <c r="K434" s="2">
        <f t="shared" si="55"/>
        <v>80141</v>
      </c>
      <c r="L434" s="2">
        <f t="shared" si="56"/>
        <v>80141</v>
      </c>
      <c r="M434" s="2">
        <f t="shared" si="57"/>
        <v>80141</v>
      </c>
      <c r="N434" s="2">
        <f t="shared" si="58"/>
        <v>80141</v>
      </c>
      <c r="O434" s="96">
        <f t="shared" si="58"/>
        <v>80141</v>
      </c>
      <c r="P434" s="2"/>
    </row>
    <row r="435" spans="1:16" hidden="1" x14ac:dyDescent="0.2">
      <c r="A435">
        <v>9369</v>
      </c>
      <c r="B435">
        <v>1980</v>
      </c>
      <c r="C435" s="47">
        <f t="shared" ca="1" si="52"/>
        <v>44</v>
      </c>
      <c r="D435" s="2" t="s">
        <v>23</v>
      </c>
      <c r="E435" s="2" t="s">
        <v>32</v>
      </c>
      <c r="F435" s="2" t="s">
        <v>653</v>
      </c>
      <c r="G435" s="4" t="str">
        <f t="shared" si="59"/>
        <v>58,597.00</v>
      </c>
      <c r="H435" s="32">
        <f t="shared" si="53"/>
        <v>58597</v>
      </c>
      <c r="I435" s="2">
        <v>10102</v>
      </c>
      <c r="J435" s="2">
        <f t="shared" si="54"/>
        <v>58597</v>
      </c>
      <c r="K435" s="2">
        <f t="shared" si="55"/>
        <v>58597</v>
      </c>
      <c r="L435" s="2">
        <f t="shared" si="56"/>
        <v>58597</v>
      </c>
      <c r="M435" s="2">
        <f t="shared" si="57"/>
        <v>58597</v>
      </c>
      <c r="N435" s="2">
        <f t="shared" si="58"/>
        <v>58597</v>
      </c>
      <c r="O435" s="96">
        <f t="shared" si="58"/>
        <v>58597</v>
      </c>
      <c r="P435" s="2"/>
    </row>
    <row r="436" spans="1:16" hidden="1" x14ac:dyDescent="0.2">
      <c r="A436">
        <v>3711</v>
      </c>
      <c r="B436">
        <v>1945</v>
      </c>
      <c r="C436" s="47">
        <f t="shared" ca="1" si="52"/>
        <v>79</v>
      </c>
      <c r="D436" s="2" t="s">
        <v>40</v>
      </c>
      <c r="E436" s="2" t="s">
        <v>32</v>
      </c>
      <c r="F436" s="2" t="s">
        <v>655</v>
      </c>
      <c r="G436" s="4" t="str">
        <f t="shared" si="59"/>
        <v>70,356.00</v>
      </c>
      <c r="H436" s="32">
        <f t="shared" si="53"/>
        <v>70356</v>
      </c>
      <c r="I436" s="2">
        <v>9369</v>
      </c>
      <c r="J436" s="2">
        <f t="shared" si="54"/>
        <v>70356</v>
      </c>
      <c r="K436" s="2">
        <f t="shared" si="55"/>
        <v>70356</v>
      </c>
      <c r="L436" s="2">
        <f t="shared" si="56"/>
        <v>70356</v>
      </c>
      <c r="M436" s="2">
        <f t="shared" si="57"/>
        <v>70356</v>
      </c>
      <c r="N436" s="2">
        <f t="shared" si="58"/>
        <v>70356</v>
      </c>
      <c r="O436" s="96">
        <f t="shared" si="58"/>
        <v>70356</v>
      </c>
      <c r="P436" s="2"/>
    </row>
    <row r="437" spans="1:16" hidden="1" x14ac:dyDescent="0.2">
      <c r="A437">
        <v>6931</v>
      </c>
      <c r="B437">
        <v>1968</v>
      </c>
      <c r="C437" s="47">
        <f t="shared" ca="1" si="52"/>
        <v>56</v>
      </c>
      <c r="D437" s="2" t="s">
        <v>40</v>
      </c>
      <c r="E437" s="2" t="s">
        <v>32</v>
      </c>
      <c r="F437" s="2" t="s">
        <v>660</v>
      </c>
      <c r="G437" s="4" t="str">
        <f t="shared" si="59"/>
        <v>29,791.00</v>
      </c>
      <c r="H437" s="32">
        <f t="shared" si="53"/>
        <v>29791</v>
      </c>
      <c r="I437" s="2">
        <v>3711</v>
      </c>
      <c r="J437" s="2">
        <f t="shared" si="54"/>
        <v>29791</v>
      </c>
      <c r="K437" s="2">
        <f t="shared" si="55"/>
        <v>29791</v>
      </c>
      <c r="L437" s="2">
        <f t="shared" si="56"/>
        <v>29791</v>
      </c>
      <c r="M437" s="2">
        <f t="shared" si="57"/>
        <v>29791</v>
      </c>
      <c r="N437" s="2">
        <f t="shared" si="58"/>
        <v>29791</v>
      </c>
      <c r="O437" s="96">
        <f t="shared" si="58"/>
        <v>29791</v>
      </c>
      <c r="P437" s="2"/>
    </row>
    <row r="438" spans="1:16" hidden="1" x14ac:dyDescent="0.2">
      <c r="A438">
        <v>9596</v>
      </c>
      <c r="B438">
        <v>1981</v>
      </c>
      <c r="C438" s="47">
        <f t="shared" ca="1" si="52"/>
        <v>43</v>
      </c>
      <c r="D438" s="2" t="s">
        <v>23</v>
      </c>
      <c r="E438" s="2" t="s">
        <v>32</v>
      </c>
      <c r="F438" s="2" t="s">
        <v>663</v>
      </c>
      <c r="G438" s="4" t="str">
        <f t="shared" si="59"/>
        <v>58,692.00</v>
      </c>
      <c r="H438" s="32">
        <f t="shared" si="53"/>
        <v>58692</v>
      </c>
      <c r="I438" s="2">
        <v>6931</v>
      </c>
      <c r="J438" s="2">
        <f t="shared" si="54"/>
        <v>58692</v>
      </c>
      <c r="K438" s="2">
        <f t="shared" si="55"/>
        <v>58692</v>
      </c>
      <c r="L438" s="2">
        <f t="shared" si="56"/>
        <v>58692</v>
      </c>
      <c r="M438" s="2">
        <f t="shared" si="57"/>
        <v>58692</v>
      </c>
      <c r="N438" s="2">
        <f t="shared" si="58"/>
        <v>58692</v>
      </c>
      <c r="O438" s="96">
        <f t="shared" si="58"/>
        <v>58692</v>
      </c>
      <c r="P438" s="2"/>
    </row>
    <row r="439" spans="1:16" hidden="1" x14ac:dyDescent="0.2">
      <c r="A439">
        <v>2727</v>
      </c>
      <c r="B439">
        <v>1974</v>
      </c>
      <c r="C439" s="47">
        <f t="shared" ca="1" si="52"/>
        <v>50</v>
      </c>
      <c r="D439" s="2" t="s">
        <v>23</v>
      </c>
      <c r="E439" s="2" t="s">
        <v>32</v>
      </c>
      <c r="F439" s="2" t="s">
        <v>664</v>
      </c>
      <c r="G439" s="4" t="str">
        <f t="shared" si="59"/>
        <v>39,356.00</v>
      </c>
      <c r="H439" s="32">
        <f t="shared" si="53"/>
        <v>39356</v>
      </c>
      <c r="I439" s="2">
        <v>9596</v>
      </c>
      <c r="J439" s="2">
        <f t="shared" si="54"/>
        <v>39356</v>
      </c>
      <c r="K439" s="2">
        <f t="shared" si="55"/>
        <v>39356</v>
      </c>
      <c r="L439" s="2">
        <f t="shared" si="56"/>
        <v>39356</v>
      </c>
      <c r="M439" s="2">
        <f t="shared" si="57"/>
        <v>39356</v>
      </c>
      <c r="N439" s="2">
        <f t="shared" si="58"/>
        <v>39356</v>
      </c>
      <c r="O439" s="96">
        <f t="shared" si="58"/>
        <v>39356</v>
      </c>
      <c r="P439" s="2"/>
    </row>
    <row r="440" spans="1:16" hidden="1" x14ac:dyDescent="0.2">
      <c r="A440">
        <v>8416</v>
      </c>
      <c r="B440">
        <v>1982</v>
      </c>
      <c r="C440" s="47">
        <f t="shared" ca="1" si="52"/>
        <v>42</v>
      </c>
      <c r="D440" s="2" t="s">
        <v>53</v>
      </c>
      <c r="E440" s="2" t="s">
        <v>32</v>
      </c>
      <c r="F440" s="2" t="s">
        <v>665</v>
      </c>
      <c r="G440" s="4" t="str">
        <f t="shared" si="59"/>
        <v>76,234.00</v>
      </c>
      <c r="H440" s="32">
        <f t="shared" si="53"/>
        <v>76234</v>
      </c>
      <c r="I440" s="2">
        <v>2727</v>
      </c>
      <c r="J440" s="2">
        <f t="shared" si="54"/>
        <v>76234</v>
      </c>
      <c r="K440" s="2">
        <f t="shared" si="55"/>
        <v>76234</v>
      </c>
      <c r="L440" s="2">
        <f t="shared" si="56"/>
        <v>76234</v>
      </c>
      <c r="M440" s="2">
        <f t="shared" si="57"/>
        <v>76234</v>
      </c>
      <c r="N440" s="2">
        <f t="shared" si="58"/>
        <v>76234</v>
      </c>
      <c r="O440" s="96">
        <f t="shared" si="58"/>
        <v>76234</v>
      </c>
      <c r="P440" s="2"/>
    </row>
    <row r="441" spans="1:16" hidden="1" x14ac:dyDescent="0.2">
      <c r="A441">
        <v>3967</v>
      </c>
      <c r="B441">
        <v>1972</v>
      </c>
      <c r="C441" s="47">
        <f t="shared" ca="1" si="52"/>
        <v>52</v>
      </c>
      <c r="D441" s="2" t="s">
        <v>23</v>
      </c>
      <c r="E441" s="2" t="s">
        <v>32</v>
      </c>
      <c r="F441" s="2" t="s">
        <v>666</v>
      </c>
      <c r="G441" s="4" t="str">
        <f t="shared" si="59"/>
        <v>55,434.00</v>
      </c>
      <c r="H441" s="32">
        <f t="shared" si="53"/>
        <v>55434</v>
      </c>
      <c r="I441" s="2">
        <v>8416</v>
      </c>
      <c r="J441" s="2">
        <f t="shared" si="54"/>
        <v>55434</v>
      </c>
      <c r="K441" s="2">
        <f t="shared" si="55"/>
        <v>55434</v>
      </c>
      <c r="L441" s="2">
        <f t="shared" si="56"/>
        <v>55434</v>
      </c>
      <c r="M441" s="2">
        <f t="shared" si="57"/>
        <v>55434</v>
      </c>
      <c r="N441" s="2">
        <f t="shared" si="58"/>
        <v>55434</v>
      </c>
      <c r="O441" s="96">
        <f t="shared" si="58"/>
        <v>55434</v>
      </c>
      <c r="P441" s="2"/>
    </row>
    <row r="442" spans="1:16" hidden="1" x14ac:dyDescent="0.2">
      <c r="A442">
        <v>2139</v>
      </c>
      <c r="B442">
        <v>1976</v>
      </c>
      <c r="C442" s="47">
        <f t="shared" ca="1" si="52"/>
        <v>48</v>
      </c>
      <c r="D442" s="2" t="s">
        <v>53</v>
      </c>
      <c r="E442" s="2" t="s">
        <v>32</v>
      </c>
      <c r="F442" s="2" t="s">
        <v>667</v>
      </c>
      <c r="G442" s="4" t="str">
        <f t="shared" si="59"/>
        <v>66,835.00</v>
      </c>
      <c r="H442" s="32">
        <f t="shared" si="53"/>
        <v>66835</v>
      </c>
      <c r="I442" s="2">
        <v>3967</v>
      </c>
      <c r="J442" s="2">
        <f t="shared" si="54"/>
        <v>66835</v>
      </c>
      <c r="K442" s="2">
        <f t="shared" si="55"/>
        <v>66835</v>
      </c>
      <c r="L442" s="2">
        <f t="shared" si="56"/>
        <v>66835</v>
      </c>
      <c r="M442" s="2">
        <f t="shared" si="57"/>
        <v>66835</v>
      </c>
      <c r="N442" s="2">
        <f t="shared" si="58"/>
        <v>66835</v>
      </c>
      <c r="O442" s="96">
        <f t="shared" si="58"/>
        <v>66835</v>
      </c>
      <c r="P442" s="2"/>
    </row>
    <row r="443" spans="1:16" hidden="1" x14ac:dyDescent="0.2">
      <c r="A443">
        <v>2162</v>
      </c>
      <c r="B443">
        <v>1977</v>
      </c>
      <c r="C443" s="47">
        <f t="shared" ca="1" si="52"/>
        <v>47</v>
      </c>
      <c r="D443" s="2" t="s">
        <v>53</v>
      </c>
      <c r="E443" s="2" t="s">
        <v>32</v>
      </c>
      <c r="F443" s="2" t="s">
        <v>667</v>
      </c>
      <c r="G443" s="4" t="str">
        <f t="shared" si="59"/>
        <v>66,835.00</v>
      </c>
      <c r="H443" s="32">
        <f t="shared" si="53"/>
        <v>66835</v>
      </c>
      <c r="I443" s="2">
        <v>2139</v>
      </c>
      <c r="J443" s="2">
        <f t="shared" si="54"/>
        <v>66835</v>
      </c>
      <c r="K443" s="2">
        <f t="shared" si="55"/>
        <v>66835</v>
      </c>
      <c r="L443" s="2">
        <f t="shared" si="56"/>
        <v>66835</v>
      </c>
      <c r="M443" s="2">
        <f t="shared" si="57"/>
        <v>66835</v>
      </c>
      <c r="N443" s="2">
        <f t="shared" si="58"/>
        <v>66835</v>
      </c>
      <c r="O443" s="96">
        <f t="shared" si="58"/>
        <v>66835</v>
      </c>
      <c r="P443" s="2"/>
    </row>
    <row r="444" spans="1:16" hidden="1" x14ac:dyDescent="0.2">
      <c r="A444">
        <v>9242</v>
      </c>
      <c r="B444">
        <v>1991</v>
      </c>
      <c r="C444" s="47">
        <f t="shared" ca="1" si="52"/>
        <v>33</v>
      </c>
      <c r="D444" s="2" t="s">
        <v>23</v>
      </c>
      <c r="E444" s="2" t="s">
        <v>32</v>
      </c>
      <c r="F444" s="2" t="s">
        <v>668</v>
      </c>
      <c r="G444" s="4" t="str">
        <f t="shared" si="59"/>
        <v>71,965.00</v>
      </c>
      <c r="H444" s="32">
        <f t="shared" si="53"/>
        <v>71965</v>
      </c>
      <c r="I444" s="2">
        <v>2162</v>
      </c>
      <c r="J444" s="2">
        <f t="shared" si="54"/>
        <v>71965</v>
      </c>
      <c r="K444" s="2">
        <f t="shared" si="55"/>
        <v>71965</v>
      </c>
      <c r="L444" s="2">
        <f t="shared" si="56"/>
        <v>71965</v>
      </c>
      <c r="M444" s="2">
        <f t="shared" si="57"/>
        <v>71965</v>
      </c>
      <c r="N444" s="2">
        <f t="shared" si="58"/>
        <v>71965</v>
      </c>
      <c r="O444" s="96">
        <f t="shared" si="58"/>
        <v>71965</v>
      </c>
      <c r="P444" s="2"/>
    </row>
    <row r="445" spans="1:16" hidden="1" x14ac:dyDescent="0.2">
      <c r="A445">
        <v>10595</v>
      </c>
      <c r="B445">
        <v>1991</v>
      </c>
      <c r="C445" s="47">
        <f t="shared" ca="1" si="52"/>
        <v>33</v>
      </c>
      <c r="D445" s="2" t="s">
        <v>23</v>
      </c>
      <c r="E445" s="2" t="s">
        <v>32</v>
      </c>
      <c r="F445" s="2" t="s">
        <v>680</v>
      </c>
      <c r="G445" s="4" t="str">
        <f t="shared" si="59"/>
        <v>65,991.00</v>
      </c>
      <c r="H445" s="32">
        <f t="shared" si="53"/>
        <v>65991</v>
      </c>
      <c r="I445" s="2">
        <v>9242</v>
      </c>
      <c r="J445" s="2">
        <f t="shared" si="54"/>
        <v>65991</v>
      </c>
      <c r="K445" s="2">
        <f t="shared" si="55"/>
        <v>65991</v>
      </c>
      <c r="L445" s="2">
        <f t="shared" si="56"/>
        <v>65991</v>
      </c>
      <c r="M445" s="2">
        <f t="shared" si="57"/>
        <v>65991</v>
      </c>
      <c r="N445" s="2">
        <f t="shared" si="58"/>
        <v>65991</v>
      </c>
      <c r="O445" s="96">
        <f t="shared" si="58"/>
        <v>65991</v>
      </c>
      <c r="P445" s="2"/>
    </row>
    <row r="446" spans="1:16" hidden="1" x14ac:dyDescent="0.2">
      <c r="A446">
        <v>4855</v>
      </c>
      <c r="B446">
        <v>1975</v>
      </c>
      <c r="C446" s="47">
        <f t="shared" ca="1" si="52"/>
        <v>49</v>
      </c>
      <c r="D446" s="2" t="s">
        <v>40</v>
      </c>
      <c r="E446" s="2" t="s">
        <v>32</v>
      </c>
      <c r="F446" s="2" t="s">
        <v>682</v>
      </c>
      <c r="G446" s="4" t="str">
        <f t="shared" si="59"/>
        <v>160,803.00</v>
      </c>
      <c r="H446" s="32">
        <f t="shared" si="53"/>
        <v>160803</v>
      </c>
      <c r="I446" s="2">
        <v>10595</v>
      </c>
      <c r="J446" s="2">
        <f t="shared" si="54"/>
        <v>160803</v>
      </c>
      <c r="K446" s="2">
        <f t="shared" si="55"/>
        <v>160803</v>
      </c>
      <c r="L446" s="2">
        <f t="shared" si="56"/>
        <v>160803</v>
      </c>
      <c r="M446" s="2">
        <f t="shared" si="57"/>
        <v>160803</v>
      </c>
      <c r="N446" s="2">
        <f t="shared" si="58"/>
        <v>160803</v>
      </c>
      <c r="O446" s="96">
        <f t="shared" si="58"/>
        <v>160803</v>
      </c>
      <c r="P446" s="2"/>
    </row>
    <row r="447" spans="1:16" hidden="1" x14ac:dyDescent="0.2">
      <c r="A447">
        <v>5049</v>
      </c>
      <c r="B447">
        <v>1975</v>
      </c>
      <c r="C447" s="47">
        <f t="shared" ca="1" si="52"/>
        <v>49</v>
      </c>
      <c r="D447" s="2" t="s">
        <v>53</v>
      </c>
      <c r="E447" s="2" t="s">
        <v>32</v>
      </c>
      <c r="F447" s="2" t="s">
        <v>683</v>
      </c>
      <c r="G447" s="4" t="str">
        <f t="shared" si="59"/>
        <v>43,783.00</v>
      </c>
      <c r="H447" s="32">
        <f t="shared" si="53"/>
        <v>43783</v>
      </c>
      <c r="I447" s="2">
        <v>4855</v>
      </c>
      <c r="J447" s="2">
        <f t="shared" si="54"/>
        <v>43783</v>
      </c>
      <c r="K447" s="2">
        <f t="shared" si="55"/>
        <v>43783</v>
      </c>
      <c r="L447" s="2">
        <f t="shared" si="56"/>
        <v>43783</v>
      </c>
      <c r="M447" s="2">
        <f t="shared" si="57"/>
        <v>43783</v>
      </c>
      <c r="N447" s="2">
        <f t="shared" si="58"/>
        <v>43783</v>
      </c>
      <c r="O447" s="96">
        <f t="shared" si="58"/>
        <v>43783</v>
      </c>
      <c r="P447" s="2"/>
    </row>
    <row r="448" spans="1:16" hidden="1" x14ac:dyDescent="0.2">
      <c r="A448">
        <v>4967</v>
      </c>
      <c r="B448">
        <v>1961</v>
      </c>
      <c r="C448" s="47">
        <f t="shared" ca="1" si="52"/>
        <v>63</v>
      </c>
      <c r="D448" s="2" t="s">
        <v>40</v>
      </c>
      <c r="E448" s="2" t="s">
        <v>32</v>
      </c>
      <c r="F448" s="2" t="s">
        <v>684</v>
      </c>
      <c r="G448" s="4" t="str">
        <f t="shared" si="59"/>
        <v>30,396.00</v>
      </c>
      <c r="H448" s="32">
        <f t="shared" si="53"/>
        <v>30396</v>
      </c>
      <c r="I448" s="2">
        <v>5049</v>
      </c>
      <c r="J448" s="2">
        <f t="shared" si="54"/>
        <v>30396</v>
      </c>
      <c r="K448" s="2">
        <f t="shared" si="55"/>
        <v>30396</v>
      </c>
      <c r="L448" s="2">
        <f t="shared" si="56"/>
        <v>30396</v>
      </c>
      <c r="M448" s="2">
        <f t="shared" si="57"/>
        <v>30396</v>
      </c>
      <c r="N448" s="2">
        <f t="shared" si="58"/>
        <v>30396</v>
      </c>
      <c r="O448" s="96">
        <f t="shared" si="58"/>
        <v>30396</v>
      </c>
      <c r="P448" s="2"/>
    </row>
    <row r="449" spans="1:16" hidden="1" x14ac:dyDescent="0.2">
      <c r="A449">
        <v>9215</v>
      </c>
      <c r="B449">
        <v>1981</v>
      </c>
      <c r="C449" s="47">
        <f t="shared" ca="1" si="52"/>
        <v>43</v>
      </c>
      <c r="D449" s="2" t="s">
        <v>40</v>
      </c>
      <c r="E449" s="2" t="s">
        <v>32</v>
      </c>
      <c r="F449" s="2" t="s">
        <v>686</v>
      </c>
      <c r="G449" s="4" t="str">
        <f t="shared" si="59"/>
        <v>65,526.00</v>
      </c>
      <c r="H449" s="32">
        <f t="shared" si="53"/>
        <v>65526</v>
      </c>
      <c r="I449" s="2">
        <v>4967</v>
      </c>
      <c r="J449" s="2">
        <f t="shared" si="54"/>
        <v>65526</v>
      </c>
      <c r="K449" s="2">
        <f t="shared" si="55"/>
        <v>65526</v>
      </c>
      <c r="L449" s="2">
        <f t="shared" si="56"/>
        <v>65526</v>
      </c>
      <c r="M449" s="2">
        <f t="shared" si="57"/>
        <v>65526</v>
      </c>
      <c r="N449" s="2">
        <f t="shared" si="58"/>
        <v>65526</v>
      </c>
      <c r="O449" s="96">
        <f t="shared" si="58"/>
        <v>65526</v>
      </c>
      <c r="P449" s="2"/>
    </row>
    <row r="450" spans="1:16" hidden="1" x14ac:dyDescent="0.2">
      <c r="A450">
        <v>3525</v>
      </c>
      <c r="B450">
        <v>1971</v>
      </c>
      <c r="C450" s="47">
        <f t="shared" ca="1" si="52"/>
        <v>53</v>
      </c>
      <c r="D450" s="2" t="s">
        <v>40</v>
      </c>
      <c r="E450" s="2" t="s">
        <v>32</v>
      </c>
      <c r="F450" s="2" t="s">
        <v>686</v>
      </c>
      <c r="G450" s="4" t="str">
        <f t="shared" si="59"/>
        <v>65,526.00</v>
      </c>
      <c r="H450" s="32">
        <f t="shared" si="53"/>
        <v>65526</v>
      </c>
      <c r="I450" s="2">
        <v>9215</v>
      </c>
      <c r="J450" s="2">
        <f t="shared" si="54"/>
        <v>65526</v>
      </c>
      <c r="K450" s="2">
        <f t="shared" si="55"/>
        <v>65526</v>
      </c>
      <c r="L450" s="2">
        <f t="shared" si="56"/>
        <v>65526</v>
      </c>
      <c r="M450" s="2">
        <f t="shared" si="57"/>
        <v>65526</v>
      </c>
      <c r="N450" s="2">
        <f t="shared" si="58"/>
        <v>65526</v>
      </c>
      <c r="O450" s="96">
        <f t="shared" si="58"/>
        <v>65526</v>
      </c>
      <c r="P450" s="2"/>
    </row>
    <row r="451" spans="1:16" hidden="1" x14ac:dyDescent="0.2">
      <c r="A451">
        <v>3619</v>
      </c>
      <c r="B451">
        <v>1961</v>
      </c>
      <c r="C451" s="47">
        <f t="shared" ca="1" si="52"/>
        <v>63</v>
      </c>
      <c r="D451" s="2" t="s">
        <v>23</v>
      </c>
      <c r="E451" s="2" t="s">
        <v>32</v>
      </c>
      <c r="F451" s="2" t="s">
        <v>687</v>
      </c>
      <c r="G451" s="4" t="str">
        <f t="shared" si="59"/>
        <v>55,956.00</v>
      </c>
      <c r="H451" s="32">
        <f t="shared" si="53"/>
        <v>55956</v>
      </c>
      <c r="I451" s="2">
        <v>3525</v>
      </c>
      <c r="J451" s="2">
        <f t="shared" si="54"/>
        <v>55956</v>
      </c>
      <c r="K451" s="2">
        <f t="shared" si="55"/>
        <v>55956</v>
      </c>
      <c r="L451" s="2">
        <f t="shared" si="56"/>
        <v>55956</v>
      </c>
      <c r="M451" s="2">
        <f t="shared" si="57"/>
        <v>55956</v>
      </c>
      <c r="N451" s="2">
        <f t="shared" si="58"/>
        <v>55956</v>
      </c>
      <c r="O451" s="96">
        <f t="shared" si="58"/>
        <v>55956</v>
      </c>
      <c r="P451" s="2"/>
    </row>
    <row r="452" spans="1:16" hidden="1" x14ac:dyDescent="0.2">
      <c r="A452">
        <v>4415</v>
      </c>
      <c r="B452">
        <v>1962</v>
      </c>
      <c r="C452" s="47">
        <f t="shared" ref="C452:C515" ca="1" si="60">(YEAR(NOW())-B452)</f>
        <v>62</v>
      </c>
      <c r="D452" s="2" t="s">
        <v>40</v>
      </c>
      <c r="E452" s="2" t="s">
        <v>32</v>
      </c>
      <c r="F452" s="2" t="s">
        <v>689</v>
      </c>
      <c r="G452" s="4" t="str">
        <f t="shared" si="59"/>
        <v>57,236.00</v>
      </c>
      <c r="H452" s="32">
        <f t="shared" ref="H452:H515" si="61">VALUE(G452)</f>
        <v>57236</v>
      </c>
      <c r="I452" s="2">
        <v>3619</v>
      </c>
      <c r="J452" s="2">
        <f t="shared" ref="J452:J515" si="62">IF(AND($D452="Basic",$H452&lt;10000),$V$29,$H452)</f>
        <v>57236</v>
      </c>
      <c r="K452" s="2">
        <f t="shared" ref="K452:K515" si="63">IF(AND($D452="Graduation",J452&lt;10000),$V$30,J452)</f>
        <v>57236</v>
      </c>
      <c r="L452" s="2">
        <f t="shared" ref="L452:L515" si="64">IF(AND($D452="2n Cycle",K452&lt;10000),$V$31,K452)</f>
        <v>57236</v>
      </c>
      <c r="M452" s="2">
        <f t="shared" ref="M452:M515" si="65">IF(AND($D452="Master",L452&lt;10000),$V$32,L452)</f>
        <v>57236</v>
      </c>
      <c r="N452" s="2">
        <f t="shared" ref="N452:O515" si="66">IF(AND($D452="PhD",M452&lt;10000),$V$33,M452)</f>
        <v>57236</v>
      </c>
      <c r="O452" s="96">
        <f t="shared" si="66"/>
        <v>57236</v>
      </c>
      <c r="P452" s="2"/>
    </row>
    <row r="453" spans="1:16" hidden="1" x14ac:dyDescent="0.2">
      <c r="A453">
        <v>3645</v>
      </c>
      <c r="B453">
        <v>1973</v>
      </c>
      <c r="C453" s="47">
        <f t="shared" ca="1" si="60"/>
        <v>51</v>
      </c>
      <c r="D453" s="2" t="s">
        <v>23</v>
      </c>
      <c r="E453" s="2" t="s">
        <v>32</v>
      </c>
      <c r="F453" s="2" t="s">
        <v>692</v>
      </c>
      <c r="G453" s="4" t="str">
        <f t="shared" ref="G453:G516" si="67">REPLACE(F453,1,1,"")</f>
        <v>33,622.00</v>
      </c>
      <c r="H453" s="32">
        <f t="shared" si="61"/>
        <v>33622</v>
      </c>
      <c r="I453" s="2">
        <v>4415</v>
      </c>
      <c r="J453" s="2">
        <f t="shared" si="62"/>
        <v>33622</v>
      </c>
      <c r="K453" s="2">
        <f t="shared" si="63"/>
        <v>33622</v>
      </c>
      <c r="L453" s="2">
        <f t="shared" si="64"/>
        <v>33622</v>
      </c>
      <c r="M453" s="2">
        <f t="shared" si="65"/>
        <v>33622</v>
      </c>
      <c r="N453" s="2">
        <f t="shared" si="66"/>
        <v>33622</v>
      </c>
      <c r="O453" s="96">
        <f t="shared" si="66"/>
        <v>33622</v>
      </c>
      <c r="P453" s="2"/>
    </row>
    <row r="454" spans="1:16" hidden="1" x14ac:dyDescent="0.2">
      <c r="A454">
        <v>4692</v>
      </c>
      <c r="B454">
        <v>1977</v>
      </c>
      <c r="C454" s="47">
        <f t="shared" ca="1" si="60"/>
        <v>47</v>
      </c>
      <c r="D454" s="2" t="s">
        <v>40</v>
      </c>
      <c r="E454" s="2" t="s">
        <v>32</v>
      </c>
      <c r="F454" s="2" t="s">
        <v>702</v>
      </c>
      <c r="G454" s="4" t="str">
        <f t="shared" si="67"/>
        <v>45,921.00</v>
      </c>
      <c r="H454" s="32">
        <f t="shared" si="61"/>
        <v>45921</v>
      </c>
      <c r="I454" s="2">
        <v>3645</v>
      </c>
      <c r="J454" s="2">
        <f t="shared" si="62"/>
        <v>45921</v>
      </c>
      <c r="K454" s="2">
        <f t="shared" si="63"/>
        <v>45921</v>
      </c>
      <c r="L454" s="2">
        <f t="shared" si="64"/>
        <v>45921</v>
      </c>
      <c r="M454" s="2">
        <f t="shared" si="65"/>
        <v>45921</v>
      </c>
      <c r="N454" s="2">
        <f t="shared" si="66"/>
        <v>45921</v>
      </c>
      <c r="O454" s="96">
        <f t="shared" si="66"/>
        <v>45921</v>
      </c>
      <c r="P454" s="2"/>
    </row>
    <row r="455" spans="1:16" hidden="1" x14ac:dyDescent="0.2">
      <c r="A455">
        <v>3955</v>
      </c>
      <c r="B455">
        <v>1966</v>
      </c>
      <c r="C455" s="47">
        <f t="shared" ca="1" si="60"/>
        <v>58</v>
      </c>
      <c r="D455" s="2" t="s">
        <v>53</v>
      </c>
      <c r="E455" s="2" t="s">
        <v>32</v>
      </c>
      <c r="F455" s="2" t="s">
        <v>706</v>
      </c>
      <c r="G455" s="4" t="str">
        <f t="shared" si="67"/>
        <v>77,027.00</v>
      </c>
      <c r="H455" s="32">
        <f t="shared" si="61"/>
        <v>77027</v>
      </c>
      <c r="I455" s="2">
        <v>4692</v>
      </c>
      <c r="J455" s="2">
        <f t="shared" si="62"/>
        <v>77027</v>
      </c>
      <c r="K455" s="2">
        <f t="shared" si="63"/>
        <v>77027</v>
      </c>
      <c r="L455" s="2">
        <f t="shared" si="64"/>
        <v>77027</v>
      </c>
      <c r="M455" s="2">
        <f t="shared" si="65"/>
        <v>77027</v>
      </c>
      <c r="N455" s="2">
        <f t="shared" si="66"/>
        <v>77027</v>
      </c>
      <c r="O455" s="96">
        <f t="shared" si="66"/>
        <v>77027</v>
      </c>
      <c r="P455" s="2"/>
    </row>
    <row r="456" spans="1:16" hidden="1" x14ac:dyDescent="0.2">
      <c r="A456">
        <v>5313</v>
      </c>
      <c r="B456">
        <v>1972</v>
      </c>
      <c r="C456" s="47">
        <f t="shared" ca="1" si="60"/>
        <v>52</v>
      </c>
      <c r="D456" s="2" t="s">
        <v>23</v>
      </c>
      <c r="E456" s="2" t="s">
        <v>32</v>
      </c>
      <c r="F456" s="2" t="s">
        <v>707</v>
      </c>
      <c r="G456" s="4" t="str">
        <f t="shared" si="67"/>
        <v>69,139.00</v>
      </c>
      <c r="H456" s="32">
        <f t="shared" si="61"/>
        <v>69139</v>
      </c>
      <c r="I456" s="2">
        <v>3955</v>
      </c>
      <c r="J456" s="2">
        <f t="shared" si="62"/>
        <v>69139</v>
      </c>
      <c r="K456" s="2">
        <f t="shared" si="63"/>
        <v>69139</v>
      </c>
      <c r="L456" s="2">
        <f t="shared" si="64"/>
        <v>69139</v>
      </c>
      <c r="M456" s="2">
        <f t="shared" si="65"/>
        <v>69139</v>
      </c>
      <c r="N456" s="2">
        <f t="shared" si="66"/>
        <v>69139</v>
      </c>
      <c r="O456" s="96">
        <f t="shared" si="66"/>
        <v>69139</v>
      </c>
      <c r="P456" s="2"/>
    </row>
    <row r="457" spans="1:16" hidden="1" x14ac:dyDescent="0.2">
      <c r="A457">
        <v>7196</v>
      </c>
      <c r="B457">
        <v>1951</v>
      </c>
      <c r="C457" s="47">
        <f t="shared" ca="1" si="60"/>
        <v>73</v>
      </c>
      <c r="D457" s="2" t="s">
        <v>23</v>
      </c>
      <c r="E457" s="2" t="s">
        <v>32</v>
      </c>
      <c r="F457" s="2" t="s">
        <v>707</v>
      </c>
      <c r="G457" s="4" t="str">
        <f t="shared" si="67"/>
        <v>69,139.00</v>
      </c>
      <c r="H457" s="32">
        <f t="shared" si="61"/>
        <v>69139</v>
      </c>
      <c r="I457" s="2">
        <v>5313</v>
      </c>
      <c r="J457" s="2">
        <f t="shared" si="62"/>
        <v>69139</v>
      </c>
      <c r="K457" s="2">
        <f t="shared" si="63"/>
        <v>69139</v>
      </c>
      <c r="L457" s="2">
        <f t="shared" si="64"/>
        <v>69139</v>
      </c>
      <c r="M457" s="2">
        <f t="shared" si="65"/>
        <v>69139</v>
      </c>
      <c r="N457" s="2">
        <f t="shared" si="66"/>
        <v>69139</v>
      </c>
      <c r="O457" s="96">
        <f t="shared" si="66"/>
        <v>69139</v>
      </c>
      <c r="P457" s="2"/>
    </row>
    <row r="458" spans="1:16" hidden="1" x14ac:dyDescent="0.2">
      <c r="A458">
        <v>1381</v>
      </c>
      <c r="B458">
        <v>1983</v>
      </c>
      <c r="C458" s="47">
        <f t="shared" ca="1" si="60"/>
        <v>41</v>
      </c>
      <c r="D458" s="2" t="s">
        <v>23</v>
      </c>
      <c r="E458" s="2" t="s">
        <v>32</v>
      </c>
      <c r="F458" s="2" t="s">
        <v>709</v>
      </c>
      <c r="G458" s="4" t="str">
        <f t="shared" si="67"/>
        <v>65,169.00</v>
      </c>
      <c r="H458" s="32">
        <f t="shared" si="61"/>
        <v>65169</v>
      </c>
      <c r="I458" s="2">
        <v>7196</v>
      </c>
      <c r="J458" s="2">
        <f t="shared" si="62"/>
        <v>65169</v>
      </c>
      <c r="K458" s="2">
        <f t="shared" si="63"/>
        <v>65169</v>
      </c>
      <c r="L458" s="2">
        <f t="shared" si="64"/>
        <v>65169</v>
      </c>
      <c r="M458" s="2">
        <f t="shared" si="65"/>
        <v>65169</v>
      </c>
      <c r="N458" s="2">
        <f t="shared" si="66"/>
        <v>65169</v>
      </c>
      <c r="O458" s="96">
        <f t="shared" si="66"/>
        <v>65169</v>
      </c>
      <c r="P458" s="2"/>
    </row>
    <row r="459" spans="1:16" hidden="1" x14ac:dyDescent="0.2">
      <c r="A459">
        <v>10951</v>
      </c>
      <c r="B459">
        <v>1969</v>
      </c>
      <c r="C459" s="47">
        <f t="shared" ca="1" si="60"/>
        <v>55</v>
      </c>
      <c r="D459" s="2" t="s">
        <v>23</v>
      </c>
      <c r="E459" s="2" t="s">
        <v>32</v>
      </c>
      <c r="F459" s="2" t="s">
        <v>712</v>
      </c>
      <c r="G459" s="4" t="str">
        <f t="shared" si="67"/>
        <v>69,755.00</v>
      </c>
      <c r="H459" s="32">
        <f t="shared" si="61"/>
        <v>69755</v>
      </c>
      <c r="I459" s="2">
        <v>1381</v>
      </c>
      <c r="J459" s="2">
        <f t="shared" si="62"/>
        <v>69755</v>
      </c>
      <c r="K459" s="2">
        <f t="shared" si="63"/>
        <v>69755</v>
      </c>
      <c r="L459" s="2">
        <f t="shared" si="64"/>
        <v>69755</v>
      </c>
      <c r="M459" s="2">
        <f t="shared" si="65"/>
        <v>69755</v>
      </c>
      <c r="N459" s="2">
        <f t="shared" si="66"/>
        <v>69755</v>
      </c>
      <c r="O459" s="96">
        <f t="shared" si="66"/>
        <v>69755</v>
      </c>
      <c r="P459" s="2"/>
    </row>
    <row r="460" spans="1:16" hidden="1" x14ac:dyDescent="0.2">
      <c r="A460">
        <v>4322</v>
      </c>
      <c r="B460">
        <v>1959</v>
      </c>
      <c r="C460" s="47">
        <f t="shared" ca="1" si="60"/>
        <v>65</v>
      </c>
      <c r="D460" s="2" t="s">
        <v>40</v>
      </c>
      <c r="E460" s="2" t="s">
        <v>32</v>
      </c>
      <c r="F460" s="2" t="s">
        <v>713</v>
      </c>
      <c r="G460" s="4" t="str">
        <f t="shared" si="67"/>
        <v>54,456.00</v>
      </c>
      <c r="H460" s="32">
        <f t="shared" si="61"/>
        <v>54456</v>
      </c>
      <c r="I460" s="2">
        <v>10951</v>
      </c>
      <c r="J460" s="2">
        <f t="shared" si="62"/>
        <v>54456</v>
      </c>
      <c r="K460" s="2">
        <f t="shared" si="63"/>
        <v>54456</v>
      </c>
      <c r="L460" s="2">
        <f t="shared" si="64"/>
        <v>54456</v>
      </c>
      <c r="M460" s="2">
        <f t="shared" si="65"/>
        <v>54456</v>
      </c>
      <c r="N460" s="2">
        <f t="shared" si="66"/>
        <v>54456</v>
      </c>
      <c r="O460" s="96">
        <f t="shared" si="66"/>
        <v>54456</v>
      </c>
      <c r="P460" s="2"/>
    </row>
    <row r="461" spans="1:16" hidden="1" x14ac:dyDescent="0.2">
      <c r="A461">
        <v>7444</v>
      </c>
      <c r="B461">
        <v>1970</v>
      </c>
      <c r="C461" s="47">
        <f t="shared" ca="1" si="60"/>
        <v>54</v>
      </c>
      <c r="D461" s="2" t="s">
        <v>23</v>
      </c>
      <c r="E461" s="2" t="s">
        <v>32</v>
      </c>
      <c r="F461" s="2" t="s">
        <v>717</v>
      </c>
      <c r="G461" s="4" t="str">
        <f t="shared" si="67"/>
        <v>28,164.00</v>
      </c>
      <c r="H461" s="32">
        <f t="shared" si="61"/>
        <v>28164</v>
      </c>
      <c r="I461" s="2">
        <v>4322</v>
      </c>
      <c r="J461" s="2">
        <f t="shared" si="62"/>
        <v>28164</v>
      </c>
      <c r="K461" s="2">
        <f t="shared" si="63"/>
        <v>28164</v>
      </c>
      <c r="L461" s="2">
        <f t="shared" si="64"/>
        <v>28164</v>
      </c>
      <c r="M461" s="2">
        <f t="shared" si="65"/>
        <v>28164</v>
      </c>
      <c r="N461" s="2">
        <f t="shared" si="66"/>
        <v>28164</v>
      </c>
      <c r="O461" s="96">
        <f t="shared" si="66"/>
        <v>28164</v>
      </c>
      <c r="P461" s="2"/>
    </row>
    <row r="462" spans="1:16" hidden="1" x14ac:dyDescent="0.2">
      <c r="A462">
        <v>2942</v>
      </c>
      <c r="B462">
        <v>1965</v>
      </c>
      <c r="C462" s="47">
        <f t="shared" ca="1" si="60"/>
        <v>59</v>
      </c>
      <c r="D462" s="2" t="s">
        <v>23</v>
      </c>
      <c r="E462" s="2" t="s">
        <v>32</v>
      </c>
      <c r="F462" s="2" t="s">
        <v>720</v>
      </c>
      <c r="G462" s="4" t="str">
        <f t="shared" si="67"/>
        <v>64,795.00</v>
      </c>
      <c r="H462" s="32">
        <f t="shared" si="61"/>
        <v>64795</v>
      </c>
      <c r="I462" s="2">
        <v>7444</v>
      </c>
      <c r="J462" s="2">
        <f t="shared" si="62"/>
        <v>64795</v>
      </c>
      <c r="K462" s="2">
        <f t="shared" si="63"/>
        <v>64795</v>
      </c>
      <c r="L462" s="2">
        <f t="shared" si="64"/>
        <v>64795</v>
      </c>
      <c r="M462" s="2">
        <f t="shared" si="65"/>
        <v>64795</v>
      </c>
      <c r="N462" s="2">
        <f t="shared" si="66"/>
        <v>64795</v>
      </c>
      <c r="O462" s="96">
        <f t="shared" si="66"/>
        <v>64795</v>
      </c>
      <c r="P462" s="2"/>
    </row>
    <row r="463" spans="1:16" hidden="1" x14ac:dyDescent="0.2">
      <c r="A463">
        <v>2874</v>
      </c>
      <c r="B463">
        <v>1989</v>
      </c>
      <c r="C463" s="47">
        <f t="shared" ca="1" si="60"/>
        <v>35</v>
      </c>
      <c r="D463" s="2" t="s">
        <v>118</v>
      </c>
      <c r="E463" s="2" t="s">
        <v>32</v>
      </c>
      <c r="F463" s="2" t="s">
        <v>725</v>
      </c>
      <c r="G463" s="4" t="str">
        <f t="shared" si="67"/>
        <v>30,801.00</v>
      </c>
      <c r="H463" s="32">
        <f t="shared" si="61"/>
        <v>30801</v>
      </c>
      <c r="I463" s="2">
        <v>2942</v>
      </c>
      <c r="J463" s="2">
        <f t="shared" si="62"/>
        <v>30801</v>
      </c>
      <c r="K463" s="2">
        <f t="shared" si="63"/>
        <v>30801</v>
      </c>
      <c r="L463" s="2">
        <f t="shared" si="64"/>
        <v>30801</v>
      </c>
      <c r="M463" s="2">
        <f t="shared" si="65"/>
        <v>30801</v>
      </c>
      <c r="N463" s="2">
        <f t="shared" si="66"/>
        <v>30801</v>
      </c>
      <c r="O463" s="96">
        <f t="shared" si="66"/>
        <v>30801</v>
      </c>
      <c r="P463" s="2"/>
    </row>
    <row r="464" spans="1:16" hidden="1" x14ac:dyDescent="0.2">
      <c r="A464">
        <v>3667</v>
      </c>
      <c r="B464">
        <v>1970</v>
      </c>
      <c r="C464" s="47">
        <f t="shared" ca="1" si="60"/>
        <v>54</v>
      </c>
      <c r="D464" s="2" t="s">
        <v>53</v>
      </c>
      <c r="E464" s="2" t="s">
        <v>32</v>
      </c>
      <c r="F464" s="2" t="s">
        <v>727</v>
      </c>
      <c r="G464" s="4" t="str">
        <f t="shared" si="67"/>
        <v>83,891.00</v>
      </c>
      <c r="H464" s="32">
        <f t="shared" si="61"/>
        <v>83891</v>
      </c>
      <c r="I464" s="2">
        <v>2874</v>
      </c>
      <c r="J464" s="2">
        <f t="shared" si="62"/>
        <v>83891</v>
      </c>
      <c r="K464" s="2">
        <f t="shared" si="63"/>
        <v>83891</v>
      </c>
      <c r="L464" s="2">
        <f t="shared" si="64"/>
        <v>83891</v>
      </c>
      <c r="M464" s="2">
        <f t="shared" si="65"/>
        <v>83891</v>
      </c>
      <c r="N464" s="2">
        <f t="shared" si="66"/>
        <v>83891</v>
      </c>
      <c r="O464" s="96">
        <f t="shared" si="66"/>
        <v>83891</v>
      </c>
      <c r="P464" s="2"/>
    </row>
    <row r="465" spans="1:16" hidden="1" x14ac:dyDescent="0.2">
      <c r="A465">
        <v>3697</v>
      </c>
      <c r="B465">
        <v>1955</v>
      </c>
      <c r="C465" s="47">
        <f t="shared" ca="1" si="60"/>
        <v>69</v>
      </c>
      <c r="D465" s="2" t="s">
        <v>23</v>
      </c>
      <c r="E465" s="2" t="s">
        <v>32</v>
      </c>
      <c r="F465" s="2" t="s">
        <v>730</v>
      </c>
      <c r="G465" s="4" t="str">
        <f t="shared" si="67"/>
        <v>14,045.00</v>
      </c>
      <c r="H465" s="32">
        <f t="shared" si="61"/>
        <v>14045</v>
      </c>
      <c r="I465" s="2">
        <v>3667</v>
      </c>
      <c r="J465" s="2">
        <f t="shared" si="62"/>
        <v>14045</v>
      </c>
      <c r="K465" s="2">
        <f t="shared" si="63"/>
        <v>14045</v>
      </c>
      <c r="L465" s="2">
        <f t="shared" si="64"/>
        <v>14045</v>
      </c>
      <c r="M465" s="2">
        <f t="shared" si="65"/>
        <v>14045</v>
      </c>
      <c r="N465" s="2">
        <f t="shared" si="66"/>
        <v>14045</v>
      </c>
      <c r="O465" s="96">
        <f t="shared" si="66"/>
        <v>14045</v>
      </c>
      <c r="P465" s="2"/>
    </row>
    <row r="466" spans="1:16" hidden="1" x14ac:dyDescent="0.2">
      <c r="A466">
        <v>9955</v>
      </c>
      <c r="B466">
        <v>1955</v>
      </c>
      <c r="C466" s="47">
        <f t="shared" ca="1" si="60"/>
        <v>69</v>
      </c>
      <c r="D466" s="2" t="s">
        <v>40</v>
      </c>
      <c r="E466" s="2" t="s">
        <v>32</v>
      </c>
      <c r="F466" s="2" t="s">
        <v>731</v>
      </c>
      <c r="G466" s="4" t="str">
        <f t="shared" si="67"/>
        <v>44,155.00</v>
      </c>
      <c r="H466" s="32">
        <f t="shared" si="61"/>
        <v>44155</v>
      </c>
      <c r="I466" s="2">
        <v>3697</v>
      </c>
      <c r="J466" s="2">
        <f t="shared" si="62"/>
        <v>44155</v>
      </c>
      <c r="K466" s="2">
        <f t="shared" si="63"/>
        <v>44155</v>
      </c>
      <c r="L466" s="2">
        <f t="shared" si="64"/>
        <v>44155</v>
      </c>
      <c r="M466" s="2">
        <f t="shared" si="65"/>
        <v>44155</v>
      </c>
      <c r="N466" s="2">
        <f t="shared" si="66"/>
        <v>44155</v>
      </c>
      <c r="O466" s="96">
        <f t="shared" si="66"/>
        <v>44155</v>
      </c>
      <c r="P466" s="2"/>
    </row>
    <row r="467" spans="1:16" hidden="1" x14ac:dyDescent="0.2">
      <c r="A467">
        <v>5320</v>
      </c>
      <c r="B467">
        <v>1974</v>
      </c>
      <c r="C467" s="47">
        <f t="shared" ca="1" si="60"/>
        <v>50</v>
      </c>
      <c r="D467" s="2" t="s">
        <v>23</v>
      </c>
      <c r="E467" s="2" t="s">
        <v>32</v>
      </c>
      <c r="F467" s="2" t="s">
        <v>734</v>
      </c>
      <c r="G467" s="4" t="str">
        <f t="shared" si="67"/>
        <v>31,353.00</v>
      </c>
      <c r="H467" s="32">
        <f t="shared" si="61"/>
        <v>31353</v>
      </c>
      <c r="I467" s="2">
        <v>9955</v>
      </c>
      <c r="J467" s="2">
        <f t="shared" si="62"/>
        <v>31353</v>
      </c>
      <c r="K467" s="2">
        <f t="shared" si="63"/>
        <v>31353</v>
      </c>
      <c r="L467" s="2">
        <f t="shared" si="64"/>
        <v>31353</v>
      </c>
      <c r="M467" s="2">
        <f t="shared" si="65"/>
        <v>31353</v>
      </c>
      <c r="N467" s="2">
        <f t="shared" si="66"/>
        <v>31353</v>
      </c>
      <c r="O467" s="96">
        <f t="shared" si="66"/>
        <v>31353</v>
      </c>
      <c r="P467" s="2"/>
    </row>
    <row r="468" spans="1:16" hidden="1" x14ac:dyDescent="0.2">
      <c r="A468">
        <v>6422</v>
      </c>
      <c r="B468">
        <v>1955</v>
      </c>
      <c r="C468" s="47">
        <f t="shared" ca="1" si="60"/>
        <v>69</v>
      </c>
      <c r="D468" s="2" t="s">
        <v>23</v>
      </c>
      <c r="E468" s="2" t="s">
        <v>32</v>
      </c>
      <c r="F468" s="2" t="s">
        <v>734</v>
      </c>
      <c r="G468" s="4" t="str">
        <f t="shared" si="67"/>
        <v>31,353.00</v>
      </c>
      <c r="H468" s="32">
        <f t="shared" si="61"/>
        <v>31353</v>
      </c>
      <c r="I468" s="2">
        <v>5320</v>
      </c>
      <c r="J468" s="2">
        <f t="shared" si="62"/>
        <v>31353</v>
      </c>
      <c r="K468" s="2">
        <f t="shared" si="63"/>
        <v>31353</v>
      </c>
      <c r="L468" s="2">
        <f t="shared" si="64"/>
        <v>31353</v>
      </c>
      <c r="M468" s="2">
        <f t="shared" si="65"/>
        <v>31353</v>
      </c>
      <c r="N468" s="2">
        <f t="shared" si="66"/>
        <v>31353</v>
      </c>
      <c r="O468" s="96">
        <f t="shared" si="66"/>
        <v>31353</v>
      </c>
      <c r="P468" s="2"/>
    </row>
    <row r="469" spans="1:16" hidden="1" x14ac:dyDescent="0.2">
      <c r="A469">
        <v>3690</v>
      </c>
      <c r="B469">
        <v>1987</v>
      </c>
      <c r="C469" s="47">
        <f t="shared" ca="1" si="60"/>
        <v>37</v>
      </c>
      <c r="D469" s="2" t="s">
        <v>53</v>
      </c>
      <c r="E469" s="2" t="s">
        <v>32</v>
      </c>
      <c r="F469" s="2" t="s">
        <v>742</v>
      </c>
      <c r="G469" s="4" t="str">
        <f t="shared" si="67"/>
        <v>36,262.00</v>
      </c>
      <c r="H469" s="32">
        <f t="shared" si="61"/>
        <v>36262</v>
      </c>
      <c r="I469" s="2">
        <v>6422</v>
      </c>
      <c r="J469" s="2">
        <f t="shared" si="62"/>
        <v>36262</v>
      </c>
      <c r="K469" s="2">
        <f t="shared" si="63"/>
        <v>36262</v>
      </c>
      <c r="L469" s="2">
        <f t="shared" si="64"/>
        <v>36262</v>
      </c>
      <c r="M469" s="2">
        <f t="shared" si="65"/>
        <v>36262</v>
      </c>
      <c r="N469" s="2">
        <f t="shared" si="66"/>
        <v>36262</v>
      </c>
      <c r="O469" s="96">
        <f t="shared" si="66"/>
        <v>36262</v>
      </c>
      <c r="P469" s="2"/>
    </row>
    <row r="470" spans="1:16" hidden="1" x14ac:dyDescent="0.2">
      <c r="A470">
        <v>2408</v>
      </c>
      <c r="B470">
        <v>1977</v>
      </c>
      <c r="C470" s="47">
        <f t="shared" ca="1" si="60"/>
        <v>47</v>
      </c>
      <c r="D470" s="2" t="s">
        <v>53</v>
      </c>
      <c r="E470" s="2" t="s">
        <v>32</v>
      </c>
      <c r="F470" s="2" t="s">
        <v>750</v>
      </c>
      <c r="G470" s="4" t="str">
        <f t="shared" si="67"/>
        <v>48,150.00</v>
      </c>
      <c r="H470" s="32">
        <f t="shared" si="61"/>
        <v>48150</v>
      </c>
      <c r="I470" s="2">
        <v>3690</v>
      </c>
      <c r="J470" s="2">
        <f t="shared" si="62"/>
        <v>48150</v>
      </c>
      <c r="K470" s="2">
        <f t="shared" si="63"/>
        <v>48150</v>
      </c>
      <c r="L470" s="2">
        <f t="shared" si="64"/>
        <v>48150</v>
      </c>
      <c r="M470" s="2">
        <f t="shared" si="65"/>
        <v>48150</v>
      </c>
      <c r="N470" s="2">
        <f t="shared" si="66"/>
        <v>48150</v>
      </c>
      <c r="O470" s="96">
        <f t="shared" si="66"/>
        <v>48150</v>
      </c>
      <c r="P470" s="2"/>
    </row>
    <row r="471" spans="1:16" hidden="1" x14ac:dyDescent="0.2">
      <c r="A471">
        <v>9260</v>
      </c>
      <c r="B471">
        <v>1946</v>
      </c>
      <c r="C471" s="47">
        <f t="shared" ca="1" si="60"/>
        <v>78</v>
      </c>
      <c r="D471" s="2" t="s">
        <v>23</v>
      </c>
      <c r="E471" s="2" t="s">
        <v>32</v>
      </c>
      <c r="F471" s="2" t="s">
        <v>751</v>
      </c>
      <c r="G471" s="4" t="str">
        <f t="shared" si="67"/>
        <v>56,796.00</v>
      </c>
      <c r="H471" s="32">
        <f t="shared" si="61"/>
        <v>56796</v>
      </c>
      <c r="I471" s="2">
        <v>2408</v>
      </c>
      <c r="J471" s="2">
        <f t="shared" si="62"/>
        <v>56796</v>
      </c>
      <c r="K471" s="2">
        <f t="shared" si="63"/>
        <v>56796</v>
      </c>
      <c r="L471" s="2">
        <f t="shared" si="64"/>
        <v>56796</v>
      </c>
      <c r="M471" s="2">
        <f t="shared" si="65"/>
        <v>56796</v>
      </c>
      <c r="N471" s="2">
        <f t="shared" si="66"/>
        <v>56796</v>
      </c>
      <c r="O471" s="96">
        <f t="shared" si="66"/>
        <v>56796</v>
      </c>
      <c r="P471" s="2"/>
    </row>
    <row r="472" spans="1:16" hidden="1" x14ac:dyDescent="0.2">
      <c r="A472">
        <v>9648</v>
      </c>
      <c r="B472">
        <v>1968</v>
      </c>
      <c r="C472" s="47">
        <f t="shared" ca="1" si="60"/>
        <v>56</v>
      </c>
      <c r="D472" s="2" t="s">
        <v>23</v>
      </c>
      <c r="E472" s="2" t="s">
        <v>32</v>
      </c>
      <c r="F472" s="2" t="s">
        <v>751</v>
      </c>
      <c r="G472" s="4" t="str">
        <f t="shared" si="67"/>
        <v>56,796.00</v>
      </c>
      <c r="H472" s="32">
        <f t="shared" si="61"/>
        <v>56796</v>
      </c>
      <c r="I472" s="2">
        <v>9260</v>
      </c>
      <c r="J472" s="2">
        <f t="shared" si="62"/>
        <v>56796</v>
      </c>
      <c r="K472" s="2">
        <f t="shared" si="63"/>
        <v>56796</v>
      </c>
      <c r="L472" s="2">
        <f t="shared" si="64"/>
        <v>56796</v>
      </c>
      <c r="M472" s="2">
        <f t="shared" si="65"/>
        <v>56796</v>
      </c>
      <c r="N472" s="2">
        <f t="shared" si="66"/>
        <v>56796</v>
      </c>
      <c r="O472" s="96">
        <f t="shared" si="66"/>
        <v>56796</v>
      </c>
      <c r="P472" s="2"/>
    </row>
    <row r="473" spans="1:16" hidden="1" x14ac:dyDescent="0.2">
      <c r="A473">
        <v>4939</v>
      </c>
      <c r="B473">
        <v>1947</v>
      </c>
      <c r="C473" s="47">
        <f t="shared" ca="1" si="60"/>
        <v>77</v>
      </c>
      <c r="D473" s="2" t="s">
        <v>43</v>
      </c>
      <c r="E473" s="2" t="s">
        <v>32</v>
      </c>
      <c r="F473" s="2" t="s">
        <v>239</v>
      </c>
      <c r="G473" s="4" t="str">
        <f t="shared" si="67"/>
        <v>7,500.00</v>
      </c>
      <c r="H473" s="32">
        <f t="shared" si="61"/>
        <v>7500</v>
      </c>
      <c r="I473" s="2">
        <v>9648</v>
      </c>
      <c r="J473" s="2">
        <f t="shared" si="62"/>
        <v>7500</v>
      </c>
      <c r="K473" s="2">
        <f t="shared" si="63"/>
        <v>7500</v>
      </c>
      <c r="L473" s="2">
        <f t="shared" si="64"/>
        <v>47633.19</v>
      </c>
      <c r="M473" s="2">
        <f t="shared" si="65"/>
        <v>47633.19</v>
      </c>
      <c r="N473" s="2">
        <f t="shared" si="66"/>
        <v>47633.19</v>
      </c>
      <c r="O473" s="96">
        <f t="shared" si="66"/>
        <v>47633.19</v>
      </c>
      <c r="P473" s="2"/>
    </row>
    <row r="474" spans="1:16" hidden="1" x14ac:dyDescent="0.2">
      <c r="A474">
        <v>8652</v>
      </c>
      <c r="B474">
        <v>1947</v>
      </c>
      <c r="C474" s="47">
        <f t="shared" ca="1" si="60"/>
        <v>77</v>
      </c>
      <c r="D474" s="2" t="s">
        <v>53</v>
      </c>
      <c r="E474" s="2" t="s">
        <v>32</v>
      </c>
      <c r="F474" s="2" t="s">
        <v>753</v>
      </c>
      <c r="G474" s="4" t="str">
        <f t="shared" si="67"/>
        <v>33,444.00</v>
      </c>
      <c r="H474" s="32">
        <f t="shared" si="61"/>
        <v>33444</v>
      </c>
      <c r="I474" s="2">
        <v>4939</v>
      </c>
      <c r="J474" s="2">
        <f t="shared" si="62"/>
        <v>33444</v>
      </c>
      <c r="K474" s="2">
        <f t="shared" si="63"/>
        <v>33444</v>
      </c>
      <c r="L474" s="2">
        <f t="shared" si="64"/>
        <v>33444</v>
      </c>
      <c r="M474" s="2">
        <f t="shared" si="65"/>
        <v>33444</v>
      </c>
      <c r="N474" s="2">
        <f t="shared" si="66"/>
        <v>33444</v>
      </c>
      <c r="O474" s="96">
        <f t="shared" si="66"/>
        <v>33444</v>
      </c>
      <c r="P474" s="2"/>
    </row>
    <row r="475" spans="1:16" hidden="1" x14ac:dyDescent="0.2">
      <c r="A475">
        <v>4702</v>
      </c>
      <c r="B475">
        <v>1965</v>
      </c>
      <c r="C475" s="47">
        <f t="shared" ca="1" si="60"/>
        <v>59</v>
      </c>
      <c r="D475" s="2" t="s">
        <v>23</v>
      </c>
      <c r="E475" s="2" t="s">
        <v>32</v>
      </c>
      <c r="F475" s="2" t="s">
        <v>754</v>
      </c>
      <c r="G475" s="4" t="str">
        <f t="shared" si="67"/>
        <v>20,895.00</v>
      </c>
      <c r="H475" s="32">
        <f t="shared" si="61"/>
        <v>20895</v>
      </c>
      <c r="I475" s="2">
        <v>8652</v>
      </c>
      <c r="J475" s="2">
        <f t="shared" si="62"/>
        <v>20895</v>
      </c>
      <c r="K475" s="2">
        <f t="shared" si="63"/>
        <v>20895</v>
      </c>
      <c r="L475" s="2">
        <f t="shared" si="64"/>
        <v>20895</v>
      </c>
      <c r="M475" s="2">
        <f t="shared" si="65"/>
        <v>20895</v>
      </c>
      <c r="N475" s="2">
        <f t="shared" si="66"/>
        <v>20895</v>
      </c>
      <c r="O475" s="96">
        <f t="shared" si="66"/>
        <v>20895</v>
      </c>
      <c r="P475" s="2"/>
    </row>
    <row r="476" spans="1:16" hidden="1" x14ac:dyDescent="0.2">
      <c r="A476">
        <v>2587</v>
      </c>
      <c r="B476">
        <v>1973</v>
      </c>
      <c r="C476" s="47">
        <f t="shared" ca="1" si="60"/>
        <v>51</v>
      </c>
      <c r="D476" s="2" t="s">
        <v>53</v>
      </c>
      <c r="E476" s="2" t="s">
        <v>32</v>
      </c>
      <c r="F476" s="2" t="s">
        <v>756</v>
      </c>
      <c r="G476" s="4" t="str">
        <f t="shared" si="67"/>
        <v>88,097.00</v>
      </c>
      <c r="H476" s="32">
        <f t="shared" si="61"/>
        <v>88097</v>
      </c>
      <c r="I476" s="2">
        <v>4702</v>
      </c>
      <c r="J476" s="2">
        <f t="shared" si="62"/>
        <v>88097</v>
      </c>
      <c r="K476" s="2">
        <f t="shared" si="63"/>
        <v>88097</v>
      </c>
      <c r="L476" s="2">
        <f t="shared" si="64"/>
        <v>88097</v>
      </c>
      <c r="M476" s="2">
        <f t="shared" si="65"/>
        <v>88097</v>
      </c>
      <c r="N476" s="2">
        <f t="shared" si="66"/>
        <v>88097</v>
      </c>
      <c r="O476" s="96">
        <f t="shared" si="66"/>
        <v>88097</v>
      </c>
      <c r="P476" s="2"/>
    </row>
    <row r="477" spans="1:16" hidden="1" x14ac:dyDescent="0.2">
      <c r="A477">
        <v>2811</v>
      </c>
      <c r="B477">
        <v>1964</v>
      </c>
      <c r="C477" s="47">
        <f t="shared" ca="1" si="60"/>
        <v>60</v>
      </c>
      <c r="D477" s="2" t="s">
        <v>23</v>
      </c>
      <c r="E477" s="2" t="s">
        <v>32</v>
      </c>
      <c r="F477" s="2" t="s">
        <v>758</v>
      </c>
      <c r="G477" s="4" t="str">
        <f t="shared" si="67"/>
        <v>59,041.00</v>
      </c>
      <c r="H477" s="32">
        <f t="shared" si="61"/>
        <v>59041</v>
      </c>
      <c r="I477" s="2">
        <v>2587</v>
      </c>
      <c r="J477" s="2">
        <f t="shared" si="62"/>
        <v>59041</v>
      </c>
      <c r="K477" s="2">
        <f t="shared" si="63"/>
        <v>59041</v>
      </c>
      <c r="L477" s="2">
        <f t="shared" si="64"/>
        <v>59041</v>
      </c>
      <c r="M477" s="2">
        <f t="shared" si="65"/>
        <v>59041</v>
      </c>
      <c r="N477" s="2">
        <f t="shared" si="66"/>
        <v>59041</v>
      </c>
      <c r="O477" s="96">
        <f t="shared" si="66"/>
        <v>59041</v>
      </c>
      <c r="P477" s="2"/>
    </row>
    <row r="478" spans="1:16" hidden="1" x14ac:dyDescent="0.2">
      <c r="A478">
        <v>9150</v>
      </c>
      <c r="B478">
        <v>1964</v>
      </c>
      <c r="C478" s="47">
        <f t="shared" ca="1" si="60"/>
        <v>60</v>
      </c>
      <c r="D478" s="2" t="s">
        <v>53</v>
      </c>
      <c r="E478" s="2" t="s">
        <v>32</v>
      </c>
      <c r="F478" s="2" t="s">
        <v>761</v>
      </c>
      <c r="G478" s="4" t="str">
        <f t="shared" si="67"/>
        <v>34,242.00</v>
      </c>
      <c r="H478" s="32">
        <f t="shared" si="61"/>
        <v>34242</v>
      </c>
      <c r="I478" s="2">
        <v>2811</v>
      </c>
      <c r="J478" s="2">
        <f t="shared" si="62"/>
        <v>34242</v>
      </c>
      <c r="K478" s="2">
        <f t="shared" si="63"/>
        <v>34242</v>
      </c>
      <c r="L478" s="2">
        <f t="shared" si="64"/>
        <v>34242</v>
      </c>
      <c r="M478" s="2">
        <f t="shared" si="65"/>
        <v>34242</v>
      </c>
      <c r="N478" s="2">
        <f t="shared" si="66"/>
        <v>34242</v>
      </c>
      <c r="O478" s="96">
        <f t="shared" si="66"/>
        <v>34242</v>
      </c>
      <c r="P478" s="2"/>
    </row>
    <row r="479" spans="1:16" hidden="1" x14ac:dyDescent="0.2">
      <c r="A479">
        <v>10127</v>
      </c>
      <c r="B479">
        <v>1966</v>
      </c>
      <c r="C479" s="47">
        <f t="shared" ca="1" si="60"/>
        <v>58</v>
      </c>
      <c r="D479" s="2" t="s">
        <v>23</v>
      </c>
      <c r="E479" s="2" t="s">
        <v>32</v>
      </c>
      <c r="F479" s="2" t="s">
        <v>762</v>
      </c>
      <c r="G479" s="4" t="str">
        <f t="shared" si="67"/>
        <v>65,210.00</v>
      </c>
      <c r="H479" s="32">
        <f t="shared" si="61"/>
        <v>65210</v>
      </c>
      <c r="I479" s="2">
        <v>9150</v>
      </c>
      <c r="J479" s="2">
        <f t="shared" si="62"/>
        <v>65210</v>
      </c>
      <c r="K479" s="2">
        <f t="shared" si="63"/>
        <v>65210</v>
      </c>
      <c r="L479" s="2">
        <f t="shared" si="64"/>
        <v>65210</v>
      </c>
      <c r="M479" s="2">
        <f t="shared" si="65"/>
        <v>65210</v>
      </c>
      <c r="N479" s="2">
        <f t="shared" si="66"/>
        <v>65210</v>
      </c>
      <c r="O479" s="96">
        <f t="shared" si="66"/>
        <v>65210</v>
      </c>
      <c r="P479" s="2"/>
    </row>
    <row r="480" spans="1:16" hidden="1" x14ac:dyDescent="0.2">
      <c r="A480">
        <v>5493</v>
      </c>
      <c r="B480">
        <v>1977</v>
      </c>
      <c r="C480" s="47">
        <f t="shared" ca="1" si="60"/>
        <v>47</v>
      </c>
      <c r="D480" s="2" t="s">
        <v>23</v>
      </c>
      <c r="E480" s="2" t="s">
        <v>32</v>
      </c>
      <c r="F480" s="2" t="s">
        <v>764</v>
      </c>
      <c r="G480" s="4" t="str">
        <f t="shared" si="67"/>
        <v>90,765.00</v>
      </c>
      <c r="H480" s="32">
        <f t="shared" si="61"/>
        <v>90765</v>
      </c>
      <c r="I480" s="2">
        <v>10127</v>
      </c>
      <c r="J480" s="2">
        <f t="shared" si="62"/>
        <v>90765</v>
      </c>
      <c r="K480" s="2">
        <f t="shared" si="63"/>
        <v>90765</v>
      </c>
      <c r="L480" s="2">
        <f t="shared" si="64"/>
        <v>90765</v>
      </c>
      <c r="M480" s="2">
        <f t="shared" si="65"/>
        <v>90765</v>
      </c>
      <c r="N480" s="2">
        <f t="shared" si="66"/>
        <v>90765</v>
      </c>
      <c r="O480" s="96">
        <f t="shared" si="66"/>
        <v>90765</v>
      </c>
      <c r="P480" s="2"/>
    </row>
    <row r="481" spans="1:16" hidden="1" x14ac:dyDescent="0.2">
      <c r="A481">
        <v>2666</v>
      </c>
      <c r="B481">
        <v>1973</v>
      </c>
      <c r="C481" s="47">
        <f t="shared" ca="1" si="60"/>
        <v>51</v>
      </c>
      <c r="D481" s="2" t="s">
        <v>23</v>
      </c>
      <c r="E481" s="2" t="s">
        <v>32</v>
      </c>
      <c r="F481" s="2" t="s">
        <v>765</v>
      </c>
      <c r="G481" s="4" t="str">
        <f t="shared" si="67"/>
        <v>80,589.00</v>
      </c>
      <c r="H481" s="32">
        <f t="shared" si="61"/>
        <v>80589</v>
      </c>
      <c r="I481" s="2">
        <v>5493</v>
      </c>
      <c r="J481" s="2">
        <f t="shared" si="62"/>
        <v>80589</v>
      </c>
      <c r="K481" s="2">
        <f t="shared" si="63"/>
        <v>80589</v>
      </c>
      <c r="L481" s="2">
        <f t="shared" si="64"/>
        <v>80589</v>
      </c>
      <c r="M481" s="2">
        <f t="shared" si="65"/>
        <v>80589</v>
      </c>
      <c r="N481" s="2">
        <f t="shared" si="66"/>
        <v>80589</v>
      </c>
      <c r="O481" s="96">
        <f t="shared" si="66"/>
        <v>80589</v>
      </c>
      <c r="P481" s="2"/>
    </row>
    <row r="482" spans="1:16" hidden="1" x14ac:dyDescent="0.2">
      <c r="A482">
        <v>10099</v>
      </c>
      <c r="B482">
        <v>1985</v>
      </c>
      <c r="C482" s="47">
        <f t="shared" ca="1" si="60"/>
        <v>39</v>
      </c>
      <c r="D482" s="2" t="s">
        <v>53</v>
      </c>
      <c r="E482" s="2" t="s">
        <v>32</v>
      </c>
      <c r="F482" s="2" t="s">
        <v>766</v>
      </c>
      <c r="G482" s="4" t="str">
        <f t="shared" si="67"/>
        <v>49,572.00</v>
      </c>
      <c r="H482" s="32">
        <f t="shared" si="61"/>
        <v>49572</v>
      </c>
      <c r="I482" s="2">
        <v>2666</v>
      </c>
      <c r="J482" s="2">
        <f t="shared" si="62"/>
        <v>49572</v>
      </c>
      <c r="K482" s="2">
        <f t="shared" si="63"/>
        <v>49572</v>
      </c>
      <c r="L482" s="2">
        <f t="shared" si="64"/>
        <v>49572</v>
      </c>
      <c r="M482" s="2">
        <f t="shared" si="65"/>
        <v>49572</v>
      </c>
      <c r="N482" s="2">
        <f t="shared" si="66"/>
        <v>49572</v>
      </c>
      <c r="O482" s="96">
        <f t="shared" si="66"/>
        <v>49572</v>
      </c>
      <c r="P482" s="2"/>
    </row>
    <row r="483" spans="1:16" hidden="1" x14ac:dyDescent="0.2">
      <c r="A483">
        <v>10562</v>
      </c>
      <c r="B483">
        <v>1947</v>
      </c>
      <c r="C483" s="47">
        <f t="shared" ca="1" si="60"/>
        <v>77</v>
      </c>
      <c r="D483" s="2" t="s">
        <v>23</v>
      </c>
      <c r="E483" s="2" t="s">
        <v>32</v>
      </c>
      <c r="F483" s="2" t="s">
        <v>769</v>
      </c>
      <c r="G483" s="4" t="str">
        <f t="shared" si="67"/>
        <v>58,512.00</v>
      </c>
      <c r="H483" s="32">
        <f t="shared" si="61"/>
        <v>58512</v>
      </c>
      <c r="I483" s="2">
        <v>10099</v>
      </c>
      <c r="J483" s="2">
        <f t="shared" si="62"/>
        <v>58512</v>
      </c>
      <c r="K483" s="2">
        <f t="shared" si="63"/>
        <v>58512</v>
      </c>
      <c r="L483" s="2">
        <f t="shared" si="64"/>
        <v>58512</v>
      </c>
      <c r="M483" s="2">
        <f t="shared" si="65"/>
        <v>58512</v>
      </c>
      <c r="N483" s="2">
        <f t="shared" si="66"/>
        <v>58512</v>
      </c>
      <c r="O483" s="96">
        <f t="shared" si="66"/>
        <v>58512</v>
      </c>
      <c r="P483" s="2"/>
    </row>
    <row r="484" spans="1:16" hidden="1" x14ac:dyDescent="0.2">
      <c r="A484">
        <v>7881</v>
      </c>
      <c r="B484">
        <v>1947</v>
      </c>
      <c r="C484" s="47">
        <f t="shared" ca="1" si="60"/>
        <v>77</v>
      </c>
      <c r="D484" s="2" t="s">
        <v>43</v>
      </c>
      <c r="E484" s="2" t="s">
        <v>32</v>
      </c>
      <c r="F484" s="2" t="s">
        <v>776</v>
      </c>
      <c r="G484" s="4" t="str">
        <f t="shared" si="67"/>
        <v>56,337.00</v>
      </c>
      <c r="H484" s="32">
        <f t="shared" si="61"/>
        <v>56337</v>
      </c>
      <c r="I484" s="2">
        <v>10562</v>
      </c>
      <c r="J484" s="2">
        <f t="shared" si="62"/>
        <v>56337</v>
      </c>
      <c r="K484" s="2">
        <f t="shared" si="63"/>
        <v>56337</v>
      </c>
      <c r="L484" s="2">
        <f t="shared" si="64"/>
        <v>56337</v>
      </c>
      <c r="M484" s="2">
        <f t="shared" si="65"/>
        <v>56337</v>
      </c>
      <c r="N484" s="2">
        <f t="shared" si="66"/>
        <v>56337</v>
      </c>
      <c r="O484" s="96">
        <f t="shared" si="66"/>
        <v>56337</v>
      </c>
      <c r="P484" s="2"/>
    </row>
    <row r="485" spans="1:16" hidden="1" x14ac:dyDescent="0.2">
      <c r="A485">
        <v>6721</v>
      </c>
      <c r="B485">
        <v>1952</v>
      </c>
      <c r="C485" s="47">
        <f t="shared" ca="1" si="60"/>
        <v>72</v>
      </c>
      <c r="D485" s="2" t="s">
        <v>53</v>
      </c>
      <c r="E485" s="2" t="s">
        <v>32</v>
      </c>
      <c r="F485" s="2" t="s">
        <v>780</v>
      </c>
      <c r="G485" s="4" t="str">
        <f t="shared" si="67"/>
        <v>92,163.00</v>
      </c>
      <c r="H485" s="32">
        <f t="shared" si="61"/>
        <v>92163</v>
      </c>
      <c r="I485" s="2">
        <v>7881</v>
      </c>
      <c r="J485" s="2">
        <f t="shared" si="62"/>
        <v>92163</v>
      </c>
      <c r="K485" s="2">
        <f t="shared" si="63"/>
        <v>92163</v>
      </c>
      <c r="L485" s="2">
        <f t="shared" si="64"/>
        <v>92163</v>
      </c>
      <c r="M485" s="2">
        <f t="shared" si="65"/>
        <v>92163</v>
      </c>
      <c r="N485" s="2">
        <f t="shared" si="66"/>
        <v>92163</v>
      </c>
      <c r="O485" s="96">
        <f t="shared" si="66"/>
        <v>92163</v>
      </c>
      <c r="P485" s="2"/>
    </row>
    <row r="486" spans="1:16" hidden="1" x14ac:dyDescent="0.2">
      <c r="A486">
        <v>5204</v>
      </c>
      <c r="B486">
        <v>1972</v>
      </c>
      <c r="C486" s="47">
        <f t="shared" ca="1" si="60"/>
        <v>52</v>
      </c>
      <c r="D486" s="2" t="s">
        <v>23</v>
      </c>
      <c r="E486" s="2" t="s">
        <v>32</v>
      </c>
      <c r="F486" s="2" t="s">
        <v>784</v>
      </c>
      <c r="G486" s="4" t="str">
        <f t="shared" si="67"/>
        <v>26,751.00</v>
      </c>
      <c r="H486" s="32">
        <f t="shared" si="61"/>
        <v>26751</v>
      </c>
      <c r="I486" s="2">
        <v>6721</v>
      </c>
      <c r="J486" s="2">
        <f t="shared" si="62"/>
        <v>26751</v>
      </c>
      <c r="K486" s="2">
        <f t="shared" si="63"/>
        <v>26751</v>
      </c>
      <c r="L486" s="2">
        <f t="shared" si="64"/>
        <v>26751</v>
      </c>
      <c r="M486" s="2">
        <f t="shared" si="65"/>
        <v>26751</v>
      </c>
      <c r="N486" s="2">
        <f t="shared" si="66"/>
        <v>26751</v>
      </c>
      <c r="O486" s="96">
        <f t="shared" si="66"/>
        <v>26751</v>
      </c>
      <c r="P486" s="2"/>
    </row>
    <row r="487" spans="1:16" hidden="1" x14ac:dyDescent="0.2">
      <c r="A487">
        <v>5209</v>
      </c>
      <c r="B487">
        <v>1955</v>
      </c>
      <c r="C487" s="47">
        <f t="shared" ca="1" si="60"/>
        <v>69</v>
      </c>
      <c r="D487" s="2" t="s">
        <v>23</v>
      </c>
      <c r="E487" s="2" t="s">
        <v>32</v>
      </c>
      <c r="F487" s="2" t="s">
        <v>786</v>
      </c>
      <c r="G487" s="4" t="str">
        <f t="shared" si="67"/>
        <v>71,427.00</v>
      </c>
      <c r="H487" s="32">
        <f t="shared" si="61"/>
        <v>71427</v>
      </c>
      <c r="I487" s="2">
        <v>5204</v>
      </c>
      <c r="J487" s="2">
        <f t="shared" si="62"/>
        <v>71427</v>
      </c>
      <c r="K487" s="2">
        <f t="shared" si="63"/>
        <v>71427</v>
      </c>
      <c r="L487" s="2">
        <f t="shared" si="64"/>
        <v>71427</v>
      </c>
      <c r="M487" s="2">
        <f t="shared" si="65"/>
        <v>71427</v>
      </c>
      <c r="N487" s="2">
        <f t="shared" si="66"/>
        <v>71427</v>
      </c>
      <c r="O487" s="96">
        <f t="shared" si="66"/>
        <v>71427</v>
      </c>
      <c r="P487" s="2"/>
    </row>
    <row r="488" spans="1:16" hidden="1" x14ac:dyDescent="0.2">
      <c r="A488">
        <v>10128</v>
      </c>
      <c r="B488">
        <v>1959</v>
      </c>
      <c r="C488" s="47">
        <f t="shared" ca="1" si="60"/>
        <v>65</v>
      </c>
      <c r="D488" s="2" t="s">
        <v>40</v>
      </c>
      <c r="E488" s="2" t="s">
        <v>32</v>
      </c>
      <c r="F488" s="2" t="s">
        <v>791</v>
      </c>
      <c r="G488" s="4" t="str">
        <f t="shared" si="67"/>
        <v>59,892.00</v>
      </c>
      <c r="H488" s="32">
        <f t="shared" si="61"/>
        <v>59892</v>
      </c>
      <c r="I488" s="2">
        <v>5209</v>
      </c>
      <c r="J488" s="2">
        <f t="shared" si="62"/>
        <v>59892</v>
      </c>
      <c r="K488" s="2">
        <f t="shared" si="63"/>
        <v>59892</v>
      </c>
      <c r="L488" s="2">
        <f t="shared" si="64"/>
        <v>59892</v>
      </c>
      <c r="M488" s="2">
        <f t="shared" si="65"/>
        <v>59892</v>
      </c>
      <c r="N488" s="2">
        <f t="shared" si="66"/>
        <v>59892</v>
      </c>
      <c r="O488" s="96">
        <f t="shared" si="66"/>
        <v>59892</v>
      </c>
      <c r="P488" s="2"/>
    </row>
    <row r="489" spans="1:16" hidden="1" x14ac:dyDescent="0.2">
      <c r="A489">
        <v>9284</v>
      </c>
      <c r="B489">
        <v>1959</v>
      </c>
      <c r="C489" s="47">
        <f t="shared" ca="1" si="60"/>
        <v>65</v>
      </c>
      <c r="D489" s="2" t="s">
        <v>23</v>
      </c>
      <c r="E489" s="2" t="s">
        <v>32</v>
      </c>
      <c r="F489" s="2" t="s">
        <v>794</v>
      </c>
      <c r="G489" s="4" t="str">
        <f t="shared" si="67"/>
        <v>25,252.00</v>
      </c>
      <c r="H489" s="32">
        <f t="shared" si="61"/>
        <v>25252</v>
      </c>
      <c r="I489" s="2">
        <v>10128</v>
      </c>
      <c r="J489" s="2">
        <f t="shared" si="62"/>
        <v>25252</v>
      </c>
      <c r="K489" s="2">
        <f t="shared" si="63"/>
        <v>25252</v>
      </c>
      <c r="L489" s="2">
        <f t="shared" si="64"/>
        <v>25252</v>
      </c>
      <c r="M489" s="2">
        <f t="shared" si="65"/>
        <v>25252</v>
      </c>
      <c r="N489" s="2">
        <f t="shared" si="66"/>
        <v>25252</v>
      </c>
      <c r="O489" s="96">
        <f t="shared" si="66"/>
        <v>25252</v>
      </c>
      <c r="P489" s="2"/>
    </row>
    <row r="490" spans="1:16" hidden="1" x14ac:dyDescent="0.2">
      <c r="A490">
        <v>8643</v>
      </c>
      <c r="B490">
        <v>1972</v>
      </c>
      <c r="C490" s="47">
        <f t="shared" ca="1" si="60"/>
        <v>52</v>
      </c>
      <c r="D490" s="2" t="s">
        <v>53</v>
      </c>
      <c r="E490" s="2" t="s">
        <v>32</v>
      </c>
      <c r="F490" s="2" t="s">
        <v>798</v>
      </c>
      <c r="G490" s="4" t="str">
        <f t="shared" si="67"/>
        <v>82,584.00</v>
      </c>
      <c r="H490" s="32">
        <f t="shared" si="61"/>
        <v>82584</v>
      </c>
      <c r="I490" s="2">
        <v>9284</v>
      </c>
      <c r="J490" s="2">
        <f t="shared" si="62"/>
        <v>82584</v>
      </c>
      <c r="K490" s="2">
        <f t="shared" si="63"/>
        <v>82584</v>
      </c>
      <c r="L490" s="2">
        <f t="shared" si="64"/>
        <v>82584</v>
      </c>
      <c r="M490" s="2">
        <f t="shared" si="65"/>
        <v>82584</v>
      </c>
      <c r="N490" s="2">
        <f t="shared" si="66"/>
        <v>82584</v>
      </c>
      <c r="O490" s="96">
        <f t="shared" si="66"/>
        <v>82584</v>
      </c>
      <c r="P490" s="2"/>
    </row>
    <row r="491" spans="1:16" hidden="1" x14ac:dyDescent="0.2">
      <c r="A491">
        <v>1685</v>
      </c>
      <c r="B491">
        <v>1968</v>
      </c>
      <c r="C491" s="47">
        <f t="shared" ca="1" si="60"/>
        <v>56</v>
      </c>
      <c r="D491" s="2" t="s">
        <v>23</v>
      </c>
      <c r="E491" s="2" t="s">
        <v>32</v>
      </c>
      <c r="F491" s="2" t="s">
        <v>799</v>
      </c>
      <c r="G491" s="4" t="str">
        <f t="shared" si="67"/>
        <v>38,360.00</v>
      </c>
      <c r="H491" s="32">
        <f t="shared" si="61"/>
        <v>38360</v>
      </c>
      <c r="I491" s="2">
        <v>8643</v>
      </c>
      <c r="J491" s="2">
        <f t="shared" si="62"/>
        <v>38360</v>
      </c>
      <c r="K491" s="2">
        <f t="shared" si="63"/>
        <v>38360</v>
      </c>
      <c r="L491" s="2">
        <f t="shared" si="64"/>
        <v>38360</v>
      </c>
      <c r="M491" s="2">
        <f t="shared" si="65"/>
        <v>38360</v>
      </c>
      <c r="N491" s="2">
        <f t="shared" si="66"/>
        <v>38360</v>
      </c>
      <c r="O491" s="96">
        <f t="shared" si="66"/>
        <v>38360</v>
      </c>
      <c r="P491" s="2"/>
    </row>
    <row r="492" spans="1:16" hidden="1" x14ac:dyDescent="0.2">
      <c r="A492">
        <v>2877</v>
      </c>
      <c r="B492">
        <v>1975</v>
      </c>
      <c r="C492" s="47">
        <f t="shared" ca="1" si="60"/>
        <v>49</v>
      </c>
      <c r="D492" s="2" t="s">
        <v>40</v>
      </c>
      <c r="E492" s="2" t="s">
        <v>32</v>
      </c>
      <c r="F492" s="2" t="s">
        <v>801</v>
      </c>
      <c r="G492" s="4" t="str">
        <f t="shared" si="67"/>
        <v>75,283.00</v>
      </c>
      <c r="H492" s="32">
        <f t="shared" si="61"/>
        <v>75283</v>
      </c>
      <c r="I492" s="2">
        <v>1685</v>
      </c>
      <c r="J492" s="2">
        <f t="shared" si="62"/>
        <v>75283</v>
      </c>
      <c r="K492" s="2">
        <f t="shared" si="63"/>
        <v>75283</v>
      </c>
      <c r="L492" s="2">
        <f t="shared" si="64"/>
        <v>75283</v>
      </c>
      <c r="M492" s="2">
        <f t="shared" si="65"/>
        <v>75283</v>
      </c>
      <c r="N492" s="2">
        <f t="shared" si="66"/>
        <v>75283</v>
      </c>
      <c r="O492" s="96">
        <f t="shared" si="66"/>
        <v>75283</v>
      </c>
      <c r="P492" s="2"/>
    </row>
    <row r="493" spans="1:16" hidden="1" x14ac:dyDescent="0.2">
      <c r="A493">
        <v>8369</v>
      </c>
      <c r="B493">
        <v>1988</v>
      </c>
      <c r="C493" s="47">
        <f t="shared" ca="1" si="60"/>
        <v>36</v>
      </c>
      <c r="D493" s="2" t="s">
        <v>53</v>
      </c>
      <c r="E493" s="2" t="s">
        <v>32</v>
      </c>
      <c r="F493" s="2" t="s">
        <v>805</v>
      </c>
      <c r="G493" s="4" t="str">
        <f t="shared" si="67"/>
        <v>90,226.00</v>
      </c>
      <c r="H493" s="32">
        <f t="shared" si="61"/>
        <v>90226</v>
      </c>
      <c r="I493" s="2">
        <v>2877</v>
      </c>
      <c r="J493" s="2">
        <f t="shared" si="62"/>
        <v>90226</v>
      </c>
      <c r="K493" s="2">
        <f t="shared" si="63"/>
        <v>90226</v>
      </c>
      <c r="L493" s="2">
        <f t="shared" si="64"/>
        <v>90226</v>
      </c>
      <c r="M493" s="2">
        <f t="shared" si="65"/>
        <v>90226</v>
      </c>
      <c r="N493" s="2">
        <f t="shared" si="66"/>
        <v>90226</v>
      </c>
      <c r="O493" s="96">
        <f t="shared" si="66"/>
        <v>90226</v>
      </c>
      <c r="P493" s="2"/>
    </row>
    <row r="494" spans="1:16" hidden="1" x14ac:dyDescent="0.2">
      <c r="A494">
        <v>6233</v>
      </c>
      <c r="B494">
        <v>1977</v>
      </c>
      <c r="C494" s="47">
        <f t="shared" ca="1" si="60"/>
        <v>47</v>
      </c>
      <c r="D494" s="2" t="s">
        <v>23</v>
      </c>
      <c r="E494" s="2" t="s">
        <v>32</v>
      </c>
      <c r="F494" s="2" t="s">
        <v>807</v>
      </c>
      <c r="G494" s="4" t="str">
        <f t="shared" si="67"/>
        <v>44,989.00</v>
      </c>
      <c r="H494" s="32">
        <f t="shared" si="61"/>
        <v>44989</v>
      </c>
      <c r="I494" s="2">
        <v>8369</v>
      </c>
      <c r="J494" s="2">
        <f t="shared" si="62"/>
        <v>44989</v>
      </c>
      <c r="K494" s="2">
        <f t="shared" si="63"/>
        <v>44989</v>
      </c>
      <c r="L494" s="2">
        <f t="shared" si="64"/>
        <v>44989</v>
      </c>
      <c r="M494" s="2">
        <f t="shared" si="65"/>
        <v>44989</v>
      </c>
      <c r="N494" s="2">
        <f t="shared" si="66"/>
        <v>44989</v>
      </c>
      <c r="O494" s="96">
        <f t="shared" si="66"/>
        <v>44989</v>
      </c>
      <c r="P494" s="2"/>
    </row>
    <row r="495" spans="1:16" hidden="1" x14ac:dyDescent="0.2">
      <c r="A495">
        <v>195</v>
      </c>
      <c r="B495">
        <v>1973</v>
      </c>
      <c r="C495" s="47">
        <f t="shared" ca="1" si="60"/>
        <v>51</v>
      </c>
      <c r="D495" s="2" t="s">
        <v>23</v>
      </c>
      <c r="E495" s="2" t="s">
        <v>32</v>
      </c>
      <c r="F495" s="2" t="s">
        <v>807</v>
      </c>
      <c r="G495" s="4" t="str">
        <f t="shared" si="67"/>
        <v>44,989.00</v>
      </c>
      <c r="H495" s="32">
        <f t="shared" si="61"/>
        <v>44989</v>
      </c>
      <c r="I495" s="2">
        <v>6233</v>
      </c>
      <c r="J495" s="2">
        <f t="shared" si="62"/>
        <v>44989</v>
      </c>
      <c r="K495" s="2">
        <f t="shared" si="63"/>
        <v>44989</v>
      </c>
      <c r="L495" s="2">
        <f t="shared" si="64"/>
        <v>44989</v>
      </c>
      <c r="M495" s="2">
        <f t="shared" si="65"/>
        <v>44989</v>
      </c>
      <c r="N495" s="2">
        <f t="shared" si="66"/>
        <v>44989</v>
      </c>
      <c r="O495" s="96">
        <f t="shared" si="66"/>
        <v>44989</v>
      </c>
      <c r="P495" s="2"/>
    </row>
    <row r="496" spans="1:16" hidden="1" x14ac:dyDescent="0.2">
      <c r="A496">
        <v>1501</v>
      </c>
      <c r="B496">
        <v>1983</v>
      </c>
      <c r="C496" s="47">
        <f t="shared" ca="1" si="60"/>
        <v>41</v>
      </c>
      <c r="D496" s="2" t="s">
        <v>23</v>
      </c>
      <c r="E496" s="2" t="s">
        <v>32</v>
      </c>
      <c r="F496" s="2" t="s">
        <v>808</v>
      </c>
      <c r="G496" s="4" t="str">
        <f t="shared" si="67"/>
        <v>43,586.00</v>
      </c>
      <c r="H496" s="32">
        <f t="shared" si="61"/>
        <v>43586</v>
      </c>
      <c r="I496" s="2">
        <v>195</v>
      </c>
      <c r="J496" s="2">
        <f t="shared" si="62"/>
        <v>43586</v>
      </c>
      <c r="K496" s="2">
        <f t="shared" si="63"/>
        <v>43586</v>
      </c>
      <c r="L496" s="2">
        <f t="shared" si="64"/>
        <v>43586</v>
      </c>
      <c r="M496" s="2">
        <f t="shared" si="65"/>
        <v>43586</v>
      </c>
      <c r="N496" s="2">
        <f t="shared" si="66"/>
        <v>43586</v>
      </c>
      <c r="O496" s="96">
        <f t="shared" si="66"/>
        <v>43586</v>
      </c>
      <c r="P496" s="2"/>
    </row>
    <row r="497" spans="1:16" hidden="1" x14ac:dyDescent="0.2">
      <c r="A497">
        <v>10846</v>
      </c>
      <c r="B497">
        <v>1979</v>
      </c>
      <c r="C497" s="47">
        <f t="shared" ca="1" si="60"/>
        <v>45</v>
      </c>
      <c r="D497" s="2" t="s">
        <v>23</v>
      </c>
      <c r="E497" s="2" t="s">
        <v>32</v>
      </c>
      <c r="F497" s="2" t="s">
        <v>817</v>
      </c>
      <c r="G497" s="4" t="str">
        <f t="shared" si="67"/>
        <v>84,219.00</v>
      </c>
      <c r="H497" s="32">
        <f t="shared" si="61"/>
        <v>84219</v>
      </c>
      <c r="I497" s="2">
        <v>1501</v>
      </c>
      <c r="J497" s="2">
        <f t="shared" si="62"/>
        <v>84219</v>
      </c>
      <c r="K497" s="2">
        <f t="shared" si="63"/>
        <v>84219</v>
      </c>
      <c r="L497" s="2">
        <f t="shared" si="64"/>
        <v>84219</v>
      </c>
      <c r="M497" s="2">
        <f t="shared" si="65"/>
        <v>84219</v>
      </c>
      <c r="N497" s="2">
        <f t="shared" si="66"/>
        <v>84219</v>
      </c>
      <c r="O497" s="96">
        <f t="shared" si="66"/>
        <v>84219</v>
      </c>
      <c r="P497" s="2"/>
    </row>
    <row r="498" spans="1:16" hidden="1" x14ac:dyDescent="0.2">
      <c r="A498">
        <v>8341</v>
      </c>
      <c r="B498">
        <v>1970</v>
      </c>
      <c r="C498" s="47">
        <f t="shared" ca="1" si="60"/>
        <v>54</v>
      </c>
      <c r="D498" s="2" t="s">
        <v>23</v>
      </c>
      <c r="E498" s="2" t="s">
        <v>32</v>
      </c>
      <c r="F498" s="2" t="s">
        <v>817</v>
      </c>
      <c r="G498" s="4" t="str">
        <f t="shared" si="67"/>
        <v>84,219.00</v>
      </c>
      <c r="H498" s="32">
        <f t="shared" si="61"/>
        <v>84219</v>
      </c>
      <c r="I498" s="2">
        <v>10846</v>
      </c>
      <c r="J498" s="2">
        <f t="shared" si="62"/>
        <v>84219</v>
      </c>
      <c r="K498" s="2">
        <f t="shared" si="63"/>
        <v>84219</v>
      </c>
      <c r="L498" s="2">
        <f t="shared" si="64"/>
        <v>84219</v>
      </c>
      <c r="M498" s="2">
        <f t="shared" si="65"/>
        <v>84219</v>
      </c>
      <c r="N498" s="2">
        <f t="shared" si="66"/>
        <v>84219</v>
      </c>
      <c r="O498" s="96">
        <f t="shared" si="66"/>
        <v>84219</v>
      </c>
      <c r="P498" s="2"/>
    </row>
    <row r="499" spans="1:16" hidden="1" x14ac:dyDescent="0.2">
      <c r="A499">
        <v>10766</v>
      </c>
      <c r="B499">
        <v>1965</v>
      </c>
      <c r="C499" s="47">
        <f t="shared" ca="1" si="60"/>
        <v>59</v>
      </c>
      <c r="D499" s="2" t="s">
        <v>23</v>
      </c>
      <c r="E499" s="2" t="s">
        <v>32</v>
      </c>
      <c r="F499" s="2" t="s">
        <v>820</v>
      </c>
      <c r="G499" s="4" t="str">
        <f t="shared" si="67"/>
        <v>75,236.00</v>
      </c>
      <c r="H499" s="32">
        <f t="shared" si="61"/>
        <v>75236</v>
      </c>
      <c r="I499" s="2">
        <v>8341</v>
      </c>
      <c r="J499" s="2">
        <f t="shared" si="62"/>
        <v>75236</v>
      </c>
      <c r="K499" s="2">
        <f t="shared" si="63"/>
        <v>75236</v>
      </c>
      <c r="L499" s="2">
        <f t="shared" si="64"/>
        <v>75236</v>
      </c>
      <c r="M499" s="2">
        <f t="shared" si="65"/>
        <v>75236</v>
      </c>
      <c r="N499" s="2">
        <f t="shared" si="66"/>
        <v>75236</v>
      </c>
      <c r="O499" s="96">
        <f t="shared" si="66"/>
        <v>75236</v>
      </c>
      <c r="P499" s="2"/>
    </row>
    <row r="500" spans="1:16" hidden="1" x14ac:dyDescent="0.2">
      <c r="A500">
        <v>9971</v>
      </c>
      <c r="B500">
        <v>1965</v>
      </c>
      <c r="C500" s="47">
        <f t="shared" ca="1" si="60"/>
        <v>59</v>
      </c>
      <c r="D500" s="2" t="s">
        <v>43</v>
      </c>
      <c r="E500" s="2" t="s">
        <v>32</v>
      </c>
      <c r="F500" s="2" t="s">
        <v>825</v>
      </c>
      <c r="G500" s="4" t="str">
        <f t="shared" si="67"/>
        <v>15,315.00</v>
      </c>
      <c r="H500" s="32">
        <f t="shared" si="61"/>
        <v>15315</v>
      </c>
      <c r="I500" s="2">
        <v>10766</v>
      </c>
      <c r="J500" s="2">
        <f t="shared" si="62"/>
        <v>15315</v>
      </c>
      <c r="K500" s="2">
        <f t="shared" si="63"/>
        <v>15315</v>
      </c>
      <c r="L500" s="2">
        <f t="shared" si="64"/>
        <v>15315</v>
      </c>
      <c r="M500" s="2">
        <f t="shared" si="65"/>
        <v>15315</v>
      </c>
      <c r="N500" s="2">
        <f t="shared" si="66"/>
        <v>15315</v>
      </c>
      <c r="O500" s="96">
        <f t="shared" si="66"/>
        <v>15315</v>
      </c>
      <c r="P500" s="2"/>
    </row>
    <row r="501" spans="1:16" hidden="1" x14ac:dyDescent="0.2">
      <c r="A501">
        <v>1740</v>
      </c>
      <c r="B501">
        <v>1945</v>
      </c>
      <c r="C501" s="47">
        <f t="shared" ca="1" si="60"/>
        <v>79</v>
      </c>
      <c r="D501" s="2" t="s">
        <v>43</v>
      </c>
      <c r="E501" s="2" t="s">
        <v>32</v>
      </c>
      <c r="F501" s="2" t="s">
        <v>825</v>
      </c>
      <c r="G501" s="4" t="str">
        <f t="shared" si="67"/>
        <v>15,315.00</v>
      </c>
      <c r="H501" s="32">
        <f t="shared" si="61"/>
        <v>15315</v>
      </c>
      <c r="I501" s="2">
        <v>9971</v>
      </c>
      <c r="J501" s="2">
        <f t="shared" si="62"/>
        <v>15315</v>
      </c>
      <c r="K501" s="2">
        <f t="shared" si="63"/>
        <v>15315</v>
      </c>
      <c r="L501" s="2">
        <f t="shared" si="64"/>
        <v>15315</v>
      </c>
      <c r="M501" s="2">
        <f t="shared" si="65"/>
        <v>15315</v>
      </c>
      <c r="N501" s="2">
        <f t="shared" si="66"/>
        <v>15315</v>
      </c>
      <c r="O501" s="96">
        <f t="shared" si="66"/>
        <v>15315</v>
      </c>
      <c r="P501" s="2"/>
    </row>
    <row r="502" spans="1:16" hidden="1" x14ac:dyDescent="0.2">
      <c r="A502">
        <v>8737</v>
      </c>
      <c r="B502">
        <v>1979</v>
      </c>
      <c r="C502" s="47">
        <f t="shared" ca="1" si="60"/>
        <v>45</v>
      </c>
      <c r="D502" s="2" t="s">
        <v>40</v>
      </c>
      <c r="E502" s="2" t="s">
        <v>32</v>
      </c>
      <c r="F502" s="2" t="s">
        <v>827</v>
      </c>
      <c r="G502" s="4" t="str">
        <f t="shared" si="67"/>
        <v>87,171.00</v>
      </c>
      <c r="H502" s="32">
        <f t="shared" si="61"/>
        <v>87171</v>
      </c>
      <c r="I502" s="2">
        <v>1740</v>
      </c>
      <c r="J502" s="2">
        <f t="shared" si="62"/>
        <v>87171</v>
      </c>
      <c r="K502" s="2">
        <f t="shared" si="63"/>
        <v>87171</v>
      </c>
      <c r="L502" s="2">
        <f t="shared" si="64"/>
        <v>87171</v>
      </c>
      <c r="M502" s="2">
        <f t="shared" si="65"/>
        <v>87171</v>
      </c>
      <c r="N502" s="2">
        <f t="shared" si="66"/>
        <v>87171</v>
      </c>
      <c r="O502" s="96">
        <f t="shared" si="66"/>
        <v>87171</v>
      </c>
      <c r="P502" s="2"/>
    </row>
    <row r="503" spans="1:16" hidden="1" x14ac:dyDescent="0.2">
      <c r="A503">
        <v>6466</v>
      </c>
      <c r="B503">
        <v>1966</v>
      </c>
      <c r="C503" s="47">
        <f t="shared" ca="1" si="60"/>
        <v>58</v>
      </c>
      <c r="D503" s="2" t="s">
        <v>43</v>
      </c>
      <c r="E503" s="2" t="s">
        <v>32</v>
      </c>
      <c r="F503" s="2" t="s">
        <v>832</v>
      </c>
      <c r="G503" s="4" t="str">
        <f t="shared" si="67"/>
        <v>26,887.00</v>
      </c>
      <c r="H503" s="32">
        <f t="shared" si="61"/>
        <v>26887</v>
      </c>
      <c r="I503" s="2">
        <v>8737</v>
      </c>
      <c r="J503" s="2">
        <f t="shared" si="62"/>
        <v>26887</v>
      </c>
      <c r="K503" s="2">
        <f t="shared" si="63"/>
        <v>26887</v>
      </c>
      <c r="L503" s="2">
        <f t="shared" si="64"/>
        <v>26887</v>
      </c>
      <c r="M503" s="2">
        <f t="shared" si="65"/>
        <v>26887</v>
      </c>
      <c r="N503" s="2">
        <f t="shared" si="66"/>
        <v>26887</v>
      </c>
      <c r="O503" s="96">
        <f t="shared" si="66"/>
        <v>26887</v>
      </c>
      <c r="P503" s="2"/>
    </row>
    <row r="504" spans="1:16" hidden="1" x14ac:dyDescent="0.2">
      <c r="A504">
        <v>10430</v>
      </c>
      <c r="B504">
        <v>1974</v>
      </c>
      <c r="C504" s="47">
        <f t="shared" ca="1" si="60"/>
        <v>50</v>
      </c>
      <c r="D504" s="2" t="s">
        <v>40</v>
      </c>
      <c r="E504" s="2" t="s">
        <v>32</v>
      </c>
      <c r="F504" s="2" t="s">
        <v>833</v>
      </c>
      <c r="G504" s="4" t="str">
        <f t="shared" si="67"/>
        <v>61,996.00</v>
      </c>
      <c r="H504" s="32">
        <f t="shared" si="61"/>
        <v>61996</v>
      </c>
      <c r="I504" s="2">
        <v>6466</v>
      </c>
      <c r="J504" s="2">
        <f t="shared" si="62"/>
        <v>61996</v>
      </c>
      <c r="K504" s="2">
        <f t="shared" si="63"/>
        <v>61996</v>
      </c>
      <c r="L504" s="2">
        <f t="shared" si="64"/>
        <v>61996</v>
      </c>
      <c r="M504" s="2">
        <f t="shared" si="65"/>
        <v>61996</v>
      </c>
      <c r="N504" s="2">
        <f t="shared" si="66"/>
        <v>61996</v>
      </c>
      <c r="O504" s="96">
        <f t="shared" si="66"/>
        <v>61996</v>
      </c>
      <c r="P504" s="2"/>
    </row>
    <row r="505" spans="1:16" hidden="1" x14ac:dyDescent="0.2">
      <c r="A505">
        <v>8773</v>
      </c>
      <c r="B505">
        <v>1972</v>
      </c>
      <c r="C505" s="47">
        <f t="shared" ca="1" si="60"/>
        <v>52</v>
      </c>
      <c r="D505" s="2" t="s">
        <v>23</v>
      </c>
      <c r="E505" s="2" t="s">
        <v>32</v>
      </c>
      <c r="F505" s="2" t="s">
        <v>840</v>
      </c>
      <c r="G505" s="4" t="str">
        <f t="shared" si="67"/>
        <v>77,343.00</v>
      </c>
      <c r="H505" s="32">
        <f t="shared" si="61"/>
        <v>77343</v>
      </c>
      <c r="I505" s="2">
        <v>10430</v>
      </c>
      <c r="J505" s="2">
        <f t="shared" si="62"/>
        <v>77343</v>
      </c>
      <c r="K505" s="2">
        <f t="shared" si="63"/>
        <v>77343</v>
      </c>
      <c r="L505" s="2">
        <f t="shared" si="64"/>
        <v>77343</v>
      </c>
      <c r="M505" s="2">
        <f t="shared" si="65"/>
        <v>77343</v>
      </c>
      <c r="N505" s="2">
        <f t="shared" si="66"/>
        <v>77343</v>
      </c>
      <c r="O505" s="96">
        <f t="shared" si="66"/>
        <v>77343</v>
      </c>
      <c r="P505" s="2"/>
    </row>
    <row r="506" spans="1:16" hidden="1" x14ac:dyDescent="0.2">
      <c r="A506">
        <v>2371</v>
      </c>
      <c r="B506">
        <v>1973</v>
      </c>
      <c r="C506" s="47">
        <f t="shared" ca="1" si="60"/>
        <v>51</v>
      </c>
      <c r="D506" s="2" t="s">
        <v>23</v>
      </c>
      <c r="E506" s="2" t="s">
        <v>32</v>
      </c>
      <c r="F506" s="2" t="s">
        <v>841</v>
      </c>
      <c r="G506" s="4" t="str">
        <f t="shared" si="67"/>
        <v>75,433.00</v>
      </c>
      <c r="H506" s="32">
        <f t="shared" si="61"/>
        <v>75433</v>
      </c>
      <c r="I506" s="2">
        <v>8773</v>
      </c>
      <c r="J506" s="2">
        <f t="shared" si="62"/>
        <v>75433</v>
      </c>
      <c r="K506" s="2">
        <f t="shared" si="63"/>
        <v>75433</v>
      </c>
      <c r="L506" s="2">
        <f t="shared" si="64"/>
        <v>75433</v>
      </c>
      <c r="M506" s="2">
        <f t="shared" si="65"/>
        <v>75433</v>
      </c>
      <c r="N506" s="2">
        <f t="shared" si="66"/>
        <v>75433</v>
      </c>
      <c r="O506" s="96">
        <f t="shared" si="66"/>
        <v>75433</v>
      </c>
      <c r="P506" s="2"/>
    </row>
    <row r="507" spans="1:16" hidden="1" x14ac:dyDescent="0.2">
      <c r="A507">
        <v>7786</v>
      </c>
      <c r="B507">
        <v>1987</v>
      </c>
      <c r="C507" s="47">
        <f t="shared" ca="1" si="60"/>
        <v>37</v>
      </c>
      <c r="D507" s="2" t="s">
        <v>23</v>
      </c>
      <c r="E507" s="2" t="s">
        <v>32</v>
      </c>
      <c r="F507" s="2" t="s">
        <v>845</v>
      </c>
      <c r="G507" s="4" t="str">
        <f t="shared" si="67"/>
        <v>30,023.00</v>
      </c>
      <c r="H507" s="32">
        <f t="shared" si="61"/>
        <v>30023</v>
      </c>
      <c r="I507" s="2">
        <v>2371</v>
      </c>
      <c r="J507" s="2">
        <f t="shared" si="62"/>
        <v>30023</v>
      </c>
      <c r="K507" s="2">
        <f t="shared" si="63"/>
        <v>30023</v>
      </c>
      <c r="L507" s="2">
        <f t="shared" si="64"/>
        <v>30023</v>
      </c>
      <c r="M507" s="2">
        <f t="shared" si="65"/>
        <v>30023</v>
      </c>
      <c r="N507" s="2">
        <f t="shared" si="66"/>
        <v>30023</v>
      </c>
      <c r="O507" s="96">
        <f t="shared" si="66"/>
        <v>30023</v>
      </c>
      <c r="P507" s="2"/>
    </row>
    <row r="508" spans="1:16" hidden="1" x14ac:dyDescent="0.2">
      <c r="A508">
        <v>4088</v>
      </c>
      <c r="B508">
        <v>1963</v>
      </c>
      <c r="C508" s="47">
        <f t="shared" ca="1" si="60"/>
        <v>61</v>
      </c>
      <c r="D508" s="2" t="s">
        <v>23</v>
      </c>
      <c r="E508" s="2" t="s">
        <v>32</v>
      </c>
      <c r="F508" s="2" t="s">
        <v>848</v>
      </c>
      <c r="G508" s="4" t="str">
        <f t="shared" si="67"/>
        <v>33,228.00</v>
      </c>
      <c r="H508" s="32">
        <f t="shared" si="61"/>
        <v>33228</v>
      </c>
      <c r="I508" s="2">
        <v>7786</v>
      </c>
      <c r="J508" s="2">
        <f t="shared" si="62"/>
        <v>33228</v>
      </c>
      <c r="K508" s="2">
        <f t="shared" si="63"/>
        <v>33228</v>
      </c>
      <c r="L508" s="2">
        <f t="shared" si="64"/>
        <v>33228</v>
      </c>
      <c r="M508" s="2">
        <f t="shared" si="65"/>
        <v>33228</v>
      </c>
      <c r="N508" s="2">
        <f t="shared" si="66"/>
        <v>33228</v>
      </c>
      <c r="O508" s="96">
        <f t="shared" si="66"/>
        <v>33228</v>
      </c>
      <c r="P508" s="2"/>
    </row>
    <row r="509" spans="1:16" hidden="1" x14ac:dyDescent="0.2">
      <c r="A509">
        <v>4971</v>
      </c>
      <c r="B509">
        <v>1963</v>
      </c>
      <c r="C509" s="47">
        <f t="shared" ca="1" si="60"/>
        <v>61</v>
      </c>
      <c r="D509" s="2" t="s">
        <v>23</v>
      </c>
      <c r="E509" s="2" t="s">
        <v>32</v>
      </c>
      <c r="F509" s="2" t="s">
        <v>850</v>
      </c>
      <c r="G509" s="4" t="str">
        <f t="shared" si="67"/>
        <v>22,574.00</v>
      </c>
      <c r="H509" s="32">
        <f t="shared" si="61"/>
        <v>22574</v>
      </c>
      <c r="I509" s="2">
        <v>4088</v>
      </c>
      <c r="J509" s="2">
        <f t="shared" si="62"/>
        <v>22574</v>
      </c>
      <c r="K509" s="2">
        <f t="shared" si="63"/>
        <v>22574</v>
      </c>
      <c r="L509" s="2">
        <f t="shared" si="64"/>
        <v>22574</v>
      </c>
      <c r="M509" s="2">
        <f t="shared" si="65"/>
        <v>22574</v>
      </c>
      <c r="N509" s="2">
        <f t="shared" si="66"/>
        <v>22574</v>
      </c>
      <c r="O509" s="96">
        <f t="shared" si="66"/>
        <v>22574</v>
      </c>
      <c r="P509" s="2"/>
    </row>
    <row r="510" spans="1:16" hidden="1" x14ac:dyDescent="0.2">
      <c r="A510">
        <v>10560</v>
      </c>
      <c r="B510">
        <v>1981</v>
      </c>
      <c r="C510" s="47">
        <f t="shared" ca="1" si="60"/>
        <v>43</v>
      </c>
      <c r="D510" s="2" t="s">
        <v>23</v>
      </c>
      <c r="E510" s="2" t="s">
        <v>32</v>
      </c>
      <c r="F510" s="2" t="s">
        <v>850</v>
      </c>
      <c r="G510" s="4" t="str">
        <f t="shared" si="67"/>
        <v>22,574.00</v>
      </c>
      <c r="H510" s="32">
        <f t="shared" si="61"/>
        <v>22574</v>
      </c>
      <c r="I510" s="2">
        <v>4971</v>
      </c>
      <c r="J510" s="2">
        <f t="shared" si="62"/>
        <v>22574</v>
      </c>
      <c r="K510" s="2">
        <f t="shared" si="63"/>
        <v>22574</v>
      </c>
      <c r="L510" s="2">
        <f t="shared" si="64"/>
        <v>22574</v>
      </c>
      <c r="M510" s="2">
        <f t="shared" si="65"/>
        <v>22574</v>
      </c>
      <c r="N510" s="2">
        <f t="shared" si="66"/>
        <v>22574</v>
      </c>
      <c r="O510" s="96">
        <f t="shared" si="66"/>
        <v>22574</v>
      </c>
      <c r="P510" s="2"/>
    </row>
    <row r="511" spans="1:16" hidden="1" x14ac:dyDescent="0.2">
      <c r="A511">
        <v>6892</v>
      </c>
      <c r="B511">
        <v>1969</v>
      </c>
      <c r="C511" s="47">
        <f t="shared" ca="1" si="60"/>
        <v>55</v>
      </c>
      <c r="D511" s="2" t="s">
        <v>23</v>
      </c>
      <c r="E511" s="2" t="s">
        <v>32</v>
      </c>
      <c r="F511" s="2" t="s">
        <v>851</v>
      </c>
      <c r="G511" s="4" t="str">
        <f t="shared" si="67"/>
        <v>55,267.00</v>
      </c>
      <c r="H511" s="32">
        <f t="shared" si="61"/>
        <v>55267</v>
      </c>
      <c r="I511" s="2">
        <v>10560</v>
      </c>
      <c r="J511" s="2">
        <f t="shared" si="62"/>
        <v>55267</v>
      </c>
      <c r="K511" s="2">
        <f t="shared" si="63"/>
        <v>55267</v>
      </c>
      <c r="L511" s="2">
        <f t="shared" si="64"/>
        <v>55267</v>
      </c>
      <c r="M511" s="2">
        <f t="shared" si="65"/>
        <v>55267</v>
      </c>
      <c r="N511" s="2">
        <f t="shared" si="66"/>
        <v>55267</v>
      </c>
      <c r="O511" s="96">
        <f t="shared" si="66"/>
        <v>55267</v>
      </c>
      <c r="P511" s="2"/>
    </row>
    <row r="512" spans="1:16" x14ac:dyDescent="0.2">
      <c r="A512">
        <v>11004</v>
      </c>
      <c r="B512">
        <v>1894</v>
      </c>
      <c r="C512" s="47">
        <f t="shared" ca="1" si="60"/>
        <v>130</v>
      </c>
      <c r="D512" s="2" t="s">
        <v>23</v>
      </c>
      <c r="E512" s="2" t="s">
        <v>32</v>
      </c>
      <c r="F512" s="2" t="s">
        <v>859</v>
      </c>
      <c r="G512" s="4" t="str">
        <f t="shared" si="67"/>
        <v>32,871.00</v>
      </c>
      <c r="H512" s="32">
        <f t="shared" si="61"/>
        <v>32871</v>
      </c>
      <c r="I512" s="2">
        <v>6892</v>
      </c>
      <c r="J512" s="2">
        <f t="shared" si="62"/>
        <v>32871</v>
      </c>
      <c r="K512" s="2">
        <f t="shared" si="63"/>
        <v>32871</v>
      </c>
      <c r="L512" s="2">
        <f t="shared" si="64"/>
        <v>32871</v>
      </c>
      <c r="M512" s="2">
        <f t="shared" si="65"/>
        <v>32871</v>
      </c>
      <c r="N512" s="2">
        <f t="shared" si="66"/>
        <v>32871</v>
      </c>
      <c r="O512" s="96">
        <f t="shared" si="66"/>
        <v>32871</v>
      </c>
      <c r="P512" s="2"/>
    </row>
    <row r="513" spans="1:16" hidden="1" x14ac:dyDescent="0.2">
      <c r="A513">
        <v>1818</v>
      </c>
      <c r="B513">
        <v>1972</v>
      </c>
      <c r="C513" s="47">
        <f t="shared" ca="1" si="60"/>
        <v>52</v>
      </c>
      <c r="D513" s="2" t="s">
        <v>23</v>
      </c>
      <c r="E513" s="2" t="s">
        <v>32</v>
      </c>
      <c r="F513" s="2" t="s">
        <v>864</v>
      </c>
      <c r="G513" s="4" t="str">
        <f t="shared" si="67"/>
        <v>50,437.00</v>
      </c>
      <c r="H513" s="32">
        <f t="shared" si="61"/>
        <v>50437</v>
      </c>
      <c r="I513" s="2">
        <v>11004</v>
      </c>
      <c r="J513" s="2">
        <f t="shared" si="62"/>
        <v>50437</v>
      </c>
      <c r="K513" s="2">
        <f t="shared" si="63"/>
        <v>50437</v>
      </c>
      <c r="L513" s="2">
        <f t="shared" si="64"/>
        <v>50437</v>
      </c>
      <c r="M513" s="2">
        <f t="shared" si="65"/>
        <v>50437</v>
      </c>
      <c r="N513" s="2">
        <f t="shared" si="66"/>
        <v>50437</v>
      </c>
      <c r="O513" s="96">
        <f t="shared" si="66"/>
        <v>50437</v>
      </c>
      <c r="P513" s="2"/>
    </row>
    <row r="514" spans="1:16" hidden="1" x14ac:dyDescent="0.2">
      <c r="A514">
        <v>9485</v>
      </c>
      <c r="B514">
        <v>1987</v>
      </c>
      <c r="C514" s="47">
        <f t="shared" ca="1" si="60"/>
        <v>37</v>
      </c>
      <c r="D514" s="2" t="s">
        <v>40</v>
      </c>
      <c r="E514" s="2" t="s">
        <v>32</v>
      </c>
      <c r="F514" s="2" t="s">
        <v>868</v>
      </c>
      <c r="G514" s="4" t="str">
        <f t="shared" si="67"/>
        <v>4,023.00</v>
      </c>
      <c r="H514" s="32">
        <f t="shared" si="61"/>
        <v>4023</v>
      </c>
      <c r="I514" s="2">
        <v>1818</v>
      </c>
      <c r="J514" s="2">
        <f t="shared" si="62"/>
        <v>4023</v>
      </c>
      <c r="K514" s="2">
        <f t="shared" si="63"/>
        <v>4023</v>
      </c>
      <c r="L514" s="2">
        <f t="shared" si="64"/>
        <v>4023</v>
      </c>
      <c r="M514" s="2">
        <f t="shared" si="65"/>
        <v>4023</v>
      </c>
      <c r="N514" s="2">
        <f t="shared" si="66"/>
        <v>56145.313929313932</v>
      </c>
      <c r="O514" s="96">
        <f t="shared" si="66"/>
        <v>56145.313929313932</v>
      </c>
      <c r="P514" s="2"/>
    </row>
    <row r="515" spans="1:16" hidden="1" x14ac:dyDescent="0.2">
      <c r="A515">
        <v>6646</v>
      </c>
      <c r="B515">
        <v>1985</v>
      </c>
      <c r="C515" s="47">
        <f t="shared" ca="1" si="60"/>
        <v>39</v>
      </c>
      <c r="D515" s="2" t="s">
        <v>23</v>
      </c>
      <c r="E515" s="2" t="s">
        <v>32</v>
      </c>
      <c r="F515" s="2" t="s">
        <v>871</v>
      </c>
      <c r="G515" s="4" t="str">
        <f t="shared" si="67"/>
        <v>42,693.00</v>
      </c>
      <c r="H515" s="32">
        <f t="shared" si="61"/>
        <v>42693</v>
      </c>
      <c r="I515" s="2">
        <v>9485</v>
      </c>
      <c r="J515" s="2">
        <f t="shared" si="62"/>
        <v>42693</v>
      </c>
      <c r="K515" s="2">
        <f t="shared" si="63"/>
        <v>42693</v>
      </c>
      <c r="L515" s="2">
        <f t="shared" si="64"/>
        <v>42693</v>
      </c>
      <c r="M515" s="2">
        <f t="shared" si="65"/>
        <v>42693</v>
      </c>
      <c r="N515" s="2">
        <f t="shared" si="66"/>
        <v>42693</v>
      </c>
      <c r="O515" s="96">
        <f t="shared" si="66"/>
        <v>42693</v>
      </c>
      <c r="P515" s="2"/>
    </row>
    <row r="516" spans="1:16" hidden="1" x14ac:dyDescent="0.2">
      <c r="A516">
        <v>4248</v>
      </c>
      <c r="B516">
        <v>1961</v>
      </c>
      <c r="C516" s="47">
        <f t="shared" ref="C516:C579" ca="1" si="68">(YEAR(NOW())-B516)</f>
        <v>63</v>
      </c>
      <c r="D516" s="2" t="s">
        <v>53</v>
      </c>
      <c r="E516" s="2" t="s">
        <v>32</v>
      </c>
      <c r="F516" s="2" t="s">
        <v>887</v>
      </c>
      <c r="G516" s="4" t="str">
        <f t="shared" si="67"/>
        <v>62,694.00</v>
      </c>
      <c r="H516" s="32">
        <f t="shared" ref="H516:H579" si="69">VALUE(G516)</f>
        <v>62694</v>
      </c>
      <c r="I516" s="2">
        <v>6646</v>
      </c>
      <c r="J516" s="2">
        <f t="shared" ref="J516:J579" si="70">IF(AND($D516="Basic",$H516&lt;10000),$V$29,$H516)</f>
        <v>62694</v>
      </c>
      <c r="K516" s="2">
        <f t="shared" ref="K516:K579" si="71">IF(AND($D516="Graduation",J516&lt;10000),$V$30,J516)</f>
        <v>62694</v>
      </c>
      <c r="L516" s="2">
        <f t="shared" ref="L516:L579" si="72">IF(AND($D516="2n Cycle",K516&lt;10000),$V$31,K516)</f>
        <v>62694</v>
      </c>
      <c r="M516" s="2">
        <f t="shared" ref="M516:M579" si="73">IF(AND($D516="Master",L516&lt;10000),$V$32,L516)</f>
        <v>62694</v>
      </c>
      <c r="N516" s="2">
        <f t="shared" ref="N516:O579" si="74">IF(AND($D516="PhD",M516&lt;10000),$V$33,M516)</f>
        <v>62694</v>
      </c>
      <c r="O516" s="96">
        <f t="shared" si="74"/>
        <v>62694</v>
      </c>
      <c r="P516" s="2"/>
    </row>
    <row r="517" spans="1:16" hidden="1" x14ac:dyDescent="0.2">
      <c r="A517">
        <v>7451</v>
      </c>
      <c r="B517">
        <v>1961</v>
      </c>
      <c r="C517" s="47">
        <f t="shared" ca="1" si="68"/>
        <v>63</v>
      </c>
      <c r="D517" s="2" t="s">
        <v>23</v>
      </c>
      <c r="E517" s="2" t="s">
        <v>32</v>
      </c>
      <c r="F517" s="2" t="s">
        <v>890</v>
      </c>
      <c r="G517" s="4" t="str">
        <f t="shared" ref="G517:G580" si="75">REPLACE(F517,1,1,"")</f>
        <v>65,031.00</v>
      </c>
      <c r="H517" s="32">
        <f t="shared" si="69"/>
        <v>65031</v>
      </c>
      <c r="I517" s="2">
        <v>4248</v>
      </c>
      <c r="J517" s="2">
        <f t="shared" si="70"/>
        <v>65031</v>
      </c>
      <c r="K517" s="2">
        <f t="shared" si="71"/>
        <v>65031</v>
      </c>
      <c r="L517" s="2">
        <f t="shared" si="72"/>
        <v>65031</v>
      </c>
      <c r="M517" s="2">
        <f t="shared" si="73"/>
        <v>65031</v>
      </c>
      <c r="N517" s="2">
        <f t="shared" si="74"/>
        <v>65031</v>
      </c>
      <c r="O517" s="96">
        <f t="shared" si="74"/>
        <v>65031</v>
      </c>
      <c r="P517" s="2"/>
    </row>
    <row r="518" spans="1:16" hidden="1" x14ac:dyDescent="0.2">
      <c r="A518">
        <v>7861</v>
      </c>
      <c r="B518">
        <v>1953</v>
      </c>
      <c r="C518" s="47">
        <f t="shared" ca="1" si="68"/>
        <v>71</v>
      </c>
      <c r="D518" s="2" t="s">
        <v>23</v>
      </c>
      <c r="E518" s="2" t="s">
        <v>32</v>
      </c>
      <c r="F518" s="2" t="s">
        <v>893</v>
      </c>
      <c r="G518" s="4" t="str">
        <f t="shared" si="75"/>
        <v>59,462.00</v>
      </c>
      <c r="H518" s="32">
        <f t="shared" si="69"/>
        <v>59462</v>
      </c>
      <c r="I518" s="2">
        <v>7451</v>
      </c>
      <c r="J518" s="2">
        <f t="shared" si="70"/>
        <v>59462</v>
      </c>
      <c r="K518" s="2">
        <f t="shared" si="71"/>
        <v>59462</v>
      </c>
      <c r="L518" s="2">
        <f t="shared" si="72"/>
        <v>59462</v>
      </c>
      <c r="M518" s="2">
        <f t="shared" si="73"/>
        <v>59462</v>
      </c>
      <c r="N518" s="2">
        <f t="shared" si="74"/>
        <v>59462</v>
      </c>
      <c r="O518" s="96">
        <f t="shared" si="74"/>
        <v>59462</v>
      </c>
      <c r="P518" s="2"/>
    </row>
    <row r="519" spans="1:16" hidden="1" x14ac:dyDescent="0.2">
      <c r="A519">
        <v>5232</v>
      </c>
      <c r="B519">
        <v>1966</v>
      </c>
      <c r="C519" s="47">
        <f t="shared" ca="1" si="68"/>
        <v>58</v>
      </c>
      <c r="D519" s="2" t="s">
        <v>118</v>
      </c>
      <c r="E519" s="2" t="s">
        <v>32</v>
      </c>
      <c r="F519" s="2" t="s">
        <v>896</v>
      </c>
      <c r="G519" s="4" t="str">
        <f t="shared" si="75"/>
        <v>25,965.00</v>
      </c>
      <c r="H519" s="32">
        <f t="shared" si="69"/>
        <v>25965</v>
      </c>
      <c r="I519" s="2">
        <v>7861</v>
      </c>
      <c r="J519" s="2">
        <f t="shared" si="70"/>
        <v>25965</v>
      </c>
      <c r="K519" s="2">
        <f t="shared" si="71"/>
        <v>25965</v>
      </c>
      <c r="L519" s="2">
        <f t="shared" si="72"/>
        <v>25965</v>
      </c>
      <c r="M519" s="2">
        <f t="shared" si="73"/>
        <v>25965</v>
      </c>
      <c r="N519" s="2">
        <f t="shared" si="74"/>
        <v>25965</v>
      </c>
      <c r="O519" s="96">
        <f t="shared" si="74"/>
        <v>25965</v>
      </c>
      <c r="P519" s="2"/>
    </row>
    <row r="520" spans="1:16" hidden="1" x14ac:dyDescent="0.2">
      <c r="A520">
        <v>3011</v>
      </c>
      <c r="B520">
        <v>1966</v>
      </c>
      <c r="C520" s="47">
        <f t="shared" ca="1" si="68"/>
        <v>58</v>
      </c>
      <c r="D520" s="2" t="s">
        <v>23</v>
      </c>
      <c r="E520" s="2" t="s">
        <v>32</v>
      </c>
      <c r="F520" s="2" t="s">
        <v>897</v>
      </c>
      <c r="G520" s="4" t="str">
        <f t="shared" si="75"/>
        <v>22,979.00</v>
      </c>
      <c r="H520" s="32">
        <f t="shared" si="69"/>
        <v>22979</v>
      </c>
      <c r="I520" s="2">
        <v>5232</v>
      </c>
      <c r="J520" s="2">
        <f t="shared" si="70"/>
        <v>22979</v>
      </c>
      <c r="K520" s="2">
        <f t="shared" si="71"/>
        <v>22979</v>
      </c>
      <c r="L520" s="2">
        <f t="shared" si="72"/>
        <v>22979</v>
      </c>
      <c r="M520" s="2">
        <f t="shared" si="73"/>
        <v>22979</v>
      </c>
      <c r="N520" s="2">
        <f t="shared" si="74"/>
        <v>22979</v>
      </c>
      <c r="O520" s="96">
        <f t="shared" si="74"/>
        <v>22979</v>
      </c>
      <c r="P520" s="2"/>
    </row>
    <row r="521" spans="1:16" hidden="1" x14ac:dyDescent="0.2">
      <c r="A521">
        <v>5758</v>
      </c>
      <c r="B521">
        <v>1983</v>
      </c>
      <c r="C521" s="47">
        <f t="shared" ca="1" si="68"/>
        <v>41</v>
      </c>
      <c r="D521" s="2" t="s">
        <v>23</v>
      </c>
      <c r="E521" s="2" t="s">
        <v>32</v>
      </c>
      <c r="F521" s="2" t="s">
        <v>899</v>
      </c>
      <c r="G521" s="4" t="str">
        <f t="shared" si="75"/>
        <v>44,322.00</v>
      </c>
      <c r="H521" s="32">
        <f t="shared" si="69"/>
        <v>44322</v>
      </c>
      <c r="I521" s="2">
        <v>3011</v>
      </c>
      <c r="J521" s="2">
        <f t="shared" si="70"/>
        <v>44322</v>
      </c>
      <c r="K521" s="2">
        <f t="shared" si="71"/>
        <v>44322</v>
      </c>
      <c r="L521" s="2">
        <f t="shared" si="72"/>
        <v>44322</v>
      </c>
      <c r="M521" s="2">
        <f t="shared" si="73"/>
        <v>44322</v>
      </c>
      <c r="N521" s="2">
        <f t="shared" si="74"/>
        <v>44322</v>
      </c>
      <c r="O521" s="96">
        <f t="shared" si="74"/>
        <v>44322</v>
      </c>
      <c r="P521" s="2"/>
    </row>
    <row r="522" spans="1:16" hidden="1" x14ac:dyDescent="0.2">
      <c r="A522">
        <v>2173</v>
      </c>
      <c r="B522">
        <v>1953</v>
      </c>
      <c r="C522" s="47">
        <f t="shared" ca="1" si="68"/>
        <v>71</v>
      </c>
      <c r="D522" s="2" t="s">
        <v>23</v>
      </c>
      <c r="E522" s="2" t="s">
        <v>32</v>
      </c>
      <c r="F522" s="2" t="s">
        <v>900</v>
      </c>
      <c r="G522" s="4" t="str">
        <f t="shared" si="75"/>
        <v>30,096.00</v>
      </c>
      <c r="H522" s="32">
        <f t="shared" si="69"/>
        <v>30096</v>
      </c>
      <c r="I522" s="2">
        <v>5758</v>
      </c>
      <c r="J522" s="2">
        <f t="shared" si="70"/>
        <v>30096</v>
      </c>
      <c r="K522" s="2">
        <f t="shared" si="71"/>
        <v>30096</v>
      </c>
      <c r="L522" s="2">
        <f t="shared" si="72"/>
        <v>30096</v>
      </c>
      <c r="M522" s="2">
        <f t="shared" si="73"/>
        <v>30096</v>
      </c>
      <c r="N522" s="2">
        <f t="shared" si="74"/>
        <v>30096</v>
      </c>
      <c r="O522" s="96">
        <f t="shared" si="74"/>
        <v>30096</v>
      </c>
      <c r="P522" s="2"/>
    </row>
    <row r="523" spans="1:16" hidden="1" x14ac:dyDescent="0.2">
      <c r="A523">
        <v>10711</v>
      </c>
      <c r="B523">
        <v>1946</v>
      </c>
      <c r="C523" s="47">
        <f t="shared" ca="1" si="68"/>
        <v>78</v>
      </c>
      <c r="D523" s="2" t="s">
        <v>23</v>
      </c>
      <c r="E523" s="2" t="s">
        <v>32</v>
      </c>
      <c r="F523" s="2" t="s">
        <v>900</v>
      </c>
      <c r="G523" s="4" t="str">
        <f t="shared" si="75"/>
        <v>30,096.00</v>
      </c>
      <c r="H523" s="32">
        <f t="shared" si="69"/>
        <v>30096</v>
      </c>
      <c r="I523" s="2">
        <v>2173</v>
      </c>
      <c r="J523" s="2">
        <f t="shared" si="70"/>
        <v>30096</v>
      </c>
      <c r="K523" s="2">
        <f t="shared" si="71"/>
        <v>30096</v>
      </c>
      <c r="L523" s="2">
        <f t="shared" si="72"/>
        <v>30096</v>
      </c>
      <c r="M523" s="2">
        <f t="shared" si="73"/>
        <v>30096</v>
      </c>
      <c r="N523" s="2">
        <f t="shared" si="74"/>
        <v>30096</v>
      </c>
      <c r="O523" s="96">
        <f t="shared" si="74"/>
        <v>30096</v>
      </c>
      <c r="P523" s="2"/>
    </row>
    <row r="524" spans="1:16" hidden="1" x14ac:dyDescent="0.2">
      <c r="A524">
        <v>2782</v>
      </c>
      <c r="B524">
        <v>1962</v>
      </c>
      <c r="C524" s="47">
        <f t="shared" ca="1" si="68"/>
        <v>62</v>
      </c>
      <c r="D524" s="2" t="s">
        <v>23</v>
      </c>
      <c r="E524" s="2" t="s">
        <v>32</v>
      </c>
      <c r="F524" s="2" t="s">
        <v>906</v>
      </c>
      <c r="G524" s="4" t="str">
        <f t="shared" si="75"/>
        <v>43,057.00</v>
      </c>
      <c r="H524" s="32">
        <f t="shared" si="69"/>
        <v>43057</v>
      </c>
      <c r="I524" s="2">
        <v>10711</v>
      </c>
      <c r="J524" s="2">
        <f t="shared" si="70"/>
        <v>43057</v>
      </c>
      <c r="K524" s="2">
        <f t="shared" si="71"/>
        <v>43057</v>
      </c>
      <c r="L524" s="2">
        <f t="shared" si="72"/>
        <v>43057</v>
      </c>
      <c r="M524" s="2">
        <f t="shared" si="73"/>
        <v>43057</v>
      </c>
      <c r="N524" s="2">
        <f t="shared" si="74"/>
        <v>43057</v>
      </c>
      <c r="O524" s="96">
        <f t="shared" si="74"/>
        <v>43057</v>
      </c>
      <c r="P524" s="2"/>
    </row>
    <row r="525" spans="1:16" hidden="1" x14ac:dyDescent="0.2">
      <c r="A525">
        <v>9432</v>
      </c>
      <c r="B525">
        <v>1978</v>
      </c>
      <c r="C525" s="47">
        <f t="shared" ca="1" si="68"/>
        <v>46</v>
      </c>
      <c r="D525" s="2" t="s">
        <v>53</v>
      </c>
      <c r="E525" s="2" t="s">
        <v>32</v>
      </c>
      <c r="F525" s="2" t="s">
        <v>907</v>
      </c>
      <c r="G525" s="4" t="str">
        <f t="shared" si="75"/>
        <v>47,808.00</v>
      </c>
      <c r="H525" s="32">
        <f t="shared" si="69"/>
        <v>47808</v>
      </c>
      <c r="I525" s="2">
        <v>2782</v>
      </c>
      <c r="J525" s="2">
        <f t="shared" si="70"/>
        <v>47808</v>
      </c>
      <c r="K525" s="2">
        <f t="shared" si="71"/>
        <v>47808</v>
      </c>
      <c r="L525" s="2">
        <f t="shared" si="72"/>
        <v>47808</v>
      </c>
      <c r="M525" s="2">
        <f t="shared" si="73"/>
        <v>47808</v>
      </c>
      <c r="N525" s="2">
        <f t="shared" si="74"/>
        <v>47808</v>
      </c>
      <c r="O525" s="96">
        <f t="shared" si="74"/>
        <v>47808</v>
      </c>
      <c r="P525" s="2"/>
    </row>
    <row r="526" spans="1:16" hidden="1" x14ac:dyDescent="0.2">
      <c r="A526">
        <v>5872</v>
      </c>
      <c r="B526">
        <v>1952</v>
      </c>
      <c r="C526" s="47">
        <f t="shared" ca="1" si="68"/>
        <v>72</v>
      </c>
      <c r="D526" s="2" t="s">
        <v>53</v>
      </c>
      <c r="E526" s="2" t="s">
        <v>32</v>
      </c>
      <c r="F526" s="2" t="s">
        <v>910</v>
      </c>
      <c r="G526" s="4" t="str">
        <f t="shared" si="75"/>
        <v>77,520.00</v>
      </c>
      <c r="H526" s="32">
        <f t="shared" si="69"/>
        <v>77520</v>
      </c>
      <c r="I526" s="2">
        <v>9432</v>
      </c>
      <c r="J526" s="2">
        <f t="shared" si="70"/>
        <v>77520</v>
      </c>
      <c r="K526" s="2">
        <f t="shared" si="71"/>
        <v>77520</v>
      </c>
      <c r="L526" s="2">
        <f t="shared" si="72"/>
        <v>77520</v>
      </c>
      <c r="M526" s="2">
        <f t="shared" si="73"/>
        <v>77520</v>
      </c>
      <c r="N526" s="2">
        <f t="shared" si="74"/>
        <v>77520</v>
      </c>
      <c r="O526" s="96">
        <f t="shared" si="74"/>
        <v>77520</v>
      </c>
      <c r="P526" s="2"/>
    </row>
    <row r="527" spans="1:16" hidden="1" x14ac:dyDescent="0.2">
      <c r="A527">
        <v>11187</v>
      </c>
      <c r="B527">
        <v>1979</v>
      </c>
      <c r="C527" s="47">
        <f t="shared" ca="1" si="68"/>
        <v>45</v>
      </c>
      <c r="D527" s="2" t="s">
        <v>23</v>
      </c>
      <c r="E527" s="2" t="s">
        <v>32</v>
      </c>
      <c r="F527" s="2" t="s">
        <v>912</v>
      </c>
      <c r="G527" s="4" t="str">
        <f t="shared" si="75"/>
        <v>40,211.00</v>
      </c>
      <c r="H527" s="32">
        <f t="shared" si="69"/>
        <v>40211</v>
      </c>
      <c r="I527" s="2">
        <v>5872</v>
      </c>
      <c r="J527" s="2">
        <f t="shared" si="70"/>
        <v>40211</v>
      </c>
      <c r="K527" s="2">
        <f t="shared" si="71"/>
        <v>40211</v>
      </c>
      <c r="L527" s="2">
        <f t="shared" si="72"/>
        <v>40211</v>
      </c>
      <c r="M527" s="2">
        <f t="shared" si="73"/>
        <v>40211</v>
      </c>
      <c r="N527" s="2">
        <f t="shared" si="74"/>
        <v>40211</v>
      </c>
      <c r="O527" s="96">
        <f t="shared" si="74"/>
        <v>40211</v>
      </c>
      <c r="P527" s="2"/>
    </row>
    <row r="528" spans="1:16" hidden="1" x14ac:dyDescent="0.2">
      <c r="A528">
        <v>2428</v>
      </c>
      <c r="B528">
        <v>1971</v>
      </c>
      <c r="C528" s="47">
        <f t="shared" ca="1" si="68"/>
        <v>53</v>
      </c>
      <c r="D528" s="2" t="s">
        <v>23</v>
      </c>
      <c r="E528" s="2" t="s">
        <v>32</v>
      </c>
      <c r="F528" s="2" t="s">
        <v>918</v>
      </c>
      <c r="G528" s="4" t="str">
        <f t="shared" si="75"/>
        <v>79,908.00</v>
      </c>
      <c r="H528" s="32">
        <f t="shared" si="69"/>
        <v>79908</v>
      </c>
      <c r="I528" s="2">
        <v>11187</v>
      </c>
      <c r="J528" s="2">
        <f t="shared" si="70"/>
        <v>79908</v>
      </c>
      <c r="K528" s="2">
        <f t="shared" si="71"/>
        <v>79908</v>
      </c>
      <c r="L528" s="2">
        <f t="shared" si="72"/>
        <v>79908</v>
      </c>
      <c r="M528" s="2">
        <f t="shared" si="73"/>
        <v>79908</v>
      </c>
      <c r="N528" s="2">
        <f t="shared" si="74"/>
        <v>79908</v>
      </c>
      <c r="O528" s="96">
        <f t="shared" si="74"/>
        <v>79908</v>
      </c>
      <c r="P528" s="2"/>
    </row>
    <row r="529" spans="1:16" hidden="1" x14ac:dyDescent="0.2">
      <c r="A529">
        <v>1726</v>
      </c>
      <c r="B529">
        <v>1971</v>
      </c>
      <c r="C529" s="47">
        <f t="shared" ca="1" si="68"/>
        <v>53</v>
      </c>
      <c r="D529" s="2" t="s">
        <v>53</v>
      </c>
      <c r="E529" s="2" t="s">
        <v>32</v>
      </c>
      <c r="F529" s="2" t="s">
        <v>923</v>
      </c>
      <c r="G529" s="4" t="str">
        <f t="shared" si="75"/>
        <v>38,179.00</v>
      </c>
      <c r="H529" s="32">
        <f t="shared" si="69"/>
        <v>38179</v>
      </c>
      <c r="I529" s="2">
        <v>2428</v>
      </c>
      <c r="J529" s="2">
        <f t="shared" si="70"/>
        <v>38179</v>
      </c>
      <c r="K529" s="2">
        <f t="shared" si="71"/>
        <v>38179</v>
      </c>
      <c r="L529" s="2">
        <f t="shared" si="72"/>
        <v>38179</v>
      </c>
      <c r="M529" s="2">
        <f t="shared" si="73"/>
        <v>38179</v>
      </c>
      <c r="N529" s="2">
        <f t="shared" si="74"/>
        <v>38179</v>
      </c>
      <c r="O529" s="96">
        <f t="shared" si="74"/>
        <v>38179</v>
      </c>
      <c r="P529" s="2"/>
    </row>
    <row r="530" spans="1:16" hidden="1" x14ac:dyDescent="0.2">
      <c r="A530">
        <v>1802</v>
      </c>
      <c r="B530">
        <v>1972</v>
      </c>
      <c r="C530" s="47">
        <f t="shared" ca="1" si="68"/>
        <v>52</v>
      </c>
      <c r="D530" s="2" t="s">
        <v>23</v>
      </c>
      <c r="E530" s="2" t="s">
        <v>32</v>
      </c>
      <c r="F530" s="2" t="s">
        <v>925</v>
      </c>
      <c r="G530" s="4" t="str">
        <f t="shared" si="75"/>
        <v>39,922.00</v>
      </c>
      <c r="H530" s="32">
        <f t="shared" si="69"/>
        <v>39922</v>
      </c>
      <c r="I530" s="2">
        <v>1726</v>
      </c>
      <c r="J530" s="2">
        <f t="shared" si="70"/>
        <v>39922</v>
      </c>
      <c r="K530" s="2">
        <f t="shared" si="71"/>
        <v>39922</v>
      </c>
      <c r="L530" s="2">
        <f t="shared" si="72"/>
        <v>39922</v>
      </c>
      <c r="M530" s="2">
        <f t="shared" si="73"/>
        <v>39922</v>
      </c>
      <c r="N530" s="2">
        <f t="shared" si="74"/>
        <v>39922</v>
      </c>
      <c r="O530" s="96">
        <f t="shared" si="74"/>
        <v>39922</v>
      </c>
      <c r="P530" s="2"/>
    </row>
    <row r="531" spans="1:16" hidden="1" x14ac:dyDescent="0.2">
      <c r="A531">
        <v>1162</v>
      </c>
      <c r="B531">
        <v>1988</v>
      </c>
      <c r="C531" s="47">
        <f t="shared" ca="1" si="68"/>
        <v>36</v>
      </c>
      <c r="D531" s="2" t="s">
        <v>23</v>
      </c>
      <c r="E531" s="2" t="s">
        <v>32</v>
      </c>
      <c r="F531" s="2" t="s">
        <v>925</v>
      </c>
      <c r="G531" s="4" t="str">
        <f t="shared" si="75"/>
        <v>39,922.00</v>
      </c>
      <c r="H531" s="32">
        <f t="shared" si="69"/>
        <v>39922</v>
      </c>
      <c r="I531" s="2">
        <v>1802</v>
      </c>
      <c r="J531" s="2">
        <f t="shared" si="70"/>
        <v>39922</v>
      </c>
      <c r="K531" s="2">
        <f t="shared" si="71"/>
        <v>39922</v>
      </c>
      <c r="L531" s="2">
        <f t="shared" si="72"/>
        <v>39922</v>
      </c>
      <c r="M531" s="2">
        <f t="shared" si="73"/>
        <v>39922</v>
      </c>
      <c r="N531" s="2">
        <f t="shared" si="74"/>
        <v>39922</v>
      </c>
      <c r="O531" s="96">
        <f t="shared" si="74"/>
        <v>39922</v>
      </c>
      <c r="P531" s="2"/>
    </row>
    <row r="532" spans="1:16" hidden="1" x14ac:dyDescent="0.2">
      <c r="A532">
        <v>10643</v>
      </c>
      <c r="B532">
        <v>1988</v>
      </c>
      <c r="C532" s="47">
        <f t="shared" ca="1" si="68"/>
        <v>36</v>
      </c>
      <c r="D532" s="2" t="s">
        <v>23</v>
      </c>
      <c r="E532" s="2" t="s">
        <v>32</v>
      </c>
      <c r="F532" s="2" t="s">
        <v>925</v>
      </c>
      <c r="G532" s="4" t="str">
        <f t="shared" si="75"/>
        <v>39,922.00</v>
      </c>
      <c r="H532" s="32">
        <f t="shared" si="69"/>
        <v>39922</v>
      </c>
      <c r="I532" s="2">
        <v>1162</v>
      </c>
      <c r="J532" s="2">
        <f t="shared" si="70"/>
        <v>39922</v>
      </c>
      <c r="K532" s="2">
        <f t="shared" si="71"/>
        <v>39922</v>
      </c>
      <c r="L532" s="2">
        <f t="shared" si="72"/>
        <v>39922</v>
      </c>
      <c r="M532" s="2">
        <f t="shared" si="73"/>
        <v>39922</v>
      </c>
      <c r="N532" s="2">
        <f t="shared" si="74"/>
        <v>39922</v>
      </c>
      <c r="O532" s="96">
        <f t="shared" si="74"/>
        <v>39922</v>
      </c>
      <c r="P532" s="2"/>
    </row>
    <row r="533" spans="1:16" hidden="1" x14ac:dyDescent="0.2">
      <c r="A533">
        <v>11112</v>
      </c>
      <c r="B533">
        <v>1967</v>
      </c>
      <c r="C533" s="47">
        <f t="shared" ca="1" si="68"/>
        <v>57</v>
      </c>
      <c r="D533" s="2" t="s">
        <v>23</v>
      </c>
      <c r="E533" s="2" t="s">
        <v>32</v>
      </c>
      <c r="F533" s="2" t="s">
        <v>934</v>
      </c>
      <c r="G533" s="4" t="str">
        <f t="shared" si="75"/>
        <v>83,512.00</v>
      </c>
      <c r="H533" s="32">
        <f t="shared" si="69"/>
        <v>83512</v>
      </c>
      <c r="I533" s="2">
        <v>10643</v>
      </c>
      <c r="J533" s="2">
        <f t="shared" si="70"/>
        <v>83512</v>
      </c>
      <c r="K533" s="2">
        <f t="shared" si="71"/>
        <v>83512</v>
      </c>
      <c r="L533" s="2">
        <f t="shared" si="72"/>
        <v>83512</v>
      </c>
      <c r="M533" s="2">
        <f t="shared" si="73"/>
        <v>83512</v>
      </c>
      <c r="N533" s="2">
        <f t="shared" si="74"/>
        <v>83512</v>
      </c>
      <c r="O533" s="96">
        <f t="shared" si="74"/>
        <v>83512</v>
      </c>
      <c r="P533" s="2"/>
    </row>
    <row r="534" spans="1:16" hidden="1" x14ac:dyDescent="0.2">
      <c r="A534">
        <v>2114</v>
      </c>
      <c r="B534">
        <v>1947</v>
      </c>
      <c r="C534" s="47">
        <f t="shared" ca="1" si="68"/>
        <v>77</v>
      </c>
      <c r="D534" s="2" t="s">
        <v>40</v>
      </c>
      <c r="E534" s="2" t="s">
        <v>32</v>
      </c>
      <c r="F534" s="2" t="s">
        <v>935</v>
      </c>
      <c r="G534" s="4" t="str">
        <f t="shared" si="75"/>
        <v>31,686.00</v>
      </c>
      <c r="H534" s="32">
        <f t="shared" si="69"/>
        <v>31686</v>
      </c>
      <c r="I534" s="2">
        <v>11112</v>
      </c>
      <c r="J534" s="2">
        <f t="shared" si="70"/>
        <v>31686</v>
      </c>
      <c r="K534" s="2">
        <f t="shared" si="71"/>
        <v>31686</v>
      </c>
      <c r="L534" s="2">
        <f t="shared" si="72"/>
        <v>31686</v>
      </c>
      <c r="M534" s="2">
        <f t="shared" si="73"/>
        <v>31686</v>
      </c>
      <c r="N534" s="2">
        <f t="shared" si="74"/>
        <v>31686</v>
      </c>
      <c r="O534" s="96">
        <f t="shared" si="74"/>
        <v>31686</v>
      </c>
      <c r="P534" s="2"/>
    </row>
    <row r="535" spans="1:16" hidden="1" x14ac:dyDescent="0.2">
      <c r="A535">
        <v>4261</v>
      </c>
      <c r="B535">
        <v>1947</v>
      </c>
      <c r="C535" s="47">
        <f t="shared" ca="1" si="68"/>
        <v>77</v>
      </c>
      <c r="D535" s="2" t="s">
        <v>40</v>
      </c>
      <c r="E535" s="2" t="s">
        <v>32</v>
      </c>
      <c r="F535" s="2" t="s">
        <v>947</v>
      </c>
      <c r="G535" s="4" t="str">
        <f t="shared" si="75"/>
        <v>37,717.00</v>
      </c>
      <c r="H535" s="32">
        <f t="shared" si="69"/>
        <v>37717</v>
      </c>
      <c r="I535" s="2">
        <v>2114</v>
      </c>
      <c r="J535" s="2">
        <f t="shared" si="70"/>
        <v>37717</v>
      </c>
      <c r="K535" s="2">
        <f t="shared" si="71"/>
        <v>37717</v>
      </c>
      <c r="L535" s="2">
        <f t="shared" si="72"/>
        <v>37717</v>
      </c>
      <c r="M535" s="2">
        <f t="shared" si="73"/>
        <v>37717</v>
      </c>
      <c r="N535" s="2">
        <f t="shared" si="74"/>
        <v>37717</v>
      </c>
      <c r="O535" s="96">
        <f t="shared" si="74"/>
        <v>37717</v>
      </c>
      <c r="P535" s="2"/>
    </row>
    <row r="536" spans="1:16" hidden="1" x14ac:dyDescent="0.2">
      <c r="A536">
        <v>2457</v>
      </c>
      <c r="B536">
        <v>1976</v>
      </c>
      <c r="C536" s="47">
        <f t="shared" ca="1" si="68"/>
        <v>48</v>
      </c>
      <c r="D536" s="2" t="s">
        <v>40</v>
      </c>
      <c r="E536" s="2" t="s">
        <v>32</v>
      </c>
      <c r="F536" s="2" t="s">
        <v>947</v>
      </c>
      <c r="G536" s="4" t="str">
        <f t="shared" si="75"/>
        <v>37,717.00</v>
      </c>
      <c r="H536" s="32">
        <f t="shared" si="69"/>
        <v>37717</v>
      </c>
      <c r="I536" s="2">
        <v>4261</v>
      </c>
      <c r="J536" s="2">
        <f t="shared" si="70"/>
        <v>37717</v>
      </c>
      <c r="K536" s="2">
        <f t="shared" si="71"/>
        <v>37717</v>
      </c>
      <c r="L536" s="2">
        <f t="shared" si="72"/>
        <v>37717</v>
      </c>
      <c r="M536" s="2">
        <f t="shared" si="73"/>
        <v>37717</v>
      </c>
      <c r="N536" s="2">
        <f t="shared" si="74"/>
        <v>37717</v>
      </c>
      <c r="O536" s="96">
        <f t="shared" si="74"/>
        <v>37717</v>
      </c>
      <c r="P536" s="2"/>
    </row>
    <row r="537" spans="1:16" hidden="1" x14ac:dyDescent="0.2">
      <c r="A537">
        <v>2495</v>
      </c>
      <c r="B537">
        <v>1975</v>
      </c>
      <c r="C537" s="47">
        <f t="shared" ca="1" si="68"/>
        <v>49</v>
      </c>
      <c r="D537" s="2" t="s">
        <v>40</v>
      </c>
      <c r="E537" s="2" t="s">
        <v>32</v>
      </c>
      <c r="F537" s="2" t="s">
        <v>960</v>
      </c>
      <c r="G537" s="4" t="str">
        <f t="shared" si="75"/>
        <v>53,312.00</v>
      </c>
      <c r="H537" s="32">
        <f t="shared" si="69"/>
        <v>53312</v>
      </c>
      <c r="I537" s="2">
        <v>2457</v>
      </c>
      <c r="J537" s="2">
        <f t="shared" si="70"/>
        <v>53312</v>
      </c>
      <c r="K537" s="2">
        <f t="shared" si="71"/>
        <v>53312</v>
      </c>
      <c r="L537" s="2">
        <f t="shared" si="72"/>
        <v>53312</v>
      </c>
      <c r="M537" s="2">
        <f t="shared" si="73"/>
        <v>53312</v>
      </c>
      <c r="N537" s="2">
        <f t="shared" si="74"/>
        <v>53312</v>
      </c>
      <c r="O537" s="96">
        <f t="shared" si="74"/>
        <v>53312</v>
      </c>
      <c r="P537" s="2"/>
    </row>
    <row r="538" spans="1:16" hidden="1" x14ac:dyDescent="0.2">
      <c r="A538">
        <v>6983</v>
      </c>
      <c r="B538">
        <v>1951</v>
      </c>
      <c r="C538" s="47">
        <f t="shared" ca="1" si="68"/>
        <v>73</v>
      </c>
      <c r="D538" s="2" t="s">
        <v>40</v>
      </c>
      <c r="E538" s="2" t="s">
        <v>32</v>
      </c>
      <c r="F538" s="2" t="s">
        <v>963</v>
      </c>
      <c r="G538" s="4" t="str">
        <f t="shared" si="75"/>
        <v>50,150.00</v>
      </c>
      <c r="H538" s="32">
        <f t="shared" si="69"/>
        <v>50150</v>
      </c>
      <c r="I538" s="2">
        <v>2495</v>
      </c>
      <c r="J538" s="2">
        <f t="shared" si="70"/>
        <v>50150</v>
      </c>
      <c r="K538" s="2">
        <f t="shared" si="71"/>
        <v>50150</v>
      </c>
      <c r="L538" s="2">
        <f t="shared" si="72"/>
        <v>50150</v>
      </c>
      <c r="M538" s="2">
        <f t="shared" si="73"/>
        <v>50150</v>
      </c>
      <c r="N538" s="2">
        <f t="shared" si="74"/>
        <v>50150</v>
      </c>
      <c r="O538" s="96">
        <f t="shared" si="74"/>
        <v>50150</v>
      </c>
      <c r="P538" s="2"/>
    </row>
    <row r="539" spans="1:16" hidden="1" x14ac:dyDescent="0.2">
      <c r="A539">
        <v>3436</v>
      </c>
      <c r="B539">
        <v>1970</v>
      </c>
      <c r="C539" s="47">
        <f t="shared" ca="1" si="68"/>
        <v>54</v>
      </c>
      <c r="D539" s="2" t="s">
        <v>40</v>
      </c>
      <c r="E539" s="2" t="s">
        <v>32</v>
      </c>
      <c r="F539" s="2" t="s">
        <v>963</v>
      </c>
      <c r="G539" s="4" t="str">
        <f t="shared" si="75"/>
        <v>50,150.00</v>
      </c>
      <c r="H539" s="32">
        <f t="shared" si="69"/>
        <v>50150</v>
      </c>
      <c r="I539" s="2">
        <v>6983</v>
      </c>
      <c r="J539" s="2">
        <f t="shared" si="70"/>
        <v>50150</v>
      </c>
      <c r="K539" s="2">
        <f t="shared" si="71"/>
        <v>50150</v>
      </c>
      <c r="L539" s="2">
        <f t="shared" si="72"/>
        <v>50150</v>
      </c>
      <c r="M539" s="2">
        <f t="shared" si="73"/>
        <v>50150</v>
      </c>
      <c r="N539" s="2">
        <f t="shared" si="74"/>
        <v>50150</v>
      </c>
      <c r="O539" s="96">
        <f t="shared" si="74"/>
        <v>50150</v>
      </c>
      <c r="P539" s="2"/>
    </row>
    <row r="540" spans="1:16" hidden="1" x14ac:dyDescent="0.2">
      <c r="A540">
        <v>7505</v>
      </c>
      <c r="B540">
        <v>1958</v>
      </c>
      <c r="C540" s="47">
        <f t="shared" ca="1" si="68"/>
        <v>66</v>
      </c>
      <c r="D540" s="2" t="s">
        <v>40</v>
      </c>
      <c r="E540" s="2" t="s">
        <v>32</v>
      </c>
      <c r="F540" s="2" t="s">
        <v>966</v>
      </c>
      <c r="G540" s="4" t="str">
        <f t="shared" si="75"/>
        <v>33,454.00</v>
      </c>
      <c r="H540" s="32">
        <f t="shared" si="69"/>
        <v>33454</v>
      </c>
      <c r="I540" s="2">
        <v>3436</v>
      </c>
      <c r="J540" s="2">
        <f t="shared" si="70"/>
        <v>33454</v>
      </c>
      <c r="K540" s="2">
        <f t="shared" si="71"/>
        <v>33454</v>
      </c>
      <c r="L540" s="2">
        <f t="shared" si="72"/>
        <v>33454</v>
      </c>
      <c r="M540" s="2">
        <f t="shared" si="73"/>
        <v>33454</v>
      </c>
      <c r="N540" s="2">
        <f t="shared" si="74"/>
        <v>33454</v>
      </c>
      <c r="O540" s="96">
        <f t="shared" si="74"/>
        <v>33454</v>
      </c>
      <c r="P540" s="2"/>
    </row>
    <row r="541" spans="1:16" hidden="1" x14ac:dyDescent="0.2">
      <c r="A541">
        <v>4286</v>
      </c>
      <c r="B541">
        <v>1971</v>
      </c>
      <c r="C541" s="47">
        <f t="shared" ca="1" si="68"/>
        <v>53</v>
      </c>
      <c r="D541" s="2" t="s">
        <v>23</v>
      </c>
      <c r="E541" s="2" t="s">
        <v>32</v>
      </c>
      <c r="F541" s="2" t="s">
        <v>970</v>
      </c>
      <c r="G541" s="4" t="str">
        <f t="shared" si="75"/>
        <v>52,914.00</v>
      </c>
      <c r="H541" s="32">
        <f t="shared" si="69"/>
        <v>52914</v>
      </c>
      <c r="I541" s="2">
        <v>7505</v>
      </c>
      <c r="J541" s="2">
        <f t="shared" si="70"/>
        <v>52914</v>
      </c>
      <c r="K541" s="2">
        <f t="shared" si="71"/>
        <v>52914</v>
      </c>
      <c r="L541" s="2">
        <f t="shared" si="72"/>
        <v>52914</v>
      </c>
      <c r="M541" s="2">
        <f t="shared" si="73"/>
        <v>52914</v>
      </c>
      <c r="N541" s="2">
        <f t="shared" si="74"/>
        <v>52914</v>
      </c>
      <c r="O541" s="96">
        <f t="shared" si="74"/>
        <v>52914</v>
      </c>
      <c r="P541" s="2"/>
    </row>
    <row r="542" spans="1:16" hidden="1" x14ac:dyDescent="0.2">
      <c r="A542">
        <v>7224</v>
      </c>
      <c r="B542">
        <v>1978</v>
      </c>
      <c r="C542" s="47">
        <f t="shared" ca="1" si="68"/>
        <v>46</v>
      </c>
      <c r="D542" s="2" t="s">
        <v>43</v>
      </c>
      <c r="E542" s="2" t="s">
        <v>32</v>
      </c>
      <c r="F542" s="2" t="s">
        <v>971</v>
      </c>
      <c r="G542" s="4" t="str">
        <f t="shared" si="75"/>
        <v>24,884.00</v>
      </c>
      <c r="H542" s="32">
        <f t="shared" si="69"/>
        <v>24884</v>
      </c>
      <c r="I542" s="2">
        <v>4286</v>
      </c>
      <c r="J542" s="2">
        <f t="shared" si="70"/>
        <v>24884</v>
      </c>
      <c r="K542" s="2">
        <f t="shared" si="71"/>
        <v>24884</v>
      </c>
      <c r="L542" s="2">
        <f t="shared" si="72"/>
        <v>24884</v>
      </c>
      <c r="M542" s="2">
        <f t="shared" si="73"/>
        <v>24884</v>
      </c>
      <c r="N542" s="2">
        <f t="shared" si="74"/>
        <v>24884</v>
      </c>
      <c r="O542" s="96">
        <f t="shared" si="74"/>
        <v>24884</v>
      </c>
      <c r="P542" s="2"/>
    </row>
    <row r="543" spans="1:16" hidden="1" x14ac:dyDescent="0.2">
      <c r="A543">
        <v>6215</v>
      </c>
      <c r="B543">
        <v>1978</v>
      </c>
      <c r="C543" s="47">
        <f t="shared" ca="1" si="68"/>
        <v>46</v>
      </c>
      <c r="D543" s="2" t="s">
        <v>23</v>
      </c>
      <c r="E543" s="2" t="s">
        <v>32</v>
      </c>
      <c r="F543" s="2" t="s">
        <v>974</v>
      </c>
      <c r="G543" s="4" t="str">
        <f t="shared" si="75"/>
        <v>51,651.00</v>
      </c>
      <c r="H543" s="32">
        <f t="shared" si="69"/>
        <v>51651</v>
      </c>
      <c r="I543" s="2">
        <v>7224</v>
      </c>
      <c r="J543" s="2">
        <f t="shared" si="70"/>
        <v>51651</v>
      </c>
      <c r="K543" s="2">
        <f t="shared" si="71"/>
        <v>51651</v>
      </c>
      <c r="L543" s="2">
        <f t="shared" si="72"/>
        <v>51651</v>
      </c>
      <c r="M543" s="2">
        <f t="shared" si="73"/>
        <v>51651</v>
      </c>
      <c r="N543" s="2">
        <f t="shared" si="74"/>
        <v>51651</v>
      </c>
      <c r="O543" s="96">
        <f t="shared" si="74"/>
        <v>51651</v>
      </c>
      <c r="P543" s="2"/>
    </row>
    <row r="544" spans="1:16" hidden="1" x14ac:dyDescent="0.2">
      <c r="A544">
        <v>968</v>
      </c>
      <c r="B544">
        <v>1969</v>
      </c>
      <c r="C544" s="47">
        <f t="shared" ca="1" si="68"/>
        <v>55</v>
      </c>
      <c r="D544" s="2" t="s">
        <v>23</v>
      </c>
      <c r="E544" s="2" t="s">
        <v>32</v>
      </c>
      <c r="F544" s="2" t="s">
        <v>975</v>
      </c>
      <c r="G544" s="4" t="str">
        <f t="shared" si="75"/>
        <v>82,497.00</v>
      </c>
      <c r="H544" s="32">
        <f t="shared" si="69"/>
        <v>82497</v>
      </c>
      <c r="I544" s="2">
        <v>6215</v>
      </c>
      <c r="J544" s="2">
        <f t="shared" si="70"/>
        <v>82497</v>
      </c>
      <c r="K544" s="2">
        <f t="shared" si="71"/>
        <v>82497</v>
      </c>
      <c r="L544" s="2">
        <f t="shared" si="72"/>
        <v>82497</v>
      </c>
      <c r="M544" s="2">
        <f t="shared" si="73"/>
        <v>82497</v>
      </c>
      <c r="N544" s="2">
        <f t="shared" si="74"/>
        <v>82497</v>
      </c>
      <c r="O544" s="96">
        <f t="shared" si="74"/>
        <v>82497</v>
      </c>
      <c r="P544" s="2"/>
    </row>
    <row r="545" spans="1:16" hidden="1" x14ac:dyDescent="0.2">
      <c r="A545">
        <v>4096</v>
      </c>
      <c r="B545">
        <v>1969</v>
      </c>
      <c r="C545" s="47">
        <f t="shared" ca="1" si="68"/>
        <v>55</v>
      </c>
      <c r="D545" s="2" t="s">
        <v>43</v>
      </c>
      <c r="E545" s="2" t="s">
        <v>32</v>
      </c>
      <c r="F545" s="2" t="s">
        <v>976</v>
      </c>
      <c r="G545" s="4" t="str">
        <f t="shared" si="75"/>
        <v>32,632.00</v>
      </c>
      <c r="H545" s="32">
        <f t="shared" si="69"/>
        <v>32632</v>
      </c>
      <c r="I545" s="2">
        <v>968</v>
      </c>
      <c r="J545" s="2">
        <f t="shared" si="70"/>
        <v>32632</v>
      </c>
      <c r="K545" s="2">
        <f t="shared" si="71"/>
        <v>32632</v>
      </c>
      <c r="L545" s="2">
        <f t="shared" si="72"/>
        <v>32632</v>
      </c>
      <c r="M545" s="2">
        <f t="shared" si="73"/>
        <v>32632</v>
      </c>
      <c r="N545" s="2">
        <f t="shared" si="74"/>
        <v>32632</v>
      </c>
      <c r="O545" s="96">
        <f t="shared" si="74"/>
        <v>32632</v>
      </c>
      <c r="P545" s="2"/>
    </row>
    <row r="546" spans="1:16" hidden="1" x14ac:dyDescent="0.2">
      <c r="A546">
        <v>3153</v>
      </c>
      <c r="B546">
        <v>1958</v>
      </c>
      <c r="C546" s="47">
        <f t="shared" ca="1" si="68"/>
        <v>66</v>
      </c>
      <c r="D546" s="2" t="s">
        <v>53</v>
      </c>
      <c r="E546" s="2" t="s">
        <v>32</v>
      </c>
      <c r="F546" s="2" t="s">
        <v>977</v>
      </c>
      <c r="G546" s="4" t="str">
        <f t="shared" si="75"/>
        <v>33,562.00</v>
      </c>
      <c r="H546" s="32">
        <f t="shared" si="69"/>
        <v>33562</v>
      </c>
      <c r="I546" s="2">
        <v>4096</v>
      </c>
      <c r="J546" s="2">
        <f t="shared" si="70"/>
        <v>33562</v>
      </c>
      <c r="K546" s="2">
        <f t="shared" si="71"/>
        <v>33562</v>
      </c>
      <c r="L546" s="2">
        <f t="shared" si="72"/>
        <v>33562</v>
      </c>
      <c r="M546" s="2">
        <f t="shared" si="73"/>
        <v>33562</v>
      </c>
      <c r="N546" s="2">
        <f t="shared" si="74"/>
        <v>33562</v>
      </c>
      <c r="O546" s="96">
        <f t="shared" si="74"/>
        <v>33562</v>
      </c>
      <c r="P546" s="2"/>
    </row>
    <row r="547" spans="1:16" hidden="1" x14ac:dyDescent="0.2">
      <c r="A547">
        <v>6504</v>
      </c>
      <c r="B547">
        <v>1976</v>
      </c>
      <c r="C547" s="47">
        <f t="shared" ca="1" si="68"/>
        <v>48</v>
      </c>
      <c r="D547" s="2" t="s">
        <v>53</v>
      </c>
      <c r="E547" s="2" t="s">
        <v>32</v>
      </c>
      <c r="F547" s="2" t="s">
        <v>981</v>
      </c>
      <c r="G547" s="4" t="str">
        <f t="shared" si="75"/>
        <v>27,159.00</v>
      </c>
      <c r="H547" s="32">
        <f t="shared" si="69"/>
        <v>27159</v>
      </c>
      <c r="I547" s="2">
        <v>3153</v>
      </c>
      <c r="J547" s="2">
        <f t="shared" si="70"/>
        <v>27159</v>
      </c>
      <c r="K547" s="2">
        <f t="shared" si="71"/>
        <v>27159</v>
      </c>
      <c r="L547" s="2">
        <f t="shared" si="72"/>
        <v>27159</v>
      </c>
      <c r="M547" s="2">
        <f t="shared" si="73"/>
        <v>27159</v>
      </c>
      <c r="N547" s="2">
        <f t="shared" si="74"/>
        <v>27159</v>
      </c>
      <c r="O547" s="96">
        <f t="shared" si="74"/>
        <v>27159</v>
      </c>
      <c r="P547" s="2"/>
    </row>
    <row r="548" spans="1:16" hidden="1" x14ac:dyDescent="0.2">
      <c r="A548">
        <v>5329</v>
      </c>
      <c r="B548">
        <v>1950</v>
      </c>
      <c r="C548" s="47">
        <f t="shared" ca="1" si="68"/>
        <v>74</v>
      </c>
      <c r="D548" s="2" t="s">
        <v>43</v>
      </c>
      <c r="E548" s="2" t="s">
        <v>32</v>
      </c>
      <c r="F548" s="2" t="s">
        <v>983</v>
      </c>
      <c r="G548" s="4" t="str">
        <f t="shared" si="75"/>
        <v>76,800.00</v>
      </c>
      <c r="H548" s="32">
        <f t="shared" si="69"/>
        <v>76800</v>
      </c>
      <c r="I548" s="2">
        <v>6504</v>
      </c>
      <c r="J548" s="2">
        <f t="shared" si="70"/>
        <v>76800</v>
      </c>
      <c r="K548" s="2">
        <f t="shared" si="71"/>
        <v>76800</v>
      </c>
      <c r="L548" s="2">
        <f t="shared" si="72"/>
        <v>76800</v>
      </c>
      <c r="M548" s="2">
        <f t="shared" si="73"/>
        <v>76800</v>
      </c>
      <c r="N548" s="2">
        <f t="shared" si="74"/>
        <v>76800</v>
      </c>
      <c r="O548" s="96">
        <f t="shared" si="74"/>
        <v>76800</v>
      </c>
      <c r="P548" s="2"/>
    </row>
    <row r="549" spans="1:16" hidden="1" x14ac:dyDescent="0.2">
      <c r="A549">
        <v>1175</v>
      </c>
      <c r="B549">
        <v>1984</v>
      </c>
      <c r="C549" s="47">
        <f t="shared" ca="1" si="68"/>
        <v>40</v>
      </c>
      <c r="D549" s="2" t="s">
        <v>23</v>
      </c>
      <c r="E549" s="2" t="s">
        <v>32</v>
      </c>
      <c r="F549" s="2" t="s">
        <v>984</v>
      </c>
      <c r="G549" s="4" t="str">
        <f t="shared" si="75"/>
        <v>75,794.00</v>
      </c>
      <c r="H549" s="32">
        <f t="shared" si="69"/>
        <v>75794</v>
      </c>
      <c r="I549" s="2">
        <v>5329</v>
      </c>
      <c r="J549" s="2">
        <f t="shared" si="70"/>
        <v>75794</v>
      </c>
      <c r="K549" s="2">
        <f t="shared" si="71"/>
        <v>75794</v>
      </c>
      <c r="L549" s="2">
        <f t="shared" si="72"/>
        <v>75794</v>
      </c>
      <c r="M549" s="2">
        <f t="shared" si="73"/>
        <v>75794</v>
      </c>
      <c r="N549" s="2">
        <f t="shared" si="74"/>
        <v>75794</v>
      </c>
      <c r="O549" s="96">
        <f t="shared" si="74"/>
        <v>75794</v>
      </c>
      <c r="P549" s="2"/>
    </row>
    <row r="550" spans="1:16" hidden="1" x14ac:dyDescent="0.2">
      <c r="A550">
        <v>1377</v>
      </c>
      <c r="B550">
        <v>1955</v>
      </c>
      <c r="C550" s="47">
        <f t="shared" ca="1" si="68"/>
        <v>69</v>
      </c>
      <c r="D550" s="2" t="s">
        <v>23</v>
      </c>
      <c r="E550" s="2" t="s">
        <v>32</v>
      </c>
      <c r="F550" s="2" t="s">
        <v>985</v>
      </c>
      <c r="G550" s="4" t="str">
        <f t="shared" si="75"/>
        <v>30,833.00</v>
      </c>
      <c r="H550" s="32">
        <f t="shared" si="69"/>
        <v>30833</v>
      </c>
      <c r="I550" s="2">
        <v>1175</v>
      </c>
      <c r="J550" s="2">
        <f t="shared" si="70"/>
        <v>30833</v>
      </c>
      <c r="K550" s="2">
        <f t="shared" si="71"/>
        <v>30833</v>
      </c>
      <c r="L550" s="2">
        <f t="shared" si="72"/>
        <v>30833</v>
      </c>
      <c r="M550" s="2">
        <f t="shared" si="73"/>
        <v>30833</v>
      </c>
      <c r="N550" s="2">
        <f t="shared" si="74"/>
        <v>30833</v>
      </c>
      <c r="O550" s="96">
        <f t="shared" si="74"/>
        <v>30833</v>
      </c>
      <c r="P550" s="2"/>
    </row>
    <row r="551" spans="1:16" hidden="1" x14ac:dyDescent="0.2">
      <c r="A551">
        <v>4607</v>
      </c>
      <c r="B551">
        <v>1960</v>
      </c>
      <c r="C551" s="47">
        <f t="shared" ca="1" si="68"/>
        <v>64</v>
      </c>
      <c r="D551" s="2" t="s">
        <v>43</v>
      </c>
      <c r="E551" s="2" t="s">
        <v>32</v>
      </c>
      <c r="F551" s="2" t="s">
        <v>996</v>
      </c>
      <c r="G551" s="4" t="str">
        <f t="shared" si="75"/>
        <v>57,036.00</v>
      </c>
      <c r="H551" s="32">
        <f t="shared" si="69"/>
        <v>57036</v>
      </c>
      <c r="I551" s="2">
        <v>1377</v>
      </c>
      <c r="J551" s="2">
        <f t="shared" si="70"/>
        <v>57036</v>
      </c>
      <c r="K551" s="2">
        <f t="shared" si="71"/>
        <v>57036</v>
      </c>
      <c r="L551" s="2">
        <f t="shared" si="72"/>
        <v>57036</v>
      </c>
      <c r="M551" s="2">
        <f t="shared" si="73"/>
        <v>57036</v>
      </c>
      <c r="N551" s="2">
        <f t="shared" si="74"/>
        <v>57036</v>
      </c>
      <c r="O551" s="96">
        <f t="shared" si="74"/>
        <v>57036</v>
      </c>
      <c r="P551" s="2"/>
    </row>
    <row r="552" spans="1:16" hidden="1" x14ac:dyDescent="0.2">
      <c r="A552">
        <v>4944</v>
      </c>
      <c r="B552">
        <v>1960</v>
      </c>
      <c r="C552" s="47">
        <f t="shared" ca="1" si="68"/>
        <v>64</v>
      </c>
      <c r="D552" s="2" t="s">
        <v>23</v>
      </c>
      <c r="E552" s="2" t="s">
        <v>32</v>
      </c>
      <c r="F552" s="2" t="s">
        <v>1002</v>
      </c>
      <c r="G552" s="4" t="str">
        <f t="shared" si="75"/>
        <v>36,026.00</v>
      </c>
      <c r="H552" s="32">
        <f t="shared" si="69"/>
        <v>36026</v>
      </c>
      <c r="I552" s="2">
        <v>4607</v>
      </c>
      <c r="J552" s="2">
        <f t="shared" si="70"/>
        <v>36026</v>
      </c>
      <c r="K552" s="2">
        <f t="shared" si="71"/>
        <v>36026</v>
      </c>
      <c r="L552" s="2">
        <f t="shared" si="72"/>
        <v>36026</v>
      </c>
      <c r="M552" s="2">
        <f t="shared" si="73"/>
        <v>36026</v>
      </c>
      <c r="N552" s="2">
        <f t="shared" si="74"/>
        <v>36026</v>
      </c>
      <c r="O552" s="96">
        <f t="shared" si="74"/>
        <v>36026</v>
      </c>
      <c r="P552" s="2"/>
    </row>
    <row r="553" spans="1:16" hidden="1" x14ac:dyDescent="0.2">
      <c r="A553">
        <v>9483</v>
      </c>
      <c r="B553">
        <v>1960</v>
      </c>
      <c r="C553" s="47">
        <f t="shared" ca="1" si="68"/>
        <v>64</v>
      </c>
      <c r="D553" s="2" t="s">
        <v>23</v>
      </c>
      <c r="E553" s="2" t="s">
        <v>32</v>
      </c>
      <c r="F553" s="2" t="s">
        <v>1004</v>
      </c>
      <c r="G553" s="4" t="str">
        <f t="shared" si="75"/>
        <v>35,788.00</v>
      </c>
      <c r="H553" s="32">
        <f t="shared" si="69"/>
        <v>35788</v>
      </c>
      <c r="I553" s="2">
        <v>4944</v>
      </c>
      <c r="J553" s="2">
        <f t="shared" si="70"/>
        <v>35788</v>
      </c>
      <c r="K553" s="2">
        <f t="shared" si="71"/>
        <v>35788</v>
      </c>
      <c r="L553" s="2">
        <f t="shared" si="72"/>
        <v>35788</v>
      </c>
      <c r="M553" s="2">
        <f t="shared" si="73"/>
        <v>35788</v>
      </c>
      <c r="N553" s="2">
        <f t="shared" si="74"/>
        <v>35788</v>
      </c>
      <c r="O553" s="96">
        <f t="shared" si="74"/>
        <v>35788</v>
      </c>
      <c r="P553" s="2"/>
    </row>
    <row r="554" spans="1:16" hidden="1" x14ac:dyDescent="0.2">
      <c r="A554">
        <v>1378</v>
      </c>
      <c r="B554">
        <v>1973</v>
      </c>
      <c r="C554" s="47">
        <f t="shared" ca="1" si="68"/>
        <v>51</v>
      </c>
      <c r="D554" s="2" t="s">
        <v>23</v>
      </c>
      <c r="E554" s="2" t="s">
        <v>32</v>
      </c>
      <c r="F554" s="2" t="s">
        <v>1005</v>
      </c>
      <c r="G554" s="4" t="str">
        <f t="shared" si="75"/>
        <v>42,243.00</v>
      </c>
      <c r="H554" s="32">
        <f t="shared" si="69"/>
        <v>42243</v>
      </c>
      <c r="I554" s="2">
        <v>9483</v>
      </c>
      <c r="J554" s="2">
        <f t="shared" si="70"/>
        <v>42243</v>
      </c>
      <c r="K554" s="2">
        <f t="shared" si="71"/>
        <v>42243</v>
      </c>
      <c r="L554" s="2">
        <f t="shared" si="72"/>
        <v>42243</v>
      </c>
      <c r="M554" s="2">
        <f t="shared" si="73"/>
        <v>42243</v>
      </c>
      <c r="N554" s="2">
        <f t="shared" si="74"/>
        <v>42243</v>
      </c>
      <c r="O554" s="96">
        <f t="shared" si="74"/>
        <v>42243</v>
      </c>
      <c r="P554" s="2"/>
    </row>
    <row r="555" spans="1:16" hidden="1" x14ac:dyDescent="0.2">
      <c r="A555">
        <v>5991</v>
      </c>
      <c r="B555">
        <v>1950</v>
      </c>
      <c r="C555" s="47">
        <f t="shared" ca="1" si="68"/>
        <v>74</v>
      </c>
      <c r="D555" s="2" t="s">
        <v>43</v>
      </c>
      <c r="E555" s="2" t="s">
        <v>32</v>
      </c>
      <c r="F555" s="2" t="s">
        <v>1013</v>
      </c>
      <c r="G555" s="4" t="str">
        <f t="shared" si="75"/>
        <v>25,804.00</v>
      </c>
      <c r="H555" s="32">
        <f t="shared" si="69"/>
        <v>25804</v>
      </c>
      <c r="I555" s="2">
        <v>1378</v>
      </c>
      <c r="J555" s="2">
        <f t="shared" si="70"/>
        <v>25804</v>
      </c>
      <c r="K555" s="2">
        <f t="shared" si="71"/>
        <v>25804</v>
      </c>
      <c r="L555" s="2">
        <f t="shared" si="72"/>
        <v>25804</v>
      </c>
      <c r="M555" s="2">
        <f t="shared" si="73"/>
        <v>25804</v>
      </c>
      <c r="N555" s="2">
        <f t="shared" si="74"/>
        <v>25804</v>
      </c>
      <c r="O555" s="96">
        <f t="shared" si="74"/>
        <v>25804</v>
      </c>
      <c r="P555" s="2"/>
    </row>
    <row r="556" spans="1:16" hidden="1" x14ac:dyDescent="0.2">
      <c r="A556">
        <v>2807</v>
      </c>
      <c r="B556">
        <v>1970</v>
      </c>
      <c r="C556" s="47">
        <f t="shared" ca="1" si="68"/>
        <v>54</v>
      </c>
      <c r="D556" s="2" t="s">
        <v>23</v>
      </c>
      <c r="E556" s="2" t="s">
        <v>32</v>
      </c>
      <c r="F556" s="2" t="s">
        <v>1014</v>
      </c>
      <c r="G556" s="4" t="str">
        <f t="shared" si="75"/>
        <v>72,117.00</v>
      </c>
      <c r="H556" s="32">
        <f t="shared" si="69"/>
        <v>72117</v>
      </c>
      <c r="I556" s="2">
        <v>5991</v>
      </c>
      <c r="J556" s="2">
        <f t="shared" si="70"/>
        <v>72117</v>
      </c>
      <c r="K556" s="2">
        <f t="shared" si="71"/>
        <v>72117</v>
      </c>
      <c r="L556" s="2">
        <f t="shared" si="72"/>
        <v>72117</v>
      </c>
      <c r="M556" s="2">
        <f t="shared" si="73"/>
        <v>72117</v>
      </c>
      <c r="N556" s="2">
        <f t="shared" si="74"/>
        <v>72117</v>
      </c>
      <c r="O556" s="96">
        <f t="shared" si="74"/>
        <v>72117</v>
      </c>
      <c r="P556" s="2"/>
    </row>
    <row r="557" spans="1:16" hidden="1" x14ac:dyDescent="0.2">
      <c r="A557">
        <v>1052</v>
      </c>
      <c r="B557">
        <v>1970</v>
      </c>
      <c r="C557" s="47">
        <f t="shared" ca="1" si="68"/>
        <v>54</v>
      </c>
      <c r="D557" s="2" t="s">
        <v>23</v>
      </c>
      <c r="E557" s="2" t="s">
        <v>32</v>
      </c>
      <c r="F557" s="2" t="s">
        <v>1015</v>
      </c>
      <c r="G557" s="4" t="str">
        <f t="shared" si="75"/>
        <v>61,286.00</v>
      </c>
      <c r="H557" s="32">
        <f t="shared" si="69"/>
        <v>61286</v>
      </c>
      <c r="I557" s="2">
        <v>2807</v>
      </c>
      <c r="J557" s="2">
        <f t="shared" si="70"/>
        <v>61286</v>
      </c>
      <c r="K557" s="2">
        <f t="shared" si="71"/>
        <v>61286</v>
      </c>
      <c r="L557" s="2">
        <f t="shared" si="72"/>
        <v>61286</v>
      </c>
      <c r="M557" s="2">
        <f t="shared" si="73"/>
        <v>61286</v>
      </c>
      <c r="N557" s="2">
        <f t="shared" si="74"/>
        <v>61286</v>
      </c>
      <c r="O557" s="96">
        <f t="shared" si="74"/>
        <v>61286</v>
      </c>
      <c r="P557" s="2"/>
    </row>
    <row r="558" spans="1:16" hidden="1" x14ac:dyDescent="0.2">
      <c r="A558">
        <v>9760</v>
      </c>
      <c r="B558">
        <v>1964</v>
      </c>
      <c r="C558" s="47">
        <f t="shared" ca="1" si="68"/>
        <v>60</v>
      </c>
      <c r="D558" s="2" t="s">
        <v>23</v>
      </c>
      <c r="E558" s="2" t="s">
        <v>32</v>
      </c>
      <c r="F558" s="2" t="s">
        <v>1015</v>
      </c>
      <c r="G558" s="4" t="str">
        <f t="shared" si="75"/>
        <v>61,286.00</v>
      </c>
      <c r="H558" s="32">
        <f t="shared" si="69"/>
        <v>61286</v>
      </c>
      <c r="I558" s="2">
        <v>1052</v>
      </c>
      <c r="J558" s="2">
        <f t="shared" si="70"/>
        <v>61286</v>
      </c>
      <c r="K558" s="2">
        <f t="shared" si="71"/>
        <v>61286</v>
      </c>
      <c r="L558" s="2">
        <f t="shared" si="72"/>
        <v>61286</v>
      </c>
      <c r="M558" s="2">
        <f t="shared" si="73"/>
        <v>61286</v>
      </c>
      <c r="N558" s="2">
        <f t="shared" si="74"/>
        <v>61286</v>
      </c>
      <c r="O558" s="96">
        <f t="shared" si="74"/>
        <v>61286</v>
      </c>
      <c r="P558" s="2"/>
    </row>
    <row r="559" spans="1:16" hidden="1" x14ac:dyDescent="0.2">
      <c r="A559">
        <v>7101</v>
      </c>
      <c r="B559">
        <v>1964</v>
      </c>
      <c r="C559" s="47">
        <f t="shared" ca="1" si="68"/>
        <v>60</v>
      </c>
      <c r="D559" s="2" t="s">
        <v>53</v>
      </c>
      <c r="E559" s="2" t="s">
        <v>32</v>
      </c>
      <c r="F559" s="2" t="s">
        <v>1019</v>
      </c>
      <c r="G559" s="4" t="str">
        <f t="shared" si="75"/>
        <v>75,251.00</v>
      </c>
      <c r="H559" s="32">
        <f t="shared" si="69"/>
        <v>75251</v>
      </c>
      <c r="I559" s="2">
        <v>9760</v>
      </c>
      <c r="J559" s="2">
        <f t="shared" si="70"/>
        <v>75251</v>
      </c>
      <c r="K559" s="2">
        <f t="shared" si="71"/>
        <v>75251</v>
      </c>
      <c r="L559" s="2">
        <f t="shared" si="72"/>
        <v>75251</v>
      </c>
      <c r="M559" s="2">
        <f t="shared" si="73"/>
        <v>75251</v>
      </c>
      <c r="N559" s="2">
        <f t="shared" si="74"/>
        <v>75251</v>
      </c>
      <c r="O559" s="96">
        <f t="shared" si="74"/>
        <v>75251</v>
      </c>
      <c r="P559" s="2"/>
    </row>
    <row r="560" spans="1:16" hidden="1" x14ac:dyDescent="0.2">
      <c r="A560">
        <v>9909</v>
      </c>
      <c r="B560">
        <v>1997</v>
      </c>
      <c r="C560" s="47">
        <f t="shared" ca="1" si="68"/>
        <v>27</v>
      </c>
      <c r="D560" s="2" t="s">
        <v>23</v>
      </c>
      <c r="E560" s="2" t="s">
        <v>32</v>
      </c>
      <c r="F560" s="2" t="s">
        <v>1023</v>
      </c>
      <c r="G560" s="4" t="str">
        <f t="shared" si="75"/>
        <v>87,195.00</v>
      </c>
      <c r="H560" s="32">
        <f t="shared" si="69"/>
        <v>87195</v>
      </c>
      <c r="I560" s="2">
        <v>7101</v>
      </c>
      <c r="J560" s="2">
        <f t="shared" si="70"/>
        <v>87195</v>
      </c>
      <c r="K560" s="2">
        <f t="shared" si="71"/>
        <v>87195</v>
      </c>
      <c r="L560" s="2">
        <f t="shared" si="72"/>
        <v>87195</v>
      </c>
      <c r="M560" s="2">
        <f t="shared" si="73"/>
        <v>87195</v>
      </c>
      <c r="N560" s="2">
        <f t="shared" si="74"/>
        <v>87195</v>
      </c>
      <c r="O560" s="96">
        <f t="shared" si="74"/>
        <v>87195</v>
      </c>
      <c r="P560" s="2"/>
    </row>
    <row r="561" spans="1:16" hidden="1" x14ac:dyDescent="0.2">
      <c r="A561">
        <v>5907</v>
      </c>
      <c r="B561">
        <v>1953</v>
      </c>
      <c r="C561" s="47">
        <f t="shared" ca="1" si="68"/>
        <v>71</v>
      </c>
      <c r="D561" s="2" t="s">
        <v>23</v>
      </c>
      <c r="E561" s="2" t="s">
        <v>32</v>
      </c>
      <c r="F561" s="2" t="s">
        <v>1027</v>
      </c>
      <c r="G561" s="4" t="str">
        <f t="shared" si="75"/>
        <v>94,642.00</v>
      </c>
      <c r="H561" s="32">
        <f t="shared" si="69"/>
        <v>94642</v>
      </c>
      <c r="I561" s="2">
        <v>9909</v>
      </c>
      <c r="J561" s="2">
        <f t="shared" si="70"/>
        <v>94642</v>
      </c>
      <c r="K561" s="2">
        <f t="shared" si="71"/>
        <v>94642</v>
      </c>
      <c r="L561" s="2">
        <f t="shared" si="72"/>
        <v>94642</v>
      </c>
      <c r="M561" s="2">
        <f t="shared" si="73"/>
        <v>94642</v>
      </c>
      <c r="N561" s="2">
        <f t="shared" si="74"/>
        <v>94642</v>
      </c>
      <c r="O561" s="96">
        <f t="shared" si="74"/>
        <v>94642</v>
      </c>
      <c r="P561" s="2"/>
    </row>
    <row r="562" spans="1:16" hidden="1" x14ac:dyDescent="0.2">
      <c r="A562">
        <v>793</v>
      </c>
      <c r="B562">
        <v>1974</v>
      </c>
      <c r="C562" s="47">
        <f t="shared" ca="1" si="68"/>
        <v>50</v>
      </c>
      <c r="D562" s="2" t="s">
        <v>23</v>
      </c>
      <c r="E562" s="2" t="s">
        <v>32</v>
      </c>
      <c r="F562" s="2" t="s">
        <v>1031</v>
      </c>
      <c r="G562" s="4" t="str">
        <f t="shared" si="75"/>
        <v>92,955.00</v>
      </c>
      <c r="H562" s="32">
        <f t="shared" si="69"/>
        <v>92955</v>
      </c>
      <c r="I562" s="2">
        <v>5907</v>
      </c>
      <c r="J562" s="2">
        <f t="shared" si="70"/>
        <v>92955</v>
      </c>
      <c r="K562" s="2">
        <f t="shared" si="71"/>
        <v>92955</v>
      </c>
      <c r="L562" s="2">
        <f t="shared" si="72"/>
        <v>92955</v>
      </c>
      <c r="M562" s="2">
        <f t="shared" si="73"/>
        <v>92955</v>
      </c>
      <c r="N562" s="2">
        <f t="shared" si="74"/>
        <v>92955</v>
      </c>
      <c r="O562" s="96">
        <f t="shared" si="74"/>
        <v>92955</v>
      </c>
      <c r="P562" s="2"/>
    </row>
    <row r="563" spans="1:16" hidden="1" x14ac:dyDescent="0.2">
      <c r="A563">
        <v>8832</v>
      </c>
      <c r="B563">
        <v>1977</v>
      </c>
      <c r="C563" s="47">
        <f t="shared" ca="1" si="68"/>
        <v>47</v>
      </c>
      <c r="D563" s="2" t="s">
        <v>23</v>
      </c>
      <c r="E563" s="2" t="s">
        <v>32</v>
      </c>
      <c r="F563" s="2" t="s">
        <v>1040</v>
      </c>
      <c r="G563" s="4" t="str">
        <f t="shared" si="75"/>
        <v>25,545.00</v>
      </c>
      <c r="H563" s="32">
        <f t="shared" si="69"/>
        <v>25545</v>
      </c>
      <c r="I563" s="2">
        <v>793</v>
      </c>
      <c r="J563" s="2">
        <f t="shared" si="70"/>
        <v>25545</v>
      </c>
      <c r="K563" s="2">
        <f t="shared" si="71"/>
        <v>25545</v>
      </c>
      <c r="L563" s="2">
        <f t="shared" si="72"/>
        <v>25545</v>
      </c>
      <c r="M563" s="2">
        <f t="shared" si="73"/>
        <v>25545</v>
      </c>
      <c r="N563" s="2">
        <f t="shared" si="74"/>
        <v>25545</v>
      </c>
      <c r="O563" s="96">
        <f t="shared" si="74"/>
        <v>25545</v>
      </c>
      <c r="P563" s="2"/>
    </row>
    <row r="564" spans="1:16" hidden="1" x14ac:dyDescent="0.2">
      <c r="A564">
        <v>2535</v>
      </c>
      <c r="B564">
        <v>1979</v>
      </c>
      <c r="C564" s="47">
        <f t="shared" ca="1" si="68"/>
        <v>45</v>
      </c>
      <c r="D564" s="2" t="s">
        <v>118</v>
      </c>
      <c r="E564" s="2" t="s">
        <v>32</v>
      </c>
      <c r="F564" s="2" t="s">
        <v>1046</v>
      </c>
      <c r="G564" s="4" t="str">
        <f t="shared" si="75"/>
        <v>25,224.00</v>
      </c>
      <c r="H564" s="32">
        <f t="shared" si="69"/>
        <v>25224</v>
      </c>
      <c r="I564" s="2">
        <v>8832</v>
      </c>
      <c r="J564" s="2">
        <f t="shared" si="70"/>
        <v>25224</v>
      </c>
      <c r="K564" s="2">
        <f t="shared" si="71"/>
        <v>25224</v>
      </c>
      <c r="L564" s="2">
        <f t="shared" si="72"/>
        <v>25224</v>
      </c>
      <c r="M564" s="2">
        <f t="shared" si="73"/>
        <v>25224</v>
      </c>
      <c r="N564" s="2">
        <f t="shared" si="74"/>
        <v>25224</v>
      </c>
      <c r="O564" s="96">
        <f t="shared" si="74"/>
        <v>25224</v>
      </c>
      <c r="P564" s="2"/>
    </row>
    <row r="565" spans="1:16" hidden="1" x14ac:dyDescent="0.2">
      <c r="A565">
        <v>1523</v>
      </c>
      <c r="B565">
        <v>1974</v>
      </c>
      <c r="C565" s="47">
        <f t="shared" ca="1" si="68"/>
        <v>50</v>
      </c>
      <c r="D565" s="2" t="s">
        <v>23</v>
      </c>
      <c r="E565" s="2" t="s">
        <v>32</v>
      </c>
      <c r="F565" s="2" t="s">
        <v>1050</v>
      </c>
      <c r="G565" s="4" t="str">
        <f t="shared" si="75"/>
        <v>46,149.00</v>
      </c>
      <c r="H565" s="32">
        <f t="shared" si="69"/>
        <v>46149</v>
      </c>
      <c r="I565" s="2">
        <v>2535</v>
      </c>
      <c r="J565" s="2">
        <f t="shared" si="70"/>
        <v>46149</v>
      </c>
      <c r="K565" s="2">
        <f t="shared" si="71"/>
        <v>46149</v>
      </c>
      <c r="L565" s="2">
        <f t="shared" si="72"/>
        <v>46149</v>
      </c>
      <c r="M565" s="2">
        <f t="shared" si="73"/>
        <v>46149</v>
      </c>
      <c r="N565" s="2">
        <f t="shared" si="74"/>
        <v>46149</v>
      </c>
      <c r="O565" s="96">
        <f t="shared" si="74"/>
        <v>46149</v>
      </c>
      <c r="P565" s="2"/>
    </row>
    <row r="566" spans="1:16" hidden="1" x14ac:dyDescent="0.2">
      <c r="A566">
        <v>1839</v>
      </c>
      <c r="B566">
        <v>1975</v>
      </c>
      <c r="C566" s="47">
        <f t="shared" ca="1" si="68"/>
        <v>49</v>
      </c>
      <c r="D566" s="2" t="s">
        <v>23</v>
      </c>
      <c r="E566" s="2" t="s">
        <v>32</v>
      </c>
      <c r="F566" s="2" t="s">
        <v>1054</v>
      </c>
      <c r="G566" s="4" t="str">
        <f t="shared" si="75"/>
        <v>35,701.00</v>
      </c>
      <c r="H566" s="32">
        <f t="shared" si="69"/>
        <v>35701</v>
      </c>
      <c r="I566" s="2">
        <v>1523</v>
      </c>
      <c r="J566" s="2">
        <f t="shared" si="70"/>
        <v>35701</v>
      </c>
      <c r="K566" s="2">
        <f t="shared" si="71"/>
        <v>35701</v>
      </c>
      <c r="L566" s="2">
        <f t="shared" si="72"/>
        <v>35701</v>
      </c>
      <c r="M566" s="2">
        <f t="shared" si="73"/>
        <v>35701</v>
      </c>
      <c r="N566" s="2">
        <f t="shared" si="74"/>
        <v>35701</v>
      </c>
      <c r="O566" s="96">
        <f t="shared" si="74"/>
        <v>35701</v>
      </c>
      <c r="P566" s="2"/>
    </row>
    <row r="567" spans="1:16" hidden="1" x14ac:dyDescent="0.2">
      <c r="A567">
        <v>9972</v>
      </c>
      <c r="B567">
        <v>1956</v>
      </c>
      <c r="C567" s="47">
        <f t="shared" ca="1" si="68"/>
        <v>68</v>
      </c>
      <c r="D567" s="2" t="s">
        <v>23</v>
      </c>
      <c r="E567" s="2" t="s">
        <v>32</v>
      </c>
      <c r="F567" s="2" t="s">
        <v>1060</v>
      </c>
      <c r="G567" s="4" t="str">
        <f t="shared" si="75"/>
        <v>22,518.00</v>
      </c>
      <c r="H567" s="32">
        <f t="shared" si="69"/>
        <v>22518</v>
      </c>
      <c r="I567" s="2">
        <v>1839</v>
      </c>
      <c r="J567" s="2">
        <f t="shared" si="70"/>
        <v>22518</v>
      </c>
      <c r="K567" s="2">
        <f t="shared" si="71"/>
        <v>22518</v>
      </c>
      <c r="L567" s="2">
        <f t="shared" si="72"/>
        <v>22518</v>
      </c>
      <c r="M567" s="2">
        <f t="shared" si="73"/>
        <v>22518</v>
      </c>
      <c r="N567" s="2">
        <f t="shared" si="74"/>
        <v>22518</v>
      </c>
      <c r="O567" s="96">
        <f t="shared" si="74"/>
        <v>22518</v>
      </c>
      <c r="P567" s="2"/>
    </row>
    <row r="568" spans="1:16" hidden="1" x14ac:dyDescent="0.2">
      <c r="A568">
        <v>2945</v>
      </c>
      <c r="B568">
        <v>1956</v>
      </c>
      <c r="C568" s="47">
        <f t="shared" ca="1" si="68"/>
        <v>68</v>
      </c>
      <c r="D568" s="2" t="s">
        <v>23</v>
      </c>
      <c r="E568" s="2" t="s">
        <v>32</v>
      </c>
      <c r="F568" s="2" t="s">
        <v>1062</v>
      </c>
      <c r="G568" s="4" t="str">
        <f t="shared" si="75"/>
        <v>59,809.00</v>
      </c>
      <c r="H568" s="32">
        <f t="shared" si="69"/>
        <v>59809</v>
      </c>
      <c r="I568" s="2">
        <v>9972</v>
      </c>
      <c r="J568" s="2">
        <f t="shared" si="70"/>
        <v>59809</v>
      </c>
      <c r="K568" s="2">
        <f t="shared" si="71"/>
        <v>59809</v>
      </c>
      <c r="L568" s="2">
        <f t="shared" si="72"/>
        <v>59809</v>
      </c>
      <c r="M568" s="2">
        <f t="shared" si="73"/>
        <v>59809</v>
      </c>
      <c r="N568" s="2">
        <f t="shared" si="74"/>
        <v>59809</v>
      </c>
      <c r="O568" s="96">
        <f t="shared" si="74"/>
        <v>59809</v>
      </c>
      <c r="P568" s="2"/>
    </row>
    <row r="569" spans="1:16" hidden="1" x14ac:dyDescent="0.2">
      <c r="A569">
        <v>9291</v>
      </c>
      <c r="B569">
        <v>1960</v>
      </c>
      <c r="C569" s="47">
        <f t="shared" ca="1" si="68"/>
        <v>64</v>
      </c>
      <c r="D569" s="2" t="s">
        <v>40</v>
      </c>
      <c r="E569" s="2" t="s">
        <v>32</v>
      </c>
      <c r="F569" s="2" t="s">
        <v>1071</v>
      </c>
      <c r="G569" s="4" t="str">
        <f t="shared" si="75"/>
        <v>67,353.00</v>
      </c>
      <c r="H569" s="32">
        <f t="shared" si="69"/>
        <v>67353</v>
      </c>
      <c r="I569" s="2">
        <v>2945</v>
      </c>
      <c r="J569" s="2">
        <f t="shared" si="70"/>
        <v>67353</v>
      </c>
      <c r="K569" s="2">
        <f t="shared" si="71"/>
        <v>67353</v>
      </c>
      <c r="L569" s="2">
        <f t="shared" si="72"/>
        <v>67353</v>
      </c>
      <c r="M569" s="2">
        <f t="shared" si="73"/>
        <v>67353</v>
      </c>
      <c r="N569" s="2">
        <f t="shared" si="74"/>
        <v>67353</v>
      </c>
      <c r="O569" s="96">
        <f t="shared" si="74"/>
        <v>67353</v>
      </c>
      <c r="P569" s="2"/>
    </row>
    <row r="570" spans="1:16" hidden="1" x14ac:dyDescent="0.2">
      <c r="A570">
        <v>2829</v>
      </c>
      <c r="B570">
        <v>1956</v>
      </c>
      <c r="C570" s="47">
        <f t="shared" ca="1" si="68"/>
        <v>68</v>
      </c>
      <c r="D570" s="2" t="s">
        <v>43</v>
      </c>
      <c r="E570" s="2" t="s">
        <v>32</v>
      </c>
      <c r="F570" s="2" t="s">
        <v>1073</v>
      </c>
      <c r="G570" s="4" t="str">
        <f t="shared" si="75"/>
        <v>17,003.00</v>
      </c>
      <c r="H570" s="32">
        <f t="shared" si="69"/>
        <v>17003</v>
      </c>
      <c r="I570" s="2">
        <v>9291</v>
      </c>
      <c r="J570" s="2">
        <f t="shared" si="70"/>
        <v>17003</v>
      </c>
      <c r="K570" s="2">
        <f t="shared" si="71"/>
        <v>17003</v>
      </c>
      <c r="L570" s="2">
        <f t="shared" si="72"/>
        <v>17003</v>
      </c>
      <c r="M570" s="2">
        <f t="shared" si="73"/>
        <v>17003</v>
      </c>
      <c r="N570" s="2">
        <f t="shared" si="74"/>
        <v>17003</v>
      </c>
      <c r="O570" s="96">
        <f t="shared" si="74"/>
        <v>17003</v>
      </c>
      <c r="P570" s="2"/>
    </row>
    <row r="571" spans="1:16" hidden="1" x14ac:dyDescent="0.2">
      <c r="A571">
        <v>8594</v>
      </c>
      <c r="B571">
        <v>1959</v>
      </c>
      <c r="C571" s="47">
        <f t="shared" ca="1" si="68"/>
        <v>65</v>
      </c>
      <c r="D571" s="2" t="s">
        <v>23</v>
      </c>
      <c r="E571" s="2" t="s">
        <v>32</v>
      </c>
      <c r="F571" s="2" t="s">
        <v>1077</v>
      </c>
      <c r="G571" s="4" t="str">
        <f t="shared" si="75"/>
        <v>51,267.00</v>
      </c>
      <c r="H571" s="32">
        <f t="shared" si="69"/>
        <v>51267</v>
      </c>
      <c r="I571" s="2">
        <v>2829</v>
      </c>
      <c r="J571" s="2">
        <f t="shared" si="70"/>
        <v>51267</v>
      </c>
      <c r="K571" s="2">
        <f t="shared" si="71"/>
        <v>51267</v>
      </c>
      <c r="L571" s="2">
        <f t="shared" si="72"/>
        <v>51267</v>
      </c>
      <c r="M571" s="2">
        <f t="shared" si="73"/>
        <v>51267</v>
      </c>
      <c r="N571" s="2">
        <f t="shared" si="74"/>
        <v>51267</v>
      </c>
      <c r="O571" s="96">
        <f t="shared" si="74"/>
        <v>51267</v>
      </c>
      <c r="P571" s="2"/>
    </row>
    <row r="572" spans="1:16" hidden="1" x14ac:dyDescent="0.2">
      <c r="A572">
        <v>1592</v>
      </c>
      <c r="B572">
        <v>1971</v>
      </c>
      <c r="C572" s="47">
        <f t="shared" ca="1" si="68"/>
        <v>53</v>
      </c>
      <c r="D572" s="2" t="s">
        <v>23</v>
      </c>
      <c r="E572" s="2" t="s">
        <v>32</v>
      </c>
      <c r="F572" s="2" t="s">
        <v>1080</v>
      </c>
      <c r="G572" s="4" t="str">
        <f t="shared" si="75"/>
        <v>51,373.00</v>
      </c>
      <c r="H572" s="32">
        <f t="shared" si="69"/>
        <v>51373</v>
      </c>
      <c r="I572" s="2">
        <v>8594</v>
      </c>
      <c r="J572" s="2">
        <f t="shared" si="70"/>
        <v>51373</v>
      </c>
      <c r="K572" s="2">
        <f t="shared" si="71"/>
        <v>51373</v>
      </c>
      <c r="L572" s="2">
        <f t="shared" si="72"/>
        <v>51373</v>
      </c>
      <c r="M572" s="2">
        <f t="shared" si="73"/>
        <v>51373</v>
      </c>
      <c r="N572" s="2">
        <f t="shared" si="74"/>
        <v>51373</v>
      </c>
      <c r="O572" s="96">
        <f t="shared" si="74"/>
        <v>51373</v>
      </c>
      <c r="P572" s="2"/>
    </row>
    <row r="573" spans="1:16" hidden="1" x14ac:dyDescent="0.2">
      <c r="A573">
        <v>4310</v>
      </c>
      <c r="B573">
        <v>1945</v>
      </c>
      <c r="C573" s="47">
        <f t="shared" ca="1" si="68"/>
        <v>79</v>
      </c>
      <c r="D573" s="2" t="s">
        <v>40</v>
      </c>
      <c r="E573" s="2" t="s">
        <v>32</v>
      </c>
      <c r="F573" s="2" t="s">
        <v>1083</v>
      </c>
      <c r="G573" s="4" t="str">
        <f t="shared" si="75"/>
        <v>54,432.00</v>
      </c>
      <c r="H573" s="32">
        <f t="shared" si="69"/>
        <v>54432</v>
      </c>
      <c r="I573" s="2">
        <v>1592</v>
      </c>
      <c r="J573" s="2">
        <f t="shared" si="70"/>
        <v>54432</v>
      </c>
      <c r="K573" s="2">
        <f t="shared" si="71"/>
        <v>54432</v>
      </c>
      <c r="L573" s="2">
        <f t="shared" si="72"/>
        <v>54432</v>
      </c>
      <c r="M573" s="2">
        <f t="shared" si="73"/>
        <v>54432</v>
      </c>
      <c r="N573" s="2">
        <f t="shared" si="74"/>
        <v>54432</v>
      </c>
      <c r="O573" s="96">
        <f t="shared" si="74"/>
        <v>54432</v>
      </c>
      <c r="P573" s="2"/>
    </row>
    <row r="574" spans="1:16" hidden="1" x14ac:dyDescent="0.2">
      <c r="A574" s="6">
        <v>6950</v>
      </c>
      <c r="B574" s="6">
        <v>1959</v>
      </c>
      <c r="C574" s="48">
        <f t="shared" ca="1" si="68"/>
        <v>65</v>
      </c>
      <c r="D574" s="5" t="s">
        <v>118</v>
      </c>
      <c r="E574" s="5" t="s">
        <v>32</v>
      </c>
      <c r="F574" s="5" t="s">
        <v>1087</v>
      </c>
      <c r="G574" s="45" t="str">
        <f t="shared" si="75"/>
        <v>17,487.00</v>
      </c>
      <c r="H574" s="46">
        <f t="shared" si="69"/>
        <v>17487</v>
      </c>
      <c r="I574" s="2">
        <v>4310</v>
      </c>
      <c r="J574" s="2">
        <f t="shared" si="70"/>
        <v>17487</v>
      </c>
      <c r="K574" s="2">
        <f t="shared" si="71"/>
        <v>17487</v>
      </c>
      <c r="L574" s="2">
        <f t="shared" si="72"/>
        <v>17487</v>
      </c>
      <c r="M574" s="2">
        <f t="shared" si="73"/>
        <v>17487</v>
      </c>
      <c r="N574" s="2">
        <f t="shared" si="74"/>
        <v>17487</v>
      </c>
      <c r="O574" s="96">
        <f t="shared" si="74"/>
        <v>17487</v>
      </c>
      <c r="P574" s="2"/>
    </row>
    <row r="575" spans="1:16" hidden="1" x14ac:dyDescent="0.2">
      <c r="A575">
        <v>8492</v>
      </c>
      <c r="B575">
        <v>1979</v>
      </c>
      <c r="C575" s="47">
        <f t="shared" ca="1" si="68"/>
        <v>45</v>
      </c>
      <c r="D575" s="2" t="s">
        <v>23</v>
      </c>
      <c r="E575" s="2" t="s">
        <v>32</v>
      </c>
      <c r="F575" s="2" t="s">
        <v>1090</v>
      </c>
      <c r="G575" s="4" t="str">
        <f t="shared" si="75"/>
        <v>61,074.00</v>
      </c>
      <c r="H575" s="32">
        <f t="shared" si="69"/>
        <v>61074</v>
      </c>
      <c r="I575" s="2">
        <v>6950</v>
      </c>
      <c r="J575" s="2">
        <f t="shared" si="70"/>
        <v>61074</v>
      </c>
      <c r="K575" s="2">
        <f t="shared" si="71"/>
        <v>61074</v>
      </c>
      <c r="L575" s="2">
        <f t="shared" si="72"/>
        <v>61074</v>
      </c>
      <c r="M575" s="2">
        <f t="shared" si="73"/>
        <v>61074</v>
      </c>
      <c r="N575" s="2">
        <f t="shared" si="74"/>
        <v>61074</v>
      </c>
      <c r="O575" s="96">
        <f t="shared" si="74"/>
        <v>61074</v>
      </c>
      <c r="P575" s="2"/>
    </row>
    <row r="576" spans="1:16" hidden="1" x14ac:dyDescent="0.2">
      <c r="A576">
        <v>5684</v>
      </c>
      <c r="B576">
        <v>1972</v>
      </c>
      <c r="C576" s="47">
        <f t="shared" ca="1" si="68"/>
        <v>52</v>
      </c>
      <c r="D576" s="2" t="s">
        <v>23</v>
      </c>
      <c r="E576" s="2" t="s">
        <v>32</v>
      </c>
      <c r="F576" s="2" t="s">
        <v>1092</v>
      </c>
      <c r="G576" s="4" t="str">
        <f t="shared" si="75"/>
        <v>58,116.00</v>
      </c>
      <c r="H576" s="32">
        <f t="shared" si="69"/>
        <v>58116</v>
      </c>
      <c r="I576" s="2">
        <v>8492</v>
      </c>
      <c r="J576" s="2">
        <f t="shared" si="70"/>
        <v>58116</v>
      </c>
      <c r="K576" s="2">
        <f t="shared" si="71"/>
        <v>58116</v>
      </c>
      <c r="L576" s="2">
        <f t="shared" si="72"/>
        <v>58116</v>
      </c>
      <c r="M576" s="2">
        <f t="shared" si="73"/>
        <v>58116</v>
      </c>
      <c r="N576" s="2">
        <f t="shared" si="74"/>
        <v>58116</v>
      </c>
      <c r="O576" s="96">
        <f t="shared" si="74"/>
        <v>58116</v>
      </c>
      <c r="P576" s="2"/>
    </row>
    <row r="577" spans="1:16" hidden="1" x14ac:dyDescent="0.2">
      <c r="A577">
        <v>5909</v>
      </c>
      <c r="B577">
        <v>1965</v>
      </c>
      <c r="C577" s="47">
        <f t="shared" ca="1" si="68"/>
        <v>59</v>
      </c>
      <c r="D577" s="2" t="s">
        <v>23</v>
      </c>
      <c r="E577" s="2" t="s">
        <v>32</v>
      </c>
      <c r="F577" s="2" t="s">
        <v>1095</v>
      </c>
      <c r="G577" s="4" t="str">
        <f t="shared" si="75"/>
        <v>77,353.00</v>
      </c>
      <c r="H577" s="32">
        <f t="shared" si="69"/>
        <v>77353</v>
      </c>
      <c r="I577" s="2">
        <v>5684</v>
      </c>
      <c r="J577" s="2">
        <f t="shared" si="70"/>
        <v>77353</v>
      </c>
      <c r="K577" s="2">
        <f t="shared" si="71"/>
        <v>77353</v>
      </c>
      <c r="L577" s="2">
        <f t="shared" si="72"/>
        <v>77353</v>
      </c>
      <c r="M577" s="2">
        <f t="shared" si="73"/>
        <v>77353</v>
      </c>
      <c r="N577" s="2">
        <f t="shared" si="74"/>
        <v>77353</v>
      </c>
      <c r="O577" s="96">
        <f t="shared" si="74"/>
        <v>77353</v>
      </c>
      <c r="P577" s="2"/>
    </row>
    <row r="578" spans="1:16" hidden="1" x14ac:dyDescent="0.2">
      <c r="A578">
        <v>9855</v>
      </c>
      <c r="B578">
        <v>1953</v>
      </c>
      <c r="C578" s="47">
        <f t="shared" ca="1" si="68"/>
        <v>71</v>
      </c>
      <c r="D578" s="2" t="s">
        <v>53</v>
      </c>
      <c r="E578" s="2" t="s">
        <v>32</v>
      </c>
      <c r="F578" s="2" t="s">
        <v>1099</v>
      </c>
      <c r="G578" s="4" t="str">
        <f t="shared" si="75"/>
        <v>70,053.00</v>
      </c>
      <c r="H578" s="32">
        <f t="shared" si="69"/>
        <v>70053</v>
      </c>
      <c r="I578" s="2">
        <v>5909</v>
      </c>
      <c r="J578" s="2">
        <f t="shared" si="70"/>
        <v>70053</v>
      </c>
      <c r="K578" s="2">
        <f t="shared" si="71"/>
        <v>70053</v>
      </c>
      <c r="L578" s="2">
        <f t="shared" si="72"/>
        <v>70053</v>
      </c>
      <c r="M578" s="2">
        <f t="shared" si="73"/>
        <v>70053</v>
      </c>
      <c r="N578" s="2">
        <f t="shared" si="74"/>
        <v>70053</v>
      </c>
      <c r="O578" s="96">
        <f t="shared" si="74"/>
        <v>70053</v>
      </c>
      <c r="P578" s="2"/>
    </row>
    <row r="579" spans="1:16" hidden="1" x14ac:dyDescent="0.2">
      <c r="A579">
        <v>975</v>
      </c>
      <c r="B579">
        <v>1957</v>
      </c>
      <c r="C579" s="47">
        <f t="shared" ca="1" si="68"/>
        <v>67</v>
      </c>
      <c r="D579" s="2" t="s">
        <v>23</v>
      </c>
      <c r="E579" s="2" t="s">
        <v>32</v>
      </c>
      <c r="F579" s="2" t="s">
        <v>1102</v>
      </c>
      <c r="G579" s="4" t="str">
        <f t="shared" si="75"/>
        <v>51,148.00</v>
      </c>
      <c r="H579" s="32">
        <f t="shared" si="69"/>
        <v>51148</v>
      </c>
      <c r="I579" s="2">
        <v>9855</v>
      </c>
      <c r="J579" s="2">
        <f t="shared" si="70"/>
        <v>51148</v>
      </c>
      <c r="K579" s="2">
        <f t="shared" si="71"/>
        <v>51148</v>
      </c>
      <c r="L579" s="2">
        <f t="shared" si="72"/>
        <v>51148</v>
      </c>
      <c r="M579" s="2">
        <f t="shared" si="73"/>
        <v>51148</v>
      </c>
      <c r="N579" s="2">
        <f t="shared" si="74"/>
        <v>51148</v>
      </c>
      <c r="O579" s="96">
        <f t="shared" si="74"/>
        <v>51148</v>
      </c>
      <c r="P579" s="2"/>
    </row>
    <row r="580" spans="1:16" hidden="1" x14ac:dyDescent="0.2">
      <c r="A580">
        <v>8754</v>
      </c>
      <c r="B580">
        <v>1975</v>
      </c>
      <c r="C580" s="47">
        <f t="shared" ref="C580:C643" ca="1" si="76">(YEAR(NOW())-B580)</f>
        <v>49</v>
      </c>
      <c r="D580" s="2" t="s">
        <v>40</v>
      </c>
      <c r="E580" s="2" t="s">
        <v>32</v>
      </c>
      <c r="F580" s="2" t="s">
        <v>1104</v>
      </c>
      <c r="G580" s="4" t="str">
        <f t="shared" si="75"/>
        <v>32,644.00</v>
      </c>
      <c r="H580" s="32">
        <f t="shared" ref="H580:H643" si="77">VALUE(G580)</f>
        <v>32644</v>
      </c>
      <c r="I580" s="2">
        <v>975</v>
      </c>
      <c r="J580" s="2">
        <f t="shared" ref="J580:J643" si="78">IF(AND($D580="Basic",$H580&lt;10000),$V$29,$H580)</f>
        <v>32644</v>
      </c>
      <c r="K580" s="2">
        <f t="shared" ref="K580:K643" si="79">IF(AND($D580="Graduation",J580&lt;10000),$V$30,J580)</f>
        <v>32644</v>
      </c>
      <c r="L580" s="2">
        <f t="shared" ref="L580:L643" si="80">IF(AND($D580="2n Cycle",K580&lt;10000),$V$31,K580)</f>
        <v>32644</v>
      </c>
      <c r="M580" s="2">
        <f t="shared" ref="M580:M643" si="81">IF(AND($D580="Master",L580&lt;10000),$V$32,L580)</f>
        <v>32644</v>
      </c>
      <c r="N580" s="2">
        <f t="shared" ref="N580:O643" si="82">IF(AND($D580="PhD",M580&lt;10000),$V$33,M580)</f>
        <v>32644</v>
      </c>
      <c r="O580" s="96">
        <f t="shared" si="82"/>
        <v>32644</v>
      </c>
      <c r="P580" s="2"/>
    </row>
    <row r="581" spans="1:16" hidden="1" x14ac:dyDescent="0.2">
      <c r="A581">
        <v>1456</v>
      </c>
      <c r="B581">
        <v>1980</v>
      </c>
      <c r="C581" s="47">
        <f t="shared" ca="1" si="76"/>
        <v>44</v>
      </c>
      <c r="D581" s="2" t="s">
        <v>40</v>
      </c>
      <c r="E581" s="2" t="s">
        <v>32</v>
      </c>
      <c r="F581" s="2" t="s">
        <v>1105</v>
      </c>
      <c r="G581" s="4" t="str">
        <f t="shared" ref="G581:G644" si="83">REPLACE(F581,1,1,"")</f>
        <v>33,581.00</v>
      </c>
      <c r="H581" s="32">
        <f t="shared" si="77"/>
        <v>33581</v>
      </c>
      <c r="I581" s="2">
        <v>8754</v>
      </c>
      <c r="J581" s="2">
        <f t="shared" si="78"/>
        <v>33581</v>
      </c>
      <c r="K581" s="2">
        <f t="shared" si="79"/>
        <v>33581</v>
      </c>
      <c r="L581" s="2">
        <f t="shared" si="80"/>
        <v>33581</v>
      </c>
      <c r="M581" s="2">
        <f t="shared" si="81"/>
        <v>33581</v>
      </c>
      <c r="N581" s="2">
        <f t="shared" si="82"/>
        <v>33581</v>
      </c>
      <c r="O581" s="96">
        <f t="shared" si="82"/>
        <v>33581</v>
      </c>
      <c r="P581" s="2"/>
    </row>
    <row r="582" spans="1:16" hidden="1" x14ac:dyDescent="0.2">
      <c r="A582">
        <v>2849</v>
      </c>
      <c r="B582">
        <v>1980</v>
      </c>
      <c r="C582" s="47">
        <f t="shared" ca="1" si="76"/>
        <v>44</v>
      </c>
      <c r="D582" s="2" t="s">
        <v>43</v>
      </c>
      <c r="E582" s="2" t="s">
        <v>32</v>
      </c>
      <c r="F582" s="2" t="s">
        <v>1106</v>
      </c>
      <c r="G582" s="4" t="str">
        <f t="shared" si="83"/>
        <v>12,393.00</v>
      </c>
      <c r="H582" s="32">
        <f t="shared" si="77"/>
        <v>12393</v>
      </c>
      <c r="I582" s="2">
        <v>1456</v>
      </c>
      <c r="J582" s="2">
        <f t="shared" si="78"/>
        <v>12393</v>
      </c>
      <c r="K582" s="2">
        <f t="shared" si="79"/>
        <v>12393</v>
      </c>
      <c r="L582" s="2">
        <f t="shared" si="80"/>
        <v>12393</v>
      </c>
      <c r="M582" s="2">
        <f t="shared" si="81"/>
        <v>12393</v>
      </c>
      <c r="N582" s="2">
        <f t="shared" si="82"/>
        <v>12393</v>
      </c>
      <c r="O582" s="96">
        <f t="shared" si="82"/>
        <v>12393</v>
      </c>
      <c r="P582" s="2"/>
    </row>
    <row r="583" spans="1:16" hidden="1" x14ac:dyDescent="0.2">
      <c r="A583">
        <v>9984</v>
      </c>
      <c r="B583">
        <v>1982</v>
      </c>
      <c r="C583" s="47">
        <f t="shared" ca="1" si="76"/>
        <v>42</v>
      </c>
      <c r="D583" s="2" t="s">
        <v>43</v>
      </c>
      <c r="E583" s="2" t="s">
        <v>32</v>
      </c>
      <c r="F583" s="2" t="s">
        <v>1108</v>
      </c>
      <c r="G583" s="4" t="str">
        <f t="shared" si="83"/>
        <v>82,347.00</v>
      </c>
      <c r="H583" s="32">
        <f t="shared" si="77"/>
        <v>82347</v>
      </c>
      <c r="I583" s="2">
        <v>2849</v>
      </c>
      <c r="J583" s="2">
        <f t="shared" si="78"/>
        <v>82347</v>
      </c>
      <c r="K583" s="2">
        <f t="shared" si="79"/>
        <v>82347</v>
      </c>
      <c r="L583" s="2">
        <f t="shared" si="80"/>
        <v>82347</v>
      </c>
      <c r="M583" s="2">
        <f t="shared" si="81"/>
        <v>82347</v>
      </c>
      <c r="N583" s="2">
        <f t="shared" si="82"/>
        <v>82347</v>
      </c>
      <c r="O583" s="96">
        <f t="shared" si="82"/>
        <v>82347</v>
      </c>
      <c r="P583" s="2"/>
    </row>
    <row r="584" spans="1:16" hidden="1" x14ac:dyDescent="0.2">
      <c r="A584">
        <v>5527</v>
      </c>
      <c r="B584">
        <v>1988</v>
      </c>
      <c r="C584" s="47">
        <f t="shared" ca="1" si="76"/>
        <v>36</v>
      </c>
      <c r="D584" s="2" t="s">
        <v>43</v>
      </c>
      <c r="E584" s="2" t="s">
        <v>32</v>
      </c>
      <c r="F584" s="2" t="s">
        <v>1108</v>
      </c>
      <c r="G584" s="4" t="str">
        <f t="shared" si="83"/>
        <v>82,347.00</v>
      </c>
      <c r="H584" s="32">
        <f t="shared" si="77"/>
        <v>82347</v>
      </c>
      <c r="I584" s="2">
        <v>9984</v>
      </c>
      <c r="J584" s="2">
        <f t="shared" si="78"/>
        <v>82347</v>
      </c>
      <c r="K584" s="2">
        <f t="shared" si="79"/>
        <v>82347</v>
      </c>
      <c r="L584" s="2">
        <f t="shared" si="80"/>
        <v>82347</v>
      </c>
      <c r="M584" s="2">
        <f t="shared" si="81"/>
        <v>82347</v>
      </c>
      <c r="N584" s="2">
        <f t="shared" si="82"/>
        <v>82347</v>
      </c>
      <c r="O584" s="96">
        <f t="shared" si="82"/>
        <v>82347</v>
      </c>
      <c r="P584" s="2"/>
    </row>
    <row r="585" spans="1:16" hidden="1" x14ac:dyDescent="0.2">
      <c r="A585">
        <v>5628</v>
      </c>
      <c r="B585">
        <v>1983</v>
      </c>
      <c r="C585" s="47">
        <f t="shared" ca="1" si="76"/>
        <v>41</v>
      </c>
      <c r="D585" s="2" t="s">
        <v>40</v>
      </c>
      <c r="E585" s="2" t="s">
        <v>32</v>
      </c>
      <c r="F585" s="2" t="s">
        <v>1109</v>
      </c>
      <c r="G585" s="4" t="str">
        <f t="shared" si="83"/>
        <v>22,554.00</v>
      </c>
      <c r="H585" s="32">
        <f t="shared" si="77"/>
        <v>22554</v>
      </c>
      <c r="I585" s="2">
        <v>5527</v>
      </c>
      <c r="J585" s="2">
        <f t="shared" si="78"/>
        <v>22554</v>
      </c>
      <c r="K585" s="2">
        <f t="shared" si="79"/>
        <v>22554</v>
      </c>
      <c r="L585" s="2">
        <f t="shared" si="80"/>
        <v>22554</v>
      </c>
      <c r="M585" s="2">
        <f t="shared" si="81"/>
        <v>22554</v>
      </c>
      <c r="N585" s="2">
        <f t="shared" si="82"/>
        <v>22554</v>
      </c>
      <c r="O585" s="96">
        <f t="shared" si="82"/>
        <v>22554</v>
      </c>
      <c r="P585" s="2"/>
    </row>
    <row r="586" spans="1:16" hidden="1" x14ac:dyDescent="0.2">
      <c r="A586">
        <v>7627</v>
      </c>
      <c r="B586">
        <v>1976</v>
      </c>
      <c r="C586" s="47">
        <f t="shared" ca="1" si="76"/>
        <v>48</v>
      </c>
      <c r="D586" s="2" t="s">
        <v>23</v>
      </c>
      <c r="E586" s="2" t="s">
        <v>32</v>
      </c>
      <c r="F586" s="2" t="s">
        <v>1110</v>
      </c>
      <c r="G586" s="4" t="str">
        <f t="shared" si="83"/>
        <v>17,323.00</v>
      </c>
      <c r="H586" s="32">
        <f t="shared" si="77"/>
        <v>17323</v>
      </c>
      <c r="I586" s="2">
        <v>5628</v>
      </c>
      <c r="J586" s="2">
        <f t="shared" si="78"/>
        <v>17323</v>
      </c>
      <c r="K586" s="2">
        <f t="shared" si="79"/>
        <v>17323</v>
      </c>
      <c r="L586" s="2">
        <f t="shared" si="80"/>
        <v>17323</v>
      </c>
      <c r="M586" s="2">
        <f t="shared" si="81"/>
        <v>17323</v>
      </c>
      <c r="N586" s="2">
        <f t="shared" si="82"/>
        <v>17323</v>
      </c>
      <c r="O586" s="96">
        <f t="shared" si="82"/>
        <v>17323</v>
      </c>
      <c r="P586" s="2"/>
    </row>
    <row r="587" spans="1:16" hidden="1" x14ac:dyDescent="0.2">
      <c r="A587">
        <v>1351</v>
      </c>
      <c r="B587">
        <v>1957</v>
      </c>
      <c r="C587" s="47">
        <f t="shared" ca="1" si="76"/>
        <v>67</v>
      </c>
      <c r="D587" s="2" t="s">
        <v>23</v>
      </c>
      <c r="E587" s="2" t="s">
        <v>32</v>
      </c>
      <c r="F587" s="2" t="s">
        <v>1117</v>
      </c>
      <c r="G587" s="4" t="str">
        <f t="shared" si="83"/>
        <v>61,482.00</v>
      </c>
      <c r="H587" s="32">
        <f t="shared" si="77"/>
        <v>61482</v>
      </c>
      <c r="I587" s="2">
        <v>7627</v>
      </c>
      <c r="J587" s="2">
        <f t="shared" si="78"/>
        <v>61482</v>
      </c>
      <c r="K587" s="2">
        <f t="shared" si="79"/>
        <v>61482</v>
      </c>
      <c r="L587" s="2">
        <f t="shared" si="80"/>
        <v>61482</v>
      </c>
      <c r="M587" s="2">
        <f t="shared" si="81"/>
        <v>61482</v>
      </c>
      <c r="N587" s="2">
        <f t="shared" si="82"/>
        <v>61482</v>
      </c>
      <c r="O587" s="96">
        <f t="shared" si="82"/>
        <v>61482</v>
      </c>
      <c r="P587" s="2"/>
    </row>
    <row r="588" spans="1:16" hidden="1" x14ac:dyDescent="0.2">
      <c r="A588">
        <v>10395</v>
      </c>
      <c r="B588">
        <v>1987</v>
      </c>
      <c r="C588" s="47">
        <f t="shared" ca="1" si="76"/>
        <v>37</v>
      </c>
      <c r="D588" s="2" t="s">
        <v>23</v>
      </c>
      <c r="E588" s="2" t="s">
        <v>32</v>
      </c>
      <c r="F588" s="2" t="s">
        <v>1121</v>
      </c>
      <c r="G588" s="4" t="str">
        <f t="shared" si="83"/>
        <v>19,329.00</v>
      </c>
      <c r="H588" s="32">
        <f t="shared" si="77"/>
        <v>19329</v>
      </c>
      <c r="I588" s="2">
        <v>1351</v>
      </c>
      <c r="J588" s="2">
        <f t="shared" si="78"/>
        <v>19329</v>
      </c>
      <c r="K588" s="2">
        <f t="shared" si="79"/>
        <v>19329</v>
      </c>
      <c r="L588" s="2">
        <f t="shared" si="80"/>
        <v>19329</v>
      </c>
      <c r="M588" s="2">
        <f t="shared" si="81"/>
        <v>19329</v>
      </c>
      <c r="N588" s="2">
        <f t="shared" si="82"/>
        <v>19329</v>
      </c>
      <c r="O588" s="96">
        <f t="shared" si="82"/>
        <v>19329</v>
      </c>
      <c r="P588" s="2"/>
    </row>
    <row r="589" spans="1:16" hidden="1" x14ac:dyDescent="0.2">
      <c r="A589">
        <v>6961</v>
      </c>
      <c r="B589">
        <v>1975</v>
      </c>
      <c r="C589" s="47">
        <f t="shared" ca="1" si="76"/>
        <v>49</v>
      </c>
      <c r="D589" s="2" t="s">
        <v>53</v>
      </c>
      <c r="E589" s="2" t="s">
        <v>32</v>
      </c>
      <c r="F589" s="2" t="s">
        <v>1122</v>
      </c>
      <c r="G589" s="4" t="str">
        <f t="shared" si="83"/>
        <v>34,109.00</v>
      </c>
      <c r="H589" s="32">
        <f t="shared" si="77"/>
        <v>34109</v>
      </c>
      <c r="I589" s="2">
        <v>10395</v>
      </c>
      <c r="J589" s="2">
        <f t="shared" si="78"/>
        <v>34109</v>
      </c>
      <c r="K589" s="2">
        <f t="shared" si="79"/>
        <v>34109</v>
      </c>
      <c r="L589" s="2">
        <f t="shared" si="80"/>
        <v>34109</v>
      </c>
      <c r="M589" s="2">
        <f t="shared" si="81"/>
        <v>34109</v>
      </c>
      <c r="N589" s="2">
        <f t="shared" si="82"/>
        <v>34109</v>
      </c>
      <c r="O589" s="96">
        <f t="shared" si="82"/>
        <v>34109</v>
      </c>
      <c r="P589" s="2"/>
    </row>
    <row r="590" spans="1:16" hidden="1" x14ac:dyDescent="0.2">
      <c r="A590">
        <v>10196</v>
      </c>
      <c r="B590">
        <v>1979</v>
      </c>
      <c r="C590" s="47">
        <f t="shared" ca="1" si="76"/>
        <v>45</v>
      </c>
      <c r="D590" s="2" t="s">
        <v>23</v>
      </c>
      <c r="E590" s="2" t="s">
        <v>32</v>
      </c>
      <c r="F590" s="2" t="s">
        <v>1123</v>
      </c>
      <c r="G590" s="4" t="str">
        <f t="shared" si="83"/>
        <v>23,477.00</v>
      </c>
      <c r="H590" s="32">
        <f t="shared" si="77"/>
        <v>23477</v>
      </c>
      <c r="I590" s="2">
        <v>6961</v>
      </c>
      <c r="J590" s="2">
        <f t="shared" si="78"/>
        <v>23477</v>
      </c>
      <c r="K590" s="2">
        <f t="shared" si="79"/>
        <v>23477</v>
      </c>
      <c r="L590" s="2">
        <f t="shared" si="80"/>
        <v>23477</v>
      </c>
      <c r="M590" s="2">
        <f t="shared" si="81"/>
        <v>23477</v>
      </c>
      <c r="N590" s="2">
        <f t="shared" si="82"/>
        <v>23477</v>
      </c>
      <c r="O590" s="96">
        <f t="shared" si="82"/>
        <v>23477</v>
      </c>
      <c r="P590" s="2"/>
    </row>
    <row r="591" spans="1:16" hidden="1" x14ac:dyDescent="0.2">
      <c r="A591">
        <v>6182</v>
      </c>
      <c r="B591">
        <v>1985</v>
      </c>
      <c r="C591" s="47">
        <f t="shared" ca="1" si="76"/>
        <v>39</v>
      </c>
      <c r="D591" s="2" t="s">
        <v>43</v>
      </c>
      <c r="E591" s="2" t="s">
        <v>32</v>
      </c>
      <c r="F591" s="2" t="s">
        <v>1126</v>
      </c>
      <c r="G591" s="4" t="str">
        <f t="shared" si="83"/>
        <v>26,224.00</v>
      </c>
      <c r="H591" s="32">
        <f t="shared" si="77"/>
        <v>26224</v>
      </c>
      <c r="I591" s="2">
        <v>10196</v>
      </c>
      <c r="J591" s="2">
        <f t="shared" si="78"/>
        <v>26224</v>
      </c>
      <c r="K591" s="2">
        <f t="shared" si="79"/>
        <v>26224</v>
      </c>
      <c r="L591" s="2">
        <f t="shared" si="80"/>
        <v>26224</v>
      </c>
      <c r="M591" s="2">
        <f t="shared" si="81"/>
        <v>26224</v>
      </c>
      <c r="N591" s="2">
        <f t="shared" si="82"/>
        <v>26224</v>
      </c>
      <c r="O591" s="96">
        <f t="shared" si="82"/>
        <v>26224</v>
      </c>
      <c r="P591" s="2"/>
    </row>
    <row r="592" spans="1:16" hidden="1" x14ac:dyDescent="0.2">
      <c r="A592">
        <v>10432</v>
      </c>
      <c r="B592">
        <v>1975</v>
      </c>
      <c r="C592" s="47">
        <f t="shared" ca="1" si="76"/>
        <v>49</v>
      </c>
      <c r="D592" s="2" t="s">
        <v>40</v>
      </c>
      <c r="E592" s="2" t="s">
        <v>32</v>
      </c>
      <c r="F592" s="2" t="s">
        <v>1130</v>
      </c>
      <c r="G592" s="4" t="str">
        <f t="shared" si="83"/>
        <v>72,550.00</v>
      </c>
      <c r="H592" s="32">
        <f t="shared" si="77"/>
        <v>72550</v>
      </c>
      <c r="I592" s="2">
        <v>6182</v>
      </c>
      <c r="J592" s="2">
        <f t="shared" si="78"/>
        <v>72550</v>
      </c>
      <c r="K592" s="2">
        <f t="shared" si="79"/>
        <v>72550</v>
      </c>
      <c r="L592" s="2">
        <f t="shared" si="80"/>
        <v>72550</v>
      </c>
      <c r="M592" s="2">
        <f t="shared" si="81"/>
        <v>72550</v>
      </c>
      <c r="N592" s="2">
        <f t="shared" si="82"/>
        <v>72550</v>
      </c>
      <c r="O592" s="96">
        <f t="shared" si="82"/>
        <v>72550</v>
      </c>
      <c r="P592" s="2"/>
    </row>
    <row r="593" spans="1:16" hidden="1" x14ac:dyDescent="0.2">
      <c r="A593">
        <v>1542</v>
      </c>
      <c r="B593">
        <v>1976</v>
      </c>
      <c r="C593" s="47">
        <f t="shared" ca="1" si="76"/>
        <v>48</v>
      </c>
      <c r="D593" s="2" t="s">
        <v>53</v>
      </c>
      <c r="E593" s="2" t="s">
        <v>32</v>
      </c>
      <c r="F593" s="2" t="s">
        <v>1131</v>
      </c>
      <c r="G593" s="4" t="str">
        <f t="shared" si="83"/>
        <v>44,511.00</v>
      </c>
      <c r="H593" s="32">
        <f t="shared" si="77"/>
        <v>44511</v>
      </c>
      <c r="I593" s="2">
        <v>10432</v>
      </c>
      <c r="J593" s="2">
        <f t="shared" si="78"/>
        <v>44511</v>
      </c>
      <c r="K593" s="2">
        <f t="shared" si="79"/>
        <v>44511</v>
      </c>
      <c r="L593" s="2">
        <f t="shared" si="80"/>
        <v>44511</v>
      </c>
      <c r="M593" s="2">
        <f t="shared" si="81"/>
        <v>44511</v>
      </c>
      <c r="N593" s="2">
        <f t="shared" si="82"/>
        <v>44511</v>
      </c>
      <c r="O593" s="96">
        <f t="shared" si="82"/>
        <v>44511</v>
      </c>
      <c r="P593" s="2"/>
    </row>
    <row r="594" spans="1:16" hidden="1" x14ac:dyDescent="0.2">
      <c r="A594">
        <v>4220</v>
      </c>
      <c r="B594">
        <v>1971</v>
      </c>
      <c r="C594" s="47">
        <f t="shared" ca="1" si="76"/>
        <v>53</v>
      </c>
      <c r="D594" s="2" t="s">
        <v>43</v>
      </c>
      <c r="E594" s="2" t="s">
        <v>32</v>
      </c>
      <c r="F594" s="2" t="s">
        <v>1132</v>
      </c>
      <c r="G594" s="4" t="str">
        <f t="shared" si="83"/>
        <v>62,972.00</v>
      </c>
      <c r="H594" s="32">
        <f t="shared" si="77"/>
        <v>62972</v>
      </c>
      <c r="I594" s="2">
        <v>1542</v>
      </c>
      <c r="J594" s="2">
        <f t="shared" si="78"/>
        <v>62972</v>
      </c>
      <c r="K594" s="2">
        <f t="shared" si="79"/>
        <v>62972</v>
      </c>
      <c r="L594" s="2">
        <f t="shared" si="80"/>
        <v>62972</v>
      </c>
      <c r="M594" s="2">
        <f t="shared" si="81"/>
        <v>62972</v>
      </c>
      <c r="N594" s="2">
        <f t="shared" si="82"/>
        <v>62972</v>
      </c>
      <c r="O594" s="96">
        <f t="shared" si="82"/>
        <v>62972</v>
      </c>
      <c r="P594" s="2"/>
    </row>
    <row r="595" spans="1:16" hidden="1" x14ac:dyDescent="0.2">
      <c r="A595">
        <v>4141</v>
      </c>
      <c r="B595">
        <v>1966</v>
      </c>
      <c r="C595" s="47">
        <f t="shared" ca="1" si="76"/>
        <v>58</v>
      </c>
      <c r="D595" s="2" t="s">
        <v>43</v>
      </c>
      <c r="E595" s="2" t="s">
        <v>32</v>
      </c>
      <c r="F595" s="2" t="s">
        <v>1132</v>
      </c>
      <c r="G595" s="4" t="str">
        <f t="shared" si="83"/>
        <v>62,972.00</v>
      </c>
      <c r="H595" s="32">
        <f t="shared" si="77"/>
        <v>62972</v>
      </c>
      <c r="I595" s="2">
        <v>4220</v>
      </c>
      <c r="J595" s="2">
        <f t="shared" si="78"/>
        <v>62972</v>
      </c>
      <c r="K595" s="2">
        <f t="shared" si="79"/>
        <v>62972</v>
      </c>
      <c r="L595" s="2">
        <f t="shared" si="80"/>
        <v>62972</v>
      </c>
      <c r="M595" s="2">
        <f t="shared" si="81"/>
        <v>62972</v>
      </c>
      <c r="N595" s="2">
        <f t="shared" si="82"/>
        <v>62972</v>
      </c>
      <c r="O595" s="96">
        <f t="shared" si="82"/>
        <v>62972</v>
      </c>
      <c r="P595" s="2"/>
    </row>
    <row r="596" spans="1:16" hidden="1" x14ac:dyDescent="0.2">
      <c r="A596">
        <v>1940</v>
      </c>
      <c r="B596">
        <v>1987</v>
      </c>
      <c r="C596" s="47">
        <f t="shared" ca="1" si="76"/>
        <v>37</v>
      </c>
      <c r="D596" s="2" t="s">
        <v>40</v>
      </c>
      <c r="E596" s="2" t="s">
        <v>32</v>
      </c>
      <c r="F596" s="2" t="s">
        <v>1135</v>
      </c>
      <c r="G596" s="4" t="str">
        <f t="shared" si="83"/>
        <v>36,663.00</v>
      </c>
      <c r="H596" s="32">
        <f t="shared" si="77"/>
        <v>36663</v>
      </c>
      <c r="I596" s="2">
        <v>4141</v>
      </c>
      <c r="J596" s="2">
        <f t="shared" si="78"/>
        <v>36663</v>
      </c>
      <c r="K596" s="2">
        <f t="shared" si="79"/>
        <v>36663</v>
      </c>
      <c r="L596" s="2">
        <f t="shared" si="80"/>
        <v>36663</v>
      </c>
      <c r="M596" s="2">
        <f t="shared" si="81"/>
        <v>36663</v>
      </c>
      <c r="N596" s="2">
        <f t="shared" si="82"/>
        <v>36663</v>
      </c>
      <c r="O596" s="96">
        <f t="shared" si="82"/>
        <v>36663</v>
      </c>
      <c r="P596" s="2"/>
    </row>
    <row r="597" spans="1:16" hidden="1" x14ac:dyDescent="0.2">
      <c r="A597">
        <v>1506</v>
      </c>
      <c r="B597">
        <v>1976</v>
      </c>
      <c r="C597" s="47">
        <f t="shared" ca="1" si="76"/>
        <v>48</v>
      </c>
      <c r="D597" s="2" t="s">
        <v>53</v>
      </c>
      <c r="E597" s="2" t="s">
        <v>32</v>
      </c>
      <c r="F597" s="2" t="s">
        <v>1137</v>
      </c>
      <c r="G597" s="4" t="str">
        <f t="shared" si="83"/>
        <v>53,204.00</v>
      </c>
      <c r="H597" s="32">
        <f t="shared" si="77"/>
        <v>53204</v>
      </c>
      <c r="I597" s="2">
        <v>1940</v>
      </c>
      <c r="J597" s="2">
        <f t="shared" si="78"/>
        <v>53204</v>
      </c>
      <c r="K597" s="2">
        <f t="shared" si="79"/>
        <v>53204</v>
      </c>
      <c r="L597" s="2">
        <f t="shared" si="80"/>
        <v>53204</v>
      </c>
      <c r="M597" s="2">
        <f t="shared" si="81"/>
        <v>53204</v>
      </c>
      <c r="N597" s="2">
        <f t="shared" si="82"/>
        <v>53204</v>
      </c>
      <c r="O597" s="96">
        <f t="shared" si="82"/>
        <v>53204</v>
      </c>
      <c r="P597" s="2"/>
    </row>
    <row r="598" spans="1:16" hidden="1" x14ac:dyDescent="0.2">
      <c r="A598">
        <v>6347</v>
      </c>
      <c r="B598">
        <v>1980</v>
      </c>
      <c r="C598" s="47">
        <f t="shared" ca="1" si="76"/>
        <v>44</v>
      </c>
      <c r="D598" s="2" t="s">
        <v>53</v>
      </c>
      <c r="E598" s="2" t="s">
        <v>32</v>
      </c>
      <c r="F598" s="2" t="s">
        <v>1138</v>
      </c>
      <c r="G598" s="4" t="str">
        <f t="shared" si="83"/>
        <v>21,059.00</v>
      </c>
      <c r="H598" s="32">
        <f t="shared" si="77"/>
        <v>21059</v>
      </c>
      <c r="I598" s="2">
        <v>1506</v>
      </c>
      <c r="J598" s="2">
        <f t="shared" si="78"/>
        <v>21059</v>
      </c>
      <c r="K598" s="2">
        <f t="shared" si="79"/>
        <v>21059</v>
      </c>
      <c r="L598" s="2">
        <f t="shared" si="80"/>
        <v>21059</v>
      </c>
      <c r="M598" s="2">
        <f t="shared" si="81"/>
        <v>21059</v>
      </c>
      <c r="N598" s="2">
        <f t="shared" si="82"/>
        <v>21059</v>
      </c>
      <c r="O598" s="96">
        <f t="shared" si="82"/>
        <v>21059</v>
      </c>
      <c r="P598" s="2"/>
    </row>
    <row r="599" spans="1:16" hidden="1" x14ac:dyDescent="0.2">
      <c r="A599">
        <v>1361</v>
      </c>
      <c r="B599">
        <v>1975</v>
      </c>
      <c r="C599" s="47">
        <f t="shared" ca="1" si="76"/>
        <v>49</v>
      </c>
      <c r="D599" s="2" t="s">
        <v>53</v>
      </c>
      <c r="E599" s="2" t="s">
        <v>32</v>
      </c>
      <c r="F599" s="2" t="s">
        <v>1139</v>
      </c>
      <c r="G599" s="4" t="str">
        <f t="shared" si="83"/>
        <v>67,087.00</v>
      </c>
      <c r="H599" s="32">
        <f t="shared" si="77"/>
        <v>67087</v>
      </c>
      <c r="I599" s="2">
        <v>6347</v>
      </c>
      <c r="J599" s="2">
        <f t="shared" si="78"/>
        <v>67087</v>
      </c>
      <c r="K599" s="2">
        <f t="shared" si="79"/>
        <v>67087</v>
      </c>
      <c r="L599" s="2">
        <f t="shared" si="80"/>
        <v>67087</v>
      </c>
      <c r="M599" s="2">
        <f t="shared" si="81"/>
        <v>67087</v>
      </c>
      <c r="N599" s="2">
        <f t="shared" si="82"/>
        <v>67087</v>
      </c>
      <c r="O599" s="96">
        <f t="shared" si="82"/>
        <v>67087</v>
      </c>
      <c r="P599" s="2"/>
    </row>
    <row r="600" spans="1:16" hidden="1" x14ac:dyDescent="0.2">
      <c r="A600">
        <v>9422</v>
      </c>
      <c r="B600">
        <v>1990</v>
      </c>
      <c r="C600" s="47">
        <f t="shared" ca="1" si="76"/>
        <v>34</v>
      </c>
      <c r="D600" s="2" t="s">
        <v>23</v>
      </c>
      <c r="E600" s="2" t="s">
        <v>32</v>
      </c>
      <c r="F600" s="2" t="s">
        <v>1143</v>
      </c>
      <c r="G600" s="4" t="str">
        <f t="shared" si="83"/>
        <v>42,192.00</v>
      </c>
      <c r="H600" s="32">
        <f t="shared" si="77"/>
        <v>42192</v>
      </c>
      <c r="I600" s="2">
        <v>1361</v>
      </c>
      <c r="J600" s="2">
        <f t="shared" si="78"/>
        <v>42192</v>
      </c>
      <c r="K600" s="2">
        <f t="shared" si="79"/>
        <v>42192</v>
      </c>
      <c r="L600" s="2">
        <f t="shared" si="80"/>
        <v>42192</v>
      </c>
      <c r="M600" s="2">
        <f t="shared" si="81"/>
        <v>42192</v>
      </c>
      <c r="N600" s="2">
        <f t="shared" si="82"/>
        <v>42192</v>
      </c>
      <c r="O600" s="96">
        <f t="shared" si="82"/>
        <v>42192</v>
      </c>
      <c r="P600" s="2"/>
    </row>
    <row r="601" spans="1:16" hidden="1" x14ac:dyDescent="0.2">
      <c r="A601">
        <v>1081</v>
      </c>
      <c r="B601">
        <v>1958</v>
      </c>
      <c r="C601" s="47">
        <f t="shared" ca="1" si="76"/>
        <v>66</v>
      </c>
      <c r="D601" s="2" t="s">
        <v>23</v>
      </c>
      <c r="E601" s="2" t="s">
        <v>32</v>
      </c>
      <c r="F601" s="2" t="s">
        <v>1144</v>
      </c>
      <c r="G601" s="4" t="str">
        <f t="shared" si="83"/>
        <v>31,454.00</v>
      </c>
      <c r="H601" s="32">
        <f t="shared" si="77"/>
        <v>31454</v>
      </c>
      <c r="I601" s="2">
        <v>9422</v>
      </c>
      <c r="J601" s="2">
        <f t="shared" si="78"/>
        <v>31454</v>
      </c>
      <c r="K601" s="2">
        <f t="shared" si="79"/>
        <v>31454</v>
      </c>
      <c r="L601" s="2">
        <f t="shared" si="80"/>
        <v>31454</v>
      </c>
      <c r="M601" s="2">
        <f t="shared" si="81"/>
        <v>31454</v>
      </c>
      <c r="N601" s="2">
        <f t="shared" si="82"/>
        <v>31454</v>
      </c>
      <c r="O601" s="96">
        <f t="shared" si="82"/>
        <v>31454</v>
      </c>
      <c r="P601" s="2"/>
    </row>
    <row r="602" spans="1:16" hidden="1" x14ac:dyDescent="0.2">
      <c r="A602">
        <v>7458</v>
      </c>
      <c r="B602">
        <v>1957</v>
      </c>
      <c r="C602" s="47">
        <f t="shared" ca="1" si="76"/>
        <v>67</v>
      </c>
      <c r="D602" s="2" t="s">
        <v>23</v>
      </c>
      <c r="E602" s="2" t="s">
        <v>32</v>
      </c>
      <c r="F602" s="2" t="s">
        <v>381</v>
      </c>
      <c r="G602" s="4" t="str">
        <f t="shared" si="83"/>
        <v>80,134.00</v>
      </c>
      <c r="H602" s="32">
        <f t="shared" si="77"/>
        <v>80134</v>
      </c>
      <c r="I602" s="2">
        <v>1081</v>
      </c>
      <c r="J602" s="2">
        <f t="shared" si="78"/>
        <v>80134</v>
      </c>
      <c r="K602" s="2">
        <f t="shared" si="79"/>
        <v>80134</v>
      </c>
      <c r="L602" s="2">
        <f t="shared" si="80"/>
        <v>80134</v>
      </c>
      <c r="M602" s="2">
        <f t="shared" si="81"/>
        <v>80134</v>
      </c>
      <c r="N602" s="2">
        <f t="shared" si="82"/>
        <v>80134</v>
      </c>
      <c r="O602" s="96">
        <f t="shared" si="82"/>
        <v>80134</v>
      </c>
      <c r="P602" s="2"/>
    </row>
    <row r="603" spans="1:16" hidden="1" x14ac:dyDescent="0.2">
      <c r="A603">
        <v>1012</v>
      </c>
      <c r="B603">
        <v>1953</v>
      </c>
      <c r="C603" s="47">
        <f t="shared" ca="1" si="76"/>
        <v>71</v>
      </c>
      <c r="D603" s="2" t="s">
        <v>23</v>
      </c>
      <c r="E603" s="2" t="s">
        <v>32</v>
      </c>
      <c r="F603" s="2" t="s">
        <v>381</v>
      </c>
      <c r="G603" s="4" t="str">
        <f t="shared" si="83"/>
        <v>80,134.00</v>
      </c>
      <c r="H603" s="32">
        <f t="shared" si="77"/>
        <v>80134</v>
      </c>
      <c r="I603" s="2">
        <v>7458</v>
      </c>
      <c r="J603" s="2">
        <f t="shared" si="78"/>
        <v>80134</v>
      </c>
      <c r="K603" s="2">
        <f t="shared" si="79"/>
        <v>80134</v>
      </c>
      <c r="L603" s="2">
        <f t="shared" si="80"/>
        <v>80134</v>
      </c>
      <c r="M603" s="2">
        <f t="shared" si="81"/>
        <v>80134</v>
      </c>
      <c r="N603" s="2">
        <f t="shared" si="82"/>
        <v>80134</v>
      </c>
      <c r="O603" s="96">
        <f t="shared" si="82"/>
        <v>80134</v>
      </c>
      <c r="P603" s="2"/>
    </row>
    <row r="604" spans="1:16" hidden="1" x14ac:dyDescent="0.2">
      <c r="A604" s="6">
        <v>5453</v>
      </c>
      <c r="B604" s="6">
        <v>1957</v>
      </c>
      <c r="C604" s="48">
        <f t="shared" ca="1" si="76"/>
        <v>67</v>
      </c>
      <c r="D604" s="5" t="s">
        <v>118</v>
      </c>
      <c r="E604" s="5" t="s">
        <v>32</v>
      </c>
      <c r="F604" s="5" t="s">
        <v>1147</v>
      </c>
      <c r="G604" s="45" t="str">
        <f t="shared" si="83"/>
        <v>14,188.00</v>
      </c>
      <c r="H604" s="46">
        <f t="shared" si="77"/>
        <v>14188</v>
      </c>
      <c r="I604" s="2">
        <v>1012</v>
      </c>
      <c r="J604" s="2">
        <f t="shared" si="78"/>
        <v>14188</v>
      </c>
      <c r="K604" s="2">
        <f t="shared" si="79"/>
        <v>14188</v>
      </c>
      <c r="L604" s="2">
        <f t="shared" si="80"/>
        <v>14188</v>
      </c>
      <c r="M604" s="2">
        <f t="shared" si="81"/>
        <v>14188</v>
      </c>
      <c r="N604" s="2">
        <f t="shared" si="82"/>
        <v>14188</v>
      </c>
      <c r="O604" s="96">
        <f t="shared" si="82"/>
        <v>14188</v>
      </c>
      <c r="P604" s="2"/>
    </row>
    <row r="605" spans="1:16" hidden="1" x14ac:dyDescent="0.2">
      <c r="A605">
        <v>6818</v>
      </c>
      <c r="B605">
        <v>1975</v>
      </c>
      <c r="C605" s="47">
        <f t="shared" ca="1" si="76"/>
        <v>49</v>
      </c>
      <c r="D605" s="2" t="s">
        <v>40</v>
      </c>
      <c r="E605" s="2" t="s">
        <v>32</v>
      </c>
      <c r="F605" s="2" t="s">
        <v>1148</v>
      </c>
      <c r="G605" s="4" t="str">
        <f t="shared" si="83"/>
        <v>18,169.00</v>
      </c>
      <c r="H605" s="32">
        <f t="shared" si="77"/>
        <v>18169</v>
      </c>
      <c r="I605" s="2">
        <v>5453</v>
      </c>
      <c r="J605" s="2">
        <f t="shared" si="78"/>
        <v>18169</v>
      </c>
      <c r="K605" s="2">
        <f t="shared" si="79"/>
        <v>18169</v>
      </c>
      <c r="L605" s="2">
        <f t="shared" si="80"/>
        <v>18169</v>
      </c>
      <c r="M605" s="2">
        <f t="shared" si="81"/>
        <v>18169</v>
      </c>
      <c r="N605" s="2">
        <f t="shared" si="82"/>
        <v>18169</v>
      </c>
      <c r="O605" s="96">
        <f t="shared" si="82"/>
        <v>18169</v>
      </c>
      <c r="P605" s="2"/>
    </row>
    <row r="606" spans="1:16" hidden="1" x14ac:dyDescent="0.2">
      <c r="A606">
        <v>7807</v>
      </c>
      <c r="B606">
        <v>1975</v>
      </c>
      <c r="C606" s="47">
        <f t="shared" ca="1" si="76"/>
        <v>49</v>
      </c>
      <c r="D606" s="2" t="s">
        <v>23</v>
      </c>
      <c r="E606" s="2" t="s">
        <v>32</v>
      </c>
      <c r="F606" s="2" t="s">
        <v>1149</v>
      </c>
      <c r="G606" s="4" t="str">
        <f t="shared" si="83"/>
        <v>62,503.00</v>
      </c>
      <c r="H606" s="32">
        <f t="shared" si="77"/>
        <v>62503</v>
      </c>
      <c r="I606" s="2">
        <v>6818</v>
      </c>
      <c r="J606" s="2">
        <f t="shared" si="78"/>
        <v>62503</v>
      </c>
      <c r="K606" s="2">
        <f t="shared" si="79"/>
        <v>62503</v>
      </c>
      <c r="L606" s="2">
        <f t="shared" si="80"/>
        <v>62503</v>
      </c>
      <c r="M606" s="2">
        <f t="shared" si="81"/>
        <v>62503</v>
      </c>
      <c r="N606" s="2">
        <f t="shared" si="82"/>
        <v>62503</v>
      </c>
      <c r="O606" s="96">
        <f t="shared" si="82"/>
        <v>62503</v>
      </c>
      <c r="P606" s="2"/>
    </row>
    <row r="607" spans="1:16" hidden="1" x14ac:dyDescent="0.2">
      <c r="A607">
        <v>7532</v>
      </c>
      <c r="B607">
        <v>1981</v>
      </c>
      <c r="C607" s="47">
        <f t="shared" ca="1" si="76"/>
        <v>43</v>
      </c>
      <c r="D607" s="2" t="s">
        <v>23</v>
      </c>
      <c r="E607" s="2" t="s">
        <v>32</v>
      </c>
      <c r="F607" s="2" t="s">
        <v>1150</v>
      </c>
      <c r="G607" s="4" t="str">
        <f t="shared" si="83"/>
        <v>46,734.00</v>
      </c>
      <c r="H607" s="32">
        <f t="shared" si="77"/>
        <v>46734</v>
      </c>
      <c r="I607" s="2">
        <v>7807</v>
      </c>
      <c r="J607" s="2">
        <f t="shared" si="78"/>
        <v>46734</v>
      </c>
      <c r="K607" s="2">
        <f t="shared" si="79"/>
        <v>46734</v>
      </c>
      <c r="L607" s="2">
        <f t="shared" si="80"/>
        <v>46734</v>
      </c>
      <c r="M607" s="2">
        <f t="shared" si="81"/>
        <v>46734</v>
      </c>
      <c r="N607" s="2">
        <f t="shared" si="82"/>
        <v>46734</v>
      </c>
      <c r="O607" s="96">
        <f t="shared" si="82"/>
        <v>46734</v>
      </c>
      <c r="P607" s="2"/>
    </row>
    <row r="608" spans="1:16" hidden="1" x14ac:dyDescent="0.2">
      <c r="A608">
        <v>8346</v>
      </c>
      <c r="B608">
        <v>1975</v>
      </c>
      <c r="C608" s="47">
        <f t="shared" ca="1" si="76"/>
        <v>49</v>
      </c>
      <c r="D608" s="2" t="s">
        <v>40</v>
      </c>
      <c r="E608" s="2" t="s">
        <v>32</v>
      </c>
      <c r="F608" s="2" t="s">
        <v>1153</v>
      </c>
      <c r="G608" s="4" t="str">
        <f t="shared" si="83"/>
        <v>52,869.00</v>
      </c>
      <c r="H608" s="32">
        <f t="shared" si="77"/>
        <v>52869</v>
      </c>
      <c r="I608" s="2">
        <v>7532</v>
      </c>
      <c r="J608" s="2">
        <f t="shared" si="78"/>
        <v>52869</v>
      </c>
      <c r="K608" s="2">
        <f t="shared" si="79"/>
        <v>52869</v>
      </c>
      <c r="L608" s="2">
        <f t="shared" si="80"/>
        <v>52869</v>
      </c>
      <c r="M608" s="2">
        <f t="shared" si="81"/>
        <v>52869</v>
      </c>
      <c r="N608" s="2">
        <f t="shared" si="82"/>
        <v>52869</v>
      </c>
      <c r="O608" s="96">
        <f t="shared" si="82"/>
        <v>52869</v>
      </c>
      <c r="P608" s="2"/>
    </row>
    <row r="609" spans="1:16" hidden="1" x14ac:dyDescent="0.2">
      <c r="A609">
        <v>5564</v>
      </c>
      <c r="B609">
        <v>1970</v>
      </c>
      <c r="C609" s="47">
        <f t="shared" ca="1" si="76"/>
        <v>54</v>
      </c>
      <c r="D609" s="2" t="s">
        <v>23</v>
      </c>
      <c r="E609" s="2" t="s">
        <v>32</v>
      </c>
      <c r="F609" s="2" t="s">
        <v>1157</v>
      </c>
      <c r="G609" s="4" t="str">
        <f t="shared" si="83"/>
        <v>57,045.00</v>
      </c>
      <c r="H609" s="32">
        <f t="shared" si="77"/>
        <v>57045</v>
      </c>
      <c r="I609" s="2">
        <v>8346</v>
      </c>
      <c r="J609" s="2">
        <f t="shared" si="78"/>
        <v>57045</v>
      </c>
      <c r="K609" s="2">
        <f t="shared" si="79"/>
        <v>57045</v>
      </c>
      <c r="L609" s="2">
        <f t="shared" si="80"/>
        <v>57045</v>
      </c>
      <c r="M609" s="2">
        <f t="shared" si="81"/>
        <v>57045</v>
      </c>
      <c r="N609" s="2">
        <f t="shared" si="82"/>
        <v>57045</v>
      </c>
      <c r="O609" s="96">
        <f t="shared" si="82"/>
        <v>57045</v>
      </c>
      <c r="P609" s="2"/>
    </row>
    <row r="610" spans="1:16" hidden="1" x14ac:dyDescent="0.2">
      <c r="A610">
        <v>3267</v>
      </c>
      <c r="B610">
        <v>1964</v>
      </c>
      <c r="C610" s="47">
        <f t="shared" ca="1" si="76"/>
        <v>60</v>
      </c>
      <c r="D610" s="2" t="s">
        <v>23</v>
      </c>
      <c r="E610" s="2" t="s">
        <v>32</v>
      </c>
      <c r="F610" s="2" t="s">
        <v>1159</v>
      </c>
      <c r="G610" s="4" t="str">
        <f t="shared" si="83"/>
        <v>27,803.00</v>
      </c>
      <c r="H610" s="32">
        <f t="shared" si="77"/>
        <v>27803</v>
      </c>
      <c r="I610" s="2">
        <v>5564</v>
      </c>
      <c r="J610" s="2">
        <f t="shared" si="78"/>
        <v>27803</v>
      </c>
      <c r="K610" s="2">
        <f t="shared" si="79"/>
        <v>27803</v>
      </c>
      <c r="L610" s="2">
        <f t="shared" si="80"/>
        <v>27803</v>
      </c>
      <c r="M610" s="2">
        <f t="shared" si="81"/>
        <v>27803</v>
      </c>
      <c r="N610" s="2">
        <f t="shared" si="82"/>
        <v>27803</v>
      </c>
      <c r="O610" s="96">
        <f t="shared" si="82"/>
        <v>27803</v>
      </c>
      <c r="P610" s="2"/>
    </row>
    <row r="611" spans="1:16" hidden="1" x14ac:dyDescent="0.2">
      <c r="A611">
        <v>3091</v>
      </c>
      <c r="B611">
        <v>1982</v>
      </c>
      <c r="C611" s="47">
        <f t="shared" ca="1" si="76"/>
        <v>42</v>
      </c>
      <c r="D611" s="2" t="s">
        <v>40</v>
      </c>
      <c r="E611" s="2" t="s">
        <v>32</v>
      </c>
      <c r="F611" s="2" t="s">
        <v>1160</v>
      </c>
      <c r="G611" s="4" t="str">
        <f t="shared" si="83"/>
        <v>69,283.00</v>
      </c>
      <c r="H611" s="32">
        <f t="shared" si="77"/>
        <v>69283</v>
      </c>
      <c r="I611" s="2">
        <v>3267</v>
      </c>
      <c r="J611" s="2">
        <f t="shared" si="78"/>
        <v>69283</v>
      </c>
      <c r="K611" s="2">
        <f t="shared" si="79"/>
        <v>69283</v>
      </c>
      <c r="L611" s="2">
        <f t="shared" si="80"/>
        <v>69283</v>
      </c>
      <c r="M611" s="2">
        <f t="shared" si="81"/>
        <v>69283</v>
      </c>
      <c r="N611" s="2">
        <f t="shared" si="82"/>
        <v>69283</v>
      </c>
      <c r="O611" s="96">
        <f t="shared" si="82"/>
        <v>69283</v>
      </c>
      <c r="P611" s="2"/>
    </row>
    <row r="612" spans="1:16" hidden="1" x14ac:dyDescent="0.2">
      <c r="A612">
        <v>762</v>
      </c>
      <c r="B612">
        <v>1982</v>
      </c>
      <c r="C612" s="47">
        <f t="shared" ca="1" si="76"/>
        <v>42</v>
      </c>
      <c r="D612" s="2" t="s">
        <v>43</v>
      </c>
      <c r="E612" s="2" t="s">
        <v>32</v>
      </c>
      <c r="F612" s="2" t="s">
        <v>1163</v>
      </c>
      <c r="G612" s="4" t="str">
        <f t="shared" si="83"/>
        <v>70,924.00</v>
      </c>
      <c r="H612" s="32">
        <f t="shared" si="77"/>
        <v>70924</v>
      </c>
      <c r="I612" s="2">
        <v>3091</v>
      </c>
      <c r="J612" s="2">
        <f t="shared" si="78"/>
        <v>70924</v>
      </c>
      <c r="K612" s="2">
        <f t="shared" si="79"/>
        <v>70924</v>
      </c>
      <c r="L612" s="2">
        <f t="shared" si="80"/>
        <v>70924</v>
      </c>
      <c r="M612" s="2">
        <f t="shared" si="81"/>
        <v>70924</v>
      </c>
      <c r="N612" s="2">
        <f t="shared" si="82"/>
        <v>70924</v>
      </c>
      <c r="O612" s="96">
        <f t="shared" si="82"/>
        <v>70924</v>
      </c>
      <c r="P612" s="2"/>
    </row>
    <row r="613" spans="1:16" hidden="1" x14ac:dyDescent="0.2">
      <c r="A613">
        <v>8029</v>
      </c>
      <c r="B613">
        <v>1989</v>
      </c>
      <c r="C613" s="47">
        <f t="shared" ca="1" si="76"/>
        <v>35</v>
      </c>
      <c r="D613" s="2" t="s">
        <v>43</v>
      </c>
      <c r="E613" s="2" t="s">
        <v>32</v>
      </c>
      <c r="F613" s="2" t="s">
        <v>1163</v>
      </c>
      <c r="G613" s="4" t="str">
        <f t="shared" si="83"/>
        <v>70,924.00</v>
      </c>
      <c r="H613" s="32">
        <f t="shared" si="77"/>
        <v>70924</v>
      </c>
      <c r="I613" s="2">
        <v>762</v>
      </c>
      <c r="J613" s="2">
        <f t="shared" si="78"/>
        <v>70924</v>
      </c>
      <c r="K613" s="2">
        <f t="shared" si="79"/>
        <v>70924</v>
      </c>
      <c r="L613" s="2">
        <f t="shared" si="80"/>
        <v>70924</v>
      </c>
      <c r="M613" s="2">
        <f t="shared" si="81"/>
        <v>70924</v>
      </c>
      <c r="N613" s="2">
        <f t="shared" si="82"/>
        <v>70924</v>
      </c>
      <c r="O613" s="96">
        <f t="shared" si="82"/>
        <v>70924</v>
      </c>
      <c r="P613" s="2"/>
    </row>
    <row r="614" spans="1:16" hidden="1" x14ac:dyDescent="0.2">
      <c r="A614">
        <v>4376</v>
      </c>
      <c r="B614">
        <v>1961</v>
      </c>
      <c r="C614" s="47">
        <f t="shared" ca="1" si="76"/>
        <v>63</v>
      </c>
      <c r="D614" s="2" t="s">
        <v>53</v>
      </c>
      <c r="E614" s="2" t="s">
        <v>32</v>
      </c>
      <c r="F614" s="2" t="s">
        <v>1169</v>
      </c>
      <c r="G614" s="4" t="str">
        <f t="shared" si="83"/>
        <v>27,161.00</v>
      </c>
      <c r="H614" s="32">
        <f t="shared" si="77"/>
        <v>27161</v>
      </c>
      <c r="I614" s="2">
        <v>8029</v>
      </c>
      <c r="J614" s="2">
        <f t="shared" si="78"/>
        <v>27161</v>
      </c>
      <c r="K614" s="2">
        <f t="shared" si="79"/>
        <v>27161</v>
      </c>
      <c r="L614" s="2">
        <f t="shared" si="80"/>
        <v>27161</v>
      </c>
      <c r="M614" s="2">
        <f t="shared" si="81"/>
        <v>27161</v>
      </c>
      <c r="N614" s="2">
        <f t="shared" si="82"/>
        <v>27161</v>
      </c>
      <c r="O614" s="96">
        <f t="shared" si="82"/>
        <v>27161</v>
      </c>
      <c r="P614" s="2"/>
    </row>
    <row r="615" spans="1:16" hidden="1" x14ac:dyDescent="0.2">
      <c r="A615" s="6">
        <v>10981</v>
      </c>
      <c r="B615" s="6">
        <v>1989</v>
      </c>
      <c r="C615" s="48">
        <f t="shared" ca="1" si="76"/>
        <v>35</v>
      </c>
      <c r="D615" s="5" t="s">
        <v>118</v>
      </c>
      <c r="E615" s="5" t="s">
        <v>32</v>
      </c>
      <c r="F615" s="5" t="s">
        <v>1171</v>
      </c>
      <c r="G615" s="45" t="str">
        <f t="shared" si="83"/>
        <v>18,978.00</v>
      </c>
      <c r="H615" s="46">
        <f t="shared" si="77"/>
        <v>18978</v>
      </c>
      <c r="I615" s="2">
        <v>4376</v>
      </c>
      <c r="J615" s="2">
        <f t="shared" si="78"/>
        <v>18978</v>
      </c>
      <c r="K615" s="2">
        <f t="shared" si="79"/>
        <v>18978</v>
      </c>
      <c r="L615" s="2">
        <f t="shared" si="80"/>
        <v>18978</v>
      </c>
      <c r="M615" s="2">
        <f t="shared" si="81"/>
        <v>18978</v>
      </c>
      <c r="N615" s="2">
        <f t="shared" si="82"/>
        <v>18978</v>
      </c>
      <c r="O615" s="96">
        <f t="shared" si="82"/>
        <v>18978</v>
      </c>
      <c r="P615" s="2"/>
    </row>
    <row r="616" spans="1:16" hidden="1" x14ac:dyDescent="0.2">
      <c r="A616">
        <v>486</v>
      </c>
      <c r="B616">
        <v>1989</v>
      </c>
      <c r="C616" s="47">
        <f t="shared" ca="1" si="76"/>
        <v>35</v>
      </c>
      <c r="D616" s="2" t="s">
        <v>23</v>
      </c>
      <c r="E616" s="2" t="s">
        <v>32</v>
      </c>
      <c r="F616" s="2" t="s">
        <v>1172</v>
      </c>
      <c r="G616" s="4" t="str">
        <f t="shared" si="83"/>
        <v>41,124.00</v>
      </c>
      <c r="H616" s="32">
        <f t="shared" si="77"/>
        <v>41124</v>
      </c>
      <c r="I616" s="2">
        <v>10981</v>
      </c>
      <c r="J616" s="2">
        <f t="shared" si="78"/>
        <v>41124</v>
      </c>
      <c r="K616" s="2">
        <f t="shared" si="79"/>
        <v>41124</v>
      </c>
      <c r="L616" s="2">
        <f t="shared" si="80"/>
        <v>41124</v>
      </c>
      <c r="M616" s="2">
        <f t="shared" si="81"/>
        <v>41124</v>
      </c>
      <c r="N616" s="2">
        <f t="shared" si="82"/>
        <v>41124</v>
      </c>
      <c r="O616" s="96">
        <f t="shared" si="82"/>
        <v>41124</v>
      </c>
      <c r="P616" s="2"/>
    </row>
    <row r="617" spans="1:16" hidden="1" x14ac:dyDescent="0.2">
      <c r="A617">
        <v>1158</v>
      </c>
      <c r="B617">
        <v>1967</v>
      </c>
      <c r="C617" s="47">
        <f t="shared" ca="1" si="76"/>
        <v>57</v>
      </c>
      <c r="D617" s="2" t="s">
        <v>40</v>
      </c>
      <c r="E617" s="2" t="s">
        <v>32</v>
      </c>
      <c r="F617" s="2" t="s">
        <v>1174</v>
      </c>
      <c r="G617" s="4" t="str">
        <f t="shared" si="83"/>
        <v>53,378.00</v>
      </c>
      <c r="H617" s="32">
        <f t="shared" si="77"/>
        <v>53378</v>
      </c>
      <c r="I617" s="2">
        <v>486</v>
      </c>
      <c r="J617" s="2">
        <f t="shared" si="78"/>
        <v>53378</v>
      </c>
      <c r="K617" s="2">
        <f t="shared" si="79"/>
        <v>53378</v>
      </c>
      <c r="L617" s="2">
        <f t="shared" si="80"/>
        <v>53378</v>
      </c>
      <c r="M617" s="2">
        <f t="shared" si="81"/>
        <v>53378</v>
      </c>
      <c r="N617" s="2">
        <f t="shared" si="82"/>
        <v>53378</v>
      </c>
      <c r="O617" s="96">
        <f t="shared" si="82"/>
        <v>53378</v>
      </c>
      <c r="P617" s="2"/>
    </row>
    <row r="618" spans="1:16" hidden="1" x14ac:dyDescent="0.2">
      <c r="A618">
        <v>9119</v>
      </c>
      <c r="B618">
        <v>1951</v>
      </c>
      <c r="C618" s="47">
        <f t="shared" ca="1" si="76"/>
        <v>73</v>
      </c>
      <c r="D618" s="2" t="s">
        <v>23</v>
      </c>
      <c r="E618" s="2" t="s">
        <v>32</v>
      </c>
      <c r="F618" s="2" t="s">
        <v>1175</v>
      </c>
      <c r="G618" s="4" t="str">
        <f t="shared" si="83"/>
        <v>37,040.00</v>
      </c>
      <c r="H618" s="32">
        <f t="shared" si="77"/>
        <v>37040</v>
      </c>
      <c r="I618" s="2">
        <v>1158</v>
      </c>
      <c r="J618" s="2">
        <f t="shared" si="78"/>
        <v>37040</v>
      </c>
      <c r="K618" s="2">
        <f t="shared" si="79"/>
        <v>37040</v>
      </c>
      <c r="L618" s="2">
        <f t="shared" si="80"/>
        <v>37040</v>
      </c>
      <c r="M618" s="2">
        <f t="shared" si="81"/>
        <v>37040</v>
      </c>
      <c r="N618" s="2">
        <f t="shared" si="82"/>
        <v>37040</v>
      </c>
      <c r="O618" s="96">
        <f t="shared" si="82"/>
        <v>37040</v>
      </c>
      <c r="P618" s="2"/>
    </row>
    <row r="619" spans="1:16" hidden="1" x14ac:dyDescent="0.2">
      <c r="A619">
        <v>6694</v>
      </c>
      <c r="B619">
        <v>1965</v>
      </c>
      <c r="C619" s="47">
        <f t="shared" ca="1" si="76"/>
        <v>59</v>
      </c>
      <c r="D619" s="2" t="s">
        <v>53</v>
      </c>
      <c r="E619" s="2" t="s">
        <v>32</v>
      </c>
      <c r="F619" s="2" t="s">
        <v>1176</v>
      </c>
      <c r="G619" s="4" t="str">
        <f t="shared" si="83"/>
        <v>78,710.00</v>
      </c>
      <c r="H619" s="32">
        <f t="shared" si="77"/>
        <v>78710</v>
      </c>
      <c r="I619" s="2">
        <v>9119</v>
      </c>
      <c r="J619" s="2">
        <f t="shared" si="78"/>
        <v>78710</v>
      </c>
      <c r="K619" s="2">
        <f t="shared" si="79"/>
        <v>78710</v>
      </c>
      <c r="L619" s="2">
        <f t="shared" si="80"/>
        <v>78710</v>
      </c>
      <c r="M619" s="2">
        <f t="shared" si="81"/>
        <v>78710</v>
      </c>
      <c r="N619" s="2">
        <f t="shared" si="82"/>
        <v>78710</v>
      </c>
      <c r="O619" s="96">
        <f t="shared" si="82"/>
        <v>78710</v>
      </c>
      <c r="P619" s="2"/>
    </row>
    <row r="620" spans="1:16" hidden="1" x14ac:dyDescent="0.2">
      <c r="A620">
        <v>10573</v>
      </c>
      <c r="B620">
        <v>1954</v>
      </c>
      <c r="C620" s="47">
        <f t="shared" ca="1" si="76"/>
        <v>70</v>
      </c>
      <c r="D620" s="2" t="s">
        <v>23</v>
      </c>
      <c r="E620" s="2" t="s">
        <v>32</v>
      </c>
      <c r="F620" s="2" t="s">
        <v>1177</v>
      </c>
      <c r="G620" s="4" t="str">
        <f t="shared" si="83"/>
        <v>92,910.00</v>
      </c>
      <c r="H620" s="32">
        <f t="shared" si="77"/>
        <v>92910</v>
      </c>
      <c r="I620" s="2">
        <v>6694</v>
      </c>
      <c r="J620" s="2">
        <f t="shared" si="78"/>
        <v>92910</v>
      </c>
      <c r="K620" s="2">
        <f t="shared" si="79"/>
        <v>92910</v>
      </c>
      <c r="L620" s="2">
        <f t="shared" si="80"/>
        <v>92910</v>
      </c>
      <c r="M620" s="2">
        <f t="shared" si="81"/>
        <v>92910</v>
      </c>
      <c r="N620" s="2">
        <f t="shared" si="82"/>
        <v>92910</v>
      </c>
      <c r="O620" s="96">
        <f t="shared" si="82"/>
        <v>92910</v>
      </c>
      <c r="P620" s="2"/>
    </row>
    <row r="621" spans="1:16" hidden="1" x14ac:dyDescent="0.2">
      <c r="A621">
        <v>10140</v>
      </c>
      <c r="B621">
        <v>1984</v>
      </c>
      <c r="C621" s="47">
        <f t="shared" ca="1" si="76"/>
        <v>40</v>
      </c>
      <c r="D621" s="2" t="s">
        <v>53</v>
      </c>
      <c r="E621" s="2" t="s">
        <v>32</v>
      </c>
      <c r="F621" s="2" t="s">
        <v>1182</v>
      </c>
      <c r="G621" s="4" t="str">
        <f t="shared" si="83"/>
        <v>51,412.00</v>
      </c>
      <c r="H621" s="32">
        <f t="shared" si="77"/>
        <v>51412</v>
      </c>
      <c r="I621" s="2">
        <v>10573</v>
      </c>
      <c r="J621" s="2">
        <f t="shared" si="78"/>
        <v>51412</v>
      </c>
      <c r="K621" s="2">
        <f t="shared" si="79"/>
        <v>51412</v>
      </c>
      <c r="L621" s="2">
        <f t="shared" si="80"/>
        <v>51412</v>
      </c>
      <c r="M621" s="2">
        <f t="shared" si="81"/>
        <v>51412</v>
      </c>
      <c r="N621" s="2">
        <f t="shared" si="82"/>
        <v>51412</v>
      </c>
      <c r="O621" s="96">
        <f t="shared" si="82"/>
        <v>51412</v>
      </c>
      <c r="P621" s="2"/>
    </row>
    <row r="622" spans="1:16" hidden="1" x14ac:dyDescent="0.2">
      <c r="A622">
        <v>2286</v>
      </c>
      <c r="B622">
        <v>1963</v>
      </c>
      <c r="C622" s="47">
        <f t="shared" ca="1" si="76"/>
        <v>61</v>
      </c>
      <c r="D622" s="2" t="s">
        <v>53</v>
      </c>
      <c r="E622" s="2" t="s">
        <v>32</v>
      </c>
      <c r="F622" s="2" t="s">
        <v>1187</v>
      </c>
      <c r="G622" s="4" t="str">
        <f t="shared" si="83"/>
        <v>27,889.00</v>
      </c>
      <c r="H622" s="32">
        <f t="shared" si="77"/>
        <v>27889</v>
      </c>
      <c r="I622" s="2">
        <v>10140</v>
      </c>
      <c r="J622" s="2">
        <f t="shared" si="78"/>
        <v>27889</v>
      </c>
      <c r="K622" s="2">
        <f t="shared" si="79"/>
        <v>27889</v>
      </c>
      <c r="L622" s="2">
        <f t="shared" si="80"/>
        <v>27889</v>
      </c>
      <c r="M622" s="2">
        <f t="shared" si="81"/>
        <v>27889</v>
      </c>
      <c r="N622" s="2">
        <f t="shared" si="82"/>
        <v>27889</v>
      </c>
      <c r="O622" s="96">
        <f t="shared" si="82"/>
        <v>27889</v>
      </c>
      <c r="P622" s="2"/>
    </row>
    <row r="623" spans="1:16" hidden="1" x14ac:dyDescent="0.2">
      <c r="A623">
        <v>8420</v>
      </c>
      <c r="B623">
        <v>1971</v>
      </c>
      <c r="C623" s="47">
        <f t="shared" ca="1" si="76"/>
        <v>53</v>
      </c>
      <c r="D623" s="2" t="s">
        <v>23</v>
      </c>
      <c r="E623" s="2" t="s">
        <v>32</v>
      </c>
      <c r="F623" s="2" t="s">
        <v>1193</v>
      </c>
      <c r="G623" s="4" t="str">
        <f t="shared" si="83"/>
        <v>2,447.00</v>
      </c>
      <c r="H623" s="32">
        <f t="shared" si="77"/>
        <v>2447</v>
      </c>
      <c r="I623" s="2">
        <v>2286</v>
      </c>
      <c r="J623" s="2">
        <f t="shared" si="78"/>
        <v>2447</v>
      </c>
      <c r="K623" s="2">
        <f t="shared" si="79"/>
        <v>52720.37365591398</v>
      </c>
      <c r="L623" s="2">
        <f t="shared" si="80"/>
        <v>52720.37365591398</v>
      </c>
      <c r="M623" s="2">
        <f t="shared" si="81"/>
        <v>52720.37365591398</v>
      </c>
      <c r="N623" s="2">
        <f t="shared" si="82"/>
        <v>52720.37365591398</v>
      </c>
      <c r="O623" s="96">
        <f t="shared" si="82"/>
        <v>52720.37365591398</v>
      </c>
      <c r="P623" s="2"/>
    </row>
    <row r="624" spans="1:16" hidden="1" x14ac:dyDescent="0.2">
      <c r="A624">
        <v>10065</v>
      </c>
      <c r="B624">
        <v>1971</v>
      </c>
      <c r="C624" s="47">
        <f t="shared" ca="1" si="76"/>
        <v>53</v>
      </c>
      <c r="D624" s="2" t="s">
        <v>23</v>
      </c>
      <c r="E624" s="2" t="s">
        <v>32</v>
      </c>
      <c r="F624" s="2" t="s">
        <v>1195</v>
      </c>
      <c r="G624" s="4" t="str">
        <f t="shared" si="83"/>
        <v>42,387.00</v>
      </c>
      <c r="H624" s="32">
        <f t="shared" si="77"/>
        <v>42387</v>
      </c>
      <c r="I624" s="2">
        <v>8420</v>
      </c>
      <c r="J624" s="2">
        <f t="shared" si="78"/>
        <v>42387</v>
      </c>
      <c r="K624" s="2">
        <f t="shared" si="79"/>
        <v>42387</v>
      </c>
      <c r="L624" s="2">
        <f t="shared" si="80"/>
        <v>42387</v>
      </c>
      <c r="M624" s="2">
        <f t="shared" si="81"/>
        <v>42387</v>
      </c>
      <c r="N624" s="2">
        <f t="shared" si="82"/>
        <v>42387</v>
      </c>
      <c r="O624" s="96">
        <f t="shared" si="82"/>
        <v>42387</v>
      </c>
      <c r="P624" s="2"/>
    </row>
    <row r="625" spans="1:16" hidden="1" x14ac:dyDescent="0.2">
      <c r="A625">
        <v>1029</v>
      </c>
      <c r="B625">
        <v>1971</v>
      </c>
      <c r="C625" s="47">
        <f t="shared" ca="1" si="76"/>
        <v>53</v>
      </c>
      <c r="D625" s="2" t="s">
        <v>40</v>
      </c>
      <c r="E625" s="2" t="s">
        <v>32</v>
      </c>
      <c r="F625" s="2" t="s">
        <v>1201</v>
      </c>
      <c r="G625" s="4" t="str">
        <f t="shared" si="83"/>
        <v>18,988.00</v>
      </c>
      <c r="H625" s="32">
        <f t="shared" si="77"/>
        <v>18988</v>
      </c>
      <c r="I625" s="2">
        <v>10065</v>
      </c>
      <c r="J625" s="2">
        <f t="shared" si="78"/>
        <v>18988</v>
      </c>
      <c r="K625" s="2">
        <f t="shared" si="79"/>
        <v>18988</v>
      </c>
      <c r="L625" s="2">
        <f t="shared" si="80"/>
        <v>18988</v>
      </c>
      <c r="M625" s="2">
        <f t="shared" si="81"/>
        <v>18988</v>
      </c>
      <c r="N625" s="2">
        <f t="shared" si="82"/>
        <v>18988</v>
      </c>
      <c r="O625" s="96">
        <f t="shared" si="82"/>
        <v>18988</v>
      </c>
      <c r="P625" s="2"/>
    </row>
    <row r="626" spans="1:16" hidden="1" x14ac:dyDescent="0.2">
      <c r="A626">
        <v>4207</v>
      </c>
      <c r="B626">
        <v>1982</v>
      </c>
      <c r="C626" s="47">
        <f t="shared" ca="1" si="76"/>
        <v>42</v>
      </c>
      <c r="D626" s="2" t="s">
        <v>40</v>
      </c>
      <c r="E626" s="2" t="s">
        <v>32</v>
      </c>
      <c r="F626" s="2" t="s">
        <v>1202</v>
      </c>
      <c r="G626" s="4" t="str">
        <f t="shared" si="83"/>
        <v>81,051.00</v>
      </c>
      <c r="H626" s="32">
        <f t="shared" si="77"/>
        <v>81051</v>
      </c>
      <c r="I626" s="2">
        <v>1029</v>
      </c>
      <c r="J626" s="2">
        <f t="shared" si="78"/>
        <v>81051</v>
      </c>
      <c r="K626" s="2">
        <f t="shared" si="79"/>
        <v>81051</v>
      </c>
      <c r="L626" s="2">
        <f t="shared" si="80"/>
        <v>81051</v>
      </c>
      <c r="M626" s="2">
        <f t="shared" si="81"/>
        <v>81051</v>
      </c>
      <c r="N626" s="2">
        <f t="shared" si="82"/>
        <v>81051</v>
      </c>
      <c r="O626" s="96">
        <f t="shared" si="82"/>
        <v>81051</v>
      </c>
      <c r="P626" s="2"/>
    </row>
    <row r="627" spans="1:16" hidden="1" x14ac:dyDescent="0.2">
      <c r="A627">
        <v>10277</v>
      </c>
      <c r="B627">
        <v>1962</v>
      </c>
      <c r="C627" s="47">
        <f t="shared" ca="1" si="76"/>
        <v>62</v>
      </c>
      <c r="D627" s="2" t="s">
        <v>40</v>
      </c>
      <c r="E627" s="2" t="s">
        <v>32</v>
      </c>
      <c r="F627" s="2" t="s">
        <v>1205</v>
      </c>
      <c r="G627" s="4" t="str">
        <f t="shared" si="83"/>
        <v>52,854.00</v>
      </c>
      <c r="H627" s="32">
        <f t="shared" si="77"/>
        <v>52854</v>
      </c>
      <c r="I627" s="2">
        <v>4207</v>
      </c>
      <c r="J627" s="2">
        <f t="shared" si="78"/>
        <v>52854</v>
      </c>
      <c r="K627" s="2">
        <f t="shared" si="79"/>
        <v>52854</v>
      </c>
      <c r="L627" s="2">
        <f t="shared" si="80"/>
        <v>52854</v>
      </c>
      <c r="M627" s="2">
        <f t="shared" si="81"/>
        <v>52854</v>
      </c>
      <c r="N627" s="2">
        <f t="shared" si="82"/>
        <v>52854</v>
      </c>
      <c r="O627" s="96">
        <f t="shared" si="82"/>
        <v>52854</v>
      </c>
      <c r="P627" s="2"/>
    </row>
    <row r="628" spans="1:16" hidden="1" x14ac:dyDescent="0.2">
      <c r="A628">
        <v>4436</v>
      </c>
      <c r="B628">
        <v>1977</v>
      </c>
      <c r="C628" s="47">
        <f t="shared" ca="1" si="76"/>
        <v>47</v>
      </c>
      <c r="D628" s="2" t="s">
        <v>40</v>
      </c>
      <c r="E628" s="2" t="s">
        <v>32</v>
      </c>
      <c r="F628" s="2" t="s">
        <v>1208</v>
      </c>
      <c r="G628" s="4" t="str">
        <f t="shared" si="83"/>
        <v>69,084.00</v>
      </c>
      <c r="H628" s="32">
        <f t="shared" si="77"/>
        <v>69084</v>
      </c>
      <c r="I628" s="2">
        <v>10277</v>
      </c>
      <c r="J628" s="2">
        <f t="shared" si="78"/>
        <v>69084</v>
      </c>
      <c r="K628" s="2">
        <f t="shared" si="79"/>
        <v>69084</v>
      </c>
      <c r="L628" s="2">
        <f t="shared" si="80"/>
        <v>69084</v>
      </c>
      <c r="M628" s="2">
        <f t="shared" si="81"/>
        <v>69084</v>
      </c>
      <c r="N628" s="2">
        <f t="shared" si="82"/>
        <v>69084</v>
      </c>
      <c r="O628" s="96">
        <f t="shared" si="82"/>
        <v>69084</v>
      </c>
      <c r="P628" s="2"/>
    </row>
    <row r="629" spans="1:16" hidden="1" x14ac:dyDescent="0.2">
      <c r="A629">
        <v>2929</v>
      </c>
      <c r="B629">
        <v>1977</v>
      </c>
      <c r="C629" s="47">
        <f t="shared" ca="1" si="76"/>
        <v>47</v>
      </c>
      <c r="D629" s="2" t="s">
        <v>40</v>
      </c>
      <c r="E629" s="2" t="s">
        <v>32</v>
      </c>
      <c r="F629" s="2" t="s">
        <v>1208</v>
      </c>
      <c r="G629" s="4" t="str">
        <f t="shared" si="83"/>
        <v>69,084.00</v>
      </c>
      <c r="H629" s="32">
        <f t="shared" si="77"/>
        <v>69084</v>
      </c>
      <c r="I629" s="2">
        <v>4436</v>
      </c>
      <c r="J629" s="2">
        <f t="shared" si="78"/>
        <v>69084</v>
      </c>
      <c r="K629" s="2">
        <f t="shared" si="79"/>
        <v>69084</v>
      </c>
      <c r="L629" s="2">
        <f t="shared" si="80"/>
        <v>69084</v>
      </c>
      <c r="M629" s="2">
        <f t="shared" si="81"/>
        <v>69084</v>
      </c>
      <c r="N629" s="2">
        <f t="shared" si="82"/>
        <v>69084</v>
      </c>
      <c r="O629" s="96">
        <f t="shared" si="82"/>
        <v>69084</v>
      </c>
      <c r="P629" s="2"/>
    </row>
    <row r="630" spans="1:16" hidden="1" x14ac:dyDescent="0.2">
      <c r="A630">
        <v>6281</v>
      </c>
      <c r="B630">
        <v>1967</v>
      </c>
      <c r="C630" s="47">
        <f t="shared" ca="1" si="76"/>
        <v>57</v>
      </c>
      <c r="D630" s="2" t="s">
        <v>40</v>
      </c>
      <c r="E630" s="2" t="s">
        <v>32</v>
      </c>
      <c r="F630" s="2" t="s">
        <v>1209</v>
      </c>
      <c r="G630" s="4" t="str">
        <f t="shared" si="83"/>
        <v>65,352.00</v>
      </c>
      <c r="H630" s="32">
        <f t="shared" si="77"/>
        <v>65352</v>
      </c>
      <c r="I630" s="2">
        <v>2929</v>
      </c>
      <c r="J630" s="2">
        <f t="shared" si="78"/>
        <v>65352</v>
      </c>
      <c r="K630" s="2">
        <f t="shared" si="79"/>
        <v>65352</v>
      </c>
      <c r="L630" s="2">
        <f t="shared" si="80"/>
        <v>65352</v>
      </c>
      <c r="M630" s="2">
        <f t="shared" si="81"/>
        <v>65352</v>
      </c>
      <c r="N630" s="2">
        <f t="shared" si="82"/>
        <v>65352</v>
      </c>
      <c r="O630" s="96">
        <f t="shared" si="82"/>
        <v>65352</v>
      </c>
      <c r="P630" s="2"/>
    </row>
    <row r="631" spans="1:16" hidden="1" x14ac:dyDescent="0.2">
      <c r="A631">
        <v>10390</v>
      </c>
      <c r="B631">
        <v>1960</v>
      </c>
      <c r="C631" s="47">
        <f t="shared" ca="1" si="76"/>
        <v>64</v>
      </c>
      <c r="D631" s="2" t="s">
        <v>23</v>
      </c>
      <c r="E631" s="2" t="s">
        <v>32</v>
      </c>
      <c r="F631" s="2" t="s">
        <v>1210</v>
      </c>
      <c r="G631" s="4" t="str">
        <f t="shared" si="83"/>
        <v>22,063.00</v>
      </c>
      <c r="H631" s="32">
        <f t="shared" si="77"/>
        <v>22063</v>
      </c>
      <c r="I631" s="2">
        <v>6281</v>
      </c>
      <c r="J631" s="2">
        <f t="shared" si="78"/>
        <v>22063</v>
      </c>
      <c r="K631" s="2">
        <f t="shared" si="79"/>
        <v>22063</v>
      </c>
      <c r="L631" s="2">
        <f t="shared" si="80"/>
        <v>22063</v>
      </c>
      <c r="M631" s="2">
        <f t="shared" si="81"/>
        <v>22063</v>
      </c>
      <c r="N631" s="2">
        <f t="shared" si="82"/>
        <v>22063</v>
      </c>
      <c r="O631" s="96">
        <f t="shared" si="82"/>
        <v>22063</v>
      </c>
      <c r="P631" s="2"/>
    </row>
    <row r="632" spans="1:16" hidden="1" x14ac:dyDescent="0.2">
      <c r="A632">
        <v>2574</v>
      </c>
      <c r="B632">
        <v>1978</v>
      </c>
      <c r="C632" s="47">
        <f t="shared" ca="1" si="76"/>
        <v>46</v>
      </c>
      <c r="D632" s="2" t="s">
        <v>40</v>
      </c>
      <c r="E632" s="2" t="s">
        <v>32</v>
      </c>
      <c r="F632" s="2" t="s">
        <v>1212</v>
      </c>
      <c r="G632" s="4" t="str">
        <f t="shared" si="83"/>
        <v>29,187.00</v>
      </c>
      <c r="H632" s="32">
        <f t="shared" si="77"/>
        <v>29187</v>
      </c>
      <c r="I632" s="2">
        <v>10390</v>
      </c>
      <c r="J632" s="2">
        <f t="shared" si="78"/>
        <v>29187</v>
      </c>
      <c r="K632" s="2">
        <f t="shared" si="79"/>
        <v>29187</v>
      </c>
      <c r="L632" s="2">
        <f t="shared" si="80"/>
        <v>29187</v>
      </c>
      <c r="M632" s="2">
        <f t="shared" si="81"/>
        <v>29187</v>
      </c>
      <c r="N632" s="2">
        <f t="shared" si="82"/>
        <v>29187</v>
      </c>
      <c r="O632" s="96">
        <f t="shared" si="82"/>
        <v>29187</v>
      </c>
      <c r="P632" s="2"/>
    </row>
    <row r="633" spans="1:16" hidden="1" x14ac:dyDescent="0.2">
      <c r="A633">
        <v>709</v>
      </c>
      <c r="B633">
        <v>1953</v>
      </c>
      <c r="C633" s="47">
        <f t="shared" ca="1" si="76"/>
        <v>71</v>
      </c>
      <c r="D633" s="2" t="s">
        <v>23</v>
      </c>
      <c r="E633" s="2" t="s">
        <v>32</v>
      </c>
      <c r="F633" s="2" t="s">
        <v>1218</v>
      </c>
      <c r="G633" s="4" t="str">
        <f t="shared" si="83"/>
        <v>42,664.00</v>
      </c>
      <c r="H633" s="32">
        <f t="shared" si="77"/>
        <v>42664</v>
      </c>
      <c r="I633" s="2">
        <v>2574</v>
      </c>
      <c r="J633" s="2">
        <f t="shared" si="78"/>
        <v>42664</v>
      </c>
      <c r="K633" s="2">
        <f t="shared" si="79"/>
        <v>42664</v>
      </c>
      <c r="L633" s="2">
        <f t="shared" si="80"/>
        <v>42664</v>
      </c>
      <c r="M633" s="2">
        <f t="shared" si="81"/>
        <v>42664</v>
      </c>
      <c r="N633" s="2">
        <f t="shared" si="82"/>
        <v>42664</v>
      </c>
      <c r="O633" s="96">
        <f t="shared" si="82"/>
        <v>42664</v>
      </c>
      <c r="P633" s="2"/>
    </row>
    <row r="634" spans="1:16" hidden="1" x14ac:dyDescent="0.2">
      <c r="A634">
        <v>5955</v>
      </c>
      <c r="B634">
        <v>1963</v>
      </c>
      <c r="C634" s="47">
        <f t="shared" ca="1" si="76"/>
        <v>61</v>
      </c>
      <c r="D634" s="2" t="s">
        <v>43</v>
      </c>
      <c r="E634" s="2" t="s">
        <v>32</v>
      </c>
      <c r="F634" s="2" t="s">
        <v>1221</v>
      </c>
      <c r="G634" s="4" t="str">
        <f t="shared" si="83"/>
        <v>78,497.00</v>
      </c>
      <c r="H634" s="32">
        <f t="shared" si="77"/>
        <v>78497</v>
      </c>
      <c r="I634" s="2">
        <v>709</v>
      </c>
      <c r="J634" s="2">
        <f t="shared" si="78"/>
        <v>78497</v>
      </c>
      <c r="K634" s="2">
        <f t="shared" si="79"/>
        <v>78497</v>
      </c>
      <c r="L634" s="2">
        <f t="shared" si="80"/>
        <v>78497</v>
      </c>
      <c r="M634" s="2">
        <f t="shared" si="81"/>
        <v>78497</v>
      </c>
      <c r="N634" s="2">
        <f t="shared" si="82"/>
        <v>78497</v>
      </c>
      <c r="O634" s="96">
        <f t="shared" si="82"/>
        <v>78497</v>
      </c>
      <c r="P634" s="2"/>
    </row>
    <row r="635" spans="1:16" hidden="1" x14ac:dyDescent="0.2">
      <c r="A635">
        <v>8486</v>
      </c>
      <c r="B635">
        <v>1972</v>
      </c>
      <c r="C635" s="47">
        <f t="shared" ca="1" si="76"/>
        <v>52</v>
      </c>
      <c r="D635" s="2" t="s">
        <v>43</v>
      </c>
      <c r="E635" s="2" t="s">
        <v>32</v>
      </c>
      <c r="F635" s="2" t="s">
        <v>1221</v>
      </c>
      <c r="G635" s="4" t="str">
        <f t="shared" si="83"/>
        <v>78,497.00</v>
      </c>
      <c r="H635" s="32">
        <f t="shared" si="77"/>
        <v>78497</v>
      </c>
      <c r="I635" s="2">
        <v>5955</v>
      </c>
      <c r="J635" s="2">
        <f t="shared" si="78"/>
        <v>78497</v>
      </c>
      <c r="K635" s="2">
        <f t="shared" si="79"/>
        <v>78497</v>
      </c>
      <c r="L635" s="2">
        <f t="shared" si="80"/>
        <v>78497</v>
      </c>
      <c r="M635" s="2">
        <f t="shared" si="81"/>
        <v>78497</v>
      </c>
      <c r="N635" s="2">
        <f t="shared" si="82"/>
        <v>78497</v>
      </c>
      <c r="O635" s="96">
        <f t="shared" si="82"/>
        <v>78497</v>
      </c>
      <c r="P635" s="2"/>
    </row>
    <row r="636" spans="1:16" hidden="1" x14ac:dyDescent="0.2">
      <c r="A636">
        <v>10343</v>
      </c>
      <c r="B636">
        <v>1992</v>
      </c>
      <c r="C636" s="47">
        <f t="shared" ca="1" si="76"/>
        <v>32</v>
      </c>
      <c r="D636" s="2" t="s">
        <v>53</v>
      </c>
      <c r="E636" s="2" t="s">
        <v>32</v>
      </c>
      <c r="F636" s="2" t="s">
        <v>1225</v>
      </c>
      <c r="G636" s="4" t="str">
        <f t="shared" si="83"/>
        <v>80,950.00</v>
      </c>
      <c r="H636" s="32">
        <f t="shared" si="77"/>
        <v>80950</v>
      </c>
      <c r="I636" s="2">
        <v>8486</v>
      </c>
      <c r="J636" s="2">
        <f t="shared" si="78"/>
        <v>80950</v>
      </c>
      <c r="K636" s="2">
        <f t="shared" si="79"/>
        <v>80950</v>
      </c>
      <c r="L636" s="2">
        <f t="shared" si="80"/>
        <v>80950</v>
      </c>
      <c r="M636" s="2">
        <f t="shared" si="81"/>
        <v>80950</v>
      </c>
      <c r="N636" s="2">
        <f t="shared" si="82"/>
        <v>80950</v>
      </c>
      <c r="O636" s="96">
        <f t="shared" si="82"/>
        <v>80950</v>
      </c>
      <c r="P636" s="2"/>
    </row>
    <row r="637" spans="1:16" hidden="1" x14ac:dyDescent="0.2">
      <c r="A637">
        <v>6652</v>
      </c>
      <c r="B637">
        <v>1966</v>
      </c>
      <c r="C637" s="47">
        <f t="shared" ca="1" si="76"/>
        <v>58</v>
      </c>
      <c r="D637" s="2" t="s">
        <v>40</v>
      </c>
      <c r="E637" s="2" t="s">
        <v>32</v>
      </c>
      <c r="F637" s="2" t="s">
        <v>1226</v>
      </c>
      <c r="G637" s="4" t="str">
        <f t="shared" si="83"/>
        <v>30,732.00</v>
      </c>
      <c r="H637" s="32">
        <f t="shared" si="77"/>
        <v>30732</v>
      </c>
      <c r="I637" s="2">
        <v>10343</v>
      </c>
      <c r="J637" s="2">
        <f t="shared" si="78"/>
        <v>30732</v>
      </c>
      <c r="K637" s="2">
        <f t="shared" si="79"/>
        <v>30732</v>
      </c>
      <c r="L637" s="2">
        <f t="shared" si="80"/>
        <v>30732</v>
      </c>
      <c r="M637" s="2">
        <f t="shared" si="81"/>
        <v>30732</v>
      </c>
      <c r="N637" s="2">
        <f t="shared" si="82"/>
        <v>30732</v>
      </c>
      <c r="O637" s="96">
        <f t="shared" si="82"/>
        <v>30732</v>
      </c>
      <c r="P637" s="2"/>
    </row>
    <row r="638" spans="1:16" hidden="1" x14ac:dyDescent="0.2">
      <c r="A638">
        <v>8746</v>
      </c>
      <c r="B638">
        <v>1990</v>
      </c>
      <c r="C638" s="47">
        <f t="shared" ca="1" si="76"/>
        <v>34</v>
      </c>
      <c r="D638" s="2" t="s">
        <v>23</v>
      </c>
      <c r="E638" s="2" t="s">
        <v>32</v>
      </c>
      <c r="F638" s="2" t="s">
        <v>1237</v>
      </c>
      <c r="G638" s="4" t="str">
        <f t="shared" si="83"/>
        <v>70,617.00</v>
      </c>
      <c r="H638" s="32">
        <f t="shared" si="77"/>
        <v>70617</v>
      </c>
      <c r="I638" s="2">
        <v>6652</v>
      </c>
      <c r="J638" s="2">
        <f t="shared" si="78"/>
        <v>70617</v>
      </c>
      <c r="K638" s="2">
        <f t="shared" si="79"/>
        <v>70617</v>
      </c>
      <c r="L638" s="2">
        <f t="shared" si="80"/>
        <v>70617</v>
      </c>
      <c r="M638" s="2">
        <f t="shared" si="81"/>
        <v>70617</v>
      </c>
      <c r="N638" s="2">
        <f t="shared" si="82"/>
        <v>70617</v>
      </c>
      <c r="O638" s="96">
        <f t="shared" si="82"/>
        <v>70617</v>
      </c>
      <c r="P638" s="2"/>
    </row>
    <row r="639" spans="1:16" hidden="1" x14ac:dyDescent="0.2">
      <c r="A639">
        <v>4686</v>
      </c>
      <c r="B639">
        <v>1963</v>
      </c>
      <c r="C639" s="47">
        <f t="shared" ca="1" si="76"/>
        <v>61</v>
      </c>
      <c r="D639" s="2" t="s">
        <v>40</v>
      </c>
      <c r="E639" s="2" t="s">
        <v>32</v>
      </c>
      <c r="F639" s="2" t="s">
        <v>1238</v>
      </c>
      <c r="G639" s="4" t="str">
        <f t="shared" si="83"/>
        <v>67,536.00</v>
      </c>
      <c r="H639" s="32">
        <f t="shared" si="77"/>
        <v>67536</v>
      </c>
      <c r="I639" s="2">
        <v>8746</v>
      </c>
      <c r="J639" s="2">
        <f t="shared" si="78"/>
        <v>67536</v>
      </c>
      <c r="K639" s="2">
        <f t="shared" si="79"/>
        <v>67536</v>
      </c>
      <c r="L639" s="2">
        <f t="shared" si="80"/>
        <v>67536</v>
      </c>
      <c r="M639" s="2">
        <f t="shared" si="81"/>
        <v>67536</v>
      </c>
      <c r="N639" s="2">
        <f t="shared" si="82"/>
        <v>67536</v>
      </c>
      <c r="O639" s="96">
        <f t="shared" si="82"/>
        <v>67536</v>
      </c>
      <c r="P639" s="2"/>
    </row>
    <row r="640" spans="1:16" hidden="1" x14ac:dyDescent="0.2">
      <c r="A640">
        <v>3551</v>
      </c>
      <c r="B640">
        <v>1955</v>
      </c>
      <c r="C640" s="47">
        <f t="shared" ca="1" si="76"/>
        <v>69</v>
      </c>
      <c r="D640" s="2" t="s">
        <v>23</v>
      </c>
      <c r="E640" s="2" t="s">
        <v>32</v>
      </c>
      <c r="F640" s="2" t="s">
        <v>1239</v>
      </c>
      <c r="G640" s="4" t="str">
        <f t="shared" si="83"/>
        <v>27,573.00</v>
      </c>
      <c r="H640" s="32">
        <f t="shared" si="77"/>
        <v>27573</v>
      </c>
      <c r="I640" s="2">
        <v>4686</v>
      </c>
      <c r="J640" s="2">
        <f t="shared" si="78"/>
        <v>27573</v>
      </c>
      <c r="K640" s="2">
        <f t="shared" si="79"/>
        <v>27573</v>
      </c>
      <c r="L640" s="2">
        <f t="shared" si="80"/>
        <v>27573</v>
      </c>
      <c r="M640" s="2">
        <f t="shared" si="81"/>
        <v>27573</v>
      </c>
      <c r="N640" s="2">
        <f t="shared" si="82"/>
        <v>27573</v>
      </c>
      <c r="O640" s="96">
        <f t="shared" si="82"/>
        <v>27573</v>
      </c>
      <c r="P640" s="2"/>
    </row>
    <row r="641" spans="1:16" hidden="1" x14ac:dyDescent="0.2">
      <c r="A641">
        <v>4338</v>
      </c>
      <c r="B641">
        <v>1984</v>
      </c>
      <c r="C641" s="47">
        <f t="shared" ca="1" si="76"/>
        <v>40</v>
      </c>
      <c r="D641" s="2" t="s">
        <v>23</v>
      </c>
      <c r="E641" s="2" t="s">
        <v>32</v>
      </c>
      <c r="F641" s="2" t="s">
        <v>1242</v>
      </c>
      <c r="G641" s="4" t="str">
        <f t="shared" si="83"/>
        <v>50,725.00</v>
      </c>
      <c r="H641" s="32">
        <f t="shared" si="77"/>
        <v>50725</v>
      </c>
      <c r="I641" s="2">
        <v>3551</v>
      </c>
      <c r="J641" s="2">
        <f t="shared" si="78"/>
        <v>50725</v>
      </c>
      <c r="K641" s="2">
        <f t="shared" si="79"/>
        <v>50725</v>
      </c>
      <c r="L641" s="2">
        <f t="shared" si="80"/>
        <v>50725</v>
      </c>
      <c r="M641" s="2">
        <f t="shared" si="81"/>
        <v>50725</v>
      </c>
      <c r="N641" s="2">
        <f t="shared" si="82"/>
        <v>50725</v>
      </c>
      <c r="O641" s="96">
        <f t="shared" si="82"/>
        <v>50725</v>
      </c>
      <c r="P641" s="2"/>
    </row>
    <row r="642" spans="1:16" hidden="1" x14ac:dyDescent="0.2">
      <c r="A642">
        <v>4444</v>
      </c>
      <c r="B642">
        <v>1973</v>
      </c>
      <c r="C642" s="47">
        <f t="shared" ca="1" si="76"/>
        <v>51</v>
      </c>
      <c r="D642" s="2" t="s">
        <v>23</v>
      </c>
      <c r="E642" s="2" t="s">
        <v>32</v>
      </c>
      <c r="F642" s="2" t="s">
        <v>1244</v>
      </c>
      <c r="G642" s="4" t="str">
        <f t="shared" si="83"/>
        <v>57,113.00</v>
      </c>
      <c r="H642" s="32">
        <f t="shared" si="77"/>
        <v>57113</v>
      </c>
      <c r="I642" s="2">
        <v>4338</v>
      </c>
      <c r="J642" s="2">
        <f t="shared" si="78"/>
        <v>57113</v>
      </c>
      <c r="K642" s="2">
        <f t="shared" si="79"/>
        <v>57113</v>
      </c>
      <c r="L642" s="2">
        <f t="shared" si="80"/>
        <v>57113</v>
      </c>
      <c r="M642" s="2">
        <f t="shared" si="81"/>
        <v>57113</v>
      </c>
      <c r="N642" s="2">
        <f t="shared" si="82"/>
        <v>57113</v>
      </c>
      <c r="O642" s="96">
        <f t="shared" si="82"/>
        <v>57113</v>
      </c>
      <c r="P642" s="2"/>
    </row>
    <row r="643" spans="1:16" hidden="1" x14ac:dyDescent="0.2">
      <c r="A643">
        <v>498</v>
      </c>
      <c r="B643">
        <v>1971</v>
      </c>
      <c r="C643" s="47">
        <f t="shared" ca="1" si="76"/>
        <v>53</v>
      </c>
      <c r="D643" s="2" t="s">
        <v>23</v>
      </c>
      <c r="E643" s="2" t="s">
        <v>32</v>
      </c>
      <c r="F643" s="2" t="s">
        <v>1248</v>
      </c>
      <c r="G643" s="4" t="str">
        <f t="shared" si="83"/>
        <v>25,271.00</v>
      </c>
      <c r="H643" s="32">
        <f t="shared" si="77"/>
        <v>25271</v>
      </c>
      <c r="I643" s="2">
        <v>4444</v>
      </c>
      <c r="J643" s="2">
        <f t="shared" si="78"/>
        <v>25271</v>
      </c>
      <c r="K643" s="2">
        <f t="shared" si="79"/>
        <v>25271</v>
      </c>
      <c r="L643" s="2">
        <f t="shared" si="80"/>
        <v>25271</v>
      </c>
      <c r="M643" s="2">
        <f t="shared" si="81"/>
        <v>25271</v>
      </c>
      <c r="N643" s="2">
        <f t="shared" si="82"/>
        <v>25271</v>
      </c>
      <c r="O643" s="96">
        <f t="shared" si="82"/>
        <v>25271</v>
      </c>
      <c r="P643" s="2"/>
    </row>
    <row r="644" spans="1:16" hidden="1" x14ac:dyDescent="0.2">
      <c r="A644">
        <v>8230</v>
      </c>
      <c r="B644">
        <v>1981</v>
      </c>
      <c r="C644" s="47">
        <f t="shared" ref="C644:C707" ca="1" si="84">(YEAR(NOW())-B644)</f>
        <v>43</v>
      </c>
      <c r="D644" s="2" t="s">
        <v>23</v>
      </c>
      <c r="E644" s="2" t="s">
        <v>32</v>
      </c>
      <c r="F644" s="2" t="s">
        <v>1253</v>
      </c>
      <c r="G644" s="4" t="str">
        <f t="shared" si="83"/>
        <v>22,108.00</v>
      </c>
      <c r="H644" s="32">
        <f t="shared" ref="H644:H707" si="85">VALUE(G644)</f>
        <v>22108</v>
      </c>
      <c r="I644" s="2">
        <v>498</v>
      </c>
      <c r="J644" s="2">
        <f t="shared" ref="J644:J707" si="86">IF(AND($D644="Basic",$H644&lt;10000),$V$29,$H644)</f>
        <v>22108</v>
      </c>
      <c r="K644" s="2">
        <f t="shared" ref="K644:K707" si="87">IF(AND($D644="Graduation",J644&lt;10000),$V$30,J644)</f>
        <v>22108</v>
      </c>
      <c r="L644" s="2">
        <f t="shared" ref="L644:L707" si="88">IF(AND($D644="2n Cycle",K644&lt;10000),$V$31,K644)</f>
        <v>22108</v>
      </c>
      <c r="M644" s="2">
        <f t="shared" ref="M644:M707" si="89">IF(AND($D644="Master",L644&lt;10000),$V$32,L644)</f>
        <v>22108</v>
      </c>
      <c r="N644" s="2">
        <f t="shared" ref="N644:O707" si="90">IF(AND($D644="PhD",M644&lt;10000),$V$33,M644)</f>
        <v>22108</v>
      </c>
      <c r="O644" s="96">
        <f t="shared" si="90"/>
        <v>22108</v>
      </c>
      <c r="P644" s="2"/>
    </row>
    <row r="645" spans="1:16" hidden="1" x14ac:dyDescent="0.2">
      <c r="A645">
        <v>2826</v>
      </c>
      <c r="B645">
        <v>1968</v>
      </c>
      <c r="C645" s="47">
        <f t="shared" ca="1" si="84"/>
        <v>56</v>
      </c>
      <c r="D645" s="2" t="s">
        <v>23</v>
      </c>
      <c r="E645" s="2" t="s">
        <v>32</v>
      </c>
      <c r="F645" s="2" t="s">
        <v>836</v>
      </c>
      <c r="G645" s="4" t="str">
        <f t="shared" ref="G645:G708" si="91">REPLACE(F645,1,1,"")</f>
        <v>72,025.00</v>
      </c>
      <c r="H645" s="32">
        <f t="shared" si="85"/>
        <v>72025</v>
      </c>
      <c r="I645" s="2">
        <v>8230</v>
      </c>
      <c r="J645" s="2">
        <f t="shared" si="86"/>
        <v>72025</v>
      </c>
      <c r="K645" s="2">
        <f t="shared" si="87"/>
        <v>72025</v>
      </c>
      <c r="L645" s="2">
        <f t="shared" si="88"/>
        <v>72025</v>
      </c>
      <c r="M645" s="2">
        <f t="shared" si="89"/>
        <v>72025</v>
      </c>
      <c r="N645" s="2">
        <f t="shared" si="90"/>
        <v>72025</v>
      </c>
      <c r="O645" s="96">
        <f t="shared" si="90"/>
        <v>72025</v>
      </c>
      <c r="P645" s="2"/>
    </row>
    <row r="646" spans="1:16" hidden="1" x14ac:dyDescent="0.2">
      <c r="A646">
        <v>6222</v>
      </c>
      <c r="B646">
        <v>1968</v>
      </c>
      <c r="C646" s="47">
        <f t="shared" ca="1" si="84"/>
        <v>56</v>
      </c>
      <c r="D646" s="2" t="s">
        <v>23</v>
      </c>
      <c r="E646" s="2" t="s">
        <v>32</v>
      </c>
      <c r="F646" s="2" t="s">
        <v>1254</v>
      </c>
      <c r="G646" s="4" t="str">
        <f t="shared" si="91"/>
        <v>33,183.00</v>
      </c>
      <c r="H646" s="32">
        <f t="shared" si="85"/>
        <v>33183</v>
      </c>
      <c r="I646" s="2">
        <v>2826</v>
      </c>
      <c r="J646" s="2">
        <f t="shared" si="86"/>
        <v>33183</v>
      </c>
      <c r="K646" s="2">
        <f t="shared" si="87"/>
        <v>33183</v>
      </c>
      <c r="L646" s="2">
        <f t="shared" si="88"/>
        <v>33183</v>
      </c>
      <c r="M646" s="2">
        <f t="shared" si="89"/>
        <v>33183</v>
      </c>
      <c r="N646" s="2">
        <f t="shared" si="90"/>
        <v>33183</v>
      </c>
      <c r="O646" s="96">
        <f t="shared" si="90"/>
        <v>33183</v>
      </c>
      <c r="P646" s="2"/>
    </row>
    <row r="647" spans="1:16" hidden="1" x14ac:dyDescent="0.2">
      <c r="A647">
        <v>7352</v>
      </c>
      <c r="B647">
        <v>1958</v>
      </c>
      <c r="C647" s="47">
        <f t="shared" ca="1" si="84"/>
        <v>66</v>
      </c>
      <c r="D647" s="2" t="s">
        <v>23</v>
      </c>
      <c r="E647" s="2" t="s">
        <v>32</v>
      </c>
      <c r="F647" s="2" t="s">
        <v>1261</v>
      </c>
      <c r="G647" s="4" t="str">
        <f t="shared" si="91"/>
        <v>75,759.00</v>
      </c>
      <c r="H647" s="32">
        <f t="shared" si="85"/>
        <v>75759</v>
      </c>
      <c r="I647" s="2">
        <v>6222</v>
      </c>
      <c r="J647" s="2">
        <f t="shared" si="86"/>
        <v>75759</v>
      </c>
      <c r="K647" s="2">
        <f t="shared" si="87"/>
        <v>75759</v>
      </c>
      <c r="L647" s="2">
        <f t="shared" si="88"/>
        <v>75759</v>
      </c>
      <c r="M647" s="2">
        <f t="shared" si="89"/>
        <v>75759</v>
      </c>
      <c r="N647" s="2">
        <f t="shared" si="90"/>
        <v>75759</v>
      </c>
      <c r="O647" s="96">
        <f t="shared" si="90"/>
        <v>75759</v>
      </c>
      <c r="P647" s="2"/>
    </row>
    <row r="648" spans="1:16" hidden="1" x14ac:dyDescent="0.2">
      <c r="A648">
        <v>10928</v>
      </c>
      <c r="B648">
        <v>1959</v>
      </c>
      <c r="C648" s="47">
        <f t="shared" ca="1" si="84"/>
        <v>65</v>
      </c>
      <c r="D648" s="2" t="s">
        <v>23</v>
      </c>
      <c r="E648" s="2" t="s">
        <v>32</v>
      </c>
      <c r="F648" s="2" t="s">
        <v>1265</v>
      </c>
      <c r="G648" s="4" t="str">
        <f t="shared" si="91"/>
        <v>61,223.00</v>
      </c>
      <c r="H648" s="32">
        <f t="shared" si="85"/>
        <v>61223</v>
      </c>
      <c r="I648" s="2">
        <v>7352</v>
      </c>
      <c r="J648" s="2">
        <f t="shared" si="86"/>
        <v>61223</v>
      </c>
      <c r="K648" s="2">
        <f t="shared" si="87"/>
        <v>61223</v>
      </c>
      <c r="L648" s="2">
        <f t="shared" si="88"/>
        <v>61223</v>
      </c>
      <c r="M648" s="2">
        <f t="shared" si="89"/>
        <v>61223</v>
      </c>
      <c r="N648" s="2">
        <f t="shared" si="90"/>
        <v>61223</v>
      </c>
      <c r="O648" s="96">
        <f t="shared" si="90"/>
        <v>61223</v>
      </c>
      <c r="P648" s="2"/>
    </row>
    <row r="649" spans="1:16" hidden="1" x14ac:dyDescent="0.2">
      <c r="A649">
        <v>10736</v>
      </c>
      <c r="B649">
        <v>1972</v>
      </c>
      <c r="C649" s="47">
        <f t="shared" ca="1" si="84"/>
        <v>52</v>
      </c>
      <c r="D649" s="2" t="s">
        <v>43</v>
      </c>
      <c r="E649" s="2" t="s">
        <v>32</v>
      </c>
      <c r="F649" s="2" t="s">
        <v>1269</v>
      </c>
      <c r="G649" s="4" t="str">
        <f t="shared" si="91"/>
        <v>37,284.00</v>
      </c>
      <c r="H649" s="32">
        <f t="shared" si="85"/>
        <v>37284</v>
      </c>
      <c r="I649" s="2">
        <v>10928</v>
      </c>
      <c r="J649" s="2">
        <f t="shared" si="86"/>
        <v>37284</v>
      </c>
      <c r="K649" s="2">
        <f t="shared" si="87"/>
        <v>37284</v>
      </c>
      <c r="L649" s="2">
        <f t="shared" si="88"/>
        <v>37284</v>
      </c>
      <c r="M649" s="2">
        <f t="shared" si="89"/>
        <v>37284</v>
      </c>
      <c r="N649" s="2">
        <f t="shared" si="90"/>
        <v>37284</v>
      </c>
      <c r="O649" s="96">
        <f t="shared" si="90"/>
        <v>37284</v>
      </c>
      <c r="P649" s="2"/>
    </row>
    <row r="650" spans="1:16" hidden="1" x14ac:dyDescent="0.2">
      <c r="A650">
        <v>10163</v>
      </c>
      <c r="B650">
        <v>1985</v>
      </c>
      <c r="C650" s="47">
        <f t="shared" ca="1" si="84"/>
        <v>39</v>
      </c>
      <c r="D650" s="2" t="s">
        <v>43</v>
      </c>
      <c r="E650" s="2" t="s">
        <v>32</v>
      </c>
      <c r="F650" s="2" t="s">
        <v>1269</v>
      </c>
      <c r="G650" s="4" t="str">
        <f t="shared" si="91"/>
        <v>37,284.00</v>
      </c>
      <c r="H650" s="32">
        <f t="shared" si="85"/>
        <v>37284</v>
      </c>
      <c r="I650" s="2">
        <v>10736</v>
      </c>
      <c r="J650" s="2">
        <f t="shared" si="86"/>
        <v>37284</v>
      </c>
      <c r="K650" s="2">
        <f t="shared" si="87"/>
        <v>37284</v>
      </c>
      <c r="L650" s="2">
        <f t="shared" si="88"/>
        <v>37284</v>
      </c>
      <c r="M650" s="2">
        <f t="shared" si="89"/>
        <v>37284</v>
      </c>
      <c r="N650" s="2">
        <f t="shared" si="90"/>
        <v>37284</v>
      </c>
      <c r="O650" s="96">
        <f t="shared" si="90"/>
        <v>37284</v>
      </c>
      <c r="P650" s="2"/>
    </row>
    <row r="651" spans="1:16" hidden="1" x14ac:dyDescent="0.2">
      <c r="A651">
        <v>6168</v>
      </c>
      <c r="B651">
        <v>1964</v>
      </c>
      <c r="C651" s="47">
        <f t="shared" ca="1" si="84"/>
        <v>60</v>
      </c>
      <c r="D651" s="2" t="s">
        <v>118</v>
      </c>
      <c r="E651" s="2" t="s">
        <v>32</v>
      </c>
      <c r="F651" s="2" t="s">
        <v>1274</v>
      </c>
      <c r="G651" s="4" t="str">
        <f t="shared" si="91"/>
        <v>24,480.00</v>
      </c>
      <c r="H651" s="32">
        <f t="shared" si="85"/>
        <v>24480</v>
      </c>
      <c r="I651" s="2">
        <v>10163</v>
      </c>
      <c r="J651" s="2">
        <f t="shared" si="86"/>
        <v>24480</v>
      </c>
      <c r="K651" s="2">
        <f t="shared" si="87"/>
        <v>24480</v>
      </c>
      <c r="L651" s="2">
        <f t="shared" si="88"/>
        <v>24480</v>
      </c>
      <c r="M651" s="2">
        <f t="shared" si="89"/>
        <v>24480</v>
      </c>
      <c r="N651" s="2">
        <f t="shared" si="90"/>
        <v>24480</v>
      </c>
      <c r="O651" s="96">
        <f t="shared" si="90"/>
        <v>24480</v>
      </c>
      <c r="P651" s="2"/>
    </row>
    <row r="652" spans="1:16" hidden="1" x14ac:dyDescent="0.2">
      <c r="A652">
        <v>4656</v>
      </c>
      <c r="B652">
        <v>1991</v>
      </c>
      <c r="C652" s="47">
        <f t="shared" ca="1" si="84"/>
        <v>33</v>
      </c>
      <c r="D652" s="2" t="s">
        <v>23</v>
      </c>
      <c r="E652" s="2" t="s">
        <v>32</v>
      </c>
      <c r="F652" s="2" t="s">
        <v>1275</v>
      </c>
      <c r="G652" s="4" t="str">
        <f t="shared" si="91"/>
        <v>54,233.00</v>
      </c>
      <c r="H652" s="32">
        <f t="shared" si="85"/>
        <v>54233</v>
      </c>
      <c r="I652" s="2">
        <v>6168</v>
      </c>
      <c r="J652" s="2">
        <f t="shared" si="86"/>
        <v>54233</v>
      </c>
      <c r="K652" s="2">
        <f t="shared" si="87"/>
        <v>54233</v>
      </c>
      <c r="L652" s="2">
        <f t="shared" si="88"/>
        <v>54233</v>
      </c>
      <c r="M652" s="2">
        <f t="shared" si="89"/>
        <v>54233</v>
      </c>
      <c r="N652" s="2">
        <f t="shared" si="90"/>
        <v>54233</v>
      </c>
      <c r="O652" s="96">
        <f t="shared" si="90"/>
        <v>54233</v>
      </c>
      <c r="P652" s="2"/>
    </row>
    <row r="653" spans="1:16" hidden="1" x14ac:dyDescent="0.2">
      <c r="A653">
        <v>626</v>
      </c>
      <c r="B653">
        <v>1952</v>
      </c>
      <c r="C653" s="47">
        <f t="shared" ca="1" si="84"/>
        <v>72</v>
      </c>
      <c r="D653" s="2" t="s">
        <v>23</v>
      </c>
      <c r="E653" s="2" t="s">
        <v>32</v>
      </c>
      <c r="F653" s="2" t="s">
        <v>1281</v>
      </c>
      <c r="G653" s="4" t="str">
        <f t="shared" si="91"/>
        <v>80,124.00</v>
      </c>
      <c r="H653" s="32">
        <f t="shared" si="85"/>
        <v>80124</v>
      </c>
      <c r="I653" s="2">
        <v>4656</v>
      </c>
      <c r="J653" s="2">
        <f t="shared" si="86"/>
        <v>80124</v>
      </c>
      <c r="K653" s="2">
        <f t="shared" si="87"/>
        <v>80124</v>
      </c>
      <c r="L653" s="2">
        <f t="shared" si="88"/>
        <v>80124</v>
      </c>
      <c r="M653" s="2">
        <f t="shared" si="89"/>
        <v>80124</v>
      </c>
      <c r="N653" s="2">
        <f t="shared" si="90"/>
        <v>80124</v>
      </c>
      <c r="O653" s="96">
        <f t="shared" si="90"/>
        <v>80124</v>
      </c>
      <c r="P653" s="2"/>
    </row>
    <row r="654" spans="1:16" hidden="1" x14ac:dyDescent="0.2">
      <c r="A654">
        <v>3870</v>
      </c>
      <c r="B654">
        <v>1979</v>
      </c>
      <c r="C654" s="47">
        <f t="shared" ca="1" si="84"/>
        <v>45</v>
      </c>
      <c r="D654" s="2" t="s">
        <v>23</v>
      </c>
      <c r="E654" s="2" t="s">
        <v>32</v>
      </c>
      <c r="F654" s="2" t="s">
        <v>1281</v>
      </c>
      <c r="G654" s="4" t="str">
        <f t="shared" si="91"/>
        <v>80,124.00</v>
      </c>
      <c r="H654" s="32">
        <f t="shared" si="85"/>
        <v>80124</v>
      </c>
      <c r="I654" s="2">
        <v>626</v>
      </c>
      <c r="J654" s="2">
        <f t="shared" si="86"/>
        <v>80124</v>
      </c>
      <c r="K654" s="2">
        <f t="shared" si="87"/>
        <v>80124</v>
      </c>
      <c r="L654" s="2">
        <f t="shared" si="88"/>
        <v>80124</v>
      </c>
      <c r="M654" s="2">
        <f t="shared" si="89"/>
        <v>80124</v>
      </c>
      <c r="N654" s="2">
        <f t="shared" si="90"/>
        <v>80124</v>
      </c>
      <c r="O654" s="96">
        <f t="shared" si="90"/>
        <v>80124</v>
      </c>
      <c r="P654" s="2"/>
    </row>
    <row r="655" spans="1:16" hidden="1" x14ac:dyDescent="0.2">
      <c r="A655">
        <v>6299</v>
      </c>
      <c r="B655">
        <v>1969</v>
      </c>
      <c r="C655" s="47">
        <f t="shared" ca="1" si="84"/>
        <v>55</v>
      </c>
      <c r="D655" s="2" t="s">
        <v>23</v>
      </c>
      <c r="E655" s="2" t="s">
        <v>32</v>
      </c>
      <c r="F655" s="2" t="s">
        <v>1283</v>
      </c>
      <c r="G655" s="4" t="str">
        <f t="shared" si="91"/>
        <v>50,183.00</v>
      </c>
      <c r="H655" s="32">
        <f t="shared" si="85"/>
        <v>50183</v>
      </c>
      <c r="I655" s="2">
        <v>3870</v>
      </c>
      <c r="J655" s="2">
        <f t="shared" si="86"/>
        <v>50183</v>
      </c>
      <c r="K655" s="2">
        <f t="shared" si="87"/>
        <v>50183</v>
      </c>
      <c r="L655" s="2">
        <f t="shared" si="88"/>
        <v>50183</v>
      </c>
      <c r="M655" s="2">
        <f t="shared" si="89"/>
        <v>50183</v>
      </c>
      <c r="N655" s="2">
        <f t="shared" si="90"/>
        <v>50183</v>
      </c>
      <c r="O655" s="96">
        <f t="shared" si="90"/>
        <v>50183</v>
      </c>
      <c r="P655" s="2"/>
    </row>
    <row r="656" spans="1:16" hidden="1" x14ac:dyDescent="0.2">
      <c r="A656">
        <v>7798</v>
      </c>
      <c r="B656">
        <v>1973</v>
      </c>
      <c r="C656" s="47">
        <f t="shared" ca="1" si="84"/>
        <v>51</v>
      </c>
      <c r="D656" s="2" t="s">
        <v>23</v>
      </c>
      <c r="E656" s="2" t="s">
        <v>32</v>
      </c>
      <c r="F656" s="2" t="s">
        <v>1284</v>
      </c>
      <c r="G656" s="4" t="str">
        <f t="shared" si="91"/>
        <v>64,722.00</v>
      </c>
      <c r="H656" s="32">
        <f t="shared" si="85"/>
        <v>64722</v>
      </c>
      <c r="I656" s="2">
        <v>6299</v>
      </c>
      <c r="J656" s="2">
        <f t="shared" si="86"/>
        <v>64722</v>
      </c>
      <c r="K656" s="2">
        <f t="shared" si="87"/>
        <v>64722</v>
      </c>
      <c r="L656" s="2">
        <f t="shared" si="88"/>
        <v>64722</v>
      </c>
      <c r="M656" s="2">
        <f t="shared" si="89"/>
        <v>64722</v>
      </c>
      <c r="N656" s="2">
        <f t="shared" si="90"/>
        <v>64722</v>
      </c>
      <c r="O656" s="96">
        <f t="shared" si="90"/>
        <v>64722</v>
      </c>
      <c r="P656" s="2"/>
    </row>
    <row r="657" spans="1:16" hidden="1" x14ac:dyDescent="0.2">
      <c r="A657">
        <v>9973</v>
      </c>
      <c r="B657">
        <v>1964</v>
      </c>
      <c r="C657" s="47">
        <f t="shared" ca="1" si="84"/>
        <v>60</v>
      </c>
      <c r="D657" s="2" t="s">
        <v>53</v>
      </c>
      <c r="E657" s="2" t="s">
        <v>32</v>
      </c>
      <c r="F657" s="2" t="s">
        <v>1286</v>
      </c>
      <c r="G657" s="4" t="str">
        <f t="shared" si="91"/>
        <v>29,543.00</v>
      </c>
      <c r="H657" s="32">
        <f t="shared" si="85"/>
        <v>29543</v>
      </c>
      <c r="I657" s="2">
        <v>7798</v>
      </c>
      <c r="J657" s="2">
        <f t="shared" si="86"/>
        <v>29543</v>
      </c>
      <c r="K657" s="2">
        <f t="shared" si="87"/>
        <v>29543</v>
      </c>
      <c r="L657" s="2">
        <f t="shared" si="88"/>
        <v>29543</v>
      </c>
      <c r="M657" s="2">
        <f t="shared" si="89"/>
        <v>29543</v>
      </c>
      <c r="N657" s="2">
        <f t="shared" si="90"/>
        <v>29543</v>
      </c>
      <c r="O657" s="96">
        <f t="shared" si="90"/>
        <v>29543</v>
      </c>
      <c r="P657" s="2"/>
    </row>
    <row r="658" spans="1:16" hidden="1" x14ac:dyDescent="0.2">
      <c r="A658">
        <v>4299</v>
      </c>
      <c r="B658">
        <v>1961</v>
      </c>
      <c r="C658" s="47">
        <f t="shared" ca="1" si="84"/>
        <v>63</v>
      </c>
      <c r="D658" s="2" t="s">
        <v>23</v>
      </c>
      <c r="E658" s="2" t="s">
        <v>32</v>
      </c>
      <c r="F658" s="2" t="s">
        <v>1287</v>
      </c>
      <c r="G658" s="4" t="str">
        <f t="shared" si="91"/>
        <v>19,514.00</v>
      </c>
      <c r="H658" s="32">
        <f t="shared" si="85"/>
        <v>19514</v>
      </c>
      <c r="I658" s="2">
        <v>9973</v>
      </c>
      <c r="J658" s="2">
        <f t="shared" si="86"/>
        <v>19514</v>
      </c>
      <c r="K658" s="2">
        <f t="shared" si="87"/>
        <v>19514</v>
      </c>
      <c r="L658" s="2">
        <f t="shared" si="88"/>
        <v>19514</v>
      </c>
      <c r="M658" s="2">
        <f t="shared" si="89"/>
        <v>19514</v>
      </c>
      <c r="N658" s="2">
        <f t="shared" si="90"/>
        <v>19514</v>
      </c>
      <c r="O658" s="96">
        <f t="shared" si="90"/>
        <v>19514</v>
      </c>
      <c r="P658" s="2"/>
    </row>
    <row r="659" spans="1:16" hidden="1" x14ac:dyDescent="0.2">
      <c r="A659">
        <v>10971</v>
      </c>
      <c r="B659">
        <v>1978</v>
      </c>
      <c r="C659" s="47">
        <f t="shared" ca="1" si="84"/>
        <v>46</v>
      </c>
      <c r="D659" s="2" t="s">
        <v>23</v>
      </c>
      <c r="E659" s="2" t="s">
        <v>32</v>
      </c>
      <c r="F659" s="2" t="s">
        <v>1287</v>
      </c>
      <c r="G659" s="4" t="str">
        <f t="shared" si="91"/>
        <v>19,514.00</v>
      </c>
      <c r="H659" s="32">
        <f t="shared" si="85"/>
        <v>19514</v>
      </c>
      <c r="I659" s="2">
        <v>4299</v>
      </c>
      <c r="J659" s="2">
        <f t="shared" si="86"/>
        <v>19514</v>
      </c>
      <c r="K659" s="2">
        <f t="shared" si="87"/>
        <v>19514</v>
      </c>
      <c r="L659" s="2">
        <f t="shared" si="88"/>
        <v>19514</v>
      </c>
      <c r="M659" s="2">
        <f t="shared" si="89"/>
        <v>19514</v>
      </c>
      <c r="N659" s="2">
        <f t="shared" si="90"/>
        <v>19514</v>
      </c>
      <c r="O659" s="96">
        <f t="shared" si="90"/>
        <v>19514</v>
      </c>
      <c r="P659" s="2"/>
    </row>
    <row r="660" spans="1:16" hidden="1" x14ac:dyDescent="0.2">
      <c r="A660">
        <v>9931</v>
      </c>
      <c r="B660">
        <v>1964</v>
      </c>
      <c r="C660" s="47">
        <f t="shared" ca="1" si="84"/>
        <v>60</v>
      </c>
      <c r="D660" s="2" t="s">
        <v>40</v>
      </c>
      <c r="E660" s="2" t="s">
        <v>32</v>
      </c>
      <c r="F660" s="2" t="s">
        <v>1292</v>
      </c>
      <c r="G660" s="4" t="str">
        <f t="shared" si="91"/>
        <v>59,973.00</v>
      </c>
      <c r="H660" s="32">
        <f t="shared" si="85"/>
        <v>59973</v>
      </c>
      <c r="I660" s="2">
        <v>10971</v>
      </c>
      <c r="J660" s="2">
        <f t="shared" si="86"/>
        <v>59973</v>
      </c>
      <c r="K660" s="2">
        <f t="shared" si="87"/>
        <v>59973</v>
      </c>
      <c r="L660" s="2">
        <f t="shared" si="88"/>
        <v>59973</v>
      </c>
      <c r="M660" s="2">
        <f t="shared" si="89"/>
        <v>59973</v>
      </c>
      <c r="N660" s="2">
        <f t="shared" si="90"/>
        <v>59973</v>
      </c>
      <c r="O660" s="96">
        <f t="shared" si="90"/>
        <v>59973</v>
      </c>
      <c r="P660" s="2"/>
    </row>
    <row r="661" spans="1:16" hidden="1" x14ac:dyDescent="0.2">
      <c r="A661">
        <v>6679</v>
      </c>
      <c r="B661">
        <v>1967</v>
      </c>
      <c r="C661" s="47">
        <f t="shared" ca="1" si="84"/>
        <v>57</v>
      </c>
      <c r="D661" s="2" t="s">
        <v>23</v>
      </c>
      <c r="E661" s="2" t="s">
        <v>32</v>
      </c>
      <c r="F661" s="2" t="s">
        <v>1296</v>
      </c>
      <c r="G661" s="4" t="str">
        <f t="shared" si="91"/>
        <v>61,456.00</v>
      </c>
      <c r="H661" s="32">
        <f t="shared" si="85"/>
        <v>61456</v>
      </c>
      <c r="I661" s="2">
        <v>9931</v>
      </c>
      <c r="J661" s="2">
        <f t="shared" si="86"/>
        <v>61456</v>
      </c>
      <c r="K661" s="2">
        <f t="shared" si="87"/>
        <v>61456</v>
      </c>
      <c r="L661" s="2">
        <f t="shared" si="88"/>
        <v>61456</v>
      </c>
      <c r="M661" s="2">
        <f t="shared" si="89"/>
        <v>61456</v>
      </c>
      <c r="N661" s="2">
        <f t="shared" si="90"/>
        <v>61456</v>
      </c>
      <c r="O661" s="96">
        <f t="shared" si="90"/>
        <v>61456</v>
      </c>
      <c r="P661" s="2"/>
    </row>
    <row r="662" spans="1:16" hidden="1" x14ac:dyDescent="0.2">
      <c r="A662">
        <v>5961</v>
      </c>
      <c r="B662">
        <v>1979</v>
      </c>
      <c r="C662" s="47">
        <f t="shared" ca="1" si="84"/>
        <v>45</v>
      </c>
      <c r="D662" s="2" t="s">
        <v>23</v>
      </c>
      <c r="E662" s="2" t="s">
        <v>32</v>
      </c>
      <c r="F662" s="2" t="s">
        <v>1298</v>
      </c>
      <c r="G662" s="4" t="str">
        <f t="shared" si="91"/>
        <v>23,957.00</v>
      </c>
      <c r="H662" s="32">
        <f t="shared" si="85"/>
        <v>23957</v>
      </c>
      <c r="I662" s="2">
        <v>6679</v>
      </c>
      <c r="J662" s="2">
        <f t="shared" si="86"/>
        <v>23957</v>
      </c>
      <c r="K662" s="2">
        <f t="shared" si="87"/>
        <v>23957</v>
      </c>
      <c r="L662" s="2">
        <f t="shared" si="88"/>
        <v>23957</v>
      </c>
      <c r="M662" s="2">
        <f t="shared" si="89"/>
        <v>23957</v>
      </c>
      <c r="N662" s="2">
        <f t="shared" si="90"/>
        <v>23957</v>
      </c>
      <c r="O662" s="96">
        <f t="shared" si="90"/>
        <v>23957</v>
      </c>
      <c r="P662" s="2"/>
    </row>
    <row r="663" spans="1:16" hidden="1" x14ac:dyDescent="0.2">
      <c r="A663">
        <v>6255</v>
      </c>
      <c r="B663">
        <v>1953</v>
      </c>
      <c r="C663" s="47">
        <f t="shared" ca="1" si="84"/>
        <v>71</v>
      </c>
      <c r="D663" s="2" t="s">
        <v>23</v>
      </c>
      <c r="E663" s="2" t="s">
        <v>32</v>
      </c>
      <c r="F663" s="2" t="s">
        <v>1300</v>
      </c>
      <c r="G663" s="4" t="str">
        <f t="shared" si="91"/>
        <v>33,471.00</v>
      </c>
      <c r="H663" s="32">
        <f t="shared" si="85"/>
        <v>33471</v>
      </c>
      <c r="I663" s="2">
        <v>5961</v>
      </c>
      <c r="J663" s="2">
        <f t="shared" si="86"/>
        <v>33471</v>
      </c>
      <c r="K663" s="2">
        <f t="shared" si="87"/>
        <v>33471</v>
      </c>
      <c r="L663" s="2">
        <f t="shared" si="88"/>
        <v>33471</v>
      </c>
      <c r="M663" s="2">
        <f t="shared" si="89"/>
        <v>33471</v>
      </c>
      <c r="N663" s="2">
        <f t="shared" si="90"/>
        <v>33471</v>
      </c>
      <c r="O663" s="96">
        <f t="shared" si="90"/>
        <v>33471</v>
      </c>
      <c r="P663" s="2"/>
    </row>
    <row r="664" spans="1:16" hidden="1" x14ac:dyDescent="0.2">
      <c r="A664">
        <v>8614</v>
      </c>
      <c r="B664">
        <v>1958</v>
      </c>
      <c r="C664" s="47">
        <f t="shared" ca="1" si="84"/>
        <v>66</v>
      </c>
      <c r="D664" s="2" t="s">
        <v>40</v>
      </c>
      <c r="E664" s="2" t="s">
        <v>32</v>
      </c>
      <c r="F664" s="2" t="s">
        <v>1307</v>
      </c>
      <c r="G664" s="4" t="str">
        <f t="shared" si="91"/>
        <v>40,344.00</v>
      </c>
      <c r="H664" s="32">
        <f t="shared" si="85"/>
        <v>40344</v>
      </c>
      <c r="I664" s="2">
        <v>6255</v>
      </c>
      <c r="J664" s="2">
        <f t="shared" si="86"/>
        <v>40344</v>
      </c>
      <c r="K664" s="2">
        <f t="shared" si="87"/>
        <v>40344</v>
      </c>
      <c r="L664" s="2">
        <f t="shared" si="88"/>
        <v>40344</v>
      </c>
      <c r="M664" s="2">
        <f t="shared" si="89"/>
        <v>40344</v>
      </c>
      <c r="N664" s="2">
        <f t="shared" si="90"/>
        <v>40344</v>
      </c>
      <c r="O664" s="96">
        <f t="shared" si="90"/>
        <v>40344</v>
      </c>
      <c r="P664" s="2"/>
    </row>
    <row r="665" spans="1:16" hidden="1" x14ac:dyDescent="0.2">
      <c r="A665">
        <v>7828</v>
      </c>
      <c r="B665">
        <v>1982</v>
      </c>
      <c r="C665" s="47">
        <f t="shared" ca="1" si="84"/>
        <v>42</v>
      </c>
      <c r="D665" s="2" t="s">
        <v>23</v>
      </c>
      <c r="E665" s="2" t="s">
        <v>32</v>
      </c>
      <c r="F665" s="2" t="s">
        <v>1309</v>
      </c>
      <c r="G665" s="4" t="str">
        <f t="shared" si="91"/>
        <v>25,410.00</v>
      </c>
      <c r="H665" s="32">
        <f t="shared" si="85"/>
        <v>25410</v>
      </c>
      <c r="I665" s="2">
        <v>8614</v>
      </c>
      <c r="J665" s="2">
        <f t="shared" si="86"/>
        <v>25410</v>
      </c>
      <c r="K665" s="2">
        <f t="shared" si="87"/>
        <v>25410</v>
      </c>
      <c r="L665" s="2">
        <f t="shared" si="88"/>
        <v>25410</v>
      </c>
      <c r="M665" s="2">
        <f t="shared" si="89"/>
        <v>25410</v>
      </c>
      <c r="N665" s="2">
        <f t="shared" si="90"/>
        <v>25410</v>
      </c>
      <c r="O665" s="96">
        <f t="shared" si="90"/>
        <v>25410</v>
      </c>
      <c r="P665" s="2"/>
    </row>
    <row r="666" spans="1:16" hidden="1" x14ac:dyDescent="0.2">
      <c r="A666">
        <v>1277</v>
      </c>
      <c r="B666">
        <v>1961</v>
      </c>
      <c r="C666" s="47">
        <f t="shared" ca="1" si="84"/>
        <v>63</v>
      </c>
      <c r="D666" s="2" t="s">
        <v>23</v>
      </c>
      <c r="E666" s="2" t="s">
        <v>32</v>
      </c>
      <c r="F666" s="2" t="s">
        <v>1310</v>
      </c>
      <c r="G666" s="4" t="str">
        <f t="shared" si="91"/>
        <v>13,260.00</v>
      </c>
      <c r="H666" s="32">
        <f t="shared" si="85"/>
        <v>13260</v>
      </c>
      <c r="I666" s="2">
        <v>7828</v>
      </c>
      <c r="J666" s="2">
        <f t="shared" si="86"/>
        <v>13260</v>
      </c>
      <c r="K666" s="2">
        <f t="shared" si="87"/>
        <v>13260</v>
      </c>
      <c r="L666" s="2">
        <f t="shared" si="88"/>
        <v>13260</v>
      </c>
      <c r="M666" s="2">
        <f t="shared" si="89"/>
        <v>13260</v>
      </c>
      <c r="N666" s="2">
        <f t="shared" si="90"/>
        <v>13260</v>
      </c>
      <c r="O666" s="96">
        <f t="shared" si="90"/>
        <v>13260</v>
      </c>
      <c r="P666" s="2"/>
    </row>
    <row r="667" spans="1:16" hidden="1" x14ac:dyDescent="0.2">
      <c r="A667">
        <v>3595</v>
      </c>
      <c r="B667">
        <v>1964</v>
      </c>
      <c r="C667" s="47">
        <f t="shared" ca="1" si="84"/>
        <v>60</v>
      </c>
      <c r="D667" s="2" t="s">
        <v>23</v>
      </c>
      <c r="E667" s="2" t="s">
        <v>32</v>
      </c>
      <c r="F667" s="2" t="s">
        <v>1311</v>
      </c>
      <c r="G667" s="4" t="str">
        <f t="shared" si="91"/>
        <v>42,691.00</v>
      </c>
      <c r="H667" s="32">
        <f t="shared" si="85"/>
        <v>42691</v>
      </c>
      <c r="I667" s="2">
        <v>1277</v>
      </c>
      <c r="J667" s="2">
        <f t="shared" si="86"/>
        <v>42691</v>
      </c>
      <c r="K667" s="2">
        <f t="shared" si="87"/>
        <v>42691</v>
      </c>
      <c r="L667" s="2">
        <f t="shared" si="88"/>
        <v>42691</v>
      </c>
      <c r="M667" s="2">
        <f t="shared" si="89"/>
        <v>42691</v>
      </c>
      <c r="N667" s="2">
        <f t="shared" si="90"/>
        <v>42691</v>
      </c>
      <c r="O667" s="96">
        <f t="shared" si="90"/>
        <v>42691</v>
      </c>
      <c r="P667" s="2"/>
    </row>
    <row r="668" spans="1:16" hidden="1" x14ac:dyDescent="0.2">
      <c r="A668">
        <v>5735</v>
      </c>
      <c r="B668">
        <v>1992</v>
      </c>
      <c r="C668" s="47">
        <f t="shared" ca="1" si="84"/>
        <v>32</v>
      </c>
      <c r="D668" s="2" t="s">
        <v>53</v>
      </c>
      <c r="E668" s="2" t="s">
        <v>32</v>
      </c>
      <c r="F668" s="2" t="s">
        <v>1312</v>
      </c>
      <c r="G668" s="4" t="str">
        <f t="shared" si="91"/>
        <v>36,138.00</v>
      </c>
      <c r="H668" s="32">
        <f t="shared" si="85"/>
        <v>36138</v>
      </c>
      <c r="I668" s="2">
        <v>3595</v>
      </c>
      <c r="J668" s="2">
        <f t="shared" si="86"/>
        <v>36138</v>
      </c>
      <c r="K668" s="2">
        <f t="shared" si="87"/>
        <v>36138</v>
      </c>
      <c r="L668" s="2">
        <f t="shared" si="88"/>
        <v>36138</v>
      </c>
      <c r="M668" s="2">
        <f t="shared" si="89"/>
        <v>36138</v>
      </c>
      <c r="N668" s="2">
        <f t="shared" si="90"/>
        <v>36138</v>
      </c>
      <c r="O668" s="96">
        <f t="shared" si="90"/>
        <v>36138</v>
      </c>
      <c r="P668" s="2"/>
    </row>
    <row r="669" spans="1:16" hidden="1" x14ac:dyDescent="0.2">
      <c r="A669">
        <v>5350</v>
      </c>
      <c r="B669">
        <v>1992</v>
      </c>
      <c r="C669" s="47">
        <f t="shared" ca="1" si="84"/>
        <v>32</v>
      </c>
      <c r="D669" s="2" t="s">
        <v>53</v>
      </c>
      <c r="E669" s="2" t="s">
        <v>32</v>
      </c>
      <c r="F669" s="2" t="s">
        <v>592</v>
      </c>
      <c r="G669" s="4" t="str">
        <f t="shared" si="91"/>
        <v>57,136.00</v>
      </c>
      <c r="H669" s="32">
        <f t="shared" si="85"/>
        <v>57136</v>
      </c>
      <c r="I669" s="2">
        <v>5735</v>
      </c>
      <c r="J669" s="2">
        <f t="shared" si="86"/>
        <v>57136</v>
      </c>
      <c r="K669" s="2">
        <f t="shared" si="87"/>
        <v>57136</v>
      </c>
      <c r="L669" s="2">
        <f t="shared" si="88"/>
        <v>57136</v>
      </c>
      <c r="M669" s="2">
        <f t="shared" si="89"/>
        <v>57136</v>
      </c>
      <c r="N669" s="2">
        <f t="shared" si="90"/>
        <v>57136</v>
      </c>
      <c r="O669" s="96">
        <f t="shared" si="90"/>
        <v>57136</v>
      </c>
      <c r="P669" s="2"/>
    </row>
    <row r="670" spans="1:16" hidden="1" x14ac:dyDescent="0.2">
      <c r="A670">
        <v>4137</v>
      </c>
      <c r="B670">
        <v>1949</v>
      </c>
      <c r="C670" s="47">
        <f t="shared" ca="1" si="84"/>
        <v>75</v>
      </c>
      <c r="D670" s="2" t="s">
        <v>40</v>
      </c>
      <c r="E670" s="2" t="s">
        <v>32</v>
      </c>
      <c r="F670" s="2" t="s">
        <v>1315</v>
      </c>
      <c r="G670" s="4" t="str">
        <f t="shared" si="91"/>
        <v>34,596.00</v>
      </c>
      <c r="H670" s="32">
        <f t="shared" si="85"/>
        <v>34596</v>
      </c>
      <c r="I670" s="2">
        <v>5350</v>
      </c>
      <c r="J670" s="2">
        <f t="shared" si="86"/>
        <v>34596</v>
      </c>
      <c r="K670" s="2">
        <f t="shared" si="87"/>
        <v>34596</v>
      </c>
      <c r="L670" s="2">
        <f t="shared" si="88"/>
        <v>34596</v>
      </c>
      <c r="M670" s="2">
        <f t="shared" si="89"/>
        <v>34596</v>
      </c>
      <c r="N670" s="2">
        <f t="shared" si="90"/>
        <v>34596</v>
      </c>
      <c r="O670" s="96">
        <f t="shared" si="90"/>
        <v>34596</v>
      </c>
      <c r="P670" s="2"/>
    </row>
    <row r="671" spans="1:16" hidden="1" x14ac:dyDescent="0.2">
      <c r="A671">
        <v>6357</v>
      </c>
      <c r="B671">
        <v>1960</v>
      </c>
      <c r="C671" s="47">
        <f t="shared" ca="1" si="84"/>
        <v>64</v>
      </c>
      <c r="D671" s="2" t="s">
        <v>40</v>
      </c>
      <c r="E671" s="2" t="s">
        <v>32</v>
      </c>
      <c r="F671" s="2" t="s">
        <v>1315</v>
      </c>
      <c r="G671" s="4" t="str">
        <f t="shared" si="91"/>
        <v>34,596.00</v>
      </c>
      <c r="H671" s="32">
        <f t="shared" si="85"/>
        <v>34596</v>
      </c>
      <c r="I671" s="2">
        <v>4137</v>
      </c>
      <c r="J671" s="2">
        <f t="shared" si="86"/>
        <v>34596</v>
      </c>
      <c r="K671" s="2">
        <f t="shared" si="87"/>
        <v>34596</v>
      </c>
      <c r="L671" s="2">
        <f t="shared" si="88"/>
        <v>34596</v>
      </c>
      <c r="M671" s="2">
        <f t="shared" si="89"/>
        <v>34596</v>
      </c>
      <c r="N671" s="2">
        <f t="shared" si="90"/>
        <v>34596</v>
      </c>
      <c r="O671" s="96">
        <f t="shared" si="90"/>
        <v>34596</v>
      </c>
      <c r="P671" s="2"/>
    </row>
    <row r="672" spans="1:16" hidden="1" x14ac:dyDescent="0.2">
      <c r="A672">
        <v>9316</v>
      </c>
      <c r="B672">
        <v>1953</v>
      </c>
      <c r="C672" s="47">
        <f t="shared" ca="1" si="84"/>
        <v>71</v>
      </c>
      <c r="D672" s="2" t="s">
        <v>23</v>
      </c>
      <c r="E672" s="2" t="s">
        <v>32</v>
      </c>
      <c r="F672" s="2" t="s">
        <v>1318</v>
      </c>
      <c r="G672" s="4" t="str">
        <f t="shared" si="91"/>
        <v>68,487.00</v>
      </c>
      <c r="H672" s="32">
        <f t="shared" si="85"/>
        <v>68487</v>
      </c>
      <c r="I672" s="2">
        <v>6357</v>
      </c>
      <c r="J672" s="2">
        <f t="shared" si="86"/>
        <v>68487</v>
      </c>
      <c r="K672" s="2">
        <f t="shared" si="87"/>
        <v>68487</v>
      </c>
      <c r="L672" s="2">
        <f t="shared" si="88"/>
        <v>68487</v>
      </c>
      <c r="M672" s="2">
        <f t="shared" si="89"/>
        <v>68487</v>
      </c>
      <c r="N672" s="2">
        <f t="shared" si="90"/>
        <v>68487</v>
      </c>
      <c r="O672" s="96">
        <f t="shared" si="90"/>
        <v>68487</v>
      </c>
      <c r="P672" s="2"/>
    </row>
    <row r="673" spans="1:16" hidden="1" x14ac:dyDescent="0.2">
      <c r="A673">
        <v>3578</v>
      </c>
      <c r="B673">
        <v>1950</v>
      </c>
      <c r="C673" s="47">
        <f t="shared" ca="1" si="84"/>
        <v>74</v>
      </c>
      <c r="D673" s="2" t="s">
        <v>23</v>
      </c>
      <c r="E673" s="2" t="s">
        <v>32</v>
      </c>
      <c r="F673" s="2" t="s">
        <v>1318</v>
      </c>
      <c r="G673" s="4" t="str">
        <f t="shared" si="91"/>
        <v>68,487.00</v>
      </c>
      <c r="H673" s="32">
        <f t="shared" si="85"/>
        <v>68487</v>
      </c>
      <c r="I673" s="2">
        <v>9316</v>
      </c>
      <c r="J673" s="2">
        <f t="shared" si="86"/>
        <v>68487</v>
      </c>
      <c r="K673" s="2">
        <f t="shared" si="87"/>
        <v>68487</v>
      </c>
      <c r="L673" s="2">
        <f t="shared" si="88"/>
        <v>68487</v>
      </c>
      <c r="M673" s="2">
        <f t="shared" si="89"/>
        <v>68487</v>
      </c>
      <c r="N673" s="2">
        <f t="shared" si="90"/>
        <v>68487</v>
      </c>
      <c r="O673" s="96">
        <f t="shared" si="90"/>
        <v>68487</v>
      </c>
      <c r="P673" s="2"/>
    </row>
    <row r="674" spans="1:16" hidden="1" x14ac:dyDescent="0.2">
      <c r="A674">
        <v>153</v>
      </c>
      <c r="B674">
        <v>1954</v>
      </c>
      <c r="C674" s="47">
        <f t="shared" ca="1" si="84"/>
        <v>70</v>
      </c>
      <c r="D674" s="2" t="s">
        <v>23</v>
      </c>
      <c r="E674" s="2" t="s">
        <v>32</v>
      </c>
      <c r="F674" s="2" t="s">
        <v>1326</v>
      </c>
      <c r="G674" s="4" t="str">
        <f t="shared" si="91"/>
        <v>74,190.00</v>
      </c>
      <c r="H674" s="32">
        <f t="shared" si="85"/>
        <v>74190</v>
      </c>
      <c r="I674" s="2">
        <v>3578</v>
      </c>
      <c r="J674" s="2">
        <f t="shared" si="86"/>
        <v>74190</v>
      </c>
      <c r="K674" s="2">
        <f t="shared" si="87"/>
        <v>74190</v>
      </c>
      <c r="L674" s="2">
        <f t="shared" si="88"/>
        <v>74190</v>
      </c>
      <c r="M674" s="2">
        <f t="shared" si="89"/>
        <v>74190</v>
      </c>
      <c r="N674" s="2">
        <f t="shared" si="90"/>
        <v>74190</v>
      </c>
      <c r="O674" s="96">
        <f t="shared" si="90"/>
        <v>74190</v>
      </c>
      <c r="P674" s="2"/>
    </row>
    <row r="675" spans="1:16" hidden="1" x14ac:dyDescent="0.2">
      <c r="A675">
        <v>10524</v>
      </c>
      <c r="B675">
        <v>1964</v>
      </c>
      <c r="C675" s="47">
        <f t="shared" ca="1" si="84"/>
        <v>60</v>
      </c>
      <c r="D675" s="2" t="s">
        <v>53</v>
      </c>
      <c r="E675" s="2" t="s">
        <v>32</v>
      </c>
      <c r="F675" s="2" t="s">
        <v>1327</v>
      </c>
      <c r="G675" s="4" t="str">
        <f t="shared" si="91"/>
        <v>32,765.00</v>
      </c>
      <c r="H675" s="32">
        <f t="shared" si="85"/>
        <v>32765</v>
      </c>
      <c r="I675" s="2">
        <v>153</v>
      </c>
      <c r="J675" s="2">
        <f t="shared" si="86"/>
        <v>32765</v>
      </c>
      <c r="K675" s="2">
        <f t="shared" si="87"/>
        <v>32765</v>
      </c>
      <c r="L675" s="2">
        <f t="shared" si="88"/>
        <v>32765</v>
      </c>
      <c r="M675" s="2">
        <f t="shared" si="89"/>
        <v>32765</v>
      </c>
      <c r="N675" s="2">
        <f t="shared" si="90"/>
        <v>32765</v>
      </c>
      <c r="O675" s="96">
        <f t="shared" si="90"/>
        <v>32765</v>
      </c>
      <c r="P675" s="2"/>
    </row>
    <row r="676" spans="1:16" hidden="1" x14ac:dyDescent="0.2">
      <c r="A676">
        <v>1518</v>
      </c>
      <c r="B676">
        <v>1966</v>
      </c>
      <c r="C676" s="47">
        <f t="shared" ca="1" si="84"/>
        <v>58</v>
      </c>
      <c r="D676" s="2" t="s">
        <v>43</v>
      </c>
      <c r="E676" s="2" t="s">
        <v>32</v>
      </c>
      <c r="F676" s="2" t="s">
        <v>1328</v>
      </c>
      <c r="G676" s="4" t="str">
        <f t="shared" si="91"/>
        <v>22,212.00</v>
      </c>
      <c r="H676" s="32">
        <f t="shared" si="85"/>
        <v>22212</v>
      </c>
      <c r="I676" s="2">
        <v>10524</v>
      </c>
      <c r="J676" s="2">
        <f t="shared" si="86"/>
        <v>22212</v>
      </c>
      <c r="K676" s="2">
        <f t="shared" si="87"/>
        <v>22212</v>
      </c>
      <c r="L676" s="2">
        <f t="shared" si="88"/>
        <v>22212</v>
      </c>
      <c r="M676" s="2">
        <f t="shared" si="89"/>
        <v>22212</v>
      </c>
      <c r="N676" s="2">
        <f t="shared" si="90"/>
        <v>22212</v>
      </c>
      <c r="O676" s="96">
        <f t="shared" si="90"/>
        <v>22212</v>
      </c>
      <c r="P676" s="2"/>
    </row>
    <row r="677" spans="1:16" hidden="1" x14ac:dyDescent="0.2">
      <c r="A677">
        <v>2036</v>
      </c>
      <c r="B677">
        <v>1974</v>
      </c>
      <c r="C677" s="47">
        <f t="shared" ca="1" si="84"/>
        <v>50</v>
      </c>
      <c r="D677" s="2" t="s">
        <v>23</v>
      </c>
      <c r="E677" s="2" t="s">
        <v>32</v>
      </c>
      <c r="F677" s="2" t="s">
        <v>1330</v>
      </c>
      <c r="G677" s="4" t="str">
        <f t="shared" si="91"/>
        <v>26,067.00</v>
      </c>
      <c r="H677" s="32">
        <f t="shared" si="85"/>
        <v>26067</v>
      </c>
      <c r="I677" s="2">
        <v>1518</v>
      </c>
      <c r="J677" s="2">
        <f t="shared" si="86"/>
        <v>26067</v>
      </c>
      <c r="K677" s="2">
        <f t="shared" si="87"/>
        <v>26067</v>
      </c>
      <c r="L677" s="2">
        <f t="shared" si="88"/>
        <v>26067</v>
      </c>
      <c r="M677" s="2">
        <f t="shared" si="89"/>
        <v>26067</v>
      </c>
      <c r="N677" s="2">
        <f t="shared" si="90"/>
        <v>26067</v>
      </c>
      <c r="O677" s="96">
        <f t="shared" si="90"/>
        <v>26067</v>
      </c>
      <c r="P677" s="2"/>
    </row>
    <row r="678" spans="1:16" hidden="1" x14ac:dyDescent="0.2">
      <c r="A678">
        <v>9495</v>
      </c>
      <c r="B678">
        <v>1983</v>
      </c>
      <c r="C678" s="47">
        <f t="shared" ca="1" si="84"/>
        <v>41</v>
      </c>
      <c r="D678" s="2" t="s">
        <v>23</v>
      </c>
      <c r="E678" s="2" t="s">
        <v>32</v>
      </c>
      <c r="F678" s="2" t="s">
        <v>1335</v>
      </c>
      <c r="G678" s="4" t="str">
        <f t="shared" si="91"/>
        <v>19,107.00</v>
      </c>
      <c r="H678" s="32">
        <f t="shared" si="85"/>
        <v>19107</v>
      </c>
      <c r="I678" s="2">
        <v>2036</v>
      </c>
      <c r="J678" s="2">
        <f t="shared" si="86"/>
        <v>19107</v>
      </c>
      <c r="K678" s="2">
        <f t="shared" si="87"/>
        <v>19107</v>
      </c>
      <c r="L678" s="2">
        <f t="shared" si="88"/>
        <v>19107</v>
      </c>
      <c r="M678" s="2">
        <f t="shared" si="89"/>
        <v>19107</v>
      </c>
      <c r="N678" s="2">
        <f t="shared" si="90"/>
        <v>19107</v>
      </c>
      <c r="O678" s="96">
        <f t="shared" si="90"/>
        <v>19107</v>
      </c>
      <c r="P678" s="2"/>
    </row>
    <row r="679" spans="1:16" hidden="1" x14ac:dyDescent="0.2">
      <c r="A679">
        <v>2631</v>
      </c>
      <c r="B679">
        <v>1983</v>
      </c>
      <c r="C679" s="47">
        <f t="shared" ca="1" si="84"/>
        <v>41</v>
      </c>
      <c r="D679" s="2" t="s">
        <v>23</v>
      </c>
      <c r="E679" s="2" t="s">
        <v>32</v>
      </c>
      <c r="F679" s="2" t="s">
        <v>1093</v>
      </c>
      <c r="G679" s="4" t="str">
        <f t="shared" si="91"/>
        <v>62,187.00</v>
      </c>
      <c r="H679" s="32">
        <f t="shared" si="85"/>
        <v>62187</v>
      </c>
      <c r="I679" s="2">
        <v>9495</v>
      </c>
      <c r="J679" s="2">
        <f t="shared" si="86"/>
        <v>62187</v>
      </c>
      <c r="K679" s="2">
        <f t="shared" si="87"/>
        <v>62187</v>
      </c>
      <c r="L679" s="2">
        <f t="shared" si="88"/>
        <v>62187</v>
      </c>
      <c r="M679" s="2">
        <f t="shared" si="89"/>
        <v>62187</v>
      </c>
      <c r="N679" s="2">
        <f t="shared" si="90"/>
        <v>62187</v>
      </c>
      <c r="O679" s="96">
        <f t="shared" si="90"/>
        <v>62187</v>
      </c>
      <c r="P679" s="2"/>
    </row>
    <row r="680" spans="1:16" hidden="1" x14ac:dyDescent="0.2">
      <c r="A680">
        <v>6312</v>
      </c>
      <c r="B680">
        <v>1960</v>
      </c>
      <c r="C680" s="47">
        <f t="shared" ca="1" si="84"/>
        <v>64</v>
      </c>
      <c r="D680" s="2" t="s">
        <v>40</v>
      </c>
      <c r="E680" s="2" t="s">
        <v>32</v>
      </c>
      <c r="F680" s="2" t="s">
        <v>1351</v>
      </c>
      <c r="G680" s="4" t="str">
        <f t="shared" si="91"/>
        <v>37,633.00</v>
      </c>
      <c r="H680" s="32">
        <f t="shared" si="85"/>
        <v>37633</v>
      </c>
      <c r="I680" s="2">
        <v>2631</v>
      </c>
      <c r="J680" s="2">
        <f t="shared" si="86"/>
        <v>37633</v>
      </c>
      <c r="K680" s="2">
        <f t="shared" si="87"/>
        <v>37633</v>
      </c>
      <c r="L680" s="2">
        <f t="shared" si="88"/>
        <v>37633</v>
      </c>
      <c r="M680" s="2">
        <f t="shared" si="89"/>
        <v>37633</v>
      </c>
      <c r="N680" s="2">
        <f t="shared" si="90"/>
        <v>37633</v>
      </c>
      <c r="O680" s="96">
        <f t="shared" si="90"/>
        <v>37633</v>
      </c>
      <c r="P680" s="2"/>
    </row>
    <row r="681" spans="1:16" hidden="1" x14ac:dyDescent="0.2">
      <c r="A681">
        <v>615</v>
      </c>
      <c r="B681">
        <v>1961</v>
      </c>
      <c r="C681" s="47">
        <f t="shared" ca="1" si="84"/>
        <v>63</v>
      </c>
      <c r="D681" s="2" t="s">
        <v>40</v>
      </c>
      <c r="E681" s="2" t="s">
        <v>32</v>
      </c>
      <c r="F681" s="2" t="s">
        <v>1353</v>
      </c>
      <c r="G681" s="4" t="str">
        <f t="shared" si="91"/>
        <v>36,947.00</v>
      </c>
      <c r="H681" s="32">
        <f t="shared" si="85"/>
        <v>36947</v>
      </c>
      <c r="I681" s="2">
        <v>6312</v>
      </c>
      <c r="J681" s="2">
        <f t="shared" si="86"/>
        <v>36947</v>
      </c>
      <c r="K681" s="2">
        <f t="shared" si="87"/>
        <v>36947</v>
      </c>
      <c r="L681" s="2">
        <f t="shared" si="88"/>
        <v>36947</v>
      </c>
      <c r="M681" s="2">
        <f t="shared" si="89"/>
        <v>36947</v>
      </c>
      <c r="N681" s="2">
        <f t="shared" si="90"/>
        <v>36947</v>
      </c>
      <c r="O681" s="96">
        <f t="shared" si="90"/>
        <v>36947</v>
      </c>
      <c r="P681" s="2"/>
    </row>
    <row r="682" spans="1:16" hidden="1" x14ac:dyDescent="0.2">
      <c r="A682">
        <v>4406</v>
      </c>
      <c r="B682">
        <v>1971</v>
      </c>
      <c r="C682" s="47">
        <f t="shared" ca="1" si="84"/>
        <v>53</v>
      </c>
      <c r="D682" s="2" t="s">
        <v>23</v>
      </c>
      <c r="E682" s="2" t="s">
        <v>32</v>
      </c>
      <c r="F682" s="2" t="s">
        <v>1355</v>
      </c>
      <c r="G682" s="4" t="str">
        <f t="shared" si="91"/>
        <v>53,154.00</v>
      </c>
      <c r="H682" s="32">
        <f t="shared" si="85"/>
        <v>53154</v>
      </c>
      <c r="I682" s="2">
        <v>615</v>
      </c>
      <c r="J682" s="2">
        <f t="shared" si="86"/>
        <v>53154</v>
      </c>
      <c r="K682" s="2">
        <f t="shared" si="87"/>
        <v>53154</v>
      </c>
      <c r="L682" s="2">
        <f t="shared" si="88"/>
        <v>53154</v>
      </c>
      <c r="M682" s="2">
        <f t="shared" si="89"/>
        <v>53154</v>
      </c>
      <c r="N682" s="2">
        <f t="shared" si="90"/>
        <v>53154</v>
      </c>
      <c r="O682" s="96">
        <f t="shared" si="90"/>
        <v>53154</v>
      </c>
      <c r="P682" s="2"/>
    </row>
    <row r="683" spans="1:16" hidden="1" x14ac:dyDescent="0.2">
      <c r="A683">
        <v>10061</v>
      </c>
      <c r="B683">
        <v>1951</v>
      </c>
      <c r="C683" s="47">
        <f t="shared" ca="1" si="84"/>
        <v>73</v>
      </c>
      <c r="D683" s="2" t="s">
        <v>40</v>
      </c>
      <c r="E683" s="2" t="s">
        <v>32</v>
      </c>
      <c r="F683" s="2" t="s">
        <v>1356</v>
      </c>
      <c r="G683" s="4" t="str">
        <f t="shared" si="91"/>
        <v>65,695.00</v>
      </c>
      <c r="H683" s="32">
        <f t="shared" si="85"/>
        <v>65695</v>
      </c>
      <c r="I683" s="2">
        <v>4406</v>
      </c>
      <c r="J683" s="2">
        <f t="shared" si="86"/>
        <v>65695</v>
      </c>
      <c r="K683" s="2">
        <f t="shared" si="87"/>
        <v>65695</v>
      </c>
      <c r="L683" s="2">
        <f t="shared" si="88"/>
        <v>65695</v>
      </c>
      <c r="M683" s="2">
        <f t="shared" si="89"/>
        <v>65695</v>
      </c>
      <c r="N683" s="2">
        <f t="shared" si="90"/>
        <v>65695</v>
      </c>
      <c r="O683" s="96">
        <f t="shared" si="90"/>
        <v>65695</v>
      </c>
      <c r="P683" s="2"/>
    </row>
    <row r="684" spans="1:16" hidden="1" x14ac:dyDescent="0.2">
      <c r="A684">
        <v>10619</v>
      </c>
      <c r="B684">
        <v>1995</v>
      </c>
      <c r="C684" s="47">
        <f t="shared" ca="1" si="84"/>
        <v>29</v>
      </c>
      <c r="D684" s="2" t="s">
        <v>23</v>
      </c>
      <c r="E684" s="2" t="s">
        <v>32</v>
      </c>
      <c r="F684" s="2" t="s">
        <v>1362</v>
      </c>
      <c r="G684" s="4" t="str">
        <f t="shared" si="91"/>
        <v>26,228.00</v>
      </c>
      <c r="H684" s="32">
        <f t="shared" si="85"/>
        <v>26228</v>
      </c>
      <c r="I684" s="2">
        <v>10061</v>
      </c>
      <c r="J684" s="2">
        <f t="shared" si="86"/>
        <v>26228</v>
      </c>
      <c r="K684" s="2">
        <f t="shared" si="87"/>
        <v>26228</v>
      </c>
      <c r="L684" s="2">
        <f t="shared" si="88"/>
        <v>26228</v>
      </c>
      <c r="M684" s="2">
        <f t="shared" si="89"/>
        <v>26228</v>
      </c>
      <c r="N684" s="2">
        <f t="shared" si="90"/>
        <v>26228</v>
      </c>
      <c r="O684" s="96">
        <f t="shared" si="90"/>
        <v>26228</v>
      </c>
      <c r="P684" s="2"/>
    </row>
    <row r="685" spans="1:16" hidden="1" x14ac:dyDescent="0.2">
      <c r="A685">
        <v>4945</v>
      </c>
      <c r="B685">
        <v>1954</v>
      </c>
      <c r="C685" s="47">
        <f t="shared" ca="1" si="84"/>
        <v>70</v>
      </c>
      <c r="D685" s="2" t="s">
        <v>53</v>
      </c>
      <c r="E685" s="2" t="s">
        <v>32</v>
      </c>
      <c r="F685" s="2" t="s">
        <v>1363</v>
      </c>
      <c r="G685" s="4" t="str">
        <f t="shared" si="91"/>
        <v>37,787.00</v>
      </c>
      <c r="H685" s="32">
        <f t="shared" si="85"/>
        <v>37787</v>
      </c>
      <c r="I685" s="2">
        <v>10619</v>
      </c>
      <c r="J685" s="2">
        <f t="shared" si="86"/>
        <v>37787</v>
      </c>
      <c r="K685" s="2">
        <f t="shared" si="87"/>
        <v>37787</v>
      </c>
      <c r="L685" s="2">
        <f t="shared" si="88"/>
        <v>37787</v>
      </c>
      <c r="M685" s="2">
        <f t="shared" si="89"/>
        <v>37787</v>
      </c>
      <c r="N685" s="2">
        <f t="shared" si="90"/>
        <v>37787</v>
      </c>
      <c r="O685" s="96">
        <f t="shared" si="90"/>
        <v>37787</v>
      </c>
      <c r="P685" s="2"/>
    </row>
    <row r="686" spans="1:16" hidden="1" x14ac:dyDescent="0.2">
      <c r="A686">
        <v>1777</v>
      </c>
      <c r="B686">
        <v>1981</v>
      </c>
      <c r="C686" s="47">
        <f t="shared" ca="1" si="84"/>
        <v>43</v>
      </c>
      <c r="D686" s="2" t="s">
        <v>40</v>
      </c>
      <c r="E686" s="2" t="s">
        <v>32</v>
      </c>
      <c r="F686" s="2" t="s">
        <v>1364</v>
      </c>
      <c r="G686" s="4" t="str">
        <f t="shared" si="91"/>
        <v>37,087.00</v>
      </c>
      <c r="H686" s="32">
        <f t="shared" si="85"/>
        <v>37087</v>
      </c>
      <c r="I686" s="2">
        <v>4945</v>
      </c>
      <c r="J686" s="2">
        <f t="shared" si="86"/>
        <v>37087</v>
      </c>
      <c r="K686" s="2">
        <f t="shared" si="87"/>
        <v>37087</v>
      </c>
      <c r="L686" s="2">
        <f t="shared" si="88"/>
        <v>37087</v>
      </c>
      <c r="M686" s="2">
        <f t="shared" si="89"/>
        <v>37087</v>
      </c>
      <c r="N686" s="2">
        <f t="shared" si="90"/>
        <v>37087</v>
      </c>
      <c r="O686" s="96">
        <f t="shared" si="90"/>
        <v>37087</v>
      </c>
      <c r="P686" s="2"/>
    </row>
    <row r="687" spans="1:16" hidden="1" x14ac:dyDescent="0.2">
      <c r="A687">
        <v>4023</v>
      </c>
      <c r="B687">
        <v>1971</v>
      </c>
      <c r="C687" s="47">
        <f t="shared" ca="1" si="84"/>
        <v>53</v>
      </c>
      <c r="D687" s="2" t="s">
        <v>40</v>
      </c>
      <c r="E687" s="2" t="s">
        <v>32</v>
      </c>
      <c r="F687" s="2" t="s">
        <v>1366</v>
      </c>
      <c r="G687" s="4" t="str">
        <f t="shared" si="91"/>
        <v>36,930.00</v>
      </c>
      <c r="H687" s="32">
        <f t="shared" si="85"/>
        <v>36930</v>
      </c>
      <c r="I687" s="2">
        <v>1777</v>
      </c>
      <c r="J687" s="2">
        <f t="shared" si="86"/>
        <v>36930</v>
      </c>
      <c r="K687" s="2">
        <f t="shared" si="87"/>
        <v>36930</v>
      </c>
      <c r="L687" s="2">
        <f t="shared" si="88"/>
        <v>36930</v>
      </c>
      <c r="M687" s="2">
        <f t="shared" si="89"/>
        <v>36930</v>
      </c>
      <c r="N687" s="2">
        <f t="shared" si="90"/>
        <v>36930</v>
      </c>
      <c r="O687" s="96">
        <f t="shared" si="90"/>
        <v>36930</v>
      </c>
      <c r="P687" s="2"/>
    </row>
    <row r="688" spans="1:16" hidden="1" x14ac:dyDescent="0.2">
      <c r="A688">
        <v>7922</v>
      </c>
      <c r="B688">
        <v>1952</v>
      </c>
      <c r="C688" s="47">
        <f t="shared" ca="1" si="84"/>
        <v>72</v>
      </c>
      <c r="D688" s="2" t="s">
        <v>53</v>
      </c>
      <c r="E688" s="2" t="s">
        <v>32</v>
      </c>
      <c r="F688" s="2" t="s">
        <v>1369</v>
      </c>
      <c r="G688" s="4" t="str">
        <f t="shared" si="91"/>
        <v>43,641.00</v>
      </c>
      <c r="H688" s="32">
        <f t="shared" si="85"/>
        <v>43641</v>
      </c>
      <c r="I688" s="2">
        <v>4023</v>
      </c>
      <c r="J688" s="2">
        <f t="shared" si="86"/>
        <v>43641</v>
      </c>
      <c r="K688" s="2">
        <f t="shared" si="87"/>
        <v>43641</v>
      </c>
      <c r="L688" s="2">
        <f t="shared" si="88"/>
        <v>43641</v>
      </c>
      <c r="M688" s="2">
        <f t="shared" si="89"/>
        <v>43641</v>
      </c>
      <c r="N688" s="2">
        <f t="shared" si="90"/>
        <v>43641</v>
      </c>
      <c r="O688" s="96">
        <f t="shared" si="90"/>
        <v>43641</v>
      </c>
      <c r="P688" s="2"/>
    </row>
    <row r="689" spans="1:16" hidden="1" x14ac:dyDescent="0.2">
      <c r="A689">
        <v>10699</v>
      </c>
      <c r="B689">
        <v>1986</v>
      </c>
      <c r="C689" s="47">
        <f t="shared" ca="1" si="84"/>
        <v>38</v>
      </c>
      <c r="D689" s="2" t="s">
        <v>23</v>
      </c>
      <c r="E689" s="2" t="s">
        <v>32</v>
      </c>
      <c r="F689" s="2" t="s">
        <v>1370</v>
      </c>
      <c r="G689" s="4" t="str">
        <f t="shared" si="91"/>
        <v>75,903.00</v>
      </c>
      <c r="H689" s="32">
        <f t="shared" si="85"/>
        <v>75903</v>
      </c>
      <c r="I689" s="2">
        <v>7922</v>
      </c>
      <c r="J689" s="2">
        <f t="shared" si="86"/>
        <v>75903</v>
      </c>
      <c r="K689" s="2">
        <f t="shared" si="87"/>
        <v>75903</v>
      </c>
      <c r="L689" s="2">
        <f t="shared" si="88"/>
        <v>75903</v>
      </c>
      <c r="M689" s="2">
        <f t="shared" si="89"/>
        <v>75903</v>
      </c>
      <c r="N689" s="2">
        <f t="shared" si="90"/>
        <v>75903</v>
      </c>
      <c r="O689" s="96">
        <f t="shared" si="90"/>
        <v>75903</v>
      </c>
      <c r="P689" s="2"/>
    </row>
    <row r="690" spans="1:16" hidden="1" x14ac:dyDescent="0.2">
      <c r="A690">
        <v>7516</v>
      </c>
      <c r="B690">
        <v>1984</v>
      </c>
      <c r="C690" s="47">
        <f t="shared" ca="1" si="84"/>
        <v>40</v>
      </c>
      <c r="D690" s="2" t="s">
        <v>23</v>
      </c>
      <c r="E690" s="2" t="s">
        <v>32</v>
      </c>
      <c r="F690" s="2" t="s">
        <v>1371</v>
      </c>
      <c r="G690" s="4" t="str">
        <f t="shared" si="91"/>
        <v>71,391.00</v>
      </c>
      <c r="H690" s="32">
        <f t="shared" si="85"/>
        <v>71391</v>
      </c>
      <c r="I690" s="2">
        <v>10699</v>
      </c>
      <c r="J690" s="2">
        <f t="shared" si="86"/>
        <v>71391</v>
      </c>
      <c r="K690" s="2">
        <f t="shared" si="87"/>
        <v>71391</v>
      </c>
      <c r="L690" s="2">
        <f t="shared" si="88"/>
        <v>71391</v>
      </c>
      <c r="M690" s="2">
        <f t="shared" si="89"/>
        <v>71391</v>
      </c>
      <c r="N690" s="2">
        <f t="shared" si="90"/>
        <v>71391</v>
      </c>
      <c r="O690" s="96">
        <f t="shared" si="90"/>
        <v>71391</v>
      </c>
      <c r="P690" s="2"/>
    </row>
    <row r="691" spans="1:16" hidden="1" x14ac:dyDescent="0.2">
      <c r="A691">
        <v>3129</v>
      </c>
      <c r="B691">
        <v>1984</v>
      </c>
      <c r="C691" s="47">
        <f t="shared" ca="1" si="84"/>
        <v>40</v>
      </c>
      <c r="D691" s="2" t="s">
        <v>40</v>
      </c>
      <c r="E691" s="2" t="s">
        <v>32</v>
      </c>
      <c r="F691" s="2" t="s">
        <v>1372</v>
      </c>
      <c r="G691" s="4" t="str">
        <f t="shared" si="91"/>
        <v>16,927.00</v>
      </c>
      <c r="H691" s="32">
        <f t="shared" si="85"/>
        <v>16927</v>
      </c>
      <c r="I691" s="2">
        <v>7516</v>
      </c>
      <c r="J691" s="2">
        <f t="shared" si="86"/>
        <v>16927</v>
      </c>
      <c r="K691" s="2">
        <f t="shared" si="87"/>
        <v>16927</v>
      </c>
      <c r="L691" s="2">
        <f t="shared" si="88"/>
        <v>16927</v>
      </c>
      <c r="M691" s="2">
        <f t="shared" si="89"/>
        <v>16927</v>
      </c>
      <c r="N691" s="2">
        <f t="shared" si="90"/>
        <v>16927</v>
      </c>
      <c r="O691" s="96">
        <f t="shared" si="90"/>
        <v>16927</v>
      </c>
      <c r="P691" s="2"/>
    </row>
    <row r="692" spans="1:16" hidden="1" x14ac:dyDescent="0.2">
      <c r="A692">
        <v>5121</v>
      </c>
      <c r="B692">
        <v>1978</v>
      </c>
      <c r="C692" s="47">
        <f t="shared" ca="1" si="84"/>
        <v>46</v>
      </c>
      <c r="D692" s="2" t="s">
        <v>23</v>
      </c>
      <c r="E692" s="2" t="s">
        <v>32</v>
      </c>
      <c r="F692" s="2" t="s">
        <v>1374</v>
      </c>
      <c r="G692" s="4" t="str">
        <f t="shared" si="91"/>
        <v>53,858.00</v>
      </c>
      <c r="H692" s="32">
        <f t="shared" si="85"/>
        <v>53858</v>
      </c>
      <c r="I692" s="2">
        <v>3129</v>
      </c>
      <c r="J692" s="2">
        <f t="shared" si="86"/>
        <v>53858</v>
      </c>
      <c r="K692" s="2">
        <f t="shared" si="87"/>
        <v>53858</v>
      </c>
      <c r="L692" s="2">
        <f t="shared" si="88"/>
        <v>53858</v>
      </c>
      <c r="M692" s="2">
        <f t="shared" si="89"/>
        <v>53858</v>
      </c>
      <c r="N692" s="2">
        <f t="shared" si="90"/>
        <v>53858</v>
      </c>
      <c r="O692" s="96">
        <f t="shared" si="90"/>
        <v>53858</v>
      </c>
      <c r="P692" s="2"/>
    </row>
    <row r="693" spans="1:16" hidden="1" x14ac:dyDescent="0.2">
      <c r="A693">
        <v>2186</v>
      </c>
      <c r="B693">
        <v>1978</v>
      </c>
      <c r="C693" s="47">
        <f t="shared" ca="1" si="84"/>
        <v>46</v>
      </c>
      <c r="D693" s="2" t="s">
        <v>23</v>
      </c>
      <c r="E693" s="2" t="s">
        <v>32</v>
      </c>
      <c r="F693" s="2" t="s">
        <v>1377</v>
      </c>
      <c r="G693" s="4" t="str">
        <f t="shared" si="91"/>
        <v>63,943.00</v>
      </c>
      <c r="H693" s="32">
        <f t="shared" si="85"/>
        <v>63943</v>
      </c>
      <c r="I693" s="2">
        <v>5121</v>
      </c>
      <c r="J693" s="2">
        <f t="shared" si="86"/>
        <v>63943</v>
      </c>
      <c r="K693" s="2">
        <f t="shared" si="87"/>
        <v>63943</v>
      </c>
      <c r="L693" s="2">
        <f t="shared" si="88"/>
        <v>63943</v>
      </c>
      <c r="M693" s="2">
        <f t="shared" si="89"/>
        <v>63943</v>
      </c>
      <c r="N693" s="2">
        <f t="shared" si="90"/>
        <v>63943</v>
      </c>
      <c r="O693" s="96">
        <f t="shared" si="90"/>
        <v>63943</v>
      </c>
      <c r="P693" s="2"/>
    </row>
    <row r="694" spans="1:16" hidden="1" x14ac:dyDescent="0.2">
      <c r="A694">
        <v>10548</v>
      </c>
      <c r="B694">
        <v>1996</v>
      </c>
      <c r="C694" s="47">
        <f t="shared" ca="1" si="84"/>
        <v>28</v>
      </c>
      <c r="D694" s="2" t="s">
        <v>53</v>
      </c>
      <c r="E694" s="2" t="s">
        <v>32</v>
      </c>
      <c r="F694" s="2" t="s">
        <v>1382</v>
      </c>
      <c r="G694" s="4" t="str">
        <f t="shared" si="91"/>
        <v>54,348.00</v>
      </c>
      <c r="H694" s="32">
        <f t="shared" si="85"/>
        <v>54348</v>
      </c>
      <c r="I694" s="2">
        <v>2186</v>
      </c>
      <c r="J694" s="2">
        <f t="shared" si="86"/>
        <v>54348</v>
      </c>
      <c r="K694" s="2">
        <f t="shared" si="87"/>
        <v>54348</v>
      </c>
      <c r="L694" s="2">
        <f t="shared" si="88"/>
        <v>54348</v>
      </c>
      <c r="M694" s="2">
        <f t="shared" si="89"/>
        <v>54348</v>
      </c>
      <c r="N694" s="2">
        <f t="shared" si="90"/>
        <v>54348</v>
      </c>
      <c r="O694" s="96">
        <f t="shared" si="90"/>
        <v>54348</v>
      </c>
      <c r="P694" s="2"/>
    </row>
    <row r="695" spans="1:16" hidden="1" x14ac:dyDescent="0.2">
      <c r="A695">
        <v>6384</v>
      </c>
      <c r="B695">
        <v>1979</v>
      </c>
      <c r="C695" s="47">
        <f t="shared" ca="1" si="84"/>
        <v>45</v>
      </c>
      <c r="D695" s="2" t="s">
        <v>23</v>
      </c>
      <c r="E695" s="2" t="s">
        <v>32</v>
      </c>
      <c r="F695" s="2" t="s">
        <v>1383</v>
      </c>
      <c r="G695" s="4" t="str">
        <f t="shared" si="91"/>
        <v>54,984.00</v>
      </c>
      <c r="H695" s="32">
        <f t="shared" si="85"/>
        <v>54984</v>
      </c>
      <c r="I695" s="2">
        <v>10548</v>
      </c>
      <c r="J695" s="2">
        <f t="shared" si="86"/>
        <v>54984</v>
      </c>
      <c r="K695" s="2">
        <f t="shared" si="87"/>
        <v>54984</v>
      </c>
      <c r="L695" s="2">
        <f t="shared" si="88"/>
        <v>54984</v>
      </c>
      <c r="M695" s="2">
        <f t="shared" si="89"/>
        <v>54984</v>
      </c>
      <c r="N695" s="2">
        <f t="shared" si="90"/>
        <v>54984</v>
      </c>
      <c r="O695" s="96">
        <f t="shared" si="90"/>
        <v>54984</v>
      </c>
      <c r="P695" s="2"/>
    </row>
    <row r="696" spans="1:16" hidden="1" x14ac:dyDescent="0.2">
      <c r="A696">
        <v>2625</v>
      </c>
      <c r="B696">
        <v>1955</v>
      </c>
      <c r="C696" s="47">
        <f t="shared" ca="1" si="84"/>
        <v>69</v>
      </c>
      <c r="D696" s="2" t="s">
        <v>23</v>
      </c>
      <c r="E696" s="2" t="s">
        <v>32</v>
      </c>
      <c r="F696" s="2" t="s">
        <v>1389</v>
      </c>
      <c r="G696" s="4" t="str">
        <f t="shared" si="91"/>
        <v>51,948.00</v>
      </c>
      <c r="H696" s="32">
        <f t="shared" si="85"/>
        <v>51948</v>
      </c>
      <c r="I696" s="2">
        <v>6384</v>
      </c>
      <c r="J696" s="2">
        <f t="shared" si="86"/>
        <v>51948</v>
      </c>
      <c r="K696" s="2">
        <f t="shared" si="87"/>
        <v>51948</v>
      </c>
      <c r="L696" s="2">
        <f t="shared" si="88"/>
        <v>51948</v>
      </c>
      <c r="M696" s="2">
        <f t="shared" si="89"/>
        <v>51948</v>
      </c>
      <c r="N696" s="2">
        <f t="shared" si="90"/>
        <v>51948</v>
      </c>
      <c r="O696" s="96">
        <f t="shared" si="90"/>
        <v>51948</v>
      </c>
      <c r="P696" s="2"/>
    </row>
    <row r="697" spans="1:16" hidden="1" x14ac:dyDescent="0.2">
      <c r="A697">
        <v>1676</v>
      </c>
      <c r="B697">
        <v>1976</v>
      </c>
      <c r="C697" s="47">
        <f t="shared" ca="1" si="84"/>
        <v>48</v>
      </c>
      <c r="D697" s="2" t="s">
        <v>23</v>
      </c>
      <c r="E697" s="2" t="s">
        <v>32</v>
      </c>
      <c r="F697" s="2" t="s">
        <v>1391</v>
      </c>
      <c r="G697" s="4" t="str">
        <f t="shared" si="91"/>
        <v>25,293.00</v>
      </c>
      <c r="H697" s="32">
        <f t="shared" si="85"/>
        <v>25293</v>
      </c>
      <c r="I697" s="2">
        <v>2625</v>
      </c>
      <c r="J697" s="2">
        <f t="shared" si="86"/>
        <v>25293</v>
      </c>
      <c r="K697" s="2">
        <f t="shared" si="87"/>
        <v>25293</v>
      </c>
      <c r="L697" s="2">
        <f t="shared" si="88"/>
        <v>25293</v>
      </c>
      <c r="M697" s="2">
        <f t="shared" si="89"/>
        <v>25293</v>
      </c>
      <c r="N697" s="2">
        <f t="shared" si="90"/>
        <v>25293</v>
      </c>
      <c r="O697" s="96">
        <f t="shared" si="90"/>
        <v>25293</v>
      </c>
      <c r="P697" s="2"/>
    </row>
    <row r="698" spans="1:16" hidden="1" x14ac:dyDescent="0.2">
      <c r="A698">
        <v>5534</v>
      </c>
      <c r="B698">
        <v>1976</v>
      </c>
      <c r="C698" s="47">
        <f t="shared" ca="1" si="84"/>
        <v>48</v>
      </c>
      <c r="D698" s="2" t="s">
        <v>23</v>
      </c>
      <c r="E698" s="2" t="s">
        <v>32</v>
      </c>
      <c r="F698" s="2" t="s">
        <v>1391</v>
      </c>
      <c r="G698" s="4" t="str">
        <f t="shared" si="91"/>
        <v>25,293.00</v>
      </c>
      <c r="H698" s="32">
        <f t="shared" si="85"/>
        <v>25293</v>
      </c>
      <c r="I698" s="2">
        <v>1676</v>
      </c>
      <c r="J698" s="2">
        <f t="shared" si="86"/>
        <v>25293</v>
      </c>
      <c r="K698" s="2">
        <f t="shared" si="87"/>
        <v>25293</v>
      </c>
      <c r="L698" s="2">
        <f t="shared" si="88"/>
        <v>25293</v>
      </c>
      <c r="M698" s="2">
        <f t="shared" si="89"/>
        <v>25293</v>
      </c>
      <c r="N698" s="2">
        <f t="shared" si="90"/>
        <v>25293</v>
      </c>
      <c r="O698" s="96">
        <f t="shared" si="90"/>
        <v>25293</v>
      </c>
      <c r="P698" s="2"/>
    </row>
    <row r="699" spans="1:16" hidden="1" x14ac:dyDescent="0.2">
      <c r="A699">
        <v>6859</v>
      </c>
      <c r="B699">
        <v>1988</v>
      </c>
      <c r="C699" s="47">
        <f t="shared" ca="1" si="84"/>
        <v>36</v>
      </c>
      <c r="D699" s="2" t="s">
        <v>40</v>
      </c>
      <c r="E699" s="2" t="s">
        <v>32</v>
      </c>
      <c r="F699" s="2" t="s">
        <v>1392</v>
      </c>
      <c r="G699" s="4" t="str">
        <f t="shared" si="91"/>
        <v>41,551.00</v>
      </c>
      <c r="H699" s="32">
        <f t="shared" si="85"/>
        <v>41551</v>
      </c>
      <c r="I699" s="2">
        <v>5534</v>
      </c>
      <c r="J699" s="2">
        <f t="shared" si="86"/>
        <v>41551</v>
      </c>
      <c r="K699" s="2">
        <f t="shared" si="87"/>
        <v>41551</v>
      </c>
      <c r="L699" s="2">
        <f t="shared" si="88"/>
        <v>41551</v>
      </c>
      <c r="M699" s="2">
        <f t="shared" si="89"/>
        <v>41551</v>
      </c>
      <c r="N699" s="2">
        <f t="shared" si="90"/>
        <v>41551</v>
      </c>
      <c r="O699" s="96">
        <f t="shared" si="90"/>
        <v>41551</v>
      </c>
      <c r="P699" s="2"/>
    </row>
    <row r="700" spans="1:16" hidden="1" x14ac:dyDescent="0.2">
      <c r="A700">
        <v>271</v>
      </c>
      <c r="B700">
        <v>1970</v>
      </c>
      <c r="C700" s="47">
        <f t="shared" ca="1" si="84"/>
        <v>54</v>
      </c>
      <c r="D700" s="2" t="s">
        <v>23</v>
      </c>
      <c r="E700" s="2" t="s">
        <v>32</v>
      </c>
      <c r="F700" s="2" t="s">
        <v>1396</v>
      </c>
      <c r="G700" s="4" t="str">
        <f t="shared" si="91"/>
        <v>67,433.00</v>
      </c>
      <c r="H700" s="32">
        <f t="shared" si="85"/>
        <v>67433</v>
      </c>
      <c r="I700" s="2">
        <v>6859</v>
      </c>
      <c r="J700" s="2">
        <f t="shared" si="86"/>
        <v>67433</v>
      </c>
      <c r="K700" s="2">
        <f t="shared" si="87"/>
        <v>67433</v>
      </c>
      <c r="L700" s="2">
        <f t="shared" si="88"/>
        <v>67433</v>
      </c>
      <c r="M700" s="2">
        <f t="shared" si="89"/>
        <v>67433</v>
      </c>
      <c r="N700" s="2">
        <f t="shared" si="90"/>
        <v>67433</v>
      </c>
      <c r="O700" s="96">
        <f t="shared" si="90"/>
        <v>67433</v>
      </c>
      <c r="P700" s="2"/>
    </row>
    <row r="701" spans="1:16" hidden="1" x14ac:dyDescent="0.2">
      <c r="A701">
        <v>7699</v>
      </c>
      <c r="B701">
        <v>1970</v>
      </c>
      <c r="C701" s="47">
        <f t="shared" ca="1" si="84"/>
        <v>54</v>
      </c>
      <c r="D701" s="2" t="s">
        <v>23</v>
      </c>
      <c r="E701" s="2" t="s">
        <v>32</v>
      </c>
      <c r="F701" s="2" t="s">
        <v>1400</v>
      </c>
      <c r="G701" s="4" t="str">
        <f t="shared" si="91"/>
        <v>62,820.00</v>
      </c>
      <c r="H701" s="32">
        <f t="shared" si="85"/>
        <v>62820</v>
      </c>
      <c r="I701" s="2">
        <v>271</v>
      </c>
      <c r="J701" s="2">
        <f t="shared" si="86"/>
        <v>62820</v>
      </c>
      <c r="K701" s="2">
        <f t="shared" si="87"/>
        <v>62820</v>
      </c>
      <c r="L701" s="2">
        <f t="shared" si="88"/>
        <v>62820</v>
      </c>
      <c r="M701" s="2">
        <f t="shared" si="89"/>
        <v>62820</v>
      </c>
      <c r="N701" s="2">
        <f t="shared" si="90"/>
        <v>62820</v>
      </c>
      <c r="O701" s="96">
        <f t="shared" si="90"/>
        <v>62820</v>
      </c>
      <c r="P701" s="2"/>
    </row>
    <row r="702" spans="1:16" hidden="1" x14ac:dyDescent="0.2">
      <c r="A702">
        <v>7832</v>
      </c>
      <c r="B702">
        <v>1960</v>
      </c>
      <c r="C702" s="47">
        <f t="shared" ca="1" si="84"/>
        <v>64</v>
      </c>
      <c r="D702" s="2" t="s">
        <v>23</v>
      </c>
      <c r="E702" s="2" t="s">
        <v>32</v>
      </c>
      <c r="F702" s="2" t="s">
        <v>1400</v>
      </c>
      <c r="G702" s="4" t="str">
        <f t="shared" si="91"/>
        <v>62,820.00</v>
      </c>
      <c r="H702" s="32">
        <f t="shared" si="85"/>
        <v>62820</v>
      </c>
      <c r="I702" s="2">
        <v>7699</v>
      </c>
      <c r="J702" s="2">
        <f t="shared" si="86"/>
        <v>62820</v>
      </c>
      <c r="K702" s="2">
        <f t="shared" si="87"/>
        <v>62820</v>
      </c>
      <c r="L702" s="2">
        <f t="shared" si="88"/>
        <v>62820</v>
      </c>
      <c r="M702" s="2">
        <f t="shared" si="89"/>
        <v>62820</v>
      </c>
      <c r="N702" s="2">
        <f t="shared" si="90"/>
        <v>62820</v>
      </c>
      <c r="O702" s="96">
        <f t="shared" si="90"/>
        <v>62820</v>
      </c>
      <c r="P702" s="2"/>
    </row>
    <row r="703" spans="1:16" hidden="1" x14ac:dyDescent="0.2">
      <c r="A703">
        <v>938</v>
      </c>
      <c r="B703">
        <v>1982</v>
      </c>
      <c r="C703" s="47">
        <f t="shared" ca="1" si="84"/>
        <v>42</v>
      </c>
      <c r="D703" s="2" t="s">
        <v>53</v>
      </c>
      <c r="E703" s="2" t="s">
        <v>32</v>
      </c>
      <c r="F703" s="2" t="s">
        <v>1403</v>
      </c>
      <c r="G703" s="4" t="str">
        <f t="shared" si="91"/>
        <v>57,183.00</v>
      </c>
      <c r="H703" s="32">
        <f t="shared" si="85"/>
        <v>57183</v>
      </c>
      <c r="I703" s="2">
        <v>7832</v>
      </c>
      <c r="J703" s="2">
        <f t="shared" si="86"/>
        <v>57183</v>
      </c>
      <c r="K703" s="2">
        <f t="shared" si="87"/>
        <v>57183</v>
      </c>
      <c r="L703" s="2">
        <f t="shared" si="88"/>
        <v>57183</v>
      </c>
      <c r="M703" s="2">
        <f t="shared" si="89"/>
        <v>57183</v>
      </c>
      <c r="N703" s="2">
        <f t="shared" si="90"/>
        <v>57183</v>
      </c>
      <c r="O703" s="96">
        <f t="shared" si="90"/>
        <v>57183</v>
      </c>
      <c r="P703" s="2"/>
    </row>
    <row r="704" spans="1:16" hidden="1" x14ac:dyDescent="0.2">
      <c r="A704">
        <v>7873</v>
      </c>
      <c r="B704">
        <v>1974</v>
      </c>
      <c r="C704" s="47">
        <f t="shared" ca="1" si="84"/>
        <v>50</v>
      </c>
      <c r="D704" s="2" t="s">
        <v>23</v>
      </c>
      <c r="E704" s="2" t="s">
        <v>32</v>
      </c>
      <c r="F704" s="2" t="s">
        <v>1406</v>
      </c>
      <c r="G704" s="4" t="str">
        <f t="shared" si="91"/>
        <v>37,155.00</v>
      </c>
      <c r="H704" s="32">
        <f t="shared" si="85"/>
        <v>37155</v>
      </c>
      <c r="I704" s="2">
        <v>938</v>
      </c>
      <c r="J704" s="2">
        <f t="shared" si="86"/>
        <v>37155</v>
      </c>
      <c r="K704" s="2">
        <f t="shared" si="87"/>
        <v>37155</v>
      </c>
      <c r="L704" s="2">
        <f t="shared" si="88"/>
        <v>37155</v>
      </c>
      <c r="M704" s="2">
        <f t="shared" si="89"/>
        <v>37155</v>
      </c>
      <c r="N704" s="2">
        <f t="shared" si="90"/>
        <v>37155</v>
      </c>
      <c r="O704" s="96">
        <f t="shared" si="90"/>
        <v>37155</v>
      </c>
      <c r="P704" s="2"/>
    </row>
    <row r="705" spans="1:16" hidden="1" x14ac:dyDescent="0.2">
      <c r="A705">
        <v>9967</v>
      </c>
      <c r="B705">
        <v>1975</v>
      </c>
      <c r="C705" s="47">
        <f t="shared" ca="1" si="84"/>
        <v>49</v>
      </c>
      <c r="D705" s="2" t="s">
        <v>23</v>
      </c>
      <c r="E705" s="2" t="s">
        <v>32</v>
      </c>
      <c r="F705" s="2" t="s">
        <v>1408</v>
      </c>
      <c r="G705" s="4" t="str">
        <f t="shared" si="91"/>
        <v>41,850.00</v>
      </c>
      <c r="H705" s="32">
        <f t="shared" si="85"/>
        <v>41850</v>
      </c>
      <c r="I705" s="2">
        <v>7873</v>
      </c>
      <c r="J705" s="2">
        <f t="shared" si="86"/>
        <v>41850</v>
      </c>
      <c r="K705" s="2">
        <f t="shared" si="87"/>
        <v>41850</v>
      </c>
      <c r="L705" s="2">
        <f t="shared" si="88"/>
        <v>41850</v>
      </c>
      <c r="M705" s="2">
        <f t="shared" si="89"/>
        <v>41850</v>
      </c>
      <c r="N705" s="2">
        <f t="shared" si="90"/>
        <v>41850</v>
      </c>
      <c r="O705" s="96">
        <f t="shared" si="90"/>
        <v>41850</v>
      </c>
      <c r="P705" s="2"/>
    </row>
    <row r="706" spans="1:16" hidden="1" x14ac:dyDescent="0.2">
      <c r="A706">
        <v>1087</v>
      </c>
      <c r="B706">
        <v>1976</v>
      </c>
      <c r="C706" s="47">
        <f t="shared" ca="1" si="84"/>
        <v>48</v>
      </c>
      <c r="D706" s="2" t="s">
        <v>23</v>
      </c>
      <c r="E706" s="2" t="s">
        <v>32</v>
      </c>
      <c r="F706" s="2" t="s">
        <v>1414</v>
      </c>
      <c r="G706" s="4" t="str">
        <f t="shared" si="91"/>
        <v>50,300.00</v>
      </c>
      <c r="H706" s="32">
        <f t="shared" si="85"/>
        <v>50300</v>
      </c>
      <c r="I706" s="2">
        <v>9967</v>
      </c>
      <c r="J706" s="2">
        <f t="shared" si="86"/>
        <v>50300</v>
      </c>
      <c r="K706" s="2">
        <f t="shared" si="87"/>
        <v>50300</v>
      </c>
      <c r="L706" s="2">
        <f t="shared" si="88"/>
        <v>50300</v>
      </c>
      <c r="M706" s="2">
        <f t="shared" si="89"/>
        <v>50300</v>
      </c>
      <c r="N706" s="2">
        <f t="shared" si="90"/>
        <v>50300</v>
      </c>
      <c r="O706" s="96">
        <f t="shared" si="90"/>
        <v>50300</v>
      </c>
      <c r="P706" s="2"/>
    </row>
    <row r="707" spans="1:16" hidden="1" x14ac:dyDescent="0.2">
      <c r="A707">
        <v>8314</v>
      </c>
      <c r="B707">
        <v>1983</v>
      </c>
      <c r="C707" s="47">
        <f t="shared" ca="1" si="84"/>
        <v>41</v>
      </c>
      <c r="D707" s="2" t="s">
        <v>40</v>
      </c>
      <c r="E707" s="2" t="s">
        <v>32</v>
      </c>
      <c r="F707" s="2" t="s">
        <v>1416</v>
      </c>
      <c r="G707" s="4" t="str">
        <f t="shared" si="91"/>
        <v>38,725.00</v>
      </c>
      <c r="H707" s="32">
        <f t="shared" si="85"/>
        <v>38725</v>
      </c>
      <c r="I707" s="2">
        <v>1087</v>
      </c>
      <c r="J707" s="2">
        <f t="shared" si="86"/>
        <v>38725</v>
      </c>
      <c r="K707" s="2">
        <f t="shared" si="87"/>
        <v>38725</v>
      </c>
      <c r="L707" s="2">
        <f t="shared" si="88"/>
        <v>38725</v>
      </c>
      <c r="M707" s="2">
        <f t="shared" si="89"/>
        <v>38725</v>
      </c>
      <c r="N707" s="2">
        <f t="shared" si="90"/>
        <v>38725</v>
      </c>
      <c r="O707" s="96">
        <f t="shared" si="90"/>
        <v>38725</v>
      </c>
      <c r="P707" s="2"/>
    </row>
    <row r="708" spans="1:16" hidden="1" x14ac:dyDescent="0.2">
      <c r="A708">
        <v>3762</v>
      </c>
      <c r="B708">
        <v>1987</v>
      </c>
      <c r="C708" s="47">
        <f t="shared" ref="C708:C771" ca="1" si="92">(YEAR(NOW())-B708)</f>
        <v>37</v>
      </c>
      <c r="D708" s="2" t="s">
        <v>23</v>
      </c>
      <c r="E708" s="2" t="s">
        <v>32</v>
      </c>
      <c r="F708" s="2" t="s">
        <v>1420</v>
      </c>
      <c r="G708" s="4" t="str">
        <f t="shared" si="91"/>
        <v>72,905.00</v>
      </c>
      <c r="H708" s="32">
        <f t="shared" ref="H708:H771" si="93">VALUE(G708)</f>
        <v>72905</v>
      </c>
      <c r="I708" s="2">
        <v>8314</v>
      </c>
      <c r="J708" s="2">
        <f t="shared" ref="J708:J771" si="94">IF(AND($D708="Basic",$H708&lt;10000),$V$29,$H708)</f>
        <v>72905</v>
      </c>
      <c r="K708" s="2">
        <f t="shared" ref="K708:K771" si="95">IF(AND($D708="Graduation",J708&lt;10000),$V$30,J708)</f>
        <v>72905</v>
      </c>
      <c r="L708" s="2">
        <f t="shared" ref="L708:L771" si="96">IF(AND($D708="2n Cycle",K708&lt;10000),$V$31,K708)</f>
        <v>72905</v>
      </c>
      <c r="M708" s="2">
        <f t="shared" ref="M708:M771" si="97">IF(AND($D708="Master",L708&lt;10000),$V$32,L708)</f>
        <v>72905</v>
      </c>
      <c r="N708" s="2">
        <f t="shared" ref="N708:O771" si="98">IF(AND($D708="PhD",M708&lt;10000),$V$33,M708)</f>
        <v>72905</v>
      </c>
      <c r="O708" s="96">
        <f t="shared" si="98"/>
        <v>72905</v>
      </c>
      <c r="P708" s="2"/>
    </row>
    <row r="709" spans="1:16" hidden="1" x14ac:dyDescent="0.2">
      <c r="A709">
        <v>10383</v>
      </c>
      <c r="B709">
        <v>1967</v>
      </c>
      <c r="C709" s="47">
        <f t="shared" ca="1" si="92"/>
        <v>57</v>
      </c>
      <c r="D709" s="2" t="s">
        <v>53</v>
      </c>
      <c r="E709" s="2" t="s">
        <v>32</v>
      </c>
      <c r="F709" s="2" t="s">
        <v>1425</v>
      </c>
      <c r="G709" s="4" t="str">
        <f t="shared" ref="G709:G772" si="99">REPLACE(F709,1,1,"")</f>
        <v>62,058.00</v>
      </c>
      <c r="H709" s="32">
        <f t="shared" si="93"/>
        <v>62058</v>
      </c>
      <c r="I709" s="2">
        <v>3762</v>
      </c>
      <c r="J709" s="2">
        <f t="shared" si="94"/>
        <v>62058</v>
      </c>
      <c r="K709" s="2">
        <f t="shared" si="95"/>
        <v>62058</v>
      </c>
      <c r="L709" s="2">
        <f t="shared" si="96"/>
        <v>62058</v>
      </c>
      <c r="M709" s="2">
        <f t="shared" si="97"/>
        <v>62058</v>
      </c>
      <c r="N709" s="2">
        <f t="shared" si="98"/>
        <v>62058</v>
      </c>
      <c r="O709" s="96">
        <f t="shared" si="98"/>
        <v>62058</v>
      </c>
      <c r="P709" s="2"/>
    </row>
    <row r="710" spans="1:16" hidden="1" x14ac:dyDescent="0.2">
      <c r="A710">
        <v>6798</v>
      </c>
      <c r="B710">
        <v>1967</v>
      </c>
      <c r="C710" s="47">
        <f t="shared" ca="1" si="92"/>
        <v>57</v>
      </c>
      <c r="D710" s="2" t="s">
        <v>40</v>
      </c>
      <c r="E710" s="2" t="s">
        <v>32</v>
      </c>
      <c r="F710" s="2" t="s">
        <v>1434</v>
      </c>
      <c r="G710" s="4" t="str">
        <f t="shared" si="99"/>
        <v>23,536.00</v>
      </c>
      <c r="H710" s="32">
        <f t="shared" si="93"/>
        <v>23536</v>
      </c>
      <c r="I710" s="2">
        <v>10383</v>
      </c>
      <c r="J710" s="2">
        <f t="shared" si="94"/>
        <v>23536</v>
      </c>
      <c r="K710" s="2">
        <f t="shared" si="95"/>
        <v>23536</v>
      </c>
      <c r="L710" s="2">
        <f t="shared" si="96"/>
        <v>23536</v>
      </c>
      <c r="M710" s="2">
        <f t="shared" si="97"/>
        <v>23536</v>
      </c>
      <c r="N710" s="2">
        <f t="shared" si="98"/>
        <v>23536</v>
      </c>
      <c r="O710" s="96">
        <f t="shared" si="98"/>
        <v>23536</v>
      </c>
      <c r="P710" s="2"/>
    </row>
    <row r="711" spans="1:16" hidden="1" x14ac:dyDescent="0.2">
      <c r="A711">
        <v>4168</v>
      </c>
      <c r="B711">
        <v>1967</v>
      </c>
      <c r="C711" s="47">
        <f t="shared" ca="1" si="92"/>
        <v>57</v>
      </c>
      <c r="D711" s="2" t="s">
        <v>23</v>
      </c>
      <c r="E711" s="2" t="s">
        <v>32</v>
      </c>
      <c r="F711" s="2" t="s">
        <v>1436</v>
      </c>
      <c r="G711" s="4" t="str">
        <f t="shared" si="99"/>
        <v>28,442.00</v>
      </c>
      <c r="H711" s="32">
        <f t="shared" si="93"/>
        <v>28442</v>
      </c>
      <c r="I711" s="2">
        <v>6798</v>
      </c>
      <c r="J711" s="2">
        <f t="shared" si="94"/>
        <v>28442</v>
      </c>
      <c r="K711" s="2">
        <f t="shared" si="95"/>
        <v>28442</v>
      </c>
      <c r="L711" s="2">
        <f t="shared" si="96"/>
        <v>28442</v>
      </c>
      <c r="M711" s="2">
        <f t="shared" si="97"/>
        <v>28442</v>
      </c>
      <c r="N711" s="2">
        <f t="shared" si="98"/>
        <v>28442</v>
      </c>
      <c r="O711" s="96">
        <f t="shared" si="98"/>
        <v>28442</v>
      </c>
      <c r="P711" s="2"/>
    </row>
    <row r="712" spans="1:16" hidden="1" x14ac:dyDescent="0.2">
      <c r="A712">
        <v>6690</v>
      </c>
      <c r="B712">
        <v>1967</v>
      </c>
      <c r="C712" s="47">
        <f t="shared" ca="1" si="92"/>
        <v>57</v>
      </c>
      <c r="D712" s="2" t="s">
        <v>23</v>
      </c>
      <c r="E712" s="2" t="s">
        <v>32</v>
      </c>
      <c r="F712" s="2" t="s">
        <v>1437</v>
      </c>
      <c r="G712" s="4" t="str">
        <f t="shared" si="99"/>
        <v>48,195.00</v>
      </c>
      <c r="H712" s="32">
        <f t="shared" si="93"/>
        <v>48195</v>
      </c>
      <c r="I712" s="2">
        <v>4168</v>
      </c>
      <c r="J712" s="2">
        <f t="shared" si="94"/>
        <v>48195</v>
      </c>
      <c r="K712" s="2">
        <f t="shared" si="95"/>
        <v>48195</v>
      </c>
      <c r="L712" s="2">
        <f t="shared" si="96"/>
        <v>48195</v>
      </c>
      <c r="M712" s="2">
        <f t="shared" si="97"/>
        <v>48195</v>
      </c>
      <c r="N712" s="2">
        <f t="shared" si="98"/>
        <v>48195</v>
      </c>
      <c r="O712" s="96">
        <f t="shared" si="98"/>
        <v>48195</v>
      </c>
      <c r="P712" s="2"/>
    </row>
    <row r="713" spans="1:16" hidden="1" x14ac:dyDescent="0.2">
      <c r="A713">
        <v>10602</v>
      </c>
      <c r="B713">
        <v>1984</v>
      </c>
      <c r="C713" s="47">
        <f t="shared" ca="1" si="92"/>
        <v>40</v>
      </c>
      <c r="D713" s="2" t="s">
        <v>23</v>
      </c>
      <c r="E713" s="2" t="s">
        <v>32</v>
      </c>
      <c r="F713" s="2" t="s">
        <v>1443</v>
      </c>
      <c r="G713" s="4" t="str">
        <f t="shared" si="99"/>
        <v>62,710.00</v>
      </c>
      <c r="H713" s="32">
        <f t="shared" si="93"/>
        <v>62710</v>
      </c>
      <c r="I713" s="2">
        <v>6690</v>
      </c>
      <c r="J713" s="2">
        <f t="shared" si="94"/>
        <v>62710</v>
      </c>
      <c r="K713" s="2">
        <f t="shared" si="95"/>
        <v>62710</v>
      </c>
      <c r="L713" s="2">
        <f t="shared" si="96"/>
        <v>62710</v>
      </c>
      <c r="M713" s="2">
        <f t="shared" si="97"/>
        <v>62710</v>
      </c>
      <c r="N713" s="2">
        <f t="shared" si="98"/>
        <v>62710</v>
      </c>
      <c r="O713" s="96">
        <f t="shared" si="98"/>
        <v>62710</v>
      </c>
      <c r="P713" s="2"/>
    </row>
    <row r="714" spans="1:16" hidden="1" x14ac:dyDescent="0.2">
      <c r="A714">
        <v>3220</v>
      </c>
      <c r="B714">
        <v>1984</v>
      </c>
      <c r="C714" s="47">
        <f t="shared" ca="1" si="92"/>
        <v>40</v>
      </c>
      <c r="D714" s="2" t="s">
        <v>53</v>
      </c>
      <c r="E714" s="2" t="s">
        <v>32</v>
      </c>
      <c r="F714" s="2" t="s">
        <v>1447</v>
      </c>
      <c r="G714" s="4" t="str">
        <f t="shared" si="99"/>
        <v>43,815.00</v>
      </c>
      <c r="H714" s="32">
        <f t="shared" si="93"/>
        <v>43815</v>
      </c>
      <c r="I714" s="2">
        <v>10602</v>
      </c>
      <c r="J714" s="2">
        <f t="shared" si="94"/>
        <v>43815</v>
      </c>
      <c r="K714" s="2">
        <f t="shared" si="95"/>
        <v>43815</v>
      </c>
      <c r="L714" s="2">
        <f t="shared" si="96"/>
        <v>43815</v>
      </c>
      <c r="M714" s="2">
        <f t="shared" si="97"/>
        <v>43815</v>
      </c>
      <c r="N714" s="2">
        <f t="shared" si="98"/>
        <v>43815</v>
      </c>
      <c r="O714" s="96">
        <f t="shared" si="98"/>
        <v>43815</v>
      </c>
      <c r="P714" s="2"/>
    </row>
    <row r="715" spans="1:16" hidden="1" x14ac:dyDescent="0.2">
      <c r="A715">
        <v>5424</v>
      </c>
      <c r="B715">
        <v>1984</v>
      </c>
      <c r="C715" s="47">
        <f t="shared" ca="1" si="92"/>
        <v>40</v>
      </c>
      <c r="D715" s="2" t="s">
        <v>40</v>
      </c>
      <c r="E715" s="2" t="s">
        <v>32</v>
      </c>
      <c r="F715" s="2" t="s">
        <v>1451</v>
      </c>
      <c r="G715" s="4" t="str">
        <f t="shared" si="99"/>
        <v>55,517.00</v>
      </c>
      <c r="H715" s="32">
        <f t="shared" si="93"/>
        <v>55517</v>
      </c>
      <c r="I715" s="2">
        <v>3220</v>
      </c>
      <c r="J715" s="2">
        <f t="shared" si="94"/>
        <v>55517</v>
      </c>
      <c r="K715" s="2">
        <f t="shared" si="95"/>
        <v>55517</v>
      </c>
      <c r="L715" s="2">
        <f t="shared" si="96"/>
        <v>55517</v>
      </c>
      <c r="M715" s="2">
        <f t="shared" si="97"/>
        <v>55517</v>
      </c>
      <c r="N715" s="2">
        <f t="shared" si="98"/>
        <v>55517</v>
      </c>
      <c r="O715" s="96">
        <f t="shared" si="98"/>
        <v>55517</v>
      </c>
      <c r="P715" s="2"/>
    </row>
    <row r="716" spans="1:16" hidden="1" x14ac:dyDescent="0.2">
      <c r="A716">
        <v>7488</v>
      </c>
      <c r="B716">
        <v>1964</v>
      </c>
      <c r="C716" s="47">
        <f t="shared" ca="1" si="92"/>
        <v>60</v>
      </c>
      <c r="D716" s="2" t="s">
        <v>23</v>
      </c>
      <c r="E716" s="2" t="s">
        <v>32</v>
      </c>
      <c r="F716" s="2" t="s">
        <v>1457</v>
      </c>
      <c r="G716" s="4" t="str">
        <f t="shared" si="99"/>
        <v>65,685.00</v>
      </c>
      <c r="H716" s="32">
        <f t="shared" si="93"/>
        <v>65685</v>
      </c>
      <c r="I716" s="2">
        <v>5424</v>
      </c>
      <c r="J716" s="2">
        <f t="shared" si="94"/>
        <v>65685</v>
      </c>
      <c r="K716" s="2">
        <f t="shared" si="95"/>
        <v>65685</v>
      </c>
      <c r="L716" s="2">
        <f t="shared" si="96"/>
        <v>65685</v>
      </c>
      <c r="M716" s="2">
        <f t="shared" si="97"/>
        <v>65685</v>
      </c>
      <c r="N716" s="2">
        <f t="shared" si="98"/>
        <v>65685</v>
      </c>
      <c r="O716" s="96">
        <f t="shared" si="98"/>
        <v>65685</v>
      </c>
      <c r="P716" s="2"/>
    </row>
    <row r="717" spans="1:16" hidden="1" x14ac:dyDescent="0.2">
      <c r="A717">
        <v>5289</v>
      </c>
      <c r="B717">
        <v>1976</v>
      </c>
      <c r="C717" s="47">
        <f t="shared" ca="1" si="92"/>
        <v>48</v>
      </c>
      <c r="D717" s="2" t="s">
        <v>23</v>
      </c>
      <c r="E717" s="2" t="s">
        <v>32</v>
      </c>
      <c r="F717" s="2" t="s">
        <v>1457</v>
      </c>
      <c r="G717" s="4" t="str">
        <f t="shared" si="99"/>
        <v>65,685.00</v>
      </c>
      <c r="H717" s="32">
        <f t="shared" si="93"/>
        <v>65685</v>
      </c>
      <c r="I717" s="2">
        <v>7488</v>
      </c>
      <c r="J717" s="2">
        <f t="shared" si="94"/>
        <v>65685</v>
      </c>
      <c r="K717" s="2">
        <f t="shared" si="95"/>
        <v>65685</v>
      </c>
      <c r="L717" s="2">
        <f t="shared" si="96"/>
        <v>65685</v>
      </c>
      <c r="M717" s="2">
        <f t="shared" si="97"/>
        <v>65685</v>
      </c>
      <c r="N717" s="2">
        <f t="shared" si="98"/>
        <v>65685</v>
      </c>
      <c r="O717" s="96">
        <f t="shared" si="98"/>
        <v>65685</v>
      </c>
      <c r="P717" s="2"/>
    </row>
    <row r="718" spans="1:16" hidden="1" x14ac:dyDescent="0.2">
      <c r="A718">
        <v>347</v>
      </c>
      <c r="B718">
        <v>1977</v>
      </c>
      <c r="C718" s="47">
        <f t="shared" ca="1" si="92"/>
        <v>47</v>
      </c>
      <c r="D718" s="2" t="s">
        <v>23</v>
      </c>
      <c r="E718" s="2" t="s">
        <v>32</v>
      </c>
      <c r="F718" s="2" t="s">
        <v>1461</v>
      </c>
      <c r="G718" s="4" t="str">
        <f t="shared" si="99"/>
        <v>35,704.00</v>
      </c>
      <c r="H718" s="32">
        <f t="shared" si="93"/>
        <v>35704</v>
      </c>
      <c r="I718" s="2">
        <v>5289</v>
      </c>
      <c r="J718" s="2">
        <f t="shared" si="94"/>
        <v>35704</v>
      </c>
      <c r="K718" s="2">
        <f t="shared" si="95"/>
        <v>35704</v>
      </c>
      <c r="L718" s="2">
        <f t="shared" si="96"/>
        <v>35704</v>
      </c>
      <c r="M718" s="2">
        <f t="shared" si="97"/>
        <v>35704</v>
      </c>
      <c r="N718" s="2">
        <f t="shared" si="98"/>
        <v>35704</v>
      </c>
      <c r="O718" s="96">
        <f t="shared" si="98"/>
        <v>35704</v>
      </c>
      <c r="P718" s="2"/>
    </row>
    <row r="719" spans="1:16" hidden="1" x14ac:dyDescent="0.2">
      <c r="A719">
        <v>5236</v>
      </c>
      <c r="B719">
        <v>1980</v>
      </c>
      <c r="C719" s="47">
        <f t="shared" ca="1" si="92"/>
        <v>44</v>
      </c>
      <c r="D719" s="2" t="s">
        <v>40</v>
      </c>
      <c r="E719" s="2" t="s">
        <v>32</v>
      </c>
      <c r="F719" s="2" t="s">
        <v>1467</v>
      </c>
      <c r="G719" s="4" t="str">
        <f t="shared" si="99"/>
        <v>45,503.00</v>
      </c>
      <c r="H719" s="32">
        <f t="shared" si="93"/>
        <v>45503</v>
      </c>
      <c r="I719" s="2">
        <v>347</v>
      </c>
      <c r="J719" s="2">
        <f t="shared" si="94"/>
        <v>45503</v>
      </c>
      <c r="K719" s="2">
        <f t="shared" si="95"/>
        <v>45503</v>
      </c>
      <c r="L719" s="2">
        <f t="shared" si="96"/>
        <v>45503</v>
      </c>
      <c r="M719" s="2">
        <f t="shared" si="97"/>
        <v>45503</v>
      </c>
      <c r="N719" s="2">
        <f t="shared" si="98"/>
        <v>45503</v>
      </c>
      <c r="O719" s="96">
        <f t="shared" si="98"/>
        <v>45503</v>
      </c>
      <c r="P719" s="2"/>
    </row>
    <row r="720" spans="1:16" hidden="1" x14ac:dyDescent="0.2">
      <c r="A720">
        <v>9478</v>
      </c>
      <c r="B720">
        <v>1986</v>
      </c>
      <c r="C720" s="47">
        <f t="shared" ca="1" si="92"/>
        <v>38</v>
      </c>
      <c r="D720" s="2" t="s">
        <v>43</v>
      </c>
      <c r="E720" s="2" t="s">
        <v>32</v>
      </c>
      <c r="F720" s="2" t="s">
        <v>1470</v>
      </c>
      <c r="G720" s="4" t="str">
        <f t="shared" si="99"/>
        <v>72,635.00</v>
      </c>
      <c r="H720" s="32">
        <f t="shared" si="93"/>
        <v>72635</v>
      </c>
      <c r="I720" s="2">
        <v>5236</v>
      </c>
      <c r="J720" s="2">
        <f t="shared" si="94"/>
        <v>72635</v>
      </c>
      <c r="K720" s="2">
        <f t="shared" si="95"/>
        <v>72635</v>
      </c>
      <c r="L720" s="2">
        <f t="shared" si="96"/>
        <v>72635</v>
      </c>
      <c r="M720" s="2">
        <f t="shared" si="97"/>
        <v>72635</v>
      </c>
      <c r="N720" s="2">
        <f t="shared" si="98"/>
        <v>72635</v>
      </c>
      <c r="O720" s="96">
        <f t="shared" si="98"/>
        <v>72635</v>
      </c>
      <c r="P720" s="2"/>
    </row>
    <row r="721" spans="1:16" hidden="1" x14ac:dyDescent="0.2">
      <c r="A721">
        <v>477</v>
      </c>
      <c r="B721">
        <v>1987</v>
      </c>
      <c r="C721" s="47">
        <f t="shared" ca="1" si="92"/>
        <v>37</v>
      </c>
      <c r="D721" s="2" t="s">
        <v>43</v>
      </c>
      <c r="E721" s="2" t="s">
        <v>32</v>
      </c>
      <c r="F721" s="2" t="s">
        <v>1470</v>
      </c>
      <c r="G721" s="4" t="str">
        <f t="shared" si="99"/>
        <v>72,635.00</v>
      </c>
      <c r="H721" s="32">
        <f t="shared" si="93"/>
        <v>72635</v>
      </c>
      <c r="I721" s="2">
        <v>9478</v>
      </c>
      <c r="J721" s="2">
        <f t="shared" si="94"/>
        <v>72635</v>
      </c>
      <c r="K721" s="2">
        <f t="shared" si="95"/>
        <v>72635</v>
      </c>
      <c r="L721" s="2">
        <f t="shared" si="96"/>
        <v>72635</v>
      </c>
      <c r="M721" s="2">
        <f t="shared" si="97"/>
        <v>72635</v>
      </c>
      <c r="N721" s="2">
        <f t="shared" si="98"/>
        <v>72635</v>
      </c>
      <c r="O721" s="96">
        <f t="shared" si="98"/>
        <v>72635</v>
      </c>
      <c r="P721" s="2"/>
    </row>
    <row r="722" spans="1:16" hidden="1" x14ac:dyDescent="0.2">
      <c r="A722">
        <v>7411</v>
      </c>
      <c r="B722">
        <v>1965</v>
      </c>
      <c r="C722" s="47">
        <f t="shared" ca="1" si="92"/>
        <v>59</v>
      </c>
      <c r="D722" s="2" t="s">
        <v>23</v>
      </c>
      <c r="E722" s="2" t="s">
        <v>32</v>
      </c>
      <c r="F722" s="2" t="s">
        <v>1471</v>
      </c>
      <c r="G722" s="4" t="str">
        <f t="shared" si="99"/>
        <v>77,142.00</v>
      </c>
      <c r="H722" s="32">
        <f t="shared" si="93"/>
        <v>77142</v>
      </c>
      <c r="I722" s="2">
        <v>477</v>
      </c>
      <c r="J722" s="2">
        <f t="shared" si="94"/>
        <v>77142</v>
      </c>
      <c r="K722" s="2">
        <f t="shared" si="95"/>
        <v>77142</v>
      </c>
      <c r="L722" s="2">
        <f t="shared" si="96"/>
        <v>77142</v>
      </c>
      <c r="M722" s="2">
        <f t="shared" si="97"/>
        <v>77142</v>
      </c>
      <c r="N722" s="2">
        <f t="shared" si="98"/>
        <v>77142</v>
      </c>
      <c r="O722" s="96">
        <f t="shared" si="98"/>
        <v>77142</v>
      </c>
      <c r="P722" s="2"/>
    </row>
    <row r="723" spans="1:16" hidden="1" x14ac:dyDescent="0.2">
      <c r="A723">
        <v>3107</v>
      </c>
      <c r="B723">
        <v>1977</v>
      </c>
      <c r="C723" s="47">
        <f t="shared" ca="1" si="92"/>
        <v>47</v>
      </c>
      <c r="D723" s="2" t="s">
        <v>23</v>
      </c>
      <c r="E723" s="2" t="s">
        <v>32</v>
      </c>
      <c r="F723" s="2" t="s">
        <v>1483</v>
      </c>
      <c r="G723" s="4" t="str">
        <f t="shared" si="99"/>
        <v>48,006.00</v>
      </c>
      <c r="H723" s="32">
        <f t="shared" si="93"/>
        <v>48006</v>
      </c>
      <c r="I723" s="2">
        <v>7411</v>
      </c>
      <c r="J723" s="2">
        <f t="shared" si="94"/>
        <v>48006</v>
      </c>
      <c r="K723" s="2">
        <f t="shared" si="95"/>
        <v>48006</v>
      </c>
      <c r="L723" s="2">
        <f t="shared" si="96"/>
        <v>48006</v>
      </c>
      <c r="M723" s="2">
        <f t="shared" si="97"/>
        <v>48006</v>
      </c>
      <c r="N723" s="2">
        <f t="shared" si="98"/>
        <v>48006</v>
      </c>
      <c r="O723" s="96">
        <f t="shared" si="98"/>
        <v>48006</v>
      </c>
      <c r="P723" s="2"/>
    </row>
    <row r="724" spans="1:16" hidden="1" x14ac:dyDescent="0.2">
      <c r="A724">
        <v>7437</v>
      </c>
      <c r="B724">
        <v>1989</v>
      </c>
      <c r="C724" s="47">
        <f t="shared" ca="1" si="92"/>
        <v>35</v>
      </c>
      <c r="D724" s="2" t="s">
        <v>23</v>
      </c>
      <c r="E724" s="2" t="s">
        <v>32</v>
      </c>
      <c r="F724" s="2" t="s">
        <v>1484</v>
      </c>
      <c r="G724" s="4" t="str">
        <f t="shared" si="99"/>
        <v>65,106.00</v>
      </c>
      <c r="H724" s="32">
        <f t="shared" si="93"/>
        <v>65106</v>
      </c>
      <c r="I724" s="2">
        <v>3107</v>
      </c>
      <c r="J724" s="2">
        <f t="shared" si="94"/>
        <v>65106</v>
      </c>
      <c r="K724" s="2">
        <f t="shared" si="95"/>
        <v>65106</v>
      </c>
      <c r="L724" s="2">
        <f t="shared" si="96"/>
        <v>65106</v>
      </c>
      <c r="M724" s="2">
        <f t="shared" si="97"/>
        <v>65106</v>
      </c>
      <c r="N724" s="2">
        <f t="shared" si="98"/>
        <v>65106</v>
      </c>
      <c r="O724" s="96">
        <f t="shared" si="98"/>
        <v>65106</v>
      </c>
      <c r="P724" s="2"/>
    </row>
    <row r="725" spans="1:16" hidden="1" x14ac:dyDescent="0.2">
      <c r="A725">
        <v>255</v>
      </c>
      <c r="B725">
        <v>1952</v>
      </c>
      <c r="C725" s="47">
        <f t="shared" ca="1" si="92"/>
        <v>72</v>
      </c>
      <c r="D725" s="2" t="s">
        <v>23</v>
      </c>
      <c r="E725" s="2" t="s">
        <v>32</v>
      </c>
      <c r="F725" s="2" t="s">
        <v>1486</v>
      </c>
      <c r="G725" s="4" t="str">
        <f t="shared" si="99"/>
        <v>29,315.00</v>
      </c>
      <c r="H725" s="32">
        <f t="shared" si="93"/>
        <v>29315</v>
      </c>
      <c r="I725" s="2">
        <v>7437</v>
      </c>
      <c r="J725" s="2">
        <f t="shared" si="94"/>
        <v>29315</v>
      </c>
      <c r="K725" s="2">
        <f t="shared" si="95"/>
        <v>29315</v>
      </c>
      <c r="L725" s="2">
        <f t="shared" si="96"/>
        <v>29315</v>
      </c>
      <c r="M725" s="2">
        <f t="shared" si="97"/>
        <v>29315</v>
      </c>
      <c r="N725" s="2">
        <f t="shared" si="98"/>
        <v>29315</v>
      </c>
      <c r="O725" s="96">
        <f t="shared" si="98"/>
        <v>29315</v>
      </c>
      <c r="P725" s="2"/>
    </row>
    <row r="726" spans="1:16" hidden="1" x14ac:dyDescent="0.2">
      <c r="A726">
        <v>3790</v>
      </c>
      <c r="B726">
        <v>1957</v>
      </c>
      <c r="C726" s="47">
        <f t="shared" ca="1" si="92"/>
        <v>67</v>
      </c>
      <c r="D726" s="2" t="s">
        <v>53</v>
      </c>
      <c r="E726" s="2" t="s">
        <v>32</v>
      </c>
      <c r="F726" s="2" t="s">
        <v>1490</v>
      </c>
      <c r="G726" s="4" t="str">
        <f t="shared" si="99"/>
        <v>28,520.00</v>
      </c>
      <c r="H726" s="32">
        <f t="shared" si="93"/>
        <v>28520</v>
      </c>
      <c r="I726" s="2">
        <v>255</v>
      </c>
      <c r="J726" s="2">
        <f t="shared" si="94"/>
        <v>28520</v>
      </c>
      <c r="K726" s="2">
        <f t="shared" si="95"/>
        <v>28520</v>
      </c>
      <c r="L726" s="2">
        <f t="shared" si="96"/>
        <v>28520</v>
      </c>
      <c r="M726" s="2">
        <f t="shared" si="97"/>
        <v>28520</v>
      </c>
      <c r="N726" s="2">
        <f t="shared" si="98"/>
        <v>28520</v>
      </c>
      <c r="O726" s="96">
        <f t="shared" si="98"/>
        <v>28520</v>
      </c>
      <c r="P726" s="2"/>
    </row>
    <row r="727" spans="1:16" hidden="1" x14ac:dyDescent="0.2">
      <c r="A727">
        <v>749</v>
      </c>
      <c r="B727">
        <v>1982</v>
      </c>
      <c r="C727" s="47">
        <f t="shared" ca="1" si="92"/>
        <v>42</v>
      </c>
      <c r="D727" s="2" t="s">
        <v>53</v>
      </c>
      <c r="E727" s="2" t="s">
        <v>32</v>
      </c>
      <c r="F727" s="2" t="s">
        <v>1505</v>
      </c>
      <c r="G727" s="4" t="str">
        <f t="shared" si="99"/>
        <v>59,412.00</v>
      </c>
      <c r="H727" s="32">
        <f t="shared" si="93"/>
        <v>59412</v>
      </c>
      <c r="I727" s="2">
        <v>3790</v>
      </c>
      <c r="J727" s="2">
        <f t="shared" si="94"/>
        <v>59412</v>
      </c>
      <c r="K727" s="2">
        <f t="shared" si="95"/>
        <v>59412</v>
      </c>
      <c r="L727" s="2">
        <f t="shared" si="96"/>
        <v>59412</v>
      </c>
      <c r="M727" s="2">
        <f t="shared" si="97"/>
        <v>59412</v>
      </c>
      <c r="N727" s="2">
        <f t="shared" si="98"/>
        <v>59412</v>
      </c>
      <c r="O727" s="96">
        <f t="shared" si="98"/>
        <v>59412</v>
      </c>
      <c r="P727" s="2"/>
    </row>
    <row r="728" spans="1:16" hidden="1" x14ac:dyDescent="0.2">
      <c r="A728">
        <v>1503</v>
      </c>
      <c r="B728">
        <v>1977</v>
      </c>
      <c r="C728" s="47">
        <f t="shared" ca="1" si="92"/>
        <v>47</v>
      </c>
      <c r="D728" s="2" t="s">
        <v>43</v>
      </c>
      <c r="E728" s="2" t="s">
        <v>32</v>
      </c>
      <c r="F728" s="2" t="s">
        <v>1509</v>
      </c>
      <c r="G728" s="4" t="str">
        <f t="shared" si="99"/>
        <v>57,937.00</v>
      </c>
      <c r="H728" s="32">
        <f t="shared" si="93"/>
        <v>57937</v>
      </c>
      <c r="I728" s="2">
        <v>749</v>
      </c>
      <c r="J728" s="2">
        <f t="shared" si="94"/>
        <v>57937</v>
      </c>
      <c r="K728" s="2">
        <f t="shared" si="95"/>
        <v>57937</v>
      </c>
      <c r="L728" s="2">
        <f t="shared" si="96"/>
        <v>57937</v>
      </c>
      <c r="M728" s="2">
        <f t="shared" si="97"/>
        <v>57937</v>
      </c>
      <c r="N728" s="2">
        <f t="shared" si="98"/>
        <v>57937</v>
      </c>
      <c r="O728" s="96">
        <f t="shared" si="98"/>
        <v>57937</v>
      </c>
      <c r="P728" s="2"/>
    </row>
    <row r="729" spans="1:16" hidden="1" x14ac:dyDescent="0.2">
      <c r="A729">
        <v>8650</v>
      </c>
      <c r="B729">
        <v>1979</v>
      </c>
      <c r="C729" s="47">
        <f t="shared" ca="1" si="92"/>
        <v>45</v>
      </c>
      <c r="D729" s="2" t="s">
        <v>40</v>
      </c>
      <c r="E729" s="2" t="s">
        <v>32</v>
      </c>
      <c r="F729" s="2" t="s">
        <v>1510</v>
      </c>
      <c r="G729" s="4" t="str">
        <f t="shared" si="99"/>
        <v>73,356.00</v>
      </c>
      <c r="H729" s="32">
        <f t="shared" si="93"/>
        <v>73356</v>
      </c>
      <c r="I729" s="2">
        <v>1503</v>
      </c>
      <c r="J729" s="2">
        <f t="shared" si="94"/>
        <v>73356</v>
      </c>
      <c r="K729" s="2">
        <f t="shared" si="95"/>
        <v>73356</v>
      </c>
      <c r="L729" s="2">
        <f t="shared" si="96"/>
        <v>73356</v>
      </c>
      <c r="M729" s="2">
        <f t="shared" si="97"/>
        <v>73356</v>
      </c>
      <c r="N729" s="2">
        <f t="shared" si="98"/>
        <v>73356</v>
      </c>
      <c r="O729" s="96">
        <f t="shared" si="98"/>
        <v>73356</v>
      </c>
      <c r="P729" s="2"/>
    </row>
    <row r="730" spans="1:16" hidden="1" x14ac:dyDescent="0.2">
      <c r="A730">
        <v>607</v>
      </c>
      <c r="B730">
        <v>1956</v>
      </c>
      <c r="C730" s="47">
        <f t="shared" ca="1" si="92"/>
        <v>68</v>
      </c>
      <c r="D730" s="2" t="s">
        <v>53</v>
      </c>
      <c r="E730" s="2" t="s">
        <v>32</v>
      </c>
      <c r="F730" s="2" t="s">
        <v>1512</v>
      </c>
      <c r="G730" s="4" t="str">
        <f t="shared" si="99"/>
        <v>58,494.00</v>
      </c>
      <c r="H730" s="32">
        <f t="shared" si="93"/>
        <v>58494</v>
      </c>
      <c r="I730" s="2">
        <v>8650</v>
      </c>
      <c r="J730" s="2">
        <f t="shared" si="94"/>
        <v>58494</v>
      </c>
      <c r="K730" s="2">
        <f t="shared" si="95"/>
        <v>58494</v>
      </c>
      <c r="L730" s="2">
        <f t="shared" si="96"/>
        <v>58494</v>
      </c>
      <c r="M730" s="2">
        <f t="shared" si="97"/>
        <v>58494</v>
      </c>
      <c r="N730" s="2">
        <f t="shared" si="98"/>
        <v>58494</v>
      </c>
      <c r="O730" s="96">
        <f t="shared" si="98"/>
        <v>58494</v>
      </c>
      <c r="P730" s="2"/>
    </row>
    <row r="731" spans="1:16" hidden="1" x14ac:dyDescent="0.2">
      <c r="A731">
        <v>1008</v>
      </c>
      <c r="B731">
        <v>1982</v>
      </c>
      <c r="C731" s="47">
        <f t="shared" ca="1" si="92"/>
        <v>42</v>
      </c>
      <c r="D731" s="2" t="s">
        <v>23</v>
      </c>
      <c r="E731" s="2" t="s">
        <v>32</v>
      </c>
      <c r="F731" s="2" t="s">
        <v>1513</v>
      </c>
      <c r="G731" s="4" t="str">
        <f t="shared" si="99"/>
        <v>72,460.00</v>
      </c>
      <c r="H731" s="32">
        <f t="shared" si="93"/>
        <v>72460</v>
      </c>
      <c r="I731" s="2">
        <v>607</v>
      </c>
      <c r="J731" s="2">
        <f t="shared" si="94"/>
        <v>72460</v>
      </c>
      <c r="K731" s="2">
        <f t="shared" si="95"/>
        <v>72460</v>
      </c>
      <c r="L731" s="2">
        <f t="shared" si="96"/>
        <v>72460</v>
      </c>
      <c r="M731" s="2">
        <f t="shared" si="97"/>
        <v>72460</v>
      </c>
      <c r="N731" s="2">
        <f t="shared" si="98"/>
        <v>72460</v>
      </c>
      <c r="O731" s="96">
        <f t="shared" si="98"/>
        <v>72460</v>
      </c>
      <c r="P731" s="2"/>
    </row>
    <row r="732" spans="1:16" hidden="1" x14ac:dyDescent="0.2">
      <c r="A732">
        <v>9396</v>
      </c>
      <c r="B732">
        <v>1979</v>
      </c>
      <c r="C732" s="47">
        <f t="shared" ca="1" si="92"/>
        <v>45</v>
      </c>
      <c r="D732" s="2" t="s">
        <v>53</v>
      </c>
      <c r="E732" s="2" t="s">
        <v>32</v>
      </c>
      <c r="F732" s="2" t="s">
        <v>1515</v>
      </c>
      <c r="G732" s="4" t="str">
        <f t="shared" si="99"/>
        <v>36,959.00</v>
      </c>
      <c r="H732" s="32">
        <f t="shared" si="93"/>
        <v>36959</v>
      </c>
      <c r="I732" s="2">
        <v>1008</v>
      </c>
      <c r="J732" s="2">
        <f t="shared" si="94"/>
        <v>36959</v>
      </c>
      <c r="K732" s="2">
        <f t="shared" si="95"/>
        <v>36959</v>
      </c>
      <c r="L732" s="2">
        <f t="shared" si="96"/>
        <v>36959</v>
      </c>
      <c r="M732" s="2">
        <f t="shared" si="97"/>
        <v>36959</v>
      </c>
      <c r="N732" s="2">
        <f t="shared" si="98"/>
        <v>36959</v>
      </c>
      <c r="O732" s="96">
        <f t="shared" si="98"/>
        <v>36959</v>
      </c>
      <c r="P732" s="2"/>
    </row>
    <row r="733" spans="1:16" hidden="1" x14ac:dyDescent="0.2">
      <c r="A733">
        <v>933</v>
      </c>
      <c r="B733">
        <v>1979</v>
      </c>
      <c r="C733" s="47">
        <f t="shared" ca="1" si="92"/>
        <v>45</v>
      </c>
      <c r="D733" s="2" t="s">
        <v>40</v>
      </c>
      <c r="E733" s="2" t="s">
        <v>32</v>
      </c>
      <c r="F733" s="2" t="s">
        <v>1516</v>
      </c>
      <c r="G733" s="4" t="str">
        <f t="shared" si="99"/>
        <v>46,463.00</v>
      </c>
      <c r="H733" s="32">
        <f t="shared" si="93"/>
        <v>46463</v>
      </c>
      <c r="I733" s="2">
        <v>9396</v>
      </c>
      <c r="J733" s="2">
        <f t="shared" si="94"/>
        <v>46463</v>
      </c>
      <c r="K733" s="2">
        <f t="shared" si="95"/>
        <v>46463</v>
      </c>
      <c r="L733" s="2">
        <f t="shared" si="96"/>
        <v>46463</v>
      </c>
      <c r="M733" s="2">
        <f t="shared" si="97"/>
        <v>46463</v>
      </c>
      <c r="N733" s="2">
        <f t="shared" si="98"/>
        <v>46463</v>
      </c>
      <c r="O733" s="96">
        <f t="shared" si="98"/>
        <v>46463</v>
      </c>
      <c r="P733" s="2"/>
    </row>
    <row r="734" spans="1:16" hidden="1" x14ac:dyDescent="0.2">
      <c r="A734">
        <v>5710</v>
      </c>
      <c r="B734">
        <v>1971</v>
      </c>
      <c r="C734" s="47">
        <f t="shared" ca="1" si="92"/>
        <v>53</v>
      </c>
      <c r="D734" s="2" t="s">
        <v>23</v>
      </c>
      <c r="E734" s="2" t="s">
        <v>32</v>
      </c>
      <c r="F734" s="2" t="s">
        <v>1519</v>
      </c>
      <c r="G734" s="4" t="str">
        <f t="shared" si="99"/>
        <v>28,691.00</v>
      </c>
      <c r="H734" s="32">
        <f t="shared" si="93"/>
        <v>28691</v>
      </c>
      <c r="I734" s="2">
        <v>933</v>
      </c>
      <c r="J734" s="2">
        <f t="shared" si="94"/>
        <v>28691</v>
      </c>
      <c r="K734" s="2">
        <f t="shared" si="95"/>
        <v>28691</v>
      </c>
      <c r="L734" s="2">
        <f t="shared" si="96"/>
        <v>28691</v>
      </c>
      <c r="M734" s="2">
        <f t="shared" si="97"/>
        <v>28691</v>
      </c>
      <c r="N734" s="2">
        <f t="shared" si="98"/>
        <v>28691</v>
      </c>
      <c r="O734" s="96">
        <f t="shared" si="98"/>
        <v>28691</v>
      </c>
      <c r="P734" s="2"/>
    </row>
    <row r="735" spans="1:16" hidden="1" x14ac:dyDescent="0.2">
      <c r="A735">
        <v>2882</v>
      </c>
      <c r="B735">
        <v>1976</v>
      </c>
      <c r="C735" s="47">
        <f t="shared" ca="1" si="92"/>
        <v>48</v>
      </c>
      <c r="D735" s="2" t="s">
        <v>23</v>
      </c>
      <c r="E735" s="2" t="s">
        <v>32</v>
      </c>
      <c r="F735" s="2" t="s">
        <v>1519</v>
      </c>
      <c r="G735" s="4" t="str">
        <f t="shared" si="99"/>
        <v>28,691.00</v>
      </c>
      <c r="H735" s="32">
        <f t="shared" si="93"/>
        <v>28691</v>
      </c>
      <c r="I735" s="2">
        <v>5710</v>
      </c>
      <c r="J735" s="2">
        <f t="shared" si="94"/>
        <v>28691</v>
      </c>
      <c r="K735" s="2">
        <f t="shared" si="95"/>
        <v>28691</v>
      </c>
      <c r="L735" s="2">
        <f t="shared" si="96"/>
        <v>28691</v>
      </c>
      <c r="M735" s="2">
        <f t="shared" si="97"/>
        <v>28691</v>
      </c>
      <c r="N735" s="2">
        <f t="shared" si="98"/>
        <v>28691</v>
      </c>
      <c r="O735" s="96">
        <f t="shared" si="98"/>
        <v>28691</v>
      </c>
      <c r="P735" s="2"/>
    </row>
    <row r="736" spans="1:16" hidden="1" x14ac:dyDescent="0.2">
      <c r="A736">
        <v>2379</v>
      </c>
      <c r="B736">
        <v>1954</v>
      </c>
      <c r="C736" s="47">
        <f t="shared" ca="1" si="92"/>
        <v>70</v>
      </c>
      <c r="D736" s="2" t="s">
        <v>23</v>
      </c>
      <c r="E736" s="2" t="s">
        <v>32</v>
      </c>
      <c r="F736" s="2" t="s">
        <v>1524</v>
      </c>
      <c r="G736" s="4" t="str">
        <f t="shared" si="99"/>
        <v>47,743.00</v>
      </c>
      <c r="H736" s="32">
        <f t="shared" si="93"/>
        <v>47743</v>
      </c>
      <c r="I736" s="2">
        <v>2882</v>
      </c>
      <c r="J736" s="2">
        <f t="shared" si="94"/>
        <v>47743</v>
      </c>
      <c r="K736" s="2">
        <f t="shared" si="95"/>
        <v>47743</v>
      </c>
      <c r="L736" s="2">
        <f t="shared" si="96"/>
        <v>47743</v>
      </c>
      <c r="M736" s="2">
        <f t="shared" si="97"/>
        <v>47743</v>
      </c>
      <c r="N736" s="2">
        <f t="shared" si="98"/>
        <v>47743</v>
      </c>
      <c r="O736" s="96">
        <f t="shared" si="98"/>
        <v>47743</v>
      </c>
      <c r="P736" s="2"/>
    </row>
    <row r="737" spans="1:16" hidden="1" x14ac:dyDescent="0.2">
      <c r="A737">
        <v>5342</v>
      </c>
      <c r="B737">
        <v>1977</v>
      </c>
      <c r="C737" s="47">
        <f t="shared" ca="1" si="92"/>
        <v>47</v>
      </c>
      <c r="D737" s="2" t="s">
        <v>40</v>
      </c>
      <c r="E737" s="2" t="s">
        <v>32</v>
      </c>
      <c r="F737" s="2" t="s">
        <v>1525</v>
      </c>
      <c r="G737" s="4" t="str">
        <f t="shared" si="99"/>
        <v>80,360.00</v>
      </c>
      <c r="H737" s="32">
        <f t="shared" si="93"/>
        <v>80360</v>
      </c>
      <c r="I737" s="2">
        <v>2379</v>
      </c>
      <c r="J737" s="2">
        <f t="shared" si="94"/>
        <v>80360</v>
      </c>
      <c r="K737" s="2">
        <f t="shared" si="95"/>
        <v>80360</v>
      </c>
      <c r="L737" s="2">
        <f t="shared" si="96"/>
        <v>80360</v>
      </c>
      <c r="M737" s="2">
        <f t="shared" si="97"/>
        <v>80360</v>
      </c>
      <c r="N737" s="2">
        <f t="shared" si="98"/>
        <v>80360</v>
      </c>
      <c r="O737" s="96">
        <f t="shared" si="98"/>
        <v>80360</v>
      </c>
      <c r="P737" s="2"/>
    </row>
    <row r="738" spans="1:16" hidden="1" x14ac:dyDescent="0.2">
      <c r="A738">
        <v>3262</v>
      </c>
      <c r="B738">
        <v>1959</v>
      </c>
      <c r="C738" s="47">
        <f t="shared" ca="1" si="92"/>
        <v>65</v>
      </c>
      <c r="D738" s="2" t="s">
        <v>23</v>
      </c>
      <c r="E738" s="2" t="s">
        <v>32</v>
      </c>
      <c r="F738" s="2" t="s">
        <v>1526</v>
      </c>
      <c r="G738" s="4" t="str">
        <f t="shared" si="99"/>
        <v>66,303.00</v>
      </c>
      <c r="H738" s="32">
        <f t="shared" si="93"/>
        <v>66303</v>
      </c>
      <c r="I738" s="2">
        <v>5342</v>
      </c>
      <c r="J738" s="2">
        <f t="shared" si="94"/>
        <v>66303</v>
      </c>
      <c r="K738" s="2">
        <f t="shared" si="95"/>
        <v>66303</v>
      </c>
      <c r="L738" s="2">
        <f t="shared" si="96"/>
        <v>66303</v>
      </c>
      <c r="M738" s="2">
        <f t="shared" si="97"/>
        <v>66303</v>
      </c>
      <c r="N738" s="2">
        <f t="shared" si="98"/>
        <v>66303</v>
      </c>
      <c r="O738" s="96">
        <f t="shared" si="98"/>
        <v>66303</v>
      </c>
      <c r="P738" s="2"/>
    </row>
    <row r="739" spans="1:16" hidden="1" x14ac:dyDescent="0.2">
      <c r="A739">
        <v>5832</v>
      </c>
      <c r="B739">
        <v>1961</v>
      </c>
      <c r="C739" s="47">
        <f t="shared" ca="1" si="92"/>
        <v>63</v>
      </c>
      <c r="D739" s="2" t="s">
        <v>23</v>
      </c>
      <c r="E739" s="2" t="s">
        <v>32</v>
      </c>
      <c r="F739" s="2" t="s">
        <v>1528</v>
      </c>
      <c r="G739" s="4" t="str">
        <f t="shared" si="99"/>
        <v>52,413.00</v>
      </c>
      <c r="H739" s="32">
        <f t="shared" si="93"/>
        <v>52413</v>
      </c>
      <c r="I739" s="2">
        <v>3262</v>
      </c>
      <c r="J739" s="2">
        <f t="shared" si="94"/>
        <v>52413</v>
      </c>
      <c r="K739" s="2">
        <f t="shared" si="95"/>
        <v>52413</v>
      </c>
      <c r="L739" s="2">
        <f t="shared" si="96"/>
        <v>52413</v>
      </c>
      <c r="M739" s="2">
        <f t="shared" si="97"/>
        <v>52413</v>
      </c>
      <c r="N739" s="2">
        <f t="shared" si="98"/>
        <v>52413</v>
      </c>
      <c r="O739" s="96">
        <f t="shared" si="98"/>
        <v>52413</v>
      </c>
      <c r="P739" s="2"/>
    </row>
    <row r="740" spans="1:16" hidden="1" x14ac:dyDescent="0.2">
      <c r="A740">
        <v>5025</v>
      </c>
      <c r="B740">
        <v>1980</v>
      </c>
      <c r="C740" s="47">
        <f t="shared" ca="1" si="92"/>
        <v>44</v>
      </c>
      <c r="D740" s="2" t="s">
        <v>40</v>
      </c>
      <c r="E740" s="2" t="s">
        <v>32</v>
      </c>
      <c r="F740" s="2" t="s">
        <v>1532</v>
      </c>
      <c r="G740" s="4" t="str">
        <f t="shared" si="99"/>
        <v>80,427.00</v>
      </c>
      <c r="H740" s="32">
        <f t="shared" si="93"/>
        <v>80427</v>
      </c>
      <c r="I740" s="2">
        <v>5832</v>
      </c>
      <c r="J740" s="2">
        <f t="shared" si="94"/>
        <v>80427</v>
      </c>
      <c r="K740" s="2">
        <f t="shared" si="95"/>
        <v>80427</v>
      </c>
      <c r="L740" s="2">
        <f t="shared" si="96"/>
        <v>80427</v>
      </c>
      <c r="M740" s="2">
        <f t="shared" si="97"/>
        <v>80427</v>
      </c>
      <c r="N740" s="2">
        <f t="shared" si="98"/>
        <v>80427</v>
      </c>
      <c r="O740" s="96">
        <f t="shared" si="98"/>
        <v>80427</v>
      </c>
      <c r="P740" s="2"/>
    </row>
    <row r="741" spans="1:16" hidden="1" x14ac:dyDescent="0.2">
      <c r="A741">
        <v>569</v>
      </c>
      <c r="B741">
        <v>1992</v>
      </c>
      <c r="C741" s="47">
        <f t="shared" ca="1" si="92"/>
        <v>32</v>
      </c>
      <c r="D741" s="2" t="s">
        <v>23</v>
      </c>
      <c r="E741" s="2" t="s">
        <v>32</v>
      </c>
      <c r="F741" s="2" t="s">
        <v>1534</v>
      </c>
      <c r="G741" s="4" t="str">
        <f t="shared" si="99"/>
        <v>42,014.00</v>
      </c>
      <c r="H741" s="32">
        <f t="shared" si="93"/>
        <v>42014</v>
      </c>
      <c r="I741" s="2">
        <v>5025</v>
      </c>
      <c r="J741" s="2">
        <f t="shared" si="94"/>
        <v>42014</v>
      </c>
      <c r="K741" s="2">
        <f t="shared" si="95"/>
        <v>42014</v>
      </c>
      <c r="L741" s="2">
        <f t="shared" si="96"/>
        <v>42014</v>
      </c>
      <c r="M741" s="2">
        <f t="shared" si="97"/>
        <v>42014</v>
      </c>
      <c r="N741" s="2">
        <f t="shared" si="98"/>
        <v>42014</v>
      </c>
      <c r="O741" s="96">
        <f t="shared" si="98"/>
        <v>42014</v>
      </c>
      <c r="P741" s="2"/>
    </row>
    <row r="742" spans="1:16" hidden="1" x14ac:dyDescent="0.2">
      <c r="A742">
        <v>3102</v>
      </c>
      <c r="B742">
        <v>1982</v>
      </c>
      <c r="C742" s="47">
        <f t="shared" ca="1" si="92"/>
        <v>42</v>
      </c>
      <c r="D742" s="2" t="s">
        <v>23</v>
      </c>
      <c r="E742" s="2" t="s">
        <v>32</v>
      </c>
      <c r="F742" s="2" t="s">
        <v>1534</v>
      </c>
      <c r="G742" s="4" t="str">
        <f t="shared" si="99"/>
        <v>42,014.00</v>
      </c>
      <c r="H742" s="32">
        <f t="shared" si="93"/>
        <v>42014</v>
      </c>
      <c r="I742" s="2">
        <v>569</v>
      </c>
      <c r="J742" s="2">
        <f t="shared" si="94"/>
        <v>42014</v>
      </c>
      <c r="K742" s="2">
        <f t="shared" si="95"/>
        <v>42014</v>
      </c>
      <c r="L742" s="2">
        <f t="shared" si="96"/>
        <v>42014</v>
      </c>
      <c r="M742" s="2">
        <f t="shared" si="97"/>
        <v>42014</v>
      </c>
      <c r="N742" s="2">
        <f t="shared" si="98"/>
        <v>42014</v>
      </c>
      <c r="O742" s="96">
        <f t="shared" si="98"/>
        <v>42014</v>
      </c>
      <c r="P742" s="2"/>
    </row>
    <row r="743" spans="1:16" hidden="1" x14ac:dyDescent="0.2">
      <c r="A743">
        <v>9449</v>
      </c>
      <c r="B743">
        <v>1959</v>
      </c>
      <c r="C743" s="47">
        <f t="shared" ca="1" si="92"/>
        <v>65</v>
      </c>
      <c r="D743" s="2" t="s">
        <v>40</v>
      </c>
      <c r="E743" s="2" t="s">
        <v>32</v>
      </c>
      <c r="F743" s="2" t="s">
        <v>1537</v>
      </c>
      <c r="G743" s="4" t="str">
        <f t="shared" si="99"/>
        <v>62,670.00</v>
      </c>
      <c r="H743" s="32">
        <f t="shared" si="93"/>
        <v>62670</v>
      </c>
      <c r="I743" s="2">
        <v>3102</v>
      </c>
      <c r="J743" s="2">
        <f t="shared" si="94"/>
        <v>62670</v>
      </c>
      <c r="K743" s="2">
        <f t="shared" si="95"/>
        <v>62670</v>
      </c>
      <c r="L743" s="2">
        <f t="shared" si="96"/>
        <v>62670</v>
      </c>
      <c r="M743" s="2">
        <f t="shared" si="97"/>
        <v>62670</v>
      </c>
      <c r="N743" s="2">
        <f t="shared" si="98"/>
        <v>62670</v>
      </c>
      <c r="O743" s="96">
        <f t="shared" si="98"/>
        <v>62670</v>
      </c>
      <c r="P743" s="2"/>
    </row>
    <row r="744" spans="1:16" hidden="1" x14ac:dyDescent="0.2">
      <c r="A744">
        <v>8104</v>
      </c>
      <c r="B744">
        <v>1952</v>
      </c>
      <c r="C744" s="47">
        <f t="shared" ca="1" si="92"/>
        <v>72</v>
      </c>
      <c r="D744" s="2" t="s">
        <v>43</v>
      </c>
      <c r="E744" s="2" t="s">
        <v>32</v>
      </c>
      <c r="F744" s="2" t="s">
        <v>1538</v>
      </c>
      <c r="G744" s="4" t="str">
        <f t="shared" si="99"/>
        <v>70,932.00</v>
      </c>
      <c r="H744" s="32">
        <f t="shared" si="93"/>
        <v>70932</v>
      </c>
      <c r="I744" s="2">
        <v>9449</v>
      </c>
      <c r="J744" s="2">
        <f t="shared" si="94"/>
        <v>70932</v>
      </c>
      <c r="K744" s="2">
        <f t="shared" si="95"/>
        <v>70932</v>
      </c>
      <c r="L744" s="2">
        <f t="shared" si="96"/>
        <v>70932</v>
      </c>
      <c r="M744" s="2">
        <f t="shared" si="97"/>
        <v>70932</v>
      </c>
      <c r="N744" s="2">
        <f t="shared" si="98"/>
        <v>70932</v>
      </c>
      <c r="O744" s="96">
        <f t="shared" si="98"/>
        <v>70932</v>
      </c>
      <c r="P744" s="2"/>
    </row>
    <row r="745" spans="1:16" hidden="1" x14ac:dyDescent="0.2">
      <c r="A745">
        <v>75</v>
      </c>
      <c r="B745">
        <v>1983</v>
      </c>
      <c r="C745" s="47">
        <f t="shared" ca="1" si="92"/>
        <v>41</v>
      </c>
      <c r="D745" s="2" t="s">
        <v>40</v>
      </c>
      <c r="E745" s="2" t="s">
        <v>32</v>
      </c>
      <c r="F745" s="2" t="s">
        <v>1539</v>
      </c>
      <c r="G745" s="4" t="str">
        <f t="shared" si="99"/>
        <v>78,939.00</v>
      </c>
      <c r="H745" s="32">
        <f t="shared" si="93"/>
        <v>78939</v>
      </c>
      <c r="I745" s="2">
        <v>8104</v>
      </c>
      <c r="J745" s="2">
        <f t="shared" si="94"/>
        <v>78939</v>
      </c>
      <c r="K745" s="2">
        <f t="shared" si="95"/>
        <v>78939</v>
      </c>
      <c r="L745" s="2">
        <f t="shared" si="96"/>
        <v>78939</v>
      </c>
      <c r="M745" s="2">
        <f t="shared" si="97"/>
        <v>78939</v>
      </c>
      <c r="N745" s="2">
        <f t="shared" si="98"/>
        <v>78939</v>
      </c>
      <c r="O745" s="96">
        <f t="shared" si="98"/>
        <v>78939</v>
      </c>
      <c r="P745" s="2"/>
    </row>
    <row r="746" spans="1:16" hidden="1" x14ac:dyDescent="0.2">
      <c r="A746">
        <v>6421</v>
      </c>
      <c r="B746">
        <v>1962</v>
      </c>
      <c r="C746" s="47">
        <f t="shared" ca="1" si="92"/>
        <v>62</v>
      </c>
      <c r="D746" s="2" t="s">
        <v>23</v>
      </c>
      <c r="E746" s="2" t="s">
        <v>32</v>
      </c>
      <c r="F746" s="2" t="s">
        <v>1542</v>
      </c>
      <c r="G746" s="4" t="str">
        <f t="shared" si="99"/>
        <v>63,967.00</v>
      </c>
      <c r="H746" s="32">
        <f t="shared" si="93"/>
        <v>63967</v>
      </c>
      <c r="I746" s="2">
        <v>75</v>
      </c>
      <c r="J746" s="2">
        <f t="shared" si="94"/>
        <v>63967</v>
      </c>
      <c r="K746" s="2">
        <f t="shared" si="95"/>
        <v>63967</v>
      </c>
      <c r="L746" s="2">
        <f t="shared" si="96"/>
        <v>63967</v>
      </c>
      <c r="M746" s="2">
        <f t="shared" si="97"/>
        <v>63967</v>
      </c>
      <c r="N746" s="2">
        <f t="shared" si="98"/>
        <v>63967</v>
      </c>
      <c r="O746" s="96">
        <f t="shared" si="98"/>
        <v>63967</v>
      </c>
      <c r="P746" s="2"/>
    </row>
    <row r="747" spans="1:16" hidden="1" x14ac:dyDescent="0.2">
      <c r="A747">
        <v>3037</v>
      </c>
      <c r="B747">
        <v>1984</v>
      </c>
      <c r="C747" s="47">
        <f t="shared" ca="1" si="92"/>
        <v>40</v>
      </c>
      <c r="D747" s="2" t="s">
        <v>23</v>
      </c>
      <c r="E747" s="2" t="s">
        <v>32</v>
      </c>
      <c r="F747" s="2" t="s">
        <v>1546</v>
      </c>
      <c r="G747" s="4" t="str">
        <f t="shared" si="99"/>
        <v>66,373.00</v>
      </c>
      <c r="H747" s="32">
        <f t="shared" si="93"/>
        <v>66373</v>
      </c>
      <c r="I747" s="2">
        <v>6421</v>
      </c>
      <c r="J747" s="2">
        <f t="shared" si="94"/>
        <v>66373</v>
      </c>
      <c r="K747" s="2">
        <f t="shared" si="95"/>
        <v>66373</v>
      </c>
      <c r="L747" s="2">
        <f t="shared" si="96"/>
        <v>66373</v>
      </c>
      <c r="M747" s="2">
        <f t="shared" si="97"/>
        <v>66373</v>
      </c>
      <c r="N747" s="2">
        <f t="shared" si="98"/>
        <v>66373</v>
      </c>
      <c r="O747" s="96">
        <f t="shared" si="98"/>
        <v>66373</v>
      </c>
      <c r="P747" s="2"/>
    </row>
    <row r="748" spans="1:16" hidden="1" x14ac:dyDescent="0.2">
      <c r="A748">
        <v>4698</v>
      </c>
      <c r="B748">
        <v>1984</v>
      </c>
      <c r="C748" s="47">
        <f t="shared" ca="1" si="92"/>
        <v>40</v>
      </c>
      <c r="D748" s="2" t="s">
        <v>23</v>
      </c>
      <c r="E748" s="2" t="s">
        <v>32</v>
      </c>
      <c r="F748" s="2" t="s">
        <v>1546</v>
      </c>
      <c r="G748" s="4" t="str">
        <f t="shared" si="99"/>
        <v>66,373.00</v>
      </c>
      <c r="H748" s="32">
        <f t="shared" si="93"/>
        <v>66373</v>
      </c>
      <c r="I748" s="2">
        <v>3037</v>
      </c>
      <c r="J748" s="2">
        <f t="shared" si="94"/>
        <v>66373</v>
      </c>
      <c r="K748" s="2">
        <f t="shared" si="95"/>
        <v>66373</v>
      </c>
      <c r="L748" s="2">
        <f t="shared" si="96"/>
        <v>66373</v>
      </c>
      <c r="M748" s="2">
        <f t="shared" si="97"/>
        <v>66373</v>
      </c>
      <c r="N748" s="2">
        <f t="shared" si="98"/>
        <v>66373</v>
      </c>
      <c r="O748" s="96">
        <f t="shared" si="98"/>
        <v>66373</v>
      </c>
      <c r="P748" s="2"/>
    </row>
    <row r="749" spans="1:16" hidden="1" x14ac:dyDescent="0.2">
      <c r="A749">
        <v>948</v>
      </c>
      <c r="B749">
        <v>1972</v>
      </c>
      <c r="C749" s="47">
        <f t="shared" ca="1" si="92"/>
        <v>52</v>
      </c>
      <c r="D749" s="2" t="s">
        <v>53</v>
      </c>
      <c r="E749" s="2" t="s">
        <v>32</v>
      </c>
      <c r="F749" s="2" t="s">
        <v>1549</v>
      </c>
      <c r="G749" s="4" t="str">
        <f t="shared" si="99"/>
        <v>27,450.00</v>
      </c>
      <c r="H749" s="32">
        <f t="shared" si="93"/>
        <v>27450</v>
      </c>
      <c r="I749" s="2">
        <v>4698</v>
      </c>
      <c r="J749" s="2">
        <f t="shared" si="94"/>
        <v>27450</v>
      </c>
      <c r="K749" s="2">
        <f t="shared" si="95"/>
        <v>27450</v>
      </c>
      <c r="L749" s="2">
        <f t="shared" si="96"/>
        <v>27450</v>
      </c>
      <c r="M749" s="2">
        <f t="shared" si="97"/>
        <v>27450</v>
      </c>
      <c r="N749" s="2">
        <f t="shared" si="98"/>
        <v>27450</v>
      </c>
      <c r="O749" s="96">
        <f t="shared" si="98"/>
        <v>27450</v>
      </c>
      <c r="P749" s="2"/>
    </row>
    <row r="750" spans="1:16" hidden="1" x14ac:dyDescent="0.2">
      <c r="A750">
        <v>6177</v>
      </c>
      <c r="B750">
        <v>1986</v>
      </c>
      <c r="C750" s="47">
        <f t="shared" ca="1" si="92"/>
        <v>38</v>
      </c>
      <c r="D750" s="2" t="s">
        <v>40</v>
      </c>
      <c r="E750" s="2" t="s">
        <v>32</v>
      </c>
      <c r="F750" s="2" t="s">
        <v>936</v>
      </c>
      <c r="G750" s="4" t="str">
        <f t="shared" si="99"/>
        <v>71,322.00</v>
      </c>
      <c r="H750" s="32">
        <f t="shared" si="93"/>
        <v>71322</v>
      </c>
      <c r="I750" s="2">
        <v>948</v>
      </c>
      <c r="J750" s="2">
        <f t="shared" si="94"/>
        <v>71322</v>
      </c>
      <c r="K750" s="2">
        <f t="shared" si="95"/>
        <v>71322</v>
      </c>
      <c r="L750" s="2">
        <f t="shared" si="96"/>
        <v>71322</v>
      </c>
      <c r="M750" s="2">
        <f t="shared" si="97"/>
        <v>71322</v>
      </c>
      <c r="N750" s="2">
        <f t="shared" si="98"/>
        <v>71322</v>
      </c>
      <c r="O750" s="96">
        <f t="shared" si="98"/>
        <v>71322</v>
      </c>
      <c r="P750" s="2"/>
    </row>
    <row r="751" spans="1:16" hidden="1" x14ac:dyDescent="0.2">
      <c r="A751">
        <v>3517</v>
      </c>
      <c r="B751">
        <v>1953</v>
      </c>
      <c r="C751" s="47">
        <f t="shared" ca="1" si="92"/>
        <v>71</v>
      </c>
      <c r="D751" s="2" t="s">
        <v>40</v>
      </c>
      <c r="E751" s="2" t="s">
        <v>32</v>
      </c>
      <c r="F751" s="2" t="s">
        <v>1556</v>
      </c>
      <c r="G751" s="4" t="str">
        <f t="shared" si="99"/>
        <v>34,469.00</v>
      </c>
      <c r="H751" s="32">
        <f t="shared" si="93"/>
        <v>34469</v>
      </c>
      <c r="I751" s="2">
        <v>6177</v>
      </c>
      <c r="J751" s="2">
        <f t="shared" si="94"/>
        <v>34469</v>
      </c>
      <c r="K751" s="2">
        <f t="shared" si="95"/>
        <v>34469</v>
      </c>
      <c r="L751" s="2">
        <f t="shared" si="96"/>
        <v>34469</v>
      </c>
      <c r="M751" s="2">
        <f t="shared" si="97"/>
        <v>34469</v>
      </c>
      <c r="N751" s="2">
        <f t="shared" si="98"/>
        <v>34469</v>
      </c>
      <c r="O751" s="96">
        <f t="shared" si="98"/>
        <v>34469</v>
      </c>
      <c r="P751" s="2"/>
    </row>
    <row r="752" spans="1:16" hidden="1" x14ac:dyDescent="0.2">
      <c r="A752">
        <v>3491</v>
      </c>
      <c r="B752">
        <v>1976</v>
      </c>
      <c r="C752" s="47">
        <f t="shared" ca="1" si="92"/>
        <v>48</v>
      </c>
      <c r="D752" s="2" t="s">
        <v>23</v>
      </c>
      <c r="E752" s="2" t="s">
        <v>32</v>
      </c>
      <c r="F752" s="2" t="s">
        <v>1557</v>
      </c>
      <c r="G752" s="4" t="str">
        <f t="shared" si="99"/>
        <v>28,332.00</v>
      </c>
      <c r="H752" s="32">
        <f t="shared" si="93"/>
        <v>28332</v>
      </c>
      <c r="I752" s="2">
        <v>3517</v>
      </c>
      <c r="J752" s="2">
        <f t="shared" si="94"/>
        <v>28332</v>
      </c>
      <c r="K752" s="2">
        <f t="shared" si="95"/>
        <v>28332</v>
      </c>
      <c r="L752" s="2">
        <f t="shared" si="96"/>
        <v>28332</v>
      </c>
      <c r="M752" s="2">
        <f t="shared" si="97"/>
        <v>28332</v>
      </c>
      <c r="N752" s="2">
        <f t="shared" si="98"/>
        <v>28332</v>
      </c>
      <c r="O752" s="96">
        <f t="shared" si="98"/>
        <v>28332</v>
      </c>
      <c r="P752" s="2"/>
    </row>
    <row r="753" spans="1:16" hidden="1" x14ac:dyDescent="0.2">
      <c r="A753">
        <v>7610</v>
      </c>
      <c r="B753">
        <v>1984</v>
      </c>
      <c r="C753" s="47">
        <f t="shared" ca="1" si="92"/>
        <v>40</v>
      </c>
      <c r="D753" s="2" t="s">
        <v>40</v>
      </c>
      <c r="E753" s="2" t="s">
        <v>32</v>
      </c>
      <c r="F753" s="2" t="s">
        <v>1559</v>
      </c>
      <c r="G753" s="4" t="str">
        <f t="shared" si="99"/>
        <v>38,443.00</v>
      </c>
      <c r="H753" s="32">
        <f t="shared" si="93"/>
        <v>38443</v>
      </c>
      <c r="I753" s="2">
        <v>3491</v>
      </c>
      <c r="J753" s="2">
        <f t="shared" si="94"/>
        <v>38443</v>
      </c>
      <c r="K753" s="2">
        <f t="shared" si="95"/>
        <v>38443</v>
      </c>
      <c r="L753" s="2">
        <f t="shared" si="96"/>
        <v>38443</v>
      </c>
      <c r="M753" s="2">
        <f t="shared" si="97"/>
        <v>38443</v>
      </c>
      <c r="N753" s="2">
        <f t="shared" si="98"/>
        <v>38443</v>
      </c>
      <c r="O753" s="96">
        <f t="shared" si="98"/>
        <v>38443</v>
      </c>
      <c r="P753" s="2"/>
    </row>
    <row r="754" spans="1:16" hidden="1" x14ac:dyDescent="0.2">
      <c r="A754">
        <v>4377</v>
      </c>
      <c r="B754">
        <v>1972</v>
      </c>
      <c r="C754" s="47">
        <f t="shared" ca="1" si="92"/>
        <v>52</v>
      </c>
      <c r="D754" s="2" t="s">
        <v>23</v>
      </c>
      <c r="E754" s="2" t="s">
        <v>32</v>
      </c>
      <c r="F754" s="2" t="s">
        <v>1562</v>
      </c>
      <c r="G754" s="4" t="str">
        <f t="shared" si="99"/>
        <v>73,691.00</v>
      </c>
      <c r="H754" s="32">
        <f t="shared" si="93"/>
        <v>73691</v>
      </c>
      <c r="I754" s="2">
        <v>7610</v>
      </c>
      <c r="J754" s="2">
        <f t="shared" si="94"/>
        <v>73691</v>
      </c>
      <c r="K754" s="2">
        <f t="shared" si="95"/>
        <v>73691</v>
      </c>
      <c r="L754" s="2">
        <f t="shared" si="96"/>
        <v>73691</v>
      </c>
      <c r="M754" s="2">
        <f t="shared" si="97"/>
        <v>73691</v>
      </c>
      <c r="N754" s="2">
        <f t="shared" si="98"/>
        <v>73691</v>
      </c>
      <c r="O754" s="96">
        <f t="shared" si="98"/>
        <v>73691</v>
      </c>
      <c r="P754" s="2"/>
    </row>
    <row r="755" spans="1:16" hidden="1" x14ac:dyDescent="0.2">
      <c r="A755">
        <v>9850</v>
      </c>
      <c r="B755">
        <v>1973</v>
      </c>
      <c r="C755" s="47">
        <f t="shared" ca="1" si="92"/>
        <v>51</v>
      </c>
      <c r="D755" s="2" t="s">
        <v>40</v>
      </c>
      <c r="E755" s="2" t="s">
        <v>32</v>
      </c>
      <c r="F755" s="2" t="s">
        <v>1569</v>
      </c>
      <c r="G755" s="4" t="str">
        <f t="shared" si="99"/>
        <v>82,017.00</v>
      </c>
      <c r="H755" s="32">
        <f t="shared" si="93"/>
        <v>82017</v>
      </c>
      <c r="I755" s="2">
        <v>4377</v>
      </c>
      <c r="J755" s="2">
        <f t="shared" si="94"/>
        <v>82017</v>
      </c>
      <c r="K755" s="2">
        <f t="shared" si="95"/>
        <v>82017</v>
      </c>
      <c r="L755" s="2">
        <f t="shared" si="96"/>
        <v>82017</v>
      </c>
      <c r="M755" s="2">
        <f t="shared" si="97"/>
        <v>82017</v>
      </c>
      <c r="N755" s="2">
        <f t="shared" si="98"/>
        <v>82017</v>
      </c>
      <c r="O755" s="96">
        <f t="shared" si="98"/>
        <v>82017</v>
      </c>
      <c r="P755" s="2"/>
    </row>
    <row r="756" spans="1:16" hidden="1" x14ac:dyDescent="0.2">
      <c r="A756">
        <v>5544</v>
      </c>
      <c r="B756">
        <v>1971</v>
      </c>
      <c r="C756" s="47">
        <f t="shared" ca="1" si="92"/>
        <v>53</v>
      </c>
      <c r="D756" s="2" t="s">
        <v>53</v>
      </c>
      <c r="E756" s="2" t="s">
        <v>32</v>
      </c>
      <c r="F756" s="2" t="s">
        <v>1440</v>
      </c>
      <c r="G756" s="4" t="str">
        <f t="shared" si="99"/>
        <v>59,354.00</v>
      </c>
      <c r="H756" s="32">
        <f t="shared" si="93"/>
        <v>59354</v>
      </c>
      <c r="I756" s="2">
        <v>9850</v>
      </c>
      <c r="J756" s="2">
        <f t="shared" si="94"/>
        <v>59354</v>
      </c>
      <c r="K756" s="2">
        <f t="shared" si="95"/>
        <v>59354</v>
      </c>
      <c r="L756" s="2">
        <f t="shared" si="96"/>
        <v>59354</v>
      </c>
      <c r="M756" s="2">
        <f t="shared" si="97"/>
        <v>59354</v>
      </c>
      <c r="N756" s="2">
        <f t="shared" si="98"/>
        <v>59354</v>
      </c>
      <c r="O756" s="96">
        <f t="shared" si="98"/>
        <v>59354</v>
      </c>
      <c r="P756" s="2"/>
    </row>
    <row r="757" spans="1:16" hidden="1" x14ac:dyDescent="0.2">
      <c r="A757">
        <v>6497</v>
      </c>
      <c r="B757">
        <v>1961</v>
      </c>
      <c r="C757" s="47">
        <f t="shared" ca="1" si="92"/>
        <v>63</v>
      </c>
      <c r="D757" s="2" t="s">
        <v>40</v>
      </c>
      <c r="E757" s="2" t="s">
        <v>32</v>
      </c>
      <c r="F757" s="2" t="s">
        <v>1571</v>
      </c>
      <c r="G757" s="4" t="str">
        <f t="shared" si="99"/>
        <v>58,482.00</v>
      </c>
      <c r="H757" s="32">
        <f t="shared" si="93"/>
        <v>58482</v>
      </c>
      <c r="I757" s="2">
        <v>5544</v>
      </c>
      <c r="J757" s="2">
        <f t="shared" si="94"/>
        <v>58482</v>
      </c>
      <c r="K757" s="2">
        <f t="shared" si="95"/>
        <v>58482</v>
      </c>
      <c r="L757" s="2">
        <f t="shared" si="96"/>
        <v>58482</v>
      </c>
      <c r="M757" s="2">
        <f t="shared" si="97"/>
        <v>58482</v>
      </c>
      <c r="N757" s="2">
        <f t="shared" si="98"/>
        <v>58482</v>
      </c>
      <c r="O757" s="96">
        <f t="shared" si="98"/>
        <v>58482</v>
      </c>
      <c r="P757" s="2"/>
    </row>
    <row r="758" spans="1:16" hidden="1" x14ac:dyDescent="0.2">
      <c r="A758">
        <v>4543</v>
      </c>
      <c r="B758">
        <v>1981</v>
      </c>
      <c r="C758" s="47">
        <f t="shared" ca="1" si="92"/>
        <v>43</v>
      </c>
      <c r="D758" s="2" t="s">
        <v>23</v>
      </c>
      <c r="E758" s="2" t="s">
        <v>32</v>
      </c>
      <c r="F758" s="2" t="s">
        <v>1575</v>
      </c>
      <c r="G758" s="4" t="str">
        <f t="shared" si="99"/>
        <v>40,321.00</v>
      </c>
      <c r="H758" s="32">
        <f t="shared" si="93"/>
        <v>40321</v>
      </c>
      <c r="I758" s="2">
        <v>6497</v>
      </c>
      <c r="J758" s="2">
        <f t="shared" si="94"/>
        <v>40321</v>
      </c>
      <c r="K758" s="2">
        <f t="shared" si="95"/>
        <v>40321</v>
      </c>
      <c r="L758" s="2">
        <f t="shared" si="96"/>
        <v>40321</v>
      </c>
      <c r="M758" s="2">
        <f t="shared" si="97"/>
        <v>40321</v>
      </c>
      <c r="N758" s="2">
        <f t="shared" si="98"/>
        <v>40321</v>
      </c>
      <c r="O758" s="96">
        <f t="shared" si="98"/>
        <v>40321</v>
      </c>
      <c r="P758" s="2"/>
    </row>
    <row r="759" spans="1:16" hidden="1" x14ac:dyDescent="0.2">
      <c r="A759">
        <v>5117</v>
      </c>
      <c r="B759">
        <v>1964</v>
      </c>
      <c r="C759" s="47">
        <f t="shared" ca="1" si="92"/>
        <v>60</v>
      </c>
      <c r="D759" s="2" t="s">
        <v>23</v>
      </c>
      <c r="E759" s="2" t="s">
        <v>32</v>
      </c>
      <c r="F759" s="2" t="s">
        <v>1575</v>
      </c>
      <c r="G759" s="4" t="str">
        <f t="shared" si="99"/>
        <v>40,321.00</v>
      </c>
      <c r="H759" s="32">
        <f t="shared" si="93"/>
        <v>40321</v>
      </c>
      <c r="I759" s="2">
        <v>4543</v>
      </c>
      <c r="J759" s="2">
        <f t="shared" si="94"/>
        <v>40321</v>
      </c>
      <c r="K759" s="2">
        <f t="shared" si="95"/>
        <v>40321</v>
      </c>
      <c r="L759" s="2">
        <f t="shared" si="96"/>
        <v>40321</v>
      </c>
      <c r="M759" s="2">
        <f t="shared" si="97"/>
        <v>40321</v>
      </c>
      <c r="N759" s="2">
        <f t="shared" si="98"/>
        <v>40321</v>
      </c>
      <c r="O759" s="96">
        <f t="shared" si="98"/>
        <v>40321</v>
      </c>
      <c r="P759" s="2"/>
    </row>
    <row r="760" spans="1:16" hidden="1" x14ac:dyDescent="0.2">
      <c r="A760">
        <v>1448</v>
      </c>
      <c r="B760">
        <v>1964</v>
      </c>
      <c r="C760" s="47">
        <f t="shared" ca="1" si="92"/>
        <v>60</v>
      </c>
      <c r="D760" s="2" t="s">
        <v>23</v>
      </c>
      <c r="E760" s="2" t="s">
        <v>32</v>
      </c>
      <c r="F760" s="2" t="s">
        <v>1579</v>
      </c>
      <c r="G760" s="4" t="str">
        <f t="shared" si="99"/>
        <v>71,855.00</v>
      </c>
      <c r="H760" s="32">
        <f t="shared" si="93"/>
        <v>71855</v>
      </c>
      <c r="I760" s="2">
        <v>5117</v>
      </c>
      <c r="J760" s="2">
        <f t="shared" si="94"/>
        <v>71855</v>
      </c>
      <c r="K760" s="2">
        <f t="shared" si="95"/>
        <v>71855</v>
      </c>
      <c r="L760" s="2">
        <f t="shared" si="96"/>
        <v>71855</v>
      </c>
      <c r="M760" s="2">
        <f t="shared" si="97"/>
        <v>71855</v>
      </c>
      <c r="N760" s="2">
        <f t="shared" si="98"/>
        <v>71855</v>
      </c>
      <c r="O760" s="96">
        <f t="shared" si="98"/>
        <v>71855</v>
      </c>
      <c r="P760" s="2"/>
    </row>
    <row r="761" spans="1:16" hidden="1" x14ac:dyDescent="0.2">
      <c r="A761" s="6">
        <v>6887</v>
      </c>
      <c r="B761" s="6">
        <v>1968</v>
      </c>
      <c r="C761" s="48">
        <f t="shared" ca="1" si="92"/>
        <v>56</v>
      </c>
      <c r="D761" s="5" t="s">
        <v>118</v>
      </c>
      <c r="E761" s="5" t="s">
        <v>32</v>
      </c>
      <c r="F761" s="5" t="s">
        <v>239</v>
      </c>
      <c r="G761" s="45" t="str">
        <f t="shared" si="99"/>
        <v>7,500.00</v>
      </c>
      <c r="H761" s="46">
        <f t="shared" si="93"/>
        <v>7500</v>
      </c>
      <c r="I761" s="2">
        <v>1448</v>
      </c>
      <c r="J761" s="2">
        <f t="shared" si="94"/>
        <v>20306.259259259259</v>
      </c>
      <c r="K761" s="2">
        <f t="shared" si="95"/>
        <v>20306.259259259259</v>
      </c>
      <c r="L761" s="2">
        <f t="shared" si="96"/>
        <v>20306.259259259259</v>
      </c>
      <c r="M761" s="2">
        <f t="shared" si="97"/>
        <v>20306.259259259259</v>
      </c>
      <c r="N761" s="2">
        <f t="shared" si="98"/>
        <v>20306.259259259259</v>
      </c>
      <c r="O761" s="96">
        <f t="shared" si="98"/>
        <v>20306.259259259259</v>
      </c>
      <c r="P761" s="2"/>
    </row>
    <row r="762" spans="1:16" hidden="1" x14ac:dyDescent="0.2">
      <c r="A762">
        <v>7500</v>
      </c>
      <c r="B762">
        <v>1968</v>
      </c>
      <c r="C762" s="47">
        <f t="shared" ca="1" si="92"/>
        <v>56</v>
      </c>
      <c r="D762" s="2" t="s">
        <v>40</v>
      </c>
      <c r="E762" s="2" t="s">
        <v>32</v>
      </c>
      <c r="F762" s="2" t="s">
        <v>1580</v>
      </c>
      <c r="G762" s="4" t="str">
        <f t="shared" si="99"/>
        <v>71,969.00</v>
      </c>
      <c r="H762" s="32">
        <f t="shared" si="93"/>
        <v>71969</v>
      </c>
      <c r="I762" s="2">
        <v>6887</v>
      </c>
      <c r="J762" s="2">
        <f t="shared" si="94"/>
        <v>71969</v>
      </c>
      <c r="K762" s="2">
        <f t="shared" si="95"/>
        <v>71969</v>
      </c>
      <c r="L762" s="2">
        <f t="shared" si="96"/>
        <v>71969</v>
      </c>
      <c r="M762" s="2">
        <f t="shared" si="97"/>
        <v>71969</v>
      </c>
      <c r="N762" s="2">
        <f t="shared" si="98"/>
        <v>71969</v>
      </c>
      <c r="O762" s="96">
        <f t="shared" si="98"/>
        <v>71969</v>
      </c>
      <c r="P762" s="2"/>
    </row>
    <row r="763" spans="1:16" hidden="1" x14ac:dyDescent="0.2">
      <c r="A763">
        <v>2724</v>
      </c>
      <c r="B763">
        <v>1982</v>
      </c>
      <c r="C763" s="47">
        <f t="shared" ca="1" si="92"/>
        <v>42</v>
      </c>
      <c r="D763" s="2" t="s">
        <v>40</v>
      </c>
      <c r="E763" s="2" t="s">
        <v>32</v>
      </c>
      <c r="F763" s="2" t="s">
        <v>1581</v>
      </c>
      <c r="G763" s="4" t="str">
        <f t="shared" si="99"/>
        <v>28,973.00</v>
      </c>
      <c r="H763" s="32">
        <f t="shared" si="93"/>
        <v>28973</v>
      </c>
      <c r="I763" s="2">
        <v>7500</v>
      </c>
      <c r="J763" s="2">
        <f t="shared" si="94"/>
        <v>28973</v>
      </c>
      <c r="K763" s="2">
        <f t="shared" si="95"/>
        <v>28973</v>
      </c>
      <c r="L763" s="2">
        <f t="shared" si="96"/>
        <v>28973</v>
      </c>
      <c r="M763" s="2">
        <f t="shared" si="97"/>
        <v>28973</v>
      </c>
      <c r="N763" s="2">
        <f t="shared" si="98"/>
        <v>28973</v>
      </c>
      <c r="O763" s="96">
        <f t="shared" si="98"/>
        <v>28973</v>
      </c>
      <c r="P763" s="2"/>
    </row>
    <row r="764" spans="1:16" hidden="1" x14ac:dyDescent="0.2">
      <c r="A764">
        <v>2256</v>
      </c>
      <c r="B764">
        <v>1974</v>
      </c>
      <c r="C764" s="47">
        <f t="shared" ca="1" si="92"/>
        <v>50</v>
      </c>
      <c r="D764" s="2" t="s">
        <v>40</v>
      </c>
      <c r="E764" s="2" t="s">
        <v>32</v>
      </c>
      <c r="F764" s="2" t="s">
        <v>1583</v>
      </c>
      <c r="G764" s="4" t="str">
        <f t="shared" si="99"/>
        <v>84,117.00</v>
      </c>
      <c r="H764" s="32">
        <f t="shared" si="93"/>
        <v>84117</v>
      </c>
      <c r="I764" s="2">
        <v>2724</v>
      </c>
      <c r="J764" s="2">
        <f t="shared" si="94"/>
        <v>84117</v>
      </c>
      <c r="K764" s="2">
        <f t="shared" si="95"/>
        <v>84117</v>
      </c>
      <c r="L764" s="2">
        <f t="shared" si="96"/>
        <v>84117</v>
      </c>
      <c r="M764" s="2">
        <f t="shared" si="97"/>
        <v>84117</v>
      </c>
      <c r="N764" s="2">
        <f t="shared" si="98"/>
        <v>84117</v>
      </c>
      <c r="O764" s="96">
        <f t="shared" si="98"/>
        <v>84117</v>
      </c>
      <c r="P764" s="2"/>
    </row>
    <row r="765" spans="1:16" hidden="1" x14ac:dyDescent="0.2">
      <c r="A765">
        <v>1100</v>
      </c>
      <c r="B765">
        <v>1961</v>
      </c>
      <c r="C765" s="47">
        <f t="shared" ca="1" si="92"/>
        <v>63</v>
      </c>
      <c r="D765" s="2" t="s">
        <v>53</v>
      </c>
      <c r="E765" s="2" t="s">
        <v>32</v>
      </c>
      <c r="F765" s="2" t="s">
        <v>1585</v>
      </c>
      <c r="G765" s="4" t="str">
        <f t="shared" si="99"/>
        <v>38,961.00</v>
      </c>
      <c r="H765" s="32">
        <f t="shared" si="93"/>
        <v>38961</v>
      </c>
      <c r="I765" s="2">
        <v>2256</v>
      </c>
      <c r="J765" s="2">
        <f t="shared" si="94"/>
        <v>38961</v>
      </c>
      <c r="K765" s="2">
        <f t="shared" si="95"/>
        <v>38961</v>
      </c>
      <c r="L765" s="2">
        <f t="shared" si="96"/>
        <v>38961</v>
      </c>
      <c r="M765" s="2">
        <f t="shared" si="97"/>
        <v>38961</v>
      </c>
      <c r="N765" s="2">
        <f t="shared" si="98"/>
        <v>38961</v>
      </c>
      <c r="O765" s="96">
        <f t="shared" si="98"/>
        <v>38961</v>
      </c>
      <c r="P765" s="2"/>
    </row>
    <row r="766" spans="1:16" hidden="1" x14ac:dyDescent="0.2">
      <c r="A766">
        <v>7725</v>
      </c>
      <c r="B766">
        <v>1966</v>
      </c>
      <c r="C766" s="47">
        <f t="shared" ca="1" si="92"/>
        <v>58</v>
      </c>
      <c r="D766" s="2" t="s">
        <v>53</v>
      </c>
      <c r="E766" s="2" t="s">
        <v>32</v>
      </c>
      <c r="F766" s="2" t="s">
        <v>1587</v>
      </c>
      <c r="G766" s="4" t="str">
        <f t="shared" si="99"/>
        <v>56,962.00</v>
      </c>
      <c r="H766" s="32">
        <f t="shared" si="93"/>
        <v>56962</v>
      </c>
      <c r="I766" s="2">
        <v>1100</v>
      </c>
      <c r="J766" s="2">
        <f t="shared" si="94"/>
        <v>56962</v>
      </c>
      <c r="K766" s="2">
        <f t="shared" si="95"/>
        <v>56962</v>
      </c>
      <c r="L766" s="2">
        <f t="shared" si="96"/>
        <v>56962</v>
      </c>
      <c r="M766" s="2">
        <f t="shared" si="97"/>
        <v>56962</v>
      </c>
      <c r="N766" s="2">
        <f t="shared" si="98"/>
        <v>56962</v>
      </c>
      <c r="O766" s="96">
        <f t="shared" si="98"/>
        <v>56962</v>
      </c>
      <c r="P766" s="2"/>
    </row>
    <row r="767" spans="1:16" hidden="1" x14ac:dyDescent="0.2">
      <c r="A767">
        <v>2612</v>
      </c>
      <c r="B767">
        <v>1988</v>
      </c>
      <c r="C767" s="47">
        <f t="shared" ca="1" si="92"/>
        <v>36</v>
      </c>
      <c r="D767" s="2" t="s">
        <v>53</v>
      </c>
      <c r="E767" s="2" t="s">
        <v>32</v>
      </c>
      <c r="F767" s="2" t="s">
        <v>1587</v>
      </c>
      <c r="G767" s="4" t="str">
        <f t="shared" si="99"/>
        <v>56,962.00</v>
      </c>
      <c r="H767" s="32">
        <f t="shared" si="93"/>
        <v>56962</v>
      </c>
      <c r="I767" s="2">
        <v>7725</v>
      </c>
      <c r="J767" s="2">
        <f t="shared" si="94"/>
        <v>56962</v>
      </c>
      <c r="K767" s="2">
        <f t="shared" si="95"/>
        <v>56962</v>
      </c>
      <c r="L767" s="2">
        <f t="shared" si="96"/>
        <v>56962</v>
      </c>
      <c r="M767" s="2">
        <f t="shared" si="97"/>
        <v>56962</v>
      </c>
      <c r="N767" s="2">
        <f t="shared" si="98"/>
        <v>56962</v>
      </c>
      <c r="O767" s="96">
        <f t="shared" si="98"/>
        <v>56962</v>
      </c>
      <c r="P767" s="2"/>
    </row>
    <row r="768" spans="1:16" hidden="1" x14ac:dyDescent="0.2">
      <c r="A768">
        <v>113</v>
      </c>
      <c r="B768">
        <v>1952</v>
      </c>
      <c r="C768" s="47">
        <f t="shared" ca="1" si="92"/>
        <v>72</v>
      </c>
      <c r="D768" s="2" t="s">
        <v>23</v>
      </c>
      <c r="E768" s="2" t="s">
        <v>32</v>
      </c>
      <c r="F768" s="2" t="s">
        <v>1589</v>
      </c>
      <c r="G768" s="4" t="str">
        <f t="shared" si="99"/>
        <v>65,308.00</v>
      </c>
      <c r="H768" s="32">
        <f t="shared" si="93"/>
        <v>65308</v>
      </c>
      <c r="I768" s="2">
        <v>2612</v>
      </c>
      <c r="J768" s="2">
        <f t="shared" si="94"/>
        <v>65308</v>
      </c>
      <c r="K768" s="2">
        <f t="shared" si="95"/>
        <v>65308</v>
      </c>
      <c r="L768" s="2">
        <f t="shared" si="96"/>
        <v>65308</v>
      </c>
      <c r="M768" s="2">
        <f t="shared" si="97"/>
        <v>65308</v>
      </c>
      <c r="N768" s="2">
        <f t="shared" si="98"/>
        <v>65308</v>
      </c>
      <c r="O768" s="96">
        <f t="shared" si="98"/>
        <v>65308</v>
      </c>
      <c r="P768" s="2"/>
    </row>
    <row r="769" spans="1:16" hidden="1" x14ac:dyDescent="0.2">
      <c r="A769">
        <v>2868</v>
      </c>
      <c r="B769">
        <v>1950</v>
      </c>
      <c r="C769" s="47">
        <f t="shared" ca="1" si="92"/>
        <v>74</v>
      </c>
      <c r="D769" s="2" t="s">
        <v>40</v>
      </c>
      <c r="E769" s="2" t="s">
        <v>32</v>
      </c>
      <c r="F769" s="2" t="s">
        <v>1591</v>
      </c>
      <c r="G769" s="4" t="str">
        <f t="shared" si="99"/>
        <v>63,246.00</v>
      </c>
      <c r="H769" s="32">
        <f t="shared" si="93"/>
        <v>63246</v>
      </c>
      <c r="I769" s="2">
        <v>113</v>
      </c>
      <c r="J769" s="2">
        <f t="shared" si="94"/>
        <v>63246</v>
      </c>
      <c r="K769" s="2">
        <f t="shared" si="95"/>
        <v>63246</v>
      </c>
      <c r="L769" s="2">
        <f t="shared" si="96"/>
        <v>63246</v>
      </c>
      <c r="M769" s="2">
        <f t="shared" si="97"/>
        <v>63246</v>
      </c>
      <c r="N769" s="2">
        <f t="shared" si="98"/>
        <v>63246</v>
      </c>
      <c r="O769" s="96">
        <f t="shared" si="98"/>
        <v>63246</v>
      </c>
      <c r="P769" s="2"/>
    </row>
    <row r="770" spans="1:16" hidden="1" x14ac:dyDescent="0.2">
      <c r="A770">
        <v>4216</v>
      </c>
      <c r="B770">
        <v>1982</v>
      </c>
      <c r="C770" s="47">
        <f t="shared" ca="1" si="92"/>
        <v>42</v>
      </c>
      <c r="D770" s="2" t="s">
        <v>40</v>
      </c>
      <c r="E770" s="2" t="s">
        <v>32</v>
      </c>
      <c r="F770" s="2" t="s">
        <v>1594</v>
      </c>
      <c r="G770" s="4" t="str">
        <f t="shared" si="99"/>
        <v>82,333.00</v>
      </c>
      <c r="H770" s="32">
        <f t="shared" si="93"/>
        <v>82333</v>
      </c>
      <c r="I770" s="2">
        <v>2868</v>
      </c>
      <c r="J770" s="2">
        <f t="shared" si="94"/>
        <v>82333</v>
      </c>
      <c r="K770" s="2">
        <f t="shared" si="95"/>
        <v>82333</v>
      </c>
      <c r="L770" s="2">
        <f t="shared" si="96"/>
        <v>82333</v>
      </c>
      <c r="M770" s="2">
        <f t="shared" si="97"/>
        <v>82333</v>
      </c>
      <c r="N770" s="2">
        <f t="shared" si="98"/>
        <v>82333</v>
      </c>
      <c r="O770" s="96">
        <f t="shared" si="98"/>
        <v>82333</v>
      </c>
      <c r="P770" s="2"/>
    </row>
    <row r="771" spans="1:16" hidden="1" x14ac:dyDescent="0.2">
      <c r="A771">
        <v>199</v>
      </c>
      <c r="B771">
        <v>1963</v>
      </c>
      <c r="C771" s="47">
        <f t="shared" ca="1" si="92"/>
        <v>61</v>
      </c>
      <c r="D771" s="2" t="s">
        <v>40</v>
      </c>
      <c r="E771" s="2" t="s">
        <v>32</v>
      </c>
      <c r="F771" s="2" t="s">
        <v>1600</v>
      </c>
      <c r="G771" s="4" t="str">
        <f t="shared" si="99"/>
        <v>51,563.00</v>
      </c>
      <c r="H771" s="32">
        <f t="shared" si="93"/>
        <v>51563</v>
      </c>
      <c r="I771" s="2">
        <v>4216</v>
      </c>
      <c r="J771" s="2">
        <f t="shared" si="94"/>
        <v>51563</v>
      </c>
      <c r="K771" s="2">
        <f t="shared" si="95"/>
        <v>51563</v>
      </c>
      <c r="L771" s="2">
        <f t="shared" si="96"/>
        <v>51563</v>
      </c>
      <c r="M771" s="2">
        <f t="shared" si="97"/>
        <v>51563</v>
      </c>
      <c r="N771" s="2">
        <f t="shared" si="98"/>
        <v>51563</v>
      </c>
      <c r="O771" s="96">
        <f t="shared" si="98"/>
        <v>51563</v>
      </c>
      <c r="P771" s="2"/>
    </row>
    <row r="772" spans="1:16" hidden="1" x14ac:dyDescent="0.2">
      <c r="A772">
        <v>359</v>
      </c>
      <c r="B772">
        <v>1951</v>
      </c>
      <c r="C772" s="47">
        <f t="shared" ref="C772:C835" ca="1" si="100">(YEAR(NOW())-B772)</f>
        <v>73</v>
      </c>
      <c r="D772" s="2" t="s">
        <v>53</v>
      </c>
      <c r="E772" s="2" t="s">
        <v>32</v>
      </c>
      <c r="F772" s="2" t="s">
        <v>1601</v>
      </c>
      <c r="G772" s="4" t="str">
        <f t="shared" si="99"/>
        <v>81,929.00</v>
      </c>
      <c r="H772" s="32">
        <f t="shared" ref="H772:H835" si="101">VALUE(G772)</f>
        <v>81929</v>
      </c>
      <c r="I772" s="2">
        <v>199</v>
      </c>
      <c r="J772" s="2">
        <f t="shared" ref="J772:J835" si="102">IF(AND($D772="Basic",$H772&lt;10000),$V$29,$H772)</f>
        <v>81929</v>
      </c>
      <c r="K772" s="2">
        <f t="shared" ref="K772:K835" si="103">IF(AND($D772="Graduation",J772&lt;10000),$V$30,J772)</f>
        <v>81929</v>
      </c>
      <c r="L772" s="2">
        <f t="shared" ref="L772:L835" si="104">IF(AND($D772="2n Cycle",K772&lt;10000),$V$31,K772)</f>
        <v>81929</v>
      </c>
      <c r="M772" s="2">
        <f t="shared" ref="M772:M835" si="105">IF(AND($D772="Master",L772&lt;10000),$V$32,L772)</f>
        <v>81929</v>
      </c>
      <c r="N772" s="2">
        <f t="shared" ref="N772:O835" si="106">IF(AND($D772="PhD",M772&lt;10000),$V$33,M772)</f>
        <v>81929</v>
      </c>
      <c r="O772" s="96">
        <f t="shared" si="106"/>
        <v>81929</v>
      </c>
      <c r="P772" s="2"/>
    </row>
    <row r="773" spans="1:16" hidden="1" x14ac:dyDescent="0.2">
      <c r="A773">
        <v>8842</v>
      </c>
      <c r="B773">
        <v>1972</v>
      </c>
      <c r="C773" s="47">
        <f t="shared" ca="1" si="100"/>
        <v>52</v>
      </c>
      <c r="D773" s="2" t="s">
        <v>53</v>
      </c>
      <c r="E773" s="2" t="s">
        <v>32</v>
      </c>
      <c r="F773" s="2" t="s">
        <v>1603</v>
      </c>
      <c r="G773" s="4" t="str">
        <f t="shared" ref="G773:G836" si="107">REPLACE(F773,1,1,"")</f>
        <v>60,432.00</v>
      </c>
      <c r="H773" s="32">
        <f t="shared" si="101"/>
        <v>60432</v>
      </c>
      <c r="I773" s="2">
        <v>359</v>
      </c>
      <c r="J773" s="2">
        <f t="shared" si="102"/>
        <v>60432</v>
      </c>
      <c r="K773" s="2">
        <f t="shared" si="103"/>
        <v>60432</v>
      </c>
      <c r="L773" s="2">
        <f t="shared" si="104"/>
        <v>60432</v>
      </c>
      <c r="M773" s="2">
        <f t="shared" si="105"/>
        <v>60432</v>
      </c>
      <c r="N773" s="2">
        <f t="shared" si="106"/>
        <v>60432</v>
      </c>
      <c r="O773" s="96">
        <f t="shared" si="106"/>
        <v>60432</v>
      </c>
      <c r="P773" s="2"/>
    </row>
    <row r="774" spans="1:16" hidden="1" x14ac:dyDescent="0.2">
      <c r="A774">
        <v>2154</v>
      </c>
      <c r="B774">
        <v>1972</v>
      </c>
      <c r="C774" s="47">
        <f t="shared" ca="1" si="100"/>
        <v>52</v>
      </c>
      <c r="D774" s="2" t="s">
        <v>53</v>
      </c>
      <c r="E774" s="2" t="s">
        <v>32</v>
      </c>
      <c r="F774" s="2" t="s">
        <v>1604</v>
      </c>
      <c r="G774" s="4" t="str">
        <f t="shared" si="107"/>
        <v>66,726.00</v>
      </c>
      <c r="H774" s="32">
        <f t="shared" si="101"/>
        <v>66726</v>
      </c>
      <c r="I774" s="2">
        <v>8842</v>
      </c>
      <c r="J774" s="2">
        <f t="shared" si="102"/>
        <v>66726</v>
      </c>
      <c r="K774" s="2">
        <f t="shared" si="103"/>
        <v>66726</v>
      </c>
      <c r="L774" s="2">
        <f t="shared" si="104"/>
        <v>66726</v>
      </c>
      <c r="M774" s="2">
        <f t="shared" si="105"/>
        <v>66726</v>
      </c>
      <c r="N774" s="2">
        <f t="shared" si="106"/>
        <v>66726</v>
      </c>
      <c r="O774" s="96">
        <f t="shared" si="106"/>
        <v>66726</v>
      </c>
      <c r="P774" s="2"/>
    </row>
    <row r="775" spans="1:16" hidden="1" x14ac:dyDescent="0.2">
      <c r="A775">
        <v>6050</v>
      </c>
      <c r="B775">
        <v>1976</v>
      </c>
      <c r="C775" s="47">
        <f t="shared" ca="1" si="100"/>
        <v>48</v>
      </c>
      <c r="D775" s="2" t="s">
        <v>40</v>
      </c>
      <c r="E775" s="2" t="s">
        <v>32</v>
      </c>
      <c r="F775" s="2" t="s">
        <v>1607</v>
      </c>
      <c r="G775" s="4" t="str">
        <f t="shared" si="107"/>
        <v>43,269.00</v>
      </c>
      <c r="H775" s="32">
        <f t="shared" si="101"/>
        <v>43269</v>
      </c>
      <c r="I775" s="2">
        <v>2154</v>
      </c>
      <c r="J775" s="2">
        <f t="shared" si="102"/>
        <v>43269</v>
      </c>
      <c r="K775" s="2">
        <f t="shared" si="103"/>
        <v>43269</v>
      </c>
      <c r="L775" s="2">
        <f t="shared" si="104"/>
        <v>43269</v>
      </c>
      <c r="M775" s="2">
        <f t="shared" si="105"/>
        <v>43269</v>
      </c>
      <c r="N775" s="2">
        <f t="shared" si="106"/>
        <v>43269</v>
      </c>
      <c r="O775" s="96">
        <f t="shared" si="106"/>
        <v>43269</v>
      </c>
      <c r="P775" s="2"/>
    </row>
    <row r="776" spans="1:16" hidden="1" x14ac:dyDescent="0.2">
      <c r="A776">
        <v>9204</v>
      </c>
      <c r="B776">
        <v>1971</v>
      </c>
      <c r="C776" s="47">
        <f t="shared" ca="1" si="100"/>
        <v>53</v>
      </c>
      <c r="D776" s="2" t="s">
        <v>40</v>
      </c>
      <c r="E776" s="2" t="s">
        <v>32</v>
      </c>
      <c r="F776" s="2" t="s">
        <v>1608</v>
      </c>
      <c r="G776" s="4" t="str">
        <f t="shared" si="107"/>
        <v>33,762.00</v>
      </c>
      <c r="H776" s="32">
        <f t="shared" si="101"/>
        <v>33762</v>
      </c>
      <c r="I776" s="2">
        <v>6050</v>
      </c>
      <c r="J776" s="2">
        <f t="shared" si="102"/>
        <v>33762</v>
      </c>
      <c r="K776" s="2">
        <f t="shared" si="103"/>
        <v>33762</v>
      </c>
      <c r="L776" s="2">
        <f t="shared" si="104"/>
        <v>33762</v>
      </c>
      <c r="M776" s="2">
        <f t="shared" si="105"/>
        <v>33762</v>
      </c>
      <c r="N776" s="2">
        <f t="shared" si="106"/>
        <v>33762</v>
      </c>
      <c r="O776" s="96">
        <f t="shared" si="106"/>
        <v>33762</v>
      </c>
      <c r="P776" s="2"/>
    </row>
    <row r="777" spans="1:16" hidden="1" x14ac:dyDescent="0.2">
      <c r="A777">
        <v>4472</v>
      </c>
      <c r="B777">
        <v>1971</v>
      </c>
      <c r="C777" s="47">
        <f t="shared" ca="1" si="100"/>
        <v>53</v>
      </c>
      <c r="D777" s="2" t="s">
        <v>23</v>
      </c>
      <c r="E777" s="2" t="s">
        <v>32</v>
      </c>
      <c r="F777" s="2" t="s">
        <v>1611</v>
      </c>
      <c r="G777" s="4" t="str">
        <f t="shared" si="107"/>
        <v>50,737.00</v>
      </c>
      <c r="H777" s="32">
        <f t="shared" si="101"/>
        <v>50737</v>
      </c>
      <c r="I777" s="2">
        <v>9204</v>
      </c>
      <c r="J777" s="2">
        <f t="shared" si="102"/>
        <v>50737</v>
      </c>
      <c r="K777" s="2">
        <f t="shared" si="103"/>
        <v>50737</v>
      </c>
      <c r="L777" s="2">
        <f t="shared" si="104"/>
        <v>50737</v>
      </c>
      <c r="M777" s="2">
        <f t="shared" si="105"/>
        <v>50737</v>
      </c>
      <c r="N777" s="2">
        <f t="shared" si="106"/>
        <v>50737</v>
      </c>
      <c r="O777" s="96">
        <f t="shared" si="106"/>
        <v>50737</v>
      </c>
      <c r="P777" s="2"/>
    </row>
    <row r="778" spans="1:16" hidden="1" x14ac:dyDescent="0.2">
      <c r="A778">
        <v>6864</v>
      </c>
      <c r="B778">
        <v>1990</v>
      </c>
      <c r="C778" s="47">
        <f t="shared" ca="1" si="100"/>
        <v>34</v>
      </c>
      <c r="D778" s="2" t="s">
        <v>23</v>
      </c>
      <c r="E778" s="2" t="s">
        <v>32</v>
      </c>
      <c r="F778" s="2" t="s">
        <v>1613</v>
      </c>
      <c r="G778" s="4" t="str">
        <f t="shared" si="107"/>
        <v>57,304.00</v>
      </c>
      <c r="H778" s="32">
        <f t="shared" si="101"/>
        <v>57304</v>
      </c>
      <c r="I778" s="2">
        <v>4472</v>
      </c>
      <c r="J778" s="2">
        <f t="shared" si="102"/>
        <v>57304</v>
      </c>
      <c r="K778" s="2">
        <f t="shared" si="103"/>
        <v>57304</v>
      </c>
      <c r="L778" s="2">
        <f t="shared" si="104"/>
        <v>57304</v>
      </c>
      <c r="M778" s="2">
        <f t="shared" si="105"/>
        <v>57304</v>
      </c>
      <c r="N778" s="2">
        <f t="shared" si="106"/>
        <v>57304</v>
      </c>
      <c r="O778" s="96">
        <f t="shared" si="106"/>
        <v>57304</v>
      </c>
      <c r="P778" s="2"/>
    </row>
    <row r="779" spans="1:16" hidden="1" x14ac:dyDescent="0.2">
      <c r="A779">
        <v>10617</v>
      </c>
      <c r="B779">
        <v>1990</v>
      </c>
      <c r="C779" s="47">
        <f t="shared" ca="1" si="100"/>
        <v>34</v>
      </c>
      <c r="D779" s="2" t="s">
        <v>23</v>
      </c>
      <c r="E779" s="2" t="s">
        <v>32</v>
      </c>
      <c r="F779" s="2" t="s">
        <v>1614</v>
      </c>
      <c r="G779" s="4" t="str">
        <f t="shared" si="107"/>
        <v>71,107.00</v>
      </c>
      <c r="H779" s="32">
        <f t="shared" si="101"/>
        <v>71107</v>
      </c>
      <c r="I779" s="2">
        <v>6864</v>
      </c>
      <c r="J779" s="2">
        <f t="shared" si="102"/>
        <v>71107</v>
      </c>
      <c r="K779" s="2">
        <f t="shared" si="103"/>
        <v>71107</v>
      </c>
      <c r="L779" s="2">
        <f t="shared" si="104"/>
        <v>71107</v>
      </c>
      <c r="M779" s="2">
        <f t="shared" si="105"/>
        <v>71107</v>
      </c>
      <c r="N779" s="2">
        <f t="shared" si="106"/>
        <v>71107</v>
      </c>
      <c r="O779" s="96">
        <f t="shared" si="106"/>
        <v>71107</v>
      </c>
      <c r="P779" s="2"/>
    </row>
    <row r="780" spans="1:16" hidden="1" x14ac:dyDescent="0.2">
      <c r="A780">
        <v>3924</v>
      </c>
      <c r="B780">
        <v>1966</v>
      </c>
      <c r="C780" s="47">
        <f t="shared" ca="1" si="100"/>
        <v>58</v>
      </c>
      <c r="D780" s="2" t="s">
        <v>23</v>
      </c>
      <c r="E780" s="2" t="s">
        <v>32</v>
      </c>
      <c r="F780" s="2" t="s">
        <v>1616</v>
      </c>
      <c r="G780" s="4" t="str">
        <f t="shared" si="107"/>
        <v>81,320.00</v>
      </c>
      <c r="H780" s="32">
        <f t="shared" si="101"/>
        <v>81320</v>
      </c>
      <c r="I780" s="2">
        <v>10617</v>
      </c>
      <c r="J780" s="2">
        <f t="shared" si="102"/>
        <v>81320</v>
      </c>
      <c r="K780" s="2">
        <f t="shared" si="103"/>
        <v>81320</v>
      </c>
      <c r="L780" s="2">
        <f t="shared" si="104"/>
        <v>81320</v>
      </c>
      <c r="M780" s="2">
        <f t="shared" si="105"/>
        <v>81320</v>
      </c>
      <c r="N780" s="2">
        <f t="shared" si="106"/>
        <v>81320</v>
      </c>
      <c r="O780" s="96">
        <f t="shared" si="106"/>
        <v>81320</v>
      </c>
      <c r="P780" s="2"/>
    </row>
    <row r="781" spans="1:16" hidden="1" x14ac:dyDescent="0.2">
      <c r="A781">
        <v>5654</v>
      </c>
      <c r="B781">
        <v>1973</v>
      </c>
      <c r="C781" s="47">
        <f t="shared" ca="1" si="100"/>
        <v>51</v>
      </c>
      <c r="D781" s="2" t="s">
        <v>43</v>
      </c>
      <c r="E781" s="2" t="s">
        <v>32</v>
      </c>
      <c r="F781" s="2" t="s">
        <v>1617</v>
      </c>
      <c r="G781" s="4" t="str">
        <f t="shared" si="107"/>
        <v>87,000.00</v>
      </c>
      <c r="H781" s="32">
        <f t="shared" si="101"/>
        <v>87000</v>
      </c>
      <c r="I781" s="2">
        <v>3924</v>
      </c>
      <c r="J781" s="2">
        <f t="shared" si="102"/>
        <v>87000</v>
      </c>
      <c r="K781" s="2">
        <f t="shared" si="103"/>
        <v>87000</v>
      </c>
      <c r="L781" s="2">
        <f t="shared" si="104"/>
        <v>87000</v>
      </c>
      <c r="M781" s="2">
        <f t="shared" si="105"/>
        <v>87000</v>
      </c>
      <c r="N781" s="2">
        <f t="shared" si="106"/>
        <v>87000</v>
      </c>
      <c r="O781" s="96">
        <f t="shared" si="106"/>
        <v>87000</v>
      </c>
      <c r="P781" s="2"/>
    </row>
    <row r="782" spans="1:16" hidden="1" x14ac:dyDescent="0.2">
      <c r="A782">
        <v>9216</v>
      </c>
      <c r="B782">
        <v>1972</v>
      </c>
      <c r="C782" s="47">
        <f t="shared" ca="1" si="100"/>
        <v>52</v>
      </c>
      <c r="D782" s="2" t="s">
        <v>23</v>
      </c>
      <c r="E782" s="2" t="s">
        <v>32</v>
      </c>
      <c r="F782" s="2" t="s">
        <v>711</v>
      </c>
      <c r="G782" s="4" t="str">
        <f t="shared" si="107"/>
        <v>40,049.00</v>
      </c>
      <c r="H782" s="32">
        <f t="shared" si="101"/>
        <v>40049</v>
      </c>
      <c r="I782" s="2">
        <v>5654</v>
      </c>
      <c r="J782" s="2">
        <f t="shared" si="102"/>
        <v>40049</v>
      </c>
      <c r="K782" s="2">
        <f t="shared" si="103"/>
        <v>40049</v>
      </c>
      <c r="L782" s="2">
        <f t="shared" si="104"/>
        <v>40049</v>
      </c>
      <c r="M782" s="2">
        <f t="shared" si="105"/>
        <v>40049</v>
      </c>
      <c r="N782" s="2">
        <f t="shared" si="106"/>
        <v>40049</v>
      </c>
      <c r="O782" s="96">
        <f t="shared" si="106"/>
        <v>40049</v>
      </c>
      <c r="P782" s="2"/>
    </row>
    <row r="783" spans="1:16" hidden="1" x14ac:dyDescent="0.2">
      <c r="A783">
        <v>8086</v>
      </c>
      <c r="B783">
        <v>1960</v>
      </c>
      <c r="C783" s="47">
        <f t="shared" ca="1" si="100"/>
        <v>64</v>
      </c>
      <c r="D783" s="2" t="s">
        <v>23</v>
      </c>
      <c r="E783" s="2" t="s">
        <v>32</v>
      </c>
      <c r="F783" s="2" t="s">
        <v>1618</v>
      </c>
      <c r="G783" s="4" t="str">
        <f t="shared" si="107"/>
        <v>63,684.00</v>
      </c>
      <c r="H783" s="32">
        <f t="shared" si="101"/>
        <v>63684</v>
      </c>
      <c r="I783" s="2">
        <v>9216</v>
      </c>
      <c r="J783" s="2">
        <f t="shared" si="102"/>
        <v>63684</v>
      </c>
      <c r="K783" s="2">
        <f t="shared" si="103"/>
        <v>63684</v>
      </c>
      <c r="L783" s="2">
        <f t="shared" si="104"/>
        <v>63684</v>
      </c>
      <c r="M783" s="2">
        <f t="shared" si="105"/>
        <v>63684</v>
      </c>
      <c r="N783" s="2">
        <f t="shared" si="106"/>
        <v>63684</v>
      </c>
      <c r="O783" s="96">
        <f t="shared" si="106"/>
        <v>63684</v>
      </c>
      <c r="P783" s="2"/>
    </row>
    <row r="784" spans="1:16" hidden="1" x14ac:dyDescent="0.2">
      <c r="A784">
        <v>9097</v>
      </c>
      <c r="B784">
        <v>1957</v>
      </c>
      <c r="C784" s="47">
        <f t="shared" ca="1" si="100"/>
        <v>67</v>
      </c>
      <c r="D784" s="2" t="s">
        <v>23</v>
      </c>
      <c r="E784" s="2" t="s">
        <v>32</v>
      </c>
      <c r="F784" s="2" t="s">
        <v>1620</v>
      </c>
      <c r="G784" s="4" t="str">
        <f t="shared" si="107"/>
        <v>69,016.00</v>
      </c>
      <c r="H784" s="32">
        <f t="shared" si="101"/>
        <v>69016</v>
      </c>
      <c r="I784" s="2">
        <v>8086</v>
      </c>
      <c r="J784" s="2">
        <f t="shared" si="102"/>
        <v>69016</v>
      </c>
      <c r="K784" s="2">
        <f t="shared" si="103"/>
        <v>69016</v>
      </c>
      <c r="L784" s="2">
        <f t="shared" si="104"/>
        <v>69016</v>
      </c>
      <c r="M784" s="2">
        <f t="shared" si="105"/>
        <v>69016</v>
      </c>
      <c r="N784" s="2">
        <f t="shared" si="106"/>
        <v>69016</v>
      </c>
      <c r="O784" s="96">
        <f t="shared" si="106"/>
        <v>69016</v>
      </c>
      <c r="P784" s="2"/>
    </row>
    <row r="785" spans="1:16" hidden="1" x14ac:dyDescent="0.2">
      <c r="A785">
        <v>7631</v>
      </c>
      <c r="B785">
        <v>1979</v>
      </c>
      <c r="C785" s="47">
        <f t="shared" ca="1" si="100"/>
        <v>45</v>
      </c>
      <c r="D785" s="2" t="s">
        <v>23</v>
      </c>
      <c r="E785" s="2" t="s">
        <v>32</v>
      </c>
      <c r="F785" s="2" t="s">
        <v>239</v>
      </c>
      <c r="G785" s="4" t="str">
        <f t="shared" si="107"/>
        <v>7,500.00</v>
      </c>
      <c r="H785" s="32">
        <f t="shared" si="101"/>
        <v>7500</v>
      </c>
      <c r="I785" s="2">
        <v>9097</v>
      </c>
      <c r="J785" s="2">
        <f t="shared" si="102"/>
        <v>7500</v>
      </c>
      <c r="K785" s="2">
        <f t="shared" si="103"/>
        <v>52720.37365591398</v>
      </c>
      <c r="L785" s="2">
        <f t="shared" si="104"/>
        <v>52720.37365591398</v>
      </c>
      <c r="M785" s="2">
        <f t="shared" si="105"/>
        <v>52720.37365591398</v>
      </c>
      <c r="N785" s="2">
        <f t="shared" si="106"/>
        <v>52720.37365591398</v>
      </c>
      <c r="O785" s="96">
        <f t="shared" si="106"/>
        <v>52720.37365591398</v>
      </c>
      <c r="P785" s="2"/>
    </row>
    <row r="786" spans="1:16" hidden="1" x14ac:dyDescent="0.2">
      <c r="A786">
        <v>7275</v>
      </c>
      <c r="B786">
        <v>1972</v>
      </c>
      <c r="C786" s="47">
        <f t="shared" ca="1" si="100"/>
        <v>52</v>
      </c>
      <c r="D786" s="2" t="s">
        <v>23</v>
      </c>
      <c r="E786" s="2" t="s">
        <v>32</v>
      </c>
      <c r="F786" s="2" t="s">
        <v>1622</v>
      </c>
      <c r="G786" s="4" t="str">
        <f t="shared" si="107"/>
        <v>73,803.00</v>
      </c>
      <c r="H786" s="32">
        <f t="shared" si="101"/>
        <v>73803</v>
      </c>
      <c r="I786" s="2">
        <v>7631</v>
      </c>
      <c r="J786" s="2">
        <f t="shared" si="102"/>
        <v>73803</v>
      </c>
      <c r="K786" s="2">
        <f t="shared" si="103"/>
        <v>73803</v>
      </c>
      <c r="L786" s="2">
        <f t="shared" si="104"/>
        <v>73803</v>
      </c>
      <c r="M786" s="2">
        <f t="shared" si="105"/>
        <v>73803</v>
      </c>
      <c r="N786" s="2">
        <f t="shared" si="106"/>
        <v>73803</v>
      </c>
      <c r="O786" s="96">
        <f t="shared" si="106"/>
        <v>73803</v>
      </c>
      <c r="P786" s="2"/>
    </row>
    <row r="787" spans="1:16" hidden="1" x14ac:dyDescent="0.2">
      <c r="A787">
        <v>8334</v>
      </c>
      <c r="B787">
        <v>1972</v>
      </c>
      <c r="C787" s="47">
        <f t="shared" ca="1" si="100"/>
        <v>52</v>
      </c>
      <c r="D787" s="2" t="s">
        <v>43</v>
      </c>
      <c r="E787" s="2" t="s">
        <v>32</v>
      </c>
      <c r="F787" s="2" t="s">
        <v>1623</v>
      </c>
      <c r="G787" s="4" t="str">
        <f t="shared" si="107"/>
        <v>46,094.00</v>
      </c>
      <c r="H787" s="32">
        <f t="shared" si="101"/>
        <v>46094</v>
      </c>
      <c r="I787" s="2">
        <v>7275</v>
      </c>
      <c r="J787" s="2">
        <f t="shared" si="102"/>
        <v>46094</v>
      </c>
      <c r="K787" s="2">
        <f t="shared" si="103"/>
        <v>46094</v>
      </c>
      <c r="L787" s="2">
        <f t="shared" si="104"/>
        <v>46094</v>
      </c>
      <c r="M787" s="2">
        <f t="shared" si="105"/>
        <v>46094</v>
      </c>
      <c r="N787" s="2">
        <f t="shared" si="106"/>
        <v>46094</v>
      </c>
      <c r="O787" s="96">
        <f t="shared" si="106"/>
        <v>46094</v>
      </c>
      <c r="P787" s="2"/>
    </row>
    <row r="788" spans="1:16" hidden="1" x14ac:dyDescent="0.2">
      <c r="A788">
        <v>1987</v>
      </c>
      <c r="B788">
        <v>1988</v>
      </c>
      <c r="C788" s="47">
        <f t="shared" ca="1" si="100"/>
        <v>36</v>
      </c>
      <c r="D788" s="2" t="s">
        <v>40</v>
      </c>
      <c r="E788" s="2" t="s">
        <v>32</v>
      </c>
      <c r="F788" s="2" t="s">
        <v>1624</v>
      </c>
      <c r="G788" s="4" t="str">
        <f t="shared" si="107"/>
        <v>85,844.00</v>
      </c>
      <c r="H788" s="32">
        <f t="shared" si="101"/>
        <v>85844</v>
      </c>
      <c r="I788" s="2">
        <v>8334</v>
      </c>
      <c r="J788" s="2">
        <f t="shared" si="102"/>
        <v>85844</v>
      </c>
      <c r="K788" s="2">
        <f t="shared" si="103"/>
        <v>85844</v>
      </c>
      <c r="L788" s="2">
        <f t="shared" si="104"/>
        <v>85844</v>
      </c>
      <c r="M788" s="2">
        <f t="shared" si="105"/>
        <v>85844</v>
      </c>
      <c r="N788" s="2">
        <f t="shared" si="106"/>
        <v>85844</v>
      </c>
      <c r="O788" s="96">
        <f t="shared" si="106"/>
        <v>85844</v>
      </c>
      <c r="P788" s="2"/>
    </row>
    <row r="789" spans="1:16" hidden="1" x14ac:dyDescent="0.2">
      <c r="A789">
        <v>2281</v>
      </c>
      <c r="B789">
        <v>1971</v>
      </c>
      <c r="C789" s="47">
        <f t="shared" ca="1" si="100"/>
        <v>53</v>
      </c>
      <c r="D789" s="2" t="s">
        <v>53</v>
      </c>
      <c r="E789" s="2" t="s">
        <v>32</v>
      </c>
      <c r="F789" s="2" t="s">
        <v>1625</v>
      </c>
      <c r="G789" s="4" t="str">
        <f t="shared" si="107"/>
        <v>38,452.00</v>
      </c>
      <c r="H789" s="32">
        <f t="shared" si="101"/>
        <v>38452</v>
      </c>
      <c r="I789" s="2">
        <v>1987</v>
      </c>
      <c r="J789" s="2">
        <f t="shared" si="102"/>
        <v>38452</v>
      </c>
      <c r="K789" s="2">
        <f t="shared" si="103"/>
        <v>38452</v>
      </c>
      <c r="L789" s="2">
        <f t="shared" si="104"/>
        <v>38452</v>
      </c>
      <c r="M789" s="2">
        <f t="shared" si="105"/>
        <v>38452</v>
      </c>
      <c r="N789" s="2">
        <f t="shared" si="106"/>
        <v>38452</v>
      </c>
      <c r="O789" s="96">
        <f t="shared" si="106"/>
        <v>38452</v>
      </c>
      <c r="P789" s="2"/>
    </row>
    <row r="790" spans="1:16" hidden="1" x14ac:dyDescent="0.2">
      <c r="A790">
        <v>7034</v>
      </c>
      <c r="B790">
        <v>1979</v>
      </c>
      <c r="C790" s="47">
        <f t="shared" ca="1" si="100"/>
        <v>45</v>
      </c>
      <c r="D790" s="2" t="s">
        <v>53</v>
      </c>
      <c r="E790" s="2" t="s">
        <v>32</v>
      </c>
      <c r="F790" s="2" t="s">
        <v>1625</v>
      </c>
      <c r="G790" s="4" t="str">
        <f t="shared" si="107"/>
        <v>38,452.00</v>
      </c>
      <c r="H790" s="32">
        <f t="shared" si="101"/>
        <v>38452</v>
      </c>
      <c r="I790" s="2">
        <v>2281</v>
      </c>
      <c r="J790" s="2">
        <f t="shared" si="102"/>
        <v>38452</v>
      </c>
      <c r="K790" s="2">
        <f t="shared" si="103"/>
        <v>38452</v>
      </c>
      <c r="L790" s="2">
        <f t="shared" si="104"/>
        <v>38452</v>
      </c>
      <c r="M790" s="2">
        <f t="shared" si="105"/>
        <v>38452</v>
      </c>
      <c r="N790" s="2">
        <f t="shared" si="106"/>
        <v>38452</v>
      </c>
      <c r="O790" s="96">
        <f t="shared" si="106"/>
        <v>38452</v>
      </c>
      <c r="P790" s="2"/>
    </row>
    <row r="791" spans="1:16" hidden="1" x14ac:dyDescent="0.2">
      <c r="A791">
        <v>2797</v>
      </c>
      <c r="B791">
        <v>1978</v>
      </c>
      <c r="C791" s="47">
        <f t="shared" ca="1" si="100"/>
        <v>46</v>
      </c>
      <c r="D791" s="2" t="s">
        <v>23</v>
      </c>
      <c r="E791" s="2" t="s">
        <v>32</v>
      </c>
      <c r="F791" s="2" t="s">
        <v>1626</v>
      </c>
      <c r="G791" s="4" t="str">
        <f t="shared" si="107"/>
        <v>80,395.00</v>
      </c>
      <c r="H791" s="32">
        <f t="shared" si="101"/>
        <v>80395</v>
      </c>
      <c r="I791" s="2">
        <v>7034</v>
      </c>
      <c r="J791" s="2">
        <f t="shared" si="102"/>
        <v>80395</v>
      </c>
      <c r="K791" s="2">
        <f t="shared" si="103"/>
        <v>80395</v>
      </c>
      <c r="L791" s="2">
        <f t="shared" si="104"/>
        <v>80395</v>
      </c>
      <c r="M791" s="2">
        <f t="shared" si="105"/>
        <v>80395</v>
      </c>
      <c r="N791" s="2">
        <f t="shared" si="106"/>
        <v>80395</v>
      </c>
      <c r="O791" s="96">
        <f t="shared" si="106"/>
        <v>80395</v>
      </c>
      <c r="P791" s="2"/>
    </row>
    <row r="792" spans="1:16" hidden="1" x14ac:dyDescent="0.2">
      <c r="A792">
        <v>3934</v>
      </c>
      <c r="B792">
        <v>1967</v>
      </c>
      <c r="C792" s="47">
        <f t="shared" ca="1" si="100"/>
        <v>57</v>
      </c>
      <c r="D792" s="2" t="s">
        <v>23</v>
      </c>
      <c r="E792" s="2" t="s">
        <v>32</v>
      </c>
      <c r="F792" s="2" t="s">
        <v>1633</v>
      </c>
      <c r="G792" s="4" t="str">
        <f t="shared" si="107"/>
        <v>31,158.00</v>
      </c>
      <c r="H792" s="32">
        <f t="shared" si="101"/>
        <v>31158</v>
      </c>
      <c r="I792" s="2">
        <v>2797</v>
      </c>
      <c r="J792" s="2">
        <f t="shared" si="102"/>
        <v>31158</v>
      </c>
      <c r="K792" s="2">
        <f t="shared" si="103"/>
        <v>31158</v>
      </c>
      <c r="L792" s="2">
        <f t="shared" si="104"/>
        <v>31158</v>
      </c>
      <c r="M792" s="2">
        <f t="shared" si="105"/>
        <v>31158</v>
      </c>
      <c r="N792" s="2">
        <f t="shared" si="106"/>
        <v>31158</v>
      </c>
      <c r="O792" s="96">
        <f t="shared" si="106"/>
        <v>31158</v>
      </c>
      <c r="P792" s="2"/>
    </row>
    <row r="793" spans="1:16" hidden="1" x14ac:dyDescent="0.2">
      <c r="A793">
        <v>2493</v>
      </c>
      <c r="B793">
        <v>1967</v>
      </c>
      <c r="C793" s="47">
        <f t="shared" ca="1" si="100"/>
        <v>57</v>
      </c>
      <c r="D793" s="2" t="s">
        <v>23</v>
      </c>
      <c r="E793" s="2" t="s">
        <v>32</v>
      </c>
      <c r="F793" s="2" t="s">
        <v>1635</v>
      </c>
      <c r="G793" s="4" t="str">
        <f t="shared" si="107"/>
        <v>34,838.00</v>
      </c>
      <c r="H793" s="32">
        <f t="shared" si="101"/>
        <v>34838</v>
      </c>
      <c r="I793" s="2">
        <v>3934</v>
      </c>
      <c r="J793" s="2">
        <f t="shared" si="102"/>
        <v>34838</v>
      </c>
      <c r="K793" s="2">
        <f t="shared" si="103"/>
        <v>34838</v>
      </c>
      <c r="L793" s="2">
        <f t="shared" si="104"/>
        <v>34838</v>
      </c>
      <c r="M793" s="2">
        <f t="shared" si="105"/>
        <v>34838</v>
      </c>
      <c r="N793" s="2">
        <f t="shared" si="106"/>
        <v>34838</v>
      </c>
      <c r="O793" s="96">
        <f t="shared" si="106"/>
        <v>34838</v>
      </c>
      <c r="P793" s="2"/>
    </row>
    <row r="794" spans="1:16" hidden="1" x14ac:dyDescent="0.2">
      <c r="A794">
        <v>3759</v>
      </c>
      <c r="B794">
        <v>1959</v>
      </c>
      <c r="C794" s="47">
        <f t="shared" ca="1" si="100"/>
        <v>65</v>
      </c>
      <c r="D794" s="2" t="s">
        <v>23</v>
      </c>
      <c r="E794" s="2" t="s">
        <v>32</v>
      </c>
      <c r="F794" s="2" t="s">
        <v>1636</v>
      </c>
      <c r="G794" s="4" t="str">
        <f t="shared" si="107"/>
        <v>56,775.00</v>
      </c>
      <c r="H794" s="32">
        <f t="shared" si="101"/>
        <v>56775</v>
      </c>
      <c r="I794" s="2">
        <v>2493</v>
      </c>
      <c r="J794" s="2">
        <f t="shared" si="102"/>
        <v>56775</v>
      </c>
      <c r="K794" s="2">
        <f t="shared" si="103"/>
        <v>56775</v>
      </c>
      <c r="L794" s="2">
        <f t="shared" si="104"/>
        <v>56775</v>
      </c>
      <c r="M794" s="2">
        <f t="shared" si="105"/>
        <v>56775</v>
      </c>
      <c r="N794" s="2">
        <f t="shared" si="106"/>
        <v>56775</v>
      </c>
      <c r="O794" s="96">
        <f t="shared" si="106"/>
        <v>56775</v>
      </c>
      <c r="P794" s="2"/>
    </row>
    <row r="795" spans="1:16" hidden="1" x14ac:dyDescent="0.2">
      <c r="A795">
        <v>965</v>
      </c>
      <c r="B795">
        <v>1972</v>
      </c>
      <c r="C795" s="47">
        <f t="shared" ca="1" si="100"/>
        <v>52</v>
      </c>
      <c r="D795" s="2" t="s">
        <v>40</v>
      </c>
      <c r="E795" s="2" t="s">
        <v>32</v>
      </c>
      <c r="F795" s="2" t="s">
        <v>1638</v>
      </c>
      <c r="G795" s="4" t="str">
        <f t="shared" si="107"/>
        <v>72,159.00</v>
      </c>
      <c r="H795" s="32">
        <f t="shared" si="101"/>
        <v>72159</v>
      </c>
      <c r="I795" s="2">
        <v>3759</v>
      </c>
      <c r="J795" s="2">
        <f t="shared" si="102"/>
        <v>72159</v>
      </c>
      <c r="K795" s="2">
        <f t="shared" si="103"/>
        <v>72159</v>
      </c>
      <c r="L795" s="2">
        <f t="shared" si="104"/>
        <v>72159</v>
      </c>
      <c r="M795" s="2">
        <f t="shared" si="105"/>
        <v>72159</v>
      </c>
      <c r="N795" s="2">
        <f t="shared" si="106"/>
        <v>72159</v>
      </c>
      <c r="O795" s="96">
        <f t="shared" si="106"/>
        <v>72159</v>
      </c>
      <c r="P795" s="2"/>
    </row>
    <row r="796" spans="1:16" hidden="1" x14ac:dyDescent="0.2">
      <c r="A796">
        <v>7378</v>
      </c>
      <c r="B796">
        <v>1982</v>
      </c>
      <c r="C796" s="47">
        <f t="shared" ca="1" si="100"/>
        <v>42</v>
      </c>
      <c r="D796" s="2" t="s">
        <v>40</v>
      </c>
      <c r="E796" s="2" t="s">
        <v>32</v>
      </c>
      <c r="F796" s="2" t="s">
        <v>1645</v>
      </c>
      <c r="G796" s="4" t="str">
        <f t="shared" si="107"/>
        <v>55,954.00</v>
      </c>
      <c r="H796" s="32">
        <f t="shared" si="101"/>
        <v>55954</v>
      </c>
      <c r="I796" s="2">
        <v>965</v>
      </c>
      <c r="J796" s="2">
        <f t="shared" si="102"/>
        <v>55954</v>
      </c>
      <c r="K796" s="2">
        <f t="shared" si="103"/>
        <v>55954</v>
      </c>
      <c r="L796" s="2">
        <f t="shared" si="104"/>
        <v>55954</v>
      </c>
      <c r="M796" s="2">
        <f t="shared" si="105"/>
        <v>55954</v>
      </c>
      <c r="N796" s="2">
        <f t="shared" si="106"/>
        <v>55954</v>
      </c>
      <c r="O796" s="96">
        <f t="shared" si="106"/>
        <v>55954</v>
      </c>
      <c r="P796" s="2"/>
    </row>
    <row r="797" spans="1:16" hidden="1" x14ac:dyDescent="0.2">
      <c r="A797">
        <v>1859</v>
      </c>
      <c r="B797">
        <v>1973</v>
      </c>
      <c r="C797" s="47">
        <f t="shared" ca="1" si="100"/>
        <v>51</v>
      </c>
      <c r="D797" s="2" t="s">
        <v>53</v>
      </c>
      <c r="E797" s="2" t="s">
        <v>32</v>
      </c>
      <c r="F797" s="2" t="s">
        <v>1650</v>
      </c>
      <c r="G797" s="4" t="str">
        <f t="shared" si="107"/>
        <v>19,510.00</v>
      </c>
      <c r="H797" s="32">
        <f t="shared" si="101"/>
        <v>19510</v>
      </c>
      <c r="I797" s="2">
        <v>7378</v>
      </c>
      <c r="J797" s="2">
        <f t="shared" si="102"/>
        <v>19510</v>
      </c>
      <c r="K797" s="2">
        <f t="shared" si="103"/>
        <v>19510</v>
      </c>
      <c r="L797" s="2">
        <f t="shared" si="104"/>
        <v>19510</v>
      </c>
      <c r="M797" s="2">
        <f t="shared" si="105"/>
        <v>19510</v>
      </c>
      <c r="N797" s="2">
        <f t="shared" si="106"/>
        <v>19510</v>
      </c>
      <c r="O797" s="96">
        <f t="shared" si="106"/>
        <v>19510</v>
      </c>
      <c r="P797" s="2"/>
    </row>
    <row r="798" spans="1:16" hidden="1" x14ac:dyDescent="0.2">
      <c r="A798">
        <v>6263</v>
      </c>
      <c r="B798">
        <v>1969</v>
      </c>
      <c r="C798" s="47">
        <f t="shared" ca="1" si="100"/>
        <v>55</v>
      </c>
      <c r="D798" s="2" t="s">
        <v>40</v>
      </c>
      <c r="E798" s="2" t="s">
        <v>32</v>
      </c>
      <c r="F798" s="2" t="s">
        <v>1656</v>
      </c>
      <c r="G798" s="4" t="str">
        <f t="shared" si="107"/>
        <v>58,607.00</v>
      </c>
      <c r="H798" s="32">
        <f t="shared" si="101"/>
        <v>58607</v>
      </c>
      <c r="I798" s="2">
        <v>1859</v>
      </c>
      <c r="J798" s="2">
        <f t="shared" si="102"/>
        <v>58607</v>
      </c>
      <c r="K798" s="2">
        <f t="shared" si="103"/>
        <v>58607</v>
      </c>
      <c r="L798" s="2">
        <f t="shared" si="104"/>
        <v>58607</v>
      </c>
      <c r="M798" s="2">
        <f t="shared" si="105"/>
        <v>58607</v>
      </c>
      <c r="N798" s="2">
        <f t="shared" si="106"/>
        <v>58607</v>
      </c>
      <c r="O798" s="96">
        <f t="shared" si="106"/>
        <v>58607</v>
      </c>
      <c r="P798" s="2"/>
    </row>
    <row r="799" spans="1:16" hidden="1" x14ac:dyDescent="0.2">
      <c r="A799">
        <v>2072</v>
      </c>
      <c r="B799">
        <v>1970</v>
      </c>
      <c r="C799" s="47">
        <f t="shared" ca="1" si="100"/>
        <v>54</v>
      </c>
      <c r="D799" s="2" t="s">
        <v>23</v>
      </c>
      <c r="E799" s="2" t="s">
        <v>32</v>
      </c>
      <c r="F799" s="2" t="s">
        <v>1659</v>
      </c>
      <c r="G799" s="4" t="str">
        <f t="shared" si="107"/>
        <v>67,445.00</v>
      </c>
      <c r="H799" s="32">
        <f t="shared" si="101"/>
        <v>67445</v>
      </c>
      <c r="I799" s="2">
        <v>6263</v>
      </c>
      <c r="J799" s="2">
        <f t="shared" si="102"/>
        <v>67445</v>
      </c>
      <c r="K799" s="2">
        <f t="shared" si="103"/>
        <v>67445</v>
      </c>
      <c r="L799" s="2">
        <f t="shared" si="104"/>
        <v>67445</v>
      </c>
      <c r="M799" s="2">
        <f t="shared" si="105"/>
        <v>67445</v>
      </c>
      <c r="N799" s="2">
        <f t="shared" si="106"/>
        <v>67445</v>
      </c>
      <c r="O799" s="96">
        <f t="shared" si="106"/>
        <v>67445</v>
      </c>
      <c r="P799" s="2"/>
    </row>
    <row r="800" spans="1:16" hidden="1" x14ac:dyDescent="0.2">
      <c r="A800">
        <v>8908</v>
      </c>
      <c r="B800">
        <v>1960</v>
      </c>
      <c r="C800" s="47">
        <f t="shared" ca="1" si="100"/>
        <v>64</v>
      </c>
      <c r="D800" s="2" t="s">
        <v>23</v>
      </c>
      <c r="E800" s="2" t="s">
        <v>32</v>
      </c>
      <c r="F800" s="2" t="s">
        <v>1659</v>
      </c>
      <c r="G800" s="4" t="str">
        <f t="shared" si="107"/>
        <v>67,445.00</v>
      </c>
      <c r="H800" s="32">
        <f t="shared" si="101"/>
        <v>67445</v>
      </c>
      <c r="I800" s="2">
        <v>2072</v>
      </c>
      <c r="J800" s="2">
        <f t="shared" si="102"/>
        <v>67445</v>
      </c>
      <c r="K800" s="2">
        <f t="shared" si="103"/>
        <v>67445</v>
      </c>
      <c r="L800" s="2">
        <f t="shared" si="104"/>
        <v>67445</v>
      </c>
      <c r="M800" s="2">
        <f t="shared" si="105"/>
        <v>67445</v>
      </c>
      <c r="N800" s="2">
        <f t="shared" si="106"/>
        <v>67445</v>
      </c>
      <c r="O800" s="96">
        <f t="shared" si="106"/>
        <v>67445</v>
      </c>
      <c r="P800" s="2"/>
    </row>
    <row r="801" spans="1:16" hidden="1" x14ac:dyDescent="0.2">
      <c r="A801">
        <v>738</v>
      </c>
      <c r="B801">
        <v>1982</v>
      </c>
      <c r="C801" s="47">
        <f t="shared" ca="1" si="100"/>
        <v>42</v>
      </c>
      <c r="D801" s="2" t="s">
        <v>23</v>
      </c>
      <c r="E801" s="2" t="s">
        <v>32</v>
      </c>
      <c r="F801" s="2" t="s">
        <v>1659</v>
      </c>
      <c r="G801" s="4" t="str">
        <f t="shared" si="107"/>
        <v>67,445.00</v>
      </c>
      <c r="H801" s="32">
        <f t="shared" si="101"/>
        <v>67445</v>
      </c>
      <c r="I801" s="2">
        <v>8908</v>
      </c>
      <c r="J801" s="2">
        <f t="shared" si="102"/>
        <v>67445</v>
      </c>
      <c r="K801" s="2">
        <f t="shared" si="103"/>
        <v>67445</v>
      </c>
      <c r="L801" s="2">
        <f t="shared" si="104"/>
        <v>67445</v>
      </c>
      <c r="M801" s="2">
        <f t="shared" si="105"/>
        <v>67445</v>
      </c>
      <c r="N801" s="2">
        <f t="shared" si="106"/>
        <v>67445</v>
      </c>
      <c r="O801" s="96">
        <f t="shared" si="106"/>
        <v>67445</v>
      </c>
      <c r="P801" s="2"/>
    </row>
    <row r="802" spans="1:16" hidden="1" x14ac:dyDescent="0.2">
      <c r="A802">
        <v>10129</v>
      </c>
      <c r="B802">
        <v>1967</v>
      </c>
      <c r="C802" s="47">
        <f t="shared" ca="1" si="100"/>
        <v>57</v>
      </c>
      <c r="D802" s="2" t="s">
        <v>40</v>
      </c>
      <c r="E802" s="2" t="s">
        <v>32</v>
      </c>
      <c r="F802" s="2" t="s">
        <v>1660</v>
      </c>
      <c r="G802" s="4" t="str">
        <f t="shared" si="107"/>
        <v>36,778.00</v>
      </c>
      <c r="H802" s="32">
        <f t="shared" si="101"/>
        <v>36778</v>
      </c>
      <c r="I802" s="2">
        <v>738</v>
      </c>
      <c r="J802" s="2">
        <f t="shared" si="102"/>
        <v>36778</v>
      </c>
      <c r="K802" s="2">
        <f t="shared" si="103"/>
        <v>36778</v>
      </c>
      <c r="L802" s="2">
        <f t="shared" si="104"/>
        <v>36778</v>
      </c>
      <c r="M802" s="2">
        <f t="shared" si="105"/>
        <v>36778</v>
      </c>
      <c r="N802" s="2">
        <f t="shared" si="106"/>
        <v>36778</v>
      </c>
      <c r="O802" s="96">
        <f t="shared" si="106"/>
        <v>36778</v>
      </c>
      <c r="P802" s="2"/>
    </row>
    <row r="803" spans="1:16" hidden="1" x14ac:dyDescent="0.2">
      <c r="A803">
        <v>807</v>
      </c>
      <c r="B803">
        <v>1970</v>
      </c>
      <c r="C803" s="47">
        <f t="shared" ca="1" si="100"/>
        <v>54</v>
      </c>
      <c r="D803" s="2" t="s">
        <v>40</v>
      </c>
      <c r="E803" s="2" t="s">
        <v>32</v>
      </c>
      <c r="F803" s="2" t="s">
        <v>1664</v>
      </c>
      <c r="G803" s="4" t="str">
        <f t="shared" si="107"/>
        <v>69,969.00</v>
      </c>
      <c r="H803" s="32">
        <f t="shared" si="101"/>
        <v>69969</v>
      </c>
      <c r="I803" s="2">
        <v>10129</v>
      </c>
      <c r="J803" s="2">
        <f t="shared" si="102"/>
        <v>69969</v>
      </c>
      <c r="K803" s="2">
        <f t="shared" si="103"/>
        <v>69969</v>
      </c>
      <c r="L803" s="2">
        <f t="shared" si="104"/>
        <v>69969</v>
      </c>
      <c r="M803" s="2">
        <f t="shared" si="105"/>
        <v>69969</v>
      </c>
      <c r="N803" s="2">
        <f t="shared" si="106"/>
        <v>69969</v>
      </c>
      <c r="O803" s="96">
        <f t="shared" si="106"/>
        <v>69969</v>
      </c>
      <c r="P803" s="2"/>
    </row>
    <row r="804" spans="1:16" hidden="1" x14ac:dyDescent="0.2">
      <c r="A804">
        <v>3334</v>
      </c>
      <c r="B804">
        <v>1952</v>
      </c>
      <c r="C804" s="47">
        <f t="shared" ca="1" si="100"/>
        <v>72</v>
      </c>
      <c r="D804" s="2" t="s">
        <v>53</v>
      </c>
      <c r="E804" s="2" t="s">
        <v>32</v>
      </c>
      <c r="F804" s="2" t="s">
        <v>1668</v>
      </c>
      <c r="G804" s="4" t="str">
        <f t="shared" si="107"/>
        <v>54,730.00</v>
      </c>
      <c r="H804" s="32">
        <f t="shared" si="101"/>
        <v>54730</v>
      </c>
      <c r="I804" s="2">
        <v>807</v>
      </c>
      <c r="J804" s="2">
        <f t="shared" si="102"/>
        <v>54730</v>
      </c>
      <c r="K804" s="2">
        <f t="shared" si="103"/>
        <v>54730</v>
      </c>
      <c r="L804" s="2">
        <f t="shared" si="104"/>
        <v>54730</v>
      </c>
      <c r="M804" s="2">
        <f t="shared" si="105"/>
        <v>54730</v>
      </c>
      <c r="N804" s="2">
        <f t="shared" si="106"/>
        <v>54730</v>
      </c>
      <c r="O804" s="96">
        <f t="shared" si="106"/>
        <v>54730</v>
      </c>
      <c r="P804" s="2"/>
    </row>
    <row r="805" spans="1:16" hidden="1" x14ac:dyDescent="0.2">
      <c r="A805">
        <v>5423</v>
      </c>
      <c r="B805">
        <v>1984</v>
      </c>
      <c r="C805" s="47">
        <f t="shared" ca="1" si="100"/>
        <v>40</v>
      </c>
      <c r="D805" s="2" t="s">
        <v>53</v>
      </c>
      <c r="E805" s="2" t="s">
        <v>32</v>
      </c>
      <c r="F805" s="2" t="s">
        <v>1670</v>
      </c>
      <c r="G805" s="4" t="str">
        <f t="shared" si="107"/>
        <v>53,843.00</v>
      </c>
      <c r="H805" s="32">
        <f t="shared" si="101"/>
        <v>53843</v>
      </c>
      <c r="I805" s="2">
        <v>3334</v>
      </c>
      <c r="J805" s="2">
        <f t="shared" si="102"/>
        <v>53843</v>
      </c>
      <c r="K805" s="2">
        <f t="shared" si="103"/>
        <v>53843</v>
      </c>
      <c r="L805" s="2">
        <f t="shared" si="104"/>
        <v>53843</v>
      </c>
      <c r="M805" s="2">
        <f t="shared" si="105"/>
        <v>53843</v>
      </c>
      <c r="N805" s="2">
        <f t="shared" si="106"/>
        <v>53843</v>
      </c>
      <c r="O805" s="96">
        <f t="shared" si="106"/>
        <v>53843</v>
      </c>
      <c r="P805" s="2"/>
    </row>
    <row r="806" spans="1:16" hidden="1" x14ac:dyDescent="0.2">
      <c r="A806">
        <v>4426</v>
      </c>
      <c r="B806">
        <v>1976</v>
      </c>
      <c r="C806" s="47">
        <f t="shared" ca="1" si="100"/>
        <v>48</v>
      </c>
      <c r="D806" s="2" t="s">
        <v>23</v>
      </c>
      <c r="E806" s="2" t="s">
        <v>32</v>
      </c>
      <c r="F806" s="2" t="s">
        <v>1671</v>
      </c>
      <c r="G806" s="4" t="str">
        <f t="shared" si="107"/>
        <v>79,530.00</v>
      </c>
      <c r="H806" s="32">
        <f t="shared" si="101"/>
        <v>79530</v>
      </c>
      <c r="I806" s="2">
        <v>5423</v>
      </c>
      <c r="J806" s="2">
        <f t="shared" si="102"/>
        <v>79530</v>
      </c>
      <c r="K806" s="2">
        <f t="shared" si="103"/>
        <v>79530</v>
      </c>
      <c r="L806" s="2">
        <f t="shared" si="104"/>
        <v>79530</v>
      </c>
      <c r="M806" s="2">
        <f t="shared" si="105"/>
        <v>79530</v>
      </c>
      <c r="N806" s="2">
        <f t="shared" si="106"/>
        <v>79530</v>
      </c>
      <c r="O806" s="96">
        <f t="shared" si="106"/>
        <v>79530</v>
      </c>
      <c r="P806" s="2"/>
    </row>
    <row r="807" spans="1:16" hidden="1" x14ac:dyDescent="0.2">
      <c r="A807">
        <v>10489</v>
      </c>
      <c r="B807">
        <v>1974</v>
      </c>
      <c r="C807" s="47">
        <f t="shared" ca="1" si="100"/>
        <v>50</v>
      </c>
      <c r="D807" s="2" t="s">
        <v>53</v>
      </c>
      <c r="E807" s="2" t="s">
        <v>32</v>
      </c>
      <c r="F807" s="2" t="s">
        <v>1673</v>
      </c>
      <c r="G807" s="4" t="str">
        <f t="shared" si="107"/>
        <v>27,100.00</v>
      </c>
      <c r="H807" s="32">
        <f t="shared" si="101"/>
        <v>27100</v>
      </c>
      <c r="I807" s="2">
        <v>4426</v>
      </c>
      <c r="J807" s="2">
        <f t="shared" si="102"/>
        <v>27100</v>
      </c>
      <c r="K807" s="2">
        <f t="shared" si="103"/>
        <v>27100</v>
      </c>
      <c r="L807" s="2">
        <f t="shared" si="104"/>
        <v>27100</v>
      </c>
      <c r="M807" s="2">
        <f t="shared" si="105"/>
        <v>27100</v>
      </c>
      <c r="N807" s="2">
        <f t="shared" si="106"/>
        <v>27100</v>
      </c>
      <c r="O807" s="96">
        <f t="shared" si="106"/>
        <v>27100</v>
      </c>
      <c r="P807" s="2"/>
    </row>
    <row r="808" spans="1:16" hidden="1" x14ac:dyDescent="0.2">
      <c r="A808">
        <v>2570</v>
      </c>
      <c r="B808">
        <v>1969</v>
      </c>
      <c r="C808" s="47">
        <f t="shared" ca="1" si="100"/>
        <v>55</v>
      </c>
      <c r="D808" s="2" t="s">
        <v>53</v>
      </c>
      <c r="E808" s="2" t="s">
        <v>32</v>
      </c>
      <c r="F808" s="2" t="s">
        <v>1673</v>
      </c>
      <c r="G808" s="4" t="str">
        <f t="shared" si="107"/>
        <v>27,100.00</v>
      </c>
      <c r="H808" s="32">
        <f t="shared" si="101"/>
        <v>27100</v>
      </c>
      <c r="I808" s="2">
        <v>10489</v>
      </c>
      <c r="J808" s="2">
        <f t="shared" si="102"/>
        <v>27100</v>
      </c>
      <c r="K808" s="2">
        <f t="shared" si="103"/>
        <v>27100</v>
      </c>
      <c r="L808" s="2">
        <f t="shared" si="104"/>
        <v>27100</v>
      </c>
      <c r="M808" s="2">
        <f t="shared" si="105"/>
        <v>27100</v>
      </c>
      <c r="N808" s="2">
        <f t="shared" si="106"/>
        <v>27100</v>
      </c>
      <c r="O808" s="96">
        <f t="shared" si="106"/>
        <v>27100</v>
      </c>
      <c r="P808" s="2"/>
    </row>
    <row r="809" spans="1:16" hidden="1" x14ac:dyDescent="0.2">
      <c r="A809">
        <v>3834</v>
      </c>
      <c r="B809">
        <v>1963</v>
      </c>
      <c r="C809" s="47">
        <f t="shared" ca="1" si="100"/>
        <v>61</v>
      </c>
      <c r="D809" s="2" t="s">
        <v>40</v>
      </c>
      <c r="E809" s="2" t="s">
        <v>32</v>
      </c>
      <c r="F809" s="2" t="s">
        <v>1678</v>
      </c>
      <c r="G809" s="4" t="str">
        <f t="shared" si="107"/>
        <v>76,618.00</v>
      </c>
      <c r="H809" s="32">
        <f t="shared" si="101"/>
        <v>76618</v>
      </c>
      <c r="I809" s="2">
        <v>2570</v>
      </c>
      <c r="J809" s="2">
        <f t="shared" si="102"/>
        <v>76618</v>
      </c>
      <c r="K809" s="2">
        <f t="shared" si="103"/>
        <v>76618</v>
      </c>
      <c r="L809" s="2">
        <f t="shared" si="104"/>
        <v>76618</v>
      </c>
      <c r="M809" s="2">
        <f t="shared" si="105"/>
        <v>76618</v>
      </c>
      <c r="N809" s="2">
        <f t="shared" si="106"/>
        <v>76618</v>
      </c>
      <c r="O809" s="96">
        <f t="shared" si="106"/>
        <v>76618</v>
      </c>
      <c r="P809" s="2"/>
    </row>
    <row r="810" spans="1:16" hidden="1" x14ac:dyDescent="0.2">
      <c r="A810">
        <v>590</v>
      </c>
      <c r="B810">
        <v>1971</v>
      </c>
      <c r="C810" s="47">
        <f t="shared" ca="1" si="100"/>
        <v>53</v>
      </c>
      <c r="D810" s="2" t="s">
        <v>40</v>
      </c>
      <c r="E810" s="2" t="s">
        <v>32</v>
      </c>
      <c r="F810" s="2" t="s">
        <v>1679</v>
      </c>
      <c r="G810" s="4" t="str">
        <f t="shared" si="107"/>
        <v>45,207.00</v>
      </c>
      <c r="H810" s="32">
        <f t="shared" si="101"/>
        <v>45207</v>
      </c>
      <c r="I810" s="2">
        <v>3834</v>
      </c>
      <c r="J810" s="2">
        <f t="shared" si="102"/>
        <v>45207</v>
      </c>
      <c r="K810" s="2">
        <f t="shared" si="103"/>
        <v>45207</v>
      </c>
      <c r="L810" s="2">
        <f t="shared" si="104"/>
        <v>45207</v>
      </c>
      <c r="M810" s="2">
        <f t="shared" si="105"/>
        <v>45207</v>
      </c>
      <c r="N810" s="2">
        <f t="shared" si="106"/>
        <v>45207</v>
      </c>
      <c r="O810" s="96">
        <f t="shared" si="106"/>
        <v>45207</v>
      </c>
      <c r="P810" s="2"/>
    </row>
    <row r="811" spans="1:16" hidden="1" x14ac:dyDescent="0.2">
      <c r="A811">
        <v>4791</v>
      </c>
      <c r="B811">
        <v>1981</v>
      </c>
      <c r="C811" s="47">
        <f t="shared" ca="1" si="100"/>
        <v>43</v>
      </c>
      <c r="D811" s="2" t="s">
        <v>23</v>
      </c>
      <c r="E811" s="2" t="s">
        <v>32</v>
      </c>
      <c r="F811" s="2" t="s">
        <v>1680</v>
      </c>
      <c r="G811" s="4" t="str">
        <f t="shared" si="107"/>
        <v>56,721.00</v>
      </c>
      <c r="H811" s="32">
        <f t="shared" si="101"/>
        <v>56721</v>
      </c>
      <c r="I811" s="2">
        <v>590</v>
      </c>
      <c r="J811" s="2">
        <f t="shared" si="102"/>
        <v>56721</v>
      </c>
      <c r="K811" s="2">
        <f t="shared" si="103"/>
        <v>56721</v>
      </c>
      <c r="L811" s="2">
        <f t="shared" si="104"/>
        <v>56721</v>
      </c>
      <c r="M811" s="2">
        <f t="shared" si="105"/>
        <v>56721</v>
      </c>
      <c r="N811" s="2">
        <f t="shared" si="106"/>
        <v>56721</v>
      </c>
      <c r="O811" s="96">
        <f t="shared" si="106"/>
        <v>56721</v>
      </c>
      <c r="P811" s="2"/>
    </row>
    <row r="812" spans="1:16" hidden="1" x14ac:dyDescent="0.2">
      <c r="A812">
        <v>5304</v>
      </c>
      <c r="B812">
        <v>1975</v>
      </c>
      <c r="C812" s="47">
        <f t="shared" ca="1" si="100"/>
        <v>49</v>
      </c>
      <c r="D812" s="2" t="s">
        <v>23</v>
      </c>
      <c r="E812" s="2" t="s">
        <v>32</v>
      </c>
      <c r="F812" s="2" t="s">
        <v>1683</v>
      </c>
      <c r="G812" s="4" t="str">
        <f t="shared" si="107"/>
        <v>37,085.00</v>
      </c>
      <c r="H812" s="32">
        <f t="shared" si="101"/>
        <v>37085</v>
      </c>
      <c r="I812" s="2">
        <v>4791</v>
      </c>
      <c r="J812" s="2">
        <f t="shared" si="102"/>
        <v>37085</v>
      </c>
      <c r="K812" s="2">
        <f t="shared" si="103"/>
        <v>37085</v>
      </c>
      <c r="L812" s="2">
        <f t="shared" si="104"/>
        <v>37085</v>
      </c>
      <c r="M812" s="2">
        <f t="shared" si="105"/>
        <v>37085</v>
      </c>
      <c r="N812" s="2">
        <f t="shared" si="106"/>
        <v>37085</v>
      </c>
      <c r="O812" s="96">
        <f t="shared" si="106"/>
        <v>37085</v>
      </c>
      <c r="P812" s="2"/>
    </row>
    <row r="813" spans="1:16" hidden="1" x14ac:dyDescent="0.2">
      <c r="A813">
        <v>2426</v>
      </c>
      <c r="B813">
        <v>1965</v>
      </c>
      <c r="C813" s="47">
        <f t="shared" ca="1" si="100"/>
        <v>59</v>
      </c>
      <c r="D813" s="2" t="s">
        <v>53</v>
      </c>
      <c r="E813" s="2" t="s">
        <v>32</v>
      </c>
      <c r="F813" s="2" t="s">
        <v>1684</v>
      </c>
      <c r="G813" s="4" t="str">
        <f t="shared" si="107"/>
        <v>49,605.00</v>
      </c>
      <c r="H813" s="32">
        <f t="shared" si="101"/>
        <v>49605</v>
      </c>
      <c r="I813" s="2">
        <v>5304</v>
      </c>
      <c r="J813" s="2">
        <f t="shared" si="102"/>
        <v>49605</v>
      </c>
      <c r="K813" s="2">
        <f t="shared" si="103"/>
        <v>49605</v>
      </c>
      <c r="L813" s="2">
        <f t="shared" si="104"/>
        <v>49605</v>
      </c>
      <c r="M813" s="2">
        <f t="shared" si="105"/>
        <v>49605</v>
      </c>
      <c r="N813" s="2">
        <f t="shared" si="106"/>
        <v>49605</v>
      </c>
      <c r="O813" s="96">
        <f t="shared" si="106"/>
        <v>49605</v>
      </c>
      <c r="P813" s="2"/>
    </row>
    <row r="814" spans="1:16" hidden="1" x14ac:dyDescent="0.2">
      <c r="A814">
        <v>35</v>
      </c>
      <c r="B814">
        <v>1988</v>
      </c>
      <c r="C814" s="47">
        <f t="shared" ca="1" si="100"/>
        <v>36</v>
      </c>
      <c r="D814" s="2" t="s">
        <v>53</v>
      </c>
      <c r="E814" s="2" t="s">
        <v>32</v>
      </c>
      <c r="F814" s="2" t="s">
        <v>1689</v>
      </c>
      <c r="G814" s="4" t="str">
        <f t="shared" si="107"/>
        <v>63,206.00</v>
      </c>
      <c r="H814" s="32">
        <f t="shared" si="101"/>
        <v>63206</v>
      </c>
      <c r="I814" s="2">
        <v>2426</v>
      </c>
      <c r="J814" s="2">
        <f t="shared" si="102"/>
        <v>63206</v>
      </c>
      <c r="K814" s="2">
        <f t="shared" si="103"/>
        <v>63206</v>
      </c>
      <c r="L814" s="2">
        <f t="shared" si="104"/>
        <v>63206</v>
      </c>
      <c r="M814" s="2">
        <f t="shared" si="105"/>
        <v>63206</v>
      </c>
      <c r="N814" s="2">
        <f t="shared" si="106"/>
        <v>63206</v>
      </c>
      <c r="O814" s="96">
        <f t="shared" si="106"/>
        <v>63206</v>
      </c>
      <c r="P814" s="2"/>
    </row>
    <row r="815" spans="1:16" hidden="1" x14ac:dyDescent="0.2">
      <c r="A815">
        <v>8041</v>
      </c>
      <c r="B815">
        <v>1972</v>
      </c>
      <c r="C815" s="47">
        <f t="shared" ca="1" si="100"/>
        <v>52</v>
      </c>
      <c r="D815" s="2" t="s">
        <v>23</v>
      </c>
      <c r="E815" s="2" t="s">
        <v>32</v>
      </c>
      <c r="F815" s="2" t="s">
        <v>1694</v>
      </c>
      <c r="G815" s="4" t="str">
        <f t="shared" si="107"/>
        <v>70,886.00</v>
      </c>
      <c r="H815" s="32">
        <f t="shared" si="101"/>
        <v>70886</v>
      </c>
      <c r="I815" s="2">
        <v>35</v>
      </c>
      <c r="J815" s="2">
        <f t="shared" si="102"/>
        <v>70886</v>
      </c>
      <c r="K815" s="2">
        <f t="shared" si="103"/>
        <v>70886</v>
      </c>
      <c r="L815" s="2">
        <f t="shared" si="104"/>
        <v>70886</v>
      </c>
      <c r="M815" s="2">
        <f t="shared" si="105"/>
        <v>70886</v>
      </c>
      <c r="N815" s="2">
        <f t="shared" si="106"/>
        <v>70886</v>
      </c>
      <c r="O815" s="96">
        <f t="shared" si="106"/>
        <v>70886</v>
      </c>
      <c r="P815" s="2"/>
    </row>
    <row r="816" spans="1:16" hidden="1" x14ac:dyDescent="0.2">
      <c r="A816">
        <v>3584</v>
      </c>
      <c r="B816">
        <v>1956</v>
      </c>
      <c r="C816" s="47">
        <f t="shared" ca="1" si="100"/>
        <v>68</v>
      </c>
      <c r="D816" s="2" t="s">
        <v>53</v>
      </c>
      <c r="E816" s="2" t="s">
        <v>32</v>
      </c>
      <c r="F816" s="2" t="s">
        <v>1696</v>
      </c>
      <c r="G816" s="4" t="str">
        <f t="shared" si="107"/>
        <v>65,073.00</v>
      </c>
      <c r="H816" s="32">
        <f t="shared" si="101"/>
        <v>65073</v>
      </c>
      <c r="I816" s="2">
        <v>8041</v>
      </c>
      <c r="J816" s="2">
        <f t="shared" si="102"/>
        <v>65073</v>
      </c>
      <c r="K816" s="2">
        <f t="shared" si="103"/>
        <v>65073</v>
      </c>
      <c r="L816" s="2">
        <f t="shared" si="104"/>
        <v>65073</v>
      </c>
      <c r="M816" s="2">
        <f t="shared" si="105"/>
        <v>65073</v>
      </c>
      <c r="N816" s="2">
        <f t="shared" si="106"/>
        <v>65073</v>
      </c>
      <c r="O816" s="96">
        <f t="shared" si="106"/>
        <v>65073</v>
      </c>
      <c r="P816" s="2"/>
    </row>
    <row r="817" spans="1:16" hidden="1" x14ac:dyDescent="0.2">
      <c r="A817">
        <v>7718</v>
      </c>
      <c r="B817">
        <v>1948</v>
      </c>
      <c r="C817" s="47">
        <f t="shared" ca="1" si="100"/>
        <v>76</v>
      </c>
      <c r="D817" s="2" t="s">
        <v>23</v>
      </c>
      <c r="E817" s="2" t="s">
        <v>32</v>
      </c>
      <c r="F817" s="2" t="s">
        <v>1697</v>
      </c>
      <c r="G817" s="4" t="str">
        <f t="shared" si="107"/>
        <v>44,300.00</v>
      </c>
      <c r="H817" s="32">
        <f t="shared" si="101"/>
        <v>44300</v>
      </c>
      <c r="I817" s="2">
        <v>3584</v>
      </c>
      <c r="J817" s="2">
        <f t="shared" si="102"/>
        <v>44300</v>
      </c>
      <c r="K817" s="2">
        <f t="shared" si="103"/>
        <v>44300</v>
      </c>
      <c r="L817" s="2">
        <f t="shared" si="104"/>
        <v>44300</v>
      </c>
      <c r="M817" s="2">
        <f t="shared" si="105"/>
        <v>44300</v>
      </c>
      <c r="N817" s="2">
        <f t="shared" si="106"/>
        <v>44300</v>
      </c>
      <c r="O817" s="96">
        <f t="shared" si="106"/>
        <v>44300</v>
      </c>
      <c r="P817" s="2"/>
    </row>
    <row r="818" spans="1:16" hidden="1" x14ac:dyDescent="0.2">
      <c r="A818">
        <v>8605</v>
      </c>
      <c r="B818">
        <v>1965</v>
      </c>
      <c r="C818" s="47">
        <f t="shared" ca="1" si="100"/>
        <v>59</v>
      </c>
      <c r="D818" s="2" t="s">
        <v>23</v>
      </c>
      <c r="E818" s="2" t="s">
        <v>32</v>
      </c>
      <c r="F818" s="2" t="s">
        <v>1703</v>
      </c>
      <c r="G818" s="4" t="str">
        <f t="shared" si="107"/>
        <v>65,316.00</v>
      </c>
      <c r="H818" s="32">
        <f t="shared" si="101"/>
        <v>65316</v>
      </c>
      <c r="I818" s="2">
        <v>7718</v>
      </c>
      <c r="J818" s="2">
        <f t="shared" si="102"/>
        <v>65316</v>
      </c>
      <c r="K818" s="2">
        <f t="shared" si="103"/>
        <v>65316</v>
      </c>
      <c r="L818" s="2">
        <f t="shared" si="104"/>
        <v>65316</v>
      </c>
      <c r="M818" s="2">
        <f t="shared" si="105"/>
        <v>65316</v>
      </c>
      <c r="N818" s="2">
        <f t="shared" si="106"/>
        <v>65316</v>
      </c>
      <c r="O818" s="96">
        <f t="shared" si="106"/>
        <v>65316</v>
      </c>
      <c r="P818" s="2"/>
    </row>
    <row r="819" spans="1:16" hidden="1" x14ac:dyDescent="0.2">
      <c r="A819">
        <v>1646</v>
      </c>
      <c r="B819">
        <v>1973</v>
      </c>
      <c r="C819" s="47">
        <f t="shared" ca="1" si="100"/>
        <v>51</v>
      </c>
      <c r="D819" s="2" t="s">
        <v>40</v>
      </c>
      <c r="E819" s="2" t="s">
        <v>32</v>
      </c>
      <c r="F819" s="2" t="s">
        <v>1704</v>
      </c>
      <c r="G819" s="4" t="str">
        <f t="shared" si="107"/>
        <v>41,014.00</v>
      </c>
      <c r="H819" s="32">
        <f t="shared" si="101"/>
        <v>41014</v>
      </c>
      <c r="I819" s="2">
        <v>8605</v>
      </c>
      <c r="J819" s="2">
        <f t="shared" si="102"/>
        <v>41014</v>
      </c>
      <c r="K819" s="2">
        <f t="shared" si="103"/>
        <v>41014</v>
      </c>
      <c r="L819" s="2">
        <f t="shared" si="104"/>
        <v>41014</v>
      </c>
      <c r="M819" s="2">
        <f t="shared" si="105"/>
        <v>41014</v>
      </c>
      <c r="N819" s="2">
        <f t="shared" si="106"/>
        <v>41014</v>
      </c>
      <c r="O819" s="96">
        <f t="shared" si="106"/>
        <v>41014</v>
      </c>
      <c r="P819" s="2"/>
    </row>
    <row r="820" spans="1:16" hidden="1" x14ac:dyDescent="0.2">
      <c r="A820">
        <v>9206</v>
      </c>
      <c r="B820">
        <v>1969</v>
      </c>
      <c r="C820" s="47">
        <f t="shared" ca="1" si="100"/>
        <v>55</v>
      </c>
      <c r="D820" s="2" t="s">
        <v>40</v>
      </c>
      <c r="E820" s="2" t="s">
        <v>32</v>
      </c>
      <c r="F820" s="2" t="s">
        <v>1707</v>
      </c>
      <c r="G820" s="4" t="str">
        <f t="shared" si="107"/>
        <v>55,212.00</v>
      </c>
      <c r="H820" s="32">
        <f t="shared" si="101"/>
        <v>55212</v>
      </c>
      <c r="I820" s="2">
        <v>1646</v>
      </c>
      <c r="J820" s="2">
        <f t="shared" si="102"/>
        <v>55212</v>
      </c>
      <c r="K820" s="2">
        <f t="shared" si="103"/>
        <v>55212</v>
      </c>
      <c r="L820" s="2">
        <f t="shared" si="104"/>
        <v>55212</v>
      </c>
      <c r="M820" s="2">
        <f t="shared" si="105"/>
        <v>55212</v>
      </c>
      <c r="N820" s="2">
        <f t="shared" si="106"/>
        <v>55212</v>
      </c>
      <c r="O820" s="96">
        <f t="shared" si="106"/>
        <v>55212</v>
      </c>
      <c r="P820" s="2"/>
    </row>
    <row r="821" spans="1:16" hidden="1" x14ac:dyDescent="0.2">
      <c r="A821">
        <v>10757</v>
      </c>
      <c r="B821">
        <v>1968</v>
      </c>
      <c r="C821" s="47">
        <f t="shared" ca="1" si="100"/>
        <v>56</v>
      </c>
      <c r="D821" s="2" t="s">
        <v>40</v>
      </c>
      <c r="E821" s="2" t="s">
        <v>32</v>
      </c>
      <c r="F821" s="2" t="s">
        <v>1707</v>
      </c>
      <c r="G821" s="4" t="str">
        <f t="shared" si="107"/>
        <v>55,212.00</v>
      </c>
      <c r="H821" s="32">
        <f t="shared" si="101"/>
        <v>55212</v>
      </c>
      <c r="I821" s="2">
        <v>9206</v>
      </c>
      <c r="J821" s="2">
        <f t="shared" si="102"/>
        <v>55212</v>
      </c>
      <c r="K821" s="2">
        <f t="shared" si="103"/>
        <v>55212</v>
      </c>
      <c r="L821" s="2">
        <f t="shared" si="104"/>
        <v>55212</v>
      </c>
      <c r="M821" s="2">
        <f t="shared" si="105"/>
        <v>55212</v>
      </c>
      <c r="N821" s="2">
        <f t="shared" si="106"/>
        <v>55212</v>
      </c>
      <c r="O821" s="96">
        <f t="shared" si="106"/>
        <v>55212</v>
      </c>
      <c r="P821" s="2"/>
    </row>
    <row r="822" spans="1:16" hidden="1" x14ac:dyDescent="0.2">
      <c r="A822">
        <v>6885</v>
      </c>
      <c r="B822">
        <v>1978</v>
      </c>
      <c r="C822" s="47">
        <f t="shared" ca="1" si="100"/>
        <v>46</v>
      </c>
      <c r="D822" s="2" t="s">
        <v>40</v>
      </c>
      <c r="E822" s="2" t="s">
        <v>32</v>
      </c>
      <c r="F822" s="2" t="s">
        <v>1710</v>
      </c>
      <c r="G822" s="4" t="str">
        <f t="shared" si="107"/>
        <v>38,410.00</v>
      </c>
      <c r="H822" s="32">
        <f t="shared" si="101"/>
        <v>38410</v>
      </c>
      <c r="I822" s="2">
        <v>10757</v>
      </c>
      <c r="J822" s="2">
        <f t="shared" si="102"/>
        <v>38410</v>
      </c>
      <c r="K822" s="2">
        <f t="shared" si="103"/>
        <v>38410</v>
      </c>
      <c r="L822" s="2">
        <f t="shared" si="104"/>
        <v>38410</v>
      </c>
      <c r="M822" s="2">
        <f t="shared" si="105"/>
        <v>38410</v>
      </c>
      <c r="N822" s="2">
        <f t="shared" si="106"/>
        <v>38410</v>
      </c>
      <c r="O822" s="96">
        <f t="shared" si="106"/>
        <v>38410</v>
      </c>
      <c r="P822" s="2"/>
    </row>
    <row r="823" spans="1:16" hidden="1" x14ac:dyDescent="0.2">
      <c r="A823">
        <v>907</v>
      </c>
      <c r="B823">
        <v>1976</v>
      </c>
      <c r="C823" s="47">
        <f t="shared" ca="1" si="100"/>
        <v>48</v>
      </c>
      <c r="D823" s="2" t="s">
        <v>43</v>
      </c>
      <c r="E823" s="2" t="s">
        <v>32</v>
      </c>
      <c r="F823" s="2" t="s">
        <v>1715</v>
      </c>
      <c r="G823" s="4" t="str">
        <f t="shared" si="107"/>
        <v>35,684.00</v>
      </c>
      <c r="H823" s="32">
        <f t="shared" si="101"/>
        <v>35684</v>
      </c>
      <c r="I823" s="2">
        <v>6885</v>
      </c>
      <c r="J823" s="2">
        <f t="shared" si="102"/>
        <v>35684</v>
      </c>
      <c r="K823" s="2">
        <f t="shared" si="103"/>
        <v>35684</v>
      </c>
      <c r="L823" s="2">
        <f t="shared" si="104"/>
        <v>35684</v>
      </c>
      <c r="M823" s="2">
        <f t="shared" si="105"/>
        <v>35684</v>
      </c>
      <c r="N823" s="2">
        <f t="shared" si="106"/>
        <v>35684</v>
      </c>
      <c r="O823" s="96">
        <f t="shared" si="106"/>
        <v>35684</v>
      </c>
      <c r="P823" s="2"/>
    </row>
    <row r="824" spans="1:16" x14ac:dyDescent="0.2">
      <c r="A824">
        <v>1150</v>
      </c>
      <c r="B824">
        <v>1900</v>
      </c>
      <c r="C824" s="47">
        <f t="shared" ca="1" si="100"/>
        <v>124</v>
      </c>
      <c r="D824" s="2" t="s">
        <v>53</v>
      </c>
      <c r="E824" s="2" t="s">
        <v>32</v>
      </c>
      <c r="F824" s="2" t="s">
        <v>1719</v>
      </c>
      <c r="G824" s="4" t="str">
        <f t="shared" si="107"/>
        <v>49,681.00</v>
      </c>
      <c r="H824" s="32">
        <f t="shared" si="101"/>
        <v>49681</v>
      </c>
      <c r="I824" s="2">
        <v>907</v>
      </c>
      <c r="J824" s="2">
        <f t="shared" si="102"/>
        <v>49681</v>
      </c>
      <c r="K824" s="2">
        <f t="shared" si="103"/>
        <v>49681</v>
      </c>
      <c r="L824" s="2">
        <f t="shared" si="104"/>
        <v>49681</v>
      </c>
      <c r="M824" s="2">
        <f t="shared" si="105"/>
        <v>49681</v>
      </c>
      <c r="N824" s="2">
        <f t="shared" si="106"/>
        <v>49681</v>
      </c>
      <c r="O824" s="96">
        <f t="shared" si="106"/>
        <v>49681</v>
      </c>
      <c r="P824" s="2"/>
    </row>
    <row r="825" spans="1:16" hidden="1" x14ac:dyDescent="0.2">
      <c r="A825">
        <v>3867</v>
      </c>
      <c r="B825">
        <v>1948</v>
      </c>
      <c r="C825" s="47">
        <f t="shared" ca="1" si="100"/>
        <v>76</v>
      </c>
      <c r="D825" s="2" t="s">
        <v>53</v>
      </c>
      <c r="E825" s="2" t="s">
        <v>32</v>
      </c>
      <c r="F825" s="2" t="s">
        <v>1719</v>
      </c>
      <c r="G825" s="4" t="str">
        <f t="shared" si="107"/>
        <v>49,681.00</v>
      </c>
      <c r="H825" s="32">
        <f t="shared" si="101"/>
        <v>49681</v>
      </c>
      <c r="I825" s="2">
        <v>1150</v>
      </c>
      <c r="J825" s="2">
        <f t="shared" si="102"/>
        <v>49681</v>
      </c>
      <c r="K825" s="2">
        <f t="shared" si="103"/>
        <v>49681</v>
      </c>
      <c r="L825" s="2">
        <f t="shared" si="104"/>
        <v>49681</v>
      </c>
      <c r="M825" s="2">
        <f t="shared" si="105"/>
        <v>49681</v>
      </c>
      <c r="N825" s="2">
        <f t="shared" si="106"/>
        <v>49681</v>
      </c>
      <c r="O825" s="96">
        <f t="shared" si="106"/>
        <v>49681</v>
      </c>
      <c r="P825" s="2"/>
    </row>
    <row r="826" spans="1:16" hidden="1" x14ac:dyDescent="0.2">
      <c r="A826">
        <v>3859</v>
      </c>
      <c r="B826">
        <v>1948</v>
      </c>
      <c r="C826" s="47">
        <f t="shared" ca="1" si="100"/>
        <v>76</v>
      </c>
      <c r="D826" s="2" t="s">
        <v>23</v>
      </c>
      <c r="E826" s="2" t="s">
        <v>32</v>
      </c>
      <c r="F826" s="2" t="s">
        <v>1723</v>
      </c>
      <c r="G826" s="4" t="str">
        <f t="shared" si="107"/>
        <v>70,951.00</v>
      </c>
      <c r="H826" s="32">
        <f t="shared" si="101"/>
        <v>70951</v>
      </c>
      <c r="I826" s="2">
        <v>3867</v>
      </c>
      <c r="J826" s="2">
        <f t="shared" si="102"/>
        <v>70951</v>
      </c>
      <c r="K826" s="2">
        <f t="shared" si="103"/>
        <v>70951</v>
      </c>
      <c r="L826" s="2">
        <f t="shared" si="104"/>
        <v>70951</v>
      </c>
      <c r="M826" s="2">
        <f t="shared" si="105"/>
        <v>70951</v>
      </c>
      <c r="N826" s="2">
        <f t="shared" si="106"/>
        <v>70951</v>
      </c>
      <c r="O826" s="96">
        <f t="shared" si="106"/>
        <v>70951</v>
      </c>
      <c r="P826" s="2"/>
    </row>
    <row r="827" spans="1:16" hidden="1" x14ac:dyDescent="0.2">
      <c r="A827">
        <v>3265</v>
      </c>
      <c r="B827">
        <v>1960</v>
      </c>
      <c r="C827" s="47">
        <f t="shared" ca="1" si="100"/>
        <v>64</v>
      </c>
      <c r="D827" s="2" t="s">
        <v>23</v>
      </c>
      <c r="E827" s="2" t="s">
        <v>32</v>
      </c>
      <c r="F827" s="2" t="s">
        <v>1725</v>
      </c>
      <c r="G827" s="4" t="str">
        <f t="shared" si="107"/>
        <v>55,357.00</v>
      </c>
      <c r="H827" s="32">
        <f t="shared" si="101"/>
        <v>55357</v>
      </c>
      <c r="I827" s="2">
        <v>3859</v>
      </c>
      <c r="J827" s="2">
        <f t="shared" si="102"/>
        <v>55357</v>
      </c>
      <c r="K827" s="2">
        <f t="shared" si="103"/>
        <v>55357</v>
      </c>
      <c r="L827" s="2">
        <f t="shared" si="104"/>
        <v>55357</v>
      </c>
      <c r="M827" s="2">
        <f t="shared" si="105"/>
        <v>55357</v>
      </c>
      <c r="N827" s="2">
        <f t="shared" si="106"/>
        <v>55357</v>
      </c>
      <c r="O827" s="96">
        <f t="shared" si="106"/>
        <v>55357</v>
      </c>
      <c r="P827" s="2"/>
    </row>
    <row r="828" spans="1:16" hidden="1" x14ac:dyDescent="0.2">
      <c r="A828">
        <v>4418</v>
      </c>
      <c r="B828">
        <v>1984</v>
      </c>
      <c r="C828" s="47">
        <f t="shared" ca="1" si="100"/>
        <v>40</v>
      </c>
      <c r="D828" s="2" t="s">
        <v>23</v>
      </c>
      <c r="E828" s="2" t="s">
        <v>32</v>
      </c>
      <c r="F828" s="2" t="s">
        <v>1726</v>
      </c>
      <c r="G828" s="4" t="str">
        <f t="shared" si="107"/>
        <v>58,113.00</v>
      </c>
      <c r="H828" s="32">
        <f t="shared" si="101"/>
        <v>58113</v>
      </c>
      <c r="I828" s="2">
        <v>3265</v>
      </c>
      <c r="J828" s="2">
        <f t="shared" si="102"/>
        <v>58113</v>
      </c>
      <c r="K828" s="2">
        <f t="shared" si="103"/>
        <v>58113</v>
      </c>
      <c r="L828" s="2">
        <f t="shared" si="104"/>
        <v>58113</v>
      </c>
      <c r="M828" s="2">
        <f t="shared" si="105"/>
        <v>58113</v>
      </c>
      <c r="N828" s="2">
        <f t="shared" si="106"/>
        <v>58113</v>
      </c>
      <c r="O828" s="96">
        <f t="shared" si="106"/>
        <v>58113</v>
      </c>
      <c r="P828" s="2"/>
    </row>
    <row r="829" spans="1:16" hidden="1" x14ac:dyDescent="0.2">
      <c r="A829">
        <v>4611</v>
      </c>
      <c r="B829">
        <v>1971</v>
      </c>
      <c r="C829" s="47">
        <f t="shared" ca="1" si="100"/>
        <v>53</v>
      </c>
      <c r="D829" s="2" t="s">
        <v>40</v>
      </c>
      <c r="E829" s="2" t="s">
        <v>32</v>
      </c>
      <c r="F829" s="2" t="s">
        <v>1727</v>
      </c>
      <c r="G829" s="4" t="str">
        <f t="shared" si="107"/>
        <v>70,643.00</v>
      </c>
      <c r="H829" s="32">
        <f t="shared" si="101"/>
        <v>70643</v>
      </c>
      <c r="I829" s="2">
        <v>4418</v>
      </c>
      <c r="J829" s="2">
        <f t="shared" si="102"/>
        <v>70643</v>
      </c>
      <c r="K829" s="2">
        <f t="shared" si="103"/>
        <v>70643</v>
      </c>
      <c r="L829" s="2">
        <f t="shared" si="104"/>
        <v>70643</v>
      </c>
      <c r="M829" s="2">
        <f t="shared" si="105"/>
        <v>70643</v>
      </c>
      <c r="N829" s="2">
        <f t="shared" si="106"/>
        <v>70643</v>
      </c>
      <c r="O829" s="96">
        <f t="shared" si="106"/>
        <v>70643</v>
      </c>
      <c r="P829" s="2"/>
    </row>
    <row r="830" spans="1:16" hidden="1" x14ac:dyDescent="0.2">
      <c r="A830">
        <v>4530</v>
      </c>
      <c r="B830">
        <v>1949</v>
      </c>
      <c r="C830" s="47">
        <f t="shared" ca="1" si="100"/>
        <v>75</v>
      </c>
      <c r="D830" s="2" t="s">
        <v>40</v>
      </c>
      <c r="E830" s="2" t="s">
        <v>32</v>
      </c>
      <c r="F830" s="2" t="s">
        <v>1728</v>
      </c>
      <c r="G830" s="4" t="str">
        <f t="shared" si="107"/>
        <v>64,355.00</v>
      </c>
      <c r="H830" s="32">
        <f t="shared" si="101"/>
        <v>64355</v>
      </c>
      <c r="I830" s="2">
        <v>4611</v>
      </c>
      <c r="J830" s="2">
        <f t="shared" si="102"/>
        <v>64355</v>
      </c>
      <c r="K830" s="2">
        <f t="shared" si="103"/>
        <v>64355</v>
      </c>
      <c r="L830" s="2">
        <f t="shared" si="104"/>
        <v>64355</v>
      </c>
      <c r="M830" s="2">
        <f t="shared" si="105"/>
        <v>64355</v>
      </c>
      <c r="N830" s="2">
        <f t="shared" si="106"/>
        <v>64355</v>
      </c>
      <c r="O830" s="96">
        <f t="shared" si="106"/>
        <v>64355</v>
      </c>
      <c r="P830" s="2"/>
    </row>
    <row r="831" spans="1:16" hidden="1" x14ac:dyDescent="0.2">
      <c r="A831">
        <v>7736</v>
      </c>
      <c r="B831">
        <v>1987</v>
      </c>
      <c r="C831" s="47">
        <f t="shared" ca="1" si="100"/>
        <v>37</v>
      </c>
      <c r="D831" s="2" t="s">
        <v>23</v>
      </c>
      <c r="E831" s="2" t="s">
        <v>32</v>
      </c>
      <c r="F831" s="2" t="s">
        <v>1731</v>
      </c>
      <c r="G831" s="4" t="str">
        <f t="shared" si="107"/>
        <v>72,570.00</v>
      </c>
      <c r="H831" s="32">
        <f t="shared" si="101"/>
        <v>72570</v>
      </c>
      <c r="I831" s="2">
        <v>4530</v>
      </c>
      <c r="J831" s="2">
        <f t="shared" si="102"/>
        <v>72570</v>
      </c>
      <c r="K831" s="2">
        <f t="shared" si="103"/>
        <v>72570</v>
      </c>
      <c r="L831" s="2">
        <f t="shared" si="104"/>
        <v>72570</v>
      </c>
      <c r="M831" s="2">
        <f t="shared" si="105"/>
        <v>72570</v>
      </c>
      <c r="N831" s="2">
        <f t="shared" si="106"/>
        <v>72570</v>
      </c>
      <c r="O831" s="96">
        <f t="shared" si="106"/>
        <v>72570</v>
      </c>
      <c r="P831" s="2"/>
    </row>
    <row r="832" spans="1:16" hidden="1" x14ac:dyDescent="0.2">
      <c r="A832">
        <v>9949</v>
      </c>
      <c r="B832">
        <v>1977</v>
      </c>
      <c r="C832" s="47">
        <f t="shared" ca="1" si="100"/>
        <v>47</v>
      </c>
      <c r="D832" s="2" t="s">
        <v>53</v>
      </c>
      <c r="E832" s="2" t="s">
        <v>32</v>
      </c>
      <c r="F832" s="2" t="s">
        <v>1743</v>
      </c>
      <c r="G832" s="4" t="str">
        <f t="shared" si="107"/>
        <v>67,381.00</v>
      </c>
      <c r="H832" s="32">
        <f t="shared" si="101"/>
        <v>67381</v>
      </c>
      <c r="I832" s="2">
        <v>7736</v>
      </c>
      <c r="J832" s="2">
        <f t="shared" si="102"/>
        <v>67381</v>
      </c>
      <c r="K832" s="2">
        <f t="shared" si="103"/>
        <v>67381</v>
      </c>
      <c r="L832" s="2">
        <f t="shared" si="104"/>
        <v>67381</v>
      </c>
      <c r="M832" s="2">
        <f t="shared" si="105"/>
        <v>67381</v>
      </c>
      <c r="N832" s="2">
        <f t="shared" si="106"/>
        <v>67381</v>
      </c>
      <c r="O832" s="96">
        <f t="shared" si="106"/>
        <v>67381</v>
      </c>
      <c r="P832" s="2"/>
    </row>
    <row r="833" spans="1:16" hidden="1" x14ac:dyDescent="0.2">
      <c r="A833">
        <v>942</v>
      </c>
      <c r="B833">
        <v>1983</v>
      </c>
      <c r="C833" s="47">
        <f t="shared" ca="1" si="100"/>
        <v>41</v>
      </c>
      <c r="D833" s="2" t="s">
        <v>23</v>
      </c>
      <c r="E833" s="2" t="s">
        <v>32</v>
      </c>
      <c r="F833" s="2" t="s">
        <v>1745</v>
      </c>
      <c r="G833" s="4" t="str">
        <f t="shared" si="107"/>
        <v>51,479.00</v>
      </c>
      <c r="H833" s="32">
        <f t="shared" si="101"/>
        <v>51479</v>
      </c>
      <c r="I833" s="2">
        <v>9949</v>
      </c>
      <c r="J833" s="2">
        <f t="shared" si="102"/>
        <v>51479</v>
      </c>
      <c r="K833" s="2">
        <f t="shared" si="103"/>
        <v>51479</v>
      </c>
      <c r="L833" s="2">
        <f t="shared" si="104"/>
        <v>51479</v>
      </c>
      <c r="M833" s="2">
        <f t="shared" si="105"/>
        <v>51479</v>
      </c>
      <c r="N833" s="2">
        <f t="shared" si="106"/>
        <v>51479</v>
      </c>
      <c r="O833" s="96">
        <f t="shared" si="106"/>
        <v>51479</v>
      </c>
      <c r="P833" s="2"/>
    </row>
    <row r="834" spans="1:16" hidden="1" x14ac:dyDescent="0.2">
      <c r="A834">
        <v>6181</v>
      </c>
      <c r="B834">
        <v>1951</v>
      </c>
      <c r="C834" s="47">
        <f t="shared" ca="1" si="100"/>
        <v>73</v>
      </c>
      <c r="D834" s="2" t="s">
        <v>23</v>
      </c>
      <c r="E834" s="2" t="s">
        <v>32</v>
      </c>
      <c r="F834" s="2" t="s">
        <v>1747</v>
      </c>
      <c r="G834" s="4" t="str">
        <f t="shared" si="107"/>
        <v>76,068.00</v>
      </c>
      <c r="H834" s="32">
        <f t="shared" si="101"/>
        <v>76068</v>
      </c>
      <c r="I834" s="2">
        <v>942</v>
      </c>
      <c r="J834" s="2">
        <f t="shared" si="102"/>
        <v>76068</v>
      </c>
      <c r="K834" s="2">
        <f t="shared" si="103"/>
        <v>76068</v>
      </c>
      <c r="L834" s="2">
        <f t="shared" si="104"/>
        <v>76068</v>
      </c>
      <c r="M834" s="2">
        <f t="shared" si="105"/>
        <v>76068</v>
      </c>
      <c r="N834" s="2">
        <f t="shared" si="106"/>
        <v>76068</v>
      </c>
      <c r="O834" s="96">
        <f t="shared" si="106"/>
        <v>76068</v>
      </c>
      <c r="P834" s="2"/>
    </row>
    <row r="835" spans="1:16" hidden="1" x14ac:dyDescent="0.2">
      <c r="A835">
        <v>7660</v>
      </c>
      <c r="B835">
        <v>1974</v>
      </c>
      <c r="C835" s="47">
        <f t="shared" ca="1" si="100"/>
        <v>50</v>
      </c>
      <c r="D835" s="2" t="s">
        <v>43</v>
      </c>
      <c r="E835" s="2" t="s">
        <v>32</v>
      </c>
      <c r="F835" s="2" t="s">
        <v>1763</v>
      </c>
      <c r="G835" s="4" t="str">
        <f t="shared" si="107"/>
        <v>62,905.00</v>
      </c>
      <c r="H835" s="32">
        <f t="shared" si="101"/>
        <v>62905</v>
      </c>
      <c r="I835" s="2">
        <v>6181</v>
      </c>
      <c r="J835" s="2">
        <f t="shared" si="102"/>
        <v>62905</v>
      </c>
      <c r="K835" s="2">
        <f t="shared" si="103"/>
        <v>62905</v>
      </c>
      <c r="L835" s="2">
        <f t="shared" si="104"/>
        <v>62905</v>
      </c>
      <c r="M835" s="2">
        <f t="shared" si="105"/>
        <v>62905</v>
      </c>
      <c r="N835" s="2">
        <f t="shared" si="106"/>
        <v>62905</v>
      </c>
      <c r="O835" s="96">
        <f t="shared" si="106"/>
        <v>62905</v>
      </c>
      <c r="P835" s="2"/>
    </row>
    <row r="836" spans="1:16" hidden="1" x14ac:dyDescent="0.2">
      <c r="A836">
        <v>2055</v>
      </c>
      <c r="B836">
        <v>1974</v>
      </c>
      <c r="C836" s="47">
        <f t="shared" ref="C836:C899" ca="1" si="108">(YEAR(NOW())-B836)</f>
        <v>50</v>
      </c>
      <c r="D836" s="2" t="s">
        <v>40</v>
      </c>
      <c r="E836" s="2" t="s">
        <v>32</v>
      </c>
      <c r="F836" s="2" t="s">
        <v>1764</v>
      </c>
      <c r="G836" s="4" t="str">
        <f t="shared" si="107"/>
        <v>65,846.00</v>
      </c>
      <c r="H836" s="32">
        <f t="shared" ref="H836:H899" si="109">VALUE(G836)</f>
        <v>65846</v>
      </c>
      <c r="I836" s="2">
        <v>7660</v>
      </c>
      <c r="J836" s="2">
        <f t="shared" ref="J836:J899" si="110">IF(AND($D836="Basic",$H836&lt;10000),$V$29,$H836)</f>
        <v>65846</v>
      </c>
      <c r="K836" s="2">
        <f t="shared" ref="K836:K899" si="111">IF(AND($D836="Graduation",J836&lt;10000),$V$30,J836)</f>
        <v>65846</v>
      </c>
      <c r="L836" s="2">
        <f t="shared" ref="L836:L899" si="112">IF(AND($D836="2n Cycle",K836&lt;10000),$V$31,K836)</f>
        <v>65846</v>
      </c>
      <c r="M836" s="2">
        <f t="shared" ref="M836:M899" si="113">IF(AND($D836="Master",L836&lt;10000),$V$32,L836)</f>
        <v>65846</v>
      </c>
      <c r="N836" s="2">
        <f t="shared" ref="N836:O899" si="114">IF(AND($D836="PhD",M836&lt;10000),$V$33,M836)</f>
        <v>65846</v>
      </c>
      <c r="O836" s="96">
        <f t="shared" si="114"/>
        <v>65846</v>
      </c>
      <c r="P836" s="2"/>
    </row>
    <row r="837" spans="1:16" hidden="1" x14ac:dyDescent="0.2">
      <c r="A837">
        <v>5107</v>
      </c>
      <c r="B837">
        <v>1974</v>
      </c>
      <c r="C837" s="47">
        <f t="shared" ca="1" si="108"/>
        <v>50</v>
      </c>
      <c r="D837" s="2" t="s">
        <v>23</v>
      </c>
      <c r="E837" s="2" t="s">
        <v>32</v>
      </c>
      <c r="F837" s="2" t="s">
        <v>1765</v>
      </c>
      <c r="G837" s="4" t="str">
        <f t="shared" ref="G837:G900" si="115">REPLACE(F837,1,1,"")</f>
        <v>34,380.00</v>
      </c>
      <c r="H837" s="32">
        <f t="shared" si="109"/>
        <v>34380</v>
      </c>
      <c r="I837" s="2">
        <v>2055</v>
      </c>
      <c r="J837" s="2">
        <f t="shared" si="110"/>
        <v>34380</v>
      </c>
      <c r="K837" s="2">
        <f t="shared" si="111"/>
        <v>34380</v>
      </c>
      <c r="L837" s="2">
        <f t="shared" si="112"/>
        <v>34380</v>
      </c>
      <c r="M837" s="2">
        <f t="shared" si="113"/>
        <v>34380</v>
      </c>
      <c r="N837" s="2">
        <f t="shared" si="114"/>
        <v>34380</v>
      </c>
      <c r="O837" s="96">
        <f t="shared" si="114"/>
        <v>34380</v>
      </c>
      <c r="P837" s="2"/>
    </row>
    <row r="838" spans="1:16" hidden="1" x14ac:dyDescent="0.2">
      <c r="A838">
        <v>1626</v>
      </c>
      <c r="B838">
        <v>1974</v>
      </c>
      <c r="C838" s="47">
        <f t="shared" ca="1" si="108"/>
        <v>50</v>
      </c>
      <c r="D838" s="2" t="s">
        <v>23</v>
      </c>
      <c r="E838" s="2" t="s">
        <v>32</v>
      </c>
      <c r="F838" s="2" t="s">
        <v>1770</v>
      </c>
      <c r="G838" s="4" t="str">
        <f t="shared" si="115"/>
        <v>43,140.00</v>
      </c>
      <c r="H838" s="32">
        <f t="shared" si="109"/>
        <v>43140</v>
      </c>
      <c r="I838" s="2">
        <v>5107</v>
      </c>
      <c r="J838" s="2">
        <f t="shared" si="110"/>
        <v>43140</v>
      </c>
      <c r="K838" s="2">
        <f t="shared" si="111"/>
        <v>43140</v>
      </c>
      <c r="L838" s="2">
        <f t="shared" si="112"/>
        <v>43140</v>
      </c>
      <c r="M838" s="2">
        <f t="shared" si="113"/>
        <v>43140</v>
      </c>
      <c r="N838" s="2">
        <f t="shared" si="114"/>
        <v>43140</v>
      </c>
      <c r="O838" s="96">
        <f t="shared" si="114"/>
        <v>43140</v>
      </c>
      <c r="P838" s="2"/>
    </row>
    <row r="839" spans="1:16" hidden="1" x14ac:dyDescent="0.2">
      <c r="A839">
        <v>6428</v>
      </c>
      <c r="B839">
        <v>1951</v>
      </c>
      <c r="C839" s="47">
        <f t="shared" ca="1" si="108"/>
        <v>73</v>
      </c>
      <c r="D839" s="2" t="s">
        <v>23</v>
      </c>
      <c r="E839" s="2" t="s">
        <v>32</v>
      </c>
      <c r="F839" s="2" t="s">
        <v>1771</v>
      </c>
      <c r="G839" s="4" t="str">
        <f t="shared" si="115"/>
        <v>52,531.00</v>
      </c>
      <c r="H839" s="32">
        <f t="shared" si="109"/>
        <v>52531</v>
      </c>
      <c r="I839" s="2">
        <v>1626</v>
      </c>
      <c r="J839" s="2">
        <f t="shared" si="110"/>
        <v>52531</v>
      </c>
      <c r="K839" s="2">
        <f t="shared" si="111"/>
        <v>52531</v>
      </c>
      <c r="L839" s="2">
        <f t="shared" si="112"/>
        <v>52531</v>
      </c>
      <c r="M839" s="2">
        <f t="shared" si="113"/>
        <v>52531</v>
      </c>
      <c r="N839" s="2">
        <f t="shared" si="114"/>
        <v>52531</v>
      </c>
      <c r="O839" s="96">
        <f t="shared" si="114"/>
        <v>52531</v>
      </c>
      <c r="P839" s="2"/>
    </row>
    <row r="840" spans="1:16" hidden="1" x14ac:dyDescent="0.2">
      <c r="A840">
        <v>9617</v>
      </c>
      <c r="B840">
        <v>1952</v>
      </c>
      <c r="C840" s="47">
        <f t="shared" ca="1" si="108"/>
        <v>72</v>
      </c>
      <c r="D840" s="2" t="s">
        <v>40</v>
      </c>
      <c r="E840" s="2" t="s">
        <v>32</v>
      </c>
      <c r="F840" s="2" t="s">
        <v>1778</v>
      </c>
      <c r="G840" s="4" t="str">
        <f t="shared" si="115"/>
        <v>49,154.00</v>
      </c>
      <c r="H840" s="32">
        <f t="shared" si="109"/>
        <v>49154</v>
      </c>
      <c r="I840" s="2">
        <v>6428</v>
      </c>
      <c r="J840" s="2">
        <f t="shared" si="110"/>
        <v>49154</v>
      </c>
      <c r="K840" s="2">
        <f t="shared" si="111"/>
        <v>49154</v>
      </c>
      <c r="L840" s="2">
        <f t="shared" si="112"/>
        <v>49154</v>
      </c>
      <c r="M840" s="2">
        <f t="shared" si="113"/>
        <v>49154</v>
      </c>
      <c r="N840" s="2">
        <f t="shared" si="114"/>
        <v>49154</v>
      </c>
      <c r="O840" s="96">
        <f t="shared" si="114"/>
        <v>49154</v>
      </c>
      <c r="P840" s="2"/>
    </row>
    <row r="841" spans="1:16" hidden="1" x14ac:dyDescent="0.2">
      <c r="A841">
        <v>4339</v>
      </c>
      <c r="B841">
        <v>1971</v>
      </c>
      <c r="C841" s="47">
        <f t="shared" ca="1" si="108"/>
        <v>53</v>
      </c>
      <c r="D841" s="2" t="s">
        <v>23</v>
      </c>
      <c r="E841" s="2" t="s">
        <v>32</v>
      </c>
      <c r="F841" s="2" t="s">
        <v>1782</v>
      </c>
      <c r="G841" s="4" t="str">
        <f t="shared" si="115"/>
        <v>38,136.00</v>
      </c>
      <c r="H841" s="32">
        <f t="shared" si="109"/>
        <v>38136</v>
      </c>
      <c r="I841" s="2">
        <v>9617</v>
      </c>
      <c r="J841" s="2">
        <f t="shared" si="110"/>
        <v>38136</v>
      </c>
      <c r="K841" s="2">
        <f t="shared" si="111"/>
        <v>38136</v>
      </c>
      <c r="L841" s="2">
        <f t="shared" si="112"/>
        <v>38136</v>
      </c>
      <c r="M841" s="2">
        <f t="shared" si="113"/>
        <v>38136</v>
      </c>
      <c r="N841" s="2">
        <f t="shared" si="114"/>
        <v>38136</v>
      </c>
      <c r="O841" s="96">
        <f t="shared" si="114"/>
        <v>38136</v>
      </c>
      <c r="P841" s="2"/>
    </row>
    <row r="842" spans="1:16" hidden="1" x14ac:dyDescent="0.2">
      <c r="A842">
        <v>7235</v>
      </c>
      <c r="B842">
        <v>1976</v>
      </c>
      <c r="C842" s="47">
        <f t="shared" ca="1" si="108"/>
        <v>48</v>
      </c>
      <c r="D842" s="2" t="s">
        <v>23</v>
      </c>
      <c r="E842" s="2" t="s">
        <v>32</v>
      </c>
      <c r="F842" s="2" t="s">
        <v>1783</v>
      </c>
      <c r="G842" s="4" t="str">
        <f t="shared" si="115"/>
        <v>67,432.00</v>
      </c>
      <c r="H842" s="32">
        <f t="shared" si="109"/>
        <v>67432</v>
      </c>
      <c r="I842" s="2">
        <v>4339</v>
      </c>
      <c r="J842" s="2">
        <f t="shared" si="110"/>
        <v>67432</v>
      </c>
      <c r="K842" s="2">
        <f t="shared" si="111"/>
        <v>67432</v>
      </c>
      <c r="L842" s="2">
        <f t="shared" si="112"/>
        <v>67432</v>
      </c>
      <c r="M842" s="2">
        <f t="shared" si="113"/>
        <v>67432</v>
      </c>
      <c r="N842" s="2">
        <f t="shared" si="114"/>
        <v>67432</v>
      </c>
      <c r="O842" s="96">
        <f t="shared" si="114"/>
        <v>67432</v>
      </c>
      <c r="P842" s="2"/>
    </row>
    <row r="843" spans="1:16" hidden="1" x14ac:dyDescent="0.2">
      <c r="A843">
        <v>8527</v>
      </c>
      <c r="B843">
        <v>1966</v>
      </c>
      <c r="C843" s="47">
        <f t="shared" ca="1" si="108"/>
        <v>58</v>
      </c>
      <c r="D843" s="2" t="s">
        <v>40</v>
      </c>
      <c r="E843" s="2" t="s">
        <v>32</v>
      </c>
      <c r="F843" s="2" t="s">
        <v>1786</v>
      </c>
      <c r="G843" s="4" t="str">
        <f t="shared" si="115"/>
        <v>44,325.00</v>
      </c>
      <c r="H843" s="32">
        <f t="shared" si="109"/>
        <v>44325</v>
      </c>
      <c r="I843" s="2">
        <v>7235</v>
      </c>
      <c r="J843" s="2">
        <f t="shared" si="110"/>
        <v>44325</v>
      </c>
      <c r="K843" s="2">
        <f t="shared" si="111"/>
        <v>44325</v>
      </c>
      <c r="L843" s="2">
        <f t="shared" si="112"/>
        <v>44325</v>
      </c>
      <c r="M843" s="2">
        <f t="shared" si="113"/>
        <v>44325</v>
      </c>
      <c r="N843" s="2">
        <f t="shared" si="114"/>
        <v>44325</v>
      </c>
      <c r="O843" s="96">
        <f t="shared" si="114"/>
        <v>44325</v>
      </c>
      <c r="P843" s="2"/>
    </row>
    <row r="844" spans="1:16" hidden="1" x14ac:dyDescent="0.2">
      <c r="A844">
        <v>1968</v>
      </c>
      <c r="B844">
        <v>1972</v>
      </c>
      <c r="C844" s="47">
        <f t="shared" ca="1" si="108"/>
        <v>52</v>
      </c>
      <c r="D844" s="2" t="s">
        <v>40</v>
      </c>
      <c r="E844" s="2" t="s">
        <v>32</v>
      </c>
      <c r="F844" s="2" t="s">
        <v>1787</v>
      </c>
      <c r="G844" s="4" t="str">
        <f t="shared" si="115"/>
        <v>61,467.00</v>
      </c>
      <c r="H844" s="32">
        <f t="shared" si="109"/>
        <v>61467</v>
      </c>
      <c r="I844" s="2">
        <v>8527</v>
      </c>
      <c r="J844" s="2">
        <f t="shared" si="110"/>
        <v>61467</v>
      </c>
      <c r="K844" s="2">
        <f t="shared" si="111"/>
        <v>61467</v>
      </c>
      <c r="L844" s="2">
        <f t="shared" si="112"/>
        <v>61467</v>
      </c>
      <c r="M844" s="2">
        <f t="shared" si="113"/>
        <v>61467</v>
      </c>
      <c r="N844" s="2">
        <f t="shared" si="114"/>
        <v>61467</v>
      </c>
      <c r="O844" s="96">
        <f t="shared" si="114"/>
        <v>61467</v>
      </c>
      <c r="P844" s="2"/>
    </row>
    <row r="845" spans="1:16" hidden="1" x14ac:dyDescent="0.2">
      <c r="A845">
        <v>9862</v>
      </c>
      <c r="B845">
        <v>1970</v>
      </c>
      <c r="C845" s="47">
        <f t="shared" ca="1" si="108"/>
        <v>54</v>
      </c>
      <c r="D845" s="2" t="s">
        <v>23</v>
      </c>
      <c r="E845" s="2" t="s">
        <v>32</v>
      </c>
      <c r="F845" s="2" t="s">
        <v>1788</v>
      </c>
      <c r="G845" s="4" t="str">
        <f t="shared" si="115"/>
        <v>48,178.00</v>
      </c>
      <c r="H845" s="32">
        <f t="shared" si="109"/>
        <v>48178</v>
      </c>
      <c r="I845" s="2">
        <v>1968</v>
      </c>
      <c r="J845" s="2">
        <f t="shared" si="110"/>
        <v>48178</v>
      </c>
      <c r="K845" s="2">
        <f t="shared" si="111"/>
        <v>48178</v>
      </c>
      <c r="L845" s="2">
        <f t="shared" si="112"/>
        <v>48178</v>
      </c>
      <c r="M845" s="2">
        <f t="shared" si="113"/>
        <v>48178</v>
      </c>
      <c r="N845" s="2">
        <f t="shared" si="114"/>
        <v>48178</v>
      </c>
      <c r="O845" s="96">
        <f t="shared" si="114"/>
        <v>48178</v>
      </c>
      <c r="P845" s="2"/>
    </row>
    <row r="846" spans="1:16" hidden="1" x14ac:dyDescent="0.2">
      <c r="A846" s="6">
        <v>11075</v>
      </c>
      <c r="B846" s="6">
        <v>1979</v>
      </c>
      <c r="C846" s="48">
        <f t="shared" ca="1" si="108"/>
        <v>45</v>
      </c>
      <c r="D846" s="5" t="s">
        <v>118</v>
      </c>
      <c r="E846" s="5" t="s">
        <v>32</v>
      </c>
      <c r="F846" s="5" t="s">
        <v>1789</v>
      </c>
      <c r="G846" s="45" t="str">
        <f t="shared" si="115"/>
        <v>16,005.00</v>
      </c>
      <c r="H846" s="46">
        <f t="shared" si="109"/>
        <v>16005</v>
      </c>
      <c r="I846" s="2">
        <v>9862</v>
      </c>
      <c r="J846" s="2">
        <f t="shared" si="110"/>
        <v>16005</v>
      </c>
      <c r="K846" s="2">
        <f t="shared" si="111"/>
        <v>16005</v>
      </c>
      <c r="L846" s="2">
        <f t="shared" si="112"/>
        <v>16005</v>
      </c>
      <c r="M846" s="2">
        <f t="shared" si="113"/>
        <v>16005</v>
      </c>
      <c r="N846" s="2">
        <f t="shared" si="114"/>
        <v>16005</v>
      </c>
      <c r="O846" s="96">
        <f t="shared" si="114"/>
        <v>16005</v>
      </c>
      <c r="P846" s="2"/>
    </row>
    <row r="847" spans="1:16" hidden="1" x14ac:dyDescent="0.2">
      <c r="A847">
        <v>6658</v>
      </c>
      <c r="B847">
        <v>1973</v>
      </c>
      <c r="C847" s="47">
        <f t="shared" ca="1" si="108"/>
        <v>51</v>
      </c>
      <c r="D847" s="2" t="s">
        <v>23</v>
      </c>
      <c r="E847" s="2" t="s">
        <v>32</v>
      </c>
      <c r="F847" s="2" t="s">
        <v>1790</v>
      </c>
      <c r="G847" s="4" t="str">
        <f t="shared" si="115"/>
        <v>79,593.00</v>
      </c>
      <c r="H847" s="32">
        <f t="shared" si="109"/>
        <v>79593</v>
      </c>
      <c r="I847" s="2">
        <v>11075</v>
      </c>
      <c r="J847" s="2">
        <f t="shared" si="110"/>
        <v>79593</v>
      </c>
      <c r="K847" s="2">
        <f t="shared" si="111"/>
        <v>79593</v>
      </c>
      <c r="L847" s="2">
        <f t="shared" si="112"/>
        <v>79593</v>
      </c>
      <c r="M847" s="2">
        <f t="shared" si="113"/>
        <v>79593</v>
      </c>
      <c r="N847" s="2">
        <f t="shared" si="114"/>
        <v>79593</v>
      </c>
      <c r="O847" s="96">
        <f t="shared" si="114"/>
        <v>79593</v>
      </c>
      <c r="P847" s="2"/>
    </row>
    <row r="848" spans="1:16" hidden="1" x14ac:dyDescent="0.2">
      <c r="A848">
        <v>4552</v>
      </c>
      <c r="B848">
        <v>1992</v>
      </c>
      <c r="C848" s="47">
        <f t="shared" ca="1" si="108"/>
        <v>32</v>
      </c>
      <c r="D848" s="2" t="s">
        <v>23</v>
      </c>
      <c r="E848" s="2" t="s">
        <v>32</v>
      </c>
      <c r="F848" s="2" t="s">
        <v>1790</v>
      </c>
      <c r="G848" s="4" t="str">
        <f t="shared" si="115"/>
        <v>79,593.00</v>
      </c>
      <c r="H848" s="32">
        <f t="shared" si="109"/>
        <v>79593</v>
      </c>
      <c r="I848" s="2">
        <v>6658</v>
      </c>
      <c r="J848" s="2">
        <f t="shared" si="110"/>
        <v>79593</v>
      </c>
      <c r="K848" s="2">
        <f t="shared" si="111"/>
        <v>79593</v>
      </c>
      <c r="L848" s="2">
        <f t="shared" si="112"/>
        <v>79593</v>
      </c>
      <c r="M848" s="2">
        <f t="shared" si="113"/>
        <v>79593</v>
      </c>
      <c r="N848" s="2">
        <f t="shared" si="114"/>
        <v>79593</v>
      </c>
      <c r="O848" s="96">
        <f t="shared" si="114"/>
        <v>79593</v>
      </c>
      <c r="P848" s="2"/>
    </row>
    <row r="849" spans="1:16" hidden="1" x14ac:dyDescent="0.2">
      <c r="A849">
        <v>10377</v>
      </c>
      <c r="B849">
        <v>1959</v>
      </c>
      <c r="C849" s="47">
        <f t="shared" ca="1" si="108"/>
        <v>65</v>
      </c>
      <c r="D849" s="2" t="s">
        <v>23</v>
      </c>
      <c r="E849" s="2" t="s">
        <v>32</v>
      </c>
      <c r="F849" s="2" t="s">
        <v>1791</v>
      </c>
      <c r="G849" s="4" t="str">
        <f t="shared" si="115"/>
        <v>61,180.00</v>
      </c>
      <c r="H849" s="32">
        <f t="shared" si="109"/>
        <v>61180</v>
      </c>
      <c r="I849" s="2">
        <v>4552</v>
      </c>
      <c r="J849" s="2">
        <f t="shared" si="110"/>
        <v>61180</v>
      </c>
      <c r="K849" s="2">
        <f t="shared" si="111"/>
        <v>61180</v>
      </c>
      <c r="L849" s="2">
        <f t="shared" si="112"/>
        <v>61180</v>
      </c>
      <c r="M849" s="2">
        <f t="shared" si="113"/>
        <v>61180</v>
      </c>
      <c r="N849" s="2">
        <f t="shared" si="114"/>
        <v>61180</v>
      </c>
      <c r="O849" s="96">
        <f t="shared" si="114"/>
        <v>61180</v>
      </c>
      <c r="P849" s="2"/>
    </row>
    <row r="850" spans="1:16" hidden="1" x14ac:dyDescent="0.2">
      <c r="A850">
        <v>5336</v>
      </c>
      <c r="B850">
        <v>1972</v>
      </c>
      <c r="C850" s="47">
        <f t="shared" ca="1" si="108"/>
        <v>52</v>
      </c>
      <c r="D850" s="2" t="s">
        <v>23</v>
      </c>
      <c r="E850" s="2" t="s">
        <v>32</v>
      </c>
      <c r="F850" s="2" t="s">
        <v>1795</v>
      </c>
      <c r="G850" s="4" t="str">
        <f t="shared" si="115"/>
        <v>77,437.00</v>
      </c>
      <c r="H850" s="32">
        <f t="shared" si="109"/>
        <v>77437</v>
      </c>
      <c r="I850" s="2">
        <v>10377</v>
      </c>
      <c r="J850" s="2">
        <f t="shared" si="110"/>
        <v>77437</v>
      </c>
      <c r="K850" s="2">
        <f t="shared" si="111"/>
        <v>77437</v>
      </c>
      <c r="L850" s="2">
        <f t="shared" si="112"/>
        <v>77437</v>
      </c>
      <c r="M850" s="2">
        <f t="shared" si="113"/>
        <v>77437</v>
      </c>
      <c r="N850" s="2">
        <f t="shared" si="114"/>
        <v>77437</v>
      </c>
      <c r="O850" s="96">
        <f t="shared" si="114"/>
        <v>77437</v>
      </c>
      <c r="P850" s="2"/>
    </row>
    <row r="851" spans="1:16" hidden="1" x14ac:dyDescent="0.2">
      <c r="A851">
        <v>10350</v>
      </c>
      <c r="B851">
        <v>1951</v>
      </c>
      <c r="C851" s="47">
        <f t="shared" ca="1" si="108"/>
        <v>73</v>
      </c>
      <c r="D851" s="2" t="s">
        <v>23</v>
      </c>
      <c r="E851" s="2" t="s">
        <v>32</v>
      </c>
      <c r="F851" s="2" t="s">
        <v>1796</v>
      </c>
      <c r="G851" s="4" t="str">
        <f t="shared" si="115"/>
        <v>17,649.00</v>
      </c>
      <c r="H851" s="32">
        <f t="shared" si="109"/>
        <v>17649</v>
      </c>
      <c r="I851" s="2">
        <v>5336</v>
      </c>
      <c r="J851" s="2">
        <f t="shared" si="110"/>
        <v>17649</v>
      </c>
      <c r="K851" s="2">
        <f t="shared" si="111"/>
        <v>17649</v>
      </c>
      <c r="L851" s="2">
        <f t="shared" si="112"/>
        <v>17649</v>
      </c>
      <c r="M851" s="2">
        <f t="shared" si="113"/>
        <v>17649</v>
      </c>
      <c r="N851" s="2">
        <f t="shared" si="114"/>
        <v>17649</v>
      </c>
      <c r="O851" s="96">
        <f t="shared" si="114"/>
        <v>17649</v>
      </c>
      <c r="P851" s="2"/>
    </row>
    <row r="852" spans="1:16" hidden="1" x14ac:dyDescent="0.2">
      <c r="A852">
        <v>11071</v>
      </c>
      <c r="B852">
        <v>1985</v>
      </c>
      <c r="C852" s="47">
        <f t="shared" ca="1" si="108"/>
        <v>39</v>
      </c>
      <c r="D852" s="2" t="s">
        <v>23</v>
      </c>
      <c r="E852" s="2" t="s">
        <v>32</v>
      </c>
      <c r="F852" s="2" t="s">
        <v>1804</v>
      </c>
      <c r="G852" s="4" t="str">
        <f t="shared" si="115"/>
        <v>18,222.00</v>
      </c>
      <c r="H852" s="32">
        <f t="shared" si="109"/>
        <v>18222</v>
      </c>
      <c r="I852" s="2">
        <v>10350</v>
      </c>
      <c r="J852" s="2">
        <f t="shared" si="110"/>
        <v>18222</v>
      </c>
      <c r="K852" s="2">
        <f t="shared" si="111"/>
        <v>18222</v>
      </c>
      <c r="L852" s="2">
        <f t="shared" si="112"/>
        <v>18222</v>
      </c>
      <c r="M852" s="2">
        <f t="shared" si="113"/>
        <v>18222</v>
      </c>
      <c r="N852" s="2">
        <f t="shared" si="114"/>
        <v>18222</v>
      </c>
      <c r="O852" s="96">
        <f t="shared" si="114"/>
        <v>18222</v>
      </c>
      <c r="P852" s="2"/>
    </row>
    <row r="853" spans="1:16" hidden="1" x14ac:dyDescent="0.2">
      <c r="A853">
        <v>11100</v>
      </c>
      <c r="B853">
        <v>1973</v>
      </c>
      <c r="C853" s="47">
        <f t="shared" ca="1" si="108"/>
        <v>51</v>
      </c>
      <c r="D853" s="2" t="s">
        <v>40</v>
      </c>
      <c r="E853" s="2" t="s">
        <v>32</v>
      </c>
      <c r="F853" s="2" t="s">
        <v>1806</v>
      </c>
      <c r="G853" s="4" t="str">
        <f t="shared" si="115"/>
        <v>77,610.00</v>
      </c>
      <c r="H853" s="32">
        <f t="shared" si="109"/>
        <v>77610</v>
      </c>
      <c r="I853" s="2">
        <v>11071</v>
      </c>
      <c r="J853" s="2">
        <f t="shared" si="110"/>
        <v>77610</v>
      </c>
      <c r="K853" s="2">
        <f t="shared" si="111"/>
        <v>77610</v>
      </c>
      <c r="L853" s="2">
        <f t="shared" si="112"/>
        <v>77610</v>
      </c>
      <c r="M853" s="2">
        <f t="shared" si="113"/>
        <v>77610</v>
      </c>
      <c r="N853" s="2">
        <f t="shared" si="114"/>
        <v>77610</v>
      </c>
      <c r="O853" s="96">
        <f t="shared" si="114"/>
        <v>77610</v>
      </c>
      <c r="P853" s="2"/>
    </row>
    <row r="854" spans="1:16" hidden="1" x14ac:dyDescent="0.2">
      <c r="A854">
        <v>6516</v>
      </c>
      <c r="B854">
        <v>1990</v>
      </c>
      <c r="C854" s="47">
        <f t="shared" ca="1" si="108"/>
        <v>34</v>
      </c>
      <c r="D854" s="2" t="s">
        <v>40</v>
      </c>
      <c r="E854" s="2" t="s">
        <v>32</v>
      </c>
      <c r="F854" s="2" t="s">
        <v>1807</v>
      </c>
      <c r="G854" s="4" t="str">
        <f t="shared" si="115"/>
        <v>38,097.00</v>
      </c>
      <c r="H854" s="32">
        <f t="shared" si="109"/>
        <v>38097</v>
      </c>
      <c r="I854" s="2">
        <v>11100</v>
      </c>
      <c r="J854" s="2">
        <f t="shared" si="110"/>
        <v>38097</v>
      </c>
      <c r="K854" s="2">
        <f t="shared" si="111"/>
        <v>38097</v>
      </c>
      <c r="L854" s="2">
        <f t="shared" si="112"/>
        <v>38097</v>
      </c>
      <c r="M854" s="2">
        <f t="shared" si="113"/>
        <v>38097</v>
      </c>
      <c r="N854" s="2">
        <f t="shared" si="114"/>
        <v>38097</v>
      </c>
      <c r="O854" s="96">
        <f t="shared" si="114"/>
        <v>38097</v>
      </c>
      <c r="P854" s="2"/>
    </row>
    <row r="855" spans="1:16" hidden="1" x14ac:dyDescent="0.2">
      <c r="A855">
        <v>1734</v>
      </c>
      <c r="B855">
        <v>1969</v>
      </c>
      <c r="C855" s="47">
        <f t="shared" ca="1" si="108"/>
        <v>55</v>
      </c>
      <c r="D855" s="2" t="s">
        <v>40</v>
      </c>
      <c r="E855" s="2" t="s">
        <v>32</v>
      </c>
      <c r="F855" s="2" t="s">
        <v>1808</v>
      </c>
      <c r="G855" s="4" t="str">
        <f t="shared" si="115"/>
        <v>44,377.00</v>
      </c>
      <c r="H855" s="32">
        <f t="shared" si="109"/>
        <v>44377</v>
      </c>
      <c r="I855" s="2">
        <v>6516</v>
      </c>
      <c r="J855" s="2">
        <f t="shared" si="110"/>
        <v>44377</v>
      </c>
      <c r="K855" s="2">
        <f t="shared" si="111"/>
        <v>44377</v>
      </c>
      <c r="L855" s="2">
        <f t="shared" si="112"/>
        <v>44377</v>
      </c>
      <c r="M855" s="2">
        <f t="shared" si="113"/>
        <v>44377</v>
      </c>
      <c r="N855" s="2">
        <f t="shared" si="114"/>
        <v>44377</v>
      </c>
      <c r="O855" s="96">
        <f t="shared" si="114"/>
        <v>44377</v>
      </c>
      <c r="P855" s="2"/>
    </row>
    <row r="856" spans="1:16" hidden="1" x14ac:dyDescent="0.2">
      <c r="A856">
        <v>2131</v>
      </c>
      <c r="B856">
        <v>1960</v>
      </c>
      <c r="C856" s="47">
        <f t="shared" ca="1" si="108"/>
        <v>64</v>
      </c>
      <c r="D856" s="2" t="s">
        <v>23</v>
      </c>
      <c r="E856" s="2" t="s">
        <v>32</v>
      </c>
      <c r="F856" s="2" t="s">
        <v>1810</v>
      </c>
      <c r="G856" s="4" t="str">
        <f t="shared" si="115"/>
        <v>66,480.00</v>
      </c>
      <c r="H856" s="32">
        <f t="shared" si="109"/>
        <v>66480</v>
      </c>
      <c r="I856" s="2">
        <v>1734</v>
      </c>
      <c r="J856" s="2">
        <f t="shared" si="110"/>
        <v>66480</v>
      </c>
      <c r="K856" s="2">
        <f t="shared" si="111"/>
        <v>66480</v>
      </c>
      <c r="L856" s="2">
        <f t="shared" si="112"/>
        <v>66480</v>
      </c>
      <c r="M856" s="2">
        <f t="shared" si="113"/>
        <v>66480</v>
      </c>
      <c r="N856" s="2">
        <f t="shared" si="114"/>
        <v>66480</v>
      </c>
      <c r="O856" s="96">
        <f t="shared" si="114"/>
        <v>66480</v>
      </c>
      <c r="P856" s="2"/>
    </row>
    <row r="857" spans="1:16" hidden="1" x14ac:dyDescent="0.2">
      <c r="A857">
        <v>6439</v>
      </c>
      <c r="B857">
        <v>1959</v>
      </c>
      <c r="C857" s="47">
        <f t="shared" ca="1" si="108"/>
        <v>65</v>
      </c>
      <c r="D857" s="2" t="s">
        <v>40</v>
      </c>
      <c r="E857" s="2" t="s">
        <v>32</v>
      </c>
      <c r="F857" s="2" t="s">
        <v>1815</v>
      </c>
      <c r="G857" s="4" t="str">
        <f t="shared" si="115"/>
        <v>36,732.00</v>
      </c>
      <c r="H857" s="32">
        <f t="shared" si="109"/>
        <v>36732</v>
      </c>
      <c r="I857" s="2">
        <v>2131</v>
      </c>
      <c r="J857" s="2">
        <f t="shared" si="110"/>
        <v>36732</v>
      </c>
      <c r="K857" s="2">
        <f t="shared" si="111"/>
        <v>36732</v>
      </c>
      <c r="L857" s="2">
        <f t="shared" si="112"/>
        <v>36732</v>
      </c>
      <c r="M857" s="2">
        <f t="shared" si="113"/>
        <v>36732</v>
      </c>
      <c r="N857" s="2">
        <f t="shared" si="114"/>
        <v>36732</v>
      </c>
      <c r="O857" s="96">
        <f t="shared" si="114"/>
        <v>36732</v>
      </c>
      <c r="P857" s="2"/>
    </row>
    <row r="858" spans="1:16" hidden="1" x14ac:dyDescent="0.2">
      <c r="A858">
        <v>10591</v>
      </c>
      <c r="B858">
        <v>1970</v>
      </c>
      <c r="C858" s="47">
        <f t="shared" ca="1" si="108"/>
        <v>54</v>
      </c>
      <c r="D858" s="2" t="s">
        <v>40</v>
      </c>
      <c r="E858" s="2" t="s">
        <v>32</v>
      </c>
      <c r="F858" s="2" t="s">
        <v>1821</v>
      </c>
      <c r="G858" s="4" t="str">
        <f t="shared" si="115"/>
        <v>54,072.00</v>
      </c>
      <c r="H858" s="32">
        <f t="shared" si="109"/>
        <v>54072</v>
      </c>
      <c r="I858" s="2">
        <v>6439</v>
      </c>
      <c r="J858" s="2">
        <f t="shared" si="110"/>
        <v>54072</v>
      </c>
      <c r="K858" s="2">
        <f t="shared" si="111"/>
        <v>54072</v>
      </c>
      <c r="L858" s="2">
        <f t="shared" si="112"/>
        <v>54072</v>
      </c>
      <c r="M858" s="2">
        <f t="shared" si="113"/>
        <v>54072</v>
      </c>
      <c r="N858" s="2">
        <f t="shared" si="114"/>
        <v>54072</v>
      </c>
      <c r="O858" s="96">
        <f t="shared" si="114"/>
        <v>54072</v>
      </c>
      <c r="P858" s="2"/>
    </row>
    <row r="859" spans="1:16" hidden="1" x14ac:dyDescent="0.2">
      <c r="A859">
        <v>9797</v>
      </c>
      <c r="B859">
        <v>1957</v>
      </c>
      <c r="C859" s="47">
        <f t="shared" ca="1" si="108"/>
        <v>67</v>
      </c>
      <c r="D859" s="2" t="s">
        <v>23</v>
      </c>
      <c r="E859" s="2" t="s">
        <v>32</v>
      </c>
      <c r="F859" s="2" t="s">
        <v>1823</v>
      </c>
      <c r="G859" s="4" t="str">
        <f t="shared" si="115"/>
        <v>34,935.00</v>
      </c>
      <c r="H859" s="32">
        <f t="shared" si="109"/>
        <v>34935</v>
      </c>
      <c r="I859" s="2">
        <v>10591</v>
      </c>
      <c r="J859" s="2">
        <f t="shared" si="110"/>
        <v>34935</v>
      </c>
      <c r="K859" s="2">
        <f t="shared" si="111"/>
        <v>34935</v>
      </c>
      <c r="L859" s="2">
        <f t="shared" si="112"/>
        <v>34935</v>
      </c>
      <c r="M859" s="2">
        <f t="shared" si="113"/>
        <v>34935</v>
      </c>
      <c r="N859" s="2">
        <f t="shared" si="114"/>
        <v>34935</v>
      </c>
      <c r="O859" s="96">
        <f t="shared" si="114"/>
        <v>34935</v>
      </c>
      <c r="P859" s="2"/>
    </row>
    <row r="860" spans="1:16" hidden="1" x14ac:dyDescent="0.2">
      <c r="A860">
        <v>9336</v>
      </c>
      <c r="B860">
        <v>1970</v>
      </c>
      <c r="C860" s="47">
        <f t="shared" ca="1" si="108"/>
        <v>54</v>
      </c>
      <c r="D860" s="2" t="s">
        <v>23</v>
      </c>
      <c r="E860" s="2" t="s">
        <v>32</v>
      </c>
      <c r="F860" s="2" t="s">
        <v>1823</v>
      </c>
      <c r="G860" s="4" t="str">
        <f t="shared" si="115"/>
        <v>34,935.00</v>
      </c>
      <c r="H860" s="32">
        <f t="shared" si="109"/>
        <v>34935</v>
      </c>
      <c r="I860" s="2">
        <v>9797</v>
      </c>
      <c r="J860" s="2">
        <f t="shared" si="110"/>
        <v>34935</v>
      </c>
      <c r="K860" s="2">
        <f t="shared" si="111"/>
        <v>34935</v>
      </c>
      <c r="L860" s="2">
        <f t="shared" si="112"/>
        <v>34935</v>
      </c>
      <c r="M860" s="2">
        <f t="shared" si="113"/>
        <v>34935</v>
      </c>
      <c r="N860" s="2">
        <f t="shared" si="114"/>
        <v>34935</v>
      </c>
      <c r="O860" s="96">
        <f t="shared" si="114"/>
        <v>34935</v>
      </c>
      <c r="P860" s="2"/>
    </row>
    <row r="861" spans="1:16" hidden="1" x14ac:dyDescent="0.2">
      <c r="A861">
        <v>2174</v>
      </c>
      <c r="B861">
        <v>1955</v>
      </c>
      <c r="C861" s="47">
        <f t="shared" ca="1" si="108"/>
        <v>69</v>
      </c>
      <c r="D861" s="2" t="s">
        <v>40</v>
      </c>
      <c r="E861" s="2" t="s">
        <v>32</v>
      </c>
      <c r="F861" s="2" t="s">
        <v>1826</v>
      </c>
      <c r="G861" s="4" t="str">
        <f t="shared" si="115"/>
        <v>92,491.00</v>
      </c>
      <c r="H861" s="32">
        <f t="shared" si="109"/>
        <v>92491</v>
      </c>
      <c r="I861" s="2">
        <v>9336</v>
      </c>
      <c r="J861" s="2">
        <f t="shared" si="110"/>
        <v>92491</v>
      </c>
      <c r="K861" s="2">
        <f t="shared" si="111"/>
        <v>92491</v>
      </c>
      <c r="L861" s="2">
        <f t="shared" si="112"/>
        <v>92491</v>
      </c>
      <c r="M861" s="2">
        <f t="shared" si="113"/>
        <v>92491</v>
      </c>
      <c r="N861" s="2">
        <f t="shared" si="114"/>
        <v>92491</v>
      </c>
      <c r="O861" s="96">
        <f t="shared" si="114"/>
        <v>92491</v>
      </c>
      <c r="P861" s="2"/>
    </row>
    <row r="862" spans="1:16" hidden="1" x14ac:dyDescent="0.2">
      <c r="A862">
        <v>3197</v>
      </c>
      <c r="B862">
        <v>1981</v>
      </c>
      <c r="C862" s="47">
        <f t="shared" ca="1" si="108"/>
        <v>43</v>
      </c>
      <c r="D862" s="2" t="s">
        <v>53</v>
      </c>
      <c r="E862" s="2" t="s">
        <v>32</v>
      </c>
      <c r="F862" s="2" t="s">
        <v>1827</v>
      </c>
      <c r="G862" s="4" t="str">
        <f t="shared" si="115"/>
        <v>42,207.00</v>
      </c>
      <c r="H862" s="32">
        <f t="shared" si="109"/>
        <v>42207</v>
      </c>
      <c r="I862" s="2">
        <v>2174</v>
      </c>
      <c r="J862" s="2">
        <f t="shared" si="110"/>
        <v>42207</v>
      </c>
      <c r="K862" s="2">
        <f t="shared" si="111"/>
        <v>42207</v>
      </c>
      <c r="L862" s="2">
        <f t="shared" si="112"/>
        <v>42207</v>
      </c>
      <c r="M862" s="2">
        <f t="shared" si="113"/>
        <v>42207</v>
      </c>
      <c r="N862" s="2">
        <f t="shared" si="114"/>
        <v>42207</v>
      </c>
      <c r="O862" s="96">
        <f t="shared" si="114"/>
        <v>42207</v>
      </c>
      <c r="P862" s="2"/>
    </row>
    <row r="863" spans="1:16" hidden="1" x14ac:dyDescent="0.2">
      <c r="A863">
        <v>9185</v>
      </c>
      <c r="B863">
        <v>1967</v>
      </c>
      <c r="C863" s="47">
        <f t="shared" ca="1" si="108"/>
        <v>57</v>
      </c>
      <c r="D863" s="2" t="s">
        <v>53</v>
      </c>
      <c r="E863" s="2" t="s">
        <v>32</v>
      </c>
      <c r="F863" s="2" t="s">
        <v>1837</v>
      </c>
      <c r="G863" s="4" t="str">
        <f t="shared" si="115"/>
        <v>79,734.00</v>
      </c>
      <c r="H863" s="32">
        <f t="shared" si="109"/>
        <v>79734</v>
      </c>
      <c r="I863" s="2">
        <v>3197</v>
      </c>
      <c r="J863" s="2">
        <f t="shared" si="110"/>
        <v>79734</v>
      </c>
      <c r="K863" s="2">
        <f t="shared" si="111"/>
        <v>79734</v>
      </c>
      <c r="L863" s="2">
        <f t="shared" si="112"/>
        <v>79734</v>
      </c>
      <c r="M863" s="2">
        <f t="shared" si="113"/>
        <v>79734</v>
      </c>
      <c r="N863" s="2">
        <f t="shared" si="114"/>
        <v>79734</v>
      </c>
      <c r="O863" s="96">
        <f t="shared" si="114"/>
        <v>79734</v>
      </c>
      <c r="P863" s="2"/>
    </row>
    <row r="864" spans="1:16" hidden="1" x14ac:dyDescent="0.2">
      <c r="A864">
        <v>905</v>
      </c>
      <c r="B864">
        <v>1987</v>
      </c>
      <c r="C864" s="47">
        <f t="shared" ca="1" si="108"/>
        <v>37</v>
      </c>
      <c r="D864" s="2" t="s">
        <v>53</v>
      </c>
      <c r="E864" s="2" t="s">
        <v>32</v>
      </c>
      <c r="F864" s="2" t="s">
        <v>1838</v>
      </c>
      <c r="G864" s="4" t="str">
        <f t="shared" si="115"/>
        <v>50,353.00</v>
      </c>
      <c r="H864" s="32">
        <f t="shared" si="109"/>
        <v>50353</v>
      </c>
      <c r="I864" s="2">
        <v>9185</v>
      </c>
      <c r="J864" s="2">
        <f t="shared" si="110"/>
        <v>50353</v>
      </c>
      <c r="K864" s="2">
        <f t="shared" si="111"/>
        <v>50353</v>
      </c>
      <c r="L864" s="2">
        <f t="shared" si="112"/>
        <v>50353</v>
      </c>
      <c r="M864" s="2">
        <f t="shared" si="113"/>
        <v>50353</v>
      </c>
      <c r="N864" s="2">
        <f t="shared" si="114"/>
        <v>50353</v>
      </c>
      <c r="O864" s="96">
        <f t="shared" si="114"/>
        <v>50353</v>
      </c>
      <c r="P864" s="2"/>
    </row>
    <row r="865" spans="1:16" hidden="1" x14ac:dyDescent="0.2">
      <c r="A865">
        <v>10858</v>
      </c>
      <c r="B865">
        <v>1976</v>
      </c>
      <c r="C865" s="47">
        <f t="shared" ca="1" si="108"/>
        <v>48</v>
      </c>
      <c r="D865" s="2" t="s">
        <v>40</v>
      </c>
      <c r="E865" s="2" t="s">
        <v>32</v>
      </c>
      <c r="F865" s="2" t="s">
        <v>1840</v>
      </c>
      <c r="G865" s="4" t="str">
        <f t="shared" si="115"/>
        <v>78,075.00</v>
      </c>
      <c r="H865" s="32">
        <f t="shared" si="109"/>
        <v>78075</v>
      </c>
      <c r="I865" s="2">
        <v>905</v>
      </c>
      <c r="J865" s="2">
        <f t="shared" si="110"/>
        <v>78075</v>
      </c>
      <c r="K865" s="2">
        <f t="shared" si="111"/>
        <v>78075</v>
      </c>
      <c r="L865" s="2">
        <f t="shared" si="112"/>
        <v>78075</v>
      </c>
      <c r="M865" s="2">
        <f t="shared" si="113"/>
        <v>78075</v>
      </c>
      <c r="N865" s="2">
        <f t="shared" si="114"/>
        <v>78075</v>
      </c>
      <c r="O865" s="96">
        <f t="shared" si="114"/>
        <v>78075</v>
      </c>
      <c r="P865" s="2"/>
    </row>
    <row r="866" spans="1:16" hidden="1" x14ac:dyDescent="0.2">
      <c r="A866">
        <v>8925</v>
      </c>
      <c r="B866">
        <v>1966</v>
      </c>
      <c r="C866" s="47">
        <f t="shared" ca="1" si="108"/>
        <v>58</v>
      </c>
      <c r="D866" s="2" t="s">
        <v>40</v>
      </c>
      <c r="E866" s="2" t="s">
        <v>32</v>
      </c>
      <c r="F866" s="2" t="s">
        <v>1843</v>
      </c>
      <c r="G866" s="4" t="str">
        <f t="shared" si="115"/>
        <v>56,223.00</v>
      </c>
      <c r="H866" s="32">
        <f t="shared" si="109"/>
        <v>56223</v>
      </c>
      <c r="I866" s="2">
        <v>10858</v>
      </c>
      <c r="J866" s="2">
        <f t="shared" si="110"/>
        <v>56223</v>
      </c>
      <c r="K866" s="2">
        <f t="shared" si="111"/>
        <v>56223</v>
      </c>
      <c r="L866" s="2">
        <f t="shared" si="112"/>
        <v>56223</v>
      </c>
      <c r="M866" s="2">
        <f t="shared" si="113"/>
        <v>56223</v>
      </c>
      <c r="N866" s="2">
        <f t="shared" si="114"/>
        <v>56223</v>
      </c>
      <c r="O866" s="96">
        <f t="shared" si="114"/>
        <v>56223</v>
      </c>
      <c r="P866" s="2"/>
    </row>
    <row r="867" spans="1:16" hidden="1" x14ac:dyDescent="0.2">
      <c r="A867">
        <v>2499</v>
      </c>
      <c r="B867">
        <v>1959</v>
      </c>
      <c r="C867" s="47">
        <f t="shared" ca="1" si="108"/>
        <v>65</v>
      </c>
      <c r="D867" s="2" t="s">
        <v>23</v>
      </c>
      <c r="E867" s="2" t="s">
        <v>32</v>
      </c>
      <c r="F867" s="2" t="s">
        <v>1844</v>
      </c>
      <c r="G867" s="4" t="str">
        <f t="shared" si="115"/>
        <v>47,850.00</v>
      </c>
      <c r="H867" s="32">
        <f t="shared" si="109"/>
        <v>47850</v>
      </c>
      <c r="I867" s="2">
        <v>8925</v>
      </c>
      <c r="J867" s="2">
        <f t="shared" si="110"/>
        <v>47850</v>
      </c>
      <c r="K867" s="2">
        <f t="shared" si="111"/>
        <v>47850</v>
      </c>
      <c r="L867" s="2">
        <f t="shared" si="112"/>
        <v>47850</v>
      </c>
      <c r="M867" s="2">
        <f t="shared" si="113"/>
        <v>47850</v>
      </c>
      <c r="N867" s="2">
        <f t="shared" si="114"/>
        <v>47850</v>
      </c>
      <c r="O867" s="96">
        <f t="shared" si="114"/>
        <v>47850</v>
      </c>
      <c r="P867" s="2"/>
    </row>
    <row r="868" spans="1:16" hidden="1" x14ac:dyDescent="0.2">
      <c r="A868">
        <v>1109</v>
      </c>
      <c r="B868">
        <v>1983</v>
      </c>
      <c r="C868" s="47">
        <f t="shared" ca="1" si="108"/>
        <v>41</v>
      </c>
      <c r="D868" s="2" t="s">
        <v>23</v>
      </c>
      <c r="E868" s="2" t="s">
        <v>32</v>
      </c>
      <c r="F868" s="2" t="s">
        <v>1851</v>
      </c>
      <c r="G868" s="4" t="str">
        <f t="shared" si="115"/>
        <v>67,131.00</v>
      </c>
      <c r="H868" s="32">
        <f t="shared" si="109"/>
        <v>67131</v>
      </c>
      <c r="I868" s="2">
        <v>2499</v>
      </c>
      <c r="J868" s="2">
        <f t="shared" si="110"/>
        <v>67131</v>
      </c>
      <c r="K868" s="2">
        <f t="shared" si="111"/>
        <v>67131</v>
      </c>
      <c r="L868" s="2">
        <f t="shared" si="112"/>
        <v>67131</v>
      </c>
      <c r="M868" s="2">
        <f t="shared" si="113"/>
        <v>67131</v>
      </c>
      <c r="N868" s="2">
        <f t="shared" si="114"/>
        <v>67131</v>
      </c>
      <c r="O868" s="96">
        <f t="shared" si="114"/>
        <v>67131</v>
      </c>
      <c r="P868" s="2"/>
    </row>
    <row r="869" spans="1:16" hidden="1" x14ac:dyDescent="0.2">
      <c r="A869">
        <v>326</v>
      </c>
      <c r="B869">
        <v>1974</v>
      </c>
      <c r="C869" s="47">
        <f t="shared" ca="1" si="108"/>
        <v>50</v>
      </c>
      <c r="D869" s="2" t="s">
        <v>40</v>
      </c>
      <c r="E869" s="2" t="s">
        <v>32</v>
      </c>
      <c r="F869" s="2" t="s">
        <v>1852</v>
      </c>
      <c r="G869" s="4" t="str">
        <f t="shared" si="115"/>
        <v>56,242.00</v>
      </c>
      <c r="H869" s="32">
        <f t="shared" si="109"/>
        <v>56242</v>
      </c>
      <c r="I869" s="2">
        <v>1109</v>
      </c>
      <c r="J869" s="2">
        <f t="shared" si="110"/>
        <v>56242</v>
      </c>
      <c r="K869" s="2">
        <f t="shared" si="111"/>
        <v>56242</v>
      </c>
      <c r="L869" s="2">
        <f t="shared" si="112"/>
        <v>56242</v>
      </c>
      <c r="M869" s="2">
        <f t="shared" si="113"/>
        <v>56242</v>
      </c>
      <c r="N869" s="2">
        <f t="shared" si="114"/>
        <v>56242</v>
      </c>
      <c r="O869" s="96">
        <f t="shared" si="114"/>
        <v>56242</v>
      </c>
      <c r="P869" s="2"/>
    </row>
    <row r="870" spans="1:16" hidden="1" x14ac:dyDescent="0.2">
      <c r="A870">
        <v>10967</v>
      </c>
      <c r="B870">
        <v>1964</v>
      </c>
      <c r="C870" s="47">
        <f t="shared" ca="1" si="108"/>
        <v>60</v>
      </c>
      <c r="D870" s="2" t="s">
        <v>40</v>
      </c>
      <c r="E870" s="2" t="s">
        <v>32</v>
      </c>
      <c r="F870" s="2" t="s">
        <v>1853</v>
      </c>
      <c r="G870" s="4" t="str">
        <f t="shared" si="115"/>
        <v>86,580.00</v>
      </c>
      <c r="H870" s="32">
        <f t="shared" si="109"/>
        <v>86580</v>
      </c>
      <c r="I870" s="2">
        <v>326</v>
      </c>
      <c r="J870" s="2">
        <f t="shared" si="110"/>
        <v>86580</v>
      </c>
      <c r="K870" s="2">
        <f t="shared" si="111"/>
        <v>86580</v>
      </c>
      <c r="L870" s="2">
        <f t="shared" si="112"/>
        <v>86580</v>
      </c>
      <c r="M870" s="2">
        <f t="shared" si="113"/>
        <v>86580</v>
      </c>
      <c r="N870" s="2">
        <f t="shared" si="114"/>
        <v>86580</v>
      </c>
      <c r="O870" s="96">
        <f t="shared" si="114"/>
        <v>86580</v>
      </c>
      <c r="P870" s="2"/>
    </row>
    <row r="871" spans="1:16" hidden="1" x14ac:dyDescent="0.2">
      <c r="A871">
        <v>5370</v>
      </c>
      <c r="B871">
        <v>1974</v>
      </c>
      <c r="C871" s="47">
        <f t="shared" ca="1" si="108"/>
        <v>50</v>
      </c>
      <c r="D871" s="2" t="s">
        <v>40</v>
      </c>
      <c r="E871" s="2" t="s">
        <v>32</v>
      </c>
      <c r="F871" s="2" t="s">
        <v>1855</v>
      </c>
      <c r="G871" s="4" t="str">
        <f t="shared" si="115"/>
        <v>54,693.00</v>
      </c>
      <c r="H871" s="32">
        <f t="shared" si="109"/>
        <v>54693</v>
      </c>
      <c r="I871" s="2">
        <v>10967</v>
      </c>
      <c r="J871" s="2">
        <f t="shared" si="110"/>
        <v>54693</v>
      </c>
      <c r="K871" s="2">
        <f t="shared" si="111"/>
        <v>54693</v>
      </c>
      <c r="L871" s="2">
        <f t="shared" si="112"/>
        <v>54693</v>
      </c>
      <c r="M871" s="2">
        <f t="shared" si="113"/>
        <v>54693</v>
      </c>
      <c r="N871" s="2">
        <f t="shared" si="114"/>
        <v>54693</v>
      </c>
      <c r="O871" s="96">
        <f t="shared" si="114"/>
        <v>54693</v>
      </c>
      <c r="P871" s="2"/>
    </row>
    <row r="872" spans="1:16" hidden="1" x14ac:dyDescent="0.2">
      <c r="A872">
        <v>2098</v>
      </c>
      <c r="B872">
        <v>1970</v>
      </c>
      <c r="C872" s="47">
        <f t="shared" ca="1" si="108"/>
        <v>54</v>
      </c>
      <c r="D872" s="2" t="s">
        <v>53</v>
      </c>
      <c r="E872" s="2" t="s">
        <v>32</v>
      </c>
      <c r="F872" s="2" t="s">
        <v>1856</v>
      </c>
      <c r="G872" s="4" t="str">
        <f t="shared" si="115"/>
        <v>52,750.00</v>
      </c>
      <c r="H872" s="32">
        <f t="shared" si="109"/>
        <v>52750</v>
      </c>
      <c r="I872" s="2">
        <v>5370</v>
      </c>
      <c r="J872" s="2">
        <f t="shared" si="110"/>
        <v>52750</v>
      </c>
      <c r="K872" s="2">
        <f t="shared" si="111"/>
        <v>52750</v>
      </c>
      <c r="L872" s="2">
        <f t="shared" si="112"/>
        <v>52750</v>
      </c>
      <c r="M872" s="2">
        <f t="shared" si="113"/>
        <v>52750</v>
      </c>
      <c r="N872" s="2">
        <f t="shared" si="114"/>
        <v>52750</v>
      </c>
      <c r="O872" s="96">
        <f t="shared" si="114"/>
        <v>52750</v>
      </c>
      <c r="P872" s="2"/>
    </row>
    <row r="873" spans="1:16" hidden="1" x14ac:dyDescent="0.2">
      <c r="A873">
        <v>1773</v>
      </c>
      <c r="B873">
        <v>1979</v>
      </c>
      <c r="C873" s="47">
        <f t="shared" ca="1" si="108"/>
        <v>45</v>
      </c>
      <c r="D873" s="2" t="s">
        <v>40</v>
      </c>
      <c r="E873" s="2" t="s">
        <v>32</v>
      </c>
      <c r="F873" s="2" t="s">
        <v>1862</v>
      </c>
      <c r="G873" s="4" t="str">
        <f t="shared" si="115"/>
        <v>79,930.00</v>
      </c>
      <c r="H873" s="32">
        <f t="shared" si="109"/>
        <v>79930</v>
      </c>
      <c r="I873" s="2">
        <v>2098</v>
      </c>
      <c r="J873" s="2">
        <f t="shared" si="110"/>
        <v>79930</v>
      </c>
      <c r="K873" s="2">
        <f t="shared" si="111"/>
        <v>79930</v>
      </c>
      <c r="L873" s="2">
        <f t="shared" si="112"/>
        <v>79930</v>
      </c>
      <c r="M873" s="2">
        <f t="shared" si="113"/>
        <v>79930</v>
      </c>
      <c r="N873" s="2">
        <f t="shared" si="114"/>
        <v>79930</v>
      </c>
      <c r="O873" s="96">
        <f t="shared" si="114"/>
        <v>79930</v>
      </c>
      <c r="P873" s="2"/>
    </row>
    <row r="874" spans="1:16" hidden="1" x14ac:dyDescent="0.2">
      <c r="A874">
        <v>5036</v>
      </c>
      <c r="B874">
        <v>1985</v>
      </c>
      <c r="C874" s="47">
        <f t="shared" ca="1" si="108"/>
        <v>39</v>
      </c>
      <c r="D874" s="2" t="s">
        <v>40</v>
      </c>
      <c r="E874" s="2" t="s">
        <v>32</v>
      </c>
      <c r="F874" s="2" t="s">
        <v>1863</v>
      </c>
      <c r="G874" s="4" t="str">
        <f t="shared" si="115"/>
        <v>55,158.00</v>
      </c>
      <c r="H874" s="32">
        <f t="shared" si="109"/>
        <v>55158</v>
      </c>
      <c r="I874" s="2">
        <v>1773</v>
      </c>
      <c r="J874" s="2">
        <f t="shared" si="110"/>
        <v>55158</v>
      </c>
      <c r="K874" s="2">
        <f t="shared" si="111"/>
        <v>55158</v>
      </c>
      <c r="L874" s="2">
        <f t="shared" si="112"/>
        <v>55158</v>
      </c>
      <c r="M874" s="2">
        <f t="shared" si="113"/>
        <v>55158</v>
      </c>
      <c r="N874" s="2">
        <f t="shared" si="114"/>
        <v>55158</v>
      </c>
      <c r="O874" s="96">
        <f t="shared" si="114"/>
        <v>55158</v>
      </c>
      <c r="P874" s="2"/>
    </row>
    <row r="875" spans="1:16" hidden="1" x14ac:dyDescent="0.2">
      <c r="A875">
        <v>4856</v>
      </c>
      <c r="B875">
        <v>1958</v>
      </c>
      <c r="C875" s="47">
        <f t="shared" ca="1" si="108"/>
        <v>66</v>
      </c>
      <c r="D875" s="2" t="s">
        <v>40</v>
      </c>
      <c r="E875" s="2" t="s">
        <v>32</v>
      </c>
      <c r="F875" s="2" t="s">
        <v>1866</v>
      </c>
      <c r="G875" s="4" t="str">
        <f t="shared" si="115"/>
        <v>75,865.00</v>
      </c>
      <c r="H875" s="32">
        <f t="shared" si="109"/>
        <v>75865</v>
      </c>
      <c r="I875" s="2">
        <v>5036</v>
      </c>
      <c r="J875" s="2">
        <f t="shared" si="110"/>
        <v>75865</v>
      </c>
      <c r="K875" s="2">
        <f t="shared" si="111"/>
        <v>75865</v>
      </c>
      <c r="L875" s="2">
        <f t="shared" si="112"/>
        <v>75865</v>
      </c>
      <c r="M875" s="2">
        <f t="shared" si="113"/>
        <v>75865</v>
      </c>
      <c r="N875" s="2">
        <f t="shared" si="114"/>
        <v>75865</v>
      </c>
      <c r="O875" s="96">
        <f t="shared" si="114"/>
        <v>75865</v>
      </c>
      <c r="P875" s="2"/>
    </row>
    <row r="876" spans="1:16" hidden="1" x14ac:dyDescent="0.2">
      <c r="A876">
        <v>8722</v>
      </c>
      <c r="B876">
        <v>1958</v>
      </c>
      <c r="C876" s="47">
        <f t="shared" ca="1" si="108"/>
        <v>66</v>
      </c>
      <c r="D876" s="2" t="s">
        <v>23</v>
      </c>
      <c r="E876" s="2" t="s">
        <v>32</v>
      </c>
      <c r="F876" s="2" t="s">
        <v>1867</v>
      </c>
      <c r="G876" s="4" t="str">
        <f t="shared" si="115"/>
        <v>44,375.00</v>
      </c>
      <c r="H876" s="32">
        <f t="shared" si="109"/>
        <v>44375</v>
      </c>
      <c r="I876" s="2">
        <v>4856</v>
      </c>
      <c r="J876" s="2">
        <f t="shared" si="110"/>
        <v>44375</v>
      </c>
      <c r="K876" s="2">
        <f t="shared" si="111"/>
        <v>44375</v>
      </c>
      <c r="L876" s="2">
        <f t="shared" si="112"/>
        <v>44375</v>
      </c>
      <c r="M876" s="2">
        <f t="shared" si="113"/>
        <v>44375</v>
      </c>
      <c r="N876" s="2">
        <f t="shared" si="114"/>
        <v>44375</v>
      </c>
      <c r="O876" s="96">
        <f t="shared" si="114"/>
        <v>44375</v>
      </c>
      <c r="P876" s="2"/>
    </row>
    <row r="877" spans="1:16" hidden="1" x14ac:dyDescent="0.2">
      <c r="A877">
        <v>2156</v>
      </c>
      <c r="B877">
        <v>1956</v>
      </c>
      <c r="C877" s="47">
        <f t="shared" ca="1" si="108"/>
        <v>68</v>
      </c>
      <c r="D877" s="2" t="s">
        <v>23</v>
      </c>
      <c r="E877" s="2" t="s">
        <v>32</v>
      </c>
      <c r="F877" s="2" t="s">
        <v>1869</v>
      </c>
      <c r="G877" s="4" t="str">
        <f t="shared" si="115"/>
        <v>65,492.00</v>
      </c>
      <c r="H877" s="32">
        <f t="shared" si="109"/>
        <v>65492</v>
      </c>
      <c r="I877" s="2">
        <v>8722</v>
      </c>
      <c r="J877" s="2">
        <f t="shared" si="110"/>
        <v>65492</v>
      </c>
      <c r="K877" s="2">
        <f t="shared" si="111"/>
        <v>65492</v>
      </c>
      <c r="L877" s="2">
        <f t="shared" si="112"/>
        <v>65492</v>
      </c>
      <c r="M877" s="2">
        <f t="shared" si="113"/>
        <v>65492</v>
      </c>
      <c r="N877" s="2">
        <f t="shared" si="114"/>
        <v>65492</v>
      </c>
      <c r="O877" s="96">
        <f t="shared" si="114"/>
        <v>65492</v>
      </c>
      <c r="P877" s="2"/>
    </row>
    <row r="878" spans="1:16" hidden="1" x14ac:dyDescent="0.2">
      <c r="A878">
        <v>2569</v>
      </c>
      <c r="B878">
        <v>1988</v>
      </c>
      <c r="C878" s="47">
        <f t="shared" ca="1" si="108"/>
        <v>36</v>
      </c>
      <c r="D878" s="2" t="s">
        <v>23</v>
      </c>
      <c r="E878" s="2" t="s">
        <v>32</v>
      </c>
      <c r="F878" s="2" t="s">
        <v>1877</v>
      </c>
      <c r="G878" s="4" t="str">
        <f t="shared" si="115"/>
        <v>86,111.00</v>
      </c>
      <c r="H878" s="32">
        <f t="shared" si="109"/>
        <v>86111</v>
      </c>
      <c r="I878" s="2">
        <v>2156</v>
      </c>
      <c r="J878" s="2">
        <f t="shared" si="110"/>
        <v>86111</v>
      </c>
      <c r="K878" s="2">
        <f t="shared" si="111"/>
        <v>86111</v>
      </c>
      <c r="L878" s="2">
        <f t="shared" si="112"/>
        <v>86111</v>
      </c>
      <c r="M878" s="2">
        <f t="shared" si="113"/>
        <v>86111</v>
      </c>
      <c r="N878" s="2">
        <f t="shared" si="114"/>
        <v>86111</v>
      </c>
      <c r="O878" s="96">
        <f t="shared" si="114"/>
        <v>86111</v>
      </c>
      <c r="P878" s="2"/>
    </row>
    <row r="879" spans="1:16" hidden="1" x14ac:dyDescent="0.2">
      <c r="A879">
        <v>10151</v>
      </c>
      <c r="B879">
        <v>1961</v>
      </c>
      <c r="C879" s="47">
        <f t="shared" ca="1" si="108"/>
        <v>63</v>
      </c>
      <c r="D879" s="2" t="s">
        <v>23</v>
      </c>
      <c r="E879" s="2" t="s">
        <v>32</v>
      </c>
      <c r="F879" s="2" t="s">
        <v>1880</v>
      </c>
      <c r="G879" s="4" t="str">
        <f t="shared" si="115"/>
        <v>31,814.00</v>
      </c>
      <c r="H879" s="32">
        <f t="shared" si="109"/>
        <v>31814</v>
      </c>
      <c r="I879" s="2">
        <v>2569</v>
      </c>
      <c r="J879" s="2">
        <f t="shared" si="110"/>
        <v>31814</v>
      </c>
      <c r="K879" s="2">
        <f t="shared" si="111"/>
        <v>31814</v>
      </c>
      <c r="L879" s="2">
        <f t="shared" si="112"/>
        <v>31814</v>
      </c>
      <c r="M879" s="2">
        <f t="shared" si="113"/>
        <v>31814</v>
      </c>
      <c r="N879" s="2">
        <f t="shared" si="114"/>
        <v>31814</v>
      </c>
      <c r="O879" s="96">
        <f t="shared" si="114"/>
        <v>31814</v>
      </c>
      <c r="P879" s="2"/>
    </row>
    <row r="880" spans="1:16" hidden="1" x14ac:dyDescent="0.2">
      <c r="A880">
        <v>10473</v>
      </c>
      <c r="B880">
        <v>1957</v>
      </c>
      <c r="C880" s="47">
        <f t="shared" ca="1" si="108"/>
        <v>67</v>
      </c>
      <c r="D880" s="2" t="s">
        <v>40</v>
      </c>
      <c r="E880" s="2" t="s">
        <v>32</v>
      </c>
      <c r="F880" s="2" t="s">
        <v>1881</v>
      </c>
      <c r="G880" s="4" t="str">
        <f t="shared" si="115"/>
        <v>70,116.00</v>
      </c>
      <c r="H880" s="32">
        <f t="shared" si="109"/>
        <v>70116</v>
      </c>
      <c r="I880" s="2">
        <v>10151</v>
      </c>
      <c r="J880" s="2">
        <f t="shared" si="110"/>
        <v>70116</v>
      </c>
      <c r="K880" s="2">
        <f t="shared" si="111"/>
        <v>70116</v>
      </c>
      <c r="L880" s="2">
        <f t="shared" si="112"/>
        <v>70116</v>
      </c>
      <c r="M880" s="2">
        <f t="shared" si="113"/>
        <v>70116</v>
      </c>
      <c r="N880" s="2">
        <f t="shared" si="114"/>
        <v>70116</v>
      </c>
      <c r="O880" s="96">
        <f t="shared" si="114"/>
        <v>70116</v>
      </c>
      <c r="P880" s="2"/>
    </row>
    <row r="881" spans="1:16" hidden="1" x14ac:dyDescent="0.2">
      <c r="A881">
        <v>7079</v>
      </c>
      <c r="B881">
        <v>1963</v>
      </c>
      <c r="C881" s="47">
        <f t="shared" ca="1" si="108"/>
        <v>61</v>
      </c>
      <c r="D881" s="2" t="s">
        <v>23</v>
      </c>
      <c r="E881" s="2" t="s">
        <v>32</v>
      </c>
      <c r="F881" s="2" t="s">
        <v>1886</v>
      </c>
      <c r="G881" s="4" t="str">
        <f t="shared" si="115"/>
        <v>70,503.00</v>
      </c>
      <c r="H881" s="32">
        <f t="shared" si="109"/>
        <v>70503</v>
      </c>
      <c r="I881" s="2">
        <v>10473</v>
      </c>
      <c r="J881" s="2">
        <f t="shared" si="110"/>
        <v>70503</v>
      </c>
      <c r="K881" s="2">
        <f t="shared" si="111"/>
        <v>70503</v>
      </c>
      <c r="L881" s="2">
        <f t="shared" si="112"/>
        <v>70503</v>
      </c>
      <c r="M881" s="2">
        <f t="shared" si="113"/>
        <v>70503</v>
      </c>
      <c r="N881" s="2">
        <f t="shared" si="114"/>
        <v>70503</v>
      </c>
      <c r="O881" s="96">
        <f t="shared" si="114"/>
        <v>70503</v>
      </c>
      <c r="P881" s="2"/>
    </row>
    <row r="882" spans="1:16" hidden="1" x14ac:dyDescent="0.2">
      <c r="A882">
        <v>6875</v>
      </c>
      <c r="B882">
        <v>1966</v>
      </c>
      <c r="C882" s="47">
        <f t="shared" ca="1" si="108"/>
        <v>58</v>
      </c>
      <c r="D882" s="2" t="s">
        <v>23</v>
      </c>
      <c r="E882" s="2" t="s">
        <v>32</v>
      </c>
      <c r="F882" s="2" t="s">
        <v>1888</v>
      </c>
      <c r="G882" s="4" t="str">
        <f t="shared" si="115"/>
        <v>79,205.00</v>
      </c>
      <c r="H882" s="32">
        <f t="shared" si="109"/>
        <v>79205</v>
      </c>
      <c r="I882" s="2">
        <v>7079</v>
      </c>
      <c r="J882" s="2">
        <f t="shared" si="110"/>
        <v>79205</v>
      </c>
      <c r="K882" s="2">
        <f t="shared" si="111"/>
        <v>79205</v>
      </c>
      <c r="L882" s="2">
        <f t="shared" si="112"/>
        <v>79205</v>
      </c>
      <c r="M882" s="2">
        <f t="shared" si="113"/>
        <v>79205</v>
      </c>
      <c r="N882" s="2">
        <f t="shared" si="114"/>
        <v>79205</v>
      </c>
      <c r="O882" s="96">
        <f t="shared" si="114"/>
        <v>79205</v>
      </c>
      <c r="P882" s="2"/>
    </row>
    <row r="883" spans="1:16" hidden="1" x14ac:dyDescent="0.2">
      <c r="A883">
        <v>6728</v>
      </c>
      <c r="B883">
        <v>1986</v>
      </c>
      <c r="C883" s="47">
        <f t="shared" ca="1" si="108"/>
        <v>38</v>
      </c>
      <c r="D883" s="2" t="s">
        <v>23</v>
      </c>
      <c r="E883" s="2" t="s">
        <v>32</v>
      </c>
      <c r="F883" s="2" t="s">
        <v>1893</v>
      </c>
      <c r="G883" s="4" t="str">
        <f t="shared" si="115"/>
        <v>19,986.00</v>
      </c>
      <c r="H883" s="32">
        <f t="shared" si="109"/>
        <v>19986</v>
      </c>
      <c r="I883" s="2">
        <v>6875</v>
      </c>
      <c r="J883" s="2">
        <f t="shared" si="110"/>
        <v>19986</v>
      </c>
      <c r="K883" s="2">
        <f t="shared" si="111"/>
        <v>19986</v>
      </c>
      <c r="L883" s="2">
        <f t="shared" si="112"/>
        <v>19986</v>
      </c>
      <c r="M883" s="2">
        <f t="shared" si="113"/>
        <v>19986</v>
      </c>
      <c r="N883" s="2">
        <f t="shared" si="114"/>
        <v>19986</v>
      </c>
      <c r="O883" s="96">
        <f t="shared" si="114"/>
        <v>19986</v>
      </c>
      <c r="P883" s="2"/>
    </row>
    <row r="884" spans="1:16" hidden="1" x14ac:dyDescent="0.2">
      <c r="A884">
        <v>2471</v>
      </c>
      <c r="B884">
        <v>1966</v>
      </c>
      <c r="C884" s="47">
        <f t="shared" ca="1" si="108"/>
        <v>58</v>
      </c>
      <c r="D884" s="2" t="s">
        <v>23</v>
      </c>
      <c r="E884" s="2" t="s">
        <v>32</v>
      </c>
      <c r="F884" s="2" t="s">
        <v>1893</v>
      </c>
      <c r="G884" s="4" t="str">
        <f t="shared" si="115"/>
        <v>19,986.00</v>
      </c>
      <c r="H884" s="32">
        <f t="shared" si="109"/>
        <v>19986</v>
      </c>
      <c r="I884" s="2">
        <v>6728</v>
      </c>
      <c r="J884" s="2">
        <f t="shared" si="110"/>
        <v>19986</v>
      </c>
      <c r="K884" s="2">
        <f t="shared" si="111"/>
        <v>19986</v>
      </c>
      <c r="L884" s="2">
        <f t="shared" si="112"/>
        <v>19986</v>
      </c>
      <c r="M884" s="2">
        <f t="shared" si="113"/>
        <v>19986</v>
      </c>
      <c r="N884" s="2">
        <f t="shared" si="114"/>
        <v>19986</v>
      </c>
      <c r="O884" s="96">
        <f t="shared" si="114"/>
        <v>19986</v>
      </c>
      <c r="P884" s="2"/>
    </row>
    <row r="885" spans="1:16" hidden="1" x14ac:dyDescent="0.2">
      <c r="A885">
        <v>49</v>
      </c>
      <c r="B885">
        <v>1971</v>
      </c>
      <c r="C885" s="47">
        <f t="shared" ca="1" si="108"/>
        <v>53</v>
      </c>
      <c r="D885" s="2" t="s">
        <v>40</v>
      </c>
      <c r="E885" s="2" t="s">
        <v>32</v>
      </c>
      <c r="F885" s="2" t="s">
        <v>1896</v>
      </c>
      <c r="G885" s="4" t="str">
        <f t="shared" si="115"/>
        <v>59,062.00</v>
      </c>
      <c r="H885" s="32">
        <f t="shared" si="109"/>
        <v>59062</v>
      </c>
      <c r="I885" s="2">
        <v>2471</v>
      </c>
      <c r="J885" s="2">
        <f t="shared" si="110"/>
        <v>59062</v>
      </c>
      <c r="K885" s="2">
        <f t="shared" si="111"/>
        <v>59062</v>
      </c>
      <c r="L885" s="2">
        <f t="shared" si="112"/>
        <v>59062</v>
      </c>
      <c r="M885" s="2">
        <f t="shared" si="113"/>
        <v>59062</v>
      </c>
      <c r="N885" s="2">
        <f t="shared" si="114"/>
        <v>59062</v>
      </c>
      <c r="O885" s="96">
        <f t="shared" si="114"/>
        <v>59062</v>
      </c>
      <c r="P885" s="2"/>
    </row>
    <row r="886" spans="1:16" hidden="1" x14ac:dyDescent="0.2">
      <c r="A886">
        <v>4973</v>
      </c>
      <c r="B886">
        <v>1971</v>
      </c>
      <c r="C886" s="47">
        <f t="shared" ca="1" si="108"/>
        <v>53</v>
      </c>
      <c r="D886" s="2" t="s">
        <v>53</v>
      </c>
      <c r="E886" s="2" t="s">
        <v>32</v>
      </c>
      <c r="F886" s="2" t="s">
        <v>1897</v>
      </c>
      <c r="G886" s="4" t="str">
        <f t="shared" si="115"/>
        <v>61,794.00</v>
      </c>
      <c r="H886" s="32">
        <f t="shared" si="109"/>
        <v>61794</v>
      </c>
      <c r="I886" s="2">
        <v>49</v>
      </c>
      <c r="J886" s="2">
        <f t="shared" si="110"/>
        <v>61794</v>
      </c>
      <c r="K886" s="2">
        <f t="shared" si="111"/>
        <v>61794</v>
      </c>
      <c r="L886" s="2">
        <f t="shared" si="112"/>
        <v>61794</v>
      </c>
      <c r="M886" s="2">
        <f t="shared" si="113"/>
        <v>61794</v>
      </c>
      <c r="N886" s="2">
        <f t="shared" si="114"/>
        <v>61794</v>
      </c>
      <c r="O886" s="96">
        <f t="shared" si="114"/>
        <v>61794</v>
      </c>
      <c r="P886" s="2"/>
    </row>
    <row r="887" spans="1:16" hidden="1" x14ac:dyDescent="0.2">
      <c r="A887">
        <v>6387</v>
      </c>
      <c r="B887">
        <v>1977</v>
      </c>
      <c r="C887" s="47">
        <f t="shared" ca="1" si="108"/>
        <v>47</v>
      </c>
      <c r="D887" s="2" t="s">
        <v>40</v>
      </c>
      <c r="E887" s="2" t="s">
        <v>32</v>
      </c>
      <c r="F887" s="2" t="s">
        <v>1906</v>
      </c>
      <c r="G887" s="4" t="str">
        <f t="shared" si="115"/>
        <v>75,032.00</v>
      </c>
      <c r="H887" s="32">
        <f t="shared" si="109"/>
        <v>75032</v>
      </c>
      <c r="I887" s="2">
        <v>4973</v>
      </c>
      <c r="J887" s="2">
        <f t="shared" si="110"/>
        <v>75032</v>
      </c>
      <c r="K887" s="2">
        <f t="shared" si="111"/>
        <v>75032</v>
      </c>
      <c r="L887" s="2">
        <f t="shared" si="112"/>
        <v>75032</v>
      </c>
      <c r="M887" s="2">
        <f t="shared" si="113"/>
        <v>75032</v>
      </c>
      <c r="N887" s="2">
        <f t="shared" si="114"/>
        <v>75032</v>
      </c>
      <c r="O887" s="96">
        <f t="shared" si="114"/>
        <v>75032</v>
      </c>
      <c r="P887" s="2"/>
    </row>
    <row r="888" spans="1:16" hidden="1" x14ac:dyDescent="0.2">
      <c r="A888">
        <v>5866</v>
      </c>
      <c r="B888">
        <v>1975</v>
      </c>
      <c r="C888" s="47">
        <f t="shared" ca="1" si="108"/>
        <v>49</v>
      </c>
      <c r="D888" s="2" t="s">
        <v>23</v>
      </c>
      <c r="E888" s="2" t="s">
        <v>32</v>
      </c>
      <c r="F888" s="2" t="s">
        <v>1908</v>
      </c>
      <c r="G888" s="4" t="str">
        <f t="shared" si="115"/>
        <v>22,419.00</v>
      </c>
      <c r="H888" s="32">
        <f t="shared" si="109"/>
        <v>22419</v>
      </c>
      <c r="I888" s="2">
        <v>6387</v>
      </c>
      <c r="J888" s="2">
        <f t="shared" si="110"/>
        <v>22419</v>
      </c>
      <c r="K888" s="2">
        <f t="shared" si="111"/>
        <v>22419</v>
      </c>
      <c r="L888" s="2">
        <f t="shared" si="112"/>
        <v>22419</v>
      </c>
      <c r="M888" s="2">
        <f t="shared" si="113"/>
        <v>22419</v>
      </c>
      <c r="N888" s="2">
        <f t="shared" si="114"/>
        <v>22419</v>
      </c>
      <c r="O888" s="96">
        <f t="shared" si="114"/>
        <v>22419</v>
      </c>
      <c r="P888" s="2"/>
    </row>
    <row r="889" spans="1:16" hidden="1" x14ac:dyDescent="0.2">
      <c r="A889">
        <v>8523</v>
      </c>
      <c r="B889">
        <v>1969</v>
      </c>
      <c r="C889" s="47">
        <f t="shared" ca="1" si="108"/>
        <v>55</v>
      </c>
      <c r="D889" s="2" t="s">
        <v>23</v>
      </c>
      <c r="E889" s="2" t="s">
        <v>32</v>
      </c>
      <c r="F889" s="2" t="s">
        <v>1908</v>
      </c>
      <c r="G889" s="4" t="str">
        <f t="shared" si="115"/>
        <v>22,419.00</v>
      </c>
      <c r="H889" s="32">
        <f t="shared" si="109"/>
        <v>22419</v>
      </c>
      <c r="I889" s="2">
        <v>5866</v>
      </c>
      <c r="J889" s="2">
        <f t="shared" si="110"/>
        <v>22419</v>
      </c>
      <c r="K889" s="2">
        <f t="shared" si="111"/>
        <v>22419</v>
      </c>
      <c r="L889" s="2">
        <f t="shared" si="112"/>
        <v>22419</v>
      </c>
      <c r="M889" s="2">
        <f t="shared" si="113"/>
        <v>22419</v>
      </c>
      <c r="N889" s="2">
        <f t="shared" si="114"/>
        <v>22419</v>
      </c>
      <c r="O889" s="96">
        <f t="shared" si="114"/>
        <v>22419</v>
      </c>
      <c r="P889" s="2"/>
    </row>
    <row r="890" spans="1:16" hidden="1" x14ac:dyDescent="0.2">
      <c r="A890">
        <v>7901</v>
      </c>
      <c r="B890">
        <v>1972</v>
      </c>
      <c r="C890" s="47">
        <f t="shared" ca="1" si="108"/>
        <v>52</v>
      </c>
      <c r="D890" s="2" t="s">
        <v>43</v>
      </c>
      <c r="E890" s="2" t="s">
        <v>32</v>
      </c>
      <c r="F890" s="2" t="s">
        <v>1909</v>
      </c>
      <c r="G890" s="4" t="str">
        <f t="shared" si="115"/>
        <v>36,550.00</v>
      </c>
      <c r="H890" s="32">
        <f t="shared" si="109"/>
        <v>36550</v>
      </c>
      <c r="I890" s="2">
        <v>8523</v>
      </c>
      <c r="J890" s="2">
        <f t="shared" si="110"/>
        <v>36550</v>
      </c>
      <c r="K890" s="2">
        <f t="shared" si="111"/>
        <v>36550</v>
      </c>
      <c r="L890" s="2">
        <f t="shared" si="112"/>
        <v>36550</v>
      </c>
      <c r="M890" s="2">
        <f t="shared" si="113"/>
        <v>36550</v>
      </c>
      <c r="N890" s="2">
        <f t="shared" si="114"/>
        <v>36550</v>
      </c>
      <c r="O890" s="96">
        <f t="shared" si="114"/>
        <v>36550</v>
      </c>
      <c r="P890" s="2"/>
    </row>
    <row r="891" spans="1:16" hidden="1" x14ac:dyDescent="0.2">
      <c r="A891">
        <v>898</v>
      </c>
      <c r="B891">
        <v>1987</v>
      </c>
      <c r="C891" s="47">
        <f t="shared" ca="1" si="108"/>
        <v>37</v>
      </c>
      <c r="D891" s="2" t="s">
        <v>23</v>
      </c>
      <c r="E891" s="2" t="s">
        <v>32</v>
      </c>
      <c r="F891" s="2" t="s">
        <v>1910</v>
      </c>
      <c r="G891" s="4" t="str">
        <f t="shared" si="115"/>
        <v>75,027.00</v>
      </c>
      <c r="H891" s="32">
        <f t="shared" si="109"/>
        <v>75027</v>
      </c>
      <c r="I891" s="2">
        <v>7901</v>
      </c>
      <c r="J891" s="2">
        <f t="shared" si="110"/>
        <v>75027</v>
      </c>
      <c r="K891" s="2">
        <f t="shared" si="111"/>
        <v>75027</v>
      </c>
      <c r="L891" s="2">
        <f t="shared" si="112"/>
        <v>75027</v>
      </c>
      <c r="M891" s="2">
        <f t="shared" si="113"/>
        <v>75027</v>
      </c>
      <c r="N891" s="2">
        <f t="shared" si="114"/>
        <v>75027</v>
      </c>
      <c r="O891" s="96">
        <f t="shared" si="114"/>
        <v>75027</v>
      </c>
      <c r="P891" s="2"/>
    </row>
    <row r="892" spans="1:16" hidden="1" x14ac:dyDescent="0.2">
      <c r="A892">
        <v>10242</v>
      </c>
      <c r="B892">
        <v>1967</v>
      </c>
      <c r="C892" s="47">
        <f t="shared" ca="1" si="108"/>
        <v>57</v>
      </c>
      <c r="D892" s="2" t="s">
        <v>53</v>
      </c>
      <c r="E892" s="2" t="s">
        <v>32</v>
      </c>
      <c r="F892" s="2" t="s">
        <v>1912</v>
      </c>
      <c r="G892" s="4" t="str">
        <f t="shared" si="115"/>
        <v>54,108.00</v>
      </c>
      <c r="H892" s="32">
        <f t="shared" si="109"/>
        <v>54108</v>
      </c>
      <c r="I892" s="2">
        <v>898</v>
      </c>
      <c r="J892" s="2">
        <f t="shared" si="110"/>
        <v>54108</v>
      </c>
      <c r="K892" s="2">
        <f t="shared" si="111"/>
        <v>54108</v>
      </c>
      <c r="L892" s="2">
        <f t="shared" si="112"/>
        <v>54108</v>
      </c>
      <c r="M892" s="2">
        <f t="shared" si="113"/>
        <v>54108</v>
      </c>
      <c r="N892" s="2">
        <f t="shared" si="114"/>
        <v>54108</v>
      </c>
      <c r="O892" s="96">
        <f t="shared" si="114"/>
        <v>54108</v>
      </c>
      <c r="P892" s="2"/>
    </row>
    <row r="893" spans="1:16" hidden="1" x14ac:dyDescent="0.2">
      <c r="A893">
        <v>5835</v>
      </c>
      <c r="B893">
        <v>1977</v>
      </c>
      <c r="C893" s="47">
        <f t="shared" ca="1" si="108"/>
        <v>47</v>
      </c>
      <c r="D893" s="2" t="s">
        <v>23</v>
      </c>
      <c r="E893" s="2" t="s">
        <v>32</v>
      </c>
      <c r="F893" s="2" t="s">
        <v>1913</v>
      </c>
      <c r="G893" s="4" t="str">
        <f t="shared" si="115"/>
        <v>81,795.00</v>
      </c>
      <c r="H893" s="32">
        <f t="shared" si="109"/>
        <v>81795</v>
      </c>
      <c r="I893" s="2">
        <v>10242</v>
      </c>
      <c r="J893" s="2">
        <f t="shared" si="110"/>
        <v>81795</v>
      </c>
      <c r="K893" s="2">
        <f t="shared" si="111"/>
        <v>81795</v>
      </c>
      <c r="L893" s="2">
        <f t="shared" si="112"/>
        <v>81795</v>
      </c>
      <c r="M893" s="2">
        <f t="shared" si="113"/>
        <v>81795</v>
      </c>
      <c r="N893" s="2">
        <f t="shared" si="114"/>
        <v>81795</v>
      </c>
      <c r="O893" s="96">
        <f t="shared" si="114"/>
        <v>81795</v>
      </c>
      <c r="P893" s="2"/>
    </row>
    <row r="894" spans="1:16" hidden="1" x14ac:dyDescent="0.2">
      <c r="A894">
        <v>6919</v>
      </c>
      <c r="B894">
        <v>1979</v>
      </c>
      <c r="C894" s="47">
        <f t="shared" ca="1" si="108"/>
        <v>45</v>
      </c>
      <c r="D894" s="2" t="s">
        <v>23</v>
      </c>
      <c r="E894" s="2" t="s">
        <v>32</v>
      </c>
      <c r="F894" s="2" t="s">
        <v>1914</v>
      </c>
      <c r="G894" s="4" t="str">
        <f t="shared" si="115"/>
        <v>59,594.00</v>
      </c>
      <c r="H894" s="32">
        <f t="shared" si="109"/>
        <v>59594</v>
      </c>
      <c r="I894" s="2">
        <v>5835</v>
      </c>
      <c r="J894" s="2">
        <f t="shared" si="110"/>
        <v>59594</v>
      </c>
      <c r="K894" s="2">
        <f t="shared" si="111"/>
        <v>59594</v>
      </c>
      <c r="L894" s="2">
        <f t="shared" si="112"/>
        <v>59594</v>
      </c>
      <c r="M894" s="2">
        <f t="shared" si="113"/>
        <v>59594</v>
      </c>
      <c r="N894" s="2">
        <f t="shared" si="114"/>
        <v>59594</v>
      </c>
      <c r="O894" s="96">
        <f t="shared" si="114"/>
        <v>59594</v>
      </c>
      <c r="P894" s="2"/>
    </row>
    <row r="895" spans="1:16" hidden="1" x14ac:dyDescent="0.2">
      <c r="A895">
        <v>6197</v>
      </c>
      <c r="B895">
        <v>1963</v>
      </c>
      <c r="C895" s="47">
        <f t="shared" ca="1" si="108"/>
        <v>61</v>
      </c>
      <c r="D895" s="2" t="s">
        <v>23</v>
      </c>
      <c r="E895" s="2" t="s">
        <v>32</v>
      </c>
      <c r="F895" s="2" t="s">
        <v>1924</v>
      </c>
      <c r="G895" s="4" t="str">
        <f t="shared" si="115"/>
        <v>30,631.00</v>
      </c>
      <c r="H895" s="32">
        <f t="shared" si="109"/>
        <v>30631</v>
      </c>
      <c r="I895" s="2">
        <v>6919</v>
      </c>
      <c r="J895" s="2">
        <f t="shared" si="110"/>
        <v>30631</v>
      </c>
      <c r="K895" s="2">
        <f t="shared" si="111"/>
        <v>30631</v>
      </c>
      <c r="L895" s="2">
        <f t="shared" si="112"/>
        <v>30631</v>
      </c>
      <c r="M895" s="2">
        <f t="shared" si="113"/>
        <v>30631</v>
      </c>
      <c r="N895" s="2">
        <f t="shared" si="114"/>
        <v>30631</v>
      </c>
      <c r="O895" s="96">
        <f t="shared" si="114"/>
        <v>30631</v>
      </c>
      <c r="P895" s="2"/>
    </row>
    <row r="896" spans="1:16" hidden="1" x14ac:dyDescent="0.2">
      <c r="A896">
        <v>4201</v>
      </c>
      <c r="B896">
        <v>1963</v>
      </c>
      <c r="C896" s="47">
        <f t="shared" ca="1" si="108"/>
        <v>61</v>
      </c>
      <c r="D896" s="2" t="s">
        <v>23</v>
      </c>
      <c r="E896" s="2" t="s">
        <v>32</v>
      </c>
      <c r="F896" s="2" t="s">
        <v>1927</v>
      </c>
      <c r="G896" s="4" t="str">
        <f t="shared" si="115"/>
        <v>25,721.00</v>
      </c>
      <c r="H896" s="32">
        <f t="shared" si="109"/>
        <v>25721</v>
      </c>
      <c r="I896" s="2">
        <v>6197</v>
      </c>
      <c r="J896" s="2">
        <f t="shared" si="110"/>
        <v>25721</v>
      </c>
      <c r="K896" s="2">
        <f t="shared" si="111"/>
        <v>25721</v>
      </c>
      <c r="L896" s="2">
        <f t="shared" si="112"/>
        <v>25721</v>
      </c>
      <c r="M896" s="2">
        <f t="shared" si="113"/>
        <v>25721</v>
      </c>
      <c r="N896" s="2">
        <f t="shared" si="114"/>
        <v>25721</v>
      </c>
      <c r="O896" s="96">
        <f t="shared" si="114"/>
        <v>25721</v>
      </c>
      <c r="P896" s="2"/>
    </row>
    <row r="897" spans="1:16" hidden="1" x14ac:dyDescent="0.2">
      <c r="A897">
        <v>5092</v>
      </c>
      <c r="B897">
        <v>1950</v>
      </c>
      <c r="C897" s="47">
        <f t="shared" ca="1" si="108"/>
        <v>74</v>
      </c>
      <c r="D897" s="2" t="s">
        <v>43</v>
      </c>
      <c r="E897" s="2" t="s">
        <v>32</v>
      </c>
      <c r="F897" s="2" t="s">
        <v>1938</v>
      </c>
      <c r="G897" s="4" t="str">
        <f t="shared" si="115"/>
        <v>54,690.00</v>
      </c>
      <c r="H897" s="32">
        <f t="shared" si="109"/>
        <v>54690</v>
      </c>
      <c r="I897" s="2">
        <v>4201</v>
      </c>
      <c r="J897" s="2">
        <f t="shared" si="110"/>
        <v>54690</v>
      </c>
      <c r="K897" s="2">
        <f t="shared" si="111"/>
        <v>54690</v>
      </c>
      <c r="L897" s="2">
        <f t="shared" si="112"/>
        <v>54690</v>
      </c>
      <c r="M897" s="2">
        <f t="shared" si="113"/>
        <v>54690</v>
      </c>
      <c r="N897" s="2">
        <f t="shared" si="114"/>
        <v>54690</v>
      </c>
      <c r="O897" s="96">
        <f t="shared" si="114"/>
        <v>54690</v>
      </c>
      <c r="P897" s="2"/>
    </row>
    <row r="898" spans="1:16" hidden="1" x14ac:dyDescent="0.2">
      <c r="A898">
        <v>6566</v>
      </c>
      <c r="B898">
        <v>1955</v>
      </c>
      <c r="C898" s="47">
        <f t="shared" ca="1" si="108"/>
        <v>69</v>
      </c>
      <c r="D898" s="2" t="s">
        <v>43</v>
      </c>
      <c r="E898" s="2" t="s">
        <v>32</v>
      </c>
      <c r="F898" s="2" t="s">
        <v>1938</v>
      </c>
      <c r="G898" s="4" t="str">
        <f t="shared" si="115"/>
        <v>54,690.00</v>
      </c>
      <c r="H898" s="32">
        <f t="shared" si="109"/>
        <v>54690</v>
      </c>
      <c r="I898" s="2">
        <v>5092</v>
      </c>
      <c r="J898" s="2">
        <f t="shared" si="110"/>
        <v>54690</v>
      </c>
      <c r="K898" s="2">
        <f t="shared" si="111"/>
        <v>54690</v>
      </c>
      <c r="L898" s="2">
        <f t="shared" si="112"/>
        <v>54690</v>
      </c>
      <c r="M898" s="2">
        <f t="shared" si="113"/>
        <v>54690</v>
      </c>
      <c r="N898" s="2">
        <f t="shared" si="114"/>
        <v>54690</v>
      </c>
      <c r="O898" s="96">
        <f t="shared" si="114"/>
        <v>54690</v>
      </c>
      <c r="P898" s="2"/>
    </row>
    <row r="899" spans="1:16" hidden="1" x14ac:dyDescent="0.2">
      <c r="A899">
        <v>6613</v>
      </c>
      <c r="B899">
        <v>1971</v>
      </c>
      <c r="C899" s="47">
        <f t="shared" ca="1" si="108"/>
        <v>53</v>
      </c>
      <c r="D899" s="2" t="s">
        <v>43</v>
      </c>
      <c r="E899" s="2" t="s">
        <v>32</v>
      </c>
      <c r="F899" s="2" t="s">
        <v>1940</v>
      </c>
      <c r="G899" s="4" t="str">
        <f t="shared" si="115"/>
        <v>23,718.00</v>
      </c>
      <c r="H899" s="32">
        <f t="shared" si="109"/>
        <v>23718</v>
      </c>
      <c r="I899" s="2">
        <v>6566</v>
      </c>
      <c r="J899" s="2">
        <f t="shared" si="110"/>
        <v>23718</v>
      </c>
      <c r="K899" s="2">
        <f t="shared" si="111"/>
        <v>23718</v>
      </c>
      <c r="L899" s="2">
        <f t="shared" si="112"/>
        <v>23718</v>
      </c>
      <c r="M899" s="2">
        <f t="shared" si="113"/>
        <v>23718</v>
      </c>
      <c r="N899" s="2">
        <f t="shared" si="114"/>
        <v>23718</v>
      </c>
      <c r="O899" s="96">
        <f t="shared" si="114"/>
        <v>23718</v>
      </c>
      <c r="P899" s="2"/>
    </row>
    <row r="900" spans="1:16" hidden="1" x14ac:dyDescent="0.2">
      <c r="A900">
        <v>9094</v>
      </c>
      <c r="B900">
        <v>1956</v>
      </c>
      <c r="C900" s="47">
        <f t="shared" ref="C900:C963" ca="1" si="116">(YEAR(NOW())-B900)</f>
        <v>68</v>
      </c>
      <c r="D900" s="2" t="s">
        <v>23</v>
      </c>
      <c r="E900" s="2" t="s">
        <v>32</v>
      </c>
      <c r="F900" s="2" t="s">
        <v>1944</v>
      </c>
      <c r="G900" s="4" t="str">
        <f t="shared" si="115"/>
        <v>48,192.00</v>
      </c>
      <c r="H900" s="32">
        <f t="shared" ref="H900:H963" si="117">VALUE(G900)</f>
        <v>48192</v>
      </c>
      <c r="I900" s="2">
        <v>6613</v>
      </c>
      <c r="J900" s="2">
        <f t="shared" ref="J900:J963" si="118">IF(AND($D900="Basic",$H900&lt;10000),$V$29,$H900)</f>
        <v>48192</v>
      </c>
      <c r="K900" s="2">
        <f t="shared" ref="K900:K963" si="119">IF(AND($D900="Graduation",J900&lt;10000),$V$30,J900)</f>
        <v>48192</v>
      </c>
      <c r="L900" s="2">
        <f t="shared" ref="L900:L963" si="120">IF(AND($D900="2n Cycle",K900&lt;10000),$V$31,K900)</f>
        <v>48192</v>
      </c>
      <c r="M900" s="2">
        <f t="shared" ref="M900:M963" si="121">IF(AND($D900="Master",L900&lt;10000),$V$32,L900)</f>
        <v>48192</v>
      </c>
      <c r="N900" s="2">
        <f t="shared" ref="N900:O963" si="122">IF(AND($D900="PhD",M900&lt;10000),$V$33,M900)</f>
        <v>48192</v>
      </c>
      <c r="O900" s="96">
        <f t="shared" si="122"/>
        <v>48192</v>
      </c>
      <c r="P900" s="2"/>
    </row>
    <row r="901" spans="1:16" hidden="1" x14ac:dyDescent="0.2">
      <c r="A901">
        <v>9847</v>
      </c>
      <c r="B901">
        <v>1956</v>
      </c>
      <c r="C901" s="47">
        <f t="shared" ca="1" si="116"/>
        <v>68</v>
      </c>
      <c r="D901" s="2" t="s">
        <v>23</v>
      </c>
      <c r="E901" s="2" t="s">
        <v>32</v>
      </c>
      <c r="F901" s="2" t="s">
        <v>1949</v>
      </c>
      <c r="G901" s="4" t="str">
        <f t="shared" ref="G901:G964" si="123">REPLACE(F901,1,1,"")</f>
        <v>32,880.00</v>
      </c>
      <c r="H901" s="32">
        <f t="shared" si="117"/>
        <v>32880</v>
      </c>
      <c r="I901" s="2">
        <v>9094</v>
      </c>
      <c r="J901" s="2">
        <f t="shared" si="118"/>
        <v>32880</v>
      </c>
      <c r="K901" s="2">
        <f t="shared" si="119"/>
        <v>32880</v>
      </c>
      <c r="L901" s="2">
        <f t="shared" si="120"/>
        <v>32880</v>
      </c>
      <c r="M901" s="2">
        <f t="shared" si="121"/>
        <v>32880</v>
      </c>
      <c r="N901" s="2">
        <f t="shared" si="122"/>
        <v>32880</v>
      </c>
      <c r="O901" s="96">
        <f t="shared" si="122"/>
        <v>32880</v>
      </c>
      <c r="P901" s="2"/>
    </row>
    <row r="902" spans="1:16" hidden="1" x14ac:dyDescent="0.2">
      <c r="A902">
        <v>10767</v>
      </c>
      <c r="B902">
        <v>1990</v>
      </c>
      <c r="C902" s="47">
        <f t="shared" ca="1" si="116"/>
        <v>34</v>
      </c>
      <c r="D902" s="2" t="s">
        <v>23</v>
      </c>
      <c r="E902" s="2" t="s">
        <v>32</v>
      </c>
      <c r="F902" s="2" t="s">
        <v>1951</v>
      </c>
      <c r="G902" s="4" t="str">
        <f t="shared" si="123"/>
        <v>19,419.00</v>
      </c>
      <c r="H902" s="32">
        <f t="shared" si="117"/>
        <v>19419</v>
      </c>
      <c r="I902" s="2">
        <v>9847</v>
      </c>
      <c r="J902" s="2">
        <f t="shared" si="118"/>
        <v>19419</v>
      </c>
      <c r="K902" s="2">
        <f t="shared" si="119"/>
        <v>19419</v>
      </c>
      <c r="L902" s="2">
        <f t="shared" si="120"/>
        <v>19419</v>
      </c>
      <c r="M902" s="2">
        <f t="shared" si="121"/>
        <v>19419</v>
      </c>
      <c r="N902" s="2">
        <f t="shared" si="122"/>
        <v>19419</v>
      </c>
      <c r="O902" s="96">
        <f t="shared" si="122"/>
        <v>19419</v>
      </c>
      <c r="P902" s="2"/>
    </row>
    <row r="903" spans="1:16" hidden="1" x14ac:dyDescent="0.2">
      <c r="A903">
        <v>7943</v>
      </c>
      <c r="B903">
        <v>1976</v>
      </c>
      <c r="C903" s="47">
        <f t="shared" ca="1" si="116"/>
        <v>48</v>
      </c>
      <c r="D903" s="2" t="s">
        <v>23</v>
      </c>
      <c r="E903" s="2" t="s">
        <v>32</v>
      </c>
      <c r="F903" s="2" t="s">
        <v>1952</v>
      </c>
      <c r="G903" s="4" t="str">
        <f t="shared" si="123"/>
        <v>34,961.00</v>
      </c>
      <c r="H903" s="32">
        <f t="shared" si="117"/>
        <v>34961</v>
      </c>
      <c r="I903" s="2">
        <v>10767</v>
      </c>
      <c r="J903" s="2">
        <f t="shared" si="118"/>
        <v>34961</v>
      </c>
      <c r="K903" s="2">
        <f t="shared" si="119"/>
        <v>34961</v>
      </c>
      <c r="L903" s="2">
        <f t="shared" si="120"/>
        <v>34961</v>
      </c>
      <c r="M903" s="2">
        <f t="shared" si="121"/>
        <v>34961</v>
      </c>
      <c r="N903" s="2">
        <f t="shared" si="122"/>
        <v>34961</v>
      </c>
      <c r="O903" s="96">
        <f t="shared" si="122"/>
        <v>34961</v>
      </c>
      <c r="P903" s="2"/>
    </row>
    <row r="904" spans="1:16" hidden="1" x14ac:dyDescent="0.2">
      <c r="A904">
        <v>1055</v>
      </c>
      <c r="B904">
        <v>1977</v>
      </c>
      <c r="C904" s="47">
        <f t="shared" ca="1" si="116"/>
        <v>47</v>
      </c>
      <c r="D904" s="2" t="s">
        <v>43</v>
      </c>
      <c r="E904" s="2" t="s">
        <v>32</v>
      </c>
      <c r="F904" s="2" t="s">
        <v>1954</v>
      </c>
      <c r="G904" s="4" t="str">
        <f t="shared" si="123"/>
        <v>16,248.00</v>
      </c>
      <c r="H904" s="32">
        <f t="shared" si="117"/>
        <v>16248</v>
      </c>
      <c r="I904" s="2">
        <v>7943</v>
      </c>
      <c r="J904" s="2">
        <f t="shared" si="118"/>
        <v>16248</v>
      </c>
      <c r="K904" s="2">
        <f t="shared" si="119"/>
        <v>16248</v>
      </c>
      <c r="L904" s="2">
        <f t="shared" si="120"/>
        <v>16248</v>
      </c>
      <c r="M904" s="2">
        <f t="shared" si="121"/>
        <v>16248</v>
      </c>
      <c r="N904" s="2">
        <f t="shared" si="122"/>
        <v>16248</v>
      </c>
      <c r="O904" s="96">
        <f t="shared" si="122"/>
        <v>16248</v>
      </c>
      <c r="P904" s="2"/>
    </row>
    <row r="905" spans="1:16" hidden="1" x14ac:dyDescent="0.2">
      <c r="A905">
        <v>1458</v>
      </c>
      <c r="B905">
        <v>1983</v>
      </c>
      <c r="C905" s="47">
        <f t="shared" ca="1" si="116"/>
        <v>41</v>
      </c>
      <c r="D905" s="2" t="s">
        <v>43</v>
      </c>
      <c r="E905" s="2" t="s">
        <v>32</v>
      </c>
      <c r="F905" s="2" t="s">
        <v>1959</v>
      </c>
      <c r="G905" s="4" t="str">
        <f t="shared" si="123"/>
        <v>59,060.00</v>
      </c>
      <c r="H905" s="32">
        <f t="shared" si="117"/>
        <v>59060</v>
      </c>
      <c r="I905" s="2">
        <v>1055</v>
      </c>
      <c r="J905" s="2">
        <f t="shared" si="118"/>
        <v>59060</v>
      </c>
      <c r="K905" s="2">
        <f t="shared" si="119"/>
        <v>59060</v>
      </c>
      <c r="L905" s="2">
        <f t="shared" si="120"/>
        <v>59060</v>
      </c>
      <c r="M905" s="2">
        <f t="shared" si="121"/>
        <v>59060</v>
      </c>
      <c r="N905" s="2">
        <f t="shared" si="122"/>
        <v>59060</v>
      </c>
      <c r="O905" s="96">
        <f t="shared" si="122"/>
        <v>59060</v>
      </c>
      <c r="P905" s="2"/>
    </row>
    <row r="906" spans="1:16" hidden="1" x14ac:dyDescent="0.2">
      <c r="A906">
        <v>8402</v>
      </c>
      <c r="B906">
        <v>1954</v>
      </c>
      <c r="C906" s="47">
        <f t="shared" ca="1" si="116"/>
        <v>70</v>
      </c>
      <c r="D906" s="2" t="s">
        <v>23</v>
      </c>
      <c r="E906" s="2" t="s">
        <v>32</v>
      </c>
      <c r="F906" s="2" t="s">
        <v>1960</v>
      </c>
      <c r="G906" s="4" t="str">
        <f t="shared" si="123"/>
        <v>65,665.00</v>
      </c>
      <c r="H906" s="32">
        <f t="shared" si="117"/>
        <v>65665</v>
      </c>
      <c r="I906" s="2">
        <v>1458</v>
      </c>
      <c r="J906" s="2">
        <f t="shared" si="118"/>
        <v>65665</v>
      </c>
      <c r="K906" s="2">
        <f t="shared" si="119"/>
        <v>65665</v>
      </c>
      <c r="L906" s="2">
        <f t="shared" si="120"/>
        <v>65665</v>
      </c>
      <c r="M906" s="2">
        <f t="shared" si="121"/>
        <v>65665</v>
      </c>
      <c r="N906" s="2">
        <f t="shared" si="122"/>
        <v>65665</v>
      </c>
      <c r="O906" s="96">
        <f t="shared" si="122"/>
        <v>65665</v>
      </c>
      <c r="P906" s="2"/>
    </row>
    <row r="907" spans="1:16" hidden="1" x14ac:dyDescent="0.2">
      <c r="A907">
        <v>6246</v>
      </c>
      <c r="B907">
        <v>1954</v>
      </c>
      <c r="C907" s="47">
        <f t="shared" ca="1" si="116"/>
        <v>70</v>
      </c>
      <c r="D907" s="2" t="s">
        <v>40</v>
      </c>
      <c r="E907" s="2" t="s">
        <v>32</v>
      </c>
      <c r="F907" s="2" t="s">
        <v>1965</v>
      </c>
      <c r="G907" s="4" t="str">
        <f t="shared" si="123"/>
        <v>93,027.00</v>
      </c>
      <c r="H907" s="32">
        <f t="shared" si="117"/>
        <v>93027</v>
      </c>
      <c r="I907" s="2">
        <v>8402</v>
      </c>
      <c r="J907" s="2">
        <f t="shared" si="118"/>
        <v>93027</v>
      </c>
      <c r="K907" s="2">
        <f t="shared" si="119"/>
        <v>93027</v>
      </c>
      <c r="L907" s="2">
        <f t="shared" si="120"/>
        <v>93027</v>
      </c>
      <c r="M907" s="2">
        <f t="shared" si="121"/>
        <v>93027</v>
      </c>
      <c r="N907" s="2">
        <f t="shared" si="122"/>
        <v>93027</v>
      </c>
      <c r="O907" s="96">
        <f t="shared" si="122"/>
        <v>93027</v>
      </c>
      <c r="P907" s="2"/>
    </row>
    <row r="908" spans="1:16" hidden="1" x14ac:dyDescent="0.2">
      <c r="A908">
        <v>4654</v>
      </c>
      <c r="B908">
        <v>1993</v>
      </c>
      <c r="C908" s="47">
        <f t="shared" ca="1" si="116"/>
        <v>31</v>
      </c>
      <c r="D908" s="2" t="s">
        <v>23</v>
      </c>
      <c r="E908" s="2" t="s">
        <v>32</v>
      </c>
      <c r="F908" s="2" t="s">
        <v>1969</v>
      </c>
      <c r="G908" s="4" t="str">
        <f t="shared" si="123"/>
        <v>40,800.00</v>
      </c>
      <c r="H908" s="32">
        <f t="shared" si="117"/>
        <v>40800</v>
      </c>
      <c r="I908" s="2">
        <v>6246</v>
      </c>
      <c r="J908" s="2">
        <f t="shared" si="118"/>
        <v>40800</v>
      </c>
      <c r="K908" s="2">
        <f t="shared" si="119"/>
        <v>40800</v>
      </c>
      <c r="L908" s="2">
        <f t="shared" si="120"/>
        <v>40800</v>
      </c>
      <c r="M908" s="2">
        <f t="shared" si="121"/>
        <v>40800</v>
      </c>
      <c r="N908" s="2">
        <f t="shared" si="122"/>
        <v>40800</v>
      </c>
      <c r="O908" s="96">
        <f t="shared" si="122"/>
        <v>40800</v>
      </c>
      <c r="P908" s="2"/>
    </row>
    <row r="909" spans="1:16" hidden="1" x14ac:dyDescent="0.2">
      <c r="A909">
        <v>6103</v>
      </c>
      <c r="B909">
        <v>1949</v>
      </c>
      <c r="C909" s="47">
        <f t="shared" ca="1" si="116"/>
        <v>75</v>
      </c>
      <c r="D909" s="2" t="s">
        <v>23</v>
      </c>
      <c r="E909" s="2" t="s">
        <v>32</v>
      </c>
      <c r="F909" s="2" t="s">
        <v>1970</v>
      </c>
      <c r="G909" s="4" t="str">
        <f t="shared" si="123"/>
        <v>18,690.00</v>
      </c>
      <c r="H909" s="32">
        <f t="shared" si="117"/>
        <v>18690</v>
      </c>
      <c r="I909" s="2">
        <v>4654</v>
      </c>
      <c r="J909" s="2">
        <f t="shared" si="118"/>
        <v>18690</v>
      </c>
      <c r="K909" s="2">
        <f t="shared" si="119"/>
        <v>18690</v>
      </c>
      <c r="L909" s="2">
        <f t="shared" si="120"/>
        <v>18690</v>
      </c>
      <c r="M909" s="2">
        <f t="shared" si="121"/>
        <v>18690</v>
      </c>
      <c r="N909" s="2">
        <f t="shared" si="122"/>
        <v>18690</v>
      </c>
      <c r="O909" s="96">
        <f t="shared" si="122"/>
        <v>18690</v>
      </c>
      <c r="P909" s="2"/>
    </row>
    <row r="910" spans="1:16" hidden="1" x14ac:dyDescent="0.2">
      <c r="A910">
        <v>8147</v>
      </c>
      <c r="B910">
        <v>1961</v>
      </c>
      <c r="C910" s="47">
        <f t="shared" ca="1" si="116"/>
        <v>63</v>
      </c>
      <c r="D910" s="2" t="s">
        <v>23</v>
      </c>
      <c r="E910" s="2" t="s">
        <v>32</v>
      </c>
      <c r="F910" s="2" t="s">
        <v>1970</v>
      </c>
      <c r="G910" s="4" t="str">
        <f t="shared" si="123"/>
        <v>18,690.00</v>
      </c>
      <c r="H910" s="32">
        <f t="shared" si="117"/>
        <v>18690</v>
      </c>
      <c r="I910" s="2">
        <v>6103</v>
      </c>
      <c r="J910" s="2">
        <f t="shared" si="118"/>
        <v>18690</v>
      </c>
      <c r="K910" s="2">
        <f t="shared" si="119"/>
        <v>18690</v>
      </c>
      <c r="L910" s="2">
        <f t="shared" si="120"/>
        <v>18690</v>
      </c>
      <c r="M910" s="2">
        <f t="shared" si="121"/>
        <v>18690</v>
      </c>
      <c r="N910" s="2">
        <f t="shared" si="122"/>
        <v>18690</v>
      </c>
      <c r="O910" s="96">
        <f t="shared" si="122"/>
        <v>18690</v>
      </c>
      <c r="P910" s="2"/>
    </row>
    <row r="911" spans="1:16" hidden="1" x14ac:dyDescent="0.2">
      <c r="A911">
        <v>10207</v>
      </c>
      <c r="B911">
        <v>1979</v>
      </c>
      <c r="C911" s="47">
        <f t="shared" ca="1" si="116"/>
        <v>45</v>
      </c>
      <c r="D911" s="2" t="s">
        <v>23</v>
      </c>
      <c r="E911" s="2" t="s">
        <v>32</v>
      </c>
      <c r="F911" s="2" t="s">
        <v>1970</v>
      </c>
      <c r="G911" s="4" t="str">
        <f t="shared" si="123"/>
        <v>18,690.00</v>
      </c>
      <c r="H911" s="32">
        <f t="shared" si="117"/>
        <v>18690</v>
      </c>
      <c r="I911" s="2">
        <v>8147</v>
      </c>
      <c r="J911" s="2">
        <f t="shared" si="118"/>
        <v>18690</v>
      </c>
      <c r="K911" s="2">
        <f t="shared" si="119"/>
        <v>18690</v>
      </c>
      <c r="L911" s="2">
        <f t="shared" si="120"/>
        <v>18690</v>
      </c>
      <c r="M911" s="2">
        <f t="shared" si="121"/>
        <v>18690</v>
      </c>
      <c r="N911" s="2">
        <f t="shared" si="122"/>
        <v>18690</v>
      </c>
      <c r="O911" s="96">
        <f t="shared" si="122"/>
        <v>18690</v>
      </c>
      <c r="P911" s="2"/>
    </row>
    <row r="912" spans="1:16" hidden="1" x14ac:dyDescent="0.2">
      <c r="A912">
        <v>4838</v>
      </c>
      <c r="B912">
        <v>1979</v>
      </c>
      <c r="C912" s="47">
        <f t="shared" ca="1" si="116"/>
        <v>45</v>
      </c>
      <c r="D912" s="2" t="s">
        <v>23</v>
      </c>
      <c r="E912" s="2" t="s">
        <v>32</v>
      </c>
      <c r="F912" s="2" t="s">
        <v>1975</v>
      </c>
      <c r="G912" s="4" t="str">
        <f t="shared" si="123"/>
        <v>27,116.00</v>
      </c>
      <c r="H912" s="32">
        <f t="shared" si="117"/>
        <v>27116</v>
      </c>
      <c r="I912" s="2">
        <v>10207</v>
      </c>
      <c r="J912" s="2">
        <f t="shared" si="118"/>
        <v>27116</v>
      </c>
      <c r="K912" s="2">
        <f t="shared" si="119"/>
        <v>27116</v>
      </c>
      <c r="L912" s="2">
        <f t="shared" si="120"/>
        <v>27116</v>
      </c>
      <c r="M912" s="2">
        <f t="shared" si="121"/>
        <v>27116</v>
      </c>
      <c r="N912" s="2">
        <f t="shared" si="122"/>
        <v>27116</v>
      </c>
      <c r="O912" s="96">
        <f t="shared" si="122"/>
        <v>27116</v>
      </c>
      <c r="P912" s="2"/>
    </row>
    <row r="913" spans="1:16" hidden="1" x14ac:dyDescent="0.2">
      <c r="A913">
        <v>10219</v>
      </c>
      <c r="B913">
        <v>1973</v>
      </c>
      <c r="C913" s="47">
        <f t="shared" ca="1" si="116"/>
        <v>51</v>
      </c>
      <c r="D913" s="2" t="s">
        <v>23</v>
      </c>
      <c r="E913" s="2" t="s">
        <v>32</v>
      </c>
      <c r="F913" s="2" t="s">
        <v>1985</v>
      </c>
      <c r="G913" s="4" t="str">
        <f t="shared" si="123"/>
        <v>28,718.00</v>
      </c>
      <c r="H913" s="32">
        <f t="shared" si="117"/>
        <v>28718</v>
      </c>
      <c r="I913" s="2">
        <v>4838</v>
      </c>
      <c r="J913" s="2">
        <f t="shared" si="118"/>
        <v>28718</v>
      </c>
      <c r="K913" s="2">
        <f t="shared" si="119"/>
        <v>28718</v>
      </c>
      <c r="L913" s="2">
        <f t="shared" si="120"/>
        <v>28718</v>
      </c>
      <c r="M913" s="2">
        <f t="shared" si="121"/>
        <v>28718</v>
      </c>
      <c r="N913" s="2">
        <f t="shared" si="122"/>
        <v>28718</v>
      </c>
      <c r="O913" s="96">
        <f t="shared" si="122"/>
        <v>28718</v>
      </c>
      <c r="P913" s="2"/>
    </row>
    <row r="914" spans="1:16" hidden="1" x14ac:dyDescent="0.2">
      <c r="A914">
        <v>2176</v>
      </c>
      <c r="B914">
        <v>1973</v>
      </c>
      <c r="C914" s="47">
        <f t="shared" ca="1" si="116"/>
        <v>51</v>
      </c>
      <c r="D914" s="2" t="s">
        <v>23</v>
      </c>
      <c r="E914" s="2" t="s">
        <v>32</v>
      </c>
      <c r="F914" s="2" t="s">
        <v>1986</v>
      </c>
      <c r="G914" s="4" t="str">
        <f t="shared" si="123"/>
        <v>77,981.00</v>
      </c>
      <c r="H914" s="32">
        <f t="shared" si="117"/>
        <v>77981</v>
      </c>
      <c r="I914" s="2">
        <v>10219</v>
      </c>
      <c r="J914" s="2">
        <f t="shared" si="118"/>
        <v>77981</v>
      </c>
      <c r="K914" s="2">
        <f t="shared" si="119"/>
        <v>77981</v>
      </c>
      <c r="L914" s="2">
        <f t="shared" si="120"/>
        <v>77981</v>
      </c>
      <c r="M914" s="2">
        <f t="shared" si="121"/>
        <v>77981</v>
      </c>
      <c r="N914" s="2">
        <f t="shared" si="122"/>
        <v>77981</v>
      </c>
      <c r="O914" s="96">
        <f t="shared" si="122"/>
        <v>77981</v>
      </c>
      <c r="P914" s="2"/>
    </row>
    <row r="915" spans="1:16" hidden="1" x14ac:dyDescent="0.2">
      <c r="A915">
        <v>9121</v>
      </c>
      <c r="B915">
        <v>1973</v>
      </c>
      <c r="C915" s="47">
        <f t="shared" ca="1" si="116"/>
        <v>51</v>
      </c>
      <c r="D915" s="2" t="s">
        <v>23</v>
      </c>
      <c r="E915" s="2" t="s">
        <v>32</v>
      </c>
      <c r="F915" s="2" t="s">
        <v>1994</v>
      </c>
      <c r="G915" s="4" t="str">
        <f t="shared" si="123"/>
        <v>41,443.00</v>
      </c>
      <c r="H915" s="32">
        <f t="shared" si="117"/>
        <v>41443</v>
      </c>
      <c r="I915" s="2">
        <v>2176</v>
      </c>
      <c r="J915" s="2">
        <f t="shared" si="118"/>
        <v>41443</v>
      </c>
      <c r="K915" s="2">
        <f t="shared" si="119"/>
        <v>41443</v>
      </c>
      <c r="L915" s="2">
        <f t="shared" si="120"/>
        <v>41443</v>
      </c>
      <c r="M915" s="2">
        <f t="shared" si="121"/>
        <v>41443</v>
      </c>
      <c r="N915" s="2">
        <f t="shared" si="122"/>
        <v>41443</v>
      </c>
      <c r="O915" s="96">
        <f t="shared" si="122"/>
        <v>41443</v>
      </c>
      <c r="P915" s="2"/>
    </row>
    <row r="916" spans="1:16" hidden="1" x14ac:dyDescent="0.2">
      <c r="A916">
        <v>5802</v>
      </c>
      <c r="B916">
        <v>1973</v>
      </c>
      <c r="C916" s="47">
        <f t="shared" ca="1" si="116"/>
        <v>51</v>
      </c>
      <c r="D916" s="2" t="s">
        <v>40</v>
      </c>
      <c r="E916" s="2" t="s">
        <v>32</v>
      </c>
      <c r="F916" s="2" t="s">
        <v>1995</v>
      </c>
      <c r="G916" s="4" t="str">
        <f t="shared" si="123"/>
        <v>57,072.00</v>
      </c>
      <c r="H916" s="32">
        <f t="shared" si="117"/>
        <v>57072</v>
      </c>
      <c r="I916" s="2">
        <v>9121</v>
      </c>
      <c r="J916" s="2">
        <f t="shared" si="118"/>
        <v>57072</v>
      </c>
      <c r="K916" s="2">
        <f t="shared" si="119"/>
        <v>57072</v>
      </c>
      <c r="L916" s="2">
        <f t="shared" si="120"/>
        <v>57072</v>
      </c>
      <c r="M916" s="2">
        <f t="shared" si="121"/>
        <v>57072</v>
      </c>
      <c r="N916" s="2">
        <f t="shared" si="122"/>
        <v>57072</v>
      </c>
      <c r="O916" s="96">
        <f t="shared" si="122"/>
        <v>57072</v>
      </c>
      <c r="P916" s="2"/>
    </row>
    <row r="917" spans="1:16" hidden="1" x14ac:dyDescent="0.2">
      <c r="A917">
        <v>10790</v>
      </c>
      <c r="B917">
        <v>1986</v>
      </c>
      <c r="C917" s="47">
        <f t="shared" ca="1" si="116"/>
        <v>38</v>
      </c>
      <c r="D917" s="2" t="s">
        <v>43</v>
      </c>
      <c r="E917" s="2" t="s">
        <v>32</v>
      </c>
      <c r="F917" s="2" t="s">
        <v>2006</v>
      </c>
      <c r="G917" s="4" t="str">
        <f t="shared" si="123"/>
        <v>31,086.00</v>
      </c>
      <c r="H917" s="32">
        <f t="shared" si="117"/>
        <v>31086</v>
      </c>
      <c r="I917" s="2">
        <v>5802</v>
      </c>
      <c r="J917" s="2">
        <f t="shared" si="118"/>
        <v>31086</v>
      </c>
      <c r="K917" s="2">
        <f t="shared" si="119"/>
        <v>31086</v>
      </c>
      <c r="L917" s="2">
        <f t="shared" si="120"/>
        <v>31086</v>
      </c>
      <c r="M917" s="2">
        <f t="shared" si="121"/>
        <v>31086</v>
      </c>
      <c r="N917" s="2">
        <f t="shared" si="122"/>
        <v>31086</v>
      </c>
      <c r="O917" s="96">
        <f t="shared" si="122"/>
        <v>31086</v>
      </c>
      <c r="P917" s="2"/>
    </row>
    <row r="918" spans="1:16" hidden="1" x14ac:dyDescent="0.2">
      <c r="A918">
        <v>178</v>
      </c>
      <c r="B918">
        <v>1957</v>
      </c>
      <c r="C918" s="47">
        <f t="shared" ca="1" si="116"/>
        <v>67</v>
      </c>
      <c r="D918" s="2" t="s">
        <v>23</v>
      </c>
      <c r="E918" s="2" t="s">
        <v>32</v>
      </c>
      <c r="F918" s="2" t="s">
        <v>2009</v>
      </c>
      <c r="G918" s="4" t="str">
        <f t="shared" si="123"/>
        <v>72,190.00</v>
      </c>
      <c r="H918" s="32">
        <f t="shared" si="117"/>
        <v>72190</v>
      </c>
      <c r="I918" s="2">
        <v>10790</v>
      </c>
      <c r="J918" s="2">
        <f t="shared" si="118"/>
        <v>72190</v>
      </c>
      <c r="K918" s="2">
        <f t="shared" si="119"/>
        <v>72190</v>
      </c>
      <c r="L918" s="2">
        <f t="shared" si="120"/>
        <v>72190</v>
      </c>
      <c r="M918" s="2">
        <f t="shared" si="121"/>
        <v>72190</v>
      </c>
      <c r="N918" s="2">
        <f t="shared" si="122"/>
        <v>72190</v>
      </c>
      <c r="O918" s="96">
        <f t="shared" si="122"/>
        <v>72190</v>
      </c>
      <c r="P918" s="2"/>
    </row>
    <row r="919" spans="1:16" hidden="1" x14ac:dyDescent="0.2">
      <c r="A919">
        <v>2308</v>
      </c>
      <c r="B919">
        <v>1955</v>
      </c>
      <c r="C919" s="47">
        <f t="shared" ca="1" si="116"/>
        <v>69</v>
      </c>
      <c r="D919" s="2" t="s">
        <v>40</v>
      </c>
      <c r="E919" s="2" t="s">
        <v>32</v>
      </c>
      <c r="F919" s="2" t="s">
        <v>2010</v>
      </c>
      <c r="G919" s="4" t="str">
        <f t="shared" si="123"/>
        <v>83,837.00</v>
      </c>
      <c r="H919" s="32">
        <f t="shared" si="117"/>
        <v>83837</v>
      </c>
      <c r="I919" s="2">
        <v>178</v>
      </c>
      <c r="J919" s="2">
        <f t="shared" si="118"/>
        <v>83837</v>
      </c>
      <c r="K919" s="2">
        <f t="shared" si="119"/>
        <v>83837</v>
      </c>
      <c r="L919" s="2">
        <f t="shared" si="120"/>
        <v>83837</v>
      </c>
      <c r="M919" s="2">
        <f t="shared" si="121"/>
        <v>83837</v>
      </c>
      <c r="N919" s="2">
        <f t="shared" si="122"/>
        <v>83837</v>
      </c>
      <c r="O919" s="96">
        <f t="shared" si="122"/>
        <v>83837</v>
      </c>
      <c r="P919" s="2"/>
    </row>
    <row r="920" spans="1:16" hidden="1" x14ac:dyDescent="0.2">
      <c r="A920">
        <v>7431</v>
      </c>
      <c r="B920">
        <v>1992</v>
      </c>
      <c r="C920" s="47">
        <f t="shared" ca="1" si="116"/>
        <v>32</v>
      </c>
      <c r="D920" s="2" t="s">
        <v>23</v>
      </c>
      <c r="E920" s="2" t="s">
        <v>32</v>
      </c>
      <c r="F920" s="2" t="s">
        <v>2011</v>
      </c>
      <c r="G920" s="4" t="str">
        <f t="shared" si="123"/>
        <v>17,345.00</v>
      </c>
      <c r="H920" s="32">
        <f t="shared" si="117"/>
        <v>17345</v>
      </c>
      <c r="I920" s="2">
        <v>2308</v>
      </c>
      <c r="J920" s="2">
        <f t="shared" si="118"/>
        <v>17345</v>
      </c>
      <c r="K920" s="2">
        <f t="shared" si="119"/>
        <v>17345</v>
      </c>
      <c r="L920" s="2">
        <f t="shared" si="120"/>
        <v>17345</v>
      </c>
      <c r="M920" s="2">
        <f t="shared" si="121"/>
        <v>17345</v>
      </c>
      <c r="N920" s="2">
        <f t="shared" si="122"/>
        <v>17345</v>
      </c>
      <c r="O920" s="96">
        <f t="shared" si="122"/>
        <v>17345</v>
      </c>
      <c r="P920" s="2"/>
    </row>
    <row r="921" spans="1:16" hidden="1" x14ac:dyDescent="0.2">
      <c r="A921">
        <v>9405</v>
      </c>
      <c r="B921">
        <v>1955</v>
      </c>
      <c r="C921" s="47">
        <f t="shared" ca="1" si="116"/>
        <v>69</v>
      </c>
      <c r="D921" s="2" t="s">
        <v>118</v>
      </c>
      <c r="E921" s="2" t="s">
        <v>32</v>
      </c>
      <c r="F921" s="2" t="s">
        <v>2013</v>
      </c>
      <c r="G921" s="4" t="str">
        <f t="shared" si="123"/>
        <v>28,249.00</v>
      </c>
      <c r="H921" s="32">
        <f t="shared" si="117"/>
        <v>28249</v>
      </c>
      <c r="I921" s="2">
        <v>7431</v>
      </c>
      <c r="J921" s="2">
        <f t="shared" si="118"/>
        <v>28249</v>
      </c>
      <c r="K921" s="2">
        <f t="shared" si="119"/>
        <v>28249</v>
      </c>
      <c r="L921" s="2">
        <f t="shared" si="120"/>
        <v>28249</v>
      </c>
      <c r="M921" s="2">
        <f t="shared" si="121"/>
        <v>28249</v>
      </c>
      <c r="N921" s="2">
        <f t="shared" si="122"/>
        <v>28249</v>
      </c>
      <c r="O921" s="96">
        <f t="shared" si="122"/>
        <v>28249</v>
      </c>
      <c r="P921" s="2"/>
    </row>
    <row r="922" spans="1:16" hidden="1" x14ac:dyDescent="0.2">
      <c r="A922">
        <v>10525</v>
      </c>
      <c r="B922">
        <v>1987</v>
      </c>
      <c r="C922" s="47">
        <f t="shared" ca="1" si="116"/>
        <v>37</v>
      </c>
      <c r="D922" s="2" t="s">
        <v>118</v>
      </c>
      <c r="E922" s="2" t="s">
        <v>32</v>
      </c>
      <c r="F922" s="2" t="s">
        <v>2013</v>
      </c>
      <c r="G922" s="4" t="str">
        <f t="shared" si="123"/>
        <v>28,249.00</v>
      </c>
      <c r="H922" s="32">
        <f t="shared" si="117"/>
        <v>28249</v>
      </c>
      <c r="I922" s="2">
        <v>9405</v>
      </c>
      <c r="J922" s="2">
        <f t="shared" si="118"/>
        <v>28249</v>
      </c>
      <c r="K922" s="2">
        <f t="shared" si="119"/>
        <v>28249</v>
      </c>
      <c r="L922" s="2">
        <f t="shared" si="120"/>
        <v>28249</v>
      </c>
      <c r="M922" s="2">
        <f t="shared" si="121"/>
        <v>28249</v>
      </c>
      <c r="N922" s="2">
        <f t="shared" si="122"/>
        <v>28249</v>
      </c>
      <c r="O922" s="96">
        <f t="shared" si="122"/>
        <v>28249</v>
      </c>
      <c r="P922" s="2"/>
    </row>
    <row r="923" spans="1:16" hidden="1" x14ac:dyDescent="0.2">
      <c r="A923">
        <v>7503</v>
      </c>
      <c r="B923">
        <v>1977</v>
      </c>
      <c r="C923" s="47">
        <f t="shared" ca="1" si="116"/>
        <v>47</v>
      </c>
      <c r="D923" s="2" t="s">
        <v>53</v>
      </c>
      <c r="E923" s="2" t="s">
        <v>32</v>
      </c>
      <c r="F923" s="2" t="s">
        <v>2014</v>
      </c>
      <c r="G923" s="4" t="str">
        <f t="shared" si="123"/>
        <v>69,661.00</v>
      </c>
      <c r="H923" s="32">
        <f t="shared" si="117"/>
        <v>69661</v>
      </c>
      <c r="I923" s="2">
        <v>10525</v>
      </c>
      <c r="J923" s="2">
        <f t="shared" si="118"/>
        <v>69661</v>
      </c>
      <c r="K923" s="2">
        <f t="shared" si="119"/>
        <v>69661</v>
      </c>
      <c r="L923" s="2">
        <f t="shared" si="120"/>
        <v>69661</v>
      </c>
      <c r="M923" s="2">
        <f t="shared" si="121"/>
        <v>69661</v>
      </c>
      <c r="N923" s="2">
        <f t="shared" si="122"/>
        <v>69661</v>
      </c>
      <c r="O923" s="96">
        <f t="shared" si="122"/>
        <v>69661</v>
      </c>
      <c r="P923" s="2"/>
    </row>
    <row r="924" spans="1:16" hidden="1" x14ac:dyDescent="0.2">
      <c r="A924">
        <v>8783</v>
      </c>
      <c r="B924">
        <v>1951</v>
      </c>
      <c r="C924" s="47">
        <f t="shared" ca="1" si="116"/>
        <v>73</v>
      </c>
      <c r="D924" s="2" t="s">
        <v>53</v>
      </c>
      <c r="E924" s="2" t="s">
        <v>32</v>
      </c>
      <c r="F924" s="2" t="s">
        <v>2018</v>
      </c>
      <c r="G924" s="4" t="str">
        <f t="shared" si="123"/>
        <v>70,777.00</v>
      </c>
      <c r="H924" s="32">
        <f t="shared" si="117"/>
        <v>70777</v>
      </c>
      <c r="I924" s="2">
        <v>7503</v>
      </c>
      <c r="J924" s="2">
        <f t="shared" si="118"/>
        <v>70777</v>
      </c>
      <c r="K924" s="2">
        <f t="shared" si="119"/>
        <v>70777</v>
      </c>
      <c r="L924" s="2">
        <f t="shared" si="120"/>
        <v>70777</v>
      </c>
      <c r="M924" s="2">
        <f t="shared" si="121"/>
        <v>70777</v>
      </c>
      <c r="N924" s="2">
        <f t="shared" si="122"/>
        <v>70777</v>
      </c>
      <c r="O924" s="96">
        <f t="shared" si="122"/>
        <v>70777</v>
      </c>
      <c r="P924" s="2"/>
    </row>
    <row r="925" spans="1:16" hidden="1" x14ac:dyDescent="0.2">
      <c r="A925">
        <v>1403</v>
      </c>
      <c r="B925">
        <v>1976</v>
      </c>
      <c r="C925" s="47">
        <f t="shared" ca="1" si="116"/>
        <v>48</v>
      </c>
      <c r="D925" s="2" t="s">
        <v>23</v>
      </c>
      <c r="E925" s="2" t="s">
        <v>32</v>
      </c>
      <c r="F925" s="2" t="s">
        <v>2019</v>
      </c>
      <c r="G925" s="4" t="str">
        <f t="shared" si="123"/>
        <v>17,148.00</v>
      </c>
      <c r="H925" s="32">
        <f t="shared" si="117"/>
        <v>17148</v>
      </c>
      <c r="I925" s="2">
        <v>8783</v>
      </c>
      <c r="J925" s="2">
        <f t="shared" si="118"/>
        <v>17148</v>
      </c>
      <c r="K925" s="2">
        <f t="shared" si="119"/>
        <v>17148</v>
      </c>
      <c r="L925" s="2">
        <f t="shared" si="120"/>
        <v>17148</v>
      </c>
      <c r="M925" s="2">
        <f t="shared" si="121"/>
        <v>17148</v>
      </c>
      <c r="N925" s="2">
        <f t="shared" si="122"/>
        <v>17148</v>
      </c>
      <c r="O925" s="96">
        <f t="shared" si="122"/>
        <v>17148</v>
      </c>
      <c r="P925" s="2"/>
    </row>
    <row r="926" spans="1:16" hidden="1" x14ac:dyDescent="0.2">
      <c r="A926">
        <v>4643</v>
      </c>
      <c r="B926">
        <v>1974</v>
      </c>
      <c r="C926" s="47">
        <f t="shared" ca="1" si="116"/>
        <v>50</v>
      </c>
      <c r="D926" s="2" t="s">
        <v>53</v>
      </c>
      <c r="E926" s="2" t="s">
        <v>32</v>
      </c>
      <c r="F926" s="2" t="s">
        <v>2021</v>
      </c>
      <c r="G926" s="4" t="str">
        <f t="shared" si="123"/>
        <v>45,057.00</v>
      </c>
      <c r="H926" s="32">
        <f t="shared" si="117"/>
        <v>45057</v>
      </c>
      <c r="I926" s="2">
        <v>1403</v>
      </c>
      <c r="J926" s="2">
        <f t="shared" si="118"/>
        <v>45057</v>
      </c>
      <c r="K926" s="2">
        <f t="shared" si="119"/>
        <v>45057</v>
      </c>
      <c r="L926" s="2">
        <f t="shared" si="120"/>
        <v>45057</v>
      </c>
      <c r="M926" s="2">
        <f t="shared" si="121"/>
        <v>45057</v>
      </c>
      <c r="N926" s="2">
        <f t="shared" si="122"/>
        <v>45057</v>
      </c>
      <c r="O926" s="96">
        <f t="shared" si="122"/>
        <v>45057</v>
      </c>
      <c r="P926" s="2"/>
    </row>
    <row r="927" spans="1:16" hidden="1" x14ac:dyDescent="0.2">
      <c r="A927">
        <v>3463</v>
      </c>
      <c r="B927">
        <v>1976</v>
      </c>
      <c r="C927" s="47">
        <f t="shared" ca="1" si="116"/>
        <v>48</v>
      </c>
      <c r="D927" s="2" t="s">
        <v>23</v>
      </c>
      <c r="E927" s="2" t="s">
        <v>32</v>
      </c>
      <c r="F927" s="2" t="s">
        <v>2022</v>
      </c>
      <c r="G927" s="4" t="str">
        <f t="shared" si="123"/>
        <v>41,120.00</v>
      </c>
      <c r="H927" s="32">
        <f t="shared" si="117"/>
        <v>41120</v>
      </c>
      <c r="I927" s="2">
        <v>4643</v>
      </c>
      <c r="J927" s="2">
        <f t="shared" si="118"/>
        <v>41120</v>
      </c>
      <c r="K927" s="2">
        <f t="shared" si="119"/>
        <v>41120</v>
      </c>
      <c r="L927" s="2">
        <f t="shared" si="120"/>
        <v>41120</v>
      </c>
      <c r="M927" s="2">
        <f t="shared" si="121"/>
        <v>41120</v>
      </c>
      <c r="N927" s="2">
        <f t="shared" si="122"/>
        <v>41120</v>
      </c>
      <c r="O927" s="96">
        <f t="shared" si="122"/>
        <v>41120</v>
      </c>
      <c r="P927" s="2"/>
    </row>
    <row r="928" spans="1:16" hidden="1" x14ac:dyDescent="0.2">
      <c r="A928">
        <v>4055</v>
      </c>
      <c r="B928">
        <v>1993</v>
      </c>
      <c r="C928" s="47">
        <f t="shared" ca="1" si="116"/>
        <v>31</v>
      </c>
      <c r="D928" s="2" t="s">
        <v>53</v>
      </c>
      <c r="E928" s="2" t="s">
        <v>32</v>
      </c>
      <c r="F928" s="2" t="s">
        <v>2029</v>
      </c>
      <c r="G928" s="4" t="str">
        <f t="shared" si="123"/>
        <v>83,151.00</v>
      </c>
      <c r="H928" s="32">
        <f t="shared" si="117"/>
        <v>83151</v>
      </c>
      <c r="I928" s="2">
        <v>3463</v>
      </c>
      <c r="J928" s="2">
        <f t="shared" si="118"/>
        <v>83151</v>
      </c>
      <c r="K928" s="2">
        <f t="shared" si="119"/>
        <v>83151</v>
      </c>
      <c r="L928" s="2">
        <f t="shared" si="120"/>
        <v>83151</v>
      </c>
      <c r="M928" s="2">
        <f t="shared" si="121"/>
        <v>83151</v>
      </c>
      <c r="N928" s="2">
        <f t="shared" si="122"/>
        <v>83151</v>
      </c>
      <c r="O928" s="96">
        <f t="shared" si="122"/>
        <v>83151</v>
      </c>
      <c r="P928" s="2"/>
    </row>
    <row r="929" spans="1:16" hidden="1" x14ac:dyDescent="0.2">
      <c r="A929">
        <v>7010</v>
      </c>
      <c r="B929">
        <v>1966</v>
      </c>
      <c r="C929" s="47">
        <f t="shared" ca="1" si="116"/>
        <v>58</v>
      </c>
      <c r="D929" s="2" t="s">
        <v>23</v>
      </c>
      <c r="E929" s="2" t="s">
        <v>32</v>
      </c>
      <c r="F929" s="2" t="s">
        <v>2037</v>
      </c>
      <c r="G929" s="4" t="str">
        <f t="shared" si="123"/>
        <v>37,150.00</v>
      </c>
      <c r="H929" s="32">
        <f t="shared" si="117"/>
        <v>37150</v>
      </c>
      <c r="I929" s="2">
        <v>4055</v>
      </c>
      <c r="J929" s="2">
        <f t="shared" si="118"/>
        <v>37150</v>
      </c>
      <c r="K929" s="2">
        <f t="shared" si="119"/>
        <v>37150</v>
      </c>
      <c r="L929" s="2">
        <f t="shared" si="120"/>
        <v>37150</v>
      </c>
      <c r="M929" s="2">
        <f t="shared" si="121"/>
        <v>37150</v>
      </c>
      <c r="N929" s="2">
        <f t="shared" si="122"/>
        <v>37150</v>
      </c>
      <c r="O929" s="96">
        <f t="shared" si="122"/>
        <v>37150</v>
      </c>
      <c r="P929" s="2"/>
    </row>
    <row r="930" spans="1:16" hidden="1" x14ac:dyDescent="0.2">
      <c r="A930">
        <v>4767</v>
      </c>
      <c r="B930">
        <v>1966</v>
      </c>
      <c r="C930" s="47">
        <f t="shared" ca="1" si="116"/>
        <v>58</v>
      </c>
      <c r="D930" s="2" t="s">
        <v>23</v>
      </c>
      <c r="E930" s="2" t="s">
        <v>32</v>
      </c>
      <c r="F930" s="2" t="s">
        <v>2038</v>
      </c>
      <c r="G930" s="4" t="str">
        <f t="shared" si="123"/>
        <v>61,064.00</v>
      </c>
      <c r="H930" s="32">
        <f t="shared" si="117"/>
        <v>61064</v>
      </c>
      <c r="I930" s="2">
        <v>7010</v>
      </c>
      <c r="J930" s="2">
        <f t="shared" si="118"/>
        <v>61064</v>
      </c>
      <c r="K930" s="2">
        <f t="shared" si="119"/>
        <v>61064</v>
      </c>
      <c r="L930" s="2">
        <f t="shared" si="120"/>
        <v>61064</v>
      </c>
      <c r="M930" s="2">
        <f t="shared" si="121"/>
        <v>61064</v>
      </c>
      <c r="N930" s="2">
        <f t="shared" si="122"/>
        <v>61064</v>
      </c>
      <c r="O930" s="96">
        <f t="shared" si="122"/>
        <v>61064</v>
      </c>
      <c r="P930" s="2"/>
    </row>
    <row r="931" spans="1:16" hidden="1" x14ac:dyDescent="0.2">
      <c r="A931">
        <v>1927</v>
      </c>
      <c r="B931">
        <v>1974</v>
      </c>
      <c r="C931" s="47">
        <f t="shared" ca="1" si="116"/>
        <v>50</v>
      </c>
      <c r="D931" s="2" t="s">
        <v>40</v>
      </c>
      <c r="E931" s="2" t="s">
        <v>32</v>
      </c>
      <c r="F931" s="2" t="s">
        <v>2039</v>
      </c>
      <c r="G931" s="4" t="str">
        <f t="shared" si="123"/>
        <v>51,650.00</v>
      </c>
      <c r="H931" s="32">
        <f t="shared" si="117"/>
        <v>51650</v>
      </c>
      <c r="I931" s="2">
        <v>4767</v>
      </c>
      <c r="J931" s="2">
        <f t="shared" si="118"/>
        <v>51650</v>
      </c>
      <c r="K931" s="2">
        <f t="shared" si="119"/>
        <v>51650</v>
      </c>
      <c r="L931" s="2">
        <f t="shared" si="120"/>
        <v>51650</v>
      </c>
      <c r="M931" s="2">
        <f t="shared" si="121"/>
        <v>51650</v>
      </c>
      <c r="N931" s="2">
        <f t="shared" si="122"/>
        <v>51650</v>
      </c>
      <c r="O931" s="96">
        <f t="shared" si="122"/>
        <v>51650</v>
      </c>
      <c r="P931" s="2"/>
    </row>
    <row r="932" spans="1:16" hidden="1" x14ac:dyDescent="0.2">
      <c r="A932" s="6">
        <v>437</v>
      </c>
      <c r="B932" s="6">
        <v>1977</v>
      </c>
      <c r="C932" s="48">
        <f t="shared" ca="1" si="116"/>
        <v>47</v>
      </c>
      <c r="D932" s="5" t="s">
        <v>118</v>
      </c>
      <c r="E932" s="5" t="s">
        <v>32</v>
      </c>
      <c r="F932" s="5" t="s">
        <v>2042</v>
      </c>
      <c r="G932" s="45" t="str">
        <f t="shared" si="123"/>
        <v>14,421.00</v>
      </c>
      <c r="H932" s="46">
        <f t="shared" si="117"/>
        <v>14421</v>
      </c>
      <c r="I932" s="2">
        <v>1927</v>
      </c>
      <c r="J932" s="2">
        <f t="shared" si="118"/>
        <v>14421</v>
      </c>
      <c r="K932" s="2">
        <f t="shared" si="119"/>
        <v>14421</v>
      </c>
      <c r="L932" s="2">
        <f t="shared" si="120"/>
        <v>14421</v>
      </c>
      <c r="M932" s="2">
        <f t="shared" si="121"/>
        <v>14421</v>
      </c>
      <c r="N932" s="2">
        <f t="shared" si="122"/>
        <v>14421</v>
      </c>
      <c r="O932" s="96">
        <f t="shared" si="122"/>
        <v>14421</v>
      </c>
      <c r="P932" s="2"/>
    </row>
    <row r="933" spans="1:16" hidden="1" x14ac:dyDescent="0.2">
      <c r="A933">
        <v>4331</v>
      </c>
      <c r="B933">
        <v>1979</v>
      </c>
      <c r="C933" s="47">
        <f t="shared" ca="1" si="116"/>
        <v>45</v>
      </c>
      <c r="D933" s="2" t="s">
        <v>23</v>
      </c>
      <c r="E933" s="2" t="s">
        <v>32</v>
      </c>
      <c r="F933" s="2" t="s">
        <v>2045</v>
      </c>
      <c r="G933" s="4" t="str">
        <f t="shared" si="123"/>
        <v>64,813.00</v>
      </c>
      <c r="H933" s="32">
        <f t="shared" si="117"/>
        <v>64813</v>
      </c>
      <c r="I933" s="2">
        <v>437</v>
      </c>
      <c r="J933" s="2">
        <f t="shared" si="118"/>
        <v>64813</v>
      </c>
      <c r="K933" s="2">
        <f t="shared" si="119"/>
        <v>64813</v>
      </c>
      <c r="L933" s="2">
        <f t="shared" si="120"/>
        <v>64813</v>
      </c>
      <c r="M933" s="2">
        <f t="shared" si="121"/>
        <v>64813</v>
      </c>
      <c r="N933" s="2">
        <f t="shared" si="122"/>
        <v>64813</v>
      </c>
      <c r="O933" s="96">
        <f t="shared" si="122"/>
        <v>64813</v>
      </c>
      <c r="P933" s="2"/>
    </row>
    <row r="934" spans="1:16" hidden="1" x14ac:dyDescent="0.2">
      <c r="A934">
        <v>4084</v>
      </c>
      <c r="B934">
        <v>1976</v>
      </c>
      <c r="C934" s="47">
        <f t="shared" ca="1" si="116"/>
        <v>48</v>
      </c>
      <c r="D934" s="2" t="s">
        <v>53</v>
      </c>
      <c r="E934" s="2" t="s">
        <v>32</v>
      </c>
      <c r="F934" s="2" t="s">
        <v>2046</v>
      </c>
      <c r="G934" s="4" t="str">
        <f t="shared" si="123"/>
        <v>61,872.00</v>
      </c>
      <c r="H934" s="32">
        <f t="shared" si="117"/>
        <v>61872</v>
      </c>
      <c r="I934" s="2">
        <v>4331</v>
      </c>
      <c r="J934" s="2">
        <f t="shared" si="118"/>
        <v>61872</v>
      </c>
      <c r="K934" s="2">
        <f t="shared" si="119"/>
        <v>61872</v>
      </c>
      <c r="L934" s="2">
        <f t="shared" si="120"/>
        <v>61872</v>
      </c>
      <c r="M934" s="2">
        <f t="shared" si="121"/>
        <v>61872</v>
      </c>
      <c r="N934" s="2">
        <f t="shared" si="122"/>
        <v>61872</v>
      </c>
      <c r="O934" s="96">
        <f t="shared" si="122"/>
        <v>61872</v>
      </c>
      <c r="P934" s="2"/>
    </row>
    <row r="935" spans="1:16" hidden="1" x14ac:dyDescent="0.2">
      <c r="A935">
        <v>8135</v>
      </c>
      <c r="B935">
        <v>1987</v>
      </c>
      <c r="C935" s="47">
        <f t="shared" ca="1" si="116"/>
        <v>37</v>
      </c>
      <c r="D935" s="2" t="s">
        <v>23</v>
      </c>
      <c r="E935" s="2" t="s">
        <v>32</v>
      </c>
      <c r="F935" s="2" t="s">
        <v>2047</v>
      </c>
      <c r="G935" s="4" t="str">
        <f t="shared" si="123"/>
        <v>58,025.00</v>
      </c>
      <c r="H935" s="32">
        <f t="shared" si="117"/>
        <v>58025</v>
      </c>
      <c r="I935" s="2">
        <v>4084</v>
      </c>
      <c r="J935" s="2">
        <f t="shared" si="118"/>
        <v>58025</v>
      </c>
      <c r="K935" s="2">
        <f t="shared" si="119"/>
        <v>58025</v>
      </c>
      <c r="L935" s="2">
        <f t="shared" si="120"/>
        <v>58025</v>
      </c>
      <c r="M935" s="2">
        <f t="shared" si="121"/>
        <v>58025</v>
      </c>
      <c r="N935" s="2">
        <f t="shared" si="122"/>
        <v>58025</v>
      </c>
      <c r="O935" s="96">
        <f t="shared" si="122"/>
        <v>58025</v>
      </c>
      <c r="P935" s="2"/>
    </row>
    <row r="936" spans="1:16" hidden="1" x14ac:dyDescent="0.2">
      <c r="A936">
        <v>9750</v>
      </c>
      <c r="B936">
        <v>1962</v>
      </c>
      <c r="C936" s="47">
        <f t="shared" ca="1" si="116"/>
        <v>62</v>
      </c>
      <c r="D936" s="2" t="s">
        <v>53</v>
      </c>
      <c r="E936" s="2" t="s">
        <v>32</v>
      </c>
      <c r="F936" s="2" t="s">
        <v>2048</v>
      </c>
      <c r="G936" s="4" t="str">
        <f t="shared" si="123"/>
        <v>83,790.00</v>
      </c>
      <c r="H936" s="32">
        <f t="shared" si="117"/>
        <v>83790</v>
      </c>
      <c r="I936" s="2">
        <v>8135</v>
      </c>
      <c r="J936" s="2">
        <f t="shared" si="118"/>
        <v>83790</v>
      </c>
      <c r="K936" s="2">
        <f t="shared" si="119"/>
        <v>83790</v>
      </c>
      <c r="L936" s="2">
        <f t="shared" si="120"/>
        <v>83790</v>
      </c>
      <c r="M936" s="2">
        <f t="shared" si="121"/>
        <v>83790</v>
      </c>
      <c r="N936" s="2">
        <f t="shared" si="122"/>
        <v>83790</v>
      </c>
      <c r="O936" s="96">
        <f t="shared" si="122"/>
        <v>83790</v>
      </c>
      <c r="P936" s="2"/>
    </row>
    <row r="937" spans="1:16" hidden="1" x14ac:dyDescent="0.2">
      <c r="A937">
        <v>6682</v>
      </c>
      <c r="B937">
        <v>1974</v>
      </c>
      <c r="C937" s="47">
        <f t="shared" ca="1" si="116"/>
        <v>50</v>
      </c>
      <c r="D937" s="2" t="s">
        <v>43</v>
      </c>
      <c r="E937" s="2" t="s">
        <v>32</v>
      </c>
      <c r="F937" s="2" t="s">
        <v>2051</v>
      </c>
      <c r="G937" s="4" t="str">
        <f t="shared" si="123"/>
        <v>21,955.00</v>
      </c>
      <c r="H937" s="32">
        <f t="shared" si="117"/>
        <v>21955</v>
      </c>
      <c r="I937" s="2">
        <v>9750</v>
      </c>
      <c r="J937" s="2">
        <f t="shared" si="118"/>
        <v>21955</v>
      </c>
      <c r="K937" s="2">
        <f t="shared" si="119"/>
        <v>21955</v>
      </c>
      <c r="L937" s="2">
        <f t="shared" si="120"/>
        <v>21955</v>
      </c>
      <c r="M937" s="2">
        <f t="shared" si="121"/>
        <v>21955</v>
      </c>
      <c r="N937" s="2">
        <f t="shared" si="122"/>
        <v>21955</v>
      </c>
      <c r="O937" s="96">
        <f t="shared" si="122"/>
        <v>21955</v>
      </c>
      <c r="P937" s="2"/>
    </row>
    <row r="938" spans="1:16" hidden="1" x14ac:dyDescent="0.2">
      <c r="A938">
        <v>10581</v>
      </c>
      <c r="B938">
        <v>1978</v>
      </c>
      <c r="C938" s="47">
        <f t="shared" ca="1" si="116"/>
        <v>46</v>
      </c>
      <c r="D938" s="2" t="s">
        <v>40</v>
      </c>
      <c r="E938" s="2" t="s">
        <v>32</v>
      </c>
      <c r="F938" s="2" t="s">
        <v>2052</v>
      </c>
      <c r="G938" s="4" t="str">
        <f t="shared" si="123"/>
        <v>60,491.00</v>
      </c>
      <c r="H938" s="32">
        <f t="shared" si="117"/>
        <v>60491</v>
      </c>
      <c r="I938" s="2">
        <v>6682</v>
      </c>
      <c r="J938" s="2">
        <f t="shared" si="118"/>
        <v>60491</v>
      </c>
      <c r="K938" s="2">
        <f t="shared" si="119"/>
        <v>60491</v>
      </c>
      <c r="L938" s="2">
        <f t="shared" si="120"/>
        <v>60491</v>
      </c>
      <c r="M938" s="2">
        <f t="shared" si="121"/>
        <v>60491</v>
      </c>
      <c r="N938" s="2">
        <f t="shared" si="122"/>
        <v>60491</v>
      </c>
      <c r="O938" s="96">
        <f t="shared" si="122"/>
        <v>60491</v>
      </c>
      <c r="P938" s="2"/>
    </row>
    <row r="939" spans="1:16" hidden="1" x14ac:dyDescent="0.2">
      <c r="A939">
        <v>3710</v>
      </c>
      <c r="B939">
        <v>1985</v>
      </c>
      <c r="C939" s="47">
        <f t="shared" ca="1" si="116"/>
        <v>39</v>
      </c>
      <c r="D939" s="2" t="s">
        <v>40</v>
      </c>
      <c r="E939" s="2" t="s">
        <v>32</v>
      </c>
      <c r="F939" s="2" t="s">
        <v>2053</v>
      </c>
      <c r="G939" s="4" t="str">
        <f t="shared" si="123"/>
        <v>59,304.00</v>
      </c>
      <c r="H939" s="32">
        <f t="shared" si="117"/>
        <v>59304</v>
      </c>
      <c r="I939" s="2">
        <v>10581</v>
      </c>
      <c r="J939" s="2">
        <f t="shared" si="118"/>
        <v>59304</v>
      </c>
      <c r="K939" s="2">
        <f t="shared" si="119"/>
        <v>59304</v>
      </c>
      <c r="L939" s="2">
        <f t="shared" si="120"/>
        <v>59304</v>
      </c>
      <c r="M939" s="2">
        <f t="shared" si="121"/>
        <v>59304</v>
      </c>
      <c r="N939" s="2">
        <f t="shared" si="122"/>
        <v>59304</v>
      </c>
      <c r="O939" s="96">
        <f t="shared" si="122"/>
        <v>59304</v>
      </c>
      <c r="P939" s="2"/>
    </row>
    <row r="940" spans="1:16" hidden="1" x14ac:dyDescent="0.2">
      <c r="A940">
        <v>5207</v>
      </c>
      <c r="B940">
        <v>1964</v>
      </c>
      <c r="C940" s="47">
        <f t="shared" ca="1" si="116"/>
        <v>60</v>
      </c>
      <c r="D940" s="2" t="s">
        <v>23</v>
      </c>
      <c r="E940" s="2" t="s">
        <v>32</v>
      </c>
      <c r="F940" s="2" t="s">
        <v>2054</v>
      </c>
      <c r="G940" s="4" t="str">
        <f t="shared" si="123"/>
        <v>34,421.00</v>
      </c>
      <c r="H940" s="32">
        <f t="shared" si="117"/>
        <v>34421</v>
      </c>
      <c r="I940" s="2">
        <v>3710</v>
      </c>
      <c r="J940" s="2">
        <f t="shared" si="118"/>
        <v>34421</v>
      </c>
      <c r="K940" s="2">
        <f t="shared" si="119"/>
        <v>34421</v>
      </c>
      <c r="L940" s="2">
        <f t="shared" si="120"/>
        <v>34421</v>
      </c>
      <c r="M940" s="2">
        <f t="shared" si="121"/>
        <v>34421</v>
      </c>
      <c r="N940" s="2">
        <f t="shared" si="122"/>
        <v>34421</v>
      </c>
      <c r="O940" s="96">
        <f t="shared" si="122"/>
        <v>34421</v>
      </c>
      <c r="P940" s="2"/>
    </row>
    <row r="941" spans="1:16" hidden="1" x14ac:dyDescent="0.2">
      <c r="A941">
        <v>9360</v>
      </c>
      <c r="B941">
        <v>1983</v>
      </c>
      <c r="C941" s="47">
        <f t="shared" ca="1" si="116"/>
        <v>41</v>
      </c>
      <c r="D941" s="2" t="s">
        <v>23</v>
      </c>
      <c r="E941" s="2" t="s">
        <v>32</v>
      </c>
      <c r="F941" s="2" t="s">
        <v>2054</v>
      </c>
      <c r="G941" s="4" t="str">
        <f t="shared" si="123"/>
        <v>34,421.00</v>
      </c>
      <c r="H941" s="32">
        <f t="shared" si="117"/>
        <v>34421</v>
      </c>
      <c r="I941" s="2">
        <v>5207</v>
      </c>
      <c r="J941" s="2">
        <f t="shared" si="118"/>
        <v>34421</v>
      </c>
      <c r="K941" s="2">
        <f t="shared" si="119"/>
        <v>34421</v>
      </c>
      <c r="L941" s="2">
        <f t="shared" si="120"/>
        <v>34421</v>
      </c>
      <c r="M941" s="2">
        <f t="shared" si="121"/>
        <v>34421</v>
      </c>
      <c r="N941" s="2">
        <f t="shared" si="122"/>
        <v>34421</v>
      </c>
      <c r="O941" s="96">
        <f t="shared" si="122"/>
        <v>34421</v>
      </c>
      <c r="P941" s="2"/>
    </row>
    <row r="942" spans="1:16" hidden="1" x14ac:dyDescent="0.2">
      <c r="A942">
        <v>4679</v>
      </c>
      <c r="B942">
        <v>1978</v>
      </c>
      <c r="C942" s="47">
        <f t="shared" ca="1" si="116"/>
        <v>46</v>
      </c>
      <c r="D942" s="2" t="s">
        <v>23</v>
      </c>
      <c r="E942" s="2" t="s">
        <v>32</v>
      </c>
      <c r="F942" s="2" t="s">
        <v>2058</v>
      </c>
      <c r="G942" s="4" t="str">
        <f t="shared" si="123"/>
        <v>49,678.00</v>
      </c>
      <c r="H942" s="32">
        <f t="shared" si="117"/>
        <v>49678</v>
      </c>
      <c r="I942" s="2">
        <v>9360</v>
      </c>
      <c r="J942" s="2">
        <f t="shared" si="118"/>
        <v>49678</v>
      </c>
      <c r="K942" s="2">
        <f t="shared" si="119"/>
        <v>49678</v>
      </c>
      <c r="L942" s="2">
        <f t="shared" si="120"/>
        <v>49678</v>
      </c>
      <c r="M942" s="2">
        <f t="shared" si="121"/>
        <v>49678</v>
      </c>
      <c r="N942" s="2">
        <f t="shared" si="122"/>
        <v>49678</v>
      </c>
      <c r="O942" s="96">
        <f t="shared" si="122"/>
        <v>49678</v>
      </c>
      <c r="P942" s="2"/>
    </row>
    <row r="943" spans="1:16" hidden="1" x14ac:dyDescent="0.2">
      <c r="A943">
        <v>1340</v>
      </c>
      <c r="B943">
        <v>1987</v>
      </c>
      <c r="C943" s="47">
        <f t="shared" ca="1" si="116"/>
        <v>37</v>
      </c>
      <c r="D943" s="2" t="s">
        <v>23</v>
      </c>
      <c r="E943" s="2" t="s">
        <v>32</v>
      </c>
      <c r="F943" s="2" t="s">
        <v>2067</v>
      </c>
      <c r="G943" s="4" t="str">
        <f t="shared" si="123"/>
        <v>44,689.00</v>
      </c>
      <c r="H943" s="32">
        <f t="shared" si="117"/>
        <v>44689</v>
      </c>
      <c r="I943" s="2">
        <v>4679</v>
      </c>
      <c r="J943" s="2">
        <f t="shared" si="118"/>
        <v>44689</v>
      </c>
      <c r="K943" s="2">
        <f t="shared" si="119"/>
        <v>44689</v>
      </c>
      <c r="L943" s="2">
        <f t="shared" si="120"/>
        <v>44689</v>
      </c>
      <c r="M943" s="2">
        <f t="shared" si="121"/>
        <v>44689</v>
      </c>
      <c r="N943" s="2">
        <f t="shared" si="122"/>
        <v>44689</v>
      </c>
      <c r="O943" s="96">
        <f t="shared" si="122"/>
        <v>44689</v>
      </c>
      <c r="P943" s="2"/>
    </row>
    <row r="944" spans="1:16" hidden="1" x14ac:dyDescent="0.2">
      <c r="A944">
        <v>10839</v>
      </c>
      <c r="B944">
        <v>1977</v>
      </c>
      <c r="C944" s="47">
        <f t="shared" ca="1" si="116"/>
        <v>47</v>
      </c>
      <c r="D944" s="2" t="s">
        <v>43</v>
      </c>
      <c r="E944" s="2" t="s">
        <v>32</v>
      </c>
      <c r="F944" s="2" t="s">
        <v>2068</v>
      </c>
      <c r="G944" s="4" t="str">
        <f t="shared" si="123"/>
        <v>23,162.00</v>
      </c>
      <c r="H944" s="32">
        <f t="shared" si="117"/>
        <v>23162</v>
      </c>
      <c r="I944" s="2">
        <v>1340</v>
      </c>
      <c r="J944" s="2">
        <f t="shared" si="118"/>
        <v>23162</v>
      </c>
      <c r="K944" s="2">
        <f t="shared" si="119"/>
        <v>23162</v>
      </c>
      <c r="L944" s="2">
        <f t="shared" si="120"/>
        <v>23162</v>
      </c>
      <c r="M944" s="2">
        <f t="shared" si="121"/>
        <v>23162</v>
      </c>
      <c r="N944" s="2">
        <f t="shared" si="122"/>
        <v>23162</v>
      </c>
      <c r="O944" s="96">
        <f t="shared" si="122"/>
        <v>23162</v>
      </c>
      <c r="P944" s="2"/>
    </row>
    <row r="945" spans="1:16" hidden="1" x14ac:dyDescent="0.2">
      <c r="A945">
        <v>5303</v>
      </c>
      <c r="B945">
        <v>1975</v>
      </c>
      <c r="C945" s="47">
        <f t="shared" ca="1" si="116"/>
        <v>49</v>
      </c>
      <c r="D945" s="2" t="s">
        <v>23</v>
      </c>
      <c r="E945" s="2" t="s">
        <v>32</v>
      </c>
      <c r="F945" s="2" t="s">
        <v>2071</v>
      </c>
      <c r="G945" s="4" t="str">
        <f t="shared" si="123"/>
        <v>40,059.00</v>
      </c>
      <c r="H945" s="32">
        <f t="shared" si="117"/>
        <v>40059</v>
      </c>
      <c r="I945" s="2">
        <v>10839</v>
      </c>
      <c r="J945" s="2">
        <f t="shared" si="118"/>
        <v>40059</v>
      </c>
      <c r="K945" s="2">
        <f t="shared" si="119"/>
        <v>40059</v>
      </c>
      <c r="L945" s="2">
        <f t="shared" si="120"/>
        <v>40059</v>
      </c>
      <c r="M945" s="2">
        <f t="shared" si="121"/>
        <v>40059</v>
      </c>
      <c r="N945" s="2">
        <f t="shared" si="122"/>
        <v>40059</v>
      </c>
      <c r="O945" s="96">
        <f t="shared" si="122"/>
        <v>40059</v>
      </c>
      <c r="P945" s="2"/>
    </row>
    <row r="946" spans="1:16" hidden="1" x14ac:dyDescent="0.2">
      <c r="A946">
        <v>9829</v>
      </c>
      <c r="B946">
        <v>1979</v>
      </c>
      <c r="C946" s="47">
        <f t="shared" ca="1" si="116"/>
        <v>45</v>
      </c>
      <c r="D946" s="2" t="s">
        <v>23</v>
      </c>
      <c r="E946" s="2" t="s">
        <v>32</v>
      </c>
      <c r="F946" s="2" t="s">
        <v>2072</v>
      </c>
      <c r="G946" s="4" t="str">
        <f t="shared" si="123"/>
        <v>80,067.00</v>
      </c>
      <c r="H946" s="32">
        <f t="shared" si="117"/>
        <v>80067</v>
      </c>
      <c r="I946" s="2">
        <v>5303</v>
      </c>
      <c r="J946" s="2">
        <f t="shared" si="118"/>
        <v>80067</v>
      </c>
      <c r="K946" s="2">
        <f t="shared" si="119"/>
        <v>80067</v>
      </c>
      <c r="L946" s="2">
        <f t="shared" si="120"/>
        <v>80067</v>
      </c>
      <c r="M946" s="2">
        <f t="shared" si="121"/>
        <v>80067</v>
      </c>
      <c r="N946" s="2">
        <f t="shared" si="122"/>
        <v>80067</v>
      </c>
      <c r="O946" s="96">
        <f t="shared" si="122"/>
        <v>80067</v>
      </c>
      <c r="P946" s="2"/>
    </row>
    <row r="947" spans="1:16" hidden="1" x14ac:dyDescent="0.2">
      <c r="A947">
        <v>10469</v>
      </c>
      <c r="B947">
        <v>1982</v>
      </c>
      <c r="C947" s="47">
        <f t="shared" ca="1" si="116"/>
        <v>42</v>
      </c>
      <c r="D947" s="2" t="s">
        <v>40</v>
      </c>
      <c r="E947" s="2" t="s">
        <v>32</v>
      </c>
      <c r="F947" s="2" t="s">
        <v>2075</v>
      </c>
      <c r="G947" s="4" t="str">
        <f t="shared" si="123"/>
        <v>66,334.00</v>
      </c>
      <c r="H947" s="32">
        <f t="shared" si="117"/>
        <v>66334</v>
      </c>
      <c r="I947" s="2">
        <v>9829</v>
      </c>
      <c r="J947" s="2">
        <f t="shared" si="118"/>
        <v>66334</v>
      </c>
      <c r="K947" s="2">
        <f t="shared" si="119"/>
        <v>66334</v>
      </c>
      <c r="L947" s="2">
        <f t="shared" si="120"/>
        <v>66334</v>
      </c>
      <c r="M947" s="2">
        <f t="shared" si="121"/>
        <v>66334</v>
      </c>
      <c r="N947" s="2">
        <f t="shared" si="122"/>
        <v>66334</v>
      </c>
      <c r="O947" s="96">
        <f t="shared" si="122"/>
        <v>66334</v>
      </c>
      <c r="P947" s="2"/>
    </row>
    <row r="948" spans="1:16" hidden="1" x14ac:dyDescent="0.2">
      <c r="A948">
        <v>3602</v>
      </c>
      <c r="B948">
        <v>1959</v>
      </c>
      <c r="C948" s="47">
        <f t="shared" ca="1" si="116"/>
        <v>65</v>
      </c>
      <c r="D948" s="2" t="s">
        <v>40</v>
      </c>
      <c r="E948" s="2" t="s">
        <v>32</v>
      </c>
      <c r="F948" s="2" t="s">
        <v>2079</v>
      </c>
      <c r="G948" s="4" t="str">
        <f t="shared" si="123"/>
        <v>69,098.00</v>
      </c>
      <c r="H948" s="32">
        <f t="shared" si="117"/>
        <v>69098</v>
      </c>
      <c r="I948" s="2">
        <v>10469</v>
      </c>
      <c r="J948" s="2">
        <f t="shared" si="118"/>
        <v>69098</v>
      </c>
      <c r="K948" s="2">
        <f t="shared" si="119"/>
        <v>69098</v>
      </c>
      <c r="L948" s="2">
        <f t="shared" si="120"/>
        <v>69098</v>
      </c>
      <c r="M948" s="2">
        <f t="shared" si="121"/>
        <v>69098</v>
      </c>
      <c r="N948" s="2">
        <f t="shared" si="122"/>
        <v>69098</v>
      </c>
      <c r="O948" s="96">
        <f t="shared" si="122"/>
        <v>69098</v>
      </c>
      <c r="P948" s="2"/>
    </row>
    <row r="949" spans="1:16" hidden="1" x14ac:dyDescent="0.2">
      <c r="A949">
        <v>4756</v>
      </c>
      <c r="B949">
        <v>1953</v>
      </c>
      <c r="C949" s="47">
        <f t="shared" ca="1" si="116"/>
        <v>71</v>
      </c>
      <c r="D949" s="2" t="s">
        <v>23</v>
      </c>
      <c r="E949" s="2" t="s">
        <v>32</v>
      </c>
      <c r="F949" s="2" t="s">
        <v>2081</v>
      </c>
      <c r="G949" s="4" t="str">
        <f t="shared" si="123"/>
        <v>17,688.00</v>
      </c>
      <c r="H949" s="32">
        <f t="shared" si="117"/>
        <v>17688</v>
      </c>
      <c r="I949" s="2">
        <v>3602</v>
      </c>
      <c r="J949" s="2">
        <f t="shared" si="118"/>
        <v>17688</v>
      </c>
      <c r="K949" s="2">
        <f t="shared" si="119"/>
        <v>17688</v>
      </c>
      <c r="L949" s="2">
        <f t="shared" si="120"/>
        <v>17688</v>
      </c>
      <c r="M949" s="2">
        <f t="shared" si="121"/>
        <v>17688</v>
      </c>
      <c r="N949" s="2">
        <f t="shared" si="122"/>
        <v>17688</v>
      </c>
      <c r="O949" s="96">
        <f t="shared" si="122"/>
        <v>17688</v>
      </c>
      <c r="P949" s="2"/>
    </row>
    <row r="950" spans="1:16" hidden="1" x14ac:dyDescent="0.2">
      <c r="A950">
        <v>8181</v>
      </c>
      <c r="B950">
        <v>1979</v>
      </c>
      <c r="C950" s="47">
        <f t="shared" ca="1" si="116"/>
        <v>45</v>
      </c>
      <c r="D950" s="2" t="s">
        <v>118</v>
      </c>
      <c r="E950" s="2" t="s">
        <v>32</v>
      </c>
      <c r="F950" s="2" t="s">
        <v>2082</v>
      </c>
      <c r="G950" s="4" t="str">
        <f t="shared" si="123"/>
        <v>25,443.00</v>
      </c>
      <c r="H950" s="32">
        <f t="shared" si="117"/>
        <v>25443</v>
      </c>
      <c r="I950" s="2">
        <v>4756</v>
      </c>
      <c r="J950" s="2">
        <f t="shared" si="118"/>
        <v>25443</v>
      </c>
      <c r="K950" s="2">
        <f t="shared" si="119"/>
        <v>25443</v>
      </c>
      <c r="L950" s="2">
        <f t="shared" si="120"/>
        <v>25443</v>
      </c>
      <c r="M950" s="2">
        <f t="shared" si="121"/>
        <v>25443</v>
      </c>
      <c r="N950" s="2">
        <f t="shared" si="122"/>
        <v>25443</v>
      </c>
      <c r="O950" s="96">
        <f t="shared" si="122"/>
        <v>25443</v>
      </c>
      <c r="P950" s="2"/>
    </row>
    <row r="951" spans="1:16" hidden="1" x14ac:dyDescent="0.2">
      <c r="A951">
        <v>6958</v>
      </c>
      <c r="B951">
        <v>1978</v>
      </c>
      <c r="C951" s="47">
        <f t="shared" ca="1" si="116"/>
        <v>46</v>
      </c>
      <c r="D951" s="2" t="s">
        <v>40</v>
      </c>
      <c r="E951" s="2" t="s">
        <v>32</v>
      </c>
      <c r="F951" s="2" t="s">
        <v>29</v>
      </c>
      <c r="G951" s="4" t="str">
        <f t="shared" si="123"/>
        <v>57,091.00</v>
      </c>
      <c r="H951" s="32">
        <f t="shared" si="117"/>
        <v>57091</v>
      </c>
      <c r="I951" s="2">
        <v>8181</v>
      </c>
      <c r="J951" s="2">
        <f t="shared" si="118"/>
        <v>57091</v>
      </c>
      <c r="K951" s="2">
        <f t="shared" si="119"/>
        <v>57091</v>
      </c>
      <c r="L951" s="2">
        <f t="shared" si="120"/>
        <v>57091</v>
      </c>
      <c r="M951" s="2">
        <f t="shared" si="121"/>
        <v>57091</v>
      </c>
      <c r="N951" s="2">
        <f t="shared" si="122"/>
        <v>57091</v>
      </c>
      <c r="O951" s="96">
        <f t="shared" si="122"/>
        <v>57091</v>
      </c>
      <c r="P951" s="2"/>
    </row>
    <row r="952" spans="1:16" hidden="1" x14ac:dyDescent="0.2">
      <c r="A952">
        <v>10856</v>
      </c>
      <c r="B952">
        <v>1981</v>
      </c>
      <c r="C952" s="47">
        <f t="shared" ca="1" si="116"/>
        <v>43</v>
      </c>
      <c r="D952" s="2" t="s">
        <v>43</v>
      </c>
      <c r="E952" s="2" t="s">
        <v>32</v>
      </c>
      <c r="F952" s="2" t="s">
        <v>2084</v>
      </c>
      <c r="G952" s="4" t="str">
        <f t="shared" si="123"/>
        <v>51,111.00</v>
      </c>
      <c r="H952" s="32">
        <f t="shared" si="117"/>
        <v>51111</v>
      </c>
      <c r="I952" s="2">
        <v>6958</v>
      </c>
      <c r="J952" s="2">
        <f t="shared" si="118"/>
        <v>51111</v>
      </c>
      <c r="K952" s="2">
        <f t="shared" si="119"/>
        <v>51111</v>
      </c>
      <c r="L952" s="2">
        <f t="shared" si="120"/>
        <v>51111</v>
      </c>
      <c r="M952" s="2">
        <f t="shared" si="121"/>
        <v>51111</v>
      </c>
      <c r="N952" s="2">
        <f t="shared" si="122"/>
        <v>51111</v>
      </c>
      <c r="O952" s="96">
        <f t="shared" si="122"/>
        <v>51111</v>
      </c>
      <c r="P952" s="2"/>
    </row>
    <row r="953" spans="1:16" hidden="1" x14ac:dyDescent="0.2">
      <c r="A953">
        <v>3321</v>
      </c>
      <c r="B953">
        <v>1968</v>
      </c>
      <c r="C953" s="47">
        <f t="shared" ca="1" si="116"/>
        <v>56</v>
      </c>
      <c r="D953" s="2" t="s">
        <v>53</v>
      </c>
      <c r="E953" s="2" t="s">
        <v>32</v>
      </c>
      <c r="F953" s="2" t="s">
        <v>2086</v>
      </c>
      <c r="G953" s="4" t="str">
        <f t="shared" si="123"/>
        <v>56,850.00</v>
      </c>
      <c r="H953" s="32">
        <f t="shared" si="117"/>
        <v>56850</v>
      </c>
      <c r="I953" s="2">
        <v>10856</v>
      </c>
      <c r="J953" s="2">
        <f t="shared" si="118"/>
        <v>56850</v>
      </c>
      <c r="K953" s="2">
        <f t="shared" si="119"/>
        <v>56850</v>
      </c>
      <c r="L953" s="2">
        <f t="shared" si="120"/>
        <v>56850</v>
      </c>
      <c r="M953" s="2">
        <f t="shared" si="121"/>
        <v>56850</v>
      </c>
      <c r="N953" s="2">
        <f t="shared" si="122"/>
        <v>56850</v>
      </c>
      <c r="O953" s="96">
        <f t="shared" si="122"/>
        <v>56850</v>
      </c>
      <c r="P953" s="2"/>
    </row>
    <row r="954" spans="1:16" hidden="1" x14ac:dyDescent="0.2">
      <c r="A954">
        <v>5394</v>
      </c>
      <c r="B954">
        <v>1980</v>
      </c>
      <c r="C954" s="47">
        <f t="shared" ca="1" si="116"/>
        <v>44</v>
      </c>
      <c r="D954" s="2" t="s">
        <v>43</v>
      </c>
      <c r="E954" s="2" t="s">
        <v>32</v>
      </c>
      <c r="F954" s="2" t="s">
        <v>2088</v>
      </c>
      <c r="G954" s="4" t="str">
        <f t="shared" si="123"/>
        <v>23,148.00</v>
      </c>
      <c r="H954" s="32">
        <f t="shared" si="117"/>
        <v>23148</v>
      </c>
      <c r="I954" s="2">
        <v>3321</v>
      </c>
      <c r="J954" s="2">
        <f t="shared" si="118"/>
        <v>23148</v>
      </c>
      <c r="K954" s="2">
        <f t="shared" si="119"/>
        <v>23148</v>
      </c>
      <c r="L954" s="2">
        <f t="shared" si="120"/>
        <v>23148</v>
      </c>
      <c r="M954" s="2">
        <f t="shared" si="121"/>
        <v>23148</v>
      </c>
      <c r="N954" s="2">
        <f t="shared" si="122"/>
        <v>23148</v>
      </c>
      <c r="O954" s="96">
        <f t="shared" si="122"/>
        <v>23148</v>
      </c>
      <c r="P954" s="2"/>
    </row>
    <row r="955" spans="1:16" hidden="1" x14ac:dyDescent="0.2">
      <c r="A955">
        <v>433</v>
      </c>
      <c r="B955">
        <v>1959</v>
      </c>
      <c r="C955" s="47">
        <f t="shared" ca="1" si="116"/>
        <v>65</v>
      </c>
      <c r="D955" s="2" t="s">
        <v>23</v>
      </c>
      <c r="E955" s="2" t="s">
        <v>32</v>
      </c>
      <c r="F955" s="2" t="s">
        <v>2089</v>
      </c>
      <c r="G955" s="4" t="str">
        <f t="shared" si="123"/>
        <v>82,224.00</v>
      </c>
      <c r="H955" s="32">
        <f t="shared" si="117"/>
        <v>82224</v>
      </c>
      <c r="I955" s="2">
        <v>5394</v>
      </c>
      <c r="J955" s="2">
        <f t="shared" si="118"/>
        <v>82224</v>
      </c>
      <c r="K955" s="2">
        <f t="shared" si="119"/>
        <v>82224</v>
      </c>
      <c r="L955" s="2">
        <f t="shared" si="120"/>
        <v>82224</v>
      </c>
      <c r="M955" s="2">
        <f t="shared" si="121"/>
        <v>82224</v>
      </c>
      <c r="N955" s="2">
        <f t="shared" si="122"/>
        <v>82224</v>
      </c>
      <c r="O955" s="96">
        <f t="shared" si="122"/>
        <v>82224</v>
      </c>
      <c r="P955" s="2"/>
    </row>
    <row r="956" spans="1:16" hidden="1" x14ac:dyDescent="0.2">
      <c r="A956">
        <v>6320</v>
      </c>
      <c r="B956">
        <v>1977</v>
      </c>
      <c r="C956" s="47">
        <f t="shared" ca="1" si="116"/>
        <v>47</v>
      </c>
      <c r="D956" s="2" t="s">
        <v>40</v>
      </c>
      <c r="E956" s="2" t="s">
        <v>32</v>
      </c>
      <c r="F956" s="2" t="s">
        <v>2090</v>
      </c>
      <c r="G956" s="4" t="str">
        <f t="shared" si="123"/>
        <v>61,917.00</v>
      </c>
      <c r="H956" s="32">
        <f t="shared" si="117"/>
        <v>61917</v>
      </c>
      <c r="I956" s="2">
        <v>433</v>
      </c>
      <c r="J956" s="2">
        <f t="shared" si="118"/>
        <v>61917</v>
      </c>
      <c r="K956" s="2">
        <f t="shared" si="119"/>
        <v>61917</v>
      </c>
      <c r="L956" s="2">
        <f t="shared" si="120"/>
        <v>61917</v>
      </c>
      <c r="M956" s="2">
        <f t="shared" si="121"/>
        <v>61917</v>
      </c>
      <c r="N956" s="2">
        <f t="shared" si="122"/>
        <v>61917</v>
      </c>
      <c r="O956" s="96">
        <f t="shared" si="122"/>
        <v>61917</v>
      </c>
      <c r="P956" s="2"/>
    </row>
    <row r="957" spans="1:16" hidden="1" x14ac:dyDescent="0.2">
      <c r="A957">
        <v>5376</v>
      </c>
      <c r="B957">
        <v>1980</v>
      </c>
      <c r="C957" s="47">
        <f t="shared" ca="1" si="116"/>
        <v>44</v>
      </c>
      <c r="D957" s="2" t="s">
        <v>23</v>
      </c>
      <c r="E957" s="2" t="s">
        <v>32</v>
      </c>
      <c r="F957" s="2" t="s">
        <v>2098</v>
      </c>
      <c r="G957" s="4" t="str">
        <f t="shared" si="123"/>
        <v>74,268.00</v>
      </c>
      <c r="H957" s="32">
        <f t="shared" si="117"/>
        <v>74268</v>
      </c>
      <c r="I957" s="2">
        <v>6320</v>
      </c>
      <c r="J957" s="2">
        <f t="shared" si="118"/>
        <v>74268</v>
      </c>
      <c r="K957" s="2">
        <f t="shared" si="119"/>
        <v>74268</v>
      </c>
      <c r="L957" s="2">
        <f t="shared" si="120"/>
        <v>74268</v>
      </c>
      <c r="M957" s="2">
        <f t="shared" si="121"/>
        <v>74268</v>
      </c>
      <c r="N957" s="2">
        <f t="shared" si="122"/>
        <v>74268</v>
      </c>
      <c r="O957" s="96">
        <f t="shared" si="122"/>
        <v>74268</v>
      </c>
      <c r="P957" s="2"/>
    </row>
    <row r="958" spans="1:16" hidden="1" x14ac:dyDescent="0.2">
      <c r="A958">
        <v>1867</v>
      </c>
      <c r="B958">
        <v>1958</v>
      </c>
      <c r="C958" s="47">
        <f t="shared" ca="1" si="116"/>
        <v>66</v>
      </c>
      <c r="D958" s="2" t="s">
        <v>40</v>
      </c>
      <c r="E958" s="2" t="s">
        <v>32</v>
      </c>
      <c r="F958" s="2" t="s">
        <v>2104</v>
      </c>
      <c r="G958" s="4" t="str">
        <f t="shared" si="123"/>
        <v>23,626.00</v>
      </c>
      <c r="H958" s="32">
        <f t="shared" si="117"/>
        <v>23626</v>
      </c>
      <c r="I958" s="2">
        <v>5376</v>
      </c>
      <c r="J958" s="2">
        <f t="shared" si="118"/>
        <v>23626</v>
      </c>
      <c r="K958" s="2">
        <f t="shared" si="119"/>
        <v>23626</v>
      </c>
      <c r="L958" s="2">
        <f t="shared" si="120"/>
        <v>23626</v>
      </c>
      <c r="M958" s="2">
        <f t="shared" si="121"/>
        <v>23626</v>
      </c>
      <c r="N958" s="2">
        <f t="shared" si="122"/>
        <v>23626</v>
      </c>
      <c r="O958" s="96">
        <f t="shared" si="122"/>
        <v>23626</v>
      </c>
      <c r="P958" s="2"/>
    </row>
    <row r="959" spans="1:16" hidden="1" x14ac:dyDescent="0.2">
      <c r="A959">
        <v>4324</v>
      </c>
      <c r="B959">
        <v>1990</v>
      </c>
      <c r="C959" s="47">
        <f t="shared" ca="1" si="116"/>
        <v>34</v>
      </c>
      <c r="D959" s="2" t="s">
        <v>23</v>
      </c>
      <c r="E959" s="2" t="s">
        <v>32</v>
      </c>
      <c r="F959" s="2" t="s">
        <v>2106</v>
      </c>
      <c r="G959" s="4" t="str">
        <f t="shared" si="123"/>
        <v>81,168.00</v>
      </c>
      <c r="H959" s="32">
        <f t="shared" si="117"/>
        <v>81168</v>
      </c>
      <c r="I959" s="2">
        <v>1867</v>
      </c>
      <c r="J959" s="2">
        <f t="shared" si="118"/>
        <v>81168</v>
      </c>
      <c r="K959" s="2">
        <f t="shared" si="119"/>
        <v>81168</v>
      </c>
      <c r="L959" s="2">
        <f t="shared" si="120"/>
        <v>81168</v>
      </c>
      <c r="M959" s="2">
        <f t="shared" si="121"/>
        <v>81168</v>
      </c>
      <c r="N959" s="2">
        <f t="shared" si="122"/>
        <v>81168</v>
      </c>
      <c r="O959" s="96">
        <f t="shared" si="122"/>
        <v>81168</v>
      </c>
      <c r="P959" s="2"/>
    </row>
    <row r="960" spans="1:16" hidden="1" x14ac:dyDescent="0.2">
      <c r="A960">
        <v>3661</v>
      </c>
      <c r="B960">
        <v>1996</v>
      </c>
      <c r="C960" s="47">
        <f t="shared" ca="1" si="116"/>
        <v>28</v>
      </c>
      <c r="D960" s="2" t="s">
        <v>23</v>
      </c>
      <c r="E960" s="2" t="s">
        <v>32</v>
      </c>
      <c r="F960" s="2" t="s">
        <v>2107</v>
      </c>
      <c r="G960" s="4" t="str">
        <f t="shared" si="123"/>
        <v>27,244.00</v>
      </c>
      <c r="H960" s="32">
        <f t="shared" si="117"/>
        <v>27244</v>
      </c>
      <c r="I960" s="2">
        <v>4324</v>
      </c>
      <c r="J960" s="2">
        <f t="shared" si="118"/>
        <v>27244</v>
      </c>
      <c r="K960" s="2">
        <f t="shared" si="119"/>
        <v>27244</v>
      </c>
      <c r="L960" s="2">
        <f t="shared" si="120"/>
        <v>27244</v>
      </c>
      <c r="M960" s="2">
        <f t="shared" si="121"/>
        <v>27244</v>
      </c>
      <c r="N960" s="2">
        <f t="shared" si="122"/>
        <v>27244</v>
      </c>
      <c r="O960" s="96">
        <f t="shared" si="122"/>
        <v>27244</v>
      </c>
      <c r="P960" s="2"/>
    </row>
    <row r="961" spans="1:16" hidden="1" x14ac:dyDescent="0.2">
      <c r="A961">
        <v>521</v>
      </c>
      <c r="B961">
        <v>1986</v>
      </c>
      <c r="C961" s="47">
        <f t="shared" ca="1" si="116"/>
        <v>38</v>
      </c>
      <c r="D961" s="2" t="s">
        <v>53</v>
      </c>
      <c r="E961" s="2" t="s">
        <v>32</v>
      </c>
      <c r="F961" s="2" t="s">
        <v>2109</v>
      </c>
      <c r="G961" s="4" t="str">
        <f t="shared" si="123"/>
        <v>43,142.00</v>
      </c>
      <c r="H961" s="32">
        <f t="shared" si="117"/>
        <v>43142</v>
      </c>
      <c r="I961" s="2">
        <v>3661</v>
      </c>
      <c r="J961" s="2">
        <f t="shared" si="118"/>
        <v>43142</v>
      </c>
      <c r="K961" s="2">
        <f t="shared" si="119"/>
        <v>43142</v>
      </c>
      <c r="L961" s="2">
        <f t="shared" si="120"/>
        <v>43142</v>
      </c>
      <c r="M961" s="2">
        <f t="shared" si="121"/>
        <v>43142</v>
      </c>
      <c r="N961" s="2">
        <f t="shared" si="122"/>
        <v>43142</v>
      </c>
      <c r="O961" s="96">
        <f t="shared" si="122"/>
        <v>43142</v>
      </c>
      <c r="P961" s="2"/>
    </row>
    <row r="962" spans="1:16" hidden="1" x14ac:dyDescent="0.2">
      <c r="A962">
        <v>10403</v>
      </c>
      <c r="B962">
        <v>1979</v>
      </c>
      <c r="C962" s="47">
        <f t="shared" ca="1" si="116"/>
        <v>45</v>
      </c>
      <c r="D962" s="2" t="s">
        <v>23</v>
      </c>
      <c r="E962" s="2" t="s">
        <v>32</v>
      </c>
      <c r="F962" s="2" t="s">
        <v>2111</v>
      </c>
      <c r="G962" s="4" t="str">
        <f t="shared" si="123"/>
        <v>92,533.00</v>
      </c>
      <c r="H962" s="32">
        <f t="shared" si="117"/>
        <v>92533</v>
      </c>
      <c r="I962" s="2">
        <v>521</v>
      </c>
      <c r="J962" s="2">
        <f t="shared" si="118"/>
        <v>92533</v>
      </c>
      <c r="K962" s="2">
        <f t="shared" si="119"/>
        <v>92533</v>
      </c>
      <c r="L962" s="2">
        <f t="shared" si="120"/>
        <v>92533</v>
      </c>
      <c r="M962" s="2">
        <f t="shared" si="121"/>
        <v>92533</v>
      </c>
      <c r="N962" s="2">
        <f t="shared" si="122"/>
        <v>92533</v>
      </c>
      <c r="O962" s="96">
        <f t="shared" si="122"/>
        <v>92533</v>
      </c>
      <c r="P962" s="2"/>
    </row>
    <row r="963" spans="1:16" hidden="1" x14ac:dyDescent="0.2">
      <c r="A963">
        <v>7186</v>
      </c>
      <c r="B963">
        <v>1967</v>
      </c>
      <c r="C963" s="47">
        <f t="shared" ca="1" si="116"/>
        <v>57</v>
      </c>
      <c r="D963" s="2" t="s">
        <v>40</v>
      </c>
      <c r="E963" s="2" t="s">
        <v>32</v>
      </c>
      <c r="F963" s="2" t="s">
        <v>2115</v>
      </c>
      <c r="G963" s="4" t="str">
        <f t="shared" si="123"/>
        <v>40,233.00</v>
      </c>
      <c r="H963" s="32">
        <f t="shared" si="117"/>
        <v>40233</v>
      </c>
      <c r="I963" s="2">
        <v>10403</v>
      </c>
      <c r="J963" s="2">
        <f t="shared" si="118"/>
        <v>40233</v>
      </c>
      <c r="K963" s="2">
        <f t="shared" si="119"/>
        <v>40233</v>
      </c>
      <c r="L963" s="2">
        <f t="shared" si="120"/>
        <v>40233</v>
      </c>
      <c r="M963" s="2">
        <f t="shared" si="121"/>
        <v>40233</v>
      </c>
      <c r="N963" s="2">
        <f t="shared" si="122"/>
        <v>40233</v>
      </c>
      <c r="O963" s="96">
        <f t="shared" si="122"/>
        <v>40233</v>
      </c>
      <c r="P963" s="2"/>
    </row>
    <row r="964" spans="1:16" hidden="1" x14ac:dyDescent="0.2">
      <c r="A964">
        <v>4329</v>
      </c>
      <c r="B964">
        <v>1985</v>
      </c>
      <c r="C964" s="47">
        <f t="shared" ref="C964:C1027" ca="1" si="124">(YEAR(NOW())-B964)</f>
        <v>39</v>
      </c>
      <c r="D964" s="2" t="s">
        <v>43</v>
      </c>
      <c r="E964" s="2" t="s">
        <v>32</v>
      </c>
      <c r="F964" s="2" t="s">
        <v>2116</v>
      </c>
      <c r="G964" s="4" t="str">
        <f t="shared" si="123"/>
        <v>46,831.00</v>
      </c>
      <c r="H964" s="32">
        <f t="shared" ref="H964:H1027" si="125">VALUE(G964)</f>
        <v>46831</v>
      </c>
      <c r="I964" s="2">
        <v>7186</v>
      </c>
      <c r="J964" s="2">
        <f t="shared" ref="J964:J1027" si="126">IF(AND($D964="Basic",$H964&lt;10000),$V$29,$H964)</f>
        <v>46831</v>
      </c>
      <c r="K964" s="2">
        <f t="shared" ref="K964:K1027" si="127">IF(AND($D964="Graduation",J964&lt;10000),$V$30,J964)</f>
        <v>46831</v>
      </c>
      <c r="L964" s="2">
        <f t="shared" ref="L964:L1027" si="128">IF(AND($D964="2n Cycle",K964&lt;10000),$V$31,K964)</f>
        <v>46831</v>
      </c>
      <c r="M964" s="2">
        <f t="shared" ref="M964:M1027" si="129">IF(AND($D964="Master",L964&lt;10000),$V$32,L964)</f>
        <v>46831</v>
      </c>
      <c r="N964" s="2">
        <f t="shared" ref="N964:O1027" si="130">IF(AND($D964="PhD",M964&lt;10000),$V$33,M964)</f>
        <v>46831</v>
      </c>
      <c r="O964" s="96">
        <f t="shared" si="130"/>
        <v>46831</v>
      </c>
      <c r="P964" s="2"/>
    </row>
    <row r="965" spans="1:16" hidden="1" x14ac:dyDescent="0.2">
      <c r="A965">
        <v>4394</v>
      </c>
      <c r="B965">
        <v>1966</v>
      </c>
      <c r="C965" s="47">
        <f t="shared" ca="1" si="124"/>
        <v>58</v>
      </c>
      <c r="D965" s="2" t="s">
        <v>23</v>
      </c>
      <c r="E965" s="2" t="s">
        <v>32</v>
      </c>
      <c r="F965" s="2" t="s">
        <v>2120</v>
      </c>
      <c r="G965" s="4" t="str">
        <f t="shared" ref="G965:G1028" si="131">REPLACE(F965,1,1,"")</f>
        <v>55,759.00</v>
      </c>
      <c r="H965" s="32">
        <f t="shared" si="125"/>
        <v>55759</v>
      </c>
      <c r="I965" s="2">
        <v>4329</v>
      </c>
      <c r="J965" s="2">
        <f t="shared" si="126"/>
        <v>55759</v>
      </c>
      <c r="K965" s="2">
        <f t="shared" si="127"/>
        <v>55759</v>
      </c>
      <c r="L965" s="2">
        <f t="shared" si="128"/>
        <v>55759</v>
      </c>
      <c r="M965" s="2">
        <f t="shared" si="129"/>
        <v>55759</v>
      </c>
      <c r="N965" s="2">
        <f t="shared" si="130"/>
        <v>55759</v>
      </c>
      <c r="O965" s="96">
        <f t="shared" si="130"/>
        <v>55759</v>
      </c>
      <c r="P965" s="2"/>
    </row>
    <row r="966" spans="1:16" hidden="1" x14ac:dyDescent="0.2">
      <c r="A966">
        <v>1717</v>
      </c>
      <c r="B966">
        <v>1989</v>
      </c>
      <c r="C966" s="47">
        <f t="shared" ca="1" si="124"/>
        <v>35</v>
      </c>
      <c r="D966" s="2" t="s">
        <v>53</v>
      </c>
      <c r="E966" s="2" t="s">
        <v>32</v>
      </c>
      <c r="F966" s="2" t="s">
        <v>2126</v>
      </c>
      <c r="G966" s="4" t="str">
        <f t="shared" si="131"/>
        <v>44,159.00</v>
      </c>
      <c r="H966" s="32">
        <f t="shared" si="125"/>
        <v>44159</v>
      </c>
      <c r="I966" s="2">
        <v>4394</v>
      </c>
      <c r="J966" s="2">
        <f t="shared" si="126"/>
        <v>44159</v>
      </c>
      <c r="K966" s="2">
        <f t="shared" si="127"/>
        <v>44159</v>
      </c>
      <c r="L966" s="2">
        <f t="shared" si="128"/>
        <v>44159</v>
      </c>
      <c r="M966" s="2">
        <f t="shared" si="129"/>
        <v>44159</v>
      </c>
      <c r="N966" s="2">
        <f t="shared" si="130"/>
        <v>44159</v>
      </c>
      <c r="O966" s="96">
        <f t="shared" si="130"/>
        <v>44159</v>
      </c>
      <c r="P966" s="2"/>
    </row>
    <row r="967" spans="1:16" hidden="1" x14ac:dyDescent="0.2">
      <c r="A967">
        <v>1016</v>
      </c>
      <c r="B967">
        <v>1960</v>
      </c>
      <c r="C967" s="47">
        <f t="shared" ca="1" si="124"/>
        <v>64</v>
      </c>
      <c r="D967" s="2" t="s">
        <v>23</v>
      </c>
      <c r="E967" s="2" t="s">
        <v>32</v>
      </c>
      <c r="F967" s="2" t="s">
        <v>2132</v>
      </c>
      <c r="G967" s="4" t="str">
        <f t="shared" si="131"/>
        <v>71,866.00</v>
      </c>
      <c r="H967" s="32">
        <f t="shared" si="125"/>
        <v>71866</v>
      </c>
      <c r="I967" s="2">
        <v>1717</v>
      </c>
      <c r="J967" s="2">
        <f t="shared" si="126"/>
        <v>71866</v>
      </c>
      <c r="K967" s="2">
        <f t="shared" si="127"/>
        <v>71866</v>
      </c>
      <c r="L967" s="2">
        <f t="shared" si="128"/>
        <v>71866</v>
      </c>
      <c r="M967" s="2">
        <f t="shared" si="129"/>
        <v>71866</v>
      </c>
      <c r="N967" s="2">
        <f t="shared" si="130"/>
        <v>71866</v>
      </c>
      <c r="O967" s="96">
        <f t="shared" si="130"/>
        <v>71866</v>
      </c>
      <c r="P967" s="2"/>
    </row>
    <row r="968" spans="1:16" hidden="1" x14ac:dyDescent="0.2">
      <c r="A968">
        <v>3783</v>
      </c>
      <c r="B968">
        <v>1960</v>
      </c>
      <c r="C968" s="47">
        <f t="shared" ca="1" si="124"/>
        <v>64</v>
      </c>
      <c r="D968" s="2" t="s">
        <v>40</v>
      </c>
      <c r="E968" s="2" t="s">
        <v>32</v>
      </c>
      <c r="F968" s="2" t="s">
        <v>2136</v>
      </c>
      <c r="G968" s="4" t="str">
        <f t="shared" si="131"/>
        <v>156,924.00</v>
      </c>
      <c r="H968" s="32">
        <f t="shared" si="125"/>
        <v>156924</v>
      </c>
      <c r="I968" s="2">
        <v>1016</v>
      </c>
      <c r="J968" s="2">
        <f t="shared" si="126"/>
        <v>156924</v>
      </c>
      <c r="K968" s="2">
        <f t="shared" si="127"/>
        <v>156924</v>
      </c>
      <c r="L968" s="2">
        <f t="shared" si="128"/>
        <v>156924</v>
      </c>
      <c r="M968" s="2">
        <f t="shared" si="129"/>
        <v>156924</v>
      </c>
      <c r="N968" s="2">
        <f t="shared" si="130"/>
        <v>156924</v>
      </c>
      <c r="O968" s="96">
        <f t="shared" si="130"/>
        <v>156924</v>
      </c>
      <c r="P968" s="2"/>
    </row>
    <row r="969" spans="1:16" hidden="1" x14ac:dyDescent="0.2">
      <c r="A969">
        <v>5848</v>
      </c>
      <c r="B969">
        <v>1971</v>
      </c>
      <c r="C969" s="47">
        <f t="shared" ca="1" si="124"/>
        <v>53</v>
      </c>
      <c r="D969" s="2" t="s">
        <v>23</v>
      </c>
      <c r="E969" s="2" t="s">
        <v>32</v>
      </c>
      <c r="F969" s="2" t="s">
        <v>2141</v>
      </c>
      <c r="G969" s="4" t="str">
        <f t="shared" si="131"/>
        <v>76,998.00</v>
      </c>
      <c r="H969" s="32">
        <f t="shared" si="125"/>
        <v>76998</v>
      </c>
      <c r="I969" s="2">
        <v>3783</v>
      </c>
      <c r="J969" s="2">
        <f t="shared" si="126"/>
        <v>76998</v>
      </c>
      <c r="K969" s="2">
        <f t="shared" si="127"/>
        <v>76998</v>
      </c>
      <c r="L969" s="2">
        <f t="shared" si="128"/>
        <v>76998</v>
      </c>
      <c r="M969" s="2">
        <f t="shared" si="129"/>
        <v>76998</v>
      </c>
      <c r="N969" s="2">
        <f t="shared" si="130"/>
        <v>76998</v>
      </c>
      <c r="O969" s="96">
        <f t="shared" si="130"/>
        <v>76998</v>
      </c>
      <c r="P969" s="2"/>
    </row>
    <row r="970" spans="1:16" hidden="1" x14ac:dyDescent="0.2">
      <c r="A970">
        <v>10727</v>
      </c>
      <c r="B970">
        <v>1971</v>
      </c>
      <c r="C970" s="47">
        <f t="shared" ca="1" si="124"/>
        <v>53</v>
      </c>
      <c r="D970" s="2" t="s">
        <v>23</v>
      </c>
      <c r="E970" s="2" t="s">
        <v>32</v>
      </c>
      <c r="F970" s="2" t="s">
        <v>2143</v>
      </c>
      <c r="G970" s="4" t="str">
        <f t="shared" si="131"/>
        <v>24,711.00</v>
      </c>
      <c r="H970" s="32">
        <f t="shared" si="125"/>
        <v>24711</v>
      </c>
      <c r="I970" s="2">
        <v>5848</v>
      </c>
      <c r="J970" s="2">
        <f t="shared" si="126"/>
        <v>24711</v>
      </c>
      <c r="K970" s="2">
        <f t="shared" si="127"/>
        <v>24711</v>
      </c>
      <c r="L970" s="2">
        <f t="shared" si="128"/>
        <v>24711</v>
      </c>
      <c r="M970" s="2">
        <f t="shared" si="129"/>
        <v>24711</v>
      </c>
      <c r="N970" s="2">
        <f t="shared" si="130"/>
        <v>24711</v>
      </c>
      <c r="O970" s="96">
        <f t="shared" si="130"/>
        <v>24711</v>
      </c>
      <c r="P970" s="2"/>
    </row>
    <row r="971" spans="1:16" hidden="1" x14ac:dyDescent="0.2">
      <c r="A971">
        <v>5299</v>
      </c>
      <c r="B971">
        <v>1971</v>
      </c>
      <c r="C971" s="47">
        <f t="shared" ca="1" si="124"/>
        <v>53</v>
      </c>
      <c r="D971" s="2" t="s">
        <v>40</v>
      </c>
      <c r="E971" s="2" t="s">
        <v>32</v>
      </c>
      <c r="F971" s="2" t="s">
        <v>2144</v>
      </c>
      <c r="G971" s="4" t="str">
        <f t="shared" si="131"/>
        <v>38,829.00</v>
      </c>
      <c r="H971" s="32">
        <f t="shared" si="125"/>
        <v>38829</v>
      </c>
      <c r="I971" s="2">
        <v>10727</v>
      </c>
      <c r="J971" s="2">
        <f t="shared" si="126"/>
        <v>38829</v>
      </c>
      <c r="K971" s="2">
        <f t="shared" si="127"/>
        <v>38829</v>
      </c>
      <c r="L971" s="2">
        <f t="shared" si="128"/>
        <v>38829</v>
      </c>
      <c r="M971" s="2">
        <f t="shared" si="129"/>
        <v>38829</v>
      </c>
      <c r="N971" s="2">
        <f t="shared" si="130"/>
        <v>38829</v>
      </c>
      <c r="O971" s="96">
        <f t="shared" si="130"/>
        <v>38829</v>
      </c>
      <c r="P971" s="2"/>
    </row>
    <row r="972" spans="1:16" hidden="1" x14ac:dyDescent="0.2">
      <c r="A972">
        <v>6872</v>
      </c>
      <c r="B972">
        <v>1975</v>
      </c>
      <c r="C972" s="47">
        <f t="shared" ca="1" si="124"/>
        <v>49</v>
      </c>
      <c r="D972" s="2" t="s">
        <v>23</v>
      </c>
      <c r="E972" s="2" t="s">
        <v>32</v>
      </c>
      <c r="F972" s="2" t="s">
        <v>2147</v>
      </c>
      <c r="G972" s="4" t="str">
        <f t="shared" si="131"/>
        <v>53,790.00</v>
      </c>
      <c r="H972" s="32">
        <f t="shared" si="125"/>
        <v>53790</v>
      </c>
      <c r="I972" s="2">
        <v>5299</v>
      </c>
      <c r="J972" s="2">
        <f t="shared" si="126"/>
        <v>53790</v>
      </c>
      <c r="K972" s="2">
        <f t="shared" si="127"/>
        <v>53790</v>
      </c>
      <c r="L972" s="2">
        <f t="shared" si="128"/>
        <v>53790</v>
      </c>
      <c r="M972" s="2">
        <f t="shared" si="129"/>
        <v>53790</v>
      </c>
      <c r="N972" s="2">
        <f t="shared" si="130"/>
        <v>53790</v>
      </c>
      <c r="O972" s="96">
        <f t="shared" si="130"/>
        <v>53790</v>
      </c>
      <c r="P972" s="2"/>
    </row>
    <row r="973" spans="1:16" hidden="1" x14ac:dyDescent="0.2">
      <c r="A973">
        <v>1143</v>
      </c>
      <c r="B973">
        <v>1973</v>
      </c>
      <c r="C973" s="47">
        <f t="shared" ca="1" si="124"/>
        <v>51</v>
      </c>
      <c r="D973" s="2" t="s">
        <v>23</v>
      </c>
      <c r="E973" s="2" t="s">
        <v>32</v>
      </c>
      <c r="F973" s="2" t="s">
        <v>2149</v>
      </c>
      <c r="G973" s="4" t="str">
        <f t="shared" si="131"/>
        <v>22,448.00</v>
      </c>
      <c r="H973" s="32">
        <f t="shared" si="125"/>
        <v>22448</v>
      </c>
      <c r="I973" s="2">
        <v>6872</v>
      </c>
      <c r="J973" s="2">
        <f t="shared" si="126"/>
        <v>22448</v>
      </c>
      <c r="K973" s="2">
        <f t="shared" si="127"/>
        <v>22448</v>
      </c>
      <c r="L973" s="2">
        <f t="shared" si="128"/>
        <v>22448</v>
      </c>
      <c r="M973" s="2">
        <f t="shared" si="129"/>
        <v>22448</v>
      </c>
      <c r="N973" s="2">
        <f t="shared" si="130"/>
        <v>22448</v>
      </c>
      <c r="O973" s="96">
        <f t="shared" si="130"/>
        <v>22448</v>
      </c>
      <c r="P973" s="2"/>
    </row>
    <row r="974" spans="1:16" hidden="1" x14ac:dyDescent="0.2">
      <c r="A974">
        <v>10381</v>
      </c>
      <c r="B974">
        <v>1980</v>
      </c>
      <c r="C974" s="47">
        <f t="shared" ca="1" si="124"/>
        <v>44</v>
      </c>
      <c r="D974" s="2" t="s">
        <v>23</v>
      </c>
      <c r="E974" s="2" t="s">
        <v>32</v>
      </c>
      <c r="F974" s="2" t="s">
        <v>2152</v>
      </c>
      <c r="G974" s="4" t="str">
        <f t="shared" si="131"/>
        <v>35,765.00</v>
      </c>
      <c r="H974" s="32">
        <f t="shared" si="125"/>
        <v>35765</v>
      </c>
      <c r="I974" s="2">
        <v>1143</v>
      </c>
      <c r="J974" s="2">
        <f t="shared" si="126"/>
        <v>35765</v>
      </c>
      <c r="K974" s="2">
        <f t="shared" si="127"/>
        <v>35765</v>
      </c>
      <c r="L974" s="2">
        <f t="shared" si="128"/>
        <v>35765</v>
      </c>
      <c r="M974" s="2">
        <f t="shared" si="129"/>
        <v>35765</v>
      </c>
      <c r="N974" s="2">
        <f t="shared" si="130"/>
        <v>35765</v>
      </c>
      <c r="O974" s="96">
        <f t="shared" si="130"/>
        <v>35765</v>
      </c>
      <c r="P974" s="2"/>
    </row>
    <row r="975" spans="1:16" hidden="1" x14ac:dyDescent="0.2">
      <c r="A975">
        <v>11007</v>
      </c>
      <c r="B975">
        <v>1969</v>
      </c>
      <c r="C975" s="47">
        <f t="shared" ca="1" si="124"/>
        <v>55</v>
      </c>
      <c r="D975" s="2" t="s">
        <v>23</v>
      </c>
      <c r="E975" s="2" t="s">
        <v>32</v>
      </c>
      <c r="F975" s="2" t="s">
        <v>2155</v>
      </c>
      <c r="G975" s="4" t="str">
        <f t="shared" si="131"/>
        <v>44,393.00</v>
      </c>
      <c r="H975" s="32">
        <f t="shared" si="125"/>
        <v>44393</v>
      </c>
      <c r="I975" s="2">
        <v>10381</v>
      </c>
      <c r="J975" s="2">
        <f t="shared" si="126"/>
        <v>44393</v>
      </c>
      <c r="K975" s="2">
        <f t="shared" si="127"/>
        <v>44393</v>
      </c>
      <c r="L975" s="2">
        <f t="shared" si="128"/>
        <v>44393</v>
      </c>
      <c r="M975" s="2">
        <f t="shared" si="129"/>
        <v>44393</v>
      </c>
      <c r="N975" s="2">
        <f t="shared" si="130"/>
        <v>44393</v>
      </c>
      <c r="O975" s="96">
        <f t="shared" si="130"/>
        <v>44393</v>
      </c>
      <c r="P975" s="2"/>
    </row>
    <row r="976" spans="1:16" hidden="1" x14ac:dyDescent="0.2">
      <c r="A976">
        <v>9145</v>
      </c>
      <c r="B976">
        <v>1973</v>
      </c>
      <c r="C976" s="47">
        <f t="shared" ca="1" si="124"/>
        <v>51</v>
      </c>
      <c r="D976" s="2" t="s">
        <v>40</v>
      </c>
      <c r="E976" s="2" t="s">
        <v>32</v>
      </c>
      <c r="F976" s="2" t="s">
        <v>2157</v>
      </c>
      <c r="G976" s="4" t="str">
        <f t="shared" si="131"/>
        <v>51,012.00</v>
      </c>
      <c r="H976" s="32">
        <f t="shared" si="125"/>
        <v>51012</v>
      </c>
      <c r="I976" s="2">
        <v>11007</v>
      </c>
      <c r="J976" s="2">
        <f t="shared" si="126"/>
        <v>51012</v>
      </c>
      <c r="K976" s="2">
        <f t="shared" si="127"/>
        <v>51012</v>
      </c>
      <c r="L976" s="2">
        <f t="shared" si="128"/>
        <v>51012</v>
      </c>
      <c r="M976" s="2">
        <f t="shared" si="129"/>
        <v>51012</v>
      </c>
      <c r="N976" s="2">
        <f t="shared" si="130"/>
        <v>51012</v>
      </c>
      <c r="O976" s="96">
        <f t="shared" si="130"/>
        <v>51012</v>
      </c>
      <c r="P976" s="2"/>
    </row>
    <row r="977" spans="1:16" hidden="1" x14ac:dyDescent="0.2">
      <c r="A977">
        <v>5267</v>
      </c>
      <c r="B977">
        <v>1971</v>
      </c>
      <c r="C977" s="47">
        <f t="shared" ca="1" si="124"/>
        <v>53</v>
      </c>
      <c r="D977" s="2" t="s">
        <v>40</v>
      </c>
      <c r="E977" s="2" t="s">
        <v>32</v>
      </c>
      <c r="F977" s="2" t="s">
        <v>2157</v>
      </c>
      <c r="G977" s="4" t="str">
        <f t="shared" si="131"/>
        <v>51,012.00</v>
      </c>
      <c r="H977" s="32">
        <f t="shared" si="125"/>
        <v>51012</v>
      </c>
      <c r="I977" s="2">
        <v>9145</v>
      </c>
      <c r="J977" s="2">
        <f t="shared" si="126"/>
        <v>51012</v>
      </c>
      <c r="K977" s="2">
        <f t="shared" si="127"/>
        <v>51012</v>
      </c>
      <c r="L977" s="2">
        <f t="shared" si="128"/>
        <v>51012</v>
      </c>
      <c r="M977" s="2">
        <f t="shared" si="129"/>
        <v>51012</v>
      </c>
      <c r="N977" s="2">
        <f t="shared" si="130"/>
        <v>51012</v>
      </c>
      <c r="O977" s="96">
        <f t="shared" si="130"/>
        <v>51012</v>
      </c>
      <c r="P977" s="2"/>
    </row>
    <row r="978" spans="1:16" hidden="1" x14ac:dyDescent="0.2">
      <c r="A978">
        <v>9738</v>
      </c>
      <c r="B978">
        <v>1987</v>
      </c>
      <c r="C978" s="47">
        <f t="shared" ca="1" si="124"/>
        <v>37</v>
      </c>
      <c r="D978" s="2" t="s">
        <v>23</v>
      </c>
      <c r="E978" s="2" t="s">
        <v>32</v>
      </c>
      <c r="F978" s="2" t="s">
        <v>2160</v>
      </c>
      <c r="G978" s="4" t="str">
        <f t="shared" si="131"/>
        <v>42,081.00</v>
      </c>
      <c r="H978" s="32">
        <f t="shared" si="125"/>
        <v>42081</v>
      </c>
      <c r="I978" s="2">
        <v>5267</v>
      </c>
      <c r="J978" s="2">
        <f t="shared" si="126"/>
        <v>42081</v>
      </c>
      <c r="K978" s="2">
        <f t="shared" si="127"/>
        <v>42081</v>
      </c>
      <c r="L978" s="2">
        <f t="shared" si="128"/>
        <v>42081</v>
      </c>
      <c r="M978" s="2">
        <f t="shared" si="129"/>
        <v>42081</v>
      </c>
      <c r="N978" s="2">
        <f t="shared" si="130"/>
        <v>42081</v>
      </c>
      <c r="O978" s="96">
        <f t="shared" si="130"/>
        <v>42081</v>
      </c>
      <c r="P978" s="2"/>
    </row>
    <row r="979" spans="1:16" hidden="1" x14ac:dyDescent="0.2">
      <c r="A979">
        <v>10212</v>
      </c>
      <c r="B979">
        <v>1987</v>
      </c>
      <c r="C979" s="47">
        <f t="shared" ca="1" si="124"/>
        <v>37</v>
      </c>
      <c r="D979" s="2" t="s">
        <v>43</v>
      </c>
      <c r="E979" s="2" t="s">
        <v>32</v>
      </c>
      <c r="F979" s="2" t="s">
        <v>2164</v>
      </c>
      <c r="G979" s="4" t="str">
        <f t="shared" si="131"/>
        <v>53,230.00</v>
      </c>
      <c r="H979" s="32">
        <f t="shared" si="125"/>
        <v>53230</v>
      </c>
      <c r="I979" s="2">
        <v>9738</v>
      </c>
      <c r="J979" s="2">
        <f t="shared" si="126"/>
        <v>53230</v>
      </c>
      <c r="K979" s="2">
        <f t="shared" si="127"/>
        <v>53230</v>
      </c>
      <c r="L979" s="2">
        <f t="shared" si="128"/>
        <v>53230</v>
      </c>
      <c r="M979" s="2">
        <f t="shared" si="129"/>
        <v>53230</v>
      </c>
      <c r="N979" s="2">
        <f t="shared" si="130"/>
        <v>53230</v>
      </c>
      <c r="O979" s="96">
        <f t="shared" si="130"/>
        <v>53230</v>
      </c>
      <c r="P979" s="2"/>
    </row>
    <row r="980" spans="1:16" hidden="1" x14ac:dyDescent="0.2">
      <c r="A980">
        <v>10010</v>
      </c>
      <c r="B980">
        <v>1954</v>
      </c>
      <c r="C980" s="47">
        <f t="shared" ca="1" si="124"/>
        <v>70</v>
      </c>
      <c r="D980" s="2" t="s">
        <v>43</v>
      </c>
      <c r="E980" s="2" t="s">
        <v>32</v>
      </c>
      <c r="F980" s="2" t="s">
        <v>2171</v>
      </c>
      <c r="G980" s="4" t="str">
        <f t="shared" si="131"/>
        <v>70,829.00</v>
      </c>
      <c r="H980" s="32">
        <f t="shared" si="125"/>
        <v>70829</v>
      </c>
      <c r="I980" s="2">
        <v>10212</v>
      </c>
      <c r="J980" s="2">
        <f t="shared" si="126"/>
        <v>70829</v>
      </c>
      <c r="K980" s="2">
        <f t="shared" si="127"/>
        <v>70829</v>
      </c>
      <c r="L980" s="2">
        <f t="shared" si="128"/>
        <v>70829</v>
      </c>
      <c r="M980" s="2">
        <f t="shared" si="129"/>
        <v>70829</v>
      </c>
      <c r="N980" s="2">
        <f t="shared" si="130"/>
        <v>70829</v>
      </c>
      <c r="O980" s="96">
        <f t="shared" si="130"/>
        <v>70829</v>
      </c>
      <c r="P980" s="2"/>
    </row>
    <row r="981" spans="1:16" hidden="1" x14ac:dyDescent="0.2">
      <c r="A981">
        <v>10069</v>
      </c>
      <c r="B981">
        <v>1989</v>
      </c>
      <c r="C981" s="47">
        <f t="shared" ca="1" si="124"/>
        <v>35</v>
      </c>
      <c r="D981" s="2" t="s">
        <v>43</v>
      </c>
      <c r="E981" s="2" t="s">
        <v>32</v>
      </c>
      <c r="F981" s="2" t="s">
        <v>2176</v>
      </c>
      <c r="G981" s="4" t="str">
        <f t="shared" si="131"/>
        <v>23,559.00</v>
      </c>
      <c r="H981" s="32">
        <f t="shared" si="125"/>
        <v>23559</v>
      </c>
      <c r="I981" s="2">
        <v>10010</v>
      </c>
      <c r="J981" s="2">
        <f t="shared" si="126"/>
        <v>23559</v>
      </c>
      <c r="K981" s="2">
        <f t="shared" si="127"/>
        <v>23559</v>
      </c>
      <c r="L981" s="2">
        <f t="shared" si="128"/>
        <v>23559</v>
      </c>
      <c r="M981" s="2">
        <f t="shared" si="129"/>
        <v>23559</v>
      </c>
      <c r="N981" s="2">
        <f t="shared" si="130"/>
        <v>23559</v>
      </c>
      <c r="O981" s="96">
        <f t="shared" si="130"/>
        <v>23559</v>
      </c>
      <c r="P981" s="2"/>
    </row>
    <row r="982" spans="1:16" hidden="1" x14ac:dyDescent="0.2">
      <c r="A982">
        <v>2694</v>
      </c>
      <c r="B982">
        <v>1968</v>
      </c>
      <c r="C982" s="47">
        <f t="shared" ca="1" si="124"/>
        <v>56</v>
      </c>
      <c r="D982" s="2" t="s">
        <v>23</v>
      </c>
      <c r="E982" s="2" t="s">
        <v>32</v>
      </c>
      <c r="F982" s="2" t="s">
        <v>2178</v>
      </c>
      <c r="G982" s="4" t="str">
        <f t="shared" si="131"/>
        <v>63,777.00</v>
      </c>
      <c r="H982" s="32">
        <f t="shared" si="125"/>
        <v>63777</v>
      </c>
      <c r="I982" s="2">
        <v>10069</v>
      </c>
      <c r="J982" s="2">
        <f t="shared" si="126"/>
        <v>63777</v>
      </c>
      <c r="K982" s="2">
        <f t="shared" si="127"/>
        <v>63777</v>
      </c>
      <c r="L982" s="2">
        <f t="shared" si="128"/>
        <v>63777</v>
      </c>
      <c r="M982" s="2">
        <f t="shared" si="129"/>
        <v>63777</v>
      </c>
      <c r="N982" s="2">
        <f t="shared" si="130"/>
        <v>63777</v>
      </c>
      <c r="O982" s="96">
        <f t="shared" si="130"/>
        <v>63777</v>
      </c>
      <c r="P982" s="2"/>
    </row>
    <row r="983" spans="1:16" hidden="1" x14ac:dyDescent="0.2">
      <c r="A983">
        <v>10613</v>
      </c>
      <c r="B983">
        <v>1959</v>
      </c>
      <c r="C983" s="47">
        <f t="shared" ca="1" si="124"/>
        <v>65</v>
      </c>
      <c r="D983" s="2" t="s">
        <v>23</v>
      </c>
      <c r="E983" s="2" t="s">
        <v>32</v>
      </c>
      <c r="F983" s="2" t="s">
        <v>2179</v>
      </c>
      <c r="G983" s="4" t="str">
        <f t="shared" si="131"/>
        <v>59,666.00</v>
      </c>
      <c r="H983" s="32">
        <f t="shared" si="125"/>
        <v>59666</v>
      </c>
      <c r="I983" s="2">
        <v>2694</v>
      </c>
      <c r="J983" s="2">
        <f t="shared" si="126"/>
        <v>59666</v>
      </c>
      <c r="K983" s="2">
        <f t="shared" si="127"/>
        <v>59666</v>
      </c>
      <c r="L983" s="2">
        <f t="shared" si="128"/>
        <v>59666</v>
      </c>
      <c r="M983" s="2">
        <f t="shared" si="129"/>
        <v>59666</v>
      </c>
      <c r="N983" s="2">
        <f t="shared" si="130"/>
        <v>59666</v>
      </c>
      <c r="O983" s="96">
        <f t="shared" si="130"/>
        <v>59666</v>
      </c>
      <c r="P983" s="2"/>
    </row>
    <row r="984" spans="1:16" hidden="1" x14ac:dyDescent="0.2">
      <c r="A984">
        <v>4646</v>
      </c>
      <c r="B984">
        <v>1952</v>
      </c>
      <c r="C984" s="47">
        <f t="shared" ca="1" si="124"/>
        <v>72</v>
      </c>
      <c r="D984" s="2" t="s">
        <v>53</v>
      </c>
      <c r="E984" s="2" t="s">
        <v>32</v>
      </c>
      <c r="F984" s="2" t="s">
        <v>2180</v>
      </c>
      <c r="G984" s="4" t="str">
        <f t="shared" si="131"/>
        <v>50,965.00</v>
      </c>
      <c r="H984" s="32">
        <f t="shared" si="125"/>
        <v>50965</v>
      </c>
      <c r="I984" s="2">
        <v>10613</v>
      </c>
      <c r="J984" s="2">
        <f t="shared" si="126"/>
        <v>50965</v>
      </c>
      <c r="K984" s="2">
        <f t="shared" si="127"/>
        <v>50965</v>
      </c>
      <c r="L984" s="2">
        <f t="shared" si="128"/>
        <v>50965</v>
      </c>
      <c r="M984" s="2">
        <f t="shared" si="129"/>
        <v>50965</v>
      </c>
      <c r="N984" s="2">
        <f t="shared" si="130"/>
        <v>50965</v>
      </c>
      <c r="O984" s="96">
        <f t="shared" si="130"/>
        <v>50965</v>
      </c>
      <c r="P984" s="2"/>
    </row>
    <row r="985" spans="1:16" hidden="1" x14ac:dyDescent="0.2">
      <c r="A985">
        <v>6935</v>
      </c>
      <c r="B985">
        <v>1952</v>
      </c>
      <c r="C985" s="47">
        <f t="shared" ca="1" si="124"/>
        <v>72</v>
      </c>
      <c r="D985" s="2" t="s">
        <v>23</v>
      </c>
      <c r="E985" s="2" t="s">
        <v>32</v>
      </c>
      <c r="F985" s="2" t="s">
        <v>2186</v>
      </c>
      <c r="G985" s="4" t="str">
        <f t="shared" si="131"/>
        <v>78,618.00</v>
      </c>
      <c r="H985" s="32">
        <f t="shared" si="125"/>
        <v>78618</v>
      </c>
      <c r="I985" s="2">
        <v>4646</v>
      </c>
      <c r="J985" s="2">
        <f t="shared" si="126"/>
        <v>78618</v>
      </c>
      <c r="K985" s="2">
        <f t="shared" si="127"/>
        <v>78618</v>
      </c>
      <c r="L985" s="2">
        <f t="shared" si="128"/>
        <v>78618</v>
      </c>
      <c r="M985" s="2">
        <f t="shared" si="129"/>
        <v>78618</v>
      </c>
      <c r="N985" s="2">
        <f t="shared" si="130"/>
        <v>78618</v>
      </c>
      <c r="O985" s="96">
        <f t="shared" si="130"/>
        <v>78618</v>
      </c>
      <c r="P985" s="2"/>
    </row>
    <row r="986" spans="1:16" hidden="1" x14ac:dyDescent="0.2">
      <c r="A986">
        <v>5596</v>
      </c>
      <c r="B986">
        <v>1957</v>
      </c>
      <c r="C986" s="47">
        <f t="shared" ca="1" si="124"/>
        <v>67</v>
      </c>
      <c r="D986" s="2" t="s">
        <v>23</v>
      </c>
      <c r="E986" s="2" t="s">
        <v>32</v>
      </c>
      <c r="F986" s="2" t="s">
        <v>2190</v>
      </c>
      <c r="G986" s="4" t="str">
        <f t="shared" si="131"/>
        <v>49,413.00</v>
      </c>
      <c r="H986" s="32">
        <f t="shared" si="125"/>
        <v>49413</v>
      </c>
      <c r="I986" s="2">
        <v>6935</v>
      </c>
      <c r="J986" s="2">
        <f t="shared" si="126"/>
        <v>49413</v>
      </c>
      <c r="K986" s="2">
        <f t="shared" si="127"/>
        <v>49413</v>
      </c>
      <c r="L986" s="2">
        <f t="shared" si="128"/>
        <v>49413</v>
      </c>
      <c r="M986" s="2">
        <f t="shared" si="129"/>
        <v>49413</v>
      </c>
      <c r="N986" s="2">
        <f t="shared" si="130"/>
        <v>49413</v>
      </c>
      <c r="O986" s="96">
        <f t="shared" si="130"/>
        <v>49413</v>
      </c>
      <c r="P986" s="2"/>
    </row>
    <row r="987" spans="1:16" hidden="1" x14ac:dyDescent="0.2">
      <c r="A987">
        <v>1044</v>
      </c>
      <c r="B987">
        <v>1954</v>
      </c>
      <c r="C987" s="47">
        <f t="shared" ca="1" si="124"/>
        <v>70</v>
      </c>
      <c r="D987" s="2" t="s">
        <v>23</v>
      </c>
      <c r="E987" s="2" t="s">
        <v>32</v>
      </c>
      <c r="F987" s="2" t="s">
        <v>2191</v>
      </c>
      <c r="G987" s="4" t="str">
        <f t="shared" si="131"/>
        <v>51,876.00</v>
      </c>
      <c r="H987" s="32">
        <f t="shared" si="125"/>
        <v>51876</v>
      </c>
      <c r="I987" s="2">
        <v>5596</v>
      </c>
      <c r="J987" s="2">
        <f t="shared" si="126"/>
        <v>51876</v>
      </c>
      <c r="K987" s="2">
        <f t="shared" si="127"/>
        <v>51876</v>
      </c>
      <c r="L987" s="2">
        <f t="shared" si="128"/>
        <v>51876</v>
      </c>
      <c r="M987" s="2">
        <f t="shared" si="129"/>
        <v>51876</v>
      </c>
      <c r="N987" s="2">
        <f t="shared" si="130"/>
        <v>51876</v>
      </c>
      <c r="O987" s="96">
        <f t="shared" si="130"/>
        <v>51876</v>
      </c>
      <c r="P987" s="2"/>
    </row>
    <row r="988" spans="1:16" hidden="1" x14ac:dyDescent="0.2">
      <c r="A988">
        <v>9274</v>
      </c>
      <c r="B988">
        <v>1962</v>
      </c>
      <c r="C988" s="47">
        <f t="shared" ca="1" si="124"/>
        <v>62</v>
      </c>
      <c r="D988" s="2" t="s">
        <v>23</v>
      </c>
      <c r="E988" s="2" t="s">
        <v>32</v>
      </c>
      <c r="F988" s="2" t="s">
        <v>2192</v>
      </c>
      <c r="G988" s="4" t="str">
        <f t="shared" si="131"/>
        <v>45,837.00</v>
      </c>
      <c r="H988" s="32">
        <f t="shared" si="125"/>
        <v>45837</v>
      </c>
      <c r="I988" s="2">
        <v>1044</v>
      </c>
      <c r="J988" s="2">
        <f t="shared" si="126"/>
        <v>45837</v>
      </c>
      <c r="K988" s="2">
        <f t="shared" si="127"/>
        <v>45837</v>
      </c>
      <c r="L988" s="2">
        <f t="shared" si="128"/>
        <v>45837</v>
      </c>
      <c r="M988" s="2">
        <f t="shared" si="129"/>
        <v>45837</v>
      </c>
      <c r="N988" s="2">
        <f t="shared" si="130"/>
        <v>45837</v>
      </c>
      <c r="O988" s="96">
        <f t="shared" si="130"/>
        <v>45837</v>
      </c>
      <c r="P988" s="2"/>
    </row>
    <row r="989" spans="1:16" hidden="1" x14ac:dyDescent="0.2">
      <c r="A989">
        <v>9076</v>
      </c>
      <c r="B989">
        <v>1981</v>
      </c>
      <c r="C989" s="47">
        <f t="shared" ca="1" si="124"/>
        <v>43</v>
      </c>
      <c r="D989" s="2" t="s">
        <v>40</v>
      </c>
      <c r="E989" s="2" t="s">
        <v>32</v>
      </c>
      <c r="F989" s="2" t="s">
        <v>2197</v>
      </c>
      <c r="G989" s="4" t="str">
        <f t="shared" si="131"/>
        <v>60,631.00</v>
      </c>
      <c r="H989" s="32">
        <f t="shared" si="125"/>
        <v>60631</v>
      </c>
      <c r="I989" s="2">
        <v>9274</v>
      </c>
      <c r="J989" s="2">
        <f t="shared" si="126"/>
        <v>60631</v>
      </c>
      <c r="K989" s="2">
        <f t="shared" si="127"/>
        <v>60631</v>
      </c>
      <c r="L989" s="2">
        <f t="shared" si="128"/>
        <v>60631</v>
      </c>
      <c r="M989" s="2">
        <f t="shared" si="129"/>
        <v>60631</v>
      </c>
      <c r="N989" s="2">
        <f t="shared" si="130"/>
        <v>60631</v>
      </c>
      <c r="O989" s="96">
        <f t="shared" si="130"/>
        <v>60631</v>
      </c>
      <c r="P989" s="2"/>
    </row>
    <row r="990" spans="1:16" hidden="1" x14ac:dyDescent="0.2">
      <c r="A990">
        <v>4947</v>
      </c>
      <c r="B990">
        <v>1967</v>
      </c>
      <c r="C990" s="47">
        <f t="shared" ca="1" si="124"/>
        <v>57</v>
      </c>
      <c r="D990" s="2" t="s">
        <v>53</v>
      </c>
      <c r="E990" s="2" t="s">
        <v>32</v>
      </c>
      <c r="F990" s="2" t="s">
        <v>2198</v>
      </c>
      <c r="G990" s="4" t="str">
        <f t="shared" si="131"/>
        <v>20,559.00</v>
      </c>
      <c r="H990" s="32">
        <f t="shared" si="125"/>
        <v>20559</v>
      </c>
      <c r="I990" s="2">
        <v>9076</v>
      </c>
      <c r="J990" s="2">
        <f t="shared" si="126"/>
        <v>20559</v>
      </c>
      <c r="K990" s="2">
        <f t="shared" si="127"/>
        <v>20559</v>
      </c>
      <c r="L990" s="2">
        <f t="shared" si="128"/>
        <v>20559</v>
      </c>
      <c r="M990" s="2">
        <f t="shared" si="129"/>
        <v>20559</v>
      </c>
      <c r="N990" s="2">
        <f t="shared" si="130"/>
        <v>20559</v>
      </c>
      <c r="O990" s="96">
        <f t="shared" si="130"/>
        <v>20559</v>
      </c>
      <c r="P990" s="2"/>
    </row>
    <row r="991" spans="1:16" hidden="1" x14ac:dyDescent="0.2">
      <c r="A991">
        <v>10176</v>
      </c>
      <c r="B991">
        <v>1969</v>
      </c>
      <c r="C991" s="47">
        <f t="shared" ca="1" si="124"/>
        <v>55</v>
      </c>
      <c r="D991" s="2" t="s">
        <v>23</v>
      </c>
      <c r="E991" s="2" t="s">
        <v>32</v>
      </c>
      <c r="F991" s="2" t="s">
        <v>2200</v>
      </c>
      <c r="G991" s="4" t="str">
        <f t="shared" si="131"/>
        <v>73,807.00</v>
      </c>
      <c r="H991" s="32">
        <f t="shared" si="125"/>
        <v>73807</v>
      </c>
      <c r="I991" s="2">
        <v>4947</v>
      </c>
      <c r="J991" s="2">
        <f t="shared" si="126"/>
        <v>73807</v>
      </c>
      <c r="K991" s="2">
        <f t="shared" si="127"/>
        <v>73807</v>
      </c>
      <c r="L991" s="2">
        <f t="shared" si="128"/>
        <v>73807</v>
      </c>
      <c r="M991" s="2">
        <f t="shared" si="129"/>
        <v>73807</v>
      </c>
      <c r="N991" s="2">
        <f t="shared" si="130"/>
        <v>73807</v>
      </c>
      <c r="O991" s="96">
        <f t="shared" si="130"/>
        <v>73807</v>
      </c>
      <c r="P991" s="2"/>
    </row>
    <row r="992" spans="1:16" hidden="1" x14ac:dyDescent="0.2">
      <c r="A992">
        <v>3507</v>
      </c>
      <c r="B992">
        <v>1971</v>
      </c>
      <c r="C992" s="47">
        <f t="shared" ca="1" si="124"/>
        <v>53</v>
      </c>
      <c r="D992" s="2" t="s">
        <v>23</v>
      </c>
      <c r="E992" s="2" t="s">
        <v>32</v>
      </c>
      <c r="F992" s="2" t="s">
        <v>2206</v>
      </c>
      <c r="G992" s="4" t="str">
        <f t="shared" si="131"/>
        <v>30,772.00</v>
      </c>
      <c r="H992" s="32">
        <f t="shared" si="125"/>
        <v>30772</v>
      </c>
      <c r="I992" s="2">
        <v>10176</v>
      </c>
      <c r="J992" s="2">
        <f t="shared" si="126"/>
        <v>30772</v>
      </c>
      <c r="K992" s="2">
        <f t="shared" si="127"/>
        <v>30772</v>
      </c>
      <c r="L992" s="2">
        <f t="shared" si="128"/>
        <v>30772</v>
      </c>
      <c r="M992" s="2">
        <f t="shared" si="129"/>
        <v>30772</v>
      </c>
      <c r="N992" s="2">
        <f t="shared" si="130"/>
        <v>30772</v>
      </c>
      <c r="O992" s="96">
        <f t="shared" si="130"/>
        <v>30772</v>
      </c>
      <c r="P992" s="2"/>
    </row>
    <row r="993" spans="1:16" hidden="1" x14ac:dyDescent="0.2">
      <c r="A993">
        <v>10341</v>
      </c>
      <c r="B993">
        <v>1949</v>
      </c>
      <c r="C993" s="47">
        <f t="shared" ca="1" si="124"/>
        <v>75</v>
      </c>
      <c r="D993" s="2" t="s">
        <v>40</v>
      </c>
      <c r="E993" s="2" t="s">
        <v>32</v>
      </c>
      <c r="F993" s="2" t="s">
        <v>2207</v>
      </c>
      <c r="G993" s="4" t="str">
        <f t="shared" si="131"/>
        <v>46,377.00</v>
      </c>
      <c r="H993" s="32">
        <f t="shared" si="125"/>
        <v>46377</v>
      </c>
      <c r="I993" s="2">
        <v>3507</v>
      </c>
      <c r="J993" s="2">
        <f t="shared" si="126"/>
        <v>46377</v>
      </c>
      <c r="K993" s="2">
        <f t="shared" si="127"/>
        <v>46377</v>
      </c>
      <c r="L993" s="2">
        <f t="shared" si="128"/>
        <v>46377</v>
      </c>
      <c r="M993" s="2">
        <f t="shared" si="129"/>
        <v>46377</v>
      </c>
      <c r="N993" s="2">
        <f t="shared" si="130"/>
        <v>46377</v>
      </c>
      <c r="O993" s="96">
        <f t="shared" si="130"/>
        <v>46377</v>
      </c>
      <c r="P993" s="2"/>
    </row>
    <row r="994" spans="1:16" hidden="1" x14ac:dyDescent="0.2">
      <c r="A994">
        <v>2639</v>
      </c>
      <c r="B994">
        <v>1967</v>
      </c>
      <c r="C994" s="47">
        <f t="shared" ca="1" si="124"/>
        <v>57</v>
      </c>
      <c r="D994" s="2" t="s">
        <v>40</v>
      </c>
      <c r="E994" s="2" t="s">
        <v>32</v>
      </c>
      <c r="F994" s="2" t="s">
        <v>2208</v>
      </c>
      <c r="G994" s="4" t="str">
        <f t="shared" si="131"/>
        <v>78,128.00</v>
      </c>
      <c r="H994" s="32">
        <f t="shared" si="125"/>
        <v>78128</v>
      </c>
      <c r="I994" s="2">
        <v>10341</v>
      </c>
      <c r="J994" s="2">
        <f t="shared" si="126"/>
        <v>78128</v>
      </c>
      <c r="K994" s="2">
        <f t="shared" si="127"/>
        <v>78128</v>
      </c>
      <c r="L994" s="2">
        <f t="shared" si="128"/>
        <v>78128</v>
      </c>
      <c r="M994" s="2">
        <f t="shared" si="129"/>
        <v>78128</v>
      </c>
      <c r="N994" s="2">
        <f t="shared" si="130"/>
        <v>78128</v>
      </c>
      <c r="O994" s="96">
        <f t="shared" si="130"/>
        <v>78128</v>
      </c>
      <c r="P994" s="2"/>
    </row>
    <row r="995" spans="1:16" hidden="1" x14ac:dyDescent="0.2">
      <c r="A995">
        <v>6201</v>
      </c>
      <c r="B995">
        <v>1979</v>
      </c>
      <c r="C995" s="47">
        <f t="shared" ca="1" si="124"/>
        <v>45</v>
      </c>
      <c r="D995" s="2" t="s">
        <v>53</v>
      </c>
      <c r="E995" s="2" t="s">
        <v>32</v>
      </c>
      <c r="F995" s="2" t="s">
        <v>2212</v>
      </c>
      <c r="G995" s="4" t="str">
        <f t="shared" si="131"/>
        <v>37,054.00</v>
      </c>
      <c r="H995" s="32">
        <f t="shared" si="125"/>
        <v>37054</v>
      </c>
      <c r="I995" s="2">
        <v>2639</v>
      </c>
      <c r="J995" s="2">
        <f t="shared" si="126"/>
        <v>37054</v>
      </c>
      <c r="K995" s="2">
        <f t="shared" si="127"/>
        <v>37054</v>
      </c>
      <c r="L995" s="2">
        <f t="shared" si="128"/>
        <v>37054</v>
      </c>
      <c r="M995" s="2">
        <f t="shared" si="129"/>
        <v>37054</v>
      </c>
      <c r="N995" s="2">
        <f t="shared" si="130"/>
        <v>37054</v>
      </c>
      <c r="O995" s="96">
        <f t="shared" si="130"/>
        <v>37054</v>
      </c>
      <c r="P995" s="2"/>
    </row>
    <row r="996" spans="1:16" hidden="1" x14ac:dyDescent="0.2">
      <c r="A996">
        <v>7397</v>
      </c>
      <c r="B996">
        <v>1952</v>
      </c>
      <c r="C996" s="47">
        <f t="shared" ca="1" si="124"/>
        <v>72</v>
      </c>
      <c r="D996" s="2" t="s">
        <v>40</v>
      </c>
      <c r="E996" s="2" t="s">
        <v>32</v>
      </c>
      <c r="F996" s="2" t="s">
        <v>2213</v>
      </c>
      <c r="G996" s="4" t="str">
        <f t="shared" si="131"/>
        <v>32,011.00</v>
      </c>
      <c r="H996" s="32">
        <f t="shared" si="125"/>
        <v>32011</v>
      </c>
      <c r="I996" s="2">
        <v>6201</v>
      </c>
      <c r="J996" s="2">
        <f t="shared" si="126"/>
        <v>32011</v>
      </c>
      <c r="K996" s="2">
        <f t="shared" si="127"/>
        <v>32011</v>
      </c>
      <c r="L996" s="2">
        <f t="shared" si="128"/>
        <v>32011</v>
      </c>
      <c r="M996" s="2">
        <f t="shared" si="129"/>
        <v>32011</v>
      </c>
      <c r="N996" s="2">
        <f t="shared" si="130"/>
        <v>32011</v>
      </c>
      <c r="O996" s="96">
        <f t="shared" si="130"/>
        <v>32011</v>
      </c>
      <c r="P996" s="2"/>
    </row>
    <row r="997" spans="1:16" hidden="1" x14ac:dyDescent="0.2">
      <c r="A997">
        <v>2181</v>
      </c>
      <c r="B997">
        <v>1971</v>
      </c>
      <c r="C997" s="47">
        <f t="shared" ca="1" si="124"/>
        <v>53</v>
      </c>
      <c r="D997" s="2" t="s">
        <v>53</v>
      </c>
      <c r="E997" s="2" t="s">
        <v>32</v>
      </c>
      <c r="F997" s="2" t="s">
        <v>2219</v>
      </c>
      <c r="G997" s="4" t="str">
        <f t="shared" si="131"/>
        <v>39,791.00</v>
      </c>
      <c r="H997" s="32">
        <f t="shared" si="125"/>
        <v>39791</v>
      </c>
      <c r="I997" s="2">
        <v>7397</v>
      </c>
      <c r="J997" s="2">
        <f t="shared" si="126"/>
        <v>39791</v>
      </c>
      <c r="K997" s="2">
        <f t="shared" si="127"/>
        <v>39791</v>
      </c>
      <c r="L997" s="2">
        <f t="shared" si="128"/>
        <v>39791</v>
      </c>
      <c r="M997" s="2">
        <f t="shared" si="129"/>
        <v>39791</v>
      </c>
      <c r="N997" s="2">
        <f t="shared" si="130"/>
        <v>39791</v>
      </c>
      <c r="O997" s="96">
        <f t="shared" si="130"/>
        <v>39791</v>
      </c>
      <c r="P997" s="2"/>
    </row>
    <row r="998" spans="1:16" hidden="1" x14ac:dyDescent="0.2">
      <c r="A998">
        <v>1204</v>
      </c>
      <c r="B998">
        <v>1971</v>
      </c>
      <c r="C998" s="47">
        <f t="shared" ca="1" si="124"/>
        <v>53</v>
      </c>
      <c r="D998" s="2" t="s">
        <v>40</v>
      </c>
      <c r="E998" s="2" t="s">
        <v>32</v>
      </c>
      <c r="F998" s="2" t="s">
        <v>2220</v>
      </c>
      <c r="G998" s="4" t="str">
        <f t="shared" si="131"/>
        <v>62,745.00</v>
      </c>
      <c r="H998" s="32">
        <f t="shared" si="125"/>
        <v>62745</v>
      </c>
      <c r="I998" s="2">
        <v>2181</v>
      </c>
      <c r="J998" s="2">
        <f t="shared" si="126"/>
        <v>62745</v>
      </c>
      <c r="K998" s="2">
        <f t="shared" si="127"/>
        <v>62745</v>
      </c>
      <c r="L998" s="2">
        <f t="shared" si="128"/>
        <v>62745</v>
      </c>
      <c r="M998" s="2">
        <f t="shared" si="129"/>
        <v>62745</v>
      </c>
      <c r="N998" s="2">
        <f t="shared" si="130"/>
        <v>62745</v>
      </c>
      <c r="O998" s="96">
        <f t="shared" si="130"/>
        <v>62745</v>
      </c>
      <c r="P998" s="2"/>
    </row>
    <row r="999" spans="1:16" hidden="1" x14ac:dyDescent="0.2">
      <c r="A999">
        <v>1170</v>
      </c>
      <c r="B999">
        <v>1976</v>
      </c>
      <c r="C999" s="47">
        <f t="shared" ca="1" si="124"/>
        <v>48</v>
      </c>
      <c r="D999" s="2" t="s">
        <v>118</v>
      </c>
      <c r="E999" s="2" t="s">
        <v>32</v>
      </c>
      <c r="F999" s="2" t="s">
        <v>2223</v>
      </c>
      <c r="G999" s="4" t="str">
        <f t="shared" si="131"/>
        <v>26,997.00</v>
      </c>
      <c r="H999" s="32">
        <f t="shared" si="125"/>
        <v>26997</v>
      </c>
      <c r="I999" s="2">
        <v>1204</v>
      </c>
      <c r="J999" s="2">
        <f t="shared" si="126"/>
        <v>26997</v>
      </c>
      <c r="K999" s="2">
        <f t="shared" si="127"/>
        <v>26997</v>
      </c>
      <c r="L999" s="2">
        <f t="shared" si="128"/>
        <v>26997</v>
      </c>
      <c r="M999" s="2">
        <f t="shared" si="129"/>
        <v>26997</v>
      </c>
      <c r="N999" s="2">
        <f t="shared" si="130"/>
        <v>26997</v>
      </c>
      <c r="O999" s="96">
        <f t="shared" si="130"/>
        <v>26997</v>
      </c>
      <c r="P999" s="2"/>
    </row>
    <row r="1000" spans="1:16" hidden="1" x14ac:dyDescent="0.2">
      <c r="A1000">
        <v>8812</v>
      </c>
      <c r="B1000">
        <v>1980</v>
      </c>
      <c r="C1000" s="47">
        <f t="shared" ca="1" si="124"/>
        <v>44</v>
      </c>
      <c r="D1000" s="2" t="s">
        <v>40</v>
      </c>
      <c r="E1000" s="2" t="s">
        <v>32</v>
      </c>
      <c r="F1000" s="2" t="s">
        <v>2225</v>
      </c>
      <c r="G1000" s="4" t="str">
        <f t="shared" si="131"/>
        <v>38,853.00</v>
      </c>
      <c r="H1000" s="32">
        <f t="shared" si="125"/>
        <v>38853</v>
      </c>
      <c r="I1000" s="2">
        <v>1170</v>
      </c>
      <c r="J1000" s="2">
        <f t="shared" si="126"/>
        <v>38853</v>
      </c>
      <c r="K1000" s="2">
        <f t="shared" si="127"/>
        <v>38853</v>
      </c>
      <c r="L1000" s="2">
        <f t="shared" si="128"/>
        <v>38853</v>
      </c>
      <c r="M1000" s="2">
        <f t="shared" si="129"/>
        <v>38853</v>
      </c>
      <c r="N1000" s="2">
        <f t="shared" si="130"/>
        <v>38853</v>
      </c>
      <c r="O1000" s="96">
        <f t="shared" si="130"/>
        <v>38853</v>
      </c>
      <c r="P1000" s="2"/>
    </row>
    <row r="1001" spans="1:16" hidden="1" x14ac:dyDescent="0.2">
      <c r="A1001">
        <v>4690</v>
      </c>
      <c r="B1001">
        <v>1954</v>
      </c>
      <c r="C1001" s="47">
        <f t="shared" ca="1" si="124"/>
        <v>70</v>
      </c>
      <c r="D1001" s="2" t="s">
        <v>53</v>
      </c>
      <c r="E1001" s="2" t="s">
        <v>32</v>
      </c>
      <c r="F1001" s="2" t="s">
        <v>2230</v>
      </c>
      <c r="G1001" s="4" t="str">
        <f t="shared" si="131"/>
        <v>33,181.00</v>
      </c>
      <c r="H1001" s="32">
        <f t="shared" si="125"/>
        <v>33181</v>
      </c>
      <c r="I1001" s="2">
        <v>8812</v>
      </c>
      <c r="J1001" s="2">
        <f t="shared" si="126"/>
        <v>33181</v>
      </c>
      <c r="K1001" s="2">
        <f t="shared" si="127"/>
        <v>33181</v>
      </c>
      <c r="L1001" s="2">
        <f t="shared" si="128"/>
        <v>33181</v>
      </c>
      <c r="M1001" s="2">
        <f t="shared" si="129"/>
        <v>33181</v>
      </c>
      <c r="N1001" s="2">
        <f t="shared" si="130"/>
        <v>33181</v>
      </c>
      <c r="O1001" s="96">
        <f t="shared" si="130"/>
        <v>33181</v>
      </c>
      <c r="P1001" s="2"/>
    </row>
    <row r="1002" spans="1:16" hidden="1" x14ac:dyDescent="0.2">
      <c r="A1002">
        <v>1715</v>
      </c>
      <c r="B1002">
        <v>1979</v>
      </c>
      <c r="C1002" s="47">
        <f t="shared" ca="1" si="124"/>
        <v>45</v>
      </c>
      <c r="D1002" s="2" t="s">
        <v>40</v>
      </c>
      <c r="E1002" s="2" t="s">
        <v>32</v>
      </c>
      <c r="F1002" s="2" t="s">
        <v>2233</v>
      </c>
      <c r="G1002" s="4" t="str">
        <f t="shared" si="131"/>
        <v>48,699.00</v>
      </c>
      <c r="H1002" s="32">
        <f t="shared" si="125"/>
        <v>48699</v>
      </c>
      <c r="I1002" s="2">
        <v>4690</v>
      </c>
      <c r="J1002" s="2">
        <f t="shared" si="126"/>
        <v>48699</v>
      </c>
      <c r="K1002" s="2">
        <f t="shared" si="127"/>
        <v>48699</v>
      </c>
      <c r="L1002" s="2">
        <f t="shared" si="128"/>
        <v>48699</v>
      </c>
      <c r="M1002" s="2">
        <f t="shared" si="129"/>
        <v>48699</v>
      </c>
      <c r="N1002" s="2">
        <f t="shared" si="130"/>
        <v>48699</v>
      </c>
      <c r="O1002" s="96">
        <f t="shared" si="130"/>
        <v>48699</v>
      </c>
      <c r="P1002" s="2"/>
    </row>
    <row r="1003" spans="1:16" hidden="1" x14ac:dyDescent="0.2">
      <c r="A1003">
        <v>10821</v>
      </c>
      <c r="B1003">
        <v>1979</v>
      </c>
      <c r="C1003" s="47">
        <f t="shared" ca="1" si="124"/>
        <v>45</v>
      </c>
      <c r="D1003" s="2" t="s">
        <v>23</v>
      </c>
      <c r="E1003" s="2" t="s">
        <v>32</v>
      </c>
      <c r="F1003" s="2" t="s">
        <v>2234</v>
      </c>
      <c r="G1003" s="4" t="str">
        <f t="shared" si="131"/>
        <v>59,111.00</v>
      </c>
      <c r="H1003" s="32">
        <f t="shared" si="125"/>
        <v>59111</v>
      </c>
      <c r="I1003" s="2">
        <v>1715</v>
      </c>
      <c r="J1003" s="2">
        <f t="shared" si="126"/>
        <v>59111</v>
      </c>
      <c r="K1003" s="2">
        <f t="shared" si="127"/>
        <v>59111</v>
      </c>
      <c r="L1003" s="2">
        <f t="shared" si="128"/>
        <v>59111</v>
      </c>
      <c r="M1003" s="2">
        <f t="shared" si="129"/>
        <v>59111</v>
      </c>
      <c r="N1003" s="2">
        <f t="shared" si="130"/>
        <v>59111</v>
      </c>
      <c r="O1003" s="96">
        <f t="shared" si="130"/>
        <v>59111</v>
      </c>
      <c r="P1003" s="2"/>
    </row>
    <row r="1004" spans="1:16" hidden="1" x14ac:dyDescent="0.2">
      <c r="A1004">
        <v>6543</v>
      </c>
      <c r="B1004">
        <v>1946</v>
      </c>
      <c r="C1004" s="47">
        <f t="shared" ca="1" si="124"/>
        <v>78</v>
      </c>
      <c r="D1004" s="2" t="s">
        <v>23</v>
      </c>
      <c r="E1004" s="2" t="s">
        <v>32</v>
      </c>
      <c r="F1004" s="2" t="s">
        <v>2235</v>
      </c>
      <c r="G1004" s="4" t="str">
        <f t="shared" si="131"/>
        <v>48,726.00</v>
      </c>
      <c r="H1004" s="32">
        <f t="shared" si="125"/>
        <v>48726</v>
      </c>
      <c r="I1004" s="2">
        <v>10821</v>
      </c>
      <c r="J1004" s="2">
        <f t="shared" si="126"/>
        <v>48726</v>
      </c>
      <c r="K1004" s="2">
        <f t="shared" si="127"/>
        <v>48726</v>
      </c>
      <c r="L1004" s="2">
        <f t="shared" si="128"/>
        <v>48726</v>
      </c>
      <c r="M1004" s="2">
        <f t="shared" si="129"/>
        <v>48726</v>
      </c>
      <c r="N1004" s="2">
        <f t="shared" si="130"/>
        <v>48726</v>
      </c>
      <c r="O1004" s="96">
        <f t="shared" si="130"/>
        <v>48726</v>
      </c>
      <c r="P1004" s="2"/>
    </row>
    <row r="1005" spans="1:16" hidden="1" x14ac:dyDescent="0.2">
      <c r="A1005">
        <v>7119</v>
      </c>
      <c r="B1005">
        <v>1983</v>
      </c>
      <c r="C1005" s="47">
        <f t="shared" ca="1" si="124"/>
        <v>41</v>
      </c>
      <c r="D1005" s="2" t="s">
        <v>40</v>
      </c>
      <c r="E1005" s="2" t="s">
        <v>32</v>
      </c>
      <c r="F1005" s="2" t="s">
        <v>2238</v>
      </c>
      <c r="G1005" s="4" t="str">
        <f t="shared" si="131"/>
        <v>60,896.00</v>
      </c>
      <c r="H1005" s="32">
        <f t="shared" si="125"/>
        <v>60896</v>
      </c>
      <c r="I1005" s="2">
        <v>6543</v>
      </c>
      <c r="J1005" s="2">
        <f t="shared" si="126"/>
        <v>60896</v>
      </c>
      <c r="K1005" s="2">
        <f t="shared" si="127"/>
        <v>60896</v>
      </c>
      <c r="L1005" s="2">
        <f t="shared" si="128"/>
        <v>60896</v>
      </c>
      <c r="M1005" s="2">
        <f t="shared" si="129"/>
        <v>60896</v>
      </c>
      <c r="N1005" s="2">
        <f t="shared" si="130"/>
        <v>60896</v>
      </c>
      <c r="O1005" s="96">
        <f t="shared" si="130"/>
        <v>60896</v>
      </c>
      <c r="P1005" s="2"/>
    </row>
    <row r="1006" spans="1:16" hidden="1" x14ac:dyDescent="0.2">
      <c r="A1006">
        <v>3518</v>
      </c>
      <c r="B1006">
        <v>1984</v>
      </c>
      <c r="C1006" s="47">
        <f t="shared" ca="1" si="124"/>
        <v>40</v>
      </c>
      <c r="D1006" s="2" t="s">
        <v>40</v>
      </c>
      <c r="E1006" s="2" t="s">
        <v>32</v>
      </c>
      <c r="F1006" s="2" t="s">
        <v>2239</v>
      </c>
      <c r="G1006" s="4" t="str">
        <f t="shared" si="131"/>
        <v>67,546.00</v>
      </c>
      <c r="H1006" s="32">
        <f t="shared" si="125"/>
        <v>67546</v>
      </c>
      <c r="I1006" s="2">
        <v>7119</v>
      </c>
      <c r="J1006" s="2">
        <f t="shared" si="126"/>
        <v>67546</v>
      </c>
      <c r="K1006" s="2">
        <f t="shared" si="127"/>
        <v>67546</v>
      </c>
      <c r="L1006" s="2">
        <f t="shared" si="128"/>
        <v>67546</v>
      </c>
      <c r="M1006" s="2">
        <f t="shared" si="129"/>
        <v>67546</v>
      </c>
      <c r="N1006" s="2">
        <f t="shared" si="130"/>
        <v>67546</v>
      </c>
      <c r="O1006" s="96">
        <f t="shared" si="130"/>
        <v>67546</v>
      </c>
      <c r="P1006" s="2"/>
    </row>
    <row r="1007" spans="1:16" hidden="1" x14ac:dyDescent="0.2">
      <c r="A1007">
        <v>1245</v>
      </c>
      <c r="B1007">
        <v>1967</v>
      </c>
      <c r="C1007" s="47">
        <f t="shared" ca="1" si="124"/>
        <v>57</v>
      </c>
      <c r="D1007" s="2" t="s">
        <v>40</v>
      </c>
      <c r="E1007" s="2" t="s">
        <v>32</v>
      </c>
      <c r="F1007" s="2" t="s">
        <v>2239</v>
      </c>
      <c r="G1007" s="4" t="str">
        <f t="shared" si="131"/>
        <v>67,546.00</v>
      </c>
      <c r="H1007" s="32">
        <f t="shared" si="125"/>
        <v>67546</v>
      </c>
      <c r="I1007" s="2">
        <v>3518</v>
      </c>
      <c r="J1007" s="2">
        <f t="shared" si="126"/>
        <v>67546</v>
      </c>
      <c r="K1007" s="2">
        <f t="shared" si="127"/>
        <v>67546</v>
      </c>
      <c r="L1007" s="2">
        <f t="shared" si="128"/>
        <v>67546</v>
      </c>
      <c r="M1007" s="2">
        <f t="shared" si="129"/>
        <v>67546</v>
      </c>
      <c r="N1007" s="2">
        <f t="shared" si="130"/>
        <v>67546</v>
      </c>
      <c r="O1007" s="96">
        <f t="shared" si="130"/>
        <v>67546</v>
      </c>
      <c r="P1007" s="2"/>
    </row>
    <row r="1008" spans="1:16" hidden="1" x14ac:dyDescent="0.2">
      <c r="A1008">
        <v>2561</v>
      </c>
      <c r="B1008">
        <v>1967</v>
      </c>
      <c r="C1008" s="47">
        <f t="shared" ca="1" si="124"/>
        <v>57</v>
      </c>
      <c r="D1008" s="2" t="s">
        <v>23</v>
      </c>
      <c r="E1008" s="2" t="s">
        <v>32</v>
      </c>
      <c r="F1008" s="2" t="s">
        <v>2241</v>
      </c>
      <c r="G1008" s="4" t="str">
        <f t="shared" si="131"/>
        <v>38,988.00</v>
      </c>
      <c r="H1008" s="32">
        <f t="shared" si="125"/>
        <v>38988</v>
      </c>
      <c r="I1008" s="2">
        <v>1245</v>
      </c>
      <c r="J1008" s="2">
        <f t="shared" si="126"/>
        <v>38988</v>
      </c>
      <c r="K1008" s="2">
        <f t="shared" si="127"/>
        <v>38988</v>
      </c>
      <c r="L1008" s="2">
        <f t="shared" si="128"/>
        <v>38988</v>
      </c>
      <c r="M1008" s="2">
        <f t="shared" si="129"/>
        <v>38988</v>
      </c>
      <c r="N1008" s="2">
        <f t="shared" si="130"/>
        <v>38988</v>
      </c>
      <c r="O1008" s="96">
        <f t="shared" si="130"/>
        <v>38988</v>
      </c>
      <c r="P1008" s="2"/>
    </row>
    <row r="1009" spans="1:16" hidden="1" x14ac:dyDescent="0.2">
      <c r="A1009">
        <v>9624</v>
      </c>
      <c r="B1009">
        <v>1959</v>
      </c>
      <c r="C1009" s="47">
        <f t="shared" ca="1" si="124"/>
        <v>65</v>
      </c>
      <c r="D1009" s="2" t="s">
        <v>23</v>
      </c>
      <c r="E1009" s="2" t="s">
        <v>32</v>
      </c>
      <c r="F1009" s="2" t="s">
        <v>1814</v>
      </c>
      <c r="G1009" s="4" t="str">
        <f t="shared" si="131"/>
        <v>23,228.00</v>
      </c>
      <c r="H1009" s="32">
        <f t="shared" si="125"/>
        <v>23228</v>
      </c>
      <c r="I1009" s="2">
        <v>2561</v>
      </c>
      <c r="J1009" s="2">
        <f t="shared" si="126"/>
        <v>23228</v>
      </c>
      <c r="K1009" s="2">
        <f t="shared" si="127"/>
        <v>23228</v>
      </c>
      <c r="L1009" s="2">
        <f t="shared" si="128"/>
        <v>23228</v>
      </c>
      <c r="M1009" s="2">
        <f t="shared" si="129"/>
        <v>23228</v>
      </c>
      <c r="N1009" s="2">
        <f t="shared" si="130"/>
        <v>23228</v>
      </c>
      <c r="O1009" s="96">
        <f t="shared" si="130"/>
        <v>23228</v>
      </c>
      <c r="P1009" s="2"/>
    </row>
    <row r="1010" spans="1:16" hidden="1" x14ac:dyDescent="0.2">
      <c r="A1010">
        <v>10509</v>
      </c>
      <c r="B1010">
        <v>1956</v>
      </c>
      <c r="C1010" s="47">
        <f t="shared" ca="1" si="124"/>
        <v>68</v>
      </c>
      <c r="D1010" s="2" t="s">
        <v>23</v>
      </c>
      <c r="E1010" s="2" t="s">
        <v>32</v>
      </c>
      <c r="F1010" s="2" t="s">
        <v>2247</v>
      </c>
      <c r="G1010" s="4" t="str">
        <f t="shared" si="131"/>
        <v>90,000.00</v>
      </c>
      <c r="H1010" s="32">
        <f t="shared" si="125"/>
        <v>90000</v>
      </c>
      <c r="I1010" s="2">
        <v>9624</v>
      </c>
      <c r="J1010" s="2">
        <f t="shared" si="126"/>
        <v>90000</v>
      </c>
      <c r="K1010" s="2">
        <f t="shared" si="127"/>
        <v>90000</v>
      </c>
      <c r="L1010" s="2">
        <f t="shared" si="128"/>
        <v>90000</v>
      </c>
      <c r="M1010" s="2">
        <f t="shared" si="129"/>
        <v>90000</v>
      </c>
      <c r="N1010" s="2">
        <f t="shared" si="130"/>
        <v>90000</v>
      </c>
      <c r="O1010" s="96">
        <f t="shared" si="130"/>
        <v>90000</v>
      </c>
      <c r="P1010" s="2"/>
    </row>
    <row r="1011" spans="1:16" hidden="1" x14ac:dyDescent="0.2">
      <c r="A1011">
        <v>7629</v>
      </c>
      <c r="B1011">
        <v>1978</v>
      </c>
      <c r="C1011" s="47">
        <f t="shared" ca="1" si="124"/>
        <v>46</v>
      </c>
      <c r="D1011" s="2" t="s">
        <v>40</v>
      </c>
      <c r="E1011" s="2" t="s">
        <v>32</v>
      </c>
      <c r="F1011" s="2" t="s">
        <v>2248</v>
      </c>
      <c r="G1011" s="4" t="str">
        <f t="shared" si="131"/>
        <v>55,707.00</v>
      </c>
      <c r="H1011" s="32">
        <f t="shared" si="125"/>
        <v>55707</v>
      </c>
      <c r="I1011" s="2">
        <v>10509</v>
      </c>
      <c r="J1011" s="2">
        <f t="shared" si="126"/>
        <v>55707</v>
      </c>
      <c r="K1011" s="2">
        <f t="shared" si="127"/>
        <v>55707</v>
      </c>
      <c r="L1011" s="2">
        <f t="shared" si="128"/>
        <v>55707</v>
      </c>
      <c r="M1011" s="2">
        <f t="shared" si="129"/>
        <v>55707</v>
      </c>
      <c r="N1011" s="2">
        <f t="shared" si="130"/>
        <v>55707</v>
      </c>
      <c r="O1011" s="96">
        <f t="shared" si="130"/>
        <v>55707</v>
      </c>
      <c r="P1011" s="2"/>
    </row>
    <row r="1012" spans="1:16" hidden="1" x14ac:dyDescent="0.2">
      <c r="A1012">
        <v>7875</v>
      </c>
      <c r="B1012">
        <v>1950</v>
      </c>
      <c r="C1012" s="47">
        <f t="shared" ca="1" si="124"/>
        <v>74</v>
      </c>
      <c r="D1012" s="2" t="s">
        <v>40</v>
      </c>
      <c r="E1012" s="2" t="s">
        <v>32</v>
      </c>
      <c r="F1012" s="2" t="s">
        <v>2253</v>
      </c>
      <c r="G1012" s="4" t="str">
        <f t="shared" si="131"/>
        <v>57,744.00</v>
      </c>
      <c r="H1012" s="32">
        <f t="shared" si="125"/>
        <v>57744</v>
      </c>
      <c r="I1012" s="2">
        <v>7629</v>
      </c>
      <c r="J1012" s="2">
        <f t="shared" si="126"/>
        <v>57744</v>
      </c>
      <c r="K1012" s="2">
        <f t="shared" si="127"/>
        <v>57744</v>
      </c>
      <c r="L1012" s="2">
        <f t="shared" si="128"/>
        <v>57744</v>
      </c>
      <c r="M1012" s="2">
        <f t="shared" si="129"/>
        <v>57744</v>
      </c>
      <c r="N1012" s="2">
        <f t="shared" si="130"/>
        <v>57744</v>
      </c>
      <c r="O1012" s="96">
        <f t="shared" si="130"/>
        <v>57744</v>
      </c>
      <c r="P1012" s="2"/>
    </row>
    <row r="1013" spans="1:16" hidden="1" x14ac:dyDescent="0.2">
      <c r="A1013">
        <v>2815</v>
      </c>
      <c r="B1013">
        <v>1976</v>
      </c>
      <c r="C1013" s="47">
        <f t="shared" ca="1" si="124"/>
        <v>48</v>
      </c>
      <c r="D1013" s="2" t="s">
        <v>53</v>
      </c>
      <c r="E1013" s="2" t="s">
        <v>32</v>
      </c>
      <c r="F1013" s="2" t="s">
        <v>2254</v>
      </c>
      <c r="G1013" s="4" t="str">
        <f t="shared" si="131"/>
        <v>33,585.00</v>
      </c>
      <c r="H1013" s="32">
        <f t="shared" si="125"/>
        <v>33585</v>
      </c>
      <c r="I1013" s="2">
        <v>7875</v>
      </c>
      <c r="J1013" s="2">
        <f t="shared" si="126"/>
        <v>33585</v>
      </c>
      <c r="K1013" s="2">
        <f t="shared" si="127"/>
        <v>33585</v>
      </c>
      <c r="L1013" s="2">
        <f t="shared" si="128"/>
        <v>33585</v>
      </c>
      <c r="M1013" s="2">
        <f t="shared" si="129"/>
        <v>33585</v>
      </c>
      <c r="N1013" s="2">
        <f t="shared" si="130"/>
        <v>33585</v>
      </c>
      <c r="O1013" s="96">
        <f t="shared" si="130"/>
        <v>33585</v>
      </c>
      <c r="P1013" s="2"/>
    </row>
    <row r="1014" spans="1:16" hidden="1" x14ac:dyDescent="0.2">
      <c r="A1014">
        <v>2936</v>
      </c>
      <c r="B1014">
        <v>1983</v>
      </c>
      <c r="C1014" s="47">
        <f t="shared" ca="1" si="124"/>
        <v>41</v>
      </c>
      <c r="D1014" s="2" t="s">
        <v>43</v>
      </c>
      <c r="E1014" s="2" t="s">
        <v>32</v>
      </c>
      <c r="F1014" s="2" t="s">
        <v>2255</v>
      </c>
      <c r="G1014" s="4" t="str">
        <f t="shared" si="131"/>
        <v>46,891.00</v>
      </c>
      <c r="H1014" s="32">
        <f t="shared" si="125"/>
        <v>46891</v>
      </c>
      <c r="I1014" s="2">
        <v>2815</v>
      </c>
      <c r="J1014" s="2">
        <f t="shared" si="126"/>
        <v>46891</v>
      </c>
      <c r="K1014" s="2">
        <f t="shared" si="127"/>
        <v>46891</v>
      </c>
      <c r="L1014" s="2">
        <f t="shared" si="128"/>
        <v>46891</v>
      </c>
      <c r="M1014" s="2">
        <f t="shared" si="129"/>
        <v>46891</v>
      </c>
      <c r="N1014" s="2">
        <f t="shared" si="130"/>
        <v>46891</v>
      </c>
      <c r="O1014" s="96">
        <f t="shared" si="130"/>
        <v>46891</v>
      </c>
      <c r="P1014" s="2"/>
    </row>
    <row r="1015" spans="1:16" hidden="1" x14ac:dyDescent="0.2">
      <c r="A1015">
        <v>3665</v>
      </c>
      <c r="B1015">
        <v>1978</v>
      </c>
      <c r="C1015" s="47">
        <f t="shared" ca="1" si="124"/>
        <v>46</v>
      </c>
      <c r="D1015" s="2" t="s">
        <v>43</v>
      </c>
      <c r="E1015" s="2" t="s">
        <v>32</v>
      </c>
      <c r="F1015" s="2" t="s">
        <v>2255</v>
      </c>
      <c r="G1015" s="4" t="str">
        <f t="shared" si="131"/>
        <v>46,891.00</v>
      </c>
      <c r="H1015" s="32">
        <f t="shared" si="125"/>
        <v>46891</v>
      </c>
      <c r="I1015" s="2">
        <v>2936</v>
      </c>
      <c r="J1015" s="2">
        <f t="shared" si="126"/>
        <v>46891</v>
      </c>
      <c r="K1015" s="2">
        <f t="shared" si="127"/>
        <v>46891</v>
      </c>
      <c r="L1015" s="2">
        <f t="shared" si="128"/>
        <v>46891</v>
      </c>
      <c r="M1015" s="2">
        <f t="shared" si="129"/>
        <v>46891</v>
      </c>
      <c r="N1015" s="2">
        <f t="shared" si="130"/>
        <v>46891</v>
      </c>
      <c r="O1015" s="96">
        <f t="shared" si="130"/>
        <v>46891</v>
      </c>
      <c r="P1015" s="2"/>
    </row>
    <row r="1016" spans="1:16" hidden="1" x14ac:dyDescent="0.2">
      <c r="A1016">
        <v>10888</v>
      </c>
      <c r="B1016">
        <v>1962</v>
      </c>
      <c r="C1016" s="47">
        <f t="shared" ca="1" si="124"/>
        <v>62</v>
      </c>
      <c r="D1016" s="2" t="s">
        <v>23</v>
      </c>
      <c r="E1016" s="2" t="s">
        <v>32</v>
      </c>
      <c r="F1016" s="2" t="s">
        <v>2256</v>
      </c>
      <c r="G1016" s="4" t="str">
        <f t="shared" si="131"/>
        <v>50,387.00</v>
      </c>
      <c r="H1016" s="32">
        <f t="shared" si="125"/>
        <v>50387</v>
      </c>
      <c r="I1016" s="2">
        <v>3665</v>
      </c>
      <c r="J1016" s="2">
        <f t="shared" si="126"/>
        <v>50387</v>
      </c>
      <c r="K1016" s="2">
        <f t="shared" si="127"/>
        <v>50387</v>
      </c>
      <c r="L1016" s="2">
        <f t="shared" si="128"/>
        <v>50387</v>
      </c>
      <c r="M1016" s="2">
        <f t="shared" si="129"/>
        <v>50387</v>
      </c>
      <c r="N1016" s="2">
        <f t="shared" si="130"/>
        <v>50387</v>
      </c>
      <c r="O1016" s="96">
        <f t="shared" si="130"/>
        <v>50387</v>
      </c>
      <c r="P1016" s="2"/>
    </row>
    <row r="1017" spans="1:16" hidden="1" x14ac:dyDescent="0.2">
      <c r="A1017">
        <v>6637</v>
      </c>
      <c r="B1017">
        <v>1989</v>
      </c>
      <c r="C1017" s="47">
        <f t="shared" ca="1" si="124"/>
        <v>35</v>
      </c>
      <c r="D1017" s="2" t="s">
        <v>53</v>
      </c>
      <c r="E1017" s="2" t="s">
        <v>32</v>
      </c>
      <c r="F1017" s="2" t="s">
        <v>2259</v>
      </c>
      <c r="G1017" s="4" t="str">
        <f t="shared" si="131"/>
        <v>76,995.00</v>
      </c>
      <c r="H1017" s="32">
        <f t="shared" si="125"/>
        <v>76995</v>
      </c>
      <c r="I1017" s="2">
        <v>10888</v>
      </c>
      <c r="J1017" s="2">
        <f t="shared" si="126"/>
        <v>76995</v>
      </c>
      <c r="K1017" s="2">
        <f t="shared" si="127"/>
        <v>76995</v>
      </c>
      <c r="L1017" s="2">
        <f t="shared" si="128"/>
        <v>76995</v>
      </c>
      <c r="M1017" s="2">
        <f t="shared" si="129"/>
        <v>76995</v>
      </c>
      <c r="N1017" s="2">
        <f t="shared" si="130"/>
        <v>76995</v>
      </c>
      <c r="O1017" s="96">
        <f t="shared" si="130"/>
        <v>76995</v>
      </c>
      <c r="P1017" s="2"/>
    </row>
    <row r="1018" spans="1:16" hidden="1" x14ac:dyDescent="0.2">
      <c r="A1018">
        <v>5077</v>
      </c>
      <c r="B1018">
        <v>1980</v>
      </c>
      <c r="C1018" s="47">
        <f t="shared" ca="1" si="124"/>
        <v>44</v>
      </c>
      <c r="D1018" s="2" t="s">
        <v>23</v>
      </c>
      <c r="E1018" s="2" t="s">
        <v>32</v>
      </c>
      <c r="F1018" s="2" t="s">
        <v>2260</v>
      </c>
      <c r="G1018" s="4" t="str">
        <f t="shared" si="131"/>
        <v>38,415.00</v>
      </c>
      <c r="H1018" s="32">
        <f t="shared" si="125"/>
        <v>38415</v>
      </c>
      <c r="I1018" s="2">
        <v>6637</v>
      </c>
      <c r="J1018" s="2">
        <f t="shared" si="126"/>
        <v>38415</v>
      </c>
      <c r="K1018" s="2">
        <f t="shared" si="127"/>
        <v>38415</v>
      </c>
      <c r="L1018" s="2">
        <f t="shared" si="128"/>
        <v>38415</v>
      </c>
      <c r="M1018" s="2">
        <f t="shared" si="129"/>
        <v>38415</v>
      </c>
      <c r="N1018" s="2">
        <f t="shared" si="130"/>
        <v>38415</v>
      </c>
      <c r="O1018" s="96">
        <f t="shared" si="130"/>
        <v>38415</v>
      </c>
      <c r="P1018" s="2"/>
    </row>
    <row r="1019" spans="1:16" hidden="1" x14ac:dyDescent="0.2">
      <c r="A1019">
        <v>6173</v>
      </c>
      <c r="B1019">
        <v>1980</v>
      </c>
      <c r="C1019" s="47">
        <f t="shared" ca="1" si="124"/>
        <v>44</v>
      </c>
      <c r="D1019" s="2" t="s">
        <v>23</v>
      </c>
      <c r="E1019" s="2" t="s">
        <v>32</v>
      </c>
      <c r="F1019" s="2" t="s">
        <v>2263</v>
      </c>
      <c r="G1019" s="4" t="str">
        <f t="shared" si="131"/>
        <v>39,722.00</v>
      </c>
      <c r="H1019" s="32">
        <f t="shared" si="125"/>
        <v>39722</v>
      </c>
      <c r="I1019" s="2">
        <v>5077</v>
      </c>
      <c r="J1019" s="2">
        <f t="shared" si="126"/>
        <v>39722</v>
      </c>
      <c r="K1019" s="2">
        <f t="shared" si="127"/>
        <v>39722</v>
      </c>
      <c r="L1019" s="2">
        <f t="shared" si="128"/>
        <v>39722</v>
      </c>
      <c r="M1019" s="2">
        <f t="shared" si="129"/>
        <v>39722</v>
      </c>
      <c r="N1019" s="2">
        <f t="shared" si="130"/>
        <v>39722</v>
      </c>
      <c r="O1019" s="96">
        <f t="shared" si="130"/>
        <v>39722</v>
      </c>
      <c r="P1019" s="2"/>
    </row>
    <row r="1020" spans="1:16" hidden="1" x14ac:dyDescent="0.2">
      <c r="A1020">
        <v>3969</v>
      </c>
      <c r="B1020">
        <v>1975</v>
      </c>
      <c r="C1020" s="47">
        <f t="shared" ca="1" si="124"/>
        <v>49</v>
      </c>
      <c r="D1020" s="2" t="s">
        <v>23</v>
      </c>
      <c r="E1020" s="2" t="s">
        <v>32</v>
      </c>
      <c r="F1020" s="2" t="s">
        <v>2268</v>
      </c>
      <c r="G1020" s="4" t="str">
        <f t="shared" si="131"/>
        <v>74,716.00</v>
      </c>
      <c r="H1020" s="32">
        <f t="shared" si="125"/>
        <v>74716</v>
      </c>
      <c r="I1020" s="2">
        <v>6173</v>
      </c>
      <c r="J1020" s="2">
        <f t="shared" si="126"/>
        <v>74716</v>
      </c>
      <c r="K1020" s="2">
        <f t="shared" si="127"/>
        <v>74716</v>
      </c>
      <c r="L1020" s="2">
        <f t="shared" si="128"/>
        <v>74716</v>
      </c>
      <c r="M1020" s="2">
        <f t="shared" si="129"/>
        <v>74716</v>
      </c>
      <c r="N1020" s="2">
        <f t="shared" si="130"/>
        <v>74716</v>
      </c>
      <c r="O1020" s="96">
        <f t="shared" si="130"/>
        <v>74716</v>
      </c>
      <c r="P1020" s="2"/>
    </row>
    <row r="1021" spans="1:16" hidden="1" x14ac:dyDescent="0.2">
      <c r="A1021">
        <v>4580</v>
      </c>
      <c r="B1021">
        <v>1970</v>
      </c>
      <c r="C1021" s="47">
        <f t="shared" ca="1" si="124"/>
        <v>54</v>
      </c>
      <c r="D1021" s="2" t="s">
        <v>53</v>
      </c>
      <c r="E1021" s="2" t="s">
        <v>32</v>
      </c>
      <c r="F1021" s="2" t="s">
        <v>2270</v>
      </c>
      <c r="G1021" s="4" t="str">
        <f t="shared" si="131"/>
        <v>45,736.00</v>
      </c>
      <c r="H1021" s="32">
        <f t="shared" si="125"/>
        <v>45736</v>
      </c>
      <c r="I1021" s="2">
        <v>3969</v>
      </c>
      <c r="J1021" s="2">
        <f t="shared" si="126"/>
        <v>45736</v>
      </c>
      <c r="K1021" s="2">
        <f t="shared" si="127"/>
        <v>45736</v>
      </c>
      <c r="L1021" s="2">
        <f t="shared" si="128"/>
        <v>45736</v>
      </c>
      <c r="M1021" s="2">
        <f t="shared" si="129"/>
        <v>45736</v>
      </c>
      <c r="N1021" s="2">
        <f t="shared" si="130"/>
        <v>45736</v>
      </c>
      <c r="O1021" s="96">
        <f t="shared" si="130"/>
        <v>45736</v>
      </c>
      <c r="P1021" s="2"/>
    </row>
    <row r="1022" spans="1:16" hidden="1" x14ac:dyDescent="0.2">
      <c r="A1022">
        <v>663</v>
      </c>
      <c r="B1022">
        <v>1990</v>
      </c>
      <c r="C1022" s="47">
        <f t="shared" ca="1" si="124"/>
        <v>34</v>
      </c>
      <c r="D1022" s="2" t="s">
        <v>23</v>
      </c>
      <c r="E1022" s="2" t="s">
        <v>32</v>
      </c>
      <c r="F1022" s="2" t="s">
        <v>2272</v>
      </c>
      <c r="G1022" s="4" t="str">
        <f t="shared" si="131"/>
        <v>60,093.00</v>
      </c>
      <c r="H1022" s="32">
        <f t="shared" si="125"/>
        <v>60093</v>
      </c>
      <c r="I1022" s="2">
        <v>4580</v>
      </c>
      <c r="J1022" s="2">
        <f t="shared" si="126"/>
        <v>60093</v>
      </c>
      <c r="K1022" s="2">
        <f t="shared" si="127"/>
        <v>60093</v>
      </c>
      <c r="L1022" s="2">
        <f t="shared" si="128"/>
        <v>60093</v>
      </c>
      <c r="M1022" s="2">
        <f t="shared" si="129"/>
        <v>60093</v>
      </c>
      <c r="N1022" s="2">
        <f t="shared" si="130"/>
        <v>60093</v>
      </c>
      <c r="O1022" s="96">
        <f t="shared" si="130"/>
        <v>60093</v>
      </c>
      <c r="P1022" s="2"/>
    </row>
    <row r="1023" spans="1:16" hidden="1" x14ac:dyDescent="0.2">
      <c r="A1023">
        <v>8299</v>
      </c>
      <c r="B1023">
        <v>1990</v>
      </c>
      <c r="C1023" s="47">
        <f t="shared" ca="1" si="124"/>
        <v>34</v>
      </c>
      <c r="D1023" s="2" t="s">
        <v>53</v>
      </c>
      <c r="E1023" s="2" t="s">
        <v>32</v>
      </c>
      <c r="F1023" s="2" t="s">
        <v>2277</v>
      </c>
      <c r="G1023" s="4" t="str">
        <f t="shared" si="131"/>
        <v>80,739.00</v>
      </c>
      <c r="H1023" s="32">
        <f t="shared" si="125"/>
        <v>80739</v>
      </c>
      <c r="I1023" s="2">
        <v>663</v>
      </c>
      <c r="J1023" s="2">
        <f t="shared" si="126"/>
        <v>80739</v>
      </c>
      <c r="K1023" s="2">
        <f t="shared" si="127"/>
        <v>80739</v>
      </c>
      <c r="L1023" s="2">
        <f t="shared" si="128"/>
        <v>80739</v>
      </c>
      <c r="M1023" s="2">
        <f t="shared" si="129"/>
        <v>80739</v>
      </c>
      <c r="N1023" s="2">
        <f t="shared" si="130"/>
        <v>80739</v>
      </c>
      <c r="O1023" s="96">
        <f t="shared" si="130"/>
        <v>80739</v>
      </c>
      <c r="P1023" s="2"/>
    </row>
    <row r="1024" spans="1:16" hidden="1" x14ac:dyDescent="0.2">
      <c r="A1024">
        <v>8945</v>
      </c>
      <c r="B1024">
        <v>1971</v>
      </c>
      <c r="C1024" s="47">
        <f t="shared" ca="1" si="124"/>
        <v>53</v>
      </c>
      <c r="D1024" s="2" t="s">
        <v>118</v>
      </c>
      <c r="E1024" s="2" t="s">
        <v>32</v>
      </c>
      <c r="F1024" s="2" t="s">
        <v>2279</v>
      </c>
      <c r="G1024" s="4" t="str">
        <f t="shared" si="131"/>
        <v>34,445.00</v>
      </c>
      <c r="H1024" s="32">
        <f t="shared" si="125"/>
        <v>34445</v>
      </c>
      <c r="I1024" s="2">
        <v>8299</v>
      </c>
      <c r="J1024" s="2">
        <f t="shared" si="126"/>
        <v>34445</v>
      </c>
      <c r="K1024" s="2">
        <f t="shared" si="127"/>
        <v>34445</v>
      </c>
      <c r="L1024" s="2">
        <f t="shared" si="128"/>
        <v>34445</v>
      </c>
      <c r="M1024" s="2">
        <f t="shared" si="129"/>
        <v>34445</v>
      </c>
      <c r="N1024" s="2">
        <f t="shared" si="130"/>
        <v>34445</v>
      </c>
      <c r="O1024" s="96">
        <f t="shared" si="130"/>
        <v>34445</v>
      </c>
      <c r="P1024" s="2"/>
    </row>
    <row r="1025" spans="1:16" hidden="1" x14ac:dyDescent="0.2">
      <c r="A1025">
        <v>10870</v>
      </c>
      <c r="B1025">
        <v>1968</v>
      </c>
      <c r="C1025" s="47">
        <f t="shared" ca="1" si="124"/>
        <v>56</v>
      </c>
      <c r="D1025" s="2" t="s">
        <v>23</v>
      </c>
      <c r="E1025" s="2" t="s">
        <v>32</v>
      </c>
      <c r="F1025" s="2" t="s">
        <v>2281</v>
      </c>
      <c r="G1025" s="4" t="str">
        <f t="shared" si="131"/>
        <v>73,538.00</v>
      </c>
      <c r="H1025" s="32">
        <f t="shared" si="125"/>
        <v>73538</v>
      </c>
      <c r="I1025" s="2">
        <v>8945</v>
      </c>
      <c r="J1025" s="2">
        <f t="shared" si="126"/>
        <v>73538</v>
      </c>
      <c r="K1025" s="2">
        <f t="shared" si="127"/>
        <v>73538</v>
      </c>
      <c r="L1025" s="2">
        <f t="shared" si="128"/>
        <v>73538</v>
      </c>
      <c r="M1025" s="2">
        <f t="shared" si="129"/>
        <v>73538</v>
      </c>
      <c r="N1025" s="2">
        <f t="shared" si="130"/>
        <v>73538</v>
      </c>
      <c r="O1025" s="96">
        <f t="shared" si="130"/>
        <v>73538</v>
      </c>
      <c r="P1025" s="2"/>
    </row>
    <row r="1026" spans="1:16" hidden="1" x14ac:dyDescent="0.2">
      <c r="A1026">
        <v>1184</v>
      </c>
      <c r="B1026">
        <v>1969</v>
      </c>
      <c r="C1026" s="47">
        <f t="shared" ca="1" si="124"/>
        <v>55</v>
      </c>
      <c r="D1026" s="2" t="s">
        <v>23</v>
      </c>
      <c r="E1026" s="2" t="s">
        <v>32</v>
      </c>
      <c r="F1026" s="2" t="s">
        <v>2282</v>
      </c>
      <c r="G1026" s="4" t="str">
        <f t="shared" si="131"/>
        <v>80,398.00</v>
      </c>
      <c r="H1026" s="32">
        <f t="shared" si="125"/>
        <v>80398</v>
      </c>
      <c r="I1026" s="2">
        <v>10870</v>
      </c>
      <c r="J1026" s="2">
        <f t="shared" si="126"/>
        <v>80398</v>
      </c>
      <c r="K1026" s="2">
        <f t="shared" si="127"/>
        <v>80398</v>
      </c>
      <c r="L1026" s="2">
        <f t="shared" si="128"/>
        <v>80398</v>
      </c>
      <c r="M1026" s="2">
        <f t="shared" si="129"/>
        <v>80398</v>
      </c>
      <c r="N1026" s="2">
        <f t="shared" si="130"/>
        <v>80398</v>
      </c>
      <c r="O1026" s="96">
        <f t="shared" si="130"/>
        <v>80398</v>
      </c>
      <c r="P1026" s="2"/>
    </row>
    <row r="1027" spans="1:16" hidden="1" x14ac:dyDescent="0.2">
      <c r="A1027">
        <v>6141</v>
      </c>
      <c r="B1027">
        <v>1973</v>
      </c>
      <c r="C1027" s="47">
        <f t="shared" ca="1" si="124"/>
        <v>51</v>
      </c>
      <c r="D1027" s="2" t="s">
        <v>53</v>
      </c>
      <c r="E1027" s="2" t="s">
        <v>32</v>
      </c>
      <c r="F1027" s="2" t="s">
        <v>2283</v>
      </c>
      <c r="G1027" s="4" t="str">
        <f t="shared" si="131"/>
        <v>52,973.00</v>
      </c>
      <c r="H1027" s="32">
        <f t="shared" si="125"/>
        <v>52973</v>
      </c>
      <c r="I1027" s="2">
        <v>1184</v>
      </c>
      <c r="J1027" s="2">
        <f t="shared" si="126"/>
        <v>52973</v>
      </c>
      <c r="K1027" s="2">
        <f t="shared" si="127"/>
        <v>52973</v>
      </c>
      <c r="L1027" s="2">
        <f t="shared" si="128"/>
        <v>52973</v>
      </c>
      <c r="M1027" s="2">
        <f t="shared" si="129"/>
        <v>52973</v>
      </c>
      <c r="N1027" s="2">
        <f t="shared" si="130"/>
        <v>52973</v>
      </c>
      <c r="O1027" s="96">
        <f t="shared" si="130"/>
        <v>52973</v>
      </c>
      <c r="P1027" s="2"/>
    </row>
    <row r="1028" spans="1:16" hidden="1" x14ac:dyDescent="0.2">
      <c r="A1028">
        <v>8825</v>
      </c>
      <c r="B1028">
        <v>1963</v>
      </c>
      <c r="C1028" s="47">
        <f t="shared" ref="C1028:C1091" ca="1" si="132">(YEAR(NOW())-B1028)</f>
        <v>61</v>
      </c>
      <c r="D1028" s="2" t="s">
        <v>23</v>
      </c>
      <c r="E1028" s="2" t="s">
        <v>32</v>
      </c>
      <c r="F1028" s="2" t="s">
        <v>2284</v>
      </c>
      <c r="G1028" s="4" t="str">
        <f t="shared" si="131"/>
        <v>38,998.00</v>
      </c>
      <c r="H1028" s="32">
        <f t="shared" ref="H1028:H1091" si="133">VALUE(G1028)</f>
        <v>38998</v>
      </c>
      <c r="I1028" s="2">
        <v>6141</v>
      </c>
      <c r="J1028" s="2">
        <f t="shared" ref="J1028:J1091" si="134">IF(AND($D1028="Basic",$H1028&lt;10000),$V$29,$H1028)</f>
        <v>38998</v>
      </c>
      <c r="K1028" s="2">
        <f t="shared" ref="K1028:K1091" si="135">IF(AND($D1028="Graduation",J1028&lt;10000),$V$30,J1028)</f>
        <v>38998</v>
      </c>
      <c r="L1028" s="2">
        <f t="shared" ref="L1028:L1091" si="136">IF(AND($D1028="2n Cycle",K1028&lt;10000),$V$31,K1028)</f>
        <v>38998</v>
      </c>
      <c r="M1028" s="2">
        <f t="shared" ref="M1028:M1091" si="137">IF(AND($D1028="Master",L1028&lt;10000),$V$32,L1028)</f>
        <v>38998</v>
      </c>
      <c r="N1028" s="2">
        <f t="shared" ref="N1028:O1091" si="138">IF(AND($D1028="PhD",M1028&lt;10000),$V$33,M1028)</f>
        <v>38998</v>
      </c>
      <c r="O1028" s="96">
        <f t="shared" si="138"/>
        <v>38998</v>
      </c>
      <c r="P1028" s="2"/>
    </row>
    <row r="1029" spans="1:16" hidden="1" x14ac:dyDescent="0.2">
      <c r="A1029">
        <v>2217</v>
      </c>
      <c r="B1029">
        <v>1976</v>
      </c>
      <c r="C1029" s="47">
        <f t="shared" ca="1" si="132"/>
        <v>48</v>
      </c>
      <c r="D1029" s="2" t="s">
        <v>23</v>
      </c>
      <c r="E1029" s="2" t="s">
        <v>32</v>
      </c>
      <c r="F1029" s="2" t="s">
        <v>2284</v>
      </c>
      <c r="G1029" s="4" t="str">
        <f t="shared" ref="G1029:G1092" si="139">REPLACE(F1029,1,1,"")</f>
        <v>38,998.00</v>
      </c>
      <c r="H1029" s="32">
        <f t="shared" si="133"/>
        <v>38998</v>
      </c>
      <c r="I1029" s="2">
        <v>8825</v>
      </c>
      <c r="J1029" s="2">
        <f t="shared" si="134"/>
        <v>38998</v>
      </c>
      <c r="K1029" s="2">
        <f t="shared" si="135"/>
        <v>38998</v>
      </c>
      <c r="L1029" s="2">
        <f t="shared" si="136"/>
        <v>38998</v>
      </c>
      <c r="M1029" s="2">
        <f t="shared" si="137"/>
        <v>38998</v>
      </c>
      <c r="N1029" s="2">
        <f t="shared" si="138"/>
        <v>38998</v>
      </c>
      <c r="O1029" s="96">
        <f t="shared" si="138"/>
        <v>38998</v>
      </c>
      <c r="P1029" s="2"/>
    </row>
    <row r="1030" spans="1:16" hidden="1" x14ac:dyDescent="0.2">
      <c r="A1030">
        <v>4102</v>
      </c>
      <c r="B1030">
        <v>1976</v>
      </c>
      <c r="C1030" s="47">
        <f t="shared" ca="1" si="132"/>
        <v>48</v>
      </c>
      <c r="D1030" s="2" t="s">
        <v>43</v>
      </c>
      <c r="E1030" s="2" t="s">
        <v>32</v>
      </c>
      <c r="F1030" s="2" t="s">
        <v>2286</v>
      </c>
      <c r="G1030" s="4" t="str">
        <f t="shared" si="139"/>
        <v>23,331.00</v>
      </c>
      <c r="H1030" s="32">
        <f t="shared" si="133"/>
        <v>23331</v>
      </c>
      <c r="I1030" s="2">
        <v>2217</v>
      </c>
      <c r="J1030" s="2">
        <f t="shared" si="134"/>
        <v>23331</v>
      </c>
      <c r="K1030" s="2">
        <f t="shared" si="135"/>
        <v>23331</v>
      </c>
      <c r="L1030" s="2">
        <f t="shared" si="136"/>
        <v>23331</v>
      </c>
      <c r="M1030" s="2">
        <f t="shared" si="137"/>
        <v>23331</v>
      </c>
      <c r="N1030" s="2">
        <f t="shared" si="138"/>
        <v>23331</v>
      </c>
      <c r="O1030" s="96">
        <f t="shared" si="138"/>
        <v>23331</v>
      </c>
      <c r="P1030" s="2"/>
    </row>
    <row r="1031" spans="1:16" hidden="1" x14ac:dyDescent="0.2">
      <c r="A1031">
        <v>4653</v>
      </c>
      <c r="B1031">
        <v>1979</v>
      </c>
      <c r="C1031" s="47">
        <f t="shared" ca="1" si="132"/>
        <v>45</v>
      </c>
      <c r="D1031" s="2" t="s">
        <v>23</v>
      </c>
      <c r="E1031" s="2" t="s">
        <v>32</v>
      </c>
      <c r="F1031" s="2" t="s">
        <v>2287</v>
      </c>
      <c r="G1031" s="4" t="str">
        <f t="shared" si="139"/>
        <v>60,544.00</v>
      </c>
      <c r="H1031" s="32">
        <f t="shared" si="133"/>
        <v>60544</v>
      </c>
      <c r="I1031" s="2">
        <v>4102</v>
      </c>
      <c r="J1031" s="2">
        <f t="shared" si="134"/>
        <v>60544</v>
      </c>
      <c r="K1031" s="2">
        <f t="shared" si="135"/>
        <v>60544</v>
      </c>
      <c r="L1031" s="2">
        <f t="shared" si="136"/>
        <v>60544</v>
      </c>
      <c r="M1031" s="2">
        <f t="shared" si="137"/>
        <v>60544</v>
      </c>
      <c r="N1031" s="2">
        <f t="shared" si="138"/>
        <v>60544</v>
      </c>
      <c r="O1031" s="96">
        <f t="shared" si="138"/>
        <v>60544</v>
      </c>
      <c r="P1031" s="2"/>
    </row>
    <row r="1032" spans="1:16" hidden="1" x14ac:dyDescent="0.2">
      <c r="A1032">
        <v>10092</v>
      </c>
      <c r="B1032">
        <v>1955</v>
      </c>
      <c r="C1032" s="47">
        <f t="shared" ca="1" si="132"/>
        <v>69</v>
      </c>
      <c r="D1032" s="2" t="s">
        <v>23</v>
      </c>
      <c r="E1032" s="2" t="s">
        <v>32</v>
      </c>
      <c r="F1032" s="2" t="s">
        <v>2287</v>
      </c>
      <c r="G1032" s="4" t="str">
        <f t="shared" si="139"/>
        <v>60,544.00</v>
      </c>
      <c r="H1032" s="32">
        <f t="shared" si="133"/>
        <v>60544</v>
      </c>
      <c r="I1032" s="2">
        <v>4653</v>
      </c>
      <c r="J1032" s="2">
        <f t="shared" si="134"/>
        <v>60544</v>
      </c>
      <c r="K1032" s="2">
        <f t="shared" si="135"/>
        <v>60544</v>
      </c>
      <c r="L1032" s="2">
        <f t="shared" si="136"/>
        <v>60544</v>
      </c>
      <c r="M1032" s="2">
        <f t="shared" si="137"/>
        <v>60544</v>
      </c>
      <c r="N1032" s="2">
        <f t="shared" si="138"/>
        <v>60544</v>
      </c>
      <c r="O1032" s="96">
        <f t="shared" si="138"/>
        <v>60544</v>
      </c>
      <c r="P1032" s="2"/>
    </row>
    <row r="1033" spans="1:16" hidden="1" x14ac:dyDescent="0.2">
      <c r="A1033">
        <v>5788</v>
      </c>
      <c r="B1033">
        <v>1973</v>
      </c>
      <c r="C1033" s="47">
        <f t="shared" ca="1" si="132"/>
        <v>51</v>
      </c>
      <c r="D1033" s="2" t="s">
        <v>23</v>
      </c>
      <c r="E1033" s="2" t="s">
        <v>32</v>
      </c>
      <c r="F1033" s="2" t="s">
        <v>2292</v>
      </c>
      <c r="G1033" s="4" t="str">
        <f t="shared" si="139"/>
        <v>67,023.00</v>
      </c>
      <c r="H1033" s="32">
        <f t="shared" si="133"/>
        <v>67023</v>
      </c>
      <c r="I1033" s="2">
        <v>10092</v>
      </c>
      <c r="J1033" s="2">
        <f t="shared" si="134"/>
        <v>67023</v>
      </c>
      <c r="K1033" s="2">
        <f t="shared" si="135"/>
        <v>67023</v>
      </c>
      <c r="L1033" s="2">
        <f t="shared" si="136"/>
        <v>67023</v>
      </c>
      <c r="M1033" s="2">
        <f t="shared" si="137"/>
        <v>67023</v>
      </c>
      <c r="N1033" s="2">
        <f t="shared" si="138"/>
        <v>67023</v>
      </c>
      <c r="O1033" s="96">
        <f t="shared" si="138"/>
        <v>67023</v>
      </c>
      <c r="P1033" s="2"/>
    </row>
    <row r="1034" spans="1:16" hidden="1" x14ac:dyDescent="0.2">
      <c r="A1034">
        <v>4669</v>
      </c>
      <c r="B1034">
        <v>1982</v>
      </c>
      <c r="C1034" s="47">
        <f t="shared" ca="1" si="132"/>
        <v>42</v>
      </c>
      <c r="D1034" s="2" t="s">
        <v>23</v>
      </c>
      <c r="E1034" s="2" t="s">
        <v>32</v>
      </c>
      <c r="F1034" s="2" t="s">
        <v>2293</v>
      </c>
      <c r="G1034" s="4" t="str">
        <f t="shared" si="139"/>
        <v>77,583.00</v>
      </c>
      <c r="H1034" s="32">
        <f t="shared" si="133"/>
        <v>77583</v>
      </c>
      <c r="I1034" s="2">
        <v>5788</v>
      </c>
      <c r="J1034" s="2">
        <f t="shared" si="134"/>
        <v>77583</v>
      </c>
      <c r="K1034" s="2">
        <f t="shared" si="135"/>
        <v>77583</v>
      </c>
      <c r="L1034" s="2">
        <f t="shared" si="136"/>
        <v>77583</v>
      </c>
      <c r="M1034" s="2">
        <f t="shared" si="137"/>
        <v>77583</v>
      </c>
      <c r="N1034" s="2">
        <f t="shared" si="138"/>
        <v>77583</v>
      </c>
      <c r="O1034" s="96">
        <f t="shared" si="138"/>
        <v>77583</v>
      </c>
      <c r="P1034" s="2"/>
    </row>
    <row r="1035" spans="1:16" hidden="1" x14ac:dyDescent="0.2">
      <c r="A1035">
        <v>6295</v>
      </c>
      <c r="B1035">
        <v>1978</v>
      </c>
      <c r="C1035" s="47">
        <f t="shared" ca="1" si="132"/>
        <v>46</v>
      </c>
      <c r="D1035" s="2" t="s">
        <v>23</v>
      </c>
      <c r="E1035" s="2" t="s">
        <v>32</v>
      </c>
      <c r="F1035" s="2" t="s">
        <v>2294</v>
      </c>
      <c r="G1035" s="4" t="str">
        <f t="shared" si="139"/>
        <v>76,630.00</v>
      </c>
      <c r="H1035" s="32">
        <f t="shared" si="133"/>
        <v>76630</v>
      </c>
      <c r="I1035" s="2">
        <v>4669</v>
      </c>
      <c r="J1035" s="2">
        <f t="shared" si="134"/>
        <v>76630</v>
      </c>
      <c r="K1035" s="2">
        <f t="shared" si="135"/>
        <v>76630</v>
      </c>
      <c r="L1035" s="2">
        <f t="shared" si="136"/>
        <v>76630</v>
      </c>
      <c r="M1035" s="2">
        <f t="shared" si="137"/>
        <v>76630</v>
      </c>
      <c r="N1035" s="2">
        <f t="shared" si="138"/>
        <v>76630</v>
      </c>
      <c r="O1035" s="96">
        <f t="shared" si="138"/>
        <v>76630</v>
      </c>
      <c r="P1035" s="2"/>
    </row>
    <row r="1036" spans="1:16" hidden="1" x14ac:dyDescent="0.2">
      <c r="A1036">
        <v>7453</v>
      </c>
      <c r="B1036">
        <v>1955</v>
      </c>
      <c r="C1036" s="47">
        <f t="shared" ca="1" si="132"/>
        <v>69</v>
      </c>
      <c r="D1036" s="2" t="s">
        <v>53</v>
      </c>
      <c r="E1036" s="2" t="s">
        <v>32</v>
      </c>
      <c r="F1036" s="2" t="s">
        <v>2295</v>
      </c>
      <c r="G1036" s="4" t="str">
        <f t="shared" si="139"/>
        <v>47,353.00</v>
      </c>
      <c r="H1036" s="32">
        <f t="shared" si="133"/>
        <v>47353</v>
      </c>
      <c r="I1036" s="2">
        <v>6295</v>
      </c>
      <c r="J1036" s="2">
        <f t="shared" si="134"/>
        <v>47353</v>
      </c>
      <c r="K1036" s="2">
        <f t="shared" si="135"/>
        <v>47353</v>
      </c>
      <c r="L1036" s="2">
        <f t="shared" si="136"/>
        <v>47353</v>
      </c>
      <c r="M1036" s="2">
        <f t="shared" si="137"/>
        <v>47353</v>
      </c>
      <c r="N1036" s="2">
        <f t="shared" si="138"/>
        <v>47353</v>
      </c>
      <c r="O1036" s="96">
        <f t="shared" si="138"/>
        <v>47353</v>
      </c>
      <c r="P1036" s="2"/>
    </row>
    <row r="1037" spans="1:16" hidden="1" x14ac:dyDescent="0.2">
      <c r="A1037">
        <v>10841</v>
      </c>
      <c r="B1037">
        <v>1976</v>
      </c>
      <c r="C1037" s="47">
        <f t="shared" ca="1" si="132"/>
        <v>48</v>
      </c>
      <c r="D1037" s="2" t="s">
        <v>23</v>
      </c>
      <c r="E1037" s="2" t="s">
        <v>32</v>
      </c>
      <c r="F1037" s="2" t="s">
        <v>2296</v>
      </c>
      <c r="G1037" s="4" t="str">
        <f t="shared" si="139"/>
        <v>48,920.00</v>
      </c>
      <c r="H1037" s="32">
        <f t="shared" si="133"/>
        <v>48920</v>
      </c>
      <c r="I1037" s="2">
        <v>7453</v>
      </c>
      <c r="J1037" s="2">
        <f t="shared" si="134"/>
        <v>48920</v>
      </c>
      <c r="K1037" s="2">
        <f t="shared" si="135"/>
        <v>48920</v>
      </c>
      <c r="L1037" s="2">
        <f t="shared" si="136"/>
        <v>48920</v>
      </c>
      <c r="M1037" s="2">
        <f t="shared" si="137"/>
        <v>48920</v>
      </c>
      <c r="N1037" s="2">
        <f t="shared" si="138"/>
        <v>48920</v>
      </c>
      <c r="O1037" s="96">
        <f t="shared" si="138"/>
        <v>48920</v>
      </c>
      <c r="P1037" s="2"/>
    </row>
    <row r="1038" spans="1:16" hidden="1" x14ac:dyDescent="0.2">
      <c r="A1038">
        <v>821</v>
      </c>
      <c r="B1038">
        <v>1993</v>
      </c>
      <c r="C1038" s="47">
        <f t="shared" ca="1" si="132"/>
        <v>31</v>
      </c>
      <c r="D1038" s="2" t="s">
        <v>40</v>
      </c>
      <c r="E1038" s="2" t="s">
        <v>32</v>
      </c>
      <c r="F1038" s="2" t="s">
        <v>2297</v>
      </c>
      <c r="G1038" s="4" t="str">
        <f t="shared" si="139"/>
        <v>67,472.00</v>
      </c>
      <c r="H1038" s="32">
        <f t="shared" si="133"/>
        <v>67472</v>
      </c>
      <c r="I1038" s="2">
        <v>10841</v>
      </c>
      <c r="J1038" s="2">
        <f t="shared" si="134"/>
        <v>67472</v>
      </c>
      <c r="K1038" s="2">
        <f t="shared" si="135"/>
        <v>67472</v>
      </c>
      <c r="L1038" s="2">
        <f t="shared" si="136"/>
        <v>67472</v>
      </c>
      <c r="M1038" s="2">
        <f t="shared" si="137"/>
        <v>67472</v>
      </c>
      <c r="N1038" s="2">
        <f t="shared" si="138"/>
        <v>67472</v>
      </c>
      <c r="O1038" s="96">
        <f t="shared" si="138"/>
        <v>67472</v>
      </c>
      <c r="P1038" s="2"/>
    </row>
    <row r="1039" spans="1:16" hidden="1" x14ac:dyDescent="0.2">
      <c r="A1039">
        <v>3933</v>
      </c>
      <c r="B1039">
        <v>1981</v>
      </c>
      <c r="C1039" s="47">
        <f t="shared" ca="1" si="132"/>
        <v>43</v>
      </c>
      <c r="D1039" s="2" t="s">
        <v>53</v>
      </c>
      <c r="E1039" s="2" t="s">
        <v>32</v>
      </c>
      <c r="F1039" s="2" t="s">
        <v>2298</v>
      </c>
      <c r="G1039" s="4" t="str">
        <f t="shared" si="139"/>
        <v>64,100.00</v>
      </c>
      <c r="H1039" s="32">
        <f t="shared" si="133"/>
        <v>64100</v>
      </c>
      <c r="I1039" s="2">
        <v>821</v>
      </c>
      <c r="J1039" s="2">
        <f t="shared" si="134"/>
        <v>64100</v>
      </c>
      <c r="K1039" s="2">
        <f t="shared" si="135"/>
        <v>64100</v>
      </c>
      <c r="L1039" s="2">
        <f t="shared" si="136"/>
        <v>64100</v>
      </c>
      <c r="M1039" s="2">
        <f t="shared" si="137"/>
        <v>64100</v>
      </c>
      <c r="N1039" s="2">
        <f t="shared" si="138"/>
        <v>64100</v>
      </c>
      <c r="O1039" s="96">
        <f t="shared" si="138"/>
        <v>64100</v>
      </c>
      <c r="P1039" s="2"/>
    </row>
    <row r="1040" spans="1:16" hidden="1" x14ac:dyDescent="0.2">
      <c r="A1040">
        <v>1225</v>
      </c>
      <c r="B1040">
        <v>1964</v>
      </c>
      <c r="C1040" s="47">
        <f t="shared" ca="1" si="132"/>
        <v>60</v>
      </c>
      <c r="D1040" s="2" t="s">
        <v>23</v>
      </c>
      <c r="E1040" s="2" t="s">
        <v>32</v>
      </c>
      <c r="F1040" s="2" t="s">
        <v>2299</v>
      </c>
      <c r="G1040" s="4" t="str">
        <f t="shared" si="139"/>
        <v>38,872.00</v>
      </c>
      <c r="H1040" s="32">
        <f t="shared" si="133"/>
        <v>38872</v>
      </c>
      <c r="I1040" s="2">
        <v>3933</v>
      </c>
      <c r="J1040" s="2">
        <f t="shared" si="134"/>
        <v>38872</v>
      </c>
      <c r="K1040" s="2">
        <f t="shared" si="135"/>
        <v>38872</v>
      </c>
      <c r="L1040" s="2">
        <f t="shared" si="136"/>
        <v>38872</v>
      </c>
      <c r="M1040" s="2">
        <f t="shared" si="137"/>
        <v>38872</v>
      </c>
      <c r="N1040" s="2">
        <f t="shared" si="138"/>
        <v>38872</v>
      </c>
      <c r="O1040" s="96">
        <f t="shared" si="138"/>
        <v>38872</v>
      </c>
      <c r="P1040" s="2"/>
    </row>
    <row r="1041" spans="1:16" hidden="1" x14ac:dyDescent="0.2">
      <c r="A1041">
        <v>7059</v>
      </c>
      <c r="B1041">
        <v>1964</v>
      </c>
      <c r="C1041" s="47">
        <f t="shared" ca="1" si="132"/>
        <v>60</v>
      </c>
      <c r="D1041" s="2" t="s">
        <v>23</v>
      </c>
      <c r="E1041" s="2" t="s">
        <v>32</v>
      </c>
      <c r="F1041" s="2" t="s">
        <v>2302</v>
      </c>
      <c r="G1041" s="4" t="str">
        <f t="shared" si="139"/>
        <v>13,624.00</v>
      </c>
      <c r="H1041" s="32">
        <f t="shared" si="133"/>
        <v>13624</v>
      </c>
      <c r="I1041" s="2">
        <v>1225</v>
      </c>
      <c r="J1041" s="2">
        <f t="shared" si="134"/>
        <v>13624</v>
      </c>
      <c r="K1041" s="2">
        <f t="shared" si="135"/>
        <v>13624</v>
      </c>
      <c r="L1041" s="2">
        <f t="shared" si="136"/>
        <v>13624</v>
      </c>
      <c r="M1041" s="2">
        <f t="shared" si="137"/>
        <v>13624</v>
      </c>
      <c r="N1041" s="2">
        <f t="shared" si="138"/>
        <v>13624</v>
      </c>
      <c r="O1041" s="96">
        <f t="shared" si="138"/>
        <v>13624</v>
      </c>
      <c r="P1041" s="2"/>
    </row>
    <row r="1042" spans="1:16" hidden="1" x14ac:dyDescent="0.2">
      <c r="A1042">
        <v>5633</v>
      </c>
      <c r="B1042">
        <v>1981</v>
      </c>
      <c r="C1042" s="47">
        <f t="shared" ca="1" si="132"/>
        <v>43</v>
      </c>
      <c r="D1042" s="2" t="s">
        <v>23</v>
      </c>
      <c r="E1042" s="2" t="s">
        <v>32</v>
      </c>
      <c r="F1042" s="2" t="s">
        <v>2304</v>
      </c>
      <c r="G1042" s="4" t="str">
        <f t="shared" si="139"/>
        <v>71,952.00</v>
      </c>
      <c r="H1042" s="32">
        <f t="shared" si="133"/>
        <v>71952</v>
      </c>
      <c r="I1042" s="2">
        <v>7059</v>
      </c>
      <c r="J1042" s="2">
        <f t="shared" si="134"/>
        <v>71952</v>
      </c>
      <c r="K1042" s="2">
        <f t="shared" si="135"/>
        <v>71952</v>
      </c>
      <c r="L1042" s="2">
        <f t="shared" si="136"/>
        <v>71952</v>
      </c>
      <c r="M1042" s="2">
        <f t="shared" si="137"/>
        <v>71952</v>
      </c>
      <c r="N1042" s="2">
        <f t="shared" si="138"/>
        <v>71952</v>
      </c>
      <c r="O1042" s="96">
        <f t="shared" si="138"/>
        <v>71952</v>
      </c>
      <c r="P1042" s="2"/>
    </row>
    <row r="1043" spans="1:16" hidden="1" x14ac:dyDescent="0.2">
      <c r="A1043">
        <v>843</v>
      </c>
      <c r="B1043">
        <v>1972</v>
      </c>
      <c r="C1043" s="47">
        <f t="shared" ca="1" si="132"/>
        <v>52</v>
      </c>
      <c r="D1043" s="2" t="s">
        <v>23</v>
      </c>
      <c r="E1043" s="2" t="s">
        <v>32</v>
      </c>
      <c r="F1043" s="2" t="s">
        <v>2304</v>
      </c>
      <c r="G1043" s="4" t="str">
        <f t="shared" si="139"/>
        <v>71,952.00</v>
      </c>
      <c r="H1043" s="32">
        <f t="shared" si="133"/>
        <v>71952</v>
      </c>
      <c r="I1043" s="2">
        <v>5633</v>
      </c>
      <c r="J1043" s="2">
        <f t="shared" si="134"/>
        <v>71952</v>
      </c>
      <c r="K1043" s="2">
        <f t="shared" si="135"/>
        <v>71952</v>
      </c>
      <c r="L1043" s="2">
        <f t="shared" si="136"/>
        <v>71952</v>
      </c>
      <c r="M1043" s="2">
        <f t="shared" si="137"/>
        <v>71952</v>
      </c>
      <c r="N1043" s="2">
        <f t="shared" si="138"/>
        <v>71952</v>
      </c>
      <c r="O1043" s="96">
        <f t="shared" si="138"/>
        <v>71952</v>
      </c>
      <c r="P1043" s="2"/>
    </row>
    <row r="1044" spans="1:16" hidden="1" x14ac:dyDescent="0.2">
      <c r="A1044">
        <v>6211</v>
      </c>
      <c r="B1044">
        <v>1977</v>
      </c>
      <c r="C1044" s="47">
        <f t="shared" ca="1" si="132"/>
        <v>47</v>
      </c>
      <c r="D1044" s="2" t="s">
        <v>43</v>
      </c>
      <c r="E1044" s="2" t="s">
        <v>32</v>
      </c>
      <c r="F1044" s="2" t="s">
        <v>2305</v>
      </c>
      <c r="G1044" s="4" t="str">
        <f t="shared" si="139"/>
        <v>78,041.00</v>
      </c>
      <c r="H1044" s="32">
        <f t="shared" si="133"/>
        <v>78041</v>
      </c>
      <c r="I1044" s="2">
        <v>843</v>
      </c>
      <c r="J1044" s="2">
        <f t="shared" si="134"/>
        <v>78041</v>
      </c>
      <c r="K1044" s="2">
        <f t="shared" si="135"/>
        <v>78041</v>
      </c>
      <c r="L1044" s="2">
        <f t="shared" si="136"/>
        <v>78041</v>
      </c>
      <c r="M1044" s="2">
        <f t="shared" si="137"/>
        <v>78041</v>
      </c>
      <c r="N1044" s="2">
        <f t="shared" si="138"/>
        <v>78041</v>
      </c>
      <c r="O1044" s="96">
        <f t="shared" si="138"/>
        <v>78041</v>
      </c>
      <c r="P1044" s="2"/>
    </row>
    <row r="1045" spans="1:16" hidden="1" x14ac:dyDescent="0.2">
      <c r="A1045">
        <v>7007</v>
      </c>
      <c r="B1045">
        <v>1969</v>
      </c>
      <c r="C1045" s="47">
        <f t="shared" ca="1" si="132"/>
        <v>55</v>
      </c>
      <c r="D1045" s="2" t="s">
        <v>23</v>
      </c>
      <c r="E1045" s="2" t="s">
        <v>32</v>
      </c>
      <c r="F1045" s="2" t="s">
        <v>2307</v>
      </c>
      <c r="G1045" s="4" t="str">
        <f t="shared" si="139"/>
        <v>52,852.00</v>
      </c>
      <c r="H1045" s="32">
        <f t="shared" si="133"/>
        <v>52852</v>
      </c>
      <c r="I1045" s="2">
        <v>6211</v>
      </c>
      <c r="J1045" s="2">
        <f t="shared" si="134"/>
        <v>52852</v>
      </c>
      <c r="K1045" s="2">
        <f t="shared" si="135"/>
        <v>52852</v>
      </c>
      <c r="L1045" s="2">
        <f t="shared" si="136"/>
        <v>52852</v>
      </c>
      <c r="M1045" s="2">
        <f t="shared" si="137"/>
        <v>52852</v>
      </c>
      <c r="N1045" s="2">
        <f t="shared" si="138"/>
        <v>52852</v>
      </c>
      <c r="O1045" s="96">
        <f t="shared" si="138"/>
        <v>52852</v>
      </c>
      <c r="P1045" s="2"/>
    </row>
    <row r="1046" spans="1:16" hidden="1" x14ac:dyDescent="0.2">
      <c r="A1046">
        <v>9671</v>
      </c>
      <c r="B1046">
        <v>1969</v>
      </c>
      <c r="C1046" s="47">
        <f t="shared" ca="1" si="132"/>
        <v>55</v>
      </c>
      <c r="D1046" s="2" t="s">
        <v>40</v>
      </c>
      <c r="E1046" s="2" t="s">
        <v>32</v>
      </c>
      <c r="F1046" s="2" t="s">
        <v>2308</v>
      </c>
      <c r="G1046" s="4" t="str">
        <f t="shared" si="139"/>
        <v>62,010.00</v>
      </c>
      <c r="H1046" s="32">
        <f t="shared" si="133"/>
        <v>62010</v>
      </c>
      <c r="I1046" s="2">
        <v>7007</v>
      </c>
      <c r="J1046" s="2">
        <f t="shared" si="134"/>
        <v>62010</v>
      </c>
      <c r="K1046" s="2">
        <f t="shared" si="135"/>
        <v>62010</v>
      </c>
      <c r="L1046" s="2">
        <f t="shared" si="136"/>
        <v>62010</v>
      </c>
      <c r="M1046" s="2">
        <f t="shared" si="137"/>
        <v>62010</v>
      </c>
      <c r="N1046" s="2">
        <f t="shared" si="138"/>
        <v>62010</v>
      </c>
      <c r="O1046" s="96">
        <f t="shared" si="138"/>
        <v>62010</v>
      </c>
      <c r="P1046" s="2"/>
    </row>
    <row r="1047" spans="1:16" hidden="1" x14ac:dyDescent="0.2">
      <c r="A1047">
        <v>8975</v>
      </c>
      <c r="B1047">
        <v>1969</v>
      </c>
      <c r="C1047" s="47">
        <f t="shared" ca="1" si="132"/>
        <v>55</v>
      </c>
      <c r="D1047" s="2" t="s">
        <v>23</v>
      </c>
      <c r="E1047" s="2" t="s">
        <v>32</v>
      </c>
      <c r="F1047" s="2" t="s">
        <v>2309</v>
      </c>
      <c r="G1047" s="4" t="str">
        <f t="shared" si="139"/>
        <v>77,870.00</v>
      </c>
      <c r="H1047" s="32">
        <f t="shared" si="133"/>
        <v>77870</v>
      </c>
      <c r="I1047" s="2">
        <v>9671</v>
      </c>
      <c r="J1047" s="2">
        <f t="shared" si="134"/>
        <v>77870</v>
      </c>
      <c r="K1047" s="2">
        <f t="shared" si="135"/>
        <v>77870</v>
      </c>
      <c r="L1047" s="2">
        <f t="shared" si="136"/>
        <v>77870</v>
      </c>
      <c r="M1047" s="2">
        <f t="shared" si="137"/>
        <v>77870</v>
      </c>
      <c r="N1047" s="2">
        <f t="shared" si="138"/>
        <v>77870</v>
      </c>
      <c r="O1047" s="96">
        <f t="shared" si="138"/>
        <v>77870</v>
      </c>
      <c r="P1047" s="2"/>
    </row>
    <row r="1048" spans="1:16" hidden="1" x14ac:dyDescent="0.2">
      <c r="A1048">
        <v>6616</v>
      </c>
      <c r="B1048">
        <v>1976</v>
      </c>
      <c r="C1048" s="47">
        <f t="shared" ca="1" si="132"/>
        <v>48</v>
      </c>
      <c r="D1048" s="2" t="s">
        <v>53</v>
      </c>
      <c r="E1048" s="2" t="s">
        <v>32</v>
      </c>
      <c r="F1048" s="2" t="s">
        <v>2312</v>
      </c>
      <c r="G1048" s="4" t="str">
        <f t="shared" si="139"/>
        <v>73,395.00</v>
      </c>
      <c r="H1048" s="32">
        <f t="shared" si="133"/>
        <v>73395</v>
      </c>
      <c r="I1048" s="2">
        <v>8975</v>
      </c>
      <c r="J1048" s="2">
        <f t="shared" si="134"/>
        <v>73395</v>
      </c>
      <c r="K1048" s="2">
        <f t="shared" si="135"/>
        <v>73395</v>
      </c>
      <c r="L1048" s="2">
        <f t="shared" si="136"/>
        <v>73395</v>
      </c>
      <c r="M1048" s="2">
        <f t="shared" si="137"/>
        <v>73395</v>
      </c>
      <c r="N1048" s="2">
        <f t="shared" si="138"/>
        <v>73395</v>
      </c>
      <c r="O1048" s="96">
        <f t="shared" si="138"/>
        <v>73395</v>
      </c>
      <c r="P1048" s="2"/>
    </row>
    <row r="1049" spans="1:16" hidden="1" x14ac:dyDescent="0.2">
      <c r="A1049">
        <v>6248</v>
      </c>
      <c r="B1049">
        <v>1948</v>
      </c>
      <c r="C1049" s="47">
        <f t="shared" ca="1" si="132"/>
        <v>76</v>
      </c>
      <c r="D1049" s="2" t="s">
        <v>40</v>
      </c>
      <c r="E1049" s="2" t="s">
        <v>32</v>
      </c>
      <c r="F1049" s="2" t="s">
        <v>2314</v>
      </c>
      <c r="G1049" s="4" t="str">
        <f t="shared" si="139"/>
        <v>58,293.00</v>
      </c>
      <c r="H1049" s="32">
        <f t="shared" si="133"/>
        <v>58293</v>
      </c>
      <c r="I1049" s="2">
        <v>6616</v>
      </c>
      <c r="J1049" s="2">
        <f t="shared" si="134"/>
        <v>58293</v>
      </c>
      <c r="K1049" s="2">
        <f t="shared" si="135"/>
        <v>58293</v>
      </c>
      <c r="L1049" s="2">
        <f t="shared" si="136"/>
        <v>58293</v>
      </c>
      <c r="M1049" s="2">
        <f t="shared" si="137"/>
        <v>58293</v>
      </c>
      <c r="N1049" s="2">
        <f t="shared" si="138"/>
        <v>58293</v>
      </c>
      <c r="O1049" s="96">
        <f t="shared" si="138"/>
        <v>58293</v>
      </c>
      <c r="P1049" s="2"/>
    </row>
    <row r="1050" spans="1:16" hidden="1" x14ac:dyDescent="0.2">
      <c r="A1050">
        <v>7428</v>
      </c>
      <c r="B1050">
        <v>1976</v>
      </c>
      <c r="C1050" s="47">
        <f t="shared" ca="1" si="132"/>
        <v>48</v>
      </c>
      <c r="D1050" s="2" t="s">
        <v>53</v>
      </c>
      <c r="E1050" s="2" t="s">
        <v>32</v>
      </c>
      <c r="F1050" s="2" t="s">
        <v>2320</v>
      </c>
      <c r="G1050" s="4" t="str">
        <f t="shared" si="139"/>
        <v>61,923.00</v>
      </c>
      <c r="H1050" s="32">
        <f t="shared" si="133"/>
        <v>61923</v>
      </c>
      <c r="I1050" s="2">
        <v>6248</v>
      </c>
      <c r="J1050" s="2">
        <f t="shared" si="134"/>
        <v>61923</v>
      </c>
      <c r="K1050" s="2">
        <f t="shared" si="135"/>
        <v>61923</v>
      </c>
      <c r="L1050" s="2">
        <f t="shared" si="136"/>
        <v>61923</v>
      </c>
      <c r="M1050" s="2">
        <f t="shared" si="137"/>
        <v>61923</v>
      </c>
      <c r="N1050" s="2">
        <f t="shared" si="138"/>
        <v>61923</v>
      </c>
      <c r="O1050" s="96">
        <f t="shared" si="138"/>
        <v>61923</v>
      </c>
      <c r="P1050" s="2"/>
    </row>
    <row r="1051" spans="1:16" hidden="1" x14ac:dyDescent="0.2">
      <c r="A1051">
        <v>3075</v>
      </c>
      <c r="B1051">
        <v>1973</v>
      </c>
      <c r="C1051" s="47">
        <f t="shared" ca="1" si="132"/>
        <v>51</v>
      </c>
      <c r="D1051" s="2" t="s">
        <v>23</v>
      </c>
      <c r="E1051" s="2" t="s">
        <v>32</v>
      </c>
      <c r="F1051" s="2" t="s">
        <v>2323</v>
      </c>
      <c r="G1051" s="4" t="str">
        <f t="shared" si="139"/>
        <v>35,441.00</v>
      </c>
      <c r="H1051" s="32">
        <f t="shared" si="133"/>
        <v>35441</v>
      </c>
      <c r="I1051" s="2">
        <v>7428</v>
      </c>
      <c r="J1051" s="2">
        <f t="shared" si="134"/>
        <v>35441</v>
      </c>
      <c r="K1051" s="2">
        <f t="shared" si="135"/>
        <v>35441</v>
      </c>
      <c r="L1051" s="2">
        <f t="shared" si="136"/>
        <v>35441</v>
      </c>
      <c r="M1051" s="2">
        <f t="shared" si="137"/>
        <v>35441</v>
      </c>
      <c r="N1051" s="2">
        <f t="shared" si="138"/>
        <v>35441</v>
      </c>
      <c r="O1051" s="96">
        <f t="shared" si="138"/>
        <v>35441</v>
      </c>
      <c r="P1051" s="2"/>
    </row>
    <row r="1052" spans="1:16" hidden="1" x14ac:dyDescent="0.2">
      <c r="A1052">
        <v>2937</v>
      </c>
      <c r="B1052">
        <v>1975</v>
      </c>
      <c r="C1052" s="47">
        <f t="shared" ca="1" si="132"/>
        <v>49</v>
      </c>
      <c r="D1052" s="2" t="s">
        <v>23</v>
      </c>
      <c r="E1052" s="2" t="s">
        <v>32</v>
      </c>
      <c r="F1052" s="2" t="s">
        <v>239</v>
      </c>
      <c r="G1052" s="4" t="str">
        <f t="shared" si="139"/>
        <v>7,500.00</v>
      </c>
      <c r="H1052" s="32">
        <f t="shared" si="133"/>
        <v>7500</v>
      </c>
      <c r="I1052" s="2">
        <v>3075</v>
      </c>
      <c r="J1052" s="2">
        <f t="shared" si="134"/>
        <v>7500</v>
      </c>
      <c r="K1052" s="2">
        <f t="shared" si="135"/>
        <v>52720.37365591398</v>
      </c>
      <c r="L1052" s="2">
        <f t="shared" si="136"/>
        <v>52720.37365591398</v>
      </c>
      <c r="M1052" s="2">
        <f t="shared" si="137"/>
        <v>52720.37365591398</v>
      </c>
      <c r="N1052" s="2">
        <f t="shared" si="138"/>
        <v>52720.37365591398</v>
      </c>
      <c r="O1052" s="96">
        <f t="shared" si="138"/>
        <v>52720.37365591398</v>
      </c>
      <c r="P1052" s="2"/>
    </row>
    <row r="1053" spans="1:16" hidden="1" x14ac:dyDescent="0.2">
      <c r="A1053">
        <v>203</v>
      </c>
      <c r="B1053">
        <v>1976</v>
      </c>
      <c r="C1053" s="47">
        <f t="shared" ca="1" si="132"/>
        <v>48</v>
      </c>
      <c r="D1053" s="2" t="s">
        <v>23</v>
      </c>
      <c r="E1053" s="2" t="s">
        <v>32</v>
      </c>
      <c r="F1053" s="2" t="s">
        <v>2325</v>
      </c>
      <c r="G1053" s="4" t="str">
        <f t="shared" si="139"/>
        <v>71,626.00</v>
      </c>
      <c r="H1053" s="32">
        <f t="shared" si="133"/>
        <v>71626</v>
      </c>
      <c r="I1053" s="2">
        <v>2937</v>
      </c>
      <c r="J1053" s="2">
        <f t="shared" si="134"/>
        <v>71626</v>
      </c>
      <c r="K1053" s="2">
        <f t="shared" si="135"/>
        <v>71626</v>
      </c>
      <c r="L1053" s="2">
        <f t="shared" si="136"/>
        <v>71626</v>
      </c>
      <c r="M1053" s="2">
        <f t="shared" si="137"/>
        <v>71626</v>
      </c>
      <c r="N1053" s="2">
        <f t="shared" si="138"/>
        <v>71626</v>
      </c>
      <c r="O1053" s="96">
        <f t="shared" si="138"/>
        <v>71626</v>
      </c>
      <c r="P1053" s="2"/>
    </row>
    <row r="1054" spans="1:16" hidden="1" x14ac:dyDescent="0.2">
      <c r="A1054">
        <v>2021</v>
      </c>
      <c r="B1054">
        <v>1976</v>
      </c>
      <c r="C1054" s="47">
        <f t="shared" ca="1" si="132"/>
        <v>48</v>
      </c>
      <c r="D1054" s="2" t="s">
        <v>23</v>
      </c>
      <c r="E1054" s="2" t="s">
        <v>32</v>
      </c>
      <c r="F1054" s="2" t="s">
        <v>2326</v>
      </c>
      <c r="G1054" s="4" t="str">
        <f t="shared" si="139"/>
        <v>75,330.00</v>
      </c>
      <c r="H1054" s="32">
        <f t="shared" si="133"/>
        <v>75330</v>
      </c>
      <c r="I1054" s="2">
        <v>203</v>
      </c>
      <c r="J1054" s="2">
        <f t="shared" si="134"/>
        <v>75330</v>
      </c>
      <c r="K1054" s="2">
        <f t="shared" si="135"/>
        <v>75330</v>
      </c>
      <c r="L1054" s="2">
        <f t="shared" si="136"/>
        <v>75330</v>
      </c>
      <c r="M1054" s="2">
        <f t="shared" si="137"/>
        <v>75330</v>
      </c>
      <c r="N1054" s="2">
        <f t="shared" si="138"/>
        <v>75330</v>
      </c>
      <c r="O1054" s="96">
        <f t="shared" si="138"/>
        <v>75330</v>
      </c>
      <c r="P1054" s="2"/>
    </row>
    <row r="1055" spans="1:16" hidden="1" x14ac:dyDescent="0.2">
      <c r="A1055">
        <v>880</v>
      </c>
      <c r="B1055">
        <v>1967</v>
      </c>
      <c r="C1055" s="47">
        <f t="shared" ca="1" si="132"/>
        <v>57</v>
      </c>
      <c r="D1055" s="2" t="s">
        <v>53</v>
      </c>
      <c r="E1055" s="2" t="s">
        <v>32</v>
      </c>
      <c r="F1055" s="2" t="s">
        <v>2327</v>
      </c>
      <c r="G1055" s="4" t="str">
        <f t="shared" si="139"/>
        <v>34,529.00</v>
      </c>
      <c r="H1055" s="32">
        <f t="shared" si="133"/>
        <v>34529</v>
      </c>
      <c r="I1055" s="2">
        <v>2021</v>
      </c>
      <c r="J1055" s="2">
        <f t="shared" si="134"/>
        <v>34529</v>
      </c>
      <c r="K1055" s="2">
        <f t="shared" si="135"/>
        <v>34529</v>
      </c>
      <c r="L1055" s="2">
        <f t="shared" si="136"/>
        <v>34529</v>
      </c>
      <c r="M1055" s="2">
        <f t="shared" si="137"/>
        <v>34529</v>
      </c>
      <c r="N1055" s="2">
        <f t="shared" si="138"/>
        <v>34529</v>
      </c>
      <c r="O1055" s="96">
        <f t="shared" si="138"/>
        <v>34529</v>
      </c>
      <c r="P1055" s="2"/>
    </row>
    <row r="1056" spans="1:16" hidden="1" x14ac:dyDescent="0.2">
      <c r="A1056">
        <v>524</v>
      </c>
      <c r="B1056">
        <v>1967</v>
      </c>
      <c r="C1056" s="47">
        <f t="shared" ca="1" si="132"/>
        <v>57</v>
      </c>
      <c r="D1056" s="2" t="s">
        <v>43</v>
      </c>
      <c r="E1056" s="2" t="s">
        <v>32</v>
      </c>
      <c r="F1056" s="2" t="s">
        <v>2330</v>
      </c>
      <c r="G1056" s="4" t="str">
        <f t="shared" si="139"/>
        <v>35,688.00</v>
      </c>
      <c r="H1056" s="32">
        <f t="shared" si="133"/>
        <v>35688</v>
      </c>
      <c r="I1056" s="2">
        <v>880</v>
      </c>
      <c r="J1056" s="2">
        <f t="shared" si="134"/>
        <v>35688</v>
      </c>
      <c r="K1056" s="2">
        <f t="shared" si="135"/>
        <v>35688</v>
      </c>
      <c r="L1056" s="2">
        <f t="shared" si="136"/>
        <v>35688</v>
      </c>
      <c r="M1056" s="2">
        <f t="shared" si="137"/>
        <v>35688</v>
      </c>
      <c r="N1056" s="2">
        <f t="shared" si="138"/>
        <v>35688</v>
      </c>
      <c r="O1056" s="96">
        <f t="shared" si="138"/>
        <v>35688</v>
      </c>
      <c r="P1056" s="2"/>
    </row>
    <row r="1057" spans="1:16" hidden="1" x14ac:dyDescent="0.2">
      <c r="A1057">
        <v>10837</v>
      </c>
      <c r="B1057">
        <v>1976</v>
      </c>
      <c r="C1057" s="47">
        <f t="shared" ca="1" si="132"/>
        <v>48</v>
      </c>
      <c r="D1057" s="2" t="s">
        <v>43</v>
      </c>
      <c r="E1057" s="2" t="s">
        <v>32</v>
      </c>
      <c r="F1057" s="2" t="s">
        <v>2330</v>
      </c>
      <c r="G1057" s="4" t="str">
        <f t="shared" si="139"/>
        <v>35,688.00</v>
      </c>
      <c r="H1057" s="32">
        <f t="shared" si="133"/>
        <v>35688</v>
      </c>
      <c r="I1057" s="2">
        <v>524</v>
      </c>
      <c r="J1057" s="2">
        <f t="shared" si="134"/>
        <v>35688</v>
      </c>
      <c r="K1057" s="2">
        <f t="shared" si="135"/>
        <v>35688</v>
      </c>
      <c r="L1057" s="2">
        <f t="shared" si="136"/>
        <v>35688</v>
      </c>
      <c r="M1057" s="2">
        <f t="shared" si="137"/>
        <v>35688</v>
      </c>
      <c r="N1057" s="2">
        <f t="shared" si="138"/>
        <v>35688</v>
      </c>
      <c r="O1057" s="96">
        <f t="shared" si="138"/>
        <v>35688</v>
      </c>
      <c r="P1057" s="2"/>
    </row>
    <row r="1058" spans="1:16" hidden="1" x14ac:dyDescent="0.2">
      <c r="A1058">
        <v>7011</v>
      </c>
      <c r="B1058">
        <v>1974</v>
      </c>
      <c r="C1058" s="47">
        <f t="shared" ca="1" si="132"/>
        <v>50</v>
      </c>
      <c r="D1058" s="2" t="s">
        <v>23</v>
      </c>
      <c r="E1058" s="2" t="s">
        <v>32</v>
      </c>
      <c r="F1058" s="2" t="s">
        <v>2333</v>
      </c>
      <c r="G1058" s="4" t="str">
        <f t="shared" si="139"/>
        <v>71,113.00</v>
      </c>
      <c r="H1058" s="32">
        <f t="shared" si="133"/>
        <v>71113</v>
      </c>
      <c r="I1058" s="2">
        <v>10837</v>
      </c>
      <c r="J1058" s="2">
        <f t="shared" si="134"/>
        <v>71113</v>
      </c>
      <c r="K1058" s="2">
        <f t="shared" si="135"/>
        <v>71113</v>
      </c>
      <c r="L1058" s="2">
        <f t="shared" si="136"/>
        <v>71113</v>
      </c>
      <c r="M1058" s="2">
        <f t="shared" si="137"/>
        <v>71113</v>
      </c>
      <c r="N1058" s="2">
        <f t="shared" si="138"/>
        <v>71113</v>
      </c>
      <c r="O1058" s="96">
        <f t="shared" si="138"/>
        <v>71113</v>
      </c>
      <c r="P1058" s="2"/>
    </row>
    <row r="1059" spans="1:16" hidden="1" x14ac:dyDescent="0.2">
      <c r="A1059">
        <v>4184</v>
      </c>
      <c r="B1059">
        <v>1951</v>
      </c>
      <c r="C1059" s="47">
        <f t="shared" ca="1" si="132"/>
        <v>73</v>
      </c>
      <c r="D1059" s="2" t="s">
        <v>53</v>
      </c>
      <c r="E1059" s="2" t="s">
        <v>32</v>
      </c>
      <c r="F1059" s="2" t="s">
        <v>2334</v>
      </c>
      <c r="G1059" s="4" t="str">
        <f t="shared" si="139"/>
        <v>31,535.00</v>
      </c>
      <c r="H1059" s="32">
        <f t="shared" si="133"/>
        <v>31535</v>
      </c>
      <c r="I1059" s="2">
        <v>7011</v>
      </c>
      <c r="J1059" s="2">
        <f t="shared" si="134"/>
        <v>31535</v>
      </c>
      <c r="K1059" s="2">
        <f t="shared" si="135"/>
        <v>31535</v>
      </c>
      <c r="L1059" s="2">
        <f t="shared" si="136"/>
        <v>31535</v>
      </c>
      <c r="M1059" s="2">
        <f t="shared" si="137"/>
        <v>31535</v>
      </c>
      <c r="N1059" s="2">
        <f t="shared" si="138"/>
        <v>31535</v>
      </c>
      <c r="O1059" s="96">
        <f t="shared" si="138"/>
        <v>31535</v>
      </c>
      <c r="P1059" s="2"/>
    </row>
    <row r="1060" spans="1:16" hidden="1" x14ac:dyDescent="0.2">
      <c r="A1060">
        <v>7679</v>
      </c>
      <c r="B1060">
        <v>1986</v>
      </c>
      <c r="C1060" s="47">
        <f t="shared" ca="1" si="132"/>
        <v>38</v>
      </c>
      <c r="D1060" s="2" t="s">
        <v>23</v>
      </c>
      <c r="E1060" s="2" t="s">
        <v>32</v>
      </c>
      <c r="F1060" s="2" t="s">
        <v>2337</v>
      </c>
      <c r="G1060" s="4" t="str">
        <f t="shared" si="139"/>
        <v>29,440.00</v>
      </c>
      <c r="H1060" s="32">
        <f t="shared" si="133"/>
        <v>29440</v>
      </c>
      <c r="I1060" s="2">
        <v>4184</v>
      </c>
      <c r="J1060" s="2">
        <f t="shared" si="134"/>
        <v>29440</v>
      </c>
      <c r="K1060" s="2">
        <f t="shared" si="135"/>
        <v>29440</v>
      </c>
      <c r="L1060" s="2">
        <f t="shared" si="136"/>
        <v>29440</v>
      </c>
      <c r="M1060" s="2">
        <f t="shared" si="137"/>
        <v>29440</v>
      </c>
      <c r="N1060" s="2">
        <f t="shared" si="138"/>
        <v>29440</v>
      </c>
      <c r="O1060" s="96">
        <f t="shared" si="138"/>
        <v>29440</v>
      </c>
      <c r="P1060" s="2"/>
    </row>
    <row r="1061" spans="1:16" hidden="1" x14ac:dyDescent="0.2">
      <c r="A1061">
        <v>7485</v>
      </c>
      <c r="B1061">
        <v>1951</v>
      </c>
      <c r="C1061" s="47">
        <f t="shared" ca="1" si="132"/>
        <v>73</v>
      </c>
      <c r="D1061" s="2" t="s">
        <v>23</v>
      </c>
      <c r="E1061" s="2" t="s">
        <v>32</v>
      </c>
      <c r="F1061" s="2" t="s">
        <v>2338</v>
      </c>
      <c r="G1061" s="4" t="str">
        <f t="shared" si="139"/>
        <v>38,508.00</v>
      </c>
      <c r="H1061" s="32">
        <f t="shared" si="133"/>
        <v>38508</v>
      </c>
      <c r="I1061" s="2">
        <v>7679</v>
      </c>
      <c r="J1061" s="2">
        <f t="shared" si="134"/>
        <v>38508</v>
      </c>
      <c r="K1061" s="2">
        <f t="shared" si="135"/>
        <v>38508</v>
      </c>
      <c r="L1061" s="2">
        <f t="shared" si="136"/>
        <v>38508</v>
      </c>
      <c r="M1061" s="2">
        <f t="shared" si="137"/>
        <v>38508</v>
      </c>
      <c r="N1061" s="2">
        <f t="shared" si="138"/>
        <v>38508</v>
      </c>
      <c r="O1061" s="96">
        <f t="shared" si="138"/>
        <v>38508</v>
      </c>
      <c r="P1061" s="2"/>
    </row>
    <row r="1062" spans="1:16" hidden="1" x14ac:dyDescent="0.2">
      <c r="A1062">
        <v>7530</v>
      </c>
      <c r="B1062">
        <v>1951</v>
      </c>
      <c r="C1062" s="47">
        <f t="shared" ca="1" si="132"/>
        <v>73</v>
      </c>
      <c r="D1062" s="2" t="s">
        <v>23</v>
      </c>
      <c r="E1062" s="2" t="s">
        <v>32</v>
      </c>
      <c r="F1062" s="2" t="s">
        <v>2339</v>
      </c>
      <c r="G1062" s="4" t="str">
        <f t="shared" si="139"/>
        <v>69,520.00</v>
      </c>
      <c r="H1062" s="32">
        <f t="shared" si="133"/>
        <v>69520</v>
      </c>
      <c r="I1062" s="2">
        <v>7485</v>
      </c>
      <c r="J1062" s="2">
        <f t="shared" si="134"/>
        <v>69520</v>
      </c>
      <c r="K1062" s="2">
        <f t="shared" si="135"/>
        <v>69520</v>
      </c>
      <c r="L1062" s="2">
        <f t="shared" si="136"/>
        <v>69520</v>
      </c>
      <c r="M1062" s="2">
        <f t="shared" si="137"/>
        <v>69520</v>
      </c>
      <c r="N1062" s="2">
        <f t="shared" si="138"/>
        <v>69520</v>
      </c>
      <c r="O1062" s="96">
        <f t="shared" si="138"/>
        <v>69520</v>
      </c>
      <c r="P1062" s="2"/>
    </row>
    <row r="1063" spans="1:16" hidden="1" x14ac:dyDescent="0.2">
      <c r="A1063">
        <v>4369</v>
      </c>
      <c r="B1063">
        <v>1958</v>
      </c>
      <c r="C1063" s="47">
        <f t="shared" ca="1" si="132"/>
        <v>66</v>
      </c>
      <c r="D1063" s="2" t="s">
        <v>23</v>
      </c>
      <c r="E1063" s="2" t="s">
        <v>32</v>
      </c>
      <c r="F1063" s="2" t="s">
        <v>2342</v>
      </c>
      <c r="G1063" s="4" t="str">
        <f t="shared" si="139"/>
        <v>47,703.00</v>
      </c>
      <c r="H1063" s="32">
        <f t="shared" si="133"/>
        <v>47703</v>
      </c>
      <c r="I1063" s="2">
        <v>7530</v>
      </c>
      <c r="J1063" s="2">
        <f t="shared" si="134"/>
        <v>47703</v>
      </c>
      <c r="K1063" s="2">
        <f t="shared" si="135"/>
        <v>47703</v>
      </c>
      <c r="L1063" s="2">
        <f t="shared" si="136"/>
        <v>47703</v>
      </c>
      <c r="M1063" s="2">
        <f t="shared" si="137"/>
        <v>47703</v>
      </c>
      <c r="N1063" s="2">
        <f t="shared" si="138"/>
        <v>47703</v>
      </c>
      <c r="O1063" s="96">
        <f t="shared" si="138"/>
        <v>47703</v>
      </c>
      <c r="P1063" s="2"/>
    </row>
    <row r="1064" spans="1:16" hidden="1" x14ac:dyDescent="0.2">
      <c r="A1064">
        <v>10652</v>
      </c>
      <c r="B1064">
        <v>1958</v>
      </c>
      <c r="C1064" s="47">
        <f t="shared" ca="1" si="132"/>
        <v>66</v>
      </c>
      <c r="D1064" s="2" t="s">
        <v>23</v>
      </c>
      <c r="E1064" s="2" t="s">
        <v>32</v>
      </c>
      <c r="F1064" s="2" t="s">
        <v>2352</v>
      </c>
      <c r="G1064" s="4" t="str">
        <f t="shared" si="139"/>
        <v>42,523.00</v>
      </c>
      <c r="H1064" s="32">
        <f t="shared" si="133"/>
        <v>42523</v>
      </c>
      <c r="I1064" s="2">
        <v>4369</v>
      </c>
      <c r="J1064" s="2">
        <f t="shared" si="134"/>
        <v>42523</v>
      </c>
      <c r="K1064" s="2">
        <f t="shared" si="135"/>
        <v>42523</v>
      </c>
      <c r="L1064" s="2">
        <f t="shared" si="136"/>
        <v>42523</v>
      </c>
      <c r="M1064" s="2">
        <f t="shared" si="137"/>
        <v>42523</v>
      </c>
      <c r="N1064" s="2">
        <f t="shared" si="138"/>
        <v>42523</v>
      </c>
      <c r="O1064" s="96">
        <f t="shared" si="138"/>
        <v>42523</v>
      </c>
      <c r="P1064" s="2"/>
    </row>
    <row r="1065" spans="1:16" hidden="1" x14ac:dyDescent="0.2">
      <c r="A1065">
        <v>286</v>
      </c>
      <c r="B1065">
        <v>1953</v>
      </c>
      <c r="C1065" s="47">
        <f t="shared" ca="1" si="132"/>
        <v>71</v>
      </c>
      <c r="D1065" s="2" t="s">
        <v>23</v>
      </c>
      <c r="E1065" s="2" t="s">
        <v>32</v>
      </c>
      <c r="F1065" s="2" t="s">
        <v>2352</v>
      </c>
      <c r="G1065" s="4" t="str">
        <f t="shared" si="139"/>
        <v>42,523.00</v>
      </c>
      <c r="H1065" s="32">
        <f t="shared" si="133"/>
        <v>42523</v>
      </c>
      <c r="I1065" s="2">
        <v>10652</v>
      </c>
      <c r="J1065" s="2">
        <f t="shared" si="134"/>
        <v>42523</v>
      </c>
      <c r="K1065" s="2">
        <f t="shared" si="135"/>
        <v>42523</v>
      </c>
      <c r="L1065" s="2">
        <f t="shared" si="136"/>
        <v>42523</v>
      </c>
      <c r="M1065" s="2">
        <f t="shared" si="137"/>
        <v>42523</v>
      </c>
      <c r="N1065" s="2">
        <f t="shared" si="138"/>
        <v>42523</v>
      </c>
      <c r="O1065" s="96">
        <f t="shared" si="138"/>
        <v>42523</v>
      </c>
      <c r="P1065" s="2"/>
    </row>
    <row r="1066" spans="1:16" hidden="1" x14ac:dyDescent="0.2">
      <c r="A1066">
        <v>5922</v>
      </c>
      <c r="B1066">
        <v>1975</v>
      </c>
      <c r="C1066" s="47">
        <f t="shared" ca="1" si="132"/>
        <v>49</v>
      </c>
      <c r="D1066" s="2" t="s">
        <v>23</v>
      </c>
      <c r="E1066" s="2" t="s">
        <v>32</v>
      </c>
      <c r="F1066" s="2" t="s">
        <v>2353</v>
      </c>
      <c r="G1066" s="4" t="str">
        <f t="shared" si="139"/>
        <v>31,761.00</v>
      </c>
      <c r="H1066" s="32">
        <f t="shared" si="133"/>
        <v>31761</v>
      </c>
      <c r="I1066" s="2">
        <v>286</v>
      </c>
      <c r="J1066" s="2">
        <f t="shared" si="134"/>
        <v>31761</v>
      </c>
      <c r="K1066" s="2">
        <f t="shared" si="135"/>
        <v>31761</v>
      </c>
      <c r="L1066" s="2">
        <f t="shared" si="136"/>
        <v>31761</v>
      </c>
      <c r="M1066" s="2">
        <f t="shared" si="137"/>
        <v>31761</v>
      </c>
      <c r="N1066" s="2">
        <f t="shared" si="138"/>
        <v>31761</v>
      </c>
      <c r="O1066" s="96">
        <f t="shared" si="138"/>
        <v>31761</v>
      </c>
      <c r="P1066" s="2"/>
    </row>
    <row r="1067" spans="1:16" hidden="1" x14ac:dyDescent="0.2">
      <c r="A1067">
        <v>7250</v>
      </c>
      <c r="B1067">
        <v>1979</v>
      </c>
      <c r="C1067" s="47">
        <f t="shared" ca="1" si="132"/>
        <v>45</v>
      </c>
      <c r="D1067" s="2" t="s">
        <v>23</v>
      </c>
      <c r="E1067" s="2" t="s">
        <v>32</v>
      </c>
      <c r="F1067" s="2" t="s">
        <v>2354</v>
      </c>
      <c r="G1067" s="4" t="str">
        <f t="shared" si="139"/>
        <v>65,747.00</v>
      </c>
      <c r="H1067" s="32">
        <f t="shared" si="133"/>
        <v>65747</v>
      </c>
      <c r="I1067" s="2">
        <v>5922</v>
      </c>
      <c r="J1067" s="2">
        <f t="shared" si="134"/>
        <v>65747</v>
      </c>
      <c r="K1067" s="2">
        <f t="shared" si="135"/>
        <v>65747</v>
      </c>
      <c r="L1067" s="2">
        <f t="shared" si="136"/>
        <v>65747</v>
      </c>
      <c r="M1067" s="2">
        <f t="shared" si="137"/>
        <v>65747</v>
      </c>
      <c r="N1067" s="2">
        <f t="shared" si="138"/>
        <v>65747</v>
      </c>
      <c r="O1067" s="96">
        <f t="shared" si="138"/>
        <v>65747</v>
      </c>
      <c r="P1067" s="2"/>
    </row>
    <row r="1068" spans="1:16" hidden="1" x14ac:dyDescent="0.2">
      <c r="A1068">
        <v>2478</v>
      </c>
      <c r="B1068">
        <v>1974</v>
      </c>
      <c r="C1068" s="47">
        <f t="shared" ca="1" si="132"/>
        <v>50</v>
      </c>
      <c r="D1068" s="2" t="s">
        <v>40</v>
      </c>
      <c r="E1068" s="2" t="s">
        <v>32</v>
      </c>
      <c r="F1068" s="2" t="s">
        <v>2356</v>
      </c>
      <c r="G1068" s="4" t="str">
        <f t="shared" si="139"/>
        <v>84,618.00</v>
      </c>
      <c r="H1068" s="32">
        <f t="shared" si="133"/>
        <v>84618</v>
      </c>
      <c r="I1068" s="2">
        <v>7250</v>
      </c>
      <c r="J1068" s="2">
        <f t="shared" si="134"/>
        <v>84618</v>
      </c>
      <c r="K1068" s="2">
        <f t="shared" si="135"/>
        <v>84618</v>
      </c>
      <c r="L1068" s="2">
        <f t="shared" si="136"/>
        <v>84618</v>
      </c>
      <c r="M1068" s="2">
        <f t="shared" si="137"/>
        <v>84618</v>
      </c>
      <c r="N1068" s="2">
        <f t="shared" si="138"/>
        <v>84618</v>
      </c>
      <c r="O1068" s="96">
        <f t="shared" si="138"/>
        <v>84618</v>
      </c>
      <c r="P1068" s="2"/>
    </row>
    <row r="1069" spans="1:16" hidden="1" x14ac:dyDescent="0.2">
      <c r="A1069">
        <v>1160</v>
      </c>
      <c r="B1069">
        <v>1971</v>
      </c>
      <c r="C1069" s="47">
        <f t="shared" ca="1" si="132"/>
        <v>53</v>
      </c>
      <c r="D1069" s="2" t="s">
        <v>40</v>
      </c>
      <c r="E1069" s="2" t="s">
        <v>32</v>
      </c>
      <c r="F1069" s="2" t="s">
        <v>2356</v>
      </c>
      <c r="G1069" s="4" t="str">
        <f t="shared" si="139"/>
        <v>84,618.00</v>
      </c>
      <c r="H1069" s="32">
        <f t="shared" si="133"/>
        <v>84618</v>
      </c>
      <c r="I1069" s="2">
        <v>2478</v>
      </c>
      <c r="J1069" s="2">
        <f t="shared" si="134"/>
        <v>84618</v>
      </c>
      <c r="K1069" s="2">
        <f t="shared" si="135"/>
        <v>84618</v>
      </c>
      <c r="L1069" s="2">
        <f t="shared" si="136"/>
        <v>84618</v>
      </c>
      <c r="M1069" s="2">
        <f t="shared" si="137"/>
        <v>84618</v>
      </c>
      <c r="N1069" s="2">
        <f t="shared" si="138"/>
        <v>84618</v>
      </c>
      <c r="O1069" s="96">
        <f t="shared" si="138"/>
        <v>84618</v>
      </c>
      <c r="P1069" s="2"/>
    </row>
    <row r="1070" spans="1:16" hidden="1" x14ac:dyDescent="0.2">
      <c r="A1070">
        <v>9214</v>
      </c>
      <c r="B1070">
        <v>1992</v>
      </c>
      <c r="C1070" s="47">
        <f t="shared" ca="1" si="132"/>
        <v>32</v>
      </c>
      <c r="D1070" s="2" t="s">
        <v>23</v>
      </c>
      <c r="E1070" s="2" t="s">
        <v>32</v>
      </c>
      <c r="F1070" s="2" t="s">
        <v>2360</v>
      </c>
      <c r="G1070" s="4" t="str">
        <f t="shared" si="139"/>
        <v>15,072.00</v>
      </c>
      <c r="H1070" s="32">
        <f t="shared" si="133"/>
        <v>15072</v>
      </c>
      <c r="I1070" s="2">
        <v>1160</v>
      </c>
      <c r="J1070" s="2">
        <f t="shared" si="134"/>
        <v>15072</v>
      </c>
      <c r="K1070" s="2">
        <f t="shared" si="135"/>
        <v>15072</v>
      </c>
      <c r="L1070" s="2">
        <f t="shared" si="136"/>
        <v>15072</v>
      </c>
      <c r="M1070" s="2">
        <f t="shared" si="137"/>
        <v>15072</v>
      </c>
      <c r="N1070" s="2">
        <f t="shared" si="138"/>
        <v>15072</v>
      </c>
      <c r="O1070" s="96">
        <f t="shared" si="138"/>
        <v>15072</v>
      </c>
      <c r="P1070" s="2"/>
    </row>
    <row r="1071" spans="1:16" hidden="1" x14ac:dyDescent="0.2">
      <c r="A1071">
        <v>273</v>
      </c>
      <c r="B1071">
        <v>1971</v>
      </c>
      <c r="C1071" s="47">
        <f t="shared" ca="1" si="132"/>
        <v>53</v>
      </c>
      <c r="D1071" s="2" t="s">
        <v>43</v>
      </c>
      <c r="E1071" s="2" t="s">
        <v>32</v>
      </c>
      <c r="F1071" s="2" t="s">
        <v>239</v>
      </c>
      <c r="G1071" s="4" t="str">
        <f t="shared" si="139"/>
        <v>7,500.00</v>
      </c>
      <c r="H1071" s="32">
        <f t="shared" si="133"/>
        <v>7500</v>
      </c>
      <c r="I1071" s="2">
        <v>9214</v>
      </c>
      <c r="J1071" s="2">
        <f t="shared" si="134"/>
        <v>7500</v>
      </c>
      <c r="K1071" s="2">
        <f t="shared" si="135"/>
        <v>7500</v>
      </c>
      <c r="L1071" s="2">
        <f t="shared" si="136"/>
        <v>47633.19</v>
      </c>
      <c r="M1071" s="2">
        <f t="shared" si="137"/>
        <v>47633.19</v>
      </c>
      <c r="N1071" s="2">
        <f t="shared" si="138"/>
        <v>47633.19</v>
      </c>
      <c r="O1071" s="96">
        <f t="shared" si="138"/>
        <v>47633.19</v>
      </c>
      <c r="P1071" s="2"/>
    </row>
    <row r="1072" spans="1:16" hidden="1" x14ac:dyDescent="0.2">
      <c r="A1072">
        <v>851</v>
      </c>
      <c r="B1072">
        <v>1973</v>
      </c>
      <c r="C1072" s="47">
        <f t="shared" ca="1" si="132"/>
        <v>51</v>
      </c>
      <c r="D1072" s="2" t="s">
        <v>23</v>
      </c>
      <c r="E1072" s="2" t="s">
        <v>32</v>
      </c>
      <c r="F1072" s="2" t="s">
        <v>2362</v>
      </c>
      <c r="G1072" s="4" t="str">
        <f t="shared" si="139"/>
        <v>59,754.00</v>
      </c>
      <c r="H1072" s="32">
        <f t="shared" si="133"/>
        <v>59754</v>
      </c>
      <c r="I1072" s="2">
        <v>273</v>
      </c>
      <c r="J1072" s="2">
        <f t="shared" si="134"/>
        <v>59754</v>
      </c>
      <c r="K1072" s="2">
        <f t="shared" si="135"/>
        <v>59754</v>
      </c>
      <c r="L1072" s="2">
        <f t="shared" si="136"/>
        <v>59754</v>
      </c>
      <c r="M1072" s="2">
        <f t="shared" si="137"/>
        <v>59754</v>
      </c>
      <c r="N1072" s="2">
        <f t="shared" si="138"/>
        <v>59754</v>
      </c>
      <c r="O1072" s="96">
        <f t="shared" si="138"/>
        <v>59754</v>
      </c>
      <c r="P1072" s="2"/>
    </row>
    <row r="1073" spans="1:16" hidden="1" x14ac:dyDescent="0.2">
      <c r="A1073">
        <v>9729</v>
      </c>
      <c r="B1073">
        <v>1956</v>
      </c>
      <c r="C1073" s="47">
        <f t="shared" ca="1" si="132"/>
        <v>68</v>
      </c>
      <c r="D1073" s="2" t="s">
        <v>53</v>
      </c>
      <c r="E1073" s="2" t="s">
        <v>32</v>
      </c>
      <c r="F1073" s="2" t="s">
        <v>2363</v>
      </c>
      <c r="G1073" s="4" t="str">
        <f t="shared" si="139"/>
        <v>65,569.00</v>
      </c>
      <c r="H1073" s="32">
        <f t="shared" si="133"/>
        <v>65569</v>
      </c>
      <c r="I1073" s="2">
        <v>851</v>
      </c>
      <c r="J1073" s="2">
        <f t="shared" si="134"/>
        <v>65569</v>
      </c>
      <c r="K1073" s="2">
        <f t="shared" si="135"/>
        <v>65569</v>
      </c>
      <c r="L1073" s="2">
        <f t="shared" si="136"/>
        <v>65569</v>
      </c>
      <c r="M1073" s="2">
        <f t="shared" si="137"/>
        <v>65569</v>
      </c>
      <c r="N1073" s="2">
        <f t="shared" si="138"/>
        <v>65569</v>
      </c>
      <c r="O1073" s="96">
        <f t="shared" si="138"/>
        <v>65569</v>
      </c>
      <c r="P1073" s="2"/>
    </row>
    <row r="1074" spans="1:16" hidden="1" x14ac:dyDescent="0.2">
      <c r="A1074">
        <v>9665</v>
      </c>
      <c r="B1074">
        <v>1958</v>
      </c>
      <c r="C1074" s="47">
        <f t="shared" ca="1" si="132"/>
        <v>66</v>
      </c>
      <c r="D1074" s="2" t="s">
        <v>23</v>
      </c>
      <c r="E1074" s="2" t="s">
        <v>32</v>
      </c>
      <c r="F1074" s="2" t="s">
        <v>2372</v>
      </c>
      <c r="G1074" s="4" t="str">
        <f t="shared" si="139"/>
        <v>37,971.00</v>
      </c>
      <c r="H1074" s="32">
        <f t="shared" si="133"/>
        <v>37971</v>
      </c>
      <c r="I1074" s="2">
        <v>9729</v>
      </c>
      <c r="J1074" s="2">
        <f t="shared" si="134"/>
        <v>37971</v>
      </c>
      <c r="K1074" s="2">
        <f t="shared" si="135"/>
        <v>37971</v>
      </c>
      <c r="L1074" s="2">
        <f t="shared" si="136"/>
        <v>37971</v>
      </c>
      <c r="M1074" s="2">
        <f t="shared" si="137"/>
        <v>37971</v>
      </c>
      <c r="N1074" s="2">
        <f t="shared" si="138"/>
        <v>37971</v>
      </c>
      <c r="O1074" s="96">
        <f t="shared" si="138"/>
        <v>37971</v>
      </c>
      <c r="P1074" s="2"/>
    </row>
    <row r="1075" spans="1:16" hidden="1" x14ac:dyDescent="0.2">
      <c r="A1075">
        <v>2620</v>
      </c>
      <c r="B1075">
        <v>1975</v>
      </c>
      <c r="C1075" s="47">
        <f t="shared" ca="1" si="132"/>
        <v>49</v>
      </c>
      <c r="D1075" s="2" t="s">
        <v>23</v>
      </c>
      <c r="E1075" s="2" t="s">
        <v>32</v>
      </c>
      <c r="F1075" s="2" t="s">
        <v>2373</v>
      </c>
      <c r="G1075" s="4" t="str">
        <f t="shared" si="139"/>
        <v>30,368.00</v>
      </c>
      <c r="H1075" s="32">
        <f t="shared" si="133"/>
        <v>30368</v>
      </c>
      <c r="I1075" s="2">
        <v>9665</v>
      </c>
      <c r="J1075" s="2">
        <f t="shared" si="134"/>
        <v>30368</v>
      </c>
      <c r="K1075" s="2">
        <f t="shared" si="135"/>
        <v>30368</v>
      </c>
      <c r="L1075" s="2">
        <f t="shared" si="136"/>
        <v>30368</v>
      </c>
      <c r="M1075" s="2">
        <f t="shared" si="137"/>
        <v>30368</v>
      </c>
      <c r="N1075" s="2">
        <f t="shared" si="138"/>
        <v>30368</v>
      </c>
      <c r="O1075" s="96">
        <f t="shared" si="138"/>
        <v>30368</v>
      </c>
      <c r="P1075" s="2"/>
    </row>
    <row r="1076" spans="1:16" hidden="1" x14ac:dyDescent="0.2">
      <c r="A1076">
        <v>8254</v>
      </c>
      <c r="B1076">
        <v>1975</v>
      </c>
      <c r="C1076" s="47">
        <f t="shared" ca="1" si="132"/>
        <v>49</v>
      </c>
      <c r="D1076" s="2" t="s">
        <v>23</v>
      </c>
      <c r="E1076" s="2" t="s">
        <v>32</v>
      </c>
      <c r="F1076" s="2" t="s">
        <v>2379</v>
      </c>
      <c r="G1076" s="4" t="str">
        <f t="shared" si="139"/>
        <v>93,404.00</v>
      </c>
      <c r="H1076" s="32">
        <f t="shared" si="133"/>
        <v>93404</v>
      </c>
      <c r="I1076" s="2">
        <v>2620</v>
      </c>
      <c r="J1076" s="2">
        <f t="shared" si="134"/>
        <v>93404</v>
      </c>
      <c r="K1076" s="2">
        <f t="shared" si="135"/>
        <v>93404</v>
      </c>
      <c r="L1076" s="2">
        <f t="shared" si="136"/>
        <v>93404</v>
      </c>
      <c r="M1076" s="2">
        <f t="shared" si="137"/>
        <v>93404</v>
      </c>
      <c r="N1076" s="2">
        <f t="shared" si="138"/>
        <v>93404</v>
      </c>
      <c r="O1076" s="96">
        <f t="shared" si="138"/>
        <v>93404</v>
      </c>
      <c r="P1076" s="2"/>
    </row>
    <row r="1077" spans="1:16" hidden="1" x14ac:dyDescent="0.2">
      <c r="A1077">
        <v>3852</v>
      </c>
      <c r="B1077">
        <v>1962</v>
      </c>
      <c r="C1077" s="47">
        <f t="shared" ca="1" si="132"/>
        <v>62</v>
      </c>
      <c r="D1077" s="2" t="s">
        <v>23</v>
      </c>
      <c r="E1077" s="2" t="s">
        <v>32</v>
      </c>
      <c r="F1077" s="2" t="s">
        <v>2380</v>
      </c>
      <c r="G1077" s="4" t="str">
        <f t="shared" si="139"/>
        <v>38,680.00</v>
      </c>
      <c r="H1077" s="32">
        <f t="shared" si="133"/>
        <v>38680</v>
      </c>
      <c r="I1077" s="2">
        <v>8254</v>
      </c>
      <c r="J1077" s="2">
        <f t="shared" si="134"/>
        <v>38680</v>
      </c>
      <c r="K1077" s="2">
        <f t="shared" si="135"/>
        <v>38680</v>
      </c>
      <c r="L1077" s="2">
        <f t="shared" si="136"/>
        <v>38680</v>
      </c>
      <c r="M1077" s="2">
        <f t="shared" si="137"/>
        <v>38680</v>
      </c>
      <c r="N1077" s="2">
        <f t="shared" si="138"/>
        <v>38680</v>
      </c>
      <c r="O1077" s="96">
        <f t="shared" si="138"/>
        <v>38680</v>
      </c>
      <c r="P1077" s="2"/>
    </row>
    <row r="1078" spans="1:16" hidden="1" x14ac:dyDescent="0.2">
      <c r="A1078">
        <v>1000</v>
      </c>
      <c r="B1078">
        <v>1962</v>
      </c>
      <c r="C1078" s="47">
        <f t="shared" ca="1" si="132"/>
        <v>62</v>
      </c>
      <c r="D1078" s="2" t="s">
        <v>23</v>
      </c>
      <c r="E1078" s="2" t="s">
        <v>32</v>
      </c>
      <c r="F1078" s="2" t="s">
        <v>2381</v>
      </c>
      <c r="G1078" s="4" t="str">
        <f t="shared" si="139"/>
        <v>24,570.00</v>
      </c>
      <c r="H1078" s="32">
        <f t="shared" si="133"/>
        <v>24570</v>
      </c>
      <c r="I1078" s="2">
        <v>3852</v>
      </c>
      <c r="J1078" s="2">
        <f t="shared" si="134"/>
        <v>24570</v>
      </c>
      <c r="K1078" s="2">
        <f t="shared" si="135"/>
        <v>24570</v>
      </c>
      <c r="L1078" s="2">
        <f t="shared" si="136"/>
        <v>24570</v>
      </c>
      <c r="M1078" s="2">
        <f t="shared" si="137"/>
        <v>24570</v>
      </c>
      <c r="N1078" s="2">
        <f t="shared" si="138"/>
        <v>24570</v>
      </c>
      <c r="O1078" s="96">
        <f t="shared" si="138"/>
        <v>24570</v>
      </c>
      <c r="P1078" s="2"/>
    </row>
    <row r="1079" spans="1:16" hidden="1" x14ac:dyDescent="0.2">
      <c r="A1079">
        <v>3099</v>
      </c>
      <c r="B1079">
        <v>1971</v>
      </c>
      <c r="C1079" s="47">
        <f t="shared" ca="1" si="132"/>
        <v>53</v>
      </c>
      <c r="D1079" s="2" t="s">
        <v>40</v>
      </c>
      <c r="E1079" s="2" t="s">
        <v>32</v>
      </c>
      <c r="F1079" s="2" t="s">
        <v>2382</v>
      </c>
      <c r="G1079" s="4" t="str">
        <f t="shared" si="139"/>
        <v>77,766.00</v>
      </c>
      <c r="H1079" s="32">
        <f t="shared" si="133"/>
        <v>77766</v>
      </c>
      <c r="I1079" s="2">
        <v>1000</v>
      </c>
      <c r="J1079" s="2">
        <f t="shared" si="134"/>
        <v>77766</v>
      </c>
      <c r="K1079" s="2">
        <f t="shared" si="135"/>
        <v>77766</v>
      </c>
      <c r="L1079" s="2">
        <f t="shared" si="136"/>
        <v>77766</v>
      </c>
      <c r="M1079" s="2">
        <f t="shared" si="137"/>
        <v>77766</v>
      </c>
      <c r="N1079" s="2">
        <f t="shared" si="138"/>
        <v>77766</v>
      </c>
      <c r="O1079" s="96">
        <f t="shared" si="138"/>
        <v>77766</v>
      </c>
      <c r="P1079" s="2"/>
    </row>
    <row r="1080" spans="1:16" hidden="1" x14ac:dyDescent="0.2">
      <c r="A1080">
        <v>6318</v>
      </c>
      <c r="B1080">
        <v>1989</v>
      </c>
      <c r="C1080" s="47">
        <f t="shared" ca="1" si="132"/>
        <v>35</v>
      </c>
      <c r="D1080" s="2" t="s">
        <v>40</v>
      </c>
      <c r="E1080" s="2" t="s">
        <v>32</v>
      </c>
      <c r="F1080" s="2" t="s">
        <v>2382</v>
      </c>
      <c r="G1080" s="4" t="str">
        <f t="shared" si="139"/>
        <v>77,766.00</v>
      </c>
      <c r="H1080" s="32">
        <f t="shared" si="133"/>
        <v>77766</v>
      </c>
      <c r="I1080" s="2">
        <v>3099</v>
      </c>
      <c r="J1080" s="2">
        <f t="shared" si="134"/>
        <v>77766</v>
      </c>
      <c r="K1080" s="2">
        <f t="shared" si="135"/>
        <v>77766</v>
      </c>
      <c r="L1080" s="2">
        <f t="shared" si="136"/>
        <v>77766</v>
      </c>
      <c r="M1080" s="2">
        <f t="shared" si="137"/>
        <v>77766</v>
      </c>
      <c r="N1080" s="2">
        <f t="shared" si="138"/>
        <v>77766</v>
      </c>
      <c r="O1080" s="96">
        <f t="shared" si="138"/>
        <v>77766</v>
      </c>
      <c r="P1080" s="2"/>
    </row>
    <row r="1081" spans="1:16" hidden="1" x14ac:dyDescent="0.2">
      <c r="A1081">
        <v>5396</v>
      </c>
      <c r="B1081">
        <v>1989</v>
      </c>
      <c r="C1081" s="47">
        <f t="shared" ca="1" si="132"/>
        <v>35</v>
      </c>
      <c r="D1081" s="2" t="s">
        <v>40</v>
      </c>
      <c r="E1081" s="2" t="s">
        <v>32</v>
      </c>
      <c r="F1081" s="2" t="s">
        <v>2386</v>
      </c>
      <c r="G1081" s="4" t="str">
        <f t="shared" si="139"/>
        <v>70,421.00</v>
      </c>
      <c r="H1081" s="32">
        <f t="shared" si="133"/>
        <v>70421</v>
      </c>
      <c r="I1081" s="2">
        <v>6318</v>
      </c>
      <c r="J1081" s="2">
        <f t="shared" si="134"/>
        <v>70421</v>
      </c>
      <c r="K1081" s="2">
        <f t="shared" si="135"/>
        <v>70421</v>
      </c>
      <c r="L1081" s="2">
        <f t="shared" si="136"/>
        <v>70421</v>
      </c>
      <c r="M1081" s="2">
        <f t="shared" si="137"/>
        <v>70421</v>
      </c>
      <c r="N1081" s="2">
        <f t="shared" si="138"/>
        <v>70421</v>
      </c>
      <c r="O1081" s="96">
        <f t="shared" si="138"/>
        <v>70421</v>
      </c>
      <c r="P1081" s="2"/>
    </row>
    <row r="1082" spans="1:16" hidden="1" x14ac:dyDescent="0.2">
      <c r="A1082">
        <v>7966</v>
      </c>
      <c r="B1082">
        <v>1960</v>
      </c>
      <c r="C1082" s="47">
        <f t="shared" ca="1" si="132"/>
        <v>64</v>
      </c>
      <c r="D1082" s="2" t="s">
        <v>43</v>
      </c>
      <c r="E1082" s="2" t="s">
        <v>32</v>
      </c>
      <c r="F1082" s="2" t="s">
        <v>2388</v>
      </c>
      <c r="G1082" s="4" t="str">
        <f t="shared" si="139"/>
        <v>24,683.00</v>
      </c>
      <c r="H1082" s="32">
        <f t="shared" si="133"/>
        <v>24683</v>
      </c>
      <c r="I1082" s="2">
        <v>5396</v>
      </c>
      <c r="J1082" s="2">
        <f t="shared" si="134"/>
        <v>24683</v>
      </c>
      <c r="K1082" s="2">
        <f t="shared" si="135"/>
        <v>24683</v>
      </c>
      <c r="L1082" s="2">
        <f t="shared" si="136"/>
        <v>24683</v>
      </c>
      <c r="M1082" s="2">
        <f t="shared" si="137"/>
        <v>24683</v>
      </c>
      <c r="N1082" s="2">
        <f t="shared" si="138"/>
        <v>24683</v>
      </c>
      <c r="O1082" s="96">
        <f t="shared" si="138"/>
        <v>24683</v>
      </c>
      <c r="P1082" s="2"/>
    </row>
    <row r="1083" spans="1:16" hidden="1" x14ac:dyDescent="0.2">
      <c r="A1083">
        <v>454</v>
      </c>
      <c r="B1083">
        <v>1981</v>
      </c>
      <c r="C1083" s="47">
        <f t="shared" ca="1" si="132"/>
        <v>43</v>
      </c>
      <c r="D1083" s="2" t="s">
        <v>40</v>
      </c>
      <c r="E1083" s="2" t="s">
        <v>32</v>
      </c>
      <c r="F1083" s="2" t="s">
        <v>2389</v>
      </c>
      <c r="G1083" s="4" t="str">
        <f t="shared" si="139"/>
        <v>157,243.00</v>
      </c>
      <c r="H1083" s="32">
        <f t="shared" si="133"/>
        <v>157243</v>
      </c>
      <c r="I1083" s="2">
        <v>7966</v>
      </c>
      <c r="J1083" s="2">
        <f t="shared" si="134"/>
        <v>157243</v>
      </c>
      <c r="K1083" s="2">
        <f t="shared" si="135"/>
        <v>157243</v>
      </c>
      <c r="L1083" s="2">
        <f t="shared" si="136"/>
        <v>157243</v>
      </c>
      <c r="M1083" s="2">
        <f t="shared" si="137"/>
        <v>157243</v>
      </c>
      <c r="N1083" s="2">
        <f t="shared" si="138"/>
        <v>157243</v>
      </c>
      <c r="O1083" s="96">
        <f t="shared" si="138"/>
        <v>157243</v>
      </c>
      <c r="P1083" s="2"/>
    </row>
    <row r="1084" spans="1:16" hidden="1" x14ac:dyDescent="0.2">
      <c r="A1084">
        <v>309</v>
      </c>
      <c r="B1084">
        <v>1962</v>
      </c>
      <c r="C1084" s="47">
        <f t="shared" ca="1" si="132"/>
        <v>62</v>
      </c>
      <c r="D1084" s="2" t="s">
        <v>40</v>
      </c>
      <c r="E1084" s="2" t="s">
        <v>32</v>
      </c>
      <c r="F1084" s="2" t="s">
        <v>2390</v>
      </c>
      <c r="G1084" s="4" t="str">
        <f t="shared" si="139"/>
        <v>54,222.00</v>
      </c>
      <c r="H1084" s="32">
        <f t="shared" si="133"/>
        <v>54222</v>
      </c>
      <c r="I1084" s="2">
        <v>454</v>
      </c>
      <c r="J1084" s="2">
        <f t="shared" si="134"/>
        <v>54222</v>
      </c>
      <c r="K1084" s="2">
        <f t="shared" si="135"/>
        <v>54222</v>
      </c>
      <c r="L1084" s="2">
        <f t="shared" si="136"/>
        <v>54222</v>
      </c>
      <c r="M1084" s="2">
        <f t="shared" si="137"/>
        <v>54222</v>
      </c>
      <c r="N1084" s="2">
        <f t="shared" si="138"/>
        <v>54222</v>
      </c>
      <c r="O1084" s="96">
        <f t="shared" si="138"/>
        <v>54222</v>
      </c>
      <c r="P1084" s="2"/>
    </row>
    <row r="1085" spans="1:16" hidden="1" x14ac:dyDescent="0.2">
      <c r="A1085">
        <v>3571</v>
      </c>
      <c r="B1085">
        <v>1962</v>
      </c>
      <c r="C1085" s="47">
        <f t="shared" ca="1" si="132"/>
        <v>62</v>
      </c>
      <c r="D1085" s="2" t="s">
        <v>43</v>
      </c>
      <c r="E1085" s="2" t="s">
        <v>32</v>
      </c>
      <c r="F1085" s="2" t="s">
        <v>252</v>
      </c>
      <c r="G1085" s="4" t="str">
        <f t="shared" si="139"/>
        <v>47,025.00</v>
      </c>
      <c r="H1085" s="32">
        <f t="shared" si="133"/>
        <v>47025</v>
      </c>
      <c r="I1085" s="2">
        <v>309</v>
      </c>
      <c r="J1085" s="2">
        <f t="shared" si="134"/>
        <v>47025</v>
      </c>
      <c r="K1085" s="2">
        <f t="shared" si="135"/>
        <v>47025</v>
      </c>
      <c r="L1085" s="2">
        <f t="shared" si="136"/>
        <v>47025</v>
      </c>
      <c r="M1085" s="2">
        <f t="shared" si="137"/>
        <v>47025</v>
      </c>
      <c r="N1085" s="2">
        <f t="shared" si="138"/>
        <v>47025</v>
      </c>
      <c r="O1085" s="96">
        <f t="shared" si="138"/>
        <v>47025</v>
      </c>
      <c r="P1085" s="2"/>
    </row>
    <row r="1086" spans="1:16" hidden="1" x14ac:dyDescent="0.2">
      <c r="A1086">
        <v>8395</v>
      </c>
      <c r="B1086">
        <v>1962</v>
      </c>
      <c r="C1086" s="47">
        <f t="shared" ca="1" si="132"/>
        <v>62</v>
      </c>
      <c r="D1086" s="2" t="s">
        <v>23</v>
      </c>
      <c r="E1086" s="2" t="s">
        <v>32</v>
      </c>
      <c r="F1086" s="2" t="s">
        <v>2393</v>
      </c>
      <c r="G1086" s="4" t="str">
        <f t="shared" si="139"/>
        <v>44,529.00</v>
      </c>
      <c r="H1086" s="32">
        <f t="shared" si="133"/>
        <v>44529</v>
      </c>
      <c r="I1086" s="2">
        <v>3571</v>
      </c>
      <c r="J1086" s="2">
        <f t="shared" si="134"/>
        <v>44529</v>
      </c>
      <c r="K1086" s="2">
        <f t="shared" si="135"/>
        <v>44529</v>
      </c>
      <c r="L1086" s="2">
        <f t="shared" si="136"/>
        <v>44529</v>
      </c>
      <c r="M1086" s="2">
        <f t="shared" si="137"/>
        <v>44529</v>
      </c>
      <c r="N1086" s="2">
        <f t="shared" si="138"/>
        <v>44529</v>
      </c>
      <c r="O1086" s="96">
        <f t="shared" si="138"/>
        <v>44529</v>
      </c>
      <c r="P1086" s="2"/>
    </row>
    <row r="1087" spans="1:16" hidden="1" x14ac:dyDescent="0.2">
      <c r="A1087">
        <v>2591</v>
      </c>
      <c r="B1087">
        <v>1960</v>
      </c>
      <c r="C1087" s="47">
        <f t="shared" ca="1" si="132"/>
        <v>64</v>
      </c>
      <c r="D1087" s="2" t="s">
        <v>23</v>
      </c>
      <c r="E1087" s="2" t="s">
        <v>32</v>
      </c>
      <c r="F1087" s="2" t="s">
        <v>2398</v>
      </c>
      <c r="G1087" s="4" t="str">
        <f t="shared" si="139"/>
        <v>64,590.00</v>
      </c>
      <c r="H1087" s="32">
        <f t="shared" si="133"/>
        <v>64590</v>
      </c>
      <c r="I1087" s="2">
        <v>8395</v>
      </c>
      <c r="J1087" s="2">
        <f t="shared" si="134"/>
        <v>64590</v>
      </c>
      <c r="K1087" s="2">
        <f t="shared" si="135"/>
        <v>64590</v>
      </c>
      <c r="L1087" s="2">
        <f t="shared" si="136"/>
        <v>64590</v>
      </c>
      <c r="M1087" s="2">
        <f t="shared" si="137"/>
        <v>64590</v>
      </c>
      <c r="N1087" s="2">
        <f t="shared" si="138"/>
        <v>64590</v>
      </c>
      <c r="O1087" s="96">
        <f t="shared" si="138"/>
        <v>64590</v>
      </c>
      <c r="P1087" s="2"/>
    </row>
    <row r="1088" spans="1:16" hidden="1" x14ac:dyDescent="0.2">
      <c r="A1088">
        <v>1640</v>
      </c>
      <c r="B1088">
        <v>1955</v>
      </c>
      <c r="C1088" s="47">
        <f t="shared" ca="1" si="132"/>
        <v>69</v>
      </c>
      <c r="D1088" s="2" t="s">
        <v>23</v>
      </c>
      <c r="E1088" s="2" t="s">
        <v>32</v>
      </c>
      <c r="F1088" s="2" t="s">
        <v>2403</v>
      </c>
      <c r="G1088" s="4" t="str">
        <f t="shared" si="139"/>
        <v>42,557.00</v>
      </c>
      <c r="H1088" s="32">
        <f t="shared" si="133"/>
        <v>42557</v>
      </c>
      <c r="I1088" s="2">
        <v>2591</v>
      </c>
      <c r="J1088" s="2">
        <f t="shared" si="134"/>
        <v>42557</v>
      </c>
      <c r="K1088" s="2">
        <f t="shared" si="135"/>
        <v>42557</v>
      </c>
      <c r="L1088" s="2">
        <f t="shared" si="136"/>
        <v>42557</v>
      </c>
      <c r="M1088" s="2">
        <f t="shared" si="137"/>
        <v>42557</v>
      </c>
      <c r="N1088" s="2">
        <f t="shared" si="138"/>
        <v>42557</v>
      </c>
      <c r="O1088" s="96">
        <f t="shared" si="138"/>
        <v>42557</v>
      </c>
      <c r="P1088" s="2"/>
    </row>
    <row r="1089" spans="1:16" hidden="1" x14ac:dyDescent="0.2">
      <c r="A1089">
        <v>810</v>
      </c>
      <c r="B1089">
        <v>1976</v>
      </c>
      <c r="C1089" s="47">
        <f t="shared" ca="1" si="132"/>
        <v>48</v>
      </c>
      <c r="D1089" s="2" t="s">
        <v>23</v>
      </c>
      <c r="E1089" s="2" t="s">
        <v>32</v>
      </c>
      <c r="F1089" s="2" t="s">
        <v>2405</v>
      </c>
      <c r="G1089" s="4" t="str">
        <f t="shared" si="139"/>
        <v>44,794.00</v>
      </c>
      <c r="H1089" s="32">
        <f t="shared" si="133"/>
        <v>44794</v>
      </c>
      <c r="I1089" s="2">
        <v>1640</v>
      </c>
      <c r="J1089" s="2">
        <f t="shared" si="134"/>
        <v>44794</v>
      </c>
      <c r="K1089" s="2">
        <f t="shared" si="135"/>
        <v>44794</v>
      </c>
      <c r="L1089" s="2">
        <f t="shared" si="136"/>
        <v>44794</v>
      </c>
      <c r="M1089" s="2">
        <f t="shared" si="137"/>
        <v>44794</v>
      </c>
      <c r="N1089" s="2">
        <f t="shared" si="138"/>
        <v>44794</v>
      </c>
      <c r="O1089" s="96">
        <f t="shared" si="138"/>
        <v>44794</v>
      </c>
      <c r="P1089" s="2"/>
    </row>
    <row r="1090" spans="1:16" hidden="1" x14ac:dyDescent="0.2">
      <c r="A1090">
        <v>9423</v>
      </c>
      <c r="B1090">
        <v>1980</v>
      </c>
      <c r="C1090" s="47">
        <f t="shared" ca="1" si="132"/>
        <v>44</v>
      </c>
      <c r="D1090" s="2" t="s">
        <v>23</v>
      </c>
      <c r="E1090" s="2" t="s">
        <v>32</v>
      </c>
      <c r="F1090" s="2" t="s">
        <v>2405</v>
      </c>
      <c r="G1090" s="4" t="str">
        <f t="shared" si="139"/>
        <v>44,794.00</v>
      </c>
      <c r="H1090" s="32">
        <f t="shared" si="133"/>
        <v>44794</v>
      </c>
      <c r="I1090" s="2">
        <v>810</v>
      </c>
      <c r="J1090" s="2">
        <f t="shared" si="134"/>
        <v>44794</v>
      </c>
      <c r="K1090" s="2">
        <f t="shared" si="135"/>
        <v>44794</v>
      </c>
      <c r="L1090" s="2">
        <f t="shared" si="136"/>
        <v>44794</v>
      </c>
      <c r="M1090" s="2">
        <f t="shared" si="137"/>
        <v>44794</v>
      </c>
      <c r="N1090" s="2">
        <f t="shared" si="138"/>
        <v>44794</v>
      </c>
      <c r="O1090" s="96">
        <f t="shared" si="138"/>
        <v>44794</v>
      </c>
      <c r="P1090" s="2"/>
    </row>
    <row r="1091" spans="1:16" hidden="1" x14ac:dyDescent="0.2">
      <c r="A1091">
        <v>89</v>
      </c>
      <c r="B1091">
        <v>1976</v>
      </c>
      <c r="C1091" s="47">
        <f t="shared" ca="1" si="132"/>
        <v>48</v>
      </c>
      <c r="D1091" s="2" t="s">
        <v>23</v>
      </c>
      <c r="E1091" s="2" t="s">
        <v>32</v>
      </c>
      <c r="F1091" s="2" t="s">
        <v>2408</v>
      </c>
      <c r="G1091" s="4" t="str">
        <f t="shared" si="139"/>
        <v>42,231.00</v>
      </c>
      <c r="H1091" s="32">
        <f t="shared" si="133"/>
        <v>42231</v>
      </c>
      <c r="I1091" s="2">
        <v>9423</v>
      </c>
      <c r="J1091" s="2">
        <f t="shared" si="134"/>
        <v>42231</v>
      </c>
      <c r="K1091" s="2">
        <f t="shared" si="135"/>
        <v>42231</v>
      </c>
      <c r="L1091" s="2">
        <f t="shared" si="136"/>
        <v>42231</v>
      </c>
      <c r="M1091" s="2">
        <f t="shared" si="137"/>
        <v>42231</v>
      </c>
      <c r="N1091" s="2">
        <f t="shared" si="138"/>
        <v>42231</v>
      </c>
      <c r="O1091" s="96">
        <f t="shared" si="138"/>
        <v>42231</v>
      </c>
      <c r="P1091" s="2"/>
    </row>
    <row r="1092" spans="1:16" hidden="1" x14ac:dyDescent="0.2">
      <c r="A1092">
        <v>5294</v>
      </c>
      <c r="B1092">
        <v>1990</v>
      </c>
      <c r="C1092" s="47">
        <f t="shared" ref="C1092:C1155" ca="1" si="140">(YEAR(NOW())-B1092)</f>
        <v>34</v>
      </c>
      <c r="D1092" s="2" t="s">
        <v>43</v>
      </c>
      <c r="E1092" s="2" t="s">
        <v>32</v>
      </c>
      <c r="F1092" s="2" t="s">
        <v>2409</v>
      </c>
      <c r="G1092" s="4" t="str">
        <f t="shared" si="139"/>
        <v>20,130.00</v>
      </c>
      <c r="H1092" s="32">
        <f t="shared" ref="H1092:H1155" si="141">VALUE(G1092)</f>
        <v>20130</v>
      </c>
      <c r="I1092" s="2">
        <v>89</v>
      </c>
      <c r="J1092" s="2">
        <f t="shared" ref="J1092:J1155" si="142">IF(AND($D1092="Basic",$H1092&lt;10000),$V$29,$H1092)</f>
        <v>20130</v>
      </c>
      <c r="K1092" s="2">
        <f t="shared" ref="K1092:K1155" si="143">IF(AND($D1092="Graduation",J1092&lt;10000),$V$30,J1092)</f>
        <v>20130</v>
      </c>
      <c r="L1092" s="2">
        <f t="shared" ref="L1092:L1155" si="144">IF(AND($D1092="2n Cycle",K1092&lt;10000),$V$31,K1092)</f>
        <v>20130</v>
      </c>
      <c r="M1092" s="2">
        <f t="shared" ref="M1092:M1155" si="145">IF(AND($D1092="Master",L1092&lt;10000),$V$32,L1092)</f>
        <v>20130</v>
      </c>
      <c r="N1092" s="2">
        <f t="shared" ref="N1092:O1155" si="146">IF(AND($D1092="PhD",M1092&lt;10000),$V$33,M1092)</f>
        <v>20130</v>
      </c>
      <c r="O1092" s="96">
        <f t="shared" si="146"/>
        <v>20130</v>
      </c>
      <c r="P1092" s="2"/>
    </row>
    <row r="1093" spans="1:16" hidden="1" x14ac:dyDescent="0.2">
      <c r="A1093">
        <v>1321</v>
      </c>
      <c r="B1093">
        <v>1975</v>
      </c>
      <c r="C1093" s="47">
        <f t="shared" ca="1" si="140"/>
        <v>49</v>
      </c>
      <c r="D1093" s="2" t="s">
        <v>43</v>
      </c>
      <c r="E1093" s="2" t="s">
        <v>32</v>
      </c>
      <c r="F1093" s="2" t="s">
        <v>2409</v>
      </c>
      <c r="G1093" s="4" t="str">
        <f t="shared" ref="G1093:G1156" si="147">REPLACE(F1093,1,1,"")</f>
        <v>20,130.00</v>
      </c>
      <c r="H1093" s="32">
        <f t="shared" si="141"/>
        <v>20130</v>
      </c>
      <c r="I1093" s="2">
        <v>5294</v>
      </c>
      <c r="J1093" s="2">
        <f t="shared" si="142"/>
        <v>20130</v>
      </c>
      <c r="K1093" s="2">
        <f t="shared" si="143"/>
        <v>20130</v>
      </c>
      <c r="L1093" s="2">
        <f t="shared" si="144"/>
        <v>20130</v>
      </c>
      <c r="M1093" s="2">
        <f t="shared" si="145"/>
        <v>20130</v>
      </c>
      <c r="N1093" s="2">
        <f t="shared" si="146"/>
        <v>20130</v>
      </c>
      <c r="O1093" s="96">
        <f t="shared" si="146"/>
        <v>20130</v>
      </c>
      <c r="P1093" s="2"/>
    </row>
    <row r="1094" spans="1:16" hidden="1" x14ac:dyDescent="0.2">
      <c r="A1094">
        <v>2686</v>
      </c>
      <c r="B1094">
        <v>1970</v>
      </c>
      <c r="C1094" s="47">
        <f t="shared" ca="1" si="140"/>
        <v>54</v>
      </c>
      <c r="D1094" s="2" t="s">
        <v>43</v>
      </c>
      <c r="E1094" s="2" t="s">
        <v>32</v>
      </c>
      <c r="F1094" s="2" t="s">
        <v>2413</v>
      </c>
      <c r="G1094" s="4" t="str">
        <f t="shared" si="147"/>
        <v>31,056.00</v>
      </c>
      <c r="H1094" s="32">
        <f t="shared" si="141"/>
        <v>31056</v>
      </c>
      <c r="I1094" s="2">
        <v>1321</v>
      </c>
      <c r="J1094" s="2">
        <f t="shared" si="142"/>
        <v>31056</v>
      </c>
      <c r="K1094" s="2">
        <f t="shared" si="143"/>
        <v>31056</v>
      </c>
      <c r="L1094" s="2">
        <f t="shared" si="144"/>
        <v>31056</v>
      </c>
      <c r="M1094" s="2">
        <f t="shared" si="145"/>
        <v>31056</v>
      </c>
      <c r="N1094" s="2">
        <f t="shared" si="146"/>
        <v>31056</v>
      </c>
      <c r="O1094" s="96">
        <f t="shared" si="146"/>
        <v>31056</v>
      </c>
      <c r="P1094" s="2"/>
    </row>
    <row r="1095" spans="1:16" hidden="1" x14ac:dyDescent="0.2">
      <c r="A1095">
        <v>1215</v>
      </c>
      <c r="B1095">
        <v>1979</v>
      </c>
      <c r="C1095" s="47">
        <f t="shared" ca="1" si="140"/>
        <v>45</v>
      </c>
      <c r="D1095" s="2" t="s">
        <v>23</v>
      </c>
      <c r="E1095" s="2" t="s">
        <v>32</v>
      </c>
      <c r="F1095" s="2" t="s">
        <v>2415</v>
      </c>
      <c r="G1095" s="4" t="str">
        <f t="shared" si="147"/>
        <v>65,819.00</v>
      </c>
      <c r="H1095" s="32">
        <f t="shared" si="141"/>
        <v>65819</v>
      </c>
      <c r="I1095" s="2">
        <v>2686</v>
      </c>
      <c r="J1095" s="2">
        <f t="shared" si="142"/>
        <v>65819</v>
      </c>
      <c r="K1095" s="2">
        <f t="shared" si="143"/>
        <v>65819</v>
      </c>
      <c r="L1095" s="2">
        <f t="shared" si="144"/>
        <v>65819</v>
      </c>
      <c r="M1095" s="2">
        <f t="shared" si="145"/>
        <v>65819</v>
      </c>
      <c r="N1095" s="2">
        <f t="shared" si="146"/>
        <v>65819</v>
      </c>
      <c r="O1095" s="96">
        <f t="shared" si="146"/>
        <v>65819</v>
      </c>
      <c r="P1095" s="2"/>
    </row>
    <row r="1096" spans="1:16" hidden="1" x14ac:dyDescent="0.2">
      <c r="A1096">
        <v>9283</v>
      </c>
      <c r="B1096">
        <v>1979</v>
      </c>
      <c r="C1096" s="47">
        <f t="shared" ca="1" si="140"/>
        <v>45</v>
      </c>
      <c r="D1096" s="2" t="s">
        <v>40</v>
      </c>
      <c r="E1096" s="2" t="s">
        <v>32</v>
      </c>
      <c r="F1096" s="2" t="s">
        <v>2416</v>
      </c>
      <c r="G1096" s="4" t="str">
        <f t="shared" si="147"/>
        <v>94,871.00</v>
      </c>
      <c r="H1096" s="32">
        <f t="shared" si="141"/>
        <v>94871</v>
      </c>
      <c r="I1096" s="2">
        <v>1215</v>
      </c>
      <c r="J1096" s="2">
        <f t="shared" si="142"/>
        <v>94871</v>
      </c>
      <c r="K1096" s="2">
        <f t="shared" si="143"/>
        <v>94871</v>
      </c>
      <c r="L1096" s="2">
        <f t="shared" si="144"/>
        <v>94871</v>
      </c>
      <c r="M1096" s="2">
        <f t="shared" si="145"/>
        <v>94871</v>
      </c>
      <c r="N1096" s="2">
        <f t="shared" si="146"/>
        <v>94871</v>
      </c>
      <c r="O1096" s="96">
        <f t="shared" si="146"/>
        <v>94871</v>
      </c>
      <c r="P1096" s="2"/>
    </row>
    <row r="1097" spans="1:16" hidden="1" x14ac:dyDescent="0.2">
      <c r="A1097">
        <v>3120</v>
      </c>
      <c r="B1097">
        <v>1982</v>
      </c>
      <c r="C1097" s="47">
        <f t="shared" ca="1" si="140"/>
        <v>42</v>
      </c>
      <c r="D1097" s="2" t="s">
        <v>23</v>
      </c>
      <c r="E1097" s="2" t="s">
        <v>28</v>
      </c>
      <c r="F1097" s="2" t="s">
        <v>29</v>
      </c>
      <c r="G1097" s="4" t="str">
        <f t="shared" si="147"/>
        <v>57,091.00</v>
      </c>
      <c r="H1097" s="32">
        <f t="shared" si="141"/>
        <v>57091</v>
      </c>
      <c r="I1097" s="2">
        <v>9283</v>
      </c>
      <c r="J1097" s="2">
        <f t="shared" si="142"/>
        <v>57091</v>
      </c>
      <c r="K1097" s="2">
        <f t="shared" si="143"/>
        <v>57091</v>
      </c>
      <c r="L1097" s="2">
        <f t="shared" si="144"/>
        <v>57091</v>
      </c>
      <c r="M1097" s="2">
        <f t="shared" si="145"/>
        <v>57091</v>
      </c>
      <c r="N1097" s="2">
        <f t="shared" si="146"/>
        <v>57091</v>
      </c>
      <c r="O1097" s="96">
        <f t="shared" si="146"/>
        <v>57091</v>
      </c>
      <c r="P1097" s="2"/>
    </row>
    <row r="1098" spans="1:16" hidden="1" x14ac:dyDescent="0.2">
      <c r="A1098">
        <v>5868</v>
      </c>
      <c r="B1098">
        <v>1981</v>
      </c>
      <c r="C1098" s="47">
        <f t="shared" ca="1" si="140"/>
        <v>43</v>
      </c>
      <c r="D1098" s="2" t="s">
        <v>23</v>
      </c>
      <c r="E1098" s="2" t="s">
        <v>28</v>
      </c>
      <c r="F1098" s="2" t="s">
        <v>39</v>
      </c>
      <c r="G1098" s="4" t="str">
        <f t="shared" si="147"/>
        <v>21,474.00</v>
      </c>
      <c r="H1098" s="32">
        <f t="shared" si="141"/>
        <v>21474</v>
      </c>
      <c r="I1098" s="2">
        <v>3120</v>
      </c>
      <c r="J1098" s="2">
        <f t="shared" si="142"/>
        <v>21474</v>
      </c>
      <c r="K1098" s="2">
        <f t="shared" si="143"/>
        <v>21474</v>
      </c>
      <c r="L1098" s="2">
        <f t="shared" si="144"/>
        <v>21474</v>
      </c>
      <c r="M1098" s="2">
        <f t="shared" si="145"/>
        <v>21474</v>
      </c>
      <c r="N1098" s="2">
        <f t="shared" si="146"/>
        <v>21474</v>
      </c>
      <c r="O1098" s="96">
        <f t="shared" si="146"/>
        <v>21474</v>
      </c>
      <c r="P1098" s="2"/>
    </row>
    <row r="1099" spans="1:16" hidden="1" x14ac:dyDescent="0.2">
      <c r="A1099">
        <v>8143</v>
      </c>
      <c r="B1099">
        <v>1986</v>
      </c>
      <c r="C1099" s="47">
        <f t="shared" ca="1" si="140"/>
        <v>38</v>
      </c>
      <c r="D1099" s="2" t="s">
        <v>40</v>
      </c>
      <c r="E1099" s="2" t="s">
        <v>28</v>
      </c>
      <c r="F1099" s="2" t="s">
        <v>41</v>
      </c>
      <c r="G1099" s="4" t="str">
        <f t="shared" si="147"/>
        <v>71,691.00</v>
      </c>
      <c r="H1099" s="32">
        <f t="shared" si="141"/>
        <v>71691</v>
      </c>
      <c r="I1099" s="2">
        <v>5868</v>
      </c>
      <c r="J1099" s="2">
        <f t="shared" si="142"/>
        <v>71691</v>
      </c>
      <c r="K1099" s="2">
        <f t="shared" si="143"/>
        <v>71691</v>
      </c>
      <c r="L1099" s="2">
        <f t="shared" si="144"/>
        <v>71691</v>
      </c>
      <c r="M1099" s="2">
        <f t="shared" si="145"/>
        <v>71691</v>
      </c>
      <c r="N1099" s="2">
        <f t="shared" si="146"/>
        <v>71691</v>
      </c>
      <c r="O1099" s="96">
        <f t="shared" si="146"/>
        <v>71691</v>
      </c>
      <c r="P1099" s="2"/>
    </row>
    <row r="1100" spans="1:16" hidden="1" x14ac:dyDescent="0.2">
      <c r="A1100">
        <v>3479</v>
      </c>
      <c r="B1100">
        <v>1951</v>
      </c>
      <c r="C1100" s="47">
        <f t="shared" ca="1" si="140"/>
        <v>73</v>
      </c>
      <c r="D1100" s="2" t="s">
        <v>43</v>
      </c>
      <c r="E1100" s="2" t="s">
        <v>28</v>
      </c>
      <c r="F1100" s="2" t="s">
        <v>62</v>
      </c>
      <c r="G1100" s="4" t="str">
        <f t="shared" si="147"/>
        <v>47,823.00</v>
      </c>
      <c r="H1100" s="32">
        <f t="shared" si="141"/>
        <v>47823</v>
      </c>
      <c r="I1100" s="2">
        <v>8143</v>
      </c>
      <c r="J1100" s="2">
        <f t="shared" si="142"/>
        <v>47823</v>
      </c>
      <c r="K1100" s="2">
        <f t="shared" si="143"/>
        <v>47823</v>
      </c>
      <c r="L1100" s="2">
        <f t="shared" si="144"/>
        <v>47823</v>
      </c>
      <c r="M1100" s="2">
        <f t="shared" si="145"/>
        <v>47823</v>
      </c>
      <c r="N1100" s="2">
        <f t="shared" si="146"/>
        <v>47823</v>
      </c>
      <c r="O1100" s="96">
        <f t="shared" si="146"/>
        <v>47823</v>
      </c>
      <c r="P1100" s="2"/>
    </row>
    <row r="1101" spans="1:16" hidden="1" x14ac:dyDescent="0.2">
      <c r="A1101">
        <v>7214</v>
      </c>
      <c r="B1101">
        <v>1958</v>
      </c>
      <c r="C1101" s="47">
        <f t="shared" ca="1" si="140"/>
        <v>66</v>
      </c>
      <c r="D1101" s="2" t="s">
        <v>53</v>
      </c>
      <c r="E1101" s="2" t="s">
        <v>28</v>
      </c>
      <c r="F1101" s="2" t="s">
        <v>64</v>
      </c>
      <c r="G1101" s="4" t="str">
        <f t="shared" si="147"/>
        <v>30,523.00</v>
      </c>
      <c r="H1101" s="32">
        <f t="shared" si="141"/>
        <v>30523</v>
      </c>
      <c r="I1101" s="2">
        <v>3479</v>
      </c>
      <c r="J1101" s="2">
        <f t="shared" si="142"/>
        <v>30523</v>
      </c>
      <c r="K1101" s="2">
        <f t="shared" si="143"/>
        <v>30523</v>
      </c>
      <c r="L1101" s="2">
        <f t="shared" si="144"/>
        <v>30523</v>
      </c>
      <c r="M1101" s="2">
        <f t="shared" si="145"/>
        <v>30523</v>
      </c>
      <c r="N1101" s="2">
        <f t="shared" si="146"/>
        <v>30523</v>
      </c>
      <c r="O1101" s="96">
        <f t="shared" si="146"/>
        <v>30523</v>
      </c>
      <c r="P1101" s="2"/>
    </row>
    <row r="1102" spans="1:16" hidden="1" x14ac:dyDescent="0.2">
      <c r="A1102">
        <v>5543</v>
      </c>
      <c r="B1102">
        <v>1967</v>
      </c>
      <c r="C1102" s="47">
        <f t="shared" ca="1" si="140"/>
        <v>57</v>
      </c>
      <c r="D1102" s="2" t="s">
        <v>53</v>
      </c>
      <c r="E1102" s="2" t="s">
        <v>28</v>
      </c>
      <c r="F1102" s="2" t="s">
        <v>68</v>
      </c>
      <c r="G1102" s="4" t="str">
        <f t="shared" si="147"/>
        <v>43,456.00</v>
      </c>
      <c r="H1102" s="32">
        <f t="shared" si="141"/>
        <v>43456</v>
      </c>
      <c r="I1102" s="2">
        <v>7214</v>
      </c>
      <c r="J1102" s="2">
        <f t="shared" si="142"/>
        <v>43456</v>
      </c>
      <c r="K1102" s="2">
        <f t="shared" si="143"/>
        <v>43456</v>
      </c>
      <c r="L1102" s="2">
        <f t="shared" si="144"/>
        <v>43456</v>
      </c>
      <c r="M1102" s="2">
        <f t="shared" si="145"/>
        <v>43456</v>
      </c>
      <c r="N1102" s="2">
        <f t="shared" si="146"/>
        <v>43456</v>
      </c>
      <c r="O1102" s="96">
        <f t="shared" si="146"/>
        <v>43456</v>
      </c>
      <c r="P1102" s="2"/>
    </row>
    <row r="1103" spans="1:16" hidden="1" x14ac:dyDescent="0.2">
      <c r="A1103">
        <v>9347</v>
      </c>
      <c r="B1103">
        <v>1957</v>
      </c>
      <c r="C1103" s="47">
        <f t="shared" ca="1" si="140"/>
        <v>67</v>
      </c>
      <c r="D1103" s="2" t="s">
        <v>23</v>
      </c>
      <c r="E1103" s="2" t="s">
        <v>28</v>
      </c>
      <c r="F1103" s="2" t="s">
        <v>73</v>
      </c>
      <c r="G1103" s="4" t="str">
        <f t="shared" si="147"/>
        <v>57,731.00</v>
      </c>
      <c r="H1103" s="32">
        <f t="shared" si="141"/>
        <v>57731</v>
      </c>
      <c r="I1103" s="2">
        <v>5543</v>
      </c>
      <c r="J1103" s="2">
        <f t="shared" si="142"/>
        <v>57731</v>
      </c>
      <c r="K1103" s="2">
        <f t="shared" si="143"/>
        <v>57731</v>
      </c>
      <c r="L1103" s="2">
        <f t="shared" si="144"/>
        <v>57731</v>
      </c>
      <c r="M1103" s="2">
        <f t="shared" si="145"/>
        <v>57731</v>
      </c>
      <c r="N1103" s="2">
        <f t="shared" si="146"/>
        <v>57731</v>
      </c>
      <c r="O1103" s="96">
        <f t="shared" si="146"/>
        <v>57731</v>
      </c>
      <c r="P1103" s="2"/>
    </row>
    <row r="1104" spans="1:16" hidden="1" x14ac:dyDescent="0.2">
      <c r="A1104">
        <v>10160</v>
      </c>
      <c r="B1104">
        <v>1957</v>
      </c>
      <c r="C1104" s="47">
        <f t="shared" ca="1" si="140"/>
        <v>67</v>
      </c>
      <c r="D1104" s="2" t="s">
        <v>53</v>
      </c>
      <c r="E1104" s="2" t="s">
        <v>28</v>
      </c>
      <c r="F1104" s="2" t="s">
        <v>75</v>
      </c>
      <c r="G1104" s="4" t="str">
        <f t="shared" si="147"/>
        <v>33,168.00</v>
      </c>
      <c r="H1104" s="32">
        <f t="shared" si="141"/>
        <v>33168</v>
      </c>
      <c r="I1104" s="2">
        <v>9347</v>
      </c>
      <c r="J1104" s="2">
        <f t="shared" si="142"/>
        <v>33168</v>
      </c>
      <c r="K1104" s="2">
        <f t="shared" si="143"/>
        <v>33168</v>
      </c>
      <c r="L1104" s="2">
        <f t="shared" si="144"/>
        <v>33168</v>
      </c>
      <c r="M1104" s="2">
        <f t="shared" si="145"/>
        <v>33168</v>
      </c>
      <c r="N1104" s="2">
        <f t="shared" si="146"/>
        <v>33168</v>
      </c>
      <c r="O1104" s="96">
        <f t="shared" si="146"/>
        <v>33168</v>
      </c>
      <c r="P1104" s="2"/>
    </row>
    <row r="1105" spans="1:16" hidden="1" x14ac:dyDescent="0.2">
      <c r="A1105">
        <v>1406</v>
      </c>
      <c r="B1105">
        <v>1976</v>
      </c>
      <c r="C1105" s="47">
        <f t="shared" ca="1" si="140"/>
        <v>48</v>
      </c>
      <c r="D1105" s="2" t="s">
        <v>23</v>
      </c>
      <c r="E1105" s="2" t="s">
        <v>28</v>
      </c>
      <c r="F1105" s="2" t="s">
        <v>81</v>
      </c>
      <c r="G1105" s="4" t="str">
        <f t="shared" si="147"/>
        <v>73,170.00</v>
      </c>
      <c r="H1105" s="32">
        <f t="shared" si="141"/>
        <v>73170</v>
      </c>
      <c r="I1105" s="2">
        <v>10160</v>
      </c>
      <c r="J1105" s="2">
        <f t="shared" si="142"/>
        <v>73170</v>
      </c>
      <c r="K1105" s="2">
        <f t="shared" si="143"/>
        <v>73170</v>
      </c>
      <c r="L1105" s="2">
        <f t="shared" si="144"/>
        <v>73170</v>
      </c>
      <c r="M1105" s="2">
        <f t="shared" si="145"/>
        <v>73170</v>
      </c>
      <c r="N1105" s="2">
        <f t="shared" si="146"/>
        <v>73170</v>
      </c>
      <c r="O1105" s="96">
        <f t="shared" si="146"/>
        <v>73170</v>
      </c>
      <c r="P1105" s="2"/>
    </row>
    <row r="1106" spans="1:16" hidden="1" x14ac:dyDescent="0.2">
      <c r="A1106">
        <v>7019</v>
      </c>
      <c r="B1106">
        <v>1964</v>
      </c>
      <c r="C1106" s="47">
        <f t="shared" ca="1" si="140"/>
        <v>60</v>
      </c>
      <c r="D1106" s="2" t="s">
        <v>40</v>
      </c>
      <c r="E1106" s="2" t="s">
        <v>28</v>
      </c>
      <c r="F1106" s="2" t="s">
        <v>91</v>
      </c>
      <c r="G1106" s="4" t="str">
        <f t="shared" si="147"/>
        <v>95,169.00</v>
      </c>
      <c r="H1106" s="32">
        <f t="shared" si="141"/>
        <v>95169</v>
      </c>
      <c r="I1106" s="2">
        <v>1406</v>
      </c>
      <c r="J1106" s="2">
        <f t="shared" si="142"/>
        <v>95169</v>
      </c>
      <c r="K1106" s="2">
        <f t="shared" si="143"/>
        <v>95169</v>
      </c>
      <c r="L1106" s="2">
        <f t="shared" si="144"/>
        <v>95169</v>
      </c>
      <c r="M1106" s="2">
        <f t="shared" si="145"/>
        <v>95169</v>
      </c>
      <c r="N1106" s="2">
        <f t="shared" si="146"/>
        <v>95169</v>
      </c>
      <c r="O1106" s="96">
        <f t="shared" si="146"/>
        <v>95169</v>
      </c>
      <c r="P1106" s="2"/>
    </row>
    <row r="1107" spans="1:16" hidden="1" x14ac:dyDescent="0.2">
      <c r="A1107">
        <v>2157</v>
      </c>
      <c r="B1107">
        <v>1973</v>
      </c>
      <c r="C1107" s="47">
        <f t="shared" ca="1" si="140"/>
        <v>51</v>
      </c>
      <c r="D1107" s="2" t="s">
        <v>40</v>
      </c>
      <c r="E1107" s="2" t="s">
        <v>28</v>
      </c>
      <c r="F1107" s="2" t="s">
        <v>94</v>
      </c>
      <c r="G1107" s="4" t="str">
        <f t="shared" si="147"/>
        <v>84,865.00</v>
      </c>
      <c r="H1107" s="32">
        <f t="shared" si="141"/>
        <v>84865</v>
      </c>
      <c r="I1107" s="2">
        <v>7019</v>
      </c>
      <c r="J1107" s="2">
        <f t="shared" si="142"/>
        <v>84865</v>
      </c>
      <c r="K1107" s="2">
        <f t="shared" si="143"/>
        <v>84865</v>
      </c>
      <c r="L1107" s="2">
        <f t="shared" si="144"/>
        <v>84865</v>
      </c>
      <c r="M1107" s="2">
        <f t="shared" si="145"/>
        <v>84865</v>
      </c>
      <c r="N1107" s="2">
        <f t="shared" si="146"/>
        <v>84865</v>
      </c>
      <c r="O1107" s="96">
        <f t="shared" si="146"/>
        <v>84865</v>
      </c>
      <c r="P1107" s="2"/>
    </row>
    <row r="1108" spans="1:16" hidden="1" x14ac:dyDescent="0.2">
      <c r="A1108">
        <v>8939</v>
      </c>
      <c r="B1108">
        <v>1960</v>
      </c>
      <c r="C1108" s="47">
        <f t="shared" ca="1" si="140"/>
        <v>64</v>
      </c>
      <c r="D1108" s="2" t="s">
        <v>23</v>
      </c>
      <c r="E1108" s="2" t="s">
        <v>28</v>
      </c>
      <c r="F1108" s="2" t="s">
        <v>97</v>
      </c>
      <c r="G1108" s="4" t="str">
        <f t="shared" si="147"/>
        <v>21,359.00</v>
      </c>
      <c r="H1108" s="32">
        <f t="shared" si="141"/>
        <v>21359</v>
      </c>
      <c r="I1108" s="2">
        <v>2157</v>
      </c>
      <c r="J1108" s="2">
        <f t="shared" si="142"/>
        <v>21359</v>
      </c>
      <c r="K1108" s="2">
        <f t="shared" si="143"/>
        <v>21359</v>
      </c>
      <c r="L1108" s="2">
        <f t="shared" si="144"/>
        <v>21359</v>
      </c>
      <c r="M1108" s="2">
        <f t="shared" si="145"/>
        <v>21359</v>
      </c>
      <c r="N1108" s="2">
        <f t="shared" si="146"/>
        <v>21359</v>
      </c>
      <c r="O1108" s="96">
        <f t="shared" si="146"/>
        <v>21359</v>
      </c>
      <c r="P1108" s="2"/>
    </row>
    <row r="1109" spans="1:16" hidden="1" x14ac:dyDescent="0.2">
      <c r="A1109">
        <v>10250</v>
      </c>
      <c r="B1109">
        <v>1948</v>
      </c>
      <c r="C1109" s="47">
        <f t="shared" ca="1" si="140"/>
        <v>76</v>
      </c>
      <c r="D1109" s="2" t="s">
        <v>43</v>
      </c>
      <c r="E1109" s="2" t="s">
        <v>28</v>
      </c>
      <c r="F1109" s="2" t="s">
        <v>101</v>
      </c>
      <c r="G1109" s="4" t="str">
        <f t="shared" si="147"/>
        <v>81,698.00</v>
      </c>
      <c r="H1109" s="32">
        <f t="shared" si="141"/>
        <v>81698</v>
      </c>
      <c r="I1109" s="2">
        <v>8939</v>
      </c>
      <c r="J1109" s="2">
        <f t="shared" si="142"/>
        <v>81698</v>
      </c>
      <c r="K1109" s="2">
        <f t="shared" si="143"/>
        <v>81698</v>
      </c>
      <c r="L1109" s="2">
        <f t="shared" si="144"/>
        <v>81698</v>
      </c>
      <c r="M1109" s="2">
        <f t="shared" si="145"/>
        <v>81698</v>
      </c>
      <c r="N1109" s="2">
        <f t="shared" si="146"/>
        <v>81698</v>
      </c>
      <c r="O1109" s="96">
        <f t="shared" si="146"/>
        <v>81698</v>
      </c>
      <c r="P1109" s="2"/>
    </row>
    <row r="1110" spans="1:16" hidden="1" x14ac:dyDescent="0.2">
      <c r="A1110">
        <v>1272</v>
      </c>
      <c r="B1110">
        <v>1966</v>
      </c>
      <c r="C1110" s="47">
        <f t="shared" ca="1" si="140"/>
        <v>58</v>
      </c>
      <c r="D1110" s="2" t="s">
        <v>23</v>
      </c>
      <c r="E1110" s="2" t="s">
        <v>28</v>
      </c>
      <c r="F1110" s="2" t="s">
        <v>102</v>
      </c>
      <c r="G1110" s="4" t="str">
        <f t="shared" si="147"/>
        <v>39,146.00</v>
      </c>
      <c r="H1110" s="32">
        <f t="shared" si="141"/>
        <v>39146</v>
      </c>
      <c r="I1110" s="2">
        <v>10250</v>
      </c>
      <c r="J1110" s="2">
        <f t="shared" si="142"/>
        <v>39146</v>
      </c>
      <c r="K1110" s="2">
        <f t="shared" si="143"/>
        <v>39146</v>
      </c>
      <c r="L1110" s="2">
        <f t="shared" si="144"/>
        <v>39146</v>
      </c>
      <c r="M1110" s="2">
        <f t="shared" si="145"/>
        <v>39146</v>
      </c>
      <c r="N1110" s="2">
        <f t="shared" si="146"/>
        <v>39146</v>
      </c>
      <c r="O1110" s="96">
        <f t="shared" si="146"/>
        <v>39146</v>
      </c>
      <c r="P1110" s="2"/>
    </row>
    <row r="1111" spans="1:16" hidden="1" x14ac:dyDescent="0.2">
      <c r="A1111">
        <v>3007</v>
      </c>
      <c r="B1111">
        <v>1967</v>
      </c>
      <c r="C1111" s="47">
        <f t="shared" ca="1" si="140"/>
        <v>57</v>
      </c>
      <c r="D1111" s="2" t="s">
        <v>23</v>
      </c>
      <c r="E1111" s="2" t="s">
        <v>28</v>
      </c>
      <c r="F1111" s="2" t="s">
        <v>111</v>
      </c>
      <c r="G1111" s="4" t="str">
        <f t="shared" si="147"/>
        <v>48,904.00</v>
      </c>
      <c r="H1111" s="32">
        <f t="shared" si="141"/>
        <v>48904</v>
      </c>
      <c r="I1111" s="2">
        <v>1272</v>
      </c>
      <c r="J1111" s="2">
        <f t="shared" si="142"/>
        <v>48904</v>
      </c>
      <c r="K1111" s="2">
        <f t="shared" si="143"/>
        <v>48904</v>
      </c>
      <c r="L1111" s="2">
        <f t="shared" si="144"/>
        <v>48904</v>
      </c>
      <c r="M1111" s="2">
        <f t="shared" si="145"/>
        <v>48904</v>
      </c>
      <c r="N1111" s="2">
        <f t="shared" si="146"/>
        <v>48904</v>
      </c>
      <c r="O1111" s="96">
        <f t="shared" si="146"/>
        <v>48904</v>
      </c>
      <c r="P1111" s="2"/>
    </row>
    <row r="1112" spans="1:16" hidden="1" x14ac:dyDescent="0.2">
      <c r="A1112">
        <v>5513</v>
      </c>
      <c r="B1112">
        <v>1967</v>
      </c>
      <c r="C1112" s="47">
        <f t="shared" ca="1" si="140"/>
        <v>57</v>
      </c>
      <c r="D1112" s="2" t="s">
        <v>43</v>
      </c>
      <c r="E1112" s="2" t="s">
        <v>28</v>
      </c>
      <c r="F1112" s="2" t="s">
        <v>115</v>
      </c>
      <c r="G1112" s="4" t="str">
        <f t="shared" si="147"/>
        <v>52,195.00</v>
      </c>
      <c r="H1112" s="32">
        <f t="shared" si="141"/>
        <v>52195</v>
      </c>
      <c r="I1112" s="2">
        <v>3007</v>
      </c>
      <c r="J1112" s="2">
        <f t="shared" si="142"/>
        <v>52195</v>
      </c>
      <c r="K1112" s="2">
        <f t="shared" si="143"/>
        <v>52195</v>
      </c>
      <c r="L1112" s="2">
        <f t="shared" si="144"/>
        <v>52195</v>
      </c>
      <c r="M1112" s="2">
        <f t="shared" si="145"/>
        <v>52195</v>
      </c>
      <c r="N1112" s="2">
        <f t="shared" si="146"/>
        <v>52195</v>
      </c>
      <c r="O1112" s="96">
        <f t="shared" si="146"/>
        <v>52195</v>
      </c>
      <c r="P1112" s="2"/>
    </row>
    <row r="1113" spans="1:16" hidden="1" x14ac:dyDescent="0.2">
      <c r="A1113">
        <v>679</v>
      </c>
      <c r="B1113">
        <v>1958</v>
      </c>
      <c r="C1113" s="47">
        <f t="shared" ca="1" si="140"/>
        <v>66</v>
      </c>
      <c r="D1113" s="2" t="s">
        <v>23</v>
      </c>
      <c r="E1113" s="2" t="s">
        <v>28</v>
      </c>
      <c r="F1113" s="2" t="s">
        <v>121</v>
      </c>
      <c r="G1113" s="4" t="str">
        <f t="shared" si="147"/>
        <v>47,139.00</v>
      </c>
      <c r="H1113" s="32">
        <f t="shared" si="141"/>
        <v>47139</v>
      </c>
      <c r="I1113" s="2">
        <v>5513</v>
      </c>
      <c r="J1113" s="2">
        <f t="shared" si="142"/>
        <v>47139</v>
      </c>
      <c r="K1113" s="2">
        <f t="shared" si="143"/>
        <v>47139</v>
      </c>
      <c r="L1113" s="2">
        <f t="shared" si="144"/>
        <v>47139</v>
      </c>
      <c r="M1113" s="2">
        <f t="shared" si="145"/>
        <v>47139</v>
      </c>
      <c r="N1113" s="2">
        <f t="shared" si="146"/>
        <v>47139</v>
      </c>
      <c r="O1113" s="96">
        <f t="shared" si="146"/>
        <v>47139</v>
      </c>
      <c r="P1113" s="2"/>
    </row>
    <row r="1114" spans="1:16" hidden="1" x14ac:dyDescent="0.2">
      <c r="A1114">
        <v>8876</v>
      </c>
      <c r="B1114">
        <v>1964</v>
      </c>
      <c r="C1114" s="47">
        <f t="shared" ca="1" si="140"/>
        <v>60</v>
      </c>
      <c r="D1114" s="2" t="s">
        <v>53</v>
      </c>
      <c r="E1114" s="2" t="s">
        <v>28</v>
      </c>
      <c r="F1114" s="2" t="s">
        <v>126</v>
      </c>
      <c r="G1114" s="4" t="str">
        <f t="shared" si="147"/>
        <v>6,560.00</v>
      </c>
      <c r="H1114" s="32">
        <f t="shared" si="141"/>
        <v>6560</v>
      </c>
      <c r="I1114" s="2">
        <v>679</v>
      </c>
      <c r="J1114" s="2">
        <f t="shared" si="142"/>
        <v>6560</v>
      </c>
      <c r="K1114" s="2">
        <f t="shared" si="143"/>
        <v>6560</v>
      </c>
      <c r="L1114" s="2">
        <f t="shared" si="144"/>
        <v>6560</v>
      </c>
      <c r="M1114" s="2">
        <f t="shared" si="145"/>
        <v>52917.534246575342</v>
      </c>
      <c r="N1114" s="2">
        <f t="shared" si="146"/>
        <v>52917.534246575342</v>
      </c>
      <c r="O1114" s="96">
        <f t="shared" si="146"/>
        <v>52917.534246575342</v>
      </c>
      <c r="P1114" s="2"/>
    </row>
    <row r="1115" spans="1:16" hidden="1" x14ac:dyDescent="0.2">
      <c r="A1115">
        <v>10827</v>
      </c>
      <c r="B1115">
        <v>1968</v>
      </c>
      <c r="C1115" s="47">
        <f t="shared" ca="1" si="140"/>
        <v>56</v>
      </c>
      <c r="D1115" s="2" t="s">
        <v>40</v>
      </c>
      <c r="E1115" s="2" t="s">
        <v>28</v>
      </c>
      <c r="F1115" s="2" t="s">
        <v>129</v>
      </c>
      <c r="G1115" s="4" t="str">
        <f t="shared" si="147"/>
        <v>38,236.00</v>
      </c>
      <c r="H1115" s="32">
        <f t="shared" si="141"/>
        <v>38236</v>
      </c>
      <c r="I1115" s="2">
        <v>8876</v>
      </c>
      <c r="J1115" s="2">
        <f t="shared" si="142"/>
        <v>38236</v>
      </c>
      <c r="K1115" s="2">
        <f t="shared" si="143"/>
        <v>38236</v>
      </c>
      <c r="L1115" s="2">
        <f t="shared" si="144"/>
        <v>38236</v>
      </c>
      <c r="M1115" s="2">
        <f t="shared" si="145"/>
        <v>38236</v>
      </c>
      <c r="N1115" s="2">
        <f t="shared" si="146"/>
        <v>38236</v>
      </c>
      <c r="O1115" s="96">
        <f t="shared" si="146"/>
        <v>38236</v>
      </c>
      <c r="P1115" s="2"/>
    </row>
    <row r="1116" spans="1:16" hidden="1" x14ac:dyDescent="0.2">
      <c r="A1116">
        <v>7300</v>
      </c>
      <c r="B1116">
        <v>1953</v>
      </c>
      <c r="C1116" s="47">
        <f t="shared" ca="1" si="140"/>
        <v>71</v>
      </c>
      <c r="D1116" s="2" t="s">
        <v>40</v>
      </c>
      <c r="E1116" s="2" t="s">
        <v>28</v>
      </c>
      <c r="F1116" s="2" t="s">
        <v>139</v>
      </c>
      <c r="G1116" s="4" t="str">
        <f t="shared" si="147"/>
        <v>38,578.00</v>
      </c>
      <c r="H1116" s="32">
        <f t="shared" si="141"/>
        <v>38578</v>
      </c>
      <c r="I1116" s="2">
        <v>10827</v>
      </c>
      <c r="J1116" s="2">
        <f t="shared" si="142"/>
        <v>38578</v>
      </c>
      <c r="K1116" s="2">
        <f t="shared" si="143"/>
        <v>38578</v>
      </c>
      <c r="L1116" s="2">
        <f t="shared" si="144"/>
        <v>38578</v>
      </c>
      <c r="M1116" s="2">
        <f t="shared" si="145"/>
        <v>38578</v>
      </c>
      <c r="N1116" s="2">
        <f t="shared" si="146"/>
        <v>38578</v>
      </c>
      <c r="O1116" s="96">
        <f t="shared" si="146"/>
        <v>38578</v>
      </c>
      <c r="P1116" s="2"/>
    </row>
    <row r="1117" spans="1:16" hidden="1" x14ac:dyDescent="0.2">
      <c r="A1117">
        <v>4268</v>
      </c>
      <c r="B1117">
        <v>1960</v>
      </c>
      <c r="C1117" s="47">
        <f t="shared" ca="1" si="140"/>
        <v>64</v>
      </c>
      <c r="D1117" s="2" t="s">
        <v>40</v>
      </c>
      <c r="E1117" s="2" t="s">
        <v>28</v>
      </c>
      <c r="F1117" s="2" t="s">
        <v>139</v>
      </c>
      <c r="G1117" s="4" t="str">
        <f t="shared" si="147"/>
        <v>38,578.00</v>
      </c>
      <c r="H1117" s="32">
        <f t="shared" si="141"/>
        <v>38578</v>
      </c>
      <c r="I1117" s="2">
        <v>7300</v>
      </c>
      <c r="J1117" s="2">
        <f t="shared" si="142"/>
        <v>38578</v>
      </c>
      <c r="K1117" s="2">
        <f t="shared" si="143"/>
        <v>38578</v>
      </c>
      <c r="L1117" s="2">
        <f t="shared" si="144"/>
        <v>38578</v>
      </c>
      <c r="M1117" s="2">
        <f t="shared" si="145"/>
        <v>38578</v>
      </c>
      <c r="N1117" s="2">
        <f t="shared" si="146"/>
        <v>38578</v>
      </c>
      <c r="O1117" s="96">
        <f t="shared" si="146"/>
        <v>38578</v>
      </c>
      <c r="P1117" s="2"/>
    </row>
    <row r="1118" spans="1:16" hidden="1" x14ac:dyDescent="0.2">
      <c r="A1118">
        <v>4603</v>
      </c>
      <c r="B1118">
        <v>1961</v>
      </c>
      <c r="C1118" s="47">
        <f t="shared" ca="1" si="140"/>
        <v>63</v>
      </c>
      <c r="D1118" s="2" t="s">
        <v>23</v>
      </c>
      <c r="E1118" s="2" t="s">
        <v>28</v>
      </c>
      <c r="F1118" s="2" t="s">
        <v>145</v>
      </c>
      <c r="G1118" s="4" t="str">
        <f t="shared" si="147"/>
        <v>27,242.00</v>
      </c>
      <c r="H1118" s="32">
        <f t="shared" si="141"/>
        <v>27242</v>
      </c>
      <c r="I1118" s="2">
        <v>4268</v>
      </c>
      <c r="J1118" s="2">
        <f t="shared" si="142"/>
        <v>27242</v>
      </c>
      <c r="K1118" s="2">
        <f t="shared" si="143"/>
        <v>27242</v>
      </c>
      <c r="L1118" s="2">
        <f t="shared" si="144"/>
        <v>27242</v>
      </c>
      <c r="M1118" s="2">
        <f t="shared" si="145"/>
        <v>27242</v>
      </c>
      <c r="N1118" s="2">
        <f t="shared" si="146"/>
        <v>27242</v>
      </c>
      <c r="O1118" s="96">
        <f t="shared" si="146"/>
        <v>27242</v>
      </c>
      <c r="P1118" s="2"/>
    </row>
    <row r="1119" spans="1:16" hidden="1" x14ac:dyDescent="0.2">
      <c r="A1119">
        <v>8659</v>
      </c>
      <c r="B1119">
        <v>1953</v>
      </c>
      <c r="C1119" s="47">
        <f t="shared" ca="1" si="140"/>
        <v>71</v>
      </c>
      <c r="D1119" s="2" t="s">
        <v>23</v>
      </c>
      <c r="E1119" s="2" t="s">
        <v>28</v>
      </c>
      <c r="F1119" s="2" t="s">
        <v>157</v>
      </c>
      <c r="G1119" s="4" t="str">
        <f t="shared" si="147"/>
        <v>50,388.00</v>
      </c>
      <c r="H1119" s="32">
        <f t="shared" si="141"/>
        <v>50388</v>
      </c>
      <c r="I1119" s="2">
        <v>4603</v>
      </c>
      <c r="J1119" s="2">
        <f t="shared" si="142"/>
        <v>50388</v>
      </c>
      <c r="K1119" s="2">
        <f t="shared" si="143"/>
        <v>50388</v>
      </c>
      <c r="L1119" s="2">
        <f t="shared" si="144"/>
        <v>50388</v>
      </c>
      <c r="M1119" s="2">
        <f t="shared" si="145"/>
        <v>50388</v>
      </c>
      <c r="N1119" s="2">
        <f t="shared" si="146"/>
        <v>50388</v>
      </c>
      <c r="O1119" s="96">
        <f t="shared" si="146"/>
        <v>50388</v>
      </c>
      <c r="P1119" s="2"/>
    </row>
    <row r="1120" spans="1:16" hidden="1" x14ac:dyDescent="0.2">
      <c r="A1120">
        <v>10708</v>
      </c>
      <c r="B1120">
        <v>1979</v>
      </c>
      <c r="C1120" s="47">
        <f t="shared" ca="1" si="140"/>
        <v>45</v>
      </c>
      <c r="D1120" s="2" t="s">
        <v>43</v>
      </c>
      <c r="E1120" s="2" t="s">
        <v>28</v>
      </c>
      <c r="F1120" s="2" t="s">
        <v>162</v>
      </c>
      <c r="G1120" s="4" t="str">
        <f t="shared" si="147"/>
        <v>31,859.00</v>
      </c>
      <c r="H1120" s="32">
        <f t="shared" si="141"/>
        <v>31859</v>
      </c>
      <c r="I1120" s="2">
        <v>8659</v>
      </c>
      <c r="J1120" s="2">
        <f t="shared" si="142"/>
        <v>31859</v>
      </c>
      <c r="K1120" s="2">
        <f t="shared" si="143"/>
        <v>31859</v>
      </c>
      <c r="L1120" s="2">
        <f t="shared" si="144"/>
        <v>31859</v>
      </c>
      <c r="M1120" s="2">
        <f t="shared" si="145"/>
        <v>31859</v>
      </c>
      <c r="N1120" s="2">
        <f t="shared" si="146"/>
        <v>31859</v>
      </c>
      <c r="O1120" s="96">
        <f t="shared" si="146"/>
        <v>31859</v>
      </c>
      <c r="P1120" s="2"/>
    </row>
    <row r="1121" spans="1:16" hidden="1" x14ac:dyDescent="0.2">
      <c r="A1121">
        <v>1176</v>
      </c>
      <c r="B1121">
        <v>1974</v>
      </c>
      <c r="C1121" s="47">
        <f t="shared" ca="1" si="140"/>
        <v>50</v>
      </c>
      <c r="D1121" s="2" t="s">
        <v>43</v>
      </c>
      <c r="E1121" s="2" t="s">
        <v>28</v>
      </c>
      <c r="F1121" s="2" t="s">
        <v>164</v>
      </c>
      <c r="G1121" s="4" t="str">
        <f t="shared" si="147"/>
        <v>23,830.00</v>
      </c>
      <c r="H1121" s="32">
        <f t="shared" si="141"/>
        <v>23830</v>
      </c>
      <c r="I1121" s="2">
        <v>10708</v>
      </c>
      <c r="J1121" s="2">
        <f t="shared" si="142"/>
        <v>23830</v>
      </c>
      <c r="K1121" s="2">
        <f t="shared" si="143"/>
        <v>23830</v>
      </c>
      <c r="L1121" s="2">
        <f t="shared" si="144"/>
        <v>23830</v>
      </c>
      <c r="M1121" s="2">
        <f t="shared" si="145"/>
        <v>23830</v>
      </c>
      <c r="N1121" s="2">
        <f t="shared" si="146"/>
        <v>23830</v>
      </c>
      <c r="O1121" s="96">
        <f t="shared" si="146"/>
        <v>23830</v>
      </c>
      <c r="P1121" s="2"/>
    </row>
    <row r="1122" spans="1:16" hidden="1" x14ac:dyDescent="0.2">
      <c r="A1122">
        <v>10380</v>
      </c>
      <c r="B1122">
        <v>1973</v>
      </c>
      <c r="C1122" s="47">
        <f t="shared" ca="1" si="140"/>
        <v>51</v>
      </c>
      <c r="D1122" s="2" t="s">
        <v>23</v>
      </c>
      <c r="E1122" s="2" t="s">
        <v>28</v>
      </c>
      <c r="F1122" s="2" t="s">
        <v>174</v>
      </c>
      <c r="G1122" s="4" t="str">
        <f t="shared" si="147"/>
        <v>24,163.00</v>
      </c>
      <c r="H1122" s="32">
        <f t="shared" si="141"/>
        <v>24163</v>
      </c>
      <c r="I1122" s="2">
        <v>1176</v>
      </c>
      <c r="J1122" s="2">
        <f t="shared" si="142"/>
        <v>24163</v>
      </c>
      <c r="K1122" s="2">
        <f t="shared" si="143"/>
        <v>24163</v>
      </c>
      <c r="L1122" s="2">
        <f t="shared" si="144"/>
        <v>24163</v>
      </c>
      <c r="M1122" s="2">
        <f t="shared" si="145"/>
        <v>24163</v>
      </c>
      <c r="N1122" s="2">
        <f t="shared" si="146"/>
        <v>24163</v>
      </c>
      <c r="O1122" s="96">
        <f t="shared" si="146"/>
        <v>24163</v>
      </c>
      <c r="P1122" s="2"/>
    </row>
    <row r="1123" spans="1:16" hidden="1" x14ac:dyDescent="0.2">
      <c r="A1123">
        <v>7037</v>
      </c>
      <c r="B1123">
        <v>1975</v>
      </c>
      <c r="C1123" s="47">
        <f t="shared" ca="1" si="140"/>
        <v>49</v>
      </c>
      <c r="D1123" s="2" t="s">
        <v>40</v>
      </c>
      <c r="E1123" s="2" t="s">
        <v>28</v>
      </c>
      <c r="F1123" s="2" t="s">
        <v>183</v>
      </c>
      <c r="G1123" s="4" t="str">
        <f t="shared" si="147"/>
        <v>54,998.00</v>
      </c>
      <c r="H1123" s="32">
        <f t="shared" si="141"/>
        <v>54998</v>
      </c>
      <c r="I1123" s="2">
        <v>10380</v>
      </c>
      <c r="J1123" s="2">
        <f t="shared" si="142"/>
        <v>54998</v>
      </c>
      <c r="K1123" s="2">
        <f t="shared" si="143"/>
        <v>54998</v>
      </c>
      <c r="L1123" s="2">
        <f t="shared" si="144"/>
        <v>54998</v>
      </c>
      <c r="M1123" s="2">
        <f t="shared" si="145"/>
        <v>54998</v>
      </c>
      <c r="N1123" s="2">
        <f t="shared" si="146"/>
        <v>54998</v>
      </c>
      <c r="O1123" s="96">
        <f t="shared" si="146"/>
        <v>54998</v>
      </c>
      <c r="P1123" s="2"/>
    </row>
    <row r="1124" spans="1:16" hidden="1" x14ac:dyDescent="0.2">
      <c r="A1124">
        <v>11096</v>
      </c>
      <c r="B1124">
        <v>1953</v>
      </c>
      <c r="C1124" s="47">
        <f t="shared" ca="1" si="140"/>
        <v>71</v>
      </c>
      <c r="D1124" s="2" t="s">
        <v>40</v>
      </c>
      <c r="E1124" s="2" t="s">
        <v>28</v>
      </c>
      <c r="F1124" s="2" t="s">
        <v>184</v>
      </c>
      <c r="G1124" s="4" t="str">
        <f t="shared" si="147"/>
        <v>60,200.00</v>
      </c>
      <c r="H1124" s="32">
        <f t="shared" si="141"/>
        <v>60200</v>
      </c>
      <c r="I1124" s="2">
        <v>7037</v>
      </c>
      <c r="J1124" s="2">
        <f t="shared" si="142"/>
        <v>60200</v>
      </c>
      <c r="K1124" s="2">
        <f t="shared" si="143"/>
        <v>60200</v>
      </c>
      <c r="L1124" s="2">
        <f t="shared" si="144"/>
        <v>60200</v>
      </c>
      <c r="M1124" s="2">
        <f t="shared" si="145"/>
        <v>60200</v>
      </c>
      <c r="N1124" s="2">
        <f t="shared" si="146"/>
        <v>60200</v>
      </c>
      <c r="O1124" s="96">
        <f t="shared" si="146"/>
        <v>60200</v>
      </c>
      <c r="P1124" s="2"/>
    </row>
    <row r="1125" spans="1:16" hidden="1" x14ac:dyDescent="0.2">
      <c r="A1125">
        <v>6374</v>
      </c>
      <c r="B1125">
        <v>1955</v>
      </c>
      <c r="C1125" s="47">
        <f t="shared" ca="1" si="140"/>
        <v>69</v>
      </c>
      <c r="D1125" s="2" t="s">
        <v>40</v>
      </c>
      <c r="E1125" s="2" t="s">
        <v>28</v>
      </c>
      <c r="F1125" s="2" t="s">
        <v>186</v>
      </c>
      <c r="G1125" s="4" t="str">
        <f t="shared" si="147"/>
        <v>48,432.00</v>
      </c>
      <c r="H1125" s="32">
        <f t="shared" si="141"/>
        <v>48432</v>
      </c>
      <c r="I1125" s="2">
        <v>11096</v>
      </c>
      <c r="J1125" s="2">
        <f t="shared" si="142"/>
        <v>48432</v>
      </c>
      <c r="K1125" s="2">
        <f t="shared" si="143"/>
        <v>48432</v>
      </c>
      <c r="L1125" s="2">
        <f t="shared" si="144"/>
        <v>48432</v>
      </c>
      <c r="M1125" s="2">
        <f t="shared" si="145"/>
        <v>48432</v>
      </c>
      <c r="N1125" s="2">
        <f t="shared" si="146"/>
        <v>48432</v>
      </c>
      <c r="O1125" s="96">
        <f t="shared" si="146"/>
        <v>48432</v>
      </c>
      <c r="P1125" s="2"/>
    </row>
    <row r="1126" spans="1:16" hidden="1" x14ac:dyDescent="0.2">
      <c r="A1126">
        <v>5552</v>
      </c>
      <c r="B1126">
        <v>1964</v>
      </c>
      <c r="C1126" s="47">
        <f t="shared" ca="1" si="140"/>
        <v>60</v>
      </c>
      <c r="D1126" s="2" t="s">
        <v>23</v>
      </c>
      <c r="E1126" s="2" t="s">
        <v>28</v>
      </c>
      <c r="F1126" s="2" t="s">
        <v>208</v>
      </c>
      <c r="G1126" s="4" t="str">
        <f t="shared" si="147"/>
        <v>70,566.00</v>
      </c>
      <c r="H1126" s="32">
        <f t="shared" si="141"/>
        <v>70566</v>
      </c>
      <c r="I1126" s="2">
        <v>6374</v>
      </c>
      <c r="J1126" s="2">
        <f t="shared" si="142"/>
        <v>70566</v>
      </c>
      <c r="K1126" s="2">
        <f t="shared" si="143"/>
        <v>70566</v>
      </c>
      <c r="L1126" s="2">
        <f t="shared" si="144"/>
        <v>70566</v>
      </c>
      <c r="M1126" s="2">
        <f t="shared" si="145"/>
        <v>70566</v>
      </c>
      <c r="N1126" s="2">
        <f t="shared" si="146"/>
        <v>70566</v>
      </c>
      <c r="O1126" s="96">
        <f t="shared" si="146"/>
        <v>70566</v>
      </c>
      <c r="P1126" s="2"/>
    </row>
    <row r="1127" spans="1:16" hidden="1" x14ac:dyDescent="0.2">
      <c r="A1127">
        <v>2245</v>
      </c>
      <c r="B1127">
        <v>1970</v>
      </c>
      <c r="C1127" s="47">
        <f t="shared" ca="1" si="140"/>
        <v>54</v>
      </c>
      <c r="D1127" s="2" t="s">
        <v>23</v>
      </c>
      <c r="E1127" s="2" t="s">
        <v>28</v>
      </c>
      <c r="F1127" s="2" t="s">
        <v>216</v>
      </c>
      <c r="G1127" s="4" t="str">
        <f t="shared" si="147"/>
        <v>49,967.00</v>
      </c>
      <c r="H1127" s="32">
        <f t="shared" si="141"/>
        <v>49967</v>
      </c>
      <c r="I1127" s="2">
        <v>5552</v>
      </c>
      <c r="J1127" s="2">
        <f t="shared" si="142"/>
        <v>49967</v>
      </c>
      <c r="K1127" s="2">
        <f t="shared" si="143"/>
        <v>49967</v>
      </c>
      <c r="L1127" s="2">
        <f t="shared" si="144"/>
        <v>49967</v>
      </c>
      <c r="M1127" s="2">
        <f t="shared" si="145"/>
        <v>49967</v>
      </c>
      <c r="N1127" s="2">
        <f t="shared" si="146"/>
        <v>49967</v>
      </c>
      <c r="O1127" s="96">
        <f t="shared" si="146"/>
        <v>49967</v>
      </c>
      <c r="P1127" s="2"/>
    </row>
    <row r="1128" spans="1:16" hidden="1" x14ac:dyDescent="0.2">
      <c r="A1128">
        <v>6200</v>
      </c>
      <c r="B1128">
        <v>1952</v>
      </c>
      <c r="C1128" s="47">
        <f t="shared" ca="1" si="140"/>
        <v>72</v>
      </c>
      <c r="D1128" s="2" t="s">
        <v>53</v>
      </c>
      <c r="E1128" s="2" t="s">
        <v>28</v>
      </c>
      <c r="F1128" s="2" t="s">
        <v>223</v>
      </c>
      <c r="G1128" s="4" t="str">
        <f t="shared" si="147"/>
        <v>59,235.00</v>
      </c>
      <c r="H1128" s="32">
        <f t="shared" si="141"/>
        <v>59235</v>
      </c>
      <c r="I1128" s="2">
        <v>2245</v>
      </c>
      <c r="J1128" s="2">
        <f t="shared" si="142"/>
        <v>59235</v>
      </c>
      <c r="K1128" s="2">
        <f t="shared" si="143"/>
        <v>59235</v>
      </c>
      <c r="L1128" s="2">
        <f t="shared" si="144"/>
        <v>59235</v>
      </c>
      <c r="M1128" s="2">
        <f t="shared" si="145"/>
        <v>59235</v>
      </c>
      <c r="N1128" s="2">
        <f t="shared" si="146"/>
        <v>59235</v>
      </c>
      <c r="O1128" s="96">
        <f t="shared" si="146"/>
        <v>59235</v>
      </c>
      <c r="P1128" s="2"/>
    </row>
    <row r="1129" spans="1:16" hidden="1" x14ac:dyDescent="0.2">
      <c r="A1129">
        <v>9904</v>
      </c>
      <c r="B1129">
        <v>1957</v>
      </c>
      <c r="C1129" s="47">
        <f t="shared" ca="1" si="140"/>
        <v>67</v>
      </c>
      <c r="D1129" s="2" t="s">
        <v>40</v>
      </c>
      <c r="E1129" s="2" t="s">
        <v>28</v>
      </c>
      <c r="F1129" s="2" t="s">
        <v>229</v>
      </c>
      <c r="G1129" s="4" t="str">
        <f t="shared" si="147"/>
        <v>74,004.00</v>
      </c>
      <c r="H1129" s="32">
        <f t="shared" si="141"/>
        <v>74004</v>
      </c>
      <c r="I1129" s="2">
        <v>6200</v>
      </c>
      <c r="J1129" s="2">
        <f t="shared" si="142"/>
        <v>74004</v>
      </c>
      <c r="K1129" s="2">
        <f t="shared" si="143"/>
        <v>74004</v>
      </c>
      <c r="L1129" s="2">
        <f t="shared" si="144"/>
        <v>74004</v>
      </c>
      <c r="M1129" s="2">
        <f t="shared" si="145"/>
        <v>74004</v>
      </c>
      <c r="N1129" s="2">
        <f t="shared" si="146"/>
        <v>74004</v>
      </c>
      <c r="O1129" s="96">
        <f t="shared" si="146"/>
        <v>74004</v>
      </c>
      <c r="P1129" s="2"/>
    </row>
    <row r="1130" spans="1:16" hidden="1" x14ac:dyDescent="0.2">
      <c r="A1130">
        <v>10031</v>
      </c>
      <c r="B1130">
        <v>1977</v>
      </c>
      <c r="C1130" s="47">
        <f t="shared" ca="1" si="140"/>
        <v>47</v>
      </c>
      <c r="D1130" s="2" t="s">
        <v>23</v>
      </c>
      <c r="E1130" s="2" t="s">
        <v>28</v>
      </c>
      <c r="F1130" s="2" t="s">
        <v>238</v>
      </c>
      <c r="G1130" s="4" t="str">
        <f t="shared" si="147"/>
        <v>58,350.00</v>
      </c>
      <c r="H1130" s="32">
        <f t="shared" si="141"/>
        <v>58350</v>
      </c>
      <c r="I1130" s="2">
        <v>9904</v>
      </c>
      <c r="J1130" s="2">
        <f t="shared" si="142"/>
        <v>58350</v>
      </c>
      <c r="K1130" s="2">
        <f t="shared" si="143"/>
        <v>58350</v>
      </c>
      <c r="L1130" s="2">
        <f t="shared" si="144"/>
        <v>58350</v>
      </c>
      <c r="M1130" s="2">
        <f t="shared" si="145"/>
        <v>58350</v>
      </c>
      <c r="N1130" s="2">
        <f t="shared" si="146"/>
        <v>58350</v>
      </c>
      <c r="O1130" s="96">
        <f t="shared" si="146"/>
        <v>58350</v>
      </c>
      <c r="P1130" s="2"/>
    </row>
    <row r="1131" spans="1:16" hidden="1" x14ac:dyDescent="0.2">
      <c r="A1131">
        <v>6642</v>
      </c>
      <c r="B1131">
        <v>1962</v>
      </c>
      <c r="C1131" s="47">
        <f t="shared" ca="1" si="140"/>
        <v>62</v>
      </c>
      <c r="D1131" s="2" t="s">
        <v>23</v>
      </c>
      <c r="E1131" s="2" t="s">
        <v>28</v>
      </c>
      <c r="F1131" s="2" t="s">
        <v>239</v>
      </c>
      <c r="G1131" s="4" t="str">
        <f t="shared" si="147"/>
        <v>7,500.00</v>
      </c>
      <c r="H1131" s="32">
        <f t="shared" si="141"/>
        <v>7500</v>
      </c>
      <c r="I1131" s="2">
        <v>10031</v>
      </c>
      <c r="J1131" s="2">
        <f t="shared" si="142"/>
        <v>7500</v>
      </c>
      <c r="K1131" s="2">
        <f t="shared" si="143"/>
        <v>52720.37365591398</v>
      </c>
      <c r="L1131" s="2">
        <f t="shared" si="144"/>
        <v>52720.37365591398</v>
      </c>
      <c r="M1131" s="2">
        <f t="shared" si="145"/>
        <v>52720.37365591398</v>
      </c>
      <c r="N1131" s="2">
        <f t="shared" si="146"/>
        <v>52720.37365591398</v>
      </c>
      <c r="O1131" s="96">
        <f t="shared" si="146"/>
        <v>52720.37365591398</v>
      </c>
      <c r="P1131" s="2"/>
    </row>
    <row r="1132" spans="1:16" hidden="1" x14ac:dyDescent="0.2">
      <c r="A1132">
        <v>10882</v>
      </c>
      <c r="B1132">
        <v>1977</v>
      </c>
      <c r="C1132" s="47">
        <f t="shared" ca="1" si="140"/>
        <v>47</v>
      </c>
      <c r="D1132" s="2" t="s">
        <v>53</v>
      </c>
      <c r="E1132" s="2" t="s">
        <v>28</v>
      </c>
      <c r="F1132" s="2" t="s">
        <v>241</v>
      </c>
      <c r="G1132" s="4" t="str">
        <f t="shared" si="147"/>
        <v>18,890.00</v>
      </c>
      <c r="H1132" s="32">
        <f t="shared" si="141"/>
        <v>18890</v>
      </c>
      <c r="I1132" s="2">
        <v>6642</v>
      </c>
      <c r="J1132" s="2">
        <f t="shared" si="142"/>
        <v>18890</v>
      </c>
      <c r="K1132" s="2">
        <f t="shared" si="143"/>
        <v>18890</v>
      </c>
      <c r="L1132" s="2">
        <f t="shared" si="144"/>
        <v>18890</v>
      </c>
      <c r="M1132" s="2">
        <f t="shared" si="145"/>
        <v>18890</v>
      </c>
      <c r="N1132" s="2">
        <f t="shared" si="146"/>
        <v>18890</v>
      </c>
      <c r="O1132" s="96">
        <f t="shared" si="146"/>
        <v>18890</v>
      </c>
      <c r="P1132" s="2"/>
    </row>
    <row r="1133" spans="1:16" hidden="1" x14ac:dyDescent="0.2">
      <c r="A1133">
        <v>5636</v>
      </c>
      <c r="B1133">
        <v>1964</v>
      </c>
      <c r="C1133" s="47">
        <f t="shared" ca="1" si="140"/>
        <v>60</v>
      </c>
      <c r="D1133" s="2" t="s">
        <v>53</v>
      </c>
      <c r="E1133" s="2" t="s">
        <v>28</v>
      </c>
      <c r="F1133" s="2" t="s">
        <v>256</v>
      </c>
      <c r="G1133" s="4" t="str">
        <f t="shared" si="147"/>
        <v>46,423.00</v>
      </c>
      <c r="H1133" s="32">
        <f t="shared" si="141"/>
        <v>46423</v>
      </c>
      <c r="I1133" s="2">
        <v>10882</v>
      </c>
      <c r="J1133" s="2">
        <f t="shared" si="142"/>
        <v>46423</v>
      </c>
      <c r="K1133" s="2">
        <f t="shared" si="143"/>
        <v>46423</v>
      </c>
      <c r="L1133" s="2">
        <f t="shared" si="144"/>
        <v>46423</v>
      </c>
      <c r="M1133" s="2">
        <f t="shared" si="145"/>
        <v>46423</v>
      </c>
      <c r="N1133" s="2">
        <f t="shared" si="146"/>
        <v>46423</v>
      </c>
      <c r="O1133" s="96">
        <f t="shared" si="146"/>
        <v>46423</v>
      </c>
      <c r="P1133" s="2"/>
    </row>
    <row r="1134" spans="1:16" hidden="1" x14ac:dyDescent="0.2">
      <c r="A1134">
        <v>8692</v>
      </c>
      <c r="B1134">
        <v>1953</v>
      </c>
      <c r="C1134" s="47">
        <f t="shared" ca="1" si="140"/>
        <v>71</v>
      </c>
      <c r="D1134" s="2" t="s">
        <v>53</v>
      </c>
      <c r="E1134" s="2" t="s">
        <v>28</v>
      </c>
      <c r="F1134" s="2" t="s">
        <v>256</v>
      </c>
      <c r="G1134" s="4" t="str">
        <f t="shared" si="147"/>
        <v>46,423.00</v>
      </c>
      <c r="H1134" s="32">
        <f t="shared" si="141"/>
        <v>46423</v>
      </c>
      <c r="I1134" s="2">
        <v>5636</v>
      </c>
      <c r="J1134" s="2">
        <f t="shared" si="142"/>
        <v>46423</v>
      </c>
      <c r="K1134" s="2">
        <f t="shared" si="143"/>
        <v>46423</v>
      </c>
      <c r="L1134" s="2">
        <f t="shared" si="144"/>
        <v>46423</v>
      </c>
      <c r="M1134" s="2">
        <f t="shared" si="145"/>
        <v>46423</v>
      </c>
      <c r="N1134" s="2">
        <f t="shared" si="146"/>
        <v>46423</v>
      </c>
      <c r="O1134" s="96">
        <f t="shared" si="146"/>
        <v>46423</v>
      </c>
      <c r="P1134" s="2"/>
    </row>
    <row r="1135" spans="1:16" hidden="1" x14ac:dyDescent="0.2">
      <c r="A1135">
        <v>8091</v>
      </c>
      <c r="B1135">
        <v>1957</v>
      </c>
      <c r="C1135" s="47">
        <f t="shared" ca="1" si="140"/>
        <v>67</v>
      </c>
      <c r="D1135" s="2" t="s">
        <v>23</v>
      </c>
      <c r="E1135" s="2" t="s">
        <v>28</v>
      </c>
      <c r="F1135" s="2" t="s">
        <v>259</v>
      </c>
      <c r="G1135" s="4" t="str">
        <f t="shared" si="147"/>
        <v>60,152.00</v>
      </c>
      <c r="H1135" s="32">
        <f t="shared" si="141"/>
        <v>60152</v>
      </c>
      <c r="I1135" s="2">
        <v>8692</v>
      </c>
      <c r="J1135" s="2">
        <f t="shared" si="142"/>
        <v>60152</v>
      </c>
      <c r="K1135" s="2">
        <f t="shared" si="143"/>
        <v>60152</v>
      </c>
      <c r="L1135" s="2">
        <f t="shared" si="144"/>
        <v>60152</v>
      </c>
      <c r="M1135" s="2">
        <f t="shared" si="145"/>
        <v>60152</v>
      </c>
      <c r="N1135" s="2">
        <f t="shared" si="146"/>
        <v>60152</v>
      </c>
      <c r="O1135" s="96">
        <f t="shared" si="146"/>
        <v>60152</v>
      </c>
      <c r="P1135" s="2"/>
    </row>
    <row r="1136" spans="1:16" hidden="1" x14ac:dyDescent="0.2">
      <c r="A1136">
        <v>8080</v>
      </c>
      <c r="B1136">
        <v>1987</v>
      </c>
      <c r="C1136" s="47">
        <f t="shared" ca="1" si="140"/>
        <v>37</v>
      </c>
      <c r="D1136" s="2" t="s">
        <v>43</v>
      </c>
      <c r="E1136" s="2" t="s">
        <v>28</v>
      </c>
      <c r="F1136" s="2" t="s">
        <v>276</v>
      </c>
      <c r="G1136" s="4" t="str">
        <f t="shared" si="147"/>
        <v>31,878.00</v>
      </c>
      <c r="H1136" s="32">
        <f t="shared" si="141"/>
        <v>31878</v>
      </c>
      <c r="I1136" s="2">
        <v>8091</v>
      </c>
      <c r="J1136" s="2">
        <f t="shared" si="142"/>
        <v>31878</v>
      </c>
      <c r="K1136" s="2">
        <f t="shared" si="143"/>
        <v>31878</v>
      </c>
      <c r="L1136" s="2">
        <f t="shared" si="144"/>
        <v>31878</v>
      </c>
      <c r="M1136" s="2">
        <f t="shared" si="145"/>
        <v>31878</v>
      </c>
      <c r="N1136" s="2">
        <f t="shared" si="146"/>
        <v>31878</v>
      </c>
      <c r="O1136" s="96">
        <f t="shared" si="146"/>
        <v>31878</v>
      </c>
      <c r="P1136" s="2"/>
    </row>
    <row r="1137" spans="1:16" hidden="1" x14ac:dyDescent="0.2">
      <c r="A1137">
        <v>8370</v>
      </c>
      <c r="B1137">
        <v>1977</v>
      </c>
      <c r="C1137" s="47">
        <f t="shared" ca="1" si="140"/>
        <v>47</v>
      </c>
      <c r="D1137" s="2" t="s">
        <v>23</v>
      </c>
      <c r="E1137" s="2" t="s">
        <v>28</v>
      </c>
      <c r="F1137" s="2" t="s">
        <v>278</v>
      </c>
      <c r="G1137" s="4" t="str">
        <f t="shared" si="147"/>
        <v>83,528.00</v>
      </c>
      <c r="H1137" s="32">
        <f t="shared" si="141"/>
        <v>83528</v>
      </c>
      <c r="I1137" s="2">
        <v>8080</v>
      </c>
      <c r="J1137" s="2">
        <f t="shared" si="142"/>
        <v>83528</v>
      </c>
      <c r="K1137" s="2">
        <f t="shared" si="143"/>
        <v>83528</v>
      </c>
      <c r="L1137" s="2">
        <f t="shared" si="144"/>
        <v>83528</v>
      </c>
      <c r="M1137" s="2">
        <f t="shared" si="145"/>
        <v>83528</v>
      </c>
      <c r="N1137" s="2">
        <f t="shared" si="146"/>
        <v>83528</v>
      </c>
      <c r="O1137" s="96">
        <f t="shared" si="146"/>
        <v>83528</v>
      </c>
      <c r="P1137" s="2"/>
    </row>
    <row r="1138" spans="1:16" hidden="1" x14ac:dyDescent="0.2">
      <c r="A1138">
        <v>4550</v>
      </c>
      <c r="B1138">
        <v>1967</v>
      </c>
      <c r="C1138" s="47">
        <f t="shared" ca="1" si="140"/>
        <v>57</v>
      </c>
      <c r="D1138" s="2" t="s">
        <v>53</v>
      </c>
      <c r="E1138" s="2" t="s">
        <v>28</v>
      </c>
      <c r="F1138" s="2" t="s">
        <v>280</v>
      </c>
      <c r="G1138" s="4" t="str">
        <f t="shared" si="147"/>
        <v>68,092.00</v>
      </c>
      <c r="H1138" s="32">
        <f t="shared" si="141"/>
        <v>68092</v>
      </c>
      <c r="I1138" s="2">
        <v>8370</v>
      </c>
      <c r="J1138" s="2">
        <f t="shared" si="142"/>
        <v>68092</v>
      </c>
      <c r="K1138" s="2">
        <f t="shared" si="143"/>
        <v>68092</v>
      </c>
      <c r="L1138" s="2">
        <f t="shared" si="144"/>
        <v>68092</v>
      </c>
      <c r="M1138" s="2">
        <f t="shared" si="145"/>
        <v>68092</v>
      </c>
      <c r="N1138" s="2">
        <f t="shared" si="146"/>
        <v>68092</v>
      </c>
      <c r="O1138" s="96">
        <f t="shared" si="146"/>
        <v>68092</v>
      </c>
      <c r="P1138" s="2"/>
    </row>
    <row r="1139" spans="1:16" hidden="1" x14ac:dyDescent="0.2">
      <c r="A1139">
        <v>3381</v>
      </c>
      <c r="B1139">
        <v>1954</v>
      </c>
      <c r="C1139" s="47">
        <f t="shared" ca="1" si="140"/>
        <v>70</v>
      </c>
      <c r="D1139" s="2" t="s">
        <v>40</v>
      </c>
      <c r="E1139" s="2" t="s">
        <v>28</v>
      </c>
      <c r="F1139" s="2" t="s">
        <v>299</v>
      </c>
      <c r="G1139" s="4" t="str">
        <f t="shared" si="147"/>
        <v>82,716.00</v>
      </c>
      <c r="H1139" s="32">
        <f t="shared" si="141"/>
        <v>82716</v>
      </c>
      <c r="I1139" s="2">
        <v>4550</v>
      </c>
      <c r="J1139" s="2">
        <f t="shared" si="142"/>
        <v>82716</v>
      </c>
      <c r="K1139" s="2">
        <f t="shared" si="143"/>
        <v>82716</v>
      </c>
      <c r="L1139" s="2">
        <f t="shared" si="144"/>
        <v>82716</v>
      </c>
      <c r="M1139" s="2">
        <f t="shared" si="145"/>
        <v>82716</v>
      </c>
      <c r="N1139" s="2">
        <f t="shared" si="146"/>
        <v>82716</v>
      </c>
      <c r="O1139" s="96">
        <f t="shared" si="146"/>
        <v>82716</v>
      </c>
      <c r="P1139" s="2"/>
    </row>
    <row r="1140" spans="1:16" hidden="1" x14ac:dyDescent="0.2">
      <c r="A1140">
        <v>10556</v>
      </c>
      <c r="B1140">
        <v>1960</v>
      </c>
      <c r="C1140" s="47">
        <f t="shared" ca="1" si="140"/>
        <v>64</v>
      </c>
      <c r="D1140" s="2" t="s">
        <v>23</v>
      </c>
      <c r="E1140" s="2" t="s">
        <v>28</v>
      </c>
      <c r="F1140" s="2" t="s">
        <v>303</v>
      </c>
      <c r="G1140" s="4" t="str">
        <f t="shared" si="147"/>
        <v>61,559.00</v>
      </c>
      <c r="H1140" s="32">
        <f t="shared" si="141"/>
        <v>61559</v>
      </c>
      <c r="I1140" s="2">
        <v>3381</v>
      </c>
      <c r="J1140" s="2">
        <f t="shared" si="142"/>
        <v>61559</v>
      </c>
      <c r="K1140" s="2">
        <f t="shared" si="143"/>
        <v>61559</v>
      </c>
      <c r="L1140" s="2">
        <f t="shared" si="144"/>
        <v>61559</v>
      </c>
      <c r="M1140" s="2">
        <f t="shared" si="145"/>
        <v>61559</v>
      </c>
      <c r="N1140" s="2">
        <f t="shared" si="146"/>
        <v>61559</v>
      </c>
      <c r="O1140" s="96">
        <f t="shared" si="146"/>
        <v>61559</v>
      </c>
      <c r="P1140" s="2"/>
    </row>
    <row r="1141" spans="1:16" hidden="1" x14ac:dyDescent="0.2">
      <c r="A1141">
        <v>9467</v>
      </c>
      <c r="B1141">
        <v>1985</v>
      </c>
      <c r="C1141" s="47">
        <f t="shared" ca="1" si="140"/>
        <v>39</v>
      </c>
      <c r="D1141" s="2" t="s">
        <v>40</v>
      </c>
      <c r="E1141" s="2" t="s">
        <v>28</v>
      </c>
      <c r="F1141" s="2" t="s">
        <v>309</v>
      </c>
      <c r="G1141" s="4" t="str">
        <f t="shared" si="147"/>
        <v>64,108.00</v>
      </c>
      <c r="H1141" s="32">
        <f t="shared" si="141"/>
        <v>64108</v>
      </c>
      <c r="I1141" s="2">
        <v>10556</v>
      </c>
      <c r="J1141" s="2">
        <f t="shared" si="142"/>
        <v>64108</v>
      </c>
      <c r="K1141" s="2">
        <f t="shared" si="143"/>
        <v>64108</v>
      </c>
      <c r="L1141" s="2">
        <f t="shared" si="144"/>
        <v>64108</v>
      </c>
      <c r="M1141" s="2">
        <f t="shared" si="145"/>
        <v>64108</v>
      </c>
      <c r="N1141" s="2">
        <f t="shared" si="146"/>
        <v>64108</v>
      </c>
      <c r="O1141" s="96">
        <f t="shared" si="146"/>
        <v>64108</v>
      </c>
      <c r="P1141" s="2"/>
    </row>
    <row r="1142" spans="1:16" hidden="1" x14ac:dyDescent="0.2">
      <c r="A1142">
        <v>2891</v>
      </c>
      <c r="B1142">
        <v>1964</v>
      </c>
      <c r="C1142" s="47">
        <f t="shared" ca="1" si="140"/>
        <v>60</v>
      </c>
      <c r="D1142" s="2" t="s">
        <v>23</v>
      </c>
      <c r="E1142" s="2" t="s">
        <v>28</v>
      </c>
      <c r="F1142" s="2" t="s">
        <v>313</v>
      </c>
      <c r="G1142" s="4" t="str">
        <f t="shared" si="147"/>
        <v>47,958.00</v>
      </c>
      <c r="H1142" s="32">
        <f t="shared" si="141"/>
        <v>47958</v>
      </c>
      <c r="I1142" s="2">
        <v>9467</v>
      </c>
      <c r="J1142" s="2">
        <f t="shared" si="142"/>
        <v>47958</v>
      </c>
      <c r="K1142" s="2">
        <f t="shared" si="143"/>
        <v>47958</v>
      </c>
      <c r="L1142" s="2">
        <f t="shared" si="144"/>
        <v>47958</v>
      </c>
      <c r="M1142" s="2">
        <f t="shared" si="145"/>
        <v>47958</v>
      </c>
      <c r="N1142" s="2">
        <f t="shared" si="146"/>
        <v>47958</v>
      </c>
      <c r="O1142" s="96">
        <f t="shared" si="146"/>
        <v>47958</v>
      </c>
      <c r="P1142" s="2"/>
    </row>
    <row r="1143" spans="1:16" hidden="1" x14ac:dyDescent="0.2">
      <c r="A1143">
        <v>5011</v>
      </c>
      <c r="B1143">
        <v>1964</v>
      </c>
      <c r="C1143" s="47">
        <f t="shared" ca="1" si="140"/>
        <v>60</v>
      </c>
      <c r="D1143" s="2" t="s">
        <v>40</v>
      </c>
      <c r="E1143" s="2" t="s">
        <v>28</v>
      </c>
      <c r="F1143" s="2" t="s">
        <v>320</v>
      </c>
      <c r="G1143" s="4" t="str">
        <f t="shared" si="147"/>
        <v>45,576.00</v>
      </c>
      <c r="H1143" s="32">
        <f t="shared" si="141"/>
        <v>45576</v>
      </c>
      <c r="I1143" s="2">
        <v>2891</v>
      </c>
      <c r="J1143" s="2">
        <f t="shared" si="142"/>
        <v>45576</v>
      </c>
      <c r="K1143" s="2">
        <f t="shared" si="143"/>
        <v>45576</v>
      </c>
      <c r="L1143" s="2">
        <f t="shared" si="144"/>
        <v>45576</v>
      </c>
      <c r="M1143" s="2">
        <f t="shared" si="145"/>
        <v>45576</v>
      </c>
      <c r="N1143" s="2">
        <f t="shared" si="146"/>
        <v>45576</v>
      </c>
      <c r="O1143" s="96">
        <f t="shared" si="146"/>
        <v>45576</v>
      </c>
      <c r="P1143" s="2"/>
    </row>
    <row r="1144" spans="1:16" hidden="1" x14ac:dyDescent="0.2">
      <c r="A1144">
        <v>8140</v>
      </c>
      <c r="B1144">
        <v>1974</v>
      </c>
      <c r="C1144" s="47">
        <f t="shared" ca="1" si="140"/>
        <v>50</v>
      </c>
      <c r="D1144" s="2" t="s">
        <v>40</v>
      </c>
      <c r="E1144" s="2" t="s">
        <v>28</v>
      </c>
      <c r="F1144" s="2" t="s">
        <v>321</v>
      </c>
      <c r="G1144" s="4" t="str">
        <f t="shared" si="147"/>
        <v>113,734.00</v>
      </c>
      <c r="H1144" s="32">
        <f t="shared" si="141"/>
        <v>113734</v>
      </c>
      <c r="I1144" s="2">
        <v>5011</v>
      </c>
      <c r="J1144" s="2">
        <f t="shared" si="142"/>
        <v>113734</v>
      </c>
      <c r="K1144" s="2">
        <f t="shared" si="143"/>
        <v>113734</v>
      </c>
      <c r="L1144" s="2">
        <f t="shared" si="144"/>
        <v>113734</v>
      </c>
      <c r="M1144" s="2">
        <f t="shared" si="145"/>
        <v>113734</v>
      </c>
      <c r="N1144" s="2">
        <f t="shared" si="146"/>
        <v>113734</v>
      </c>
      <c r="O1144" s="96">
        <f t="shared" si="146"/>
        <v>113734</v>
      </c>
      <c r="P1144" s="2"/>
    </row>
    <row r="1145" spans="1:16" hidden="1" x14ac:dyDescent="0.2">
      <c r="A1145">
        <v>11039</v>
      </c>
      <c r="B1145">
        <v>1976</v>
      </c>
      <c r="C1145" s="47">
        <f t="shared" ca="1" si="140"/>
        <v>48</v>
      </c>
      <c r="D1145" s="2" t="s">
        <v>23</v>
      </c>
      <c r="E1145" s="2" t="s">
        <v>28</v>
      </c>
      <c r="F1145" s="2" t="s">
        <v>322</v>
      </c>
      <c r="G1145" s="4" t="str">
        <f t="shared" si="147"/>
        <v>57,100.00</v>
      </c>
      <c r="H1145" s="32">
        <f t="shared" si="141"/>
        <v>57100</v>
      </c>
      <c r="I1145" s="2">
        <v>8140</v>
      </c>
      <c r="J1145" s="2">
        <f t="shared" si="142"/>
        <v>57100</v>
      </c>
      <c r="K1145" s="2">
        <f t="shared" si="143"/>
        <v>57100</v>
      </c>
      <c r="L1145" s="2">
        <f t="shared" si="144"/>
        <v>57100</v>
      </c>
      <c r="M1145" s="2">
        <f t="shared" si="145"/>
        <v>57100</v>
      </c>
      <c r="N1145" s="2">
        <f t="shared" si="146"/>
        <v>57100</v>
      </c>
      <c r="O1145" s="96">
        <f t="shared" si="146"/>
        <v>57100</v>
      </c>
      <c r="P1145" s="2"/>
    </row>
    <row r="1146" spans="1:16" hidden="1" x14ac:dyDescent="0.2">
      <c r="A1146">
        <v>78</v>
      </c>
      <c r="B1146">
        <v>1970</v>
      </c>
      <c r="C1146" s="47">
        <f t="shared" ca="1" si="140"/>
        <v>54</v>
      </c>
      <c r="D1146" s="2" t="s">
        <v>23</v>
      </c>
      <c r="E1146" s="2" t="s">
        <v>28</v>
      </c>
      <c r="F1146" s="2" t="s">
        <v>327</v>
      </c>
      <c r="G1146" s="4" t="str">
        <f t="shared" si="147"/>
        <v>45,160.00</v>
      </c>
      <c r="H1146" s="32">
        <f t="shared" si="141"/>
        <v>45160</v>
      </c>
      <c r="I1146" s="2">
        <v>11039</v>
      </c>
      <c r="J1146" s="2">
        <f t="shared" si="142"/>
        <v>45160</v>
      </c>
      <c r="K1146" s="2">
        <f t="shared" si="143"/>
        <v>45160</v>
      </c>
      <c r="L1146" s="2">
        <f t="shared" si="144"/>
        <v>45160</v>
      </c>
      <c r="M1146" s="2">
        <f t="shared" si="145"/>
        <v>45160</v>
      </c>
      <c r="N1146" s="2">
        <f t="shared" si="146"/>
        <v>45160</v>
      </c>
      <c r="O1146" s="96">
        <f t="shared" si="146"/>
        <v>45160</v>
      </c>
      <c r="P1146" s="2"/>
    </row>
    <row r="1147" spans="1:16" hidden="1" x14ac:dyDescent="0.2">
      <c r="A1147">
        <v>5517</v>
      </c>
      <c r="B1147">
        <v>1970</v>
      </c>
      <c r="C1147" s="47">
        <f t="shared" ca="1" si="140"/>
        <v>54</v>
      </c>
      <c r="D1147" s="2" t="s">
        <v>53</v>
      </c>
      <c r="E1147" s="2" t="s">
        <v>28</v>
      </c>
      <c r="F1147" s="2" t="s">
        <v>334</v>
      </c>
      <c r="G1147" s="4" t="str">
        <f t="shared" si="147"/>
        <v>50,014.00</v>
      </c>
      <c r="H1147" s="32">
        <f t="shared" si="141"/>
        <v>50014</v>
      </c>
      <c r="I1147" s="2">
        <v>78</v>
      </c>
      <c r="J1147" s="2">
        <f t="shared" si="142"/>
        <v>50014</v>
      </c>
      <c r="K1147" s="2">
        <f t="shared" si="143"/>
        <v>50014</v>
      </c>
      <c r="L1147" s="2">
        <f t="shared" si="144"/>
        <v>50014</v>
      </c>
      <c r="M1147" s="2">
        <f t="shared" si="145"/>
        <v>50014</v>
      </c>
      <c r="N1147" s="2">
        <f t="shared" si="146"/>
        <v>50014</v>
      </c>
      <c r="O1147" s="96">
        <f t="shared" si="146"/>
        <v>50014</v>
      </c>
      <c r="P1147" s="2"/>
    </row>
    <row r="1148" spans="1:16" hidden="1" x14ac:dyDescent="0.2">
      <c r="A1148">
        <v>5290</v>
      </c>
      <c r="B1148">
        <v>1965</v>
      </c>
      <c r="C1148" s="47">
        <f t="shared" ca="1" si="140"/>
        <v>59</v>
      </c>
      <c r="D1148" s="2" t="s">
        <v>53</v>
      </c>
      <c r="E1148" s="2" t="s">
        <v>28</v>
      </c>
      <c r="F1148" s="2" t="s">
        <v>341</v>
      </c>
      <c r="G1148" s="4" t="str">
        <f t="shared" si="147"/>
        <v>39,763.00</v>
      </c>
      <c r="H1148" s="32">
        <f t="shared" si="141"/>
        <v>39763</v>
      </c>
      <c r="I1148" s="2">
        <v>5517</v>
      </c>
      <c r="J1148" s="2">
        <f t="shared" si="142"/>
        <v>39763</v>
      </c>
      <c r="K1148" s="2">
        <f t="shared" si="143"/>
        <v>39763</v>
      </c>
      <c r="L1148" s="2">
        <f t="shared" si="144"/>
        <v>39763</v>
      </c>
      <c r="M1148" s="2">
        <f t="shared" si="145"/>
        <v>39763</v>
      </c>
      <c r="N1148" s="2">
        <f t="shared" si="146"/>
        <v>39763</v>
      </c>
      <c r="O1148" s="96">
        <f t="shared" si="146"/>
        <v>39763</v>
      </c>
      <c r="P1148" s="2"/>
    </row>
    <row r="1149" spans="1:16" hidden="1" x14ac:dyDescent="0.2">
      <c r="A1149">
        <v>4128</v>
      </c>
      <c r="B1149">
        <v>1963</v>
      </c>
      <c r="C1149" s="47">
        <f t="shared" ca="1" si="140"/>
        <v>61</v>
      </c>
      <c r="D1149" s="2" t="s">
        <v>23</v>
      </c>
      <c r="E1149" s="2" t="s">
        <v>28</v>
      </c>
      <c r="F1149" s="2" t="s">
        <v>343</v>
      </c>
      <c r="G1149" s="4" t="str">
        <f t="shared" si="147"/>
        <v>42,720.00</v>
      </c>
      <c r="H1149" s="32">
        <f t="shared" si="141"/>
        <v>42720</v>
      </c>
      <c r="I1149" s="2">
        <v>5290</v>
      </c>
      <c r="J1149" s="2">
        <f t="shared" si="142"/>
        <v>42720</v>
      </c>
      <c r="K1149" s="2">
        <f t="shared" si="143"/>
        <v>42720</v>
      </c>
      <c r="L1149" s="2">
        <f t="shared" si="144"/>
        <v>42720</v>
      </c>
      <c r="M1149" s="2">
        <f t="shared" si="145"/>
        <v>42720</v>
      </c>
      <c r="N1149" s="2">
        <f t="shared" si="146"/>
        <v>42720</v>
      </c>
      <c r="O1149" s="96">
        <f t="shared" si="146"/>
        <v>42720</v>
      </c>
      <c r="P1149" s="2"/>
    </row>
    <row r="1150" spans="1:16" hidden="1" x14ac:dyDescent="0.2">
      <c r="A1150">
        <v>8534</v>
      </c>
      <c r="B1150">
        <v>1953</v>
      </c>
      <c r="C1150" s="47">
        <f t="shared" ca="1" si="140"/>
        <v>71</v>
      </c>
      <c r="D1150" s="2" t="s">
        <v>53</v>
      </c>
      <c r="E1150" s="2" t="s">
        <v>28</v>
      </c>
      <c r="F1150" s="2" t="s">
        <v>353</v>
      </c>
      <c r="G1150" s="4" t="str">
        <f t="shared" si="147"/>
        <v>16,653.00</v>
      </c>
      <c r="H1150" s="32">
        <f t="shared" si="141"/>
        <v>16653</v>
      </c>
      <c r="I1150" s="2">
        <v>4128</v>
      </c>
      <c r="J1150" s="2">
        <f t="shared" si="142"/>
        <v>16653</v>
      </c>
      <c r="K1150" s="2">
        <f t="shared" si="143"/>
        <v>16653</v>
      </c>
      <c r="L1150" s="2">
        <f t="shared" si="144"/>
        <v>16653</v>
      </c>
      <c r="M1150" s="2">
        <f t="shared" si="145"/>
        <v>16653</v>
      </c>
      <c r="N1150" s="2">
        <f t="shared" si="146"/>
        <v>16653</v>
      </c>
      <c r="O1150" s="96">
        <f t="shared" si="146"/>
        <v>16653</v>
      </c>
      <c r="P1150" s="2"/>
    </row>
    <row r="1151" spans="1:16" hidden="1" x14ac:dyDescent="0.2">
      <c r="A1151">
        <v>9592</v>
      </c>
      <c r="B1151">
        <v>1984</v>
      </c>
      <c r="C1151" s="47">
        <f t="shared" ca="1" si="140"/>
        <v>40</v>
      </c>
      <c r="D1151" s="2" t="s">
        <v>23</v>
      </c>
      <c r="E1151" s="2" t="s">
        <v>28</v>
      </c>
      <c r="F1151" s="2" t="s">
        <v>362</v>
      </c>
      <c r="G1151" s="4" t="str">
        <f t="shared" si="147"/>
        <v>86,429.00</v>
      </c>
      <c r="H1151" s="32">
        <f t="shared" si="141"/>
        <v>86429</v>
      </c>
      <c r="I1151" s="2">
        <v>8534</v>
      </c>
      <c r="J1151" s="2">
        <f t="shared" si="142"/>
        <v>86429</v>
      </c>
      <c r="K1151" s="2">
        <f t="shared" si="143"/>
        <v>86429</v>
      </c>
      <c r="L1151" s="2">
        <f t="shared" si="144"/>
        <v>86429</v>
      </c>
      <c r="M1151" s="2">
        <f t="shared" si="145"/>
        <v>86429</v>
      </c>
      <c r="N1151" s="2">
        <f t="shared" si="146"/>
        <v>86429</v>
      </c>
      <c r="O1151" s="96">
        <f t="shared" si="146"/>
        <v>86429</v>
      </c>
      <c r="P1151" s="2"/>
    </row>
    <row r="1152" spans="1:16" hidden="1" x14ac:dyDescent="0.2">
      <c r="A1152">
        <v>8957</v>
      </c>
      <c r="B1152">
        <v>1953</v>
      </c>
      <c r="C1152" s="47">
        <f t="shared" ca="1" si="140"/>
        <v>71</v>
      </c>
      <c r="D1152" s="2" t="s">
        <v>40</v>
      </c>
      <c r="E1152" s="2" t="s">
        <v>28</v>
      </c>
      <c r="F1152" s="2" t="s">
        <v>385</v>
      </c>
      <c r="G1152" s="4" t="str">
        <f t="shared" si="147"/>
        <v>55,521.00</v>
      </c>
      <c r="H1152" s="32">
        <f t="shared" si="141"/>
        <v>55521</v>
      </c>
      <c r="I1152" s="2">
        <v>9592</v>
      </c>
      <c r="J1152" s="2">
        <f t="shared" si="142"/>
        <v>55521</v>
      </c>
      <c r="K1152" s="2">
        <f t="shared" si="143"/>
        <v>55521</v>
      </c>
      <c r="L1152" s="2">
        <f t="shared" si="144"/>
        <v>55521</v>
      </c>
      <c r="M1152" s="2">
        <f t="shared" si="145"/>
        <v>55521</v>
      </c>
      <c r="N1152" s="2">
        <f t="shared" si="146"/>
        <v>55521</v>
      </c>
      <c r="O1152" s="96">
        <f t="shared" si="146"/>
        <v>55521</v>
      </c>
      <c r="P1152" s="2"/>
    </row>
    <row r="1153" spans="1:16" hidden="1" x14ac:dyDescent="0.2">
      <c r="A1153">
        <v>9308</v>
      </c>
      <c r="B1153">
        <v>1955</v>
      </c>
      <c r="C1153" s="47">
        <f t="shared" ca="1" si="140"/>
        <v>69</v>
      </c>
      <c r="D1153" s="2" t="s">
        <v>23</v>
      </c>
      <c r="E1153" s="2" t="s">
        <v>28</v>
      </c>
      <c r="F1153" s="2" t="s">
        <v>405</v>
      </c>
      <c r="G1153" s="4" t="str">
        <f t="shared" si="147"/>
        <v>33,249.00</v>
      </c>
      <c r="H1153" s="32">
        <f t="shared" si="141"/>
        <v>33249</v>
      </c>
      <c r="I1153" s="2">
        <v>8957</v>
      </c>
      <c r="J1153" s="2">
        <f t="shared" si="142"/>
        <v>33249</v>
      </c>
      <c r="K1153" s="2">
        <f t="shared" si="143"/>
        <v>33249</v>
      </c>
      <c r="L1153" s="2">
        <f t="shared" si="144"/>
        <v>33249</v>
      </c>
      <c r="M1153" s="2">
        <f t="shared" si="145"/>
        <v>33249</v>
      </c>
      <c r="N1153" s="2">
        <f t="shared" si="146"/>
        <v>33249</v>
      </c>
      <c r="O1153" s="96">
        <f t="shared" si="146"/>
        <v>33249</v>
      </c>
      <c r="P1153" s="2"/>
    </row>
    <row r="1154" spans="1:16" hidden="1" x14ac:dyDescent="0.2">
      <c r="A1154">
        <v>544</v>
      </c>
      <c r="B1154">
        <v>1955</v>
      </c>
      <c r="C1154" s="47">
        <f t="shared" ca="1" si="140"/>
        <v>69</v>
      </c>
      <c r="D1154" s="2" t="s">
        <v>23</v>
      </c>
      <c r="E1154" s="2" t="s">
        <v>28</v>
      </c>
      <c r="F1154" s="2" t="s">
        <v>405</v>
      </c>
      <c r="G1154" s="4" t="str">
        <f t="shared" si="147"/>
        <v>33,249.00</v>
      </c>
      <c r="H1154" s="32">
        <f t="shared" si="141"/>
        <v>33249</v>
      </c>
      <c r="I1154" s="2">
        <v>9308</v>
      </c>
      <c r="J1154" s="2">
        <f t="shared" si="142"/>
        <v>33249</v>
      </c>
      <c r="K1154" s="2">
        <f t="shared" si="143"/>
        <v>33249</v>
      </c>
      <c r="L1154" s="2">
        <f t="shared" si="144"/>
        <v>33249</v>
      </c>
      <c r="M1154" s="2">
        <f t="shared" si="145"/>
        <v>33249</v>
      </c>
      <c r="N1154" s="2">
        <f t="shared" si="146"/>
        <v>33249</v>
      </c>
      <c r="O1154" s="96">
        <f t="shared" si="146"/>
        <v>33249</v>
      </c>
      <c r="P1154" s="2"/>
    </row>
    <row r="1155" spans="1:16" hidden="1" x14ac:dyDescent="0.2">
      <c r="A1155">
        <v>5989</v>
      </c>
      <c r="B1155">
        <v>1960</v>
      </c>
      <c r="C1155" s="47">
        <f t="shared" ca="1" si="140"/>
        <v>64</v>
      </c>
      <c r="D1155" s="2" t="s">
        <v>23</v>
      </c>
      <c r="E1155" s="2" t="s">
        <v>28</v>
      </c>
      <c r="F1155" s="2" t="s">
        <v>332</v>
      </c>
      <c r="G1155" s="4" t="str">
        <f t="shared" si="147"/>
        <v>34,176.00</v>
      </c>
      <c r="H1155" s="32">
        <f t="shared" si="141"/>
        <v>34176</v>
      </c>
      <c r="I1155" s="2">
        <v>544</v>
      </c>
      <c r="J1155" s="2">
        <f t="shared" si="142"/>
        <v>34176</v>
      </c>
      <c r="K1155" s="2">
        <f t="shared" si="143"/>
        <v>34176</v>
      </c>
      <c r="L1155" s="2">
        <f t="shared" si="144"/>
        <v>34176</v>
      </c>
      <c r="M1155" s="2">
        <f t="shared" si="145"/>
        <v>34176</v>
      </c>
      <c r="N1155" s="2">
        <f t="shared" si="146"/>
        <v>34176</v>
      </c>
      <c r="O1155" s="96">
        <f t="shared" si="146"/>
        <v>34176</v>
      </c>
      <c r="P1155" s="2"/>
    </row>
    <row r="1156" spans="1:16" hidden="1" x14ac:dyDescent="0.2">
      <c r="A1156">
        <v>635</v>
      </c>
      <c r="B1156">
        <v>1967</v>
      </c>
      <c r="C1156" s="47">
        <f t="shared" ref="C1156:C1219" ca="1" si="148">(YEAR(NOW())-B1156)</f>
        <v>57</v>
      </c>
      <c r="D1156" s="2" t="s">
        <v>53</v>
      </c>
      <c r="E1156" s="2" t="s">
        <v>28</v>
      </c>
      <c r="F1156" s="2" t="s">
        <v>416</v>
      </c>
      <c r="G1156" s="4" t="str">
        <f t="shared" si="147"/>
        <v>86,424.00</v>
      </c>
      <c r="H1156" s="32">
        <f t="shared" ref="H1156:H1219" si="149">VALUE(G1156)</f>
        <v>86424</v>
      </c>
      <c r="I1156" s="2">
        <v>5989</v>
      </c>
      <c r="J1156" s="2">
        <f t="shared" ref="J1156:J1219" si="150">IF(AND($D1156="Basic",$H1156&lt;10000),$V$29,$H1156)</f>
        <v>86424</v>
      </c>
      <c r="K1156" s="2">
        <f t="shared" ref="K1156:K1219" si="151">IF(AND($D1156="Graduation",J1156&lt;10000),$V$30,J1156)</f>
        <v>86424</v>
      </c>
      <c r="L1156" s="2">
        <f t="shared" ref="L1156:L1219" si="152">IF(AND($D1156="2n Cycle",K1156&lt;10000),$V$31,K1156)</f>
        <v>86424</v>
      </c>
      <c r="M1156" s="2">
        <f t="shared" ref="M1156:M1219" si="153">IF(AND($D1156="Master",L1156&lt;10000),$V$32,L1156)</f>
        <v>86424</v>
      </c>
      <c r="N1156" s="2">
        <f t="shared" ref="N1156:O1219" si="154">IF(AND($D1156="PhD",M1156&lt;10000),$V$33,M1156)</f>
        <v>86424</v>
      </c>
      <c r="O1156" s="96">
        <f t="shared" si="154"/>
        <v>86424</v>
      </c>
      <c r="P1156" s="2"/>
    </row>
    <row r="1157" spans="1:16" hidden="1" x14ac:dyDescent="0.2">
      <c r="A1157">
        <v>6673</v>
      </c>
      <c r="B1157">
        <v>1966</v>
      </c>
      <c r="C1157" s="47">
        <f t="shared" ca="1" si="148"/>
        <v>58</v>
      </c>
      <c r="D1157" s="2" t="s">
        <v>23</v>
      </c>
      <c r="E1157" s="2" t="s">
        <v>28</v>
      </c>
      <c r="F1157" s="2" t="s">
        <v>419</v>
      </c>
      <c r="G1157" s="4" t="str">
        <f t="shared" ref="G1157:G1220" si="155">REPLACE(F1157,1,1,"")</f>
        <v>78,499.00</v>
      </c>
      <c r="H1157" s="32">
        <f t="shared" si="149"/>
        <v>78499</v>
      </c>
      <c r="I1157" s="2">
        <v>635</v>
      </c>
      <c r="J1157" s="2">
        <f t="shared" si="150"/>
        <v>78499</v>
      </c>
      <c r="K1157" s="2">
        <f t="shared" si="151"/>
        <v>78499</v>
      </c>
      <c r="L1157" s="2">
        <f t="shared" si="152"/>
        <v>78499</v>
      </c>
      <c r="M1157" s="2">
        <f t="shared" si="153"/>
        <v>78499</v>
      </c>
      <c r="N1157" s="2">
        <f t="shared" si="154"/>
        <v>78499</v>
      </c>
      <c r="O1157" s="96">
        <f t="shared" si="154"/>
        <v>78499</v>
      </c>
      <c r="P1157" s="2"/>
    </row>
    <row r="1158" spans="1:16" hidden="1" x14ac:dyDescent="0.2">
      <c r="A1158">
        <v>1710</v>
      </c>
      <c r="B1158">
        <v>1979</v>
      </c>
      <c r="C1158" s="47">
        <f t="shared" ca="1" si="148"/>
        <v>45</v>
      </c>
      <c r="D1158" s="2" t="s">
        <v>23</v>
      </c>
      <c r="E1158" s="2" t="s">
        <v>28</v>
      </c>
      <c r="F1158" s="2" t="s">
        <v>422</v>
      </c>
      <c r="G1158" s="4" t="str">
        <f t="shared" si="155"/>
        <v>70,515.00</v>
      </c>
      <c r="H1158" s="32">
        <f t="shared" si="149"/>
        <v>70515</v>
      </c>
      <c r="I1158" s="2">
        <v>6673</v>
      </c>
      <c r="J1158" s="2">
        <f t="shared" si="150"/>
        <v>70515</v>
      </c>
      <c r="K1158" s="2">
        <f t="shared" si="151"/>
        <v>70515</v>
      </c>
      <c r="L1158" s="2">
        <f t="shared" si="152"/>
        <v>70515</v>
      </c>
      <c r="M1158" s="2">
        <f t="shared" si="153"/>
        <v>70515</v>
      </c>
      <c r="N1158" s="2">
        <f t="shared" si="154"/>
        <v>70515</v>
      </c>
      <c r="O1158" s="96">
        <f t="shared" si="154"/>
        <v>70515</v>
      </c>
      <c r="P1158" s="2"/>
    </row>
    <row r="1159" spans="1:16" hidden="1" x14ac:dyDescent="0.2">
      <c r="A1159">
        <v>523</v>
      </c>
      <c r="B1159">
        <v>1990</v>
      </c>
      <c r="C1159" s="47">
        <f t="shared" ca="1" si="148"/>
        <v>34</v>
      </c>
      <c r="D1159" s="2" t="s">
        <v>53</v>
      </c>
      <c r="E1159" s="2" t="s">
        <v>28</v>
      </c>
      <c r="F1159" s="2" t="s">
        <v>431</v>
      </c>
      <c r="G1159" s="4" t="str">
        <f t="shared" si="155"/>
        <v>75,777.00</v>
      </c>
      <c r="H1159" s="32">
        <f t="shared" si="149"/>
        <v>75777</v>
      </c>
      <c r="I1159" s="2">
        <v>1710</v>
      </c>
      <c r="J1159" s="2">
        <f t="shared" si="150"/>
        <v>75777</v>
      </c>
      <c r="K1159" s="2">
        <f t="shared" si="151"/>
        <v>75777</v>
      </c>
      <c r="L1159" s="2">
        <f t="shared" si="152"/>
        <v>75777</v>
      </c>
      <c r="M1159" s="2">
        <f t="shared" si="153"/>
        <v>75777</v>
      </c>
      <c r="N1159" s="2">
        <f t="shared" si="154"/>
        <v>75777</v>
      </c>
      <c r="O1159" s="96">
        <f t="shared" si="154"/>
        <v>75777</v>
      </c>
      <c r="P1159" s="2"/>
    </row>
    <row r="1160" spans="1:16" hidden="1" x14ac:dyDescent="0.2">
      <c r="A1160">
        <v>8977</v>
      </c>
      <c r="B1160">
        <v>1986</v>
      </c>
      <c r="C1160" s="47">
        <f t="shared" ca="1" si="148"/>
        <v>38</v>
      </c>
      <c r="D1160" s="2" t="s">
        <v>53</v>
      </c>
      <c r="E1160" s="2" t="s">
        <v>28</v>
      </c>
      <c r="F1160" s="2" t="s">
        <v>431</v>
      </c>
      <c r="G1160" s="4" t="str">
        <f t="shared" si="155"/>
        <v>75,777.00</v>
      </c>
      <c r="H1160" s="32">
        <f t="shared" si="149"/>
        <v>75777</v>
      </c>
      <c r="I1160" s="2">
        <v>523</v>
      </c>
      <c r="J1160" s="2">
        <f t="shared" si="150"/>
        <v>75777</v>
      </c>
      <c r="K1160" s="2">
        <f t="shared" si="151"/>
        <v>75777</v>
      </c>
      <c r="L1160" s="2">
        <f t="shared" si="152"/>
        <v>75777</v>
      </c>
      <c r="M1160" s="2">
        <f t="shared" si="153"/>
        <v>75777</v>
      </c>
      <c r="N1160" s="2">
        <f t="shared" si="154"/>
        <v>75777</v>
      </c>
      <c r="O1160" s="96">
        <f t="shared" si="154"/>
        <v>75777</v>
      </c>
      <c r="P1160" s="2"/>
    </row>
    <row r="1161" spans="1:16" hidden="1" x14ac:dyDescent="0.2">
      <c r="A1161">
        <v>9736</v>
      </c>
      <c r="B1161">
        <v>1981</v>
      </c>
      <c r="C1161" s="47">
        <f t="shared" ca="1" si="148"/>
        <v>43</v>
      </c>
      <c r="D1161" s="2" t="s">
        <v>40</v>
      </c>
      <c r="E1161" s="2" t="s">
        <v>28</v>
      </c>
      <c r="F1161" s="2" t="s">
        <v>434</v>
      </c>
      <c r="G1161" s="4" t="str">
        <f t="shared" si="155"/>
        <v>31,626.00</v>
      </c>
      <c r="H1161" s="32">
        <f t="shared" si="149"/>
        <v>31626</v>
      </c>
      <c r="I1161" s="2">
        <v>8977</v>
      </c>
      <c r="J1161" s="2">
        <f t="shared" si="150"/>
        <v>31626</v>
      </c>
      <c r="K1161" s="2">
        <f t="shared" si="151"/>
        <v>31626</v>
      </c>
      <c r="L1161" s="2">
        <f t="shared" si="152"/>
        <v>31626</v>
      </c>
      <c r="M1161" s="2">
        <f t="shared" si="153"/>
        <v>31626</v>
      </c>
      <c r="N1161" s="2">
        <f t="shared" si="154"/>
        <v>31626</v>
      </c>
      <c r="O1161" s="96">
        <f t="shared" si="154"/>
        <v>31626</v>
      </c>
      <c r="P1161" s="2"/>
    </row>
    <row r="1162" spans="1:16" hidden="1" x14ac:dyDescent="0.2">
      <c r="A1162">
        <v>1544</v>
      </c>
      <c r="B1162">
        <v>1968</v>
      </c>
      <c r="C1162" s="47">
        <f t="shared" ca="1" si="148"/>
        <v>56</v>
      </c>
      <c r="D1162" s="2" t="s">
        <v>23</v>
      </c>
      <c r="E1162" s="2" t="s">
        <v>28</v>
      </c>
      <c r="F1162" s="2" t="s">
        <v>437</v>
      </c>
      <c r="G1162" s="4" t="str">
        <f t="shared" si="155"/>
        <v>83,917.00</v>
      </c>
      <c r="H1162" s="32">
        <f t="shared" si="149"/>
        <v>83917</v>
      </c>
      <c r="I1162" s="2">
        <v>9736</v>
      </c>
      <c r="J1162" s="2">
        <f t="shared" si="150"/>
        <v>83917</v>
      </c>
      <c r="K1162" s="2">
        <f t="shared" si="151"/>
        <v>83917</v>
      </c>
      <c r="L1162" s="2">
        <f t="shared" si="152"/>
        <v>83917</v>
      </c>
      <c r="M1162" s="2">
        <f t="shared" si="153"/>
        <v>83917</v>
      </c>
      <c r="N1162" s="2">
        <f t="shared" si="154"/>
        <v>83917</v>
      </c>
      <c r="O1162" s="96">
        <f t="shared" si="154"/>
        <v>83917</v>
      </c>
      <c r="P1162" s="2"/>
    </row>
    <row r="1163" spans="1:16" hidden="1" x14ac:dyDescent="0.2">
      <c r="A1163">
        <v>6575</v>
      </c>
      <c r="B1163">
        <v>1982</v>
      </c>
      <c r="C1163" s="47">
        <f t="shared" ca="1" si="148"/>
        <v>42</v>
      </c>
      <c r="D1163" s="2" t="s">
        <v>53</v>
      </c>
      <c r="E1163" s="2" t="s">
        <v>28</v>
      </c>
      <c r="F1163" s="2" t="s">
        <v>450</v>
      </c>
      <c r="G1163" s="4" t="str">
        <f t="shared" si="155"/>
        <v>32,557.00</v>
      </c>
      <c r="H1163" s="32">
        <f t="shared" si="149"/>
        <v>32557</v>
      </c>
      <c r="I1163" s="2">
        <v>1544</v>
      </c>
      <c r="J1163" s="2">
        <f t="shared" si="150"/>
        <v>32557</v>
      </c>
      <c r="K1163" s="2">
        <f t="shared" si="151"/>
        <v>32557</v>
      </c>
      <c r="L1163" s="2">
        <f t="shared" si="152"/>
        <v>32557</v>
      </c>
      <c r="M1163" s="2">
        <f t="shared" si="153"/>
        <v>32557</v>
      </c>
      <c r="N1163" s="2">
        <f t="shared" si="154"/>
        <v>32557</v>
      </c>
      <c r="O1163" s="96">
        <f t="shared" si="154"/>
        <v>32557</v>
      </c>
      <c r="P1163" s="2"/>
    </row>
    <row r="1164" spans="1:16" hidden="1" x14ac:dyDescent="0.2">
      <c r="A1164">
        <v>6147</v>
      </c>
      <c r="B1164">
        <v>1972</v>
      </c>
      <c r="C1164" s="47">
        <f t="shared" ca="1" si="148"/>
        <v>52</v>
      </c>
      <c r="D1164" s="2" t="s">
        <v>40</v>
      </c>
      <c r="E1164" s="2" t="s">
        <v>28</v>
      </c>
      <c r="F1164" s="2" t="s">
        <v>456</v>
      </c>
      <c r="G1164" s="4" t="str">
        <f t="shared" si="155"/>
        <v>61,798.00</v>
      </c>
      <c r="H1164" s="32">
        <f t="shared" si="149"/>
        <v>61798</v>
      </c>
      <c r="I1164" s="2">
        <v>6575</v>
      </c>
      <c r="J1164" s="2">
        <f t="shared" si="150"/>
        <v>61798</v>
      </c>
      <c r="K1164" s="2">
        <f t="shared" si="151"/>
        <v>61798</v>
      </c>
      <c r="L1164" s="2">
        <f t="shared" si="152"/>
        <v>61798</v>
      </c>
      <c r="M1164" s="2">
        <f t="shared" si="153"/>
        <v>61798</v>
      </c>
      <c r="N1164" s="2">
        <f t="shared" si="154"/>
        <v>61798</v>
      </c>
      <c r="O1164" s="96">
        <f t="shared" si="154"/>
        <v>61798</v>
      </c>
      <c r="P1164" s="2"/>
    </row>
    <row r="1165" spans="1:16" hidden="1" x14ac:dyDescent="0.2">
      <c r="A1165" s="6">
        <v>6354</v>
      </c>
      <c r="B1165" s="6">
        <v>1985</v>
      </c>
      <c r="C1165" s="48">
        <f t="shared" ca="1" si="148"/>
        <v>39</v>
      </c>
      <c r="D1165" s="5" t="s">
        <v>118</v>
      </c>
      <c r="E1165" s="5" t="s">
        <v>28</v>
      </c>
      <c r="F1165" s="5" t="s">
        <v>457</v>
      </c>
      <c r="G1165" s="45" t="str">
        <f t="shared" si="155"/>
        <v>15,253.00</v>
      </c>
      <c r="H1165" s="46">
        <f t="shared" si="149"/>
        <v>15253</v>
      </c>
      <c r="I1165" s="2">
        <v>6147</v>
      </c>
      <c r="J1165" s="2">
        <f t="shared" si="150"/>
        <v>15253</v>
      </c>
      <c r="K1165" s="2">
        <f t="shared" si="151"/>
        <v>15253</v>
      </c>
      <c r="L1165" s="2">
        <f t="shared" si="152"/>
        <v>15253</v>
      </c>
      <c r="M1165" s="2">
        <f t="shared" si="153"/>
        <v>15253</v>
      </c>
      <c r="N1165" s="2">
        <f t="shared" si="154"/>
        <v>15253</v>
      </c>
      <c r="O1165" s="96">
        <f t="shared" si="154"/>
        <v>15253</v>
      </c>
      <c r="P1165" s="2"/>
    </row>
    <row r="1166" spans="1:16" hidden="1" x14ac:dyDescent="0.2">
      <c r="A1166">
        <v>4769</v>
      </c>
      <c r="B1166">
        <v>1978</v>
      </c>
      <c r="C1166" s="47">
        <f t="shared" ca="1" si="148"/>
        <v>46</v>
      </c>
      <c r="D1166" s="2" t="s">
        <v>23</v>
      </c>
      <c r="E1166" s="2" t="s">
        <v>28</v>
      </c>
      <c r="F1166" s="2" t="s">
        <v>460</v>
      </c>
      <c r="G1166" s="4" t="str">
        <f t="shared" si="155"/>
        <v>62,535.00</v>
      </c>
      <c r="H1166" s="32">
        <f t="shared" si="149"/>
        <v>62535</v>
      </c>
      <c r="I1166" s="2">
        <v>6354</v>
      </c>
      <c r="J1166" s="2">
        <f t="shared" si="150"/>
        <v>62535</v>
      </c>
      <c r="K1166" s="2">
        <f t="shared" si="151"/>
        <v>62535</v>
      </c>
      <c r="L1166" s="2">
        <f t="shared" si="152"/>
        <v>62535</v>
      </c>
      <c r="M1166" s="2">
        <f t="shared" si="153"/>
        <v>62535</v>
      </c>
      <c r="N1166" s="2">
        <f t="shared" si="154"/>
        <v>62535</v>
      </c>
      <c r="O1166" s="96">
        <f t="shared" si="154"/>
        <v>62535</v>
      </c>
      <c r="P1166" s="2"/>
    </row>
    <row r="1167" spans="1:16" hidden="1" x14ac:dyDescent="0.2">
      <c r="A1167">
        <v>7540</v>
      </c>
      <c r="B1167">
        <v>1953</v>
      </c>
      <c r="C1167" s="47">
        <f t="shared" ca="1" si="148"/>
        <v>71</v>
      </c>
      <c r="D1167" s="2" t="s">
        <v>23</v>
      </c>
      <c r="E1167" s="2" t="s">
        <v>28</v>
      </c>
      <c r="F1167" s="2" t="s">
        <v>477</v>
      </c>
      <c r="G1167" s="4" t="str">
        <f t="shared" si="155"/>
        <v>30,279.00</v>
      </c>
      <c r="H1167" s="32">
        <f t="shared" si="149"/>
        <v>30279</v>
      </c>
      <c r="I1167" s="2">
        <v>4769</v>
      </c>
      <c r="J1167" s="2">
        <f t="shared" si="150"/>
        <v>30279</v>
      </c>
      <c r="K1167" s="2">
        <f t="shared" si="151"/>
        <v>30279</v>
      </c>
      <c r="L1167" s="2">
        <f t="shared" si="152"/>
        <v>30279</v>
      </c>
      <c r="M1167" s="2">
        <f t="shared" si="153"/>
        <v>30279</v>
      </c>
      <c r="N1167" s="2">
        <f t="shared" si="154"/>
        <v>30279</v>
      </c>
      <c r="O1167" s="96">
        <f t="shared" si="154"/>
        <v>30279</v>
      </c>
      <c r="P1167" s="2"/>
    </row>
    <row r="1168" spans="1:16" hidden="1" x14ac:dyDescent="0.2">
      <c r="A1168">
        <v>5247</v>
      </c>
      <c r="B1168">
        <v>1956</v>
      </c>
      <c r="C1168" s="47">
        <f t="shared" ca="1" si="148"/>
        <v>68</v>
      </c>
      <c r="D1168" s="2" t="s">
        <v>23</v>
      </c>
      <c r="E1168" s="2" t="s">
        <v>28</v>
      </c>
      <c r="F1168" s="2" t="s">
        <v>477</v>
      </c>
      <c r="G1168" s="4" t="str">
        <f t="shared" si="155"/>
        <v>30,279.00</v>
      </c>
      <c r="H1168" s="32">
        <f t="shared" si="149"/>
        <v>30279</v>
      </c>
      <c r="I1168" s="2">
        <v>7540</v>
      </c>
      <c r="J1168" s="2">
        <f t="shared" si="150"/>
        <v>30279</v>
      </c>
      <c r="K1168" s="2">
        <f t="shared" si="151"/>
        <v>30279</v>
      </c>
      <c r="L1168" s="2">
        <f t="shared" si="152"/>
        <v>30279</v>
      </c>
      <c r="M1168" s="2">
        <f t="shared" si="153"/>
        <v>30279</v>
      </c>
      <c r="N1168" s="2">
        <f t="shared" si="154"/>
        <v>30279</v>
      </c>
      <c r="O1168" s="96">
        <f t="shared" si="154"/>
        <v>30279</v>
      </c>
      <c r="P1168" s="2"/>
    </row>
    <row r="1169" spans="1:16" hidden="1" x14ac:dyDescent="0.2">
      <c r="A1169">
        <v>5987</v>
      </c>
      <c r="B1169">
        <v>1990</v>
      </c>
      <c r="C1169" s="47">
        <f t="shared" ca="1" si="148"/>
        <v>34</v>
      </c>
      <c r="D1169" s="2" t="s">
        <v>23</v>
      </c>
      <c r="E1169" s="2" t="s">
        <v>28</v>
      </c>
      <c r="F1169" s="2" t="s">
        <v>485</v>
      </c>
      <c r="G1169" s="4" t="str">
        <f t="shared" si="155"/>
        <v>69,263.00</v>
      </c>
      <c r="H1169" s="32">
        <f t="shared" si="149"/>
        <v>69263</v>
      </c>
      <c r="I1169" s="2">
        <v>5247</v>
      </c>
      <c r="J1169" s="2">
        <f t="shared" si="150"/>
        <v>69263</v>
      </c>
      <c r="K1169" s="2">
        <f t="shared" si="151"/>
        <v>69263</v>
      </c>
      <c r="L1169" s="2">
        <f t="shared" si="152"/>
        <v>69263</v>
      </c>
      <c r="M1169" s="2">
        <f t="shared" si="153"/>
        <v>69263</v>
      </c>
      <c r="N1169" s="2">
        <f t="shared" si="154"/>
        <v>69263</v>
      </c>
      <c r="O1169" s="96">
        <f t="shared" si="154"/>
        <v>69263</v>
      </c>
      <c r="P1169" s="2"/>
    </row>
    <row r="1170" spans="1:16" hidden="1" x14ac:dyDescent="0.2">
      <c r="A1170">
        <v>9960</v>
      </c>
      <c r="B1170">
        <v>1992</v>
      </c>
      <c r="C1170" s="47">
        <f t="shared" ca="1" si="148"/>
        <v>32</v>
      </c>
      <c r="D1170" s="2" t="s">
        <v>53</v>
      </c>
      <c r="E1170" s="2" t="s">
        <v>28</v>
      </c>
      <c r="F1170" s="2" t="s">
        <v>504</v>
      </c>
      <c r="G1170" s="4" t="str">
        <f t="shared" si="155"/>
        <v>31,788.00</v>
      </c>
      <c r="H1170" s="32">
        <f t="shared" si="149"/>
        <v>31788</v>
      </c>
      <c r="I1170" s="2">
        <v>5987</v>
      </c>
      <c r="J1170" s="2">
        <f t="shared" si="150"/>
        <v>31788</v>
      </c>
      <c r="K1170" s="2">
        <f t="shared" si="151"/>
        <v>31788</v>
      </c>
      <c r="L1170" s="2">
        <f t="shared" si="152"/>
        <v>31788</v>
      </c>
      <c r="M1170" s="2">
        <f t="shared" si="153"/>
        <v>31788</v>
      </c>
      <c r="N1170" s="2">
        <f t="shared" si="154"/>
        <v>31788</v>
      </c>
      <c r="O1170" s="96">
        <f t="shared" si="154"/>
        <v>31788</v>
      </c>
      <c r="P1170" s="2"/>
    </row>
    <row r="1171" spans="1:16" hidden="1" x14ac:dyDescent="0.2">
      <c r="A1171">
        <v>10972</v>
      </c>
      <c r="B1171">
        <v>1950</v>
      </c>
      <c r="C1171" s="47">
        <f t="shared" ca="1" si="148"/>
        <v>74</v>
      </c>
      <c r="D1171" s="2" t="s">
        <v>40</v>
      </c>
      <c r="E1171" s="2" t="s">
        <v>28</v>
      </c>
      <c r="F1171" s="2" t="s">
        <v>513</v>
      </c>
      <c r="G1171" s="4" t="str">
        <f t="shared" si="155"/>
        <v>76,412.00</v>
      </c>
      <c r="H1171" s="32">
        <f t="shared" si="149"/>
        <v>76412</v>
      </c>
      <c r="I1171" s="2">
        <v>9960</v>
      </c>
      <c r="J1171" s="2">
        <f t="shared" si="150"/>
        <v>76412</v>
      </c>
      <c r="K1171" s="2">
        <f t="shared" si="151"/>
        <v>76412</v>
      </c>
      <c r="L1171" s="2">
        <f t="shared" si="152"/>
        <v>76412</v>
      </c>
      <c r="M1171" s="2">
        <f t="shared" si="153"/>
        <v>76412</v>
      </c>
      <c r="N1171" s="2">
        <f t="shared" si="154"/>
        <v>76412</v>
      </c>
      <c r="O1171" s="96">
        <f t="shared" si="154"/>
        <v>76412</v>
      </c>
      <c r="P1171" s="2"/>
    </row>
    <row r="1172" spans="1:16" hidden="1" x14ac:dyDescent="0.2">
      <c r="A1172">
        <v>1399</v>
      </c>
      <c r="B1172">
        <v>1959</v>
      </c>
      <c r="C1172" s="47">
        <f t="shared" ca="1" si="148"/>
        <v>65</v>
      </c>
      <c r="D1172" s="2" t="s">
        <v>53</v>
      </c>
      <c r="E1172" s="2" t="s">
        <v>28</v>
      </c>
      <c r="F1172" s="2" t="s">
        <v>516</v>
      </c>
      <c r="G1172" s="4" t="str">
        <f t="shared" si="155"/>
        <v>21,888.00</v>
      </c>
      <c r="H1172" s="32">
        <f t="shared" si="149"/>
        <v>21888</v>
      </c>
      <c r="I1172" s="2">
        <v>10972</v>
      </c>
      <c r="J1172" s="2">
        <f t="shared" si="150"/>
        <v>21888</v>
      </c>
      <c r="K1172" s="2">
        <f t="shared" si="151"/>
        <v>21888</v>
      </c>
      <c r="L1172" s="2">
        <f t="shared" si="152"/>
        <v>21888</v>
      </c>
      <c r="M1172" s="2">
        <f t="shared" si="153"/>
        <v>21888</v>
      </c>
      <c r="N1172" s="2">
        <f t="shared" si="154"/>
        <v>21888</v>
      </c>
      <c r="O1172" s="96">
        <f t="shared" si="154"/>
        <v>21888</v>
      </c>
      <c r="P1172" s="2"/>
    </row>
    <row r="1173" spans="1:16" hidden="1" x14ac:dyDescent="0.2">
      <c r="A1173">
        <v>2698</v>
      </c>
      <c r="B1173">
        <v>1977</v>
      </c>
      <c r="C1173" s="47">
        <f t="shared" ca="1" si="148"/>
        <v>47</v>
      </c>
      <c r="D1173" s="2" t="s">
        <v>23</v>
      </c>
      <c r="E1173" s="2" t="s">
        <v>28</v>
      </c>
      <c r="F1173" s="2" t="s">
        <v>526</v>
      </c>
      <c r="G1173" s="4" t="str">
        <f t="shared" si="155"/>
        <v>22,148.00</v>
      </c>
      <c r="H1173" s="32">
        <f t="shared" si="149"/>
        <v>22148</v>
      </c>
      <c r="I1173" s="2">
        <v>1399</v>
      </c>
      <c r="J1173" s="2">
        <f t="shared" si="150"/>
        <v>22148</v>
      </c>
      <c r="K1173" s="2">
        <f t="shared" si="151"/>
        <v>22148</v>
      </c>
      <c r="L1173" s="2">
        <f t="shared" si="152"/>
        <v>22148</v>
      </c>
      <c r="M1173" s="2">
        <f t="shared" si="153"/>
        <v>22148</v>
      </c>
      <c r="N1173" s="2">
        <f t="shared" si="154"/>
        <v>22148</v>
      </c>
      <c r="O1173" s="96">
        <f t="shared" si="154"/>
        <v>22148</v>
      </c>
      <c r="P1173" s="2"/>
    </row>
    <row r="1174" spans="1:16" hidden="1" x14ac:dyDescent="0.2">
      <c r="A1174">
        <v>6340</v>
      </c>
      <c r="B1174">
        <v>1986</v>
      </c>
      <c r="C1174" s="47">
        <f t="shared" ca="1" si="148"/>
        <v>38</v>
      </c>
      <c r="D1174" s="2" t="s">
        <v>23</v>
      </c>
      <c r="E1174" s="2" t="s">
        <v>28</v>
      </c>
      <c r="F1174" s="2" t="s">
        <v>530</v>
      </c>
      <c r="G1174" s="4" t="str">
        <f t="shared" si="155"/>
        <v>93,790.00</v>
      </c>
      <c r="H1174" s="32">
        <f t="shared" si="149"/>
        <v>93790</v>
      </c>
      <c r="I1174" s="2">
        <v>2698</v>
      </c>
      <c r="J1174" s="2">
        <f t="shared" si="150"/>
        <v>93790</v>
      </c>
      <c r="K1174" s="2">
        <f t="shared" si="151"/>
        <v>93790</v>
      </c>
      <c r="L1174" s="2">
        <f t="shared" si="152"/>
        <v>93790</v>
      </c>
      <c r="M1174" s="2">
        <f t="shared" si="153"/>
        <v>93790</v>
      </c>
      <c r="N1174" s="2">
        <f t="shared" si="154"/>
        <v>93790</v>
      </c>
      <c r="O1174" s="96">
        <f t="shared" si="154"/>
        <v>93790</v>
      </c>
      <c r="P1174" s="2"/>
    </row>
    <row r="1175" spans="1:16" hidden="1" x14ac:dyDescent="0.2">
      <c r="A1175">
        <v>4107</v>
      </c>
      <c r="B1175">
        <v>1949</v>
      </c>
      <c r="C1175" s="47">
        <f t="shared" ca="1" si="148"/>
        <v>75</v>
      </c>
      <c r="D1175" s="2" t="s">
        <v>23</v>
      </c>
      <c r="E1175" s="2" t="s">
        <v>28</v>
      </c>
      <c r="F1175" s="2" t="s">
        <v>531</v>
      </c>
      <c r="G1175" s="4" t="str">
        <f t="shared" si="155"/>
        <v>24,762.00</v>
      </c>
      <c r="H1175" s="32">
        <f t="shared" si="149"/>
        <v>24762</v>
      </c>
      <c r="I1175" s="2">
        <v>6340</v>
      </c>
      <c r="J1175" s="2">
        <f t="shared" si="150"/>
        <v>24762</v>
      </c>
      <c r="K1175" s="2">
        <f t="shared" si="151"/>
        <v>24762</v>
      </c>
      <c r="L1175" s="2">
        <f t="shared" si="152"/>
        <v>24762</v>
      </c>
      <c r="M1175" s="2">
        <f t="shared" si="153"/>
        <v>24762</v>
      </c>
      <c r="N1175" s="2">
        <f t="shared" si="154"/>
        <v>24762</v>
      </c>
      <c r="O1175" s="96">
        <f t="shared" si="154"/>
        <v>24762</v>
      </c>
      <c r="P1175" s="2"/>
    </row>
    <row r="1176" spans="1:16" hidden="1" x14ac:dyDescent="0.2">
      <c r="A1176">
        <v>10906</v>
      </c>
      <c r="B1176">
        <v>1949</v>
      </c>
      <c r="C1176" s="47">
        <f t="shared" ca="1" si="148"/>
        <v>75</v>
      </c>
      <c r="D1176" s="2" t="s">
        <v>23</v>
      </c>
      <c r="E1176" s="2" t="s">
        <v>28</v>
      </c>
      <c r="F1176" s="2" t="s">
        <v>537</v>
      </c>
      <c r="G1176" s="4" t="str">
        <f t="shared" si="155"/>
        <v>30,828.00</v>
      </c>
      <c r="H1176" s="32">
        <f t="shared" si="149"/>
        <v>30828</v>
      </c>
      <c r="I1176" s="2">
        <v>4107</v>
      </c>
      <c r="J1176" s="2">
        <f t="shared" si="150"/>
        <v>30828</v>
      </c>
      <c r="K1176" s="2">
        <f t="shared" si="151"/>
        <v>30828</v>
      </c>
      <c r="L1176" s="2">
        <f t="shared" si="152"/>
        <v>30828</v>
      </c>
      <c r="M1176" s="2">
        <f t="shared" si="153"/>
        <v>30828</v>
      </c>
      <c r="N1176" s="2">
        <f t="shared" si="154"/>
        <v>30828</v>
      </c>
      <c r="O1176" s="96">
        <f t="shared" si="154"/>
        <v>30828</v>
      </c>
      <c r="P1176" s="2"/>
    </row>
    <row r="1177" spans="1:16" hidden="1" x14ac:dyDescent="0.2">
      <c r="A1177">
        <v>2557</v>
      </c>
      <c r="B1177">
        <v>1971</v>
      </c>
      <c r="C1177" s="47">
        <f t="shared" ca="1" si="148"/>
        <v>53</v>
      </c>
      <c r="D1177" s="2" t="s">
        <v>53</v>
      </c>
      <c r="E1177" s="2" t="s">
        <v>28</v>
      </c>
      <c r="F1177" s="2" t="s">
        <v>542</v>
      </c>
      <c r="G1177" s="4" t="str">
        <f t="shared" si="155"/>
        <v>75,345.00</v>
      </c>
      <c r="H1177" s="32">
        <f t="shared" si="149"/>
        <v>75345</v>
      </c>
      <c r="I1177" s="2">
        <v>10906</v>
      </c>
      <c r="J1177" s="2">
        <f t="shared" si="150"/>
        <v>75345</v>
      </c>
      <c r="K1177" s="2">
        <f t="shared" si="151"/>
        <v>75345</v>
      </c>
      <c r="L1177" s="2">
        <f t="shared" si="152"/>
        <v>75345</v>
      </c>
      <c r="M1177" s="2">
        <f t="shared" si="153"/>
        <v>75345</v>
      </c>
      <c r="N1177" s="2">
        <f t="shared" si="154"/>
        <v>75345</v>
      </c>
      <c r="O1177" s="96">
        <f t="shared" si="154"/>
        <v>75345</v>
      </c>
      <c r="P1177" s="2"/>
    </row>
    <row r="1178" spans="1:16" hidden="1" x14ac:dyDescent="0.2">
      <c r="A1178">
        <v>8786</v>
      </c>
      <c r="B1178">
        <v>1957</v>
      </c>
      <c r="C1178" s="47">
        <f t="shared" ca="1" si="148"/>
        <v>67</v>
      </c>
      <c r="D1178" s="2" t="s">
        <v>23</v>
      </c>
      <c r="E1178" s="2" t="s">
        <v>28</v>
      </c>
      <c r="F1178" s="2" t="s">
        <v>554</v>
      </c>
      <c r="G1178" s="4" t="str">
        <f t="shared" si="155"/>
        <v>26,954.00</v>
      </c>
      <c r="H1178" s="32">
        <f t="shared" si="149"/>
        <v>26954</v>
      </c>
      <c r="I1178" s="2">
        <v>2557</v>
      </c>
      <c r="J1178" s="2">
        <f t="shared" si="150"/>
        <v>26954</v>
      </c>
      <c r="K1178" s="2">
        <f t="shared" si="151"/>
        <v>26954</v>
      </c>
      <c r="L1178" s="2">
        <f t="shared" si="152"/>
        <v>26954</v>
      </c>
      <c r="M1178" s="2">
        <f t="shared" si="153"/>
        <v>26954</v>
      </c>
      <c r="N1178" s="2">
        <f t="shared" si="154"/>
        <v>26954</v>
      </c>
      <c r="O1178" s="96">
        <f t="shared" si="154"/>
        <v>26954</v>
      </c>
      <c r="P1178" s="2"/>
    </row>
    <row r="1179" spans="1:16" hidden="1" x14ac:dyDescent="0.2">
      <c r="A1179">
        <v>6119</v>
      </c>
      <c r="B1179">
        <v>1964</v>
      </c>
      <c r="C1179" s="47">
        <f t="shared" ca="1" si="148"/>
        <v>60</v>
      </c>
      <c r="D1179" s="2" t="s">
        <v>53</v>
      </c>
      <c r="E1179" s="2" t="s">
        <v>28</v>
      </c>
      <c r="F1179" s="2" t="s">
        <v>558</v>
      </c>
      <c r="G1179" s="4" t="str">
        <f t="shared" si="155"/>
        <v>36,230.00</v>
      </c>
      <c r="H1179" s="32">
        <f t="shared" si="149"/>
        <v>36230</v>
      </c>
      <c r="I1179" s="2">
        <v>8786</v>
      </c>
      <c r="J1179" s="2">
        <f t="shared" si="150"/>
        <v>36230</v>
      </c>
      <c r="K1179" s="2">
        <f t="shared" si="151"/>
        <v>36230</v>
      </c>
      <c r="L1179" s="2">
        <f t="shared" si="152"/>
        <v>36230</v>
      </c>
      <c r="M1179" s="2">
        <f t="shared" si="153"/>
        <v>36230</v>
      </c>
      <c r="N1179" s="2">
        <f t="shared" si="154"/>
        <v>36230</v>
      </c>
      <c r="O1179" s="96">
        <f t="shared" si="154"/>
        <v>36230</v>
      </c>
      <c r="P1179" s="2"/>
    </row>
    <row r="1180" spans="1:16" hidden="1" x14ac:dyDescent="0.2">
      <c r="A1180">
        <v>2980</v>
      </c>
      <c r="B1180">
        <v>1953</v>
      </c>
      <c r="C1180" s="47">
        <f t="shared" ca="1" si="148"/>
        <v>71</v>
      </c>
      <c r="D1180" s="2" t="s">
        <v>23</v>
      </c>
      <c r="E1180" s="2" t="s">
        <v>28</v>
      </c>
      <c r="F1180" s="2" t="s">
        <v>562</v>
      </c>
      <c r="G1180" s="4" t="str">
        <f t="shared" si="155"/>
        <v>49,166.00</v>
      </c>
      <c r="H1180" s="32">
        <f t="shared" si="149"/>
        <v>49166</v>
      </c>
      <c r="I1180" s="2">
        <v>6119</v>
      </c>
      <c r="J1180" s="2">
        <f t="shared" si="150"/>
        <v>49166</v>
      </c>
      <c r="K1180" s="2">
        <f t="shared" si="151"/>
        <v>49166</v>
      </c>
      <c r="L1180" s="2">
        <f t="shared" si="152"/>
        <v>49166</v>
      </c>
      <c r="M1180" s="2">
        <f t="shared" si="153"/>
        <v>49166</v>
      </c>
      <c r="N1180" s="2">
        <f t="shared" si="154"/>
        <v>49166</v>
      </c>
      <c r="O1180" s="96">
        <f t="shared" si="154"/>
        <v>49166</v>
      </c>
      <c r="P1180" s="2"/>
    </row>
    <row r="1181" spans="1:16" hidden="1" x14ac:dyDescent="0.2">
      <c r="A1181">
        <v>3850</v>
      </c>
      <c r="B1181">
        <v>1964</v>
      </c>
      <c r="C1181" s="47">
        <f t="shared" ca="1" si="148"/>
        <v>60</v>
      </c>
      <c r="D1181" s="2" t="s">
        <v>23</v>
      </c>
      <c r="E1181" s="2" t="s">
        <v>28</v>
      </c>
      <c r="F1181" s="2" t="s">
        <v>571</v>
      </c>
      <c r="G1181" s="4" t="str">
        <f t="shared" si="155"/>
        <v>38,557.00</v>
      </c>
      <c r="H1181" s="32">
        <f t="shared" si="149"/>
        <v>38557</v>
      </c>
      <c r="I1181" s="2">
        <v>2980</v>
      </c>
      <c r="J1181" s="2">
        <f t="shared" si="150"/>
        <v>38557</v>
      </c>
      <c r="K1181" s="2">
        <f t="shared" si="151"/>
        <v>38557</v>
      </c>
      <c r="L1181" s="2">
        <f t="shared" si="152"/>
        <v>38557</v>
      </c>
      <c r="M1181" s="2">
        <f t="shared" si="153"/>
        <v>38557</v>
      </c>
      <c r="N1181" s="2">
        <f t="shared" si="154"/>
        <v>38557</v>
      </c>
      <c r="O1181" s="96">
        <f t="shared" si="154"/>
        <v>38557</v>
      </c>
      <c r="P1181" s="2"/>
    </row>
    <row r="1182" spans="1:16" hidden="1" x14ac:dyDescent="0.2">
      <c r="A1182">
        <v>1077</v>
      </c>
      <c r="B1182">
        <v>1975</v>
      </c>
      <c r="C1182" s="47">
        <f t="shared" ca="1" si="148"/>
        <v>49</v>
      </c>
      <c r="D1182" s="2" t="s">
        <v>118</v>
      </c>
      <c r="E1182" s="2" t="s">
        <v>28</v>
      </c>
      <c r="F1182" s="2" t="s">
        <v>585</v>
      </c>
      <c r="G1182" s="4" t="str">
        <f t="shared" si="155"/>
        <v>25,707.00</v>
      </c>
      <c r="H1182" s="32">
        <f t="shared" si="149"/>
        <v>25707</v>
      </c>
      <c r="I1182" s="2">
        <v>3850</v>
      </c>
      <c r="J1182" s="2">
        <f t="shared" si="150"/>
        <v>25707</v>
      </c>
      <c r="K1182" s="2">
        <f t="shared" si="151"/>
        <v>25707</v>
      </c>
      <c r="L1182" s="2">
        <f t="shared" si="152"/>
        <v>25707</v>
      </c>
      <c r="M1182" s="2">
        <f t="shared" si="153"/>
        <v>25707</v>
      </c>
      <c r="N1182" s="2">
        <f t="shared" si="154"/>
        <v>25707</v>
      </c>
      <c r="O1182" s="96">
        <f t="shared" si="154"/>
        <v>25707</v>
      </c>
      <c r="P1182" s="2"/>
    </row>
    <row r="1183" spans="1:16" hidden="1" x14ac:dyDescent="0.2">
      <c r="A1183">
        <v>9733</v>
      </c>
      <c r="B1183">
        <v>1979</v>
      </c>
      <c r="C1183" s="47">
        <f t="shared" ca="1" si="148"/>
        <v>45</v>
      </c>
      <c r="D1183" s="2" t="s">
        <v>43</v>
      </c>
      <c r="E1183" s="2" t="s">
        <v>28</v>
      </c>
      <c r="F1183" s="2" t="s">
        <v>587</v>
      </c>
      <c r="G1183" s="4" t="str">
        <f t="shared" si="155"/>
        <v>65,704.00</v>
      </c>
      <c r="H1183" s="32">
        <f t="shared" si="149"/>
        <v>65704</v>
      </c>
      <c r="I1183" s="2">
        <v>1077</v>
      </c>
      <c r="J1183" s="2">
        <f t="shared" si="150"/>
        <v>65704</v>
      </c>
      <c r="K1183" s="2">
        <f t="shared" si="151"/>
        <v>65704</v>
      </c>
      <c r="L1183" s="2">
        <f t="shared" si="152"/>
        <v>65704</v>
      </c>
      <c r="M1183" s="2">
        <f t="shared" si="153"/>
        <v>65704</v>
      </c>
      <c r="N1183" s="2">
        <f t="shared" si="154"/>
        <v>65704</v>
      </c>
      <c r="O1183" s="96">
        <f t="shared" si="154"/>
        <v>65704</v>
      </c>
      <c r="P1183" s="2"/>
    </row>
    <row r="1184" spans="1:16" hidden="1" x14ac:dyDescent="0.2">
      <c r="A1184">
        <v>8462</v>
      </c>
      <c r="B1184">
        <v>1979</v>
      </c>
      <c r="C1184" s="47">
        <f t="shared" ca="1" si="148"/>
        <v>45</v>
      </c>
      <c r="D1184" s="2" t="s">
        <v>43</v>
      </c>
      <c r="E1184" s="2" t="s">
        <v>28</v>
      </c>
      <c r="F1184" s="2" t="s">
        <v>610</v>
      </c>
      <c r="G1184" s="4" t="str">
        <f t="shared" si="155"/>
        <v>88,194.00</v>
      </c>
      <c r="H1184" s="32">
        <f t="shared" si="149"/>
        <v>88194</v>
      </c>
      <c r="I1184" s="2">
        <v>9733</v>
      </c>
      <c r="J1184" s="2">
        <f t="shared" si="150"/>
        <v>88194</v>
      </c>
      <c r="K1184" s="2">
        <f t="shared" si="151"/>
        <v>88194</v>
      </c>
      <c r="L1184" s="2">
        <f t="shared" si="152"/>
        <v>88194</v>
      </c>
      <c r="M1184" s="2">
        <f t="shared" si="153"/>
        <v>88194</v>
      </c>
      <c r="N1184" s="2">
        <f t="shared" si="154"/>
        <v>88194</v>
      </c>
      <c r="O1184" s="96">
        <f t="shared" si="154"/>
        <v>88194</v>
      </c>
      <c r="P1184" s="2"/>
    </row>
    <row r="1185" spans="1:16" hidden="1" x14ac:dyDescent="0.2">
      <c r="A1185">
        <v>4764</v>
      </c>
      <c r="B1185">
        <v>1953</v>
      </c>
      <c r="C1185" s="47">
        <f t="shared" ca="1" si="148"/>
        <v>71</v>
      </c>
      <c r="D1185" s="2" t="s">
        <v>40</v>
      </c>
      <c r="E1185" s="2" t="s">
        <v>28</v>
      </c>
      <c r="F1185" s="2" t="s">
        <v>614</v>
      </c>
      <c r="G1185" s="4" t="str">
        <f t="shared" si="155"/>
        <v>65,295.00</v>
      </c>
      <c r="H1185" s="32">
        <f t="shared" si="149"/>
        <v>65295</v>
      </c>
      <c r="I1185" s="2">
        <v>8462</v>
      </c>
      <c r="J1185" s="2">
        <f t="shared" si="150"/>
        <v>65295</v>
      </c>
      <c r="K1185" s="2">
        <f t="shared" si="151"/>
        <v>65295</v>
      </c>
      <c r="L1185" s="2">
        <f t="shared" si="152"/>
        <v>65295</v>
      </c>
      <c r="M1185" s="2">
        <f t="shared" si="153"/>
        <v>65295</v>
      </c>
      <c r="N1185" s="2">
        <f t="shared" si="154"/>
        <v>65295</v>
      </c>
      <c r="O1185" s="96">
        <f t="shared" si="154"/>
        <v>65295</v>
      </c>
      <c r="P1185" s="2"/>
    </row>
    <row r="1186" spans="1:16" hidden="1" x14ac:dyDescent="0.2">
      <c r="A1186">
        <v>2223</v>
      </c>
      <c r="B1186">
        <v>1966</v>
      </c>
      <c r="C1186" s="47">
        <f t="shared" ca="1" si="148"/>
        <v>58</v>
      </c>
      <c r="D1186" s="2" t="s">
        <v>23</v>
      </c>
      <c r="E1186" s="2" t="s">
        <v>28</v>
      </c>
      <c r="F1186" s="2" t="s">
        <v>621</v>
      </c>
      <c r="G1186" s="4" t="str">
        <f t="shared" si="155"/>
        <v>64,509.00</v>
      </c>
      <c r="H1186" s="32">
        <f t="shared" si="149"/>
        <v>64509</v>
      </c>
      <c r="I1186" s="2">
        <v>4764</v>
      </c>
      <c r="J1186" s="2">
        <f t="shared" si="150"/>
        <v>64509</v>
      </c>
      <c r="K1186" s="2">
        <f t="shared" si="151"/>
        <v>64509</v>
      </c>
      <c r="L1186" s="2">
        <f t="shared" si="152"/>
        <v>64509</v>
      </c>
      <c r="M1186" s="2">
        <f t="shared" si="153"/>
        <v>64509</v>
      </c>
      <c r="N1186" s="2">
        <f t="shared" si="154"/>
        <v>64509</v>
      </c>
      <c r="O1186" s="96">
        <f t="shared" si="154"/>
        <v>64509</v>
      </c>
      <c r="P1186" s="2"/>
    </row>
    <row r="1187" spans="1:16" hidden="1" x14ac:dyDescent="0.2">
      <c r="A1187">
        <v>7788</v>
      </c>
      <c r="B1187">
        <v>1984</v>
      </c>
      <c r="C1187" s="47">
        <f t="shared" ca="1" si="148"/>
        <v>40</v>
      </c>
      <c r="D1187" s="2" t="s">
        <v>40</v>
      </c>
      <c r="E1187" s="2" t="s">
        <v>28</v>
      </c>
      <c r="F1187" s="2" t="s">
        <v>632</v>
      </c>
      <c r="G1187" s="4" t="str">
        <f t="shared" si="155"/>
        <v>27,213.00</v>
      </c>
      <c r="H1187" s="32">
        <f t="shared" si="149"/>
        <v>27213</v>
      </c>
      <c r="I1187" s="2">
        <v>2223</v>
      </c>
      <c r="J1187" s="2">
        <f t="shared" si="150"/>
        <v>27213</v>
      </c>
      <c r="K1187" s="2">
        <f t="shared" si="151"/>
        <v>27213</v>
      </c>
      <c r="L1187" s="2">
        <f t="shared" si="152"/>
        <v>27213</v>
      </c>
      <c r="M1187" s="2">
        <f t="shared" si="153"/>
        <v>27213</v>
      </c>
      <c r="N1187" s="2">
        <f t="shared" si="154"/>
        <v>27213</v>
      </c>
      <c r="O1187" s="96">
        <f t="shared" si="154"/>
        <v>27213</v>
      </c>
      <c r="P1187" s="2"/>
    </row>
    <row r="1188" spans="1:16" hidden="1" x14ac:dyDescent="0.2">
      <c r="A1188">
        <v>5827</v>
      </c>
      <c r="B1188">
        <v>1959</v>
      </c>
      <c r="C1188" s="47">
        <f t="shared" ca="1" si="148"/>
        <v>65</v>
      </c>
      <c r="D1188" s="2" t="s">
        <v>40</v>
      </c>
      <c r="E1188" s="2" t="s">
        <v>28</v>
      </c>
      <c r="F1188" s="2" t="s">
        <v>637</v>
      </c>
      <c r="G1188" s="4" t="str">
        <f t="shared" si="155"/>
        <v>38,513.00</v>
      </c>
      <c r="H1188" s="32">
        <f t="shared" si="149"/>
        <v>38513</v>
      </c>
      <c r="I1188" s="2">
        <v>7788</v>
      </c>
      <c r="J1188" s="2">
        <f t="shared" si="150"/>
        <v>38513</v>
      </c>
      <c r="K1188" s="2">
        <f t="shared" si="151"/>
        <v>38513</v>
      </c>
      <c r="L1188" s="2">
        <f t="shared" si="152"/>
        <v>38513</v>
      </c>
      <c r="M1188" s="2">
        <f t="shared" si="153"/>
        <v>38513</v>
      </c>
      <c r="N1188" s="2">
        <f t="shared" si="154"/>
        <v>38513</v>
      </c>
      <c r="O1188" s="96">
        <f t="shared" si="154"/>
        <v>38513</v>
      </c>
      <c r="P1188" s="2"/>
    </row>
    <row r="1189" spans="1:16" hidden="1" x14ac:dyDescent="0.2">
      <c r="A1189">
        <v>2958</v>
      </c>
      <c r="B1189">
        <v>1979</v>
      </c>
      <c r="C1189" s="47">
        <f t="shared" ca="1" si="148"/>
        <v>45</v>
      </c>
      <c r="D1189" s="2" t="s">
        <v>23</v>
      </c>
      <c r="E1189" s="2" t="s">
        <v>28</v>
      </c>
      <c r="F1189" s="2" t="s">
        <v>644</v>
      </c>
      <c r="G1189" s="4" t="str">
        <f t="shared" si="155"/>
        <v>45,906.00</v>
      </c>
      <c r="H1189" s="32">
        <f t="shared" si="149"/>
        <v>45906</v>
      </c>
      <c r="I1189" s="2">
        <v>5827</v>
      </c>
      <c r="J1189" s="2">
        <f t="shared" si="150"/>
        <v>45906</v>
      </c>
      <c r="K1189" s="2">
        <f t="shared" si="151"/>
        <v>45906</v>
      </c>
      <c r="L1189" s="2">
        <f t="shared" si="152"/>
        <v>45906</v>
      </c>
      <c r="M1189" s="2">
        <f t="shared" si="153"/>
        <v>45906</v>
      </c>
      <c r="N1189" s="2">
        <f t="shared" si="154"/>
        <v>45906</v>
      </c>
      <c r="O1189" s="96">
        <f t="shared" si="154"/>
        <v>45906</v>
      </c>
      <c r="P1189" s="2"/>
    </row>
    <row r="1190" spans="1:16" hidden="1" x14ac:dyDescent="0.2">
      <c r="A1190">
        <v>4954</v>
      </c>
      <c r="B1190">
        <v>1957</v>
      </c>
      <c r="C1190" s="47">
        <f t="shared" ca="1" si="148"/>
        <v>67</v>
      </c>
      <c r="D1190" s="2" t="s">
        <v>23</v>
      </c>
      <c r="E1190" s="2" t="s">
        <v>28</v>
      </c>
      <c r="F1190" s="2" t="s">
        <v>656</v>
      </c>
      <c r="G1190" s="4" t="str">
        <f t="shared" si="155"/>
        <v>46,904.00</v>
      </c>
      <c r="H1190" s="32">
        <f t="shared" si="149"/>
        <v>46904</v>
      </c>
      <c r="I1190" s="2">
        <v>2958</v>
      </c>
      <c r="J1190" s="2">
        <f t="shared" si="150"/>
        <v>46904</v>
      </c>
      <c r="K1190" s="2">
        <f t="shared" si="151"/>
        <v>46904</v>
      </c>
      <c r="L1190" s="2">
        <f t="shared" si="152"/>
        <v>46904</v>
      </c>
      <c r="M1190" s="2">
        <f t="shared" si="153"/>
        <v>46904</v>
      </c>
      <c r="N1190" s="2">
        <f t="shared" si="154"/>
        <v>46904</v>
      </c>
      <c r="O1190" s="96">
        <f t="shared" si="154"/>
        <v>46904</v>
      </c>
      <c r="P1190" s="2"/>
    </row>
    <row r="1191" spans="1:16" hidden="1" x14ac:dyDescent="0.2">
      <c r="A1191">
        <v>3139</v>
      </c>
      <c r="B1191">
        <v>1983</v>
      </c>
      <c r="C1191" s="47">
        <f t="shared" ca="1" si="148"/>
        <v>41</v>
      </c>
      <c r="D1191" s="2" t="s">
        <v>23</v>
      </c>
      <c r="E1191" s="2" t="s">
        <v>28</v>
      </c>
      <c r="F1191" s="2" t="s">
        <v>659</v>
      </c>
      <c r="G1191" s="4" t="str">
        <f t="shared" si="155"/>
        <v>61,839.00</v>
      </c>
      <c r="H1191" s="32">
        <f t="shared" si="149"/>
        <v>61839</v>
      </c>
      <c r="I1191" s="2">
        <v>4954</v>
      </c>
      <c r="J1191" s="2">
        <f t="shared" si="150"/>
        <v>61839</v>
      </c>
      <c r="K1191" s="2">
        <f t="shared" si="151"/>
        <v>61839</v>
      </c>
      <c r="L1191" s="2">
        <f t="shared" si="152"/>
        <v>61839</v>
      </c>
      <c r="M1191" s="2">
        <f t="shared" si="153"/>
        <v>61839</v>
      </c>
      <c r="N1191" s="2">
        <f t="shared" si="154"/>
        <v>61839</v>
      </c>
      <c r="O1191" s="96">
        <f t="shared" si="154"/>
        <v>61839</v>
      </c>
      <c r="P1191" s="2"/>
    </row>
    <row r="1192" spans="1:16" hidden="1" x14ac:dyDescent="0.2">
      <c r="A1192">
        <v>9952</v>
      </c>
      <c r="B1192">
        <v>1948</v>
      </c>
      <c r="C1192" s="47">
        <f t="shared" ca="1" si="148"/>
        <v>76</v>
      </c>
      <c r="D1192" s="2" t="s">
        <v>40</v>
      </c>
      <c r="E1192" s="2" t="s">
        <v>28</v>
      </c>
      <c r="F1192" s="2" t="s">
        <v>662</v>
      </c>
      <c r="G1192" s="4" t="str">
        <f t="shared" si="155"/>
        <v>48,918.00</v>
      </c>
      <c r="H1192" s="32">
        <f t="shared" si="149"/>
        <v>48918</v>
      </c>
      <c r="I1192" s="2">
        <v>3139</v>
      </c>
      <c r="J1192" s="2">
        <f t="shared" si="150"/>
        <v>48918</v>
      </c>
      <c r="K1192" s="2">
        <f t="shared" si="151"/>
        <v>48918</v>
      </c>
      <c r="L1192" s="2">
        <f t="shared" si="152"/>
        <v>48918</v>
      </c>
      <c r="M1192" s="2">
        <f t="shared" si="153"/>
        <v>48918</v>
      </c>
      <c r="N1192" s="2">
        <f t="shared" si="154"/>
        <v>48918</v>
      </c>
      <c r="O1192" s="96">
        <f t="shared" si="154"/>
        <v>48918</v>
      </c>
      <c r="P1192" s="2"/>
    </row>
    <row r="1193" spans="1:16" hidden="1" x14ac:dyDescent="0.2">
      <c r="A1193">
        <v>8180</v>
      </c>
      <c r="B1193">
        <v>1953</v>
      </c>
      <c r="C1193" s="47">
        <f t="shared" ca="1" si="148"/>
        <v>71</v>
      </c>
      <c r="D1193" s="2" t="s">
        <v>40</v>
      </c>
      <c r="E1193" s="2" t="s">
        <v>28</v>
      </c>
      <c r="F1193" s="2" t="s">
        <v>662</v>
      </c>
      <c r="G1193" s="4" t="str">
        <f t="shared" si="155"/>
        <v>48,918.00</v>
      </c>
      <c r="H1193" s="32">
        <f t="shared" si="149"/>
        <v>48918</v>
      </c>
      <c r="I1193" s="2">
        <v>9952</v>
      </c>
      <c r="J1193" s="2">
        <f t="shared" si="150"/>
        <v>48918</v>
      </c>
      <c r="K1193" s="2">
        <f t="shared" si="151"/>
        <v>48918</v>
      </c>
      <c r="L1193" s="2">
        <f t="shared" si="152"/>
        <v>48918</v>
      </c>
      <c r="M1193" s="2">
        <f t="shared" si="153"/>
        <v>48918</v>
      </c>
      <c r="N1193" s="2">
        <f t="shared" si="154"/>
        <v>48918</v>
      </c>
      <c r="O1193" s="96">
        <f t="shared" si="154"/>
        <v>48918</v>
      </c>
      <c r="P1193" s="2"/>
    </row>
    <row r="1194" spans="1:16" hidden="1" x14ac:dyDescent="0.2">
      <c r="A1194">
        <v>3276</v>
      </c>
      <c r="B1194">
        <v>1977</v>
      </c>
      <c r="C1194" s="47">
        <f t="shared" ca="1" si="148"/>
        <v>47</v>
      </c>
      <c r="D1194" s="2" t="s">
        <v>23</v>
      </c>
      <c r="E1194" s="2" t="s">
        <v>28</v>
      </c>
      <c r="F1194" s="2" t="s">
        <v>681</v>
      </c>
      <c r="G1194" s="4" t="str">
        <f t="shared" si="155"/>
        <v>38,808.00</v>
      </c>
      <c r="H1194" s="32">
        <f t="shared" si="149"/>
        <v>38808</v>
      </c>
      <c r="I1194" s="2">
        <v>8180</v>
      </c>
      <c r="J1194" s="2">
        <f t="shared" si="150"/>
        <v>38808</v>
      </c>
      <c r="K1194" s="2">
        <f t="shared" si="151"/>
        <v>38808</v>
      </c>
      <c r="L1194" s="2">
        <f t="shared" si="152"/>
        <v>38808</v>
      </c>
      <c r="M1194" s="2">
        <f t="shared" si="153"/>
        <v>38808</v>
      </c>
      <c r="N1194" s="2">
        <f t="shared" si="154"/>
        <v>38808</v>
      </c>
      <c r="O1194" s="96">
        <f t="shared" si="154"/>
        <v>38808</v>
      </c>
      <c r="P1194" s="2"/>
    </row>
    <row r="1195" spans="1:16" hidden="1" x14ac:dyDescent="0.2">
      <c r="A1195">
        <v>4994</v>
      </c>
      <c r="B1195">
        <v>1944</v>
      </c>
      <c r="C1195" s="47">
        <f t="shared" ca="1" si="148"/>
        <v>80</v>
      </c>
      <c r="D1195" s="2" t="s">
        <v>40</v>
      </c>
      <c r="E1195" s="2" t="s">
        <v>28</v>
      </c>
      <c r="F1195" s="2" t="s">
        <v>694</v>
      </c>
      <c r="G1195" s="4" t="str">
        <f t="shared" si="155"/>
        <v>29,999.00</v>
      </c>
      <c r="H1195" s="32">
        <f t="shared" si="149"/>
        <v>29999</v>
      </c>
      <c r="I1195" s="2">
        <v>3276</v>
      </c>
      <c r="J1195" s="2">
        <f t="shared" si="150"/>
        <v>29999</v>
      </c>
      <c r="K1195" s="2">
        <f t="shared" si="151"/>
        <v>29999</v>
      </c>
      <c r="L1195" s="2">
        <f t="shared" si="152"/>
        <v>29999</v>
      </c>
      <c r="M1195" s="2">
        <f t="shared" si="153"/>
        <v>29999</v>
      </c>
      <c r="N1195" s="2">
        <f t="shared" si="154"/>
        <v>29999</v>
      </c>
      <c r="O1195" s="96">
        <f t="shared" si="154"/>
        <v>29999</v>
      </c>
      <c r="P1195" s="2"/>
    </row>
    <row r="1196" spans="1:16" hidden="1" x14ac:dyDescent="0.2">
      <c r="A1196">
        <v>3598</v>
      </c>
      <c r="B1196">
        <v>1973</v>
      </c>
      <c r="C1196" s="47">
        <f t="shared" ca="1" si="148"/>
        <v>51</v>
      </c>
      <c r="D1196" s="2" t="s">
        <v>40</v>
      </c>
      <c r="E1196" s="2" t="s">
        <v>28</v>
      </c>
      <c r="F1196" s="2" t="s">
        <v>697</v>
      </c>
      <c r="G1196" s="4" t="str">
        <f t="shared" si="155"/>
        <v>36,802.00</v>
      </c>
      <c r="H1196" s="32">
        <f t="shared" si="149"/>
        <v>36802</v>
      </c>
      <c r="I1196" s="2">
        <v>4994</v>
      </c>
      <c r="J1196" s="2">
        <f t="shared" si="150"/>
        <v>36802</v>
      </c>
      <c r="K1196" s="2">
        <f t="shared" si="151"/>
        <v>36802</v>
      </c>
      <c r="L1196" s="2">
        <f t="shared" si="152"/>
        <v>36802</v>
      </c>
      <c r="M1196" s="2">
        <f t="shared" si="153"/>
        <v>36802</v>
      </c>
      <c r="N1196" s="2">
        <f t="shared" si="154"/>
        <v>36802</v>
      </c>
      <c r="O1196" s="96">
        <f t="shared" si="154"/>
        <v>36802</v>
      </c>
      <c r="P1196" s="2"/>
    </row>
    <row r="1197" spans="1:16" hidden="1" x14ac:dyDescent="0.2">
      <c r="A1197">
        <v>945</v>
      </c>
      <c r="B1197">
        <v>1966</v>
      </c>
      <c r="C1197" s="47">
        <f t="shared" ca="1" si="148"/>
        <v>58</v>
      </c>
      <c r="D1197" s="2" t="s">
        <v>43</v>
      </c>
      <c r="E1197" s="2" t="s">
        <v>28</v>
      </c>
      <c r="F1197" s="2" t="s">
        <v>699</v>
      </c>
      <c r="G1197" s="4" t="str">
        <f t="shared" si="155"/>
        <v>60,182.00</v>
      </c>
      <c r="H1197" s="32">
        <f t="shared" si="149"/>
        <v>60182</v>
      </c>
      <c r="I1197" s="2">
        <v>3598</v>
      </c>
      <c r="J1197" s="2">
        <f t="shared" si="150"/>
        <v>60182</v>
      </c>
      <c r="K1197" s="2">
        <f t="shared" si="151"/>
        <v>60182</v>
      </c>
      <c r="L1197" s="2">
        <f t="shared" si="152"/>
        <v>60182</v>
      </c>
      <c r="M1197" s="2">
        <f t="shared" si="153"/>
        <v>60182</v>
      </c>
      <c r="N1197" s="2">
        <f t="shared" si="154"/>
        <v>60182</v>
      </c>
      <c r="O1197" s="96">
        <f t="shared" si="154"/>
        <v>60182</v>
      </c>
      <c r="P1197" s="2"/>
    </row>
    <row r="1198" spans="1:16" hidden="1" x14ac:dyDescent="0.2">
      <c r="A1198">
        <v>5048</v>
      </c>
      <c r="B1198">
        <v>1972</v>
      </c>
      <c r="C1198" s="47">
        <f t="shared" ca="1" si="148"/>
        <v>52</v>
      </c>
      <c r="D1198" s="2" t="s">
        <v>53</v>
      </c>
      <c r="E1198" s="2" t="s">
        <v>28</v>
      </c>
      <c r="F1198" s="2" t="s">
        <v>704</v>
      </c>
      <c r="G1198" s="4" t="str">
        <f t="shared" si="155"/>
        <v>98,777.00</v>
      </c>
      <c r="H1198" s="32">
        <f t="shared" si="149"/>
        <v>98777</v>
      </c>
      <c r="I1198" s="2">
        <v>945</v>
      </c>
      <c r="J1198" s="2">
        <f t="shared" si="150"/>
        <v>98777</v>
      </c>
      <c r="K1198" s="2">
        <f t="shared" si="151"/>
        <v>98777</v>
      </c>
      <c r="L1198" s="2">
        <f t="shared" si="152"/>
        <v>98777</v>
      </c>
      <c r="M1198" s="2">
        <f t="shared" si="153"/>
        <v>98777</v>
      </c>
      <c r="N1198" s="2">
        <f t="shared" si="154"/>
        <v>98777</v>
      </c>
      <c r="O1198" s="96">
        <f t="shared" si="154"/>
        <v>98777</v>
      </c>
      <c r="P1198" s="2"/>
    </row>
    <row r="1199" spans="1:16" hidden="1" x14ac:dyDescent="0.2">
      <c r="A1199">
        <v>6214</v>
      </c>
      <c r="B1199">
        <v>1983</v>
      </c>
      <c r="C1199" s="47">
        <f t="shared" ca="1" si="148"/>
        <v>41</v>
      </c>
      <c r="D1199" s="2" t="s">
        <v>53</v>
      </c>
      <c r="E1199" s="2" t="s">
        <v>28</v>
      </c>
      <c r="F1199" s="2" t="s">
        <v>704</v>
      </c>
      <c r="G1199" s="4" t="str">
        <f t="shared" si="155"/>
        <v>98,777.00</v>
      </c>
      <c r="H1199" s="32">
        <f t="shared" si="149"/>
        <v>98777</v>
      </c>
      <c r="I1199" s="2">
        <v>5048</v>
      </c>
      <c r="J1199" s="2">
        <f t="shared" si="150"/>
        <v>98777</v>
      </c>
      <c r="K1199" s="2">
        <f t="shared" si="151"/>
        <v>98777</v>
      </c>
      <c r="L1199" s="2">
        <f t="shared" si="152"/>
        <v>98777</v>
      </c>
      <c r="M1199" s="2">
        <f t="shared" si="153"/>
        <v>98777</v>
      </c>
      <c r="N1199" s="2">
        <f t="shared" si="154"/>
        <v>98777</v>
      </c>
      <c r="O1199" s="96">
        <f t="shared" si="154"/>
        <v>98777</v>
      </c>
      <c r="P1199" s="2"/>
    </row>
    <row r="1200" spans="1:16" hidden="1" x14ac:dyDescent="0.2">
      <c r="A1200">
        <v>6230</v>
      </c>
      <c r="B1200">
        <v>1972</v>
      </c>
      <c r="C1200" s="47">
        <f t="shared" ca="1" si="148"/>
        <v>52</v>
      </c>
      <c r="D1200" s="2" t="s">
        <v>23</v>
      </c>
      <c r="E1200" s="2" t="s">
        <v>28</v>
      </c>
      <c r="F1200" s="2" t="s">
        <v>715</v>
      </c>
      <c r="G1200" s="4" t="str">
        <f t="shared" si="155"/>
        <v>60,689.00</v>
      </c>
      <c r="H1200" s="32">
        <f t="shared" si="149"/>
        <v>60689</v>
      </c>
      <c r="I1200" s="2">
        <v>6214</v>
      </c>
      <c r="J1200" s="2">
        <f t="shared" si="150"/>
        <v>60689</v>
      </c>
      <c r="K1200" s="2">
        <f t="shared" si="151"/>
        <v>60689</v>
      </c>
      <c r="L1200" s="2">
        <f t="shared" si="152"/>
        <v>60689</v>
      </c>
      <c r="M1200" s="2">
        <f t="shared" si="153"/>
        <v>60689</v>
      </c>
      <c r="N1200" s="2">
        <f t="shared" si="154"/>
        <v>60689</v>
      </c>
      <c r="O1200" s="96">
        <f t="shared" si="154"/>
        <v>60689</v>
      </c>
      <c r="P1200" s="2"/>
    </row>
    <row r="1201" spans="1:16" hidden="1" x14ac:dyDescent="0.2">
      <c r="A1201">
        <v>2968</v>
      </c>
      <c r="B1201">
        <v>1944</v>
      </c>
      <c r="C1201" s="47">
        <f t="shared" ca="1" si="148"/>
        <v>80</v>
      </c>
      <c r="D1201" s="2" t="s">
        <v>118</v>
      </c>
      <c r="E1201" s="2" t="s">
        <v>28</v>
      </c>
      <c r="F1201" s="2" t="s">
        <v>716</v>
      </c>
      <c r="G1201" s="4" t="str">
        <f t="shared" si="155"/>
        <v>26,487.00</v>
      </c>
      <c r="H1201" s="32">
        <f t="shared" si="149"/>
        <v>26487</v>
      </c>
      <c r="I1201" s="2">
        <v>6230</v>
      </c>
      <c r="J1201" s="2">
        <f t="shared" si="150"/>
        <v>26487</v>
      </c>
      <c r="K1201" s="2">
        <f t="shared" si="151"/>
        <v>26487</v>
      </c>
      <c r="L1201" s="2">
        <f t="shared" si="152"/>
        <v>26487</v>
      </c>
      <c r="M1201" s="2">
        <f t="shared" si="153"/>
        <v>26487</v>
      </c>
      <c r="N1201" s="2">
        <f t="shared" si="154"/>
        <v>26487</v>
      </c>
      <c r="O1201" s="96">
        <f t="shared" si="154"/>
        <v>26487</v>
      </c>
      <c r="P1201" s="2"/>
    </row>
    <row r="1202" spans="1:16" hidden="1" x14ac:dyDescent="0.2">
      <c r="A1202">
        <v>8800</v>
      </c>
      <c r="B1202">
        <v>1944</v>
      </c>
      <c r="C1202" s="47">
        <f t="shared" ca="1" si="148"/>
        <v>80</v>
      </c>
      <c r="D1202" s="2" t="s">
        <v>23</v>
      </c>
      <c r="E1202" s="2" t="s">
        <v>28</v>
      </c>
      <c r="F1202" s="2" t="s">
        <v>718</v>
      </c>
      <c r="G1202" s="4" t="str">
        <f t="shared" si="155"/>
        <v>22,585.00</v>
      </c>
      <c r="H1202" s="32">
        <f t="shared" si="149"/>
        <v>22585</v>
      </c>
      <c r="I1202" s="2">
        <v>2968</v>
      </c>
      <c r="J1202" s="2">
        <f t="shared" si="150"/>
        <v>22585</v>
      </c>
      <c r="K1202" s="2">
        <f t="shared" si="151"/>
        <v>22585</v>
      </c>
      <c r="L1202" s="2">
        <f t="shared" si="152"/>
        <v>22585</v>
      </c>
      <c r="M1202" s="2">
        <f t="shared" si="153"/>
        <v>22585</v>
      </c>
      <c r="N1202" s="2">
        <f t="shared" si="154"/>
        <v>22585</v>
      </c>
      <c r="O1202" s="96">
        <f t="shared" si="154"/>
        <v>22585</v>
      </c>
      <c r="P1202" s="2"/>
    </row>
    <row r="1203" spans="1:16" hidden="1" x14ac:dyDescent="0.2">
      <c r="A1203">
        <v>1907</v>
      </c>
      <c r="B1203">
        <v>1951</v>
      </c>
      <c r="C1203" s="47">
        <f t="shared" ca="1" si="148"/>
        <v>73</v>
      </c>
      <c r="D1203" s="2" t="s">
        <v>40</v>
      </c>
      <c r="E1203" s="2" t="s">
        <v>28</v>
      </c>
      <c r="F1203" s="2" t="s">
        <v>721</v>
      </c>
      <c r="G1203" s="4" t="str">
        <f t="shared" si="155"/>
        <v>42,000.00</v>
      </c>
      <c r="H1203" s="32">
        <f t="shared" si="149"/>
        <v>42000</v>
      </c>
      <c r="I1203" s="2">
        <v>8800</v>
      </c>
      <c r="J1203" s="2">
        <f t="shared" si="150"/>
        <v>42000</v>
      </c>
      <c r="K1203" s="2">
        <f t="shared" si="151"/>
        <v>42000</v>
      </c>
      <c r="L1203" s="2">
        <f t="shared" si="152"/>
        <v>42000</v>
      </c>
      <c r="M1203" s="2">
        <f t="shared" si="153"/>
        <v>42000</v>
      </c>
      <c r="N1203" s="2">
        <f t="shared" si="154"/>
        <v>42000</v>
      </c>
      <c r="O1203" s="96">
        <f t="shared" si="154"/>
        <v>42000</v>
      </c>
      <c r="P1203" s="2"/>
    </row>
    <row r="1204" spans="1:16" hidden="1" x14ac:dyDescent="0.2">
      <c r="A1204">
        <v>10478</v>
      </c>
      <c r="B1204">
        <v>1951</v>
      </c>
      <c r="C1204" s="47">
        <f t="shared" ca="1" si="148"/>
        <v>73</v>
      </c>
      <c r="D1204" s="2" t="s">
        <v>40</v>
      </c>
      <c r="E1204" s="2" t="s">
        <v>28</v>
      </c>
      <c r="F1204" s="2" t="s">
        <v>721</v>
      </c>
      <c r="G1204" s="4" t="str">
        <f t="shared" si="155"/>
        <v>42,000.00</v>
      </c>
      <c r="H1204" s="32">
        <f t="shared" si="149"/>
        <v>42000</v>
      </c>
      <c r="I1204" s="2">
        <v>1907</v>
      </c>
      <c r="J1204" s="2">
        <f t="shared" si="150"/>
        <v>42000</v>
      </c>
      <c r="K1204" s="2">
        <f t="shared" si="151"/>
        <v>42000</v>
      </c>
      <c r="L1204" s="2">
        <f t="shared" si="152"/>
        <v>42000</v>
      </c>
      <c r="M1204" s="2">
        <f t="shared" si="153"/>
        <v>42000</v>
      </c>
      <c r="N1204" s="2">
        <f t="shared" si="154"/>
        <v>42000</v>
      </c>
      <c r="O1204" s="96">
        <f t="shared" si="154"/>
        <v>42000</v>
      </c>
      <c r="P1204" s="2"/>
    </row>
    <row r="1205" spans="1:16" hidden="1" x14ac:dyDescent="0.2">
      <c r="A1205">
        <v>4188</v>
      </c>
      <c r="B1205">
        <v>1958</v>
      </c>
      <c r="C1205" s="47">
        <f t="shared" ca="1" si="148"/>
        <v>66</v>
      </c>
      <c r="D1205" s="2" t="s">
        <v>40</v>
      </c>
      <c r="E1205" s="2" t="s">
        <v>28</v>
      </c>
      <c r="F1205" s="2" t="s">
        <v>723</v>
      </c>
      <c r="G1205" s="4" t="str">
        <f t="shared" si="155"/>
        <v>82,800.00</v>
      </c>
      <c r="H1205" s="32">
        <f t="shared" si="149"/>
        <v>82800</v>
      </c>
      <c r="I1205" s="2">
        <v>10478</v>
      </c>
      <c r="J1205" s="2">
        <f t="shared" si="150"/>
        <v>82800</v>
      </c>
      <c r="K1205" s="2">
        <f t="shared" si="151"/>
        <v>82800</v>
      </c>
      <c r="L1205" s="2">
        <f t="shared" si="152"/>
        <v>82800</v>
      </c>
      <c r="M1205" s="2">
        <f t="shared" si="153"/>
        <v>82800</v>
      </c>
      <c r="N1205" s="2">
        <f t="shared" si="154"/>
        <v>82800</v>
      </c>
      <c r="O1205" s="96">
        <f t="shared" si="154"/>
        <v>82800</v>
      </c>
      <c r="P1205" s="2"/>
    </row>
    <row r="1206" spans="1:16" hidden="1" x14ac:dyDescent="0.2">
      <c r="A1206">
        <v>2225</v>
      </c>
      <c r="B1206">
        <v>1978</v>
      </c>
      <c r="C1206" s="47">
        <f t="shared" ca="1" si="148"/>
        <v>46</v>
      </c>
      <c r="D1206" s="2" t="s">
        <v>40</v>
      </c>
      <c r="E1206" s="2" t="s">
        <v>28</v>
      </c>
      <c r="F1206" s="2" t="s">
        <v>723</v>
      </c>
      <c r="G1206" s="4" t="str">
        <f t="shared" si="155"/>
        <v>82,800.00</v>
      </c>
      <c r="H1206" s="32">
        <f t="shared" si="149"/>
        <v>82800</v>
      </c>
      <c r="I1206" s="2">
        <v>4188</v>
      </c>
      <c r="J1206" s="2">
        <f t="shared" si="150"/>
        <v>82800</v>
      </c>
      <c r="K1206" s="2">
        <f t="shared" si="151"/>
        <v>82800</v>
      </c>
      <c r="L1206" s="2">
        <f t="shared" si="152"/>
        <v>82800</v>
      </c>
      <c r="M1206" s="2">
        <f t="shared" si="153"/>
        <v>82800</v>
      </c>
      <c r="N1206" s="2">
        <f t="shared" si="154"/>
        <v>82800</v>
      </c>
      <c r="O1206" s="96">
        <f t="shared" si="154"/>
        <v>82800</v>
      </c>
      <c r="P1206" s="2"/>
    </row>
    <row r="1207" spans="1:16" hidden="1" x14ac:dyDescent="0.2">
      <c r="A1207">
        <v>4790</v>
      </c>
      <c r="B1207">
        <v>1959</v>
      </c>
      <c r="C1207" s="47">
        <f t="shared" ca="1" si="148"/>
        <v>65</v>
      </c>
      <c r="D1207" s="2" t="s">
        <v>40</v>
      </c>
      <c r="E1207" s="2" t="s">
        <v>28</v>
      </c>
      <c r="F1207" s="2" t="s">
        <v>733</v>
      </c>
      <c r="G1207" s="4" t="str">
        <f t="shared" si="155"/>
        <v>57,642.00</v>
      </c>
      <c r="H1207" s="32">
        <f t="shared" si="149"/>
        <v>57642</v>
      </c>
      <c r="I1207" s="2">
        <v>2225</v>
      </c>
      <c r="J1207" s="2">
        <f t="shared" si="150"/>
        <v>57642</v>
      </c>
      <c r="K1207" s="2">
        <f t="shared" si="151"/>
        <v>57642</v>
      </c>
      <c r="L1207" s="2">
        <f t="shared" si="152"/>
        <v>57642</v>
      </c>
      <c r="M1207" s="2">
        <f t="shared" si="153"/>
        <v>57642</v>
      </c>
      <c r="N1207" s="2">
        <f t="shared" si="154"/>
        <v>57642</v>
      </c>
      <c r="O1207" s="96">
        <f t="shared" si="154"/>
        <v>57642</v>
      </c>
      <c r="P1207" s="2"/>
    </row>
    <row r="1208" spans="1:16" hidden="1" x14ac:dyDescent="0.2">
      <c r="A1208">
        <v>1131</v>
      </c>
      <c r="B1208">
        <v>1968</v>
      </c>
      <c r="C1208" s="47">
        <f t="shared" ca="1" si="148"/>
        <v>56</v>
      </c>
      <c r="D1208" s="2" t="s">
        <v>40</v>
      </c>
      <c r="E1208" s="2" t="s">
        <v>28</v>
      </c>
      <c r="F1208" s="2" t="s">
        <v>738</v>
      </c>
      <c r="G1208" s="4" t="str">
        <f t="shared" si="155"/>
        <v>40,737.00</v>
      </c>
      <c r="H1208" s="32">
        <f t="shared" si="149"/>
        <v>40737</v>
      </c>
      <c r="I1208" s="2">
        <v>4790</v>
      </c>
      <c r="J1208" s="2">
        <f t="shared" si="150"/>
        <v>40737</v>
      </c>
      <c r="K1208" s="2">
        <f t="shared" si="151"/>
        <v>40737</v>
      </c>
      <c r="L1208" s="2">
        <f t="shared" si="152"/>
        <v>40737</v>
      </c>
      <c r="M1208" s="2">
        <f t="shared" si="153"/>
        <v>40737</v>
      </c>
      <c r="N1208" s="2">
        <f t="shared" si="154"/>
        <v>40737</v>
      </c>
      <c r="O1208" s="96">
        <f t="shared" si="154"/>
        <v>40737</v>
      </c>
      <c r="P1208" s="2"/>
    </row>
    <row r="1209" spans="1:16" hidden="1" x14ac:dyDescent="0.2">
      <c r="A1209">
        <v>202</v>
      </c>
      <c r="B1209">
        <v>1949</v>
      </c>
      <c r="C1209" s="47">
        <f t="shared" ca="1" si="148"/>
        <v>75</v>
      </c>
      <c r="D1209" s="2" t="s">
        <v>23</v>
      </c>
      <c r="E1209" s="2" t="s">
        <v>28</v>
      </c>
      <c r="F1209" s="2" t="s">
        <v>759</v>
      </c>
      <c r="G1209" s="4" t="str">
        <f t="shared" si="155"/>
        <v>43,322.00</v>
      </c>
      <c r="H1209" s="32">
        <f t="shared" si="149"/>
        <v>43322</v>
      </c>
      <c r="I1209" s="2">
        <v>1131</v>
      </c>
      <c r="J1209" s="2">
        <f t="shared" si="150"/>
        <v>43322</v>
      </c>
      <c r="K1209" s="2">
        <f t="shared" si="151"/>
        <v>43322</v>
      </c>
      <c r="L1209" s="2">
        <f t="shared" si="152"/>
        <v>43322</v>
      </c>
      <c r="M1209" s="2">
        <f t="shared" si="153"/>
        <v>43322</v>
      </c>
      <c r="N1209" s="2">
        <f t="shared" si="154"/>
        <v>43322</v>
      </c>
      <c r="O1209" s="96">
        <f t="shared" si="154"/>
        <v>43322</v>
      </c>
      <c r="P1209" s="2"/>
    </row>
    <row r="1210" spans="1:16" hidden="1" x14ac:dyDescent="0.2">
      <c r="A1210">
        <v>9589</v>
      </c>
      <c r="B1210">
        <v>1949</v>
      </c>
      <c r="C1210" s="47">
        <f t="shared" ca="1" si="148"/>
        <v>75</v>
      </c>
      <c r="D1210" s="2" t="s">
        <v>40</v>
      </c>
      <c r="E1210" s="2" t="s">
        <v>28</v>
      </c>
      <c r="F1210" s="2" t="s">
        <v>770</v>
      </c>
      <c r="G1210" s="4" t="str">
        <f t="shared" si="155"/>
        <v>62,000.00</v>
      </c>
      <c r="H1210" s="32">
        <f t="shared" si="149"/>
        <v>62000</v>
      </c>
      <c r="I1210" s="2">
        <v>202</v>
      </c>
      <c r="J1210" s="2">
        <f t="shared" si="150"/>
        <v>62000</v>
      </c>
      <c r="K1210" s="2">
        <f t="shared" si="151"/>
        <v>62000</v>
      </c>
      <c r="L1210" s="2">
        <f t="shared" si="152"/>
        <v>62000</v>
      </c>
      <c r="M1210" s="2">
        <f t="shared" si="153"/>
        <v>62000</v>
      </c>
      <c r="N1210" s="2">
        <f t="shared" si="154"/>
        <v>62000</v>
      </c>
      <c r="O1210" s="96">
        <f t="shared" si="154"/>
        <v>62000</v>
      </c>
      <c r="P1210" s="2"/>
    </row>
    <row r="1211" spans="1:16" hidden="1" x14ac:dyDescent="0.2">
      <c r="A1211">
        <v>3900</v>
      </c>
      <c r="B1211">
        <v>1973</v>
      </c>
      <c r="C1211" s="47">
        <f t="shared" ca="1" si="148"/>
        <v>51</v>
      </c>
      <c r="D1211" s="2" t="s">
        <v>23</v>
      </c>
      <c r="E1211" s="2" t="s">
        <v>28</v>
      </c>
      <c r="F1211" s="2" t="s">
        <v>772</v>
      </c>
      <c r="G1211" s="4" t="str">
        <f t="shared" si="155"/>
        <v>54,252.00</v>
      </c>
      <c r="H1211" s="32">
        <f t="shared" si="149"/>
        <v>54252</v>
      </c>
      <c r="I1211" s="2">
        <v>9589</v>
      </c>
      <c r="J1211" s="2">
        <f t="shared" si="150"/>
        <v>54252</v>
      </c>
      <c r="K1211" s="2">
        <f t="shared" si="151"/>
        <v>54252</v>
      </c>
      <c r="L1211" s="2">
        <f t="shared" si="152"/>
        <v>54252</v>
      </c>
      <c r="M1211" s="2">
        <f t="shared" si="153"/>
        <v>54252</v>
      </c>
      <c r="N1211" s="2">
        <f t="shared" si="154"/>
        <v>54252</v>
      </c>
      <c r="O1211" s="96">
        <f t="shared" si="154"/>
        <v>54252</v>
      </c>
      <c r="P1211" s="2"/>
    </row>
    <row r="1212" spans="1:16" hidden="1" x14ac:dyDescent="0.2">
      <c r="A1212">
        <v>9958</v>
      </c>
      <c r="B1212">
        <v>1973</v>
      </c>
      <c r="C1212" s="47">
        <f t="shared" ca="1" si="148"/>
        <v>51</v>
      </c>
      <c r="D1212" s="2" t="s">
        <v>23</v>
      </c>
      <c r="E1212" s="2" t="s">
        <v>28</v>
      </c>
      <c r="F1212" s="2" t="s">
        <v>775</v>
      </c>
      <c r="G1212" s="4" t="str">
        <f t="shared" si="155"/>
        <v>60,474.00</v>
      </c>
      <c r="H1212" s="32">
        <f t="shared" si="149"/>
        <v>60474</v>
      </c>
      <c r="I1212" s="2">
        <v>3900</v>
      </c>
      <c r="J1212" s="2">
        <f t="shared" si="150"/>
        <v>60474</v>
      </c>
      <c r="K1212" s="2">
        <f t="shared" si="151"/>
        <v>60474</v>
      </c>
      <c r="L1212" s="2">
        <f t="shared" si="152"/>
        <v>60474</v>
      </c>
      <c r="M1212" s="2">
        <f t="shared" si="153"/>
        <v>60474</v>
      </c>
      <c r="N1212" s="2">
        <f t="shared" si="154"/>
        <v>60474</v>
      </c>
      <c r="O1212" s="96">
        <f t="shared" si="154"/>
        <v>60474</v>
      </c>
      <c r="P1212" s="2"/>
    </row>
    <row r="1213" spans="1:16" hidden="1" x14ac:dyDescent="0.2">
      <c r="A1213">
        <v>8955</v>
      </c>
      <c r="B1213">
        <v>1958</v>
      </c>
      <c r="C1213" s="47">
        <f t="shared" ca="1" si="148"/>
        <v>66</v>
      </c>
      <c r="D1213" s="2" t="s">
        <v>23</v>
      </c>
      <c r="E1213" s="2" t="s">
        <v>28</v>
      </c>
      <c r="F1213" s="2" t="s">
        <v>775</v>
      </c>
      <c r="G1213" s="4" t="str">
        <f t="shared" si="155"/>
        <v>60,474.00</v>
      </c>
      <c r="H1213" s="32">
        <f t="shared" si="149"/>
        <v>60474</v>
      </c>
      <c r="I1213" s="2">
        <v>9958</v>
      </c>
      <c r="J1213" s="2">
        <f t="shared" si="150"/>
        <v>60474</v>
      </c>
      <c r="K1213" s="2">
        <f t="shared" si="151"/>
        <v>60474</v>
      </c>
      <c r="L1213" s="2">
        <f t="shared" si="152"/>
        <v>60474</v>
      </c>
      <c r="M1213" s="2">
        <f t="shared" si="153"/>
        <v>60474</v>
      </c>
      <c r="N1213" s="2">
        <f t="shared" si="154"/>
        <v>60474</v>
      </c>
      <c r="O1213" s="96">
        <f t="shared" si="154"/>
        <v>60474</v>
      </c>
      <c r="P1213" s="2"/>
    </row>
    <row r="1214" spans="1:16" hidden="1" x14ac:dyDescent="0.2">
      <c r="A1214" s="6">
        <v>10033</v>
      </c>
      <c r="B1214" s="6">
        <v>1974</v>
      </c>
      <c r="C1214" s="48">
        <f t="shared" ca="1" si="148"/>
        <v>50</v>
      </c>
      <c r="D1214" s="5" t="s">
        <v>118</v>
      </c>
      <c r="E1214" s="5" t="s">
        <v>28</v>
      </c>
      <c r="F1214" s="5" t="s">
        <v>783</v>
      </c>
      <c r="G1214" s="45" t="str">
        <f t="shared" si="155"/>
        <v>8,940.00</v>
      </c>
      <c r="H1214" s="46">
        <f t="shared" si="149"/>
        <v>8940</v>
      </c>
      <c r="I1214" s="2">
        <v>8955</v>
      </c>
      <c r="J1214" s="2">
        <f t="shared" si="150"/>
        <v>20306.259259259259</v>
      </c>
      <c r="K1214" s="2">
        <f t="shared" si="151"/>
        <v>20306.259259259259</v>
      </c>
      <c r="L1214" s="2">
        <f t="shared" si="152"/>
        <v>20306.259259259259</v>
      </c>
      <c r="M1214" s="2">
        <f t="shared" si="153"/>
        <v>20306.259259259259</v>
      </c>
      <c r="N1214" s="2">
        <f t="shared" si="154"/>
        <v>20306.259259259259</v>
      </c>
      <c r="O1214" s="96">
        <f t="shared" si="154"/>
        <v>20306.259259259259</v>
      </c>
      <c r="P1214" s="2"/>
    </row>
    <row r="1215" spans="1:16" hidden="1" x14ac:dyDescent="0.2">
      <c r="A1215">
        <v>5751</v>
      </c>
      <c r="B1215">
        <v>1974</v>
      </c>
      <c r="C1215" s="47">
        <f t="shared" ca="1" si="148"/>
        <v>50</v>
      </c>
      <c r="D1215" s="2" t="s">
        <v>23</v>
      </c>
      <c r="E1215" s="2" t="s">
        <v>28</v>
      </c>
      <c r="F1215" s="2" t="s">
        <v>789</v>
      </c>
      <c r="G1215" s="4" t="str">
        <f t="shared" si="155"/>
        <v>56,243.00</v>
      </c>
      <c r="H1215" s="32">
        <f t="shared" si="149"/>
        <v>56243</v>
      </c>
      <c r="I1215" s="2">
        <v>10033</v>
      </c>
      <c r="J1215" s="2">
        <f t="shared" si="150"/>
        <v>56243</v>
      </c>
      <c r="K1215" s="2">
        <f t="shared" si="151"/>
        <v>56243</v>
      </c>
      <c r="L1215" s="2">
        <f t="shared" si="152"/>
        <v>56243</v>
      </c>
      <c r="M1215" s="2">
        <f t="shared" si="153"/>
        <v>56243</v>
      </c>
      <c r="N1215" s="2">
        <f t="shared" si="154"/>
        <v>56243</v>
      </c>
      <c r="O1215" s="96">
        <f t="shared" si="154"/>
        <v>56243</v>
      </c>
      <c r="P1215" s="2"/>
    </row>
    <row r="1216" spans="1:16" hidden="1" x14ac:dyDescent="0.2">
      <c r="A1216">
        <v>3308</v>
      </c>
      <c r="B1216">
        <v>1953</v>
      </c>
      <c r="C1216" s="47">
        <f t="shared" ca="1" si="148"/>
        <v>71</v>
      </c>
      <c r="D1216" s="2" t="s">
        <v>23</v>
      </c>
      <c r="E1216" s="2" t="s">
        <v>28</v>
      </c>
      <c r="F1216" s="2" t="s">
        <v>795</v>
      </c>
      <c r="G1216" s="4" t="str">
        <f t="shared" si="155"/>
        <v>42,160.00</v>
      </c>
      <c r="H1216" s="32">
        <f t="shared" si="149"/>
        <v>42160</v>
      </c>
      <c r="I1216" s="2">
        <v>5751</v>
      </c>
      <c r="J1216" s="2">
        <f t="shared" si="150"/>
        <v>42160</v>
      </c>
      <c r="K1216" s="2">
        <f t="shared" si="151"/>
        <v>42160</v>
      </c>
      <c r="L1216" s="2">
        <f t="shared" si="152"/>
        <v>42160</v>
      </c>
      <c r="M1216" s="2">
        <f t="shared" si="153"/>
        <v>42160</v>
      </c>
      <c r="N1216" s="2">
        <f t="shared" si="154"/>
        <v>42160</v>
      </c>
      <c r="O1216" s="96">
        <f t="shared" si="154"/>
        <v>42160</v>
      </c>
      <c r="P1216" s="2"/>
    </row>
    <row r="1217" spans="1:16" hidden="1" x14ac:dyDescent="0.2">
      <c r="A1217" s="6">
        <v>7297</v>
      </c>
      <c r="B1217" s="6">
        <v>1974</v>
      </c>
      <c r="C1217" s="48">
        <f t="shared" ca="1" si="148"/>
        <v>50</v>
      </c>
      <c r="D1217" s="5" t="s">
        <v>118</v>
      </c>
      <c r="E1217" s="5" t="s">
        <v>28</v>
      </c>
      <c r="F1217" s="5" t="s">
        <v>797</v>
      </c>
      <c r="G1217" s="45" t="str">
        <f t="shared" si="155"/>
        <v>15,862.00</v>
      </c>
      <c r="H1217" s="46">
        <f t="shared" si="149"/>
        <v>15862</v>
      </c>
      <c r="I1217" s="2">
        <v>3308</v>
      </c>
      <c r="J1217" s="2">
        <f t="shared" si="150"/>
        <v>15862</v>
      </c>
      <c r="K1217" s="2">
        <f t="shared" si="151"/>
        <v>15862</v>
      </c>
      <c r="L1217" s="2">
        <f t="shared" si="152"/>
        <v>15862</v>
      </c>
      <c r="M1217" s="2">
        <f t="shared" si="153"/>
        <v>15862</v>
      </c>
      <c r="N1217" s="2">
        <f t="shared" si="154"/>
        <v>15862</v>
      </c>
      <c r="O1217" s="96">
        <f t="shared" si="154"/>
        <v>15862</v>
      </c>
      <c r="P1217" s="2"/>
    </row>
    <row r="1218" spans="1:16" hidden="1" x14ac:dyDescent="0.2">
      <c r="A1218">
        <v>8008</v>
      </c>
      <c r="B1218">
        <v>1984</v>
      </c>
      <c r="C1218" s="47">
        <f t="shared" ca="1" si="148"/>
        <v>40</v>
      </c>
      <c r="D1218" s="2" t="s">
        <v>23</v>
      </c>
      <c r="E1218" s="2" t="s">
        <v>28</v>
      </c>
      <c r="F1218" s="2" t="s">
        <v>803</v>
      </c>
      <c r="G1218" s="4" t="str">
        <f t="shared" si="155"/>
        <v>61,823.00</v>
      </c>
      <c r="H1218" s="32">
        <f t="shared" si="149"/>
        <v>61823</v>
      </c>
      <c r="I1218" s="2">
        <v>7297</v>
      </c>
      <c r="J1218" s="2">
        <f t="shared" si="150"/>
        <v>61823</v>
      </c>
      <c r="K1218" s="2">
        <f t="shared" si="151"/>
        <v>61823</v>
      </c>
      <c r="L1218" s="2">
        <f t="shared" si="152"/>
        <v>61823</v>
      </c>
      <c r="M1218" s="2">
        <f t="shared" si="153"/>
        <v>61823</v>
      </c>
      <c r="N1218" s="2">
        <f t="shared" si="154"/>
        <v>61823</v>
      </c>
      <c r="O1218" s="96">
        <f t="shared" si="154"/>
        <v>61823</v>
      </c>
      <c r="P1218" s="2"/>
    </row>
    <row r="1219" spans="1:16" hidden="1" x14ac:dyDescent="0.2">
      <c r="A1219">
        <v>1232</v>
      </c>
      <c r="B1219">
        <v>1983</v>
      </c>
      <c r="C1219" s="47">
        <f t="shared" ca="1" si="148"/>
        <v>41</v>
      </c>
      <c r="D1219" s="2" t="s">
        <v>23</v>
      </c>
      <c r="E1219" s="2" t="s">
        <v>28</v>
      </c>
      <c r="F1219" s="2" t="s">
        <v>809</v>
      </c>
      <c r="G1219" s="4" t="str">
        <f t="shared" si="155"/>
        <v>32,233.00</v>
      </c>
      <c r="H1219" s="32">
        <f t="shared" si="149"/>
        <v>32233</v>
      </c>
      <c r="I1219" s="2">
        <v>8008</v>
      </c>
      <c r="J1219" s="2">
        <f t="shared" si="150"/>
        <v>32233</v>
      </c>
      <c r="K1219" s="2">
        <f t="shared" si="151"/>
        <v>32233</v>
      </c>
      <c r="L1219" s="2">
        <f t="shared" si="152"/>
        <v>32233</v>
      </c>
      <c r="M1219" s="2">
        <f t="shared" si="153"/>
        <v>32233</v>
      </c>
      <c r="N1219" s="2">
        <f t="shared" si="154"/>
        <v>32233</v>
      </c>
      <c r="O1219" s="96">
        <f t="shared" si="154"/>
        <v>32233</v>
      </c>
      <c r="P1219" s="2"/>
    </row>
    <row r="1220" spans="1:16" hidden="1" x14ac:dyDescent="0.2">
      <c r="A1220">
        <v>2345</v>
      </c>
      <c r="B1220">
        <v>1983</v>
      </c>
      <c r="C1220" s="47">
        <f t="shared" ref="C1220:C1283" ca="1" si="156">(YEAR(NOW())-B1220)</f>
        <v>41</v>
      </c>
      <c r="D1220" s="2" t="s">
        <v>53</v>
      </c>
      <c r="E1220" s="2" t="s">
        <v>28</v>
      </c>
      <c r="F1220" s="2" t="s">
        <v>814</v>
      </c>
      <c r="G1220" s="4" t="str">
        <f t="shared" si="155"/>
        <v>90,247.00</v>
      </c>
      <c r="H1220" s="32">
        <f t="shared" ref="H1220:H1283" si="157">VALUE(G1220)</f>
        <v>90247</v>
      </c>
      <c r="I1220" s="2">
        <v>1232</v>
      </c>
      <c r="J1220" s="2">
        <f t="shared" ref="J1220:J1283" si="158">IF(AND($D1220="Basic",$H1220&lt;10000),$V$29,$H1220)</f>
        <v>90247</v>
      </c>
      <c r="K1220" s="2">
        <f t="shared" ref="K1220:K1283" si="159">IF(AND($D1220="Graduation",J1220&lt;10000),$V$30,J1220)</f>
        <v>90247</v>
      </c>
      <c r="L1220" s="2">
        <f t="shared" ref="L1220:L1283" si="160">IF(AND($D1220="2n Cycle",K1220&lt;10000),$V$31,K1220)</f>
        <v>90247</v>
      </c>
      <c r="M1220" s="2">
        <f t="shared" ref="M1220:M1283" si="161">IF(AND($D1220="Master",L1220&lt;10000),$V$32,L1220)</f>
        <v>90247</v>
      </c>
      <c r="N1220" s="2">
        <f t="shared" ref="N1220:O1283" si="162">IF(AND($D1220="PhD",M1220&lt;10000),$V$33,M1220)</f>
        <v>90247</v>
      </c>
      <c r="O1220" s="96">
        <f t="shared" si="162"/>
        <v>90247</v>
      </c>
      <c r="P1220" s="2"/>
    </row>
    <row r="1221" spans="1:16" hidden="1" x14ac:dyDescent="0.2">
      <c r="A1221">
        <v>1628</v>
      </c>
      <c r="B1221">
        <v>1972</v>
      </c>
      <c r="C1221" s="47">
        <f t="shared" ca="1" si="156"/>
        <v>52</v>
      </c>
      <c r="D1221" s="2" t="s">
        <v>43</v>
      </c>
      <c r="E1221" s="2" t="s">
        <v>28</v>
      </c>
      <c r="F1221" s="2" t="s">
        <v>816</v>
      </c>
      <c r="G1221" s="4" t="str">
        <f t="shared" ref="G1221:G1284" si="163">REPLACE(F1221,1,1,"")</f>
        <v>32,218.00</v>
      </c>
      <c r="H1221" s="32">
        <f t="shared" si="157"/>
        <v>32218</v>
      </c>
      <c r="I1221" s="2">
        <v>2345</v>
      </c>
      <c r="J1221" s="2">
        <f t="shared" si="158"/>
        <v>32218</v>
      </c>
      <c r="K1221" s="2">
        <f t="shared" si="159"/>
        <v>32218</v>
      </c>
      <c r="L1221" s="2">
        <f t="shared" si="160"/>
        <v>32218</v>
      </c>
      <c r="M1221" s="2">
        <f t="shared" si="161"/>
        <v>32218</v>
      </c>
      <c r="N1221" s="2">
        <f t="shared" si="162"/>
        <v>32218</v>
      </c>
      <c r="O1221" s="96">
        <f t="shared" si="162"/>
        <v>32218</v>
      </c>
      <c r="P1221" s="2"/>
    </row>
    <row r="1222" spans="1:16" hidden="1" x14ac:dyDescent="0.2">
      <c r="A1222">
        <v>5081</v>
      </c>
      <c r="B1222">
        <v>1968</v>
      </c>
      <c r="C1222" s="47">
        <f t="shared" ca="1" si="156"/>
        <v>56</v>
      </c>
      <c r="D1222" s="2" t="s">
        <v>23</v>
      </c>
      <c r="E1222" s="2" t="s">
        <v>28</v>
      </c>
      <c r="F1222" s="2" t="s">
        <v>824</v>
      </c>
      <c r="G1222" s="4" t="str">
        <f t="shared" si="163"/>
        <v>50,785.00</v>
      </c>
      <c r="H1222" s="32">
        <f t="shared" si="157"/>
        <v>50785</v>
      </c>
      <c r="I1222" s="2">
        <v>1628</v>
      </c>
      <c r="J1222" s="2">
        <f t="shared" si="158"/>
        <v>50785</v>
      </c>
      <c r="K1222" s="2">
        <f t="shared" si="159"/>
        <v>50785</v>
      </c>
      <c r="L1222" s="2">
        <f t="shared" si="160"/>
        <v>50785</v>
      </c>
      <c r="M1222" s="2">
        <f t="shared" si="161"/>
        <v>50785</v>
      </c>
      <c r="N1222" s="2">
        <f t="shared" si="162"/>
        <v>50785</v>
      </c>
      <c r="O1222" s="96">
        <f t="shared" si="162"/>
        <v>50785</v>
      </c>
      <c r="P1222" s="2"/>
    </row>
    <row r="1223" spans="1:16" hidden="1" x14ac:dyDescent="0.2">
      <c r="A1223">
        <v>839</v>
      </c>
      <c r="B1223">
        <v>1976</v>
      </c>
      <c r="C1223" s="47">
        <f t="shared" ca="1" si="156"/>
        <v>48</v>
      </c>
      <c r="D1223" s="2" t="s">
        <v>23</v>
      </c>
      <c r="E1223" s="2" t="s">
        <v>28</v>
      </c>
      <c r="F1223" s="2" t="s">
        <v>828</v>
      </c>
      <c r="G1223" s="4" t="str">
        <f t="shared" si="163"/>
        <v>30,081.00</v>
      </c>
      <c r="H1223" s="32">
        <f t="shared" si="157"/>
        <v>30081</v>
      </c>
      <c r="I1223" s="2">
        <v>5081</v>
      </c>
      <c r="J1223" s="2">
        <f t="shared" si="158"/>
        <v>30081</v>
      </c>
      <c r="K1223" s="2">
        <f t="shared" si="159"/>
        <v>30081</v>
      </c>
      <c r="L1223" s="2">
        <f t="shared" si="160"/>
        <v>30081</v>
      </c>
      <c r="M1223" s="2">
        <f t="shared" si="161"/>
        <v>30081</v>
      </c>
      <c r="N1223" s="2">
        <f t="shared" si="162"/>
        <v>30081</v>
      </c>
      <c r="O1223" s="96">
        <f t="shared" si="162"/>
        <v>30081</v>
      </c>
      <c r="P1223" s="2"/>
    </row>
    <row r="1224" spans="1:16" hidden="1" x14ac:dyDescent="0.2">
      <c r="A1224">
        <v>3706</v>
      </c>
      <c r="B1224">
        <v>1979</v>
      </c>
      <c r="C1224" s="47">
        <f t="shared" ca="1" si="156"/>
        <v>45</v>
      </c>
      <c r="D1224" s="2" t="s">
        <v>23</v>
      </c>
      <c r="E1224" s="2" t="s">
        <v>28</v>
      </c>
      <c r="F1224" s="2" t="s">
        <v>830</v>
      </c>
      <c r="G1224" s="4" t="str">
        <f t="shared" si="163"/>
        <v>20,180.00</v>
      </c>
      <c r="H1224" s="32">
        <f t="shared" si="157"/>
        <v>20180</v>
      </c>
      <c r="I1224" s="2">
        <v>839</v>
      </c>
      <c r="J1224" s="2">
        <f t="shared" si="158"/>
        <v>20180</v>
      </c>
      <c r="K1224" s="2">
        <f t="shared" si="159"/>
        <v>20180</v>
      </c>
      <c r="L1224" s="2">
        <f t="shared" si="160"/>
        <v>20180</v>
      </c>
      <c r="M1224" s="2">
        <f t="shared" si="161"/>
        <v>20180</v>
      </c>
      <c r="N1224" s="2">
        <f t="shared" si="162"/>
        <v>20180</v>
      </c>
      <c r="O1224" s="96">
        <f t="shared" si="162"/>
        <v>20180</v>
      </c>
      <c r="P1224" s="2"/>
    </row>
    <row r="1225" spans="1:16" hidden="1" x14ac:dyDescent="0.2">
      <c r="A1225">
        <v>5154</v>
      </c>
      <c r="B1225">
        <v>1973</v>
      </c>
      <c r="C1225" s="47">
        <f t="shared" ca="1" si="156"/>
        <v>51</v>
      </c>
      <c r="D1225" s="2" t="s">
        <v>23</v>
      </c>
      <c r="E1225" s="2" t="s">
        <v>28</v>
      </c>
      <c r="F1225" s="2" t="s">
        <v>830</v>
      </c>
      <c r="G1225" s="4" t="str">
        <f t="shared" si="163"/>
        <v>20,180.00</v>
      </c>
      <c r="H1225" s="32">
        <f t="shared" si="157"/>
        <v>20180</v>
      </c>
      <c r="I1225" s="2">
        <v>3706</v>
      </c>
      <c r="J1225" s="2">
        <f t="shared" si="158"/>
        <v>20180</v>
      </c>
      <c r="K1225" s="2">
        <f t="shared" si="159"/>
        <v>20180</v>
      </c>
      <c r="L1225" s="2">
        <f t="shared" si="160"/>
        <v>20180</v>
      </c>
      <c r="M1225" s="2">
        <f t="shared" si="161"/>
        <v>20180</v>
      </c>
      <c r="N1225" s="2">
        <f t="shared" si="162"/>
        <v>20180</v>
      </c>
      <c r="O1225" s="96">
        <f t="shared" si="162"/>
        <v>20180</v>
      </c>
      <c r="P1225" s="2"/>
    </row>
    <row r="1226" spans="1:16" hidden="1" x14ac:dyDescent="0.2">
      <c r="A1226">
        <v>8584</v>
      </c>
      <c r="B1226">
        <v>1953</v>
      </c>
      <c r="C1226" s="47">
        <f t="shared" ca="1" si="156"/>
        <v>71</v>
      </c>
      <c r="D1226" s="2" t="s">
        <v>43</v>
      </c>
      <c r="E1226" s="2" t="s">
        <v>28</v>
      </c>
      <c r="F1226" s="2" t="s">
        <v>838</v>
      </c>
      <c r="G1226" s="4" t="str">
        <f t="shared" si="163"/>
        <v>61,618.00</v>
      </c>
      <c r="H1226" s="32">
        <f t="shared" si="157"/>
        <v>61618</v>
      </c>
      <c r="I1226" s="2">
        <v>5154</v>
      </c>
      <c r="J1226" s="2">
        <f t="shared" si="158"/>
        <v>61618</v>
      </c>
      <c r="K1226" s="2">
        <f t="shared" si="159"/>
        <v>61618</v>
      </c>
      <c r="L1226" s="2">
        <f t="shared" si="160"/>
        <v>61618</v>
      </c>
      <c r="M1226" s="2">
        <f t="shared" si="161"/>
        <v>61618</v>
      </c>
      <c r="N1226" s="2">
        <f t="shared" si="162"/>
        <v>61618</v>
      </c>
      <c r="O1226" s="96">
        <f t="shared" si="162"/>
        <v>61618</v>
      </c>
      <c r="P1226" s="2"/>
    </row>
    <row r="1227" spans="1:16" hidden="1" x14ac:dyDescent="0.2">
      <c r="A1227">
        <v>6583</v>
      </c>
      <c r="B1227">
        <v>1956</v>
      </c>
      <c r="C1227" s="47">
        <f t="shared" ca="1" si="156"/>
        <v>68</v>
      </c>
      <c r="D1227" s="2" t="s">
        <v>23</v>
      </c>
      <c r="E1227" s="2" t="s">
        <v>28</v>
      </c>
      <c r="F1227" s="2" t="s">
        <v>844</v>
      </c>
      <c r="G1227" s="4" t="str">
        <f t="shared" si="163"/>
        <v>39,062.00</v>
      </c>
      <c r="H1227" s="32">
        <f t="shared" si="157"/>
        <v>39062</v>
      </c>
      <c r="I1227" s="2">
        <v>8584</v>
      </c>
      <c r="J1227" s="2">
        <f t="shared" si="158"/>
        <v>39062</v>
      </c>
      <c r="K1227" s="2">
        <f t="shared" si="159"/>
        <v>39062</v>
      </c>
      <c r="L1227" s="2">
        <f t="shared" si="160"/>
        <v>39062</v>
      </c>
      <c r="M1227" s="2">
        <f t="shared" si="161"/>
        <v>39062</v>
      </c>
      <c r="N1227" s="2">
        <f t="shared" si="162"/>
        <v>39062</v>
      </c>
      <c r="O1227" s="96">
        <f t="shared" si="162"/>
        <v>39062</v>
      </c>
      <c r="P1227" s="2"/>
    </row>
    <row r="1228" spans="1:16" hidden="1" x14ac:dyDescent="0.2">
      <c r="A1228">
        <v>3433</v>
      </c>
      <c r="B1228">
        <v>1956</v>
      </c>
      <c r="C1228" s="47">
        <f t="shared" ca="1" si="156"/>
        <v>68</v>
      </c>
      <c r="D1228" s="2" t="s">
        <v>23</v>
      </c>
      <c r="E1228" s="2" t="s">
        <v>28</v>
      </c>
      <c r="F1228" s="2" t="s">
        <v>847</v>
      </c>
      <c r="G1228" s="4" t="str">
        <f t="shared" si="163"/>
        <v>30,015.00</v>
      </c>
      <c r="H1228" s="32">
        <f t="shared" si="157"/>
        <v>30015</v>
      </c>
      <c r="I1228" s="2">
        <v>6583</v>
      </c>
      <c r="J1228" s="2">
        <f t="shared" si="158"/>
        <v>30015</v>
      </c>
      <c r="K1228" s="2">
        <f t="shared" si="159"/>
        <v>30015</v>
      </c>
      <c r="L1228" s="2">
        <f t="shared" si="160"/>
        <v>30015</v>
      </c>
      <c r="M1228" s="2">
        <f t="shared" si="161"/>
        <v>30015</v>
      </c>
      <c r="N1228" s="2">
        <f t="shared" si="162"/>
        <v>30015</v>
      </c>
      <c r="O1228" s="96">
        <f t="shared" si="162"/>
        <v>30015</v>
      </c>
      <c r="P1228" s="2"/>
    </row>
    <row r="1229" spans="1:16" hidden="1" x14ac:dyDescent="0.2">
      <c r="A1229">
        <v>10486</v>
      </c>
      <c r="B1229">
        <v>1949</v>
      </c>
      <c r="C1229" s="47">
        <f t="shared" ca="1" si="156"/>
        <v>75</v>
      </c>
      <c r="D1229" s="2" t="s">
        <v>23</v>
      </c>
      <c r="E1229" s="2" t="s">
        <v>28</v>
      </c>
      <c r="F1229" s="2" t="s">
        <v>854</v>
      </c>
      <c r="G1229" s="4" t="str">
        <f t="shared" si="163"/>
        <v>72,258.00</v>
      </c>
      <c r="H1229" s="32">
        <f t="shared" si="157"/>
        <v>72258</v>
      </c>
      <c r="I1229" s="2">
        <v>3433</v>
      </c>
      <c r="J1229" s="2">
        <f t="shared" si="158"/>
        <v>72258</v>
      </c>
      <c r="K1229" s="2">
        <f t="shared" si="159"/>
        <v>72258</v>
      </c>
      <c r="L1229" s="2">
        <f t="shared" si="160"/>
        <v>72258</v>
      </c>
      <c r="M1229" s="2">
        <f t="shared" si="161"/>
        <v>72258</v>
      </c>
      <c r="N1229" s="2">
        <f t="shared" si="162"/>
        <v>72258</v>
      </c>
      <c r="O1229" s="96">
        <f t="shared" si="162"/>
        <v>72258</v>
      </c>
      <c r="P1229" s="2"/>
    </row>
    <row r="1230" spans="1:16" hidden="1" x14ac:dyDescent="0.2">
      <c r="A1230">
        <v>8687</v>
      </c>
      <c r="B1230">
        <v>1979</v>
      </c>
      <c r="C1230" s="47">
        <f t="shared" ca="1" si="156"/>
        <v>45</v>
      </c>
      <c r="D1230" s="2" t="s">
        <v>40</v>
      </c>
      <c r="E1230" s="2" t="s">
        <v>28</v>
      </c>
      <c r="F1230" s="2" t="s">
        <v>855</v>
      </c>
      <c r="G1230" s="4" t="str">
        <f t="shared" si="163"/>
        <v>82,733.00</v>
      </c>
      <c r="H1230" s="32">
        <f t="shared" si="157"/>
        <v>82733</v>
      </c>
      <c r="I1230" s="2">
        <v>10486</v>
      </c>
      <c r="J1230" s="2">
        <f t="shared" si="158"/>
        <v>82733</v>
      </c>
      <c r="K1230" s="2">
        <f t="shared" si="159"/>
        <v>82733</v>
      </c>
      <c r="L1230" s="2">
        <f t="shared" si="160"/>
        <v>82733</v>
      </c>
      <c r="M1230" s="2">
        <f t="shared" si="161"/>
        <v>82733</v>
      </c>
      <c r="N1230" s="2">
        <f t="shared" si="162"/>
        <v>82733</v>
      </c>
      <c r="O1230" s="96">
        <f t="shared" si="162"/>
        <v>82733</v>
      </c>
      <c r="P1230" s="2"/>
    </row>
    <row r="1231" spans="1:16" hidden="1" x14ac:dyDescent="0.2">
      <c r="A1231">
        <v>7842</v>
      </c>
      <c r="B1231">
        <v>1969</v>
      </c>
      <c r="C1231" s="47">
        <f t="shared" ca="1" si="156"/>
        <v>55</v>
      </c>
      <c r="D1231" s="2" t="s">
        <v>43</v>
      </c>
      <c r="E1231" s="2" t="s">
        <v>28</v>
      </c>
      <c r="F1231" s="2" t="s">
        <v>858</v>
      </c>
      <c r="G1231" s="4" t="str">
        <f t="shared" si="163"/>
        <v>51,250.00</v>
      </c>
      <c r="H1231" s="32">
        <f t="shared" si="157"/>
        <v>51250</v>
      </c>
      <c r="I1231" s="2">
        <v>8687</v>
      </c>
      <c r="J1231" s="2">
        <f t="shared" si="158"/>
        <v>51250</v>
      </c>
      <c r="K1231" s="2">
        <f t="shared" si="159"/>
        <v>51250</v>
      </c>
      <c r="L1231" s="2">
        <f t="shared" si="160"/>
        <v>51250</v>
      </c>
      <c r="M1231" s="2">
        <f t="shared" si="161"/>
        <v>51250</v>
      </c>
      <c r="N1231" s="2">
        <f t="shared" si="162"/>
        <v>51250</v>
      </c>
      <c r="O1231" s="96">
        <f t="shared" si="162"/>
        <v>51250</v>
      </c>
      <c r="P1231" s="2"/>
    </row>
    <row r="1232" spans="1:16" hidden="1" x14ac:dyDescent="0.2">
      <c r="A1232">
        <v>3749</v>
      </c>
      <c r="B1232">
        <v>1974</v>
      </c>
      <c r="C1232" s="47">
        <f t="shared" ca="1" si="156"/>
        <v>50</v>
      </c>
      <c r="D1232" s="2" t="s">
        <v>23</v>
      </c>
      <c r="E1232" s="2" t="s">
        <v>28</v>
      </c>
      <c r="F1232" s="2" t="s">
        <v>867</v>
      </c>
      <c r="G1232" s="4" t="str">
        <f t="shared" si="163"/>
        <v>37,774.00</v>
      </c>
      <c r="H1232" s="32">
        <f t="shared" si="157"/>
        <v>37774</v>
      </c>
      <c r="I1232" s="2">
        <v>7842</v>
      </c>
      <c r="J1232" s="2">
        <f t="shared" si="158"/>
        <v>37774</v>
      </c>
      <c r="K1232" s="2">
        <f t="shared" si="159"/>
        <v>37774</v>
      </c>
      <c r="L1232" s="2">
        <f t="shared" si="160"/>
        <v>37774</v>
      </c>
      <c r="M1232" s="2">
        <f t="shared" si="161"/>
        <v>37774</v>
      </c>
      <c r="N1232" s="2">
        <f t="shared" si="162"/>
        <v>37774</v>
      </c>
      <c r="O1232" s="96">
        <f t="shared" si="162"/>
        <v>37774</v>
      </c>
      <c r="P1232" s="2"/>
    </row>
    <row r="1233" spans="1:16" hidden="1" x14ac:dyDescent="0.2">
      <c r="A1233">
        <v>1331</v>
      </c>
      <c r="B1233">
        <v>1978</v>
      </c>
      <c r="C1233" s="47">
        <f t="shared" ca="1" si="156"/>
        <v>46</v>
      </c>
      <c r="D1233" s="2" t="s">
        <v>23</v>
      </c>
      <c r="E1233" s="2" t="s">
        <v>28</v>
      </c>
      <c r="F1233" s="2" t="s">
        <v>870</v>
      </c>
      <c r="G1233" s="4" t="str">
        <f t="shared" si="163"/>
        <v>33,279.00</v>
      </c>
      <c r="H1233" s="32">
        <f t="shared" si="157"/>
        <v>33279</v>
      </c>
      <c r="I1233" s="2">
        <v>3749</v>
      </c>
      <c r="J1233" s="2">
        <f t="shared" si="158"/>
        <v>33279</v>
      </c>
      <c r="K1233" s="2">
        <f t="shared" si="159"/>
        <v>33279</v>
      </c>
      <c r="L1233" s="2">
        <f t="shared" si="160"/>
        <v>33279</v>
      </c>
      <c r="M1233" s="2">
        <f t="shared" si="161"/>
        <v>33279</v>
      </c>
      <c r="N1233" s="2">
        <f t="shared" si="162"/>
        <v>33279</v>
      </c>
      <c r="O1233" s="96">
        <f t="shared" si="162"/>
        <v>33279</v>
      </c>
      <c r="P1233" s="2"/>
    </row>
    <row r="1234" spans="1:16" hidden="1" x14ac:dyDescent="0.2">
      <c r="A1234">
        <v>5995</v>
      </c>
      <c r="B1234">
        <v>1963</v>
      </c>
      <c r="C1234" s="47">
        <f t="shared" ca="1" si="156"/>
        <v>61</v>
      </c>
      <c r="D1234" s="2" t="s">
        <v>53</v>
      </c>
      <c r="E1234" s="2" t="s">
        <v>28</v>
      </c>
      <c r="F1234" s="2" t="s">
        <v>877</v>
      </c>
      <c r="G1234" s="4" t="str">
        <f t="shared" si="163"/>
        <v>90,638.00</v>
      </c>
      <c r="H1234" s="32">
        <f t="shared" si="157"/>
        <v>90638</v>
      </c>
      <c r="I1234" s="2">
        <v>1331</v>
      </c>
      <c r="J1234" s="2">
        <f t="shared" si="158"/>
        <v>90638</v>
      </c>
      <c r="K1234" s="2">
        <f t="shared" si="159"/>
        <v>90638</v>
      </c>
      <c r="L1234" s="2">
        <f t="shared" si="160"/>
        <v>90638</v>
      </c>
      <c r="M1234" s="2">
        <f t="shared" si="161"/>
        <v>90638</v>
      </c>
      <c r="N1234" s="2">
        <f t="shared" si="162"/>
        <v>90638</v>
      </c>
      <c r="O1234" s="96">
        <f t="shared" si="162"/>
        <v>90638</v>
      </c>
      <c r="P1234" s="2"/>
    </row>
    <row r="1235" spans="1:16" hidden="1" x14ac:dyDescent="0.2">
      <c r="A1235">
        <v>8985</v>
      </c>
      <c r="B1235">
        <v>1965</v>
      </c>
      <c r="C1235" s="47">
        <f t="shared" ca="1" si="156"/>
        <v>59</v>
      </c>
      <c r="D1235" s="2" t="s">
        <v>53</v>
      </c>
      <c r="E1235" s="2" t="s">
        <v>28</v>
      </c>
      <c r="F1235" s="2" t="s">
        <v>877</v>
      </c>
      <c r="G1235" s="4" t="str">
        <f t="shared" si="163"/>
        <v>90,638.00</v>
      </c>
      <c r="H1235" s="32">
        <f t="shared" si="157"/>
        <v>90638</v>
      </c>
      <c r="I1235" s="2">
        <v>5995</v>
      </c>
      <c r="J1235" s="2">
        <f t="shared" si="158"/>
        <v>90638</v>
      </c>
      <c r="K1235" s="2">
        <f t="shared" si="159"/>
        <v>90638</v>
      </c>
      <c r="L1235" s="2">
        <f t="shared" si="160"/>
        <v>90638</v>
      </c>
      <c r="M1235" s="2">
        <f t="shared" si="161"/>
        <v>90638</v>
      </c>
      <c r="N1235" s="2">
        <f t="shared" si="162"/>
        <v>90638</v>
      </c>
      <c r="O1235" s="96">
        <f t="shared" si="162"/>
        <v>90638</v>
      </c>
      <c r="P1235" s="2"/>
    </row>
    <row r="1236" spans="1:16" hidden="1" x14ac:dyDescent="0.2">
      <c r="A1236">
        <v>2798</v>
      </c>
      <c r="B1236">
        <v>1978</v>
      </c>
      <c r="C1236" s="47">
        <f t="shared" ca="1" si="156"/>
        <v>46</v>
      </c>
      <c r="D1236" s="2" t="s">
        <v>23</v>
      </c>
      <c r="E1236" s="2" t="s">
        <v>28</v>
      </c>
      <c r="F1236" s="2" t="s">
        <v>894</v>
      </c>
      <c r="G1236" s="4" t="str">
        <f t="shared" si="163"/>
        <v>95,529.00</v>
      </c>
      <c r="H1236" s="32">
        <f t="shared" si="157"/>
        <v>95529</v>
      </c>
      <c r="I1236" s="2">
        <v>8985</v>
      </c>
      <c r="J1236" s="2">
        <f t="shared" si="158"/>
        <v>95529</v>
      </c>
      <c r="K1236" s="2">
        <f t="shared" si="159"/>
        <v>95529</v>
      </c>
      <c r="L1236" s="2">
        <f t="shared" si="160"/>
        <v>95529</v>
      </c>
      <c r="M1236" s="2">
        <f t="shared" si="161"/>
        <v>95529</v>
      </c>
      <c r="N1236" s="2">
        <f t="shared" si="162"/>
        <v>95529</v>
      </c>
      <c r="O1236" s="96">
        <f t="shared" si="162"/>
        <v>95529</v>
      </c>
      <c r="P1236" s="2"/>
    </row>
    <row r="1237" spans="1:16" hidden="1" x14ac:dyDescent="0.2">
      <c r="A1237">
        <v>7108</v>
      </c>
      <c r="B1237">
        <v>1966</v>
      </c>
      <c r="C1237" s="47">
        <f t="shared" ca="1" si="156"/>
        <v>58</v>
      </c>
      <c r="D1237" s="2" t="s">
        <v>40</v>
      </c>
      <c r="E1237" s="2" t="s">
        <v>28</v>
      </c>
      <c r="F1237" s="2" t="s">
        <v>898</v>
      </c>
      <c r="G1237" s="4" t="str">
        <f t="shared" si="163"/>
        <v>64,950.00</v>
      </c>
      <c r="H1237" s="32">
        <f t="shared" si="157"/>
        <v>64950</v>
      </c>
      <c r="I1237" s="2">
        <v>2798</v>
      </c>
      <c r="J1237" s="2">
        <f t="shared" si="158"/>
        <v>64950</v>
      </c>
      <c r="K1237" s="2">
        <f t="shared" si="159"/>
        <v>64950</v>
      </c>
      <c r="L1237" s="2">
        <f t="shared" si="160"/>
        <v>64950</v>
      </c>
      <c r="M1237" s="2">
        <f t="shared" si="161"/>
        <v>64950</v>
      </c>
      <c r="N1237" s="2">
        <f t="shared" si="162"/>
        <v>64950</v>
      </c>
      <c r="O1237" s="96">
        <f t="shared" si="162"/>
        <v>64950</v>
      </c>
      <c r="P1237" s="2"/>
    </row>
    <row r="1238" spans="1:16" hidden="1" x14ac:dyDescent="0.2">
      <c r="A1238">
        <v>2781</v>
      </c>
      <c r="B1238">
        <v>1982</v>
      </c>
      <c r="C1238" s="47">
        <f t="shared" ca="1" si="156"/>
        <v>42</v>
      </c>
      <c r="D1238" s="2" t="s">
        <v>23</v>
      </c>
      <c r="E1238" s="2" t="s">
        <v>28</v>
      </c>
      <c r="F1238" s="2" t="s">
        <v>901</v>
      </c>
      <c r="G1238" s="4" t="str">
        <f t="shared" si="163"/>
        <v>56,628.00</v>
      </c>
      <c r="H1238" s="32">
        <f t="shared" si="157"/>
        <v>56628</v>
      </c>
      <c r="I1238" s="2">
        <v>7108</v>
      </c>
      <c r="J1238" s="2">
        <f t="shared" si="158"/>
        <v>56628</v>
      </c>
      <c r="K1238" s="2">
        <f t="shared" si="159"/>
        <v>56628</v>
      </c>
      <c r="L1238" s="2">
        <f t="shared" si="160"/>
        <v>56628</v>
      </c>
      <c r="M1238" s="2">
        <f t="shared" si="161"/>
        <v>56628</v>
      </c>
      <c r="N1238" s="2">
        <f t="shared" si="162"/>
        <v>56628</v>
      </c>
      <c r="O1238" s="96">
        <f t="shared" si="162"/>
        <v>56628</v>
      </c>
      <c r="P1238" s="2"/>
    </row>
    <row r="1239" spans="1:16" hidden="1" x14ac:dyDescent="0.2">
      <c r="A1239">
        <v>3623</v>
      </c>
      <c r="B1239">
        <v>1977</v>
      </c>
      <c r="C1239" s="47">
        <f t="shared" ca="1" si="156"/>
        <v>47</v>
      </c>
      <c r="D1239" s="2" t="s">
        <v>23</v>
      </c>
      <c r="E1239" s="2" t="s">
        <v>28</v>
      </c>
      <c r="F1239" s="2" t="s">
        <v>903</v>
      </c>
      <c r="G1239" s="4" t="str">
        <f t="shared" si="163"/>
        <v>71,163.00</v>
      </c>
      <c r="H1239" s="32">
        <f t="shared" si="157"/>
        <v>71163</v>
      </c>
      <c r="I1239" s="2">
        <v>2781</v>
      </c>
      <c r="J1239" s="2">
        <f t="shared" si="158"/>
        <v>71163</v>
      </c>
      <c r="K1239" s="2">
        <f t="shared" si="159"/>
        <v>71163</v>
      </c>
      <c r="L1239" s="2">
        <f t="shared" si="160"/>
        <v>71163</v>
      </c>
      <c r="M1239" s="2">
        <f t="shared" si="161"/>
        <v>71163</v>
      </c>
      <c r="N1239" s="2">
        <f t="shared" si="162"/>
        <v>71163</v>
      </c>
      <c r="O1239" s="96">
        <f t="shared" si="162"/>
        <v>71163</v>
      </c>
      <c r="P1239" s="2"/>
    </row>
    <row r="1240" spans="1:16" hidden="1" x14ac:dyDescent="0.2">
      <c r="A1240">
        <v>194</v>
      </c>
      <c r="B1240">
        <v>1966</v>
      </c>
      <c r="C1240" s="47">
        <f t="shared" ca="1" si="156"/>
        <v>58</v>
      </c>
      <c r="D1240" s="2" t="s">
        <v>43</v>
      </c>
      <c r="E1240" s="2" t="s">
        <v>28</v>
      </c>
      <c r="F1240" s="2" t="s">
        <v>905</v>
      </c>
      <c r="G1240" s="4" t="str">
        <f t="shared" si="163"/>
        <v>42,607.00</v>
      </c>
      <c r="H1240" s="32">
        <f t="shared" si="157"/>
        <v>42607</v>
      </c>
      <c r="I1240" s="2">
        <v>3623</v>
      </c>
      <c r="J1240" s="2">
        <f t="shared" si="158"/>
        <v>42607</v>
      </c>
      <c r="K1240" s="2">
        <f t="shared" si="159"/>
        <v>42607</v>
      </c>
      <c r="L1240" s="2">
        <f t="shared" si="160"/>
        <v>42607</v>
      </c>
      <c r="M1240" s="2">
        <f t="shared" si="161"/>
        <v>42607</v>
      </c>
      <c r="N1240" s="2">
        <f t="shared" si="162"/>
        <v>42607</v>
      </c>
      <c r="O1240" s="96">
        <f t="shared" si="162"/>
        <v>42607</v>
      </c>
      <c r="P1240" s="2"/>
    </row>
    <row r="1241" spans="1:16" hidden="1" x14ac:dyDescent="0.2">
      <c r="A1241">
        <v>10833</v>
      </c>
      <c r="B1241">
        <v>1976</v>
      </c>
      <c r="C1241" s="47">
        <f t="shared" ca="1" si="156"/>
        <v>48</v>
      </c>
      <c r="D1241" s="2" t="s">
        <v>23</v>
      </c>
      <c r="E1241" s="2" t="s">
        <v>28</v>
      </c>
      <c r="F1241" s="2" t="s">
        <v>908</v>
      </c>
      <c r="G1241" s="4" t="str">
        <f t="shared" si="163"/>
        <v>29,236.00</v>
      </c>
      <c r="H1241" s="32">
        <f t="shared" si="157"/>
        <v>29236</v>
      </c>
      <c r="I1241" s="2">
        <v>194</v>
      </c>
      <c r="J1241" s="2">
        <f t="shared" si="158"/>
        <v>29236</v>
      </c>
      <c r="K1241" s="2">
        <f t="shared" si="159"/>
        <v>29236</v>
      </c>
      <c r="L1241" s="2">
        <f t="shared" si="160"/>
        <v>29236</v>
      </c>
      <c r="M1241" s="2">
        <f t="shared" si="161"/>
        <v>29236</v>
      </c>
      <c r="N1241" s="2">
        <f t="shared" si="162"/>
        <v>29236</v>
      </c>
      <c r="O1241" s="96">
        <f t="shared" si="162"/>
        <v>29236</v>
      </c>
      <c r="P1241" s="2"/>
    </row>
    <row r="1242" spans="1:16" hidden="1" x14ac:dyDescent="0.2">
      <c r="A1242">
        <v>2315</v>
      </c>
      <c r="B1242">
        <v>1961</v>
      </c>
      <c r="C1242" s="47">
        <f t="shared" ca="1" si="156"/>
        <v>63</v>
      </c>
      <c r="D1242" s="2" t="s">
        <v>40</v>
      </c>
      <c r="E1242" s="2" t="s">
        <v>28</v>
      </c>
      <c r="F1242" s="2" t="s">
        <v>919</v>
      </c>
      <c r="G1242" s="4" t="str">
        <f t="shared" si="163"/>
        <v>69,867.00</v>
      </c>
      <c r="H1242" s="32">
        <f t="shared" si="157"/>
        <v>69867</v>
      </c>
      <c r="I1242" s="2">
        <v>10833</v>
      </c>
      <c r="J1242" s="2">
        <f t="shared" si="158"/>
        <v>69867</v>
      </c>
      <c r="K1242" s="2">
        <f t="shared" si="159"/>
        <v>69867</v>
      </c>
      <c r="L1242" s="2">
        <f t="shared" si="160"/>
        <v>69867</v>
      </c>
      <c r="M1242" s="2">
        <f t="shared" si="161"/>
        <v>69867</v>
      </c>
      <c r="N1242" s="2">
        <f t="shared" si="162"/>
        <v>69867</v>
      </c>
      <c r="O1242" s="96">
        <f t="shared" si="162"/>
        <v>69867</v>
      </c>
      <c r="P1242" s="2"/>
    </row>
    <row r="1243" spans="1:16" hidden="1" x14ac:dyDescent="0.2">
      <c r="A1243">
        <v>6336</v>
      </c>
      <c r="B1243">
        <v>1961</v>
      </c>
      <c r="C1243" s="47">
        <f t="shared" ca="1" si="156"/>
        <v>63</v>
      </c>
      <c r="D1243" s="2" t="s">
        <v>23</v>
      </c>
      <c r="E1243" s="2" t="s">
        <v>28</v>
      </c>
      <c r="F1243" s="2" t="s">
        <v>921</v>
      </c>
      <c r="G1243" s="4" t="str">
        <f t="shared" si="163"/>
        <v>37,070.00</v>
      </c>
      <c r="H1243" s="32">
        <f t="shared" si="157"/>
        <v>37070</v>
      </c>
      <c r="I1243" s="2">
        <v>2315</v>
      </c>
      <c r="J1243" s="2">
        <f t="shared" si="158"/>
        <v>37070</v>
      </c>
      <c r="K1243" s="2">
        <f t="shared" si="159"/>
        <v>37070</v>
      </c>
      <c r="L1243" s="2">
        <f t="shared" si="160"/>
        <v>37070</v>
      </c>
      <c r="M1243" s="2">
        <f t="shared" si="161"/>
        <v>37070</v>
      </c>
      <c r="N1243" s="2">
        <f t="shared" si="162"/>
        <v>37070</v>
      </c>
      <c r="O1243" s="96">
        <f t="shared" si="162"/>
        <v>37070</v>
      </c>
      <c r="P1243" s="2"/>
    </row>
    <row r="1244" spans="1:16" hidden="1" x14ac:dyDescent="0.2">
      <c r="A1244">
        <v>10738</v>
      </c>
      <c r="B1244">
        <v>1952</v>
      </c>
      <c r="C1244" s="47">
        <f t="shared" ca="1" si="156"/>
        <v>72</v>
      </c>
      <c r="D1244" s="2" t="s">
        <v>23</v>
      </c>
      <c r="E1244" s="2" t="s">
        <v>28</v>
      </c>
      <c r="F1244" s="2" t="s">
        <v>921</v>
      </c>
      <c r="G1244" s="4" t="str">
        <f t="shared" si="163"/>
        <v>37,070.00</v>
      </c>
      <c r="H1244" s="32">
        <f t="shared" si="157"/>
        <v>37070</v>
      </c>
      <c r="I1244" s="2">
        <v>6336</v>
      </c>
      <c r="J1244" s="2">
        <f t="shared" si="158"/>
        <v>37070</v>
      </c>
      <c r="K1244" s="2">
        <f t="shared" si="159"/>
        <v>37070</v>
      </c>
      <c r="L1244" s="2">
        <f t="shared" si="160"/>
        <v>37070</v>
      </c>
      <c r="M1244" s="2">
        <f t="shared" si="161"/>
        <v>37070</v>
      </c>
      <c r="N1244" s="2">
        <f t="shared" si="162"/>
        <v>37070</v>
      </c>
      <c r="O1244" s="96">
        <f t="shared" si="162"/>
        <v>37070</v>
      </c>
      <c r="P1244" s="2"/>
    </row>
    <row r="1245" spans="1:16" hidden="1" x14ac:dyDescent="0.2">
      <c r="A1245">
        <v>8286</v>
      </c>
      <c r="B1245">
        <v>1966</v>
      </c>
      <c r="C1245" s="47">
        <f t="shared" ca="1" si="156"/>
        <v>58</v>
      </c>
      <c r="D1245" s="2" t="s">
        <v>53</v>
      </c>
      <c r="E1245" s="2" t="s">
        <v>28</v>
      </c>
      <c r="F1245" s="2" t="s">
        <v>926</v>
      </c>
      <c r="G1245" s="4" t="str">
        <f t="shared" si="163"/>
        <v>64,191.00</v>
      </c>
      <c r="H1245" s="32">
        <f t="shared" si="157"/>
        <v>64191</v>
      </c>
      <c r="I1245" s="2">
        <v>10738</v>
      </c>
      <c r="J1245" s="2">
        <f t="shared" si="158"/>
        <v>64191</v>
      </c>
      <c r="K1245" s="2">
        <f t="shared" si="159"/>
        <v>64191</v>
      </c>
      <c r="L1245" s="2">
        <f t="shared" si="160"/>
        <v>64191</v>
      </c>
      <c r="M1245" s="2">
        <f t="shared" si="161"/>
        <v>64191</v>
      </c>
      <c r="N1245" s="2">
        <f t="shared" si="162"/>
        <v>64191</v>
      </c>
      <c r="O1245" s="96">
        <f t="shared" si="162"/>
        <v>64191</v>
      </c>
      <c r="P1245" s="2"/>
    </row>
    <row r="1246" spans="1:16" hidden="1" x14ac:dyDescent="0.2">
      <c r="A1246">
        <v>2166</v>
      </c>
      <c r="B1246">
        <v>1961</v>
      </c>
      <c r="C1246" s="47">
        <f t="shared" ca="1" si="156"/>
        <v>63</v>
      </c>
      <c r="D1246" s="2" t="s">
        <v>43</v>
      </c>
      <c r="E1246" s="2" t="s">
        <v>28</v>
      </c>
      <c r="F1246" s="2" t="s">
        <v>928</v>
      </c>
      <c r="G1246" s="4" t="str">
        <f t="shared" si="163"/>
        <v>41,658.00</v>
      </c>
      <c r="H1246" s="32">
        <f t="shared" si="157"/>
        <v>41658</v>
      </c>
      <c r="I1246" s="2">
        <v>8286</v>
      </c>
      <c r="J1246" s="2">
        <f t="shared" si="158"/>
        <v>41658</v>
      </c>
      <c r="K1246" s="2">
        <f t="shared" si="159"/>
        <v>41658</v>
      </c>
      <c r="L1246" s="2">
        <f t="shared" si="160"/>
        <v>41658</v>
      </c>
      <c r="M1246" s="2">
        <f t="shared" si="161"/>
        <v>41658</v>
      </c>
      <c r="N1246" s="2">
        <f t="shared" si="162"/>
        <v>41658</v>
      </c>
      <c r="O1246" s="96">
        <f t="shared" si="162"/>
        <v>41658</v>
      </c>
      <c r="P1246" s="2"/>
    </row>
    <row r="1247" spans="1:16" hidden="1" x14ac:dyDescent="0.2">
      <c r="A1247">
        <v>10691</v>
      </c>
      <c r="B1247">
        <v>1961</v>
      </c>
      <c r="C1247" s="47">
        <f t="shared" ca="1" si="156"/>
        <v>63</v>
      </c>
      <c r="D1247" s="2" t="s">
        <v>23</v>
      </c>
      <c r="E1247" s="2" t="s">
        <v>28</v>
      </c>
      <c r="F1247" s="2" t="s">
        <v>932</v>
      </c>
      <c r="G1247" s="4" t="str">
        <f t="shared" si="163"/>
        <v>66,503.00</v>
      </c>
      <c r="H1247" s="32">
        <f t="shared" si="157"/>
        <v>66503</v>
      </c>
      <c r="I1247" s="2">
        <v>2166</v>
      </c>
      <c r="J1247" s="2">
        <f t="shared" si="158"/>
        <v>66503</v>
      </c>
      <c r="K1247" s="2">
        <f t="shared" si="159"/>
        <v>66503</v>
      </c>
      <c r="L1247" s="2">
        <f t="shared" si="160"/>
        <v>66503</v>
      </c>
      <c r="M1247" s="2">
        <f t="shared" si="161"/>
        <v>66503</v>
      </c>
      <c r="N1247" s="2">
        <f t="shared" si="162"/>
        <v>66503</v>
      </c>
      <c r="O1247" s="96">
        <f t="shared" si="162"/>
        <v>66503</v>
      </c>
      <c r="P1247" s="2"/>
    </row>
    <row r="1248" spans="1:16" hidden="1" x14ac:dyDescent="0.2">
      <c r="A1248">
        <v>9739</v>
      </c>
      <c r="B1248">
        <v>1964</v>
      </c>
      <c r="C1248" s="47">
        <f t="shared" ca="1" si="156"/>
        <v>60</v>
      </c>
      <c r="D1248" s="2" t="s">
        <v>23</v>
      </c>
      <c r="E1248" s="2" t="s">
        <v>28</v>
      </c>
      <c r="F1248" s="2" t="s">
        <v>937</v>
      </c>
      <c r="G1248" s="4" t="str">
        <f t="shared" si="163"/>
        <v>27,938.00</v>
      </c>
      <c r="H1248" s="32">
        <f t="shared" si="157"/>
        <v>27938</v>
      </c>
      <c r="I1248" s="2">
        <v>10691</v>
      </c>
      <c r="J1248" s="2">
        <f t="shared" si="158"/>
        <v>27938</v>
      </c>
      <c r="K1248" s="2">
        <f t="shared" si="159"/>
        <v>27938</v>
      </c>
      <c r="L1248" s="2">
        <f t="shared" si="160"/>
        <v>27938</v>
      </c>
      <c r="M1248" s="2">
        <f t="shared" si="161"/>
        <v>27938</v>
      </c>
      <c r="N1248" s="2">
        <f t="shared" si="162"/>
        <v>27938</v>
      </c>
      <c r="O1248" s="96">
        <f t="shared" si="162"/>
        <v>27938</v>
      </c>
      <c r="P1248" s="2"/>
    </row>
    <row r="1249" spans="1:16" hidden="1" x14ac:dyDescent="0.2">
      <c r="A1249">
        <v>1829</v>
      </c>
      <c r="B1249">
        <v>1962</v>
      </c>
      <c r="C1249" s="47">
        <f t="shared" ca="1" si="156"/>
        <v>62</v>
      </c>
      <c r="D1249" s="2" t="s">
        <v>23</v>
      </c>
      <c r="E1249" s="2" t="s">
        <v>28</v>
      </c>
      <c r="F1249" s="2" t="s">
        <v>950</v>
      </c>
      <c r="G1249" s="4" t="str">
        <f t="shared" si="163"/>
        <v>69,267.00</v>
      </c>
      <c r="H1249" s="32">
        <f t="shared" si="157"/>
        <v>69267</v>
      </c>
      <c r="I1249" s="2">
        <v>9739</v>
      </c>
      <c r="J1249" s="2">
        <f t="shared" si="158"/>
        <v>69267</v>
      </c>
      <c r="K1249" s="2">
        <f t="shared" si="159"/>
        <v>69267</v>
      </c>
      <c r="L1249" s="2">
        <f t="shared" si="160"/>
        <v>69267</v>
      </c>
      <c r="M1249" s="2">
        <f t="shared" si="161"/>
        <v>69267</v>
      </c>
      <c r="N1249" s="2">
        <f t="shared" si="162"/>
        <v>69267</v>
      </c>
      <c r="O1249" s="96">
        <f t="shared" si="162"/>
        <v>69267</v>
      </c>
      <c r="P1249" s="2"/>
    </row>
    <row r="1250" spans="1:16" hidden="1" x14ac:dyDescent="0.2">
      <c r="A1250">
        <v>6260</v>
      </c>
      <c r="B1250">
        <v>1956</v>
      </c>
      <c r="C1250" s="47">
        <f t="shared" ca="1" si="156"/>
        <v>68</v>
      </c>
      <c r="D1250" s="2" t="s">
        <v>23</v>
      </c>
      <c r="E1250" s="2" t="s">
        <v>28</v>
      </c>
      <c r="F1250" s="2" t="s">
        <v>952</v>
      </c>
      <c r="G1250" s="4" t="str">
        <f t="shared" si="163"/>
        <v>68,281.00</v>
      </c>
      <c r="H1250" s="32">
        <f t="shared" si="157"/>
        <v>68281</v>
      </c>
      <c r="I1250" s="2">
        <v>1829</v>
      </c>
      <c r="J1250" s="2">
        <f t="shared" si="158"/>
        <v>68281</v>
      </c>
      <c r="K1250" s="2">
        <f t="shared" si="159"/>
        <v>68281</v>
      </c>
      <c r="L1250" s="2">
        <f t="shared" si="160"/>
        <v>68281</v>
      </c>
      <c r="M1250" s="2">
        <f t="shared" si="161"/>
        <v>68281</v>
      </c>
      <c r="N1250" s="2">
        <f t="shared" si="162"/>
        <v>68281</v>
      </c>
      <c r="O1250" s="96">
        <f t="shared" si="162"/>
        <v>68281</v>
      </c>
      <c r="P1250" s="2"/>
    </row>
    <row r="1251" spans="1:16" hidden="1" x14ac:dyDescent="0.2">
      <c r="A1251">
        <v>10448</v>
      </c>
      <c r="B1251">
        <v>1957</v>
      </c>
      <c r="C1251" s="47">
        <f t="shared" ca="1" si="156"/>
        <v>67</v>
      </c>
      <c r="D1251" s="2" t="s">
        <v>23</v>
      </c>
      <c r="E1251" s="2" t="s">
        <v>28</v>
      </c>
      <c r="F1251" s="2" t="s">
        <v>954</v>
      </c>
      <c r="G1251" s="4" t="str">
        <f t="shared" si="163"/>
        <v>48,526.00</v>
      </c>
      <c r="H1251" s="32">
        <f t="shared" si="157"/>
        <v>48526</v>
      </c>
      <c r="I1251" s="2">
        <v>6260</v>
      </c>
      <c r="J1251" s="2">
        <f t="shared" si="158"/>
        <v>48526</v>
      </c>
      <c r="K1251" s="2">
        <f t="shared" si="159"/>
        <v>48526</v>
      </c>
      <c r="L1251" s="2">
        <f t="shared" si="160"/>
        <v>48526</v>
      </c>
      <c r="M1251" s="2">
        <f t="shared" si="161"/>
        <v>48526</v>
      </c>
      <c r="N1251" s="2">
        <f t="shared" si="162"/>
        <v>48526</v>
      </c>
      <c r="O1251" s="96">
        <f t="shared" si="162"/>
        <v>48526</v>
      </c>
      <c r="P1251" s="2"/>
    </row>
    <row r="1252" spans="1:16" hidden="1" x14ac:dyDescent="0.2">
      <c r="A1252">
        <v>1343</v>
      </c>
      <c r="B1252">
        <v>1969</v>
      </c>
      <c r="C1252" s="47">
        <f t="shared" ca="1" si="156"/>
        <v>55</v>
      </c>
      <c r="D1252" s="2" t="s">
        <v>23</v>
      </c>
      <c r="E1252" s="2" t="s">
        <v>28</v>
      </c>
      <c r="F1252" s="2" t="s">
        <v>956</v>
      </c>
      <c r="G1252" s="4" t="str">
        <f t="shared" si="163"/>
        <v>90,273.00</v>
      </c>
      <c r="H1252" s="32">
        <f t="shared" si="157"/>
        <v>90273</v>
      </c>
      <c r="I1252" s="2">
        <v>10448</v>
      </c>
      <c r="J1252" s="2">
        <f t="shared" si="158"/>
        <v>90273</v>
      </c>
      <c r="K1252" s="2">
        <f t="shared" si="159"/>
        <v>90273</v>
      </c>
      <c r="L1252" s="2">
        <f t="shared" si="160"/>
        <v>90273</v>
      </c>
      <c r="M1252" s="2">
        <f t="shared" si="161"/>
        <v>90273</v>
      </c>
      <c r="N1252" s="2">
        <f t="shared" si="162"/>
        <v>90273</v>
      </c>
      <c r="O1252" s="96">
        <f t="shared" si="162"/>
        <v>90273</v>
      </c>
      <c r="P1252" s="2"/>
    </row>
    <row r="1253" spans="1:16" hidden="1" x14ac:dyDescent="0.2">
      <c r="A1253">
        <v>4749</v>
      </c>
      <c r="B1253">
        <v>1969</v>
      </c>
      <c r="C1253" s="47">
        <f t="shared" ca="1" si="156"/>
        <v>55</v>
      </c>
      <c r="D1253" s="2" t="s">
        <v>40</v>
      </c>
      <c r="E1253" s="2" t="s">
        <v>28</v>
      </c>
      <c r="F1253" s="2" t="s">
        <v>959</v>
      </c>
      <c r="G1253" s="4" t="str">
        <f t="shared" si="163"/>
        <v>79,761.00</v>
      </c>
      <c r="H1253" s="32">
        <f t="shared" si="157"/>
        <v>79761</v>
      </c>
      <c r="I1253" s="2">
        <v>1343</v>
      </c>
      <c r="J1253" s="2">
        <f t="shared" si="158"/>
        <v>79761</v>
      </c>
      <c r="K1253" s="2">
        <f t="shared" si="159"/>
        <v>79761</v>
      </c>
      <c r="L1253" s="2">
        <f t="shared" si="160"/>
        <v>79761</v>
      </c>
      <c r="M1253" s="2">
        <f t="shared" si="161"/>
        <v>79761</v>
      </c>
      <c r="N1253" s="2">
        <f t="shared" si="162"/>
        <v>79761</v>
      </c>
      <c r="O1253" s="96">
        <f t="shared" si="162"/>
        <v>79761</v>
      </c>
      <c r="P1253" s="2"/>
    </row>
    <row r="1254" spans="1:16" hidden="1" x14ac:dyDescent="0.2">
      <c r="A1254">
        <v>531</v>
      </c>
      <c r="B1254">
        <v>1955</v>
      </c>
      <c r="C1254" s="47">
        <f t="shared" ca="1" si="156"/>
        <v>69</v>
      </c>
      <c r="D1254" s="2" t="s">
        <v>23</v>
      </c>
      <c r="E1254" s="2" t="s">
        <v>28</v>
      </c>
      <c r="F1254" s="2" t="s">
        <v>964</v>
      </c>
      <c r="G1254" s="4" t="str">
        <f t="shared" si="163"/>
        <v>10,245.00</v>
      </c>
      <c r="H1254" s="32">
        <f t="shared" si="157"/>
        <v>10245</v>
      </c>
      <c r="I1254" s="2">
        <v>4749</v>
      </c>
      <c r="J1254" s="2">
        <f t="shared" si="158"/>
        <v>10245</v>
      </c>
      <c r="K1254" s="2">
        <f t="shared" si="159"/>
        <v>10245</v>
      </c>
      <c r="L1254" s="2">
        <f t="shared" si="160"/>
        <v>10245</v>
      </c>
      <c r="M1254" s="2">
        <f t="shared" si="161"/>
        <v>10245</v>
      </c>
      <c r="N1254" s="2">
        <f t="shared" si="162"/>
        <v>10245</v>
      </c>
      <c r="O1254" s="96">
        <f t="shared" si="162"/>
        <v>10245</v>
      </c>
      <c r="P1254" s="2"/>
    </row>
    <row r="1255" spans="1:16" hidden="1" x14ac:dyDescent="0.2">
      <c r="A1255">
        <v>6905</v>
      </c>
      <c r="B1255">
        <v>1995</v>
      </c>
      <c r="C1255" s="47">
        <f t="shared" ca="1" si="156"/>
        <v>29</v>
      </c>
      <c r="D1255" s="2" t="s">
        <v>23</v>
      </c>
      <c r="E1255" s="2" t="s">
        <v>28</v>
      </c>
      <c r="F1255" s="2" t="s">
        <v>967</v>
      </c>
      <c r="G1255" s="4" t="str">
        <f t="shared" si="163"/>
        <v>40,887.00</v>
      </c>
      <c r="H1255" s="32">
        <f t="shared" si="157"/>
        <v>40887</v>
      </c>
      <c r="I1255" s="2">
        <v>531</v>
      </c>
      <c r="J1255" s="2">
        <f t="shared" si="158"/>
        <v>40887</v>
      </c>
      <c r="K1255" s="2">
        <f t="shared" si="159"/>
        <v>40887</v>
      </c>
      <c r="L1255" s="2">
        <f t="shared" si="160"/>
        <v>40887</v>
      </c>
      <c r="M1255" s="2">
        <f t="shared" si="161"/>
        <v>40887</v>
      </c>
      <c r="N1255" s="2">
        <f t="shared" si="162"/>
        <v>40887</v>
      </c>
      <c r="O1255" s="96">
        <f t="shared" si="162"/>
        <v>40887</v>
      </c>
      <c r="P1255" s="2"/>
    </row>
    <row r="1256" spans="1:16" hidden="1" x14ac:dyDescent="0.2">
      <c r="A1256">
        <v>1045</v>
      </c>
      <c r="B1256">
        <v>1966</v>
      </c>
      <c r="C1256" s="47">
        <f t="shared" ca="1" si="156"/>
        <v>58</v>
      </c>
      <c r="D1256" s="2" t="s">
        <v>23</v>
      </c>
      <c r="E1256" s="2" t="s">
        <v>28</v>
      </c>
      <c r="F1256" s="2" t="s">
        <v>973</v>
      </c>
      <c r="G1256" s="4" t="str">
        <f t="shared" si="163"/>
        <v>67,384.00</v>
      </c>
      <c r="H1256" s="32">
        <f t="shared" si="157"/>
        <v>67384</v>
      </c>
      <c r="I1256" s="2">
        <v>6905</v>
      </c>
      <c r="J1256" s="2">
        <f t="shared" si="158"/>
        <v>67384</v>
      </c>
      <c r="K1256" s="2">
        <f t="shared" si="159"/>
        <v>67384</v>
      </c>
      <c r="L1256" s="2">
        <f t="shared" si="160"/>
        <v>67384</v>
      </c>
      <c r="M1256" s="2">
        <f t="shared" si="161"/>
        <v>67384</v>
      </c>
      <c r="N1256" s="2">
        <f t="shared" si="162"/>
        <v>67384</v>
      </c>
      <c r="O1256" s="96">
        <f t="shared" si="162"/>
        <v>67384</v>
      </c>
      <c r="P1256" s="2"/>
    </row>
    <row r="1257" spans="1:16" hidden="1" x14ac:dyDescent="0.2">
      <c r="A1257">
        <v>4012</v>
      </c>
      <c r="B1257">
        <v>1973</v>
      </c>
      <c r="C1257" s="47">
        <f t="shared" ca="1" si="156"/>
        <v>51</v>
      </c>
      <c r="D1257" s="2" t="s">
        <v>23</v>
      </c>
      <c r="E1257" s="2" t="s">
        <v>28</v>
      </c>
      <c r="F1257" s="2" t="s">
        <v>978</v>
      </c>
      <c r="G1257" s="4" t="str">
        <f t="shared" si="163"/>
        <v>79,146.00</v>
      </c>
      <c r="H1257" s="32">
        <f t="shared" si="157"/>
        <v>79146</v>
      </c>
      <c r="I1257" s="2">
        <v>1045</v>
      </c>
      <c r="J1257" s="2">
        <f t="shared" si="158"/>
        <v>79146</v>
      </c>
      <c r="K1257" s="2">
        <f t="shared" si="159"/>
        <v>79146</v>
      </c>
      <c r="L1257" s="2">
        <f t="shared" si="160"/>
        <v>79146</v>
      </c>
      <c r="M1257" s="2">
        <f t="shared" si="161"/>
        <v>79146</v>
      </c>
      <c r="N1257" s="2">
        <f t="shared" si="162"/>
        <v>79146</v>
      </c>
      <c r="O1257" s="96">
        <f t="shared" si="162"/>
        <v>79146</v>
      </c>
      <c r="P1257" s="2"/>
    </row>
    <row r="1258" spans="1:16" hidden="1" x14ac:dyDescent="0.2">
      <c r="A1258">
        <v>5529</v>
      </c>
      <c r="B1258">
        <v>1947</v>
      </c>
      <c r="C1258" s="47">
        <f t="shared" ca="1" si="156"/>
        <v>77</v>
      </c>
      <c r="D1258" s="2" t="s">
        <v>23</v>
      </c>
      <c r="E1258" s="2" t="s">
        <v>28</v>
      </c>
      <c r="F1258" s="2" t="s">
        <v>978</v>
      </c>
      <c r="G1258" s="4" t="str">
        <f t="shared" si="163"/>
        <v>79,146.00</v>
      </c>
      <c r="H1258" s="32">
        <f t="shared" si="157"/>
        <v>79146</v>
      </c>
      <c r="I1258" s="2">
        <v>4012</v>
      </c>
      <c r="J1258" s="2">
        <f t="shared" si="158"/>
        <v>79146</v>
      </c>
      <c r="K1258" s="2">
        <f t="shared" si="159"/>
        <v>79146</v>
      </c>
      <c r="L1258" s="2">
        <f t="shared" si="160"/>
        <v>79146</v>
      </c>
      <c r="M1258" s="2">
        <f t="shared" si="161"/>
        <v>79146</v>
      </c>
      <c r="N1258" s="2">
        <f t="shared" si="162"/>
        <v>79146</v>
      </c>
      <c r="O1258" s="96">
        <f t="shared" si="162"/>
        <v>79146</v>
      </c>
      <c r="P1258" s="2"/>
    </row>
    <row r="1259" spans="1:16" hidden="1" x14ac:dyDescent="0.2">
      <c r="A1259">
        <v>4001</v>
      </c>
      <c r="B1259">
        <v>1947</v>
      </c>
      <c r="C1259" s="47">
        <f t="shared" ca="1" si="156"/>
        <v>77</v>
      </c>
      <c r="D1259" s="2" t="s">
        <v>53</v>
      </c>
      <c r="E1259" s="2" t="s">
        <v>28</v>
      </c>
      <c r="F1259" s="2" t="s">
        <v>980</v>
      </c>
      <c r="G1259" s="4" t="str">
        <f t="shared" si="163"/>
        <v>36,143.00</v>
      </c>
      <c r="H1259" s="32">
        <f t="shared" si="157"/>
        <v>36143</v>
      </c>
      <c r="I1259" s="2">
        <v>5529</v>
      </c>
      <c r="J1259" s="2">
        <f t="shared" si="158"/>
        <v>36143</v>
      </c>
      <c r="K1259" s="2">
        <f t="shared" si="159"/>
        <v>36143</v>
      </c>
      <c r="L1259" s="2">
        <f t="shared" si="160"/>
        <v>36143</v>
      </c>
      <c r="M1259" s="2">
        <f t="shared" si="161"/>
        <v>36143</v>
      </c>
      <c r="N1259" s="2">
        <f t="shared" si="162"/>
        <v>36143</v>
      </c>
      <c r="O1259" s="96">
        <f t="shared" si="162"/>
        <v>36143</v>
      </c>
      <c r="P1259" s="2"/>
    </row>
    <row r="1260" spans="1:16" hidden="1" x14ac:dyDescent="0.2">
      <c r="A1260">
        <v>10420</v>
      </c>
      <c r="B1260">
        <v>1956</v>
      </c>
      <c r="C1260" s="47">
        <f t="shared" ca="1" si="156"/>
        <v>68</v>
      </c>
      <c r="D1260" s="2" t="s">
        <v>40</v>
      </c>
      <c r="E1260" s="2" t="s">
        <v>28</v>
      </c>
      <c r="F1260" s="2" t="s">
        <v>987</v>
      </c>
      <c r="G1260" s="4" t="str">
        <f t="shared" si="163"/>
        <v>26,518.00</v>
      </c>
      <c r="H1260" s="32">
        <f t="shared" si="157"/>
        <v>26518</v>
      </c>
      <c r="I1260" s="2">
        <v>4001</v>
      </c>
      <c r="J1260" s="2">
        <f t="shared" si="158"/>
        <v>26518</v>
      </c>
      <c r="K1260" s="2">
        <f t="shared" si="159"/>
        <v>26518</v>
      </c>
      <c r="L1260" s="2">
        <f t="shared" si="160"/>
        <v>26518</v>
      </c>
      <c r="M1260" s="2">
        <f t="shared" si="161"/>
        <v>26518</v>
      </c>
      <c r="N1260" s="2">
        <f t="shared" si="162"/>
        <v>26518</v>
      </c>
      <c r="O1260" s="96">
        <f t="shared" si="162"/>
        <v>26518</v>
      </c>
      <c r="P1260" s="2"/>
    </row>
    <row r="1261" spans="1:16" hidden="1" x14ac:dyDescent="0.2">
      <c r="A1261">
        <v>7723</v>
      </c>
      <c r="B1261">
        <v>1980</v>
      </c>
      <c r="C1261" s="47">
        <f t="shared" ca="1" si="156"/>
        <v>44</v>
      </c>
      <c r="D1261" s="2" t="s">
        <v>23</v>
      </c>
      <c r="E1261" s="2" t="s">
        <v>28</v>
      </c>
      <c r="F1261" s="2" t="s">
        <v>988</v>
      </c>
      <c r="G1261" s="4" t="str">
        <f t="shared" si="163"/>
        <v>91,065.00</v>
      </c>
      <c r="H1261" s="32">
        <f t="shared" si="157"/>
        <v>91065</v>
      </c>
      <c r="I1261" s="2">
        <v>10420</v>
      </c>
      <c r="J1261" s="2">
        <f t="shared" si="158"/>
        <v>91065</v>
      </c>
      <c r="K1261" s="2">
        <f t="shared" si="159"/>
        <v>91065</v>
      </c>
      <c r="L1261" s="2">
        <f t="shared" si="160"/>
        <v>91065</v>
      </c>
      <c r="M1261" s="2">
        <f t="shared" si="161"/>
        <v>91065</v>
      </c>
      <c r="N1261" s="2">
        <f t="shared" si="162"/>
        <v>91065</v>
      </c>
      <c r="O1261" s="96">
        <f t="shared" si="162"/>
        <v>91065</v>
      </c>
      <c r="P1261" s="2"/>
    </row>
    <row r="1262" spans="1:16" hidden="1" x14ac:dyDescent="0.2">
      <c r="A1262">
        <v>2963</v>
      </c>
      <c r="B1262">
        <v>1980</v>
      </c>
      <c r="C1262" s="47">
        <f t="shared" ca="1" si="156"/>
        <v>44</v>
      </c>
      <c r="D1262" s="2" t="s">
        <v>53</v>
      </c>
      <c r="E1262" s="2" t="s">
        <v>28</v>
      </c>
      <c r="F1262" s="2" t="s">
        <v>990</v>
      </c>
      <c r="G1262" s="4" t="str">
        <f t="shared" si="163"/>
        <v>45,183.00</v>
      </c>
      <c r="H1262" s="32">
        <f t="shared" si="157"/>
        <v>45183</v>
      </c>
      <c r="I1262" s="2">
        <v>7723</v>
      </c>
      <c r="J1262" s="2">
        <f t="shared" si="158"/>
        <v>45183</v>
      </c>
      <c r="K1262" s="2">
        <f t="shared" si="159"/>
        <v>45183</v>
      </c>
      <c r="L1262" s="2">
        <f t="shared" si="160"/>
        <v>45183</v>
      </c>
      <c r="M1262" s="2">
        <f t="shared" si="161"/>
        <v>45183</v>
      </c>
      <c r="N1262" s="2">
        <f t="shared" si="162"/>
        <v>45183</v>
      </c>
      <c r="O1262" s="96">
        <f t="shared" si="162"/>
        <v>45183</v>
      </c>
      <c r="P1262" s="2"/>
    </row>
    <row r="1263" spans="1:16" hidden="1" x14ac:dyDescent="0.2">
      <c r="A1263">
        <v>10634</v>
      </c>
      <c r="B1263">
        <v>1952</v>
      </c>
      <c r="C1263" s="47">
        <f t="shared" ca="1" si="156"/>
        <v>72</v>
      </c>
      <c r="D1263" s="2" t="s">
        <v>53</v>
      </c>
      <c r="E1263" s="2" t="s">
        <v>28</v>
      </c>
      <c r="F1263" s="2" t="s">
        <v>1008</v>
      </c>
      <c r="G1263" s="4" t="str">
        <f t="shared" si="163"/>
        <v>33,316.00</v>
      </c>
      <c r="H1263" s="32">
        <f t="shared" si="157"/>
        <v>33316</v>
      </c>
      <c r="I1263" s="2">
        <v>2963</v>
      </c>
      <c r="J1263" s="2">
        <f t="shared" si="158"/>
        <v>33316</v>
      </c>
      <c r="K1263" s="2">
        <f t="shared" si="159"/>
        <v>33316</v>
      </c>
      <c r="L1263" s="2">
        <f t="shared" si="160"/>
        <v>33316</v>
      </c>
      <c r="M1263" s="2">
        <f t="shared" si="161"/>
        <v>33316</v>
      </c>
      <c r="N1263" s="2">
        <f t="shared" si="162"/>
        <v>33316</v>
      </c>
      <c r="O1263" s="96">
        <f t="shared" si="162"/>
        <v>33316</v>
      </c>
      <c r="P1263" s="2"/>
    </row>
    <row r="1264" spans="1:16" hidden="1" x14ac:dyDescent="0.2">
      <c r="A1264">
        <v>5180</v>
      </c>
      <c r="B1264">
        <v>1969</v>
      </c>
      <c r="C1264" s="47">
        <f t="shared" ca="1" si="156"/>
        <v>55</v>
      </c>
      <c r="D1264" s="2" t="s">
        <v>53</v>
      </c>
      <c r="E1264" s="2" t="s">
        <v>28</v>
      </c>
      <c r="F1264" s="2" t="s">
        <v>1008</v>
      </c>
      <c r="G1264" s="4" t="str">
        <f t="shared" si="163"/>
        <v>33,316.00</v>
      </c>
      <c r="H1264" s="32">
        <f t="shared" si="157"/>
        <v>33316</v>
      </c>
      <c r="I1264" s="2">
        <v>10634</v>
      </c>
      <c r="J1264" s="2">
        <f t="shared" si="158"/>
        <v>33316</v>
      </c>
      <c r="K1264" s="2">
        <f t="shared" si="159"/>
        <v>33316</v>
      </c>
      <c r="L1264" s="2">
        <f t="shared" si="160"/>
        <v>33316</v>
      </c>
      <c r="M1264" s="2">
        <f t="shared" si="161"/>
        <v>33316</v>
      </c>
      <c r="N1264" s="2">
        <f t="shared" si="162"/>
        <v>33316</v>
      </c>
      <c r="O1264" s="96">
        <f t="shared" si="162"/>
        <v>33316</v>
      </c>
      <c r="P1264" s="2"/>
    </row>
    <row r="1265" spans="1:16" hidden="1" x14ac:dyDescent="0.2">
      <c r="A1265">
        <v>6866</v>
      </c>
      <c r="B1265">
        <v>1970</v>
      </c>
      <c r="C1265" s="47">
        <f t="shared" ca="1" si="156"/>
        <v>54</v>
      </c>
      <c r="D1265" s="2" t="s">
        <v>118</v>
      </c>
      <c r="E1265" s="2" t="s">
        <v>28</v>
      </c>
      <c r="F1265" s="2" t="s">
        <v>1009</v>
      </c>
      <c r="G1265" s="4" t="str">
        <f t="shared" si="163"/>
        <v>21,063.00</v>
      </c>
      <c r="H1265" s="32">
        <f t="shared" si="157"/>
        <v>21063</v>
      </c>
      <c r="I1265" s="2">
        <v>5180</v>
      </c>
      <c r="J1265" s="2">
        <f t="shared" si="158"/>
        <v>21063</v>
      </c>
      <c r="K1265" s="2">
        <f t="shared" si="159"/>
        <v>21063</v>
      </c>
      <c r="L1265" s="2">
        <f t="shared" si="160"/>
        <v>21063</v>
      </c>
      <c r="M1265" s="2">
        <f t="shared" si="161"/>
        <v>21063</v>
      </c>
      <c r="N1265" s="2">
        <f t="shared" si="162"/>
        <v>21063</v>
      </c>
      <c r="O1265" s="96">
        <f t="shared" si="162"/>
        <v>21063</v>
      </c>
      <c r="P1265" s="2"/>
    </row>
    <row r="1266" spans="1:16" hidden="1" x14ac:dyDescent="0.2">
      <c r="A1266">
        <v>1328</v>
      </c>
      <c r="B1266">
        <v>1983</v>
      </c>
      <c r="C1266" s="47">
        <f t="shared" ca="1" si="156"/>
        <v>41</v>
      </c>
      <c r="D1266" s="2" t="s">
        <v>23</v>
      </c>
      <c r="E1266" s="2" t="s">
        <v>28</v>
      </c>
      <c r="F1266" s="2" t="s">
        <v>1011</v>
      </c>
      <c r="G1266" s="4" t="str">
        <f t="shared" si="163"/>
        <v>33,697.00</v>
      </c>
      <c r="H1266" s="32">
        <f t="shared" si="157"/>
        <v>33697</v>
      </c>
      <c r="I1266" s="2">
        <v>6866</v>
      </c>
      <c r="J1266" s="2">
        <f t="shared" si="158"/>
        <v>33697</v>
      </c>
      <c r="K1266" s="2">
        <f t="shared" si="159"/>
        <v>33697</v>
      </c>
      <c r="L1266" s="2">
        <f t="shared" si="160"/>
        <v>33697</v>
      </c>
      <c r="M1266" s="2">
        <f t="shared" si="161"/>
        <v>33697</v>
      </c>
      <c r="N1266" s="2">
        <f t="shared" si="162"/>
        <v>33697</v>
      </c>
      <c r="O1266" s="96">
        <f t="shared" si="162"/>
        <v>33697</v>
      </c>
      <c r="P1266" s="2"/>
    </row>
    <row r="1267" spans="1:16" hidden="1" x14ac:dyDescent="0.2">
      <c r="A1267">
        <v>1139</v>
      </c>
      <c r="B1267">
        <v>1985</v>
      </c>
      <c r="C1267" s="47">
        <f t="shared" ca="1" si="156"/>
        <v>39</v>
      </c>
      <c r="D1267" s="2" t="s">
        <v>43</v>
      </c>
      <c r="E1267" s="2" t="s">
        <v>28</v>
      </c>
      <c r="F1267" s="2" t="s">
        <v>1024</v>
      </c>
      <c r="G1267" s="4" t="str">
        <f t="shared" si="163"/>
        <v>42,395.00</v>
      </c>
      <c r="H1267" s="32">
        <f t="shared" si="157"/>
        <v>42395</v>
      </c>
      <c r="I1267" s="2">
        <v>1328</v>
      </c>
      <c r="J1267" s="2">
        <f t="shared" si="158"/>
        <v>42395</v>
      </c>
      <c r="K1267" s="2">
        <f t="shared" si="159"/>
        <v>42395</v>
      </c>
      <c r="L1267" s="2">
        <f t="shared" si="160"/>
        <v>42395</v>
      </c>
      <c r="M1267" s="2">
        <f t="shared" si="161"/>
        <v>42395</v>
      </c>
      <c r="N1267" s="2">
        <f t="shared" si="162"/>
        <v>42395</v>
      </c>
      <c r="O1267" s="96">
        <f t="shared" si="162"/>
        <v>42395</v>
      </c>
      <c r="P1267" s="2"/>
    </row>
    <row r="1268" spans="1:16" hidden="1" x14ac:dyDescent="0.2">
      <c r="A1268">
        <v>4961</v>
      </c>
      <c r="B1268">
        <v>1975</v>
      </c>
      <c r="C1268" s="47">
        <f t="shared" ca="1" si="156"/>
        <v>49</v>
      </c>
      <c r="D1268" s="2" t="s">
        <v>23</v>
      </c>
      <c r="E1268" s="2" t="s">
        <v>28</v>
      </c>
      <c r="F1268" s="2" t="s">
        <v>1029</v>
      </c>
      <c r="G1268" s="4" t="str">
        <f t="shared" si="163"/>
        <v>55,801.00</v>
      </c>
      <c r="H1268" s="32">
        <f t="shared" si="157"/>
        <v>55801</v>
      </c>
      <c r="I1268" s="2">
        <v>1139</v>
      </c>
      <c r="J1268" s="2">
        <f t="shared" si="158"/>
        <v>55801</v>
      </c>
      <c r="K1268" s="2">
        <f t="shared" si="159"/>
        <v>55801</v>
      </c>
      <c r="L1268" s="2">
        <f t="shared" si="160"/>
        <v>55801</v>
      </c>
      <c r="M1268" s="2">
        <f t="shared" si="161"/>
        <v>55801</v>
      </c>
      <c r="N1268" s="2">
        <f t="shared" si="162"/>
        <v>55801</v>
      </c>
      <c r="O1268" s="96">
        <f t="shared" si="162"/>
        <v>55801</v>
      </c>
      <c r="P1268" s="2"/>
    </row>
    <row r="1269" spans="1:16" hidden="1" x14ac:dyDescent="0.2">
      <c r="A1269">
        <v>5177</v>
      </c>
      <c r="B1269">
        <v>1975</v>
      </c>
      <c r="C1269" s="47">
        <f t="shared" ca="1" si="156"/>
        <v>49</v>
      </c>
      <c r="D1269" s="2" t="s">
        <v>23</v>
      </c>
      <c r="E1269" s="2" t="s">
        <v>28</v>
      </c>
      <c r="F1269" s="2" t="s">
        <v>1033</v>
      </c>
      <c r="G1269" s="4" t="str">
        <f t="shared" si="163"/>
        <v>69,627.00</v>
      </c>
      <c r="H1269" s="32">
        <f t="shared" si="157"/>
        <v>69627</v>
      </c>
      <c r="I1269" s="2">
        <v>4961</v>
      </c>
      <c r="J1269" s="2">
        <f t="shared" si="158"/>
        <v>69627</v>
      </c>
      <c r="K1269" s="2">
        <f t="shared" si="159"/>
        <v>69627</v>
      </c>
      <c r="L1269" s="2">
        <f t="shared" si="160"/>
        <v>69627</v>
      </c>
      <c r="M1269" s="2">
        <f t="shared" si="161"/>
        <v>69627</v>
      </c>
      <c r="N1269" s="2">
        <f t="shared" si="162"/>
        <v>69627</v>
      </c>
      <c r="O1269" s="96">
        <f t="shared" si="162"/>
        <v>69627</v>
      </c>
      <c r="P1269" s="2"/>
    </row>
    <row r="1270" spans="1:16" hidden="1" x14ac:dyDescent="0.2">
      <c r="A1270">
        <v>2075</v>
      </c>
      <c r="B1270">
        <v>1970</v>
      </c>
      <c r="C1270" s="47">
        <f t="shared" ca="1" si="156"/>
        <v>54</v>
      </c>
      <c r="D1270" s="2" t="s">
        <v>40</v>
      </c>
      <c r="E1270" s="2" t="s">
        <v>28</v>
      </c>
      <c r="F1270" s="2" t="s">
        <v>1038</v>
      </c>
      <c r="G1270" s="4" t="str">
        <f t="shared" si="163"/>
        <v>30,899.00</v>
      </c>
      <c r="H1270" s="32">
        <f t="shared" si="157"/>
        <v>30899</v>
      </c>
      <c r="I1270" s="2">
        <v>5177</v>
      </c>
      <c r="J1270" s="2">
        <f t="shared" si="158"/>
        <v>30899</v>
      </c>
      <c r="K1270" s="2">
        <f t="shared" si="159"/>
        <v>30899</v>
      </c>
      <c r="L1270" s="2">
        <f t="shared" si="160"/>
        <v>30899</v>
      </c>
      <c r="M1270" s="2">
        <f t="shared" si="161"/>
        <v>30899</v>
      </c>
      <c r="N1270" s="2">
        <f t="shared" si="162"/>
        <v>30899</v>
      </c>
      <c r="O1270" s="96">
        <f t="shared" si="162"/>
        <v>30899</v>
      </c>
      <c r="P1270" s="2"/>
    </row>
    <row r="1271" spans="1:16" hidden="1" x14ac:dyDescent="0.2">
      <c r="A1271">
        <v>3428</v>
      </c>
      <c r="B1271">
        <v>1992</v>
      </c>
      <c r="C1271" s="47">
        <f t="shared" ca="1" si="156"/>
        <v>32</v>
      </c>
      <c r="D1271" s="2" t="s">
        <v>40</v>
      </c>
      <c r="E1271" s="2" t="s">
        <v>28</v>
      </c>
      <c r="F1271" s="2" t="s">
        <v>1042</v>
      </c>
      <c r="G1271" s="4" t="str">
        <f t="shared" si="163"/>
        <v>49,667.00</v>
      </c>
      <c r="H1271" s="32">
        <f t="shared" si="157"/>
        <v>49667</v>
      </c>
      <c r="I1271" s="2">
        <v>2075</v>
      </c>
      <c r="J1271" s="2">
        <f t="shared" si="158"/>
        <v>49667</v>
      </c>
      <c r="K1271" s="2">
        <f t="shared" si="159"/>
        <v>49667</v>
      </c>
      <c r="L1271" s="2">
        <f t="shared" si="160"/>
        <v>49667</v>
      </c>
      <c r="M1271" s="2">
        <f t="shared" si="161"/>
        <v>49667</v>
      </c>
      <c r="N1271" s="2">
        <f t="shared" si="162"/>
        <v>49667</v>
      </c>
      <c r="O1271" s="96">
        <f t="shared" si="162"/>
        <v>49667</v>
      </c>
      <c r="P1271" s="2"/>
    </row>
    <row r="1272" spans="1:16" hidden="1" x14ac:dyDescent="0.2">
      <c r="A1272">
        <v>4500</v>
      </c>
      <c r="B1272">
        <v>1992</v>
      </c>
      <c r="C1272" s="47">
        <f t="shared" ca="1" si="156"/>
        <v>32</v>
      </c>
      <c r="D1272" s="2" t="s">
        <v>53</v>
      </c>
      <c r="E1272" s="2" t="s">
        <v>28</v>
      </c>
      <c r="F1272" s="2" t="s">
        <v>1055</v>
      </c>
      <c r="G1272" s="4" t="str">
        <f t="shared" si="163"/>
        <v>89,616.00</v>
      </c>
      <c r="H1272" s="32">
        <f t="shared" si="157"/>
        <v>89616</v>
      </c>
      <c r="I1272" s="2">
        <v>3428</v>
      </c>
      <c r="J1272" s="2">
        <f t="shared" si="158"/>
        <v>89616</v>
      </c>
      <c r="K1272" s="2">
        <f t="shared" si="159"/>
        <v>89616</v>
      </c>
      <c r="L1272" s="2">
        <f t="shared" si="160"/>
        <v>89616</v>
      </c>
      <c r="M1272" s="2">
        <f t="shared" si="161"/>
        <v>89616</v>
      </c>
      <c r="N1272" s="2">
        <f t="shared" si="162"/>
        <v>89616</v>
      </c>
      <c r="O1272" s="96">
        <f t="shared" si="162"/>
        <v>89616</v>
      </c>
      <c r="P1272" s="2"/>
    </row>
    <row r="1273" spans="1:16" hidden="1" x14ac:dyDescent="0.2">
      <c r="A1273">
        <v>7369</v>
      </c>
      <c r="B1273">
        <v>1982</v>
      </c>
      <c r="C1273" s="47">
        <f t="shared" ca="1" si="156"/>
        <v>42</v>
      </c>
      <c r="D1273" s="2" t="s">
        <v>23</v>
      </c>
      <c r="E1273" s="2" t="s">
        <v>28</v>
      </c>
      <c r="F1273" s="2" t="s">
        <v>1063</v>
      </c>
      <c r="G1273" s="4" t="str">
        <f t="shared" si="163"/>
        <v>39,660.00</v>
      </c>
      <c r="H1273" s="32">
        <f t="shared" si="157"/>
        <v>39660</v>
      </c>
      <c r="I1273" s="2">
        <v>4500</v>
      </c>
      <c r="J1273" s="2">
        <f t="shared" si="158"/>
        <v>39660</v>
      </c>
      <c r="K1273" s="2">
        <f t="shared" si="159"/>
        <v>39660</v>
      </c>
      <c r="L1273" s="2">
        <f t="shared" si="160"/>
        <v>39660</v>
      </c>
      <c r="M1273" s="2">
        <f t="shared" si="161"/>
        <v>39660</v>
      </c>
      <c r="N1273" s="2">
        <f t="shared" si="162"/>
        <v>39660</v>
      </c>
      <c r="O1273" s="96">
        <f t="shared" si="162"/>
        <v>39660</v>
      </c>
      <c r="P1273" s="2"/>
    </row>
    <row r="1274" spans="1:16" hidden="1" x14ac:dyDescent="0.2">
      <c r="A1274">
        <v>4381</v>
      </c>
      <c r="B1274">
        <v>1972</v>
      </c>
      <c r="C1274" s="47">
        <f t="shared" ca="1" si="156"/>
        <v>52</v>
      </c>
      <c r="D1274" s="2" t="s">
        <v>23</v>
      </c>
      <c r="E1274" s="2" t="s">
        <v>28</v>
      </c>
      <c r="F1274" s="2" t="s">
        <v>1069</v>
      </c>
      <c r="G1274" s="4" t="str">
        <f t="shared" si="163"/>
        <v>15,033.00</v>
      </c>
      <c r="H1274" s="32">
        <f t="shared" si="157"/>
        <v>15033</v>
      </c>
      <c r="I1274" s="2">
        <v>7369</v>
      </c>
      <c r="J1274" s="2">
        <f t="shared" si="158"/>
        <v>15033</v>
      </c>
      <c r="K1274" s="2">
        <f t="shared" si="159"/>
        <v>15033</v>
      </c>
      <c r="L1274" s="2">
        <f t="shared" si="160"/>
        <v>15033</v>
      </c>
      <c r="M1274" s="2">
        <f t="shared" si="161"/>
        <v>15033</v>
      </c>
      <c r="N1274" s="2">
        <f t="shared" si="162"/>
        <v>15033</v>
      </c>
      <c r="O1274" s="96">
        <f t="shared" si="162"/>
        <v>15033</v>
      </c>
      <c r="P1274" s="2"/>
    </row>
    <row r="1275" spans="1:16" hidden="1" x14ac:dyDescent="0.2">
      <c r="A1275">
        <v>9964</v>
      </c>
      <c r="B1275">
        <v>1980</v>
      </c>
      <c r="C1275" s="47">
        <f t="shared" ca="1" si="156"/>
        <v>44</v>
      </c>
      <c r="D1275" s="2" t="s">
        <v>23</v>
      </c>
      <c r="E1275" s="2" t="s">
        <v>28</v>
      </c>
      <c r="F1275" s="2" t="s">
        <v>1084</v>
      </c>
      <c r="G1275" s="4" t="str">
        <f t="shared" si="163"/>
        <v>79,607.00</v>
      </c>
      <c r="H1275" s="32">
        <f t="shared" si="157"/>
        <v>79607</v>
      </c>
      <c r="I1275" s="2">
        <v>4381</v>
      </c>
      <c r="J1275" s="2">
        <f t="shared" si="158"/>
        <v>79607</v>
      </c>
      <c r="K1275" s="2">
        <f t="shared" si="159"/>
        <v>79607</v>
      </c>
      <c r="L1275" s="2">
        <f t="shared" si="160"/>
        <v>79607</v>
      </c>
      <c r="M1275" s="2">
        <f t="shared" si="161"/>
        <v>79607</v>
      </c>
      <c r="N1275" s="2">
        <f t="shared" si="162"/>
        <v>79607</v>
      </c>
      <c r="O1275" s="96">
        <f t="shared" si="162"/>
        <v>79607</v>
      </c>
      <c r="P1275" s="2"/>
    </row>
    <row r="1276" spans="1:16" hidden="1" x14ac:dyDescent="0.2">
      <c r="A1276">
        <v>1630</v>
      </c>
      <c r="B1276">
        <v>1980</v>
      </c>
      <c r="C1276" s="47">
        <f t="shared" ca="1" si="156"/>
        <v>44</v>
      </c>
      <c r="D1276" s="2" t="s">
        <v>23</v>
      </c>
      <c r="E1276" s="2" t="s">
        <v>28</v>
      </c>
      <c r="F1276" s="2" t="s">
        <v>862</v>
      </c>
      <c r="G1276" s="4" t="str">
        <f t="shared" si="163"/>
        <v>46,344.00</v>
      </c>
      <c r="H1276" s="32">
        <f t="shared" si="157"/>
        <v>46344</v>
      </c>
      <c r="I1276" s="2">
        <v>9964</v>
      </c>
      <c r="J1276" s="2">
        <f t="shared" si="158"/>
        <v>46344</v>
      </c>
      <c r="K1276" s="2">
        <f t="shared" si="159"/>
        <v>46344</v>
      </c>
      <c r="L1276" s="2">
        <f t="shared" si="160"/>
        <v>46344</v>
      </c>
      <c r="M1276" s="2">
        <f t="shared" si="161"/>
        <v>46344</v>
      </c>
      <c r="N1276" s="2">
        <f t="shared" si="162"/>
        <v>46344</v>
      </c>
      <c r="O1276" s="96">
        <f t="shared" si="162"/>
        <v>46344</v>
      </c>
      <c r="P1276" s="2"/>
    </row>
    <row r="1277" spans="1:16" hidden="1" x14ac:dyDescent="0.2">
      <c r="A1277">
        <v>5012</v>
      </c>
      <c r="B1277">
        <v>1990</v>
      </c>
      <c r="C1277" s="47">
        <f t="shared" ca="1" si="156"/>
        <v>34</v>
      </c>
      <c r="D1277" s="2" t="s">
        <v>40</v>
      </c>
      <c r="E1277" s="2" t="s">
        <v>28</v>
      </c>
      <c r="F1277" s="2" t="s">
        <v>1096</v>
      </c>
      <c r="G1277" s="4" t="str">
        <f t="shared" si="163"/>
        <v>69,759.00</v>
      </c>
      <c r="H1277" s="32">
        <f t="shared" si="157"/>
        <v>69759</v>
      </c>
      <c r="I1277" s="2">
        <v>1630</v>
      </c>
      <c r="J1277" s="2">
        <f t="shared" si="158"/>
        <v>69759</v>
      </c>
      <c r="K1277" s="2">
        <f t="shared" si="159"/>
        <v>69759</v>
      </c>
      <c r="L1277" s="2">
        <f t="shared" si="160"/>
        <v>69759</v>
      </c>
      <c r="M1277" s="2">
        <f t="shared" si="161"/>
        <v>69759</v>
      </c>
      <c r="N1277" s="2">
        <f t="shared" si="162"/>
        <v>69759</v>
      </c>
      <c r="O1277" s="96">
        <f t="shared" si="162"/>
        <v>69759</v>
      </c>
      <c r="P1277" s="2"/>
    </row>
    <row r="1278" spans="1:16" hidden="1" x14ac:dyDescent="0.2">
      <c r="A1278">
        <v>6918</v>
      </c>
      <c r="B1278">
        <v>1990</v>
      </c>
      <c r="C1278" s="47">
        <f t="shared" ca="1" si="156"/>
        <v>34</v>
      </c>
      <c r="D1278" s="2" t="s">
        <v>43</v>
      </c>
      <c r="E1278" s="2" t="s">
        <v>28</v>
      </c>
      <c r="F1278" s="2" t="s">
        <v>1100</v>
      </c>
      <c r="G1278" s="4" t="str">
        <f t="shared" si="163"/>
        <v>75,342.00</v>
      </c>
      <c r="H1278" s="32">
        <f t="shared" si="157"/>
        <v>75342</v>
      </c>
      <c r="I1278" s="2">
        <v>5012</v>
      </c>
      <c r="J1278" s="2">
        <f t="shared" si="158"/>
        <v>75342</v>
      </c>
      <c r="K1278" s="2">
        <f t="shared" si="159"/>
        <v>75342</v>
      </c>
      <c r="L1278" s="2">
        <f t="shared" si="160"/>
        <v>75342</v>
      </c>
      <c r="M1278" s="2">
        <f t="shared" si="161"/>
        <v>75342</v>
      </c>
      <c r="N1278" s="2">
        <f t="shared" si="162"/>
        <v>75342</v>
      </c>
      <c r="O1278" s="96">
        <f t="shared" si="162"/>
        <v>75342</v>
      </c>
      <c r="P1278" s="2"/>
    </row>
    <row r="1279" spans="1:16" hidden="1" x14ac:dyDescent="0.2">
      <c r="A1279">
        <v>7822</v>
      </c>
      <c r="B1279">
        <v>1977</v>
      </c>
      <c r="C1279" s="47">
        <f t="shared" ca="1" si="156"/>
        <v>47</v>
      </c>
      <c r="D1279" s="2" t="s">
        <v>40</v>
      </c>
      <c r="E1279" s="2" t="s">
        <v>28</v>
      </c>
      <c r="F1279" s="2" t="s">
        <v>1107</v>
      </c>
      <c r="G1279" s="4" t="str">
        <f t="shared" si="163"/>
        <v>42,710.00</v>
      </c>
      <c r="H1279" s="32">
        <f t="shared" si="157"/>
        <v>42710</v>
      </c>
      <c r="I1279" s="2">
        <v>6918</v>
      </c>
      <c r="J1279" s="2">
        <f t="shared" si="158"/>
        <v>42710</v>
      </c>
      <c r="K1279" s="2">
        <f t="shared" si="159"/>
        <v>42710</v>
      </c>
      <c r="L1279" s="2">
        <f t="shared" si="160"/>
        <v>42710</v>
      </c>
      <c r="M1279" s="2">
        <f t="shared" si="161"/>
        <v>42710</v>
      </c>
      <c r="N1279" s="2">
        <f t="shared" si="162"/>
        <v>42710</v>
      </c>
      <c r="O1279" s="96">
        <f t="shared" si="162"/>
        <v>42710</v>
      </c>
      <c r="P1279" s="2"/>
    </row>
    <row r="1280" spans="1:16" hidden="1" x14ac:dyDescent="0.2">
      <c r="A1280">
        <v>10156</v>
      </c>
      <c r="B1280">
        <v>1976</v>
      </c>
      <c r="C1280" s="47">
        <f t="shared" ca="1" si="156"/>
        <v>48</v>
      </c>
      <c r="D1280" s="2" t="s">
        <v>23</v>
      </c>
      <c r="E1280" s="2" t="s">
        <v>28</v>
      </c>
      <c r="F1280" s="2" t="s">
        <v>1118</v>
      </c>
      <c r="G1280" s="4" t="str">
        <f t="shared" si="163"/>
        <v>20,587.00</v>
      </c>
      <c r="H1280" s="32">
        <f t="shared" si="157"/>
        <v>20587</v>
      </c>
      <c r="I1280" s="2">
        <v>7822</v>
      </c>
      <c r="J1280" s="2">
        <f t="shared" si="158"/>
        <v>20587</v>
      </c>
      <c r="K1280" s="2">
        <f t="shared" si="159"/>
        <v>20587</v>
      </c>
      <c r="L1280" s="2">
        <f t="shared" si="160"/>
        <v>20587</v>
      </c>
      <c r="M1280" s="2">
        <f t="shared" si="161"/>
        <v>20587</v>
      </c>
      <c r="N1280" s="2">
        <f t="shared" si="162"/>
        <v>20587</v>
      </c>
      <c r="O1280" s="96">
        <f t="shared" si="162"/>
        <v>20587</v>
      </c>
      <c r="P1280" s="2"/>
    </row>
    <row r="1281" spans="1:16" hidden="1" x14ac:dyDescent="0.2">
      <c r="A1281">
        <v>3033</v>
      </c>
      <c r="B1281">
        <v>1964</v>
      </c>
      <c r="C1281" s="47">
        <f t="shared" ca="1" si="156"/>
        <v>60</v>
      </c>
      <c r="D1281" s="2" t="s">
        <v>23</v>
      </c>
      <c r="E1281" s="2" t="s">
        <v>28</v>
      </c>
      <c r="F1281" s="2" t="s">
        <v>1118</v>
      </c>
      <c r="G1281" s="4" t="str">
        <f t="shared" si="163"/>
        <v>20,587.00</v>
      </c>
      <c r="H1281" s="32">
        <f t="shared" si="157"/>
        <v>20587</v>
      </c>
      <c r="I1281" s="2">
        <v>10156</v>
      </c>
      <c r="J1281" s="2">
        <f t="shared" si="158"/>
        <v>20587</v>
      </c>
      <c r="K1281" s="2">
        <f t="shared" si="159"/>
        <v>20587</v>
      </c>
      <c r="L1281" s="2">
        <f t="shared" si="160"/>
        <v>20587</v>
      </c>
      <c r="M1281" s="2">
        <f t="shared" si="161"/>
        <v>20587</v>
      </c>
      <c r="N1281" s="2">
        <f t="shared" si="162"/>
        <v>20587</v>
      </c>
      <c r="O1281" s="96">
        <f t="shared" si="162"/>
        <v>20587</v>
      </c>
      <c r="P1281" s="2"/>
    </row>
    <row r="1282" spans="1:16" hidden="1" x14ac:dyDescent="0.2">
      <c r="A1282">
        <v>4119</v>
      </c>
      <c r="B1282">
        <v>1964</v>
      </c>
      <c r="C1282" s="47">
        <f t="shared" ca="1" si="156"/>
        <v>60</v>
      </c>
      <c r="D1282" s="2" t="s">
        <v>40</v>
      </c>
      <c r="E1282" s="2" t="s">
        <v>28</v>
      </c>
      <c r="F1282" s="2" t="s">
        <v>1127</v>
      </c>
      <c r="G1282" s="4" t="str">
        <f t="shared" si="163"/>
        <v>27,238.00</v>
      </c>
      <c r="H1282" s="32">
        <f t="shared" si="157"/>
        <v>27238</v>
      </c>
      <c r="I1282" s="2">
        <v>3033</v>
      </c>
      <c r="J1282" s="2">
        <f t="shared" si="158"/>
        <v>27238</v>
      </c>
      <c r="K1282" s="2">
        <f t="shared" si="159"/>
        <v>27238</v>
      </c>
      <c r="L1282" s="2">
        <f t="shared" si="160"/>
        <v>27238</v>
      </c>
      <c r="M1282" s="2">
        <f t="shared" si="161"/>
        <v>27238</v>
      </c>
      <c r="N1282" s="2">
        <f t="shared" si="162"/>
        <v>27238</v>
      </c>
      <c r="O1282" s="96">
        <f t="shared" si="162"/>
        <v>27238</v>
      </c>
      <c r="P1282" s="2"/>
    </row>
    <row r="1283" spans="1:16" hidden="1" x14ac:dyDescent="0.2">
      <c r="A1283">
        <v>11110</v>
      </c>
      <c r="B1283">
        <v>1974</v>
      </c>
      <c r="C1283" s="47">
        <f t="shared" ca="1" si="156"/>
        <v>50</v>
      </c>
      <c r="D1283" s="2" t="s">
        <v>23</v>
      </c>
      <c r="E1283" s="2" t="s">
        <v>28</v>
      </c>
      <c r="F1283" s="2" t="s">
        <v>1128</v>
      </c>
      <c r="G1283" s="4" t="str">
        <f t="shared" si="163"/>
        <v>57,967.00</v>
      </c>
      <c r="H1283" s="32">
        <f t="shared" si="157"/>
        <v>57967</v>
      </c>
      <c r="I1283" s="2">
        <v>4119</v>
      </c>
      <c r="J1283" s="2">
        <f t="shared" si="158"/>
        <v>57967</v>
      </c>
      <c r="K1283" s="2">
        <f t="shared" si="159"/>
        <v>57967</v>
      </c>
      <c r="L1283" s="2">
        <f t="shared" si="160"/>
        <v>57967</v>
      </c>
      <c r="M1283" s="2">
        <f t="shared" si="161"/>
        <v>57967</v>
      </c>
      <c r="N1283" s="2">
        <f t="shared" si="162"/>
        <v>57967</v>
      </c>
      <c r="O1283" s="96">
        <f t="shared" si="162"/>
        <v>57967</v>
      </c>
      <c r="P1283" s="2"/>
    </row>
    <row r="1284" spans="1:16" hidden="1" x14ac:dyDescent="0.2">
      <c r="A1284">
        <v>332</v>
      </c>
      <c r="B1284">
        <v>1958</v>
      </c>
      <c r="C1284" s="47">
        <f t="shared" ref="C1284:C1347" ca="1" si="164">(YEAR(NOW())-B1284)</f>
        <v>66</v>
      </c>
      <c r="D1284" s="2" t="s">
        <v>23</v>
      </c>
      <c r="E1284" s="2" t="s">
        <v>28</v>
      </c>
      <c r="F1284" s="2" t="s">
        <v>1140</v>
      </c>
      <c r="G1284" s="4" t="str">
        <f t="shared" si="163"/>
        <v>73,892.00</v>
      </c>
      <c r="H1284" s="32">
        <f t="shared" ref="H1284:H1347" si="165">VALUE(G1284)</f>
        <v>73892</v>
      </c>
      <c r="I1284" s="2">
        <v>11110</v>
      </c>
      <c r="J1284" s="2">
        <f t="shared" ref="J1284:J1347" si="166">IF(AND($D1284="Basic",$H1284&lt;10000),$V$29,$H1284)</f>
        <v>73892</v>
      </c>
      <c r="K1284" s="2">
        <f t="shared" ref="K1284:K1347" si="167">IF(AND($D1284="Graduation",J1284&lt;10000),$V$30,J1284)</f>
        <v>73892</v>
      </c>
      <c r="L1284" s="2">
        <f t="shared" ref="L1284:L1347" si="168">IF(AND($D1284="2n Cycle",K1284&lt;10000),$V$31,K1284)</f>
        <v>73892</v>
      </c>
      <c r="M1284" s="2">
        <f t="shared" ref="M1284:M1347" si="169">IF(AND($D1284="Master",L1284&lt;10000),$V$32,L1284)</f>
        <v>73892</v>
      </c>
      <c r="N1284" s="2">
        <f t="shared" ref="N1284:O1347" si="170">IF(AND($D1284="PhD",M1284&lt;10000),$V$33,M1284)</f>
        <v>73892</v>
      </c>
      <c r="O1284" s="96">
        <f t="shared" si="170"/>
        <v>73892</v>
      </c>
      <c r="P1284" s="2"/>
    </row>
    <row r="1285" spans="1:16" hidden="1" x14ac:dyDescent="0.2">
      <c r="A1285">
        <v>737</v>
      </c>
      <c r="B1285">
        <v>1950</v>
      </c>
      <c r="C1285" s="47">
        <f t="shared" ca="1" si="164"/>
        <v>74</v>
      </c>
      <c r="D1285" s="2" t="s">
        <v>40</v>
      </c>
      <c r="E1285" s="2" t="s">
        <v>28</v>
      </c>
      <c r="F1285" s="2" t="s">
        <v>1152</v>
      </c>
      <c r="G1285" s="4" t="str">
        <f t="shared" ref="G1285:G1348" si="171">REPLACE(F1285,1,1,"")</f>
        <v>68,126.00</v>
      </c>
      <c r="H1285" s="32">
        <f t="shared" si="165"/>
        <v>68126</v>
      </c>
      <c r="I1285" s="2">
        <v>332</v>
      </c>
      <c r="J1285" s="2">
        <f t="shared" si="166"/>
        <v>68126</v>
      </c>
      <c r="K1285" s="2">
        <f t="shared" si="167"/>
        <v>68126</v>
      </c>
      <c r="L1285" s="2">
        <f t="shared" si="168"/>
        <v>68126</v>
      </c>
      <c r="M1285" s="2">
        <f t="shared" si="169"/>
        <v>68126</v>
      </c>
      <c r="N1285" s="2">
        <f t="shared" si="170"/>
        <v>68126</v>
      </c>
      <c r="O1285" s="96">
        <f t="shared" si="170"/>
        <v>68126</v>
      </c>
      <c r="P1285" s="2"/>
    </row>
    <row r="1286" spans="1:16" hidden="1" x14ac:dyDescent="0.2">
      <c r="A1286">
        <v>10319</v>
      </c>
      <c r="B1286">
        <v>1972</v>
      </c>
      <c r="C1286" s="47">
        <f t="shared" ca="1" si="164"/>
        <v>52</v>
      </c>
      <c r="D1286" s="2" t="s">
        <v>23</v>
      </c>
      <c r="E1286" s="2" t="s">
        <v>28</v>
      </c>
      <c r="F1286" s="2" t="s">
        <v>1155</v>
      </c>
      <c r="G1286" s="4" t="str">
        <f t="shared" si="171"/>
        <v>26,576.00</v>
      </c>
      <c r="H1286" s="32">
        <f t="shared" si="165"/>
        <v>26576</v>
      </c>
      <c r="I1286" s="2">
        <v>737</v>
      </c>
      <c r="J1286" s="2">
        <f t="shared" si="166"/>
        <v>26576</v>
      </c>
      <c r="K1286" s="2">
        <f t="shared" si="167"/>
        <v>26576</v>
      </c>
      <c r="L1286" s="2">
        <f t="shared" si="168"/>
        <v>26576</v>
      </c>
      <c r="M1286" s="2">
        <f t="shared" si="169"/>
        <v>26576</v>
      </c>
      <c r="N1286" s="2">
        <f t="shared" si="170"/>
        <v>26576</v>
      </c>
      <c r="O1286" s="96">
        <f t="shared" si="170"/>
        <v>26576</v>
      </c>
      <c r="P1286" s="2"/>
    </row>
    <row r="1287" spans="1:16" hidden="1" x14ac:dyDescent="0.2">
      <c r="A1287">
        <v>2683</v>
      </c>
      <c r="B1287">
        <v>1970</v>
      </c>
      <c r="C1287" s="47">
        <f t="shared" ca="1" si="164"/>
        <v>54</v>
      </c>
      <c r="D1287" s="2" t="s">
        <v>23</v>
      </c>
      <c r="E1287" s="2" t="s">
        <v>28</v>
      </c>
      <c r="F1287" s="2" t="s">
        <v>1156</v>
      </c>
      <c r="G1287" s="4" t="str">
        <f t="shared" si="171"/>
        <v>75,825.00</v>
      </c>
      <c r="H1287" s="32">
        <f t="shared" si="165"/>
        <v>75825</v>
      </c>
      <c r="I1287" s="2">
        <v>10319</v>
      </c>
      <c r="J1287" s="2">
        <f t="shared" si="166"/>
        <v>75825</v>
      </c>
      <c r="K1287" s="2">
        <f t="shared" si="167"/>
        <v>75825</v>
      </c>
      <c r="L1287" s="2">
        <f t="shared" si="168"/>
        <v>75825</v>
      </c>
      <c r="M1287" s="2">
        <f t="shared" si="169"/>
        <v>75825</v>
      </c>
      <c r="N1287" s="2">
        <f t="shared" si="170"/>
        <v>75825</v>
      </c>
      <c r="O1287" s="96">
        <f t="shared" si="170"/>
        <v>75825</v>
      </c>
      <c r="P1287" s="2"/>
    </row>
    <row r="1288" spans="1:16" hidden="1" x14ac:dyDescent="0.2">
      <c r="A1288" s="6">
        <v>3445</v>
      </c>
      <c r="B1288" s="6">
        <v>1957</v>
      </c>
      <c r="C1288" s="48">
        <f t="shared" ca="1" si="164"/>
        <v>67</v>
      </c>
      <c r="D1288" s="5" t="s">
        <v>118</v>
      </c>
      <c r="E1288" s="5" t="s">
        <v>28</v>
      </c>
      <c r="F1288" s="5" t="s">
        <v>1162</v>
      </c>
      <c r="G1288" s="45" t="str">
        <f t="shared" si="171"/>
        <v>18,746.00</v>
      </c>
      <c r="H1288" s="46">
        <f t="shared" si="165"/>
        <v>18746</v>
      </c>
      <c r="I1288" s="2">
        <v>2683</v>
      </c>
      <c r="J1288" s="2">
        <f t="shared" si="166"/>
        <v>18746</v>
      </c>
      <c r="K1288" s="2">
        <f t="shared" si="167"/>
        <v>18746</v>
      </c>
      <c r="L1288" s="2">
        <f t="shared" si="168"/>
        <v>18746</v>
      </c>
      <c r="M1288" s="2">
        <f t="shared" si="169"/>
        <v>18746</v>
      </c>
      <c r="N1288" s="2">
        <f t="shared" si="170"/>
        <v>18746</v>
      </c>
      <c r="O1288" s="96">
        <f t="shared" si="170"/>
        <v>18746</v>
      </c>
      <c r="P1288" s="2"/>
    </row>
    <row r="1289" spans="1:16" hidden="1" x14ac:dyDescent="0.2">
      <c r="A1289">
        <v>10913</v>
      </c>
      <c r="B1289">
        <v>1985</v>
      </c>
      <c r="C1289" s="47">
        <f t="shared" ca="1" si="164"/>
        <v>39</v>
      </c>
      <c r="D1289" s="2" t="s">
        <v>40</v>
      </c>
      <c r="E1289" s="2" t="s">
        <v>28</v>
      </c>
      <c r="F1289" s="2" t="s">
        <v>1173</v>
      </c>
      <c r="G1289" s="4" t="str">
        <f t="shared" si="171"/>
        <v>39,684.00</v>
      </c>
      <c r="H1289" s="32">
        <f t="shared" si="165"/>
        <v>39684</v>
      </c>
      <c r="I1289" s="2">
        <v>3445</v>
      </c>
      <c r="J1289" s="2">
        <f t="shared" si="166"/>
        <v>39684</v>
      </c>
      <c r="K1289" s="2">
        <f t="shared" si="167"/>
        <v>39684</v>
      </c>
      <c r="L1289" s="2">
        <f t="shared" si="168"/>
        <v>39684</v>
      </c>
      <c r="M1289" s="2">
        <f t="shared" si="169"/>
        <v>39684</v>
      </c>
      <c r="N1289" s="2">
        <f t="shared" si="170"/>
        <v>39684</v>
      </c>
      <c r="O1289" s="96">
        <f t="shared" si="170"/>
        <v>39684</v>
      </c>
      <c r="P1289" s="2"/>
    </row>
    <row r="1290" spans="1:16" hidden="1" x14ac:dyDescent="0.2">
      <c r="A1290">
        <v>4427</v>
      </c>
      <c r="B1290">
        <v>1996</v>
      </c>
      <c r="C1290" s="47">
        <f t="shared" ca="1" si="164"/>
        <v>28</v>
      </c>
      <c r="D1290" s="2" t="s">
        <v>43</v>
      </c>
      <c r="E1290" s="2" t="s">
        <v>28</v>
      </c>
      <c r="F1290" s="2" t="s">
        <v>1185</v>
      </c>
      <c r="G1290" s="4" t="str">
        <f t="shared" si="171"/>
        <v>38,593.00</v>
      </c>
      <c r="H1290" s="32">
        <f t="shared" si="165"/>
        <v>38593</v>
      </c>
      <c r="I1290" s="2">
        <v>10913</v>
      </c>
      <c r="J1290" s="2">
        <f t="shared" si="166"/>
        <v>38593</v>
      </c>
      <c r="K1290" s="2">
        <f t="shared" si="167"/>
        <v>38593</v>
      </c>
      <c r="L1290" s="2">
        <f t="shared" si="168"/>
        <v>38593</v>
      </c>
      <c r="M1290" s="2">
        <f t="shared" si="169"/>
        <v>38593</v>
      </c>
      <c r="N1290" s="2">
        <f t="shared" si="170"/>
        <v>38593</v>
      </c>
      <c r="O1290" s="96">
        <f t="shared" si="170"/>
        <v>38593</v>
      </c>
      <c r="P1290" s="2"/>
    </row>
    <row r="1291" spans="1:16" hidden="1" x14ac:dyDescent="0.2">
      <c r="A1291">
        <v>8717</v>
      </c>
      <c r="B1291">
        <v>1976</v>
      </c>
      <c r="C1291" s="47">
        <f t="shared" ca="1" si="164"/>
        <v>48</v>
      </c>
      <c r="D1291" s="2" t="s">
        <v>43</v>
      </c>
      <c r="E1291" s="2" t="s">
        <v>28</v>
      </c>
      <c r="F1291" s="2" t="s">
        <v>1188</v>
      </c>
      <c r="G1291" s="4" t="str">
        <f t="shared" si="171"/>
        <v>45,889.00</v>
      </c>
      <c r="H1291" s="32">
        <f t="shared" si="165"/>
        <v>45889</v>
      </c>
      <c r="I1291" s="2">
        <v>4427</v>
      </c>
      <c r="J1291" s="2">
        <f t="shared" si="166"/>
        <v>45889</v>
      </c>
      <c r="K1291" s="2">
        <f t="shared" si="167"/>
        <v>45889</v>
      </c>
      <c r="L1291" s="2">
        <f t="shared" si="168"/>
        <v>45889</v>
      </c>
      <c r="M1291" s="2">
        <f t="shared" si="169"/>
        <v>45889</v>
      </c>
      <c r="N1291" s="2">
        <f t="shared" si="170"/>
        <v>45889</v>
      </c>
      <c r="O1291" s="96">
        <f t="shared" si="170"/>
        <v>45889</v>
      </c>
      <c r="P1291" s="2"/>
    </row>
    <row r="1292" spans="1:16" hidden="1" x14ac:dyDescent="0.2">
      <c r="A1292" s="6">
        <v>2066</v>
      </c>
      <c r="B1292" s="6">
        <v>1950</v>
      </c>
      <c r="C1292" s="48">
        <f t="shared" ca="1" si="164"/>
        <v>74</v>
      </c>
      <c r="D1292" s="5" t="s">
        <v>118</v>
      </c>
      <c r="E1292" s="5" t="s">
        <v>28</v>
      </c>
      <c r="F1292" s="5" t="s">
        <v>1190</v>
      </c>
      <c r="G1292" s="45" t="str">
        <f t="shared" si="171"/>
        <v>16,014.00</v>
      </c>
      <c r="H1292" s="46">
        <f t="shared" si="165"/>
        <v>16014</v>
      </c>
      <c r="I1292" s="2">
        <v>8717</v>
      </c>
      <c r="J1292" s="2">
        <f t="shared" si="166"/>
        <v>16014</v>
      </c>
      <c r="K1292" s="2">
        <f t="shared" si="167"/>
        <v>16014</v>
      </c>
      <c r="L1292" s="2">
        <f t="shared" si="168"/>
        <v>16014</v>
      </c>
      <c r="M1292" s="2">
        <f t="shared" si="169"/>
        <v>16014</v>
      </c>
      <c r="N1292" s="2">
        <f t="shared" si="170"/>
        <v>16014</v>
      </c>
      <c r="O1292" s="96">
        <f t="shared" si="170"/>
        <v>16014</v>
      </c>
      <c r="P1292" s="2"/>
    </row>
    <row r="1293" spans="1:16" hidden="1" x14ac:dyDescent="0.2">
      <c r="A1293">
        <v>3340</v>
      </c>
      <c r="B1293">
        <v>1978</v>
      </c>
      <c r="C1293" s="47">
        <f t="shared" ca="1" si="164"/>
        <v>46</v>
      </c>
      <c r="D1293" s="2" t="s">
        <v>53</v>
      </c>
      <c r="E1293" s="2" t="s">
        <v>28</v>
      </c>
      <c r="F1293" s="2" t="s">
        <v>1192</v>
      </c>
      <c r="G1293" s="4" t="str">
        <f t="shared" si="171"/>
        <v>70,893.00</v>
      </c>
      <c r="H1293" s="32">
        <f t="shared" si="165"/>
        <v>70893</v>
      </c>
      <c r="I1293" s="2">
        <v>2066</v>
      </c>
      <c r="J1293" s="2">
        <f t="shared" si="166"/>
        <v>70893</v>
      </c>
      <c r="K1293" s="2">
        <f t="shared" si="167"/>
        <v>70893</v>
      </c>
      <c r="L1293" s="2">
        <f t="shared" si="168"/>
        <v>70893</v>
      </c>
      <c r="M1293" s="2">
        <f t="shared" si="169"/>
        <v>70893</v>
      </c>
      <c r="N1293" s="2">
        <f t="shared" si="170"/>
        <v>70893</v>
      </c>
      <c r="O1293" s="96">
        <f t="shared" si="170"/>
        <v>70893</v>
      </c>
      <c r="P1293" s="2"/>
    </row>
    <row r="1294" spans="1:16" hidden="1" x14ac:dyDescent="0.2">
      <c r="A1294">
        <v>8685</v>
      </c>
      <c r="B1294">
        <v>1978</v>
      </c>
      <c r="C1294" s="47">
        <f t="shared" ca="1" si="164"/>
        <v>46</v>
      </c>
      <c r="D1294" s="2" t="s">
        <v>23</v>
      </c>
      <c r="E1294" s="2" t="s">
        <v>28</v>
      </c>
      <c r="F1294" s="2" t="s">
        <v>1194</v>
      </c>
      <c r="G1294" s="4" t="str">
        <f t="shared" si="171"/>
        <v>64,849.00</v>
      </c>
      <c r="H1294" s="32">
        <f t="shared" si="165"/>
        <v>64849</v>
      </c>
      <c r="I1294" s="2">
        <v>3340</v>
      </c>
      <c r="J1294" s="2">
        <f t="shared" si="166"/>
        <v>64849</v>
      </c>
      <c r="K1294" s="2">
        <f t="shared" si="167"/>
        <v>64849</v>
      </c>
      <c r="L1294" s="2">
        <f t="shared" si="168"/>
        <v>64849</v>
      </c>
      <c r="M1294" s="2">
        <f t="shared" si="169"/>
        <v>64849</v>
      </c>
      <c r="N1294" s="2">
        <f t="shared" si="170"/>
        <v>64849</v>
      </c>
      <c r="O1294" s="96">
        <f t="shared" si="170"/>
        <v>64849</v>
      </c>
      <c r="P1294" s="2"/>
    </row>
    <row r="1295" spans="1:16" hidden="1" x14ac:dyDescent="0.2">
      <c r="A1295">
        <v>4149</v>
      </c>
      <c r="B1295">
        <v>1949</v>
      </c>
      <c r="C1295" s="47">
        <f t="shared" ca="1" si="164"/>
        <v>75</v>
      </c>
      <c r="D1295" s="2" t="s">
        <v>43</v>
      </c>
      <c r="E1295" s="2" t="s">
        <v>28</v>
      </c>
      <c r="F1295" s="2" t="s">
        <v>1196</v>
      </c>
      <c r="G1295" s="4" t="str">
        <f t="shared" si="171"/>
        <v>80,617.00</v>
      </c>
      <c r="H1295" s="32">
        <f t="shared" si="165"/>
        <v>80617</v>
      </c>
      <c r="I1295" s="2">
        <v>8685</v>
      </c>
      <c r="J1295" s="2">
        <f t="shared" si="166"/>
        <v>80617</v>
      </c>
      <c r="K1295" s="2">
        <f t="shared" si="167"/>
        <v>80617</v>
      </c>
      <c r="L1295" s="2">
        <f t="shared" si="168"/>
        <v>80617</v>
      </c>
      <c r="M1295" s="2">
        <f t="shared" si="169"/>
        <v>80617</v>
      </c>
      <c r="N1295" s="2">
        <f t="shared" si="170"/>
        <v>80617</v>
      </c>
      <c r="O1295" s="96">
        <f t="shared" si="170"/>
        <v>80617</v>
      </c>
      <c r="P1295" s="2"/>
    </row>
    <row r="1296" spans="1:16" hidden="1" x14ac:dyDescent="0.2">
      <c r="A1296">
        <v>8726</v>
      </c>
      <c r="B1296">
        <v>1965</v>
      </c>
      <c r="C1296" s="47">
        <f t="shared" ca="1" si="164"/>
        <v>59</v>
      </c>
      <c r="D1296" s="2" t="s">
        <v>23</v>
      </c>
      <c r="E1296" s="2" t="s">
        <v>28</v>
      </c>
      <c r="F1296" s="2" t="s">
        <v>1203</v>
      </c>
      <c r="G1296" s="4" t="str">
        <f t="shared" si="171"/>
        <v>39,747.00</v>
      </c>
      <c r="H1296" s="32">
        <f t="shared" si="165"/>
        <v>39747</v>
      </c>
      <c r="I1296" s="2">
        <v>4149</v>
      </c>
      <c r="J1296" s="2">
        <f t="shared" si="166"/>
        <v>39747</v>
      </c>
      <c r="K1296" s="2">
        <f t="shared" si="167"/>
        <v>39747</v>
      </c>
      <c r="L1296" s="2">
        <f t="shared" si="168"/>
        <v>39747</v>
      </c>
      <c r="M1296" s="2">
        <f t="shared" si="169"/>
        <v>39747</v>
      </c>
      <c r="N1296" s="2">
        <f t="shared" si="170"/>
        <v>39747</v>
      </c>
      <c r="O1296" s="96">
        <f t="shared" si="170"/>
        <v>39747</v>
      </c>
      <c r="P1296" s="2"/>
    </row>
    <row r="1297" spans="1:16" hidden="1" x14ac:dyDescent="0.2">
      <c r="A1297">
        <v>2295</v>
      </c>
      <c r="B1297">
        <v>1955</v>
      </c>
      <c r="C1297" s="47">
        <f t="shared" ca="1" si="164"/>
        <v>69</v>
      </c>
      <c r="D1297" s="2" t="s">
        <v>40</v>
      </c>
      <c r="E1297" s="2" t="s">
        <v>28</v>
      </c>
      <c r="F1297" s="2" t="s">
        <v>1204</v>
      </c>
      <c r="G1297" s="4" t="str">
        <f t="shared" si="171"/>
        <v>34,554.00</v>
      </c>
      <c r="H1297" s="32">
        <f t="shared" si="165"/>
        <v>34554</v>
      </c>
      <c r="I1297" s="2">
        <v>8726</v>
      </c>
      <c r="J1297" s="2">
        <f t="shared" si="166"/>
        <v>34554</v>
      </c>
      <c r="K1297" s="2">
        <f t="shared" si="167"/>
        <v>34554</v>
      </c>
      <c r="L1297" s="2">
        <f t="shared" si="168"/>
        <v>34554</v>
      </c>
      <c r="M1297" s="2">
        <f t="shared" si="169"/>
        <v>34554</v>
      </c>
      <c r="N1297" s="2">
        <f t="shared" si="170"/>
        <v>34554</v>
      </c>
      <c r="O1297" s="96">
        <f t="shared" si="170"/>
        <v>34554</v>
      </c>
      <c r="P1297" s="2"/>
    </row>
    <row r="1298" spans="1:16" hidden="1" x14ac:dyDescent="0.2">
      <c r="A1298">
        <v>3283</v>
      </c>
      <c r="B1298">
        <v>1973</v>
      </c>
      <c r="C1298" s="47">
        <f t="shared" ca="1" si="164"/>
        <v>51</v>
      </c>
      <c r="D1298" s="2" t="s">
        <v>23</v>
      </c>
      <c r="E1298" s="2" t="s">
        <v>28</v>
      </c>
      <c r="F1298" s="2" t="s">
        <v>1211</v>
      </c>
      <c r="G1298" s="4" t="str">
        <f t="shared" si="171"/>
        <v>47,691.00</v>
      </c>
      <c r="H1298" s="32">
        <f t="shared" si="165"/>
        <v>47691</v>
      </c>
      <c r="I1298" s="2">
        <v>2295</v>
      </c>
      <c r="J1298" s="2">
        <f t="shared" si="166"/>
        <v>47691</v>
      </c>
      <c r="K1298" s="2">
        <f t="shared" si="167"/>
        <v>47691</v>
      </c>
      <c r="L1298" s="2">
        <f t="shared" si="168"/>
        <v>47691</v>
      </c>
      <c r="M1298" s="2">
        <f t="shared" si="169"/>
        <v>47691</v>
      </c>
      <c r="N1298" s="2">
        <f t="shared" si="170"/>
        <v>47691</v>
      </c>
      <c r="O1298" s="96">
        <f t="shared" si="170"/>
        <v>47691</v>
      </c>
      <c r="P1298" s="2"/>
    </row>
    <row r="1299" spans="1:16" hidden="1" x14ac:dyDescent="0.2">
      <c r="A1299">
        <v>1915</v>
      </c>
      <c r="B1299">
        <v>1952</v>
      </c>
      <c r="C1299" s="47">
        <f t="shared" ca="1" si="164"/>
        <v>72</v>
      </c>
      <c r="D1299" s="2" t="s">
        <v>23</v>
      </c>
      <c r="E1299" s="2" t="s">
        <v>28</v>
      </c>
      <c r="F1299" s="2" t="s">
        <v>1213</v>
      </c>
      <c r="G1299" s="4" t="str">
        <f t="shared" si="171"/>
        <v>72,504.00</v>
      </c>
      <c r="H1299" s="32">
        <f t="shared" si="165"/>
        <v>72504</v>
      </c>
      <c r="I1299" s="2">
        <v>3283</v>
      </c>
      <c r="J1299" s="2">
        <f t="shared" si="166"/>
        <v>72504</v>
      </c>
      <c r="K1299" s="2">
        <f t="shared" si="167"/>
        <v>72504</v>
      </c>
      <c r="L1299" s="2">
        <f t="shared" si="168"/>
        <v>72504</v>
      </c>
      <c r="M1299" s="2">
        <f t="shared" si="169"/>
        <v>72504</v>
      </c>
      <c r="N1299" s="2">
        <f t="shared" si="170"/>
        <v>72504</v>
      </c>
      <c r="O1299" s="96">
        <f t="shared" si="170"/>
        <v>72504</v>
      </c>
      <c r="P1299" s="2"/>
    </row>
    <row r="1300" spans="1:16" hidden="1" x14ac:dyDescent="0.2">
      <c r="A1300">
        <v>800</v>
      </c>
      <c r="B1300">
        <v>1961</v>
      </c>
      <c r="C1300" s="47">
        <f t="shared" ca="1" si="164"/>
        <v>63</v>
      </c>
      <c r="D1300" s="2" t="s">
        <v>43</v>
      </c>
      <c r="E1300" s="2" t="s">
        <v>28</v>
      </c>
      <c r="F1300" s="2" t="s">
        <v>1227</v>
      </c>
      <c r="G1300" s="4" t="str">
        <f t="shared" si="171"/>
        <v>89,572.00</v>
      </c>
      <c r="H1300" s="32">
        <f t="shared" si="165"/>
        <v>89572</v>
      </c>
      <c r="I1300" s="2">
        <v>1915</v>
      </c>
      <c r="J1300" s="2">
        <f t="shared" si="166"/>
        <v>89572</v>
      </c>
      <c r="K1300" s="2">
        <f t="shared" si="167"/>
        <v>89572</v>
      </c>
      <c r="L1300" s="2">
        <f t="shared" si="168"/>
        <v>89572</v>
      </c>
      <c r="M1300" s="2">
        <f t="shared" si="169"/>
        <v>89572</v>
      </c>
      <c r="N1300" s="2">
        <f t="shared" si="170"/>
        <v>89572</v>
      </c>
      <c r="O1300" s="96">
        <f t="shared" si="170"/>
        <v>89572</v>
      </c>
      <c r="P1300" s="2"/>
    </row>
    <row r="1301" spans="1:16" hidden="1" x14ac:dyDescent="0.2">
      <c r="A1301">
        <v>9166</v>
      </c>
      <c r="B1301">
        <v>1969</v>
      </c>
      <c r="C1301" s="47">
        <f t="shared" ca="1" si="164"/>
        <v>55</v>
      </c>
      <c r="D1301" s="2" t="s">
        <v>23</v>
      </c>
      <c r="E1301" s="2" t="s">
        <v>28</v>
      </c>
      <c r="F1301" s="2" t="s">
        <v>1228</v>
      </c>
      <c r="G1301" s="4" t="str">
        <f t="shared" si="171"/>
        <v>57,107.00</v>
      </c>
      <c r="H1301" s="32">
        <f t="shared" si="165"/>
        <v>57107</v>
      </c>
      <c r="I1301" s="2">
        <v>800</v>
      </c>
      <c r="J1301" s="2">
        <f t="shared" si="166"/>
        <v>57107</v>
      </c>
      <c r="K1301" s="2">
        <f t="shared" si="167"/>
        <v>57107</v>
      </c>
      <c r="L1301" s="2">
        <f t="shared" si="168"/>
        <v>57107</v>
      </c>
      <c r="M1301" s="2">
        <f t="shared" si="169"/>
        <v>57107</v>
      </c>
      <c r="N1301" s="2">
        <f t="shared" si="170"/>
        <v>57107</v>
      </c>
      <c r="O1301" s="96">
        <f t="shared" si="170"/>
        <v>57107</v>
      </c>
      <c r="P1301" s="2"/>
    </row>
    <row r="1302" spans="1:16" hidden="1" x14ac:dyDescent="0.2">
      <c r="A1302">
        <v>5147</v>
      </c>
      <c r="B1302">
        <v>1949</v>
      </c>
      <c r="C1302" s="47">
        <f t="shared" ca="1" si="164"/>
        <v>75</v>
      </c>
      <c r="D1302" s="2" t="s">
        <v>23</v>
      </c>
      <c r="E1302" s="2" t="s">
        <v>28</v>
      </c>
      <c r="F1302" s="2" t="s">
        <v>1230</v>
      </c>
      <c r="G1302" s="4" t="str">
        <f t="shared" si="171"/>
        <v>76,467.00</v>
      </c>
      <c r="H1302" s="32">
        <f t="shared" si="165"/>
        <v>76467</v>
      </c>
      <c r="I1302" s="2">
        <v>9166</v>
      </c>
      <c r="J1302" s="2">
        <f t="shared" si="166"/>
        <v>76467</v>
      </c>
      <c r="K1302" s="2">
        <f t="shared" si="167"/>
        <v>76467</v>
      </c>
      <c r="L1302" s="2">
        <f t="shared" si="168"/>
        <v>76467</v>
      </c>
      <c r="M1302" s="2">
        <f t="shared" si="169"/>
        <v>76467</v>
      </c>
      <c r="N1302" s="2">
        <f t="shared" si="170"/>
        <v>76467</v>
      </c>
      <c r="O1302" s="96">
        <f t="shared" si="170"/>
        <v>76467</v>
      </c>
      <c r="P1302" s="2"/>
    </row>
    <row r="1303" spans="1:16" hidden="1" x14ac:dyDescent="0.2">
      <c r="A1303">
        <v>13</v>
      </c>
      <c r="B1303">
        <v>1948</v>
      </c>
      <c r="C1303" s="47">
        <f t="shared" ca="1" si="164"/>
        <v>76</v>
      </c>
      <c r="D1303" s="2" t="s">
        <v>23</v>
      </c>
      <c r="E1303" s="2" t="s">
        <v>28</v>
      </c>
      <c r="F1303" s="2" t="s">
        <v>1233</v>
      </c>
      <c r="G1303" s="4" t="str">
        <f t="shared" si="171"/>
        <v>43,602.00</v>
      </c>
      <c r="H1303" s="32">
        <f t="shared" si="165"/>
        <v>43602</v>
      </c>
      <c r="I1303" s="2">
        <v>5147</v>
      </c>
      <c r="J1303" s="2">
        <f t="shared" si="166"/>
        <v>43602</v>
      </c>
      <c r="K1303" s="2">
        <f t="shared" si="167"/>
        <v>43602</v>
      </c>
      <c r="L1303" s="2">
        <f t="shared" si="168"/>
        <v>43602</v>
      </c>
      <c r="M1303" s="2">
        <f t="shared" si="169"/>
        <v>43602</v>
      </c>
      <c r="N1303" s="2">
        <f t="shared" si="170"/>
        <v>43602</v>
      </c>
      <c r="O1303" s="96">
        <f t="shared" si="170"/>
        <v>43602</v>
      </c>
      <c r="P1303" s="2"/>
    </row>
    <row r="1304" spans="1:16" hidden="1" x14ac:dyDescent="0.2">
      <c r="A1304">
        <v>8724</v>
      </c>
      <c r="B1304">
        <v>1983</v>
      </c>
      <c r="C1304" s="47">
        <f t="shared" ca="1" si="164"/>
        <v>41</v>
      </c>
      <c r="D1304" s="2" t="s">
        <v>23</v>
      </c>
      <c r="E1304" s="2" t="s">
        <v>28</v>
      </c>
      <c r="F1304" s="2" t="s">
        <v>1234</v>
      </c>
      <c r="G1304" s="4" t="str">
        <f t="shared" si="171"/>
        <v>38,643.00</v>
      </c>
      <c r="H1304" s="32">
        <f t="shared" si="165"/>
        <v>38643</v>
      </c>
      <c r="I1304" s="2">
        <v>13</v>
      </c>
      <c r="J1304" s="2">
        <f t="shared" si="166"/>
        <v>38643</v>
      </c>
      <c r="K1304" s="2">
        <f t="shared" si="167"/>
        <v>38643</v>
      </c>
      <c r="L1304" s="2">
        <f t="shared" si="168"/>
        <v>38643</v>
      </c>
      <c r="M1304" s="2">
        <f t="shared" si="169"/>
        <v>38643</v>
      </c>
      <c r="N1304" s="2">
        <f t="shared" si="170"/>
        <v>38643</v>
      </c>
      <c r="O1304" s="96">
        <f t="shared" si="170"/>
        <v>38643</v>
      </c>
      <c r="P1304" s="2"/>
    </row>
    <row r="1305" spans="1:16" hidden="1" x14ac:dyDescent="0.2">
      <c r="A1305">
        <v>9381</v>
      </c>
      <c r="B1305">
        <v>1979</v>
      </c>
      <c r="C1305" s="47">
        <f t="shared" ca="1" si="164"/>
        <v>45</v>
      </c>
      <c r="D1305" s="2" t="s">
        <v>23</v>
      </c>
      <c r="E1305" s="2" t="s">
        <v>28</v>
      </c>
      <c r="F1305" s="2" t="s">
        <v>1235</v>
      </c>
      <c r="G1305" s="4" t="str">
        <f t="shared" si="171"/>
        <v>49,090.00</v>
      </c>
      <c r="H1305" s="32">
        <f t="shared" si="165"/>
        <v>49090</v>
      </c>
      <c r="I1305" s="2">
        <v>8724</v>
      </c>
      <c r="J1305" s="2">
        <f t="shared" si="166"/>
        <v>49090</v>
      </c>
      <c r="K1305" s="2">
        <f t="shared" si="167"/>
        <v>49090</v>
      </c>
      <c r="L1305" s="2">
        <f t="shared" si="168"/>
        <v>49090</v>
      </c>
      <c r="M1305" s="2">
        <f t="shared" si="169"/>
        <v>49090</v>
      </c>
      <c r="N1305" s="2">
        <f t="shared" si="170"/>
        <v>49090</v>
      </c>
      <c r="O1305" s="96">
        <f t="shared" si="170"/>
        <v>49090</v>
      </c>
      <c r="P1305" s="2"/>
    </row>
    <row r="1306" spans="1:16" hidden="1" x14ac:dyDescent="0.2">
      <c r="A1306">
        <v>9384</v>
      </c>
      <c r="B1306">
        <v>1979</v>
      </c>
      <c r="C1306" s="47">
        <f t="shared" ca="1" si="164"/>
        <v>45</v>
      </c>
      <c r="D1306" s="2" t="s">
        <v>23</v>
      </c>
      <c r="E1306" s="2" t="s">
        <v>28</v>
      </c>
      <c r="F1306" s="2" t="s">
        <v>1247</v>
      </c>
      <c r="G1306" s="4" t="str">
        <f t="shared" si="171"/>
        <v>68,627.00</v>
      </c>
      <c r="H1306" s="32">
        <f t="shared" si="165"/>
        <v>68627</v>
      </c>
      <c r="I1306" s="2">
        <v>9381</v>
      </c>
      <c r="J1306" s="2">
        <f t="shared" si="166"/>
        <v>68627</v>
      </c>
      <c r="K1306" s="2">
        <f t="shared" si="167"/>
        <v>68627</v>
      </c>
      <c r="L1306" s="2">
        <f t="shared" si="168"/>
        <v>68627</v>
      </c>
      <c r="M1306" s="2">
        <f t="shared" si="169"/>
        <v>68627</v>
      </c>
      <c r="N1306" s="2">
        <f t="shared" si="170"/>
        <v>68627</v>
      </c>
      <c r="O1306" s="96">
        <f t="shared" si="170"/>
        <v>68627</v>
      </c>
      <c r="P1306" s="2"/>
    </row>
    <row r="1307" spans="1:16" hidden="1" x14ac:dyDescent="0.2">
      <c r="A1307">
        <v>3560</v>
      </c>
      <c r="B1307">
        <v>1953</v>
      </c>
      <c r="C1307" s="47">
        <f t="shared" ca="1" si="164"/>
        <v>71</v>
      </c>
      <c r="D1307" s="2" t="s">
        <v>23</v>
      </c>
      <c r="E1307" s="2" t="s">
        <v>28</v>
      </c>
      <c r="F1307" s="2" t="s">
        <v>1249</v>
      </c>
      <c r="G1307" s="4" t="str">
        <f t="shared" si="171"/>
        <v>63,810.00</v>
      </c>
      <c r="H1307" s="32">
        <f t="shared" si="165"/>
        <v>63810</v>
      </c>
      <c r="I1307" s="2">
        <v>9384</v>
      </c>
      <c r="J1307" s="2">
        <f t="shared" si="166"/>
        <v>63810</v>
      </c>
      <c r="K1307" s="2">
        <f t="shared" si="167"/>
        <v>63810</v>
      </c>
      <c r="L1307" s="2">
        <f t="shared" si="168"/>
        <v>63810</v>
      </c>
      <c r="M1307" s="2">
        <f t="shared" si="169"/>
        <v>63810</v>
      </c>
      <c r="N1307" s="2">
        <f t="shared" si="170"/>
        <v>63810</v>
      </c>
      <c r="O1307" s="96">
        <f t="shared" si="170"/>
        <v>63810</v>
      </c>
      <c r="P1307" s="2"/>
    </row>
    <row r="1308" spans="1:16" hidden="1" x14ac:dyDescent="0.2">
      <c r="A1308">
        <v>241</v>
      </c>
      <c r="B1308">
        <v>1953</v>
      </c>
      <c r="C1308" s="47">
        <f t="shared" ca="1" si="164"/>
        <v>71</v>
      </c>
      <c r="D1308" s="2" t="s">
        <v>23</v>
      </c>
      <c r="E1308" s="2" t="s">
        <v>28</v>
      </c>
      <c r="F1308" s="2" t="s">
        <v>1249</v>
      </c>
      <c r="G1308" s="4" t="str">
        <f t="shared" si="171"/>
        <v>63,810.00</v>
      </c>
      <c r="H1308" s="32">
        <f t="shared" si="165"/>
        <v>63810</v>
      </c>
      <c r="I1308" s="2">
        <v>3560</v>
      </c>
      <c r="J1308" s="2">
        <f t="shared" si="166"/>
        <v>63810</v>
      </c>
      <c r="K1308" s="2">
        <f t="shared" si="167"/>
        <v>63810</v>
      </c>
      <c r="L1308" s="2">
        <f t="shared" si="168"/>
        <v>63810</v>
      </c>
      <c r="M1308" s="2">
        <f t="shared" si="169"/>
        <v>63810</v>
      </c>
      <c r="N1308" s="2">
        <f t="shared" si="170"/>
        <v>63810</v>
      </c>
      <c r="O1308" s="96">
        <f t="shared" si="170"/>
        <v>63810</v>
      </c>
      <c r="P1308" s="2"/>
    </row>
    <row r="1309" spans="1:16" hidden="1" x14ac:dyDescent="0.2">
      <c r="A1309">
        <v>7521</v>
      </c>
      <c r="B1309">
        <v>1953</v>
      </c>
      <c r="C1309" s="47">
        <f t="shared" ca="1" si="164"/>
        <v>71</v>
      </c>
      <c r="D1309" s="2" t="s">
        <v>53</v>
      </c>
      <c r="E1309" s="2" t="s">
        <v>28</v>
      </c>
      <c r="F1309" s="2" t="s">
        <v>1252</v>
      </c>
      <c r="G1309" s="4" t="str">
        <f t="shared" si="171"/>
        <v>36,927.00</v>
      </c>
      <c r="H1309" s="32">
        <f t="shared" si="165"/>
        <v>36927</v>
      </c>
      <c r="I1309" s="2">
        <v>241</v>
      </c>
      <c r="J1309" s="2">
        <f t="shared" si="166"/>
        <v>36927</v>
      </c>
      <c r="K1309" s="2">
        <f t="shared" si="167"/>
        <v>36927</v>
      </c>
      <c r="L1309" s="2">
        <f t="shared" si="168"/>
        <v>36927</v>
      </c>
      <c r="M1309" s="2">
        <f t="shared" si="169"/>
        <v>36927</v>
      </c>
      <c r="N1309" s="2">
        <f t="shared" si="170"/>
        <v>36927</v>
      </c>
      <c r="O1309" s="96">
        <f t="shared" si="170"/>
        <v>36927</v>
      </c>
      <c r="P1309" s="2"/>
    </row>
    <row r="1310" spans="1:16" hidden="1" x14ac:dyDescent="0.2">
      <c r="A1310">
        <v>9799</v>
      </c>
      <c r="B1310">
        <v>1969</v>
      </c>
      <c r="C1310" s="47">
        <f t="shared" ca="1" si="164"/>
        <v>55</v>
      </c>
      <c r="D1310" s="2" t="s">
        <v>23</v>
      </c>
      <c r="E1310" s="2" t="s">
        <v>28</v>
      </c>
      <c r="F1310" s="2" t="s">
        <v>1257</v>
      </c>
      <c r="G1310" s="4" t="str">
        <f t="shared" si="171"/>
        <v>45,938.00</v>
      </c>
      <c r="H1310" s="32">
        <f t="shared" si="165"/>
        <v>45938</v>
      </c>
      <c r="I1310" s="2">
        <v>7521</v>
      </c>
      <c r="J1310" s="2">
        <f t="shared" si="166"/>
        <v>45938</v>
      </c>
      <c r="K1310" s="2">
        <f t="shared" si="167"/>
        <v>45938</v>
      </c>
      <c r="L1310" s="2">
        <f t="shared" si="168"/>
        <v>45938</v>
      </c>
      <c r="M1310" s="2">
        <f t="shared" si="169"/>
        <v>45938</v>
      </c>
      <c r="N1310" s="2">
        <f t="shared" si="170"/>
        <v>45938</v>
      </c>
      <c r="O1310" s="96">
        <f t="shared" si="170"/>
        <v>45938</v>
      </c>
      <c r="P1310" s="2"/>
    </row>
    <row r="1311" spans="1:16" hidden="1" x14ac:dyDescent="0.2">
      <c r="A1311">
        <v>5123</v>
      </c>
      <c r="B1311">
        <v>1952</v>
      </c>
      <c r="C1311" s="47">
        <f t="shared" ca="1" si="164"/>
        <v>72</v>
      </c>
      <c r="D1311" s="2" t="s">
        <v>23</v>
      </c>
      <c r="E1311" s="2" t="s">
        <v>28</v>
      </c>
      <c r="F1311" s="2" t="s">
        <v>1258</v>
      </c>
      <c r="G1311" s="4" t="str">
        <f t="shared" si="171"/>
        <v>66,951.00</v>
      </c>
      <c r="H1311" s="32">
        <f t="shared" si="165"/>
        <v>66951</v>
      </c>
      <c r="I1311" s="2">
        <v>9799</v>
      </c>
      <c r="J1311" s="2">
        <f t="shared" si="166"/>
        <v>66951</v>
      </c>
      <c r="K1311" s="2">
        <f t="shared" si="167"/>
        <v>66951</v>
      </c>
      <c r="L1311" s="2">
        <f t="shared" si="168"/>
        <v>66951</v>
      </c>
      <c r="M1311" s="2">
        <f t="shared" si="169"/>
        <v>66951</v>
      </c>
      <c r="N1311" s="2">
        <f t="shared" si="170"/>
        <v>66951</v>
      </c>
      <c r="O1311" s="96">
        <f t="shared" si="170"/>
        <v>66951</v>
      </c>
      <c r="P1311" s="2"/>
    </row>
    <row r="1312" spans="1:16" hidden="1" x14ac:dyDescent="0.2">
      <c r="A1312">
        <v>448</v>
      </c>
      <c r="B1312">
        <v>1979</v>
      </c>
      <c r="C1312" s="47">
        <f t="shared" ca="1" si="164"/>
        <v>45</v>
      </c>
      <c r="D1312" s="2" t="s">
        <v>40</v>
      </c>
      <c r="E1312" s="2" t="s">
        <v>28</v>
      </c>
      <c r="F1312" s="2" t="s">
        <v>1262</v>
      </c>
      <c r="G1312" s="4" t="str">
        <f t="shared" si="171"/>
        <v>33,996.00</v>
      </c>
      <c r="H1312" s="32">
        <f t="shared" si="165"/>
        <v>33996</v>
      </c>
      <c r="I1312" s="2">
        <v>5123</v>
      </c>
      <c r="J1312" s="2">
        <f t="shared" si="166"/>
        <v>33996</v>
      </c>
      <c r="K1312" s="2">
        <f t="shared" si="167"/>
        <v>33996</v>
      </c>
      <c r="L1312" s="2">
        <f t="shared" si="168"/>
        <v>33996</v>
      </c>
      <c r="M1312" s="2">
        <f t="shared" si="169"/>
        <v>33996</v>
      </c>
      <c r="N1312" s="2">
        <f t="shared" si="170"/>
        <v>33996</v>
      </c>
      <c r="O1312" s="96">
        <f t="shared" si="170"/>
        <v>33996</v>
      </c>
      <c r="P1312" s="2"/>
    </row>
    <row r="1313" spans="1:16" hidden="1" x14ac:dyDescent="0.2">
      <c r="A1313">
        <v>4837</v>
      </c>
      <c r="B1313">
        <v>1966</v>
      </c>
      <c r="C1313" s="47">
        <f t="shared" ca="1" si="164"/>
        <v>58</v>
      </c>
      <c r="D1313" s="2" t="s">
        <v>40</v>
      </c>
      <c r="E1313" s="2" t="s">
        <v>28</v>
      </c>
      <c r="F1313" s="2" t="s">
        <v>1262</v>
      </c>
      <c r="G1313" s="4" t="str">
        <f t="shared" si="171"/>
        <v>33,996.00</v>
      </c>
      <c r="H1313" s="32">
        <f t="shared" si="165"/>
        <v>33996</v>
      </c>
      <c r="I1313" s="2">
        <v>448</v>
      </c>
      <c r="J1313" s="2">
        <f t="shared" si="166"/>
        <v>33996</v>
      </c>
      <c r="K1313" s="2">
        <f t="shared" si="167"/>
        <v>33996</v>
      </c>
      <c r="L1313" s="2">
        <f t="shared" si="168"/>
        <v>33996</v>
      </c>
      <c r="M1313" s="2">
        <f t="shared" si="169"/>
        <v>33996</v>
      </c>
      <c r="N1313" s="2">
        <f t="shared" si="170"/>
        <v>33996</v>
      </c>
      <c r="O1313" s="96">
        <f t="shared" si="170"/>
        <v>33996</v>
      </c>
      <c r="P1313" s="2"/>
    </row>
    <row r="1314" spans="1:16" hidden="1" x14ac:dyDescent="0.2">
      <c r="A1314">
        <v>9365</v>
      </c>
      <c r="B1314">
        <v>1977</v>
      </c>
      <c r="C1314" s="47">
        <f t="shared" ca="1" si="164"/>
        <v>47</v>
      </c>
      <c r="D1314" s="2" t="s">
        <v>53</v>
      </c>
      <c r="E1314" s="2" t="s">
        <v>28</v>
      </c>
      <c r="F1314" s="2" t="s">
        <v>1267</v>
      </c>
      <c r="G1314" s="4" t="str">
        <f t="shared" si="171"/>
        <v>49,494.00</v>
      </c>
      <c r="H1314" s="32">
        <f t="shared" si="165"/>
        <v>49494</v>
      </c>
      <c r="I1314" s="2">
        <v>4837</v>
      </c>
      <c r="J1314" s="2">
        <f t="shared" si="166"/>
        <v>49494</v>
      </c>
      <c r="K1314" s="2">
        <f t="shared" si="167"/>
        <v>49494</v>
      </c>
      <c r="L1314" s="2">
        <f t="shared" si="168"/>
        <v>49494</v>
      </c>
      <c r="M1314" s="2">
        <f t="shared" si="169"/>
        <v>49494</v>
      </c>
      <c r="N1314" s="2">
        <f t="shared" si="170"/>
        <v>49494</v>
      </c>
      <c r="O1314" s="96">
        <f t="shared" si="170"/>
        <v>49494</v>
      </c>
      <c r="P1314" s="2"/>
    </row>
    <row r="1315" spans="1:16" hidden="1" x14ac:dyDescent="0.2">
      <c r="A1315">
        <v>8932</v>
      </c>
      <c r="B1315">
        <v>1970</v>
      </c>
      <c r="C1315" s="47">
        <f t="shared" ca="1" si="164"/>
        <v>54</v>
      </c>
      <c r="D1315" s="2" t="s">
        <v>23</v>
      </c>
      <c r="E1315" s="2" t="s">
        <v>28</v>
      </c>
      <c r="F1315" s="2" t="s">
        <v>1276</v>
      </c>
      <c r="G1315" s="4" t="str">
        <f t="shared" si="171"/>
        <v>36,130.00</v>
      </c>
      <c r="H1315" s="32">
        <f t="shared" si="165"/>
        <v>36130</v>
      </c>
      <c r="I1315" s="2">
        <v>9365</v>
      </c>
      <c r="J1315" s="2">
        <f t="shared" si="166"/>
        <v>36130</v>
      </c>
      <c r="K1315" s="2">
        <f t="shared" si="167"/>
        <v>36130</v>
      </c>
      <c r="L1315" s="2">
        <f t="shared" si="168"/>
        <v>36130</v>
      </c>
      <c r="M1315" s="2">
        <f t="shared" si="169"/>
        <v>36130</v>
      </c>
      <c r="N1315" s="2">
        <f t="shared" si="170"/>
        <v>36130</v>
      </c>
      <c r="O1315" s="96">
        <f t="shared" si="170"/>
        <v>36130</v>
      </c>
      <c r="P1315" s="2"/>
    </row>
    <row r="1316" spans="1:16" hidden="1" x14ac:dyDescent="0.2">
      <c r="A1316">
        <v>7055</v>
      </c>
      <c r="B1316">
        <v>1953</v>
      </c>
      <c r="C1316" s="47">
        <f t="shared" ca="1" si="164"/>
        <v>71</v>
      </c>
      <c r="D1316" s="2" t="s">
        <v>53</v>
      </c>
      <c r="E1316" s="2" t="s">
        <v>28</v>
      </c>
      <c r="F1316" s="2" t="s">
        <v>1278</v>
      </c>
      <c r="G1316" s="4" t="str">
        <f t="shared" si="171"/>
        <v>92,859.00</v>
      </c>
      <c r="H1316" s="32">
        <f t="shared" si="165"/>
        <v>92859</v>
      </c>
      <c r="I1316" s="2">
        <v>8932</v>
      </c>
      <c r="J1316" s="2">
        <f t="shared" si="166"/>
        <v>92859</v>
      </c>
      <c r="K1316" s="2">
        <f t="shared" si="167"/>
        <v>92859</v>
      </c>
      <c r="L1316" s="2">
        <f t="shared" si="168"/>
        <v>92859</v>
      </c>
      <c r="M1316" s="2">
        <f t="shared" si="169"/>
        <v>92859</v>
      </c>
      <c r="N1316" s="2">
        <f t="shared" si="170"/>
        <v>92859</v>
      </c>
      <c r="O1316" s="96">
        <f t="shared" si="170"/>
        <v>92859</v>
      </c>
      <c r="P1316" s="2"/>
    </row>
    <row r="1317" spans="1:16" hidden="1" x14ac:dyDescent="0.2">
      <c r="A1317">
        <v>3537</v>
      </c>
      <c r="B1317">
        <v>1982</v>
      </c>
      <c r="C1317" s="47">
        <f t="shared" ca="1" si="164"/>
        <v>42</v>
      </c>
      <c r="D1317" s="2" t="s">
        <v>53</v>
      </c>
      <c r="E1317" s="2" t="s">
        <v>28</v>
      </c>
      <c r="F1317" s="2" t="s">
        <v>1290</v>
      </c>
      <c r="G1317" s="4" t="str">
        <f t="shared" si="171"/>
        <v>91,712.00</v>
      </c>
      <c r="H1317" s="32">
        <f t="shared" si="165"/>
        <v>91712</v>
      </c>
      <c r="I1317" s="2">
        <v>7055</v>
      </c>
      <c r="J1317" s="2">
        <f t="shared" si="166"/>
        <v>91712</v>
      </c>
      <c r="K1317" s="2">
        <f t="shared" si="167"/>
        <v>91712</v>
      </c>
      <c r="L1317" s="2">
        <f t="shared" si="168"/>
        <v>91712</v>
      </c>
      <c r="M1317" s="2">
        <f t="shared" si="169"/>
        <v>91712</v>
      </c>
      <c r="N1317" s="2">
        <f t="shared" si="170"/>
        <v>91712</v>
      </c>
      <c r="O1317" s="96">
        <f t="shared" si="170"/>
        <v>91712</v>
      </c>
      <c r="P1317" s="2"/>
    </row>
    <row r="1318" spans="1:16" hidden="1" x14ac:dyDescent="0.2">
      <c r="A1318">
        <v>9081</v>
      </c>
      <c r="B1318">
        <v>1989</v>
      </c>
      <c r="C1318" s="47">
        <f t="shared" ca="1" si="164"/>
        <v>35</v>
      </c>
      <c r="D1318" s="2" t="s">
        <v>40</v>
      </c>
      <c r="E1318" s="2" t="s">
        <v>28</v>
      </c>
      <c r="F1318" s="2" t="s">
        <v>1293</v>
      </c>
      <c r="G1318" s="4" t="str">
        <f t="shared" si="171"/>
        <v>68,352.00</v>
      </c>
      <c r="H1318" s="32">
        <f t="shared" si="165"/>
        <v>68352</v>
      </c>
      <c r="I1318" s="2">
        <v>3537</v>
      </c>
      <c r="J1318" s="2">
        <f t="shared" si="166"/>
        <v>68352</v>
      </c>
      <c r="K1318" s="2">
        <f t="shared" si="167"/>
        <v>68352</v>
      </c>
      <c r="L1318" s="2">
        <f t="shared" si="168"/>
        <v>68352</v>
      </c>
      <c r="M1318" s="2">
        <f t="shared" si="169"/>
        <v>68352</v>
      </c>
      <c r="N1318" s="2">
        <f t="shared" si="170"/>
        <v>68352</v>
      </c>
      <c r="O1318" s="96">
        <f t="shared" si="170"/>
        <v>68352</v>
      </c>
      <c r="P1318" s="2"/>
    </row>
    <row r="1319" spans="1:16" hidden="1" x14ac:dyDescent="0.2">
      <c r="A1319">
        <v>4988</v>
      </c>
      <c r="B1319">
        <v>1949</v>
      </c>
      <c r="C1319" s="47">
        <f t="shared" ca="1" si="164"/>
        <v>75</v>
      </c>
      <c r="D1319" s="2" t="s">
        <v>53</v>
      </c>
      <c r="E1319" s="2" t="s">
        <v>28</v>
      </c>
      <c r="F1319" s="2" t="s">
        <v>1294</v>
      </c>
      <c r="G1319" s="4" t="str">
        <f t="shared" si="171"/>
        <v>81,169.00</v>
      </c>
      <c r="H1319" s="32">
        <f t="shared" si="165"/>
        <v>81169</v>
      </c>
      <c r="I1319" s="2">
        <v>9081</v>
      </c>
      <c r="J1319" s="2">
        <f t="shared" si="166"/>
        <v>81169</v>
      </c>
      <c r="K1319" s="2">
        <f t="shared" si="167"/>
        <v>81169</v>
      </c>
      <c r="L1319" s="2">
        <f t="shared" si="168"/>
        <v>81169</v>
      </c>
      <c r="M1319" s="2">
        <f t="shared" si="169"/>
        <v>81169</v>
      </c>
      <c r="N1319" s="2">
        <f t="shared" si="170"/>
        <v>81169</v>
      </c>
      <c r="O1319" s="96">
        <f t="shared" si="170"/>
        <v>81169</v>
      </c>
      <c r="P1319" s="2"/>
    </row>
    <row r="1320" spans="1:16" hidden="1" x14ac:dyDescent="0.2">
      <c r="A1320">
        <v>1050</v>
      </c>
      <c r="B1320">
        <v>1953</v>
      </c>
      <c r="C1320" s="47">
        <f t="shared" ca="1" si="164"/>
        <v>71</v>
      </c>
      <c r="D1320" s="2" t="s">
        <v>40</v>
      </c>
      <c r="E1320" s="2" t="s">
        <v>28</v>
      </c>
      <c r="F1320" s="2" t="s">
        <v>1302</v>
      </c>
      <c r="G1320" s="4" t="str">
        <f t="shared" si="171"/>
        <v>30,298.00</v>
      </c>
      <c r="H1320" s="32">
        <f t="shared" si="165"/>
        <v>30298</v>
      </c>
      <c r="I1320" s="2">
        <v>4988</v>
      </c>
      <c r="J1320" s="2">
        <f t="shared" si="166"/>
        <v>30298</v>
      </c>
      <c r="K1320" s="2">
        <f t="shared" si="167"/>
        <v>30298</v>
      </c>
      <c r="L1320" s="2">
        <f t="shared" si="168"/>
        <v>30298</v>
      </c>
      <c r="M1320" s="2">
        <f t="shared" si="169"/>
        <v>30298</v>
      </c>
      <c r="N1320" s="2">
        <f t="shared" si="170"/>
        <v>30298</v>
      </c>
      <c r="O1320" s="96">
        <f t="shared" si="170"/>
        <v>30298</v>
      </c>
      <c r="P1320" s="2"/>
    </row>
    <row r="1321" spans="1:16" hidden="1" x14ac:dyDescent="0.2">
      <c r="A1321">
        <v>5610</v>
      </c>
      <c r="B1321">
        <v>1966</v>
      </c>
      <c r="C1321" s="47">
        <f t="shared" ca="1" si="164"/>
        <v>58</v>
      </c>
      <c r="D1321" s="2" t="s">
        <v>23</v>
      </c>
      <c r="E1321" s="2" t="s">
        <v>28</v>
      </c>
      <c r="F1321" s="2" t="s">
        <v>1306</v>
      </c>
      <c r="G1321" s="4" t="str">
        <f t="shared" si="171"/>
        <v>44,213.00</v>
      </c>
      <c r="H1321" s="32">
        <f t="shared" si="165"/>
        <v>44213</v>
      </c>
      <c r="I1321" s="2">
        <v>1050</v>
      </c>
      <c r="J1321" s="2">
        <f t="shared" si="166"/>
        <v>44213</v>
      </c>
      <c r="K1321" s="2">
        <f t="shared" si="167"/>
        <v>44213</v>
      </c>
      <c r="L1321" s="2">
        <f t="shared" si="168"/>
        <v>44213</v>
      </c>
      <c r="M1321" s="2">
        <f t="shared" si="169"/>
        <v>44213</v>
      </c>
      <c r="N1321" s="2">
        <f t="shared" si="170"/>
        <v>44213</v>
      </c>
      <c r="O1321" s="96">
        <f t="shared" si="170"/>
        <v>44213</v>
      </c>
      <c r="P1321" s="2"/>
    </row>
    <row r="1322" spans="1:16" hidden="1" x14ac:dyDescent="0.2">
      <c r="A1322">
        <v>3526</v>
      </c>
      <c r="B1322">
        <v>1969</v>
      </c>
      <c r="C1322" s="47">
        <f t="shared" ca="1" si="164"/>
        <v>55</v>
      </c>
      <c r="D1322" s="2" t="s">
        <v>23</v>
      </c>
      <c r="E1322" s="2" t="s">
        <v>28</v>
      </c>
      <c r="F1322" s="2" t="s">
        <v>1319</v>
      </c>
      <c r="G1322" s="4" t="str">
        <f t="shared" si="171"/>
        <v>80,982.00</v>
      </c>
      <c r="H1322" s="32">
        <f t="shared" si="165"/>
        <v>80982</v>
      </c>
      <c r="I1322" s="2">
        <v>5610</v>
      </c>
      <c r="J1322" s="2">
        <f t="shared" si="166"/>
        <v>80982</v>
      </c>
      <c r="K1322" s="2">
        <f t="shared" si="167"/>
        <v>80982</v>
      </c>
      <c r="L1322" s="2">
        <f t="shared" si="168"/>
        <v>80982</v>
      </c>
      <c r="M1322" s="2">
        <f t="shared" si="169"/>
        <v>80982</v>
      </c>
      <c r="N1322" s="2">
        <f t="shared" si="170"/>
        <v>80982</v>
      </c>
      <c r="O1322" s="96">
        <f t="shared" si="170"/>
        <v>80982</v>
      </c>
      <c r="P1322" s="2"/>
    </row>
    <row r="1323" spans="1:16" hidden="1" x14ac:dyDescent="0.2">
      <c r="A1323">
        <v>5136</v>
      </c>
      <c r="B1323">
        <v>1974</v>
      </c>
      <c r="C1323" s="47">
        <f t="shared" ca="1" si="164"/>
        <v>50</v>
      </c>
      <c r="D1323" s="2" t="s">
        <v>23</v>
      </c>
      <c r="E1323" s="2" t="s">
        <v>28</v>
      </c>
      <c r="F1323" s="2" t="s">
        <v>1323</v>
      </c>
      <c r="G1323" s="4" t="str">
        <f t="shared" si="171"/>
        <v>82,014.00</v>
      </c>
      <c r="H1323" s="32">
        <f t="shared" si="165"/>
        <v>82014</v>
      </c>
      <c r="I1323" s="2">
        <v>3526</v>
      </c>
      <c r="J1323" s="2">
        <f t="shared" si="166"/>
        <v>82014</v>
      </c>
      <c r="K1323" s="2">
        <f t="shared" si="167"/>
        <v>82014</v>
      </c>
      <c r="L1323" s="2">
        <f t="shared" si="168"/>
        <v>82014</v>
      </c>
      <c r="M1323" s="2">
        <f t="shared" si="169"/>
        <v>82014</v>
      </c>
      <c r="N1323" s="2">
        <f t="shared" si="170"/>
        <v>82014</v>
      </c>
      <c r="O1323" s="96">
        <f t="shared" si="170"/>
        <v>82014</v>
      </c>
      <c r="P1323" s="2"/>
    </row>
    <row r="1324" spans="1:16" hidden="1" x14ac:dyDescent="0.2">
      <c r="A1324">
        <v>1411</v>
      </c>
      <c r="B1324">
        <v>1953</v>
      </c>
      <c r="C1324" s="47">
        <f t="shared" ca="1" si="164"/>
        <v>71</v>
      </c>
      <c r="D1324" s="2" t="s">
        <v>23</v>
      </c>
      <c r="E1324" s="2" t="s">
        <v>28</v>
      </c>
      <c r="F1324" s="2" t="s">
        <v>1329</v>
      </c>
      <c r="G1324" s="4" t="str">
        <f t="shared" si="171"/>
        <v>18,358.00</v>
      </c>
      <c r="H1324" s="32">
        <f t="shared" si="165"/>
        <v>18358</v>
      </c>
      <c r="I1324" s="2">
        <v>5136</v>
      </c>
      <c r="J1324" s="2">
        <f t="shared" si="166"/>
        <v>18358</v>
      </c>
      <c r="K1324" s="2">
        <f t="shared" si="167"/>
        <v>18358</v>
      </c>
      <c r="L1324" s="2">
        <f t="shared" si="168"/>
        <v>18358</v>
      </c>
      <c r="M1324" s="2">
        <f t="shared" si="169"/>
        <v>18358</v>
      </c>
      <c r="N1324" s="2">
        <f t="shared" si="170"/>
        <v>18358</v>
      </c>
      <c r="O1324" s="96">
        <f t="shared" si="170"/>
        <v>18358</v>
      </c>
      <c r="P1324" s="2"/>
    </row>
    <row r="1325" spans="1:16" hidden="1" x14ac:dyDescent="0.2">
      <c r="A1325">
        <v>701</v>
      </c>
      <c r="B1325">
        <v>1972</v>
      </c>
      <c r="C1325" s="47">
        <f t="shared" ca="1" si="164"/>
        <v>52</v>
      </c>
      <c r="D1325" s="2" t="s">
        <v>23</v>
      </c>
      <c r="E1325" s="2" t="s">
        <v>28</v>
      </c>
      <c r="F1325" s="2" t="s">
        <v>1333</v>
      </c>
      <c r="G1325" s="4" t="str">
        <f t="shared" si="171"/>
        <v>60,199.00</v>
      </c>
      <c r="H1325" s="32">
        <f t="shared" si="165"/>
        <v>60199</v>
      </c>
      <c r="I1325" s="2">
        <v>1411</v>
      </c>
      <c r="J1325" s="2">
        <f t="shared" si="166"/>
        <v>60199</v>
      </c>
      <c r="K1325" s="2">
        <f t="shared" si="167"/>
        <v>60199</v>
      </c>
      <c r="L1325" s="2">
        <f t="shared" si="168"/>
        <v>60199</v>
      </c>
      <c r="M1325" s="2">
        <f t="shared" si="169"/>
        <v>60199</v>
      </c>
      <c r="N1325" s="2">
        <f t="shared" si="170"/>
        <v>60199</v>
      </c>
      <c r="O1325" s="96">
        <f t="shared" si="170"/>
        <v>60199</v>
      </c>
      <c r="P1325" s="2"/>
    </row>
    <row r="1326" spans="1:16" hidden="1" x14ac:dyDescent="0.2">
      <c r="A1326">
        <v>6203</v>
      </c>
      <c r="B1326">
        <v>1948</v>
      </c>
      <c r="C1326" s="47">
        <f t="shared" ca="1" si="164"/>
        <v>76</v>
      </c>
      <c r="D1326" s="2" t="s">
        <v>40</v>
      </c>
      <c r="E1326" s="2" t="s">
        <v>28</v>
      </c>
      <c r="F1326" s="2" t="s">
        <v>1337</v>
      </c>
      <c r="G1326" s="4" t="str">
        <f t="shared" si="171"/>
        <v>37,929.00</v>
      </c>
      <c r="H1326" s="32">
        <f t="shared" si="165"/>
        <v>37929</v>
      </c>
      <c r="I1326" s="2">
        <v>701</v>
      </c>
      <c r="J1326" s="2">
        <f t="shared" si="166"/>
        <v>37929</v>
      </c>
      <c r="K1326" s="2">
        <f t="shared" si="167"/>
        <v>37929</v>
      </c>
      <c r="L1326" s="2">
        <f t="shared" si="168"/>
        <v>37929</v>
      </c>
      <c r="M1326" s="2">
        <f t="shared" si="169"/>
        <v>37929</v>
      </c>
      <c r="N1326" s="2">
        <f t="shared" si="170"/>
        <v>37929</v>
      </c>
      <c r="O1326" s="96">
        <f t="shared" si="170"/>
        <v>37929</v>
      </c>
      <c r="P1326" s="2"/>
    </row>
    <row r="1327" spans="1:16" hidden="1" x14ac:dyDescent="0.2">
      <c r="A1327">
        <v>7192</v>
      </c>
      <c r="B1327">
        <v>1956</v>
      </c>
      <c r="C1327" s="47">
        <f t="shared" ca="1" si="164"/>
        <v>68</v>
      </c>
      <c r="D1327" s="2" t="s">
        <v>23</v>
      </c>
      <c r="E1327" s="2" t="s">
        <v>28</v>
      </c>
      <c r="F1327" s="2" t="s">
        <v>1338</v>
      </c>
      <c r="G1327" s="4" t="str">
        <f t="shared" si="171"/>
        <v>16,813.00</v>
      </c>
      <c r="H1327" s="32">
        <f t="shared" si="165"/>
        <v>16813</v>
      </c>
      <c r="I1327" s="2">
        <v>6203</v>
      </c>
      <c r="J1327" s="2">
        <f t="shared" si="166"/>
        <v>16813</v>
      </c>
      <c r="K1327" s="2">
        <f t="shared" si="167"/>
        <v>16813</v>
      </c>
      <c r="L1327" s="2">
        <f t="shared" si="168"/>
        <v>16813</v>
      </c>
      <c r="M1327" s="2">
        <f t="shared" si="169"/>
        <v>16813</v>
      </c>
      <c r="N1327" s="2">
        <f t="shared" si="170"/>
        <v>16813</v>
      </c>
      <c r="O1327" s="96">
        <f t="shared" si="170"/>
        <v>16813</v>
      </c>
      <c r="P1327" s="2"/>
    </row>
    <row r="1328" spans="1:16" hidden="1" x14ac:dyDescent="0.2">
      <c r="A1328">
        <v>5181</v>
      </c>
      <c r="B1328">
        <v>1983</v>
      </c>
      <c r="C1328" s="47">
        <f t="shared" ca="1" si="164"/>
        <v>41</v>
      </c>
      <c r="D1328" s="2" t="s">
        <v>23</v>
      </c>
      <c r="E1328" s="2" t="s">
        <v>28</v>
      </c>
      <c r="F1328" s="2" t="s">
        <v>1342</v>
      </c>
      <c r="G1328" s="4" t="str">
        <f t="shared" si="171"/>
        <v>53,201.00</v>
      </c>
      <c r="H1328" s="32">
        <f t="shared" si="165"/>
        <v>53201</v>
      </c>
      <c r="I1328" s="2">
        <v>7192</v>
      </c>
      <c r="J1328" s="2">
        <f t="shared" si="166"/>
        <v>53201</v>
      </c>
      <c r="K1328" s="2">
        <f t="shared" si="167"/>
        <v>53201</v>
      </c>
      <c r="L1328" s="2">
        <f t="shared" si="168"/>
        <v>53201</v>
      </c>
      <c r="M1328" s="2">
        <f t="shared" si="169"/>
        <v>53201</v>
      </c>
      <c r="N1328" s="2">
        <f t="shared" si="170"/>
        <v>53201</v>
      </c>
      <c r="O1328" s="96">
        <f t="shared" si="170"/>
        <v>53201</v>
      </c>
      <c r="P1328" s="2"/>
    </row>
    <row r="1329" spans="1:16" hidden="1" x14ac:dyDescent="0.2">
      <c r="A1329">
        <v>9220</v>
      </c>
      <c r="B1329">
        <v>1972</v>
      </c>
      <c r="C1329" s="47">
        <f t="shared" ca="1" si="164"/>
        <v>52</v>
      </c>
      <c r="D1329" s="2" t="s">
        <v>53</v>
      </c>
      <c r="E1329" s="2" t="s">
        <v>28</v>
      </c>
      <c r="F1329" s="2" t="s">
        <v>1348</v>
      </c>
      <c r="G1329" s="4" t="str">
        <f t="shared" si="171"/>
        <v>55,250.00</v>
      </c>
      <c r="H1329" s="32">
        <f t="shared" si="165"/>
        <v>55250</v>
      </c>
      <c r="I1329" s="2">
        <v>5181</v>
      </c>
      <c r="J1329" s="2">
        <f t="shared" si="166"/>
        <v>55250</v>
      </c>
      <c r="K1329" s="2">
        <f t="shared" si="167"/>
        <v>55250</v>
      </c>
      <c r="L1329" s="2">
        <f t="shared" si="168"/>
        <v>55250</v>
      </c>
      <c r="M1329" s="2">
        <f t="shared" si="169"/>
        <v>55250</v>
      </c>
      <c r="N1329" s="2">
        <f t="shared" si="170"/>
        <v>55250</v>
      </c>
      <c r="O1329" s="96">
        <f t="shared" si="170"/>
        <v>55250</v>
      </c>
      <c r="P1329" s="2"/>
    </row>
    <row r="1330" spans="1:16" hidden="1" x14ac:dyDescent="0.2">
      <c r="A1330">
        <v>7734</v>
      </c>
      <c r="B1330">
        <v>1994</v>
      </c>
      <c r="C1330" s="47">
        <f t="shared" ca="1" si="164"/>
        <v>30</v>
      </c>
      <c r="D1330" s="2" t="s">
        <v>43</v>
      </c>
      <c r="E1330" s="2" t="s">
        <v>28</v>
      </c>
      <c r="F1330" s="2" t="s">
        <v>1360</v>
      </c>
      <c r="G1330" s="4" t="str">
        <f t="shared" si="171"/>
        <v>36,975.00</v>
      </c>
      <c r="H1330" s="32">
        <f t="shared" si="165"/>
        <v>36975</v>
      </c>
      <c r="I1330" s="2">
        <v>9220</v>
      </c>
      <c r="J1330" s="2">
        <f t="shared" si="166"/>
        <v>36975</v>
      </c>
      <c r="K1330" s="2">
        <f t="shared" si="167"/>
        <v>36975</v>
      </c>
      <c r="L1330" s="2">
        <f t="shared" si="168"/>
        <v>36975</v>
      </c>
      <c r="M1330" s="2">
        <f t="shared" si="169"/>
        <v>36975</v>
      </c>
      <c r="N1330" s="2">
        <f t="shared" si="170"/>
        <v>36975</v>
      </c>
      <c r="O1330" s="96">
        <f t="shared" si="170"/>
        <v>36975</v>
      </c>
      <c r="P1330" s="2"/>
    </row>
    <row r="1331" spans="1:16" hidden="1" x14ac:dyDescent="0.2">
      <c r="A1331">
        <v>10446</v>
      </c>
      <c r="B1331">
        <v>1958</v>
      </c>
      <c r="C1331" s="47">
        <f t="shared" ca="1" si="164"/>
        <v>66</v>
      </c>
      <c r="D1331" s="2" t="s">
        <v>23</v>
      </c>
      <c r="E1331" s="2" t="s">
        <v>28</v>
      </c>
      <c r="F1331" s="2" t="s">
        <v>1375</v>
      </c>
      <c r="G1331" s="4" t="str">
        <f t="shared" si="171"/>
        <v>30,983.00</v>
      </c>
      <c r="H1331" s="32">
        <f t="shared" si="165"/>
        <v>30983</v>
      </c>
      <c r="I1331" s="2">
        <v>7734</v>
      </c>
      <c r="J1331" s="2">
        <f t="shared" si="166"/>
        <v>30983</v>
      </c>
      <c r="K1331" s="2">
        <f t="shared" si="167"/>
        <v>30983</v>
      </c>
      <c r="L1331" s="2">
        <f t="shared" si="168"/>
        <v>30983</v>
      </c>
      <c r="M1331" s="2">
        <f t="shared" si="169"/>
        <v>30983</v>
      </c>
      <c r="N1331" s="2">
        <f t="shared" si="170"/>
        <v>30983</v>
      </c>
      <c r="O1331" s="96">
        <f t="shared" si="170"/>
        <v>30983</v>
      </c>
      <c r="P1331" s="2"/>
    </row>
    <row r="1332" spans="1:16" hidden="1" x14ac:dyDescent="0.2">
      <c r="A1332">
        <v>5524</v>
      </c>
      <c r="B1332">
        <v>1958</v>
      </c>
      <c r="C1332" s="47">
        <f t="shared" ca="1" si="164"/>
        <v>66</v>
      </c>
      <c r="D1332" s="2" t="s">
        <v>23</v>
      </c>
      <c r="E1332" s="2" t="s">
        <v>28</v>
      </c>
      <c r="F1332" s="2" t="s">
        <v>1378</v>
      </c>
      <c r="G1332" s="4" t="str">
        <f t="shared" si="171"/>
        <v>26,816.00</v>
      </c>
      <c r="H1332" s="32">
        <f t="shared" si="165"/>
        <v>26816</v>
      </c>
      <c r="I1332" s="2">
        <v>10446</v>
      </c>
      <c r="J1332" s="2">
        <f t="shared" si="166"/>
        <v>26816</v>
      </c>
      <c r="K1332" s="2">
        <f t="shared" si="167"/>
        <v>26816</v>
      </c>
      <c r="L1332" s="2">
        <f t="shared" si="168"/>
        <v>26816</v>
      </c>
      <c r="M1332" s="2">
        <f t="shared" si="169"/>
        <v>26816</v>
      </c>
      <c r="N1332" s="2">
        <f t="shared" si="170"/>
        <v>26816</v>
      </c>
      <c r="O1332" s="96">
        <f t="shared" si="170"/>
        <v>26816</v>
      </c>
      <c r="P1332" s="2"/>
    </row>
    <row r="1333" spans="1:16" hidden="1" x14ac:dyDescent="0.2">
      <c r="A1333">
        <v>3830</v>
      </c>
      <c r="B1333">
        <v>1954</v>
      </c>
      <c r="C1333" s="47">
        <f t="shared" ca="1" si="164"/>
        <v>70</v>
      </c>
      <c r="D1333" s="2" t="s">
        <v>23</v>
      </c>
      <c r="E1333" s="2" t="s">
        <v>28</v>
      </c>
      <c r="F1333" s="2" t="s">
        <v>1385</v>
      </c>
      <c r="G1333" s="4" t="str">
        <f t="shared" si="171"/>
        <v>34,738.00</v>
      </c>
      <c r="H1333" s="32">
        <f t="shared" si="165"/>
        <v>34738</v>
      </c>
      <c r="I1333" s="2">
        <v>5524</v>
      </c>
      <c r="J1333" s="2">
        <f t="shared" si="166"/>
        <v>34738</v>
      </c>
      <c r="K1333" s="2">
        <f t="shared" si="167"/>
        <v>34738</v>
      </c>
      <c r="L1333" s="2">
        <f t="shared" si="168"/>
        <v>34738</v>
      </c>
      <c r="M1333" s="2">
        <f t="shared" si="169"/>
        <v>34738</v>
      </c>
      <c r="N1333" s="2">
        <f t="shared" si="170"/>
        <v>34738</v>
      </c>
      <c r="O1333" s="96">
        <f t="shared" si="170"/>
        <v>34738</v>
      </c>
      <c r="P1333" s="2"/>
    </row>
    <row r="1334" spans="1:16" hidden="1" x14ac:dyDescent="0.2">
      <c r="A1334">
        <v>5186</v>
      </c>
      <c r="B1334">
        <v>1956</v>
      </c>
      <c r="C1334" s="47">
        <f t="shared" ca="1" si="164"/>
        <v>68</v>
      </c>
      <c r="D1334" s="2" t="s">
        <v>43</v>
      </c>
      <c r="E1334" s="2" t="s">
        <v>28</v>
      </c>
      <c r="F1334" s="2" t="s">
        <v>1399</v>
      </c>
      <c r="G1334" s="4" t="str">
        <f t="shared" si="171"/>
        <v>64,831.00</v>
      </c>
      <c r="H1334" s="32">
        <f t="shared" si="165"/>
        <v>64831</v>
      </c>
      <c r="I1334" s="2">
        <v>3830</v>
      </c>
      <c r="J1334" s="2">
        <f t="shared" si="166"/>
        <v>64831</v>
      </c>
      <c r="K1334" s="2">
        <f t="shared" si="167"/>
        <v>64831</v>
      </c>
      <c r="L1334" s="2">
        <f t="shared" si="168"/>
        <v>64831</v>
      </c>
      <c r="M1334" s="2">
        <f t="shared" si="169"/>
        <v>64831</v>
      </c>
      <c r="N1334" s="2">
        <f t="shared" si="170"/>
        <v>64831</v>
      </c>
      <c r="O1334" s="96">
        <f t="shared" si="170"/>
        <v>64831</v>
      </c>
      <c r="P1334" s="2"/>
    </row>
    <row r="1335" spans="1:16" hidden="1" x14ac:dyDescent="0.2">
      <c r="A1335">
        <v>8514</v>
      </c>
      <c r="B1335">
        <v>1977</v>
      </c>
      <c r="C1335" s="47">
        <f t="shared" ca="1" si="164"/>
        <v>47</v>
      </c>
      <c r="D1335" s="2" t="s">
        <v>23</v>
      </c>
      <c r="E1335" s="2" t="s">
        <v>28</v>
      </c>
      <c r="F1335" s="2" t="s">
        <v>1404</v>
      </c>
      <c r="G1335" s="4" t="str">
        <f t="shared" si="171"/>
        <v>23,478.00</v>
      </c>
      <c r="H1335" s="32">
        <f t="shared" si="165"/>
        <v>23478</v>
      </c>
      <c r="I1335" s="2">
        <v>5186</v>
      </c>
      <c r="J1335" s="2">
        <f t="shared" si="166"/>
        <v>23478</v>
      </c>
      <c r="K1335" s="2">
        <f t="shared" si="167"/>
        <v>23478</v>
      </c>
      <c r="L1335" s="2">
        <f t="shared" si="168"/>
        <v>23478</v>
      </c>
      <c r="M1335" s="2">
        <f t="shared" si="169"/>
        <v>23478</v>
      </c>
      <c r="N1335" s="2">
        <f t="shared" si="170"/>
        <v>23478</v>
      </c>
      <c r="O1335" s="96">
        <f t="shared" si="170"/>
        <v>23478</v>
      </c>
      <c r="P1335" s="2"/>
    </row>
    <row r="1336" spans="1:16" hidden="1" x14ac:dyDescent="0.2">
      <c r="A1336">
        <v>7165</v>
      </c>
      <c r="B1336">
        <v>1973</v>
      </c>
      <c r="C1336" s="47">
        <f t="shared" ca="1" si="164"/>
        <v>51</v>
      </c>
      <c r="D1336" s="2" t="s">
        <v>23</v>
      </c>
      <c r="E1336" s="2" t="s">
        <v>28</v>
      </c>
      <c r="F1336" s="2" t="s">
        <v>1405</v>
      </c>
      <c r="G1336" s="4" t="str">
        <f t="shared" si="171"/>
        <v>30,168.00</v>
      </c>
      <c r="H1336" s="32">
        <f t="shared" si="165"/>
        <v>30168</v>
      </c>
      <c r="I1336" s="2">
        <v>8514</v>
      </c>
      <c r="J1336" s="2">
        <f t="shared" si="166"/>
        <v>30168</v>
      </c>
      <c r="K1336" s="2">
        <f t="shared" si="167"/>
        <v>30168</v>
      </c>
      <c r="L1336" s="2">
        <f t="shared" si="168"/>
        <v>30168</v>
      </c>
      <c r="M1336" s="2">
        <f t="shared" si="169"/>
        <v>30168</v>
      </c>
      <c r="N1336" s="2">
        <f t="shared" si="170"/>
        <v>30168</v>
      </c>
      <c r="O1336" s="96">
        <f t="shared" si="170"/>
        <v>30168</v>
      </c>
      <c r="P1336" s="2"/>
    </row>
    <row r="1337" spans="1:16" hidden="1" x14ac:dyDescent="0.2">
      <c r="A1337" s="6">
        <v>10236</v>
      </c>
      <c r="B1337" s="6">
        <v>1976</v>
      </c>
      <c r="C1337" s="48">
        <f t="shared" ca="1" si="164"/>
        <v>48</v>
      </c>
      <c r="D1337" s="5" t="s">
        <v>118</v>
      </c>
      <c r="E1337" s="5" t="s">
        <v>28</v>
      </c>
      <c r="F1337" s="5" t="s">
        <v>1407</v>
      </c>
      <c r="G1337" s="45" t="str">
        <f t="shared" si="171"/>
        <v>16,581.00</v>
      </c>
      <c r="H1337" s="46">
        <f t="shared" si="165"/>
        <v>16581</v>
      </c>
      <c r="I1337" s="2">
        <v>7165</v>
      </c>
      <c r="J1337" s="2">
        <f t="shared" si="166"/>
        <v>16581</v>
      </c>
      <c r="K1337" s="2">
        <f t="shared" si="167"/>
        <v>16581</v>
      </c>
      <c r="L1337" s="2">
        <f t="shared" si="168"/>
        <v>16581</v>
      </c>
      <c r="M1337" s="2">
        <f t="shared" si="169"/>
        <v>16581</v>
      </c>
      <c r="N1337" s="2">
        <f t="shared" si="170"/>
        <v>16581</v>
      </c>
      <c r="O1337" s="96">
        <f t="shared" si="170"/>
        <v>16581</v>
      </c>
      <c r="P1337" s="2"/>
    </row>
    <row r="1338" spans="1:16" hidden="1" x14ac:dyDescent="0.2">
      <c r="A1338">
        <v>2392</v>
      </c>
      <c r="B1338">
        <v>1973</v>
      </c>
      <c r="C1338" s="47">
        <f t="shared" ca="1" si="164"/>
        <v>51</v>
      </c>
      <c r="D1338" s="2" t="s">
        <v>118</v>
      </c>
      <c r="E1338" s="2" t="s">
        <v>28</v>
      </c>
      <c r="F1338" s="2" t="s">
        <v>1418</v>
      </c>
      <c r="G1338" s="4" t="str">
        <f t="shared" si="171"/>
        <v>26,868.00</v>
      </c>
      <c r="H1338" s="32">
        <f t="shared" si="165"/>
        <v>26868</v>
      </c>
      <c r="I1338" s="2">
        <v>10236</v>
      </c>
      <c r="J1338" s="2">
        <f t="shared" si="166"/>
        <v>26868</v>
      </c>
      <c r="K1338" s="2">
        <f t="shared" si="167"/>
        <v>26868</v>
      </c>
      <c r="L1338" s="2">
        <f t="shared" si="168"/>
        <v>26868</v>
      </c>
      <c r="M1338" s="2">
        <f t="shared" si="169"/>
        <v>26868</v>
      </c>
      <c r="N1338" s="2">
        <f t="shared" si="170"/>
        <v>26868</v>
      </c>
      <c r="O1338" s="96">
        <f t="shared" si="170"/>
        <v>26868</v>
      </c>
      <c r="P1338" s="2"/>
    </row>
    <row r="1339" spans="1:16" hidden="1" x14ac:dyDescent="0.2">
      <c r="A1339">
        <v>1920</v>
      </c>
      <c r="B1339">
        <v>1973</v>
      </c>
      <c r="C1339" s="47">
        <f t="shared" ca="1" si="164"/>
        <v>51</v>
      </c>
      <c r="D1339" s="2" t="s">
        <v>23</v>
      </c>
      <c r="E1339" s="2" t="s">
        <v>28</v>
      </c>
      <c r="F1339" s="2" t="s">
        <v>252</v>
      </c>
      <c r="G1339" s="4" t="str">
        <f t="shared" si="171"/>
        <v>47,025.00</v>
      </c>
      <c r="H1339" s="32">
        <f t="shared" si="165"/>
        <v>47025</v>
      </c>
      <c r="I1339" s="2">
        <v>2392</v>
      </c>
      <c r="J1339" s="2">
        <f t="shared" si="166"/>
        <v>47025</v>
      </c>
      <c r="K1339" s="2">
        <f t="shared" si="167"/>
        <v>47025</v>
      </c>
      <c r="L1339" s="2">
        <f t="shared" si="168"/>
        <v>47025</v>
      </c>
      <c r="M1339" s="2">
        <f t="shared" si="169"/>
        <v>47025</v>
      </c>
      <c r="N1339" s="2">
        <f t="shared" si="170"/>
        <v>47025</v>
      </c>
      <c r="O1339" s="96">
        <f t="shared" si="170"/>
        <v>47025</v>
      </c>
      <c r="P1339" s="2"/>
    </row>
    <row r="1340" spans="1:16" hidden="1" x14ac:dyDescent="0.2">
      <c r="A1340">
        <v>3673</v>
      </c>
      <c r="B1340">
        <v>1972</v>
      </c>
      <c r="C1340" s="47">
        <f t="shared" ca="1" si="164"/>
        <v>52</v>
      </c>
      <c r="D1340" s="2" t="s">
        <v>23</v>
      </c>
      <c r="E1340" s="2" t="s">
        <v>28</v>
      </c>
      <c r="F1340" s="2" t="s">
        <v>1421</v>
      </c>
      <c r="G1340" s="4" t="str">
        <f t="shared" si="171"/>
        <v>29,938.00</v>
      </c>
      <c r="H1340" s="32">
        <f t="shared" si="165"/>
        <v>29938</v>
      </c>
      <c r="I1340" s="2">
        <v>1920</v>
      </c>
      <c r="J1340" s="2">
        <f t="shared" si="166"/>
        <v>29938</v>
      </c>
      <c r="K1340" s="2">
        <f t="shared" si="167"/>
        <v>29938</v>
      </c>
      <c r="L1340" s="2">
        <f t="shared" si="168"/>
        <v>29938</v>
      </c>
      <c r="M1340" s="2">
        <f t="shared" si="169"/>
        <v>29938</v>
      </c>
      <c r="N1340" s="2">
        <f t="shared" si="170"/>
        <v>29938</v>
      </c>
      <c r="O1340" s="96">
        <f t="shared" si="170"/>
        <v>29938</v>
      </c>
      <c r="P1340" s="2"/>
    </row>
    <row r="1341" spans="1:16" hidden="1" x14ac:dyDescent="0.2">
      <c r="A1341">
        <v>1453</v>
      </c>
      <c r="B1341">
        <v>1944</v>
      </c>
      <c r="C1341" s="47">
        <f t="shared" ca="1" si="164"/>
        <v>80</v>
      </c>
      <c r="D1341" s="2" t="s">
        <v>53</v>
      </c>
      <c r="E1341" s="2" t="s">
        <v>28</v>
      </c>
      <c r="F1341" s="2" t="s">
        <v>1423</v>
      </c>
      <c r="G1341" s="4" t="str">
        <f t="shared" si="171"/>
        <v>29,548.00</v>
      </c>
      <c r="H1341" s="32">
        <f t="shared" si="165"/>
        <v>29548</v>
      </c>
      <c r="I1341" s="2">
        <v>3673</v>
      </c>
      <c r="J1341" s="2">
        <f t="shared" si="166"/>
        <v>29548</v>
      </c>
      <c r="K1341" s="2">
        <f t="shared" si="167"/>
        <v>29548</v>
      </c>
      <c r="L1341" s="2">
        <f t="shared" si="168"/>
        <v>29548</v>
      </c>
      <c r="M1341" s="2">
        <f t="shared" si="169"/>
        <v>29548</v>
      </c>
      <c r="N1341" s="2">
        <f t="shared" si="170"/>
        <v>29548</v>
      </c>
      <c r="O1341" s="96">
        <f t="shared" si="170"/>
        <v>29548</v>
      </c>
      <c r="P1341" s="2"/>
    </row>
    <row r="1342" spans="1:16" hidden="1" x14ac:dyDescent="0.2">
      <c r="A1342">
        <v>4518</v>
      </c>
      <c r="B1342">
        <v>1980</v>
      </c>
      <c r="C1342" s="47">
        <f t="shared" ca="1" si="164"/>
        <v>44</v>
      </c>
      <c r="D1342" s="2" t="s">
        <v>40</v>
      </c>
      <c r="E1342" s="2" t="s">
        <v>28</v>
      </c>
      <c r="F1342" s="2" t="s">
        <v>1426</v>
      </c>
      <c r="G1342" s="4" t="str">
        <f t="shared" si="171"/>
        <v>36,736.00</v>
      </c>
      <c r="H1342" s="32">
        <f t="shared" si="165"/>
        <v>36736</v>
      </c>
      <c r="I1342" s="2">
        <v>1453</v>
      </c>
      <c r="J1342" s="2">
        <f t="shared" si="166"/>
        <v>36736</v>
      </c>
      <c r="K1342" s="2">
        <f t="shared" si="167"/>
        <v>36736</v>
      </c>
      <c r="L1342" s="2">
        <f t="shared" si="168"/>
        <v>36736</v>
      </c>
      <c r="M1342" s="2">
        <f t="shared" si="169"/>
        <v>36736</v>
      </c>
      <c r="N1342" s="2">
        <f t="shared" si="170"/>
        <v>36736</v>
      </c>
      <c r="O1342" s="96">
        <f t="shared" si="170"/>
        <v>36736</v>
      </c>
      <c r="P1342" s="2"/>
    </row>
    <row r="1343" spans="1:16" hidden="1" x14ac:dyDescent="0.2">
      <c r="A1343">
        <v>8969</v>
      </c>
      <c r="B1343">
        <v>1978</v>
      </c>
      <c r="C1343" s="47">
        <f t="shared" ca="1" si="164"/>
        <v>46</v>
      </c>
      <c r="D1343" s="2" t="s">
        <v>53</v>
      </c>
      <c r="E1343" s="2" t="s">
        <v>28</v>
      </c>
      <c r="F1343" s="2" t="s">
        <v>1427</v>
      </c>
      <c r="G1343" s="4" t="str">
        <f t="shared" si="171"/>
        <v>8,820.00</v>
      </c>
      <c r="H1343" s="32">
        <f t="shared" si="165"/>
        <v>8820</v>
      </c>
      <c r="I1343" s="2">
        <v>4518</v>
      </c>
      <c r="J1343" s="2">
        <f t="shared" si="166"/>
        <v>8820</v>
      </c>
      <c r="K1343" s="2">
        <f t="shared" si="167"/>
        <v>8820</v>
      </c>
      <c r="L1343" s="2">
        <f t="shared" si="168"/>
        <v>8820</v>
      </c>
      <c r="M1343" s="2">
        <f t="shared" si="169"/>
        <v>52917.534246575342</v>
      </c>
      <c r="N1343" s="2">
        <f t="shared" si="170"/>
        <v>52917.534246575342</v>
      </c>
      <c r="O1343" s="96">
        <f t="shared" si="170"/>
        <v>52917.534246575342</v>
      </c>
      <c r="P1343" s="2"/>
    </row>
    <row r="1344" spans="1:16" hidden="1" x14ac:dyDescent="0.2">
      <c r="A1344">
        <v>387</v>
      </c>
      <c r="B1344">
        <v>1977</v>
      </c>
      <c r="C1344" s="47">
        <f t="shared" ca="1" si="164"/>
        <v>47</v>
      </c>
      <c r="D1344" s="2" t="s">
        <v>43</v>
      </c>
      <c r="E1344" s="2" t="s">
        <v>28</v>
      </c>
      <c r="F1344" s="2" t="s">
        <v>1438</v>
      </c>
      <c r="G1344" s="4" t="str">
        <f t="shared" si="171"/>
        <v>74,116.00</v>
      </c>
      <c r="H1344" s="32">
        <f t="shared" si="165"/>
        <v>74116</v>
      </c>
      <c r="I1344" s="2">
        <v>8969</v>
      </c>
      <c r="J1344" s="2">
        <f t="shared" si="166"/>
        <v>74116</v>
      </c>
      <c r="K1344" s="2">
        <f t="shared" si="167"/>
        <v>74116</v>
      </c>
      <c r="L1344" s="2">
        <f t="shared" si="168"/>
        <v>74116</v>
      </c>
      <c r="M1344" s="2">
        <f t="shared" si="169"/>
        <v>74116</v>
      </c>
      <c r="N1344" s="2">
        <f t="shared" si="170"/>
        <v>74116</v>
      </c>
      <c r="O1344" s="96">
        <f t="shared" si="170"/>
        <v>74116</v>
      </c>
      <c r="P1344" s="2"/>
    </row>
    <row r="1345" spans="1:16" hidden="1" x14ac:dyDescent="0.2">
      <c r="A1345">
        <v>1079</v>
      </c>
      <c r="B1345">
        <v>1972</v>
      </c>
      <c r="C1345" s="47">
        <f t="shared" ca="1" si="164"/>
        <v>52</v>
      </c>
      <c r="D1345" s="2" t="s">
        <v>53</v>
      </c>
      <c r="E1345" s="2" t="s">
        <v>28</v>
      </c>
      <c r="F1345" s="2" t="s">
        <v>1442</v>
      </c>
      <c r="G1345" s="4" t="str">
        <f t="shared" si="171"/>
        <v>77,598.00</v>
      </c>
      <c r="H1345" s="32">
        <f t="shared" si="165"/>
        <v>77598</v>
      </c>
      <c r="I1345" s="2">
        <v>387</v>
      </c>
      <c r="J1345" s="2">
        <f t="shared" si="166"/>
        <v>77598</v>
      </c>
      <c r="K1345" s="2">
        <f t="shared" si="167"/>
        <v>77598</v>
      </c>
      <c r="L1345" s="2">
        <f t="shared" si="168"/>
        <v>77598</v>
      </c>
      <c r="M1345" s="2">
        <f t="shared" si="169"/>
        <v>77598</v>
      </c>
      <c r="N1345" s="2">
        <f t="shared" si="170"/>
        <v>77598</v>
      </c>
      <c r="O1345" s="96">
        <f t="shared" si="170"/>
        <v>77598</v>
      </c>
      <c r="P1345" s="2"/>
    </row>
    <row r="1346" spans="1:16" hidden="1" x14ac:dyDescent="0.2">
      <c r="A1346">
        <v>164</v>
      </c>
      <c r="B1346">
        <v>1978</v>
      </c>
      <c r="C1346" s="47">
        <f t="shared" ca="1" si="164"/>
        <v>46</v>
      </c>
      <c r="D1346" s="2" t="s">
        <v>40</v>
      </c>
      <c r="E1346" s="2" t="s">
        <v>28</v>
      </c>
      <c r="F1346" s="2" t="s">
        <v>1446</v>
      </c>
      <c r="G1346" s="4" t="str">
        <f t="shared" si="171"/>
        <v>42,767.00</v>
      </c>
      <c r="H1346" s="32">
        <f t="shared" si="165"/>
        <v>42767</v>
      </c>
      <c r="I1346" s="2">
        <v>1079</v>
      </c>
      <c r="J1346" s="2">
        <f t="shared" si="166"/>
        <v>42767</v>
      </c>
      <c r="K1346" s="2">
        <f t="shared" si="167"/>
        <v>42767</v>
      </c>
      <c r="L1346" s="2">
        <f t="shared" si="168"/>
        <v>42767</v>
      </c>
      <c r="M1346" s="2">
        <f t="shared" si="169"/>
        <v>42767</v>
      </c>
      <c r="N1346" s="2">
        <f t="shared" si="170"/>
        <v>42767</v>
      </c>
      <c r="O1346" s="96">
        <f t="shared" si="170"/>
        <v>42767</v>
      </c>
      <c r="P1346" s="2"/>
    </row>
    <row r="1347" spans="1:16" hidden="1" x14ac:dyDescent="0.2">
      <c r="A1347">
        <v>3434</v>
      </c>
      <c r="B1347">
        <v>1952</v>
      </c>
      <c r="C1347" s="47">
        <f t="shared" ca="1" si="164"/>
        <v>72</v>
      </c>
      <c r="D1347" s="2" t="s">
        <v>23</v>
      </c>
      <c r="E1347" s="2" t="s">
        <v>28</v>
      </c>
      <c r="F1347" s="2" t="s">
        <v>1452</v>
      </c>
      <c r="G1347" s="4" t="str">
        <f t="shared" si="171"/>
        <v>36,864.00</v>
      </c>
      <c r="H1347" s="32">
        <f t="shared" si="165"/>
        <v>36864</v>
      </c>
      <c r="I1347" s="2">
        <v>164</v>
      </c>
      <c r="J1347" s="2">
        <f t="shared" si="166"/>
        <v>36864</v>
      </c>
      <c r="K1347" s="2">
        <f t="shared" si="167"/>
        <v>36864</v>
      </c>
      <c r="L1347" s="2">
        <f t="shared" si="168"/>
        <v>36864</v>
      </c>
      <c r="M1347" s="2">
        <f t="shared" si="169"/>
        <v>36864</v>
      </c>
      <c r="N1347" s="2">
        <f t="shared" si="170"/>
        <v>36864</v>
      </c>
      <c r="O1347" s="96">
        <f t="shared" si="170"/>
        <v>36864</v>
      </c>
      <c r="P1347" s="2"/>
    </row>
    <row r="1348" spans="1:16" hidden="1" x14ac:dyDescent="0.2">
      <c r="A1348">
        <v>5721</v>
      </c>
      <c r="B1348">
        <v>1957</v>
      </c>
      <c r="C1348" s="47">
        <f t="shared" ref="C1348:C1411" ca="1" si="172">(YEAR(NOW())-B1348)</f>
        <v>67</v>
      </c>
      <c r="D1348" s="2" t="s">
        <v>40</v>
      </c>
      <c r="E1348" s="2" t="s">
        <v>28</v>
      </c>
      <c r="F1348" s="2" t="s">
        <v>1455</v>
      </c>
      <c r="G1348" s="4" t="str">
        <f t="shared" si="171"/>
        <v>52,569.00</v>
      </c>
      <c r="H1348" s="32">
        <f t="shared" ref="H1348:H1411" si="173">VALUE(G1348)</f>
        <v>52569</v>
      </c>
      <c r="I1348" s="2">
        <v>3434</v>
      </c>
      <c r="J1348" s="2">
        <f t="shared" ref="J1348:J1411" si="174">IF(AND($D1348="Basic",$H1348&lt;10000),$V$29,$H1348)</f>
        <v>52569</v>
      </c>
      <c r="K1348" s="2">
        <f t="shared" ref="K1348:K1411" si="175">IF(AND($D1348="Graduation",J1348&lt;10000),$V$30,J1348)</f>
        <v>52569</v>
      </c>
      <c r="L1348" s="2">
        <f t="shared" ref="L1348:L1411" si="176">IF(AND($D1348="2n Cycle",K1348&lt;10000),$V$31,K1348)</f>
        <v>52569</v>
      </c>
      <c r="M1348" s="2">
        <f t="shared" ref="M1348:M1411" si="177">IF(AND($D1348="Master",L1348&lt;10000),$V$32,L1348)</f>
        <v>52569</v>
      </c>
      <c r="N1348" s="2">
        <f t="shared" ref="N1348:O1411" si="178">IF(AND($D1348="PhD",M1348&lt;10000),$V$33,M1348)</f>
        <v>52569</v>
      </c>
      <c r="O1348" s="96">
        <f t="shared" si="178"/>
        <v>52569</v>
      </c>
      <c r="P1348" s="2"/>
    </row>
    <row r="1349" spans="1:16" hidden="1" x14ac:dyDescent="0.2">
      <c r="A1349">
        <v>8418</v>
      </c>
      <c r="B1349">
        <v>1959</v>
      </c>
      <c r="C1349" s="47">
        <f t="shared" ca="1" si="172"/>
        <v>65</v>
      </c>
      <c r="D1349" s="2" t="s">
        <v>23</v>
      </c>
      <c r="E1349" s="2" t="s">
        <v>28</v>
      </c>
      <c r="F1349" s="2" t="s">
        <v>239</v>
      </c>
      <c r="G1349" s="4" t="str">
        <f t="shared" ref="G1349:G1412" si="179">REPLACE(F1349,1,1,"")</f>
        <v>7,500.00</v>
      </c>
      <c r="H1349" s="32">
        <f t="shared" si="173"/>
        <v>7500</v>
      </c>
      <c r="I1349" s="2">
        <v>5721</v>
      </c>
      <c r="J1349" s="2">
        <f t="shared" si="174"/>
        <v>7500</v>
      </c>
      <c r="K1349" s="2">
        <f t="shared" si="175"/>
        <v>52720.37365591398</v>
      </c>
      <c r="L1349" s="2">
        <f t="shared" si="176"/>
        <v>52720.37365591398</v>
      </c>
      <c r="M1349" s="2">
        <f t="shared" si="177"/>
        <v>52720.37365591398</v>
      </c>
      <c r="N1349" s="2">
        <f t="shared" si="178"/>
        <v>52720.37365591398</v>
      </c>
      <c r="O1349" s="96">
        <f t="shared" si="178"/>
        <v>52720.37365591398</v>
      </c>
      <c r="P1349" s="2"/>
    </row>
    <row r="1350" spans="1:16" hidden="1" x14ac:dyDescent="0.2">
      <c r="A1350">
        <v>5300</v>
      </c>
      <c r="B1350">
        <v>1974</v>
      </c>
      <c r="C1350" s="47">
        <f t="shared" ca="1" si="172"/>
        <v>50</v>
      </c>
      <c r="D1350" s="2" t="s">
        <v>23</v>
      </c>
      <c r="E1350" s="2" t="s">
        <v>28</v>
      </c>
      <c r="F1350" s="2" t="s">
        <v>1468</v>
      </c>
      <c r="G1350" s="4" t="str">
        <f t="shared" si="179"/>
        <v>28,647.00</v>
      </c>
      <c r="H1350" s="32">
        <f t="shared" si="173"/>
        <v>28647</v>
      </c>
      <c r="I1350" s="2">
        <v>8418</v>
      </c>
      <c r="J1350" s="2">
        <f t="shared" si="174"/>
        <v>28647</v>
      </c>
      <c r="K1350" s="2">
        <f t="shared" si="175"/>
        <v>28647</v>
      </c>
      <c r="L1350" s="2">
        <f t="shared" si="176"/>
        <v>28647</v>
      </c>
      <c r="M1350" s="2">
        <f t="shared" si="177"/>
        <v>28647</v>
      </c>
      <c r="N1350" s="2">
        <f t="shared" si="178"/>
        <v>28647</v>
      </c>
      <c r="O1350" s="96">
        <f t="shared" si="178"/>
        <v>28647</v>
      </c>
      <c r="P1350" s="2"/>
    </row>
    <row r="1351" spans="1:16" hidden="1" x14ac:dyDescent="0.2">
      <c r="A1351">
        <v>10424</v>
      </c>
      <c r="B1351">
        <v>1969</v>
      </c>
      <c r="C1351" s="47">
        <f t="shared" ca="1" si="172"/>
        <v>55</v>
      </c>
      <c r="D1351" s="2" t="s">
        <v>23</v>
      </c>
      <c r="E1351" s="2" t="s">
        <v>28</v>
      </c>
      <c r="F1351" s="2" t="s">
        <v>1473</v>
      </c>
      <c r="G1351" s="4" t="str">
        <f t="shared" si="179"/>
        <v>36,065.00</v>
      </c>
      <c r="H1351" s="32">
        <f t="shared" si="173"/>
        <v>36065</v>
      </c>
      <c r="I1351" s="2">
        <v>5300</v>
      </c>
      <c r="J1351" s="2">
        <f t="shared" si="174"/>
        <v>36065</v>
      </c>
      <c r="K1351" s="2">
        <f t="shared" si="175"/>
        <v>36065</v>
      </c>
      <c r="L1351" s="2">
        <f t="shared" si="176"/>
        <v>36065</v>
      </c>
      <c r="M1351" s="2">
        <f t="shared" si="177"/>
        <v>36065</v>
      </c>
      <c r="N1351" s="2">
        <f t="shared" si="178"/>
        <v>36065</v>
      </c>
      <c r="O1351" s="96">
        <f t="shared" si="178"/>
        <v>36065</v>
      </c>
      <c r="P1351" s="2"/>
    </row>
    <row r="1352" spans="1:16" hidden="1" x14ac:dyDescent="0.2">
      <c r="A1352">
        <v>11171</v>
      </c>
      <c r="B1352">
        <v>1966</v>
      </c>
      <c r="C1352" s="47">
        <f t="shared" ca="1" si="172"/>
        <v>58</v>
      </c>
      <c r="D1352" s="2" t="s">
        <v>23</v>
      </c>
      <c r="E1352" s="2" t="s">
        <v>28</v>
      </c>
      <c r="F1352" s="2" t="s">
        <v>1475</v>
      </c>
      <c r="G1352" s="4" t="str">
        <f t="shared" si="179"/>
        <v>35,790.00</v>
      </c>
      <c r="H1352" s="32">
        <f t="shared" si="173"/>
        <v>35790</v>
      </c>
      <c r="I1352" s="2">
        <v>10424</v>
      </c>
      <c r="J1352" s="2">
        <f t="shared" si="174"/>
        <v>35790</v>
      </c>
      <c r="K1352" s="2">
        <f t="shared" si="175"/>
        <v>35790</v>
      </c>
      <c r="L1352" s="2">
        <f t="shared" si="176"/>
        <v>35790</v>
      </c>
      <c r="M1352" s="2">
        <f t="shared" si="177"/>
        <v>35790</v>
      </c>
      <c r="N1352" s="2">
        <f t="shared" si="178"/>
        <v>35790</v>
      </c>
      <c r="O1352" s="96">
        <f t="shared" si="178"/>
        <v>35790</v>
      </c>
      <c r="P1352" s="2"/>
    </row>
    <row r="1353" spans="1:16" hidden="1" x14ac:dyDescent="0.2">
      <c r="A1353">
        <v>1600</v>
      </c>
      <c r="B1353">
        <v>1966</v>
      </c>
      <c r="C1353" s="47">
        <f t="shared" ca="1" si="172"/>
        <v>58</v>
      </c>
      <c r="D1353" s="2" t="s">
        <v>23</v>
      </c>
      <c r="E1353" s="2" t="s">
        <v>28</v>
      </c>
      <c r="F1353" s="2" t="s">
        <v>1481</v>
      </c>
      <c r="G1353" s="4" t="str">
        <f t="shared" si="179"/>
        <v>72,066.00</v>
      </c>
      <c r="H1353" s="32">
        <f t="shared" si="173"/>
        <v>72066</v>
      </c>
      <c r="I1353" s="2">
        <v>11171</v>
      </c>
      <c r="J1353" s="2">
        <f t="shared" si="174"/>
        <v>72066</v>
      </c>
      <c r="K1353" s="2">
        <f t="shared" si="175"/>
        <v>72066</v>
      </c>
      <c r="L1353" s="2">
        <f t="shared" si="176"/>
        <v>72066</v>
      </c>
      <c r="M1353" s="2">
        <f t="shared" si="177"/>
        <v>72066</v>
      </c>
      <c r="N1353" s="2">
        <f t="shared" si="178"/>
        <v>72066</v>
      </c>
      <c r="O1353" s="96">
        <f t="shared" si="178"/>
        <v>72066</v>
      </c>
      <c r="P1353" s="2"/>
    </row>
    <row r="1354" spans="1:16" hidden="1" x14ac:dyDescent="0.2">
      <c r="A1354">
        <v>7851</v>
      </c>
      <c r="B1354">
        <v>1950</v>
      </c>
      <c r="C1354" s="47">
        <f t="shared" ca="1" si="172"/>
        <v>74</v>
      </c>
      <c r="D1354" s="2" t="s">
        <v>53</v>
      </c>
      <c r="E1354" s="2" t="s">
        <v>28</v>
      </c>
      <c r="F1354" s="2" t="s">
        <v>1487</v>
      </c>
      <c r="G1354" s="4" t="str">
        <f t="shared" si="179"/>
        <v>49,389.00</v>
      </c>
      <c r="H1354" s="32">
        <f t="shared" si="173"/>
        <v>49389</v>
      </c>
      <c r="I1354" s="2">
        <v>1600</v>
      </c>
      <c r="J1354" s="2">
        <f t="shared" si="174"/>
        <v>49389</v>
      </c>
      <c r="K1354" s="2">
        <f t="shared" si="175"/>
        <v>49389</v>
      </c>
      <c r="L1354" s="2">
        <f t="shared" si="176"/>
        <v>49389</v>
      </c>
      <c r="M1354" s="2">
        <f t="shared" si="177"/>
        <v>49389</v>
      </c>
      <c r="N1354" s="2">
        <f t="shared" si="178"/>
        <v>49389</v>
      </c>
      <c r="O1354" s="96">
        <f t="shared" si="178"/>
        <v>49389</v>
      </c>
      <c r="P1354" s="2"/>
    </row>
    <row r="1355" spans="1:16" hidden="1" x14ac:dyDescent="0.2">
      <c r="A1355">
        <v>10701</v>
      </c>
      <c r="B1355">
        <v>1974</v>
      </c>
      <c r="C1355" s="47">
        <f t="shared" ca="1" si="172"/>
        <v>50</v>
      </c>
      <c r="D1355" s="2" t="s">
        <v>23</v>
      </c>
      <c r="E1355" s="2" t="s">
        <v>28</v>
      </c>
      <c r="F1355" s="2" t="s">
        <v>1492</v>
      </c>
      <c r="G1355" s="4" t="str">
        <f t="shared" si="179"/>
        <v>34,377.00</v>
      </c>
      <c r="H1355" s="32">
        <f t="shared" si="173"/>
        <v>34377</v>
      </c>
      <c r="I1355" s="2">
        <v>7851</v>
      </c>
      <c r="J1355" s="2">
        <f t="shared" si="174"/>
        <v>34377</v>
      </c>
      <c r="K1355" s="2">
        <f t="shared" si="175"/>
        <v>34377</v>
      </c>
      <c r="L1355" s="2">
        <f t="shared" si="176"/>
        <v>34377</v>
      </c>
      <c r="M1355" s="2">
        <f t="shared" si="177"/>
        <v>34377</v>
      </c>
      <c r="N1355" s="2">
        <f t="shared" si="178"/>
        <v>34377</v>
      </c>
      <c r="O1355" s="96">
        <f t="shared" si="178"/>
        <v>34377</v>
      </c>
      <c r="P1355" s="2"/>
    </row>
    <row r="1356" spans="1:16" hidden="1" x14ac:dyDescent="0.2">
      <c r="A1356">
        <v>891</v>
      </c>
      <c r="B1356">
        <v>1952</v>
      </c>
      <c r="C1356" s="47">
        <f t="shared" ca="1" si="172"/>
        <v>72</v>
      </c>
      <c r="D1356" s="2" t="s">
        <v>23</v>
      </c>
      <c r="E1356" s="2" t="s">
        <v>28</v>
      </c>
      <c r="F1356" s="2" t="s">
        <v>1496</v>
      </c>
      <c r="G1356" s="4" t="str">
        <f t="shared" si="179"/>
        <v>46,998.00</v>
      </c>
      <c r="H1356" s="32">
        <f t="shared" si="173"/>
        <v>46998</v>
      </c>
      <c r="I1356" s="2">
        <v>10701</v>
      </c>
      <c r="J1356" s="2">
        <f t="shared" si="174"/>
        <v>46998</v>
      </c>
      <c r="K1356" s="2">
        <f t="shared" si="175"/>
        <v>46998</v>
      </c>
      <c r="L1356" s="2">
        <f t="shared" si="176"/>
        <v>46998</v>
      </c>
      <c r="M1356" s="2">
        <f t="shared" si="177"/>
        <v>46998</v>
      </c>
      <c r="N1356" s="2">
        <f t="shared" si="178"/>
        <v>46998</v>
      </c>
      <c r="O1356" s="96">
        <f t="shared" si="178"/>
        <v>46998</v>
      </c>
      <c r="P1356" s="2"/>
    </row>
    <row r="1357" spans="1:16" hidden="1" x14ac:dyDescent="0.2">
      <c r="A1357">
        <v>6912</v>
      </c>
      <c r="B1357">
        <v>1968</v>
      </c>
      <c r="C1357" s="47">
        <f t="shared" ca="1" si="172"/>
        <v>56</v>
      </c>
      <c r="D1357" s="2" t="s">
        <v>23</v>
      </c>
      <c r="E1357" s="2" t="s">
        <v>28</v>
      </c>
      <c r="F1357" s="2" t="s">
        <v>1518</v>
      </c>
      <c r="G1357" s="4" t="str">
        <f t="shared" si="179"/>
        <v>61,825.00</v>
      </c>
      <c r="H1357" s="32">
        <f t="shared" si="173"/>
        <v>61825</v>
      </c>
      <c r="I1357" s="2">
        <v>891</v>
      </c>
      <c r="J1357" s="2">
        <f t="shared" si="174"/>
        <v>61825</v>
      </c>
      <c r="K1357" s="2">
        <f t="shared" si="175"/>
        <v>61825</v>
      </c>
      <c r="L1357" s="2">
        <f t="shared" si="176"/>
        <v>61825</v>
      </c>
      <c r="M1357" s="2">
        <f t="shared" si="177"/>
        <v>61825</v>
      </c>
      <c r="N1357" s="2">
        <f t="shared" si="178"/>
        <v>61825</v>
      </c>
      <c r="O1357" s="96">
        <f t="shared" si="178"/>
        <v>61825</v>
      </c>
      <c r="P1357" s="2"/>
    </row>
    <row r="1358" spans="1:16" hidden="1" x14ac:dyDescent="0.2">
      <c r="A1358">
        <v>5967</v>
      </c>
      <c r="B1358">
        <v>1953</v>
      </c>
      <c r="C1358" s="47">
        <f t="shared" ca="1" si="172"/>
        <v>71</v>
      </c>
      <c r="D1358" s="2" t="s">
        <v>23</v>
      </c>
      <c r="E1358" s="2" t="s">
        <v>28</v>
      </c>
      <c r="F1358" s="2" t="s">
        <v>1518</v>
      </c>
      <c r="G1358" s="4" t="str">
        <f t="shared" si="179"/>
        <v>61,825.00</v>
      </c>
      <c r="H1358" s="32">
        <f t="shared" si="173"/>
        <v>61825</v>
      </c>
      <c r="I1358" s="2">
        <v>6912</v>
      </c>
      <c r="J1358" s="2">
        <f t="shared" si="174"/>
        <v>61825</v>
      </c>
      <c r="K1358" s="2">
        <f t="shared" si="175"/>
        <v>61825</v>
      </c>
      <c r="L1358" s="2">
        <f t="shared" si="176"/>
        <v>61825</v>
      </c>
      <c r="M1358" s="2">
        <f t="shared" si="177"/>
        <v>61825</v>
      </c>
      <c r="N1358" s="2">
        <f t="shared" si="178"/>
        <v>61825</v>
      </c>
      <c r="O1358" s="96">
        <f t="shared" si="178"/>
        <v>61825</v>
      </c>
      <c r="P1358" s="2"/>
    </row>
    <row r="1359" spans="1:16" hidden="1" x14ac:dyDescent="0.2">
      <c r="A1359">
        <v>2109</v>
      </c>
      <c r="B1359">
        <v>1991</v>
      </c>
      <c r="C1359" s="47">
        <f t="shared" ca="1" si="172"/>
        <v>33</v>
      </c>
      <c r="D1359" s="2" t="s">
        <v>23</v>
      </c>
      <c r="E1359" s="2" t="s">
        <v>28</v>
      </c>
      <c r="F1359" s="2" t="s">
        <v>1521</v>
      </c>
      <c r="G1359" s="4" t="str">
        <f t="shared" si="179"/>
        <v>84,196.00</v>
      </c>
      <c r="H1359" s="32">
        <f t="shared" si="173"/>
        <v>84196</v>
      </c>
      <c r="I1359" s="2">
        <v>5967</v>
      </c>
      <c r="J1359" s="2">
        <f t="shared" si="174"/>
        <v>84196</v>
      </c>
      <c r="K1359" s="2">
        <f t="shared" si="175"/>
        <v>84196</v>
      </c>
      <c r="L1359" s="2">
        <f t="shared" si="176"/>
        <v>84196</v>
      </c>
      <c r="M1359" s="2">
        <f t="shared" si="177"/>
        <v>84196</v>
      </c>
      <c r="N1359" s="2">
        <f t="shared" si="178"/>
        <v>84196</v>
      </c>
      <c r="O1359" s="96">
        <f t="shared" si="178"/>
        <v>84196</v>
      </c>
      <c r="P1359" s="2"/>
    </row>
    <row r="1360" spans="1:16" hidden="1" x14ac:dyDescent="0.2">
      <c r="A1360">
        <v>6292</v>
      </c>
      <c r="B1360">
        <v>1987</v>
      </c>
      <c r="C1360" s="47">
        <f t="shared" ca="1" si="172"/>
        <v>37</v>
      </c>
      <c r="D1360" s="2" t="s">
        <v>23</v>
      </c>
      <c r="E1360" s="2" t="s">
        <v>28</v>
      </c>
      <c r="F1360" s="2" t="s">
        <v>1523</v>
      </c>
      <c r="G1360" s="4" t="str">
        <f t="shared" si="179"/>
        <v>3,502.00</v>
      </c>
      <c r="H1360" s="32">
        <f t="shared" si="173"/>
        <v>3502</v>
      </c>
      <c r="I1360" s="2">
        <v>2109</v>
      </c>
      <c r="J1360" s="2">
        <f t="shared" si="174"/>
        <v>3502</v>
      </c>
      <c r="K1360" s="2">
        <f t="shared" si="175"/>
        <v>52720.37365591398</v>
      </c>
      <c r="L1360" s="2">
        <f t="shared" si="176"/>
        <v>52720.37365591398</v>
      </c>
      <c r="M1360" s="2">
        <f t="shared" si="177"/>
        <v>52720.37365591398</v>
      </c>
      <c r="N1360" s="2">
        <f t="shared" si="178"/>
        <v>52720.37365591398</v>
      </c>
      <c r="O1360" s="96">
        <f t="shared" si="178"/>
        <v>52720.37365591398</v>
      </c>
      <c r="P1360" s="2"/>
    </row>
    <row r="1361" spans="1:16" hidden="1" x14ac:dyDescent="0.2">
      <c r="A1361">
        <v>8537</v>
      </c>
      <c r="B1361">
        <v>1950</v>
      </c>
      <c r="C1361" s="47">
        <f t="shared" ca="1" si="172"/>
        <v>74</v>
      </c>
      <c r="D1361" s="2" t="s">
        <v>23</v>
      </c>
      <c r="E1361" s="2" t="s">
        <v>28</v>
      </c>
      <c r="F1361" s="2" t="s">
        <v>1529</v>
      </c>
      <c r="G1361" s="4" t="str">
        <f t="shared" si="179"/>
        <v>60,714.00</v>
      </c>
      <c r="H1361" s="32">
        <f t="shared" si="173"/>
        <v>60714</v>
      </c>
      <c r="I1361" s="2">
        <v>6292</v>
      </c>
      <c r="J1361" s="2">
        <f t="shared" si="174"/>
        <v>60714</v>
      </c>
      <c r="K1361" s="2">
        <f t="shared" si="175"/>
        <v>60714</v>
      </c>
      <c r="L1361" s="2">
        <f t="shared" si="176"/>
        <v>60714</v>
      </c>
      <c r="M1361" s="2">
        <f t="shared" si="177"/>
        <v>60714</v>
      </c>
      <c r="N1361" s="2">
        <f t="shared" si="178"/>
        <v>60714</v>
      </c>
      <c r="O1361" s="96">
        <f t="shared" si="178"/>
        <v>60714</v>
      </c>
      <c r="P1361" s="2"/>
    </row>
    <row r="1362" spans="1:16" hidden="1" x14ac:dyDescent="0.2">
      <c r="A1362">
        <v>9576</v>
      </c>
      <c r="B1362">
        <v>1983</v>
      </c>
      <c r="C1362" s="47">
        <f t="shared" ca="1" si="172"/>
        <v>41</v>
      </c>
      <c r="D1362" s="2" t="s">
        <v>53</v>
      </c>
      <c r="E1362" s="2" t="s">
        <v>28</v>
      </c>
      <c r="F1362" s="2" t="s">
        <v>1530</v>
      </c>
      <c r="G1362" s="4" t="str">
        <f t="shared" si="179"/>
        <v>31,385.00</v>
      </c>
      <c r="H1362" s="32">
        <f t="shared" si="173"/>
        <v>31385</v>
      </c>
      <c r="I1362" s="2">
        <v>8537</v>
      </c>
      <c r="J1362" s="2">
        <f t="shared" si="174"/>
        <v>31385</v>
      </c>
      <c r="K1362" s="2">
        <f t="shared" si="175"/>
        <v>31385</v>
      </c>
      <c r="L1362" s="2">
        <f t="shared" si="176"/>
        <v>31385</v>
      </c>
      <c r="M1362" s="2">
        <f t="shared" si="177"/>
        <v>31385</v>
      </c>
      <c r="N1362" s="2">
        <f t="shared" si="178"/>
        <v>31385</v>
      </c>
      <c r="O1362" s="96">
        <f t="shared" si="178"/>
        <v>31385</v>
      </c>
      <c r="P1362" s="2"/>
    </row>
    <row r="1363" spans="1:16" hidden="1" x14ac:dyDescent="0.2">
      <c r="A1363">
        <v>5935</v>
      </c>
      <c r="B1363">
        <v>1957</v>
      </c>
      <c r="C1363" s="47">
        <f t="shared" ca="1" si="172"/>
        <v>67</v>
      </c>
      <c r="D1363" s="2" t="s">
        <v>43</v>
      </c>
      <c r="E1363" s="2" t="s">
        <v>28</v>
      </c>
      <c r="F1363" s="2" t="s">
        <v>1531</v>
      </c>
      <c r="G1363" s="4" t="str">
        <f t="shared" si="179"/>
        <v>83,257.00</v>
      </c>
      <c r="H1363" s="32">
        <f t="shared" si="173"/>
        <v>83257</v>
      </c>
      <c r="I1363" s="2">
        <v>9576</v>
      </c>
      <c r="J1363" s="2">
        <f t="shared" si="174"/>
        <v>83257</v>
      </c>
      <c r="K1363" s="2">
        <f t="shared" si="175"/>
        <v>83257</v>
      </c>
      <c r="L1363" s="2">
        <f t="shared" si="176"/>
        <v>83257</v>
      </c>
      <c r="M1363" s="2">
        <f t="shared" si="177"/>
        <v>83257</v>
      </c>
      <c r="N1363" s="2">
        <f t="shared" si="178"/>
        <v>83257</v>
      </c>
      <c r="O1363" s="96">
        <f t="shared" si="178"/>
        <v>83257</v>
      </c>
      <c r="P1363" s="2"/>
    </row>
    <row r="1364" spans="1:16" hidden="1" x14ac:dyDescent="0.2">
      <c r="A1364">
        <v>10264</v>
      </c>
      <c r="B1364">
        <v>1980</v>
      </c>
      <c r="C1364" s="47">
        <f t="shared" ca="1" si="172"/>
        <v>44</v>
      </c>
      <c r="D1364" s="2" t="s">
        <v>23</v>
      </c>
      <c r="E1364" s="2" t="s">
        <v>28</v>
      </c>
      <c r="F1364" s="2" t="s">
        <v>1543</v>
      </c>
      <c r="G1364" s="4" t="str">
        <f t="shared" si="179"/>
        <v>90,842.00</v>
      </c>
      <c r="H1364" s="32">
        <f t="shared" si="173"/>
        <v>90842</v>
      </c>
      <c r="I1364" s="2">
        <v>5935</v>
      </c>
      <c r="J1364" s="2">
        <f t="shared" si="174"/>
        <v>90842</v>
      </c>
      <c r="K1364" s="2">
        <f t="shared" si="175"/>
        <v>90842</v>
      </c>
      <c r="L1364" s="2">
        <f t="shared" si="176"/>
        <v>90842</v>
      </c>
      <c r="M1364" s="2">
        <f t="shared" si="177"/>
        <v>90842</v>
      </c>
      <c r="N1364" s="2">
        <f t="shared" si="178"/>
        <v>90842</v>
      </c>
      <c r="O1364" s="96">
        <f t="shared" si="178"/>
        <v>90842</v>
      </c>
      <c r="P1364" s="2"/>
    </row>
    <row r="1365" spans="1:16" hidden="1" x14ac:dyDescent="0.2">
      <c r="A1365">
        <v>234</v>
      </c>
      <c r="B1365">
        <v>1980</v>
      </c>
      <c r="C1365" s="47">
        <f t="shared" ca="1" si="172"/>
        <v>44</v>
      </c>
      <c r="D1365" s="2" t="s">
        <v>23</v>
      </c>
      <c r="E1365" s="2" t="s">
        <v>28</v>
      </c>
      <c r="F1365" s="2" t="s">
        <v>1545</v>
      </c>
      <c r="G1365" s="4" t="str">
        <f t="shared" si="179"/>
        <v>28,567.00</v>
      </c>
      <c r="H1365" s="32">
        <f t="shared" si="173"/>
        <v>28567</v>
      </c>
      <c r="I1365" s="2">
        <v>10264</v>
      </c>
      <c r="J1365" s="2">
        <f t="shared" si="174"/>
        <v>28567</v>
      </c>
      <c r="K1365" s="2">
        <f t="shared" si="175"/>
        <v>28567</v>
      </c>
      <c r="L1365" s="2">
        <f t="shared" si="176"/>
        <v>28567</v>
      </c>
      <c r="M1365" s="2">
        <f t="shared" si="177"/>
        <v>28567</v>
      </c>
      <c r="N1365" s="2">
        <f t="shared" si="178"/>
        <v>28567</v>
      </c>
      <c r="O1365" s="96">
        <f t="shared" si="178"/>
        <v>28567</v>
      </c>
      <c r="P1365" s="2"/>
    </row>
    <row r="1366" spans="1:16" hidden="1" x14ac:dyDescent="0.2">
      <c r="A1366">
        <v>3202</v>
      </c>
      <c r="B1366">
        <v>1988</v>
      </c>
      <c r="C1366" s="47">
        <f t="shared" ca="1" si="172"/>
        <v>36</v>
      </c>
      <c r="D1366" s="2" t="s">
        <v>40</v>
      </c>
      <c r="E1366" s="2" t="s">
        <v>28</v>
      </c>
      <c r="F1366" s="2" t="s">
        <v>1550</v>
      </c>
      <c r="G1366" s="4" t="str">
        <f t="shared" si="179"/>
        <v>54,880.00</v>
      </c>
      <c r="H1366" s="32">
        <f t="shared" si="173"/>
        <v>54880</v>
      </c>
      <c r="I1366" s="2">
        <v>234</v>
      </c>
      <c r="J1366" s="2">
        <f t="shared" si="174"/>
        <v>54880</v>
      </c>
      <c r="K1366" s="2">
        <f t="shared" si="175"/>
        <v>54880</v>
      </c>
      <c r="L1366" s="2">
        <f t="shared" si="176"/>
        <v>54880</v>
      </c>
      <c r="M1366" s="2">
        <f t="shared" si="177"/>
        <v>54880</v>
      </c>
      <c r="N1366" s="2">
        <f t="shared" si="178"/>
        <v>54880</v>
      </c>
      <c r="O1366" s="96">
        <f t="shared" si="178"/>
        <v>54880</v>
      </c>
      <c r="P1366" s="2"/>
    </row>
    <row r="1367" spans="1:16" hidden="1" x14ac:dyDescent="0.2">
      <c r="A1367">
        <v>1103</v>
      </c>
      <c r="B1367">
        <v>1977</v>
      </c>
      <c r="C1367" s="47">
        <f t="shared" ca="1" si="172"/>
        <v>47</v>
      </c>
      <c r="D1367" s="2" t="s">
        <v>40</v>
      </c>
      <c r="E1367" s="2" t="s">
        <v>28</v>
      </c>
      <c r="F1367" s="2" t="s">
        <v>1551</v>
      </c>
      <c r="G1367" s="4" t="str">
        <f t="shared" si="179"/>
        <v>60,000.00</v>
      </c>
      <c r="H1367" s="32">
        <f t="shared" si="173"/>
        <v>60000</v>
      </c>
      <c r="I1367" s="2">
        <v>3202</v>
      </c>
      <c r="J1367" s="2">
        <f t="shared" si="174"/>
        <v>60000</v>
      </c>
      <c r="K1367" s="2">
        <f t="shared" si="175"/>
        <v>60000</v>
      </c>
      <c r="L1367" s="2">
        <f t="shared" si="176"/>
        <v>60000</v>
      </c>
      <c r="M1367" s="2">
        <f t="shared" si="177"/>
        <v>60000</v>
      </c>
      <c r="N1367" s="2">
        <f t="shared" si="178"/>
        <v>60000</v>
      </c>
      <c r="O1367" s="96">
        <f t="shared" si="178"/>
        <v>60000</v>
      </c>
      <c r="P1367" s="2"/>
    </row>
    <row r="1368" spans="1:16" hidden="1" x14ac:dyDescent="0.2">
      <c r="A1368">
        <v>610</v>
      </c>
      <c r="B1368">
        <v>1954</v>
      </c>
      <c r="C1368" s="47">
        <f t="shared" ca="1" si="172"/>
        <v>70</v>
      </c>
      <c r="D1368" s="2" t="s">
        <v>23</v>
      </c>
      <c r="E1368" s="2" t="s">
        <v>28</v>
      </c>
      <c r="F1368" s="2" t="s">
        <v>1555</v>
      </c>
      <c r="G1368" s="4" t="str">
        <f t="shared" si="179"/>
        <v>20,518.00</v>
      </c>
      <c r="H1368" s="32">
        <f t="shared" si="173"/>
        <v>20518</v>
      </c>
      <c r="I1368" s="2">
        <v>1103</v>
      </c>
      <c r="J1368" s="2">
        <f t="shared" si="174"/>
        <v>20518</v>
      </c>
      <c r="K1368" s="2">
        <f t="shared" si="175"/>
        <v>20518</v>
      </c>
      <c r="L1368" s="2">
        <f t="shared" si="176"/>
        <v>20518</v>
      </c>
      <c r="M1368" s="2">
        <f t="shared" si="177"/>
        <v>20518</v>
      </c>
      <c r="N1368" s="2">
        <f t="shared" si="178"/>
        <v>20518</v>
      </c>
      <c r="O1368" s="96">
        <f t="shared" si="178"/>
        <v>20518</v>
      </c>
      <c r="P1368" s="2"/>
    </row>
    <row r="1369" spans="1:16" hidden="1" x14ac:dyDescent="0.2">
      <c r="A1369">
        <v>4480</v>
      </c>
      <c r="B1369">
        <v>1974</v>
      </c>
      <c r="C1369" s="47">
        <f t="shared" ca="1" si="172"/>
        <v>50</v>
      </c>
      <c r="D1369" s="2" t="s">
        <v>23</v>
      </c>
      <c r="E1369" s="2" t="s">
        <v>28</v>
      </c>
      <c r="F1369" s="2" t="s">
        <v>1560</v>
      </c>
      <c r="G1369" s="4" t="str">
        <f t="shared" si="179"/>
        <v>65,333.00</v>
      </c>
      <c r="H1369" s="32">
        <f t="shared" si="173"/>
        <v>65333</v>
      </c>
      <c r="I1369" s="2">
        <v>610</v>
      </c>
      <c r="J1369" s="2">
        <f t="shared" si="174"/>
        <v>65333</v>
      </c>
      <c r="K1369" s="2">
        <f t="shared" si="175"/>
        <v>65333</v>
      </c>
      <c r="L1369" s="2">
        <f t="shared" si="176"/>
        <v>65333</v>
      </c>
      <c r="M1369" s="2">
        <f t="shared" si="177"/>
        <v>65333</v>
      </c>
      <c r="N1369" s="2">
        <f t="shared" si="178"/>
        <v>65333</v>
      </c>
      <c r="O1369" s="96">
        <f t="shared" si="178"/>
        <v>65333</v>
      </c>
      <c r="P1369" s="2"/>
    </row>
    <row r="1370" spans="1:16" hidden="1" x14ac:dyDescent="0.2">
      <c r="A1370">
        <v>10660</v>
      </c>
      <c r="B1370">
        <v>1958</v>
      </c>
      <c r="C1370" s="47">
        <f t="shared" ca="1" si="172"/>
        <v>66</v>
      </c>
      <c r="D1370" s="2" t="s">
        <v>118</v>
      </c>
      <c r="E1370" s="2" t="s">
        <v>28</v>
      </c>
      <c r="F1370" s="2" t="s">
        <v>1566</v>
      </c>
      <c r="G1370" s="4" t="str">
        <f t="shared" si="179"/>
        <v>24,367.00</v>
      </c>
      <c r="H1370" s="32">
        <f t="shared" si="173"/>
        <v>24367</v>
      </c>
      <c r="I1370" s="2">
        <v>4480</v>
      </c>
      <c r="J1370" s="2">
        <f t="shared" si="174"/>
        <v>24367</v>
      </c>
      <c r="K1370" s="2">
        <f t="shared" si="175"/>
        <v>24367</v>
      </c>
      <c r="L1370" s="2">
        <f t="shared" si="176"/>
        <v>24367</v>
      </c>
      <c r="M1370" s="2">
        <f t="shared" si="177"/>
        <v>24367</v>
      </c>
      <c r="N1370" s="2">
        <f t="shared" si="178"/>
        <v>24367</v>
      </c>
      <c r="O1370" s="96">
        <f t="shared" si="178"/>
        <v>24367</v>
      </c>
      <c r="P1370" s="2"/>
    </row>
    <row r="1371" spans="1:16" hidden="1" x14ac:dyDescent="0.2">
      <c r="A1371">
        <v>9353</v>
      </c>
      <c r="B1371">
        <v>1960</v>
      </c>
      <c r="C1371" s="47">
        <f t="shared" ca="1" si="172"/>
        <v>64</v>
      </c>
      <c r="D1371" s="2" t="s">
        <v>23</v>
      </c>
      <c r="E1371" s="2" t="s">
        <v>28</v>
      </c>
      <c r="F1371" s="2" t="s">
        <v>1567</v>
      </c>
      <c r="G1371" s="4" t="str">
        <f t="shared" si="179"/>
        <v>91,700.00</v>
      </c>
      <c r="H1371" s="32">
        <f t="shared" si="173"/>
        <v>91700</v>
      </c>
      <c r="I1371" s="2">
        <v>10660</v>
      </c>
      <c r="J1371" s="2">
        <f t="shared" si="174"/>
        <v>91700</v>
      </c>
      <c r="K1371" s="2">
        <f t="shared" si="175"/>
        <v>91700</v>
      </c>
      <c r="L1371" s="2">
        <f t="shared" si="176"/>
        <v>91700</v>
      </c>
      <c r="M1371" s="2">
        <f t="shared" si="177"/>
        <v>91700</v>
      </c>
      <c r="N1371" s="2">
        <f t="shared" si="178"/>
        <v>91700</v>
      </c>
      <c r="O1371" s="96">
        <f t="shared" si="178"/>
        <v>91700</v>
      </c>
      <c r="P1371" s="2"/>
    </row>
    <row r="1372" spans="1:16" hidden="1" x14ac:dyDescent="0.2">
      <c r="A1372">
        <v>4120</v>
      </c>
      <c r="B1372">
        <v>1976</v>
      </c>
      <c r="C1372" s="47">
        <f t="shared" ca="1" si="172"/>
        <v>48</v>
      </c>
      <c r="D1372" s="2" t="s">
        <v>23</v>
      </c>
      <c r="E1372" s="2" t="s">
        <v>28</v>
      </c>
      <c r="F1372" s="2" t="s">
        <v>1570</v>
      </c>
      <c r="G1372" s="4" t="str">
        <f t="shared" si="179"/>
        <v>58,138.00</v>
      </c>
      <c r="H1372" s="32">
        <f t="shared" si="173"/>
        <v>58138</v>
      </c>
      <c r="I1372" s="2">
        <v>9353</v>
      </c>
      <c r="J1372" s="2">
        <f t="shared" si="174"/>
        <v>58138</v>
      </c>
      <c r="K1372" s="2">
        <f t="shared" si="175"/>
        <v>58138</v>
      </c>
      <c r="L1372" s="2">
        <f t="shared" si="176"/>
        <v>58138</v>
      </c>
      <c r="M1372" s="2">
        <f t="shared" si="177"/>
        <v>58138</v>
      </c>
      <c r="N1372" s="2">
        <f t="shared" si="178"/>
        <v>58138</v>
      </c>
      <c r="O1372" s="96">
        <f t="shared" si="178"/>
        <v>58138</v>
      </c>
      <c r="P1372" s="2"/>
    </row>
    <row r="1373" spans="1:16" hidden="1" x14ac:dyDescent="0.2">
      <c r="A1373">
        <v>2836</v>
      </c>
      <c r="B1373">
        <v>1973</v>
      </c>
      <c r="C1373" s="47">
        <f t="shared" ca="1" si="172"/>
        <v>51</v>
      </c>
      <c r="D1373" s="2" t="s">
        <v>53</v>
      </c>
      <c r="E1373" s="2" t="s">
        <v>28</v>
      </c>
      <c r="F1373" s="2" t="s">
        <v>1574</v>
      </c>
      <c r="G1373" s="4" t="str">
        <f t="shared" si="179"/>
        <v>31,160.00</v>
      </c>
      <c r="H1373" s="32">
        <f t="shared" si="173"/>
        <v>31160</v>
      </c>
      <c r="I1373" s="2">
        <v>4120</v>
      </c>
      <c r="J1373" s="2">
        <f t="shared" si="174"/>
        <v>31160</v>
      </c>
      <c r="K1373" s="2">
        <f t="shared" si="175"/>
        <v>31160</v>
      </c>
      <c r="L1373" s="2">
        <f t="shared" si="176"/>
        <v>31160</v>
      </c>
      <c r="M1373" s="2">
        <f t="shared" si="177"/>
        <v>31160</v>
      </c>
      <c r="N1373" s="2">
        <f t="shared" si="178"/>
        <v>31160</v>
      </c>
      <c r="O1373" s="96">
        <f t="shared" si="178"/>
        <v>31160</v>
      </c>
      <c r="P1373" s="2"/>
    </row>
    <row r="1374" spans="1:16" hidden="1" x14ac:dyDescent="0.2">
      <c r="A1374">
        <v>9579</v>
      </c>
      <c r="B1374">
        <v>1960</v>
      </c>
      <c r="C1374" s="47">
        <f t="shared" ca="1" si="172"/>
        <v>64</v>
      </c>
      <c r="D1374" s="2" t="s">
        <v>23</v>
      </c>
      <c r="E1374" s="2" t="s">
        <v>28</v>
      </c>
      <c r="F1374" s="2" t="s">
        <v>1576</v>
      </c>
      <c r="G1374" s="4" t="str">
        <f t="shared" si="179"/>
        <v>55,239.00</v>
      </c>
      <c r="H1374" s="32">
        <f t="shared" si="173"/>
        <v>55239</v>
      </c>
      <c r="I1374" s="2">
        <v>2836</v>
      </c>
      <c r="J1374" s="2">
        <f t="shared" si="174"/>
        <v>55239</v>
      </c>
      <c r="K1374" s="2">
        <f t="shared" si="175"/>
        <v>55239</v>
      </c>
      <c r="L1374" s="2">
        <f t="shared" si="176"/>
        <v>55239</v>
      </c>
      <c r="M1374" s="2">
        <f t="shared" si="177"/>
        <v>55239</v>
      </c>
      <c r="N1374" s="2">
        <f t="shared" si="178"/>
        <v>55239</v>
      </c>
      <c r="O1374" s="96">
        <f t="shared" si="178"/>
        <v>55239</v>
      </c>
      <c r="P1374" s="2"/>
    </row>
    <row r="1375" spans="1:16" hidden="1" x14ac:dyDescent="0.2">
      <c r="A1375">
        <v>5841</v>
      </c>
      <c r="B1375">
        <v>1967</v>
      </c>
      <c r="C1375" s="47">
        <f t="shared" ca="1" si="172"/>
        <v>57</v>
      </c>
      <c r="D1375" s="2" t="s">
        <v>23</v>
      </c>
      <c r="E1375" s="2" t="s">
        <v>28</v>
      </c>
      <c r="F1375" s="2" t="s">
        <v>1582</v>
      </c>
      <c r="G1375" s="4" t="str">
        <f t="shared" si="179"/>
        <v>80,872.00</v>
      </c>
      <c r="H1375" s="32">
        <f t="shared" si="173"/>
        <v>80872</v>
      </c>
      <c r="I1375" s="2">
        <v>9579</v>
      </c>
      <c r="J1375" s="2">
        <f t="shared" si="174"/>
        <v>80872</v>
      </c>
      <c r="K1375" s="2">
        <f t="shared" si="175"/>
        <v>80872</v>
      </c>
      <c r="L1375" s="2">
        <f t="shared" si="176"/>
        <v>80872</v>
      </c>
      <c r="M1375" s="2">
        <f t="shared" si="177"/>
        <v>80872</v>
      </c>
      <c r="N1375" s="2">
        <f t="shared" si="178"/>
        <v>80872</v>
      </c>
      <c r="O1375" s="96">
        <f t="shared" si="178"/>
        <v>80872</v>
      </c>
      <c r="P1375" s="2"/>
    </row>
    <row r="1376" spans="1:16" hidden="1" x14ac:dyDescent="0.2">
      <c r="A1376">
        <v>3174</v>
      </c>
      <c r="B1376">
        <v>1960</v>
      </c>
      <c r="C1376" s="47">
        <f t="shared" ca="1" si="172"/>
        <v>64</v>
      </c>
      <c r="D1376" s="2" t="s">
        <v>43</v>
      </c>
      <c r="E1376" s="2" t="s">
        <v>28</v>
      </c>
      <c r="F1376" s="2" t="s">
        <v>1584</v>
      </c>
      <c r="G1376" s="4" t="str">
        <f t="shared" si="179"/>
        <v>38,741.00</v>
      </c>
      <c r="H1376" s="32">
        <f t="shared" si="173"/>
        <v>38741</v>
      </c>
      <c r="I1376" s="2">
        <v>5841</v>
      </c>
      <c r="J1376" s="2">
        <f t="shared" si="174"/>
        <v>38741</v>
      </c>
      <c r="K1376" s="2">
        <f t="shared" si="175"/>
        <v>38741</v>
      </c>
      <c r="L1376" s="2">
        <f t="shared" si="176"/>
        <v>38741</v>
      </c>
      <c r="M1376" s="2">
        <f t="shared" si="177"/>
        <v>38741</v>
      </c>
      <c r="N1376" s="2">
        <f t="shared" si="178"/>
        <v>38741</v>
      </c>
      <c r="O1376" s="96">
        <f t="shared" si="178"/>
        <v>38741</v>
      </c>
      <c r="P1376" s="2"/>
    </row>
    <row r="1377" spans="1:16" hidden="1" x14ac:dyDescent="0.2">
      <c r="A1377">
        <v>5536</v>
      </c>
      <c r="B1377">
        <v>1960</v>
      </c>
      <c r="C1377" s="47">
        <f t="shared" ca="1" si="172"/>
        <v>64</v>
      </c>
      <c r="D1377" s="2" t="s">
        <v>23</v>
      </c>
      <c r="E1377" s="2" t="s">
        <v>28</v>
      </c>
      <c r="F1377" s="2" t="s">
        <v>1586</v>
      </c>
      <c r="G1377" s="4" t="str">
        <f t="shared" si="179"/>
        <v>75,922.00</v>
      </c>
      <c r="H1377" s="32">
        <f t="shared" si="173"/>
        <v>75922</v>
      </c>
      <c r="I1377" s="2">
        <v>3174</v>
      </c>
      <c r="J1377" s="2">
        <f t="shared" si="174"/>
        <v>75922</v>
      </c>
      <c r="K1377" s="2">
        <f t="shared" si="175"/>
        <v>75922</v>
      </c>
      <c r="L1377" s="2">
        <f t="shared" si="176"/>
        <v>75922</v>
      </c>
      <c r="M1377" s="2">
        <f t="shared" si="177"/>
        <v>75922</v>
      </c>
      <c r="N1377" s="2">
        <f t="shared" si="178"/>
        <v>75922</v>
      </c>
      <c r="O1377" s="96">
        <f t="shared" si="178"/>
        <v>75922</v>
      </c>
      <c r="P1377" s="2"/>
    </row>
    <row r="1378" spans="1:16" hidden="1" x14ac:dyDescent="0.2">
      <c r="A1378">
        <v>2061</v>
      </c>
      <c r="B1378">
        <v>1956</v>
      </c>
      <c r="C1378" s="47">
        <f t="shared" ca="1" si="172"/>
        <v>68</v>
      </c>
      <c r="D1378" s="2" t="s">
        <v>23</v>
      </c>
      <c r="E1378" s="2" t="s">
        <v>28</v>
      </c>
      <c r="F1378" s="2" t="s">
        <v>1593</v>
      </c>
      <c r="G1378" s="4" t="str">
        <f t="shared" si="179"/>
        <v>96,843.00</v>
      </c>
      <c r="H1378" s="32">
        <f t="shared" si="173"/>
        <v>96843</v>
      </c>
      <c r="I1378" s="2">
        <v>5536</v>
      </c>
      <c r="J1378" s="2">
        <f t="shared" si="174"/>
        <v>96843</v>
      </c>
      <c r="K1378" s="2">
        <f t="shared" si="175"/>
        <v>96843</v>
      </c>
      <c r="L1378" s="2">
        <f t="shared" si="176"/>
        <v>96843</v>
      </c>
      <c r="M1378" s="2">
        <f t="shared" si="177"/>
        <v>96843</v>
      </c>
      <c r="N1378" s="2">
        <f t="shared" si="178"/>
        <v>96843</v>
      </c>
      <c r="O1378" s="96">
        <f t="shared" si="178"/>
        <v>96843</v>
      </c>
      <c r="P1378" s="2"/>
    </row>
    <row r="1379" spans="1:16" hidden="1" x14ac:dyDescent="0.2">
      <c r="A1379">
        <v>8477</v>
      </c>
      <c r="B1379">
        <v>1957</v>
      </c>
      <c r="C1379" s="47">
        <f t="shared" ca="1" si="172"/>
        <v>67</v>
      </c>
      <c r="D1379" s="2" t="s">
        <v>53</v>
      </c>
      <c r="E1379" s="2" t="s">
        <v>28</v>
      </c>
      <c r="F1379" s="2" t="s">
        <v>1598</v>
      </c>
      <c r="G1379" s="4" t="str">
        <f t="shared" si="179"/>
        <v>55,284.00</v>
      </c>
      <c r="H1379" s="32">
        <f t="shared" si="173"/>
        <v>55284</v>
      </c>
      <c r="I1379" s="2">
        <v>2061</v>
      </c>
      <c r="J1379" s="2">
        <f t="shared" si="174"/>
        <v>55284</v>
      </c>
      <c r="K1379" s="2">
        <f t="shared" si="175"/>
        <v>55284</v>
      </c>
      <c r="L1379" s="2">
        <f t="shared" si="176"/>
        <v>55284</v>
      </c>
      <c r="M1379" s="2">
        <f t="shared" si="177"/>
        <v>55284</v>
      </c>
      <c r="N1379" s="2">
        <f t="shared" si="178"/>
        <v>55284</v>
      </c>
      <c r="O1379" s="96">
        <f t="shared" si="178"/>
        <v>55284</v>
      </c>
      <c r="P1379" s="2"/>
    </row>
    <row r="1380" spans="1:16" hidden="1" x14ac:dyDescent="0.2">
      <c r="A1380">
        <v>640</v>
      </c>
      <c r="B1380">
        <v>1952</v>
      </c>
      <c r="C1380" s="47">
        <f t="shared" ca="1" si="172"/>
        <v>72</v>
      </c>
      <c r="D1380" s="2" t="s">
        <v>23</v>
      </c>
      <c r="E1380" s="2" t="s">
        <v>28</v>
      </c>
      <c r="F1380" s="2" t="s">
        <v>1605</v>
      </c>
      <c r="G1380" s="4" t="str">
        <f t="shared" si="179"/>
        <v>62,450.00</v>
      </c>
      <c r="H1380" s="32">
        <f t="shared" si="173"/>
        <v>62450</v>
      </c>
      <c r="I1380" s="2">
        <v>8477</v>
      </c>
      <c r="J1380" s="2">
        <f t="shared" si="174"/>
        <v>62450</v>
      </c>
      <c r="K1380" s="2">
        <f t="shared" si="175"/>
        <v>62450</v>
      </c>
      <c r="L1380" s="2">
        <f t="shared" si="176"/>
        <v>62450</v>
      </c>
      <c r="M1380" s="2">
        <f t="shared" si="177"/>
        <v>62450</v>
      </c>
      <c r="N1380" s="2">
        <f t="shared" si="178"/>
        <v>62450</v>
      </c>
      <c r="O1380" s="96">
        <f t="shared" si="178"/>
        <v>62450</v>
      </c>
      <c r="P1380" s="2"/>
    </row>
    <row r="1381" spans="1:16" hidden="1" x14ac:dyDescent="0.2">
      <c r="A1381">
        <v>3828</v>
      </c>
      <c r="B1381">
        <v>1952</v>
      </c>
      <c r="C1381" s="47">
        <f t="shared" ca="1" si="172"/>
        <v>72</v>
      </c>
      <c r="D1381" s="2" t="s">
        <v>43</v>
      </c>
      <c r="E1381" s="2" t="s">
        <v>28</v>
      </c>
      <c r="F1381" s="2" t="s">
        <v>1606</v>
      </c>
      <c r="G1381" s="4" t="str">
        <f t="shared" si="179"/>
        <v>49,514.00</v>
      </c>
      <c r="H1381" s="32">
        <f t="shared" si="173"/>
        <v>49514</v>
      </c>
      <c r="I1381" s="2">
        <v>640</v>
      </c>
      <c r="J1381" s="2">
        <f t="shared" si="174"/>
        <v>49514</v>
      </c>
      <c r="K1381" s="2">
        <f t="shared" si="175"/>
        <v>49514</v>
      </c>
      <c r="L1381" s="2">
        <f t="shared" si="176"/>
        <v>49514</v>
      </c>
      <c r="M1381" s="2">
        <f t="shared" si="177"/>
        <v>49514</v>
      </c>
      <c r="N1381" s="2">
        <f t="shared" si="178"/>
        <v>49514</v>
      </c>
      <c r="O1381" s="96">
        <f t="shared" si="178"/>
        <v>49514</v>
      </c>
      <c r="P1381" s="2"/>
    </row>
    <row r="1382" spans="1:16" hidden="1" x14ac:dyDescent="0.2">
      <c r="A1382">
        <v>4093</v>
      </c>
      <c r="B1382">
        <v>1976</v>
      </c>
      <c r="C1382" s="47">
        <f t="shared" ca="1" si="172"/>
        <v>48</v>
      </c>
      <c r="D1382" s="2" t="s">
        <v>40</v>
      </c>
      <c r="E1382" s="2" t="s">
        <v>28</v>
      </c>
      <c r="F1382" s="2" t="s">
        <v>1630</v>
      </c>
      <c r="G1382" s="4" t="str">
        <f t="shared" si="179"/>
        <v>50,729.00</v>
      </c>
      <c r="H1382" s="32">
        <f t="shared" si="173"/>
        <v>50729</v>
      </c>
      <c r="I1382" s="2">
        <v>3828</v>
      </c>
      <c r="J1382" s="2">
        <f t="shared" si="174"/>
        <v>50729</v>
      </c>
      <c r="K1382" s="2">
        <f t="shared" si="175"/>
        <v>50729</v>
      </c>
      <c r="L1382" s="2">
        <f t="shared" si="176"/>
        <v>50729</v>
      </c>
      <c r="M1382" s="2">
        <f t="shared" si="177"/>
        <v>50729</v>
      </c>
      <c r="N1382" s="2">
        <f t="shared" si="178"/>
        <v>50729</v>
      </c>
      <c r="O1382" s="96">
        <f t="shared" si="178"/>
        <v>50729</v>
      </c>
      <c r="P1382" s="2"/>
    </row>
    <row r="1383" spans="1:16" hidden="1" x14ac:dyDescent="0.2">
      <c r="A1383">
        <v>8624</v>
      </c>
      <c r="B1383">
        <v>1959</v>
      </c>
      <c r="C1383" s="47">
        <f t="shared" ca="1" si="172"/>
        <v>65</v>
      </c>
      <c r="D1383" s="2" t="s">
        <v>23</v>
      </c>
      <c r="E1383" s="2" t="s">
        <v>28</v>
      </c>
      <c r="F1383" s="2" t="s">
        <v>1632</v>
      </c>
      <c r="G1383" s="4" t="str">
        <f t="shared" si="179"/>
        <v>34,412.00</v>
      </c>
      <c r="H1383" s="32">
        <f t="shared" si="173"/>
        <v>34412</v>
      </c>
      <c r="I1383" s="2">
        <v>4093</v>
      </c>
      <c r="J1383" s="2">
        <f t="shared" si="174"/>
        <v>34412</v>
      </c>
      <c r="K1383" s="2">
        <f t="shared" si="175"/>
        <v>34412</v>
      </c>
      <c r="L1383" s="2">
        <f t="shared" si="176"/>
        <v>34412</v>
      </c>
      <c r="M1383" s="2">
        <f t="shared" si="177"/>
        <v>34412</v>
      </c>
      <c r="N1383" s="2">
        <f t="shared" si="178"/>
        <v>34412</v>
      </c>
      <c r="O1383" s="96">
        <f t="shared" si="178"/>
        <v>34412</v>
      </c>
      <c r="P1383" s="2"/>
    </row>
    <row r="1384" spans="1:16" hidden="1" x14ac:dyDescent="0.2">
      <c r="A1384">
        <v>2802</v>
      </c>
      <c r="B1384">
        <v>1993</v>
      </c>
      <c r="C1384" s="47">
        <f t="shared" ca="1" si="172"/>
        <v>31</v>
      </c>
      <c r="D1384" s="2" t="s">
        <v>23</v>
      </c>
      <c r="E1384" s="2" t="s">
        <v>28</v>
      </c>
      <c r="F1384" s="2" t="s">
        <v>1639</v>
      </c>
      <c r="G1384" s="4" t="str">
        <f t="shared" si="179"/>
        <v>8,028.00</v>
      </c>
      <c r="H1384" s="32">
        <f t="shared" si="173"/>
        <v>8028</v>
      </c>
      <c r="I1384" s="2">
        <v>8624</v>
      </c>
      <c r="J1384" s="2">
        <f t="shared" si="174"/>
        <v>8028</v>
      </c>
      <c r="K1384" s="2">
        <f t="shared" si="175"/>
        <v>52720.37365591398</v>
      </c>
      <c r="L1384" s="2">
        <f t="shared" si="176"/>
        <v>52720.37365591398</v>
      </c>
      <c r="M1384" s="2">
        <f t="shared" si="177"/>
        <v>52720.37365591398</v>
      </c>
      <c r="N1384" s="2">
        <f t="shared" si="178"/>
        <v>52720.37365591398</v>
      </c>
      <c r="O1384" s="96">
        <f t="shared" si="178"/>
        <v>52720.37365591398</v>
      </c>
      <c r="P1384" s="2"/>
    </row>
    <row r="1385" spans="1:16" hidden="1" x14ac:dyDescent="0.2">
      <c r="A1385">
        <v>368</v>
      </c>
      <c r="B1385">
        <v>1975</v>
      </c>
      <c r="C1385" s="47">
        <f t="shared" ca="1" si="172"/>
        <v>49</v>
      </c>
      <c r="D1385" s="2" t="s">
        <v>40</v>
      </c>
      <c r="E1385" s="2" t="s">
        <v>28</v>
      </c>
      <c r="F1385" s="2" t="s">
        <v>1644</v>
      </c>
      <c r="G1385" s="4" t="str">
        <f t="shared" si="179"/>
        <v>32,303.00</v>
      </c>
      <c r="H1385" s="32">
        <f t="shared" si="173"/>
        <v>32303</v>
      </c>
      <c r="I1385" s="2">
        <v>2802</v>
      </c>
      <c r="J1385" s="2">
        <f t="shared" si="174"/>
        <v>32303</v>
      </c>
      <c r="K1385" s="2">
        <f t="shared" si="175"/>
        <v>32303</v>
      </c>
      <c r="L1385" s="2">
        <f t="shared" si="176"/>
        <v>32303</v>
      </c>
      <c r="M1385" s="2">
        <f t="shared" si="177"/>
        <v>32303</v>
      </c>
      <c r="N1385" s="2">
        <f t="shared" si="178"/>
        <v>32303</v>
      </c>
      <c r="O1385" s="96">
        <f t="shared" si="178"/>
        <v>32303</v>
      </c>
      <c r="P1385" s="2"/>
    </row>
    <row r="1386" spans="1:16" hidden="1" x14ac:dyDescent="0.2">
      <c r="A1386" s="6">
        <v>3599</v>
      </c>
      <c r="B1386" s="6">
        <v>1971</v>
      </c>
      <c r="C1386" s="48">
        <f t="shared" ca="1" si="172"/>
        <v>53</v>
      </c>
      <c r="D1386" s="5" t="s">
        <v>118</v>
      </c>
      <c r="E1386" s="5" t="s">
        <v>28</v>
      </c>
      <c r="F1386" s="5" t="s">
        <v>239</v>
      </c>
      <c r="G1386" s="45" t="str">
        <f t="shared" si="179"/>
        <v>7,500.00</v>
      </c>
      <c r="H1386" s="46">
        <f t="shared" si="173"/>
        <v>7500</v>
      </c>
      <c r="I1386" s="2">
        <v>368</v>
      </c>
      <c r="J1386" s="2">
        <f t="shared" si="174"/>
        <v>20306.259259259259</v>
      </c>
      <c r="K1386" s="2">
        <f t="shared" si="175"/>
        <v>20306.259259259259</v>
      </c>
      <c r="L1386" s="2">
        <f t="shared" si="176"/>
        <v>20306.259259259259</v>
      </c>
      <c r="M1386" s="2">
        <f t="shared" si="177"/>
        <v>20306.259259259259</v>
      </c>
      <c r="N1386" s="2">
        <f t="shared" si="178"/>
        <v>20306.259259259259</v>
      </c>
      <c r="O1386" s="96">
        <f t="shared" si="178"/>
        <v>20306.259259259259</v>
      </c>
      <c r="P1386" s="2"/>
    </row>
    <row r="1387" spans="1:16" hidden="1" x14ac:dyDescent="0.2">
      <c r="A1387">
        <v>3389</v>
      </c>
      <c r="B1387">
        <v>1971</v>
      </c>
      <c r="C1387" s="47">
        <f t="shared" ca="1" si="172"/>
        <v>53</v>
      </c>
      <c r="D1387" s="2" t="s">
        <v>40</v>
      </c>
      <c r="E1387" s="2" t="s">
        <v>28</v>
      </c>
      <c r="F1387" s="2" t="s">
        <v>1658</v>
      </c>
      <c r="G1387" s="4" t="str">
        <f t="shared" si="179"/>
        <v>52,614.00</v>
      </c>
      <c r="H1387" s="32">
        <f t="shared" si="173"/>
        <v>52614</v>
      </c>
      <c r="I1387" s="2">
        <v>3599</v>
      </c>
      <c r="J1387" s="2">
        <f t="shared" si="174"/>
        <v>52614</v>
      </c>
      <c r="K1387" s="2">
        <f t="shared" si="175"/>
        <v>52614</v>
      </c>
      <c r="L1387" s="2">
        <f t="shared" si="176"/>
        <v>52614</v>
      </c>
      <c r="M1387" s="2">
        <f t="shared" si="177"/>
        <v>52614</v>
      </c>
      <c r="N1387" s="2">
        <f t="shared" si="178"/>
        <v>52614</v>
      </c>
      <c r="O1387" s="96">
        <f t="shared" si="178"/>
        <v>52614</v>
      </c>
      <c r="P1387" s="2"/>
    </row>
    <row r="1388" spans="1:16" hidden="1" x14ac:dyDescent="0.2">
      <c r="A1388">
        <v>10710</v>
      </c>
      <c r="B1388">
        <v>1980</v>
      </c>
      <c r="C1388" s="47">
        <f t="shared" ca="1" si="172"/>
        <v>44</v>
      </c>
      <c r="D1388" s="2" t="s">
        <v>40</v>
      </c>
      <c r="E1388" s="2" t="s">
        <v>28</v>
      </c>
      <c r="F1388" s="2" t="s">
        <v>1658</v>
      </c>
      <c r="G1388" s="4" t="str">
        <f t="shared" si="179"/>
        <v>52,614.00</v>
      </c>
      <c r="H1388" s="32">
        <f t="shared" si="173"/>
        <v>52614</v>
      </c>
      <c r="I1388" s="2">
        <v>3389</v>
      </c>
      <c r="J1388" s="2">
        <f t="shared" si="174"/>
        <v>52614</v>
      </c>
      <c r="K1388" s="2">
        <f t="shared" si="175"/>
        <v>52614</v>
      </c>
      <c r="L1388" s="2">
        <f t="shared" si="176"/>
        <v>52614</v>
      </c>
      <c r="M1388" s="2">
        <f t="shared" si="177"/>
        <v>52614</v>
      </c>
      <c r="N1388" s="2">
        <f t="shared" si="178"/>
        <v>52614</v>
      </c>
      <c r="O1388" s="96">
        <f t="shared" si="178"/>
        <v>52614</v>
      </c>
      <c r="P1388" s="2"/>
    </row>
    <row r="1389" spans="1:16" hidden="1" x14ac:dyDescent="0.2">
      <c r="A1389">
        <v>7118</v>
      </c>
      <c r="B1389">
        <v>1958</v>
      </c>
      <c r="C1389" s="47">
        <f t="shared" ca="1" si="172"/>
        <v>66</v>
      </c>
      <c r="D1389" s="2" t="s">
        <v>40</v>
      </c>
      <c r="E1389" s="2" t="s">
        <v>28</v>
      </c>
      <c r="F1389" s="2" t="s">
        <v>1663</v>
      </c>
      <c r="G1389" s="4" t="str">
        <f t="shared" si="179"/>
        <v>40,760.00</v>
      </c>
      <c r="H1389" s="32">
        <f t="shared" si="173"/>
        <v>40760</v>
      </c>
      <c r="I1389" s="2">
        <v>10710</v>
      </c>
      <c r="J1389" s="2">
        <f t="shared" si="174"/>
        <v>40760</v>
      </c>
      <c r="K1389" s="2">
        <f t="shared" si="175"/>
        <v>40760</v>
      </c>
      <c r="L1389" s="2">
        <f t="shared" si="176"/>
        <v>40760</v>
      </c>
      <c r="M1389" s="2">
        <f t="shared" si="177"/>
        <v>40760</v>
      </c>
      <c r="N1389" s="2">
        <f t="shared" si="178"/>
        <v>40760</v>
      </c>
      <c r="O1389" s="96">
        <f t="shared" si="178"/>
        <v>40760</v>
      </c>
      <c r="P1389" s="2"/>
    </row>
    <row r="1390" spans="1:16" hidden="1" x14ac:dyDescent="0.2">
      <c r="A1390">
        <v>4937</v>
      </c>
      <c r="B1390">
        <v>1974</v>
      </c>
      <c r="C1390" s="47">
        <f t="shared" ca="1" si="172"/>
        <v>50</v>
      </c>
      <c r="D1390" s="2" t="s">
        <v>23</v>
      </c>
      <c r="E1390" s="2" t="s">
        <v>28</v>
      </c>
      <c r="F1390" s="2" t="s">
        <v>1666</v>
      </c>
      <c r="G1390" s="4" t="str">
        <f t="shared" si="179"/>
        <v>80,317.00</v>
      </c>
      <c r="H1390" s="32">
        <f t="shared" si="173"/>
        <v>80317</v>
      </c>
      <c r="I1390" s="2">
        <v>7118</v>
      </c>
      <c r="J1390" s="2">
        <f t="shared" si="174"/>
        <v>80317</v>
      </c>
      <c r="K1390" s="2">
        <f t="shared" si="175"/>
        <v>80317</v>
      </c>
      <c r="L1390" s="2">
        <f t="shared" si="176"/>
        <v>80317</v>
      </c>
      <c r="M1390" s="2">
        <f t="shared" si="177"/>
        <v>80317</v>
      </c>
      <c r="N1390" s="2">
        <f t="shared" si="178"/>
        <v>80317</v>
      </c>
      <c r="O1390" s="96">
        <f t="shared" si="178"/>
        <v>80317</v>
      </c>
      <c r="P1390" s="2"/>
    </row>
    <row r="1391" spans="1:16" hidden="1" x14ac:dyDescent="0.2">
      <c r="A1391">
        <v>1127</v>
      </c>
      <c r="B1391">
        <v>1974</v>
      </c>
      <c r="C1391" s="47">
        <f t="shared" ca="1" si="172"/>
        <v>50</v>
      </c>
      <c r="D1391" s="2" t="s">
        <v>53</v>
      </c>
      <c r="E1391" s="2" t="s">
        <v>28</v>
      </c>
      <c r="F1391" s="2" t="s">
        <v>1674</v>
      </c>
      <c r="G1391" s="4" t="str">
        <f t="shared" si="179"/>
        <v>72,309.00</v>
      </c>
      <c r="H1391" s="32">
        <f t="shared" si="173"/>
        <v>72309</v>
      </c>
      <c r="I1391" s="2">
        <v>4937</v>
      </c>
      <c r="J1391" s="2">
        <f t="shared" si="174"/>
        <v>72309</v>
      </c>
      <c r="K1391" s="2">
        <f t="shared" si="175"/>
        <v>72309</v>
      </c>
      <c r="L1391" s="2">
        <f t="shared" si="176"/>
        <v>72309</v>
      </c>
      <c r="M1391" s="2">
        <f t="shared" si="177"/>
        <v>72309</v>
      </c>
      <c r="N1391" s="2">
        <f t="shared" si="178"/>
        <v>72309</v>
      </c>
      <c r="O1391" s="96">
        <f t="shared" si="178"/>
        <v>72309</v>
      </c>
      <c r="P1391" s="2"/>
    </row>
    <row r="1392" spans="1:16" hidden="1" x14ac:dyDescent="0.2">
      <c r="A1392">
        <v>833</v>
      </c>
      <c r="B1392">
        <v>1956</v>
      </c>
      <c r="C1392" s="47">
        <f t="shared" ca="1" si="172"/>
        <v>68</v>
      </c>
      <c r="D1392" s="2" t="s">
        <v>23</v>
      </c>
      <c r="E1392" s="2" t="s">
        <v>28</v>
      </c>
      <c r="F1392" s="2" t="s">
        <v>1675</v>
      </c>
      <c r="G1392" s="4" t="str">
        <f t="shared" si="179"/>
        <v>50,664.00</v>
      </c>
      <c r="H1392" s="32">
        <f t="shared" si="173"/>
        <v>50664</v>
      </c>
      <c r="I1392" s="2">
        <v>1127</v>
      </c>
      <c r="J1392" s="2">
        <f t="shared" si="174"/>
        <v>50664</v>
      </c>
      <c r="K1392" s="2">
        <f t="shared" si="175"/>
        <v>50664</v>
      </c>
      <c r="L1392" s="2">
        <f t="shared" si="176"/>
        <v>50664</v>
      </c>
      <c r="M1392" s="2">
        <f t="shared" si="177"/>
        <v>50664</v>
      </c>
      <c r="N1392" s="2">
        <f t="shared" si="178"/>
        <v>50664</v>
      </c>
      <c r="O1392" s="96">
        <f t="shared" si="178"/>
        <v>50664</v>
      </c>
      <c r="P1392" s="2"/>
    </row>
    <row r="1393" spans="1:16" hidden="1" x14ac:dyDescent="0.2">
      <c r="A1393">
        <v>3565</v>
      </c>
      <c r="B1393">
        <v>1956</v>
      </c>
      <c r="C1393" s="47">
        <f t="shared" ca="1" si="172"/>
        <v>68</v>
      </c>
      <c r="D1393" s="2" t="s">
        <v>118</v>
      </c>
      <c r="E1393" s="2" t="s">
        <v>28</v>
      </c>
      <c r="F1393" s="2" t="s">
        <v>1676</v>
      </c>
      <c r="G1393" s="4" t="str">
        <f t="shared" si="179"/>
        <v>20,194.00</v>
      </c>
      <c r="H1393" s="32">
        <f t="shared" si="173"/>
        <v>20194</v>
      </c>
      <c r="I1393" s="2">
        <v>833</v>
      </c>
      <c r="J1393" s="2">
        <f t="shared" si="174"/>
        <v>20194</v>
      </c>
      <c r="K1393" s="2">
        <f t="shared" si="175"/>
        <v>20194</v>
      </c>
      <c r="L1393" s="2">
        <f t="shared" si="176"/>
        <v>20194</v>
      </c>
      <c r="M1393" s="2">
        <f t="shared" si="177"/>
        <v>20194</v>
      </c>
      <c r="N1393" s="2">
        <f t="shared" si="178"/>
        <v>20194</v>
      </c>
      <c r="O1393" s="96">
        <f t="shared" si="178"/>
        <v>20194</v>
      </c>
      <c r="P1393" s="2"/>
    </row>
    <row r="1394" spans="1:16" hidden="1" x14ac:dyDescent="0.2">
      <c r="A1394">
        <v>6086</v>
      </c>
      <c r="B1394">
        <v>1956</v>
      </c>
      <c r="C1394" s="47">
        <f t="shared" ca="1" si="172"/>
        <v>68</v>
      </c>
      <c r="D1394" s="2" t="s">
        <v>23</v>
      </c>
      <c r="E1394" s="2" t="s">
        <v>28</v>
      </c>
      <c r="F1394" s="2" t="s">
        <v>1682</v>
      </c>
      <c r="G1394" s="4" t="str">
        <f t="shared" si="179"/>
        <v>23,763.00</v>
      </c>
      <c r="H1394" s="32">
        <f t="shared" si="173"/>
        <v>23763</v>
      </c>
      <c r="I1394" s="2">
        <v>3565</v>
      </c>
      <c r="J1394" s="2">
        <f t="shared" si="174"/>
        <v>23763</v>
      </c>
      <c r="K1394" s="2">
        <f t="shared" si="175"/>
        <v>23763</v>
      </c>
      <c r="L1394" s="2">
        <f t="shared" si="176"/>
        <v>23763</v>
      </c>
      <c r="M1394" s="2">
        <f t="shared" si="177"/>
        <v>23763</v>
      </c>
      <c r="N1394" s="2">
        <f t="shared" si="178"/>
        <v>23763</v>
      </c>
      <c r="O1394" s="96">
        <f t="shared" si="178"/>
        <v>23763</v>
      </c>
      <c r="P1394" s="2"/>
    </row>
    <row r="1395" spans="1:16" hidden="1" x14ac:dyDescent="0.2">
      <c r="A1395">
        <v>1763</v>
      </c>
      <c r="B1395">
        <v>1989</v>
      </c>
      <c r="C1395" s="47">
        <f t="shared" ca="1" si="172"/>
        <v>35</v>
      </c>
      <c r="D1395" s="2" t="s">
        <v>23</v>
      </c>
      <c r="E1395" s="2" t="s">
        <v>28</v>
      </c>
      <c r="F1395" s="2" t="s">
        <v>1687</v>
      </c>
      <c r="G1395" s="4" t="str">
        <f t="shared" si="179"/>
        <v>34,824.00</v>
      </c>
      <c r="H1395" s="32">
        <f t="shared" si="173"/>
        <v>34824</v>
      </c>
      <c r="I1395" s="2">
        <v>6086</v>
      </c>
      <c r="J1395" s="2">
        <f t="shared" si="174"/>
        <v>34824</v>
      </c>
      <c r="K1395" s="2">
        <f t="shared" si="175"/>
        <v>34824</v>
      </c>
      <c r="L1395" s="2">
        <f t="shared" si="176"/>
        <v>34824</v>
      </c>
      <c r="M1395" s="2">
        <f t="shared" si="177"/>
        <v>34824</v>
      </c>
      <c r="N1395" s="2">
        <f t="shared" si="178"/>
        <v>34824</v>
      </c>
      <c r="O1395" s="96">
        <f t="shared" si="178"/>
        <v>34824</v>
      </c>
      <c r="P1395" s="2"/>
    </row>
    <row r="1396" spans="1:16" hidden="1" x14ac:dyDescent="0.2">
      <c r="A1396">
        <v>4697</v>
      </c>
      <c r="B1396">
        <v>1950</v>
      </c>
      <c r="C1396" s="47">
        <f t="shared" ca="1" si="172"/>
        <v>74</v>
      </c>
      <c r="D1396" s="2" t="s">
        <v>23</v>
      </c>
      <c r="E1396" s="2" t="s">
        <v>28</v>
      </c>
      <c r="F1396" s="2" t="s">
        <v>1687</v>
      </c>
      <c r="G1396" s="4" t="str">
        <f t="shared" si="179"/>
        <v>34,824.00</v>
      </c>
      <c r="H1396" s="32">
        <f t="shared" si="173"/>
        <v>34824</v>
      </c>
      <c r="I1396" s="2">
        <v>1763</v>
      </c>
      <c r="J1396" s="2">
        <f t="shared" si="174"/>
        <v>34824</v>
      </c>
      <c r="K1396" s="2">
        <f t="shared" si="175"/>
        <v>34824</v>
      </c>
      <c r="L1396" s="2">
        <f t="shared" si="176"/>
        <v>34824</v>
      </c>
      <c r="M1396" s="2">
        <f t="shared" si="177"/>
        <v>34824</v>
      </c>
      <c r="N1396" s="2">
        <f t="shared" si="178"/>
        <v>34824</v>
      </c>
      <c r="O1396" s="96">
        <f t="shared" si="178"/>
        <v>34824</v>
      </c>
      <c r="P1396" s="2"/>
    </row>
    <row r="1397" spans="1:16" hidden="1" x14ac:dyDescent="0.2">
      <c r="A1397">
        <v>182</v>
      </c>
      <c r="B1397">
        <v>1947</v>
      </c>
      <c r="C1397" s="47">
        <f t="shared" ca="1" si="172"/>
        <v>77</v>
      </c>
      <c r="D1397" s="2" t="s">
        <v>23</v>
      </c>
      <c r="E1397" s="2" t="s">
        <v>28</v>
      </c>
      <c r="F1397" s="2" t="s">
        <v>1695</v>
      </c>
      <c r="G1397" s="4" t="str">
        <f t="shared" si="179"/>
        <v>72,679.00</v>
      </c>
      <c r="H1397" s="32">
        <f t="shared" si="173"/>
        <v>72679</v>
      </c>
      <c r="I1397" s="2">
        <v>4697</v>
      </c>
      <c r="J1397" s="2">
        <f t="shared" si="174"/>
        <v>72679</v>
      </c>
      <c r="K1397" s="2">
        <f t="shared" si="175"/>
        <v>72679</v>
      </c>
      <c r="L1397" s="2">
        <f t="shared" si="176"/>
        <v>72679</v>
      </c>
      <c r="M1397" s="2">
        <f t="shared" si="177"/>
        <v>72679</v>
      </c>
      <c r="N1397" s="2">
        <f t="shared" si="178"/>
        <v>72679</v>
      </c>
      <c r="O1397" s="96">
        <f t="shared" si="178"/>
        <v>72679</v>
      </c>
      <c r="P1397" s="2"/>
    </row>
    <row r="1398" spans="1:16" hidden="1" x14ac:dyDescent="0.2">
      <c r="A1398">
        <v>1165</v>
      </c>
      <c r="B1398">
        <v>1959</v>
      </c>
      <c r="C1398" s="47">
        <f t="shared" ca="1" si="172"/>
        <v>65</v>
      </c>
      <c r="D1398" s="2" t="s">
        <v>43</v>
      </c>
      <c r="E1398" s="2" t="s">
        <v>28</v>
      </c>
      <c r="F1398" s="2" t="s">
        <v>1701</v>
      </c>
      <c r="G1398" s="4" t="str">
        <f t="shared" si="179"/>
        <v>79,689.00</v>
      </c>
      <c r="H1398" s="32">
        <f t="shared" si="173"/>
        <v>79689</v>
      </c>
      <c r="I1398" s="2">
        <v>182</v>
      </c>
      <c r="J1398" s="2">
        <f t="shared" si="174"/>
        <v>79689</v>
      </c>
      <c r="K1398" s="2">
        <f t="shared" si="175"/>
        <v>79689</v>
      </c>
      <c r="L1398" s="2">
        <f t="shared" si="176"/>
        <v>79689</v>
      </c>
      <c r="M1398" s="2">
        <f t="shared" si="177"/>
        <v>79689</v>
      </c>
      <c r="N1398" s="2">
        <f t="shared" si="178"/>
        <v>79689</v>
      </c>
      <c r="O1398" s="96">
        <f t="shared" si="178"/>
        <v>79689</v>
      </c>
      <c r="P1398" s="2"/>
    </row>
    <row r="1399" spans="1:16" hidden="1" x14ac:dyDescent="0.2">
      <c r="A1399">
        <v>5386</v>
      </c>
      <c r="B1399">
        <v>1954</v>
      </c>
      <c r="C1399" s="47">
        <f t="shared" ca="1" si="172"/>
        <v>70</v>
      </c>
      <c r="D1399" s="2" t="s">
        <v>23</v>
      </c>
      <c r="E1399" s="2" t="s">
        <v>28</v>
      </c>
      <c r="F1399" s="2" t="s">
        <v>1702</v>
      </c>
      <c r="G1399" s="4" t="str">
        <f t="shared" si="179"/>
        <v>34,704.00</v>
      </c>
      <c r="H1399" s="32">
        <f t="shared" si="173"/>
        <v>34704</v>
      </c>
      <c r="I1399" s="2">
        <v>1165</v>
      </c>
      <c r="J1399" s="2">
        <f t="shared" si="174"/>
        <v>34704</v>
      </c>
      <c r="K1399" s="2">
        <f t="shared" si="175"/>
        <v>34704</v>
      </c>
      <c r="L1399" s="2">
        <f t="shared" si="176"/>
        <v>34704</v>
      </c>
      <c r="M1399" s="2">
        <f t="shared" si="177"/>
        <v>34704</v>
      </c>
      <c r="N1399" s="2">
        <f t="shared" si="178"/>
        <v>34704</v>
      </c>
      <c r="O1399" s="96">
        <f t="shared" si="178"/>
        <v>34704</v>
      </c>
      <c r="P1399" s="2"/>
    </row>
    <row r="1400" spans="1:16" hidden="1" x14ac:dyDescent="0.2">
      <c r="A1400">
        <v>6024</v>
      </c>
      <c r="B1400">
        <v>1954</v>
      </c>
      <c r="C1400" s="47">
        <f t="shared" ca="1" si="172"/>
        <v>70</v>
      </c>
      <c r="D1400" s="2" t="s">
        <v>23</v>
      </c>
      <c r="E1400" s="2" t="s">
        <v>28</v>
      </c>
      <c r="F1400" s="2" t="s">
        <v>1711</v>
      </c>
      <c r="G1400" s="4" t="str">
        <f t="shared" si="179"/>
        <v>28,071.00</v>
      </c>
      <c r="H1400" s="32">
        <f t="shared" si="173"/>
        <v>28071</v>
      </c>
      <c r="I1400" s="2">
        <v>5386</v>
      </c>
      <c r="J1400" s="2">
        <f t="shared" si="174"/>
        <v>28071</v>
      </c>
      <c r="K1400" s="2">
        <f t="shared" si="175"/>
        <v>28071</v>
      </c>
      <c r="L1400" s="2">
        <f t="shared" si="176"/>
        <v>28071</v>
      </c>
      <c r="M1400" s="2">
        <f t="shared" si="177"/>
        <v>28071</v>
      </c>
      <c r="N1400" s="2">
        <f t="shared" si="178"/>
        <v>28071</v>
      </c>
      <c r="O1400" s="96">
        <f t="shared" si="178"/>
        <v>28071</v>
      </c>
      <c r="P1400" s="2"/>
    </row>
    <row r="1401" spans="1:16" hidden="1" x14ac:dyDescent="0.2">
      <c r="A1401">
        <v>2678</v>
      </c>
      <c r="B1401">
        <v>1991</v>
      </c>
      <c r="C1401" s="47">
        <f t="shared" ca="1" si="172"/>
        <v>33</v>
      </c>
      <c r="D1401" s="2" t="s">
        <v>23</v>
      </c>
      <c r="E1401" s="2" t="s">
        <v>28</v>
      </c>
      <c r="F1401" s="2" t="s">
        <v>1712</v>
      </c>
      <c r="G1401" s="4" t="str">
        <f t="shared" si="179"/>
        <v>54,803.00</v>
      </c>
      <c r="H1401" s="32">
        <f t="shared" si="173"/>
        <v>54803</v>
      </c>
      <c r="I1401" s="2">
        <v>6024</v>
      </c>
      <c r="J1401" s="2">
        <f t="shared" si="174"/>
        <v>54803</v>
      </c>
      <c r="K1401" s="2">
        <f t="shared" si="175"/>
        <v>54803</v>
      </c>
      <c r="L1401" s="2">
        <f t="shared" si="176"/>
        <v>54803</v>
      </c>
      <c r="M1401" s="2">
        <f t="shared" si="177"/>
        <v>54803</v>
      </c>
      <c r="N1401" s="2">
        <f t="shared" si="178"/>
        <v>54803</v>
      </c>
      <c r="O1401" s="96">
        <f t="shared" si="178"/>
        <v>54803</v>
      </c>
      <c r="P1401" s="2"/>
    </row>
    <row r="1402" spans="1:16" hidden="1" x14ac:dyDescent="0.2">
      <c r="A1402">
        <v>5790</v>
      </c>
      <c r="B1402">
        <v>1986</v>
      </c>
      <c r="C1402" s="47">
        <f t="shared" ca="1" si="172"/>
        <v>38</v>
      </c>
      <c r="D1402" s="2" t="s">
        <v>23</v>
      </c>
      <c r="E1402" s="2" t="s">
        <v>28</v>
      </c>
      <c r="F1402" s="2" t="s">
        <v>1714</v>
      </c>
      <c r="G1402" s="4" t="str">
        <f t="shared" si="179"/>
        <v>74,293.00</v>
      </c>
      <c r="H1402" s="32">
        <f t="shared" si="173"/>
        <v>74293</v>
      </c>
      <c r="I1402" s="2">
        <v>2678</v>
      </c>
      <c r="J1402" s="2">
        <f t="shared" si="174"/>
        <v>74293</v>
      </c>
      <c r="K1402" s="2">
        <f t="shared" si="175"/>
        <v>74293</v>
      </c>
      <c r="L1402" s="2">
        <f t="shared" si="176"/>
        <v>74293</v>
      </c>
      <c r="M1402" s="2">
        <f t="shared" si="177"/>
        <v>74293</v>
      </c>
      <c r="N1402" s="2">
        <f t="shared" si="178"/>
        <v>74293</v>
      </c>
      <c r="O1402" s="96">
        <f t="shared" si="178"/>
        <v>74293</v>
      </c>
      <c r="P1402" s="2"/>
    </row>
    <row r="1403" spans="1:16" hidden="1" x14ac:dyDescent="0.2">
      <c r="A1403">
        <v>236</v>
      </c>
      <c r="B1403">
        <v>1952</v>
      </c>
      <c r="C1403" s="47">
        <f t="shared" ca="1" si="172"/>
        <v>72</v>
      </c>
      <c r="D1403" s="2" t="s">
        <v>23</v>
      </c>
      <c r="E1403" s="2" t="s">
        <v>28</v>
      </c>
      <c r="F1403" s="2" t="s">
        <v>1714</v>
      </c>
      <c r="G1403" s="4" t="str">
        <f t="shared" si="179"/>
        <v>74,293.00</v>
      </c>
      <c r="H1403" s="32">
        <f t="shared" si="173"/>
        <v>74293</v>
      </c>
      <c r="I1403" s="2">
        <v>5790</v>
      </c>
      <c r="J1403" s="2">
        <f t="shared" si="174"/>
        <v>74293</v>
      </c>
      <c r="K1403" s="2">
        <f t="shared" si="175"/>
        <v>74293</v>
      </c>
      <c r="L1403" s="2">
        <f t="shared" si="176"/>
        <v>74293</v>
      </c>
      <c r="M1403" s="2">
        <f t="shared" si="177"/>
        <v>74293</v>
      </c>
      <c r="N1403" s="2">
        <f t="shared" si="178"/>
        <v>74293</v>
      </c>
      <c r="O1403" s="96">
        <f t="shared" si="178"/>
        <v>74293</v>
      </c>
      <c r="P1403" s="2"/>
    </row>
    <row r="1404" spans="1:16" hidden="1" x14ac:dyDescent="0.2">
      <c r="A1404">
        <v>6001</v>
      </c>
      <c r="B1404">
        <v>1980</v>
      </c>
      <c r="C1404" s="47">
        <f t="shared" ca="1" si="172"/>
        <v>44</v>
      </c>
      <c r="D1404" s="2" t="s">
        <v>23</v>
      </c>
      <c r="E1404" s="2" t="s">
        <v>28</v>
      </c>
      <c r="F1404" s="2" t="s">
        <v>1718</v>
      </c>
      <c r="G1404" s="4" t="str">
        <f t="shared" si="179"/>
        <v>41,967.00</v>
      </c>
      <c r="H1404" s="32">
        <f t="shared" si="173"/>
        <v>41967</v>
      </c>
      <c r="I1404" s="2">
        <v>236</v>
      </c>
      <c r="J1404" s="2">
        <f t="shared" si="174"/>
        <v>41967</v>
      </c>
      <c r="K1404" s="2">
        <f t="shared" si="175"/>
        <v>41967</v>
      </c>
      <c r="L1404" s="2">
        <f t="shared" si="176"/>
        <v>41967</v>
      </c>
      <c r="M1404" s="2">
        <f t="shared" si="177"/>
        <v>41967</v>
      </c>
      <c r="N1404" s="2">
        <f t="shared" si="178"/>
        <v>41967</v>
      </c>
      <c r="O1404" s="96">
        <f t="shared" si="178"/>
        <v>41967</v>
      </c>
      <c r="P1404" s="2"/>
    </row>
    <row r="1405" spans="1:16" hidden="1" x14ac:dyDescent="0.2">
      <c r="A1405">
        <v>6250</v>
      </c>
      <c r="B1405">
        <v>1950</v>
      </c>
      <c r="C1405" s="47">
        <f t="shared" ca="1" si="172"/>
        <v>74</v>
      </c>
      <c r="D1405" s="2" t="s">
        <v>23</v>
      </c>
      <c r="E1405" s="2" t="s">
        <v>28</v>
      </c>
      <c r="F1405" s="2" t="s">
        <v>1724</v>
      </c>
      <c r="G1405" s="4" t="str">
        <f t="shared" si="179"/>
        <v>24,206.00</v>
      </c>
      <c r="H1405" s="32">
        <f t="shared" si="173"/>
        <v>24206</v>
      </c>
      <c r="I1405" s="2">
        <v>6001</v>
      </c>
      <c r="J1405" s="2">
        <f t="shared" si="174"/>
        <v>24206</v>
      </c>
      <c r="K1405" s="2">
        <f t="shared" si="175"/>
        <v>24206</v>
      </c>
      <c r="L1405" s="2">
        <f t="shared" si="176"/>
        <v>24206</v>
      </c>
      <c r="M1405" s="2">
        <f t="shared" si="177"/>
        <v>24206</v>
      </c>
      <c r="N1405" s="2">
        <f t="shared" si="178"/>
        <v>24206</v>
      </c>
      <c r="O1405" s="96">
        <f t="shared" si="178"/>
        <v>24206</v>
      </c>
      <c r="P1405" s="2"/>
    </row>
    <row r="1406" spans="1:16" hidden="1" x14ac:dyDescent="0.2">
      <c r="A1406">
        <v>1168</v>
      </c>
      <c r="B1406">
        <v>1979</v>
      </c>
      <c r="C1406" s="47">
        <f t="shared" ca="1" si="172"/>
        <v>45</v>
      </c>
      <c r="D1406" s="2" t="s">
        <v>40</v>
      </c>
      <c r="E1406" s="2" t="s">
        <v>28</v>
      </c>
      <c r="F1406" s="2" t="s">
        <v>1730</v>
      </c>
      <c r="G1406" s="4" t="str">
        <f t="shared" si="179"/>
        <v>41,644.00</v>
      </c>
      <c r="H1406" s="32">
        <f t="shared" si="173"/>
        <v>41644</v>
      </c>
      <c r="I1406" s="2">
        <v>6250</v>
      </c>
      <c r="J1406" s="2">
        <f t="shared" si="174"/>
        <v>41644</v>
      </c>
      <c r="K1406" s="2">
        <f t="shared" si="175"/>
        <v>41644</v>
      </c>
      <c r="L1406" s="2">
        <f t="shared" si="176"/>
        <v>41644</v>
      </c>
      <c r="M1406" s="2">
        <f t="shared" si="177"/>
        <v>41644</v>
      </c>
      <c r="N1406" s="2">
        <f t="shared" si="178"/>
        <v>41644</v>
      </c>
      <c r="O1406" s="96">
        <f t="shared" si="178"/>
        <v>41644</v>
      </c>
      <c r="P1406" s="2"/>
    </row>
    <row r="1407" spans="1:16" hidden="1" x14ac:dyDescent="0.2">
      <c r="A1407">
        <v>10749</v>
      </c>
      <c r="B1407">
        <v>1992</v>
      </c>
      <c r="C1407" s="47">
        <f t="shared" ca="1" si="172"/>
        <v>32</v>
      </c>
      <c r="D1407" s="2" t="s">
        <v>53</v>
      </c>
      <c r="E1407" s="2" t="s">
        <v>28</v>
      </c>
      <c r="F1407" s="2" t="s">
        <v>1733</v>
      </c>
      <c r="G1407" s="4" t="str">
        <f t="shared" si="179"/>
        <v>22,944.00</v>
      </c>
      <c r="H1407" s="32">
        <f t="shared" si="173"/>
        <v>22944</v>
      </c>
      <c r="I1407" s="2">
        <v>1168</v>
      </c>
      <c r="J1407" s="2">
        <f t="shared" si="174"/>
        <v>22944</v>
      </c>
      <c r="K1407" s="2">
        <f t="shared" si="175"/>
        <v>22944</v>
      </c>
      <c r="L1407" s="2">
        <f t="shared" si="176"/>
        <v>22944</v>
      </c>
      <c r="M1407" s="2">
        <f t="shared" si="177"/>
        <v>22944</v>
      </c>
      <c r="N1407" s="2">
        <f t="shared" si="178"/>
        <v>22944</v>
      </c>
      <c r="O1407" s="96">
        <f t="shared" si="178"/>
        <v>22944</v>
      </c>
      <c r="P1407" s="2"/>
    </row>
    <row r="1408" spans="1:16" hidden="1" x14ac:dyDescent="0.2">
      <c r="A1408">
        <v>2926</v>
      </c>
      <c r="B1408">
        <v>1953</v>
      </c>
      <c r="C1408" s="47">
        <f t="shared" ca="1" si="172"/>
        <v>71</v>
      </c>
      <c r="D1408" s="2" t="s">
        <v>23</v>
      </c>
      <c r="E1408" s="2" t="s">
        <v>28</v>
      </c>
      <c r="F1408" s="2" t="s">
        <v>1737</v>
      </c>
      <c r="G1408" s="4" t="str">
        <f t="shared" si="179"/>
        <v>72,354.00</v>
      </c>
      <c r="H1408" s="32">
        <f t="shared" si="173"/>
        <v>72354</v>
      </c>
      <c r="I1408" s="2">
        <v>10749</v>
      </c>
      <c r="J1408" s="2">
        <f t="shared" si="174"/>
        <v>72354</v>
      </c>
      <c r="K1408" s="2">
        <f t="shared" si="175"/>
        <v>72354</v>
      </c>
      <c r="L1408" s="2">
        <f t="shared" si="176"/>
        <v>72354</v>
      </c>
      <c r="M1408" s="2">
        <f t="shared" si="177"/>
        <v>72354</v>
      </c>
      <c r="N1408" s="2">
        <f t="shared" si="178"/>
        <v>72354</v>
      </c>
      <c r="O1408" s="96">
        <f t="shared" si="178"/>
        <v>72354</v>
      </c>
      <c r="P1408" s="2"/>
    </row>
    <row r="1409" spans="1:16" hidden="1" x14ac:dyDescent="0.2">
      <c r="A1409">
        <v>716</v>
      </c>
      <c r="B1409">
        <v>1950</v>
      </c>
      <c r="C1409" s="47">
        <f t="shared" ca="1" si="172"/>
        <v>74</v>
      </c>
      <c r="D1409" s="2" t="s">
        <v>53</v>
      </c>
      <c r="E1409" s="2" t="s">
        <v>28</v>
      </c>
      <c r="F1409" s="2" t="s">
        <v>1741</v>
      </c>
      <c r="G1409" s="4" t="str">
        <f t="shared" si="179"/>
        <v>39,858.00</v>
      </c>
      <c r="H1409" s="32">
        <f t="shared" si="173"/>
        <v>39858</v>
      </c>
      <c r="I1409" s="2">
        <v>2926</v>
      </c>
      <c r="J1409" s="2">
        <f t="shared" si="174"/>
        <v>39858</v>
      </c>
      <c r="K1409" s="2">
        <f t="shared" si="175"/>
        <v>39858</v>
      </c>
      <c r="L1409" s="2">
        <f t="shared" si="176"/>
        <v>39858</v>
      </c>
      <c r="M1409" s="2">
        <f t="shared" si="177"/>
        <v>39858</v>
      </c>
      <c r="N1409" s="2">
        <f t="shared" si="178"/>
        <v>39858</v>
      </c>
      <c r="O1409" s="96">
        <f t="shared" si="178"/>
        <v>39858</v>
      </c>
      <c r="P1409" s="2"/>
    </row>
    <row r="1410" spans="1:16" hidden="1" x14ac:dyDescent="0.2">
      <c r="A1410">
        <v>6544</v>
      </c>
      <c r="B1410">
        <v>1950</v>
      </c>
      <c r="C1410" s="47">
        <f t="shared" ca="1" si="172"/>
        <v>74</v>
      </c>
      <c r="D1410" s="2" t="s">
        <v>118</v>
      </c>
      <c r="E1410" s="2" t="s">
        <v>28</v>
      </c>
      <c r="F1410" s="2" t="s">
        <v>1744</v>
      </c>
      <c r="G1410" s="4" t="str">
        <f t="shared" si="179"/>
        <v>23,529.00</v>
      </c>
      <c r="H1410" s="32">
        <f t="shared" si="173"/>
        <v>23529</v>
      </c>
      <c r="I1410" s="2">
        <v>716</v>
      </c>
      <c r="J1410" s="2">
        <f t="shared" si="174"/>
        <v>23529</v>
      </c>
      <c r="K1410" s="2">
        <f t="shared" si="175"/>
        <v>23529</v>
      </c>
      <c r="L1410" s="2">
        <f t="shared" si="176"/>
        <v>23529</v>
      </c>
      <c r="M1410" s="2">
        <f t="shared" si="177"/>
        <v>23529</v>
      </c>
      <c r="N1410" s="2">
        <f t="shared" si="178"/>
        <v>23529</v>
      </c>
      <c r="O1410" s="96">
        <f t="shared" si="178"/>
        <v>23529</v>
      </c>
      <c r="P1410" s="2"/>
    </row>
    <row r="1411" spans="1:16" hidden="1" x14ac:dyDescent="0.2">
      <c r="A1411">
        <v>4298</v>
      </c>
      <c r="B1411">
        <v>1974</v>
      </c>
      <c r="C1411" s="47">
        <f t="shared" ca="1" si="172"/>
        <v>50</v>
      </c>
      <c r="D1411" s="2" t="s">
        <v>23</v>
      </c>
      <c r="E1411" s="2" t="s">
        <v>28</v>
      </c>
      <c r="F1411" s="2" t="s">
        <v>1748</v>
      </c>
      <c r="G1411" s="4" t="str">
        <f t="shared" si="179"/>
        <v>22,507.00</v>
      </c>
      <c r="H1411" s="32">
        <f t="shared" si="173"/>
        <v>22507</v>
      </c>
      <c r="I1411" s="2">
        <v>6544</v>
      </c>
      <c r="J1411" s="2">
        <f t="shared" si="174"/>
        <v>22507</v>
      </c>
      <c r="K1411" s="2">
        <f t="shared" si="175"/>
        <v>22507</v>
      </c>
      <c r="L1411" s="2">
        <f t="shared" si="176"/>
        <v>22507</v>
      </c>
      <c r="M1411" s="2">
        <f t="shared" si="177"/>
        <v>22507</v>
      </c>
      <c r="N1411" s="2">
        <f t="shared" si="178"/>
        <v>22507</v>
      </c>
      <c r="O1411" s="96">
        <f t="shared" si="178"/>
        <v>22507</v>
      </c>
      <c r="P1411" s="2"/>
    </row>
    <row r="1412" spans="1:16" hidden="1" x14ac:dyDescent="0.2">
      <c r="A1412">
        <v>5823</v>
      </c>
      <c r="B1412">
        <v>1971</v>
      </c>
      <c r="C1412" s="47">
        <f t="shared" ref="C1412:C1475" ca="1" si="180">(YEAR(NOW())-B1412)</f>
        <v>53</v>
      </c>
      <c r="D1412" s="2" t="s">
        <v>23</v>
      </c>
      <c r="E1412" s="2" t="s">
        <v>28</v>
      </c>
      <c r="F1412" s="2" t="s">
        <v>1528</v>
      </c>
      <c r="G1412" s="4" t="str">
        <f t="shared" si="179"/>
        <v>52,413.00</v>
      </c>
      <c r="H1412" s="32">
        <f t="shared" ref="H1412:H1475" si="181">VALUE(G1412)</f>
        <v>52413</v>
      </c>
      <c r="I1412" s="2">
        <v>4298</v>
      </c>
      <c r="J1412" s="2">
        <f t="shared" ref="J1412:J1475" si="182">IF(AND($D1412="Basic",$H1412&lt;10000),$V$29,$H1412)</f>
        <v>52413</v>
      </c>
      <c r="K1412" s="2">
        <f t="shared" ref="K1412:K1475" si="183">IF(AND($D1412="Graduation",J1412&lt;10000),$V$30,J1412)</f>
        <v>52413</v>
      </c>
      <c r="L1412" s="2">
        <f t="shared" ref="L1412:L1475" si="184">IF(AND($D1412="2n Cycle",K1412&lt;10000),$V$31,K1412)</f>
        <v>52413</v>
      </c>
      <c r="M1412" s="2">
        <f t="shared" ref="M1412:M1475" si="185">IF(AND($D1412="Master",L1412&lt;10000),$V$32,L1412)</f>
        <v>52413</v>
      </c>
      <c r="N1412" s="2">
        <f t="shared" ref="N1412:O1475" si="186">IF(AND($D1412="PhD",M1412&lt;10000),$V$33,M1412)</f>
        <v>52413</v>
      </c>
      <c r="O1412" s="96">
        <f t="shared" si="186"/>
        <v>52413</v>
      </c>
      <c r="P1412" s="2"/>
    </row>
    <row r="1413" spans="1:16" hidden="1" x14ac:dyDescent="0.2">
      <c r="A1413">
        <v>8375</v>
      </c>
      <c r="B1413">
        <v>1969</v>
      </c>
      <c r="C1413" s="47">
        <f t="shared" ca="1" si="180"/>
        <v>55</v>
      </c>
      <c r="D1413" s="2" t="s">
        <v>23</v>
      </c>
      <c r="E1413" s="2" t="s">
        <v>28</v>
      </c>
      <c r="F1413" s="2" t="s">
        <v>1750</v>
      </c>
      <c r="G1413" s="4" t="str">
        <f t="shared" ref="G1413:G1476" si="187">REPLACE(F1413,1,1,"")</f>
        <v>76,624.00</v>
      </c>
      <c r="H1413" s="32">
        <f t="shared" si="181"/>
        <v>76624</v>
      </c>
      <c r="I1413" s="2">
        <v>5823</v>
      </c>
      <c r="J1413" s="2">
        <f t="shared" si="182"/>
        <v>76624</v>
      </c>
      <c r="K1413" s="2">
        <f t="shared" si="183"/>
        <v>76624</v>
      </c>
      <c r="L1413" s="2">
        <f t="shared" si="184"/>
        <v>76624</v>
      </c>
      <c r="M1413" s="2">
        <f t="shared" si="185"/>
        <v>76624</v>
      </c>
      <c r="N1413" s="2">
        <f t="shared" si="186"/>
        <v>76624</v>
      </c>
      <c r="O1413" s="96">
        <f t="shared" si="186"/>
        <v>76624</v>
      </c>
      <c r="P1413" s="2"/>
    </row>
    <row r="1414" spans="1:16" hidden="1" x14ac:dyDescent="0.2">
      <c r="A1414">
        <v>5723</v>
      </c>
      <c r="B1414">
        <v>1977</v>
      </c>
      <c r="C1414" s="47">
        <f t="shared" ca="1" si="180"/>
        <v>47</v>
      </c>
      <c r="D1414" s="2" t="s">
        <v>40</v>
      </c>
      <c r="E1414" s="2" t="s">
        <v>28</v>
      </c>
      <c r="F1414" s="2" t="s">
        <v>1752</v>
      </c>
      <c r="G1414" s="4" t="str">
        <f t="shared" si="187"/>
        <v>62,159.00</v>
      </c>
      <c r="H1414" s="32">
        <f t="shared" si="181"/>
        <v>62159</v>
      </c>
      <c r="I1414" s="2">
        <v>8375</v>
      </c>
      <c r="J1414" s="2">
        <f t="shared" si="182"/>
        <v>62159</v>
      </c>
      <c r="K1414" s="2">
        <f t="shared" si="183"/>
        <v>62159</v>
      </c>
      <c r="L1414" s="2">
        <f t="shared" si="184"/>
        <v>62159</v>
      </c>
      <c r="M1414" s="2">
        <f t="shared" si="185"/>
        <v>62159</v>
      </c>
      <c r="N1414" s="2">
        <f t="shared" si="186"/>
        <v>62159</v>
      </c>
      <c r="O1414" s="96">
        <f t="shared" si="186"/>
        <v>62159</v>
      </c>
      <c r="P1414" s="2"/>
    </row>
    <row r="1415" spans="1:16" hidden="1" x14ac:dyDescent="0.2">
      <c r="A1415">
        <v>5763</v>
      </c>
      <c r="B1415">
        <v>1973</v>
      </c>
      <c r="C1415" s="47">
        <f t="shared" ca="1" si="180"/>
        <v>51</v>
      </c>
      <c r="D1415" s="2" t="s">
        <v>23</v>
      </c>
      <c r="E1415" s="2" t="s">
        <v>28</v>
      </c>
      <c r="F1415" s="2" t="s">
        <v>1753</v>
      </c>
      <c r="G1415" s="4" t="str">
        <f t="shared" si="187"/>
        <v>66,294.00</v>
      </c>
      <c r="H1415" s="32">
        <f t="shared" si="181"/>
        <v>66294</v>
      </c>
      <c r="I1415" s="2">
        <v>5723</v>
      </c>
      <c r="J1415" s="2">
        <f t="shared" si="182"/>
        <v>66294</v>
      </c>
      <c r="K1415" s="2">
        <f t="shared" si="183"/>
        <v>66294</v>
      </c>
      <c r="L1415" s="2">
        <f t="shared" si="184"/>
        <v>66294</v>
      </c>
      <c r="M1415" s="2">
        <f t="shared" si="185"/>
        <v>66294</v>
      </c>
      <c r="N1415" s="2">
        <f t="shared" si="186"/>
        <v>66294</v>
      </c>
      <c r="O1415" s="96">
        <f t="shared" si="186"/>
        <v>66294</v>
      </c>
      <c r="P1415" s="2"/>
    </row>
    <row r="1416" spans="1:16" hidden="1" x14ac:dyDescent="0.2">
      <c r="A1416">
        <v>8727</v>
      </c>
      <c r="B1416">
        <v>1979</v>
      </c>
      <c r="C1416" s="47">
        <f t="shared" ca="1" si="180"/>
        <v>45</v>
      </c>
      <c r="D1416" s="2" t="s">
        <v>53</v>
      </c>
      <c r="E1416" s="2" t="s">
        <v>28</v>
      </c>
      <c r="F1416" s="2" t="s">
        <v>1759</v>
      </c>
      <c r="G1416" s="4" t="str">
        <f t="shared" si="187"/>
        <v>41,020.00</v>
      </c>
      <c r="H1416" s="32">
        <f t="shared" si="181"/>
        <v>41020</v>
      </c>
      <c r="I1416" s="2">
        <v>5763</v>
      </c>
      <c r="J1416" s="2">
        <f t="shared" si="182"/>
        <v>41020</v>
      </c>
      <c r="K1416" s="2">
        <f t="shared" si="183"/>
        <v>41020</v>
      </c>
      <c r="L1416" s="2">
        <f t="shared" si="184"/>
        <v>41020</v>
      </c>
      <c r="M1416" s="2">
        <f t="shared" si="185"/>
        <v>41020</v>
      </c>
      <c r="N1416" s="2">
        <f t="shared" si="186"/>
        <v>41020</v>
      </c>
      <c r="O1416" s="96">
        <f t="shared" si="186"/>
        <v>41020</v>
      </c>
      <c r="P1416" s="2"/>
    </row>
    <row r="1417" spans="1:16" hidden="1" x14ac:dyDescent="0.2">
      <c r="A1417">
        <v>3056</v>
      </c>
      <c r="B1417">
        <v>1979</v>
      </c>
      <c r="C1417" s="47">
        <f t="shared" ca="1" si="180"/>
        <v>45</v>
      </c>
      <c r="D1417" s="2" t="s">
        <v>23</v>
      </c>
      <c r="E1417" s="2" t="s">
        <v>28</v>
      </c>
      <c r="F1417" s="2" t="s">
        <v>1760</v>
      </c>
      <c r="G1417" s="4" t="str">
        <f t="shared" si="187"/>
        <v>36,108.00</v>
      </c>
      <c r="H1417" s="32">
        <f t="shared" si="181"/>
        <v>36108</v>
      </c>
      <c r="I1417" s="2">
        <v>8727</v>
      </c>
      <c r="J1417" s="2">
        <f t="shared" si="182"/>
        <v>36108</v>
      </c>
      <c r="K1417" s="2">
        <f t="shared" si="183"/>
        <v>36108</v>
      </c>
      <c r="L1417" s="2">
        <f t="shared" si="184"/>
        <v>36108</v>
      </c>
      <c r="M1417" s="2">
        <f t="shared" si="185"/>
        <v>36108</v>
      </c>
      <c r="N1417" s="2">
        <f t="shared" si="186"/>
        <v>36108</v>
      </c>
      <c r="O1417" s="96">
        <f t="shared" si="186"/>
        <v>36108</v>
      </c>
      <c r="P1417" s="2"/>
    </row>
    <row r="1418" spans="1:16" hidden="1" x14ac:dyDescent="0.2">
      <c r="A1418">
        <v>8442</v>
      </c>
      <c r="B1418">
        <v>1986</v>
      </c>
      <c r="C1418" s="47">
        <f t="shared" ca="1" si="180"/>
        <v>38</v>
      </c>
      <c r="D1418" s="2" t="s">
        <v>23</v>
      </c>
      <c r="E1418" s="2" t="s">
        <v>28</v>
      </c>
      <c r="F1418" s="2" t="s">
        <v>1774</v>
      </c>
      <c r="G1418" s="4" t="str">
        <f t="shared" si="187"/>
        <v>70,596.00</v>
      </c>
      <c r="H1418" s="32">
        <f t="shared" si="181"/>
        <v>70596</v>
      </c>
      <c r="I1418" s="2">
        <v>3056</v>
      </c>
      <c r="J1418" s="2">
        <f t="shared" si="182"/>
        <v>70596</v>
      </c>
      <c r="K1418" s="2">
        <f t="shared" si="183"/>
        <v>70596</v>
      </c>
      <c r="L1418" s="2">
        <f t="shared" si="184"/>
        <v>70596</v>
      </c>
      <c r="M1418" s="2">
        <f t="shared" si="185"/>
        <v>70596</v>
      </c>
      <c r="N1418" s="2">
        <f t="shared" si="186"/>
        <v>70596</v>
      </c>
      <c r="O1418" s="96">
        <f t="shared" si="186"/>
        <v>70596</v>
      </c>
      <c r="P1418" s="2"/>
    </row>
    <row r="1419" spans="1:16" hidden="1" x14ac:dyDescent="0.2">
      <c r="A1419">
        <v>3712</v>
      </c>
      <c r="B1419">
        <v>1960</v>
      </c>
      <c r="C1419" s="47">
        <f t="shared" ca="1" si="180"/>
        <v>64</v>
      </c>
      <c r="D1419" s="2" t="s">
        <v>23</v>
      </c>
      <c r="E1419" s="2" t="s">
        <v>28</v>
      </c>
      <c r="F1419" s="2" t="s">
        <v>1774</v>
      </c>
      <c r="G1419" s="4" t="str">
        <f t="shared" si="187"/>
        <v>70,596.00</v>
      </c>
      <c r="H1419" s="32">
        <f t="shared" si="181"/>
        <v>70596</v>
      </c>
      <c r="I1419" s="2">
        <v>8442</v>
      </c>
      <c r="J1419" s="2">
        <f t="shared" si="182"/>
        <v>70596</v>
      </c>
      <c r="K1419" s="2">
        <f t="shared" si="183"/>
        <v>70596</v>
      </c>
      <c r="L1419" s="2">
        <f t="shared" si="184"/>
        <v>70596</v>
      </c>
      <c r="M1419" s="2">
        <f t="shared" si="185"/>
        <v>70596</v>
      </c>
      <c r="N1419" s="2">
        <f t="shared" si="186"/>
        <v>70596</v>
      </c>
      <c r="O1419" s="96">
        <f t="shared" si="186"/>
        <v>70596</v>
      </c>
      <c r="P1419" s="2"/>
    </row>
    <row r="1420" spans="1:16" hidden="1" x14ac:dyDescent="0.2">
      <c r="A1420">
        <v>10722</v>
      </c>
      <c r="B1420">
        <v>1974</v>
      </c>
      <c r="C1420" s="47">
        <f t="shared" ca="1" si="180"/>
        <v>50</v>
      </c>
      <c r="D1420" s="2" t="s">
        <v>40</v>
      </c>
      <c r="E1420" s="2" t="s">
        <v>28</v>
      </c>
      <c r="F1420" s="2" t="s">
        <v>1775</v>
      </c>
      <c r="G1420" s="4" t="str">
        <f t="shared" si="187"/>
        <v>52,597.00</v>
      </c>
      <c r="H1420" s="32">
        <f t="shared" si="181"/>
        <v>52597</v>
      </c>
      <c r="I1420" s="2">
        <v>3712</v>
      </c>
      <c r="J1420" s="2">
        <f t="shared" si="182"/>
        <v>52597</v>
      </c>
      <c r="K1420" s="2">
        <f t="shared" si="183"/>
        <v>52597</v>
      </c>
      <c r="L1420" s="2">
        <f t="shared" si="184"/>
        <v>52597</v>
      </c>
      <c r="M1420" s="2">
        <f t="shared" si="185"/>
        <v>52597</v>
      </c>
      <c r="N1420" s="2">
        <f t="shared" si="186"/>
        <v>52597</v>
      </c>
      <c r="O1420" s="96">
        <f t="shared" si="186"/>
        <v>52597</v>
      </c>
      <c r="P1420" s="2"/>
    </row>
    <row r="1421" spans="1:16" hidden="1" x14ac:dyDescent="0.2">
      <c r="A1421">
        <v>2406</v>
      </c>
      <c r="B1421">
        <v>1950</v>
      </c>
      <c r="C1421" s="47">
        <f t="shared" ca="1" si="180"/>
        <v>74</v>
      </c>
      <c r="D1421" s="2" t="s">
        <v>53</v>
      </c>
      <c r="E1421" s="2" t="s">
        <v>28</v>
      </c>
      <c r="F1421" s="2" t="s">
        <v>1776</v>
      </c>
      <c r="G1421" s="4" t="str">
        <f t="shared" si="187"/>
        <v>42,394.00</v>
      </c>
      <c r="H1421" s="32">
        <f t="shared" si="181"/>
        <v>42394</v>
      </c>
      <c r="I1421" s="2">
        <v>10722</v>
      </c>
      <c r="J1421" s="2">
        <f t="shared" si="182"/>
        <v>42394</v>
      </c>
      <c r="K1421" s="2">
        <f t="shared" si="183"/>
        <v>42394</v>
      </c>
      <c r="L1421" s="2">
        <f t="shared" si="184"/>
        <v>42394</v>
      </c>
      <c r="M1421" s="2">
        <f t="shared" si="185"/>
        <v>42394</v>
      </c>
      <c r="N1421" s="2">
        <f t="shared" si="186"/>
        <v>42394</v>
      </c>
      <c r="O1421" s="96">
        <f t="shared" si="186"/>
        <v>42394</v>
      </c>
      <c r="P1421" s="2"/>
    </row>
    <row r="1422" spans="1:16" hidden="1" x14ac:dyDescent="0.2">
      <c r="A1422">
        <v>7313</v>
      </c>
      <c r="B1422">
        <v>1950</v>
      </c>
      <c r="C1422" s="47">
        <f t="shared" ca="1" si="180"/>
        <v>74</v>
      </c>
      <c r="D1422" s="2" t="s">
        <v>23</v>
      </c>
      <c r="E1422" s="2" t="s">
        <v>28</v>
      </c>
      <c r="F1422" s="2" t="s">
        <v>1777</v>
      </c>
      <c r="G1422" s="4" t="str">
        <f t="shared" si="187"/>
        <v>81,657.00</v>
      </c>
      <c r="H1422" s="32">
        <f t="shared" si="181"/>
        <v>81657</v>
      </c>
      <c r="I1422" s="2">
        <v>2406</v>
      </c>
      <c r="J1422" s="2">
        <f t="shared" si="182"/>
        <v>81657</v>
      </c>
      <c r="K1422" s="2">
        <f t="shared" si="183"/>
        <v>81657</v>
      </c>
      <c r="L1422" s="2">
        <f t="shared" si="184"/>
        <v>81657</v>
      </c>
      <c r="M1422" s="2">
        <f t="shared" si="185"/>
        <v>81657</v>
      </c>
      <c r="N1422" s="2">
        <f t="shared" si="186"/>
        <v>81657</v>
      </c>
      <c r="O1422" s="96">
        <f t="shared" si="186"/>
        <v>81657</v>
      </c>
      <c r="P1422" s="2"/>
    </row>
    <row r="1423" spans="1:16" hidden="1" x14ac:dyDescent="0.2">
      <c r="A1423">
        <v>2656</v>
      </c>
      <c r="B1423">
        <v>1972</v>
      </c>
      <c r="C1423" s="47">
        <f t="shared" ca="1" si="180"/>
        <v>52</v>
      </c>
      <c r="D1423" s="2" t="s">
        <v>23</v>
      </c>
      <c r="E1423" s="2" t="s">
        <v>28</v>
      </c>
      <c r="F1423" s="2" t="s">
        <v>1785</v>
      </c>
      <c r="G1423" s="4" t="str">
        <f t="shared" si="187"/>
        <v>101,970.00</v>
      </c>
      <c r="H1423" s="32">
        <f t="shared" si="181"/>
        <v>101970</v>
      </c>
      <c r="I1423" s="2">
        <v>7313</v>
      </c>
      <c r="J1423" s="2">
        <f t="shared" si="182"/>
        <v>101970</v>
      </c>
      <c r="K1423" s="2">
        <f t="shared" si="183"/>
        <v>101970</v>
      </c>
      <c r="L1423" s="2">
        <f t="shared" si="184"/>
        <v>101970</v>
      </c>
      <c r="M1423" s="2">
        <f t="shared" si="185"/>
        <v>101970</v>
      </c>
      <c r="N1423" s="2">
        <f t="shared" si="186"/>
        <v>101970</v>
      </c>
      <c r="O1423" s="96">
        <f t="shared" si="186"/>
        <v>101970</v>
      </c>
      <c r="P1423" s="2"/>
    </row>
    <row r="1424" spans="1:16" hidden="1" x14ac:dyDescent="0.2">
      <c r="A1424">
        <v>1993</v>
      </c>
      <c r="B1424">
        <v>1950</v>
      </c>
      <c r="C1424" s="47">
        <f t="shared" ca="1" si="180"/>
        <v>74</v>
      </c>
      <c r="D1424" s="2" t="s">
        <v>23</v>
      </c>
      <c r="E1424" s="2" t="s">
        <v>28</v>
      </c>
      <c r="F1424" s="2" t="s">
        <v>1793</v>
      </c>
      <c r="G1424" s="4" t="str">
        <f t="shared" si="187"/>
        <v>64,449.00</v>
      </c>
      <c r="H1424" s="32">
        <f t="shared" si="181"/>
        <v>64449</v>
      </c>
      <c r="I1424" s="2">
        <v>2656</v>
      </c>
      <c r="J1424" s="2">
        <f t="shared" si="182"/>
        <v>64449</v>
      </c>
      <c r="K1424" s="2">
        <f t="shared" si="183"/>
        <v>64449</v>
      </c>
      <c r="L1424" s="2">
        <f t="shared" si="184"/>
        <v>64449</v>
      </c>
      <c r="M1424" s="2">
        <f t="shared" si="185"/>
        <v>64449</v>
      </c>
      <c r="N1424" s="2">
        <f t="shared" si="186"/>
        <v>64449</v>
      </c>
      <c r="O1424" s="96">
        <f t="shared" si="186"/>
        <v>64449</v>
      </c>
      <c r="P1424" s="2"/>
    </row>
    <row r="1425" spans="1:16" hidden="1" x14ac:dyDescent="0.2">
      <c r="A1425">
        <v>4136</v>
      </c>
      <c r="B1425">
        <v>1993</v>
      </c>
      <c r="C1425" s="47">
        <f t="shared" ca="1" si="180"/>
        <v>31</v>
      </c>
      <c r="D1425" s="2" t="s">
        <v>23</v>
      </c>
      <c r="E1425" s="2" t="s">
        <v>28</v>
      </c>
      <c r="F1425" s="2" t="s">
        <v>1800</v>
      </c>
      <c r="G1425" s="4" t="str">
        <f t="shared" si="187"/>
        <v>72,282.00</v>
      </c>
      <c r="H1425" s="32">
        <f t="shared" si="181"/>
        <v>72282</v>
      </c>
      <c r="I1425" s="2">
        <v>1993</v>
      </c>
      <c r="J1425" s="2">
        <f t="shared" si="182"/>
        <v>72282</v>
      </c>
      <c r="K1425" s="2">
        <f t="shared" si="183"/>
        <v>72282</v>
      </c>
      <c r="L1425" s="2">
        <f t="shared" si="184"/>
        <v>72282</v>
      </c>
      <c r="M1425" s="2">
        <f t="shared" si="185"/>
        <v>72282</v>
      </c>
      <c r="N1425" s="2">
        <f t="shared" si="186"/>
        <v>72282</v>
      </c>
      <c r="O1425" s="96">
        <f t="shared" si="186"/>
        <v>72282</v>
      </c>
      <c r="P1425" s="2"/>
    </row>
    <row r="1426" spans="1:16" hidden="1" x14ac:dyDescent="0.2">
      <c r="A1426">
        <v>2928</v>
      </c>
      <c r="B1426">
        <v>1976</v>
      </c>
      <c r="C1426" s="47">
        <f t="shared" ca="1" si="180"/>
        <v>48</v>
      </c>
      <c r="D1426" s="2" t="s">
        <v>23</v>
      </c>
      <c r="E1426" s="2" t="s">
        <v>28</v>
      </c>
      <c r="F1426" s="2" t="s">
        <v>1802</v>
      </c>
      <c r="G1426" s="4" t="str">
        <f t="shared" si="187"/>
        <v>46,524.00</v>
      </c>
      <c r="H1426" s="32">
        <f t="shared" si="181"/>
        <v>46524</v>
      </c>
      <c r="I1426" s="2">
        <v>4136</v>
      </c>
      <c r="J1426" s="2">
        <f t="shared" si="182"/>
        <v>46524</v>
      </c>
      <c r="K1426" s="2">
        <f t="shared" si="183"/>
        <v>46524</v>
      </c>
      <c r="L1426" s="2">
        <f t="shared" si="184"/>
        <v>46524</v>
      </c>
      <c r="M1426" s="2">
        <f t="shared" si="185"/>
        <v>46524</v>
      </c>
      <c r="N1426" s="2">
        <f t="shared" si="186"/>
        <v>46524</v>
      </c>
      <c r="O1426" s="96">
        <f t="shared" si="186"/>
        <v>46524</v>
      </c>
      <c r="P1426" s="2"/>
    </row>
    <row r="1427" spans="1:16" hidden="1" x14ac:dyDescent="0.2">
      <c r="A1427">
        <v>2920</v>
      </c>
      <c r="B1427">
        <v>1976</v>
      </c>
      <c r="C1427" s="47">
        <f t="shared" ca="1" si="180"/>
        <v>48</v>
      </c>
      <c r="D1427" s="2" t="s">
        <v>23</v>
      </c>
      <c r="E1427" s="2" t="s">
        <v>28</v>
      </c>
      <c r="F1427" s="2" t="s">
        <v>1809</v>
      </c>
      <c r="G1427" s="4" t="str">
        <f t="shared" si="187"/>
        <v>58,684.00</v>
      </c>
      <c r="H1427" s="32">
        <f t="shared" si="181"/>
        <v>58684</v>
      </c>
      <c r="I1427" s="2">
        <v>2928</v>
      </c>
      <c r="J1427" s="2">
        <f t="shared" si="182"/>
        <v>58684</v>
      </c>
      <c r="K1427" s="2">
        <f t="shared" si="183"/>
        <v>58684</v>
      </c>
      <c r="L1427" s="2">
        <f t="shared" si="184"/>
        <v>58684</v>
      </c>
      <c r="M1427" s="2">
        <f t="shared" si="185"/>
        <v>58684</v>
      </c>
      <c r="N1427" s="2">
        <f t="shared" si="186"/>
        <v>58684</v>
      </c>
      <c r="O1427" s="96">
        <f t="shared" si="186"/>
        <v>58684</v>
      </c>
      <c r="P1427" s="2"/>
    </row>
    <row r="1428" spans="1:16" hidden="1" x14ac:dyDescent="0.2">
      <c r="A1428" s="6">
        <v>6661</v>
      </c>
      <c r="B1428" s="6">
        <v>1975</v>
      </c>
      <c r="C1428" s="48">
        <f t="shared" ca="1" si="180"/>
        <v>49</v>
      </c>
      <c r="D1428" s="5" t="s">
        <v>118</v>
      </c>
      <c r="E1428" s="5" t="s">
        <v>28</v>
      </c>
      <c r="F1428" s="5" t="s">
        <v>1819</v>
      </c>
      <c r="G1428" s="45" t="str">
        <f t="shared" si="187"/>
        <v>16,185.00</v>
      </c>
      <c r="H1428" s="46">
        <f t="shared" si="181"/>
        <v>16185</v>
      </c>
      <c r="I1428" s="2">
        <v>2920</v>
      </c>
      <c r="J1428" s="2">
        <f t="shared" si="182"/>
        <v>16185</v>
      </c>
      <c r="K1428" s="2">
        <f t="shared" si="183"/>
        <v>16185</v>
      </c>
      <c r="L1428" s="2">
        <f t="shared" si="184"/>
        <v>16185</v>
      </c>
      <c r="M1428" s="2">
        <f t="shared" si="185"/>
        <v>16185</v>
      </c>
      <c r="N1428" s="2">
        <f t="shared" si="186"/>
        <v>16185</v>
      </c>
      <c r="O1428" s="96">
        <f t="shared" si="186"/>
        <v>16185</v>
      </c>
      <c r="P1428" s="2"/>
    </row>
    <row r="1429" spans="1:16" hidden="1" x14ac:dyDescent="0.2">
      <c r="A1429">
        <v>5462</v>
      </c>
      <c r="B1429">
        <v>1975</v>
      </c>
      <c r="C1429" s="47">
        <f t="shared" ca="1" si="180"/>
        <v>49</v>
      </c>
      <c r="D1429" s="2" t="s">
        <v>23</v>
      </c>
      <c r="E1429" s="2" t="s">
        <v>28</v>
      </c>
      <c r="F1429" s="2" t="s">
        <v>1825</v>
      </c>
      <c r="G1429" s="4" t="str">
        <f t="shared" si="187"/>
        <v>57,959.00</v>
      </c>
      <c r="H1429" s="32">
        <f t="shared" si="181"/>
        <v>57959</v>
      </c>
      <c r="I1429" s="2">
        <v>6661</v>
      </c>
      <c r="J1429" s="2">
        <f t="shared" si="182"/>
        <v>57959</v>
      </c>
      <c r="K1429" s="2">
        <f t="shared" si="183"/>
        <v>57959</v>
      </c>
      <c r="L1429" s="2">
        <f t="shared" si="184"/>
        <v>57959</v>
      </c>
      <c r="M1429" s="2">
        <f t="shared" si="185"/>
        <v>57959</v>
      </c>
      <c r="N1429" s="2">
        <f t="shared" si="186"/>
        <v>57959</v>
      </c>
      <c r="O1429" s="96">
        <f t="shared" si="186"/>
        <v>57959</v>
      </c>
      <c r="P1429" s="2"/>
    </row>
    <row r="1430" spans="1:16" hidden="1" x14ac:dyDescent="0.2">
      <c r="A1430">
        <v>10897</v>
      </c>
      <c r="B1430">
        <v>1975</v>
      </c>
      <c r="C1430" s="47">
        <f t="shared" ca="1" si="180"/>
        <v>49</v>
      </c>
      <c r="D1430" s="2" t="s">
        <v>23</v>
      </c>
      <c r="E1430" s="2" t="s">
        <v>28</v>
      </c>
      <c r="F1430" s="2" t="s">
        <v>1829</v>
      </c>
      <c r="G1430" s="4" t="str">
        <f t="shared" si="187"/>
        <v>23,442.00</v>
      </c>
      <c r="H1430" s="32">
        <f t="shared" si="181"/>
        <v>23442</v>
      </c>
      <c r="I1430" s="2">
        <v>5462</v>
      </c>
      <c r="J1430" s="2">
        <f t="shared" si="182"/>
        <v>23442</v>
      </c>
      <c r="K1430" s="2">
        <f t="shared" si="183"/>
        <v>23442</v>
      </c>
      <c r="L1430" s="2">
        <f t="shared" si="184"/>
        <v>23442</v>
      </c>
      <c r="M1430" s="2">
        <f t="shared" si="185"/>
        <v>23442</v>
      </c>
      <c r="N1430" s="2">
        <f t="shared" si="186"/>
        <v>23442</v>
      </c>
      <c r="O1430" s="96">
        <f t="shared" si="186"/>
        <v>23442</v>
      </c>
      <c r="P1430" s="2"/>
    </row>
    <row r="1431" spans="1:16" hidden="1" x14ac:dyDescent="0.2">
      <c r="A1431">
        <v>10542</v>
      </c>
      <c r="B1431">
        <v>1969</v>
      </c>
      <c r="C1431" s="47">
        <f t="shared" ca="1" si="180"/>
        <v>55</v>
      </c>
      <c r="D1431" s="2" t="s">
        <v>40</v>
      </c>
      <c r="E1431" s="2" t="s">
        <v>28</v>
      </c>
      <c r="F1431" s="2" t="s">
        <v>1830</v>
      </c>
      <c r="G1431" s="4" t="str">
        <f t="shared" si="187"/>
        <v>46,757.00</v>
      </c>
      <c r="H1431" s="32">
        <f t="shared" si="181"/>
        <v>46757</v>
      </c>
      <c r="I1431" s="2">
        <v>10897</v>
      </c>
      <c r="J1431" s="2">
        <f t="shared" si="182"/>
        <v>46757</v>
      </c>
      <c r="K1431" s="2">
        <f t="shared" si="183"/>
        <v>46757</v>
      </c>
      <c r="L1431" s="2">
        <f t="shared" si="184"/>
        <v>46757</v>
      </c>
      <c r="M1431" s="2">
        <f t="shared" si="185"/>
        <v>46757</v>
      </c>
      <c r="N1431" s="2">
        <f t="shared" si="186"/>
        <v>46757</v>
      </c>
      <c r="O1431" s="96">
        <f t="shared" si="186"/>
        <v>46757</v>
      </c>
      <c r="P1431" s="2"/>
    </row>
    <row r="1432" spans="1:16" hidden="1" x14ac:dyDescent="0.2">
      <c r="A1432">
        <v>5756</v>
      </c>
      <c r="B1432">
        <v>1984</v>
      </c>
      <c r="C1432" s="47">
        <f t="shared" ca="1" si="180"/>
        <v>40</v>
      </c>
      <c r="D1432" s="2" t="s">
        <v>43</v>
      </c>
      <c r="E1432" s="2" t="s">
        <v>28</v>
      </c>
      <c r="F1432" s="2" t="s">
        <v>1832</v>
      </c>
      <c r="G1432" s="4" t="str">
        <f t="shared" si="187"/>
        <v>80,910.00</v>
      </c>
      <c r="H1432" s="32">
        <f t="shared" si="181"/>
        <v>80910</v>
      </c>
      <c r="I1432" s="2">
        <v>10542</v>
      </c>
      <c r="J1432" s="2">
        <f t="shared" si="182"/>
        <v>80910</v>
      </c>
      <c r="K1432" s="2">
        <f t="shared" si="183"/>
        <v>80910</v>
      </c>
      <c r="L1432" s="2">
        <f t="shared" si="184"/>
        <v>80910</v>
      </c>
      <c r="M1432" s="2">
        <f t="shared" si="185"/>
        <v>80910</v>
      </c>
      <c r="N1432" s="2">
        <f t="shared" si="186"/>
        <v>80910</v>
      </c>
      <c r="O1432" s="96">
        <f t="shared" si="186"/>
        <v>80910</v>
      </c>
      <c r="P1432" s="2"/>
    </row>
    <row r="1433" spans="1:16" hidden="1" x14ac:dyDescent="0.2">
      <c r="A1433">
        <v>3570</v>
      </c>
      <c r="B1433">
        <v>1970</v>
      </c>
      <c r="C1433" s="47">
        <f t="shared" ca="1" si="180"/>
        <v>54</v>
      </c>
      <c r="D1433" s="2" t="s">
        <v>53</v>
      </c>
      <c r="E1433" s="2" t="s">
        <v>28</v>
      </c>
      <c r="F1433" s="2" t="s">
        <v>1834</v>
      </c>
      <c r="G1433" s="4" t="str">
        <f t="shared" si="187"/>
        <v>44,802.00</v>
      </c>
      <c r="H1433" s="32">
        <f t="shared" si="181"/>
        <v>44802</v>
      </c>
      <c r="I1433" s="2">
        <v>5756</v>
      </c>
      <c r="J1433" s="2">
        <f t="shared" si="182"/>
        <v>44802</v>
      </c>
      <c r="K1433" s="2">
        <f t="shared" si="183"/>
        <v>44802</v>
      </c>
      <c r="L1433" s="2">
        <f t="shared" si="184"/>
        <v>44802</v>
      </c>
      <c r="M1433" s="2">
        <f t="shared" si="185"/>
        <v>44802</v>
      </c>
      <c r="N1433" s="2">
        <f t="shared" si="186"/>
        <v>44802</v>
      </c>
      <c r="O1433" s="96">
        <f t="shared" si="186"/>
        <v>44802</v>
      </c>
      <c r="P1433" s="2"/>
    </row>
    <row r="1434" spans="1:16" hidden="1" x14ac:dyDescent="0.2">
      <c r="A1434">
        <v>1072</v>
      </c>
      <c r="B1434">
        <v>1966</v>
      </c>
      <c r="C1434" s="47">
        <f t="shared" ca="1" si="180"/>
        <v>58</v>
      </c>
      <c r="D1434" s="2" t="s">
        <v>23</v>
      </c>
      <c r="E1434" s="2" t="s">
        <v>28</v>
      </c>
      <c r="F1434" s="2" t="s">
        <v>1835</v>
      </c>
      <c r="G1434" s="4" t="str">
        <f t="shared" si="187"/>
        <v>79,941.00</v>
      </c>
      <c r="H1434" s="32">
        <f t="shared" si="181"/>
        <v>79941</v>
      </c>
      <c r="I1434" s="2">
        <v>3570</v>
      </c>
      <c r="J1434" s="2">
        <f t="shared" si="182"/>
        <v>79941</v>
      </c>
      <c r="K1434" s="2">
        <f t="shared" si="183"/>
        <v>79941</v>
      </c>
      <c r="L1434" s="2">
        <f t="shared" si="184"/>
        <v>79941</v>
      </c>
      <c r="M1434" s="2">
        <f t="shared" si="185"/>
        <v>79941</v>
      </c>
      <c r="N1434" s="2">
        <f t="shared" si="186"/>
        <v>79941</v>
      </c>
      <c r="O1434" s="96">
        <f t="shared" si="186"/>
        <v>79941</v>
      </c>
      <c r="P1434" s="2"/>
    </row>
    <row r="1435" spans="1:16" hidden="1" x14ac:dyDescent="0.2">
      <c r="A1435">
        <v>9606</v>
      </c>
      <c r="B1435">
        <v>1966</v>
      </c>
      <c r="C1435" s="47">
        <f t="shared" ca="1" si="180"/>
        <v>58</v>
      </c>
      <c r="D1435" s="2" t="s">
        <v>40</v>
      </c>
      <c r="E1435" s="2" t="s">
        <v>28</v>
      </c>
      <c r="F1435" s="2" t="s">
        <v>1841</v>
      </c>
      <c r="G1435" s="4" t="str">
        <f t="shared" si="187"/>
        <v>42,473.00</v>
      </c>
      <c r="H1435" s="32">
        <f t="shared" si="181"/>
        <v>42473</v>
      </c>
      <c r="I1435" s="2">
        <v>1072</v>
      </c>
      <c r="J1435" s="2">
        <f t="shared" si="182"/>
        <v>42473</v>
      </c>
      <c r="K1435" s="2">
        <f t="shared" si="183"/>
        <v>42473</v>
      </c>
      <c r="L1435" s="2">
        <f t="shared" si="184"/>
        <v>42473</v>
      </c>
      <c r="M1435" s="2">
        <f t="shared" si="185"/>
        <v>42473</v>
      </c>
      <c r="N1435" s="2">
        <f t="shared" si="186"/>
        <v>42473</v>
      </c>
      <c r="O1435" s="96">
        <f t="shared" si="186"/>
        <v>42473</v>
      </c>
      <c r="P1435" s="2"/>
    </row>
    <row r="1436" spans="1:16" hidden="1" x14ac:dyDescent="0.2">
      <c r="A1436">
        <v>2730</v>
      </c>
      <c r="B1436">
        <v>1956</v>
      </c>
      <c r="C1436" s="47">
        <f t="shared" ca="1" si="180"/>
        <v>68</v>
      </c>
      <c r="D1436" s="2" t="s">
        <v>23</v>
      </c>
      <c r="E1436" s="2" t="s">
        <v>28</v>
      </c>
      <c r="F1436" s="2" t="s">
        <v>1842</v>
      </c>
      <c r="G1436" s="4" t="str">
        <f t="shared" si="187"/>
        <v>25,008.00</v>
      </c>
      <c r="H1436" s="32">
        <f t="shared" si="181"/>
        <v>25008</v>
      </c>
      <c r="I1436" s="2">
        <v>9606</v>
      </c>
      <c r="J1436" s="2">
        <f t="shared" si="182"/>
        <v>25008</v>
      </c>
      <c r="K1436" s="2">
        <f t="shared" si="183"/>
        <v>25008</v>
      </c>
      <c r="L1436" s="2">
        <f t="shared" si="184"/>
        <v>25008</v>
      </c>
      <c r="M1436" s="2">
        <f t="shared" si="185"/>
        <v>25008</v>
      </c>
      <c r="N1436" s="2">
        <f t="shared" si="186"/>
        <v>25008</v>
      </c>
      <c r="O1436" s="96">
        <f t="shared" si="186"/>
        <v>25008</v>
      </c>
      <c r="P1436" s="2"/>
    </row>
    <row r="1437" spans="1:16" hidden="1" x14ac:dyDescent="0.2">
      <c r="A1437">
        <v>2995</v>
      </c>
      <c r="B1437">
        <v>1958</v>
      </c>
      <c r="C1437" s="47">
        <f t="shared" ca="1" si="180"/>
        <v>66</v>
      </c>
      <c r="D1437" s="2" t="s">
        <v>40</v>
      </c>
      <c r="E1437" s="2" t="s">
        <v>28</v>
      </c>
      <c r="F1437" s="2" t="s">
        <v>1846</v>
      </c>
      <c r="G1437" s="4" t="str">
        <f t="shared" si="187"/>
        <v>40,637.00</v>
      </c>
      <c r="H1437" s="32">
        <f t="shared" si="181"/>
        <v>40637</v>
      </c>
      <c r="I1437" s="2">
        <v>2730</v>
      </c>
      <c r="J1437" s="2">
        <f t="shared" si="182"/>
        <v>40637</v>
      </c>
      <c r="K1437" s="2">
        <f t="shared" si="183"/>
        <v>40637</v>
      </c>
      <c r="L1437" s="2">
        <f t="shared" si="184"/>
        <v>40637</v>
      </c>
      <c r="M1437" s="2">
        <f t="shared" si="185"/>
        <v>40637</v>
      </c>
      <c r="N1437" s="2">
        <f t="shared" si="186"/>
        <v>40637</v>
      </c>
      <c r="O1437" s="96">
        <f t="shared" si="186"/>
        <v>40637</v>
      </c>
      <c r="P1437" s="2"/>
    </row>
    <row r="1438" spans="1:16" hidden="1" x14ac:dyDescent="0.2">
      <c r="A1438">
        <v>8210</v>
      </c>
      <c r="B1438">
        <v>1976</v>
      </c>
      <c r="C1438" s="47">
        <f t="shared" ca="1" si="180"/>
        <v>48</v>
      </c>
      <c r="D1438" s="2" t="s">
        <v>23</v>
      </c>
      <c r="E1438" s="2" t="s">
        <v>28</v>
      </c>
      <c r="F1438" s="2" t="s">
        <v>1848</v>
      </c>
      <c r="G1438" s="4" t="str">
        <f t="shared" si="187"/>
        <v>84,574.00</v>
      </c>
      <c r="H1438" s="32">
        <f t="shared" si="181"/>
        <v>84574</v>
      </c>
      <c r="I1438" s="2">
        <v>2995</v>
      </c>
      <c r="J1438" s="2">
        <f t="shared" si="182"/>
        <v>84574</v>
      </c>
      <c r="K1438" s="2">
        <f t="shared" si="183"/>
        <v>84574</v>
      </c>
      <c r="L1438" s="2">
        <f t="shared" si="184"/>
        <v>84574</v>
      </c>
      <c r="M1438" s="2">
        <f t="shared" si="185"/>
        <v>84574</v>
      </c>
      <c r="N1438" s="2">
        <f t="shared" si="186"/>
        <v>84574</v>
      </c>
      <c r="O1438" s="96">
        <f t="shared" si="186"/>
        <v>84574</v>
      </c>
      <c r="P1438" s="2"/>
    </row>
    <row r="1439" spans="1:16" hidden="1" x14ac:dyDescent="0.2">
      <c r="A1439">
        <v>773</v>
      </c>
      <c r="B1439">
        <v>1972</v>
      </c>
      <c r="C1439" s="47">
        <f t="shared" ca="1" si="180"/>
        <v>52</v>
      </c>
      <c r="D1439" s="2" t="s">
        <v>43</v>
      </c>
      <c r="E1439" s="2" t="s">
        <v>28</v>
      </c>
      <c r="F1439" s="2" t="s">
        <v>1865</v>
      </c>
      <c r="G1439" s="4" t="str">
        <f t="shared" si="187"/>
        <v>85,485.00</v>
      </c>
      <c r="H1439" s="32">
        <f t="shared" si="181"/>
        <v>85485</v>
      </c>
      <c r="I1439" s="2">
        <v>8210</v>
      </c>
      <c r="J1439" s="2">
        <f t="shared" si="182"/>
        <v>85485</v>
      </c>
      <c r="K1439" s="2">
        <f t="shared" si="183"/>
        <v>85485</v>
      </c>
      <c r="L1439" s="2">
        <f t="shared" si="184"/>
        <v>85485</v>
      </c>
      <c r="M1439" s="2">
        <f t="shared" si="185"/>
        <v>85485</v>
      </c>
      <c r="N1439" s="2">
        <f t="shared" si="186"/>
        <v>85485</v>
      </c>
      <c r="O1439" s="96">
        <f t="shared" si="186"/>
        <v>85485</v>
      </c>
      <c r="P1439" s="2"/>
    </row>
    <row r="1440" spans="1:16" hidden="1" x14ac:dyDescent="0.2">
      <c r="A1440">
        <v>5272</v>
      </c>
      <c r="B1440">
        <v>1966</v>
      </c>
      <c r="C1440" s="47">
        <f t="shared" ca="1" si="180"/>
        <v>58</v>
      </c>
      <c r="D1440" s="2" t="s">
        <v>40</v>
      </c>
      <c r="E1440" s="2" t="s">
        <v>28</v>
      </c>
      <c r="F1440" s="2" t="s">
        <v>1868</v>
      </c>
      <c r="G1440" s="4" t="str">
        <f t="shared" si="187"/>
        <v>60,504.00</v>
      </c>
      <c r="H1440" s="32">
        <f t="shared" si="181"/>
        <v>60504</v>
      </c>
      <c r="I1440" s="2">
        <v>773</v>
      </c>
      <c r="J1440" s="2">
        <f t="shared" si="182"/>
        <v>60504</v>
      </c>
      <c r="K1440" s="2">
        <f t="shared" si="183"/>
        <v>60504</v>
      </c>
      <c r="L1440" s="2">
        <f t="shared" si="184"/>
        <v>60504</v>
      </c>
      <c r="M1440" s="2">
        <f t="shared" si="185"/>
        <v>60504</v>
      </c>
      <c r="N1440" s="2">
        <f t="shared" si="186"/>
        <v>60504</v>
      </c>
      <c r="O1440" s="96">
        <f t="shared" si="186"/>
        <v>60504</v>
      </c>
      <c r="P1440" s="2"/>
    </row>
    <row r="1441" spans="1:16" hidden="1" x14ac:dyDescent="0.2">
      <c r="A1441">
        <v>5125</v>
      </c>
      <c r="B1441">
        <v>1961</v>
      </c>
      <c r="C1441" s="47">
        <f t="shared" ca="1" si="180"/>
        <v>63</v>
      </c>
      <c r="D1441" s="2" t="s">
        <v>43</v>
      </c>
      <c r="E1441" s="2" t="s">
        <v>28</v>
      </c>
      <c r="F1441" s="2" t="s">
        <v>1870</v>
      </c>
      <c r="G1441" s="4" t="str">
        <f t="shared" si="187"/>
        <v>67,506.00</v>
      </c>
      <c r="H1441" s="32">
        <f t="shared" si="181"/>
        <v>67506</v>
      </c>
      <c r="I1441" s="2">
        <v>5272</v>
      </c>
      <c r="J1441" s="2">
        <f t="shared" si="182"/>
        <v>67506</v>
      </c>
      <c r="K1441" s="2">
        <f t="shared" si="183"/>
        <v>67506</v>
      </c>
      <c r="L1441" s="2">
        <f t="shared" si="184"/>
        <v>67506</v>
      </c>
      <c r="M1441" s="2">
        <f t="shared" si="185"/>
        <v>67506</v>
      </c>
      <c r="N1441" s="2">
        <f t="shared" si="186"/>
        <v>67506</v>
      </c>
      <c r="O1441" s="96">
        <f t="shared" si="186"/>
        <v>67506</v>
      </c>
      <c r="P1441" s="2"/>
    </row>
    <row r="1442" spans="1:16" hidden="1" x14ac:dyDescent="0.2">
      <c r="A1442">
        <v>4391</v>
      </c>
      <c r="B1442">
        <v>1969</v>
      </c>
      <c r="C1442" s="47">
        <f t="shared" ca="1" si="180"/>
        <v>55</v>
      </c>
      <c r="D1442" s="2" t="s">
        <v>23</v>
      </c>
      <c r="E1442" s="2" t="s">
        <v>28</v>
      </c>
      <c r="F1442" s="2" t="s">
        <v>1872</v>
      </c>
      <c r="G1442" s="4" t="str">
        <f t="shared" si="187"/>
        <v>61,209.00</v>
      </c>
      <c r="H1442" s="32">
        <f t="shared" si="181"/>
        <v>61209</v>
      </c>
      <c r="I1442" s="2">
        <v>5125</v>
      </c>
      <c r="J1442" s="2">
        <f t="shared" si="182"/>
        <v>61209</v>
      </c>
      <c r="K1442" s="2">
        <f t="shared" si="183"/>
        <v>61209</v>
      </c>
      <c r="L1442" s="2">
        <f t="shared" si="184"/>
        <v>61209</v>
      </c>
      <c r="M1442" s="2">
        <f t="shared" si="185"/>
        <v>61209</v>
      </c>
      <c r="N1442" s="2">
        <f t="shared" si="186"/>
        <v>61209</v>
      </c>
      <c r="O1442" s="96">
        <f t="shared" si="186"/>
        <v>61209</v>
      </c>
      <c r="P1442" s="2"/>
    </row>
    <row r="1443" spans="1:16" hidden="1" x14ac:dyDescent="0.2">
      <c r="A1443">
        <v>6283</v>
      </c>
      <c r="B1443">
        <v>1969</v>
      </c>
      <c r="C1443" s="47">
        <f t="shared" ca="1" si="180"/>
        <v>55</v>
      </c>
      <c r="D1443" s="2" t="s">
        <v>40</v>
      </c>
      <c r="E1443" s="2" t="s">
        <v>28</v>
      </c>
      <c r="F1443" s="2" t="s">
        <v>1874</v>
      </c>
      <c r="G1443" s="4" t="str">
        <f t="shared" si="187"/>
        <v>87,188.00</v>
      </c>
      <c r="H1443" s="32">
        <f t="shared" si="181"/>
        <v>87188</v>
      </c>
      <c r="I1443" s="2">
        <v>4391</v>
      </c>
      <c r="J1443" s="2">
        <f t="shared" si="182"/>
        <v>87188</v>
      </c>
      <c r="K1443" s="2">
        <f t="shared" si="183"/>
        <v>87188</v>
      </c>
      <c r="L1443" s="2">
        <f t="shared" si="184"/>
        <v>87188</v>
      </c>
      <c r="M1443" s="2">
        <f t="shared" si="185"/>
        <v>87188</v>
      </c>
      <c r="N1443" s="2">
        <f t="shared" si="186"/>
        <v>87188</v>
      </c>
      <c r="O1443" s="96">
        <f t="shared" si="186"/>
        <v>87188</v>
      </c>
      <c r="P1443" s="2"/>
    </row>
    <row r="1444" spans="1:16" hidden="1" x14ac:dyDescent="0.2">
      <c r="A1444">
        <v>3421</v>
      </c>
      <c r="B1444">
        <v>1969</v>
      </c>
      <c r="C1444" s="47">
        <f t="shared" ca="1" si="180"/>
        <v>55</v>
      </c>
      <c r="D1444" s="2" t="s">
        <v>40</v>
      </c>
      <c r="E1444" s="2" t="s">
        <v>28</v>
      </c>
      <c r="F1444" s="2" t="s">
        <v>1876</v>
      </c>
      <c r="G1444" s="4" t="str">
        <f t="shared" si="187"/>
        <v>74,637.00</v>
      </c>
      <c r="H1444" s="32">
        <f t="shared" si="181"/>
        <v>74637</v>
      </c>
      <c r="I1444" s="2">
        <v>6283</v>
      </c>
      <c r="J1444" s="2">
        <f t="shared" si="182"/>
        <v>74637</v>
      </c>
      <c r="K1444" s="2">
        <f t="shared" si="183"/>
        <v>74637</v>
      </c>
      <c r="L1444" s="2">
        <f t="shared" si="184"/>
        <v>74637</v>
      </c>
      <c r="M1444" s="2">
        <f t="shared" si="185"/>
        <v>74637</v>
      </c>
      <c r="N1444" s="2">
        <f t="shared" si="186"/>
        <v>74637</v>
      </c>
      <c r="O1444" s="96">
        <f t="shared" si="186"/>
        <v>74637</v>
      </c>
      <c r="P1444" s="2"/>
    </row>
    <row r="1445" spans="1:16" hidden="1" x14ac:dyDescent="0.2">
      <c r="A1445">
        <v>5731</v>
      </c>
      <c r="B1445">
        <v>1984</v>
      </c>
      <c r="C1445" s="47">
        <f t="shared" ca="1" si="180"/>
        <v>40</v>
      </c>
      <c r="D1445" s="2" t="s">
        <v>40</v>
      </c>
      <c r="E1445" s="2" t="s">
        <v>28</v>
      </c>
      <c r="F1445" s="2" t="s">
        <v>1883</v>
      </c>
      <c r="G1445" s="4" t="str">
        <f t="shared" si="187"/>
        <v>48,240.00</v>
      </c>
      <c r="H1445" s="32">
        <f t="shared" si="181"/>
        <v>48240</v>
      </c>
      <c r="I1445" s="2">
        <v>3421</v>
      </c>
      <c r="J1445" s="2">
        <f t="shared" si="182"/>
        <v>48240</v>
      </c>
      <c r="K1445" s="2">
        <f t="shared" si="183"/>
        <v>48240</v>
      </c>
      <c r="L1445" s="2">
        <f t="shared" si="184"/>
        <v>48240</v>
      </c>
      <c r="M1445" s="2">
        <f t="shared" si="185"/>
        <v>48240</v>
      </c>
      <c r="N1445" s="2">
        <f t="shared" si="186"/>
        <v>48240</v>
      </c>
      <c r="O1445" s="96">
        <f t="shared" si="186"/>
        <v>48240</v>
      </c>
      <c r="P1445" s="2"/>
    </row>
    <row r="1446" spans="1:16" hidden="1" x14ac:dyDescent="0.2">
      <c r="A1446">
        <v>7152</v>
      </c>
      <c r="B1446">
        <v>1984</v>
      </c>
      <c r="C1446" s="47">
        <f t="shared" ca="1" si="180"/>
        <v>40</v>
      </c>
      <c r="D1446" s="2" t="s">
        <v>23</v>
      </c>
      <c r="E1446" s="2" t="s">
        <v>28</v>
      </c>
      <c r="F1446" s="2" t="s">
        <v>1889</v>
      </c>
      <c r="G1446" s="4" t="str">
        <f t="shared" si="187"/>
        <v>51,766.00</v>
      </c>
      <c r="H1446" s="32">
        <f t="shared" si="181"/>
        <v>51766</v>
      </c>
      <c r="I1446" s="2">
        <v>5731</v>
      </c>
      <c r="J1446" s="2">
        <f t="shared" si="182"/>
        <v>51766</v>
      </c>
      <c r="K1446" s="2">
        <f t="shared" si="183"/>
        <v>51766</v>
      </c>
      <c r="L1446" s="2">
        <f t="shared" si="184"/>
        <v>51766</v>
      </c>
      <c r="M1446" s="2">
        <f t="shared" si="185"/>
        <v>51766</v>
      </c>
      <c r="N1446" s="2">
        <f t="shared" si="186"/>
        <v>51766</v>
      </c>
      <c r="O1446" s="96">
        <f t="shared" si="186"/>
        <v>51766</v>
      </c>
      <c r="P1446" s="2"/>
    </row>
    <row r="1447" spans="1:16" hidden="1" x14ac:dyDescent="0.2">
      <c r="A1447">
        <v>3919</v>
      </c>
      <c r="B1447">
        <v>1977</v>
      </c>
      <c r="C1447" s="47">
        <f t="shared" ca="1" si="180"/>
        <v>47</v>
      </c>
      <c r="D1447" s="2" t="s">
        <v>23</v>
      </c>
      <c r="E1447" s="2" t="s">
        <v>28</v>
      </c>
      <c r="F1447" s="2" t="s">
        <v>1894</v>
      </c>
      <c r="G1447" s="4" t="str">
        <f t="shared" si="187"/>
        <v>72,903.00</v>
      </c>
      <c r="H1447" s="32">
        <f t="shared" si="181"/>
        <v>72903</v>
      </c>
      <c r="I1447" s="2">
        <v>7152</v>
      </c>
      <c r="J1447" s="2">
        <f t="shared" si="182"/>
        <v>72903</v>
      </c>
      <c r="K1447" s="2">
        <f t="shared" si="183"/>
        <v>72903</v>
      </c>
      <c r="L1447" s="2">
        <f t="shared" si="184"/>
        <v>72903</v>
      </c>
      <c r="M1447" s="2">
        <f t="shared" si="185"/>
        <v>72903</v>
      </c>
      <c r="N1447" s="2">
        <f t="shared" si="186"/>
        <v>72903</v>
      </c>
      <c r="O1447" s="96">
        <f t="shared" si="186"/>
        <v>72903</v>
      </c>
      <c r="P1447" s="2"/>
    </row>
    <row r="1448" spans="1:16" hidden="1" x14ac:dyDescent="0.2">
      <c r="A1448">
        <v>6097</v>
      </c>
      <c r="B1448">
        <v>1960</v>
      </c>
      <c r="C1448" s="47">
        <f t="shared" ca="1" si="180"/>
        <v>64</v>
      </c>
      <c r="D1448" s="2" t="s">
        <v>53</v>
      </c>
      <c r="E1448" s="2" t="s">
        <v>28</v>
      </c>
      <c r="F1448" s="2" t="s">
        <v>1900</v>
      </c>
      <c r="G1448" s="4" t="str">
        <f t="shared" si="187"/>
        <v>26,877.00</v>
      </c>
      <c r="H1448" s="32">
        <f t="shared" si="181"/>
        <v>26877</v>
      </c>
      <c r="I1448" s="2">
        <v>3919</v>
      </c>
      <c r="J1448" s="2">
        <f t="shared" si="182"/>
        <v>26877</v>
      </c>
      <c r="K1448" s="2">
        <f t="shared" si="183"/>
        <v>26877</v>
      </c>
      <c r="L1448" s="2">
        <f t="shared" si="184"/>
        <v>26877</v>
      </c>
      <c r="M1448" s="2">
        <f t="shared" si="185"/>
        <v>26877</v>
      </c>
      <c r="N1448" s="2">
        <f t="shared" si="186"/>
        <v>26877</v>
      </c>
      <c r="O1448" s="96">
        <f t="shared" si="186"/>
        <v>26877</v>
      </c>
      <c r="P1448" s="2"/>
    </row>
    <row r="1449" spans="1:16" hidden="1" x14ac:dyDescent="0.2">
      <c r="A1449">
        <v>5150</v>
      </c>
      <c r="B1449">
        <v>1980</v>
      </c>
      <c r="C1449" s="47">
        <f t="shared" ca="1" si="180"/>
        <v>44</v>
      </c>
      <c r="D1449" s="2" t="s">
        <v>53</v>
      </c>
      <c r="E1449" s="2" t="s">
        <v>28</v>
      </c>
      <c r="F1449" s="2" t="s">
        <v>1904</v>
      </c>
      <c r="G1449" s="4" t="str">
        <f t="shared" si="187"/>
        <v>62,772.00</v>
      </c>
      <c r="H1449" s="32">
        <f t="shared" si="181"/>
        <v>62772</v>
      </c>
      <c r="I1449" s="2">
        <v>6097</v>
      </c>
      <c r="J1449" s="2">
        <f t="shared" si="182"/>
        <v>62772</v>
      </c>
      <c r="K1449" s="2">
        <f t="shared" si="183"/>
        <v>62772</v>
      </c>
      <c r="L1449" s="2">
        <f t="shared" si="184"/>
        <v>62772</v>
      </c>
      <c r="M1449" s="2">
        <f t="shared" si="185"/>
        <v>62772</v>
      </c>
      <c r="N1449" s="2">
        <f t="shared" si="186"/>
        <v>62772</v>
      </c>
      <c r="O1449" s="96">
        <f t="shared" si="186"/>
        <v>62772</v>
      </c>
      <c r="P1449" s="2"/>
    </row>
    <row r="1450" spans="1:16" hidden="1" x14ac:dyDescent="0.2">
      <c r="A1450">
        <v>10479</v>
      </c>
      <c r="B1450">
        <v>1976</v>
      </c>
      <c r="C1450" s="47">
        <f t="shared" ca="1" si="180"/>
        <v>48</v>
      </c>
      <c r="D1450" s="2" t="s">
        <v>40</v>
      </c>
      <c r="E1450" s="2" t="s">
        <v>28</v>
      </c>
      <c r="F1450" s="2" t="s">
        <v>1911</v>
      </c>
      <c r="G1450" s="4" t="str">
        <f t="shared" si="187"/>
        <v>63,159.00</v>
      </c>
      <c r="H1450" s="32">
        <f t="shared" si="181"/>
        <v>63159</v>
      </c>
      <c r="I1450" s="2">
        <v>5150</v>
      </c>
      <c r="J1450" s="2">
        <f t="shared" si="182"/>
        <v>63159</v>
      </c>
      <c r="K1450" s="2">
        <f t="shared" si="183"/>
        <v>63159</v>
      </c>
      <c r="L1450" s="2">
        <f t="shared" si="184"/>
        <v>63159</v>
      </c>
      <c r="M1450" s="2">
        <f t="shared" si="185"/>
        <v>63159</v>
      </c>
      <c r="N1450" s="2">
        <f t="shared" si="186"/>
        <v>63159</v>
      </c>
      <c r="O1450" s="96">
        <f t="shared" si="186"/>
        <v>63159</v>
      </c>
      <c r="P1450" s="2"/>
    </row>
    <row r="1451" spans="1:16" hidden="1" x14ac:dyDescent="0.2">
      <c r="A1451">
        <v>5966</v>
      </c>
      <c r="B1451">
        <v>1975</v>
      </c>
      <c r="C1451" s="47">
        <f t="shared" ca="1" si="180"/>
        <v>49</v>
      </c>
      <c r="D1451" s="2" t="s">
        <v>23</v>
      </c>
      <c r="E1451" s="2" t="s">
        <v>28</v>
      </c>
      <c r="F1451" s="2" t="s">
        <v>1917</v>
      </c>
      <c r="G1451" s="4" t="str">
        <f t="shared" si="187"/>
        <v>94,472.00</v>
      </c>
      <c r="H1451" s="32">
        <f t="shared" si="181"/>
        <v>94472</v>
      </c>
      <c r="I1451" s="2">
        <v>10479</v>
      </c>
      <c r="J1451" s="2">
        <f t="shared" si="182"/>
        <v>94472</v>
      </c>
      <c r="K1451" s="2">
        <f t="shared" si="183"/>
        <v>94472</v>
      </c>
      <c r="L1451" s="2">
        <f t="shared" si="184"/>
        <v>94472</v>
      </c>
      <c r="M1451" s="2">
        <f t="shared" si="185"/>
        <v>94472</v>
      </c>
      <c r="N1451" s="2">
        <f t="shared" si="186"/>
        <v>94472</v>
      </c>
      <c r="O1451" s="96">
        <f t="shared" si="186"/>
        <v>94472</v>
      </c>
      <c r="P1451" s="2"/>
    </row>
    <row r="1452" spans="1:16" hidden="1" x14ac:dyDescent="0.2">
      <c r="A1452">
        <v>3439</v>
      </c>
      <c r="B1452">
        <v>1973</v>
      </c>
      <c r="C1452" s="47">
        <f t="shared" ca="1" si="180"/>
        <v>51</v>
      </c>
      <c r="D1452" s="2" t="s">
        <v>23</v>
      </c>
      <c r="E1452" s="2" t="s">
        <v>28</v>
      </c>
      <c r="F1452" s="2" t="s">
        <v>1918</v>
      </c>
      <c r="G1452" s="4" t="str">
        <f t="shared" si="187"/>
        <v>70,337.00</v>
      </c>
      <c r="H1452" s="32">
        <f t="shared" si="181"/>
        <v>70337</v>
      </c>
      <c r="I1452" s="2">
        <v>5966</v>
      </c>
      <c r="J1452" s="2">
        <f t="shared" si="182"/>
        <v>70337</v>
      </c>
      <c r="K1452" s="2">
        <f t="shared" si="183"/>
        <v>70337</v>
      </c>
      <c r="L1452" s="2">
        <f t="shared" si="184"/>
        <v>70337</v>
      </c>
      <c r="M1452" s="2">
        <f t="shared" si="185"/>
        <v>70337</v>
      </c>
      <c r="N1452" s="2">
        <f t="shared" si="186"/>
        <v>70337</v>
      </c>
      <c r="O1452" s="96">
        <f t="shared" si="186"/>
        <v>70337</v>
      </c>
      <c r="P1452" s="2"/>
    </row>
    <row r="1453" spans="1:16" hidden="1" x14ac:dyDescent="0.2">
      <c r="A1453">
        <v>6609</v>
      </c>
      <c r="B1453">
        <v>1967</v>
      </c>
      <c r="C1453" s="47">
        <f t="shared" ca="1" si="180"/>
        <v>57</v>
      </c>
      <c r="D1453" s="2" t="s">
        <v>23</v>
      </c>
      <c r="E1453" s="2" t="s">
        <v>28</v>
      </c>
      <c r="F1453" s="2" t="s">
        <v>1919</v>
      </c>
      <c r="G1453" s="4" t="str">
        <f t="shared" si="187"/>
        <v>34,853.00</v>
      </c>
      <c r="H1453" s="32">
        <f t="shared" si="181"/>
        <v>34853</v>
      </c>
      <c r="I1453" s="2">
        <v>3439</v>
      </c>
      <c r="J1453" s="2">
        <f t="shared" si="182"/>
        <v>34853</v>
      </c>
      <c r="K1453" s="2">
        <f t="shared" si="183"/>
        <v>34853</v>
      </c>
      <c r="L1453" s="2">
        <f t="shared" si="184"/>
        <v>34853</v>
      </c>
      <c r="M1453" s="2">
        <f t="shared" si="185"/>
        <v>34853</v>
      </c>
      <c r="N1453" s="2">
        <f t="shared" si="186"/>
        <v>34853</v>
      </c>
      <c r="O1453" s="96">
        <f t="shared" si="186"/>
        <v>34853</v>
      </c>
      <c r="P1453" s="2"/>
    </row>
    <row r="1454" spans="1:16" hidden="1" x14ac:dyDescent="0.2">
      <c r="A1454">
        <v>5393</v>
      </c>
      <c r="B1454">
        <v>1978</v>
      </c>
      <c r="C1454" s="47">
        <f t="shared" ca="1" si="180"/>
        <v>46</v>
      </c>
      <c r="D1454" s="2" t="s">
        <v>40</v>
      </c>
      <c r="E1454" s="2" t="s">
        <v>28</v>
      </c>
      <c r="F1454" s="2" t="s">
        <v>1920</v>
      </c>
      <c r="G1454" s="4" t="str">
        <f t="shared" si="187"/>
        <v>16,269.00</v>
      </c>
      <c r="H1454" s="32">
        <f t="shared" si="181"/>
        <v>16269</v>
      </c>
      <c r="I1454" s="2">
        <v>6609</v>
      </c>
      <c r="J1454" s="2">
        <f t="shared" si="182"/>
        <v>16269</v>
      </c>
      <c r="K1454" s="2">
        <f t="shared" si="183"/>
        <v>16269</v>
      </c>
      <c r="L1454" s="2">
        <f t="shared" si="184"/>
        <v>16269</v>
      </c>
      <c r="M1454" s="2">
        <f t="shared" si="185"/>
        <v>16269</v>
      </c>
      <c r="N1454" s="2">
        <f t="shared" si="186"/>
        <v>16269</v>
      </c>
      <c r="O1454" s="96">
        <f t="shared" si="186"/>
        <v>16269</v>
      </c>
      <c r="P1454" s="2"/>
    </row>
    <row r="1455" spans="1:16" hidden="1" x14ac:dyDescent="0.2">
      <c r="A1455">
        <v>9014</v>
      </c>
      <c r="B1455">
        <v>1976</v>
      </c>
      <c r="C1455" s="47">
        <f t="shared" ca="1" si="180"/>
        <v>48</v>
      </c>
      <c r="D1455" s="2" t="s">
        <v>23</v>
      </c>
      <c r="E1455" s="2" t="s">
        <v>28</v>
      </c>
      <c r="F1455" s="2" t="s">
        <v>1922</v>
      </c>
      <c r="G1455" s="4" t="str">
        <f t="shared" si="187"/>
        <v>22,804.00</v>
      </c>
      <c r="H1455" s="32">
        <f t="shared" si="181"/>
        <v>22804</v>
      </c>
      <c r="I1455" s="2">
        <v>5393</v>
      </c>
      <c r="J1455" s="2">
        <f t="shared" si="182"/>
        <v>22804</v>
      </c>
      <c r="K1455" s="2">
        <f t="shared" si="183"/>
        <v>22804</v>
      </c>
      <c r="L1455" s="2">
        <f t="shared" si="184"/>
        <v>22804</v>
      </c>
      <c r="M1455" s="2">
        <f t="shared" si="185"/>
        <v>22804</v>
      </c>
      <c r="N1455" s="2">
        <f t="shared" si="186"/>
        <v>22804</v>
      </c>
      <c r="O1455" s="96">
        <f t="shared" si="186"/>
        <v>22804</v>
      </c>
      <c r="P1455" s="2"/>
    </row>
    <row r="1456" spans="1:16" hidden="1" x14ac:dyDescent="0.2">
      <c r="A1456">
        <v>4050</v>
      </c>
      <c r="B1456">
        <v>1967</v>
      </c>
      <c r="C1456" s="47">
        <f t="shared" ca="1" si="180"/>
        <v>57</v>
      </c>
      <c r="D1456" s="2" t="s">
        <v>23</v>
      </c>
      <c r="E1456" s="2" t="s">
        <v>28</v>
      </c>
      <c r="F1456" s="2" t="s">
        <v>1922</v>
      </c>
      <c r="G1456" s="4" t="str">
        <f t="shared" si="187"/>
        <v>22,804.00</v>
      </c>
      <c r="H1456" s="32">
        <f t="shared" si="181"/>
        <v>22804</v>
      </c>
      <c r="I1456" s="2">
        <v>9014</v>
      </c>
      <c r="J1456" s="2">
        <f t="shared" si="182"/>
        <v>22804</v>
      </c>
      <c r="K1456" s="2">
        <f t="shared" si="183"/>
        <v>22804</v>
      </c>
      <c r="L1456" s="2">
        <f t="shared" si="184"/>
        <v>22804</v>
      </c>
      <c r="M1456" s="2">
        <f t="shared" si="185"/>
        <v>22804</v>
      </c>
      <c r="N1456" s="2">
        <f t="shared" si="186"/>
        <v>22804</v>
      </c>
      <c r="O1456" s="96">
        <f t="shared" si="186"/>
        <v>22804</v>
      </c>
      <c r="P1456" s="2"/>
    </row>
    <row r="1457" spans="1:16" hidden="1" x14ac:dyDescent="0.2">
      <c r="A1457">
        <v>6862</v>
      </c>
      <c r="B1457">
        <v>1972</v>
      </c>
      <c r="C1457" s="47">
        <f t="shared" ca="1" si="180"/>
        <v>52</v>
      </c>
      <c r="D1457" s="2" t="s">
        <v>40</v>
      </c>
      <c r="E1457" s="2" t="s">
        <v>28</v>
      </c>
      <c r="F1457" s="2" t="s">
        <v>1925</v>
      </c>
      <c r="G1457" s="4" t="str">
        <f t="shared" si="187"/>
        <v>78,420.00</v>
      </c>
      <c r="H1457" s="32">
        <f t="shared" si="181"/>
        <v>78420</v>
      </c>
      <c r="I1457" s="2">
        <v>4050</v>
      </c>
      <c r="J1457" s="2">
        <f t="shared" si="182"/>
        <v>78420</v>
      </c>
      <c r="K1457" s="2">
        <f t="shared" si="183"/>
        <v>78420</v>
      </c>
      <c r="L1457" s="2">
        <f t="shared" si="184"/>
        <v>78420</v>
      </c>
      <c r="M1457" s="2">
        <f t="shared" si="185"/>
        <v>78420</v>
      </c>
      <c r="N1457" s="2">
        <f t="shared" si="186"/>
        <v>78420</v>
      </c>
      <c r="O1457" s="96">
        <f t="shared" si="186"/>
        <v>78420</v>
      </c>
      <c r="P1457" s="2"/>
    </row>
    <row r="1458" spans="1:16" hidden="1" x14ac:dyDescent="0.2">
      <c r="A1458">
        <v>8315</v>
      </c>
      <c r="B1458">
        <v>1996</v>
      </c>
      <c r="C1458" s="47">
        <f t="shared" ca="1" si="180"/>
        <v>28</v>
      </c>
      <c r="D1458" s="2" t="s">
        <v>23</v>
      </c>
      <c r="E1458" s="2" t="s">
        <v>28</v>
      </c>
      <c r="F1458" s="2" t="s">
        <v>1926</v>
      </c>
      <c r="G1458" s="4" t="str">
        <f t="shared" si="187"/>
        <v>81,741.00</v>
      </c>
      <c r="H1458" s="32">
        <f t="shared" si="181"/>
        <v>81741</v>
      </c>
      <c r="I1458" s="2">
        <v>6862</v>
      </c>
      <c r="J1458" s="2">
        <f t="shared" si="182"/>
        <v>81741</v>
      </c>
      <c r="K1458" s="2">
        <f t="shared" si="183"/>
        <v>81741</v>
      </c>
      <c r="L1458" s="2">
        <f t="shared" si="184"/>
        <v>81741</v>
      </c>
      <c r="M1458" s="2">
        <f t="shared" si="185"/>
        <v>81741</v>
      </c>
      <c r="N1458" s="2">
        <f t="shared" si="186"/>
        <v>81741</v>
      </c>
      <c r="O1458" s="96">
        <f t="shared" si="186"/>
        <v>81741</v>
      </c>
      <c r="P1458" s="2"/>
    </row>
    <row r="1459" spans="1:16" hidden="1" x14ac:dyDescent="0.2">
      <c r="A1459">
        <v>5184</v>
      </c>
      <c r="B1459">
        <v>1996</v>
      </c>
      <c r="C1459" s="47">
        <f t="shared" ca="1" si="180"/>
        <v>28</v>
      </c>
      <c r="D1459" s="2" t="s">
        <v>23</v>
      </c>
      <c r="E1459" s="2" t="s">
        <v>28</v>
      </c>
      <c r="F1459" s="2" t="s">
        <v>1929</v>
      </c>
      <c r="G1459" s="4" t="str">
        <f t="shared" si="187"/>
        <v>31,907.00</v>
      </c>
      <c r="H1459" s="32">
        <f t="shared" si="181"/>
        <v>31907</v>
      </c>
      <c r="I1459" s="2">
        <v>8315</v>
      </c>
      <c r="J1459" s="2">
        <f t="shared" si="182"/>
        <v>31907</v>
      </c>
      <c r="K1459" s="2">
        <f t="shared" si="183"/>
        <v>31907</v>
      </c>
      <c r="L1459" s="2">
        <f t="shared" si="184"/>
        <v>31907</v>
      </c>
      <c r="M1459" s="2">
        <f t="shared" si="185"/>
        <v>31907</v>
      </c>
      <c r="N1459" s="2">
        <f t="shared" si="186"/>
        <v>31907</v>
      </c>
      <c r="O1459" s="96">
        <f t="shared" si="186"/>
        <v>31907</v>
      </c>
      <c r="P1459" s="2"/>
    </row>
    <row r="1460" spans="1:16" hidden="1" x14ac:dyDescent="0.2">
      <c r="A1460">
        <v>3643</v>
      </c>
      <c r="B1460">
        <v>1975</v>
      </c>
      <c r="C1460" s="47">
        <f t="shared" ca="1" si="180"/>
        <v>49</v>
      </c>
      <c r="D1460" s="2" t="s">
        <v>40</v>
      </c>
      <c r="E1460" s="2" t="s">
        <v>28</v>
      </c>
      <c r="F1460" s="2" t="s">
        <v>1939</v>
      </c>
      <c r="G1460" s="4" t="str">
        <f t="shared" si="187"/>
        <v>61,284.00</v>
      </c>
      <c r="H1460" s="32">
        <f t="shared" si="181"/>
        <v>61284</v>
      </c>
      <c r="I1460" s="2">
        <v>5184</v>
      </c>
      <c r="J1460" s="2">
        <f t="shared" si="182"/>
        <v>61284</v>
      </c>
      <c r="K1460" s="2">
        <f t="shared" si="183"/>
        <v>61284</v>
      </c>
      <c r="L1460" s="2">
        <f t="shared" si="184"/>
        <v>61284</v>
      </c>
      <c r="M1460" s="2">
        <f t="shared" si="185"/>
        <v>61284</v>
      </c>
      <c r="N1460" s="2">
        <f t="shared" si="186"/>
        <v>61284</v>
      </c>
      <c r="O1460" s="96">
        <f t="shared" si="186"/>
        <v>61284</v>
      </c>
      <c r="P1460" s="2"/>
    </row>
    <row r="1461" spans="1:16" hidden="1" x14ac:dyDescent="0.2">
      <c r="A1461">
        <v>2589</v>
      </c>
      <c r="B1461">
        <v>1973</v>
      </c>
      <c r="C1461" s="47">
        <f t="shared" ca="1" si="180"/>
        <v>51</v>
      </c>
      <c r="D1461" s="2" t="s">
        <v>40</v>
      </c>
      <c r="E1461" s="2" t="s">
        <v>28</v>
      </c>
      <c r="F1461" s="2" t="s">
        <v>1941</v>
      </c>
      <c r="G1461" s="4" t="str">
        <f t="shared" si="187"/>
        <v>33,419.00</v>
      </c>
      <c r="H1461" s="32">
        <f t="shared" si="181"/>
        <v>33419</v>
      </c>
      <c r="I1461" s="2">
        <v>3643</v>
      </c>
      <c r="J1461" s="2">
        <f t="shared" si="182"/>
        <v>33419</v>
      </c>
      <c r="K1461" s="2">
        <f t="shared" si="183"/>
        <v>33419</v>
      </c>
      <c r="L1461" s="2">
        <f t="shared" si="184"/>
        <v>33419</v>
      </c>
      <c r="M1461" s="2">
        <f t="shared" si="185"/>
        <v>33419</v>
      </c>
      <c r="N1461" s="2">
        <f t="shared" si="186"/>
        <v>33419</v>
      </c>
      <c r="O1461" s="96">
        <f t="shared" si="186"/>
        <v>33419</v>
      </c>
      <c r="P1461" s="2"/>
    </row>
    <row r="1462" spans="1:16" hidden="1" x14ac:dyDescent="0.2">
      <c r="A1462" s="6">
        <v>4887</v>
      </c>
      <c r="B1462" s="6">
        <v>1977</v>
      </c>
      <c r="C1462" s="48">
        <f t="shared" ca="1" si="180"/>
        <v>47</v>
      </c>
      <c r="D1462" s="5" t="s">
        <v>118</v>
      </c>
      <c r="E1462" s="5" t="s">
        <v>28</v>
      </c>
      <c r="F1462" s="5" t="s">
        <v>1943</v>
      </c>
      <c r="G1462" s="45" t="str">
        <f t="shared" si="187"/>
        <v>15,056.00</v>
      </c>
      <c r="H1462" s="46">
        <f t="shared" si="181"/>
        <v>15056</v>
      </c>
      <c r="I1462" s="2">
        <v>2589</v>
      </c>
      <c r="J1462" s="2">
        <f t="shared" si="182"/>
        <v>15056</v>
      </c>
      <c r="K1462" s="2">
        <f t="shared" si="183"/>
        <v>15056</v>
      </c>
      <c r="L1462" s="2">
        <f t="shared" si="184"/>
        <v>15056</v>
      </c>
      <c r="M1462" s="2">
        <f t="shared" si="185"/>
        <v>15056</v>
      </c>
      <c r="N1462" s="2">
        <f t="shared" si="186"/>
        <v>15056</v>
      </c>
      <c r="O1462" s="96">
        <f t="shared" si="186"/>
        <v>15056</v>
      </c>
      <c r="P1462" s="2"/>
    </row>
    <row r="1463" spans="1:16" hidden="1" x14ac:dyDescent="0.2">
      <c r="A1463">
        <v>10104</v>
      </c>
      <c r="B1463">
        <v>1975</v>
      </c>
      <c r="C1463" s="47">
        <f t="shared" ca="1" si="180"/>
        <v>49</v>
      </c>
      <c r="D1463" s="2" t="s">
        <v>23</v>
      </c>
      <c r="E1463" s="2" t="s">
        <v>28</v>
      </c>
      <c r="F1463" s="2" t="s">
        <v>1947</v>
      </c>
      <c r="G1463" s="4" t="str">
        <f t="shared" si="187"/>
        <v>28,769.00</v>
      </c>
      <c r="H1463" s="32">
        <f t="shared" si="181"/>
        <v>28769</v>
      </c>
      <c r="I1463" s="2">
        <v>4887</v>
      </c>
      <c r="J1463" s="2">
        <f t="shared" si="182"/>
        <v>28769</v>
      </c>
      <c r="K1463" s="2">
        <f t="shared" si="183"/>
        <v>28769</v>
      </c>
      <c r="L1463" s="2">
        <f t="shared" si="184"/>
        <v>28769</v>
      </c>
      <c r="M1463" s="2">
        <f t="shared" si="185"/>
        <v>28769</v>
      </c>
      <c r="N1463" s="2">
        <f t="shared" si="186"/>
        <v>28769</v>
      </c>
      <c r="O1463" s="96">
        <f t="shared" si="186"/>
        <v>28769</v>
      </c>
      <c r="P1463" s="2"/>
    </row>
    <row r="1464" spans="1:16" hidden="1" x14ac:dyDescent="0.2">
      <c r="A1464">
        <v>3254</v>
      </c>
      <c r="B1464">
        <v>1972</v>
      </c>
      <c r="C1464" s="47">
        <f t="shared" ca="1" si="180"/>
        <v>52</v>
      </c>
      <c r="D1464" s="2" t="s">
        <v>43</v>
      </c>
      <c r="E1464" s="2" t="s">
        <v>28</v>
      </c>
      <c r="F1464" s="2" t="s">
        <v>1950</v>
      </c>
      <c r="G1464" s="4" t="str">
        <f t="shared" si="187"/>
        <v>23,616.00</v>
      </c>
      <c r="H1464" s="32">
        <f t="shared" si="181"/>
        <v>23616</v>
      </c>
      <c r="I1464" s="2">
        <v>10104</v>
      </c>
      <c r="J1464" s="2">
        <f t="shared" si="182"/>
        <v>23616</v>
      </c>
      <c r="K1464" s="2">
        <f t="shared" si="183"/>
        <v>23616</v>
      </c>
      <c r="L1464" s="2">
        <f t="shared" si="184"/>
        <v>23616</v>
      </c>
      <c r="M1464" s="2">
        <f t="shared" si="185"/>
        <v>23616</v>
      </c>
      <c r="N1464" s="2">
        <f t="shared" si="186"/>
        <v>23616</v>
      </c>
      <c r="O1464" s="96">
        <f t="shared" si="186"/>
        <v>23616</v>
      </c>
      <c r="P1464" s="2"/>
    </row>
    <row r="1465" spans="1:16" hidden="1" x14ac:dyDescent="0.2">
      <c r="A1465">
        <v>2004</v>
      </c>
      <c r="B1465">
        <v>1970</v>
      </c>
      <c r="C1465" s="47">
        <f t="shared" ca="1" si="180"/>
        <v>54</v>
      </c>
      <c r="D1465" s="2" t="s">
        <v>23</v>
      </c>
      <c r="E1465" s="2" t="s">
        <v>28</v>
      </c>
      <c r="F1465" s="2" t="s">
        <v>1955</v>
      </c>
      <c r="G1465" s="4" t="str">
        <f t="shared" si="187"/>
        <v>52,074.00</v>
      </c>
      <c r="H1465" s="32">
        <f t="shared" si="181"/>
        <v>52074</v>
      </c>
      <c r="I1465" s="2">
        <v>3254</v>
      </c>
      <c r="J1465" s="2">
        <f t="shared" si="182"/>
        <v>52074</v>
      </c>
      <c r="K1465" s="2">
        <f t="shared" si="183"/>
        <v>52074</v>
      </c>
      <c r="L1465" s="2">
        <f t="shared" si="184"/>
        <v>52074</v>
      </c>
      <c r="M1465" s="2">
        <f t="shared" si="185"/>
        <v>52074</v>
      </c>
      <c r="N1465" s="2">
        <f t="shared" si="186"/>
        <v>52074</v>
      </c>
      <c r="O1465" s="96">
        <f t="shared" si="186"/>
        <v>52074</v>
      </c>
      <c r="P1465" s="2"/>
    </row>
    <row r="1466" spans="1:16" hidden="1" x14ac:dyDescent="0.2">
      <c r="A1466">
        <v>6142</v>
      </c>
      <c r="B1466">
        <v>1944</v>
      </c>
      <c r="C1466" s="47">
        <f t="shared" ca="1" si="180"/>
        <v>80</v>
      </c>
      <c r="D1466" s="2" t="s">
        <v>53</v>
      </c>
      <c r="E1466" s="2" t="s">
        <v>28</v>
      </c>
      <c r="F1466" s="2" t="s">
        <v>1958</v>
      </c>
      <c r="G1466" s="4" t="str">
        <f t="shared" si="187"/>
        <v>35,544.00</v>
      </c>
      <c r="H1466" s="32">
        <f t="shared" si="181"/>
        <v>35544</v>
      </c>
      <c r="I1466" s="2">
        <v>2004</v>
      </c>
      <c r="J1466" s="2">
        <f t="shared" si="182"/>
        <v>35544</v>
      </c>
      <c r="K1466" s="2">
        <f t="shared" si="183"/>
        <v>35544</v>
      </c>
      <c r="L1466" s="2">
        <f t="shared" si="184"/>
        <v>35544</v>
      </c>
      <c r="M1466" s="2">
        <f t="shared" si="185"/>
        <v>35544</v>
      </c>
      <c r="N1466" s="2">
        <f t="shared" si="186"/>
        <v>35544</v>
      </c>
      <c r="O1466" s="96">
        <f t="shared" si="186"/>
        <v>35544</v>
      </c>
      <c r="P1466" s="2"/>
    </row>
    <row r="1467" spans="1:16" hidden="1" x14ac:dyDescent="0.2">
      <c r="A1467">
        <v>8553</v>
      </c>
      <c r="B1467">
        <v>1966</v>
      </c>
      <c r="C1467" s="47">
        <f t="shared" ca="1" si="180"/>
        <v>58</v>
      </c>
      <c r="D1467" s="2" t="s">
        <v>23</v>
      </c>
      <c r="E1467" s="2" t="s">
        <v>28</v>
      </c>
      <c r="F1467" s="2" t="s">
        <v>1962</v>
      </c>
      <c r="G1467" s="4" t="str">
        <f t="shared" si="187"/>
        <v>81,217.00</v>
      </c>
      <c r="H1467" s="32">
        <f t="shared" si="181"/>
        <v>81217</v>
      </c>
      <c r="I1467" s="2">
        <v>6142</v>
      </c>
      <c r="J1467" s="2">
        <f t="shared" si="182"/>
        <v>81217</v>
      </c>
      <c r="K1467" s="2">
        <f t="shared" si="183"/>
        <v>81217</v>
      </c>
      <c r="L1467" s="2">
        <f t="shared" si="184"/>
        <v>81217</v>
      </c>
      <c r="M1467" s="2">
        <f t="shared" si="185"/>
        <v>81217</v>
      </c>
      <c r="N1467" s="2">
        <f t="shared" si="186"/>
        <v>81217</v>
      </c>
      <c r="O1467" s="96">
        <f t="shared" si="186"/>
        <v>81217</v>
      </c>
      <c r="P1467" s="2"/>
    </row>
    <row r="1468" spans="1:16" hidden="1" x14ac:dyDescent="0.2">
      <c r="A1468">
        <v>9805</v>
      </c>
      <c r="B1468">
        <v>1954</v>
      </c>
      <c r="C1468" s="47">
        <f t="shared" ca="1" si="180"/>
        <v>70</v>
      </c>
      <c r="D1468" s="2" t="s">
        <v>23</v>
      </c>
      <c r="E1468" s="2" t="s">
        <v>28</v>
      </c>
      <c r="F1468" s="2" t="s">
        <v>1962</v>
      </c>
      <c r="G1468" s="4" t="str">
        <f t="shared" si="187"/>
        <v>81,217.00</v>
      </c>
      <c r="H1468" s="32">
        <f t="shared" si="181"/>
        <v>81217</v>
      </c>
      <c r="I1468" s="2">
        <v>8553</v>
      </c>
      <c r="J1468" s="2">
        <f t="shared" si="182"/>
        <v>81217</v>
      </c>
      <c r="K1468" s="2">
        <f t="shared" si="183"/>
        <v>81217</v>
      </c>
      <c r="L1468" s="2">
        <f t="shared" si="184"/>
        <v>81217</v>
      </c>
      <c r="M1468" s="2">
        <f t="shared" si="185"/>
        <v>81217</v>
      </c>
      <c r="N1468" s="2">
        <f t="shared" si="186"/>
        <v>81217</v>
      </c>
      <c r="O1468" s="96">
        <f t="shared" si="186"/>
        <v>81217</v>
      </c>
      <c r="P1468" s="2"/>
    </row>
    <row r="1469" spans="1:16" hidden="1" x14ac:dyDescent="0.2">
      <c r="A1469">
        <v>849</v>
      </c>
      <c r="B1469">
        <v>1954</v>
      </c>
      <c r="C1469" s="47">
        <f t="shared" ca="1" si="180"/>
        <v>70</v>
      </c>
      <c r="D1469" s="2" t="s">
        <v>23</v>
      </c>
      <c r="E1469" s="2" t="s">
        <v>28</v>
      </c>
      <c r="F1469" s="2" t="s">
        <v>1963</v>
      </c>
      <c r="G1469" s="4" t="str">
        <f t="shared" si="187"/>
        <v>26,095.00</v>
      </c>
      <c r="H1469" s="32">
        <f t="shared" si="181"/>
        <v>26095</v>
      </c>
      <c r="I1469" s="2">
        <v>9805</v>
      </c>
      <c r="J1469" s="2">
        <f t="shared" si="182"/>
        <v>26095</v>
      </c>
      <c r="K1469" s="2">
        <f t="shared" si="183"/>
        <v>26095</v>
      </c>
      <c r="L1469" s="2">
        <f t="shared" si="184"/>
        <v>26095</v>
      </c>
      <c r="M1469" s="2">
        <f t="shared" si="185"/>
        <v>26095</v>
      </c>
      <c r="N1469" s="2">
        <f t="shared" si="186"/>
        <v>26095</v>
      </c>
      <c r="O1469" s="96">
        <f t="shared" si="186"/>
        <v>26095</v>
      </c>
      <c r="P1469" s="2"/>
    </row>
    <row r="1470" spans="1:16" hidden="1" x14ac:dyDescent="0.2">
      <c r="A1470">
        <v>1606</v>
      </c>
      <c r="B1470">
        <v>1972</v>
      </c>
      <c r="C1470" s="47">
        <f t="shared" ca="1" si="180"/>
        <v>52</v>
      </c>
      <c r="D1470" s="2" t="s">
        <v>53</v>
      </c>
      <c r="E1470" s="2" t="s">
        <v>28</v>
      </c>
      <c r="F1470" s="2" t="s">
        <v>1968</v>
      </c>
      <c r="G1470" s="4" t="str">
        <f t="shared" si="187"/>
        <v>58,308.00</v>
      </c>
      <c r="H1470" s="32">
        <f t="shared" si="181"/>
        <v>58308</v>
      </c>
      <c r="I1470" s="2">
        <v>849</v>
      </c>
      <c r="J1470" s="2">
        <f t="shared" si="182"/>
        <v>58308</v>
      </c>
      <c r="K1470" s="2">
        <f t="shared" si="183"/>
        <v>58308</v>
      </c>
      <c r="L1470" s="2">
        <f t="shared" si="184"/>
        <v>58308</v>
      </c>
      <c r="M1470" s="2">
        <f t="shared" si="185"/>
        <v>58308</v>
      </c>
      <c r="N1470" s="2">
        <f t="shared" si="186"/>
        <v>58308</v>
      </c>
      <c r="O1470" s="96">
        <f t="shared" si="186"/>
        <v>58308</v>
      </c>
      <c r="P1470" s="2"/>
    </row>
    <row r="1471" spans="1:16" hidden="1" x14ac:dyDescent="0.2">
      <c r="A1471">
        <v>125</v>
      </c>
      <c r="B1471">
        <v>1959</v>
      </c>
      <c r="C1471" s="47">
        <f t="shared" ca="1" si="180"/>
        <v>65</v>
      </c>
      <c r="D1471" s="2" t="s">
        <v>23</v>
      </c>
      <c r="E1471" s="2" t="s">
        <v>28</v>
      </c>
      <c r="F1471" s="2" t="s">
        <v>1976</v>
      </c>
      <c r="G1471" s="4" t="str">
        <f t="shared" si="187"/>
        <v>46,107.00</v>
      </c>
      <c r="H1471" s="32">
        <f t="shared" si="181"/>
        <v>46107</v>
      </c>
      <c r="I1471" s="2">
        <v>1606</v>
      </c>
      <c r="J1471" s="2">
        <f t="shared" si="182"/>
        <v>46107</v>
      </c>
      <c r="K1471" s="2">
        <f t="shared" si="183"/>
        <v>46107</v>
      </c>
      <c r="L1471" s="2">
        <f t="shared" si="184"/>
        <v>46107</v>
      </c>
      <c r="M1471" s="2">
        <f t="shared" si="185"/>
        <v>46107</v>
      </c>
      <c r="N1471" s="2">
        <f t="shared" si="186"/>
        <v>46107</v>
      </c>
      <c r="O1471" s="96">
        <f t="shared" si="186"/>
        <v>46107</v>
      </c>
      <c r="P1471" s="2"/>
    </row>
    <row r="1472" spans="1:16" hidden="1" x14ac:dyDescent="0.2">
      <c r="A1472">
        <v>9305</v>
      </c>
      <c r="B1472">
        <v>1977</v>
      </c>
      <c r="C1472" s="47">
        <f t="shared" ca="1" si="180"/>
        <v>47</v>
      </c>
      <c r="D1472" s="2" t="s">
        <v>40</v>
      </c>
      <c r="E1472" s="2" t="s">
        <v>28</v>
      </c>
      <c r="F1472" s="2" t="s">
        <v>1977</v>
      </c>
      <c r="G1472" s="4" t="str">
        <f t="shared" si="187"/>
        <v>54,466.00</v>
      </c>
      <c r="H1472" s="32">
        <f t="shared" si="181"/>
        <v>54466</v>
      </c>
      <c r="I1472" s="2">
        <v>125</v>
      </c>
      <c r="J1472" s="2">
        <f t="shared" si="182"/>
        <v>54466</v>
      </c>
      <c r="K1472" s="2">
        <f t="shared" si="183"/>
        <v>54466</v>
      </c>
      <c r="L1472" s="2">
        <f t="shared" si="184"/>
        <v>54466</v>
      </c>
      <c r="M1472" s="2">
        <f t="shared" si="185"/>
        <v>54466</v>
      </c>
      <c r="N1472" s="2">
        <f t="shared" si="186"/>
        <v>54466</v>
      </c>
      <c r="O1472" s="96">
        <f t="shared" si="186"/>
        <v>54466</v>
      </c>
      <c r="P1472" s="2"/>
    </row>
    <row r="1473" spans="1:16" hidden="1" x14ac:dyDescent="0.2">
      <c r="A1473">
        <v>4706</v>
      </c>
      <c r="B1473">
        <v>1967</v>
      </c>
      <c r="C1473" s="47">
        <f t="shared" ca="1" si="180"/>
        <v>57</v>
      </c>
      <c r="D1473" s="2" t="s">
        <v>23</v>
      </c>
      <c r="E1473" s="2" t="s">
        <v>28</v>
      </c>
      <c r="F1473" s="2" t="s">
        <v>1978</v>
      </c>
      <c r="G1473" s="4" t="str">
        <f t="shared" si="187"/>
        <v>59,686.00</v>
      </c>
      <c r="H1473" s="32">
        <f t="shared" si="181"/>
        <v>59686</v>
      </c>
      <c r="I1473" s="2">
        <v>9305</v>
      </c>
      <c r="J1473" s="2">
        <f t="shared" si="182"/>
        <v>59686</v>
      </c>
      <c r="K1473" s="2">
        <f t="shared" si="183"/>
        <v>59686</v>
      </c>
      <c r="L1473" s="2">
        <f t="shared" si="184"/>
        <v>59686</v>
      </c>
      <c r="M1473" s="2">
        <f t="shared" si="185"/>
        <v>59686</v>
      </c>
      <c r="N1473" s="2">
        <f t="shared" si="186"/>
        <v>59686</v>
      </c>
      <c r="O1473" s="96">
        <f t="shared" si="186"/>
        <v>59686</v>
      </c>
      <c r="P1473" s="2"/>
    </row>
    <row r="1474" spans="1:16" hidden="1" x14ac:dyDescent="0.2">
      <c r="A1474">
        <v>4437</v>
      </c>
      <c r="B1474">
        <v>1963</v>
      </c>
      <c r="C1474" s="47">
        <f t="shared" ca="1" si="180"/>
        <v>61</v>
      </c>
      <c r="D1474" s="2" t="s">
        <v>40</v>
      </c>
      <c r="E1474" s="2" t="s">
        <v>28</v>
      </c>
      <c r="F1474" s="2" t="s">
        <v>1980</v>
      </c>
      <c r="G1474" s="4" t="str">
        <f t="shared" si="187"/>
        <v>76,045.00</v>
      </c>
      <c r="H1474" s="32">
        <f t="shared" si="181"/>
        <v>76045</v>
      </c>
      <c r="I1474" s="2">
        <v>4706</v>
      </c>
      <c r="J1474" s="2">
        <f t="shared" si="182"/>
        <v>76045</v>
      </c>
      <c r="K1474" s="2">
        <f t="shared" si="183"/>
        <v>76045</v>
      </c>
      <c r="L1474" s="2">
        <f t="shared" si="184"/>
        <v>76045</v>
      </c>
      <c r="M1474" s="2">
        <f t="shared" si="185"/>
        <v>76045</v>
      </c>
      <c r="N1474" s="2">
        <f t="shared" si="186"/>
        <v>76045</v>
      </c>
      <c r="O1474" s="96">
        <f t="shared" si="186"/>
        <v>76045</v>
      </c>
      <c r="P1474" s="2"/>
    </row>
    <row r="1475" spans="1:16" hidden="1" x14ac:dyDescent="0.2">
      <c r="A1475">
        <v>3081</v>
      </c>
      <c r="B1475">
        <v>1979</v>
      </c>
      <c r="C1475" s="47">
        <f t="shared" ca="1" si="180"/>
        <v>45</v>
      </c>
      <c r="D1475" s="2" t="s">
        <v>23</v>
      </c>
      <c r="E1475" s="2" t="s">
        <v>28</v>
      </c>
      <c r="F1475" s="2" t="s">
        <v>1987</v>
      </c>
      <c r="G1475" s="4" t="str">
        <f t="shared" si="187"/>
        <v>60,230.00</v>
      </c>
      <c r="H1475" s="32">
        <f t="shared" si="181"/>
        <v>60230</v>
      </c>
      <c r="I1475" s="2">
        <v>4437</v>
      </c>
      <c r="J1475" s="2">
        <f t="shared" si="182"/>
        <v>60230</v>
      </c>
      <c r="K1475" s="2">
        <f t="shared" si="183"/>
        <v>60230</v>
      </c>
      <c r="L1475" s="2">
        <f t="shared" si="184"/>
        <v>60230</v>
      </c>
      <c r="M1475" s="2">
        <f t="shared" si="185"/>
        <v>60230</v>
      </c>
      <c r="N1475" s="2">
        <f t="shared" si="186"/>
        <v>60230</v>
      </c>
      <c r="O1475" s="96">
        <f t="shared" si="186"/>
        <v>60230</v>
      </c>
      <c r="P1475" s="2"/>
    </row>
    <row r="1476" spans="1:16" hidden="1" x14ac:dyDescent="0.2">
      <c r="A1476">
        <v>3536</v>
      </c>
      <c r="B1476">
        <v>1961</v>
      </c>
      <c r="C1476" s="47">
        <f t="shared" ref="C1476:C1539" ca="1" si="188">(YEAR(NOW())-B1476)</f>
        <v>63</v>
      </c>
      <c r="D1476" s="2" t="s">
        <v>23</v>
      </c>
      <c r="E1476" s="2" t="s">
        <v>28</v>
      </c>
      <c r="F1476" s="2" t="s">
        <v>1989</v>
      </c>
      <c r="G1476" s="4" t="str">
        <f t="shared" si="187"/>
        <v>40,464.00</v>
      </c>
      <c r="H1476" s="32">
        <f t="shared" ref="H1476:H1539" si="189">VALUE(G1476)</f>
        <v>40464</v>
      </c>
      <c r="I1476" s="2">
        <v>3081</v>
      </c>
      <c r="J1476" s="2">
        <f t="shared" ref="J1476:J1539" si="190">IF(AND($D1476="Basic",$H1476&lt;10000),$V$29,$H1476)</f>
        <v>40464</v>
      </c>
      <c r="K1476" s="2">
        <f t="shared" ref="K1476:K1539" si="191">IF(AND($D1476="Graduation",J1476&lt;10000),$V$30,J1476)</f>
        <v>40464</v>
      </c>
      <c r="L1476" s="2">
        <f t="shared" ref="L1476:L1539" si="192">IF(AND($D1476="2n Cycle",K1476&lt;10000),$V$31,K1476)</f>
        <v>40464</v>
      </c>
      <c r="M1476" s="2">
        <f t="shared" ref="M1476:M1539" si="193">IF(AND($D1476="Master",L1476&lt;10000),$V$32,L1476)</f>
        <v>40464</v>
      </c>
      <c r="N1476" s="2">
        <f t="shared" ref="N1476:O1539" si="194">IF(AND($D1476="PhD",M1476&lt;10000),$V$33,M1476)</f>
        <v>40464</v>
      </c>
      <c r="O1476" s="96">
        <f t="shared" si="194"/>
        <v>40464</v>
      </c>
      <c r="P1476" s="2"/>
    </row>
    <row r="1477" spans="1:16" hidden="1" x14ac:dyDescent="0.2">
      <c r="A1477">
        <v>8686</v>
      </c>
      <c r="B1477">
        <v>1980</v>
      </c>
      <c r="C1477" s="47">
        <f t="shared" ca="1" si="188"/>
        <v>44</v>
      </c>
      <c r="D1477" s="2" t="s">
        <v>53</v>
      </c>
      <c r="E1477" s="2" t="s">
        <v>28</v>
      </c>
      <c r="F1477" s="2" t="s">
        <v>1990</v>
      </c>
      <c r="G1477" s="4" t="str">
        <f t="shared" ref="G1477:G1540" si="195">REPLACE(F1477,1,1,"")</f>
        <v>64,857.00</v>
      </c>
      <c r="H1477" s="32">
        <f t="shared" si="189"/>
        <v>64857</v>
      </c>
      <c r="I1477" s="2">
        <v>3536</v>
      </c>
      <c r="J1477" s="2">
        <f t="shared" si="190"/>
        <v>64857</v>
      </c>
      <c r="K1477" s="2">
        <f t="shared" si="191"/>
        <v>64857</v>
      </c>
      <c r="L1477" s="2">
        <f t="shared" si="192"/>
        <v>64857</v>
      </c>
      <c r="M1477" s="2">
        <f t="shared" si="193"/>
        <v>64857</v>
      </c>
      <c r="N1477" s="2">
        <f t="shared" si="194"/>
        <v>64857</v>
      </c>
      <c r="O1477" s="96">
        <f t="shared" si="194"/>
        <v>64857</v>
      </c>
      <c r="P1477" s="2"/>
    </row>
    <row r="1478" spans="1:16" hidden="1" x14ac:dyDescent="0.2">
      <c r="A1478">
        <v>9707</v>
      </c>
      <c r="B1478">
        <v>1970</v>
      </c>
      <c r="C1478" s="47">
        <f t="shared" ca="1" si="188"/>
        <v>54</v>
      </c>
      <c r="D1478" s="2" t="s">
        <v>53</v>
      </c>
      <c r="E1478" s="2" t="s">
        <v>28</v>
      </c>
      <c r="F1478" s="2" t="s">
        <v>1990</v>
      </c>
      <c r="G1478" s="4" t="str">
        <f t="shared" si="195"/>
        <v>64,857.00</v>
      </c>
      <c r="H1478" s="32">
        <f t="shared" si="189"/>
        <v>64857</v>
      </c>
      <c r="I1478" s="2">
        <v>8686</v>
      </c>
      <c r="J1478" s="2">
        <f t="shared" si="190"/>
        <v>64857</v>
      </c>
      <c r="K1478" s="2">
        <f t="shared" si="191"/>
        <v>64857</v>
      </c>
      <c r="L1478" s="2">
        <f t="shared" si="192"/>
        <v>64857</v>
      </c>
      <c r="M1478" s="2">
        <f t="shared" si="193"/>
        <v>64857</v>
      </c>
      <c r="N1478" s="2">
        <f t="shared" si="194"/>
        <v>64857</v>
      </c>
      <c r="O1478" s="96">
        <f t="shared" si="194"/>
        <v>64857</v>
      </c>
      <c r="P1478" s="2"/>
    </row>
    <row r="1479" spans="1:16" hidden="1" x14ac:dyDescent="0.2">
      <c r="A1479">
        <v>10872</v>
      </c>
      <c r="B1479">
        <v>1970</v>
      </c>
      <c r="C1479" s="47">
        <f t="shared" ca="1" si="188"/>
        <v>54</v>
      </c>
      <c r="D1479" s="2" t="s">
        <v>23</v>
      </c>
      <c r="E1479" s="2" t="s">
        <v>28</v>
      </c>
      <c r="F1479" s="2" t="s">
        <v>1993</v>
      </c>
      <c r="G1479" s="4" t="str">
        <f t="shared" si="195"/>
        <v>86,358.00</v>
      </c>
      <c r="H1479" s="32">
        <f t="shared" si="189"/>
        <v>86358</v>
      </c>
      <c r="I1479" s="2">
        <v>9707</v>
      </c>
      <c r="J1479" s="2">
        <f t="shared" si="190"/>
        <v>86358</v>
      </c>
      <c r="K1479" s="2">
        <f t="shared" si="191"/>
        <v>86358</v>
      </c>
      <c r="L1479" s="2">
        <f t="shared" si="192"/>
        <v>86358</v>
      </c>
      <c r="M1479" s="2">
        <f t="shared" si="193"/>
        <v>86358</v>
      </c>
      <c r="N1479" s="2">
        <f t="shared" si="194"/>
        <v>86358</v>
      </c>
      <c r="O1479" s="96">
        <f t="shared" si="194"/>
        <v>86358</v>
      </c>
      <c r="P1479" s="2"/>
    </row>
    <row r="1480" spans="1:16" hidden="1" x14ac:dyDescent="0.2">
      <c r="A1480">
        <v>9058</v>
      </c>
      <c r="B1480">
        <v>1956</v>
      </c>
      <c r="C1480" s="47">
        <f t="shared" ca="1" si="188"/>
        <v>68</v>
      </c>
      <c r="D1480" s="2" t="s">
        <v>40</v>
      </c>
      <c r="E1480" s="2" t="s">
        <v>28</v>
      </c>
      <c r="F1480" s="2" t="s">
        <v>1997</v>
      </c>
      <c r="G1480" s="4" t="str">
        <f t="shared" si="195"/>
        <v>48,767.00</v>
      </c>
      <c r="H1480" s="32">
        <f t="shared" si="189"/>
        <v>48767</v>
      </c>
      <c r="I1480" s="2">
        <v>10872</v>
      </c>
      <c r="J1480" s="2">
        <f t="shared" si="190"/>
        <v>48767</v>
      </c>
      <c r="K1480" s="2">
        <f t="shared" si="191"/>
        <v>48767</v>
      </c>
      <c r="L1480" s="2">
        <f t="shared" si="192"/>
        <v>48767</v>
      </c>
      <c r="M1480" s="2">
        <f t="shared" si="193"/>
        <v>48767</v>
      </c>
      <c r="N1480" s="2">
        <f t="shared" si="194"/>
        <v>48767</v>
      </c>
      <c r="O1480" s="96">
        <f t="shared" si="194"/>
        <v>48767</v>
      </c>
      <c r="P1480" s="2"/>
    </row>
    <row r="1481" spans="1:16" hidden="1" x14ac:dyDescent="0.2">
      <c r="A1481">
        <v>4640</v>
      </c>
      <c r="B1481">
        <v>1968</v>
      </c>
      <c r="C1481" s="47">
        <f t="shared" ca="1" si="188"/>
        <v>56</v>
      </c>
      <c r="D1481" s="2" t="s">
        <v>53</v>
      </c>
      <c r="E1481" s="2" t="s">
        <v>28</v>
      </c>
      <c r="F1481" s="2" t="s">
        <v>1998</v>
      </c>
      <c r="G1481" s="4" t="str">
        <f t="shared" si="195"/>
        <v>51,124.00</v>
      </c>
      <c r="H1481" s="32">
        <f t="shared" si="189"/>
        <v>51124</v>
      </c>
      <c r="I1481" s="2">
        <v>9058</v>
      </c>
      <c r="J1481" s="2">
        <f t="shared" si="190"/>
        <v>51124</v>
      </c>
      <c r="K1481" s="2">
        <f t="shared" si="191"/>
        <v>51124</v>
      </c>
      <c r="L1481" s="2">
        <f t="shared" si="192"/>
        <v>51124</v>
      </c>
      <c r="M1481" s="2">
        <f t="shared" si="193"/>
        <v>51124</v>
      </c>
      <c r="N1481" s="2">
        <f t="shared" si="194"/>
        <v>51124</v>
      </c>
      <c r="O1481" s="96">
        <f t="shared" si="194"/>
        <v>51124</v>
      </c>
      <c r="P1481" s="2"/>
    </row>
    <row r="1482" spans="1:16" hidden="1" x14ac:dyDescent="0.2">
      <c r="A1482">
        <v>2525</v>
      </c>
      <c r="B1482">
        <v>1975</v>
      </c>
      <c r="C1482" s="47">
        <f t="shared" ca="1" si="188"/>
        <v>49</v>
      </c>
      <c r="D1482" s="2" t="s">
        <v>23</v>
      </c>
      <c r="E1482" s="2" t="s">
        <v>28</v>
      </c>
      <c r="F1482" s="2" t="s">
        <v>2000</v>
      </c>
      <c r="G1482" s="4" t="str">
        <f t="shared" si="195"/>
        <v>43,020.00</v>
      </c>
      <c r="H1482" s="32">
        <f t="shared" si="189"/>
        <v>43020</v>
      </c>
      <c r="I1482" s="2">
        <v>4640</v>
      </c>
      <c r="J1482" s="2">
        <f t="shared" si="190"/>
        <v>43020</v>
      </c>
      <c r="K1482" s="2">
        <f t="shared" si="191"/>
        <v>43020</v>
      </c>
      <c r="L1482" s="2">
        <f t="shared" si="192"/>
        <v>43020</v>
      </c>
      <c r="M1482" s="2">
        <f t="shared" si="193"/>
        <v>43020</v>
      </c>
      <c r="N1482" s="2">
        <f t="shared" si="194"/>
        <v>43020</v>
      </c>
      <c r="O1482" s="96">
        <f t="shared" si="194"/>
        <v>43020</v>
      </c>
      <c r="P1482" s="2"/>
    </row>
    <row r="1483" spans="1:16" hidden="1" x14ac:dyDescent="0.2">
      <c r="A1483">
        <v>9503</v>
      </c>
      <c r="B1483">
        <v>1981</v>
      </c>
      <c r="C1483" s="47">
        <f t="shared" ca="1" si="188"/>
        <v>43</v>
      </c>
      <c r="D1483" s="2" t="s">
        <v>23</v>
      </c>
      <c r="E1483" s="2" t="s">
        <v>28</v>
      </c>
      <c r="F1483" s="2" t="s">
        <v>2002</v>
      </c>
      <c r="G1483" s="4" t="str">
        <f t="shared" si="195"/>
        <v>49,980.00</v>
      </c>
      <c r="H1483" s="32">
        <f t="shared" si="189"/>
        <v>49980</v>
      </c>
      <c r="I1483" s="2">
        <v>2525</v>
      </c>
      <c r="J1483" s="2">
        <f t="shared" si="190"/>
        <v>49980</v>
      </c>
      <c r="K1483" s="2">
        <f t="shared" si="191"/>
        <v>49980</v>
      </c>
      <c r="L1483" s="2">
        <f t="shared" si="192"/>
        <v>49980</v>
      </c>
      <c r="M1483" s="2">
        <f t="shared" si="193"/>
        <v>49980</v>
      </c>
      <c r="N1483" s="2">
        <f t="shared" si="194"/>
        <v>49980</v>
      </c>
      <c r="O1483" s="96">
        <f t="shared" si="194"/>
        <v>49980</v>
      </c>
      <c r="P1483" s="2"/>
    </row>
    <row r="1484" spans="1:16" hidden="1" x14ac:dyDescent="0.2">
      <c r="A1484">
        <v>10704</v>
      </c>
      <c r="B1484">
        <v>1970</v>
      </c>
      <c r="C1484" s="47">
        <f t="shared" ca="1" si="188"/>
        <v>54</v>
      </c>
      <c r="D1484" s="2" t="s">
        <v>23</v>
      </c>
      <c r="E1484" s="2" t="s">
        <v>28</v>
      </c>
      <c r="F1484" s="2" t="s">
        <v>2003</v>
      </c>
      <c r="G1484" s="4" t="str">
        <f t="shared" si="195"/>
        <v>72,906.00</v>
      </c>
      <c r="H1484" s="32">
        <f t="shared" si="189"/>
        <v>72906</v>
      </c>
      <c r="I1484" s="2">
        <v>9503</v>
      </c>
      <c r="J1484" s="2">
        <f t="shared" si="190"/>
        <v>72906</v>
      </c>
      <c r="K1484" s="2">
        <f t="shared" si="191"/>
        <v>72906</v>
      </c>
      <c r="L1484" s="2">
        <f t="shared" si="192"/>
        <v>72906</v>
      </c>
      <c r="M1484" s="2">
        <f t="shared" si="193"/>
        <v>72906</v>
      </c>
      <c r="N1484" s="2">
        <f t="shared" si="194"/>
        <v>72906</v>
      </c>
      <c r="O1484" s="96">
        <f t="shared" si="194"/>
        <v>72906</v>
      </c>
      <c r="P1484" s="2"/>
    </row>
    <row r="1485" spans="1:16" hidden="1" x14ac:dyDescent="0.2">
      <c r="A1485">
        <v>2669</v>
      </c>
      <c r="B1485">
        <v>1994</v>
      </c>
      <c r="C1485" s="47">
        <f t="shared" ca="1" si="188"/>
        <v>30</v>
      </c>
      <c r="D1485" s="2" t="s">
        <v>23</v>
      </c>
      <c r="E1485" s="2" t="s">
        <v>28</v>
      </c>
      <c r="F1485" s="2" t="s">
        <v>2007</v>
      </c>
      <c r="G1485" s="4" t="str">
        <f t="shared" si="195"/>
        <v>24,072.00</v>
      </c>
      <c r="H1485" s="32">
        <f t="shared" si="189"/>
        <v>24072</v>
      </c>
      <c r="I1485" s="2">
        <v>10704</v>
      </c>
      <c r="J1485" s="2">
        <f t="shared" si="190"/>
        <v>24072</v>
      </c>
      <c r="K1485" s="2">
        <f t="shared" si="191"/>
        <v>24072</v>
      </c>
      <c r="L1485" s="2">
        <f t="shared" si="192"/>
        <v>24072</v>
      </c>
      <c r="M1485" s="2">
        <f t="shared" si="193"/>
        <v>24072</v>
      </c>
      <c r="N1485" s="2">
        <f t="shared" si="194"/>
        <v>24072</v>
      </c>
      <c r="O1485" s="96">
        <f t="shared" si="194"/>
        <v>24072</v>
      </c>
      <c r="P1485" s="2"/>
    </row>
    <row r="1486" spans="1:16" hidden="1" x14ac:dyDescent="0.2">
      <c r="A1486">
        <v>10037</v>
      </c>
      <c r="B1486">
        <v>1994</v>
      </c>
      <c r="C1486" s="47">
        <f t="shared" ca="1" si="188"/>
        <v>30</v>
      </c>
      <c r="D1486" s="2" t="s">
        <v>53</v>
      </c>
      <c r="E1486" s="2" t="s">
        <v>28</v>
      </c>
      <c r="F1486" s="2" t="s">
        <v>2012</v>
      </c>
      <c r="G1486" s="4" t="str">
        <f t="shared" si="195"/>
        <v>75,154.00</v>
      </c>
      <c r="H1486" s="32">
        <f t="shared" si="189"/>
        <v>75154</v>
      </c>
      <c r="I1486" s="2">
        <v>2669</v>
      </c>
      <c r="J1486" s="2">
        <f t="shared" si="190"/>
        <v>75154</v>
      </c>
      <c r="K1486" s="2">
        <f t="shared" si="191"/>
        <v>75154</v>
      </c>
      <c r="L1486" s="2">
        <f t="shared" si="192"/>
        <v>75154</v>
      </c>
      <c r="M1486" s="2">
        <f t="shared" si="193"/>
        <v>75154</v>
      </c>
      <c r="N1486" s="2">
        <f t="shared" si="194"/>
        <v>75154</v>
      </c>
      <c r="O1486" s="96">
        <f t="shared" si="194"/>
        <v>75154</v>
      </c>
      <c r="P1486" s="2"/>
    </row>
    <row r="1487" spans="1:16" hidden="1" x14ac:dyDescent="0.2">
      <c r="A1487">
        <v>5680</v>
      </c>
      <c r="B1487">
        <v>1985</v>
      </c>
      <c r="C1487" s="47">
        <f t="shared" ca="1" si="188"/>
        <v>39</v>
      </c>
      <c r="D1487" s="2" t="s">
        <v>53</v>
      </c>
      <c r="E1487" s="2" t="s">
        <v>28</v>
      </c>
      <c r="F1487" s="2" t="s">
        <v>2017</v>
      </c>
      <c r="G1487" s="4" t="str">
        <f t="shared" si="195"/>
        <v>36,273.00</v>
      </c>
      <c r="H1487" s="32">
        <f t="shared" si="189"/>
        <v>36273</v>
      </c>
      <c r="I1487" s="2">
        <v>10037</v>
      </c>
      <c r="J1487" s="2">
        <f t="shared" si="190"/>
        <v>36273</v>
      </c>
      <c r="K1487" s="2">
        <f t="shared" si="191"/>
        <v>36273</v>
      </c>
      <c r="L1487" s="2">
        <f t="shared" si="192"/>
        <v>36273</v>
      </c>
      <c r="M1487" s="2">
        <f t="shared" si="193"/>
        <v>36273</v>
      </c>
      <c r="N1487" s="2">
        <f t="shared" si="194"/>
        <v>36273</v>
      </c>
      <c r="O1487" s="96">
        <f t="shared" si="194"/>
        <v>36273</v>
      </c>
      <c r="P1487" s="2"/>
    </row>
    <row r="1488" spans="1:16" hidden="1" x14ac:dyDescent="0.2">
      <c r="A1488">
        <v>3726</v>
      </c>
      <c r="B1488">
        <v>1987</v>
      </c>
      <c r="C1488" s="47">
        <f t="shared" ca="1" si="188"/>
        <v>37</v>
      </c>
      <c r="D1488" s="2" t="s">
        <v>53</v>
      </c>
      <c r="E1488" s="2" t="s">
        <v>28</v>
      </c>
      <c r="F1488" s="2" t="s">
        <v>2023</v>
      </c>
      <c r="G1488" s="4" t="str">
        <f t="shared" si="195"/>
        <v>19,485.00</v>
      </c>
      <c r="H1488" s="32">
        <f t="shared" si="189"/>
        <v>19485</v>
      </c>
      <c r="I1488" s="2">
        <v>5680</v>
      </c>
      <c r="J1488" s="2">
        <f t="shared" si="190"/>
        <v>19485</v>
      </c>
      <c r="K1488" s="2">
        <f t="shared" si="191"/>
        <v>19485</v>
      </c>
      <c r="L1488" s="2">
        <f t="shared" si="192"/>
        <v>19485</v>
      </c>
      <c r="M1488" s="2">
        <f t="shared" si="193"/>
        <v>19485</v>
      </c>
      <c r="N1488" s="2">
        <f t="shared" si="194"/>
        <v>19485</v>
      </c>
      <c r="O1488" s="96">
        <f t="shared" si="194"/>
        <v>19485</v>
      </c>
      <c r="P1488" s="2"/>
    </row>
    <row r="1489" spans="1:16" hidden="1" x14ac:dyDescent="0.2">
      <c r="A1489">
        <v>4548</v>
      </c>
      <c r="B1489">
        <v>1982</v>
      </c>
      <c r="C1489" s="47">
        <f t="shared" ca="1" si="188"/>
        <v>42</v>
      </c>
      <c r="D1489" s="2" t="s">
        <v>43</v>
      </c>
      <c r="E1489" s="2" t="s">
        <v>28</v>
      </c>
      <c r="F1489" s="2" t="s">
        <v>2025</v>
      </c>
      <c r="G1489" s="4" t="str">
        <f t="shared" si="195"/>
        <v>41,473.00</v>
      </c>
      <c r="H1489" s="32">
        <f t="shared" si="189"/>
        <v>41473</v>
      </c>
      <c r="I1489" s="2">
        <v>3726</v>
      </c>
      <c r="J1489" s="2">
        <f t="shared" si="190"/>
        <v>41473</v>
      </c>
      <c r="K1489" s="2">
        <f t="shared" si="191"/>
        <v>41473</v>
      </c>
      <c r="L1489" s="2">
        <f t="shared" si="192"/>
        <v>41473</v>
      </c>
      <c r="M1489" s="2">
        <f t="shared" si="193"/>
        <v>41473</v>
      </c>
      <c r="N1489" s="2">
        <f t="shared" si="194"/>
        <v>41473</v>
      </c>
      <c r="O1489" s="96">
        <f t="shared" si="194"/>
        <v>41473</v>
      </c>
      <c r="P1489" s="2"/>
    </row>
    <row r="1490" spans="1:16" hidden="1" x14ac:dyDescent="0.2">
      <c r="A1490">
        <v>4599</v>
      </c>
      <c r="B1490">
        <v>1977</v>
      </c>
      <c r="C1490" s="47">
        <f t="shared" ca="1" si="188"/>
        <v>47</v>
      </c>
      <c r="D1490" s="2" t="s">
        <v>23</v>
      </c>
      <c r="E1490" s="2" t="s">
        <v>28</v>
      </c>
      <c r="F1490" s="2" t="s">
        <v>2032</v>
      </c>
      <c r="G1490" s="4" t="str">
        <f t="shared" si="195"/>
        <v>66,565.00</v>
      </c>
      <c r="H1490" s="32">
        <f t="shared" si="189"/>
        <v>66565</v>
      </c>
      <c r="I1490" s="2">
        <v>4548</v>
      </c>
      <c r="J1490" s="2">
        <f t="shared" si="190"/>
        <v>66565</v>
      </c>
      <c r="K1490" s="2">
        <f t="shared" si="191"/>
        <v>66565</v>
      </c>
      <c r="L1490" s="2">
        <f t="shared" si="192"/>
        <v>66565</v>
      </c>
      <c r="M1490" s="2">
        <f t="shared" si="193"/>
        <v>66565</v>
      </c>
      <c r="N1490" s="2">
        <f t="shared" si="194"/>
        <v>66565</v>
      </c>
      <c r="O1490" s="96">
        <f t="shared" si="194"/>
        <v>66565</v>
      </c>
      <c r="P1490" s="2"/>
    </row>
    <row r="1491" spans="1:16" hidden="1" x14ac:dyDescent="0.2">
      <c r="A1491">
        <v>879</v>
      </c>
      <c r="B1491">
        <v>1977</v>
      </c>
      <c r="C1491" s="47">
        <f t="shared" ca="1" si="188"/>
        <v>47</v>
      </c>
      <c r="D1491" s="2" t="s">
        <v>23</v>
      </c>
      <c r="E1491" s="2" t="s">
        <v>28</v>
      </c>
      <c r="F1491" s="2" t="s">
        <v>2034</v>
      </c>
      <c r="G1491" s="4" t="str">
        <f t="shared" si="195"/>
        <v>35,893.00</v>
      </c>
      <c r="H1491" s="32">
        <f t="shared" si="189"/>
        <v>35893</v>
      </c>
      <c r="I1491" s="2">
        <v>4599</v>
      </c>
      <c r="J1491" s="2">
        <f t="shared" si="190"/>
        <v>35893</v>
      </c>
      <c r="K1491" s="2">
        <f t="shared" si="191"/>
        <v>35893</v>
      </c>
      <c r="L1491" s="2">
        <f t="shared" si="192"/>
        <v>35893</v>
      </c>
      <c r="M1491" s="2">
        <f t="shared" si="193"/>
        <v>35893</v>
      </c>
      <c r="N1491" s="2">
        <f t="shared" si="194"/>
        <v>35893</v>
      </c>
      <c r="O1491" s="96">
        <f t="shared" si="194"/>
        <v>35893</v>
      </c>
      <c r="P1491" s="2"/>
    </row>
    <row r="1492" spans="1:16" hidden="1" x14ac:dyDescent="0.2">
      <c r="A1492">
        <v>7409</v>
      </c>
      <c r="B1492">
        <v>1971</v>
      </c>
      <c r="C1492" s="47">
        <f t="shared" ca="1" si="188"/>
        <v>53</v>
      </c>
      <c r="D1492" s="2" t="s">
        <v>40</v>
      </c>
      <c r="E1492" s="2" t="s">
        <v>28</v>
      </c>
      <c r="F1492" s="2" t="s">
        <v>2041</v>
      </c>
      <c r="G1492" s="4" t="str">
        <f t="shared" si="195"/>
        <v>46,854.00</v>
      </c>
      <c r="H1492" s="32">
        <f t="shared" si="189"/>
        <v>46854</v>
      </c>
      <c r="I1492" s="2">
        <v>879</v>
      </c>
      <c r="J1492" s="2">
        <f t="shared" si="190"/>
        <v>46854</v>
      </c>
      <c r="K1492" s="2">
        <f t="shared" si="191"/>
        <v>46854</v>
      </c>
      <c r="L1492" s="2">
        <f t="shared" si="192"/>
        <v>46854</v>
      </c>
      <c r="M1492" s="2">
        <f t="shared" si="193"/>
        <v>46854</v>
      </c>
      <c r="N1492" s="2">
        <f t="shared" si="194"/>
        <v>46854</v>
      </c>
      <c r="O1492" s="96">
        <f t="shared" si="194"/>
        <v>46854</v>
      </c>
      <c r="P1492" s="2"/>
    </row>
    <row r="1493" spans="1:16" hidden="1" x14ac:dyDescent="0.2">
      <c r="A1493">
        <v>1964</v>
      </c>
      <c r="B1493">
        <v>1952</v>
      </c>
      <c r="C1493" s="47">
        <f t="shared" ca="1" si="188"/>
        <v>72</v>
      </c>
      <c r="D1493" s="2" t="s">
        <v>40</v>
      </c>
      <c r="E1493" s="2" t="s">
        <v>28</v>
      </c>
      <c r="F1493" s="2" t="s">
        <v>2055</v>
      </c>
      <c r="G1493" s="4" t="str">
        <f t="shared" si="195"/>
        <v>51,411.00</v>
      </c>
      <c r="H1493" s="32">
        <f t="shared" si="189"/>
        <v>51411</v>
      </c>
      <c r="I1493" s="2">
        <v>7409</v>
      </c>
      <c r="J1493" s="2">
        <f t="shared" si="190"/>
        <v>51411</v>
      </c>
      <c r="K1493" s="2">
        <f t="shared" si="191"/>
        <v>51411</v>
      </c>
      <c r="L1493" s="2">
        <f t="shared" si="192"/>
        <v>51411</v>
      </c>
      <c r="M1493" s="2">
        <f t="shared" si="193"/>
        <v>51411</v>
      </c>
      <c r="N1493" s="2">
        <f t="shared" si="194"/>
        <v>51411</v>
      </c>
      <c r="O1493" s="96">
        <f t="shared" si="194"/>
        <v>51411</v>
      </c>
      <c r="P1493" s="2"/>
    </row>
    <row r="1494" spans="1:16" hidden="1" x14ac:dyDescent="0.2">
      <c r="A1494">
        <v>0</v>
      </c>
      <c r="B1494">
        <v>1986</v>
      </c>
      <c r="C1494" s="47">
        <f t="shared" ca="1" si="188"/>
        <v>38</v>
      </c>
      <c r="D1494" s="2" t="s">
        <v>53</v>
      </c>
      <c r="E1494" s="2" t="s">
        <v>28</v>
      </c>
      <c r="F1494" s="2" t="s">
        <v>2059</v>
      </c>
      <c r="G1494" s="4" t="str">
        <f t="shared" si="195"/>
        <v>60,482.00</v>
      </c>
      <c r="H1494" s="32">
        <f t="shared" si="189"/>
        <v>60482</v>
      </c>
      <c r="I1494" s="2">
        <v>1964</v>
      </c>
      <c r="J1494" s="2">
        <f t="shared" si="190"/>
        <v>60482</v>
      </c>
      <c r="K1494" s="2">
        <f t="shared" si="191"/>
        <v>60482</v>
      </c>
      <c r="L1494" s="2">
        <f t="shared" si="192"/>
        <v>60482</v>
      </c>
      <c r="M1494" s="2">
        <f t="shared" si="193"/>
        <v>60482</v>
      </c>
      <c r="N1494" s="2">
        <f t="shared" si="194"/>
        <v>60482</v>
      </c>
      <c r="O1494" s="96">
        <f t="shared" si="194"/>
        <v>60482</v>
      </c>
      <c r="P1494" s="2"/>
    </row>
    <row r="1495" spans="1:16" hidden="1" x14ac:dyDescent="0.2">
      <c r="A1495">
        <v>4860</v>
      </c>
      <c r="B1495">
        <v>1971</v>
      </c>
      <c r="C1495" s="47">
        <f t="shared" ca="1" si="188"/>
        <v>53</v>
      </c>
      <c r="D1495" s="2" t="s">
        <v>40</v>
      </c>
      <c r="E1495" s="2" t="s">
        <v>28</v>
      </c>
      <c r="F1495" s="2" t="s">
        <v>2060</v>
      </c>
      <c r="G1495" s="4" t="str">
        <f t="shared" si="195"/>
        <v>55,260.00</v>
      </c>
      <c r="H1495" s="32">
        <f t="shared" si="189"/>
        <v>55260</v>
      </c>
      <c r="I1495" s="2">
        <v>0</v>
      </c>
      <c r="J1495" s="2">
        <f t="shared" si="190"/>
        <v>55260</v>
      </c>
      <c r="K1495" s="2">
        <f t="shared" si="191"/>
        <v>55260</v>
      </c>
      <c r="L1495" s="2">
        <f t="shared" si="192"/>
        <v>55260</v>
      </c>
      <c r="M1495" s="2">
        <f t="shared" si="193"/>
        <v>55260</v>
      </c>
      <c r="N1495" s="2">
        <f t="shared" si="194"/>
        <v>55260</v>
      </c>
      <c r="O1495" s="96">
        <f t="shared" si="194"/>
        <v>55260</v>
      </c>
      <c r="P1495" s="2"/>
    </row>
    <row r="1496" spans="1:16" hidden="1" x14ac:dyDescent="0.2">
      <c r="A1496">
        <v>425</v>
      </c>
      <c r="B1496">
        <v>1986</v>
      </c>
      <c r="C1496" s="47">
        <f t="shared" ca="1" si="188"/>
        <v>38</v>
      </c>
      <c r="D1496" s="2" t="s">
        <v>23</v>
      </c>
      <c r="E1496" s="2" t="s">
        <v>28</v>
      </c>
      <c r="F1496" s="2" t="s">
        <v>2066</v>
      </c>
      <c r="G1496" s="4" t="str">
        <f t="shared" si="195"/>
        <v>37,697.00</v>
      </c>
      <c r="H1496" s="32">
        <f t="shared" si="189"/>
        <v>37697</v>
      </c>
      <c r="I1496" s="2">
        <v>4860</v>
      </c>
      <c r="J1496" s="2">
        <f t="shared" si="190"/>
        <v>37697</v>
      </c>
      <c r="K1496" s="2">
        <f t="shared" si="191"/>
        <v>37697</v>
      </c>
      <c r="L1496" s="2">
        <f t="shared" si="192"/>
        <v>37697</v>
      </c>
      <c r="M1496" s="2">
        <f t="shared" si="193"/>
        <v>37697</v>
      </c>
      <c r="N1496" s="2">
        <f t="shared" si="194"/>
        <v>37697</v>
      </c>
      <c r="O1496" s="96">
        <f t="shared" si="194"/>
        <v>37697</v>
      </c>
      <c r="P1496" s="2"/>
    </row>
    <row r="1497" spans="1:16" hidden="1" x14ac:dyDescent="0.2">
      <c r="A1497">
        <v>9500</v>
      </c>
      <c r="B1497">
        <v>1960</v>
      </c>
      <c r="C1497" s="47">
        <f t="shared" ca="1" si="188"/>
        <v>64</v>
      </c>
      <c r="D1497" s="2" t="s">
        <v>23</v>
      </c>
      <c r="E1497" s="2" t="s">
        <v>28</v>
      </c>
      <c r="F1497" s="2" t="s">
        <v>2066</v>
      </c>
      <c r="G1497" s="4" t="str">
        <f t="shared" si="195"/>
        <v>37,697.00</v>
      </c>
      <c r="H1497" s="32">
        <f t="shared" si="189"/>
        <v>37697</v>
      </c>
      <c r="I1497" s="2">
        <v>425</v>
      </c>
      <c r="J1497" s="2">
        <f t="shared" si="190"/>
        <v>37697</v>
      </c>
      <c r="K1497" s="2">
        <f t="shared" si="191"/>
        <v>37697</v>
      </c>
      <c r="L1497" s="2">
        <f t="shared" si="192"/>
        <v>37697</v>
      </c>
      <c r="M1497" s="2">
        <f t="shared" si="193"/>
        <v>37697</v>
      </c>
      <c r="N1497" s="2">
        <f t="shared" si="194"/>
        <v>37697</v>
      </c>
      <c r="O1497" s="96">
        <f t="shared" si="194"/>
        <v>37697</v>
      </c>
      <c r="P1497" s="2"/>
    </row>
    <row r="1498" spans="1:16" hidden="1" x14ac:dyDescent="0.2">
      <c r="A1498">
        <v>3074</v>
      </c>
      <c r="B1498">
        <v>1985</v>
      </c>
      <c r="C1498" s="47">
        <f t="shared" ca="1" si="188"/>
        <v>39</v>
      </c>
      <c r="D1498" s="2" t="s">
        <v>40</v>
      </c>
      <c r="E1498" s="2" t="s">
        <v>28</v>
      </c>
      <c r="F1498" s="2" t="s">
        <v>2070</v>
      </c>
      <c r="G1498" s="4" t="str">
        <f t="shared" si="195"/>
        <v>40,304.00</v>
      </c>
      <c r="H1498" s="32">
        <f t="shared" si="189"/>
        <v>40304</v>
      </c>
      <c r="I1498" s="2">
        <v>9500</v>
      </c>
      <c r="J1498" s="2">
        <f t="shared" si="190"/>
        <v>40304</v>
      </c>
      <c r="K1498" s="2">
        <f t="shared" si="191"/>
        <v>40304</v>
      </c>
      <c r="L1498" s="2">
        <f t="shared" si="192"/>
        <v>40304</v>
      </c>
      <c r="M1498" s="2">
        <f t="shared" si="193"/>
        <v>40304</v>
      </c>
      <c r="N1498" s="2">
        <f t="shared" si="194"/>
        <v>40304</v>
      </c>
      <c r="O1498" s="96">
        <f t="shared" si="194"/>
        <v>40304</v>
      </c>
      <c r="P1498" s="2"/>
    </row>
    <row r="1499" spans="1:16" hidden="1" x14ac:dyDescent="0.2">
      <c r="A1499">
        <v>5140</v>
      </c>
      <c r="B1499">
        <v>1986</v>
      </c>
      <c r="C1499" s="47">
        <f t="shared" ca="1" si="188"/>
        <v>38</v>
      </c>
      <c r="D1499" s="2" t="s">
        <v>40</v>
      </c>
      <c r="E1499" s="2" t="s">
        <v>28</v>
      </c>
      <c r="F1499" s="2" t="s">
        <v>2073</v>
      </c>
      <c r="G1499" s="4" t="str">
        <f t="shared" si="195"/>
        <v>36,038.00</v>
      </c>
      <c r="H1499" s="32">
        <f t="shared" si="189"/>
        <v>36038</v>
      </c>
      <c r="I1499" s="2">
        <v>3074</v>
      </c>
      <c r="J1499" s="2">
        <f t="shared" si="190"/>
        <v>36038</v>
      </c>
      <c r="K1499" s="2">
        <f t="shared" si="191"/>
        <v>36038</v>
      </c>
      <c r="L1499" s="2">
        <f t="shared" si="192"/>
        <v>36038</v>
      </c>
      <c r="M1499" s="2">
        <f t="shared" si="193"/>
        <v>36038</v>
      </c>
      <c r="N1499" s="2">
        <f t="shared" si="194"/>
        <v>36038</v>
      </c>
      <c r="O1499" s="96">
        <f t="shared" si="194"/>
        <v>36038</v>
      </c>
      <c r="P1499" s="2"/>
    </row>
    <row r="1500" spans="1:16" hidden="1" x14ac:dyDescent="0.2">
      <c r="A1500">
        <v>2611</v>
      </c>
      <c r="B1500">
        <v>1960</v>
      </c>
      <c r="C1500" s="47">
        <f t="shared" ca="1" si="188"/>
        <v>64</v>
      </c>
      <c r="D1500" s="2" t="s">
        <v>23</v>
      </c>
      <c r="E1500" s="2" t="s">
        <v>28</v>
      </c>
      <c r="F1500" s="2" t="s">
        <v>2076</v>
      </c>
      <c r="G1500" s="4" t="str">
        <f t="shared" si="195"/>
        <v>11,012.00</v>
      </c>
      <c r="H1500" s="32">
        <f t="shared" si="189"/>
        <v>11012</v>
      </c>
      <c r="I1500" s="2">
        <v>5140</v>
      </c>
      <c r="J1500" s="2">
        <f t="shared" si="190"/>
        <v>11012</v>
      </c>
      <c r="K1500" s="2">
        <f t="shared" si="191"/>
        <v>11012</v>
      </c>
      <c r="L1500" s="2">
        <f t="shared" si="192"/>
        <v>11012</v>
      </c>
      <c r="M1500" s="2">
        <f t="shared" si="193"/>
        <v>11012</v>
      </c>
      <c r="N1500" s="2">
        <f t="shared" si="194"/>
        <v>11012</v>
      </c>
      <c r="O1500" s="96">
        <f t="shared" si="194"/>
        <v>11012</v>
      </c>
      <c r="P1500" s="2"/>
    </row>
    <row r="1501" spans="1:16" hidden="1" x14ac:dyDescent="0.2">
      <c r="A1501">
        <v>916</v>
      </c>
      <c r="B1501">
        <v>1973</v>
      </c>
      <c r="C1501" s="47">
        <f t="shared" ca="1" si="188"/>
        <v>51</v>
      </c>
      <c r="D1501" s="2" t="s">
        <v>43</v>
      </c>
      <c r="E1501" s="2" t="s">
        <v>28</v>
      </c>
      <c r="F1501" s="2" t="s">
        <v>2083</v>
      </c>
      <c r="G1501" s="4" t="str">
        <f t="shared" si="195"/>
        <v>24,336.00</v>
      </c>
      <c r="H1501" s="32">
        <f t="shared" si="189"/>
        <v>24336</v>
      </c>
      <c r="I1501" s="2">
        <v>2611</v>
      </c>
      <c r="J1501" s="2">
        <f t="shared" si="190"/>
        <v>24336</v>
      </c>
      <c r="K1501" s="2">
        <f t="shared" si="191"/>
        <v>24336</v>
      </c>
      <c r="L1501" s="2">
        <f t="shared" si="192"/>
        <v>24336</v>
      </c>
      <c r="M1501" s="2">
        <f t="shared" si="193"/>
        <v>24336</v>
      </c>
      <c r="N1501" s="2">
        <f t="shared" si="194"/>
        <v>24336</v>
      </c>
      <c r="O1501" s="96">
        <f t="shared" si="194"/>
        <v>24336</v>
      </c>
      <c r="P1501" s="2"/>
    </row>
    <row r="1502" spans="1:16" hidden="1" x14ac:dyDescent="0.2">
      <c r="A1502">
        <v>10413</v>
      </c>
      <c r="B1502">
        <v>1985</v>
      </c>
      <c r="C1502" s="47">
        <f t="shared" ca="1" si="188"/>
        <v>39</v>
      </c>
      <c r="D1502" s="2" t="s">
        <v>23</v>
      </c>
      <c r="E1502" s="2" t="s">
        <v>28</v>
      </c>
      <c r="F1502" s="2" t="s">
        <v>2085</v>
      </c>
      <c r="G1502" s="4" t="str">
        <f t="shared" si="195"/>
        <v>44,503.00</v>
      </c>
      <c r="H1502" s="32">
        <f t="shared" si="189"/>
        <v>44503</v>
      </c>
      <c r="I1502" s="2">
        <v>916</v>
      </c>
      <c r="J1502" s="2">
        <f t="shared" si="190"/>
        <v>44503</v>
      </c>
      <c r="K1502" s="2">
        <f t="shared" si="191"/>
        <v>44503</v>
      </c>
      <c r="L1502" s="2">
        <f t="shared" si="192"/>
        <v>44503</v>
      </c>
      <c r="M1502" s="2">
        <f t="shared" si="193"/>
        <v>44503</v>
      </c>
      <c r="N1502" s="2">
        <f t="shared" si="194"/>
        <v>44503</v>
      </c>
      <c r="O1502" s="96">
        <f t="shared" si="194"/>
        <v>44503</v>
      </c>
      <c r="P1502" s="2"/>
    </row>
    <row r="1503" spans="1:16" hidden="1" x14ac:dyDescent="0.2">
      <c r="A1503">
        <v>3696</v>
      </c>
      <c r="B1503">
        <v>1966</v>
      </c>
      <c r="C1503" s="47">
        <f t="shared" ca="1" si="188"/>
        <v>58</v>
      </c>
      <c r="D1503" s="2" t="s">
        <v>40</v>
      </c>
      <c r="E1503" s="2" t="s">
        <v>28</v>
      </c>
      <c r="F1503" s="2" t="s">
        <v>2087</v>
      </c>
      <c r="G1503" s="4" t="str">
        <f t="shared" si="195"/>
        <v>66,582.00</v>
      </c>
      <c r="H1503" s="32">
        <f t="shared" si="189"/>
        <v>66582</v>
      </c>
      <c r="I1503" s="2">
        <v>10413</v>
      </c>
      <c r="J1503" s="2">
        <f t="shared" si="190"/>
        <v>66582</v>
      </c>
      <c r="K1503" s="2">
        <f t="shared" si="191"/>
        <v>66582</v>
      </c>
      <c r="L1503" s="2">
        <f t="shared" si="192"/>
        <v>66582</v>
      </c>
      <c r="M1503" s="2">
        <f t="shared" si="193"/>
        <v>66582</v>
      </c>
      <c r="N1503" s="2">
        <f t="shared" si="194"/>
        <v>66582</v>
      </c>
      <c r="O1503" s="96">
        <f t="shared" si="194"/>
        <v>66582</v>
      </c>
      <c r="P1503" s="2"/>
    </row>
    <row r="1504" spans="1:16" hidden="1" x14ac:dyDescent="0.2">
      <c r="A1504">
        <v>304</v>
      </c>
      <c r="B1504">
        <v>1982</v>
      </c>
      <c r="C1504" s="47">
        <f t="shared" ca="1" si="188"/>
        <v>42</v>
      </c>
      <c r="D1504" s="2" t="s">
        <v>23</v>
      </c>
      <c r="E1504" s="2" t="s">
        <v>28</v>
      </c>
      <c r="F1504" s="2" t="s">
        <v>2093</v>
      </c>
      <c r="G1504" s="4" t="str">
        <f t="shared" si="195"/>
        <v>42,373.00</v>
      </c>
      <c r="H1504" s="32">
        <f t="shared" si="189"/>
        <v>42373</v>
      </c>
      <c r="I1504" s="2">
        <v>3696</v>
      </c>
      <c r="J1504" s="2">
        <f t="shared" si="190"/>
        <v>42373</v>
      </c>
      <c r="K1504" s="2">
        <f t="shared" si="191"/>
        <v>42373</v>
      </c>
      <c r="L1504" s="2">
        <f t="shared" si="192"/>
        <v>42373</v>
      </c>
      <c r="M1504" s="2">
        <f t="shared" si="193"/>
        <v>42373</v>
      </c>
      <c r="N1504" s="2">
        <f t="shared" si="194"/>
        <v>42373</v>
      </c>
      <c r="O1504" s="96">
        <f t="shared" si="194"/>
        <v>42373</v>
      </c>
      <c r="P1504" s="2"/>
    </row>
    <row r="1505" spans="1:16" hidden="1" x14ac:dyDescent="0.2">
      <c r="A1505">
        <v>5113</v>
      </c>
      <c r="B1505">
        <v>1972</v>
      </c>
      <c r="C1505" s="47">
        <f t="shared" ca="1" si="188"/>
        <v>52</v>
      </c>
      <c r="D1505" s="2" t="s">
        <v>23</v>
      </c>
      <c r="E1505" s="2" t="s">
        <v>28</v>
      </c>
      <c r="F1505" s="2" t="s">
        <v>2094</v>
      </c>
      <c r="G1505" s="4" t="str">
        <f t="shared" si="195"/>
        <v>57,537.00</v>
      </c>
      <c r="H1505" s="32">
        <f t="shared" si="189"/>
        <v>57537</v>
      </c>
      <c r="I1505" s="2">
        <v>304</v>
      </c>
      <c r="J1505" s="2">
        <f t="shared" si="190"/>
        <v>57537</v>
      </c>
      <c r="K1505" s="2">
        <f t="shared" si="191"/>
        <v>57537</v>
      </c>
      <c r="L1505" s="2">
        <f t="shared" si="192"/>
        <v>57537</v>
      </c>
      <c r="M1505" s="2">
        <f t="shared" si="193"/>
        <v>57537</v>
      </c>
      <c r="N1505" s="2">
        <f t="shared" si="194"/>
        <v>57537</v>
      </c>
      <c r="O1505" s="96">
        <f t="shared" si="194"/>
        <v>57537</v>
      </c>
      <c r="P1505" s="2"/>
    </row>
    <row r="1506" spans="1:16" hidden="1" x14ac:dyDescent="0.2">
      <c r="A1506">
        <v>4597</v>
      </c>
      <c r="B1506">
        <v>1971</v>
      </c>
      <c r="C1506" s="47">
        <f t="shared" ca="1" si="188"/>
        <v>53</v>
      </c>
      <c r="D1506" s="2" t="s">
        <v>53</v>
      </c>
      <c r="E1506" s="2" t="s">
        <v>28</v>
      </c>
      <c r="F1506" s="2" t="s">
        <v>2118</v>
      </c>
      <c r="G1506" s="4" t="str">
        <f t="shared" si="195"/>
        <v>70,379.00</v>
      </c>
      <c r="H1506" s="32">
        <f t="shared" si="189"/>
        <v>70379</v>
      </c>
      <c r="I1506" s="2">
        <v>5113</v>
      </c>
      <c r="J1506" s="2">
        <f t="shared" si="190"/>
        <v>70379</v>
      </c>
      <c r="K1506" s="2">
        <f t="shared" si="191"/>
        <v>70379</v>
      </c>
      <c r="L1506" s="2">
        <f t="shared" si="192"/>
        <v>70379</v>
      </c>
      <c r="M1506" s="2">
        <f t="shared" si="193"/>
        <v>70379</v>
      </c>
      <c r="N1506" s="2">
        <f t="shared" si="194"/>
        <v>70379</v>
      </c>
      <c r="O1506" s="96">
        <f t="shared" si="194"/>
        <v>70379</v>
      </c>
      <c r="P1506" s="2"/>
    </row>
    <row r="1507" spans="1:16" hidden="1" x14ac:dyDescent="0.2">
      <c r="A1507">
        <v>675</v>
      </c>
      <c r="B1507">
        <v>1974</v>
      </c>
      <c r="C1507" s="47">
        <f t="shared" ca="1" si="188"/>
        <v>50</v>
      </c>
      <c r="D1507" s="2" t="s">
        <v>53</v>
      </c>
      <c r="E1507" s="2" t="s">
        <v>28</v>
      </c>
      <c r="F1507" s="2" t="s">
        <v>2121</v>
      </c>
      <c r="G1507" s="4" t="str">
        <f t="shared" si="195"/>
        <v>58,217.00</v>
      </c>
      <c r="H1507" s="32">
        <f t="shared" si="189"/>
        <v>58217</v>
      </c>
      <c r="I1507" s="2">
        <v>4597</v>
      </c>
      <c r="J1507" s="2">
        <f t="shared" si="190"/>
        <v>58217</v>
      </c>
      <c r="K1507" s="2">
        <f t="shared" si="191"/>
        <v>58217</v>
      </c>
      <c r="L1507" s="2">
        <f t="shared" si="192"/>
        <v>58217</v>
      </c>
      <c r="M1507" s="2">
        <f t="shared" si="193"/>
        <v>58217</v>
      </c>
      <c r="N1507" s="2">
        <f t="shared" si="194"/>
        <v>58217</v>
      </c>
      <c r="O1507" s="96">
        <f t="shared" si="194"/>
        <v>58217</v>
      </c>
      <c r="P1507" s="2"/>
    </row>
    <row r="1508" spans="1:16" hidden="1" x14ac:dyDescent="0.2">
      <c r="A1508">
        <v>4483</v>
      </c>
      <c r="B1508">
        <v>1994</v>
      </c>
      <c r="C1508" s="47">
        <f t="shared" ca="1" si="188"/>
        <v>30</v>
      </c>
      <c r="D1508" s="2" t="s">
        <v>23</v>
      </c>
      <c r="E1508" s="2" t="s">
        <v>28</v>
      </c>
      <c r="F1508" s="2" t="s">
        <v>2124</v>
      </c>
      <c r="G1508" s="4" t="str">
        <f t="shared" si="195"/>
        <v>91,249.00</v>
      </c>
      <c r="H1508" s="32">
        <f t="shared" si="189"/>
        <v>91249</v>
      </c>
      <c r="I1508" s="2">
        <v>675</v>
      </c>
      <c r="J1508" s="2">
        <f t="shared" si="190"/>
        <v>91249</v>
      </c>
      <c r="K1508" s="2">
        <f t="shared" si="191"/>
        <v>91249</v>
      </c>
      <c r="L1508" s="2">
        <f t="shared" si="192"/>
        <v>91249</v>
      </c>
      <c r="M1508" s="2">
        <f t="shared" si="193"/>
        <v>91249</v>
      </c>
      <c r="N1508" s="2">
        <f t="shared" si="194"/>
        <v>91249</v>
      </c>
      <c r="O1508" s="96">
        <f t="shared" si="194"/>
        <v>91249</v>
      </c>
      <c r="P1508" s="2"/>
    </row>
    <row r="1509" spans="1:16" hidden="1" x14ac:dyDescent="0.2">
      <c r="A1509">
        <v>1502</v>
      </c>
      <c r="B1509">
        <v>1984</v>
      </c>
      <c r="C1509" s="47">
        <f t="shared" ca="1" si="188"/>
        <v>40</v>
      </c>
      <c r="D1509" s="2" t="s">
        <v>23</v>
      </c>
      <c r="E1509" s="2" t="s">
        <v>28</v>
      </c>
      <c r="F1509" s="2" t="s">
        <v>2130</v>
      </c>
      <c r="G1509" s="4" t="str">
        <f t="shared" si="195"/>
        <v>77,457.00</v>
      </c>
      <c r="H1509" s="32">
        <f t="shared" si="189"/>
        <v>77457</v>
      </c>
      <c r="I1509" s="2">
        <v>4483</v>
      </c>
      <c r="J1509" s="2">
        <f t="shared" si="190"/>
        <v>77457</v>
      </c>
      <c r="K1509" s="2">
        <f t="shared" si="191"/>
        <v>77457</v>
      </c>
      <c r="L1509" s="2">
        <f t="shared" si="192"/>
        <v>77457</v>
      </c>
      <c r="M1509" s="2">
        <f t="shared" si="193"/>
        <v>77457</v>
      </c>
      <c r="N1509" s="2">
        <f t="shared" si="194"/>
        <v>77457</v>
      </c>
      <c r="O1509" s="96">
        <f t="shared" si="194"/>
        <v>77457</v>
      </c>
      <c r="P1509" s="2"/>
    </row>
    <row r="1510" spans="1:16" hidden="1" x14ac:dyDescent="0.2">
      <c r="A1510">
        <v>736</v>
      </c>
      <c r="B1510">
        <v>1984</v>
      </c>
      <c r="C1510" s="47">
        <f t="shared" ca="1" si="188"/>
        <v>40</v>
      </c>
      <c r="D1510" s="2" t="s">
        <v>23</v>
      </c>
      <c r="E1510" s="2" t="s">
        <v>28</v>
      </c>
      <c r="F1510" s="2" t="s">
        <v>2131</v>
      </c>
      <c r="G1510" s="4" t="str">
        <f t="shared" si="195"/>
        <v>80,695.00</v>
      </c>
      <c r="H1510" s="32">
        <f t="shared" si="189"/>
        <v>80695</v>
      </c>
      <c r="I1510" s="2">
        <v>1502</v>
      </c>
      <c r="J1510" s="2">
        <f t="shared" si="190"/>
        <v>80695</v>
      </c>
      <c r="K1510" s="2">
        <f t="shared" si="191"/>
        <v>80695</v>
      </c>
      <c r="L1510" s="2">
        <f t="shared" si="192"/>
        <v>80695</v>
      </c>
      <c r="M1510" s="2">
        <f t="shared" si="193"/>
        <v>80695</v>
      </c>
      <c r="N1510" s="2">
        <f t="shared" si="194"/>
        <v>80695</v>
      </c>
      <c r="O1510" s="96">
        <f t="shared" si="194"/>
        <v>80695</v>
      </c>
      <c r="P1510" s="2"/>
    </row>
    <row r="1511" spans="1:16" hidden="1" x14ac:dyDescent="0.2">
      <c r="A1511">
        <v>4487</v>
      </c>
      <c r="B1511">
        <v>1970</v>
      </c>
      <c r="C1511" s="47">
        <f t="shared" ca="1" si="188"/>
        <v>54</v>
      </c>
      <c r="D1511" s="2" t="s">
        <v>40</v>
      </c>
      <c r="E1511" s="2" t="s">
        <v>28</v>
      </c>
      <c r="F1511" s="2" t="s">
        <v>2145</v>
      </c>
      <c r="G1511" s="4" t="str">
        <f t="shared" si="195"/>
        <v>71,466.00</v>
      </c>
      <c r="H1511" s="32">
        <f t="shared" si="189"/>
        <v>71466</v>
      </c>
      <c r="I1511" s="2">
        <v>736</v>
      </c>
      <c r="J1511" s="2">
        <f t="shared" si="190"/>
        <v>71466</v>
      </c>
      <c r="K1511" s="2">
        <f t="shared" si="191"/>
        <v>71466</v>
      </c>
      <c r="L1511" s="2">
        <f t="shared" si="192"/>
        <v>71466</v>
      </c>
      <c r="M1511" s="2">
        <f t="shared" si="193"/>
        <v>71466</v>
      </c>
      <c r="N1511" s="2">
        <f t="shared" si="194"/>
        <v>71466</v>
      </c>
      <c r="O1511" s="96">
        <f t="shared" si="194"/>
        <v>71466</v>
      </c>
      <c r="P1511" s="2"/>
    </row>
    <row r="1512" spans="1:16" hidden="1" x14ac:dyDescent="0.2">
      <c r="A1512">
        <v>3412</v>
      </c>
      <c r="B1512">
        <v>1952</v>
      </c>
      <c r="C1512" s="47">
        <f t="shared" ca="1" si="188"/>
        <v>72</v>
      </c>
      <c r="D1512" s="2" t="s">
        <v>40</v>
      </c>
      <c r="E1512" s="2" t="s">
        <v>28</v>
      </c>
      <c r="F1512" s="2" t="s">
        <v>1150</v>
      </c>
      <c r="G1512" s="4" t="str">
        <f t="shared" si="195"/>
        <v>46,734.00</v>
      </c>
      <c r="H1512" s="32">
        <f t="shared" si="189"/>
        <v>46734</v>
      </c>
      <c r="I1512" s="2">
        <v>4487</v>
      </c>
      <c r="J1512" s="2">
        <f t="shared" si="190"/>
        <v>46734</v>
      </c>
      <c r="K1512" s="2">
        <f t="shared" si="191"/>
        <v>46734</v>
      </c>
      <c r="L1512" s="2">
        <f t="shared" si="192"/>
        <v>46734</v>
      </c>
      <c r="M1512" s="2">
        <f t="shared" si="193"/>
        <v>46734</v>
      </c>
      <c r="N1512" s="2">
        <f t="shared" si="194"/>
        <v>46734</v>
      </c>
      <c r="O1512" s="96">
        <f t="shared" si="194"/>
        <v>46734</v>
      </c>
      <c r="P1512" s="2"/>
    </row>
    <row r="1513" spans="1:16" hidden="1" x14ac:dyDescent="0.2">
      <c r="A1513" s="6">
        <v>1744</v>
      </c>
      <c r="B1513" s="6">
        <v>1966</v>
      </c>
      <c r="C1513" s="48">
        <f t="shared" ca="1" si="188"/>
        <v>58</v>
      </c>
      <c r="D1513" s="5" t="s">
        <v>118</v>
      </c>
      <c r="E1513" s="5" t="s">
        <v>28</v>
      </c>
      <c r="F1513" s="5" t="s">
        <v>2161</v>
      </c>
      <c r="G1513" s="45" t="str">
        <f t="shared" si="195"/>
        <v>14,906.00</v>
      </c>
      <c r="H1513" s="46">
        <f t="shared" si="189"/>
        <v>14906</v>
      </c>
      <c r="I1513" s="2">
        <v>3412</v>
      </c>
      <c r="J1513" s="2">
        <f t="shared" si="190"/>
        <v>14906</v>
      </c>
      <c r="K1513" s="2">
        <f t="shared" si="191"/>
        <v>14906</v>
      </c>
      <c r="L1513" s="2">
        <f t="shared" si="192"/>
        <v>14906</v>
      </c>
      <c r="M1513" s="2">
        <f t="shared" si="193"/>
        <v>14906</v>
      </c>
      <c r="N1513" s="2">
        <f t="shared" si="194"/>
        <v>14906</v>
      </c>
      <c r="O1513" s="96">
        <f t="shared" si="194"/>
        <v>14906</v>
      </c>
      <c r="P1513" s="2"/>
    </row>
    <row r="1514" spans="1:16" hidden="1" x14ac:dyDescent="0.2">
      <c r="A1514">
        <v>5837</v>
      </c>
      <c r="B1514">
        <v>1968</v>
      </c>
      <c r="C1514" s="47">
        <f t="shared" ca="1" si="188"/>
        <v>56</v>
      </c>
      <c r="D1514" s="2" t="s">
        <v>43</v>
      </c>
      <c r="E1514" s="2" t="s">
        <v>28</v>
      </c>
      <c r="F1514" s="2" t="s">
        <v>2162</v>
      </c>
      <c r="G1514" s="4" t="str">
        <f t="shared" si="195"/>
        <v>33,812.00</v>
      </c>
      <c r="H1514" s="32">
        <f t="shared" si="189"/>
        <v>33812</v>
      </c>
      <c r="I1514" s="2">
        <v>1744</v>
      </c>
      <c r="J1514" s="2">
        <f t="shared" si="190"/>
        <v>33812</v>
      </c>
      <c r="K1514" s="2">
        <f t="shared" si="191"/>
        <v>33812</v>
      </c>
      <c r="L1514" s="2">
        <f t="shared" si="192"/>
        <v>33812</v>
      </c>
      <c r="M1514" s="2">
        <f t="shared" si="193"/>
        <v>33812</v>
      </c>
      <c r="N1514" s="2">
        <f t="shared" si="194"/>
        <v>33812</v>
      </c>
      <c r="O1514" s="96">
        <f t="shared" si="194"/>
        <v>33812</v>
      </c>
      <c r="P1514" s="2"/>
    </row>
    <row r="1515" spans="1:16" hidden="1" x14ac:dyDescent="0.2">
      <c r="A1515">
        <v>3422</v>
      </c>
      <c r="B1515">
        <v>1976</v>
      </c>
      <c r="C1515" s="47">
        <f t="shared" ca="1" si="188"/>
        <v>48</v>
      </c>
      <c r="D1515" s="2" t="s">
        <v>53</v>
      </c>
      <c r="E1515" s="2" t="s">
        <v>28</v>
      </c>
      <c r="F1515" s="2" t="s">
        <v>2163</v>
      </c>
      <c r="G1515" s="4" t="str">
        <f t="shared" si="195"/>
        <v>46,098.00</v>
      </c>
      <c r="H1515" s="32">
        <f t="shared" si="189"/>
        <v>46098</v>
      </c>
      <c r="I1515" s="2">
        <v>5837</v>
      </c>
      <c r="J1515" s="2">
        <f t="shared" si="190"/>
        <v>46098</v>
      </c>
      <c r="K1515" s="2">
        <f t="shared" si="191"/>
        <v>46098</v>
      </c>
      <c r="L1515" s="2">
        <f t="shared" si="192"/>
        <v>46098</v>
      </c>
      <c r="M1515" s="2">
        <f t="shared" si="193"/>
        <v>46098</v>
      </c>
      <c r="N1515" s="2">
        <f t="shared" si="194"/>
        <v>46098</v>
      </c>
      <c r="O1515" s="96">
        <f t="shared" si="194"/>
        <v>46098</v>
      </c>
      <c r="P1515" s="2"/>
    </row>
    <row r="1516" spans="1:16" hidden="1" x14ac:dyDescent="0.2">
      <c r="A1516">
        <v>7462</v>
      </c>
      <c r="B1516">
        <v>1955</v>
      </c>
      <c r="C1516" s="47">
        <f t="shared" ca="1" si="188"/>
        <v>69</v>
      </c>
      <c r="D1516" s="2" t="s">
        <v>53</v>
      </c>
      <c r="E1516" s="2" t="s">
        <v>28</v>
      </c>
      <c r="F1516" s="2" t="s">
        <v>2163</v>
      </c>
      <c r="G1516" s="4" t="str">
        <f t="shared" si="195"/>
        <v>46,098.00</v>
      </c>
      <c r="H1516" s="32">
        <f t="shared" si="189"/>
        <v>46098</v>
      </c>
      <c r="I1516" s="2">
        <v>3422</v>
      </c>
      <c r="J1516" s="2">
        <f t="shared" si="190"/>
        <v>46098</v>
      </c>
      <c r="K1516" s="2">
        <f t="shared" si="191"/>
        <v>46098</v>
      </c>
      <c r="L1516" s="2">
        <f t="shared" si="192"/>
        <v>46098</v>
      </c>
      <c r="M1516" s="2">
        <f t="shared" si="193"/>
        <v>46098</v>
      </c>
      <c r="N1516" s="2">
        <f t="shared" si="194"/>
        <v>46098</v>
      </c>
      <c r="O1516" s="96">
        <f t="shared" si="194"/>
        <v>46098</v>
      </c>
      <c r="P1516" s="2"/>
    </row>
    <row r="1517" spans="1:16" hidden="1" x14ac:dyDescent="0.2">
      <c r="A1517">
        <v>10702</v>
      </c>
      <c r="B1517">
        <v>1985</v>
      </c>
      <c r="C1517" s="47">
        <f t="shared" ca="1" si="188"/>
        <v>39</v>
      </c>
      <c r="D1517" s="2" t="s">
        <v>53</v>
      </c>
      <c r="E1517" s="2" t="s">
        <v>28</v>
      </c>
      <c r="F1517" s="2" t="s">
        <v>2163</v>
      </c>
      <c r="G1517" s="4" t="str">
        <f t="shared" si="195"/>
        <v>46,098.00</v>
      </c>
      <c r="H1517" s="32">
        <f t="shared" si="189"/>
        <v>46098</v>
      </c>
      <c r="I1517" s="2">
        <v>7462</v>
      </c>
      <c r="J1517" s="2">
        <f t="shared" si="190"/>
        <v>46098</v>
      </c>
      <c r="K1517" s="2">
        <f t="shared" si="191"/>
        <v>46098</v>
      </c>
      <c r="L1517" s="2">
        <f t="shared" si="192"/>
        <v>46098</v>
      </c>
      <c r="M1517" s="2">
        <f t="shared" si="193"/>
        <v>46098</v>
      </c>
      <c r="N1517" s="2">
        <f t="shared" si="194"/>
        <v>46098</v>
      </c>
      <c r="O1517" s="96">
        <f t="shared" si="194"/>
        <v>46098</v>
      </c>
      <c r="P1517" s="2"/>
    </row>
    <row r="1518" spans="1:16" hidden="1" x14ac:dyDescent="0.2">
      <c r="A1518">
        <v>2115</v>
      </c>
      <c r="B1518">
        <v>1958</v>
      </c>
      <c r="C1518" s="47">
        <f t="shared" ca="1" si="188"/>
        <v>66</v>
      </c>
      <c r="D1518" s="2" t="s">
        <v>43</v>
      </c>
      <c r="E1518" s="2" t="s">
        <v>28</v>
      </c>
      <c r="F1518" s="2" t="s">
        <v>2166</v>
      </c>
      <c r="G1518" s="4" t="str">
        <f t="shared" si="195"/>
        <v>39,548.00</v>
      </c>
      <c r="H1518" s="32">
        <f t="shared" si="189"/>
        <v>39548</v>
      </c>
      <c r="I1518" s="2">
        <v>10702</v>
      </c>
      <c r="J1518" s="2">
        <f t="shared" si="190"/>
        <v>39548</v>
      </c>
      <c r="K1518" s="2">
        <f t="shared" si="191"/>
        <v>39548</v>
      </c>
      <c r="L1518" s="2">
        <f t="shared" si="192"/>
        <v>39548</v>
      </c>
      <c r="M1518" s="2">
        <f t="shared" si="193"/>
        <v>39548</v>
      </c>
      <c r="N1518" s="2">
        <f t="shared" si="194"/>
        <v>39548</v>
      </c>
      <c r="O1518" s="96">
        <f t="shared" si="194"/>
        <v>39548</v>
      </c>
      <c r="P1518" s="2"/>
    </row>
    <row r="1519" spans="1:16" hidden="1" x14ac:dyDescent="0.2">
      <c r="A1519">
        <v>4138</v>
      </c>
      <c r="B1519">
        <v>1963</v>
      </c>
      <c r="C1519" s="47">
        <f t="shared" ca="1" si="188"/>
        <v>61</v>
      </c>
      <c r="D1519" s="2" t="s">
        <v>23</v>
      </c>
      <c r="E1519" s="2" t="s">
        <v>28</v>
      </c>
      <c r="F1519" s="2" t="s">
        <v>2168</v>
      </c>
      <c r="G1519" s="4" t="str">
        <f t="shared" si="195"/>
        <v>81,246.00</v>
      </c>
      <c r="H1519" s="32">
        <f t="shared" si="189"/>
        <v>81246</v>
      </c>
      <c r="I1519" s="2">
        <v>2115</v>
      </c>
      <c r="J1519" s="2">
        <f t="shared" si="190"/>
        <v>81246</v>
      </c>
      <c r="K1519" s="2">
        <f t="shared" si="191"/>
        <v>81246</v>
      </c>
      <c r="L1519" s="2">
        <f t="shared" si="192"/>
        <v>81246</v>
      </c>
      <c r="M1519" s="2">
        <f t="shared" si="193"/>
        <v>81246</v>
      </c>
      <c r="N1519" s="2">
        <f t="shared" si="194"/>
        <v>81246</v>
      </c>
      <c r="O1519" s="96">
        <f t="shared" si="194"/>
        <v>81246</v>
      </c>
      <c r="P1519" s="2"/>
    </row>
    <row r="1520" spans="1:16" hidden="1" x14ac:dyDescent="0.2">
      <c r="A1520">
        <v>11091</v>
      </c>
      <c r="B1520">
        <v>1954</v>
      </c>
      <c r="C1520" s="47">
        <f t="shared" ca="1" si="188"/>
        <v>70</v>
      </c>
      <c r="D1520" s="2" t="s">
        <v>53</v>
      </c>
      <c r="E1520" s="2" t="s">
        <v>28</v>
      </c>
      <c r="F1520" s="2" t="s">
        <v>2172</v>
      </c>
      <c r="G1520" s="4" t="str">
        <f t="shared" si="195"/>
        <v>59,247.00</v>
      </c>
      <c r="H1520" s="32">
        <f t="shared" si="189"/>
        <v>59247</v>
      </c>
      <c r="I1520" s="2">
        <v>4138</v>
      </c>
      <c r="J1520" s="2">
        <f t="shared" si="190"/>
        <v>59247</v>
      </c>
      <c r="K1520" s="2">
        <f t="shared" si="191"/>
        <v>59247</v>
      </c>
      <c r="L1520" s="2">
        <f t="shared" si="192"/>
        <v>59247</v>
      </c>
      <c r="M1520" s="2">
        <f t="shared" si="193"/>
        <v>59247</v>
      </c>
      <c r="N1520" s="2">
        <f t="shared" si="194"/>
        <v>59247</v>
      </c>
      <c r="O1520" s="96">
        <f t="shared" si="194"/>
        <v>59247</v>
      </c>
      <c r="P1520" s="2"/>
    </row>
    <row r="1521" spans="1:16" hidden="1" x14ac:dyDescent="0.2">
      <c r="A1521">
        <v>7712</v>
      </c>
      <c r="B1521">
        <v>1947</v>
      </c>
      <c r="C1521" s="47">
        <f t="shared" ca="1" si="188"/>
        <v>77</v>
      </c>
      <c r="D1521" s="2" t="s">
        <v>23</v>
      </c>
      <c r="E1521" s="2" t="s">
        <v>28</v>
      </c>
      <c r="F1521" s="2" t="s">
        <v>2173</v>
      </c>
      <c r="G1521" s="4" t="str">
        <f t="shared" si="195"/>
        <v>25,930.00</v>
      </c>
      <c r="H1521" s="32">
        <f t="shared" si="189"/>
        <v>25930</v>
      </c>
      <c r="I1521" s="2">
        <v>11091</v>
      </c>
      <c r="J1521" s="2">
        <f t="shared" si="190"/>
        <v>25930</v>
      </c>
      <c r="K1521" s="2">
        <f t="shared" si="191"/>
        <v>25930</v>
      </c>
      <c r="L1521" s="2">
        <f t="shared" si="192"/>
        <v>25930</v>
      </c>
      <c r="M1521" s="2">
        <f t="shared" si="193"/>
        <v>25930</v>
      </c>
      <c r="N1521" s="2">
        <f t="shared" si="194"/>
        <v>25930</v>
      </c>
      <c r="O1521" s="96">
        <f t="shared" si="194"/>
        <v>25930</v>
      </c>
      <c r="P1521" s="2"/>
    </row>
    <row r="1522" spans="1:16" hidden="1" x14ac:dyDescent="0.2">
      <c r="A1522">
        <v>3535</v>
      </c>
      <c r="B1522">
        <v>1966</v>
      </c>
      <c r="C1522" s="47">
        <f t="shared" ca="1" si="188"/>
        <v>58</v>
      </c>
      <c r="D1522" s="2" t="s">
        <v>23</v>
      </c>
      <c r="E1522" s="2" t="s">
        <v>28</v>
      </c>
      <c r="F1522" s="2" t="s">
        <v>2182</v>
      </c>
      <c r="G1522" s="4" t="str">
        <f t="shared" si="195"/>
        <v>72,228.00</v>
      </c>
      <c r="H1522" s="32">
        <f t="shared" si="189"/>
        <v>72228</v>
      </c>
      <c r="I1522" s="2">
        <v>7712</v>
      </c>
      <c r="J1522" s="2">
        <f t="shared" si="190"/>
        <v>72228</v>
      </c>
      <c r="K1522" s="2">
        <f t="shared" si="191"/>
        <v>72228</v>
      </c>
      <c r="L1522" s="2">
        <f t="shared" si="192"/>
        <v>72228</v>
      </c>
      <c r="M1522" s="2">
        <f t="shared" si="193"/>
        <v>72228</v>
      </c>
      <c r="N1522" s="2">
        <f t="shared" si="194"/>
        <v>72228</v>
      </c>
      <c r="O1522" s="96">
        <f t="shared" si="194"/>
        <v>72228</v>
      </c>
      <c r="P1522" s="2"/>
    </row>
    <row r="1523" spans="1:16" hidden="1" x14ac:dyDescent="0.2">
      <c r="A1523">
        <v>5899</v>
      </c>
      <c r="B1523">
        <v>1951</v>
      </c>
      <c r="C1523" s="47">
        <f t="shared" ca="1" si="188"/>
        <v>73</v>
      </c>
      <c r="D1523" s="2" t="s">
        <v>40</v>
      </c>
      <c r="E1523" s="2" t="s">
        <v>28</v>
      </c>
      <c r="F1523" s="2" t="s">
        <v>2184</v>
      </c>
      <c r="G1523" s="4" t="str">
        <f t="shared" si="195"/>
        <v>46,231.00</v>
      </c>
      <c r="H1523" s="32">
        <f t="shared" si="189"/>
        <v>46231</v>
      </c>
      <c r="I1523" s="2">
        <v>3535</v>
      </c>
      <c r="J1523" s="2">
        <f t="shared" si="190"/>
        <v>46231</v>
      </c>
      <c r="K1523" s="2">
        <f t="shared" si="191"/>
        <v>46231</v>
      </c>
      <c r="L1523" s="2">
        <f t="shared" si="192"/>
        <v>46231</v>
      </c>
      <c r="M1523" s="2">
        <f t="shared" si="193"/>
        <v>46231</v>
      </c>
      <c r="N1523" s="2">
        <f t="shared" si="194"/>
        <v>46231</v>
      </c>
      <c r="O1523" s="96">
        <f t="shared" si="194"/>
        <v>46231</v>
      </c>
      <c r="P1523" s="2"/>
    </row>
    <row r="1524" spans="1:16" hidden="1" x14ac:dyDescent="0.2">
      <c r="A1524">
        <v>8749</v>
      </c>
      <c r="B1524">
        <v>1985</v>
      </c>
      <c r="C1524" s="47">
        <f t="shared" ca="1" si="188"/>
        <v>39</v>
      </c>
      <c r="D1524" s="2" t="s">
        <v>23</v>
      </c>
      <c r="E1524" s="2" t="s">
        <v>28</v>
      </c>
      <c r="F1524" s="2" t="s">
        <v>2187</v>
      </c>
      <c r="G1524" s="4" t="str">
        <f t="shared" si="195"/>
        <v>29,760.00</v>
      </c>
      <c r="H1524" s="32">
        <f t="shared" si="189"/>
        <v>29760</v>
      </c>
      <c r="I1524" s="2">
        <v>5899</v>
      </c>
      <c r="J1524" s="2">
        <f t="shared" si="190"/>
        <v>29760</v>
      </c>
      <c r="K1524" s="2">
        <f t="shared" si="191"/>
        <v>29760</v>
      </c>
      <c r="L1524" s="2">
        <f t="shared" si="192"/>
        <v>29760</v>
      </c>
      <c r="M1524" s="2">
        <f t="shared" si="193"/>
        <v>29760</v>
      </c>
      <c r="N1524" s="2">
        <f t="shared" si="194"/>
        <v>29760</v>
      </c>
      <c r="O1524" s="96">
        <f t="shared" si="194"/>
        <v>29760</v>
      </c>
      <c r="P1524" s="2"/>
    </row>
    <row r="1525" spans="1:16" hidden="1" x14ac:dyDescent="0.2">
      <c r="A1525">
        <v>10955</v>
      </c>
      <c r="B1525">
        <v>1965</v>
      </c>
      <c r="C1525" s="47">
        <f t="shared" ca="1" si="188"/>
        <v>59</v>
      </c>
      <c r="D1525" s="2" t="s">
        <v>23</v>
      </c>
      <c r="E1525" s="2" t="s">
        <v>28</v>
      </c>
      <c r="F1525" s="2" t="s">
        <v>2187</v>
      </c>
      <c r="G1525" s="4" t="str">
        <f t="shared" si="195"/>
        <v>29,760.00</v>
      </c>
      <c r="H1525" s="32">
        <f t="shared" si="189"/>
        <v>29760</v>
      </c>
      <c r="I1525" s="2">
        <v>8749</v>
      </c>
      <c r="J1525" s="2">
        <f t="shared" si="190"/>
        <v>29760</v>
      </c>
      <c r="K1525" s="2">
        <f t="shared" si="191"/>
        <v>29760</v>
      </c>
      <c r="L1525" s="2">
        <f t="shared" si="192"/>
        <v>29760</v>
      </c>
      <c r="M1525" s="2">
        <f t="shared" si="193"/>
        <v>29760</v>
      </c>
      <c r="N1525" s="2">
        <f t="shared" si="194"/>
        <v>29760</v>
      </c>
      <c r="O1525" s="96">
        <f t="shared" si="194"/>
        <v>29760</v>
      </c>
      <c r="P1525" s="2"/>
    </row>
    <row r="1526" spans="1:16" hidden="1" x14ac:dyDescent="0.2">
      <c r="A1526">
        <v>9491</v>
      </c>
      <c r="B1526">
        <v>1985</v>
      </c>
      <c r="C1526" s="47">
        <f t="shared" ca="1" si="188"/>
        <v>39</v>
      </c>
      <c r="D1526" s="2" t="s">
        <v>23</v>
      </c>
      <c r="E1526" s="2" t="s">
        <v>28</v>
      </c>
      <c r="F1526" s="2" t="s">
        <v>2221</v>
      </c>
      <c r="G1526" s="4" t="str">
        <f t="shared" si="195"/>
        <v>18,589.00</v>
      </c>
      <c r="H1526" s="32">
        <f t="shared" si="189"/>
        <v>18589</v>
      </c>
      <c r="I1526" s="2">
        <v>10955</v>
      </c>
      <c r="J1526" s="2">
        <f t="shared" si="190"/>
        <v>18589</v>
      </c>
      <c r="K1526" s="2">
        <f t="shared" si="191"/>
        <v>18589</v>
      </c>
      <c r="L1526" s="2">
        <f t="shared" si="192"/>
        <v>18589</v>
      </c>
      <c r="M1526" s="2">
        <f t="shared" si="193"/>
        <v>18589</v>
      </c>
      <c r="N1526" s="2">
        <f t="shared" si="194"/>
        <v>18589</v>
      </c>
      <c r="O1526" s="96">
        <f t="shared" si="194"/>
        <v>18589</v>
      </c>
      <c r="P1526" s="2"/>
    </row>
    <row r="1527" spans="1:16" hidden="1" x14ac:dyDescent="0.2">
      <c r="A1527">
        <v>5286</v>
      </c>
      <c r="B1527">
        <v>1988</v>
      </c>
      <c r="C1527" s="47">
        <f t="shared" ca="1" si="188"/>
        <v>36</v>
      </c>
      <c r="D1527" s="2" t="s">
        <v>23</v>
      </c>
      <c r="E1527" s="2" t="s">
        <v>28</v>
      </c>
      <c r="F1527" s="2" t="s">
        <v>2224</v>
      </c>
      <c r="G1527" s="4" t="str">
        <f t="shared" si="195"/>
        <v>82,332.00</v>
      </c>
      <c r="H1527" s="32">
        <f t="shared" si="189"/>
        <v>82332</v>
      </c>
      <c r="I1527" s="2">
        <v>9491</v>
      </c>
      <c r="J1527" s="2">
        <f t="shared" si="190"/>
        <v>82332</v>
      </c>
      <c r="K1527" s="2">
        <f t="shared" si="191"/>
        <v>82332</v>
      </c>
      <c r="L1527" s="2">
        <f t="shared" si="192"/>
        <v>82332</v>
      </c>
      <c r="M1527" s="2">
        <f t="shared" si="193"/>
        <v>82332</v>
      </c>
      <c r="N1527" s="2">
        <f t="shared" si="194"/>
        <v>82332</v>
      </c>
      <c r="O1527" s="96">
        <f t="shared" si="194"/>
        <v>82332</v>
      </c>
      <c r="P1527" s="2"/>
    </row>
    <row r="1528" spans="1:16" hidden="1" x14ac:dyDescent="0.2">
      <c r="A1528">
        <v>3409</v>
      </c>
      <c r="B1528">
        <v>1985</v>
      </c>
      <c r="C1528" s="47">
        <f t="shared" ca="1" si="188"/>
        <v>39</v>
      </c>
      <c r="D1528" s="2" t="s">
        <v>40</v>
      </c>
      <c r="E1528" s="2" t="s">
        <v>28</v>
      </c>
      <c r="F1528" s="2" t="s">
        <v>2227</v>
      </c>
      <c r="G1528" s="4" t="str">
        <f t="shared" si="195"/>
        <v>90,933.00</v>
      </c>
      <c r="H1528" s="32">
        <f t="shared" si="189"/>
        <v>90933</v>
      </c>
      <c r="I1528" s="2">
        <v>5286</v>
      </c>
      <c r="J1528" s="2">
        <f t="shared" si="190"/>
        <v>90933</v>
      </c>
      <c r="K1528" s="2">
        <f t="shared" si="191"/>
        <v>90933</v>
      </c>
      <c r="L1528" s="2">
        <f t="shared" si="192"/>
        <v>90933</v>
      </c>
      <c r="M1528" s="2">
        <f t="shared" si="193"/>
        <v>90933</v>
      </c>
      <c r="N1528" s="2">
        <f t="shared" si="194"/>
        <v>90933</v>
      </c>
      <c r="O1528" s="96">
        <f t="shared" si="194"/>
        <v>90933</v>
      </c>
      <c r="P1528" s="2"/>
    </row>
    <row r="1529" spans="1:16" hidden="1" x14ac:dyDescent="0.2">
      <c r="A1529">
        <v>2544</v>
      </c>
      <c r="B1529">
        <v>1952</v>
      </c>
      <c r="C1529" s="47">
        <f t="shared" ca="1" si="188"/>
        <v>72</v>
      </c>
      <c r="D1529" s="2" t="s">
        <v>23</v>
      </c>
      <c r="E1529" s="2" t="s">
        <v>28</v>
      </c>
      <c r="F1529" s="2" t="s">
        <v>2240</v>
      </c>
      <c r="G1529" s="4" t="str">
        <f t="shared" si="195"/>
        <v>46,923.00</v>
      </c>
      <c r="H1529" s="32">
        <f t="shared" si="189"/>
        <v>46923</v>
      </c>
      <c r="I1529" s="2">
        <v>3409</v>
      </c>
      <c r="J1529" s="2">
        <f t="shared" si="190"/>
        <v>46923</v>
      </c>
      <c r="K1529" s="2">
        <f t="shared" si="191"/>
        <v>46923</v>
      </c>
      <c r="L1529" s="2">
        <f t="shared" si="192"/>
        <v>46923</v>
      </c>
      <c r="M1529" s="2">
        <f t="shared" si="193"/>
        <v>46923</v>
      </c>
      <c r="N1529" s="2">
        <f t="shared" si="194"/>
        <v>46923</v>
      </c>
      <c r="O1529" s="96">
        <f t="shared" si="194"/>
        <v>46923</v>
      </c>
      <c r="P1529" s="2"/>
    </row>
    <row r="1530" spans="1:16" hidden="1" x14ac:dyDescent="0.2">
      <c r="A1530">
        <v>2118</v>
      </c>
      <c r="B1530">
        <v>1965</v>
      </c>
      <c r="C1530" s="47">
        <f t="shared" ca="1" si="188"/>
        <v>59</v>
      </c>
      <c r="D1530" s="2" t="s">
        <v>40</v>
      </c>
      <c r="E1530" s="2" t="s">
        <v>28</v>
      </c>
      <c r="F1530" s="2" t="s">
        <v>2244</v>
      </c>
      <c r="G1530" s="4" t="str">
        <f t="shared" si="195"/>
        <v>39,190.00</v>
      </c>
      <c r="H1530" s="32">
        <f t="shared" si="189"/>
        <v>39190</v>
      </c>
      <c r="I1530" s="2">
        <v>2544</v>
      </c>
      <c r="J1530" s="2">
        <f t="shared" si="190"/>
        <v>39190</v>
      </c>
      <c r="K1530" s="2">
        <f t="shared" si="191"/>
        <v>39190</v>
      </c>
      <c r="L1530" s="2">
        <f t="shared" si="192"/>
        <v>39190</v>
      </c>
      <c r="M1530" s="2">
        <f t="shared" si="193"/>
        <v>39190</v>
      </c>
      <c r="N1530" s="2">
        <f t="shared" si="194"/>
        <v>39190</v>
      </c>
      <c r="O1530" s="96">
        <f t="shared" si="194"/>
        <v>39190</v>
      </c>
      <c r="P1530" s="2"/>
    </row>
    <row r="1531" spans="1:16" hidden="1" x14ac:dyDescent="0.2">
      <c r="A1531">
        <v>9370</v>
      </c>
      <c r="B1531">
        <v>1946</v>
      </c>
      <c r="C1531" s="47">
        <f t="shared" ca="1" si="188"/>
        <v>78</v>
      </c>
      <c r="D1531" s="2" t="s">
        <v>23</v>
      </c>
      <c r="E1531" s="2" t="s">
        <v>28</v>
      </c>
      <c r="F1531" s="2" t="s">
        <v>2250</v>
      </c>
      <c r="G1531" s="4" t="str">
        <f t="shared" si="195"/>
        <v>9,255.00</v>
      </c>
      <c r="H1531" s="32">
        <f t="shared" si="189"/>
        <v>9255</v>
      </c>
      <c r="I1531" s="2">
        <v>2118</v>
      </c>
      <c r="J1531" s="2">
        <f t="shared" si="190"/>
        <v>9255</v>
      </c>
      <c r="K1531" s="2">
        <f t="shared" si="191"/>
        <v>52720.37365591398</v>
      </c>
      <c r="L1531" s="2">
        <f t="shared" si="192"/>
        <v>52720.37365591398</v>
      </c>
      <c r="M1531" s="2">
        <f t="shared" si="193"/>
        <v>52720.37365591398</v>
      </c>
      <c r="N1531" s="2">
        <f t="shared" si="194"/>
        <v>52720.37365591398</v>
      </c>
      <c r="O1531" s="96">
        <f t="shared" si="194"/>
        <v>52720.37365591398</v>
      </c>
      <c r="P1531" s="2"/>
    </row>
    <row r="1532" spans="1:16" hidden="1" x14ac:dyDescent="0.2">
      <c r="A1532">
        <v>4864</v>
      </c>
      <c r="B1532">
        <v>1978</v>
      </c>
      <c r="C1532" s="47">
        <f t="shared" ca="1" si="188"/>
        <v>46</v>
      </c>
      <c r="D1532" s="2" t="s">
        <v>40</v>
      </c>
      <c r="E1532" s="2" t="s">
        <v>28</v>
      </c>
      <c r="F1532" s="2" t="s">
        <v>2251</v>
      </c>
      <c r="G1532" s="4" t="str">
        <f t="shared" si="195"/>
        <v>42,997.00</v>
      </c>
      <c r="H1532" s="32">
        <f t="shared" si="189"/>
        <v>42997</v>
      </c>
      <c r="I1532" s="2">
        <v>9370</v>
      </c>
      <c r="J1532" s="2">
        <f t="shared" si="190"/>
        <v>42997</v>
      </c>
      <c r="K1532" s="2">
        <f t="shared" si="191"/>
        <v>42997</v>
      </c>
      <c r="L1532" s="2">
        <f t="shared" si="192"/>
        <v>42997</v>
      </c>
      <c r="M1532" s="2">
        <f t="shared" si="193"/>
        <v>42997</v>
      </c>
      <c r="N1532" s="2">
        <f t="shared" si="194"/>
        <v>42997</v>
      </c>
      <c r="O1532" s="96">
        <f t="shared" si="194"/>
        <v>42997</v>
      </c>
      <c r="P1532" s="2"/>
    </row>
    <row r="1533" spans="1:16" hidden="1" x14ac:dyDescent="0.2">
      <c r="A1533">
        <v>405</v>
      </c>
      <c r="B1533">
        <v>1965</v>
      </c>
      <c r="C1533" s="47">
        <f t="shared" ca="1" si="188"/>
        <v>59</v>
      </c>
      <c r="D1533" s="2" t="s">
        <v>23</v>
      </c>
      <c r="E1533" s="2" t="s">
        <v>28</v>
      </c>
      <c r="F1533" s="2" t="s">
        <v>2262</v>
      </c>
      <c r="G1533" s="4" t="str">
        <f t="shared" si="195"/>
        <v>75,127.00</v>
      </c>
      <c r="H1533" s="32">
        <f t="shared" si="189"/>
        <v>75127</v>
      </c>
      <c r="I1533" s="2">
        <v>4864</v>
      </c>
      <c r="J1533" s="2">
        <f t="shared" si="190"/>
        <v>75127</v>
      </c>
      <c r="K1533" s="2">
        <f t="shared" si="191"/>
        <v>75127</v>
      </c>
      <c r="L1533" s="2">
        <f t="shared" si="192"/>
        <v>75127</v>
      </c>
      <c r="M1533" s="2">
        <f t="shared" si="193"/>
        <v>75127</v>
      </c>
      <c r="N1533" s="2">
        <f t="shared" si="194"/>
        <v>75127</v>
      </c>
      <c r="O1533" s="96">
        <f t="shared" si="194"/>
        <v>75127</v>
      </c>
      <c r="P1533" s="2"/>
    </row>
    <row r="1534" spans="1:16" hidden="1" x14ac:dyDescent="0.2">
      <c r="A1534">
        <v>10513</v>
      </c>
      <c r="B1534">
        <v>1993</v>
      </c>
      <c r="C1534" s="47">
        <f t="shared" ca="1" si="188"/>
        <v>31</v>
      </c>
      <c r="D1534" s="2" t="s">
        <v>23</v>
      </c>
      <c r="E1534" s="2" t="s">
        <v>28</v>
      </c>
      <c r="F1534" s="2" t="s">
        <v>2262</v>
      </c>
      <c r="G1534" s="4" t="str">
        <f t="shared" si="195"/>
        <v>75,127.00</v>
      </c>
      <c r="H1534" s="32">
        <f t="shared" si="189"/>
        <v>75127</v>
      </c>
      <c r="I1534" s="2">
        <v>405</v>
      </c>
      <c r="J1534" s="2">
        <f t="shared" si="190"/>
        <v>75127</v>
      </c>
      <c r="K1534" s="2">
        <f t="shared" si="191"/>
        <v>75127</v>
      </c>
      <c r="L1534" s="2">
        <f t="shared" si="192"/>
        <v>75127</v>
      </c>
      <c r="M1534" s="2">
        <f t="shared" si="193"/>
        <v>75127</v>
      </c>
      <c r="N1534" s="2">
        <f t="shared" si="194"/>
        <v>75127</v>
      </c>
      <c r="O1534" s="96">
        <f t="shared" si="194"/>
        <v>75127</v>
      </c>
      <c r="P1534" s="2"/>
    </row>
    <row r="1535" spans="1:16" hidden="1" x14ac:dyDescent="0.2">
      <c r="A1535">
        <v>5138</v>
      </c>
      <c r="B1535">
        <v>1951</v>
      </c>
      <c r="C1535" s="47">
        <f t="shared" ca="1" si="188"/>
        <v>73</v>
      </c>
      <c r="D1535" s="2" t="s">
        <v>40</v>
      </c>
      <c r="E1535" s="2" t="s">
        <v>28</v>
      </c>
      <c r="F1535" s="2" t="s">
        <v>2264</v>
      </c>
      <c r="G1535" s="4" t="str">
        <f t="shared" si="195"/>
        <v>7,144.00</v>
      </c>
      <c r="H1535" s="32">
        <f t="shared" si="189"/>
        <v>7144</v>
      </c>
      <c r="I1535" s="2">
        <v>10513</v>
      </c>
      <c r="J1535" s="2">
        <f t="shared" si="190"/>
        <v>7144</v>
      </c>
      <c r="K1535" s="2">
        <f t="shared" si="191"/>
        <v>7144</v>
      </c>
      <c r="L1535" s="2">
        <f t="shared" si="192"/>
        <v>7144</v>
      </c>
      <c r="M1535" s="2">
        <f t="shared" si="193"/>
        <v>7144</v>
      </c>
      <c r="N1535" s="2">
        <f t="shared" si="194"/>
        <v>56145.313929313932</v>
      </c>
      <c r="O1535" s="96">
        <f t="shared" si="194"/>
        <v>56145.313929313932</v>
      </c>
      <c r="P1535" s="2"/>
    </row>
    <row r="1536" spans="1:16" hidden="1" x14ac:dyDescent="0.2">
      <c r="A1536">
        <v>8387</v>
      </c>
      <c r="B1536">
        <v>1958</v>
      </c>
      <c r="C1536" s="47">
        <f t="shared" ca="1" si="188"/>
        <v>66</v>
      </c>
      <c r="D1536" s="2" t="s">
        <v>23</v>
      </c>
      <c r="E1536" s="2" t="s">
        <v>28</v>
      </c>
      <c r="F1536" s="2" t="s">
        <v>2269</v>
      </c>
      <c r="G1536" s="4" t="str">
        <f t="shared" si="195"/>
        <v>33,955.00</v>
      </c>
      <c r="H1536" s="32">
        <f t="shared" si="189"/>
        <v>33955</v>
      </c>
      <c r="I1536" s="2">
        <v>5138</v>
      </c>
      <c r="J1536" s="2">
        <f t="shared" si="190"/>
        <v>33955</v>
      </c>
      <c r="K1536" s="2">
        <f t="shared" si="191"/>
        <v>33955</v>
      </c>
      <c r="L1536" s="2">
        <f t="shared" si="192"/>
        <v>33955</v>
      </c>
      <c r="M1536" s="2">
        <f t="shared" si="193"/>
        <v>33955</v>
      </c>
      <c r="N1536" s="2">
        <f t="shared" si="194"/>
        <v>33955</v>
      </c>
      <c r="O1536" s="96">
        <f t="shared" si="194"/>
        <v>33955</v>
      </c>
      <c r="P1536" s="2"/>
    </row>
    <row r="1537" spans="1:16" hidden="1" x14ac:dyDescent="0.2">
      <c r="A1537">
        <v>378</v>
      </c>
      <c r="B1537">
        <v>1972</v>
      </c>
      <c r="C1537" s="47">
        <f t="shared" ca="1" si="188"/>
        <v>52</v>
      </c>
      <c r="D1537" s="2" t="s">
        <v>23</v>
      </c>
      <c r="E1537" s="2" t="s">
        <v>28</v>
      </c>
      <c r="F1537" s="2" t="s">
        <v>2271</v>
      </c>
      <c r="G1537" s="4" t="str">
        <f t="shared" si="195"/>
        <v>31,632.00</v>
      </c>
      <c r="H1537" s="32">
        <f t="shared" si="189"/>
        <v>31632</v>
      </c>
      <c r="I1537" s="2">
        <v>8387</v>
      </c>
      <c r="J1537" s="2">
        <f t="shared" si="190"/>
        <v>31632</v>
      </c>
      <c r="K1537" s="2">
        <f t="shared" si="191"/>
        <v>31632</v>
      </c>
      <c r="L1537" s="2">
        <f t="shared" si="192"/>
        <v>31632</v>
      </c>
      <c r="M1537" s="2">
        <f t="shared" si="193"/>
        <v>31632</v>
      </c>
      <c r="N1537" s="2">
        <f t="shared" si="194"/>
        <v>31632</v>
      </c>
      <c r="O1537" s="96">
        <f t="shared" si="194"/>
        <v>31632</v>
      </c>
      <c r="P1537" s="2"/>
    </row>
    <row r="1538" spans="1:16" hidden="1" x14ac:dyDescent="0.2">
      <c r="A1538">
        <v>5846</v>
      </c>
      <c r="B1538">
        <v>1978</v>
      </c>
      <c r="C1538" s="47">
        <f t="shared" ca="1" si="188"/>
        <v>46</v>
      </c>
      <c r="D1538" s="2" t="s">
        <v>23</v>
      </c>
      <c r="E1538" s="2" t="s">
        <v>28</v>
      </c>
      <c r="F1538" s="2" t="s">
        <v>2274</v>
      </c>
      <c r="G1538" s="4" t="str">
        <f t="shared" si="195"/>
        <v>30,822.00</v>
      </c>
      <c r="H1538" s="32">
        <f t="shared" si="189"/>
        <v>30822</v>
      </c>
      <c r="I1538" s="2">
        <v>378</v>
      </c>
      <c r="J1538" s="2">
        <f t="shared" si="190"/>
        <v>30822</v>
      </c>
      <c r="K1538" s="2">
        <f t="shared" si="191"/>
        <v>30822</v>
      </c>
      <c r="L1538" s="2">
        <f t="shared" si="192"/>
        <v>30822</v>
      </c>
      <c r="M1538" s="2">
        <f t="shared" si="193"/>
        <v>30822</v>
      </c>
      <c r="N1538" s="2">
        <f t="shared" si="194"/>
        <v>30822</v>
      </c>
      <c r="O1538" s="96">
        <f t="shared" si="194"/>
        <v>30822</v>
      </c>
      <c r="P1538" s="2"/>
    </row>
    <row r="1539" spans="1:16" hidden="1" x14ac:dyDescent="0.2">
      <c r="A1539">
        <v>8870</v>
      </c>
      <c r="B1539">
        <v>1985</v>
      </c>
      <c r="C1539" s="47">
        <f t="shared" ca="1" si="188"/>
        <v>39</v>
      </c>
      <c r="D1539" s="2" t="s">
        <v>23</v>
      </c>
      <c r="E1539" s="2" t="s">
        <v>28</v>
      </c>
      <c r="F1539" s="2" t="s">
        <v>2278</v>
      </c>
      <c r="G1539" s="4" t="str">
        <f t="shared" si="195"/>
        <v>49,767.00</v>
      </c>
      <c r="H1539" s="32">
        <f t="shared" si="189"/>
        <v>49767</v>
      </c>
      <c r="I1539" s="2">
        <v>5846</v>
      </c>
      <c r="J1539" s="2">
        <f t="shared" si="190"/>
        <v>49767</v>
      </c>
      <c r="K1539" s="2">
        <f t="shared" si="191"/>
        <v>49767</v>
      </c>
      <c r="L1539" s="2">
        <f t="shared" si="192"/>
        <v>49767</v>
      </c>
      <c r="M1539" s="2">
        <f t="shared" si="193"/>
        <v>49767</v>
      </c>
      <c r="N1539" s="2">
        <f t="shared" si="194"/>
        <v>49767</v>
      </c>
      <c r="O1539" s="96">
        <f t="shared" si="194"/>
        <v>49767</v>
      </c>
      <c r="P1539" s="2"/>
    </row>
    <row r="1540" spans="1:16" hidden="1" x14ac:dyDescent="0.2">
      <c r="A1540">
        <v>10340</v>
      </c>
      <c r="B1540">
        <v>1985</v>
      </c>
      <c r="C1540" s="47">
        <f t="shared" ref="C1540:C1603" ca="1" si="196">(YEAR(NOW())-B1540)</f>
        <v>39</v>
      </c>
      <c r="D1540" s="2" t="s">
        <v>53</v>
      </c>
      <c r="E1540" s="2" t="s">
        <v>28</v>
      </c>
      <c r="F1540" s="2" t="s">
        <v>2300</v>
      </c>
      <c r="G1540" s="4" t="str">
        <f t="shared" si="195"/>
        <v>72,217.00</v>
      </c>
      <c r="H1540" s="32">
        <f t="shared" ref="H1540:H1603" si="197">VALUE(G1540)</f>
        <v>72217</v>
      </c>
      <c r="I1540" s="2">
        <v>8870</v>
      </c>
      <c r="J1540" s="2">
        <f t="shared" ref="J1540:J1603" si="198">IF(AND($D1540="Basic",$H1540&lt;10000),$V$29,$H1540)</f>
        <v>72217</v>
      </c>
      <c r="K1540" s="2">
        <f t="shared" ref="K1540:K1603" si="199">IF(AND($D1540="Graduation",J1540&lt;10000),$V$30,J1540)</f>
        <v>72217</v>
      </c>
      <c r="L1540" s="2">
        <f t="shared" ref="L1540:L1603" si="200">IF(AND($D1540="2n Cycle",K1540&lt;10000),$V$31,K1540)</f>
        <v>72217</v>
      </c>
      <c r="M1540" s="2">
        <f t="shared" ref="M1540:M1603" si="201">IF(AND($D1540="Master",L1540&lt;10000),$V$32,L1540)</f>
        <v>72217</v>
      </c>
      <c r="N1540" s="2">
        <f t="shared" ref="N1540:O1603" si="202">IF(AND($D1540="PhD",M1540&lt;10000),$V$33,M1540)</f>
        <v>72217</v>
      </c>
      <c r="O1540" s="96">
        <f t="shared" si="202"/>
        <v>72217</v>
      </c>
      <c r="P1540" s="2"/>
    </row>
    <row r="1541" spans="1:16" hidden="1" x14ac:dyDescent="0.2">
      <c r="A1541" s="6">
        <v>7290</v>
      </c>
      <c r="B1541" s="6">
        <v>1986</v>
      </c>
      <c r="C1541" s="48">
        <f t="shared" ca="1" si="196"/>
        <v>38</v>
      </c>
      <c r="D1541" s="5" t="s">
        <v>118</v>
      </c>
      <c r="E1541" s="5" t="s">
        <v>28</v>
      </c>
      <c r="F1541" s="5" t="s">
        <v>2301</v>
      </c>
      <c r="G1541" s="45" t="str">
        <f t="shared" ref="G1541:G1604" si="203">REPLACE(F1541,1,1,"")</f>
        <v>15,038.00</v>
      </c>
      <c r="H1541" s="46">
        <f t="shared" si="197"/>
        <v>15038</v>
      </c>
      <c r="I1541" s="2">
        <v>10340</v>
      </c>
      <c r="J1541" s="2">
        <f t="shared" si="198"/>
        <v>15038</v>
      </c>
      <c r="K1541" s="2">
        <f t="shared" si="199"/>
        <v>15038</v>
      </c>
      <c r="L1541" s="2">
        <f t="shared" si="200"/>
        <v>15038</v>
      </c>
      <c r="M1541" s="2">
        <f t="shared" si="201"/>
        <v>15038</v>
      </c>
      <c r="N1541" s="2">
        <f t="shared" si="202"/>
        <v>15038</v>
      </c>
      <c r="O1541" s="96">
        <f t="shared" si="202"/>
        <v>15038</v>
      </c>
      <c r="P1541" s="2"/>
    </row>
    <row r="1542" spans="1:16" hidden="1" x14ac:dyDescent="0.2">
      <c r="A1542">
        <v>8895</v>
      </c>
      <c r="B1542">
        <v>1986</v>
      </c>
      <c r="C1542" s="47">
        <f t="shared" ca="1" si="196"/>
        <v>38</v>
      </c>
      <c r="D1542" s="2" t="s">
        <v>53</v>
      </c>
      <c r="E1542" s="2" t="s">
        <v>28</v>
      </c>
      <c r="F1542" s="2" t="s">
        <v>2306</v>
      </c>
      <c r="G1542" s="4" t="str">
        <f t="shared" si="203"/>
        <v>63,972.00</v>
      </c>
      <c r="H1542" s="32">
        <f t="shared" si="197"/>
        <v>63972</v>
      </c>
      <c r="I1542" s="2">
        <v>7290</v>
      </c>
      <c r="J1542" s="2">
        <f t="shared" si="198"/>
        <v>63972</v>
      </c>
      <c r="K1542" s="2">
        <f t="shared" si="199"/>
        <v>63972</v>
      </c>
      <c r="L1542" s="2">
        <f t="shared" si="200"/>
        <v>63972</v>
      </c>
      <c r="M1542" s="2">
        <f t="shared" si="201"/>
        <v>63972</v>
      </c>
      <c r="N1542" s="2">
        <f t="shared" si="202"/>
        <v>63972</v>
      </c>
      <c r="O1542" s="96">
        <f t="shared" si="202"/>
        <v>63972</v>
      </c>
      <c r="P1542" s="2"/>
    </row>
    <row r="1543" spans="1:16" hidden="1" x14ac:dyDescent="0.2">
      <c r="A1543">
        <v>3635</v>
      </c>
      <c r="B1543">
        <v>1963</v>
      </c>
      <c r="C1543" s="47">
        <f t="shared" ca="1" si="196"/>
        <v>61</v>
      </c>
      <c r="D1543" s="2" t="s">
        <v>23</v>
      </c>
      <c r="E1543" s="2" t="s">
        <v>28</v>
      </c>
      <c r="F1543" s="2" t="s">
        <v>2311</v>
      </c>
      <c r="G1543" s="4" t="str">
        <f t="shared" si="203"/>
        <v>85,072.00</v>
      </c>
      <c r="H1543" s="32">
        <f t="shared" si="197"/>
        <v>85072</v>
      </c>
      <c r="I1543" s="2">
        <v>8895</v>
      </c>
      <c r="J1543" s="2">
        <f t="shared" si="198"/>
        <v>85072</v>
      </c>
      <c r="K1543" s="2">
        <f t="shared" si="199"/>
        <v>85072</v>
      </c>
      <c r="L1543" s="2">
        <f t="shared" si="200"/>
        <v>85072</v>
      </c>
      <c r="M1543" s="2">
        <f t="shared" si="201"/>
        <v>85072</v>
      </c>
      <c r="N1543" s="2">
        <f t="shared" si="202"/>
        <v>85072</v>
      </c>
      <c r="O1543" s="96">
        <f t="shared" si="202"/>
        <v>85072</v>
      </c>
      <c r="P1543" s="2"/>
    </row>
    <row r="1544" spans="1:16" hidden="1" x14ac:dyDescent="0.2">
      <c r="A1544">
        <v>11178</v>
      </c>
      <c r="B1544">
        <v>1973</v>
      </c>
      <c r="C1544" s="47">
        <f t="shared" ca="1" si="196"/>
        <v>51</v>
      </c>
      <c r="D1544" s="2" t="s">
        <v>23</v>
      </c>
      <c r="E1544" s="2" t="s">
        <v>28</v>
      </c>
      <c r="F1544" s="2" t="s">
        <v>2313</v>
      </c>
      <c r="G1544" s="4" t="str">
        <f t="shared" si="203"/>
        <v>62,307.00</v>
      </c>
      <c r="H1544" s="32">
        <f t="shared" si="197"/>
        <v>62307</v>
      </c>
      <c r="I1544" s="2">
        <v>3635</v>
      </c>
      <c r="J1544" s="2">
        <f t="shared" si="198"/>
        <v>62307</v>
      </c>
      <c r="K1544" s="2">
        <f t="shared" si="199"/>
        <v>62307</v>
      </c>
      <c r="L1544" s="2">
        <f t="shared" si="200"/>
        <v>62307</v>
      </c>
      <c r="M1544" s="2">
        <f t="shared" si="201"/>
        <v>62307</v>
      </c>
      <c r="N1544" s="2">
        <f t="shared" si="202"/>
        <v>62307</v>
      </c>
      <c r="O1544" s="96">
        <f t="shared" si="202"/>
        <v>62307</v>
      </c>
      <c r="P1544" s="2"/>
    </row>
    <row r="1545" spans="1:16" hidden="1" x14ac:dyDescent="0.2">
      <c r="A1545">
        <v>2410</v>
      </c>
      <c r="B1545">
        <v>1970</v>
      </c>
      <c r="C1545" s="47">
        <f t="shared" ca="1" si="196"/>
        <v>54</v>
      </c>
      <c r="D1545" s="2" t="s">
        <v>53</v>
      </c>
      <c r="E1545" s="2" t="s">
        <v>28</v>
      </c>
      <c r="F1545" s="2" t="s">
        <v>2317</v>
      </c>
      <c r="G1545" s="4" t="str">
        <f t="shared" si="203"/>
        <v>69,882.00</v>
      </c>
      <c r="H1545" s="32">
        <f t="shared" si="197"/>
        <v>69882</v>
      </c>
      <c r="I1545" s="2">
        <v>11178</v>
      </c>
      <c r="J1545" s="2">
        <f t="shared" si="198"/>
        <v>69882</v>
      </c>
      <c r="K1545" s="2">
        <f t="shared" si="199"/>
        <v>69882</v>
      </c>
      <c r="L1545" s="2">
        <f t="shared" si="200"/>
        <v>69882</v>
      </c>
      <c r="M1545" s="2">
        <f t="shared" si="201"/>
        <v>69882</v>
      </c>
      <c r="N1545" s="2">
        <f t="shared" si="202"/>
        <v>69882</v>
      </c>
      <c r="O1545" s="96">
        <f t="shared" si="202"/>
        <v>69882</v>
      </c>
      <c r="P1545" s="2"/>
    </row>
    <row r="1546" spans="1:16" hidden="1" x14ac:dyDescent="0.2">
      <c r="A1546">
        <v>3281</v>
      </c>
      <c r="B1546">
        <v>1961</v>
      </c>
      <c r="C1546" s="47">
        <f t="shared" ca="1" si="196"/>
        <v>63</v>
      </c>
      <c r="D1546" s="2" t="s">
        <v>23</v>
      </c>
      <c r="E1546" s="2" t="s">
        <v>28</v>
      </c>
      <c r="F1546" s="2" t="s">
        <v>2319</v>
      </c>
      <c r="G1546" s="4" t="str">
        <f t="shared" si="203"/>
        <v>22,327.00</v>
      </c>
      <c r="H1546" s="32">
        <f t="shared" si="197"/>
        <v>22327</v>
      </c>
      <c r="I1546" s="2">
        <v>2410</v>
      </c>
      <c r="J1546" s="2">
        <f t="shared" si="198"/>
        <v>22327</v>
      </c>
      <c r="K1546" s="2">
        <f t="shared" si="199"/>
        <v>22327</v>
      </c>
      <c r="L1546" s="2">
        <f t="shared" si="200"/>
        <v>22327</v>
      </c>
      <c r="M1546" s="2">
        <f t="shared" si="201"/>
        <v>22327</v>
      </c>
      <c r="N1546" s="2">
        <f t="shared" si="202"/>
        <v>22327</v>
      </c>
      <c r="O1546" s="96">
        <f t="shared" si="202"/>
        <v>22327</v>
      </c>
      <c r="P1546" s="2"/>
    </row>
    <row r="1547" spans="1:16" hidden="1" x14ac:dyDescent="0.2">
      <c r="A1547">
        <v>9905</v>
      </c>
      <c r="B1547">
        <v>1953</v>
      </c>
      <c r="C1547" s="47">
        <f t="shared" ca="1" si="196"/>
        <v>71</v>
      </c>
      <c r="D1547" s="2" t="s">
        <v>53</v>
      </c>
      <c r="E1547" s="2" t="s">
        <v>28</v>
      </c>
      <c r="F1547" s="2" t="s">
        <v>2321</v>
      </c>
      <c r="G1547" s="4" t="str">
        <f t="shared" si="203"/>
        <v>35,791.00</v>
      </c>
      <c r="H1547" s="32">
        <f t="shared" si="197"/>
        <v>35791</v>
      </c>
      <c r="I1547" s="2">
        <v>3281</v>
      </c>
      <c r="J1547" s="2">
        <f t="shared" si="198"/>
        <v>35791</v>
      </c>
      <c r="K1547" s="2">
        <f t="shared" si="199"/>
        <v>35791</v>
      </c>
      <c r="L1547" s="2">
        <f t="shared" si="200"/>
        <v>35791</v>
      </c>
      <c r="M1547" s="2">
        <f t="shared" si="201"/>
        <v>35791</v>
      </c>
      <c r="N1547" s="2">
        <f t="shared" si="202"/>
        <v>35791</v>
      </c>
      <c r="O1547" s="96">
        <f t="shared" si="202"/>
        <v>35791</v>
      </c>
      <c r="P1547" s="2"/>
    </row>
    <row r="1548" spans="1:16" hidden="1" x14ac:dyDescent="0.2">
      <c r="A1548">
        <v>2565</v>
      </c>
      <c r="B1548">
        <v>1956</v>
      </c>
      <c r="C1548" s="47">
        <f t="shared" ca="1" si="196"/>
        <v>68</v>
      </c>
      <c r="D1548" s="2" t="s">
        <v>53</v>
      </c>
      <c r="E1548" s="2" t="s">
        <v>28</v>
      </c>
      <c r="F1548" s="2" t="s">
        <v>2321</v>
      </c>
      <c r="G1548" s="4" t="str">
        <f t="shared" si="203"/>
        <v>35,791.00</v>
      </c>
      <c r="H1548" s="32">
        <f t="shared" si="197"/>
        <v>35791</v>
      </c>
      <c r="I1548" s="2">
        <v>9905</v>
      </c>
      <c r="J1548" s="2">
        <f t="shared" si="198"/>
        <v>35791</v>
      </c>
      <c r="K1548" s="2">
        <f t="shared" si="199"/>
        <v>35791</v>
      </c>
      <c r="L1548" s="2">
        <f t="shared" si="200"/>
        <v>35791</v>
      </c>
      <c r="M1548" s="2">
        <f t="shared" si="201"/>
        <v>35791</v>
      </c>
      <c r="N1548" s="2">
        <f t="shared" si="202"/>
        <v>35791</v>
      </c>
      <c r="O1548" s="96">
        <f t="shared" si="202"/>
        <v>35791</v>
      </c>
      <c r="P1548" s="2"/>
    </row>
    <row r="1549" spans="1:16" hidden="1" x14ac:dyDescent="0.2">
      <c r="A1549">
        <v>7912</v>
      </c>
      <c r="B1549">
        <v>1979</v>
      </c>
      <c r="C1549" s="47">
        <f t="shared" ca="1" si="196"/>
        <v>45</v>
      </c>
      <c r="D1549" s="2" t="s">
        <v>53</v>
      </c>
      <c r="E1549" s="2" t="s">
        <v>28</v>
      </c>
      <c r="F1549" s="2" t="s">
        <v>2322</v>
      </c>
      <c r="G1549" s="4" t="str">
        <f t="shared" si="203"/>
        <v>91,172.00</v>
      </c>
      <c r="H1549" s="32">
        <f t="shared" si="197"/>
        <v>91172</v>
      </c>
      <c r="I1549" s="2">
        <v>2565</v>
      </c>
      <c r="J1549" s="2">
        <f t="shared" si="198"/>
        <v>91172</v>
      </c>
      <c r="K1549" s="2">
        <f t="shared" si="199"/>
        <v>91172</v>
      </c>
      <c r="L1549" s="2">
        <f t="shared" si="200"/>
        <v>91172</v>
      </c>
      <c r="M1549" s="2">
        <f t="shared" si="201"/>
        <v>91172</v>
      </c>
      <c r="N1549" s="2">
        <f t="shared" si="202"/>
        <v>91172</v>
      </c>
      <c r="O1549" s="96">
        <f t="shared" si="202"/>
        <v>91172</v>
      </c>
      <c r="P1549" s="2"/>
    </row>
    <row r="1550" spans="1:16" hidden="1" x14ac:dyDescent="0.2">
      <c r="A1550">
        <v>7072</v>
      </c>
      <c r="B1550">
        <v>1974</v>
      </c>
      <c r="C1550" s="47">
        <f t="shared" ca="1" si="196"/>
        <v>50</v>
      </c>
      <c r="D1550" s="2" t="s">
        <v>23</v>
      </c>
      <c r="E1550" s="2" t="s">
        <v>28</v>
      </c>
      <c r="F1550" s="2" t="s">
        <v>2328</v>
      </c>
      <c r="G1550" s="4" t="str">
        <f t="shared" si="203"/>
        <v>48,789.00</v>
      </c>
      <c r="H1550" s="32">
        <f t="shared" si="197"/>
        <v>48789</v>
      </c>
      <c r="I1550" s="2">
        <v>7912</v>
      </c>
      <c r="J1550" s="2">
        <f t="shared" si="198"/>
        <v>48789</v>
      </c>
      <c r="K1550" s="2">
        <f t="shared" si="199"/>
        <v>48789</v>
      </c>
      <c r="L1550" s="2">
        <f t="shared" si="200"/>
        <v>48789</v>
      </c>
      <c r="M1550" s="2">
        <f t="shared" si="201"/>
        <v>48789</v>
      </c>
      <c r="N1550" s="2">
        <f t="shared" si="202"/>
        <v>48789</v>
      </c>
      <c r="O1550" s="96">
        <f t="shared" si="202"/>
        <v>48789</v>
      </c>
      <c r="P1550" s="2"/>
    </row>
    <row r="1551" spans="1:16" hidden="1" x14ac:dyDescent="0.2">
      <c r="A1551">
        <v>1409</v>
      </c>
      <c r="B1551">
        <v>1952</v>
      </c>
      <c r="C1551" s="47">
        <f t="shared" ca="1" si="196"/>
        <v>72</v>
      </c>
      <c r="D1551" s="2" t="s">
        <v>23</v>
      </c>
      <c r="E1551" s="2" t="s">
        <v>28</v>
      </c>
      <c r="F1551" s="2" t="s">
        <v>2331</v>
      </c>
      <c r="G1551" s="4" t="str">
        <f t="shared" si="203"/>
        <v>53,700.00</v>
      </c>
      <c r="H1551" s="32">
        <f t="shared" si="197"/>
        <v>53700</v>
      </c>
      <c r="I1551" s="2">
        <v>7072</v>
      </c>
      <c r="J1551" s="2">
        <f t="shared" si="198"/>
        <v>53700</v>
      </c>
      <c r="K1551" s="2">
        <f t="shared" si="199"/>
        <v>53700</v>
      </c>
      <c r="L1551" s="2">
        <f t="shared" si="200"/>
        <v>53700</v>
      </c>
      <c r="M1551" s="2">
        <f t="shared" si="201"/>
        <v>53700</v>
      </c>
      <c r="N1551" s="2">
        <f t="shared" si="202"/>
        <v>53700</v>
      </c>
      <c r="O1551" s="96">
        <f t="shared" si="202"/>
        <v>53700</v>
      </c>
      <c r="P1551" s="2"/>
    </row>
    <row r="1552" spans="1:16" hidden="1" x14ac:dyDescent="0.2">
      <c r="A1552">
        <v>5314</v>
      </c>
      <c r="B1552">
        <v>1952</v>
      </c>
      <c r="C1552" s="47">
        <f t="shared" ca="1" si="196"/>
        <v>72</v>
      </c>
      <c r="D1552" s="2" t="s">
        <v>53</v>
      </c>
      <c r="E1552" s="2" t="s">
        <v>28</v>
      </c>
      <c r="F1552" s="2" t="s">
        <v>2332</v>
      </c>
      <c r="G1552" s="4" t="str">
        <f t="shared" si="203"/>
        <v>73,454.00</v>
      </c>
      <c r="H1552" s="32">
        <f t="shared" si="197"/>
        <v>73454</v>
      </c>
      <c r="I1552" s="2">
        <v>1409</v>
      </c>
      <c r="J1552" s="2">
        <f t="shared" si="198"/>
        <v>73454</v>
      </c>
      <c r="K1552" s="2">
        <f t="shared" si="199"/>
        <v>73454</v>
      </c>
      <c r="L1552" s="2">
        <f t="shared" si="200"/>
        <v>73454</v>
      </c>
      <c r="M1552" s="2">
        <f t="shared" si="201"/>
        <v>73454</v>
      </c>
      <c r="N1552" s="2">
        <f t="shared" si="202"/>
        <v>73454</v>
      </c>
      <c r="O1552" s="96">
        <f t="shared" si="202"/>
        <v>73454</v>
      </c>
      <c r="P1552" s="2"/>
    </row>
    <row r="1553" spans="1:16" hidden="1" x14ac:dyDescent="0.2">
      <c r="A1553">
        <v>7215</v>
      </c>
      <c r="B1553">
        <v>1984</v>
      </c>
      <c r="C1553" s="47">
        <f t="shared" ca="1" si="196"/>
        <v>40</v>
      </c>
      <c r="D1553" s="2" t="s">
        <v>23</v>
      </c>
      <c r="E1553" s="2" t="s">
        <v>28</v>
      </c>
      <c r="F1553" s="2" t="s">
        <v>2340</v>
      </c>
      <c r="G1553" s="4" t="str">
        <f t="shared" si="203"/>
        <v>18,701.00</v>
      </c>
      <c r="H1553" s="32">
        <f t="shared" si="197"/>
        <v>18701</v>
      </c>
      <c r="I1553" s="2">
        <v>5314</v>
      </c>
      <c r="J1553" s="2">
        <f t="shared" si="198"/>
        <v>18701</v>
      </c>
      <c r="K1553" s="2">
        <f t="shared" si="199"/>
        <v>18701</v>
      </c>
      <c r="L1553" s="2">
        <f t="shared" si="200"/>
        <v>18701</v>
      </c>
      <c r="M1553" s="2">
        <f t="shared" si="201"/>
        <v>18701</v>
      </c>
      <c r="N1553" s="2">
        <f t="shared" si="202"/>
        <v>18701</v>
      </c>
      <c r="O1553" s="96">
        <f t="shared" si="202"/>
        <v>18701</v>
      </c>
      <c r="P1553" s="2"/>
    </row>
    <row r="1554" spans="1:16" hidden="1" x14ac:dyDescent="0.2">
      <c r="A1554">
        <v>8858</v>
      </c>
      <c r="B1554">
        <v>1973</v>
      </c>
      <c r="C1554" s="47">
        <f t="shared" ca="1" si="196"/>
        <v>51</v>
      </c>
      <c r="D1554" s="2" t="s">
        <v>23</v>
      </c>
      <c r="E1554" s="2" t="s">
        <v>28</v>
      </c>
      <c r="F1554" s="2" t="s">
        <v>2340</v>
      </c>
      <c r="G1554" s="4" t="str">
        <f t="shared" si="203"/>
        <v>18,701.00</v>
      </c>
      <c r="H1554" s="32">
        <f t="shared" si="197"/>
        <v>18701</v>
      </c>
      <c r="I1554" s="2">
        <v>7215</v>
      </c>
      <c r="J1554" s="2">
        <f t="shared" si="198"/>
        <v>18701</v>
      </c>
      <c r="K1554" s="2">
        <f t="shared" si="199"/>
        <v>18701</v>
      </c>
      <c r="L1554" s="2">
        <f t="shared" si="200"/>
        <v>18701</v>
      </c>
      <c r="M1554" s="2">
        <f t="shared" si="201"/>
        <v>18701</v>
      </c>
      <c r="N1554" s="2">
        <f t="shared" si="202"/>
        <v>18701</v>
      </c>
      <c r="O1554" s="96">
        <f t="shared" si="202"/>
        <v>18701</v>
      </c>
      <c r="P1554" s="2"/>
    </row>
    <row r="1555" spans="1:16" hidden="1" x14ac:dyDescent="0.2">
      <c r="A1555">
        <v>895</v>
      </c>
      <c r="B1555">
        <v>1949</v>
      </c>
      <c r="C1555" s="47">
        <f t="shared" ca="1" si="196"/>
        <v>75</v>
      </c>
      <c r="D1555" s="2" t="s">
        <v>23</v>
      </c>
      <c r="E1555" s="2" t="s">
        <v>28</v>
      </c>
      <c r="F1555" s="2" t="s">
        <v>2343</v>
      </c>
      <c r="G1555" s="4" t="str">
        <f t="shared" si="203"/>
        <v>86,037.00</v>
      </c>
      <c r="H1555" s="32">
        <f t="shared" si="197"/>
        <v>86037</v>
      </c>
      <c r="I1555" s="2">
        <v>8858</v>
      </c>
      <c r="J1555" s="2">
        <f t="shared" si="198"/>
        <v>86037</v>
      </c>
      <c r="K1555" s="2">
        <f t="shared" si="199"/>
        <v>86037</v>
      </c>
      <c r="L1555" s="2">
        <f t="shared" si="200"/>
        <v>86037</v>
      </c>
      <c r="M1555" s="2">
        <f t="shared" si="201"/>
        <v>86037</v>
      </c>
      <c r="N1555" s="2">
        <f t="shared" si="202"/>
        <v>86037</v>
      </c>
      <c r="O1555" s="96">
        <f t="shared" si="202"/>
        <v>86037</v>
      </c>
      <c r="P1555" s="2"/>
    </row>
    <row r="1556" spans="1:16" hidden="1" x14ac:dyDescent="0.2">
      <c r="A1556">
        <v>10313</v>
      </c>
      <c r="B1556">
        <v>1976</v>
      </c>
      <c r="C1556" s="47">
        <f t="shared" ca="1" si="196"/>
        <v>48</v>
      </c>
      <c r="D1556" s="2" t="s">
        <v>23</v>
      </c>
      <c r="E1556" s="2" t="s">
        <v>28</v>
      </c>
      <c r="F1556" s="2" t="s">
        <v>2348</v>
      </c>
      <c r="G1556" s="4" t="str">
        <f t="shared" si="203"/>
        <v>68,655.00</v>
      </c>
      <c r="H1556" s="32">
        <f t="shared" si="197"/>
        <v>68655</v>
      </c>
      <c r="I1556" s="2">
        <v>895</v>
      </c>
      <c r="J1556" s="2">
        <f t="shared" si="198"/>
        <v>68655</v>
      </c>
      <c r="K1556" s="2">
        <f t="shared" si="199"/>
        <v>68655</v>
      </c>
      <c r="L1556" s="2">
        <f t="shared" si="200"/>
        <v>68655</v>
      </c>
      <c r="M1556" s="2">
        <f t="shared" si="201"/>
        <v>68655</v>
      </c>
      <c r="N1556" s="2">
        <f t="shared" si="202"/>
        <v>68655</v>
      </c>
      <c r="O1556" s="96">
        <f t="shared" si="202"/>
        <v>68655</v>
      </c>
      <c r="P1556" s="2"/>
    </row>
    <row r="1557" spans="1:16" hidden="1" x14ac:dyDescent="0.2">
      <c r="A1557">
        <v>642</v>
      </c>
      <c r="B1557">
        <v>1981</v>
      </c>
      <c r="C1557" s="47">
        <f t="shared" ca="1" si="196"/>
        <v>43</v>
      </c>
      <c r="D1557" s="2" t="s">
        <v>23</v>
      </c>
      <c r="E1557" s="2" t="s">
        <v>28</v>
      </c>
      <c r="F1557" s="2" t="s">
        <v>2348</v>
      </c>
      <c r="G1557" s="4" t="str">
        <f t="shared" si="203"/>
        <v>68,655.00</v>
      </c>
      <c r="H1557" s="32">
        <f t="shared" si="197"/>
        <v>68655</v>
      </c>
      <c r="I1557" s="2">
        <v>10313</v>
      </c>
      <c r="J1557" s="2">
        <f t="shared" si="198"/>
        <v>68655</v>
      </c>
      <c r="K1557" s="2">
        <f t="shared" si="199"/>
        <v>68655</v>
      </c>
      <c r="L1557" s="2">
        <f t="shared" si="200"/>
        <v>68655</v>
      </c>
      <c r="M1557" s="2">
        <f t="shared" si="201"/>
        <v>68655</v>
      </c>
      <c r="N1557" s="2">
        <f t="shared" si="202"/>
        <v>68655</v>
      </c>
      <c r="O1557" s="96">
        <f t="shared" si="202"/>
        <v>68655</v>
      </c>
      <c r="P1557" s="2"/>
    </row>
    <row r="1558" spans="1:16" hidden="1" x14ac:dyDescent="0.2">
      <c r="A1558">
        <v>8504</v>
      </c>
      <c r="B1558">
        <v>1974</v>
      </c>
      <c r="C1558" s="47">
        <f t="shared" ca="1" si="196"/>
        <v>50</v>
      </c>
      <c r="D1558" s="2" t="s">
        <v>23</v>
      </c>
      <c r="E1558" s="2" t="s">
        <v>28</v>
      </c>
      <c r="F1558" s="2" t="s">
        <v>2351</v>
      </c>
      <c r="G1558" s="4" t="str">
        <f t="shared" si="203"/>
        <v>57,338.00</v>
      </c>
      <c r="H1558" s="32">
        <f t="shared" si="197"/>
        <v>57338</v>
      </c>
      <c r="I1558" s="2">
        <v>642</v>
      </c>
      <c r="J1558" s="2">
        <f t="shared" si="198"/>
        <v>57338</v>
      </c>
      <c r="K1558" s="2">
        <f t="shared" si="199"/>
        <v>57338</v>
      </c>
      <c r="L1558" s="2">
        <f t="shared" si="200"/>
        <v>57338</v>
      </c>
      <c r="M1558" s="2">
        <f t="shared" si="201"/>
        <v>57338</v>
      </c>
      <c r="N1558" s="2">
        <f t="shared" si="202"/>
        <v>57338</v>
      </c>
      <c r="O1558" s="96">
        <f t="shared" si="202"/>
        <v>57338</v>
      </c>
      <c r="P1558" s="2"/>
    </row>
    <row r="1559" spans="1:16" hidden="1" x14ac:dyDescent="0.2">
      <c r="A1559">
        <v>1020</v>
      </c>
      <c r="B1559">
        <v>1974</v>
      </c>
      <c r="C1559" s="47">
        <f t="shared" ca="1" si="196"/>
        <v>50</v>
      </c>
      <c r="D1559" s="2" t="s">
        <v>40</v>
      </c>
      <c r="E1559" s="2" t="s">
        <v>28</v>
      </c>
      <c r="F1559" s="2" t="s">
        <v>2359</v>
      </c>
      <c r="G1559" s="4" t="str">
        <f t="shared" si="203"/>
        <v>51,141.00</v>
      </c>
      <c r="H1559" s="32">
        <f t="shared" si="197"/>
        <v>51141</v>
      </c>
      <c r="I1559" s="2">
        <v>8504</v>
      </c>
      <c r="J1559" s="2">
        <f t="shared" si="198"/>
        <v>51141</v>
      </c>
      <c r="K1559" s="2">
        <f t="shared" si="199"/>
        <v>51141</v>
      </c>
      <c r="L1559" s="2">
        <f t="shared" si="200"/>
        <v>51141</v>
      </c>
      <c r="M1559" s="2">
        <f t="shared" si="201"/>
        <v>51141</v>
      </c>
      <c r="N1559" s="2">
        <f t="shared" si="202"/>
        <v>51141</v>
      </c>
      <c r="O1559" s="96">
        <f t="shared" si="202"/>
        <v>51141</v>
      </c>
      <c r="P1559" s="2"/>
    </row>
    <row r="1560" spans="1:16" hidden="1" x14ac:dyDescent="0.2">
      <c r="A1560">
        <v>3717</v>
      </c>
      <c r="B1560">
        <v>1960</v>
      </c>
      <c r="C1560" s="47">
        <f t="shared" ca="1" si="196"/>
        <v>64</v>
      </c>
      <c r="D1560" s="2" t="s">
        <v>40</v>
      </c>
      <c r="E1560" s="2" t="s">
        <v>28</v>
      </c>
      <c r="F1560" s="2" t="s">
        <v>2365</v>
      </c>
      <c r="G1560" s="4" t="str">
        <f t="shared" si="203"/>
        <v>86,857.00</v>
      </c>
      <c r="H1560" s="32">
        <f t="shared" si="197"/>
        <v>86857</v>
      </c>
      <c r="I1560" s="2">
        <v>1020</v>
      </c>
      <c r="J1560" s="2">
        <f t="shared" si="198"/>
        <v>86857</v>
      </c>
      <c r="K1560" s="2">
        <f t="shared" si="199"/>
        <v>86857</v>
      </c>
      <c r="L1560" s="2">
        <f t="shared" si="200"/>
        <v>86857</v>
      </c>
      <c r="M1560" s="2">
        <f t="shared" si="201"/>
        <v>86857</v>
      </c>
      <c r="N1560" s="2">
        <f t="shared" si="202"/>
        <v>86857</v>
      </c>
      <c r="O1560" s="96">
        <f t="shared" si="202"/>
        <v>86857</v>
      </c>
      <c r="P1560" s="2"/>
    </row>
    <row r="1561" spans="1:16" hidden="1" x14ac:dyDescent="0.2">
      <c r="A1561">
        <v>7646</v>
      </c>
      <c r="B1561">
        <v>1990</v>
      </c>
      <c r="C1561" s="47">
        <f t="shared" ca="1" si="196"/>
        <v>34</v>
      </c>
      <c r="D1561" s="2" t="s">
        <v>40</v>
      </c>
      <c r="E1561" s="2" t="s">
        <v>28</v>
      </c>
      <c r="F1561" s="2" t="s">
        <v>2365</v>
      </c>
      <c r="G1561" s="4" t="str">
        <f t="shared" si="203"/>
        <v>86,857.00</v>
      </c>
      <c r="H1561" s="32">
        <f t="shared" si="197"/>
        <v>86857</v>
      </c>
      <c r="I1561" s="2">
        <v>3717</v>
      </c>
      <c r="J1561" s="2">
        <f t="shared" si="198"/>
        <v>86857</v>
      </c>
      <c r="K1561" s="2">
        <f t="shared" si="199"/>
        <v>86857</v>
      </c>
      <c r="L1561" s="2">
        <f t="shared" si="200"/>
        <v>86857</v>
      </c>
      <c r="M1561" s="2">
        <f t="shared" si="201"/>
        <v>86857</v>
      </c>
      <c r="N1561" s="2">
        <f t="shared" si="202"/>
        <v>86857</v>
      </c>
      <c r="O1561" s="96">
        <f t="shared" si="202"/>
        <v>86857</v>
      </c>
      <c r="P1561" s="2"/>
    </row>
    <row r="1562" spans="1:16" hidden="1" x14ac:dyDescent="0.2">
      <c r="A1562">
        <v>5796</v>
      </c>
      <c r="B1562">
        <v>1964</v>
      </c>
      <c r="C1562" s="47">
        <f t="shared" ca="1" si="196"/>
        <v>60</v>
      </c>
      <c r="D1562" s="2" t="s">
        <v>23</v>
      </c>
      <c r="E1562" s="2" t="s">
        <v>28</v>
      </c>
      <c r="F1562" s="2" t="s">
        <v>2385</v>
      </c>
      <c r="G1562" s="4" t="str">
        <f t="shared" si="203"/>
        <v>45,989.00</v>
      </c>
      <c r="H1562" s="32">
        <f t="shared" si="197"/>
        <v>45989</v>
      </c>
      <c r="I1562" s="2">
        <v>7646</v>
      </c>
      <c r="J1562" s="2">
        <f t="shared" si="198"/>
        <v>45989</v>
      </c>
      <c r="K1562" s="2">
        <f t="shared" si="199"/>
        <v>45989</v>
      </c>
      <c r="L1562" s="2">
        <f t="shared" si="200"/>
        <v>45989</v>
      </c>
      <c r="M1562" s="2">
        <f t="shared" si="201"/>
        <v>45989</v>
      </c>
      <c r="N1562" s="2">
        <f t="shared" si="202"/>
        <v>45989</v>
      </c>
      <c r="O1562" s="96">
        <f t="shared" si="202"/>
        <v>45989</v>
      </c>
      <c r="P1562" s="2"/>
    </row>
    <row r="1563" spans="1:16" hidden="1" x14ac:dyDescent="0.2">
      <c r="A1563">
        <v>8625</v>
      </c>
      <c r="B1563">
        <v>1977</v>
      </c>
      <c r="C1563" s="47">
        <f t="shared" ca="1" si="196"/>
        <v>47</v>
      </c>
      <c r="D1563" s="2" t="s">
        <v>43</v>
      </c>
      <c r="E1563" s="2" t="s">
        <v>28</v>
      </c>
      <c r="F1563" s="2" t="s">
        <v>2286</v>
      </c>
      <c r="G1563" s="4" t="str">
        <f t="shared" si="203"/>
        <v>23,331.00</v>
      </c>
      <c r="H1563" s="32">
        <f t="shared" si="197"/>
        <v>23331</v>
      </c>
      <c r="I1563" s="2">
        <v>5796</v>
      </c>
      <c r="J1563" s="2">
        <f t="shared" si="198"/>
        <v>23331</v>
      </c>
      <c r="K1563" s="2">
        <f t="shared" si="199"/>
        <v>23331</v>
      </c>
      <c r="L1563" s="2">
        <f t="shared" si="200"/>
        <v>23331</v>
      </c>
      <c r="M1563" s="2">
        <f t="shared" si="201"/>
        <v>23331</v>
      </c>
      <c r="N1563" s="2">
        <f t="shared" si="202"/>
        <v>23331</v>
      </c>
      <c r="O1563" s="96">
        <f t="shared" si="202"/>
        <v>23331</v>
      </c>
      <c r="P1563" s="2"/>
    </row>
    <row r="1564" spans="1:16" hidden="1" x14ac:dyDescent="0.2">
      <c r="A1564">
        <v>5407</v>
      </c>
      <c r="B1564">
        <v>1955</v>
      </c>
      <c r="C1564" s="47">
        <f t="shared" ca="1" si="196"/>
        <v>69</v>
      </c>
      <c r="D1564" s="2" t="s">
        <v>40</v>
      </c>
      <c r="E1564" s="2" t="s">
        <v>28</v>
      </c>
      <c r="F1564" s="2" t="s">
        <v>2387</v>
      </c>
      <c r="G1564" s="4" t="str">
        <f t="shared" si="203"/>
        <v>23,091.00</v>
      </c>
      <c r="H1564" s="32">
        <f t="shared" si="197"/>
        <v>23091</v>
      </c>
      <c r="I1564" s="2">
        <v>8625</v>
      </c>
      <c r="J1564" s="2">
        <f t="shared" si="198"/>
        <v>23091</v>
      </c>
      <c r="K1564" s="2">
        <f t="shared" si="199"/>
        <v>23091</v>
      </c>
      <c r="L1564" s="2">
        <f t="shared" si="200"/>
        <v>23091</v>
      </c>
      <c r="M1564" s="2">
        <f t="shared" si="201"/>
        <v>23091</v>
      </c>
      <c r="N1564" s="2">
        <f t="shared" si="202"/>
        <v>23091</v>
      </c>
      <c r="O1564" s="96">
        <f t="shared" si="202"/>
        <v>23091</v>
      </c>
      <c r="P1564" s="2"/>
    </row>
    <row r="1565" spans="1:16" hidden="1" x14ac:dyDescent="0.2">
      <c r="A1565">
        <v>4356</v>
      </c>
      <c r="B1565">
        <v>1972</v>
      </c>
      <c r="C1565" s="47">
        <f t="shared" ca="1" si="196"/>
        <v>52</v>
      </c>
      <c r="D1565" s="2" t="s">
        <v>40</v>
      </c>
      <c r="E1565" s="2" t="s">
        <v>28</v>
      </c>
      <c r="F1565" s="2" t="s">
        <v>2394</v>
      </c>
      <c r="G1565" s="4" t="str">
        <f t="shared" si="203"/>
        <v>31,560.00</v>
      </c>
      <c r="H1565" s="32">
        <f t="shared" si="197"/>
        <v>31560</v>
      </c>
      <c r="I1565" s="2">
        <v>5407</v>
      </c>
      <c r="J1565" s="2">
        <f t="shared" si="198"/>
        <v>31560</v>
      </c>
      <c r="K1565" s="2">
        <f t="shared" si="199"/>
        <v>31560</v>
      </c>
      <c r="L1565" s="2">
        <f t="shared" si="200"/>
        <v>31560</v>
      </c>
      <c r="M1565" s="2">
        <f t="shared" si="201"/>
        <v>31560</v>
      </c>
      <c r="N1565" s="2">
        <f t="shared" si="202"/>
        <v>31560</v>
      </c>
      <c r="O1565" s="96">
        <f t="shared" si="202"/>
        <v>31560</v>
      </c>
      <c r="P1565" s="2"/>
    </row>
    <row r="1566" spans="1:16" hidden="1" x14ac:dyDescent="0.2">
      <c r="A1566">
        <v>2886</v>
      </c>
      <c r="B1566">
        <v>1972</v>
      </c>
      <c r="C1566" s="47">
        <f t="shared" ca="1" si="196"/>
        <v>52</v>
      </c>
      <c r="D1566" s="2" t="s">
        <v>23</v>
      </c>
      <c r="E1566" s="2" t="s">
        <v>28</v>
      </c>
      <c r="F1566" s="2" t="s">
        <v>2400</v>
      </c>
      <c r="G1566" s="4" t="str">
        <f t="shared" si="203"/>
        <v>83,273.00</v>
      </c>
      <c r="H1566" s="32">
        <f t="shared" si="197"/>
        <v>83273</v>
      </c>
      <c r="I1566" s="2">
        <v>4356</v>
      </c>
      <c r="J1566" s="2">
        <f t="shared" si="198"/>
        <v>83273</v>
      </c>
      <c r="K1566" s="2">
        <f t="shared" si="199"/>
        <v>83273</v>
      </c>
      <c r="L1566" s="2">
        <f t="shared" si="200"/>
        <v>83273</v>
      </c>
      <c r="M1566" s="2">
        <f t="shared" si="201"/>
        <v>83273</v>
      </c>
      <c r="N1566" s="2">
        <f t="shared" si="202"/>
        <v>83273</v>
      </c>
      <c r="O1566" s="96">
        <f t="shared" si="202"/>
        <v>83273</v>
      </c>
      <c r="P1566" s="2"/>
    </row>
    <row r="1567" spans="1:16" hidden="1" x14ac:dyDescent="0.2">
      <c r="A1567">
        <v>10057</v>
      </c>
      <c r="B1567">
        <v>1952</v>
      </c>
      <c r="C1567" s="47">
        <f t="shared" ca="1" si="196"/>
        <v>72</v>
      </c>
      <c r="D1567" s="2" t="s">
        <v>23</v>
      </c>
      <c r="E1567" s="2" t="s">
        <v>28</v>
      </c>
      <c r="F1567" s="2" t="s">
        <v>2406</v>
      </c>
      <c r="G1567" s="4" t="str">
        <f t="shared" si="203"/>
        <v>69,719.00</v>
      </c>
      <c r="H1567" s="32">
        <f t="shared" si="197"/>
        <v>69719</v>
      </c>
      <c r="I1567" s="2">
        <v>2886</v>
      </c>
      <c r="J1567" s="2">
        <f t="shared" si="198"/>
        <v>69719</v>
      </c>
      <c r="K1567" s="2">
        <f t="shared" si="199"/>
        <v>69719</v>
      </c>
      <c r="L1567" s="2">
        <f t="shared" si="200"/>
        <v>69719</v>
      </c>
      <c r="M1567" s="2">
        <f t="shared" si="201"/>
        <v>69719</v>
      </c>
      <c r="N1567" s="2">
        <f t="shared" si="202"/>
        <v>69719</v>
      </c>
      <c r="O1567" s="96">
        <f t="shared" si="202"/>
        <v>69719</v>
      </c>
      <c r="P1567" s="2"/>
    </row>
    <row r="1568" spans="1:16" hidden="1" x14ac:dyDescent="0.2">
      <c r="A1568">
        <v>10741</v>
      </c>
      <c r="B1568">
        <v>1952</v>
      </c>
      <c r="C1568" s="47">
        <f t="shared" ca="1" si="196"/>
        <v>72</v>
      </c>
      <c r="D1568" s="2" t="s">
        <v>23</v>
      </c>
      <c r="E1568" s="2" t="s">
        <v>36</v>
      </c>
      <c r="F1568" s="2" t="s">
        <v>37</v>
      </c>
      <c r="G1568" s="4" t="str">
        <f t="shared" si="203"/>
        <v>32,474.00</v>
      </c>
      <c r="H1568" s="32">
        <f t="shared" si="197"/>
        <v>32474</v>
      </c>
      <c r="I1568" s="2">
        <v>10057</v>
      </c>
      <c r="J1568" s="2">
        <f t="shared" si="198"/>
        <v>32474</v>
      </c>
      <c r="K1568" s="2">
        <f t="shared" si="199"/>
        <v>32474</v>
      </c>
      <c r="L1568" s="2">
        <f t="shared" si="200"/>
        <v>32474</v>
      </c>
      <c r="M1568" s="2">
        <f t="shared" si="201"/>
        <v>32474</v>
      </c>
      <c r="N1568" s="2">
        <f t="shared" si="202"/>
        <v>32474</v>
      </c>
      <c r="O1568" s="96">
        <f t="shared" si="202"/>
        <v>32474</v>
      </c>
      <c r="P1568" s="2"/>
    </row>
    <row r="1569" spans="1:16" hidden="1" x14ac:dyDescent="0.2">
      <c r="A1569">
        <v>5491</v>
      </c>
      <c r="B1569">
        <v>1952</v>
      </c>
      <c r="C1569" s="47">
        <f t="shared" ca="1" si="196"/>
        <v>72</v>
      </c>
      <c r="D1569" s="2" t="s">
        <v>23</v>
      </c>
      <c r="E1569" s="2" t="s">
        <v>36</v>
      </c>
      <c r="F1569" s="2" t="s">
        <v>47</v>
      </c>
      <c r="G1569" s="4" t="str">
        <f t="shared" si="203"/>
        <v>44,931.00</v>
      </c>
      <c r="H1569" s="32">
        <f t="shared" si="197"/>
        <v>44931</v>
      </c>
      <c r="I1569" s="2">
        <v>10741</v>
      </c>
      <c r="J1569" s="2">
        <f t="shared" si="198"/>
        <v>44931</v>
      </c>
      <c r="K1569" s="2">
        <f t="shared" si="199"/>
        <v>44931</v>
      </c>
      <c r="L1569" s="2">
        <f t="shared" si="200"/>
        <v>44931</v>
      </c>
      <c r="M1569" s="2">
        <f t="shared" si="201"/>
        <v>44931</v>
      </c>
      <c r="N1569" s="2">
        <f t="shared" si="202"/>
        <v>44931</v>
      </c>
      <c r="O1569" s="96">
        <f t="shared" si="202"/>
        <v>44931</v>
      </c>
      <c r="P1569" s="2"/>
    </row>
    <row r="1570" spans="1:16" hidden="1" x14ac:dyDescent="0.2">
      <c r="A1570">
        <v>4442</v>
      </c>
      <c r="B1570">
        <v>1962</v>
      </c>
      <c r="C1570" s="47">
        <f t="shared" ca="1" si="196"/>
        <v>62</v>
      </c>
      <c r="D1570" s="2" t="s">
        <v>53</v>
      </c>
      <c r="E1570" s="2" t="s">
        <v>36</v>
      </c>
      <c r="F1570" s="2" t="s">
        <v>54</v>
      </c>
      <c r="G1570" s="4" t="str">
        <f t="shared" si="203"/>
        <v>62,499.00</v>
      </c>
      <c r="H1570" s="32">
        <f t="shared" si="197"/>
        <v>62499</v>
      </c>
      <c r="I1570" s="2">
        <v>5491</v>
      </c>
      <c r="J1570" s="2">
        <f t="shared" si="198"/>
        <v>62499</v>
      </c>
      <c r="K1570" s="2">
        <f t="shared" si="199"/>
        <v>62499</v>
      </c>
      <c r="L1570" s="2">
        <f t="shared" si="200"/>
        <v>62499</v>
      </c>
      <c r="M1570" s="2">
        <f t="shared" si="201"/>
        <v>62499</v>
      </c>
      <c r="N1570" s="2">
        <f t="shared" si="202"/>
        <v>62499</v>
      </c>
      <c r="O1570" s="96">
        <f t="shared" si="202"/>
        <v>62499</v>
      </c>
      <c r="P1570" s="2"/>
    </row>
    <row r="1571" spans="1:16" hidden="1" x14ac:dyDescent="0.2">
      <c r="A1571">
        <v>3972</v>
      </c>
      <c r="B1571">
        <v>1977</v>
      </c>
      <c r="C1571" s="47">
        <f t="shared" ca="1" si="196"/>
        <v>47</v>
      </c>
      <c r="D1571" s="2" t="s">
        <v>53</v>
      </c>
      <c r="E1571" s="2" t="s">
        <v>36</v>
      </c>
      <c r="F1571" s="2" t="s">
        <v>65</v>
      </c>
      <c r="G1571" s="4" t="str">
        <f t="shared" si="203"/>
        <v>36,634.00</v>
      </c>
      <c r="H1571" s="32">
        <f t="shared" si="197"/>
        <v>36634</v>
      </c>
      <c r="I1571" s="2">
        <v>4442</v>
      </c>
      <c r="J1571" s="2">
        <f t="shared" si="198"/>
        <v>36634</v>
      </c>
      <c r="K1571" s="2">
        <f t="shared" si="199"/>
        <v>36634</v>
      </c>
      <c r="L1571" s="2">
        <f t="shared" si="200"/>
        <v>36634</v>
      </c>
      <c r="M1571" s="2">
        <f t="shared" si="201"/>
        <v>36634</v>
      </c>
      <c r="N1571" s="2">
        <f t="shared" si="202"/>
        <v>36634</v>
      </c>
      <c r="O1571" s="96">
        <f t="shared" si="202"/>
        <v>36634</v>
      </c>
      <c r="P1571" s="2"/>
    </row>
    <row r="1572" spans="1:16" hidden="1" x14ac:dyDescent="0.2">
      <c r="A1572">
        <v>2431</v>
      </c>
      <c r="B1572">
        <v>1991</v>
      </c>
      <c r="C1572" s="47">
        <f t="shared" ca="1" si="196"/>
        <v>33</v>
      </c>
      <c r="D1572" s="2" t="s">
        <v>23</v>
      </c>
      <c r="E1572" s="2" t="s">
        <v>36</v>
      </c>
      <c r="F1572" s="2" t="s">
        <v>77</v>
      </c>
      <c r="G1572" s="4" t="str">
        <f t="shared" si="203"/>
        <v>54,450.00</v>
      </c>
      <c r="H1572" s="32">
        <f t="shared" si="197"/>
        <v>54450</v>
      </c>
      <c r="I1572" s="2">
        <v>3972</v>
      </c>
      <c r="J1572" s="2">
        <f t="shared" si="198"/>
        <v>54450</v>
      </c>
      <c r="K1572" s="2">
        <f t="shared" si="199"/>
        <v>54450</v>
      </c>
      <c r="L1572" s="2">
        <f t="shared" si="200"/>
        <v>54450</v>
      </c>
      <c r="M1572" s="2">
        <f t="shared" si="201"/>
        <v>54450</v>
      </c>
      <c r="N1572" s="2">
        <f t="shared" si="202"/>
        <v>54450</v>
      </c>
      <c r="O1572" s="96">
        <f t="shared" si="202"/>
        <v>54450</v>
      </c>
      <c r="P1572" s="2"/>
    </row>
    <row r="1573" spans="1:16" hidden="1" x14ac:dyDescent="0.2">
      <c r="A1573">
        <v>7899</v>
      </c>
      <c r="B1573">
        <v>1953</v>
      </c>
      <c r="C1573" s="47">
        <f t="shared" ca="1" si="196"/>
        <v>71</v>
      </c>
      <c r="D1573" s="2" t="s">
        <v>23</v>
      </c>
      <c r="E1573" s="2" t="s">
        <v>36</v>
      </c>
      <c r="F1573" s="2" t="s">
        <v>77</v>
      </c>
      <c r="G1573" s="4" t="str">
        <f t="shared" si="203"/>
        <v>54,450.00</v>
      </c>
      <c r="H1573" s="32">
        <f t="shared" si="197"/>
        <v>54450</v>
      </c>
      <c r="I1573" s="2">
        <v>2431</v>
      </c>
      <c r="J1573" s="2">
        <f t="shared" si="198"/>
        <v>54450</v>
      </c>
      <c r="K1573" s="2">
        <f t="shared" si="199"/>
        <v>54450</v>
      </c>
      <c r="L1573" s="2">
        <f t="shared" si="200"/>
        <v>54450</v>
      </c>
      <c r="M1573" s="2">
        <f t="shared" si="201"/>
        <v>54450</v>
      </c>
      <c r="N1573" s="2">
        <f t="shared" si="202"/>
        <v>54450</v>
      </c>
      <c r="O1573" s="96">
        <f t="shared" si="202"/>
        <v>54450</v>
      </c>
      <c r="P1573" s="2"/>
    </row>
    <row r="1574" spans="1:16" hidden="1" x14ac:dyDescent="0.2">
      <c r="A1574">
        <v>9703</v>
      </c>
      <c r="B1574">
        <v>1971</v>
      </c>
      <c r="C1574" s="47">
        <f t="shared" ca="1" si="196"/>
        <v>53</v>
      </c>
      <c r="D1574" s="2" t="s">
        <v>40</v>
      </c>
      <c r="E1574" s="2" t="s">
        <v>36</v>
      </c>
      <c r="F1574" s="2" t="s">
        <v>87</v>
      </c>
      <c r="G1574" s="4" t="str">
        <f t="shared" si="203"/>
        <v>34,578.00</v>
      </c>
      <c r="H1574" s="32">
        <f t="shared" si="197"/>
        <v>34578</v>
      </c>
      <c r="I1574" s="2">
        <v>7899</v>
      </c>
      <c r="J1574" s="2">
        <f t="shared" si="198"/>
        <v>34578</v>
      </c>
      <c r="K1574" s="2">
        <f t="shared" si="199"/>
        <v>34578</v>
      </c>
      <c r="L1574" s="2">
        <f t="shared" si="200"/>
        <v>34578</v>
      </c>
      <c r="M1574" s="2">
        <f t="shared" si="201"/>
        <v>34578</v>
      </c>
      <c r="N1574" s="2">
        <f t="shared" si="202"/>
        <v>34578</v>
      </c>
      <c r="O1574" s="96">
        <f t="shared" si="202"/>
        <v>34578</v>
      </c>
      <c r="P1574" s="2"/>
    </row>
    <row r="1575" spans="1:16" hidden="1" x14ac:dyDescent="0.2">
      <c r="A1575">
        <v>6927</v>
      </c>
      <c r="B1575">
        <v>1969</v>
      </c>
      <c r="C1575" s="47">
        <f t="shared" ca="1" si="196"/>
        <v>55</v>
      </c>
      <c r="D1575" s="2" t="s">
        <v>23</v>
      </c>
      <c r="E1575" s="2" t="s">
        <v>36</v>
      </c>
      <c r="F1575" s="2" t="s">
        <v>105</v>
      </c>
      <c r="G1575" s="4" t="str">
        <f t="shared" si="203"/>
        <v>64,260.00</v>
      </c>
      <c r="H1575" s="32">
        <f t="shared" si="197"/>
        <v>64260</v>
      </c>
      <c r="I1575" s="2">
        <v>9703</v>
      </c>
      <c r="J1575" s="2">
        <f t="shared" si="198"/>
        <v>64260</v>
      </c>
      <c r="K1575" s="2">
        <f t="shared" si="199"/>
        <v>64260</v>
      </c>
      <c r="L1575" s="2">
        <f t="shared" si="200"/>
        <v>64260</v>
      </c>
      <c r="M1575" s="2">
        <f t="shared" si="201"/>
        <v>64260</v>
      </c>
      <c r="N1575" s="2">
        <f t="shared" si="202"/>
        <v>64260</v>
      </c>
      <c r="O1575" s="96">
        <f t="shared" si="202"/>
        <v>64260</v>
      </c>
      <c r="P1575" s="2"/>
    </row>
    <row r="1576" spans="1:16" hidden="1" x14ac:dyDescent="0.2">
      <c r="A1576">
        <v>7005</v>
      </c>
      <c r="B1576">
        <v>1982</v>
      </c>
      <c r="C1576" s="47">
        <f t="shared" ca="1" si="196"/>
        <v>42</v>
      </c>
      <c r="D1576" s="2" t="s">
        <v>40</v>
      </c>
      <c r="E1576" s="2" t="s">
        <v>36</v>
      </c>
      <c r="F1576" s="2" t="s">
        <v>123</v>
      </c>
      <c r="G1576" s="4" t="str">
        <f t="shared" si="203"/>
        <v>61,905.00</v>
      </c>
      <c r="H1576" s="32">
        <f t="shared" si="197"/>
        <v>61905</v>
      </c>
      <c r="I1576" s="2">
        <v>6927</v>
      </c>
      <c r="J1576" s="2">
        <f t="shared" si="198"/>
        <v>61905</v>
      </c>
      <c r="K1576" s="2">
        <f t="shared" si="199"/>
        <v>61905</v>
      </c>
      <c r="L1576" s="2">
        <f t="shared" si="200"/>
        <v>61905</v>
      </c>
      <c r="M1576" s="2">
        <f t="shared" si="201"/>
        <v>61905</v>
      </c>
      <c r="N1576" s="2">
        <f t="shared" si="202"/>
        <v>61905</v>
      </c>
      <c r="O1576" s="96">
        <f t="shared" si="202"/>
        <v>61905</v>
      </c>
      <c r="P1576" s="2"/>
    </row>
    <row r="1577" spans="1:16" hidden="1" x14ac:dyDescent="0.2">
      <c r="A1577">
        <v>246</v>
      </c>
      <c r="B1577">
        <v>1966</v>
      </c>
      <c r="C1577" s="47">
        <f t="shared" ca="1" si="196"/>
        <v>58</v>
      </c>
      <c r="D1577" s="2" t="s">
        <v>53</v>
      </c>
      <c r="E1577" s="2" t="s">
        <v>36</v>
      </c>
      <c r="F1577" s="2" t="s">
        <v>127</v>
      </c>
      <c r="G1577" s="4" t="str">
        <f t="shared" si="203"/>
        <v>48,330.00</v>
      </c>
      <c r="H1577" s="32">
        <f t="shared" si="197"/>
        <v>48330</v>
      </c>
      <c r="I1577" s="2">
        <v>7005</v>
      </c>
      <c r="J1577" s="2">
        <f t="shared" si="198"/>
        <v>48330</v>
      </c>
      <c r="K1577" s="2">
        <f t="shared" si="199"/>
        <v>48330</v>
      </c>
      <c r="L1577" s="2">
        <f t="shared" si="200"/>
        <v>48330</v>
      </c>
      <c r="M1577" s="2">
        <f t="shared" si="201"/>
        <v>48330</v>
      </c>
      <c r="N1577" s="2">
        <f t="shared" si="202"/>
        <v>48330</v>
      </c>
      <c r="O1577" s="96">
        <f t="shared" si="202"/>
        <v>48330</v>
      </c>
      <c r="P1577" s="2"/>
    </row>
    <row r="1578" spans="1:16" hidden="1" x14ac:dyDescent="0.2">
      <c r="A1578">
        <v>4796</v>
      </c>
      <c r="B1578">
        <v>1953</v>
      </c>
      <c r="C1578" s="47">
        <f t="shared" ca="1" si="196"/>
        <v>71</v>
      </c>
      <c r="D1578" s="2" t="s">
        <v>23</v>
      </c>
      <c r="E1578" s="2" t="s">
        <v>36</v>
      </c>
      <c r="F1578" s="2" t="s">
        <v>134</v>
      </c>
      <c r="G1578" s="4" t="str">
        <f t="shared" si="203"/>
        <v>34,728.00</v>
      </c>
      <c r="H1578" s="32">
        <f t="shared" si="197"/>
        <v>34728</v>
      </c>
      <c r="I1578" s="2">
        <v>246</v>
      </c>
      <c r="J1578" s="2">
        <f t="shared" si="198"/>
        <v>34728</v>
      </c>
      <c r="K1578" s="2">
        <f t="shared" si="199"/>
        <v>34728</v>
      </c>
      <c r="L1578" s="2">
        <f t="shared" si="200"/>
        <v>34728</v>
      </c>
      <c r="M1578" s="2">
        <f t="shared" si="201"/>
        <v>34728</v>
      </c>
      <c r="N1578" s="2">
        <f t="shared" si="202"/>
        <v>34728</v>
      </c>
      <c r="O1578" s="96">
        <f t="shared" si="202"/>
        <v>34728</v>
      </c>
      <c r="P1578" s="2"/>
    </row>
    <row r="1579" spans="1:16" hidden="1" x14ac:dyDescent="0.2">
      <c r="A1579">
        <v>4725</v>
      </c>
      <c r="B1579">
        <v>1951</v>
      </c>
      <c r="C1579" s="47">
        <f t="shared" ca="1" si="196"/>
        <v>73</v>
      </c>
      <c r="D1579" s="2" t="s">
        <v>23</v>
      </c>
      <c r="E1579" s="2" t="s">
        <v>36</v>
      </c>
      <c r="F1579" s="2" t="s">
        <v>148</v>
      </c>
      <c r="G1579" s="4" t="str">
        <f t="shared" si="203"/>
        <v>75,276.00</v>
      </c>
      <c r="H1579" s="32">
        <f t="shared" si="197"/>
        <v>75276</v>
      </c>
      <c r="I1579" s="2">
        <v>4796</v>
      </c>
      <c r="J1579" s="2">
        <f t="shared" si="198"/>
        <v>75276</v>
      </c>
      <c r="K1579" s="2">
        <f t="shared" si="199"/>
        <v>75276</v>
      </c>
      <c r="L1579" s="2">
        <f t="shared" si="200"/>
        <v>75276</v>
      </c>
      <c r="M1579" s="2">
        <f t="shared" si="201"/>
        <v>75276</v>
      </c>
      <c r="N1579" s="2">
        <f t="shared" si="202"/>
        <v>75276</v>
      </c>
      <c r="O1579" s="96">
        <f t="shared" si="202"/>
        <v>75276</v>
      </c>
      <c r="P1579" s="2"/>
    </row>
    <row r="1580" spans="1:16" hidden="1" x14ac:dyDescent="0.2">
      <c r="A1580">
        <v>3286</v>
      </c>
      <c r="B1580">
        <v>1968</v>
      </c>
      <c r="C1580" s="47">
        <f t="shared" ca="1" si="196"/>
        <v>56</v>
      </c>
      <c r="D1580" s="2" t="s">
        <v>40</v>
      </c>
      <c r="E1580" s="2" t="s">
        <v>36</v>
      </c>
      <c r="F1580" s="2" t="s">
        <v>151</v>
      </c>
      <c r="G1580" s="4" t="str">
        <f t="shared" si="203"/>
        <v>72,335.00</v>
      </c>
      <c r="H1580" s="32">
        <f t="shared" si="197"/>
        <v>72335</v>
      </c>
      <c r="I1580" s="2">
        <v>4725</v>
      </c>
      <c r="J1580" s="2">
        <f t="shared" si="198"/>
        <v>72335</v>
      </c>
      <c r="K1580" s="2">
        <f t="shared" si="199"/>
        <v>72335</v>
      </c>
      <c r="L1580" s="2">
        <f t="shared" si="200"/>
        <v>72335</v>
      </c>
      <c r="M1580" s="2">
        <f t="shared" si="201"/>
        <v>72335</v>
      </c>
      <c r="N1580" s="2">
        <f t="shared" si="202"/>
        <v>72335</v>
      </c>
      <c r="O1580" s="96">
        <f t="shared" si="202"/>
        <v>72335</v>
      </c>
      <c r="P1580" s="2"/>
    </row>
    <row r="1581" spans="1:16" hidden="1" x14ac:dyDescent="0.2">
      <c r="A1581">
        <v>10680</v>
      </c>
      <c r="B1581">
        <v>1987</v>
      </c>
      <c r="C1581" s="47">
        <f t="shared" ca="1" si="196"/>
        <v>37</v>
      </c>
      <c r="D1581" s="2" t="s">
        <v>23</v>
      </c>
      <c r="E1581" s="2" t="s">
        <v>36</v>
      </c>
      <c r="F1581" s="2" t="s">
        <v>155</v>
      </c>
      <c r="G1581" s="4" t="str">
        <f t="shared" si="203"/>
        <v>68,695.00</v>
      </c>
      <c r="H1581" s="32">
        <f t="shared" si="197"/>
        <v>68695</v>
      </c>
      <c r="I1581" s="2">
        <v>3286</v>
      </c>
      <c r="J1581" s="2">
        <f t="shared" si="198"/>
        <v>68695</v>
      </c>
      <c r="K1581" s="2">
        <f t="shared" si="199"/>
        <v>68695</v>
      </c>
      <c r="L1581" s="2">
        <f t="shared" si="200"/>
        <v>68695</v>
      </c>
      <c r="M1581" s="2">
        <f t="shared" si="201"/>
        <v>68695</v>
      </c>
      <c r="N1581" s="2">
        <f t="shared" si="202"/>
        <v>68695</v>
      </c>
      <c r="O1581" s="96">
        <f t="shared" si="202"/>
        <v>68695</v>
      </c>
      <c r="P1581" s="2"/>
    </row>
    <row r="1582" spans="1:16" hidden="1" x14ac:dyDescent="0.2">
      <c r="A1582">
        <v>4297</v>
      </c>
      <c r="B1582">
        <v>1970</v>
      </c>
      <c r="C1582" s="47">
        <f t="shared" ca="1" si="196"/>
        <v>54</v>
      </c>
      <c r="D1582" s="2" t="s">
        <v>23</v>
      </c>
      <c r="E1582" s="2" t="s">
        <v>36</v>
      </c>
      <c r="F1582" s="2" t="s">
        <v>155</v>
      </c>
      <c r="G1582" s="4" t="str">
        <f t="shared" si="203"/>
        <v>68,695.00</v>
      </c>
      <c r="H1582" s="32">
        <f t="shared" si="197"/>
        <v>68695</v>
      </c>
      <c r="I1582" s="2">
        <v>10680</v>
      </c>
      <c r="J1582" s="2">
        <f t="shared" si="198"/>
        <v>68695</v>
      </c>
      <c r="K1582" s="2">
        <f t="shared" si="199"/>
        <v>68695</v>
      </c>
      <c r="L1582" s="2">
        <f t="shared" si="200"/>
        <v>68695</v>
      </c>
      <c r="M1582" s="2">
        <f t="shared" si="201"/>
        <v>68695</v>
      </c>
      <c r="N1582" s="2">
        <f t="shared" si="202"/>
        <v>68695</v>
      </c>
      <c r="O1582" s="96">
        <f t="shared" si="202"/>
        <v>68695</v>
      </c>
      <c r="P1582" s="2"/>
    </row>
    <row r="1583" spans="1:16" hidden="1" x14ac:dyDescent="0.2">
      <c r="A1583">
        <v>7327</v>
      </c>
      <c r="B1583">
        <v>1960</v>
      </c>
      <c r="C1583" s="47">
        <f t="shared" ca="1" si="196"/>
        <v>64</v>
      </c>
      <c r="D1583" s="2" t="s">
        <v>40</v>
      </c>
      <c r="E1583" s="2" t="s">
        <v>36</v>
      </c>
      <c r="F1583" s="2" t="s">
        <v>159</v>
      </c>
      <c r="G1583" s="4" t="str">
        <f t="shared" si="203"/>
        <v>77,622.00</v>
      </c>
      <c r="H1583" s="32">
        <f t="shared" si="197"/>
        <v>77622</v>
      </c>
      <c r="I1583" s="2">
        <v>4297</v>
      </c>
      <c r="J1583" s="2">
        <f t="shared" si="198"/>
        <v>77622</v>
      </c>
      <c r="K1583" s="2">
        <f t="shared" si="199"/>
        <v>77622</v>
      </c>
      <c r="L1583" s="2">
        <f t="shared" si="200"/>
        <v>77622</v>
      </c>
      <c r="M1583" s="2">
        <f t="shared" si="201"/>
        <v>77622</v>
      </c>
      <c r="N1583" s="2">
        <f t="shared" si="202"/>
        <v>77622</v>
      </c>
      <c r="O1583" s="96">
        <f t="shared" si="202"/>
        <v>77622</v>
      </c>
      <c r="P1583" s="2"/>
    </row>
    <row r="1584" spans="1:16" hidden="1" x14ac:dyDescent="0.2">
      <c r="A1584">
        <v>1553</v>
      </c>
      <c r="B1584">
        <v>1947</v>
      </c>
      <c r="C1584" s="47">
        <f t="shared" ca="1" si="196"/>
        <v>77</v>
      </c>
      <c r="D1584" s="2" t="s">
        <v>40</v>
      </c>
      <c r="E1584" s="2" t="s">
        <v>36</v>
      </c>
      <c r="F1584" s="2" t="s">
        <v>167</v>
      </c>
      <c r="G1584" s="4" t="str">
        <f t="shared" si="203"/>
        <v>71,604.00</v>
      </c>
      <c r="H1584" s="32">
        <f t="shared" si="197"/>
        <v>71604</v>
      </c>
      <c r="I1584" s="2">
        <v>7327</v>
      </c>
      <c r="J1584" s="2">
        <f t="shared" si="198"/>
        <v>71604</v>
      </c>
      <c r="K1584" s="2">
        <f t="shared" si="199"/>
        <v>71604</v>
      </c>
      <c r="L1584" s="2">
        <f t="shared" si="200"/>
        <v>71604</v>
      </c>
      <c r="M1584" s="2">
        <f t="shared" si="201"/>
        <v>71604</v>
      </c>
      <c r="N1584" s="2">
        <f t="shared" si="202"/>
        <v>71604</v>
      </c>
      <c r="O1584" s="96">
        <f t="shared" si="202"/>
        <v>71604</v>
      </c>
      <c r="P1584" s="2"/>
    </row>
    <row r="1585" spans="1:16" hidden="1" x14ac:dyDescent="0.2">
      <c r="A1585">
        <v>1665</v>
      </c>
      <c r="B1585">
        <v>1965</v>
      </c>
      <c r="C1585" s="47">
        <f t="shared" ca="1" si="196"/>
        <v>59</v>
      </c>
      <c r="D1585" s="2" t="s">
        <v>23</v>
      </c>
      <c r="E1585" s="2" t="s">
        <v>36</v>
      </c>
      <c r="F1585" s="2" t="s">
        <v>170</v>
      </c>
      <c r="G1585" s="4" t="str">
        <f t="shared" si="203"/>
        <v>55,375.00</v>
      </c>
      <c r="H1585" s="32">
        <f t="shared" si="197"/>
        <v>55375</v>
      </c>
      <c r="I1585" s="2">
        <v>1553</v>
      </c>
      <c r="J1585" s="2">
        <f t="shared" si="198"/>
        <v>55375</v>
      </c>
      <c r="K1585" s="2">
        <f t="shared" si="199"/>
        <v>55375</v>
      </c>
      <c r="L1585" s="2">
        <f t="shared" si="200"/>
        <v>55375</v>
      </c>
      <c r="M1585" s="2">
        <f t="shared" si="201"/>
        <v>55375</v>
      </c>
      <c r="N1585" s="2">
        <f t="shared" si="202"/>
        <v>55375</v>
      </c>
      <c r="O1585" s="96">
        <f t="shared" si="202"/>
        <v>55375</v>
      </c>
      <c r="P1585" s="2"/>
    </row>
    <row r="1586" spans="1:16" hidden="1" x14ac:dyDescent="0.2">
      <c r="A1586">
        <v>10640</v>
      </c>
      <c r="B1586">
        <v>1975</v>
      </c>
      <c r="C1586" s="47">
        <f t="shared" ca="1" si="196"/>
        <v>49</v>
      </c>
      <c r="D1586" s="2" t="s">
        <v>40</v>
      </c>
      <c r="E1586" s="2" t="s">
        <v>36</v>
      </c>
      <c r="F1586" s="2" t="s">
        <v>175</v>
      </c>
      <c r="G1586" s="4" t="str">
        <f t="shared" si="203"/>
        <v>69,476.00</v>
      </c>
      <c r="H1586" s="32">
        <f t="shared" si="197"/>
        <v>69476</v>
      </c>
      <c r="I1586" s="2">
        <v>1665</v>
      </c>
      <c r="J1586" s="2">
        <f t="shared" si="198"/>
        <v>69476</v>
      </c>
      <c r="K1586" s="2">
        <f t="shared" si="199"/>
        <v>69476</v>
      </c>
      <c r="L1586" s="2">
        <f t="shared" si="200"/>
        <v>69476</v>
      </c>
      <c r="M1586" s="2">
        <f t="shared" si="201"/>
        <v>69476</v>
      </c>
      <c r="N1586" s="2">
        <f t="shared" si="202"/>
        <v>69476</v>
      </c>
      <c r="O1586" s="96">
        <f t="shared" si="202"/>
        <v>69476</v>
      </c>
      <c r="P1586" s="2"/>
    </row>
    <row r="1587" spans="1:16" hidden="1" x14ac:dyDescent="0.2">
      <c r="A1587">
        <v>7620</v>
      </c>
      <c r="B1587">
        <v>1991</v>
      </c>
      <c r="C1587" s="47">
        <f t="shared" ca="1" si="196"/>
        <v>33</v>
      </c>
      <c r="D1587" s="2" t="s">
        <v>40</v>
      </c>
      <c r="E1587" s="2" t="s">
        <v>36</v>
      </c>
      <c r="F1587" s="2" t="s">
        <v>190</v>
      </c>
      <c r="G1587" s="4" t="str">
        <f t="shared" si="203"/>
        <v>65,220.00</v>
      </c>
      <c r="H1587" s="32">
        <f t="shared" si="197"/>
        <v>65220</v>
      </c>
      <c r="I1587" s="2">
        <v>10640</v>
      </c>
      <c r="J1587" s="2">
        <f t="shared" si="198"/>
        <v>65220</v>
      </c>
      <c r="K1587" s="2">
        <f t="shared" si="199"/>
        <v>65220</v>
      </c>
      <c r="L1587" s="2">
        <f t="shared" si="200"/>
        <v>65220</v>
      </c>
      <c r="M1587" s="2">
        <f t="shared" si="201"/>
        <v>65220</v>
      </c>
      <c r="N1587" s="2">
        <f t="shared" si="202"/>
        <v>65220</v>
      </c>
      <c r="O1587" s="96">
        <f t="shared" si="202"/>
        <v>65220</v>
      </c>
      <c r="P1587" s="2"/>
    </row>
    <row r="1588" spans="1:16" hidden="1" x14ac:dyDescent="0.2">
      <c r="A1588">
        <v>7761</v>
      </c>
      <c r="B1588">
        <v>1979</v>
      </c>
      <c r="C1588" s="47">
        <f t="shared" ca="1" si="196"/>
        <v>45</v>
      </c>
      <c r="D1588" s="2" t="s">
        <v>23</v>
      </c>
      <c r="E1588" s="2" t="s">
        <v>36</v>
      </c>
      <c r="F1588" s="2" t="s">
        <v>195</v>
      </c>
      <c r="G1588" s="4" t="str">
        <f t="shared" si="203"/>
        <v>53,863.00</v>
      </c>
      <c r="H1588" s="32">
        <f t="shared" si="197"/>
        <v>53863</v>
      </c>
      <c r="I1588" s="2">
        <v>7620</v>
      </c>
      <c r="J1588" s="2">
        <f t="shared" si="198"/>
        <v>53863</v>
      </c>
      <c r="K1588" s="2">
        <f t="shared" si="199"/>
        <v>53863</v>
      </c>
      <c r="L1588" s="2">
        <f t="shared" si="200"/>
        <v>53863</v>
      </c>
      <c r="M1588" s="2">
        <f t="shared" si="201"/>
        <v>53863</v>
      </c>
      <c r="N1588" s="2">
        <f t="shared" si="202"/>
        <v>53863</v>
      </c>
      <c r="O1588" s="96">
        <f t="shared" si="202"/>
        <v>53863</v>
      </c>
      <c r="P1588" s="2"/>
    </row>
    <row r="1589" spans="1:16" hidden="1" x14ac:dyDescent="0.2">
      <c r="A1589">
        <v>5062</v>
      </c>
      <c r="B1589">
        <v>1964</v>
      </c>
      <c r="C1589" s="47">
        <f t="shared" ca="1" si="196"/>
        <v>60</v>
      </c>
      <c r="D1589" s="2" t="s">
        <v>23</v>
      </c>
      <c r="E1589" s="2" t="s">
        <v>36</v>
      </c>
      <c r="F1589" s="2" t="s">
        <v>200</v>
      </c>
      <c r="G1589" s="4" t="str">
        <f t="shared" si="203"/>
        <v>45,203.00</v>
      </c>
      <c r="H1589" s="32">
        <f t="shared" si="197"/>
        <v>45203</v>
      </c>
      <c r="I1589" s="2">
        <v>7761</v>
      </c>
      <c r="J1589" s="2">
        <f t="shared" si="198"/>
        <v>45203</v>
      </c>
      <c r="K1589" s="2">
        <f t="shared" si="199"/>
        <v>45203</v>
      </c>
      <c r="L1589" s="2">
        <f t="shared" si="200"/>
        <v>45203</v>
      </c>
      <c r="M1589" s="2">
        <f t="shared" si="201"/>
        <v>45203</v>
      </c>
      <c r="N1589" s="2">
        <f t="shared" si="202"/>
        <v>45203</v>
      </c>
      <c r="O1589" s="96">
        <f t="shared" si="202"/>
        <v>45203</v>
      </c>
      <c r="P1589" s="2"/>
    </row>
    <row r="1590" spans="1:16" hidden="1" x14ac:dyDescent="0.2">
      <c r="A1590">
        <v>6349</v>
      </c>
      <c r="B1590">
        <v>1988</v>
      </c>
      <c r="C1590" s="47">
        <f t="shared" ca="1" si="196"/>
        <v>36</v>
      </c>
      <c r="D1590" s="2" t="s">
        <v>53</v>
      </c>
      <c r="E1590" s="2" t="s">
        <v>36</v>
      </c>
      <c r="F1590" s="2" t="s">
        <v>206</v>
      </c>
      <c r="G1590" s="4" t="str">
        <f t="shared" si="203"/>
        <v>65,104.00</v>
      </c>
      <c r="H1590" s="32">
        <f t="shared" si="197"/>
        <v>65104</v>
      </c>
      <c r="I1590" s="2">
        <v>5062</v>
      </c>
      <c r="J1590" s="2">
        <f t="shared" si="198"/>
        <v>65104</v>
      </c>
      <c r="K1590" s="2">
        <f t="shared" si="199"/>
        <v>65104</v>
      </c>
      <c r="L1590" s="2">
        <f t="shared" si="200"/>
        <v>65104</v>
      </c>
      <c r="M1590" s="2">
        <f t="shared" si="201"/>
        <v>65104</v>
      </c>
      <c r="N1590" s="2">
        <f t="shared" si="202"/>
        <v>65104</v>
      </c>
      <c r="O1590" s="96">
        <f t="shared" si="202"/>
        <v>65104</v>
      </c>
      <c r="P1590" s="2"/>
    </row>
    <row r="1591" spans="1:16" hidden="1" x14ac:dyDescent="0.2">
      <c r="A1591">
        <v>3386</v>
      </c>
      <c r="B1591">
        <v>1993</v>
      </c>
      <c r="C1591" s="47">
        <f t="shared" ca="1" si="196"/>
        <v>31</v>
      </c>
      <c r="D1591" s="2" t="s">
        <v>53</v>
      </c>
      <c r="E1591" s="2" t="s">
        <v>36</v>
      </c>
      <c r="F1591" s="2" t="s">
        <v>206</v>
      </c>
      <c r="G1591" s="4" t="str">
        <f t="shared" si="203"/>
        <v>65,104.00</v>
      </c>
      <c r="H1591" s="32">
        <f t="shared" si="197"/>
        <v>65104</v>
      </c>
      <c r="I1591" s="2">
        <v>6349</v>
      </c>
      <c r="J1591" s="2">
        <f t="shared" si="198"/>
        <v>65104</v>
      </c>
      <c r="K1591" s="2">
        <f t="shared" si="199"/>
        <v>65104</v>
      </c>
      <c r="L1591" s="2">
        <f t="shared" si="200"/>
        <v>65104</v>
      </c>
      <c r="M1591" s="2">
        <f t="shared" si="201"/>
        <v>65104</v>
      </c>
      <c r="N1591" s="2">
        <f t="shared" si="202"/>
        <v>65104</v>
      </c>
      <c r="O1591" s="96">
        <f t="shared" si="202"/>
        <v>65104</v>
      </c>
      <c r="P1591" s="2"/>
    </row>
    <row r="1592" spans="1:16" hidden="1" x14ac:dyDescent="0.2">
      <c r="A1592">
        <v>8175</v>
      </c>
      <c r="B1592">
        <v>1993</v>
      </c>
      <c r="C1592" s="47">
        <f t="shared" ca="1" si="196"/>
        <v>31</v>
      </c>
      <c r="D1592" s="2" t="s">
        <v>23</v>
      </c>
      <c r="E1592" s="2" t="s">
        <v>36</v>
      </c>
      <c r="F1592" s="2" t="s">
        <v>209</v>
      </c>
      <c r="G1592" s="4" t="str">
        <f t="shared" si="203"/>
        <v>69,096.00</v>
      </c>
      <c r="H1592" s="32">
        <f t="shared" si="197"/>
        <v>69096</v>
      </c>
      <c r="I1592" s="2">
        <v>3386</v>
      </c>
      <c r="J1592" s="2">
        <f t="shared" si="198"/>
        <v>69096</v>
      </c>
      <c r="K1592" s="2">
        <f t="shared" si="199"/>
        <v>69096</v>
      </c>
      <c r="L1592" s="2">
        <f t="shared" si="200"/>
        <v>69096</v>
      </c>
      <c r="M1592" s="2">
        <f t="shared" si="201"/>
        <v>69096</v>
      </c>
      <c r="N1592" s="2">
        <f t="shared" si="202"/>
        <v>69096</v>
      </c>
      <c r="O1592" s="96">
        <f t="shared" si="202"/>
        <v>69096</v>
      </c>
      <c r="P1592" s="2"/>
    </row>
    <row r="1593" spans="1:16" hidden="1" x14ac:dyDescent="0.2">
      <c r="A1593">
        <v>6245</v>
      </c>
      <c r="B1593">
        <v>1951</v>
      </c>
      <c r="C1593" s="47">
        <f t="shared" ca="1" si="196"/>
        <v>73</v>
      </c>
      <c r="D1593" s="2" t="s">
        <v>23</v>
      </c>
      <c r="E1593" s="2" t="s">
        <v>36</v>
      </c>
      <c r="F1593" s="2" t="s">
        <v>214</v>
      </c>
      <c r="G1593" s="4" t="str">
        <f t="shared" si="203"/>
        <v>46,610.00</v>
      </c>
      <c r="H1593" s="32">
        <f t="shared" si="197"/>
        <v>46610</v>
      </c>
      <c r="I1593" s="2">
        <v>8175</v>
      </c>
      <c r="J1593" s="2">
        <f t="shared" si="198"/>
        <v>46610</v>
      </c>
      <c r="K1593" s="2">
        <f t="shared" si="199"/>
        <v>46610</v>
      </c>
      <c r="L1593" s="2">
        <f t="shared" si="200"/>
        <v>46610</v>
      </c>
      <c r="M1593" s="2">
        <f t="shared" si="201"/>
        <v>46610</v>
      </c>
      <c r="N1593" s="2">
        <f t="shared" si="202"/>
        <v>46610</v>
      </c>
      <c r="O1593" s="96">
        <f t="shared" si="202"/>
        <v>46610</v>
      </c>
      <c r="P1593" s="2"/>
    </row>
    <row r="1594" spans="1:16" hidden="1" x14ac:dyDescent="0.2">
      <c r="A1594">
        <v>8780</v>
      </c>
      <c r="B1594">
        <v>1951</v>
      </c>
      <c r="C1594" s="47">
        <f t="shared" ca="1" si="196"/>
        <v>73</v>
      </c>
      <c r="D1594" s="2" t="s">
        <v>23</v>
      </c>
      <c r="E1594" s="2" t="s">
        <v>36</v>
      </c>
      <c r="F1594" s="2" t="s">
        <v>224</v>
      </c>
      <c r="G1594" s="4" t="str">
        <f t="shared" si="203"/>
        <v>21,994.00</v>
      </c>
      <c r="H1594" s="32">
        <f t="shared" si="197"/>
        <v>21994</v>
      </c>
      <c r="I1594" s="2">
        <v>6245</v>
      </c>
      <c r="J1594" s="2">
        <f t="shared" si="198"/>
        <v>21994</v>
      </c>
      <c r="K1594" s="2">
        <f t="shared" si="199"/>
        <v>21994</v>
      </c>
      <c r="L1594" s="2">
        <f t="shared" si="200"/>
        <v>21994</v>
      </c>
      <c r="M1594" s="2">
        <f t="shared" si="201"/>
        <v>21994</v>
      </c>
      <c r="N1594" s="2">
        <f t="shared" si="202"/>
        <v>21994</v>
      </c>
      <c r="O1594" s="96">
        <f t="shared" si="202"/>
        <v>21994</v>
      </c>
      <c r="P1594" s="2"/>
    </row>
    <row r="1595" spans="1:16" hidden="1" x14ac:dyDescent="0.2">
      <c r="A1595">
        <v>2276</v>
      </c>
      <c r="B1595">
        <v>1956</v>
      </c>
      <c r="C1595" s="47">
        <f t="shared" ca="1" si="196"/>
        <v>68</v>
      </c>
      <c r="D1595" s="2" t="s">
        <v>23</v>
      </c>
      <c r="E1595" s="2" t="s">
        <v>36</v>
      </c>
      <c r="F1595" s="2" t="s">
        <v>224</v>
      </c>
      <c r="G1595" s="4" t="str">
        <f t="shared" si="203"/>
        <v>21,994.00</v>
      </c>
      <c r="H1595" s="32">
        <f t="shared" si="197"/>
        <v>21994</v>
      </c>
      <c r="I1595" s="2">
        <v>8780</v>
      </c>
      <c r="J1595" s="2">
        <f t="shared" si="198"/>
        <v>21994</v>
      </c>
      <c r="K1595" s="2">
        <f t="shared" si="199"/>
        <v>21994</v>
      </c>
      <c r="L1595" s="2">
        <f t="shared" si="200"/>
        <v>21994</v>
      </c>
      <c r="M1595" s="2">
        <f t="shared" si="201"/>
        <v>21994</v>
      </c>
      <c r="N1595" s="2">
        <f t="shared" si="202"/>
        <v>21994</v>
      </c>
      <c r="O1595" s="96">
        <f t="shared" si="202"/>
        <v>21994</v>
      </c>
      <c r="P1595" s="2"/>
    </row>
    <row r="1596" spans="1:16" hidden="1" x14ac:dyDescent="0.2">
      <c r="A1596">
        <v>1172</v>
      </c>
      <c r="B1596">
        <v>1984</v>
      </c>
      <c r="C1596" s="47">
        <f t="shared" ca="1" si="196"/>
        <v>40</v>
      </c>
      <c r="D1596" s="2" t="s">
        <v>23</v>
      </c>
      <c r="E1596" s="2" t="s">
        <v>36</v>
      </c>
      <c r="F1596" s="2" t="s">
        <v>227</v>
      </c>
      <c r="G1596" s="4" t="str">
        <f t="shared" si="203"/>
        <v>31,928.00</v>
      </c>
      <c r="H1596" s="32">
        <f t="shared" si="197"/>
        <v>31928</v>
      </c>
      <c r="I1596" s="2">
        <v>2276</v>
      </c>
      <c r="J1596" s="2">
        <f t="shared" si="198"/>
        <v>31928</v>
      </c>
      <c r="K1596" s="2">
        <f t="shared" si="199"/>
        <v>31928</v>
      </c>
      <c r="L1596" s="2">
        <f t="shared" si="200"/>
        <v>31928</v>
      </c>
      <c r="M1596" s="2">
        <f t="shared" si="201"/>
        <v>31928</v>
      </c>
      <c r="N1596" s="2">
        <f t="shared" si="202"/>
        <v>31928</v>
      </c>
      <c r="O1596" s="96">
        <f t="shared" si="202"/>
        <v>31928</v>
      </c>
      <c r="P1596" s="2"/>
    </row>
    <row r="1597" spans="1:16" hidden="1" x14ac:dyDescent="0.2">
      <c r="A1597">
        <v>3225</v>
      </c>
      <c r="B1597">
        <v>1985</v>
      </c>
      <c r="C1597" s="47">
        <f t="shared" ca="1" si="196"/>
        <v>39</v>
      </c>
      <c r="D1597" s="2" t="s">
        <v>53</v>
      </c>
      <c r="E1597" s="2" t="s">
        <v>36</v>
      </c>
      <c r="F1597" s="2" t="s">
        <v>246</v>
      </c>
      <c r="G1597" s="4" t="str">
        <f t="shared" si="203"/>
        <v>49,912.00</v>
      </c>
      <c r="H1597" s="32">
        <f t="shared" si="197"/>
        <v>49912</v>
      </c>
      <c r="I1597" s="2">
        <v>1172</v>
      </c>
      <c r="J1597" s="2">
        <f t="shared" si="198"/>
        <v>49912</v>
      </c>
      <c r="K1597" s="2">
        <f t="shared" si="199"/>
        <v>49912</v>
      </c>
      <c r="L1597" s="2">
        <f t="shared" si="200"/>
        <v>49912</v>
      </c>
      <c r="M1597" s="2">
        <f t="shared" si="201"/>
        <v>49912</v>
      </c>
      <c r="N1597" s="2">
        <f t="shared" si="202"/>
        <v>49912</v>
      </c>
      <c r="O1597" s="96">
        <f t="shared" si="202"/>
        <v>49912</v>
      </c>
      <c r="P1597" s="2"/>
    </row>
    <row r="1598" spans="1:16" hidden="1" x14ac:dyDescent="0.2">
      <c r="A1598">
        <v>8629</v>
      </c>
      <c r="B1598">
        <v>1957</v>
      </c>
      <c r="C1598" s="47">
        <f t="shared" ca="1" si="196"/>
        <v>67</v>
      </c>
      <c r="D1598" s="2" t="s">
        <v>53</v>
      </c>
      <c r="E1598" s="2" t="s">
        <v>36</v>
      </c>
      <c r="F1598" s="2" t="s">
        <v>246</v>
      </c>
      <c r="G1598" s="4" t="str">
        <f t="shared" si="203"/>
        <v>49,912.00</v>
      </c>
      <c r="H1598" s="32">
        <f t="shared" si="197"/>
        <v>49912</v>
      </c>
      <c r="I1598" s="2">
        <v>3225</v>
      </c>
      <c r="J1598" s="2">
        <f t="shared" si="198"/>
        <v>49912</v>
      </c>
      <c r="K1598" s="2">
        <f t="shared" si="199"/>
        <v>49912</v>
      </c>
      <c r="L1598" s="2">
        <f t="shared" si="200"/>
        <v>49912</v>
      </c>
      <c r="M1598" s="2">
        <f t="shared" si="201"/>
        <v>49912</v>
      </c>
      <c r="N1598" s="2">
        <f t="shared" si="202"/>
        <v>49912</v>
      </c>
      <c r="O1598" s="96">
        <f t="shared" si="202"/>
        <v>49912</v>
      </c>
      <c r="P1598" s="2"/>
    </row>
    <row r="1599" spans="1:16" hidden="1" x14ac:dyDescent="0.2">
      <c r="A1599">
        <v>798</v>
      </c>
      <c r="B1599">
        <v>1988</v>
      </c>
      <c r="C1599" s="47">
        <f t="shared" ca="1" si="196"/>
        <v>36</v>
      </c>
      <c r="D1599" s="2" t="s">
        <v>53</v>
      </c>
      <c r="E1599" s="2" t="s">
        <v>36</v>
      </c>
      <c r="F1599" s="2" t="s">
        <v>257</v>
      </c>
      <c r="G1599" s="4" t="str">
        <f t="shared" si="203"/>
        <v>30,560.00</v>
      </c>
      <c r="H1599" s="32">
        <f t="shared" si="197"/>
        <v>30560</v>
      </c>
      <c r="I1599" s="2">
        <v>8629</v>
      </c>
      <c r="J1599" s="2">
        <f t="shared" si="198"/>
        <v>30560</v>
      </c>
      <c r="K1599" s="2">
        <f t="shared" si="199"/>
        <v>30560</v>
      </c>
      <c r="L1599" s="2">
        <f t="shared" si="200"/>
        <v>30560</v>
      </c>
      <c r="M1599" s="2">
        <f t="shared" si="201"/>
        <v>30560</v>
      </c>
      <c r="N1599" s="2">
        <f t="shared" si="202"/>
        <v>30560</v>
      </c>
      <c r="O1599" s="96">
        <f t="shared" si="202"/>
        <v>30560</v>
      </c>
      <c r="P1599" s="2"/>
    </row>
    <row r="1600" spans="1:16" hidden="1" x14ac:dyDescent="0.2">
      <c r="A1600">
        <v>269</v>
      </c>
      <c r="B1600">
        <v>1964</v>
      </c>
      <c r="C1600" s="47">
        <f t="shared" ca="1" si="196"/>
        <v>60</v>
      </c>
      <c r="D1600" s="2" t="s">
        <v>53</v>
      </c>
      <c r="E1600" s="2" t="s">
        <v>36</v>
      </c>
      <c r="F1600" s="2" t="s">
        <v>257</v>
      </c>
      <c r="G1600" s="4" t="str">
        <f t="shared" si="203"/>
        <v>30,560.00</v>
      </c>
      <c r="H1600" s="32">
        <f t="shared" si="197"/>
        <v>30560</v>
      </c>
      <c r="I1600" s="2">
        <v>798</v>
      </c>
      <c r="J1600" s="2">
        <f t="shared" si="198"/>
        <v>30560</v>
      </c>
      <c r="K1600" s="2">
        <f t="shared" si="199"/>
        <v>30560</v>
      </c>
      <c r="L1600" s="2">
        <f t="shared" si="200"/>
        <v>30560</v>
      </c>
      <c r="M1600" s="2">
        <f t="shared" si="201"/>
        <v>30560</v>
      </c>
      <c r="N1600" s="2">
        <f t="shared" si="202"/>
        <v>30560</v>
      </c>
      <c r="O1600" s="96">
        <f t="shared" si="202"/>
        <v>30560</v>
      </c>
      <c r="P1600" s="2"/>
    </row>
    <row r="1601" spans="1:16" hidden="1" x14ac:dyDescent="0.2">
      <c r="A1601">
        <v>8213</v>
      </c>
      <c r="B1601">
        <v>1981</v>
      </c>
      <c r="C1601" s="47">
        <f t="shared" ca="1" si="196"/>
        <v>43</v>
      </c>
      <c r="D1601" s="2" t="s">
        <v>23</v>
      </c>
      <c r="E1601" s="2" t="s">
        <v>36</v>
      </c>
      <c r="F1601" s="2" t="s">
        <v>261</v>
      </c>
      <c r="G1601" s="4" t="str">
        <f t="shared" si="203"/>
        <v>29,672.00</v>
      </c>
      <c r="H1601" s="32">
        <f t="shared" si="197"/>
        <v>29672</v>
      </c>
      <c r="I1601" s="2">
        <v>269</v>
      </c>
      <c r="J1601" s="2">
        <f t="shared" si="198"/>
        <v>29672</v>
      </c>
      <c r="K1601" s="2">
        <f t="shared" si="199"/>
        <v>29672</v>
      </c>
      <c r="L1601" s="2">
        <f t="shared" si="200"/>
        <v>29672</v>
      </c>
      <c r="M1601" s="2">
        <f t="shared" si="201"/>
        <v>29672</v>
      </c>
      <c r="N1601" s="2">
        <f t="shared" si="202"/>
        <v>29672</v>
      </c>
      <c r="O1601" s="96">
        <f t="shared" si="202"/>
        <v>29672</v>
      </c>
      <c r="P1601" s="2"/>
    </row>
    <row r="1602" spans="1:16" hidden="1" x14ac:dyDescent="0.2">
      <c r="A1602">
        <v>10245</v>
      </c>
      <c r="B1602">
        <v>1987</v>
      </c>
      <c r="C1602" s="47">
        <f t="shared" ca="1" si="196"/>
        <v>37</v>
      </c>
      <c r="D1602" s="2" t="s">
        <v>23</v>
      </c>
      <c r="E1602" s="2" t="s">
        <v>36</v>
      </c>
      <c r="F1602" s="2" t="s">
        <v>261</v>
      </c>
      <c r="G1602" s="4" t="str">
        <f t="shared" si="203"/>
        <v>29,672.00</v>
      </c>
      <c r="H1602" s="32">
        <f t="shared" si="197"/>
        <v>29672</v>
      </c>
      <c r="I1602" s="2">
        <v>8213</v>
      </c>
      <c r="J1602" s="2">
        <f t="shared" si="198"/>
        <v>29672</v>
      </c>
      <c r="K1602" s="2">
        <f t="shared" si="199"/>
        <v>29672</v>
      </c>
      <c r="L1602" s="2">
        <f t="shared" si="200"/>
        <v>29672</v>
      </c>
      <c r="M1602" s="2">
        <f t="shared" si="201"/>
        <v>29672</v>
      </c>
      <c r="N1602" s="2">
        <f t="shared" si="202"/>
        <v>29672</v>
      </c>
      <c r="O1602" s="96">
        <f t="shared" si="202"/>
        <v>29672</v>
      </c>
      <c r="P1602" s="2"/>
    </row>
    <row r="1603" spans="1:16" hidden="1" x14ac:dyDescent="0.2">
      <c r="A1603">
        <v>2447</v>
      </c>
      <c r="B1603">
        <v>1980</v>
      </c>
      <c r="C1603" s="47">
        <f t="shared" ca="1" si="196"/>
        <v>44</v>
      </c>
      <c r="D1603" s="2" t="s">
        <v>23</v>
      </c>
      <c r="E1603" s="2" t="s">
        <v>36</v>
      </c>
      <c r="F1603" s="2" t="s">
        <v>262</v>
      </c>
      <c r="G1603" s="4" t="str">
        <f t="shared" si="203"/>
        <v>70,321.00</v>
      </c>
      <c r="H1603" s="32">
        <f t="shared" si="197"/>
        <v>70321</v>
      </c>
      <c r="I1603" s="2">
        <v>10245</v>
      </c>
      <c r="J1603" s="2">
        <f t="shared" si="198"/>
        <v>70321</v>
      </c>
      <c r="K1603" s="2">
        <f t="shared" si="199"/>
        <v>70321</v>
      </c>
      <c r="L1603" s="2">
        <f t="shared" si="200"/>
        <v>70321</v>
      </c>
      <c r="M1603" s="2">
        <f t="shared" si="201"/>
        <v>70321</v>
      </c>
      <c r="N1603" s="2">
        <f t="shared" si="202"/>
        <v>70321</v>
      </c>
      <c r="O1603" s="96">
        <f t="shared" si="202"/>
        <v>70321</v>
      </c>
      <c r="P1603" s="2"/>
    </row>
    <row r="1604" spans="1:16" hidden="1" x14ac:dyDescent="0.2">
      <c r="A1604">
        <v>9817</v>
      </c>
      <c r="B1604">
        <v>1971</v>
      </c>
      <c r="C1604" s="47">
        <f t="shared" ref="C1604:C1667" ca="1" si="204">(YEAR(NOW())-B1604)</f>
        <v>53</v>
      </c>
      <c r="D1604" s="2" t="s">
        <v>23</v>
      </c>
      <c r="E1604" s="2" t="s">
        <v>36</v>
      </c>
      <c r="F1604" s="2" t="s">
        <v>273</v>
      </c>
      <c r="G1604" s="4" t="str">
        <f t="shared" si="203"/>
        <v>67,430.00</v>
      </c>
      <c r="H1604" s="32">
        <f t="shared" ref="H1604:H1667" si="205">VALUE(G1604)</f>
        <v>67430</v>
      </c>
      <c r="I1604" s="2">
        <v>2447</v>
      </c>
      <c r="J1604" s="2">
        <f t="shared" ref="J1604:J1667" si="206">IF(AND($D1604="Basic",$H1604&lt;10000),$V$29,$H1604)</f>
        <v>67430</v>
      </c>
      <c r="K1604" s="2">
        <f t="shared" ref="K1604:K1667" si="207">IF(AND($D1604="Graduation",J1604&lt;10000),$V$30,J1604)</f>
        <v>67430</v>
      </c>
      <c r="L1604" s="2">
        <f t="shared" ref="L1604:L1667" si="208">IF(AND($D1604="2n Cycle",K1604&lt;10000),$V$31,K1604)</f>
        <v>67430</v>
      </c>
      <c r="M1604" s="2">
        <f t="shared" ref="M1604:M1667" si="209">IF(AND($D1604="Master",L1604&lt;10000),$V$32,L1604)</f>
        <v>67430</v>
      </c>
      <c r="N1604" s="2">
        <f t="shared" ref="N1604:O1667" si="210">IF(AND($D1604="PhD",M1604&lt;10000),$V$33,M1604)</f>
        <v>67430</v>
      </c>
      <c r="O1604" s="96">
        <f t="shared" si="210"/>
        <v>67430</v>
      </c>
      <c r="P1604" s="2"/>
    </row>
    <row r="1605" spans="1:16" hidden="1" x14ac:dyDescent="0.2">
      <c r="A1605">
        <v>1371</v>
      </c>
      <c r="B1605">
        <v>1977</v>
      </c>
      <c r="C1605" s="47">
        <f t="shared" ca="1" si="204"/>
        <v>47</v>
      </c>
      <c r="D1605" s="2" t="s">
        <v>23</v>
      </c>
      <c r="E1605" s="2" t="s">
        <v>36</v>
      </c>
      <c r="F1605" s="2" t="s">
        <v>279</v>
      </c>
      <c r="G1605" s="4" t="str">
        <f t="shared" ref="G1605:G1668" si="211">REPLACE(F1605,1,1,"")</f>
        <v>90,300.00</v>
      </c>
      <c r="H1605" s="32">
        <f t="shared" si="205"/>
        <v>90300</v>
      </c>
      <c r="I1605" s="2">
        <v>9817</v>
      </c>
      <c r="J1605" s="2">
        <f t="shared" si="206"/>
        <v>90300</v>
      </c>
      <c r="K1605" s="2">
        <f t="shared" si="207"/>
        <v>90300</v>
      </c>
      <c r="L1605" s="2">
        <f t="shared" si="208"/>
        <v>90300</v>
      </c>
      <c r="M1605" s="2">
        <f t="shared" si="209"/>
        <v>90300</v>
      </c>
      <c r="N1605" s="2">
        <f t="shared" si="210"/>
        <v>90300</v>
      </c>
      <c r="O1605" s="96">
        <f t="shared" si="210"/>
        <v>90300</v>
      </c>
      <c r="P1605" s="2"/>
    </row>
    <row r="1606" spans="1:16" hidden="1" x14ac:dyDescent="0.2">
      <c r="A1606">
        <v>8093</v>
      </c>
      <c r="B1606">
        <v>1970</v>
      </c>
      <c r="C1606" s="47">
        <f t="shared" ca="1" si="204"/>
        <v>54</v>
      </c>
      <c r="D1606" s="2" t="s">
        <v>43</v>
      </c>
      <c r="E1606" s="2" t="s">
        <v>36</v>
      </c>
      <c r="F1606" s="2" t="s">
        <v>239</v>
      </c>
      <c r="G1606" s="4" t="str">
        <f t="shared" si="211"/>
        <v>7,500.00</v>
      </c>
      <c r="H1606" s="32">
        <f t="shared" si="205"/>
        <v>7500</v>
      </c>
      <c r="I1606" s="2">
        <v>1371</v>
      </c>
      <c r="J1606" s="2">
        <f t="shared" si="206"/>
        <v>7500</v>
      </c>
      <c r="K1606" s="2">
        <f t="shared" si="207"/>
        <v>7500</v>
      </c>
      <c r="L1606" s="2">
        <f t="shared" si="208"/>
        <v>47633.19</v>
      </c>
      <c r="M1606" s="2">
        <f t="shared" si="209"/>
        <v>47633.19</v>
      </c>
      <c r="N1606" s="2">
        <f t="shared" si="210"/>
        <v>47633.19</v>
      </c>
      <c r="O1606" s="96">
        <f t="shared" si="210"/>
        <v>47633.19</v>
      </c>
      <c r="P1606" s="2"/>
    </row>
    <row r="1607" spans="1:16" hidden="1" x14ac:dyDescent="0.2">
      <c r="A1607">
        <v>713</v>
      </c>
      <c r="B1607">
        <v>1978</v>
      </c>
      <c r="C1607" s="47">
        <f t="shared" ca="1" si="204"/>
        <v>46</v>
      </c>
      <c r="D1607" s="2" t="s">
        <v>23</v>
      </c>
      <c r="E1607" s="2" t="s">
        <v>36</v>
      </c>
      <c r="F1607" s="2" t="s">
        <v>285</v>
      </c>
      <c r="G1607" s="4" t="str">
        <f t="shared" si="211"/>
        <v>42,586.00</v>
      </c>
      <c r="H1607" s="32">
        <f t="shared" si="205"/>
        <v>42586</v>
      </c>
      <c r="I1607" s="2">
        <v>8093</v>
      </c>
      <c r="J1607" s="2">
        <f t="shared" si="206"/>
        <v>42586</v>
      </c>
      <c r="K1607" s="2">
        <f t="shared" si="207"/>
        <v>42586</v>
      </c>
      <c r="L1607" s="2">
        <f t="shared" si="208"/>
        <v>42586</v>
      </c>
      <c r="M1607" s="2">
        <f t="shared" si="209"/>
        <v>42586</v>
      </c>
      <c r="N1607" s="2">
        <f t="shared" si="210"/>
        <v>42586</v>
      </c>
      <c r="O1607" s="96">
        <f t="shared" si="210"/>
        <v>42586</v>
      </c>
      <c r="P1607" s="2"/>
    </row>
    <row r="1608" spans="1:16" hidden="1" x14ac:dyDescent="0.2">
      <c r="A1608">
        <v>11051</v>
      </c>
      <c r="B1608">
        <v>1957</v>
      </c>
      <c r="C1608" s="47">
        <f t="shared" ca="1" si="204"/>
        <v>67</v>
      </c>
      <c r="D1608" s="2" t="s">
        <v>23</v>
      </c>
      <c r="E1608" s="2" t="s">
        <v>36</v>
      </c>
      <c r="F1608" s="2" t="s">
        <v>285</v>
      </c>
      <c r="G1608" s="4" t="str">
        <f t="shared" si="211"/>
        <v>42,586.00</v>
      </c>
      <c r="H1608" s="32">
        <f t="shared" si="205"/>
        <v>42586</v>
      </c>
      <c r="I1608" s="2">
        <v>713</v>
      </c>
      <c r="J1608" s="2">
        <f t="shared" si="206"/>
        <v>42586</v>
      </c>
      <c r="K1608" s="2">
        <f t="shared" si="207"/>
        <v>42586</v>
      </c>
      <c r="L1608" s="2">
        <f t="shared" si="208"/>
        <v>42586</v>
      </c>
      <c r="M1608" s="2">
        <f t="shared" si="209"/>
        <v>42586</v>
      </c>
      <c r="N1608" s="2">
        <f t="shared" si="210"/>
        <v>42586</v>
      </c>
      <c r="O1608" s="96">
        <f t="shared" si="210"/>
        <v>42586</v>
      </c>
      <c r="P1608" s="2"/>
    </row>
    <row r="1609" spans="1:16" hidden="1" x14ac:dyDescent="0.2">
      <c r="A1609" s="6">
        <v>5545</v>
      </c>
      <c r="B1609" s="6">
        <v>1973</v>
      </c>
      <c r="C1609" s="48">
        <f t="shared" ca="1" si="204"/>
        <v>51</v>
      </c>
      <c r="D1609" s="5" t="s">
        <v>118</v>
      </c>
      <c r="E1609" s="5" t="s">
        <v>36</v>
      </c>
      <c r="F1609" s="5" t="s">
        <v>286</v>
      </c>
      <c r="G1609" s="45" t="str">
        <f t="shared" si="211"/>
        <v>9,722.00</v>
      </c>
      <c r="H1609" s="46">
        <f t="shared" si="205"/>
        <v>9722</v>
      </c>
      <c r="I1609" s="2">
        <v>11051</v>
      </c>
      <c r="J1609" s="2">
        <f t="shared" si="206"/>
        <v>20306.259259259259</v>
      </c>
      <c r="K1609" s="2">
        <f t="shared" si="207"/>
        <v>20306.259259259259</v>
      </c>
      <c r="L1609" s="2">
        <f t="shared" si="208"/>
        <v>20306.259259259259</v>
      </c>
      <c r="M1609" s="2">
        <f t="shared" si="209"/>
        <v>20306.259259259259</v>
      </c>
      <c r="N1609" s="2">
        <f t="shared" si="210"/>
        <v>20306.259259259259</v>
      </c>
      <c r="O1609" s="96">
        <f t="shared" si="210"/>
        <v>20306.259259259259</v>
      </c>
      <c r="P1609" s="2"/>
    </row>
    <row r="1610" spans="1:16" hidden="1" x14ac:dyDescent="0.2">
      <c r="A1610">
        <v>5283</v>
      </c>
      <c r="B1610">
        <v>1977</v>
      </c>
      <c r="C1610" s="47">
        <f t="shared" ca="1" si="204"/>
        <v>47</v>
      </c>
      <c r="D1610" s="2" t="s">
        <v>23</v>
      </c>
      <c r="E1610" s="2" t="s">
        <v>36</v>
      </c>
      <c r="F1610" s="2" t="s">
        <v>291</v>
      </c>
      <c r="G1610" s="4" t="str">
        <f t="shared" si="211"/>
        <v>19,444.00</v>
      </c>
      <c r="H1610" s="32">
        <f t="shared" si="205"/>
        <v>19444</v>
      </c>
      <c r="I1610" s="2">
        <v>5545</v>
      </c>
      <c r="J1610" s="2">
        <f t="shared" si="206"/>
        <v>19444</v>
      </c>
      <c r="K1610" s="2">
        <f t="shared" si="207"/>
        <v>19444</v>
      </c>
      <c r="L1610" s="2">
        <f t="shared" si="208"/>
        <v>19444</v>
      </c>
      <c r="M1610" s="2">
        <f t="shared" si="209"/>
        <v>19444</v>
      </c>
      <c r="N1610" s="2">
        <f t="shared" si="210"/>
        <v>19444</v>
      </c>
      <c r="O1610" s="96">
        <f t="shared" si="210"/>
        <v>19444</v>
      </c>
      <c r="P1610" s="2"/>
    </row>
    <row r="1611" spans="1:16" hidden="1" x14ac:dyDescent="0.2">
      <c r="A1611">
        <v>5010</v>
      </c>
      <c r="B1611">
        <v>1989</v>
      </c>
      <c r="C1611" s="47">
        <f t="shared" ca="1" si="204"/>
        <v>35</v>
      </c>
      <c r="D1611" s="2" t="s">
        <v>53</v>
      </c>
      <c r="E1611" s="2" t="s">
        <v>36</v>
      </c>
      <c r="F1611" s="2" t="s">
        <v>293</v>
      </c>
      <c r="G1611" s="4" t="str">
        <f t="shared" si="211"/>
        <v>69,245.00</v>
      </c>
      <c r="H1611" s="32">
        <f t="shared" si="205"/>
        <v>69245</v>
      </c>
      <c r="I1611" s="2">
        <v>5283</v>
      </c>
      <c r="J1611" s="2">
        <f t="shared" si="206"/>
        <v>69245</v>
      </c>
      <c r="K1611" s="2">
        <f t="shared" si="207"/>
        <v>69245</v>
      </c>
      <c r="L1611" s="2">
        <f t="shared" si="208"/>
        <v>69245</v>
      </c>
      <c r="M1611" s="2">
        <f t="shared" si="209"/>
        <v>69245</v>
      </c>
      <c r="N1611" s="2">
        <f t="shared" si="210"/>
        <v>69245</v>
      </c>
      <c r="O1611" s="96">
        <f t="shared" si="210"/>
        <v>69245</v>
      </c>
      <c r="P1611" s="2"/>
    </row>
    <row r="1612" spans="1:16" hidden="1" x14ac:dyDescent="0.2">
      <c r="A1612">
        <v>7495</v>
      </c>
      <c r="B1612">
        <v>1949</v>
      </c>
      <c r="C1612" s="47">
        <f t="shared" ca="1" si="204"/>
        <v>75</v>
      </c>
      <c r="D1612" s="2" t="s">
        <v>23</v>
      </c>
      <c r="E1612" s="2" t="s">
        <v>36</v>
      </c>
      <c r="F1612" s="2" t="s">
        <v>302</v>
      </c>
      <c r="G1612" s="4" t="str">
        <f t="shared" si="211"/>
        <v>64,090.00</v>
      </c>
      <c r="H1612" s="32">
        <f t="shared" si="205"/>
        <v>64090</v>
      </c>
      <c r="I1612" s="2">
        <v>5010</v>
      </c>
      <c r="J1612" s="2">
        <f t="shared" si="206"/>
        <v>64090</v>
      </c>
      <c r="K1612" s="2">
        <f t="shared" si="207"/>
        <v>64090</v>
      </c>
      <c r="L1612" s="2">
        <f t="shared" si="208"/>
        <v>64090</v>
      </c>
      <c r="M1612" s="2">
        <f t="shared" si="209"/>
        <v>64090</v>
      </c>
      <c r="N1612" s="2">
        <f t="shared" si="210"/>
        <v>64090</v>
      </c>
      <c r="O1612" s="96">
        <f t="shared" si="210"/>
        <v>64090</v>
      </c>
      <c r="P1612" s="2"/>
    </row>
    <row r="1613" spans="1:16" hidden="1" x14ac:dyDescent="0.2">
      <c r="A1613">
        <v>4368</v>
      </c>
      <c r="B1613">
        <v>1981</v>
      </c>
      <c r="C1613" s="47">
        <f t="shared" ca="1" si="204"/>
        <v>43</v>
      </c>
      <c r="D1613" s="2" t="s">
        <v>40</v>
      </c>
      <c r="E1613" s="2" t="s">
        <v>36</v>
      </c>
      <c r="F1613" s="2" t="s">
        <v>311</v>
      </c>
      <c r="G1613" s="4" t="str">
        <f t="shared" si="211"/>
        <v>69,702.00</v>
      </c>
      <c r="H1613" s="32">
        <f t="shared" si="205"/>
        <v>69702</v>
      </c>
      <c r="I1613" s="2">
        <v>7495</v>
      </c>
      <c r="J1613" s="2">
        <f t="shared" si="206"/>
        <v>69702</v>
      </c>
      <c r="K1613" s="2">
        <f t="shared" si="207"/>
        <v>69702</v>
      </c>
      <c r="L1613" s="2">
        <f t="shared" si="208"/>
        <v>69702</v>
      </c>
      <c r="M1613" s="2">
        <f t="shared" si="209"/>
        <v>69702</v>
      </c>
      <c r="N1613" s="2">
        <f t="shared" si="210"/>
        <v>69702</v>
      </c>
      <c r="O1613" s="96">
        <f t="shared" si="210"/>
        <v>69702</v>
      </c>
      <c r="P1613" s="2"/>
    </row>
    <row r="1614" spans="1:16" hidden="1" x14ac:dyDescent="0.2">
      <c r="A1614">
        <v>6303</v>
      </c>
      <c r="B1614">
        <v>1987</v>
      </c>
      <c r="C1614" s="47">
        <f t="shared" ca="1" si="204"/>
        <v>37</v>
      </c>
      <c r="D1614" s="2" t="s">
        <v>23</v>
      </c>
      <c r="E1614" s="2" t="s">
        <v>36</v>
      </c>
      <c r="F1614" s="2" t="s">
        <v>316</v>
      </c>
      <c r="G1614" s="4" t="str">
        <f t="shared" si="211"/>
        <v>34,600.00</v>
      </c>
      <c r="H1614" s="32">
        <f t="shared" si="205"/>
        <v>34600</v>
      </c>
      <c r="I1614" s="2">
        <v>4368</v>
      </c>
      <c r="J1614" s="2">
        <f t="shared" si="206"/>
        <v>34600</v>
      </c>
      <c r="K1614" s="2">
        <f t="shared" si="207"/>
        <v>34600</v>
      </c>
      <c r="L1614" s="2">
        <f t="shared" si="208"/>
        <v>34600</v>
      </c>
      <c r="M1614" s="2">
        <f t="shared" si="209"/>
        <v>34600</v>
      </c>
      <c r="N1614" s="2">
        <f t="shared" si="210"/>
        <v>34600</v>
      </c>
      <c r="O1614" s="96">
        <f t="shared" si="210"/>
        <v>34600</v>
      </c>
      <c r="P1614" s="2"/>
    </row>
    <row r="1615" spans="1:16" hidden="1" x14ac:dyDescent="0.2">
      <c r="A1615">
        <v>1030</v>
      </c>
      <c r="B1615">
        <v>1966</v>
      </c>
      <c r="C1615" s="47">
        <f t="shared" ca="1" si="204"/>
        <v>58</v>
      </c>
      <c r="D1615" s="2" t="s">
        <v>23</v>
      </c>
      <c r="E1615" s="2" t="s">
        <v>36</v>
      </c>
      <c r="F1615" s="2" t="s">
        <v>316</v>
      </c>
      <c r="G1615" s="4" t="str">
        <f t="shared" si="211"/>
        <v>34,600.00</v>
      </c>
      <c r="H1615" s="32">
        <f t="shared" si="205"/>
        <v>34600</v>
      </c>
      <c r="I1615" s="2">
        <v>6303</v>
      </c>
      <c r="J1615" s="2">
        <f t="shared" si="206"/>
        <v>34600</v>
      </c>
      <c r="K1615" s="2">
        <f t="shared" si="207"/>
        <v>34600</v>
      </c>
      <c r="L1615" s="2">
        <f t="shared" si="208"/>
        <v>34600</v>
      </c>
      <c r="M1615" s="2">
        <f t="shared" si="209"/>
        <v>34600</v>
      </c>
      <c r="N1615" s="2">
        <f t="shared" si="210"/>
        <v>34600</v>
      </c>
      <c r="O1615" s="96">
        <f t="shared" si="210"/>
        <v>34600</v>
      </c>
      <c r="P1615" s="2"/>
    </row>
    <row r="1616" spans="1:16" hidden="1" x14ac:dyDescent="0.2">
      <c r="A1616">
        <v>10364</v>
      </c>
      <c r="B1616">
        <v>1960</v>
      </c>
      <c r="C1616" s="47">
        <f t="shared" ca="1" si="204"/>
        <v>64</v>
      </c>
      <c r="D1616" s="2" t="s">
        <v>23</v>
      </c>
      <c r="E1616" s="2" t="s">
        <v>36</v>
      </c>
      <c r="F1616" s="2" t="s">
        <v>328</v>
      </c>
      <c r="G1616" s="4" t="str">
        <f t="shared" si="211"/>
        <v>33,178.00</v>
      </c>
      <c r="H1616" s="32">
        <f t="shared" si="205"/>
        <v>33178</v>
      </c>
      <c r="I1616" s="2">
        <v>1030</v>
      </c>
      <c r="J1616" s="2">
        <f t="shared" si="206"/>
        <v>33178</v>
      </c>
      <c r="K1616" s="2">
        <f t="shared" si="207"/>
        <v>33178</v>
      </c>
      <c r="L1616" s="2">
        <f t="shared" si="208"/>
        <v>33178</v>
      </c>
      <c r="M1616" s="2">
        <f t="shared" si="209"/>
        <v>33178</v>
      </c>
      <c r="N1616" s="2">
        <f t="shared" si="210"/>
        <v>33178</v>
      </c>
      <c r="O1616" s="96">
        <f t="shared" si="210"/>
        <v>33178</v>
      </c>
      <c r="P1616" s="2"/>
    </row>
    <row r="1617" spans="1:16" hidden="1" x14ac:dyDescent="0.2">
      <c r="A1617">
        <v>6945</v>
      </c>
      <c r="B1617">
        <v>1953</v>
      </c>
      <c r="C1617" s="47">
        <f t="shared" ca="1" si="204"/>
        <v>71</v>
      </c>
      <c r="D1617" s="2" t="s">
        <v>53</v>
      </c>
      <c r="E1617" s="2" t="s">
        <v>36</v>
      </c>
      <c r="F1617" s="2" t="s">
        <v>332</v>
      </c>
      <c r="G1617" s="4" t="str">
        <f t="shared" si="211"/>
        <v>34,176.00</v>
      </c>
      <c r="H1617" s="32">
        <f t="shared" si="205"/>
        <v>34176</v>
      </c>
      <c r="I1617" s="2">
        <v>10364</v>
      </c>
      <c r="J1617" s="2">
        <f t="shared" si="206"/>
        <v>34176</v>
      </c>
      <c r="K1617" s="2">
        <f t="shared" si="207"/>
        <v>34176</v>
      </c>
      <c r="L1617" s="2">
        <f t="shared" si="208"/>
        <v>34176</v>
      </c>
      <c r="M1617" s="2">
        <f t="shared" si="209"/>
        <v>34176</v>
      </c>
      <c r="N1617" s="2">
        <f t="shared" si="210"/>
        <v>34176</v>
      </c>
      <c r="O1617" s="96">
        <f t="shared" si="210"/>
        <v>34176</v>
      </c>
      <c r="P1617" s="2"/>
    </row>
    <row r="1618" spans="1:16" hidden="1" x14ac:dyDescent="0.2">
      <c r="A1618">
        <v>8562</v>
      </c>
      <c r="B1618">
        <v>1970</v>
      </c>
      <c r="C1618" s="47">
        <f t="shared" ca="1" si="204"/>
        <v>54</v>
      </c>
      <c r="D1618" s="2" t="s">
        <v>53</v>
      </c>
      <c r="E1618" s="2" t="s">
        <v>36</v>
      </c>
      <c r="F1618" s="2" t="s">
        <v>347</v>
      </c>
      <c r="G1618" s="4" t="str">
        <f t="shared" si="211"/>
        <v>43,776.00</v>
      </c>
      <c r="H1618" s="32">
        <f t="shared" si="205"/>
        <v>43776</v>
      </c>
      <c r="I1618" s="2">
        <v>6945</v>
      </c>
      <c r="J1618" s="2">
        <f t="shared" si="206"/>
        <v>43776</v>
      </c>
      <c r="K1618" s="2">
        <f t="shared" si="207"/>
        <v>43776</v>
      </c>
      <c r="L1618" s="2">
        <f t="shared" si="208"/>
        <v>43776</v>
      </c>
      <c r="M1618" s="2">
        <f t="shared" si="209"/>
        <v>43776</v>
      </c>
      <c r="N1618" s="2">
        <f t="shared" si="210"/>
        <v>43776</v>
      </c>
      <c r="O1618" s="96">
        <f t="shared" si="210"/>
        <v>43776</v>
      </c>
      <c r="P1618" s="2"/>
    </row>
    <row r="1619" spans="1:16" hidden="1" x14ac:dyDescent="0.2">
      <c r="A1619">
        <v>2918</v>
      </c>
      <c r="B1619">
        <v>1982</v>
      </c>
      <c r="C1619" s="47">
        <f t="shared" ca="1" si="204"/>
        <v>42</v>
      </c>
      <c r="D1619" s="2" t="s">
        <v>23</v>
      </c>
      <c r="E1619" s="2" t="s">
        <v>36</v>
      </c>
      <c r="F1619" s="2" t="s">
        <v>348</v>
      </c>
      <c r="G1619" s="4" t="str">
        <f t="shared" si="211"/>
        <v>56,046.00</v>
      </c>
      <c r="H1619" s="32">
        <f t="shared" si="205"/>
        <v>56046</v>
      </c>
      <c r="I1619" s="2">
        <v>8562</v>
      </c>
      <c r="J1619" s="2">
        <f t="shared" si="206"/>
        <v>56046</v>
      </c>
      <c r="K1619" s="2">
        <f t="shared" si="207"/>
        <v>56046</v>
      </c>
      <c r="L1619" s="2">
        <f t="shared" si="208"/>
        <v>56046</v>
      </c>
      <c r="M1619" s="2">
        <f t="shared" si="209"/>
        <v>56046</v>
      </c>
      <c r="N1619" s="2">
        <f t="shared" si="210"/>
        <v>56046</v>
      </c>
      <c r="O1619" s="96">
        <f t="shared" si="210"/>
        <v>56046</v>
      </c>
      <c r="P1619" s="2"/>
    </row>
    <row r="1620" spans="1:16" hidden="1" x14ac:dyDescent="0.2">
      <c r="A1620">
        <v>9167</v>
      </c>
      <c r="B1620">
        <v>1957</v>
      </c>
      <c r="C1620" s="47">
        <f t="shared" ca="1" si="204"/>
        <v>67</v>
      </c>
      <c r="D1620" s="2" t="s">
        <v>40</v>
      </c>
      <c r="E1620" s="2" t="s">
        <v>36</v>
      </c>
      <c r="F1620" s="2" t="s">
        <v>352</v>
      </c>
      <c r="G1620" s="4" t="str">
        <f t="shared" si="211"/>
        <v>32,583.00</v>
      </c>
      <c r="H1620" s="32">
        <f t="shared" si="205"/>
        <v>32583</v>
      </c>
      <c r="I1620" s="2">
        <v>2918</v>
      </c>
      <c r="J1620" s="2">
        <f t="shared" si="206"/>
        <v>32583</v>
      </c>
      <c r="K1620" s="2">
        <f t="shared" si="207"/>
        <v>32583</v>
      </c>
      <c r="L1620" s="2">
        <f t="shared" si="208"/>
        <v>32583</v>
      </c>
      <c r="M1620" s="2">
        <f t="shared" si="209"/>
        <v>32583</v>
      </c>
      <c r="N1620" s="2">
        <f t="shared" si="210"/>
        <v>32583</v>
      </c>
      <c r="O1620" s="96">
        <f t="shared" si="210"/>
        <v>32583</v>
      </c>
      <c r="P1620" s="2"/>
    </row>
    <row r="1621" spans="1:16" hidden="1" x14ac:dyDescent="0.2">
      <c r="A1621">
        <v>4743</v>
      </c>
      <c r="B1621">
        <v>1970</v>
      </c>
      <c r="C1621" s="47">
        <f t="shared" ca="1" si="204"/>
        <v>54</v>
      </c>
      <c r="D1621" s="2" t="s">
        <v>43</v>
      </c>
      <c r="E1621" s="2" t="s">
        <v>36</v>
      </c>
      <c r="F1621" s="2" t="s">
        <v>355</v>
      </c>
      <c r="G1621" s="4" t="str">
        <f t="shared" si="211"/>
        <v>26,850.00</v>
      </c>
      <c r="H1621" s="32">
        <f t="shared" si="205"/>
        <v>26850</v>
      </c>
      <c r="I1621" s="2">
        <v>9167</v>
      </c>
      <c r="J1621" s="2">
        <f t="shared" si="206"/>
        <v>26850</v>
      </c>
      <c r="K1621" s="2">
        <f t="shared" si="207"/>
        <v>26850</v>
      </c>
      <c r="L1621" s="2">
        <f t="shared" si="208"/>
        <v>26850</v>
      </c>
      <c r="M1621" s="2">
        <f t="shared" si="209"/>
        <v>26850</v>
      </c>
      <c r="N1621" s="2">
        <f t="shared" si="210"/>
        <v>26850</v>
      </c>
      <c r="O1621" s="96">
        <f t="shared" si="210"/>
        <v>26850</v>
      </c>
      <c r="P1621" s="2"/>
    </row>
    <row r="1622" spans="1:16" hidden="1" x14ac:dyDescent="0.2">
      <c r="A1622">
        <v>10742</v>
      </c>
      <c r="B1622">
        <v>1984</v>
      </c>
      <c r="C1622" s="47">
        <f t="shared" ca="1" si="204"/>
        <v>40</v>
      </c>
      <c r="D1622" s="2" t="s">
        <v>43</v>
      </c>
      <c r="E1622" s="2" t="s">
        <v>36</v>
      </c>
      <c r="F1622" s="2" t="s">
        <v>365</v>
      </c>
      <c r="G1622" s="4" t="str">
        <f t="shared" si="211"/>
        <v>25,130.00</v>
      </c>
      <c r="H1622" s="32">
        <f t="shared" si="205"/>
        <v>25130</v>
      </c>
      <c r="I1622" s="2">
        <v>4743</v>
      </c>
      <c r="J1622" s="2">
        <f t="shared" si="206"/>
        <v>25130</v>
      </c>
      <c r="K1622" s="2">
        <f t="shared" si="207"/>
        <v>25130</v>
      </c>
      <c r="L1622" s="2">
        <f t="shared" si="208"/>
        <v>25130</v>
      </c>
      <c r="M1622" s="2">
        <f t="shared" si="209"/>
        <v>25130</v>
      </c>
      <c r="N1622" s="2">
        <f t="shared" si="210"/>
        <v>25130</v>
      </c>
      <c r="O1622" s="96">
        <f t="shared" si="210"/>
        <v>25130</v>
      </c>
      <c r="P1622" s="2"/>
    </row>
    <row r="1623" spans="1:16" hidden="1" x14ac:dyDescent="0.2">
      <c r="A1623">
        <v>10965</v>
      </c>
      <c r="B1623">
        <v>1956</v>
      </c>
      <c r="C1623" s="47">
        <f t="shared" ca="1" si="204"/>
        <v>68</v>
      </c>
      <c r="D1623" s="2" t="s">
        <v>43</v>
      </c>
      <c r="E1623" s="2" t="s">
        <v>36</v>
      </c>
      <c r="F1623" s="2" t="s">
        <v>367</v>
      </c>
      <c r="G1623" s="4" t="str">
        <f t="shared" si="211"/>
        <v>26,907.00</v>
      </c>
      <c r="H1623" s="32">
        <f t="shared" si="205"/>
        <v>26907</v>
      </c>
      <c r="I1623" s="2">
        <v>10742</v>
      </c>
      <c r="J1623" s="2">
        <f t="shared" si="206"/>
        <v>26907</v>
      </c>
      <c r="K1623" s="2">
        <f t="shared" si="207"/>
        <v>26907</v>
      </c>
      <c r="L1623" s="2">
        <f t="shared" si="208"/>
        <v>26907</v>
      </c>
      <c r="M1623" s="2">
        <f t="shared" si="209"/>
        <v>26907</v>
      </c>
      <c r="N1623" s="2">
        <f t="shared" si="210"/>
        <v>26907</v>
      </c>
      <c r="O1623" s="96">
        <f t="shared" si="210"/>
        <v>26907</v>
      </c>
      <c r="P1623" s="2"/>
    </row>
    <row r="1624" spans="1:16" hidden="1" x14ac:dyDescent="0.2">
      <c r="A1624">
        <v>7129</v>
      </c>
      <c r="B1624">
        <v>1963</v>
      </c>
      <c r="C1624" s="47">
        <f t="shared" ca="1" si="204"/>
        <v>61</v>
      </c>
      <c r="D1624" s="2" t="s">
        <v>43</v>
      </c>
      <c r="E1624" s="2" t="s">
        <v>36</v>
      </c>
      <c r="F1624" s="2" t="s">
        <v>367</v>
      </c>
      <c r="G1624" s="4" t="str">
        <f t="shared" si="211"/>
        <v>26,907.00</v>
      </c>
      <c r="H1624" s="32">
        <f t="shared" si="205"/>
        <v>26907</v>
      </c>
      <c r="I1624" s="2">
        <v>10965</v>
      </c>
      <c r="J1624" s="2">
        <f t="shared" si="206"/>
        <v>26907</v>
      </c>
      <c r="K1624" s="2">
        <f t="shared" si="207"/>
        <v>26907</v>
      </c>
      <c r="L1624" s="2">
        <f t="shared" si="208"/>
        <v>26907</v>
      </c>
      <c r="M1624" s="2">
        <f t="shared" si="209"/>
        <v>26907</v>
      </c>
      <c r="N1624" s="2">
        <f t="shared" si="210"/>
        <v>26907</v>
      </c>
      <c r="O1624" s="96">
        <f t="shared" si="210"/>
        <v>26907</v>
      </c>
      <c r="P1624" s="2"/>
    </row>
    <row r="1625" spans="1:16" hidden="1" x14ac:dyDescent="0.2">
      <c r="A1625">
        <v>3732</v>
      </c>
      <c r="B1625">
        <v>1956</v>
      </c>
      <c r="C1625" s="47">
        <f t="shared" ca="1" si="204"/>
        <v>68</v>
      </c>
      <c r="D1625" s="2" t="s">
        <v>23</v>
      </c>
      <c r="E1625" s="2" t="s">
        <v>36</v>
      </c>
      <c r="F1625" s="2" t="s">
        <v>369</v>
      </c>
      <c r="G1625" s="4" t="str">
        <f t="shared" si="211"/>
        <v>47,320.00</v>
      </c>
      <c r="H1625" s="32">
        <f t="shared" si="205"/>
        <v>47320</v>
      </c>
      <c r="I1625" s="2">
        <v>7129</v>
      </c>
      <c r="J1625" s="2">
        <f t="shared" si="206"/>
        <v>47320</v>
      </c>
      <c r="K1625" s="2">
        <f t="shared" si="207"/>
        <v>47320</v>
      </c>
      <c r="L1625" s="2">
        <f t="shared" si="208"/>
        <v>47320</v>
      </c>
      <c r="M1625" s="2">
        <f t="shared" si="209"/>
        <v>47320</v>
      </c>
      <c r="N1625" s="2">
        <f t="shared" si="210"/>
        <v>47320</v>
      </c>
      <c r="O1625" s="96">
        <f t="shared" si="210"/>
        <v>47320</v>
      </c>
      <c r="P1625" s="2"/>
    </row>
    <row r="1626" spans="1:16" hidden="1" x14ac:dyDescent="0.2">
      <c r="A1626">
        <v>7124</v>
      </c>
      <c r="B1626">
        <v>1969</v>
      </c>
      <c r="C1626" s="47">
        <f t="shared" ca="1" si="204"/>
        <v>55</v>
      </c>
      <c r="D1626" s="2" t="s">
        <v>23</v>
      </c>
      <c r="E1626" s="2" t="s">
        <v>36</v>
      </c>
      <c r="F1626" s="2" t="s">
        <v>375</v>
      </c>
      <c r="G1626" s="4" t="str">
        <f t="shared" si="211"/>
        <v>58,917.00</v>
      </c>
      <c r="H1626" s="32">
        <f t="shared" si="205"/>
        <v>58917</v>
      </c>
      <c r="I1626" s="2">
        <v>3732</v>
      </c>
      <c r="J1626" s="2">
        <f t="shared" si="206"/>
        <v>58917</v>
      </c>
      <c r="K1626" s="2">
        <f t="shared" si="207"/>
        <v>58917</v>
      </c>
      <c r="L1626" s="2">
        <f t="shared" si="208"/>
        <v>58917</v>
      </c>
      <c r="M1626" s="2">
        <f t="shared" si="209"/>
        <v>58917</v>
      </c>
      <c r="N1626" s="2">
        <f t="shared" si="210"/>
        <v>58917</v>
      </c>
      <c r="O1626" s="96">
        <f t="shared" si="210"/>
        <v>58917</v>
      </c>
      <c r="P1626" s="2"/>
    </row>
    <row r="1627" spans="1:16" hidden="1" x14ac:dyDescent="0.2">
      <c r="A1627">
        <v>10686</v>
      </c>
      <c r="B1627">
        <v>1966</v>
      </c>
      <c r="C1627" s="47">
        <f t="shared" ca="1" si="204"/>
        <v>58</v>
      </c>
      <c r="D1627" s="2" t="s">
        <v>23</v>
      </c>
      <c r="E1627" s="2" t="s">
        <v>36</v>
      </c>
      <c r="F1627" s="2" t="s">
        <v>377</v>
      </c>
      <c r="G1627" s="4" t="str">
        <f t="shared" si="211"/>
        <v>69,372.00</v>
      </c>
      <c r="H1627" s="32">
        <f t="shared" si="205"/>
        <v>69372</v>
      </c>
      <c r="I1627" s="2">
        <v>7124</v>
      </c>
      <c r="J1627" s="2">
        <f t="shared" si="206"/>
        <v>69372</v>
      </c>
      <c r="K1627" s="2">
        <f t="shared" si="207"/>
        <v>69372</v>
      </c>
      <c r="L1627" s="2">
        <f t="shared" si="208"/>
        <v>69372</v>
      </c>
      <c r="M1627" s="2">
        <f t="shared" si="209"/>
        <v>69372</v>
      </c>
      <c r="N1627" s="2">
        <f t="shared" si="210"/>
        <v>69372</v>
      </c>
      <c r="O1627" s="96">
        <f t="shared" si="210"/>
        <v>69372</v>
      </c>
      <c r="P1627" s="2"/>
    </row>
    <row r="1628" spans="1:16" hidden="1" x14ac:dyDescent="0.2">
      <c r="A1628">
        <v>7247</v>
      </c>
      <c r="B1628">
        <v>1961</v>
      </c>
      <c r="C1628" s="47">
        <f t="shared" ca="1" si="204"/>
        <v>63</v>
      </c>
      <c r="D1628" s="2" t="s">
        <v>23</v>
      </c>
      <c r="E1628" s="2" t="s">
        <v>36</v>
      </c>
      <c r="F1628" s="2" t="s">
        <v>381</v>
      </c>
      <c r="G1628" s="4" t="str">
        <f t="shared" si="211"/>
        <v>80,134.00</v>
      </c>
      <c r="H1628" s="32">
        <f t="shared" si="205"/>
        <v>80134</v>
      </c>
      <c r="I1628" s="2">
        <v>10686</v>
      </c>
      <c r="J1628" s="2">
        <f t="shared" si="206"/>
        <v>80134</v>
      </c>
      <c r="K1628" s="2">
        <f t="shared" si="207"/>
        <v>80134</v>
      </c>
      <c r="L1628" s="2">
        <f t="shared" si="208"/>
        <v>80134</v>
      </c>
      <c r="M1628" s="2">
        <f t="shared" si="209"/>
        <v>80134</v>
      </c>
      <c r="N1628" s="2">
        <f t="shared" si="210"/>
        <v>80134</v>
      </c>
      <c r="O1628" s="96">
        <f t="shared" si="210"/>
        <v>80134</v>
      </c>
      <c r="P1628" s="2"/>
    </row>
    <row r="1629" spans="1:16" hidden="1" x14ac:dyDescent="0.2">
      <c r="A1629">
        <v>1513</v>
      </c>
      <c r="B1629">
        <v>1980</v>
      </c>
      <c r="C1629" s="47">
        <f t="shared" ca="1" si="204"/>
        <v>44</v>
      </c>
      <c r="D1629" s="2" t="s">
        <v>53</v>
      </c>
      <c r="E1629" s="2" t="s">
        <v>36</v>
      </c>
      <c r="F1629" s="2" t="s">
        <v>387</v>
      </c>
      <c r="G1629" s="4" t="str">
        <f t="shared" si="211"/>
        <v>43,795.00</v>
      </c>
      <c r="H1629" s="32">
        <f t="shared" si="205"/>
        <v>43795</v>
      </c>
      <c r="I1629" s="2">
        <v>7247</v>
      </c>
      <c r="J1629" s="2">
        <f t="shared" si="206"/>
        <v>43795</v>
      </c>
      <c r="K1629" s="2">
        <f t="shared" si="207"/>
        <v>43795</v>
      </c>
      <c r="L1629" s="2">
        <f t="shared" si="208"/>
        <v>43795</v>
      </c>
      <c r="M1629" s="2">
        <f t="shared" si="209"/>
        <v>43795</v>
      </c>
      <c r="N1629" s="2">
        <f t="shared" si="210"/>
        <v>43795</v>
      </c>
      <c r="O1629" s="96">
        <f t="shared" si="210"/>
        <v>43795</v>
      </c>
      <c r="P1629" s="2"/>
    </row>
    <row r="1630" spans="1:16" hidden="1" x14ac:dyDescent="0.2">
      <c r="A1630">
        <v>460</v>
      </c>
      <c r="B1630">
        <v>1973</v>
      </c>
      <c r="C1630" s="47">
        <f t="shared" ca="1" si="204"/>
        <v>51</v>
      </c>
      <c r="D1630" s="2" t="s">
        <v>23</v>
      </c>
      <c r="E1630" s="2" t="s">
        <v>36</v>
      </c>
      <c r="F1630" s="2" t="s">
        <v>388</v>
      </c>
      <c r="G1630" s="4" t="str">
        <f t="shared" si="211"/>
        <v>22,070.00</v>
      </c>
      <c r="H1630" s="32">
        <f t="shared" si="205"/>
        <v>22070</v>
      </c>
      <c r="I1630" s="2">
        <v>1513</v>
      </c>
      <c r="J1630" s="2">
        <f t="shared" si="206"/>
        <v>22070</v>
      </c>
      <c r="K1630" s="2">
        <f t="shared" si="207"/>
        <v>22070</v>
      </c>
      <c r="L1630" s="2">
        <f t="shared" si="208"/>
        <v>22070</v>
      </c>
      <c r="M1630" s="2">
        <f t="shared" si="209"/>
        <v>22070</v>
      </c>
      <c r="N1630" s="2">
        <f t="shared" si="210"/>
        <v>22070</v>
      </c>
      <c r="O1630" s="96">
        <f t="shared" si="210"/>
        <v>22070</v>
      </c>
      <c r="P1630" s="2"/>
    </row>
    <row r="1631" spans="1:16" hidden="1" x14ac:dyDescent="0.2">
      <c r="A1631">
        <v>6653</v>
      </c>
      <c r="B1631">
        <v>1971</v>
      </c>
      <c r="C1631" s="47">
        <f t="shared" ca="1" si="204"/>
        <v>53</v>
      </c>
      <c r="D1631" s="2" t="s">
        <v>23</v>
      </c>
      <c r="E1631" s="2" t="s">
        <v>36</v>
      </c>
      <c r="F1631" s="2" t="s">
        <v>391</v>
      </c>
      <c r="G1631" s="4" t="str">
        <f t="shared" si="211"/>
        <v>34,026.00</v>
      </c>
      <c r="H1631" s="32">
        <f t="shared" si="205"/>
        <v>34026</v>
      </c>
      <c r="I1631" s="2">
        <v>460</v>
      </c>
      <c r="J1631" s="2">
        <f t="shared" si="206"/>
        <v>34026</v>
      </c>
      <c r="K1631" s="2">
        <f t="shared" si="207"/>
        <v>34026</v>
      </c>
      <c r="L1631" s="2">
        <f t="shared" si="208"/>
        <v>34026</v>
      </c>
      <c r="M1631" s="2">
        <f t="shared" si="209"/>
        <v>34026</v>
      </c>
      <c r="N1631" s="2">
        <f t="shared" si="210"/>
        <v>34026</v>
      </c>
      <c r="O1631" s="96">
        <f t="shared" si="210"/>
        <v>34026</v>
      </c>
      <c r="P1631" s="2"/>
    </row>
    <row r="1632" spans="1:16" hidden="1" x14ac:dyDescent="0.2">
      <c r="A1632">
        <v>9400</v>
      </c>
      <c r="B1632">
        <v>1959</v>
      </c>
      <c r="C1632" s="47">
        <f t="shared" ca="1" si="204"/>
        <v>65</v>
      </c>
      <c r="D1632" s="2" t="s">
        <v>23</v>
      </c>
      <c r="E1632" s="2" t="s">
        <v>36</v>
      </c>
      <c r="F1632" s="2" t="s">
        <v>391</v>
      </c>
      <c r="G1632" s="4" t="str">
        <f t="shared" si="211"/>
        <v>34,026.00</v>
      </c>
      <c r="H1632" s="32">
        <f t="shared" si="205"/>
        <v>34026</v>
      </c>
      <c r="I1632" s="2">
        <v>6653</v>
      </c>
      <c r="J1632" s="2">
        <f t="shared" si="206"/>
        <v>34026</v>
      </c>
      <c r="K1632" s="2">
        <f t="shared" si="207"/>
        <v>34026</v>
      </c>
      <c r="L1632" s="2">
        <f t="shared" si="208"/>
        <v>34026</v>
      </c>
      <c r="M1632" s="2">
        <f t="shared" si="209"/>
        <v>34026</v>
      </c>
      <c r="N1632" s="2">
        <f t="shared" si="210"/>
        <v>34026</v>
      </c>
      <c r="O1632" s="96">
        <f t="shared" si="210"/>
        <v>34026</v>
      </c>
      <c r="P1632" s="2"/>
    </row>
    <row r="1633" spans="1:16" hidden="1" x14ac:dyDescent="0.2">
      <c r="A1633">
        <v>7106</v>
      </c>
      <c r="B1633">
        <v>1944</v>
      </c>
      <c r="C1633" s="47">
        <f t="shared" ca="1" si="204"/>
        <v>80</v>
      </c>
      <c r="D1633" s="2" t="s">
        <v>43</v>
      </c>
      <c r="E1633" s="2" t="s">
        <v>36</v>
      </c>
      <c r="F1633" s="2" t="s">
        <v>395</v>
      </c>
      <c r="G1633" s="4" t="str">
        <f t="shared" si="211"/>
        <v>32,414.00</v>
      </c>
      <c r="H1633" s="32">
        <f t="shared" si="205"/>
        <v>32414</v>
      </c>
      <c r="I1633" s="2">
        <v>9400</v>
      </c>
      <c r="J1633" s="2">
        <f t="shared" si="206"/>
        <v>32414</v>
      </c>
      <c r="K1633" s="2">
        <f t="shared" si="207"/>
        <v>32414</v>
      </c>
      <c r="L1633" s="2">
        <f t="shared" si="208"/>
        <v>32414</v>
      </c>
      <c r="M1633" s="2">
        <f t="shared" si="209"/>
        <v>32414</v>
      </c>
      <c r="N1633" s="2">
        <f t="shared" si="210"/>
        <v>32414</v>
      </c>
      <c r="O1633" s="96">
        <f t="shared" si="210"/>
        <v>32414</v>
      </c>
      <c r="P1633" s="2"/>
    </row>
    <row r="1634" spans="1:16" hidden="1" x14ac:dyDescent="0.2">
      <c r="A1634">
        <v>4252</v>
      </c>
      <c r="B1634">
        <v>1966</v>
      </c>
      <c r="C1634" s="47">
        <f t="shared" ca="1" si="204"/>
        <v>58</v>
      </c>
      <c r="D1634" s="2" t="s">
        <v>23</v>
      </c>
      <c r="E1634" s="2" t="s">
        <v>36</v>
      </c>
      <c r="F1634" s="2" t="s">
        <v>401</v>
      </c>
      <c r="G1634" s="4" t="str">
        <f t="shared" si="211"/>
        <v>46,097.00</v>
      </c>
      <c r="H1634" s="32">
        <f t="shared" si="205"/>
        <v>46097</v>
      </c>
      <c r="I1634" s="2">
        <v>7106</v>
      </c>
      <c r="J1634" s="2">
        <f t="shared" si="206"/>
        <v>46097</v>
      </c>
      <c r="K1634" s="2">
        <f t="shared" si="207"/>
        <v>46097</v>
      </c>
      <c r="L1634" s="2">
        <f t="shared" si="208"/>
        <v>46097</v>
      </c>
      <c r="M1634" s="2">
        <f t="shared" si="209"/>
        <v>46097</v>
      </c>
      <c r="N1634" s="2">
        <f t="shared" si="210"/>
        <v>46097</v>
      </c>
      <c r="O1634" s="96">
        <f t="shared" si="210"/>
        <v>46097</v>
      </c>
      <c r="P1634" s="2"/>
    </row>
    <row r="1635" spans="1:16" hidden="1" x14ac:dyDescent="0.2">
      <c r="A1635">
        <v>9240</v>
      </c>
      <c r="B1635">
        <v>1972</v>
      </c>
      <c r="C1635" s="47">
        <f t="shared" ca="1" si="204"/>
        <v>52</v>
      </c>
      <c r="D1635" s="2" t="s">
        <v>23</v>
      </c>
      <c r="E1635" s="2" t="s">
        <v>36</v>
      </c>
      <c r="F1635" s="2" t="s">
        <v>404</v>
      </c>
      <c r="G1635" s="4" t="str">
        <f t="shared" si="211"/>
        <v>44,911.00</v>
      </c>
      <c r="H1635" s="32">
        <f t="shared" si="205"/>
        <v>44911</v>
      </c>
      <c r="I1635" s="2">
        <v>4252</v>
      </c>
      <c r="J1635" s="2">
        <f t="shared" si="206"/>
        <v>44911</v>
      </c>
      <c r="K1635" s="2">
        <f t="shared" si="207"/>
        <v>44911</v>
      </c>
      <c r="L1635" s="2">
        <f t="shared" si="208"/>
        <v>44911</v>
      </c>
      <c r="M1635" s="2">
        <f t="shared" si="209"/>
        <v>44911</v>
      </c>
      <c r="N1635" s="2">
        <f t="shared" si="210"/>
        <v>44911</v>
      </c>
      <c r="O1635" s="96">
        <f t="shared" si="210"/>
        <v>44911</v>
      </c>
      <c r="P1635" s="2"/>
    </row>
    <row r="1636" spans="1:16" hidden="1" x14ac:dyDescent="0.2">
      <c r="A1636">
        <v>10770</v>
      </c>
      <c r="B1636">
        <v>1960</v>
      </c>
      <c r="C1636" s="47">
        <f t="shared" ca="1" si="204"/>
        <v>64</v>
      </c>
      <c r="D1636" s="2" t="s">
        <v>40</v>
      </c>
      <c r="E1636" s="2" t="s">
        <v>36</v>
      </c>
      <c r="F1636" s="2" t="s">
        <v>409</v>
      </c>
      <c r="G1636" s="4" t="str">
        <f t="shared" si="211"/>
        <v>78,952.00</v>
      </c>
      <c r="H1636" s="32">
        <f t="shared" si="205"/>
        <v>78952</v>
      </c>
      <c r="I1636" s="2">
        <v>9240</v>
      </c>
      <c r="J1636" s="2">
        <f t="shared" si="206"/>
        <v>78952</v>
      </c>
      <c r="K1636" s="2">
        <f t="shared" si="207"/>
        <v>78952</v>
      </c>
      <c r="L1636" s="2">
        <f t="shared" si="208"/>
        <v>78952</v>
      </c>
      <c r="M1636" s="2">
        <f t="shared" si="209"/>
        <v>78952</v>
      </c>
      <c r="N1636" s="2">
        <f t="shared" si="210"/>
        <v>78952</v>
      </c>
      <c r="O1636" s="96">
        <f t="shared" si="210"/>
        <v>78952</v>
      </c>
      <c r="P1636" s="2"/>
    </row>
    <row r="1637" spans="1:16" hidden="1" x14ac:dyDescent="0.2">
      <c r="A1637">
        <v>176</v>
      </c>
      <c r="B1637">
        <v>1981</v>
      </c>
      <c r="C1637" s="47">
        <f t="shared" ca="1" si="204"/>
        <v>43</v>
      </c>
      <c r="D1637" s="2" t="s">
        <v>40</v>
      </c>
      <c r="E1637" s="2" t="s">
        <v>36</v>
      </c>
      <c r="F1637" s="2" t="s">
        <v>415</v>
      </c>
      <c r="G1637" s="4" t="str">
        <f t="shared" si="211"/>
        <v>65,968.00</v>
      </c>
      <c r="H1637" s="32">
        <f t="shared" si="205"/>
        <v>65968</v>
      </c>
      <c r="I1637" s="2">
        <v>10770</v>
      </c>
      <c r="J1637" s="2">
        <f t="shared" si="206"/>
        <v>65968</v>
      </c>
      <c r="K1637" s="2">
        <f t="shared" si="207"/>
        <v>65968</v>
      </c>
      <c r="L1637" s="2">
        <f t="shared" si="208"/>
        <v>65968</v>
      </c>
      <c r="M1637" s="2">
        <f t="shared" si="209"/>
        <v>65968</v>
      </c>
      <c r="N1637" s="2">
        <f t="shared" si="210"/>
        <v>65968</v>
      </c>
      <c r="O1637" s="96">
        <f t="shared" si="210"/>
        <v>65968</v>
      </c>
      <c r="P1637" s="2"/>
    </row>
    <row r="1638" spans="1:16" hidden="1" x14ac:dyDescent="0.2">
      <c r="A1638">
        <v>6870</v>
      </c>
      <c r="B1638">
        <v>1960</v>
      </c>
      <c r="C1638" s="47">
        <f t="shared" ca="1" si="204"/>
        <v>64</v>
      </c>
      <c r="D1638" s="2" t="s">
        <v>23</v>
      </c>
      <c r="E1638" s="2" t="s">
        <v>36</v>
      </c>
      <c r="F1638" s="2" t="s">
        <v>420</v>
      </c>
      <c r="G1638" s="4" t="str">
        <f t="shared" si="211"/>
        <v>77,044.00</v>
      </c>
      <c r="H1638" s="32">
        <f t="shared" si="205"/>
        <v>77044</v>
      </c>
      <c r="I1638" s="2">
        <v>176</v>
      </c>
      <c r="J1638" s="2">
        <f t="shared" si="206"/>
        <v>77044</v>
      </c>
      <c r="K1638" s="2">
        <f t="shared" si="207"/>
        <v>77044</v>
      </c>
      <c r="L1638" s="2">
        <f t="shared" si="208"/>
        <v>77044</v>
      </c>
      <c r="M1638" s="2">
        <f t="shared" si="209"/>
        <v>77044</v>
      </c>
      <c r="N1638" s="2">
        <f t="shared" si="210"/>
        <v>77044</v>
      </c>
      <c r="O1638" s="96">
        <f t="shared" si="210"/>
        <v>77044</v>
      </c>
      <c r="P1638" s="2"/>
    </row>
    <row r="1639" spans="1:16" hidden="1" x14ac:dyDescent="0.2">
      <c r="A1639">
        <v>143</v>
      </c>
      <c r="B1639">
        <v>1971</v>
      </c>
      <c r="C1639" s="47">
        <f t="shared" ca="1" si="204"/>
        <v>53</v>
      </c>
      <c r="D1639" s="2" t="s">
        <v>53</v>
      </c>
      <c r="E1639" s="2" t="s">
        <v>36</v>
      </c>
      <c r="F1639" s="2" t="s">
        <v>424</v>
      </c>
      <c r="G1639" s="4" t="str">
        <f t="shared" si="211"/>
        <v>17,459.00</v>
      </c>
      <c r="H1639" s="32">
        <f t="shared" si="205"/>
        <v>17459</v>
      </c>
      <c r="I1639" s="2">
        <v>6870</v>
      </c>
      <c r="J1639" s="2">
        <f t="shared" si="206"/>
        <v>17459</v>
      </c>
      <c r="K1639" s="2">
        <f t="shared" si="207"/>
        <v>17459</v>
      </c>
      <c r="L1639" s="2">
        <f t="shared" si="208"/>
        <v>17459</v>
      </c>
      <c r="M1639" s="2">
        <f t="shared" si="209"/>
        <v>17459</v>
      </c>
      <c r="N1639" s="2">
        <f t="shared" si="210"/>
        <v>17459</v>
      </c>
      <c r="O1639" s="96">
        <f t="shared" si="210"/>
        <v>17459</v>
      </c>
      <c r="P1639" s="2"/>
    </row>
    <row r="1640" spans="1:16" hidden="1" x14ac:dyDescent="0.2">
      <c r="A1640">
        <v>6445</v>
      </c>
      <c r="B1640">
        <v>1968</v>
      </c>
      <c r="C1640" s="47">
        <f t="shared" ca="1" si="204"/>
        <v>56</v>
      </c>
      <c r="D1640" s="2" t="s">
        <v>43</v>
      </c>
      <c r="E1640" s="2" t="s">
        <v>36</v>
      </c>
      <c r="F1640" s="2" t="s">
        <v>428</v>
      </c>
      <c r="G1640" s="4" t="str">
        <f t="shared" si="211"/>
        <v>26,326.00</v>
      </c>
      <c r="H1640" s="32">
        <f t="shared" si="205"/>
        <v>26326</v>
      </c>
      <c r="I1640" s="2">
        <v>143</v>
      </c>
      <c r="J1640" s="2">
        <f t="shared" si="206"/>
        <v>26326</v>
      </c>
      <c r="K1640" s="2">
        <f t="shared" si="207"/>
        <v>26326</v>
      </c>
      <c r="L1640" s="2">
        <f t="shared" si="208"/>
        <v>26326</v>
      </c>
      <c r="M1640" s="2">
        <f t="shared" si="209"/>
        <v>26326</v>
      </c>
      <c r="N1640" s="2">
        <f t="shared" si="210"/>
        <v>26326</v>
      </c>
      <c r="O1640" s="96">
        <f t="shared" si="210"/>
        <v>26326</v>
      </c>
      <c r="P1640" s="2"/>
    </row>
    <row r="1641" spans="1:16" hidden="1" x14ac:dyDescent="0.2">
      <c r="A1641">
        <v>4278</v>
      </c>
      <c r="B1641">
        <v>1984</v>
      </c>
      <c r="C1641" s="47">
        <f t="shared" ca="1" si="204"/>
        <v>40</v>
      </c>
      <c r="D1641" s="2" t="s">
        <v>23</v>
      </c>
      <c r="E1641" s="2" t="s">
        <v>36</v>
      </c>
      <c r="F1641" s="2" t="s">
        <v>429</v>
      </c>
      <c r="G1641" s="4" t="str">
        <f t="shared" si="211"/>
        <v>62,061.00</v>
      </c>
      <c r="H1641" s="32">
        <f t="shared" si="205"/>
        <v>62061</v>
      </c>
      <c r="I1641" s="2">
        <v>6445</v>
      </c>
      <c r="J1641" s="2">
        <f t="shared" si="206"/>
        <v>62061</v>
      </c>
      <c r="K1641" s="2">
        <f t="shared" si="207"/>
        <v>62061</v>
      </c>
      <c r="L1641" s="2">
        <f t="shared" si="208"/>
        <v>62061</v>
      </c>
      <c r="M1641" s="2">
        <f t="shared" si="209"/>
        <v>62061</v>
      </c>
      <c r="N1641" s="2">
        <f t="shared" si="210"/>
        <v>62061</v>
      </c>
      <c r="O1641" s="96">
        <f t="shared" si="210"/>
        <v>62061</v>
      </c>
      <c r="P1641" s="2"/>
    </row>
    <row r="1642" spans="1:16" hidden="1" x14ac:dyDescent="0.2">
      <c r="A1642">
        <v>6906</v>
      </c>
      <c r="B1642">
        <v>1954</v>
      </c>
      <c r="C1642" s="47">
        <f t="shared" ca="1" si="204"/>
        <v>70</v>
      </c>
      <c r="D1642" s="2" t="s">
        <v>53</v>
      </c>
      <c r="E1642" s="2" t="s">
        <v>36</v>
      </c>
      <c r="F1642" s="2" t="s">
        <v>432</v>
      </c>
      <c r="G1642" s="4" t="str">
        <f t="shared" si="211"/>
        <v>71,499.00</v>
      </c>
      <c r="H1642" s="32">
        <f t="shared" si="205"/>
        <v>71499</v>
      </c>
      <c r="I1642" s="2">
        <v>4278</v>
      </c>
      <c r="J1642" s="2">
        <f t="shared" si="206"/>
        <v>71499</v>
      </c>
      <c r="K1642" s="2">
        <f t="shared" si="207"/>
        <v>71499</v>
      </c>
      <c r="L1642" s="2">
        <f t="shared" si="208"/>
        <v>71499</v>
      </c>
      <c r="M1642" s="2">
        <f t="shared" si="209"/>
        <v>71499</v>
      </c>
      <c r="N1642" s="2">
        <f t="shared" si="210"/>
        <v>71499</v>
      </c>
      <c r="O1642" s="96">
        <f t="shared" si="210"/>
        <v>71499</v>
      </c>
      <c r="P1642" s="2"/>
    </row>
    <row r="1643" spans="1:16" hidden="1" x14ac:dyDescent="0.2">
      <c r="A1643">
        <v>4637</v>
      </c>
      <c r="B1643">
        <v>1955</v>
      </c>
      <c r="C1643" s="47">
        <f t="shared" ca="1" si="204"/>
        <v>69</v>
      </c>
      <c r="D1643" s="2" t="s">
        <v>53</v>
      </c>
      <c r="E1643" s="2" t="s">
        <v>36</v>
      </c>
      <c r="F1643" s="2" t="s">
        <v>435</v>
      </c>
      <c r="G1643" s="4" t="str">
        <f t="shared" si="211"/>
        <v>42,670.00</v>
      </c>
      <c r="H1643" s="32">
        <f t="shared" si="205"/>
        <v>42670</v>
      </c>
      <c r="I1643" s="2">
        <v>6906</v>
      </c>
      <c r="J1643" s="2">
        <f t="shared" si="206"/>
        <v>42670</v>
      </c>
      <c r="K1643" s="2">
        <f t="shared" si="207"/>
        <v>42670</v>
      </c>
      <c r="L1643" s="2">
        <f t="shared" si="208"/>
        <v>42670</v>
      </c>
      <c r="M1643" s="2">
        <f t="shared" si="209"/>
        <v>42670</v>
      </c>
      <c r="N1643" s="2">
        <f t="shared" si="210"/>
        <v>42670</v>
      </c>
      <c r="O1643" s="96">
        <f t="shared" si="210"/>
        <v>42670</v>
      </c>
      <c r="P1643" s="2"/>
    </row>
    <row r="1644" spans="1:16" hidden="1" x14ac:dyDescent="0.2">
      <c r="A1644">
        <v>8690</v>
      </c>
      <c r="B1644">
        <v>1963</v>
      </c>
      <c r="C1644" s="47">
        <f t="shared" ca="1" si="204"/>
        <v>61</v>
      </c>
      <c r="D1644" s="2" t="s">
        <v>53</v>
      </c>
      <c r="E1644" s="2" t="s">
        <v>36</v>
      </c>
      <c r="F1644" s="2" t="s">
        <v>439</v>
      </c>
      <c r="G1644" s="4" t="str">
        <f t="shared" si="211"/>
        <v>41,021.00</v>
      </c>
      <c r="H1644" s="32">
        <f t="shared" si="205"/>
        <v>41021</v>
      </c>
      <c r="I1644" s="2">
        <v>4637</v>
      </c>
      <c r="J1644" s="2">
        <f t="shared" si="206"/>
        <v>41021</v>
      </c>
      <c r="K1644" s="2">
        <f t="shared" si="207"/>
        <v>41021</v>
      </c>
      <c r="L1644" s="2">
        <f t="shared" si="208"/>
        <v>41021</v>
      </c>
      <c r="M1644" s="2">
        <f t="shared" si="209"/>
        <v>41021</v>
      </c>
      <c r="N1644" s="2">
        <f t="shared" si="210"/>
        <v>41021</v>
      </c>
      <c r="O1644" s="96">
        <f t="shared" si="210"/>
        <v>41021</v>
      </c>
      <c r="P1644" s="2"/>
    </row>
    <row r="1645" spans="1:16" hidden="1" x14ac:dyDescent="0.2">
      <c r="A1645">
        <v>1173</v>
      </c>
      <c r="B1645">
        <v>1948</v>
      </c>
      <c r="C1645" s="47">
        <f t="shared" ca="1" si="204"/>
        <v>76</v>
      </c>
      <c r="D1645" s="2" t="s">
        <v>118</v>
      </c>
      <c r="E1645" s="2" t="s">
        <v>36</v>
      </c>
      <c r="F1645" s="2" t="s">
        <v>461</v>
      </c>
      <c r="G1645" s="4" t="str">
        <f t="shared" si="211"/>
        <v>27,190.00</v>
      </c>
      <c r="H1645" s="32">
        <f t="shared" si="205"/>
        <v>27190</v>
      </c>
      <c r="I1645" s="2">
        <v>8690</v>
      </c>
      <c r="J1645" s="2">
        <f t="shared" si="206"/>
        <v>27190</v>
      </c>
      <c r="K1645" s="2">
        <f t="shared" si="207"/>
        <v>27190</v>
      </c>
      <c r="L1645" s="2">
        <f t="shared" si="208"/>
        <v>27190</v>
      </c>
      <c r="M1645" s="2">
        <f t="shared" si="209"/>
        <v>27190</v>
      </c>
      <c r="N1645" s="2">
        <f t="shared" si="210"/>
        <v>27190</v>
      </c>
      <c r="O1645" s="96">
        <f t="shared" si="210"/>
        <v>27190</v>
      </c>
      <c r="P1645" s="2"/>
    </row>
    <row r="1646" spans="1:16" hidden="1" x14ac:dyDescent="0.2">
      <c r="A1646">
        <v>1928</v>
      </c>
      <c r="B1646">
        <v>1974</v>
      </c>
      <c r="C1646" s="47">
        <f t="shared" ca="1" si="204"/>
        <v>50</v>
      </c>
      <c r="D1646" s="2" t="s">
        <v>23</v>
      </c>
      <c r="E1646" s="2" t="s">
        <v>36</v>
      </c>
      <c r="F1646" s="2" t="s">
        <v>468</v>
      </c>
      <c r="G1646" s="4" t="str">
        <f t="shared" si="211"/>
        <v>157,146.00</v>
      </c>
      <c r="H1646" s="32">
        <f t="shared" si="205"/>
        <v>157146</v>
      </c>
      <c r="I1646" s="2">
        <v>1173</v>
      </c>
      <c r="J1646" s="2">
        <f t="shared" si="206"/>
        <v>157146</v>
      </c>
      <c r="K1646" s="2">
        <f t="shared" si="207"/>
        <v>157146</v>
      </c>
      <c r="L1646" s="2">
        <f t="shared" si="208"/>
        <v>157146</v>
      </c>
      <c r="M1646" s="2">
        <f t="shared" si="209"/>
        <v>157146</v>
      </c>
      <c r="N1646" s="2">
        <f t="shared" si="210"/>
        <v>157146</v>
      </c>
      <c r="O1646" s="96">
        <f t="shared" si="210"/>
        <v>157146</v>
      </c>
      <c r="P1646" s="2"/>
    </row>
    <row r="1647" spans="1:16" hidden="1" x14ac:dyDescent="0.2">
      <c r="A1647">
        <v>9029</v>
      </c>
      <c r="B1647">
        <v>1973</v>
      </c>
      <c r="C1647" s="47">
        <f t="shared" ca="1" si="204"/>
        <v>51</v>
      </c>
      <c r="D1647" s="2" t="s">
        <v>23</v>
      </c>
      <c r="E1647" s="2" t="s">
        <v>36</v>
      </c>
      <c r="F1647" s="2" t="s">
        <v>471</v>
      </c>
      <c r="G1647" s="4" t="str">
        <f t="shared" si="211"/>
        <v>41,883.00</v>
      </c>
      <c r="H1647" s="32">
        <f t="shared" si="205"/>
        <v>41883</v>
      </c>
      <c r="I1647" s="2">
        <v>1928</v>
      </c>
      <c r="J1647" s="2">
        <f t="shared" si="206"/>
        <v>41883</v>
      </c>
      <c r="K1647" s="2">
        <f t="shared" si="207"/>
        <v>41883</v>
      </c>
      <c r="L1647" s="2">
        <f t="shared" si="208"/>
        <v>41883</v>
      </c>
      <c r="M1647" s="2">
        <f t="shared" si="209"/>
        <v>41883</v>
      </c>
      <c r="N1647" s="2">
        <f t="shared" si="210"/>
        <v>41883</v>
      </c>
      <c r="O1647" s="96">
        <f t="shared" si="210"/>
        <v>41883</v>
      </c>
      <c r="P1647" s="2"/>
    </row>
    <row r="1648" spans="1:16" hidden="1" x14ac:dyDescent="0.2">
      <c r="A1648">
        <v>10299</v>
      </c>
      <c r="B1648">
        <v>1970</v>
      </c>
      <c r="C1648" s="47">
        <f t="shared" ca="1" si="204"/>
        <v>54</v>
      </c>
      <c r="D1648" s="2" t="s">
        <v>23</v>
      </c>
      <c r="E1648" s="2" t="s">
        <v>36</v>
      </c>
      <c r="F1648" s="2" t="s">
        <v>475</v>
      </c>
      <c r="G1648" s="4" t="str">
        <f t="shared" si="211"/>
        <v>78,394.00</v>
      </c>
      <c r="H1648" s="32">
        <f t="shared" si="205"/>
        <v>78394</v>
      </c>
      <c r="I1648" s="2">
        <v>9029</v>
      </c>
      <c r="J1648" s="2">
        <f t="shared" si="206"/>
        <v>78394</v>
      </c>
      <c r="K1648" s="2">
        <f t="shared" si="207"/>
        <v>78394</v>
      </c>
      <c r="L1648" s="2">
        <f t="shared" si="208"/>
        <v>78394</v>
      </c>
      <c r="M1648" s="2">
        <f t="shared" si="209"/>
        <v>78394</v>
      </c>
      <c r="N1648" s="2">
        <f t="shared" si="210"/>
        <v>78394</v>
      </c>
      <c r="O1648" s="96">
        <f t="shared" si="210"/>
        <v>78394</v>
      </c>
      <c r="P1648" s="2"/>
    </row>
    <row r="1649" spans="1:16" hidden="1" x14ac:dyDescent="0.2">
      <c r="A1649">
        <v>9246</v>
      </c>
      <c r="B1649">
        <v>1986</v>
      </c>
      <c r="C1649" s="47">
        <f t="shared" ca="1" si="204"/>
        <v>38</v>
      </c>
      <c r="D1649" s="2" t="s">
        <v>23</v>
      </c>
      <c r="E1649" s="2" t="s">
        <v>36</v>
      </c>
      <c r="F1649" s="2" t="s">
        <v>481</v>
      </c>
      <c r="G1649" s="4" t="str">
        <f t="shared" si="211"/>
        <v>78,687.00</v>
      </c>
      <c r="H1649" s="32">
        <f t="shared" si="205"/>
        <v>78687</v>
      </c>
      <c r="I1649" s="2">
        <v>10299</v>
      </c>
      <c r="J1649" s="2">
        <f t="shared" si="206"/>
        <v>78687</v>
      </c>
      <c r="K1649" s="2">
        <f t="shared" si="207"/>
        <v>78687</v>
      </c>
      <c r="L1649" s="2">
        <f t="shared" si="208"/>
        <v>78687</v>
      </c>
      <c r="M1649" s="2">
        <f t="shared" si="209"/>
        <v>78687</v>
      </c>
      <c r="N1649" s="2">
        <f t="shared" si="210"/>
        <v>78687</v>
      </c>
      <c r="O1649" s="96">
        <f t="shared" si="210"/>
        <v>78687</v>
      </c>
      <c r="P1649" s="2"/>
    </row>
    <row r="1650" spans="1:16" hidden="1" x14ac:dyDescent="0.2">
      <c r="A1650">
        <v>4943</v>
      </c>
      <c r="B1650">
        <v>1954</v>
      </c>
      <c r="C1650" s="47">
        <f t="shared" ca="1" si="204"/>
        <v>70</v>
      </c>
      <c r="D1650" s="2" t="s">
        <v>23</v>
      </c>
      <c r="E1650" s="2" t="s">
        <v>36</v>
      </c>
      <c r="F1650" s="2" t="s">
        <v>483</v>
      </c>
      <c r="G1650" s="4" t="str">
        <f t="shared" si="211"/>
        <v>75,315.00</v>
      </c>
      <c r="H1650" s="32">
        <f t="shared" si="205"/>
        <v>75315</v>
      </c>
      <c r="I1650" s="2">
        <v>9246</v>
      </c>
      <c r="J1650" s="2">
        <f t="shared" si="206"/>
        <v>75315</v>
      </c>
      <c r="K1650" s="2">
        <f t="shared" si="207"/>
        <v>75315</v>
      </c>
      <c r="L1650" s="2">
        <f t="shared" si="208"/>
        <v>75315</v>
      </c>
      <c r="M1650" s="2">
        <f t="shared" si="209"/>
        <v>75315</v>
      </c>
      <c r="N1650" s="2">
        <f t="shared" si="210"/>
        <v>75315</v>
      </c>
      <c r="O1650" s="96">
        <f t="shared" si="210"/>
        <v>75315</v>
      </c>
      <c r="P1650" s="2"/>
    </row>
    <row r="1651" spans="1:16" hidden="1" x14ac:dyDescent="0.2">
      <c r="A1651">
        <v>4122</v>
      </c>
      <c r="B1651">
        <v>1976</v>
      </c>
      <c r="C1651" s="47">
        <f t="shared" ca="1" si="204"/>
        <v>48</v>
      </c>
      <c r="D1651" s="2" t="s">
        <v>43</v>
      </c>
      <c r="E1651" s="2" t="s">
        <v>36</v>
      </c>
      <c r="F1651" s="2" t="s">
        <v>489</v>
      </c>
      <c r="G1651" s="4" t="str">
        <f t="shared" si="211"/>
        <v>74,805.00</v>
      </c>
      <c r="H1651" s="32">
        <f t="shared" si="205"/>
        <v>74805</v>
      </c>
      <c r="I1651" s="2">
        <v>4943</v>
      </c>
      <c r="J1651" s="2">
        <f t="shared" si="206"/>
        <v>74805</v>
      </c>
      <c r="K1651" s="2">
        <f t="shared" si="207"/>
        <v>74805</v>
      </c>
      <c r="L1651" s="2">
        <f t="shared" si="208"/>
        <v>74805</v>
      </c>
      <c r="M1651" s="2">
        <f t="shared" si="209"/>
        <v>74805</v>
      </c>
      <c r="N1651" s="2">
        <f t="shared" si="210"/>
        <v>74805</v>
      </c>
      <c r="O1651" s="96">
        <f t="shared" si="210"/>
        <v>74805</v>
      </c>
      <c r="P1651" s="2"/>
    </row>
    <row r="1652" spans="1:16" hidden="1" x14ac:dyDescent="0.2">
      <c r="A1652">
        <v>2853</v>
      </c>
      <c r="B1652">
        <v>1981</v>
      </c>
      <c r="C1652" s="47">
        <f t="shared" ca="1" si="204"/>
        <v>43</v>
      </c>
      <c r="D1652" s="2" t="s">
        <v>40</v>
      </c>
      <c r="E1652" s="2" t="s">
        <v>36</v>
      </c>
      <c r="F1652" s="2" t="s">
        <v>490</v>
      </c>
      <c r="G1652" s="4" t="str">
        <f t="shared" si="211"/>
        <v>66,426.00</v>
      </c>
      <c r="H1652" s="32">
        <f t="shared" si="205"/>
        <v>66426</v>
      </c>
      <c r="I1652" s="2">
        <v>4122</v>
      </c>
      <c r="J1652" s="2">
        <f t="shared" si="206"/>
        <v>66426</v>
      </c>
      <c r="K1652" s="2">
        <f t="shared" si="207"/>
        <v>66426</v>
      </c>
      <c r="L1652" s="2">
        <f t="shared" si="208"/>
        <v>66426</v>
      </c>
      <c r="M1652" s="2">
        <f t="shared" si="209"/>
        <v>66426</v>
      </c>
      <c r="N1652" s="2">
        <f t="shared" si="210"/>
        <v>66426</v>
      </c>
      <c r="O1652" s="96">
        <f t="shared" si="210"/>
        <v>66426</v>
      </c>
      <c r="P1652" s="2"/>
    </row>
    <row r="1653" spans="1:16" hidden="1" x14ac:dyDescent="0.2">
      <c r="A1653">
        <v>902</v>
      </c>
      <c r="B1653">
        <v>1981</v>
      </c>
      <c r="C1653" s="47">
        <f t="shared" ca="1" si="204"/>
        <v>43</v>
      </c>
      <c r="D1653" s="2" t="s">
        <v>43</v>
      </c>
      <c r="E1653" s="2" t="s">
        <v>36</v>
      </c>
      <c r="F1653" s="2" t="s">
        <v>495</v>
      </c>
      <c r="G1653" s="4" t="str">
        <f t="shared" si="211"/>
        <v>20,981.00</v>
      </c>
      <c r="H1653" s="32">
        <f t="shared" si="205"/>
        <v>20981</v>
      </c>
      <c r="I1653" s="2">
        <v>2853</v>
      </c>
      <c r="J1653" s="2">
        <f t="shared" si="206"/>
        <v>20981</v>
      </c>
      <c r="K1653" s="2">
        <f t="shared" si="207"/>
        <v>20981</v>
      </c>
      <c r="L1653" s="2">
        <f t="shared" si="208"/>
        <v>20981</v>
      </c>
      <c r="M1653" s="2">
        <f t="shared" si="209"/>
        <v>20981</v>
      </c>
      <c r="N1653" s="2">
        <f t="shared" si="210"/>
        <v>20981</v>
      </c>
      <c r="O1653" s="96">
        <f t="shared" si="210"/>
        <v>20981</v>
      </c>
      <c r="P1653" s="2"/>
    </row>
    <row r="1654" spans="1:16" hidden="1" x14ac:dyDescent="0.2">
      <c r="A1654">
        <v>1672</v>
      </c>
      <c r="B1654">
        <v>1975</v>
      </c>
      <c r="C1654" s="47">
        <f t="shared" ca="1" si="204"/>
        <v>49</v>
      </c>
      <c r="D1654" s="2" t="s">
        <v>23</v>
      </c>
      <c r="E1654" s="2" t="s">
        <v>36</v>
      </c>
      <c r="F1654" s="2" t="s">
        <v>502</v>
      </c>
      <c r="G1654" s="4" t="str">
        <f t="shared" si="211"/>
        <v>83,145.00</v>
      </c>
      <c r="H1654" s="32">
        <f t="shared" si="205"/>
        <v>83145</v>
      </c>
      <c r="I1654" s="2">
        <v>902</v>
      </c>
      <c r="J1654" s="2">
        <f t="shared" si="206"/>
        <v>83145</v>
      </c>
      <c r="K1654" s="2">
        <f t="shared" si="207"/>
        <v>83145</v>
      </c>
      <c r="L1654" s="2">
        <f t="shared" si="208"/>
        <v>83145</v>
      </c>
      <c r="M1654" s="2">
        <f t="shared" si="209"/>
        <v>83145</v>
      </c>
      <c r="N1654" s="2">
        <f t="shared" si="210"/>
        <v>83145</v>
      </c>
      <c r="O1654" s="96">
        <f t="shared" si="210"/>
        <v>83145</v>
      </c>
      <c r="P1654" s="2"/>
    </row>
    <row r="1655" spans="1:16" hidden="1" x14ac:dyDescent="0.2">
      <c r="A1655">
        <v>7254</v>
      </c>
      <c r="B1655">
        <v>1970</v>
      </c>
      <c r="C1655" s="47">
        <f t="shared" ca="1" si="204"/>
        <v>54</v>
      </c>
      <c r="D1655" s="2" t="s">
        <v>53</v>
      </c>
      <c r="E1655" s="2" t="s">
        <v>36</v>
      </c>
      <c r="F1655" s="2" t="s">
        <v>503</v>
      </c>
      <c r="G1655" s="4" t="str">
        <f t="shared" si="211"/>
        <v>34,053.00</v>
      </c>
      <c r="H1655" s="32">
        <f t="shared" si="205"/>
        <v>34053</v>
      </c>
      <c r="I1655" s="2">
        <v>1672</v>
      </c>
      <c r="J1655" s="2">
        <f t="shared" si="206"/>
        <v>34053</v>
      </c>
      <c r="K1655" s="2">
        <f t="shared" si="207"/>
        <v>34053</v>
      </c>
      <c r="L1655" s="2">
        <f t="shared" si="208"/>
        <v>34053</v>
      </c>
      <c r="M1655" s="2">
        <f t="shared" si="209"/>
        <v>34053</v>
      </c>
      <c r="N1655" s="2">
        <f t="shared" si="210"/>
        <v>34053</v>
      </c>
      <c r="O1655" s="96">
        <f t="shared" si="210"/>
        <v>34053</v>
      </c>
      <c r="P1655" s="2"/>
    </row>
    <row r="1656" spans="1:16" hidden="1" x14ac:dyDescent="0.2">
      <c r="A1656">
        <v>8775</v>
      </c>
      <c r="B1656">
        <v>1970</v>
      </c>
      <c r="C1656" s="47">
        <f t="shared" ca="1" si="204"/>
        <v>54</v>
      </c>
      <c r="D1656" s="2" t="s">
        <v>43</v>
      </c>
      <c r="E1656" s="2" t="s">
        <v>36</v>
      </c>
      <c r="F1656" s="2" t="s">
        <v>509</v>
      </c>
      <c r="G1656" s="4" t="str">
        <f t="shared" si="211"/>
        <v>58,582.00</v>
      </c>
      <c r="H1656" s="32">
        <f t="shared" si="205"/>
        <v>58582</v>
      </c>
      <c r="I1656" s="2">
        <v>7254</v>
      </c>
      <c r="J1656" s="2">
        <f t="shared" si="206"/>
        <v>58582</v>
      </c>
      <c r="K1656" s="2">
        <f t="shared" si="207"/>
        <v>58582</v>
      </c>
      <c r="L1656" s="2">
        <f t="shared" si="208"/>
        <v>58582</v>
      </c>
      <c r="M1656" s="2">
        <f t="shared" si="209"/>
        <v>58582</v>
      </c>
      <c r="N1656" s="2">
        <f t="shared" si="210"/>
        <v>58582</v>
      </c>
      <c r="O1656" s="96">
        <f t="shared" si="210"/>
        <v>58582</v>
      </c>
      <c r="P1656" s="2"/>
    </row>
    <row r="1657" spans="1:16" hidden="1" x14ac:dyDescent="0.2">
      <c r="A1657">
        <v>9543</v>
      </c>
      <c r="B1657">
        <v>1986</v>
      </c>
      <c r="C1657" s="47">
        <f t="shared" ca="1" si="204"/>
        <v>38</v>
      </c>
      <c r="D1657" s="2" t="s">
        <v>23</v>
      </c>
      <c r="E1657" s="2" t="s">
        <v>36</v>
      </c>
      <c r="F1657" s="2" t="s">
        <v>517</v>
      </c>
      <c r="G1657" s="4" t="str">
        <f t="shared" si="211"/>
        <v>41,580.00</v>
      </c>
      <c r="H1657" s="32">
        <f t="shared" si="205"/>
        <v>41580</v>
      </c>
      <c r="I1657" s="2">
        <v>8775</v>
      </c>
      <c r="J1657" s="2">
        <f t="shared" si="206"/>
        <v>41580</v>
      </c>
      <c r="K1657" s="2">
        <f t="shared" si="207"/>
        <v>41580</v>
      </c>
      <c r="L1657" s="2">
        <f t="shared" si="208"/>
        <v>41580</v>
      </c>
      <c r="M1657" s="2">
        <f t="shared" si="209"/>
        <v>41580</v>
      </c>
      <c r="N1657" s="2">
        <f t="shared" si="210"/>
        <v>41580</v>
      </c>
      <c r="O1657" s="96">
        <f t="shared" si="210"/>
        <v>41580</v>
      </c>
      <c r="P1657" s="2"/>
    </row>
    <row r="1658" spans="1:16" hidden="1" x14ac:dyDescent="0.2">
      <c r="A1658">
        <v>7093</v>
      </c>
      <c r="B1658">
        <v>1986</v>
      </c>
      <c r="C1658" s="47">
        <f t="shared" ca="1" si="204"/>
        <v>38</v>
      </c>
      <c r="D1658" s="2" t="s">
        <v>40</v>
      </c>
      <c r="E1658" s="2" t="s">
        <v>36</v>
      </c>
      <c r="F1658" s="2" t="s">
        <v>524</v>
      </c>
      <c r="G1658" s="4" t="str">
        <f t="shared" si="211"/>
        <v>28,764.00</v>
      </c>
      <c r="H1658" s="32">
        <f t="shared" si="205"/>
        <v>28764</v>
      </c>
      <c r="I1658" s="2">
        <v>9543</v>
      </c>
      <c r="J1658" s="2">
        <f t="shared" si="206"/>
        <v>28764</v>
      </c>
      <c r="K1658" s="2">
        <f t="shared" si="207"/>
        <v>28764</v>
      </c>
      <c r="L1658" s="2">
        <f t="shared" si="208"/>
        <v>28764</v>
      </c>
      <c r="M1658" s="2">
        <f t="shared" si="209"/>
        <v>28764</v>
      </c>
      <c r="N1658" s="2">
        <f t="shared" si="210"/>
        <v>28764</v>
      </c>
      <c r="O1658" s="96">
        <f t="shared" si="210"/>
        <v>28764</v>
      </c>
      <c r="P1658" s="2"/>
    </row>
    <row r="1659" spans="1:16" hidden="1" x14ac:dyDescent="0.2">
      <c r="A1659">
        <v>2894</v>
      </c>
      <c r="B1659">
        <v>1986</v>
      </c>
      <c r="C1659" s="47">
        <f t="shared" ca="1" si="204"/>
        <v>38</v>
      </c>
      <c r="D1659" s="2" t="s">
        <v>53</v>
      </c>
      <c r="E1659" s="2" t="s">
        <v>36</v>
      </c>
      <c r="F1659" s="2" t="s">
        <v>538</v>
      </c>
      <c r="G1659" s="4" t="str">
        <f t="shared" si="211"/>
        <v>62,513.00</v>
      </c>
      <c r="H1659" s="32">
        <f t="shared" si="205"/>
        <v>62513</v>
      </c>
      <c r="I1659" s="2">
        <v>7093</v>
      </c>
      <c r="J1659" s="2">
        <f t="shared" si="206"/>
        <v>62513</v>
      </c>
      <c r="K1659" s="2">
        <f t="shared" si="207"/>
        <v>62513</v>
      </c>
      <c r="L1659" s="2">
        <f t="shared" si="208"/>
        <v>62513</v>
      </c>
      <c r="M1659" s="2">
        <f t="shared" si="209"/>
        <v>62513</v>
      </c>
      <c r="N1659" s="2">
        <f t="shared" si="210"/>
        <v>62513</v>
      </c>
      <c r="O1659" s="96">
        <f t="shared" si="210"/>
        <v>62513</v>
      </c>
      <c r="P1659" s="2"/>
    </row>
    <row r="1660" spans="1:16" hidden="1" x14ac:dyDescent="0.2">
      <c r="A1660">
        <v>5956</v>
      </c>
      <c r="B1660">
        <v>1949</v>
      </c>
      <c r="C1660" s="47">
        <f t="shared" ca="1" si="204"/>
        <v>75</v>
      </c>
      <c r="D1660" s="2" t="s">
        <v>40</v>
      </c>
      <c r="E1660" s="2" t="s">
        <v>36</v>
      </c>
      <c r="F1660" s="2" t="s">
        <v>541</v>
      </c>
      <c r="G1660" s="4" t="str">
        <f t="shared" si="211"/>
        <v>39,435.00</v>
      </c>
      <c r="H1660" s="32">
        <f t="shared" si="205"/>
        <v>39435</v>
      </c>
      <c r="I1660" s="2">
        <v>2894</v>
      </c>
      <c r="J1660" s="2">
        <f t="shared" si="206"/>
        <v>39435</v>
      </c>
      <c r="K1660" s="2">
        <f t="shared" si="207"/>
        <v>39435</v>
      </c>
      <c r="L1660" s="2">
        <f t="shared" si="208"/>
        <v>39435</v>
      </c>
      <c r="M1660" s="2">
        <f t="shared" si="209"/>
        <v>39435</v>
      </c>
      <c r="N1660" s="2">
        <f t="shared" si="210"/>
        <v>39435</v>
      </c>
      <c r="O1660" s="96">
        <f t="shared" si="210"/>
        <v>39435</v>
      </c>
      <c r="P1660" s="2"/>
    </row>
    <row r="1661" spans="1:16" hidden="1" x14ac:dyDescent="0.2">
      <c r="A1661">
        <v>1921</v>
      </c>
      <c r="B1661">
        <v>1968</v>
      </c>
      <c r="C1661" s="47">
        <f t="shared" ca="1" si="204"/>
        <v>56</v>
      </c>
      <c r="D1661" s="2" t="s">
        <v>43</v>
      </c>
      <c r="E1661" s="2" t="s">
        <v>36</v>
      </c>
      <c r="F1661" s="2" t="s">
        <v>543</v>
      </c>
      <c r="G1661" s="4" t="str">
        <f t="shared" si="211"/>
        <v>20,491.00</v>
      </c>
      <c r="H1661" s="32">
        <f t="shared" si="205"/>
        <v>20491</v>
      </c>
      <c r="I1661" s="2">
        <v>5956</v>
      </c>
      <c r="J1661" s="2">
        <f t="shared" si="206"/>
        <v>20491</v>
      </c>
      <c r="K1661" s="2">
        <f t="shared" si="207"/>
        <v>20491</v>
      </c>
      <c r="L1661" s="2">
        <f t="shared" si="208"/>
        <v>20491</v>
      </c>
      <c r="M1661" s="2">
        <f t="shared" si="209"/>
        <v>20491</v>
      </c>
      <c r="N1661" s="2">
        <f t="shared" si="210"/>
        <v>20491</v>
      </c>
      <c r="O1661" s="96">
        <f t="shared" si="210"/>
        <v>20491</v>
      </c>
      <c r="P1661" s="2"/>
    </row>
    <row r="1662" spans="1:16" hidden="1" x14ac:dyDescent="0.2">
      <c r="A1662">
        <v>5057</v>
      </c>
      <c r="B1662">
        <v>1962</v>
      </c>
      <c r="C1662" s="47">
        <f t="shared" ca="1" si="204"/>
        <v>62</v>
      </c>
      <c r="D1662" s="2" t="s">
        <v>23</v>
      </c>
      <c r="E1662" s="2" t="s">
        <v>36</v>
      </c>
      <c r="F1662" s="2" t="s">
        <v>547</v>
      </c>
      <c r="G1662" s="4" t="str">
        <f t="shared" si="211"/>
        <v>71,706.00</v>
      </c>
      <c r="H1662" s="32">
        <f t="shared" si="205"/>
        <v>71706</v>
      </c>
      <c r="I1662" s="2">
        <v>1921</v>
      </c>
      <c r="J1662" s="2">
        <f t="shared" si="206"/>
        <v>71706</v>
      </c>
      <c r="K1662" s="2">
        <f t="shared" si="207"/>
        <v>71706</v>
      </c>
      <c r="L1662" s="2">
        <f t="shared" si="208"/>
        <v>71706</v>
      </c>
      <c r="M1662" s="2">
        <f t="shared" si="209"/>
        <v>71706</v>
      </c>
      <c r="N1662" s="2">
        <f t="shared" si="210"/>
        <v>71706</v>
      </c>
      <c r="O1662" s="96">
        <f t="shared" si="210"/>
        <v>71706</v>
      </c>
      <c r="P1662" s="2"/>
    </row>
    <row r="1663" spans="1:16" hidden="1" x14ac:dyDescent="0.2">
      <c r="A1663">
        <v>10260</v>
      </c>
      <c r="B1663">
        <v>1966</v>
      </c>
      <c r="C1663" s="47">
        <f t="shared" ca="1" si="204"/>
        <v>58</v>
      </c>
      <c r="D1663" s="2" t="s">
        <v>40</v>
      </c>
      <c r="E1663" s="2" t="s">
        <v>36</v>
      </c>
      <c r="F1663" s="2" t="s">
        <v>555</v>
      </c>
      <c r="G1663" s="4" t="str">
        <f t="shared" si="211"/>
        <v>38,887.00</v>
      </c>
      <c r="H1663" s="32">
        <f t="shared" si="205"/>
        <v>38887</v>
      </c>
      <c r="I1663" s="2">
        <v>5057</v>
      </c>
      <c r="J1663" s="2">
        <f t="shared" si="206"/>
        <v>38887</v>
      </c>
      <c r="K1663" s="2">
        <f t="shared" si="207"/>
        <v>38887</v>
      </c>
      <c r="L1663" s="2">
        <f t="shared" si="208"/>
        <v>38887</v>
      </c>
      <c r="M1663" s="2">
        <f t="shared" si="209"/>
        <v>38887</v>
      </c>
      <c r="N1663" s="2">
        <f t="shared" si="210"/>
        <v>38887</v>
      </c>
      <c r="O1663" s="96">
        <f t="shared" si="210"/>
        <v>38887</v>
      </c>
      <c r="P1663" s="2"/>
    </row>
    <row r="1664" spans="1:16" hidden="1" x14ac:dyDescent="0.2">
      <c r="A1664">
        <v>2262</v>
      </c>
      <c r="B1664">
        <v>1966</v>
      </c>
      <c r="C1664" s="47">
        <f t="shared" ca="1" si="204"/>
        <v>58</v>
      </c>
      <c r="D1664" s="2" t="s">
        <v>40</v>
      </c>
      <c r="E1664" s="2" t="s">
        <v>36</v>
      </c>
      <c r="F1664" s="2" t="s">
        <v>557</v>
      </c>
      <c r="G1664" s="4" t="str">
        <f t="shared" si="211"/>
        <v>53,537.00</v>
      </c>
      <c r="H1664" s="32">
        <f t="shared" si="205"/>
        <v>53537</v>
      </c>
      <c r="I1664" s="2">
        <v>10260</v>
      </c>
      <c r="J1664" s="2">
        <f t="shared" si="206"/>
        <v>53537</v>
      </c>
      <c r="K1664" s="2">
        <f t="shared" si="207"/>
        <v>53537</v>
      </c>
      <c r="L1664" s="2">
        <f t="shared" si="208"/>
        <v>53537</v>
      </c>
      <c r="M1664" s="2">
        <f t="shared" si="209"/>
        <v>53537</v>
      </c>
      <c r="N1664" s="2">
        <f t="shared" si="210"/>
        <v>53537</v>
      </c>
      <c r="O1664" s="96">
        <f t="shared" si="210"/>
        <v>53537</v>
      </c>
      <c r="P1664" s="2"/>
    </row>
    <row r="1665" spans="1:16" hidden="1" x14ac:dyDescent="0.2">
      <c r="A1665">
        <v>7930</v>
      </c>
      <c r="B1665">
        <v>1970</v>
      </c>
      <c r="C1665" s="47">
        <f t="shared" ca="1" si="204"/>
        <v>54</v>
      </c>
      <c r="D1665" s="2" t="s">
        <v>40</v>
      </c>
      <c r="E1665" s="2" t="s">
        <v>36</v>
      </c>
      <c r="F1665" s="2" t="s">
        <v>564</v>
      </c>
      <c r="G1665" s="4" t="str">
        <f t="shared" si="211"/>
        <v>75,261.00</v>
      </c>
      <c r="H1665" s="32">
        <f t="shared" si="205"/>
        <v>75261</v>
      </c>
      <c r="I1665" s="2">
        <v>2262</v>
      </c>
      <c r="J1665" s="2">
        <f t="shared" si="206"/>
        <v>75261</v>
      </c>
      <c r="K1665" s="2">
        <f t="shared" si="207"/>
        <v>75261</v>
      </c>
      <c r="L1665" s="2">
        <f t="shared" si="208"/>
        <v>75261</v>
      </c>
      <c r="M1665" s="2">
        <f t="shared" si="209"/>
        <v>75261</v>
      </c>
      <c r="N1665" s="2">
        <f t="shared" si="210"/>
        <v>75261</v>
      </c>
      <c r="O1665" s="96">
        <f t="shared" si="210"/>
        <v>75261</v>
      </c>
      <c r="P1665" s="2"/>
    </row>
    <row r="1666" spans="1:16" hidden="1" x14ac:dyDescent="0.2">
      <c r="A1666">
        <v>1461</v>
      </c>
      <c r="B1666">
        <v>1966</v>
      </c>
      <c r="C1666" s="47">
        <f t="shared" ca="1" si="204"/>
        <v>58</v>
      </c>
      <c r="D1666" s="2" t="s">
        <v>23</v>
      </c>
      <c r="E1666" s="2" t="s">
        <v>36</v>
      </c>
      <c r="F1666" s="2" t="s">
        <v>566</v>
      </c>
      <c r="G1666" s="4" t="str">
        <f t="shared" si="211"/>
        <v>89,891.00</v>
      </c>
      <c r="H1666" s="32">
        <f t="shared" si="205"/>
        <v>89891</v>
      </c>
      <c r="I1666" s="2">
        <v>7930</v>
      </c>
      <c r="J1666" s="2">
        <f t="shared" si="206"/>
        <v>89891</v>
      </c>
      <c r="K1666" s="2">
        <f t="shared" si="207"/>
        <v>89891</v>
      </c>
      <c r="L1666" s="2">
        <f t="shared" si="208"/>
        <v>89891</v>
      </c>
      <c r="M1666" s="2">
        <f t="shared" si="209"/>
        <v>89891</v>
      </c>
      <c r="N1666" s="2">
        <f t="shared" si="210"/>
        <v>89891</v>
      </c>
      <c r="O1666" s="96">
        <f t="shared" si="210"/>
        <v>89891</v>
      </c>
      <c r="P1666" s="2"/>
    </row>
    <row r="1667" spans="1:16" hidden="1" x14ac:dyDescent="0.2">
      <c r="A1667">
        <v>7514</v>
      </c>
      <c r="B1667">
        <v>1957</v>
      </c>
      <c r="C1667" s="47">
        <f t="shared" ca="1" si="204"/>
        <v>67</v>
      </c>
      <c r="D1667" s="2" t="s">
        <v>23</v>
      </c>
      <c r="E1667" s="2" t="s">
        <v>36</v>
      </c>
      <c r="F1667" s="2" t="s">
        <v>569</v>
      </c>
      <c r="G1667" s="4" t="str">
        <f t="shared" si="211"/>
        <v>75,278.00</v>
      </c>
      <c r="H1667" s="32">
        <f t="shared" si="205"/>
        <v>75278</v>
      </c>
      <c r="I1667" s="2">
        <v>1461</v>
      </c>
      <c r="J1667" s="2">
        <f t="shared" si="206"/>
        <v>75278</v>
      </c>
      <c r="K1667" s="2">
        <f t="shared" si="207"/>
        <v>75278</v>
      </c>
      <c r="L1667" s="2">
        <f t="shared" si="208"/>
        <v>75278</v>
      </c>
      <c r="M1667" s="2">
        <f t="shared" si="209"/>
        <v>75278</v>
      </c>
      <c r="N1667" s="2">
        <f t="shared" si="210"/>
        <v>75278</v>
      </c>
      <c r="O1667" s="96">
        <f t="shared" si="210"/>
        <v>75278</v>
      </c>
      <c r="P1667" s="2"/>
    </row>
    <row r="1668" spans="1:16" hidden="1" x14ac:dyDescent="0.2">
      <c r="A1668">
        <v>6461</v>
      </c>
      <c r="B1668">
        <v>1970</v>
      </c>
      <c r="C1668" s="47">
        <f t="shared" ref="C1668:C1731" ca="1" si="212">(YEAR(NOW())-B1668)</f>
        <v>54</v>
      </c>
      <c r="D1668" s="2" t="s">
        <v>23</v>
      </c>
      <c r="E1668" s="2" t="s">
        <v>36</v>
      </c>
      <c r="F1668" s="2" t="s">
        <v>582</v>
      </c>
      <c r="G1668" s="4" t="str">
        <f t="shared" si="211"/>
        <v>77,972.00</v>
      </c>
      <c r="H1668" s="32">
        <f t="shared" ref="H1668:H1731" si="213">VALUE(G1668)</f>
        <v>77972</v>
      </c>
      <c r="I1668" s="2">
        <v>7514</v>
      </c>
      <c r="J1668" s="2">
        <f t="shared" ref="J1668:J1731" si="214">IF(AND($D1668="Basic",$H1668&lt;10000),$V$29,$H1668)</f>
        <v>77972</v>
      </c>
      <c r="K1668" s="2">
        <f t="shared" ref="K1668:K1731" si="215">IF(AND($D1668="Graduation",J1668&lt;10000),$V$30,J1668)</f>
        <v>77972</v>
      </c>
      <c r="L1668" s="2">
        <f t="shared" ref="L1668:L1731" si="216">IF(AND($D1668="2n Cycle",K1668&lt;10000),$V$31,K1668)</f>
        <v>77972</v>
      </c>
      <c r="M1668" s="2">
        <f t="shared" ref="M1668:M1731" si="217">IF(AND($D1668="Master",L1668&lt;10000),$V$32,L1668)</f>
        <v>77972</v>
      </c>
      <c r="N1668" s="2">
        <f t="shared" ref="N1668:O1731" si="218">IF(AND($D1668="PhD",M1668&lt;10000),$V$33,M1668)</f>
        <v>77972</v>
      </c>
      <c r="O1668" s="96">
        <f t="shared" si="218"/>
        <v>77972</v>
      </c>
      <c r="P1668" s="2"/>
    </row>
    <row r="1669" spans="1:16" hidden="1" x14ac:dyDescent="0.2">
      <c r="A1669">
        <v>257</v>
      </c>
      <c r="B1669">
        <v>1960</v>
      </c>
      <c r="C1669" s="47">
        <f t="shared" ca="1" si="212"/>
        <v>64</v>
      </c>
      <c r="D1669" s="2" t="s">
        <v>53</v>
      </c>
      <c r="E1669" s="2" t="s">
        <v>36</v>
      </c>
      <c r="F1669" s="2" t="s">
        <v>589</v>
      </c>
      <c r="G1669" s="4" t="str">
        <f t="shared" ref="G1669:G1732" si="219">REPLACE(F1669,1,1,"")</f>
        <v>39,767.00</v>
      </c>
      <c r="H1669" s="32">
        <f t="shared" si="213"/>
        <v>39767</v>
      </c>
      <c r="I1669" s="2">
        <v>6461</v>
      </c>
      <c r="J1669" s="2">
        <f t="shared" si="214"/>
        <v>39767</v>
      </c>
      <c r="K1669" s="2">
        <f t="shared" si="215"/>
        <v>39767</v>
      </c>
      <c r="L1669" s="2">
        <f t="shared" si="216"/>
        <v>39767</v>
      </c>
      <c r="M1669" s="2">
        <f t="shared" si="217"/>
        <v>39767</v>
      </c>
      <c r="N1669" s="2">
        <f t="shared" si="218"/>
        <v>39767</v>
      </c>
      <c r="O1669" s="96">
        <f t="shared" si="218"/>
        <v>39767</v>
      </c>
      <c r="P1669" s="2"/>
    </row>
    <row r="1670" spans="1:16" hidden="1" x14ac:dyDescent="0.2">
      <c r="A1670">
        <v>9460</v>
      </c>
      <c r="B1670">
        <v>1964</v>
      </c>
      <c r="C1670" s="47">
        <f t="shared" ca="1" si="212"/>
        <v>60</v>
      </c>
      <c r="D1670" s="2" t="s">
        <v>23</v>
      </c>
      <c r="E1670" s="2" t="s">
        <v>36</v>
      </c>
      <c r="F1670" s="2" t="s">
        <v>595</v>
      </c>
      <c r="G1670" s="4" t="str">
        <f t="shared" si="219"/>
        <v>83,003.00</v>
      </c>
      <c r="H1670" s="32">
        <f t="shared" si="213"/>
        <v>83003</v>
      </c>
      <c r="I1670" s="2">
        <v>257</v>
      </c>
      <c r="J1670" s="2">
        <f t="shared" si="214"/>
        <v>83003</v>
      </c>
      <c r="K1670" s="2">
        <f t="shared" si="215"/>
        <v>83003</v>
      </c>
      <c r="L1670" s="2">
        <f t="shared" si="216"/>
        <v>83003</v>
      </c>
      <c r="M1670" s="2">
        <f t="shared" si="217"/>
        <v>83003</v>
      </c>
      <c r="N1670" s="2">
        <f t="shared" si="218"/>
        <v>83003</v>
      </c>
      <c r="O1670" s="96">
        <f t="shared" si="218"/>
        <v>83003</v>
      </c>
      <c r="P1670" s="2"/>
    </row>
    <row r="1671" spans="1:16" hidden="1" x14ac:dyDescent="0.2">
      <c r="A1671">
        <v>3855</v>
      </c>
      <c r="B1671">
        <v>1964</v>
      </c>
      <c r="C1671" s="47">
        <f t="shared" ca="1" si="212"/>
        <v>60</v>
      </c>
      <c r="D1671" s="2" t="s">
        <v>43</v>
      </c>
      <c r="E1671" s="2" t="s">
        <v>36</v>
      </c>
      <c r="F1671" s="2" t="s">
        <v>597</v>
      </c>
      <c r="G1671" s="4" t="str">
        <f t="shared" si="219"/>
        <v>20,193.00</v>
      </c>
      <c r="H1671" s="32">
        <f t="shared" si="213"/>
        <v>20193</v>
      </c>
      <c r="I1671" s="2">
        <v>9460</v>
      </c>
      <c r="J1671" s="2">
        <f t="shared" si="214"/>
        <v>20193</v>
      </c>
      <c r="K1671" s="2">
        <f t="shared" si="215"/>
        <v>20193</v>
      </c>
      <c r="L1671" s="2">
        <f t="shared" si="216"/>
        <v>20193</v>
      </c>
      <c r="M1671" s="2">
        <f t="shared" si="217"/>
        <v>20193</v>
      </c>
      <c r="N1671" s="2">
        <f t="shared" si="218"/>
        <v>20193</v>
      </c>
      <c r="O1671" s="96">
        <f t="shared" si="218"/>
        <v>20193</v>
      </c>
      <c r="P1671" s="2"/>
    </row>
    <row r="1672" spans="1:16" hidden="1" x14ac:dyDescent="0.2">
      <c r="A1672">
        <v>367</v>
      </c>
      <c r="B1672">
        <v>1979</v>
      </c>
      <c r="C1672" s="47">
        <f t="shared" ca="1" si="212"/>
        <v>45</v>
      </c>
      <c r="D1672" s="2" t="s">
        <v>23</v>
      </c>
      <c r="E1672" s="2" t="s">
        <v>36</v>
      </c>
      <c r="F1672" s="2" t="s">
        <v>603</v>
      </c>
      <c r="G1672" s="4" t="str">
        <f t="shared" si="219"/>
        <v>66,653.00</v>
      </c>
      <c r="H1672" s="32">
        <f t="shared" si="213"/>
        <v>66653</v>
      </c>
      <c r="I1672" s="2">
        <v>3855</v>
      </c>
      <c r="J1672" s="2">
        <f t="shared" si="214"/>
        <v>66653</v>
      </c>
      <c r="K1672" s="2">
        <f t="shared" si="215"/>
        <v>66653</v>
      </c>
      <c r="L1672" s="2">
        <f t="shared" si="216"/>
        <v>66653</v>
      </c>
      <c r="M1672" s="2">
        <f t="shared" si="217"/>
        <v>66653</v>
      </c>
      <c r="N1672" s="2">
        <f t="shared" si="218"/>
        <v>66653</v>
      </c>
      <c r="O1672" s="96">
        <f t="shared" si="218"/>
        <v>66653</v>
      </c>
      <c r="P1672" s="2"/>
    </row>
    <row r="1673" spans="1:16" hidden="1" x14ac:dyDescent="0.2">
      <c r="A1673">
        <v>9265</v>
      </c>
      <c r="B1673">
        <v>1954</v>
      </c>
      <c r="C1673" s="47">
        <f t="shared" ca="1" si="212"/>
        <v>70</v>
      </c>
      <c r="D1673" s="2" t="s">
        <v>23</v>
      </c>
      <c r="E1673" s="2" t="s">
        <v>36</v>
      </c>
      <c r="F1673" s="2" t="s">
        <v>322</v>
      </c>
      <c r="G1673" s="4" t="str">
        <f t="shared" si="219"/>
        <v>57,100.00</v>
      </c>
      <c r="H1673" s="32">
        <f t="shared" si="213"/>
        <v>57100</v>
      </c>
      <c r="I1673" s="2">
        <v>367</v>
      </c>
      <c r="J1673" s="2">
        <f t="shared" si="214"/>
        <v>57100</v>
      </c>
      <c r="K1673" s="2">
        <f t="shared" si="215"/>
        <v>57100</v>
      </c>
      <c r="L1673" s="2">
        <f t="shared" si="216"/>
        <v>57100</v>
      </c>
      <c r="M1673" s="2">
        <f t="shared" si="217"/>
        <v>57100</v>
      </c>
      <c r="N1673" s="2">
        <f t="shared" si="218"/>
        <v>57100</v>
      </c>
      <c r="O1673" s="96">
        <f t="shared" si="218"/>
        <v>57100</v>
      </c>
      <c r="P1673" s="2"/>
    </row>
    <row r="1674" spans="1:16" hidden="1" x14ac:dyDescent="0.2">
      <c r="A1674">
        <v>1990</v>
      </c>
      <c r="B1674">
        <v>1975</v>
      </c>
      <c r="C1674" s="47">
        <f t="shared" ca="1" si="212"/>
        <v>49</v>
      </c>
      <c r="D1674" s="2" t="s">
        <v>40</v>
      </c>
      <c r="E1674" s="2" t="s">
        <v>36</v>
      </c>
      <c r="F1674" s="2" t="s">
        <v>624</v>
      </c>
      <c r="G1674" s="4" t="str">
        <f t="shared" si="219"/>
        <v>30,351.00</v>
      </c>
      <c r="H1674" s="32">
        <f t="shared" si="213"/>
        <v>30351</v>
      </c>
      <c r="I1674" s="2">
        <v>9265</v>
      </c>
      <c r="J1674" s="2">
        <f t="shared" si="214"/>
        <v>30351</v>
      </c>
      <c r="K1674" s="2">
        <f t="shared" si="215"/>
        <v>30351</v>
      </c>
      <c r="L1674" s="2">
        <f t="shared" si="216"/>
        <v>30351</v>
      </c>
      <c r="M1674" s="2">
        <f t="shared" si="217"/>
        <v>30351</v>
      </c>
      <c r="N1674" s="2">
        <f t="shared" si="218"/>
        <v>30351</v>
      </c>
      <c r="O1674" s="96">
        <f t="shared" si="218"/>
        <v>30351</v>
      </c>
      <c r="P1674" s="2"/>
    </row>
    <row r="1675" spans="1:16" hidden="1" x14ac:dyDescent="0.2">
      <c r="A1675">
        <v>3594</v>
      </c>
      <c r="B1675">
        <v>1974</v>
      </c>
      <c r="C1675" s="47">
        <f t="shared" ca="1" si="212"/>
        <v>50</v>
      </c>
      <c r="D1675" s="2" t="s">
        <v>40</v>
      </c>
      <c r="E1675" s="2" t="s">
        <v>36</v>
      </c>
      <c r="F1675" s="2" t="s">
        <v>624</v>
      </c>
      <c r="G1675" s="4" t="str">
        <f t="shared" si="219"/>
        <v>30,351.00</v>
      </c>
      <c r="H1675" s="32">
        <f t="shared" si="213"/>
        <v>30351</v>
      </c>
      <c r="I1675" s="2">
        <v>1990</v>
      </c>
      <c r="J1675" s="2">
        <f t="shared" si="214"/>
        <v>30351</v>
      </c>
      <c r="K1675" s="2">
        <f t="shared" si="215"/>
        <v>30351</v>
      </c>
      <c r="L1675" s="2">
        <f t="shared" si="216"/>
        <v>30351</v>
      </c>
      <c r="M1675" s="2">
        <f t="shared" si="217"/>
        <v>30351</v>
      </c>
      <c r="N1675" s="2">
        <f t="shared" si="218"/>
        <v>30351</v>
      </c>
      <c r="O1675" s="96">
        <f t="shared" si="218"/>
        <v>30351</v>
      </c>
      <c r="P1675" s="2"/>
    </row>
    <row r="1676" spans="1:16" hidden="1" x14ac:dyDescent="0.2">
      <c r="A1676">
        <v>9292</v>
      </c>
      <c r="B1676">
        <v>1953</v>
      </c>
      <c r="C1676" s="47">
        <f t="shared" ca="1" si="212"/>
        <v>71</v>
      </c>
      <c r="D1676" s="2" t="s">
        <v>40</v>
      </c>
      <c r="E1676" s="2" t="s">
        <v>36</v>
      </c>
      <c r="F1676" s="2" t="s">
        <v>625</v>
      </c>
      <c r="G1676" s="4" t="str">
        <f t="shared" si="219"/>
        <v>38,201.00</v>
      </c>
      <c r="H1676" s="32">
        <f t="shared" si="213"/>
        <v>38201</v>
      </c>
      <c r="I1676" s="2">
        <v>3594</v>
      </c>
      <c r="J1676" s="2">
        <f t="shared" si="214"/>
        <v>38201</v>
      </c>
      <c r="K1676" s="2">
        <f t="shared" si="215"/>
        <v>38201</v>
      </c>
      <c r="L1676" s="2">
        <f t="shared" si="216"/>
        <v>38201</v>
      </c>
      <c r="M1676" s="2">
        <f t="shared" si="217"/>
        <v>38201</v>
      </c>
      <c r="N1676" s="2">
        <f t="shared" si="218"/>
        <v>38201</v>
      </c>
      <c r="O1676" s="96">
        <f t="shared" si="218"/>
        <v>38201</v>
      </c>
      <c r="P1676" s="2"/>
    </row>
    <row r="1677" spans="1:16" hidden="1" x14ac:dyDescent="0.2">
      <c r="A1677">
        <v>6218</v>
      </c>
      <c r="B1677">
        <v>1966</v>
      </c>
      <c r="C1677" s="47">
        <f t="shared" ca="1" si="212"/>
        <v>58</v>
      </c>
      <c r="D1677" s="2" t="s">
        <v>23</v>
      </c>
      <c r="E1677" s="2" t="s">
        <v>36</v>
      </c>
      <c r="F1677" s="2" t="s">
        <v>628</v>
      </c>
      <c r="G1677" s="4" t="str">
        <f t="shared" si="219"/>
        <v>38,200.00</v>
      </c>
      <c r="H1677" s="32">
        <f t="shared" si="213"/>
        <v>38200</v>
      </c>
      <c r="I1677" s="2">
        <v>9292</v>
      </c>
      <c r="J1677" s="2">
        <f t="shared" si="214"/>
        <v>38200</v>
      </c>
      <c r="K1677" s="2">
        <f t="shared" si="215"/>
        <v>38200</v>
      </c>
      <c r="L1677" s="2">
        <f t="shared" si="216"/>
        <v>38200</v>
      </c>
      <c r="M1677" s="2">
        <f t="shared" si="217"/>
        <v>38200</v>
      </c>
      <c r="N1677" s="2">
        <f t="shared" si="218"/>
        <v>38200</v>
      </c>
      <c r="O1677" s="96">
        <f t="shared" si="218"/>
        <v>38200</v>
      </c>
      <c r="P1677" s="2"/>
    </row>
    <row r="1678" spans="1:16" hidden="1" x14ac:dyDescent="0.2">
      <c r="A1678">
        <v>6528</v>
      </c>
      <c r="B1678">
        <v>1983</v>
      </c>
      <c r="C1678" s="47">
        <f t="shared" ca="1" si="212"/>
        <v>41</v>
      </c>
      <c r="D1678" s="2" t="s">
        <v>40</v>
      </c>
      <c r="E1678" s="2" t="s">
        <v>36</v>
      </c>
      <c r="F1678" s="2" t="s">
        <v>640</v>
      </c>
      <c r="G1678" s="4" t="str">
        <f t="shared" si="219"/>
        <v>77,863.00</v>
      </c>
      <c r="H1678" s="32">
        <f t="shared" si="213"/>
        <v>77863</v>
      </c>
      <c r="I1678" s="2">
        <v>6218</v>
      </c>
      <c r="J1678" s="2">
        <f t="shared" si="214"/>
        <v>77863</v>
      </c>
      <c r="K1678" s="2">
        <f t="shared" si="215"/>
        <v>77863</v>
      </c>
      <c r="L1678" s="2">
        <f t="shared" si="216"/>
        <v>77863</v>
      </c>
      <c r="M1678" s="2">
        <f t="shared" si="217"/>
        <v>77863</v>
      </c>
      <c r="N1678" s="2">
        <f t="shared" si="218"/>
        <v>77863</v>
      </c>
      <c r="O1678" s="96">
        <f t="shared" si="218"/>
        <v>77863</v>
      </c>
      <c r="P1678" s="2"/>
    </row>
    <row r="1679" spans="1:16" hidden="1" x14ac:dyDescent="0.2">
      <c r="A1679">
        <v>10164</v>
      </c>
      <c r="B1679">
        <v>1959</v>
      </c>
      <c r="C1679" s="47">
        <f t="shared" ca="1" si="212"/>
        <v>65</v>
      </c>
      <c r="D1679" s="2" t="s">
        <v>23</v>
      </c>
      <c r="E1679" s="2" t="s">
        <v>36</v>
      </c>
      <c r="F1679" s="2" t="s">
        <v>648</v>
      </c>
      <c r="G1679" s="4" t="str">
        <f t="shared" si="219"/>
        <v>39,898.00</v>
      </c>
      <c r="H1679" s="32">
        <f t="shared" si="213"/>
        <v>39898</v>
      </c>
      <c r="I1679" s="2">
        <v>6528</v>
      </c>
      <c r="J1679" s="2">
        <f t="shared" si="214"/>
        <v>39898</v>
      </c>
      <c r="K1679" s="2">
        <f t="shared" si="215"/>
        <v>39898</v>
      </c>
      <c r="L1679" s="2">
        <f t="shared" si="216"/>
        <v>39898</v>
      </c>
      <c r="M1679" s="2">
        <f t="shared" si="217"/>
        <v>39898</v>
      </c>
      <c r="N1679" s="2">
        <f t="shared" si="218"/>
        <v>39898</v>
      </c>
      <c r="O1679" s="96">
        <f t="shared" si="218"/>
        <v>39898</v>
      </c>
      <c r="P1679" s="2"/>
    </row>
    <row r="1680" spans="1:16" hidden="1" x14ac:dyDescent="0.2">
      <c r="A1680">
        <v>9937</v>
      </c>
      <c r="B1680">
        <v>1980</v>
      </c>
      <c r="C1680" s="47">
        <f t="shared" ca="1" si="212"/>
        <v>44</v>
      </c>
      <c r="D1680" s="2" t="s">
        <v>23</v>
      </c>
      <c r="E1680" s="2" t="s">
        <v>36</v>
      </c>
      <c r="F1680" s="2" t="s">
        <v>648</v>
      </c>
      <c r="G1680" s="4" t="str">
        <f t="shared" si="219"/>
        <v>39,898.00</v>
      </c>
      <c r="H1680" s="32">
        <f t="shared" si="213"/>
        <v>39898</v>
      </c>
      <c r="I1680" s="2">
        <v>10164</v>
      </c>
      <c r="J1680" s="2">
        <f t="shared" si="214"/>
        <v>39898</v>
      </c>
      <c r="K1680" s="2">
        <f t="shared" si="215"/>
        <v>39898</v>
      </c>
      <c r="L1680" s="2">
        <f t="shared" si="216"/>
        <v>39898</v>
      </c>
      <c r="M1680" s="2">
        <f t="shared" si="217"/>
        <v>39898</v>
      </c>
      <c r="N1680" s="2">
        <f t="shared" si="218"/>
        <v>39898</v>
      </c>
      <c r="O1680" s="96">
        <f t="shared" si="218"/>
        <v>39898</v>
      </c>
      <c r="P1680" s="2"/>
    </row>
    <row r="1681" spans="1:16" hidden="1" x14ac:dyDescent="0.2">
      <c r="A1681">
        <v>274</v>
      </c>
      <c r="B1681">
        <v>1974</v>
      </c>
      <c r="C1681" s="47">
        <f t="shared" ca="1" si="212"/>
        <v>50</v>
      </c>
      <c r="D1681" s="2" t="s">
        <v>23</v>
      </c>
      <c r="E1681" s="2" t="s">
        <v>36</v>
      </c>
      <c r="F1681" s="2" t="s">
        <v>657</v>
      </c>
      <c r="G1681" s="4" t="str">
        <f t="shared" si="219"/>
        <v>37,760.00</v>
      </c>
      <c r="H1681" s="32">
        <f t="shared" si="213"/>
        <v>37760</v>
      </c>
      <c r="I1681" s="2">
        <v>9937</v>
      </c>
      <c r="J1681" s="2">
        <f t="shared" si="214"/>
        <v>37760</v>
      </c>
      <c r="K1681" s="2">
        <f t="shared" si="215"/>
        <v>37760</v>
      </c>
      <c r="L1681" s="2">
        <f t="shared" si="216"/>
        <v>37760</v>
      </c>
      <c r="M1681" s="2">
        <f t="shared" si="217"/>
        <v>37760</v>
      </c>
      <c r="N1681" s="2">
        <f t="shared" si="218"/>
        <v>37760</v>
      </c>
      <c r="O1681" s="96">
        <f t="shared" si="218"/>
        <v>37760</v>
      </c>
      <c r="P1681" s="2"/>
    </row>
    <row r="1682" spans="1:16" hidden="1" x14ac:dyDescent="0.2">
      <c r="A1682">
        <v>11010</v>
      </c>
      <c r="B1682">
        <v>1985</v>
      </c>
      <c r="C1682" s="47">
        <f t="shared" ca="1" si="212"/>
        <v>39</v>
      </c>
      <c r="D1682" s="2" t="s">
        <v>23</v>
      </c>
      <c r="E1682" s="2" t="s">
        <v>36</v>
      </c>
      <c r="F1682" s="2" t="s">
        <v>657</v>
      </c>
      <c r="G1682" s="4" t="str">
        <f t="shared" si="219"/>
        <v>37,760.00</v>
      </c>
      <c r="H1682" s="32">
        <f t="shared" si="213"/>
        <v>37760</v>
      </c>
      <c r="I1682" s="2">
        <v>274</v>
      </c>
      <c r="J1682" s="2">
        <f t="shared" si="214"/>
        <v>37760</v>
      </c>
      <c r="K1682" s="2">
        <f t="shared" si="215"/>
        <v>37760</v>
      </c>
      <c r="L1682" s="2">
        <f t="shared" si="216"/>
        <v>37760</v>
      </c>
      <c r="M1682" s="2">
        <f t="shared" si="217"/>
        <v>37760</v>
      </c>
      <c r="N1682" s="2">
        <f t="shared" si="218"/>
        <v>37760</v>
      </c>
      <c r="O1682" s="96">
        <f t="shared" si="218"/>
        <v>37760</v>
      </c>
      <c r="P1682" s="2"/>
    </row>
    <row r="1683" spans="1:16" hidden="1" x14ac:dyDescent="0.2">
      <c r="A1683">
        <v>6969</v>
      </c>
      <c r="B1683">
        <v>1983</v>
      </c>
      <c r="C1683" s="47">
        <f t="shared" ca="1" si="212"/>
        <v>41</v>
      </c>
      <c r="D1683" s="2" t="s">
        <v>23</v>
      </c>
      <c r="E1683" s="2" t="s">
        <v>36</v>
      </c>
      <c r="F1683" s="2" t="s">
        <v>670</v>
      </c>
      <c r="G1683" s="4" t="str">
        <f t="shared" si="219"/>
        <v>74,538.00</v>
      </c>
      <c r="H1683" s="32">
        <f t="shared" si="213"/>
        <v>74538</v>
      </c>
      <c r="I1683" s="2">
        <v>11010</v>
      </c>
      <c r="J1683" s="2">
        <f t="shared" si="214"/>
        <v>74538</v>
      </c>
      <c r="K1683" s="2">
        <f t="shared" si="215"/>
        <v>74538</v>
      </c>
      <c r="L1683" s="2">
        <f t="shared" si="216"/>
        <v>74538</v>
      </c>
      <c r="M1683" s="2">
        <f t="shared" si="217"/>
        <v>74538</v>
      </c>
      <c r="N1683" s="2">
        <f t="shared" si="218"/>
        <v>74538</v>
      </c>
      <c r="O1683" s="96">
        <f t="shared" si="218"/>
        <v>74538</v>
      </c>
      <c r="P1683" s="2"/>
    </row>
    <row r="1684" spans="1:16" hidden="1" x14ac:dyDescent="0.2">
      <c r="A1684">
        <v>10735</v>
      </c>
      <c r="B1684">
        <v>1972</v>
      </c>
      <c r="C1684" s="47">
        <f t="shared" ca="1" si="212"/>
        <v>52</v>
      </c>
      <c r="D1684" s="2" t="s">
        <v>23</v>
      </c>
      <c r="E1684" s="2" t="s">
        <v>36</v>
      </c>
      <c r="F1684" s="2" t="s">
        <v>674</v>
      </c>
      <c r="G1684" s="4" t="str">
        <f t="shared" si="219"/>
        <v>53,977.00</v>
      </c>
      <c r="H1684" s="32">
        <f t="shared" si="213"/>
        <v>53977</v>
      </c>
      <c r="I1684" s="2">
        <v>6969</v>
      </c>
      <c r="J1684" s="2">
        <f t="shared" si="214"/>
        <v>53977</v>
      </c>
      <c r="K1684" s="2">
        <f t="shared" si="215"/>
        <v>53977</v>
      </c>
      <c r="L1684" s="2">
        <f t="shared" si="216"/>
        <v>53977</v>
      </c>
      <c r="M1684" s="2">
        <f t="shared" si="217"/>
        <v>53977</v>
      </c>
      <c r="N1684" s="2">
        <f t="shared" si="218"/>
        <v>53977</v>
      </c>
      <c r="O1684" s="96">
        <f t="shared" si="218"/>
        <v>53977</v>
      </c>
      <c r="P1684" s="2"/>
    </row>
    <row r="1685" spans="1:16" hidden="1" x14ac:dyDescent="0.2">
      <c r="A1685">
        <v>5068</v>
      </c>
      <c r="B1685">
        <v>1972</v>
      </c>
      <c r="C1685" s="47">
        <f t="shared" ca="1" si="212"/>
        <v>52</v>
      </c>
      <c r="D1685" s="2" t="s">
        <v>23</v>
      </c>
      <c r="E1685" s="2" t="s">
        <v>36</v>
      </c>
      <c r="F1685" s="2" t="s">
        <v>674</v>
      </c>
      <c r="G1685" s="4" t="str">
        <f t="shared" si="219"/>
        <v>53,977.00</v>
      </c>
      <c r="H1685" s="32">
        <f t="shared" si="213"/>
        <v>53977</v>
      </c>
      <c r="I1685" s="2">
        <v>10735</v>
      </c>
      <c r="J1685" s="2">
        <f t="shared" si="214"/>
        <v>53977</v>
      </c>
      <c r="K1685" s="2">
        <f t="shared" si="215"/>
        <v>53977</v>
      </c>
      <c r="L1685" s="2">
        <f t="shared" si="216"/>
        <v>53977</v>
      </c>
      <c r="M1685" s="2">
        <f t="shared" si="217"/>
        <v>53977</v>
      </c>
      <c r="N1685" s="2">
        <f t="shared" si="218"/>
        <v>53977</v>
      </c>
      <c r="O1685" s="96">
        <f t="shared" si="218"/>
        <v>53977</v>
      </c>
      <c r="P1685" s="2"/>
    </row>
    <row r="1686" spans="1:16" hidden="1" x14ac:dyDescent="0.2">
      <c r="A1686">
        <v>9974</v>
      </c>
      <c r="B1686">
        <v>1975</v>
      </c>
      <c r="C1686" s="47">
        <f t="shared" ca="1" si="212"/>
        <v>49</v>
      </c>
      <c r="D1686" s="2" t="s">
        <v>23</v>
      </c>
      <c r="E1686" s="2" t="s">
        <v>36</v>
      </c>
      <c r="F1686" s="2" t="s">
        <v>675</v>
      </c>
      <c r="G1686" s="4" t="str">
        <f t="shared" si="219"/>
        <v>69,930.00</v>
      </c>
      <c r="H1686" s="32">
        <f t="shared" si="213"/>
        <v>69930</v>
      </c>
      <c r="I1686" s="2">
        <v>5068</v>
      </c>
      <c r="J1686" s="2">
        <f t="shared" si="214"/>
        <v>69930</v>
      </c>
      <c r="K1686" s="2">
        <f t="shared" si="215"/>
        <v>69930</v>
      </c>
      <c r="L1686" s="2">
        <f t="shared" si="216"/>
        <v>69930</v>
      </c>
      <c r="M1686" s="2">
        <f t="shared" si="217"/>
        <v>69930</v>
      </c>
      <c r="N1686" s="2">
        <f t="shared" si="218"/>
        <v>69930</v>
      </c>
      <c r="O1686" s="96">
        <f t="shared" si="218"/>
        <v>69930</v>
      </c>
      <c r="P1686" s="2"/>
    </row>
    <row r="1687" spans="1:16" hidden="1" x14ac:dyDescent="0.2">
      <c r="A1687">
        <v>7053</v>
      </c>
      <c r="B1687">
        <v>1967</v>
      </c>
      <c r="C1687" s="47">
        <f t="shared" ca="1" si="212"/>
        <v>57</v>
      </c>
      <c r="D1687" s="2" t="s">
        <v>40</v>
      </c>
      <c r="E1687" s="2" t="s">
        <v>36</v>
      </c>
      <c r="F1687" s="2" t="s">
        <v>677</v>
      </c>
      <c r="G1687" s="4" t="str">
        <f t="shared" si="219"/>
        <v>62,981.00</v>
      </c>
      <c r="H1687" s="32">
        <f t="shared" si="213"/>
        <v>62981</v>
      </c>
      <c r="I1687" s="2">
        <v>9974</v>
      </c>
      <c r="J1687" s="2">
        <f t="shared" si="214"/>
        <v>62981</v>
      </c>
      <c r="K1687" s="2">
        <f t="shared" si="215"/>
        <v>62981</v>
      </c>
      <c r="L1687" s="2">
        <f t="shared" si="216"/>
        <v>62981</v>
      </c>
      <c r="M1687" s="2">
        <f t="shared" si="217"/>
        <v>62981</v>
      </c>
      <c r="N1687" s="2">
        <f t="shared" si="218"/>
        <v>62981</v>
      </c>
      <c r="O1687" s="96">
        <f t="shared" si="218"/>
        <v>62981</v>
      </c>
      <c r="P1687" s="2"/>
    </row>
    <row r="1688" spans="1:16" hidden="1" x14ac:dyDescent="0.2">
      <c r="A1688">
        <v>3179</v>
      </c>
      <c r="B1688">
        <v>1981</v>
      </c>
      <c r="C1688" s="47">
        <f t="shared" ca="1" si="212"/>
        <v>43</v>
      </c>
      <c r="D1688" s="2" t="s">
        <v>53</v>
      </c>
      <c r="E1688" s="2" t="s">
        <v>36</v>
      </c>
      <c r="F1688" s="2" t="s">
        <v>678</v>
      </c>
      <c r="G1688" s="4" t="str">
        <f t="shared" si="219"/>
        <v>46,014.00</v>
      </c>
      <c r="H1688" s="32">
        <f t="shared" si="213"/>
        <v>46014</v>
      </c>
      <c r="I1688" s="2">
        <v>7053</v>
      </c>
      <c r="J1688" s="2">
        <f t="shared" si="214"/>
        <v>46014</v>
      </c>
      <c r="K1688" s="2">
        <f t="shared" si="215"/>
        <v>46014</v>
      </c>
      <c r="L1688" s="2">
        <f t="shared" si="216"/>
        <v>46014</v>
      </c>
      <c r="M1688" s="2">
        <f t="shared" si="217"/>
        <v>46014</v>
      </c>
      <c r="N1688" s="2">
        <f t="shared" si="218"/>
        <v>46014</v>
      </c>
      <c r="O1688" s="96">
        <f t="shared" si="218"/>
        <v>46014</v>
      </c>
      <c r="P1688" s="2"/>
    </row>
    <row r="1689" spans="1:16" hidden="1" x14ac:dyDescent="0.2">
      <c r="A1689">
        <v>8082</v>
      </c>
      <c r="B1689">
        <v>1972</v>
      </c>
      <c r="C1689" s="47">
        <f t="shared" ca="1" si="212"/>
        <v>52</v>
      </c>
      <c r="D1689" s="2" t="s">
        <v>23</v>
      </c>
      <c r="E1689" s="2" t="s">
        <v>36</v>
      </c>
      <c r="F1689" s="2" t="s">
        <v>679</v>
      </c>
      <c r="G1689" s="4" t="str">
        <f t="shared" si="219"/>
        <v>18,227.00</v>
      </c>
      <c r="H1689" s="32">
        <f t="shared" si="213"/>
        <v>18227</v>
      </c>
      <c r="I1689" s="2">
        <v>3179</v>
      </c>
      <c r="J1689" s="2">
        <f t="shared" si="214"/>
        <v>18227</v>
      </c>
      <c r="K1689" s="2">
        <f t="shared" si="215"/>
        <v>18227</v>
      </c>
      <c r="L1689" s="2">
        <f t="shared" si="216"/>
        <v>18227</v>
      </c>
      <c r="M1689" s="2">
        <f t="shared" si="217"/>
        <v>18227</v>
      </c>
      <c r="N1689" s="2">
        <f t="shared" si="218"/>
        <v>18227</v>
      </c>
      <c r="O1689" s="96">
        <f t="shared" si="218"/>
        <v>18227</v>
      </c>
      <c r="P1689" s="2"/>
    </row>
    <row r="1690" spans="1:16" hidden="1" x14ac:dyDescent="0.2">
      <c r="A1690">
        <v>1362</v>
      </c>
      <c r="B1690">
        <v>1973</v>
      </c>
      <c r="C1690" s="47">
        <f t="shared" ca="1" si="212"/>
        <v>51</v>
      </c>
      <c r="D1690" s="2" t="s">
        <v>53</v>
      </c>
      <c r="E1690" s="2" t="s">
        <v>36</v>
      </c>
      <c r="F1690" s="2" t="s">
        <v>691</v>
      </c>
      <c r="G1690" s="4" t="str">
        <f t="shared" si="219"/>
        <v>57,420.00</v>
      </c>
      <c r="H1690" s="32">
        <f t="shared" si="213"/>
        <v>57420</v>
      </c>
      <c r="I1690" s="2">
        <v>8082</v>
      </c>
      <c r="J1690" s="2">
        <f t="shared" si="214"/>
        <v>57420</v>
      </c>
      <c r="K1690" s="2">
        <f t="shared" si="215"/>
        <v>57420</v>
      </c>
      <c r="L1690" s="2">
        <f t="shared" si="216"/>
        <v>57420</v>
      </c>
      <c r="M1690" s="2">
        <f t="shared" si="217"/>
        <v>57420</v>
      </c>
      <c r="N1690" s="2">
        <f t="shared" si="218"/>
        <v>57420</v>
      </c>
      <c r="O1690" s="96">
        <f t="shared" si="218"/>
        <v>57420</v>
      </c>
      <c r="P1690" s="2"/>
    </row>
    <row r="1691" spans="1:16" hidden="1" x14ac:dyDescent="0.2">
      <c r="A1691">
        <v>6768</v>
      </c>
      <c r="B1691">
        <v>1963</v>
      </c>
      <c r="C1691" s="47">
        <f t="shared" ca="1" si="212"/>
        <v>61</v>
      </c>
      <c r="D1691" s="2" t="s">
        <v>40</v>
      </c>
      <c r="E1691" s="2" t="s">
        <v>36</v>
      </c>
      <c r="F1691" s="2" t="s">
        <v>696</v>
      </c>
      <c r="G1691" s="4" t="str">
        <f t="shared" si="219"/>
        <v>31,497.00</v>
      </c>
      <c r="H1691" s="32">
        <f t="shared" si="213"/>
        <v>31497</v>
      </c>
      <c r="I1691" s="2">
        <v>1362</v>
      </c>
      <c r="J1691" s="2">
        <f t="shared" si="214"/>
        <v>31497</v>
      </c>
      <c r="K1691" s="2">
        <f t="shared" si="215"/>
        <v>31497</v>
      </c>
      <c r="L1691" s="2">
        <f t="shared" si="216"/>
        <v>31497</v>
      </c>
      <c r="M1691" s="2">
        <f t="shared" si="217"/>
        <v>31497</v>
      </c>
      <c r="N1691" s="2">
        <f t="shared" si="218"/>
        <v>31497</v>
      </c>
      <c r="O1691" s="96">
        <f t="shared" si="218"/>
        <v>31497</v>
      </c>
      <c r="P1691" s="2"/>
    </row>
    <row r="1692" spans="1:16" hidden="1" x14ac:dyDescent="0.2">
      <c r="A1692">
        <v>2375</v>
      </c>
      <c r="B1692">
        <v>1973</v>
      </c>
      <c r="C1692" s="47">
        <f t="shared" ca="1" si="212"/>
        <v>51</v>
      </c>
      <c r="D1692" s="2" t="s">
        <v>40</v>
      </c>
      <c r="E1692" s="2" t="s">
        <v>36</v>
      </c>
      <c r="F1692" s="2" t="s">
        <v>696</v>
      </c>
      <c r="G1692" s="4" t="str">
        <f t="shared" si="219"/>
        <v>31,497.00</v>
      </c>
      <c r="H1692" s="32">
        <f t="shared" si="213"/>
        <v>31497</v>
      </c>
      <c r="I1692" s="2">
        <v>6768</v>
      </c>
      <c r="J1692" s="2">
        <f t="shared" si="214"/>
        <v>31497</v>
      </c>
      <c r="K1692" s="2">
        <f t="shared" si="215"/>
        <v>31497</v>
      </c>
      <c r="L1692" s="2">
        <f t="shared" si="216"/>
        <v>31497</v>
      </c>
      <c r="M1692" s="2">
        <f t="shared" si="217"/>
        <v>31497</v>
      </c>
      <c r="N1692" s="2">
        <f t="shared" si="218"/>
        <v>31497</v>
      </c>
      <c r="O1692" s="96">
        <f t="shared" si="218"/>
        <v>31497</v>
      </c>
      <c r="P1692" s="2"/>
    </row>
    <row r="1693" spans="1:16" hidden="1" x14ac:dyDescent="0.2">
      <c r="A1693">
        <v>6856</v>
      </c>
      <c r="B1693">
        <v>1980</v>
      </c>
      <c r="C1693" s="47">
        <f t="shared" ca="1" si="212"/>
        <v>44</v>
      </c>
      <c r="D1693" s="2" t="s">
        <v>40</v>
      </c>
      <c r="E1693" s="2" t="s">
        <v>36</v>
      </c>
      <c r="F1693" s="2" t="s">
        <v>700</v>
      </c>
      <c r="G1693" s="4" t="str">
        <f t="shared" si="219"/>
        <v>29,732.00</v>
      </c>
      <c r="H1693" s="32">
        <f t="shared" si="213"/>
        <v>29732</v>
      </c>
      <c r="I1693" s="2">
        <v>2375</v>
      </c>
      <c r="J1693" s="2">
        <f t="shared" si="214"/>
        <v>29732</v>
      </c>
      <c r="K1693" s="2">
        <f t="shared" si="215"/>
        <v>29732</v>
      </c>
      <c r="L1693" s="2">
        <f t="shared" si="216"/>
        <v>29732</v>
      </c>
      <c r="M1693" s="2">
        <f t="shared" si="217"/>
        <v>29732</v>
      </c>
      <c r="N1693" s="2">
        <f t="shared" si="218"/>
        <v>29732</v>
      </c>
      <c r="O1693" s="96">
        <f t="shared" si="218"/>
        <v>29732</v>
      </c>
      <c r="P1693" s="2"/>
    </row>
    <row r="1694" spans="1:16" hidden="1" x14ac:dyDescent="0.2">
      <c r="A1694">
        <v>4066</v>
      </c>
      <c r="B1694">
        <v>1979</v>
      </c>
      <c r="C1694" s="47">
        <f t="shared" ca="1" si="212"/>
        <v>45</v>
      </c>
      <c r="D1694" s="2" t="s">
        <v>23</v>
      </c>
      <c r="E1694" s="2" t="s">
        <v>36</v>
      </c>
      <c r="F1694" s="2" t="s">
        <v>703</v>
      </c>
      <c r="G1694" s="4" t="str">
        <f t="shared" si="219"/>
        <v>16,529.00</v>
      </c>
      <c r="H1694" s="32">
        <f t="shared" si="213"/>
        <v>16529</v>
      </c>
      <c r="I1694" s="2">
        <v>6856</v>
      </c>
      <c r="J1694" s="2">
        <f t="shared" si="214"/>
        <v>16529</v>
      </c>
      <c r="K1694" s="2">
        <f t="shared" si="215"/>
        <v>16529</v>
      </c>
      <c r="L1694" s="2">
        <f t="shared" si="216"/>
        <v>16529</v>
      </c>
      <c r="M1694" s="2">
        <f t="shared" si="217"/>
        <v>16529</v>
      </c>
      <c r="N1694" s="2">
        <f t="shared" si="218"/>
        <v>16529</v>
      </c>
      <c r="O1694" s="96">
        <f t="shared" si="218"/>
        <v>16529</v>
      </c>
      <c r="P1694" s="2"/>
    </row>
    <row r="1695" spans="1:16" hidden="1" x14ac:dyDescent="0.2">
      <c r="A1695">
        <v>4333</v>
      </c>
      <c r="B1695">
        <v>1955</v>
      </c>
      <c r="C1695" s="47">
        <f t="shared" ca="1" si="212"/>
        <v>69</v>
      </c>
      <c r="D1695" s="2" t="s">
        <v>23</v>
      </c>
      <c r="E1695" s="2" t="s">
        <v>36</v>
      </c>
      <c r="F1695" s="2" t="s">
        <v>714</v>
      </c>
      <c r="G1695" s="4" t="str">
        <f t="shared" si="219"/>
        <v>666,666.00</v>
      </c>
      <c r="H1695" s="32">
        <f t="shared" si="213"/>
        <v>666666</v>
      </c>
      <c r="I1695" s="2">
        <v>4066</v>
      </c>
      <c r="J1695" s="2">
        <f t="shared" si="214"/>
        <v>666666</v>
      </c>
      <c r="K1695" s="2">
        <f t="shared" si="215"/>
        <v>666666</v>
      </c>
      <c r="L1695" s="2">
        <f t="shared" si="216"/>
        <v>666666</v>
      </c>
      <c r="M1695" s="2">
        <f t="shared" si="217"/>
        <v>666666</v>
      </c>
      <c r="N1695" s="2">
        <f t="shared" si="218"/>
        <v>666666</v>
      </c>
      <c r="O1695" s="96">
        <f t="shared" si="218"/>
        <v>666666</v>
      </c>
      <c r="P1695" s="2"/>
    </row>
    <row r="1696" spans="1:16" hidden="1" x14ac:dyDescent="0.2">
      <c r="A1696">
        <v>2948</v>
      </c>
      <c r="B1696">
        <v>1955</v>
      </c>
      <c r="C1696" s="47">
        <f t="shared" ca="1" si="212"/>
        <v>69</v>
      </c>
      <c r="D1696" s="2" t="s">
        <v>23</v>
      </c>
      <c r="E1696" s="2" t="s">
        <v>36</v>
      </c>
      <c r="F1696" s="2" t="s">
        <v>722</v>
      </c>
      <c r="G1696" s="4" t="str">
        <f t="shared" si="219"/>
        <v>70,713.00</v>
      </c>
      <c r="H1696" s="32">
        <f t="shared" si="213"/>
        <v>70713</v>
      </c>
      <c r="I1696" s="2">
        <v>4333</v>
      </c>
      <c r="J1696" s="2">
        <f t="shared" si="214"/>
        <v>70713</v>
      </c>
      <c r="K1696" s="2">
        <f t="shared" si="215"/>
        <v>70713</v>
      </c>
      <c r="L1696" s="2">
        <f t="shared" si="216"/>
        <v>70713</v>
      </c>
      <c r="M1696" s="2">
        <f t="shared" si="217"/>
        <v>70713</v>
      </c>
      <c r="N1696" s="2">
        <f t="shared" si="218"/>
        <v>70713</v>
      </c>
      <c r="O1696" s="96">
        <f t="shared" si="218"/>
        <v>70713</v>
      </c>
      <c r="P1696" s="2"/>
    </row>
    <row r="1697" spans="1:16" hidden="1" x14ac:dyDescent="0.2">
      <c r="A1697">
        <v>4927</v>
      </c>
      <c r="B1697">
        <v>1972</v>
      </c>
      <c r="C1697" s="47">
        <f t="shared" ca="1" si="212"/>
        <v>52</v>
      </c>
      <c r="D1697" s="2" t="s">
        <v>43</v>
      </c>
      <c r="E1697" s="2" t="s">
        <v>36</v>
      </c>
      <c r="F1697" s="2" t="s">
        <v>739</v>
      </c>
      <c r="G1697" s="4" t="str">
        <f t="shared" si="219"/>
        <v>19,789.00</v>
      </c>
      <c r="H1697" s="32">
        <f t="shared" si="213"/>
        <v>19789</v>
      </c>
      <c r="I1697" s="2">
        <v>2948</v>
      </c>
      <c r="J1697" s="2">
        <f t="shared" si="214"/>
        <v>19789</v>
      </c>
      <c r="K1697" s="2">
        <f t="shared" si="215"/>
        <v>19789</v>
      </c>
      <c r="L1697" s="2">
        <f t="shared" si="216"/>
        <v>19789</v>
      </c>
      <c r="M1697" s="2">
        <f t="shared" si="217"/>
        <v>19789</v>
      </c>
      <c r="N1697" s="2">
        <f t="shared" si="218"/>
        <v>19789</v>
      </c>
      <c r="O1697" s="96">
        <f t="shared" si="218"/>
        <v>19789</v>
      </c>
      <c r="P1697" s="2"/>
    </row>
    <row r="1698" spans="1:16" hidden="1" x14ac:dyDescent="0.2">
      <c r="A1698">
        <v>7426</v>
      </c>
      <c r="B1698">
        <v>1972</v>
      </c>
      <c r="C1698" s="47">
        <f t="shared" ca="1" si="212"/>
        <v>52</v>
      </c>
      <c r="D1698" s="2" t="s">
        <v>23</v>
      </c>
      <c r="E1698" s="2" t="s">
        <v>36</v>
      </c>
      <c r="F1698" s="2" t="s">
        <v>744</v>
      </c>
      <c r="G1698" s="4" t="str">
        <f t="shared" si="219"/>
        <v>71,367.00</v>
      </c>
      <c r="H1698" s="32">
        <f t="shared" si="213"/>
        <v>71367</v>
      </c>
      <c r="I1698" s="2">
        <v>4927</v>
      </c>
      <c r="J1698" s="2">
        <f t="shared" si="214"/>
        <v>71367</v>
      </c>
      <c r="K1698" s="2">
        <f t="shared" si="215"/>
        <v>71367</v>
      </c>
      <c r="L1698" s="2">
        <f t="shared" si="216"/>
        <v>71367</v>
      </c>
      <c r="M1698" s="2">
        <f t="shared" si="217"/>
        <v>71367</v>
      </c>
      <c r="N1698" s="2">
        <f t="shared" si="218"/>
        <v>71367</v>
      </c>
      <c r="O1698" s="96">
        <f t="shared" si="218"/>
        <v>71367</v>
      </c>
      <c r="P1698" s="2"/>
    </row>
    <row r="1699" spans="1:16" hidden="1" x14ac:dyDescent="0.2">
      <c r="A1699">
        <v>8360</v>
      </c>
      <c r="B1699">
        <v>1972</v>
      </c>
      <c r="C1699" s="47">
        <f t="shared" ca="1" si="212"/>
        <v>52</v>
      </c>
      <c r="D1699" s="2" t="s">
        <v>23</v>
      </c>
      <c r="E1699" s="2" t="s">
        <v>36</v>
      </c>
      <c r="F1699" s="2" t="s">
        <v>744</v>
      </c>
      <c r="G1699" s="4" t="str">
        <f t="shared" si="219"/>
        <v>71,367.00</v>
      </c>
      <c r="H1699" s="32">
        <f t="shared" si="213"/>
        <v>71367</v>
      </c>
      <c r="I1699" s="2">
        <v>7426</v>
      </c>
      <c r="J1699" s="2">
        <f t="shared" si="214"/>
        <v>71367</v>
      </c>
      <c r="K1699" s="2">
        <f t="shared" si="215"/>
        <v>71367</v>
      </c>
      <c r="L1699" s="2">
        <f t="shared" si="216"/>
        <v>71367</v>
      </c>
      <c r="M1699" s="2">
        <f t="shared" si="217"/>
        <v>71367</v>
      </c>
      <c r="N1699" s="2">
        <f t="shared" si="218"/>
        <v>71367</v>
      </c>
      <c r="O1699" s="96">
        <f t="shared" si="218"/>
        <v>71367</v>
      </c>
      <c r="P1699" s="2"/>
    </row>
    <row r="1700" spans="1:16" hidden="1" x14ac:dyDescent="0.2">
      <c r="A1700">
        <v>4058</v>
      </c>
      <c r="B1700">
        <v>1956</v>
      </c>
      <c r="C1700" s="47">
        <f t="shared" ca="1" si="212"/>
        <v>68</v>
      </c>
      <c r="D1700" s="2" t="s">
        <v>23</v>
      </c>
      <c r="E1700" s="2" t="s">
        <v>36</v>
      </c>
      <c r="F1700" s="2" t="s">
        <v>746</v>
      </c>
      <c r="G1700" s="4" t="str">
        <f t="shared" si="219"/>
        <v>57,957.00</v>
      </c>
      <c r="H1700" s="32">
        <f t="shared" si="213"/>
        <v>57957</v>
      </c>
      <c r="I1700" s="2">
        <v>8360</v>
      </c>
      <c r="J1700" s="2">
        <f t="shared" si="214"/>
        <v>57957</v>
      </c>
      <c r="K1700" s="2">
        <f t="shared" si="215"/>
        <v>57957</v>
      </c>
      <c r="L1700" s="2">
        <f t="shared" si="216"/>
        <v>57957</v>
      </c>
      <c r="M1700" s="2">
        <f t="shared" si="217"/>
        <v>57957</v>
      </c>
      <c r="N1700" s="2">
        <f t="shared" si="218"/>
        <v>57957</v>
      </c>
      <c r="O1700" s="96">
        <f t="shared" si="218"/>
        <v>57957</v>
      </c>
      <c r="P1700" s="2"/>
    </row>
    <row r="1701" spans="1:16" hidden="1" x14ac:dyDescent="0.2">
      <c r="A1701">
        <v>10755</v>
      </c>
      <c r="B1701">
        <v>1977</v>
      </c>
      <c r="C1701" s="47">
        <f t="shared" ca="1" si="212"/>
        <v>47</v>
      </c>
      <c r="D1701" s="2" t="s">
        <v>43</v>
      </c>
      <c r="E1701" s="2" t="s">
        <v>36</v>
      </c>
      <c r="F1701" s="2" t="s">
        <v>748</v>
      </c>
      <c r="G1701" s="4" t="str">
        <f t="shared" si="219"/>
        <v>50,334.00</v>
      </c>
      <c r="H1701" s="32">
        <f t="shared" si="213"/>
        <v>50334</v>
      </c>
      <c r="I1701" s="2">
        <v>4058</v>
      </c>
      <c r="J1701" s="2">
        <f t="shared" si="214"/>
        <v>50334</v>
      </c>
      <c r="K1701" s="2">
        <f t="shared" si="215"/>
        <v>50334</v>
      </c>
      <c r="L1701" s="2">
        <f t="shared" si="216"/>
        <v>50334</v>
      </c>
      <c r="M1701" s="2">
        <f t="shared" si="217"/>
        <v>50334</v>
      </c>
      <c r="N1701" s="2">
        <f t="shared" si="218"/>
        <v>50334</v>
      </c>
      <c r="O1701" s="96">
        <f t="shared" si="218"/>
        <v>50334</v>
      </c>
      <c r="P1701" s="2"/>
    </row>
    <row r="1702" spans="1:16" hidden="1" x14ac:dyDescent="0.2">
      <c r="A1702">
        <v>8414</v>
      </c>
      <c r="B1702">
        <v>1963</v>
      </c>
      <c r="C1702" s="47">
        <f t="shared" ca="1" si="212"/>
        <v>61</v>
      </c>
      <c r="D1702" s="2" t="s">
        <v>53</v>
      </c>
      <c r="E1702" s="2" t="s">
        <v>36</v>
      </c>
      <c r="F1702" s="2" t="s">
        <v>755</v>
      </c>
      <c r="G1702" s="4" t="str">
        <f t="shared" si="219"/>
        <v>37,509.00</v>
      </c>
      <c r="H1702" s="32">
        <f t="shared" si="213"/>
        <v>37509</v>
      </c>
      <c r="I1702" s="2">
        <v>10755</v>
      </c>
      <c r="J1702" s="2">
        <f t="shared" si="214"/>
        <v>37509</v>
      </c>
      <c r="K1702" s="2">
        <f t="shared" si="215"/>
        <v>37509</v>
      </c>
      <c r="L1702" s="2">
        <f t="shared" si="216"/>
        <v>37509</v>
      </c>
      <c r="M1702" s="2">
        <f t="shared" si="217"/>
        <v>37509</v>
      </c>
      <c r="N1702" s="2">
        <f t="shared" si="218"/>
        <v>37509</v>
      </c>
      <c r="O1702" s="96">
        <f t="shared" si="218"/>
        <v>37509</v>
      </c>
      <c r="P1702" s="2"/>
    </row>
    <row r="1703" spans="1:16" hidden="1" x14ac:dyDescent="0.2">
      <c r="A1703">
        <v>6810</v>
      </c>
      <c r="B1703">
        <v>1984</v>
      </c>
      <c r="C1703" s="47">
        <f t="shared" ca="1" si="212"/>
        <v>40</v>
      </c>
      <c r="D1703" s="2" t="s">
        <v>40</v>
      </c>
      <c r="E1703" s="2" t="s">
        <v>36</v>
      </c>
      <c r="F1703" s="2" t="s">
        <v>760</v>
      </c>
      <c r="G1703" s="4" t="str">
        <f t="shared" si="219"/>
        <v>46,015.00</v>
      </c>
      <c r="H1703" s="32">
        <f t="shared" si="213"/>
        <v>46015</v>
      </c>
      <c r="I1703" s="2">
        <v>8414</v>
      </c>
      <c r="J1703" s="2">
        <f t="shared" si="214"/>
        <v>46015</v>
      </c>
      <c r="K1703" s="2">
        <f t="shared" si="215"/>
        <v>46015</v>
      </c>
      <c r="L1703" s="2">
        <f t="shared" si="216"/>
        <v>46015</v>
      </c>
      <c r="M1703" s="2">
        <f t="shared" si="217"/>
        <v>46015</v>
      </c>
      <c r="N1703" s="2">
        <f t="shared" si="218"/>
        <v>46015</v>
      </c>
      <c r="O1703" s="96">
        <f t="shared" si="218"/>
        <v>46015</v>
      </c>
      <c r="P1703" s="2"/>
    </row>
    <row r="1704" spans="1:16" hidden="1" x14ac:dyDescent="0.2">
      <c r="A1704">
        <v>3839</v>
      </c>
      <c r="B1704">
        <v>1959</v>
      </c>
      <c r="C1704" s="47">
        <f t="shared" ca="1" si="212"/>
        <v>65</v>
      </c>
      <c r="D1704" s="2" t="s">
        <v>40</v>
      </c>
      <c r="E1704" s="2" t="s">
        <v>36</v>
      </c>
      <c r="F1704" s="2" t="s">
        <v>760</v>
      </c>
      <c r="G1704" s="4" t="str">
        <f t="shared" si="219"/>
        <v>46,015.00</v>
      </c>
      <c r="H1704" s="32">
        <f t="shared" si="213"/>
        <v>46015</v>
      </c>
      <c r="I1704" s="2">
        <v>6810</v>
      </c>
      <c r="J1704" s="2">
        <f t="shared" si="214"/>
        <v>46015</v>
      </c>
      <c r="K1704" s="2">
        <f t="shared" si="215"/>
        <v>46015</v>
      </c>
      <c r="L1704" s="2">
        <f t="shared" si="216"/>
        <v>46015</v>
      </c>
      <c r="M1704" s="2">
        <f t="shared" si="217"/>
        <v>46015</v>
      </c>
      <c r="N1704" s="2">
        <f t="shared" si="218"/>
        <v>46015</v>
      </c>
      <c r="O1704" s="96">
        <f t="shared" si="218"/>
        <v>46015</v>
      </c>
      <c r="P1704" s="2"/>
    </row>
    <row r="1705" spans="1:16" hidden="1" x14ac:dyDescent="0.2">
      <c r="A1705">
        <v>3483</v>
      </c>
      <c r="B1705">
        <v>1959</v>
      </c>
      <c r="C1705" s="47">
        <f t="shared" ca="1" si="212"/>
        <v>65</v>
      </c>
      <c r="D1705" s="2" t="s">
        <v>23</v>
      </c>
      <c r="E1705" s="2" t="s">
        <v>36</v>
      </c>
      <c r="F1705" s="2" t="s">
        <v>767</v>
      </c>
      <c r="G1705" s="4" t="str">
        <f t="shared" si="219"/>
        <v>75,437.00</v>
      </c>
      <c r="H1705" s="32">
        <f t="shared" si="213"/>
        <v>75437</v>
      </c>
      <c r="I1705" s="2">
        <v>3839</v>
      </c>
      <c r="J1705" s="2">
        <f t="shared" si="214"/>
        <v>75437</v>
      </c>
      <c r="K1705" s="2">
        <f t="shared" si="215"/>
        <v>75437</v>
      </c>
      <c r="L1705" s="2">
        <f t="shared" si="216"/>
        <v>75437</v>
      </c>
      <c r="M1705" s="2">
        <f t="shared" si="217"/>
        <v>75437</v>
      </c>
      <c r="N1705" s="2">
        <f t="shared" si="218"/>
        <v>75437</v>
      </c>
      <c r="O1705" s="96">
        <f t="shared" si="218"/>
        <v>75437</v>
      </c>
      <c r="P1705" s="2"/>
    </row>
    <row r="1706" spans="1:16" hidden="1" x14ac:dyDescent="0.2">
      <c r="A1706">
        <v>238</v>
      </c>
      <c r="B1706">
        <v>1968</v>
      </c>
      <c r="C1706" s="47">
        <f t="shared" ca="1" si="212"/>
        <v>56</v>
      </c>
      <c r="D1706" s="2" t="s">
        <v>40</v>
      </c>
      <c r="E1706" s="2" t="s">
        <v>36</v>
      </c>
      <c r="F1706" s="2" t="s">
        <v>773</v>
      </c>
      <c r="G1706" s="4" t="str">
        <f t="shared" si="219"/>
        <v>45,068.00</v>
      </c>
      <c r="H1706" s="32">
        <f t="shared" si="213"/>
        <v>45068</v>
      </c>
      <c r="I1706" s="2">
        <v>3483</v>
      </c>
      <c r="J1706" s="2">
        <f t="shared" si="214"/>
        <v>45068</v>
      </c>
      <c r="K1706" s="2">
        <f t="shared" si="215"/>
        <v>45068</v>
      </c>
      <c r="L1706" s="2">
        <f t="shared" si="216"/>
        <v>45068</v>
      </c>
      <c r="M1706" s="2">
        <f t="shared" si="217"/>
        <v>45068</v>
      </c>
      <c r="N1706" s="2">
        <f t="shared" si="218"/>
        <v>45068</v>
      </c>
      <c r="O1706" s="96">
        <f t="shared" si="218"/>
        <v>45068</v>
      </c>
      <c r="P1706" s="2"/>
    </row>
    <row r="1707" spans="1:16" hidden="1" x14ac:dyDescent="0.2">
      <c r="A1707">
        <v>591</v>
      </c>
      <c r="B1707">
        <v>1958</v>
      </c>
      <c r="C1707" s="47">
        <f t="shared" ca="1" si="212"/>
        <v>66</v>
      </c>
      <c r="D1707" s="2" t="s">
        <v>23</v>
      </c>
      <c r="E1707" s="2" t="s">
        <v>36</v>
      </c>
      <c r="F1707" s="2" t="s">
        <v>778</v>
      </c>
      <c r="G1707" s="4" t="str">
        <f t="shared" si="219"/>
        <v>22,434.00</v>
      </c>
      <c r="H1707" s="32">
        <f t="shared" si="213"/>
        <v>22434</v>
      </c>
      <c r="I1707" s="2">
        <v>238</v>
      </c>
      <c r="J1707" s="2">
        <f t="shared" si="214"/>
        <v>22434</v>
      </c>
      <c r="K1707" s="2">
        <f t="shared" si="215"/>
        <v>22434</v>
      </c>
      <c r="L1707" s="2">
        <f t="shared" si="216"/>
        <v>22434</v>
      </c>
      <c r="M1707" s="2">
        <f t="shared" si="217"/>
        <v>22434</v>
      </c>
      <c r="N1707" s="2">
        <f t="shared" si="218"/>
        <v>22434</v>
      </c>
      <c r="O1707" s="96">
        <f t="shared" si="218"/>
        <v>22434</v>
      </c>
      <c r="P1707" s="2"/>
    </row>
    <row r="1708" spans="1:16" hidden="1" x14ac:dyDescent="0.2">
      <c r="A1708">
        <v>5063</v>
      </c>
      <c r="B1708">
        <v>1978</v>
      </c>
      <c r="C1708" s="47">
        <f t="shared" ca="1" si="212"/>
        <v>46</v>
      </c>
      <c r="D1708" s="2" t="s">
        <v>23</v>
      </c>
      <c r="E1708" s="2" t="s">
        <v>36</v>
      </c>
      <c r="F1708" s="2" t="s">
        <v>779</v>
      </c>
      <c r="G1708" s="4" t="str">
        <f t="shared" si="219"/>
        <v>61,416.00</v>
      </c>
      <c r="H1708" s="32">
        <f t="shared" si="213"/>
        <v>61416</v>
      </c>
      <c r="I1708" s="2">
        <v>591</v>
      </c>
      <c r="J1708" s="2">
        <f t="shared" si="214"/>
        <v>61416</v>
      </c>
      <c r="K1708" s="2">
        <f t="shared" si="215"/>
        <v>61416</v>
      </c>
      <c r="L1708" s="2">
        <f t="shared" si="216"/>
        <v>61416</v>
      </c>
      <c r="M1708" s="2">
        <f t="shared" si="217"/>
        <v>61416</v>
      </c>
      <c r="N1708" s="2">
        <f t="shared" si="218"/>
        <v>61416</v>
      </c>
      <c r="O1708" s="96">
        <f t="shared" si="218"/>
        <v>61416</v>
      </c>
      <c r="P1708" s="2"/>
    </row>
    <row r="1709" spans="1:16" hidden="1" x14ac:dyDescent="0.2">
      <c r="A1709">
        <v>4303</v>
      </c>
      <c r="B1709">
        <v>1958</v>
      </c>
      <c r="C1709" s="47">
        <f t="shared" ca="1" si="212"/>
        <v>66</v>
      </c>
      <c r="D1709" s="2" t="s">
        <v>53</v>
      </c>
      <c r="E1709" s="2" t="s">
        <v>36</v>
      </c>
      <c r="F1709" s="2" t="s">
        <v>781</v>
      </c>
      <c r="G1709" s="4" t="str">
        <f t="shared" si="219"/>
        <v>58,656.00</v>
      </c>
      <c r="H1709" s="32">
        <f t="shared" si="213"/>
        <v>58656</v>
      </c>
      <c r="I1709" s="2">
        <v>5063</v>
      </c>
      <c r="J1709" s="2">
        <f t="shared" si="214"/>
        <v>58656</v>
      </c>
      <c r="K1709" s="2">
        <f t="shared" si="215"/>
        <v>58656</v>
      </c>
      <c r="L1709" s="2">
        <f t="shared" si="216"/>
        <v>58656</v>
      </c>
      <c r="M1709" s="2">
        <f t="shared" si="217"/>
        <v>58656</v>
      </c>
      <c r="N1709" s="2">
        <f t="shared" si="218"/>
        <v>58656</v>
      </c>
      <c r="O1709" s="96">
        <f t="shared" si="218"/>
        <v>58656</v>
      </c>
      <c r="P1709" s="2"/>
    </row>
    <row r="1710" spans="1:16" hidden="1" x14ac:dyDescent="0.2">
      <c r="A1710">
        <v>2258</v>
      </c>
      <c r="B1710">
        <v>1987</v>
      </c>
      <c r="C1710" s="47">
        <f t="shared" ca="1" si="212"/>
        <v>37</v>
      </c>
      <c r="D1710" s="2" t="s">
        <v>23</v>
      </c>
      <c r="E1710" s="2" t="s">
        <v>36</v>
      </c>
      <c r="F1710" s="2" t="s">
        <v>787</v>
      </c>
      <c r="G1710" s="4" t="str">
        <f t="shared" si="219"/>
        <v>26,646.00</v>
      </c>
      <c r="H1710" s="32">
        <f t="shared" si="213"/>
        <v>26646</v>
      </c>
      <c r="I1710" s="2">
        <v>4303</v>
      </c>
      <c r="J1710" s="2">
        <f t="shared" si="214"/>
        <v>26646</v>
      </c>
      <c r="K1710" s="2">
        <f t="shared" si="215"/>
        <v>26646</v>
      </c>
      <c r="L1710" s="2">
        <f t="shared" si="216"/>
        <v>26646</v>
      </c>
      <c r="M1710" s="2">
        <f t="shared" si="217"/>
        <v>26646</v>
      </c>
      <c r="N1710" s="2">
        <f t="shared" si="218"/>
        <v>26646</v>
      </c>
      <c r="O1710" s="96">
        <f t="shared" si="218"/>
        <v>26646</v>
      </c>
      <c r="P1710" s="2"/>
    </row>
    <row r="1711" spans="1:16" hidden="1" x14ac:dyDescent="0.2">
      <c r="A1711">
        <v>7301</v>
      </c>
      <c r="B1711">
        <v>1983</v>
      </c>
      <c r="C1711" s="47">
        <f t="shared" ca="1" si="212"/>
        <v>41</v>
      </c>
      <c r="D1711" s="2" t="s">
        <v>23</v>
      </c>
      <c r="E1711" s="2" t="s">
        <v>36</v>
      </c>
      <c r="F1711" s="2" t="s">
        <v>792</v>
      </c>
      <c r="G1711" s="4" t="str">
        <f t="shared" si="219"/>
        <v>71,613.00</v>
      </c>
      <c r="H1711" s="32">
        <f t="shared" si="213"/>
        <v>71613</v>
      </c>
      <c r="I1711" s="2">
        <v>2258</v>
      </c>
      <c r="J1711" s="2">
        <f t="shared" si="214"/>
        <v>71613</v>
      </c>
      <c r="K1711" s="2">
        <f t="shared" si="215"/>
        <v>71613</v>
      </c>
      <c r="L1711" s="2">
        <f t="shared" si="216"/>
        <v>71613</v>
      </c>
      <c r="M1711" s="2">
        <f t="shared" si="217"/>
        <v>71613</v>
      </c>
      <c r="N1711" s="2">
        <f t="shared" si="218"/>
        <v>71613</v>
      </c>
      <c r="O1711" s="96">
        <f t="shared" si="218"/>
        <v>71613</v>
      </c>
      <c r="P1711" s="2"/>
    </row>
    <row r="1712" spans="1:16" hidden="1" x14ac:dyDescent="0.2">
      <c r="A1712">
        <v>11121</v>
      </c>
      <c r="B1712">
        <v>1982</v>
      </c>
      <c r="C1712" s="47">
        <f t="shared" ca="1" si="212"/>
        <v>42</v>
      </c>
      <c r="D1712" s="2" t="s">
        <v>53</v>
      </c>
      <c r="E1712" s="2" t="s">
        <v>36</v>
      </c>
      <c r="F1712" s="2" t="s">
        <v>802</v>
      </c>
      <c r="G1712" s="4" t="str">
        <f t="shared" si="219"/>
        <v>34,941.00</v>
      </c>
      <c r="H1712" s="32">
        <f t="shared" si="213"/>
        <v>34941</v>
      </c>
      <c r="I1712" s="2">
        <v>7301</v>
      </c>
      <c r="J1712" s="2">
        <f t="shared" si="214"/>
        <v>34941</v>
      </c>
      <c r="K1712" s="2">
        <f t="shared" si="215"/>
        <v>34941</v>
      </c>
      <c r="L1712" s="2">
        <f t="shared" si="216"/>
        <v>34941</v>
      </c>
      <c r="M1712" s="2">
        <f t="shared" si="217"/>
        <v>34941</v>
      </c>
      <c r="N1712" s="2">
        <f t="shared" si="218"/>
        <v>34941</v>
      </c>
      <c r="O1712" s="96">
        <f t="shared" si="218"/>
        <v>34941</v>
      </c>
      <c r="P1712" s="2"/>
    </row>
    <row r="1713" spans="1:16" hidden="1" x14ac:dyDescent="0.2">
      <c r="A1713">
        <v>5287</v>
      </c>
      <c r="B1713">
        <v>1974</v>
      </c>
      <c r="C1713" s="47">
        <f t="shared" ca="1" si="212"/>
        <v>50</v>
      </c>
      <c r="D1713" s="2" t="s">
        <v>23</v>
      </c>
      <c r="E1713" s="2" t="s">
        <v>36</v>
      </c>
      <c r="F1713" s="2" t="s">
        <v>811</v>
      </c>
      <c r="G1713" s="4" t="str">
        <f t="shared" si="219"/>
        <v>62,882.00</v>
      </c>
      <c r="H1713" s="32">
        <f t="shared" si="213"/>
        <v>62882</v>
      </c>
      <c r="I1713" s="2">
        <v>11121</v>
      </c>
      <c r="J1713" s="2">
        <f t="shared" si="214"/>
        <v>62882</v>
      </c>
      <c r="K1713" s="2">
        <f t="shared" si="215"/>
        <v>62882</v>
      </c>
      <c r="L1713" s="2">
        <f t="shared" si="216"/>
        <v>62882</v>
      </c>
      <c r="M1713" s="2">
        <f t="shared" si="217"/>
        <v>62882</v>
      </c>
      <c r="N1713" s="2">
        <f t="shared" si="218"/>
        <v>62882</v>
      </c>
      <c r="O1713" s="96">
        <f t="shared" si="218"/>
        <v>62882</v>
      </c>
      <c r="P1713" s="2"/>
    </row>
    <row r="1714" spans="1:16" hidden="1" x14ac:dyDescent="0.2">
      <c r="A1714">
        <v>6457</v>
      </c>
      <c r="B1714">
        <v>1977</v>
      </c>
      <c r="C1714" s="47">
        <f t="shared" ca="1" si="212"/>
        <v>47</v>
      </c>
      <c r="D1714" s="2" t="s">
        <v>53</v>
      </c>
      <c r="E1714" s="2" t="s">
        <v>36</v>
      </c>
      <c r="F1714" s="2" t="s">
        <v>812</v>
      </c>
      <c r="G1714" s="4" t="str">
        <f t="shared" si="219"/>
        <v>57,288.00</v>
      </c>
      <c r="H1714" s="32">
        <f t="shared" si="213"/>
        <v>57288</v>
      </c>
      <c r="I1714" s="2">
        <v>5287</v>
      </c>
      <c r="J1714" s="2">
        <f t="shared" si="214"/>
        <v>57288</v>
      </c>
      <c r="K1714" s="2">
        <f t="shared" si="215"/>
        <v>57288</v>
      </c>
      <c r="L1714" s="2">
        <f t="shared" si="216"/>
        <v>57288</v>
      </c>
      <c r="M1714" s="2">
        <f t="shared" si="217"/>
        <v>57288</v>
      </c>
      <c r="N1714" s="2">
        <f t="shared" si="218"/>
        <v>57288</v>
      </c>
      <c r="O1714" s="96">
        <f t="shared" si="218"/>
        <v>57288</v>
      </c>
      <c r="P1714" s="2"/>
    </row>
    <row r="1715" spans="1:16" hidden="1" x14ac:dyDescent="0.2">
      <c r="A1715">
        <v>3559</v>
      </c>
      <c r="B1715">
        <v>1989</v>
      </c>
      <c r="C1715" s="47">
        <f t="shared" ca="1" si="212"/>
        <v>35</v>
      </c>
      <c r="D1715" s="2" t="s">
        <v>43</v>
      </c>
      <c r="E1715" s="2" t="s">
        <v>36</v>
      </c>
      <c r="F1715" s="2" t="s">
        <v>813</v>
      </c>
      <c r="G1715" s="4" t="str">
        <f t="shared" si="219"/>
        <v>75,774.00</v>
      </c>
      <c r="H1715" s="32">
        <f t="shared" si="213"/>
        <v>75774</v>
      </c>
      <c r="I1715" s="2">
        <v>6457</v>
      </c>
      <c r="J1715" s="2">
        <f t="shared" si="214"/>
        <v>75774</v>
      </c>
      <c r="K1715" s="2">
        <f t="shared" si="215"/>
        <v>75774</v>
      </c>
      <c r="L1715" s="2">
        <f t="shared" si="216"/>
        <v>75774</v>
      </c>
      <c r="M1715" s="2">
        <f t="shared" si="217"/>
        <v>75774</v>
      </c>
      <c r="N1715" s="2">
        <f t="shared" si="218"/>
        <v>75774</v>
      </c>
      <c r="O1715" s="96">
        <f t="shared" si="218"/>
        <v>75774</v>
      </c>
      <c r="P1715" s="2"/>
    </row>
    <row r="1716" spans="1:16" hidden="1" x14ac:dyDescent="0.2">
      <c r="A1716">
        <v>5577</v>
      </c>
      <c r="B1716">
        <v>1984</v>
      </c>
      <c r="C1716" s="47">
        <f t="shared" ca="1" si="212"/>
        <v>40</v>
      </c>
      <c r="D1716" s="2" t="s">
        <v>43</v>
      </c>
      <c r="E1716" s="2" t="s">
        <v>36</v>
      </c>
      <c r="F1716" s="2" t="s">
        <v>813</v>
      </c>
      <c r="G1716" s="4" t="str">
        <f t="shared" si="219"/>
        <v>75,774.00</v>
      </c>
      <c r="H1716" s="32">
        <f t="shared" si="213"/>
        <v>75774</v>
      </c>
      <c r="I1716" s="2">
        <v>3559</v>
      </c>
      <c r="J1716" s="2">
        <f t="shared" si="214"/>
        <v>75774</v>
      </c>
      <c r="K1716" s="2">
        <f t="shared" si="215"/>
        <v>75774</v>
      </c>
      <c r="L1716" s="2">
        <f t="shared" si="216"/>
        <v>75774</v>
      </c>
      <c r="M1716" s="2">
        <f t="shared" si="217"/>
        <v>75774</v>
      </c>
      <c r="N1716" s="2">
        <f t="shared" si="218"/>
        <v>75774</v>
      </c>
      <c r="O1716" s="96">
        <f t="shared" si="218"/>
        <v>75774</v>
      </c>
      <c r="P1716" s="2"/>
    </row>
    <row r="1717" spans="1:16" hidden="1" x14ac:dyDescent="0.2">
      <c r="A1717">
        <v>641</v>
      </c>
      <c r="B1717">
        <v>1968</v>
      </c>
      <c r="C1717" s="47">
        <f t="shared" ca="1" si="212"/>
        <v>56</v>
      </c>
      <c r="D1717" s="2" t="s">
        <v>23</v>
      </c>
      <c r="E1717" s="2" t="s">
        <v>36</v>
      </c>
      <c r="F1717" s="2" t="s">
        <v>819</v>
      </c>
      <c r="G1717" s="4" t="str">
        <f t="shared" si="219"/>
        <v>60,905.00</v>
      </c>
      <c r="H1717" s="32">
        <f t="shared" si="213"/>
        <v>60905</v>
      </c>
      <c r="I1717" s="2">
        <v>5577</v>
      </c>
      <c r="J1717" s="2">
        <f t="shared" si="214"/>
        <v>60905</v>
      </c>
      <c r="K1717" s="2">
        <f t="shared" si="215"/>
        <v>60905</v>
      </c>
      <c r="L1717" s="2">
        <f t="shared" si="216"/>
        <v>60905</v>
      </c>
      <c r="M1717" s="2">
        <f t="shared" si="217"/>
        <v>60905</v>
      </c>
      <c r="N1717" s="2">
        <f t="shared" si="218"/>
        <v>60905</v>
      </c>
      <c r="O1717" s="96">
        <f t="shared" si="218"/>
        <v>60905</v>
      </c>
      <c r="P1717" s="2"/>
    </row>
    <row r="1718" spans="1:16" hidden="1" x14ac:dyDescent="0.2">
      <c r="A1718">
        <v>954</v>
      </c>
      <c r="B1718">
        <v>1961</v>
      </c>
      <c r="C1718" s="47">
        <f t="shared" ca="1" si="212"/>
        <v>63</v>
      </c>
      <c r="D1718" s="2" t="s">
        <v>40</v>
      </c>
      <c r="E1718" s="2" t="s">
        <v>36</v>
      </c>
      <c r="F1718" s="2" t="s">
        <v>823</v>
      </c>
      <c r="G1718" s="4" t="str">
        <f t="shared" si="219"/>
        <v>70,123.00</v>
      </c>
      <c r="H1718" s="32">
        <f t="shared" si="213"/>
        <v>70123</v>
      </c>
      <c r="I1718" s="2">
        <v>641</v>
      </c>
      <c r="J1718" s="2">
        <f t="shared" si="214"/>
        <v>70123</v>
      </c>
      <c r="K1718" s="2">
        <f t="shared" si="215"/>
        <v>70123</v>
      </c>
      <c r="L1718" s="2">
        <f t="shared" si="216"/>
        <v>70123</v>
      </c>
      <c r="M1718" s="2">
        <f t="shared" si="217"/>
        <v>70123</v>
      </c>
      <c r="N1718" s="2">
        <f t="shared" si="218"/>
        <v>70123</v>
      </c>
      <c r="O1718" s="96">
        <f t="shared" si="218"/>
        <v>70123</v>
      </c>
      <c r="P1718" s="2"/>
    </row>
    <row r="1719" spans="1:16" hidden="1" x14ac:dyDescent="0.2">
      <c r="A1719">
        <v>1834</v>
      </c>
      <c r="B1719">
        <v>1979</v>
      </c>
      <c r="C1719" s="47">
        <f t="shared" ca="1" si="212"/>
        <v>45</v>
      </c>
      <c r="D1719" s="2" t="s">
        <v>40</v>
      </c>
      <c r="E1719" s="2" t="s">
        <v>36</v>
      </c>
      <c r="F1719" s="2" t="s">
        <v>826</v>
      </c>
      <c r="G1719" s="4" t="str">
        <f t="shared" si="219"/>
        <v>64,413.00</v>
      </c>
      <c r="H1719" s="32">
        <f t="shared" si="213"/>
        <v>64413</v>
      </c>
      <c r="I1719" s="2">
        <v>954</v>
      </c>
      <c r="J1719" s="2">
        <f t="shared" si="214"/>
        <v>64413</v>
      </c>
      <c r="K1719" s="2">
        <f t="shared" si="215"/>
        <v>64413</v>
      </c>
      <c r="L1719" s="2">
        <f t="shared" si="216"/>
        <v>64413</v>
      </c>
      <c r="M1719" s="2">
        <f t="shared" si="217"/>
        <v>64413</v>
      </c>
      <c r="N1719" s="2">
        <f t="shared" si="218"/>
        <v>64413</v>
      </c>
      <c r="O1719" s="96">
        <f t="shared" si="218"/>
        <v>64413</v>
      </c>
      <c r="P1719" s="2"/>
    </row>
    <row r="1720" spans="1:16" hidden="1" x14ac:dyDescent="0.2">
      <c r="A1720">
        <v>8789</v>
      </c>
      <c r="B1720">
        <v>1990</v>
      </c>
      <c r="C1720" s="47">
        <f t="shared" ca="1" si="212"/>
        <v>34</v>
      </c>
      <c r="D1720" s="2" t="s">
        <v>23</v>
      </c>
      <c r="E1720" s="2" t="s">
        <v>36</v>
      </c>
      <c r="F1720" s="2" t="s">
        <v>836</v>
      </c>
      <c r="G1720" s="4" t="str">
        <f t="shared" si="219"/>
        <v>72,025.00</v>
      </c>
      <c r="H1720" s="32">
        <f t="shared" si="213"/>
        <v>72025</v>
      </c>
      <c r="I1720" s="2">
        <v>1834</v>
      </c>
      <c r="J1720" s="2">
        <f t="shared" si="214"/>
        <v>72025</v>
      </c>
      <c r="K1720" s="2">
        <f t="shared" si="215"/>
        <v>72025</v>
      </c>
      <c r="L1720" s="2">
        <f t="shared" si="216"/>
        <v>72025</v>
      </c>
      <c r="M1720" s="2">
        <f t="shared" si="217"/>
        <v>72025</v>
      </c>
      <c r="N1720" s="2">
        <f t="shared" si="218"/>
        <v>72025</v>
      </c>
      <c r="O1720" s="96">
        <f t="shared" si="218"/>
        <v>72025</v>
      </c>
      <c r="P1720" s="2"/>
    </row>
    <row r="1721" spans="1:16" hidden="1" x14ac:dyDescent="0.2">
      <c r="A1721">
        <v>10584</v>
      </c>
      <c r="B1721">
        <v>1977</v>
      </c>
      <c r="C1721" s="47">
        <f t="shared" ca="1" si="212"/>
        <v>47</v>
      </c>
      <c r="D1721" s="2" t="s">
        <v>53</v>
      </c>
      <c r="E1721" s="2" t="s">
        <v>36</v>
      </c>
      <c r="F1721" s="2" t="s">
        <v>837</v>
      </c>
      <c r="G1721" s="4" t="str">
        <f t="shared" si="219"/>
        <v>30,538.00</v>
      </c>
      <c r="H1721" s="32">
        <f t="shared" si="213"/>
        <v>30538</v>
      </c>
      <c r="I1721" s="2">
        <v>8789</v>
      </c>
      <c r="J1721" s="2">
        <f t="shared" si="214"/>
        <v>30538</v>
      </c>
      <c r="K1721" s="2">
        <f t="shared" si="215"/>
        <v>30538</v>
      </c>
      <c r="L1721" s="2">
        <f t="shared" si="216"/>
        <v>30538</v>
      </c>
      <c r="M1721" s="2">
        <f t="shared" si="217"/>
        <v>30538</v>
      </c>
      <c r="N1721" s="2">
        <f t="shared" si="218"/>
        <v>30538</v>
      </c>
      <c r="O1721" s="96">
        <f t="shared" si="218"/>
        <v>30538</v>
      </c>
      <c r="P1721" s="2"/>
    </row>
    <row r="1722" spans="1:16" hidden="1" x14ac:dyDescent="0.2">
      <c r="A1722">
        <v>2337</v>
      </c>
      <c r="B1722">
        <v>1972</v>
      </c>
      <c r="C1722" s="47">
        <f t="shared" ca="1" si="212"/>
        <v>52</v>
      </c>
      <c r="D1722" s="2" t="s">
        <v>53</v>
      </c>
      <c r="E1722" s="2" t="s">
        <v>36</v>
      </c>
      <c r="F1722" s="2" t="s">
        <v>843</v>
      </c>
      <c r="G1722" s="4" t="str">
        <f t="shared" si="219"/>
        <v>60,033.00</v>
      </c>
      <c r="H1722" s="32">
        <f t="shared" si="213"/>
        <v>60033</v>
      </c>
      <c r="I1722" s="2">
        <v>10584</v>
      </c>
      <c r="J1722" s="2">
        <f t="shared" si="214"/>
        <v>60033</v>
      </c>
      <c r="K1722" s="2">
        <f t="shared" si="215"/>
        <v>60033</v>
      </c>
      <c r="L1722" s="2">
        <f t="shared" si="216"/>
        <v>60033</v>
      </c>
      <c r="M1722" s="2">
        <f t="shared" si="217"/>
        <v>60033</v>
      </c>
      <c r="N1722" s="2">
        <f t="shared" si="218"/>
        <v>60033</v>
      </c>
      <c r="O1722" s="96">
        <f t="shared" si="218"/>
        <v>60033</v>
      </c>
      <c r="P1722" s="2"/>
    </row>
    <row r="1723" spans="1:16" hidden="1" x14ac:dyDescent="0.2">
      <c r="A1723">
        <v>6071</v>
      </c>
      <c r="B1723">
        <v>1990</v>
      </c>
      <c r="C1723" s="47">
        <f t="shared" ca="1" si="212"/>
        <v>34</v>
      </c>
      <c r="D1723" s="2" t="s">
        <v>23</v>
      </c>
      <c r="E1723" s="2" t="s">
        <v>36</v>
      </c>
      <c r="F1723" s="2" t="s">
        <v>852</v>
      </c>
      <c r="G1723" s="4" t="str">
        <f t="shared" si="219"/>
        <v>66,886.00</v>
      </c>
      <c r="H1723" s="32">
        <f t="shared" si="213"/>
        <v>66886</v>
      </c>
      <c r="I1723" s="2">
        <v>2337</v>
      </c>
      <c r="J1723" s="2">
        <f t="shared" si="214"/>
        <v>66886</v>
      </c>
      <c r="K1723" s="2">
        <f t="shared" si="215"/>
        <v>66886</v>
      </c>
      <c r="L1723" s="2">
        <f t="shared" si="216"/>
        <v>66886</v>
      </c>
      <c r="M1723" s="2">
        <f t="shared" si="217"/>
        <v>66886</v>
      </c>
      <c r="N1723" s="2">
        <f t="shared" si="218"/>
        <v>66886</v>
      </c>
      <c r="O1723" s="96">
        <f t="shared" si="218"/>
        <v>66886</v>
      </c>
      <c r="P1723" s="2"/>
    </row>
    <row r="1724" spans="1:16" hidden="1" x14ac:dyDescent="0.2">
      <c r="A1724">
        <v>295</v>
      </c>
      <c r="B1724">
        <v>1990</v>
      </c>
      <c r="C1724" s="47">
        <f t="shared" ca="1" si="212"/>
        <v>34</v>
      </c>
      <c r="D1724" s="2" t="s">
        <v>43</v>
      </c>
      <c r="E1724" s="2" t="s">
        <v>36</v>
      </c>
      <c r="F1724" s="2" t="s">
        <v>860</v>
      </c>
      <c r="G1724" s="4" t="str">
        <f t="shared" si="219"/>
        <v>63,855.00</v>
      </c>
      <c r="H1724" s="32">
        <f t="shared" si="213"/>
        <v>63855</v>
      </c>
      <c r="I1724" s="2">
        <v>6071</v>
      </c>
      <c r="J1724" s="2">
        <f t="shared" si="214"/>
        <v>63855</v>
      </c>
      <c r="K1724" s="2">
        <f t="shared" si="215"/>
        <v>63855</v>
      </c>
      <c r="L1724" s="2">
        <f t="shared" si="216"/>
        <v>63855</v>
      </c>
      <c r="M1724" s="2">
        <f t="shared" si="217"/>
        <v>63855</v>
      </c>
      <c r="N1724" s="2">
        <f t="shared" si="218"/>
        <v>63855</v>
      </c>
      <c r="O1724" s="96">
        <f t="shared" si="218"/>
        <v>63855</v>
      </c>
      <c r="P1724" s="2"/>
    </row>
    <row r="1725" spans="1:16" hidden="1" x14ac:dyDescent="0.2">
      <c r="A1725">
        <v>10203</v>
      </c>
      <c r="B1725">
        <v>1991</v>
      </c>
      <c r="C1725" s="47">
        <f t="shared" ca="1" si="212"/>
        <v>33</v>
      </c>
      <c r="D1725" s="2" t="s">
        <v>43</v>
      </c>
      <c r="E1725" s="2" t="s">
        <v>36</v>
      </c>
      <c r="F1725" s="2" t="s">
        <v>862</v>
      </c>
      <c r="G1725" s="4" t="str">
        <f t="shared" si="219"/>
        <v>46,344.00</v>
      </c>
      <c r="H1725" s="32">
        <f t="shared" si="213"/>
        <v>46344</v>
      </c>
      <c r="I1725" s="2">
        <v>295</v>
      </c>
      <c r="J1725" s="2">
        <f t="shared" si="214"/>
        <v>46344</v>
      </c>
      <c r="K1725" s="2">
        <f t="shared" si="215"/>
        <v>46344</v>
      </c>
      <c r="L1725" s="2">
        <f t="shared" si="216"/>
        <v>46344</v>
      </c>
      <c r="M1725" s="2">
        <f t="shared" si="217"/>
        <v>46344</v>
      </c>
      <c r="N1725" s="2">
        <f t="shared" si="218"/>
        <v>46344</v>
      </c>
      <c r="O1725" s="96">
        <f t="shared" si="218"/>
        <v>46344</v>
      </c>
      <c r="P1725" s="2"/>
    </row>
    <row r="1726" spans="1:16" hidden="1" x14ac:dyDescent="0.2">
      <c r="A1726">
        <v>3968</v>
      </c>
      <c r="B1726">
        <v>1971</v>
      </c>
      <c r="C1726" s="47">
        <f t="shared" ca="1" si="212"/>
        <v>53</v>
      </c>
      <c r="D1726" s="2" t="s">
        <v>23</v>
      </c>
      <c r="E1726" s="2" t="s">
        <v>36</v>
      </c>
      <c r="F1726" s="2" t="s">
        <v>866</v>
      </c>
      <c r="G1726" s="4" t="str">
        <f t="shared" si="219"/>
        <v>70,971.00</v>
      </c>
      <c r="H1726" s="32">
        <f t="shared" si="213"/>
        <v>70971</v>
      </c>
      <c r="I1726" s="2">
        <v>10203</v>
      </c>
      <c r="J1726" s="2">
        <f t="shared" si="214"/>
        <v>70971</v>
      </c>
      <c r="K1726" s="2">
        <f t="shared" si="215"/>
        <v>70971</v>
      </c>
      <c r="L1726" s="2">
        <f t="shared" si="216"/>
        <v>70971</v>
      </c>
      <c r="M1726" s="2">
        <f t="shared" si="217"/>
        <v>70971</v>
      </c>
      <c r="N1726" s="2">
        <f t="shared" si="218"/>
        <v>70971</v>
      </c>
      <c r="O1726" s="96">
        <f t="shared" si="218"/>
        <v>70971</v>
      </c>
      <c r="P1726" s="2"/>
    </row>
    <row r="1727" spans="1:16" hidden="1" x14ac:dyDescent="0.2">
      <c r="A1727">
        <v>4037</v>
      </c>
      <c r="B1727">
        <v>1977</v>
      </c>
      <c r="C1727" s="47">
        <f t="shared" ca="1" si="212"/>
        <v>47</v>
      </c>
      <c r="D1727" s="2" t="s">
        <v>53</v>
      </c>
      <c r="E1727" s="2" t="s">
        <v>36</v>
      </c>
      <c r="F1727" s="2" t="s">
        <v>872</v>
      </c>
      <c r="G1727" s="4" t="str">
        <f t="shared" si="219"/>
        <v>70,545.00</v>
      </c>
      <c r="H1727" s="32">
        <f t="shared" si="213"/>
        <v>70545</v>
      </c>
      <c r="I1727" s="2">
        <v>3968</v>
      </c>
      <c r="J1727" s="2">
        <f t="shared" si="214"/>
        <v>70545</v>
      </c>
      <c r="K1727" s="2">
        <f t="shared" si="215"/>
        <v>70545</v>
      </c>
      <c r="L1727" s="2">
        <f t="shared" si="216"/>
        <v>70545</v>
      </c>
      <c r="M1727" s="2">
        <f t="shared" si="217"/>
        <v>70545</v>
      </c>
      <c r="N1727" s="2">
        <f t="shared" si="218"/>
        <v>70545</v>
      </c>
      <c r="O1727" s="96">
        <f t="shared" si="218"/>
        <v>70545</v>
      </c>
      <c r="P1727" s="2"/>
    </row>
    <row r="1728" spans="1:16" hidden="1" x14ac:dyDescent="0.2">
      <c r="A1728">
        <v>6932</v>
      </c>
      <c r="B1728">
        <v>1942</v>
      </c>
      <c r="C1728" s="47">
        <f t="shared" ca="1" si="212"/>
        <v>82</v>
      </c>
      <c r="D1728" s="2" t="s">
        <v>53</v>
      </c>
      <c r="E1728" s="2" t="s">
        <v>36</v>
      </c>
      <c r="F1728" s="2" t="s">
        <v>874</v>
      </c>
      <c r="G1728" s="4" t="str">
        <f t="shared" si="219"/>
        <v>77,882.00</v>
      </c>
      <c r="H1728" s="32">
        <f t="shared" si="213"/>
        <v>77882</v>
      </c>
      <c r="I1728" s="2">
        <v>4037</v>
      </c>
      <c r="J1728" s="2">
        <f t="shared" si="214"/>
        <v>77882</v>
      </c>
      <c r="K1728" s="2">
        <f t="shared" si="215"/>
        <v>77882</v>
      </c>
      <c r="L1728" s="2">
        <f t="shared" si="216"/>
        <v>77882</v>
      </c>
      <c r="M1728" s="2">
        <f t="shared" si="217"/>
        <v>77882</v>
      </c>
      <c r="N1728" s="2">
        <f t="shared" si="218"/>
        <v>77882</v>
      </c>
      <c r="O1728" s="96">
        <f t="shared" si="218"/>
        <v>77882</v>
      </c>
      <c r="P1728" s="2"/>
    </row>
    <row r="1729" spans="1:16" hidden="1" x14ac:dyDescent="0.2">
      <c r="A1729">
        <v>10159</v>
      </c>
      <c r="B1729">
        <v>1971</v>
      </c>
      <c r="C1729" s="47">
        <f t="shared" ca="1" si="212"/>
        <v>53</v>
      </c>
      <c r="D1729" s="2" t="s">
        <v>23</v>
      </c>
      <c r="E1729" s="2" t="s">
        <v>36</v>
      </c>
      <c r="F1729" s="2" t="s">
        <v>875</v>
      </c>
      <c r="G1729" s="4" t="str">
        <f t="shared" si="219"/>
        <v>78,468.00</v>
      </c>
      <c r="H1729" s="32">
        <f t="shared" si="213"/>
        <v>78468</v>
      </c>
      <c r="I1729" s="2">
        <v>6932</v>
      </c>
      <c r="J1729" s="2">
        <f t="shared" si="214"/>
        <v>78468</v>
      </c>
      <c r="K1729" s="2">
        <f t="shared" si="215"/>
        <v>78468</v>
      </c>
      <c r="L1729" s="2">
        <f t="shared" si="216"/>
        <v>78468</v>
      </c>
      <c r="M1729" s="2">
        <f t="shared" si="217"/>
        <v>78468</v>
      </c>
      <c r="N1729" s="2">
        <f t="shared" si="218"/>
        <v>78468</v>
      </c>
      <c r="O1729" s="96">
        <f t="shared" si="218"/>
        <v>78468</v>
      </c>
      <c r="P1729" s="2"/>
    </row>
    <row r="1730" spans="1:16" hidden="1" x14ac:dyDescent="0.2">
      <c r="A1730">
        <v>1177</v>
      </c>
      <c r="B1730">
        <v>1967</v>
      </c>
      <c r="C1730" s="47">
        <f t="shared" ca="1" si="212"/>
        <v>57</v>
      </c>
      <c r="D1730" s="2" t="s">
        <v>23</v>
      </c>
      <c r="E1730" s="2" t="s">
        <v>36</v>
      </c>
      <c r="F1730" s="2" t="s">
        <v>876</v>
      </c>
      <c r="G1730" s="4" t="str">
        <f t="shared" si="219"/>
        <v>77,226.00</v>
      </c>
      <c r="H1730" s="32">
        <f t="shared" si="213"/>
        <v>77226</v>
      </c>
      <c r="I1730" s="2">
        <v>10159</v>
      </c>
      <c r="J1730" s="2">
        <f t="shared" si="214"/>
        <v>77226</v>
      </c>
      <c r="K1730" s="2">
        <f t="shared" si="215"/>
        <v>77226</v>
      </c>
      <c r="L1730" s="2">
        <f t="shared" si="216"/>
        <v>77226</v>
      </c>
      <c r="M1730" s="2">
        <f t="shared" si="217"/>
        <v>77226</v>
      </c>
      <c r="N1730" s="2">
        <f t="shared" si="218"/>
        <v>77226</v>
      </c>
      <c r="O1730" s="96">
        <f t="shared" si="218"/>
        <v>77226</v>
      </c>
      <c r="P1730" s="2"/>
    </row>
    <row r="1731" spans="1:16" hidden="1" x14ac:dyDescent="0.2">
      <c r="A1731">
        <v>9426</v>
      </c>
      <c r="B1731">
        <v>1965</v>
      </c>
      <c r="C1731" s="47">
        <f t="shared" ca="1" si="212"/>
        <v>59</v>
      </c>
      <c r="D1731" s="2" t="s">
        <v>23</v>
      </c>
      <c r="E1731" s="2" t="s">
        <v>36</v>
      </c>
      <c r="F1731" s="2" t="s">
        <v>879</v>
      </c>
      <c r="G1731" s="4" t="str">
        <f t="shared" si="219"/>
        <v>70,666.00</v>
      </c>
      <c r="H1731" s="32">
        <f t="shared" si="213"/>
        <v>70666</v>
      </c>
      <c r="I1731" s="2">
        <v>1177</v>
      </c>
      <c r="J1731" s="2">
        <f t="shared" si="214"/>
        <v>70666</v>
      </c>
      <c r="K1731" s="2">
        <f t="shared" si="215"/>
        <v>70666</v>
      </c>
      <c r="L1731" s="2">
        <f t="shared" si="216"/>
        <v>70666</v>
      </c>
      <c r="M1731" s="2">
        <f t="shared" si="217"/>
        <v>70666</v>
      </c>
      <c r="N1731" s="2">
        <f t="shared" si="218"/>
        <v>70666</v>
      </c>
      <c r="O1731" s="96">
        <f t="shared" si="218"/>
        <v>70666</v>
      </c>
      <c r="P1731" s="2"/>
    </row>
    <row r="1732" spans="1:16" hidden="1" x14ac:dyDescent="0.2">
      <c r="A1732" s="6">
        <v>10637</v>
      </c>
      <c r="B1732" s="6">
        <v>1965</v>
      </c>
      <c r="C1732" s="48">
        <f t="shared" ref="C1732:C1795" ca="1" si="220">(YEAR(NOW())-B1732)</f>
        <v>59</v>
      </c>
      <c r="D1732" s="5" t="s">
        <v>118</v>
      </c>
      <c r="E1732" s="5" t="s">
        <v>36</v>
      </c>
      <c r="F1732" s="5" t="s">
        <v>881</v>
      </c>
      <c r="G1732" s="45" t="str">
        <f t="shared" si="219"/>
        <v>13,084.00</v>
      </c>
      <c r="H1732" s="46">
        <f t="shared" ref="H1732:H1795" si="221">VALUE(G1732)</f>
        <v>13084</v>
      </c>
      <c r="I1732" s="2">
        <v>9426</v>
      </c>
      <c r="J1732" s="2">
        <f t="shared" ref="J1732:J1795" si="222">IF(AND($D1732="Basic",$H1732&lt;10000),$V$29,$H1732)</f>
        <v>13084</v>
      </c>
      <c r="K1732" s="2">
        <f t="shared" ref="K1732:K1795" si="223">IF(AND($D1732="Graduation",J1732&lt;10000),$V$30,J1732)</f>
        <v>13084</v>
      </c>
      <c r="L1732" s="2">
        <f t="shared" ref="L1732:L1795" si="224">IF(AND($D1732="2n Cycle",K1732&lt;10000),$V$31,K1732)</f>
        <v>13084</v>
      </c>
      <c r="M1732" s="2">
        <f t="shared" ref="M1732:M1795" si="225">IF(AND($D1732="Master",L1732&lt;10000),$V$32,L1732)</f>
        <v>13084</v>
      </c>
      <c r="N1732" s="2">
        <f t="shared" ref="N1732:O1795" si="226">IF(AND($D1732="PhD",M1732&lt;10000),$V$33,M1732)</f>
        <v>13084</v>
      </c>
      <c r="O1732" s="96">
        <f t="shared" si="226"/>
        <v>13084</v>
      </c>
      <c r="P1732" s="2"/>
    </row>
    <row r="1733" spans="1:16" hidden="1" x14ac:dyDescent="0.2">
      <c r="A1733">
        <v>10826</v>
      </c>
      <c r="B1733">
        <v>1960</v>
      </c>
      <c r="C1733" s="47">
        <f t="shared" ca="1" si="220"/>
        <v>64</v>
      </c>
      <c r="D1733" s="2" t="s">
        <v>40</v>
      </c>
      <c r="E1733" s="2" t="s">
        <v>36</v>
      </c>
      <c r="F1733" s="2" t="s">
        <v>888</v>
      </c>
      <c r="G1733" s="4" t="str">
        <f t="shared" ref="G1733:G1796" si="227">REPLACE(F1733,1,1,"")</f>
        <v>57,906.00</v>
      </c>
      <c r="H1733" s="32">
        <f t="shared" si="221"/>
        <v>57906</v>
      </c>
      <c r="I1733" s="2">
        <v>10637</v>
      </c>
      <c r="J1733" s="2">
        <f t="shared" si="222"/>
        <v>57906</v>
      </c>
      <c r="K1733" s="2">
        <f t="shared" si="223"/>
        <v>57906</v>
      </c>
      <c r="L1733" s="2">
        <f t="shared" si="224"/>
        <v>57906</v>
      </c>
      <c r="M1733" s="2">
        <f t="shared" si="225"/>
        <v>57906</v>
      </c>
      <c r="N1733" s="2">
        <f t="shared" si="226"/>
        <v>57906</v>
      </c>
      <c r="O1733" s="96">
        <f t="shared" si="226"/>
        <v>57906</v>
      </c>
      <c r="P1733" s="2"/>
    </row>
    <row r="1734" spans="1:16" hidden="1" x14ac:dyDescent="0.2">
      <c r="A1734">
        <v>4086</v>
      </c>
      <c r="B1734">
        <v>1960</v>
      </c>
      <c r="C1734" s="47">
        <f t="shared" ca="1" si="220"/>
        <v>64</v>
      </c>
      <c r="D1734" s="2" t="s">
        <v>23</v>
      </c>
      <c r="E1734" s="2" t="s">
        <v>36</v>
      </c>
      <c r="F1734" s="2" t="s">
        <v>889</v>
      </c>
      <c r="G1734" s="4" t="str">
        <f t="shared" si="227"/>
        <v>71,853.00</v>
      </c>
      <c r="H1734" s="32">
        <f t="shared" si="221"/>
        <v>71853</v>
      </c>
      <c r="I1734" s="2">
        <v>10826</v>
      </c>
      <c r="J1734" s="2">
        <f t="shared" si="222"/>
        <v>71853</v>
      </c>
      <c r="K1734" s="2">
        <f t="shared" si="223"/>
        <v>71853</v>
      </c>
      <c r="L1734" s="2">
        <f t="shared" si="224"/>
        <v>71853</v>
      </c>
      <c r="M1734" s="2">
        <f t="shared" si="225"/>
        <v>71853</v>
      </c>
      <c r="N1734" s="2">
        <f t="shared" si="226"/>
        <v>71853</v>
      </c>
      <c r="O1734" s="96">
        <f t="shared" si="226"/>
        <v>71853</v>
      </c>
      <c r="P1734" s="2"/>
    </row>
    <row r="1735" spans="1:16" hidden="1" x14ac:dyDescent="0.2">
      <c r="A1735">
        <v>10304</v>
      </c>
      <c r="B1735">
        <v>1960</v>
      </c>
      <c r="C1735" s="47">
        <f t="shared" ca="1" si="220"/>
        <v>64</v>
      </c>
      <c r="D1735" s="2" t="s">
        <v>23</v>
      </c>
      <c r="E1735" s="2" t="s">
        <v>36</v>
      </c>
      <c r="F1735" s="2" t="s">
        <v>889</v>
      </c>
      <c r="G1735" s="4" t="str">
        <f t="shared" si="227"/>
        <v>71,853.00</v>
      </c>
      <c r="H1735" s="32">
        <f t="shared" si="221"/>
        <v>71853</v>
      </c>
      <c r="I1735" s="2">
        <v>4086</v>
      </c>
      <c r="J1735" s="2">
        <f t="shared" si="222"/>
        <v>71853</v>
      </c>
      <c r="K1735" s="2">
        <f t="shared" si="223"/>
        <v>71853</v>
      </c>
      <c r="L1735" s="2">
        <f t="shared" si="224"/>
        <v>71853</v>
      </c>
      <c r="M1735" s="2">
        <f t="shared" si="225"/>
        <v>71853</v>
      </c>
      <c r="N1735" s="2">
        <f t="shared" si="226"/>
        <v>71853</v>
      </c>
      <c r="O1735" s="96">
        <f t="shared" si="226"/>
        <v>71853</v>
      </c>
      <c r="P1735" s="2"/>
    </row>
    <row r="1736" spans="1:16" hidden="1" x14ac:dyDescent="0.2">
      <c r="A1736">
        <v>7998</v>
      </c>
      <c r="B1736">
        <v>1959</v>
      </c>
      <c r="C1736" s="47">
        <f t="shared" ca="1" si="220"/>
        <v>65</v>
      </c>
      <c r="D1736" s="2" t="s">
        <v>23</v>
      </c>
      <c r="E1736" s="2" t="s">
        <v>36</v>
      </c>
      <c r="F1736" s="2" t="s">
        <v>891</v>
      </c>
      <c r="G1736" s="4" t="str">
        <f t="shared" si="227"/>
        <v>30,507.00</v>
      </c>
      <c r="H1736" s="32">
        <f t="shared" si="221"/>
        <v>30507</v>
      </c>
      <c r="I1736" s="2">
        <v>10304</v>
      </c>
      <c r="J1736" s="2">
        <f t="shared" si="222"/>
        <v>30507</v>
      </c>
      <c r="K1736" s="2">
        <f t="shared" si="223"/>
        <v>30507</v>
      </c>
      <c r="L1736" s="2">
        <f t="shared" si="224"/>
        <v>30507</v>
      </c>
      <c r="M1736" s="2">
        <f t="shared" si="225"/>
        <v>30507</v>
      </c>
      <c r="N1736" s="2">
        <f t="shared" si="226"/>
        <v>30507</v>
      </c>
      <c r="O1736" s="96">
        <f t="shared" si="226"/>
        <v>30507</v>
      </c>
      <c r="P1736" s="2"/>
    </row>
    <row r="1737" spans="1:16" hidden="1" x14ac:dyDescent="0.2">
      <c r="A1737">
        <v>10992</v>
      </c>
      <c r="B1737">
        <v>1968</v>
      </c>
      <c r="C1737" s="47">
        <f t="shared" ca="1" si="220"/>
        <v>56</v>
      </c>
      <c r="D1737" s="2" t="s">
        <v>23</v>
      </c>
      <c r="E1737" s="2" t="s">
        <v>36</v>
      </c>
      <c r="F1737" s="2" t="s">
        <v>892</v>
      </c>
      <c r="G1737" s="4" t="str">
        <f t="shared" si="227"/>
        <v>67,419.00</v>
      </c>
      <c r="H1737" s="32">
        <f t="shared" si="221"/>
        <v>67419</v>
      </c>
      <c r="I1737" s="2">
        <v>7998</v>
      </c>
      <c r="J1737" s="2">
        <f t="shared" si="222"/>
        <v>67419</v>
      </c>
      <c r="K1737" s="2">
        <f t="shared" si="223"/>
        <v>67419</v>
      </c>
      <c r="L1737" s="2">
        <f t="shared" si="224"/>
        <v>67419</v>
      </c>
      <c r="M1737" s="2">
        <f t="shared" si="225"/>
        <v>67419</v>
      </c>
      <c r="N1737" s="2">
        <f t="shared" si="226"/>
        <v>67419</v>
      </c>
      <c r="O1737" s="96">
        <f t="shared" si="226"/>
        <v>67419</v>
      </c>
      <c r="P1737" s="2"/>
    </row>
    <row r="1738" spans="1:16" hidden="1" x14ac:dyDescent="0.2">
      <c r="A1738">
        <v>6383</v>
      </c>
      <c r="B1738">
        <v>1972</v>
      </c>
      <c r="C1738" s="47">
        <f t="shared" ca="1" si="220"/>
        <v>52</v>
      </c>
      <c r="D1738" s="2" t="s">
        <v>43</v>
      </c>
      <c r="E1738" s="2" t="s">
        <v>36</v>
      </c>
      <c r="F1738" s="2" t="s">
        <v>902</v>
      </c>
      <c r="G1738" s="4" t="str">
        <f t="shared" si="227"/>
        <v>82,326.00</v>
      </c>
      <c r="H1738" s="32">
        <f t="shared" si="221"/>
        <v>82326</v>
      </c>
      <c r="I1738" s="2">
        <v>10992</v>
      </c>
      <c r="J1738" s="2">
        <f t="shared" si="222"/>
        <v>82326</v>
      </c>
      <c r="K1738" s="2">
        <f t="shared" si="223"/>
        <v>82326</v>
      </c>
      <c r="L1738" s="2">
        <f t="shared" si="224"/>
        <v>82326</v>
      </c>
      <c r="M1738" s="2">
        <f t="shared" si="225"/>
        <v>82326</v>
      </c>
      <c r="N1738" s="2">
        <f t="shared" si="226"/>
        <v>82326</v>
      </c>
      <c r="O1738" s="96">
        <f t="shared" si="226"/>
        <v>82326</v>
      </c>
      <c r="P1738" s="2"/>
    </row>
    <row r="1739" spans="1:16" hidden="1" x14ac:dyDescent="0.2">
      <c r="A1739">
        <v>10536</v>
      </c>
      <c r="B1739">
        <v>1972</v>
      </c>
      <c r="C1739" s="47">
        <f t="shared" ca="1" si="220"/>
        <v>52</v>
      </c>
      <c r="D1739" s="2" t="s">
        <v>40</v>
      </c>
      <c r="E1739" s="2" t="s">
        <v>36</v>
      </c>
      <c r="F1739" s="2" t="s">
        <v>913</v>
      </c>
      <c r="G1739" s="4" t="str">
        <f t="shared" si="227"/>
        <v>63,516.00</v>
      </c>
      <c r="H1739" s="32">
        <f t="shared" si="221"/>
        <v>63516</v>
      </c>
      <c r="I1739" s="2">
        <v>6383</v>
      </c>
      <c r="J1739" s="2">
        <f t="shared" si="222"/>
        <v>63516</v>
      </c>
      <c r="K1739" s="2">
        <f t="shared" si="223"/>
        <v>63516</v>
      </c>
      <c r="L1739" s="2">
        <f t="shared" si="224"/>
        <v>63516</v>
      </c>
      <c r="M1739" s="2">
        <f t="shared" si="225"/>
        <v>63516</v>
      </c>
      <c r="N1739" s="2">
        <f t="shared" si="226"/>
        <v>63516</v>
      </c>
      <c r="O1739" s="96">
        <f t="shared" si="226"/>
        <v>63516</v>
      </c>
      <c r="P1739" s="2"/>
    </row>
    <row r="1740" spans="1:16" hidden="1" x14ac:dyDescent="0.2">
      <c r="A1740">
        <v>6036</v>
      </c>
      <c r="B1740">
        <v>1960</v>
      </c>
      <c r="C1740" s="47">
        <f t="shared" ca="1" si="220"/>
        <v>64</v>
      </c>
      <c r="D1740" s="2" t="s">
        <v>53</v>
      </c>
      <c r="E1740" s="2" t="s">
        <v>36</v>
      </c>
      <c r="F1740" s="2" t="s">
        <v>916</v>
      </c>
      <c r="G1740" s="4" t="str">
        <f t="shared" si="227"/>
        <v>22,669.00</v>
      </c>
      <c r="H1740" s="32">
        <f t="shared" si="221"/>
        <v>22669</v>
      </c>
      <c r="I1740" s="2">
        <v>10536</v>
      </c>
      <c r="J1740" s="2">
        <f t="shared" si="222"/>
        <v>22669</v>
      </c>
      <c r="K1740" s="2">
        <f t="shared" si="223"/>
        <v>22669</v>
      </c>
      <c r="L1740" s="2">
        <f t="shared" si="224"/>
        <v>22669</v>
      </c>
      <c r="M1740" s="2">
        <f t="shared" si="225"/>
        <v>22669</v>
      </c>
      <c r="N1740" s="2">
        <f t="shared" si="226"/>
        <v>22669</v>
      </c>
      <c r="O1740" s="96">
        <f t="shared" si="226"/>
        <v>22669</v>
      </c>
      <c r="P1740" s="2"/>
    </row>
    <row r="1741" spans="1:16" hidden="1" x14ac:dyDescent="0.2">
      <c r="A1741">
        <v>11092</v>
      </c>
      <c r="B1741">
        <v>1962</v>
      </c>
      <c r="C1741" s="47">
        <f t="shared" ca="1" si="220"/>
        <v>62</v>
      </c>
      <c r="D1741" s="2" t="s">
        <v>23</v>
      </c>
      <c r="E1741" s="2" t="s">
        <v>36</v>
      </c>
      <c r="F1741" s="2" t="s">
        <v>930</v>
      </c>
      <c r="G1741" s="4" t="str">
        <f t="shared" si="227"/>
        <v>77,568.00</v>
      </c>
      <c r="H1741" s="32">
        <f t="shared" si="221"/>
        <v>77568</v>
      </c>
      <c r="I1741" s="2">
        <v>6036</v>
      </c>
      <c r="J1741" s="2">
        <f t="shared" si="222"/>
        <v>77568</v>
      </c>
      <c r="K1741" s="2">
        <f t="shared" si="223"/>
        <v>77568</v>
      </c>
      <c r="L1741" s="2">
        <f t="shared" si="224"/>
        <v>77568</v>
      </c>
      <c r="M1741" s="2">
        <f t="shared" si="225"/>
        <v>77568</v>
      </c>
      <c r="N1741" s="2">
        <f t="shared" si="226"/>
        <v>77568</v>
      </c>
      <c r="O1741" s="96">
        <f t="shared" si="226"/>
        <v>77568</v>
      </c>
      <c r="P1741" s="2"/>
    </row>
    <row r="1742" spans="1:16" hidden="1" x14ac:dyDescent="0.2">
      <c r="A1742">
        <v>538</v>
      </c>
      <c r="B1742">
        <v>1990</v>
      </c>
      <c r="C1742" s="47">
        <f t="shared" ca="1" si="220"/>
        <v>34</v>
      </c>
      <c r="D1742" s="2" t="s">
        <v>23</v>
      </c>
      <c r="E1742" s="2" t="s">
        <v>36</v>
      </c>
      <c r="F1742" s="2" t="s">
        <v>936</v>
      </c>
      <c r="G1742" s="4" t="str">
        <f t="shared" si="227"/>
        <v>71,322.00</v>
      </c>
      <c r="H1742" s="32">
        <f t="shared" si="221"/>
        <v>71322</v>
      </c>
      <c r="I1742" s="2">
        <v>11092</v>
      </c>
      <c r="J1742" s="2">
        <f t="shared" si="222"/>
        <v>71322</v>
      </c>
      <c r="K1742" s="2">
        <f t="shared" si="223"/>
        <v>71322</v>
      </c>
      <c r="L1742" s="2">
        <f t="shared" si="224"/>
        <v>71322</v>
      </c>
      <c r="M1742" s="2">
        <f t="shared" si="225"/>
        <v>71322</v>
      </c>
      <c r="N1742" s="2">
        <f t="shared" si="226"/>
        <v>71322</v>
      </c>
      <c r="O1742" s="96">
        <f t="shared" si="226"/>
        <v>71322</v>
      </c>
      <c r="P1742" s="2"/>
    </row>
    <row r="1743" spans="1:16" hidden="1" x14ac:dyDescent="0.2">
      <c r="A1743">
        <v>10022</v>
      </c>
      <c r="B1743">
        <v>1974</v>
      </c>
      <c r="C1743" s="47">
        <f t="shared" ca="1" si="220"/>
        <v>50</v>
      </c>
      <c r="D1743" s="2" t="s">
        <v>23</v>
      </c>
      <c r="E1743" s="2" t="s">
        <v>36</v>
      </c>
      <c r="F1743" s="2" t="s">
        <v>939</v>
      </c>
      <c r="G1743" s="4" t="str">
        <f t="shared" si="227"/>
        <v>34,633.00</v>
      </c>
      <c r="H1743" s="32">
        <f t="shared" si="221"/>
        <v>34633</v>
      </c>
      <c r="I1743" s="2">
        <v>538</v>
      </c>
      <c r="J1743" s="2">
        <f t="shared" si="222"/>
        <v>34633</v>
      </c>
      <c r="K1743" s="2">
        <f t="shared" si="223"/>
        <v>34633</v>
      </c>
      <c r="L1743" s="2">
        <f t="shared" si="224"/>
        <v>34633</v>
      </c>
      <c r="M1743" s="2">
        <f t="shared" si="225"/>
        <v>34633</v>
      </c>
      <c r="N1743" s="2">
        <f t="shared" si="226"/>
        <v>34633</v>
      </c>
      <c r="O1743" s="96">
        <f t="shared" si="226"/>
        <v>34633</v>
      </c>
      <c r="P1743" s="2"/>
    </row>
    <row r="1744" spans="1:16" hidden="1" x14ac:dyDescent="0.2">
      <c r="A1744">
        <v>10157</v>
      </c>
      <c r="B1744">
        <v>1966</v>
      </c>
      <c r="C1744" s="47">
        <f t="shared" ca="1" si="220"/>
        <v>58</v>
      </c>
      <c r="D1744" s="2" t="s">
        <v>23</v>
      </c>
      <c r="E1744" s="2" t="s">
        <v>36</v>
      </c>
      <c r="F1744" s="2" t="s">
        <v>940</v>
      </c>
      <c r="G1744" s="4" t="str">
        <f t="shared" si="227"/>
        <v>42,162.00</v>
      </c>
      <c r="H1744" s="32">
        <f t="shared" si="221"/>
        <v>42162</v>
      </c>
      <c r="I1744" s="2">
        <v>10022</v>
      </c>
      <c r="J1744" s="2">
        <f t="shared" si="222"/>
        <v>42162</v>
      </c>
      <c r="K1744" s="2">
        <f t="shared" si="223"/>
        <v>42162</v>
      </c>
      <c r="L1744" s="2">
        <f t="shared" si="224"/>
        <v>42162</v>
      </c>
      <c r="M1744" s="2">
        <f t="shared" si="225"/>
        <v>42162</v>
      </c>
      <c r="N1744" s="2">
        <f t="shared" si="226"/>
        <v>42162</v>
      </c>
      <c r="O1744" s="96">
        <f t="shared" si="226"/>
        <v>42162</v>
      </c>
      <c r="P1744" s="2"/>
    </row>
    <row r="1745" spans="1:16" hidden="1" x14ac:dyDescent="0.2">
      <c r="A1745">
        <v>3503</v>
      </c>
      <c r="B1745">
        <v>1951</v>
      </c>
      <c r="C1745" s="47">
        <f t="shared" ca="1" si="220"/>
        <v>73</v>
      </c>
      <c r="D1745" s="2" t="s">
        <v>40</v>
      </c>
      <c r="E1745" s="2" t="s">
        <v>36</v>
      </c>
      <c r="F1745" s="2" t="s">
        <v>942</v>
      </c>
      <c r="G1745" s="4" t="str">
        <f t="shared" si="227"/>
        <v>162,397.00</v>
      </c>
      <c r="H1745" s="32">
        <f t="shared" si="221"/>
        <v>162397</v>
      </c>
      <c r="I1745" s="2">
        <v>10157</v>
      </c>
      <c r="J1745" s="2">
        <f t="shared" si="222"/>
        <v>162397</v>
      </c>
      <c r="K1745" s="2">
        <f t="shared" si="223"/>
        <v>162397</v>
      </c>
      <c r="L1745" s="2">
        <f t="shared" si="224"/>
        <v>162397</v>
      </c>
      <c r="M1745" s="2">
        <f t="shared" si="225"/>
        <v>162397</v>
      </c>
      <c r="N1745" s="2">
        <f t="shared" si="226"/>
        <v>162397</v>
      </c>
      <c r="O1745" s="96">
        <f t="shared" si="226"/>
        <v>162397</v>
      </c>
      <c r="P1745" s="2"/>
    </row>
    <row r="1746" spans="1:16" hidden="1" x14ac:dyDescent="0.2">
      <c r="A1746">
        <v>146</v>
      </c>
      <c r="B1746">
        <v>1961</v>
      </c>
      <c r="C1746" s="47">
        <f t="shared" ca="1" si="220"/>
        <v>63</v>
      </c>
      <c r="D1746" s="2" t="s">
        <v>40</v>
      </c>
      <c r="E1746" s="2" t="s">
        <v>36</v>
      </c>
      <c r="F1746" s="2" t="s">
        <v>945</v>
      </c>
      <c r="G1746" s="4" t="str">
        <f t="shared" si="227"/>
        <v>44,953.00</v>
      </c>
      <c r="H1746" s="32">
        <f t="shared" si="221"/>
        <v>44953</v>
      </c>
      <c r="I1746" s="2">
        <v>3503</v>
      </c>
      <c r="J1746" s="2">
        <f t="shared" si="222"/>
        <v>44953</v>
      </c>
      <c r="K1746" s="2">
        <f t="shared" si="223"/>
        <v>44953</v>
      </c>
      <c r="L1746" s="2">
        <f t="shared" si="224"/>
        <v>44953</v>
      </c>
      <c r="M1746" s="2">
        <f t="shared" si="225"/>
        <v>44953</v>
      </c>
      <c r="N1746" s="2">
        <f t="shared" si="226"/>
        <v>44953</v>
      </c>
      <c r="O1746" s="96">
        <f t="shared" si="226"/>
        <v>44953</v>
      </c>
      <c r="P1746" s="2"/>
    </row>
    <row r="1747" spans="1:16" hidden="1" x14ac:dyDescent="0.2">
      <c r="A1747">
        <v>5538</v>
      </c>
      <c r="B1747">
        <v>1976</v>
      </c>
      <c r="C1747" s="47">
        <f t="shared" ca="1" si="220"/>
        <v>48</v>
      </c>
      <c r="D1747" s="2" t="s">
        <v>23</v>
      </c>
      <c r="E1747" s="2" t="s">
        <v>36</v>
      </c>
      <c r="F1747" s="2" t="s">
        <v>948</v>
      </c>
      <c r="G1747" s="4" t="str">
        <f t="shared" si="227"/>
        <v>40,548.00</v>
      </c>
      <c r="H1747" s="32">
        <f t="shared" si="221"/>
        <v>40548</v>
      </c>
      <c r="I1747" s="2">
        <v>146</v>
      </c>
      <c r="J1747" s="2">
        <f t="shared" si="222"/>
        <v>40548</v>
      </c>
      <c r="K1747" s="2">
        <f t="shared" si="223"/>
        <v>40548</v>
      </c>
      <c r="L1747" s="2">
        <f t="shared" si="224"/>
        <v>40548</v>
      </c>
      <c r="M1747" s="2">
        <f t="shared" si="225"/>
        <v>40548</v>
      </c>
      <c r="N1747" s="2">
        <f t="shared" si="226"/>
        <v>40548</v>
      </c>
      <c r="O1747" s="96">
        <f t="shared" si="226"/>
        <v>40548</v>
      </c>
      <c r="P1747" s="2"/>
    </row>
    <row r="1748" spans="1:16" hidden="1" x14ac:dyDescent="0.2">
      <c r="A1748">
        <v>3910</v>
      </c>
      <c r="B1748">
        <v>1976</v>
      </c>
      <c r="C1748" s="47">
        <f t="shared" ca="1" si="220"/>
        <v>48</v>
      </c>
      <c r="D1748" s="2" t="s">
        <v>43</v>
      </c>
      <c r="E1748" s="2" t="s">
        <v>36</v>
      </c>
      <c r="F1748" s="2" t="s">
        <v>953</v>
      </c>
      <c r="G1748" s="4" t="str">
        <f t="shared" si="227"/>
        <v>92,556.00</v>
      </c>
      <c r="H1748" s="32">
        <f t="shared" si="221"/>
        <v>92556</v>
      </c>
      <c r="I1748" s="2">
        <v>5538</v>
      </c>
      <c r="J1748" s="2">
        <f t="shared" si="222"/>
        <v>92556</v>
      </c>
      <c r="K1748" s="2">
        <f t="shared" si="223"/>
        <v>92556</v>
      </c>
      <c r="L1748" s="2">
        <f t="shared" si="224"/>
        <v>92556</v>
      </c>
      <c r="M1748" s="2">
        <f t="shared" si="225"/>
        <v>92556</v>
      </c>
      <c r="N1748" s="2">
        <f t="shared" si="226"/>
        <v>92556</v>
      </c>
      <c r="O1748" s="96">
        <f t="shared" si="226"/>
        <v>92556</v>
      </c>
      <c r="P1748" s="2"/>
    </row>
    <row r="1749" spans="1:16" hidden="1" x14ac:dyDescent="0.2">
      <c r="A1749">
        <v>4227</v>
      </c>
      <c r="B1749">
        <v>1969</v>
      </c>
      <c r="C1749" s="47">
        <f t="shared" ca="1" si="220"/>
        <v>55</v>
      </c>
      <c r="D1749" s="2" t="s">
        <v>43</v>
      </c>
      <c r="E1749" s="2" t="s">
        <v>36</v>
      </c>
      <c r="F1749" s="2" t="s">
        <v>958</v>
      </c>
      <c r="G1749" s="4" t="str">
        <f t="shared" si="227"/>
        <v>19,414.00</v>
      </c>
      <c r="H1749" s="32">
        <f t="shared" si="221"/>
        <v>19414</v>
      </c>
      <c r="I1749" s="2">
        <v>3910</v>
      </c>
      <c r="J1749" s="2">
        <f t="shared" si="222"/>
        <v>19414</v>
      </c>
      <c r="K1749" s="2">
        <f t="shared" si="223"/>
        <v>19414</v>
      </c>
      <c r="L1749" s="2">
        <f t="shared" si="224"/>
        <v>19414</v>
      </c>
      <c r="M1749" s="2">
        <f t="shared" si="225"/>
        <v>19414</v>
      </c>
      <c r="N1749" s="2">
        <f t="shared" si="226"/>
        <v>19414</v>
      </c>
      <c r="O1749" s="96">
        <f t="shared" si="226"/>
        <v>19414</v>
      </c>
      <c r="P1749" s="2"/>
    </row>
    <row r="1750" spans="1:16" hidden="1" x14ac:dyDescent="0.2">
      <c r="A1750">
        <v>6634</v>
      </c>
      <c r="B1750">
        <v>1980</v>
      </c>
      <c r="C1750" s="47">
        <f t="shared" ca="1" si="220"/>
        <v>44</v>
      </c>
      <c r="D1750" s="2" t="s">
        <v>43</v>
      </c>
      <c r="E1750" s="2" t="s">
        <v>36</v>
      </c>
      <c r="F1750" s="2" t="s">
        <v>961</v>
      </c>
      <c r="G1750" s="4" t="str">
        <f t="shared" si="227"/>
        <v>41,039.00</v>
      </c>
      <c r="H1750" s="32">
        <f t="shared" si="221"/>
        <v>41039</v>
      </c>
      <c r="I1750" s="2">
        <v>4227</v>
      </c>
      <c r="J1750" s="2">
        <f t="shared" si="222"/>
        <v>41039</v>
      </c>
      <c r="K1750" s="2">
        <f t="shared" si="223"/>
        <v>41039</v>
      </c>
      <c r="L1750" s="2">
        <f t="shared" si="224"/>
        <v>41039</v>
      </c>
      <c r="M1750" s="2">
        <f t="shared" si="225"/>
        <v>41039</v>
      </c>
      <c r="N1750" s="2">
        <f t="shared" si="226"/>
        <v>41039</v>
      </c>
      <c r="O1750" s="96">
        <f t="shared" si="226"/>
        <v>41039</v>
      </c>
      <c r="P1750" s="2"/>
    </row>
    <row r="1751" spans="1:16" hidden="1" x14ac:dyDescent="0.2">
      <c r="A1751">
        <v>8916</v>
      </c>
      <c r="B1751">
        <v>1976</v>
      </c>
      <c r="C1751" s="47">
        <f t="shared" ca="1" si="220"/>
        <v>48</v>
      </c>
      <c r="D1751" s="2" t="s">
        <v>23</v>
      </c>
      <c r="E1751" s="2" t="s">
        <v>36</v>
      </c>
      <c r="F1751" s="2" t="s">
        <v>962</v>
      </c>
      <c r="G1751" s="4" t="str">
        <f t="shared" si="227"/>
        <v>88,347.00</v>
      </c>
      <c r="H1751" s="32">
        <f t="shared" si="221"/>
        <v>88347</v>
      </c>
      <c r="I1751" s="2">
        <v>6634</v>
      </c>
      <c r="J1751" s="2">
        <f t="shared" si="222"/>
        <v>88347</v>
      </c>
      <c r="K1751" s="2">
        <f t="shared" si="223"/>
        <v>88347</v>
      </c>
      <c r="L1751" s="2">
        <f t="shared" si="224"/>
        <v>88347</v>
      </c>
      <c r="M1751" s="2">
        <f t="shared" si="225"/>
        <v>88347</v>
      </c>
      <c r="N1751" s="2">
        <f t="shared" si="226"/>
        <v>88347</v>
      </c>
      <c r="O1751" s="96">
        <f t="shared" si="226"/>
        <v>88347</v>
      </c>
      <c r="P1751" s="2"/>
    </row>
    <row r="1752" spans="1:16" hidden="1" x14ac:dyDescent="0.2">
      <c r="A1752">
        <v>6460</v>
      </c>
      <c r="B1752">
        <v>1983</v>
      </c>
      <c r="C1752" s="47">
        <f t="shared" ca="1" si="220"/>
        <v>41</v>
      </c>
      <c r="D1752" s="2" t="s">
        <v>23</v>
      </c>
      <c r="E1752" s="2" t="s">
        <v>36</v>
      </c>
      <c r="F1752" s="2" t="s">
        <v>968</v>
      </c>
      <c r="G1752" s="4" t="str">
        <f t="shared" si="227"/>
        <v>55,914.00</v>
      </c>
      <c r="H1752" s="32">
        <f t="shared" si="221"/>
        <v>55914</v>
      </c>
      <c r="I1752" s="2">
        <v>8916</v>
      </c>
      <c r="J1752" s="2">
        <f t="shared" si="222"/>
        <v>55914</v>
      </c>
      <c r="K1752" s="2">
        <f t="shared" si="223"/>
        <v>55914</v>
      </c>
      <c r="L1752" s="2">
        <f t="shared" si="224"/>
        <v>55914</v>
      </c>
      <c r="M1752" s="2">
        <f t="shared" si="225"/>
        <v>55914</v>
      </c>
      <c r="N1752" s="2">
        <f t="shared" si="226"/>
        <v>55914</v>
      </c>
      <c r="O1752" s="96">
        <f t="shared" si="226"/>
        <v>55914</v>
      </c>
      <c r="P1752" s="2"/>
    </row>
    <row r="1753" spans="1:16" hidden="1" x14ac:dyDescent="0.2">
      <c r="A1753">
        <v>5883</v>
      </c>
      <c r="B1753">
        <v>1973</v>
      </c>
      <c r="C1753" s="47">
        <f t="shared" ca="1" si="220"/>
        <v>51</v>
      </c>
      <c r="D1753" s="2" t="s">
        <v>23</v>
      </c>
      <c r="E1753" s="2" t="s">
        <v>36</v>
      </c>
      <c r="F1753" s="2" t="s">
        <v>969</v>
      </c>
      <c r="G1753" s="4" t="str">
        <f t="shared" si="227"/>
        <v>37,292.00</v>
      </c>
      <c r="H1753" s="32">
        <f t="shared" si="221"/>
        <v>37292</v>
      </c>
      <c r="I1753" s="2">
        <v>6460</v>
      </c>
      <c r="J1753" s="2">
        <f t="shared" si="222"/>
        <v>37292</v>
      </c>
      <c r="K1753" s="2">
        <f t="shared" si="223"/>
        <v>37292</v>
      </c>
      <c r="L1753" s="2">
        <f t="shared" si="224"/>
        <v>37292</v>
      </c>
      <c r="M1753" s="2">
        <f t="shared" si="225"/>
        <v>37292</v>
      </c>
      <c r="N1753" s="2">
        <f t="shared" si="226"/>
        <v>37292</v>
      </c>
      <c r="O1753" s="96">
        <f t="shared" si="226"/>
        <v>37292</v>
      </c>
      <c r="P1753" s="2"/>
    </row>
    <row r="1754" spans="1:16" hidden="1" x14ac:dyDescent="0.2">
      <c r="A1754">
        <v>10091</v>
      </c>
      <c r="B1754">
        <v>1957</v>
      </c>
      <c r="C1754" s="47">
        <f t="shared" ca="1" si="220"/>
        <v>67</v>
      </c>
      <c r="D1754" s="2" t="s">
        <v>53</v>
      </c>
      <c r="E1754" s="2" t="s">
        <v>36</v>
      </c>
      <c r="F1754" s="2" t="s">
        <v>982</v>
      </c>
      <c r="G1754" s="4" t="str">
        <f t="shared" si="227"/>
        <v>41,275.00</v>
      </c>
      <c r="H1754" s="32">
        <f t="shared" si="221"/>
        <v>41275</v>
      </c>
      <c r="I1754" s="2">
        <v>5883</v>
      </c>
      <c r="J1754" s="2">
        <f t="shared" si="222"/>
        <v>41275</v>
      </c>
      <c r="K1754" s="2">
        <f t="shared" si="223"/>
        <v>41275</v>
      </c>
      <c r="L1754" s="2">
        <f t="shared" si="224"/>
        <v>41275</v>
      </c>
      <c r="M1754" s="2">
        <f t="shared" si="225"/>
        <v>41275</v>
      </c>
      <c r="N1754" s="2">
        <f t="shared" si="226"/>
        <v>41275</v>
      </c>
      <c r="O1754" s="96">
        <f t="shared" si="226"/>
        <v>41275</v>
      </c>
      <c r="P1754" s="2"/>
    </row>
    <row r="1755" spans="1:16" hidden="1" x14ac:dyDescent="0.2">
      <c r="A1755">
        <v>697</v>
      </c>
      <c r="B1755">
        <v>1970</v>
      </c>
      <c r="C1755" s="47">
        <f t="shared" ca="1" si="220"/>
        <v>54</v>
      </c>
      <c r="D1755" s="2" t="s">
        <v>23</v>
      </c>
      <c r="E1755" s="2" t="s">
        <v>36</v>
      </c>
      <c r="F1755" s="2" t="s">
        <v>992</v>
      </c>
      <c r="G1755" s="4" t="str">
        <f t="shared" si="227"/>
        <v>48,070.00</v>
      </c>
      <c r="H1755" s="32">
        <f t="shared" si="221"/>
        <v>48070</v>
      </c>
      <c r="I1755" s="2">
        <v>10091</v>
      </c>
      <c r="J1755" s="2">
        <f t="shared" si="222"/>
        <v>48070</v>
      </c>
      <c r="K1755" s="2">
        <f t="shared" si="223"/>
        <v>48070</v>
      </c>
      <c r="L1755" s="2">
        <f t="shared" si="224"/>
        <v>48070</v>
      </c>
      <c r="M1755" s="2">
        <f t="shared" si="225"/>
        <v>48070</v>
      </c>
      <c r="N1755" s="2">
        <f t="shared" si="226"/>
        <v>48070</v>
      </c>
      <c r="O1755" s="96">
        <f t="shared" si="226"/>
        <v>48070</v>
      </c>
      <c r="P1755" s="2"/>
    </row>
    <row r="1756" spans="1:16" hidden="1" x14ac:dyDescent="0.2">
      <c r="A1756">
        <v>2607</v>
      </c>
      <c r="B1756">
        <v>1954</v>
      </c>
      <c r="C1756" s="47">
        <f t="shared" ca="1" si="220"/>
        <v>70</v>
      </c>
      <c r="D1756" s="2" t="s">
        <v>53</v>
      </c>
      <c r="E1756" s="2" t="s">
        <v>36</v>
      </c>
      <c r="F1756" s="2" t="s">
        <v>1007</v>
      </c>
      <c r="G1756" s="4" t="str">
        <f t="shared" si="227"/>
        <v>61,346.00</v>
      </c>
      <c r="H1756" s="32">
        <f t="shared" si="221"/>
        <v>61346</v>
      </c>
      <c r="I1756" s="2">
        <v>697</v>
      </c>
      <c r="J1756" s="2">
        <f t="shared" si="222"/>
        <v>61346</v>
      </c>
      <c r="K1756" s="2">
        <f t="shared" si="223"/>
        <v>61346</v>
      </c>
      <c r="L1756" s="2">
        <f t="shared" si="224"/>
        <v>61346</v>
      </c>
      <c r="M1756" s="2">
        <f t="shared" si="225"/>
        <v>61346</v>
      </c>
      <c r="N1756" s="2">
        <f t="shared" si="226"/>
        <v>61346</v>
      </c>
      <c r="O1756" s="96">
        <f t="shared" si="226"/>
        <v>61346</v>
      </c>
      <c r="P1756" s="2"/>
    </row>
    <row r="1757" spans="1:16" hidden="1" x14ac:dyDescent="0.2">
      <c r="A1757">
        <v>8427</v>
      </c>
      <c r="B1757">
        <v>1957</v>
      </c>
      <c r="C1757" s="47">
        <f t="shared" ca="1" si="220"/>
        <v>67</v>
      </c>
      <c r="D1757" s="2" t="s">
        <v>23</v>
      </c>
      <c r="E1757" s="2" t="s">
        <v>36</v>
      </c>
      <c r="F1757" s="2" t="s">
        <v>1016</v>
      </c>
      <c r="G1757" s="4" t="str">
        <f t="shared" si="227"/>
        <v>65,196.00</v>
      </c>
      <c r="H1757" s="32">
        <f t="shared" si="221"/>
        <v>65196</v>
      </c>
      <c r="I1757" s="2">
        <v>2607</v>
      </c>
      <c r="J1757" s="2">
        <f t="shared" si="222"/>
        <v>65196</v>
      </c>
      <c r="K1757" s="2">
        <f t="shared" si="223"/>
        <v>65196</v>
      </c>
      <c r="L1757" s="2">
        <f t="shared" si="224"/>
        <v>65196</v>
      </c>
      <c r="M1757" s="2">
        <f t="shared" si="225"/>
        <v>65196</v>
      </c>
      <c r="N1757" s="2">
        <f t="shared" si="226"/>
        <v>65196</v>
      </c>
      <c r="O1757" s="96">
        <f t="shared" si="226"/>
        <v>65196</v>
      </c>
      <c r="P1757" s="2"/>
    </row>
    <row r="1758" spans="1:16" hidden="1" x14ac:dyDescent="0.2">
      <c r="A1758">
        <v>217</v>
      </c>
      <c r="B1758">
        <v>1957</v>
      </c>
      <c r="C1758" s="47">
        <f t="shared" ca="1" si="220"/>
        <v>67</v>
      </c>
      <c r="D1758" s="2" t="s">
        <v>53</v>
      </c>
      <c r="E1758" s="2" t="s">
        <v>36</v>
      </c>
      <c r="F1758" s="2" t="s">
        <v>1018</v>
      </c>
      <c r="G1758" s="4" t="str">
        <f t="shared" si="227"/>
        <v>42,021.00</v>
      </c>
      <c r="H1758" s="32">
        <f t="shared" si="221"/>
        <v>42021</v>
      </c>
      <c r="I1758" s="2">
        <v>8427</v>
      </c>
      <c r="J1758" s="2">
        <f t="shared" si="222"/>
        <v>42021</v>
      </c>
      <c r="K1758" s="2">
        <f t="shared" si="223"/>
        <v>42021</v>
      </c>
      <c r="L1758" s="2">
        <f t="shared" si="224"/>
        <v>42021</v>
      </c>
      <c r="M1758" s="2">
        <f t="shared" si="225"/>
        <v>42021</v>
      </c>
      <c r="N1758" s="2">
        <f t="shared" si="226"/>
        <v>42021</v>
      </c>
      <c r="O1758" s="96">
        <f t="shared" si="226"/>
        <v>42021</v>
      </c>
      <c r="P1758" s="2"/>
    </row>
    <row r="1759" spans="1:16" hidden="1" x14ac:dyDescent="0.2">
      <c r="A1759">
        <v>6202</v>
      </c>
      <c r="B1759">
        <v>1961</v>
      </c>
      <c r="C1759" s="47">
        <f t="shared" ca="1" si="220"/>
        <v>63</v>
      </c>
      <c r="D1759" s="2" t="s">
        <v>23</v>
      </c>
      <c r="E1759" s="2" t="s">
        <v>36</v>
      </c>
      <c r="F1759" s="2" t="s">
        <v>1021</v>
      </c>
      <c r="G1759" s="4" t="str">
        <f t="shared" si="227"/>
        <v>35,322.00</v>
      </c>
      <c r="H1759" s="32">
        <f t="shared" si="221"/>
        <v>35322</v>
      </c>
      <c r="I1759" s="2">
        <v>217</v>
      </c>
      <c r="J1759" s="2">
        <f t="shared" si="222"/>
        <v>35322</v>
      </c>
      <c r="K1759" s="2">
        <f t="shared" si="223"/>
        <v>35322</v>
      </c>
      <c r="L1759" s="2">
        <f t="shared" si="224"/>
        <v>35322</v>
      </c>
      <c r="M1759" s="2">
        <f t="shared" si="225"/>
        <v>35322</v>
      </c>
      <c r="N1759" s="2">
        <f t="shared" si="226"/>
        <v>35322</v>
      </c>
      <c r="O1759" s="96">
        <f t="shared" si="226"/>
        <v>35322</v>
      </c>
      <c r="P1759" s="2"/>
    </row>
    <row r="1760" spans="1:16" hidden="1" x14ac:dyDescent="0.2">
      <c r="A1760">
        <v>3856</v>
      </c>
      <c r="B1760">
        <v>1961</v>
      </c>
      <c r="C1760" s="47">
        <f t="shared" ca="1" si="220"/>
        <v>63</v>
      </c>
      <c r="D1760" s="2" t="s">
        <v>40</v>
      </c>
      <c r="E1760" s="2" t="s">
        <v>36</v>
      </c>
      <c r="F1760" s="2" t="s">
        <v>1022</v>
      </c>
      <c r="G1760" s="4" t="str">
        <f t="shared" si="227"/>
        <v>53,374.00</v>
      </c>
      <c r="H1760" s="32">
        <f t="shared" si="221"/>
        <v>53374</v>
      </c>
      <c r="I1760" s="2">
        <v>6202</v>
      </c>
      <c r="J1760" s="2">
        <f t="shared" si="222"/>
        <v>53374</v>
      </c>
      <c r="K1760" s="2">
        <f t="shared" si="223"/>
        <v>53374</v>
      </c>
      <c r="L1760" s="2">
        <f t="shared" si="224"/>
        <v>53374</v>
      </c>
      <c r="M1760" s="2">
        <f t="shared" si="225"/>
        <v>53374</v>
      </c>
      <c r="N1760" s="2">
        <f t="shared" si="226"/>
        <v>53374</v>
      </c>
      <c r="O1760" s="96">
        <f t="shared" si="226"/>
        <v>53374</v>
      </c>
      <c r="P1760" s="2"/>
    </row>
    <row r="1761" spans="1:16" hidden="1" x14ac:dyDescent="0.2">
      <c r="A1761">
        <v>10648</v>
      </c>
      <c r="B1761">
        <v>1983</v>
      </c>
      <c r="C1761" s="47">
        <f t="shared" ca="1" si="220"/>
        <v>41</v>
      </c>
      <c r="D1761" s="2" t="s">
        <v>23</v>
      </c>
      <c r="E1761" s="2" t="s">
        <v>36</v>
      </c>
      <c r="F1761" s="2" t="s">
        <v>1025</v>
      </c>
      <c r="G1761" s="4" t="str">
        <f t="shared" si="227"/>
        <v>82,427.00</v>
      </c>
      <c r="H1761" s="32">
        <f t="shared" si="221"/>
        <v>82427</v>
      </c>
      <c r="I1761" s="2">
        <v>3856</v>
      </c>
      <c r="J1761" s="2">
        <f t="shared" si="222"/>
        <v>82427</v>
      </c>
      <c r="K1761" s="2">
        <f t="shared" si="223"/>
        <v>82427</v>
      </c>
      <c r="L1761" s="2">
        <f t="shared" si="224"/>
        <v>82427</v>
      </c>
      <c r="M1761" s="2">
        <f t="shared" si="225"/>
        <v>82427</v>
      </c>
      <c r="N1761" s="2">
        <f t="shared" si="226"/>
        <v>82427</v>
      </c>
      <c r="O1761" s="96">
        <f t="shared" si="226"/>
        <v>82427</v>
      </c>
      <c r="P1761" s="2"/>
    </row>
    <row r="1762" spans="1:16" hidden="1" x14ac:dyDescent="0.2">
      <c r="A1762">
        <v>5120</v>
      </c>
      <c r="B1762">
        <v>1983</v>
      </c>
      <c r="C1762" s="47">
        <f t="shared" ca="1" si="220"/>
        <v>41</v>
      </c>
      <c r="D1762" s="2" t="s">
        <v>53</v>
      </c>
      <c r="E1762" s="2" t="s">
        <v>36</v>
      </c>
      <c r="F1762" s="2" t="s">
        <v>1026</v>
      </c>
      <c r="G1762" s="4" t="str">
        <f t="shared" si="227"/>
        <v>44,602.00</v>
      </c>
      <c r="H1762" s="32">
        <f t="shared" si="221"/>
        <v>44602</v>
      </c>
      <c r="I1762" s="2">
        <v>10648</v>
      </c>
      <c r="J1762" s="2">
        <f t="shared" si="222"/>
        <v>44602</v>
      </c>
      <c r="K1762" s="2">
        <f t="shared" si="223"/>
        <v>44602</v>
      </c>
      <c r="L1762" s="2">
        <f t="shared" si="224"/>
        <v>44602</v>
      </c>
      <c r="M1762" s="2">
        <f t="shared" si="225"/>
        <v>44602</v>
      </c>
      <c r="N1762" s="2">
        <f t="shared" si="226"/>
        <v>44602</v>
      </c>
      <c r="O1762" s="96">
        <f t="shared" si="226"/>
        <v>44602</v>
      </c>
      <c r="P1762" s="2"/>
    </row>
    <row r="1763" spans="1:16" hidden="1" x14ac:dyDescent="0.2">
      <c r="A1763">
        <v>6749</v>
      </c>
      <c r="B1763">
        <v>1967</v>
      </c>
      <c r="C1763" s="47">
        <f t="shared" ca="1" si="220"/>
        <v>57</v>
      </c>
      <c r="D1763" s="2" t="s">
        <v>23</v>
      </c>
      <c r="E1763" s="2" t="s">
        <v>36</v>
      </c>
      <c r="F1763" s="2" t="s">
        <v>1028</v>
      </c>
      <c r="G1763" s="4" t="str">
        <f t="shared" si="227"/>
        <v>28,359.00</v>
      </c>
      <c r="H1763" s="32">
        <f t="shared" si="221"/>
        <v>28359</v>
      </c>
      <c r="I1763" s="2">
        <v>5120</v>
      </c>
      <c r="J1763" s="2">
        <f t="shared" si="222"/>
        <v>28359</v>
      </c>
      <c r="K1763" s="2">
        <f t="shared" si="223"/>
        <v>28359</v>
      </c>
      <c r="L1763" s="2">
        <f t="shared" si="224"/>
        <v>28359</v>
      </c>
      <c r="M1763" s="2">
        <f t="shared" si="225"/>
        <v>28359</v>
      </c>
      <c r="N1763" s="2">
        <f t="shared" si="226"/>
        <v>28359</v>
      </c>
      <c r="O1763" s="96">
        <f t="shared" si="226"/>
        <v>28359</v>
      </c>
      <c r="P1763" s="2"/>
    </row>
    <row r="1764" spans="1:16" hidden="1" x14ac:dyDescent="0.2">
      <c r="A1764">
        <v>1584</v>
      </c>
      <c r="B1764">
        <v>1978</v>
      </c>
      <c r="C1764" s="47">
        <f t="shared" ca="1" si="220"/>
        <v>46</v>
      </c>
      <c r="D1764" s="2" t="s">
        <v>23</v>
      </c>
      <c r="E1764" s="2" t="s">
        <v>36</v>
      </c>
      <c r="F1764" s="2" t="s">
        <v>1032</v>
      </c>
      <c r="G1764" s="4" t="str">
        <f t="shared" si="227"/>
        <v>56,534.00</v>
      </c>
      <c r="H1764" s="32">
        <f t="shared" si="221"/>
        <v>56534</v>
      </c>
      <c r="I1764" s="2">
        <v>6749</v>
      </c>
      <c r="J1764" s="2">
        <f t="shared" si="222"/>
        <v>56534</v>
      </c>
      <c r="K1764" s="2">
        <f t="shared" si="223"/>
        <v>56534</v>
      </c>
      <c r="L1764" s="2">
        <f t="shared" si="224"/>
        <v>56534</v>
      </c>
      <c r="M1764" s="2">
        <f t="shared" si="225"/>
        <v>56534</v>
      </c>
      <c r="N1764" s="2">
        <f t="shared" si="226"/>
        <v>56534</v>
      </c>
      <c r="O1764" s="96">
        <f t="shared" si="226"/>
        <v>56534</v>
      </c>
      <c r="P1764" s="2"/>
    </row>
    <row r="1765" spans="1:16" hidden="1" x14ac:dyDescent="0.2">
      <c r="A1765">
        <v>9559</v>
      </c>
      <c r="B1765">
        <v>1962</v>
      </c>
      <c r="C1765" s="47">
        <f t="shared" ca="1" si="220"/>
        <v>62</v>
      </c>
      <c r="D1765" s="2" t="s">
        <v>23</v>
      </c>
      <c r="E1765" s="2" t="s">
        <v>36</v>
      </c>
      <c r="F1765" s="2" t="s">
        <v>1036</v>
      </c>
      <c r="G1765" s="4" t="str">
        <f t="shared" si="227"/>
        <v>44,964.00</v>
      </c>
      <c r="H1765" s="32">
        <f t="shared" si="221"/>
        <v>44964</v>
      </c>
      <c r="I1765" s="2">
        <v>1584</v>
      </c>
      <c r="J1765" s="2">
        <f t="shared" si="222"/>
        <v>44964</v>
      </c>
      <c r="K1765" s="2">
        <f t="shared" si="223"/>
        <v>44964</v>
      </c>
      <c r="L1765" s="2">
        <f t="shared" si="224"/>
        <v>44964</v>
      </c>
      <c r="M1765" s="2">
        <f t="shared" si="225"/>
        <v>44964</v>
      </c>
      <c r="N1765" s="2">
        <f t="shared" si="226"/>
        <v>44964</v>
      </c>
      <c r="O1765" s="96">
        <f t="shared" si="226"/>
        <v>44964</v>
      </c>
      <c r="P1765" s="2"/>
    </row>
    <row r="1766" spans="1:16" hidden="1" x14ac:dyDescent="0.2">
      <c r="A1766">
        <v>771</v>
      </c>
      <c r="B1766">
        <v>1968</v>
      </c>
      <c r="C1766" s="47">
        <f t="shared" ca="1" si="220"/>
        <v>56</v>
      </c>
      <c r="D1766" s="2" t="s">
        <v>53</v>
      </c>
      <c r="E1766" s="2" t="s">
        <v>36</v>
      </c>
      <c r="F1766" s="2" t="s">
        <v>1044</v>
      </c>
      <c r="G1766" s="4" t="str">
        <f t="shared" si="227"/>
        <v>66,000.00</v>
      </c>
      <c r="H1766" s="32">
        <f t="shared" si="221"/>
        <v>66000</v>
      </c>
      <c r="I1766" s="2">
        <v>9559</v>
      </c>
      <c r="J1766" s="2">
        <f t="shared" si="222"/>
        <v>66000</v>
      </c>
      <c r="K1766" s="2">
        <f t="shared" si="223"/>
        <v>66000</v>
      </c>
      <c r="L1766" s="2">
        <f t="shared" si="224"/>
        <v>66000</v>
      </c>
      <c r="M1766" s="2">
        <f t="shared" si="225"/>
        <v>66000</v>
      </c>
      <c r="N1766" s="2">
        <f t="shared" si="226"/>
        <v>66000</v>
      </c>
      <c r="O1766" s="96">
        <f t="shared" si="226"/>
        <v>66000</v>
      </c>
      <c r="P1766" s="2"/>
    </row>
    <row r="1767" spans="1:16" hidden="1" x14ac:dyDescent="0.2">
      <c r="A1767">
        <v>5237</v>
      </c>
      <c r="B1767">
        <v>1951</v>
      </c>
      <c r="C1767" s="47">
        <f t="shared" ca="1" si="220"/>
        <v>73</v>
      </c>
      <c r="D1767" s="2" t="s">
        <v>40</v>
      </c>
      <c r="E1767" s="2" t="s">
        <v>36</v>
      </c>
      <c r="F1767" s="2" t="s">
        <v>1045</v>
      </c>
      <c r="G1767" s="4" t="str">
        <f t="shared" si="227"/>
        <v>46,910.00</v>
      </c>
      <c r="H1767" s="32">
        <f t="shared" si="221"/>
        <v>46910</v>
      </c>
      <c r="I1767" s="2">
        <v>771</v>
      </c>
      <c r="J1767" s="2">
        <f t="shared" si="222"/>
        <v>46910</v>
      </c>
      <c r="K1767" s="2">
        <f t="shared" si="223"/>
        <v>46910</v>
      </c>
      <c r="L1767" s="2">
        <f t="shared" si="224"/>
        <v>46910</v>
      </c>
      <c r="M1767" s="2">
        <f t="shared" si="225"/>
        <v>46910</v>
      </c>
      <c r="N1767" s="2">
        <f t="shared" si="226"/>
        <v>46910</v>
      </c>
      <c r="O1767" s="96">
        <f t="shared" si="226"/>
        <v>46910</v>
      </c>
      <c r="P1767" s="2"/>
    </row>
    <row r="1768" spans="1:16" hidden="1" x14ac:dyDescent="0.2">
      <c r="A1768">
        <v>2461</v>
      </c>
      <c r="B1768">
        <v>1956</v>
      </c>
      <c r="C1768" s="47">
        <f t="shared" ca="1" si="220"/>
        <v>68</v>
      </c>
      <c r="D1768" s="2" t="s">
        <v>23</v>
      </c>
      <c r="E1768" s="2" t="s">
        <v>36</v>
      </c>
      <c r="F1768" s="2" t="s">
        <v>1047</v>
      </c>
      <c r="G1768" s="4" t="str">
        <f t="shared" si="227"/>
        <v>77,382.00</v>
      </c>
      <c r="H1768" s="32">
        <f t="shared" si="221"/>
        <v>77382</v>
      </c>
      <c r="I1768" s="2">
        <v>5237</v>
      </c>
      <c r="J1768" s="2">
        <f t="shared" si="222"/>
        <v>77382</v>
      </c>
      <c r="K1768" s="2">
        <f t="shared" si="223"/>
        <v>77382</v>
      </c>
      <c r="L1768" s="2">
        <f t="shared" si="224"/>
        <v>77382</v>
      </c>
      <c r="M1768" s="2">
        <f t="shared" si="225"/>
        <v>77382</v>
      </c>
      <c r="N1768" s="2">
        <f t="shared" si="226"/>
        <v>77382</v>
      </c>
      <c r="O1768" s="96">
        <f t="shared" si="226"/>
        <v>77382</v>
      </c>
      <c r="P1768" s="2"/>
    </row>
    <row r="1769" spans="1:16" hidden="1" x14ac:dyDescent="0.2">
      <c r="A1769">
        <v>5474</v>
      </c>
      <c r="B1769">
        <v>1971</v>
      </c>
      <c r="C1769" s="47">
        <f t="shared" ca="1" si="220"/>
        <v>53</v>
      </c>
      <c r="D1769" s="2" t="s">
        <v>40</v>
      </c>
      <c r="E1769" s="2" t="s">
        <v>36</v>
      </c>
      <c r="F1769" s="2" t="s">
        <v>1051</v>
      </c>
      <c r="G1769" s="4" t="str">
        <f t="shared" si="227"/>
        <v>83,532.00</v>
      </c>
      <c r="H1769" s="32">
        <f t="shared" si="221"/>
        <v>83532</v>
      </c>
      <c r="I1769" s="2">
        <v>2461</v>
      </c>
      <c r="J1769" s="2">
        <f t="shared" si="222"/>
        <v>83532</v>
      </c>
      <c r="K1769" s="2">
        <f t="shared" si="223"/>
        <v>83532</v>
      </c>
      <c r="L1769" s="2">
        <f t="shared" si="224"/>
        <v>83532</v>
      </c>
      <c r="M1769" s="2">
        <f t="shared" si="225"/>
        <v>83532</v>
      </c>
      <c r="N1769" s="2">
        <f t="shared" si="226"/>
        <v>83532</v>
      </c>
      <c r="O1769" s="96">
        <f t="shared" si="226"/>
        <v>83532</v>
      </c>
      <c r="P1769" s="2"/>
    </row>
    <row r="1770" spans="1:16" hidden="1" x14ac:dyDescent="0.2">
      <c r="A1770">
        <v>2895</v>
      </c>
      <c r="B1770">
        <v>1964</v>
      </c>
      <c r="C1770" s="47">
        <f t="shared" ca="1" si="220"/>
        <v>60</v>
      </c>
      <c r="D1770" s="2" t="s">
        <v>40</v>
      </c>
      <c r="E1770" s="2" t="s">
        <v>36</v>
      </c>
      <c r="F1770" s="2" t="s">
        <v>1053</v>
      </c>
      <c r="G1770" s="4" t="str">
        <f t="shared" si="227"/>
        <v>73,059.00</v>
      </c>
      <c r="H1770" s="32">
        <f t="shared" si="221"/>
        <v>73059</v>
      </c>
      <c r="I1770" s="2">
        <v>5474</v>
      </c>
      <c r="J1770" s="2">
        <f t="shared" si="222"/>
        <v>73059</v>
      </c>
      <c r="K1770" s="2">
        <f t="shared" si="223"/>
        <v>73059</v>
      </c>
      <c r="L1770" s="2">
        <f t="shared" si="224"/>
        <v>73059</v>
      </c>
      <c r="M1770" s="2">
        <f t="shared" si="225"/>
        <v>73059</v>
      </c>
      <c r="N1770" s="2">
        <f t="shared" si="226"/>
        <v>73059</v>
      </c>
      <c r="O1770" s="96">
        <f t="shared" si="226"/>
        <v>73059</v>
      </c>
      <c r="P1770" s="2"/>
    </row>
    <row r="1771" spans="1:16" hidden="1" x14ac:dyDescent="0.2">
      <c r="A1771">
        <v>7972</v>
      </c>
      <c r="B1771">
        <v>1956</v>
      </c>
      <c r="C1771" s="47">
        <f t="shared" ca="1" si="220"/>
        <v>68</v>
      </c>
      <c r="D1771" s="2" t="s">
        <v>40</v>
      </c>
      <c r="E1771" s="2" t="s">
        <v>36</v>
      </c>
      <c r="F1771" s="2" t="s">
        <v>1053</v>
      </c>
      <c r="G1771" s="4" t="str">
        <f t="shared" si="227"/>
        <v>73,059.00</v>
      </c>
      <c r="H1771" s="32">
        <f t="shared" si="221"/>
        <v>73059</v>
      </c>
      <c r="I1771" s="2">
        <v>2895</v>
      </c>
      <c r="J1771" s="2">
        <f t="shared" si="222"/>
        <v>73059</v>
      </c>
      <c r="K1771" s="2">
        <f t="shared" si="223"/>
        <v>73059</v>
      </c>
      <c r="L1771" s="2">
        <f t="shared" si="224"/>
        <v>73059</v>
      </c>
      <c r="M1771" s="2">
        <f t="shared" si="225"/>
        <v>73059</v>
      </c>
      <c r="N1771" s="2">
        <f t="shared" si="226"/>
        <v>73059</v>
      </c>
      <c r="O1771" s="96">
        <f t="shared" si="226"/>
        <v>73059</v>
      </c>
      <c r="P1771" s="2"/>
    </row>
    <row r="1772" spans="1:16" hidden="1" x14ac:dyDescent="0.2">
      <c r="A1772">
        <v>10067</v>
      </c>
      <c r="B1772">
        <v>1977</v>
      </c>
      <c r="C1772" s="47">
        <f t="shared" ca="1" si="220"/>
        <v>47</v>
      </c>
      <c r="D1772" s="2" t="s">
        <v>23</v>
      </c>
      <c r="E1772" s="2" t="s">
        <v>36</v>
      </c>
      <c r="F1772" s="2" t="s">
        <v>1057</v>
      </c>
      <c r="G1772" s="4" t="str">
        <f t="shared" si="227"/>
        <v>105,471.00</v>
      </c>
      <c r="H1772" s="32">
        <f t="shared" si="221"/>
        <v>105471</v>
      </c>
      <c r="I1772" s="2">
        <v>7972</v>
      </c>
      <c r="J1772" s="2">
        <f t="shared" si="222"/>
        <v>105471</v>
      </c>
      <c r="K1772" s="2">
        <f t="shared" si="223"/>
        <v>105471</v>
      </c>
      <c r="L1772" s="2">
        <f t="shared" si="224"/>
        <v>105471</v>
      </c>
      <c r="M1772" s="2">
        <f t="shared" si="225"/>
        <v>105471</v>
      </c>
      <c r="N1772" s="2">
        <f t="shared" si="226"/>
        <v>105471</v>
      </c>
      <c r="O1772" s="96">
        <f t="shared" si="226"/>
        <v>105471</v>
      </c>
      <c r="P1772" s="2"/>
    </row>
    <row r="1773" spans="1:16" hidden="1" x14ac:dyDescent="0.2">
      <c r="A1773">
        <v>500</v>
      </c>
      <c r="B1773">
        <v>1978</v>
      </c>
      <c r="C1773" s="47">
        <f t="shared" ca="1" si="220"/>
        <v>46</v>
      </c>
      <c r="D1773" s="2" t="s">
        <v>43</v>
      </c>
      <c r="E1773" s="2" t="s">
        <v>36</v>
      </c>
      <c r="F1773" s="2" t="s">
        <v>1064</v>
      </c>
      <c r="G1773" s="4" t="str">
        <f t="shared" si="227"/>
        <v>52,203.00</v>
      </c>
      <c r="H1773" s="32">
        <f t="shared" si="221"/>
        <v>52203</v>
      </c>
      <c r="I1773" s="2">
        <v>10067</v>
      </c>
      <c r="J1773" s="2">
        <f t="shared" si="222"/>
        <v>52203</v>
      </c>
      <c r="K1773" s="2">
        <f t="shared" si="223"/>
        <v>52203</v>
      </c>
      <c r="L1773" s="2">
        <f t="shared" si="224"/>
        <v>52203</v>
      </c>
      <c r="M1773" s="2">
        <f t="shared" si="225"/>
        <v>52203</v>
      </c>
      <c r="N1773" s="2">
        <f t="shared" si="226"/>
        <v>52203</v>
      </c>
      <c r="O1773" s="96">
        <f t="shared" si="226"/>
        <v>52203</v>
      </c>
      <c r="P1773" s="2"/>
    </row>
    <row r="1774" spans="1:16" hidden="1" x14ac:dyDescent="0.2">
      <c r="A1774">
        <v>922</v>
      </c>
      <c r="B1774">
        <v>1980</v>
      </c>
      <c r="C1774" s="47">
        <f t="shared" ca="1" si="220"/>
        <v>44</v>
      </c>
      <c r="D1774" s="2" t="s">
        <v>53</v>
      </c>
      <c r="E1774" s="2" t="s">
        <v>36</v>
      </c>
      <c r="F1774" s="2" t="s">
        <v>1074</v>
      </c>
      <c r="G1774" s="4" t="str">
        <f t="shared" si="227"/>
        <v>65,735.00</v>
      </c>
      <c r="H1774" s="32">
        <f t="shared" si="221"/>
        <v>65735</v>
      </c>
      <c r="I1774" s="2">
        <v>500</v>
      </c>
      <c r="J1774" s="2">
        <f t="shared" si="222"/>
        <v>65735</v>
      </c>
      <c r="K1774" s="2">
        <f t="shared" si="223"/>
        <v>65735</v>
      </c>
      <c r="L1774" s="2">
        <f t="shared" si="224"/>
        <v>65735</v>
      </c>
      <c r="M1774" s="2">
        <f t="shared" si="225"/>
        <v>65735</v>
      </c>
      <c r="N1774" s="2">
        <f t="shared" si="226"/>
        <v>65735</v>
      </c>
      <c r="O1774" s="96">
        <f t="shared" si="226"/>
        <v>65735</v>
      </c>
      <c r="P1774" s="2"/>
    </row>
    <row r="1775" spans="1:16" hidden="1" x14ac:dyDescent="0.2">
      <c r="A1775">
        <v>2861</v>
      </c>
      <c r="B1775">
        <v>1984</v>
      </c>
      <c r="C1775" s="47">
        <f t="shared" ca="1" si="220"/>
        <v>40</v>
      </c>
      <c r="D1775" s="2" t="s">
        <v>23</v>
      </c>
      <c r="E1775" s="2" t="s">
        <v>36</v>
      </c>
      <c r="F1775" s="2" t="s">
        <v>1076</v>
      </c>
      <c r="G1775" s="4" t="str">
        <f t="shared" si="227"/>
        <v>21,918.00</v>
      </c>
      <c r="H1775" s="32">
        <f t="shared" si="221"/>
        <v>21918</v>
      </c>
      <c r="I1775" s="2">
        <v>922</v>
      </c>
      <c r="J1775" s="2">
        <f t="shared" si="222"/>
        <v>21918</v>
      </c>
      <c r="K1775" s="2">
        <f t="shared" si="223"/>
        <v>21918</v>
      </c>
      <c r="L1775" s="2">
        <f t="shared" si="224"/>
        <v>21918</v>
      </c>
      <c r="M1775" s="2">
        <f t="shared" si="225"/>
        <v>21918</v>
      </c>
      <c r="N1775" s="2">
        <f t="shared" si="226"/>
        <v>21918</v>
      </c>
      <c r="O1775" s="96">
        <f t="shared" si="226"/>
        <v>21918</v>
      </c>
      <c r="P1775" s="2"/>
    </row>
    <row r="1776" spans="1:16" hidden="1" x14ac:dyDescent="0.2">
      <c r="A1776">
        <v>375</v>
      </c>
      <c r="B1776">
        <v>1955</v>
      </c>
      <c r="C1776" s="47">
        <f t="shared" ca="1" si="220"/>
        <v>69</v>
      </c>
      <c r="D1776" s="2" t="s">
        <v>23</v>
      </c>
      <c r="E1776" s="2" t="s">
        <v>36</v>
      </c>
      <c r="F1776" s="2" t="s">
        <v>1078</v>
      </c>
      <c r="G1776" s="4" t="str">
        <f t="shared" si="227"/>
        <v>59,868.00</v>
      </c>
      <c r="H1776" s="32">
        <f t="shared" si="221"/>
        <v>59868</v>
      </c>
      <c r="I1776" s="2">
        <v>2861</v>
      </c>
      <c r="J1776" s="2">
        <f t="shared" si="222"/>
        <v>59868</v>
      </c>
      <c r="K1776" s="2">
        <f t="shared" si="223"/>
        <v>59868</v>
      </c>
      <c r="L1776" s="2">
        <f t="shared" si="224"/>
        <v>59868</v>
      </c>
      <c r="M1776" s="2">
        <f t="shared" si="225"/>
        <v>59868</v>
      </c>
      <c r="N1776" s="2">
        <f t="shared" si="226"/>
        <v>59868</v>
      </c>
      <c r="O1776" s="96">
        <f t="shared" si="226"/>
        <v>59868</v>
      </c>
      <c r="P1776" s="2"/>
    </row>
    <row r="1777" spans="1:16" hidden="1" x14ac:dyDescent="0.2">
      <c r="A1777">
        <v>10936</v>
      </c>
      <c r="B1777">
        <v>1966</v>
      </c>
      <c r="C1777" s="47">
        <f t="shared" ca="1" si="220"/>
        <v>58</v>
      </c>
      <c r="D1777" s="2" t="s">
        <v>53</v>
      </c>
      <c r="E1777" s="2" t="s">
        <v>36</v>
      </c>
      <c r="F1777" s="2" t="s">
        <v>1081</v>
      </c>
      <c r="G1777" s="4" t="str">
        <f t="shared" si="227"/>
        <v>46,692.00</v>
      </c>
      <c r="H1777" s="32">
        <f t="shared" si="221"/>
        <v>46692</v>
      </c>
      <c r="I1777" s="2">
        <v>375</v>
      </c>
      <c r="J1777" s="2">
        <f t="shared" si="222"/>
        <v>46692</v>
      </c>
      <c r="K1777" s="2">
        <f t="shared" si="223"/>
        <v>46692</v>
      </c>
      <c r="L1777" s="2">
        <f t="shared" si="224"/>
        <v>46692</v>
      </c>
      <c r="M1777" s="2">
        <f t="shared" si="225"/>
        <v>46692</v>
      </c>
      <c r="N1777" s="2">
        <f t="shared" si="226"/>
        <v>46692</v>
      </c>
      <c r="O1777" s="96">
        <f t="shared" si="226"/>
        <v>46692</v>
      </c>
      <c r="P1777" s="2"/>
    </row>
    <row r="1778" spans="1:16" hidden="1" x14ac:dyDescent="0.2">
      <c r="A1778">
        <v>10314</v>
      </c>
      <c r="B1778">
        <v>1949</v>
      </c>
      <c r="C1778" s="47">
        <f t="shared" ca="1" si="220"/>
        <v>75</v>
      </c>
      <c r="D1778" s="2" t="s">
        <v>53</v>
      </c>
      <c r="E1778" s="2" t="s">
        <v>36</v>
      </c>
      <c r="F1778" s="2" t="s">
        <v>1082</v>
      </c>
      <c r="G1778" s="4" t="str">
        <f t="shared" si="227"/>
        <v>157,733.00</v>
      </c>
      <c r="H1778" s="32">
        <f t="shared" si="221"/>
        <v>157733</v>
      </c>
      <c r="I1778" s="2">
        <v>10936</v>
      </c>
      <c r="J1778" s="2">
        <f t="shared" si="222"/>
        <v>157733</v>
      </c>
      <c r="K1778" s="2">
        <f t="shared" si="223"/>
        <v>157733</v>
      </c>
      <c r="L1778" s="2">
        <f t="shared" si="224"/>
        <v>157733</v>
      </c>
      <c r="M1778" s="2">
        <f t="shared" si="225"/>
        <v>157733</v>
      </c>
      <c r="N1778" s="2">
        <f t="shared" si="226"/>
        <v>157733</v>
      </c>
      <c r="O1778" s="96">
        <f t="shared" si="226"/>
        <v>157733</v>
      </c>
      <c r="P1778" s="2"/>
    </row>
    <row r="1779" spans="1:16" hidden="1" x14ac:dyDescent="0.2">
      <c r="A1779">
        <v>4240</v>
      </c>
      <c r="B1779">
        <v>1979</v>
      </c>
      <c r="C1779" s="47">
        <f t="shared" ca="1" si="220"/>
        <v>45</v>
      </c>
      <c r="D1779" s="2" t="s">
        <v>40</v>
      </c>
      <c r="E1779" s="2" t="s">
        <v>36</v>
      </c>
      <c r="F1779" s="2" t="s">
        <v>1088</v>
      </c>
      <c r="G1779" s="4" t="str">
        <f t="shared" si="227"/>
        <v>40,706.00</v>
      </c>
      <c r="H1779" s="32">
        <f t="shared" si="221"/>
        <v>40706</v>
      </c>
      <c r="I1779" s="2">
        <v>10314</v>
      </c>
      <c r="J1779" s="2">
        <f t="shared" si="222"/>
        <v>40706</v>
      </c>
      <c r="K1779" s="2">
        <f t="shared" si="223"/>
        <v>40706</v>
      </c>
      <c r="L1779" s="2">
        <f t="shared" si="224"/>
        <v>40706</v>
      </c>
      <c r="M1779" s="2">
        <f t="shared" si="225"/>
        <v>40706</v>
      </c>
      <c r="N1779" s="2">
        <f t="shared" si="226"/>
        <v>40706</v>
      </c>
      <c r="O1779" s="96">
        <f t="shared" si="226"/>
        <v>40706</v>
      </c>
      <c r="P1779" s="2"/>
    </row>
    <row r="1780" spans="1:16" hidden="1" x14ac:dyDescent="0.2">
      <c r="A1780">
        <v>2674</v>
      </c>
      <c r="B1780">
        <v>1959</v>
      </c>
      <c r="C1780" s="47">
        <f t="shared" ca="1" si="220"/>
        <v>65</v>
      </c>
      <c r="D1780" s="2" t="s">
        <v>23</v>
      </c>
      <c r="E1780" s="2" t="s">
        <v>36</v>
      </c>
      <c r="F1780" s="2" t="s">
        <v>1098</v>
      </c>
      <c r="G1780" s="4" t="str">
        <f t="shared" si="227"/>
        <v>76,532.00</v>
      </c>
      <c r="H1780" s="32">
        <f t="shared" si="221"/>
        <v>76532</v>
      </c>
      <c r="I1780" s="2">
        <v>4240</v>
      </c>
      <c r="J1780" s="2">
        <f t="shared" si="222"/>
        <v>76532</v>
      </c>
      <c r="K1780" s="2">
        <f t="shared" si="223"/>
        <v>76532</v>
      </c>
      <c r="L1780" s="2">
        <f t="shared" si="224"/>
        <v>76532</v>
      </c>
      <c r="M1780" s="2">
        <f t="shared" si="225"/>
        <v>76532</v>
      </c>
      <c r="N1780" s="2">
        <f t="shared" si="226"/>
        <v>76532</v>
      </c>
      <c r="O1780" s="96">
        <f t="shared" si="226"/>
        <v>76532</v>
      </c>
      <c r="P1780" s="2"/>
    </row>
    <row r="1781" spans="1:16" hidden="1" x14ac:dyDescent="0.2">
      <c r="A1781">
        <v>2563</v>
      </c>
      <c r="B1781">
        <v>1962</v>
      </c>
      <c r="C1781" s="47">
        <f t="shared" ca="1" si="220"/>
        <v>62</v>
      </c>
      <c r="D1781" s="2" t="s">
        <v>53</v>
      </c>
      <c r="E1781" s="2" t="s">
        <v>36</v>
      </c>
      <c r="F1781" s="2" t="s">
        <v>1101</v>
      </c>
      <c r="G1781" s="4" t="str">
        <f t="shared" si="227"/>
        <v>27,590.00</v>
      </c>
      <c r="H1781" s="32">
        <f t="shared" si="221"/>
        <v>27590</v>
      </c>
      <c r="I1781" s="2">
        <v>2674</v>
      </c>
      <c r="J1781" s="2">
        <f t="shared" si="222"/>
        <v>27590</v>
      </c>
      <c r="K1781" s="2">
        <f t="shared" si="223"/>
        <v>27590</v>
      </c>
      <c r="L1781" s="2">
        <f t="shared" si="224"/>
        <v>27590</v>
      </c>
      <c r="M1781" s="2">
        <f t="shared" si="225"/>
        <v>27590</v>
      </c>
      <c r="N1781" s="2">
        <f t="shared" si="226"/>
        <v>27590</v>
      </c>
      <c r="O1781" s="96">
        <f t="shared" si="226"/>
        <v>27590</v>
      </c>
      <c r="P1781" s="2"/>
    </row>
    <row r="1782" spans="1:16" hidden="1" x14ac:dyDescent="0.2">
      <c r="A1782">
        <v>8312</v>
      </c>
      <c r="B1782">
        <v>1962</v>
      </c>
      <c r="C1782" s="47">
        <f t="shared" ca="1" si="220"/>
        <v>62</v>
      </c>
      <c r="D1782" s="2" t="s">
        <v>40</v>
      </c>
      <c r="E1782" s="2" t="s">
        <v>36</v>
      </c>
      <c r="F1782" s="2" t="s">
        <v>1114</v>
      </c>
      <c r="G1782" s="4" t="str">
        <f t="shared" si="227"/>
        <v>32,727.00</v>
      </c>
      <c r="H1782" s="32">
        <f t="shared" si="221"/>
        <v>32727</v>
      </c>
      <c r="I1782" s="2">
        <v>2563</v>
      </c>
      <c r="J1782" s="2">
        <f t="shared" si="222"/>
        <v>32727</v>
      </c>
      <c r="K1782" s="2">
        <f t="shared" si="223"/>
        <v>32727</v>
      </c>
      <c r="L1782" s="2">
        <f t="shared" si="224"/>
        <v>32727</v>
      </c>
      <c r="M1782" s="2">
        <f t="shared" si="225"/>
        <v>32727</v>
      </c>
      <c r="N1782" s="2">
        <f t="shared" si="226"/>
        <v>32727</v>
      </c>
      <c r="O1782" s="96">
        <f t="shared" si="226"/>
        <v>32727</v>
      </c>
      <c r="P1782" s="2"/>
    </row>
    <row r="1783" spans="1:16" hidden="1" x14ac:dyDescent="0.2">
      <c r="A1783">
        <v>6999</v>
      </c>
      <c r="B1783">
        <v>1981</v>
      </c>
      <c r="C1783" s="47">
        <f t="shared" ca="1" si="220"/>
        <v>43</v>
      </c>
      <c r="D1783" s="2" t="s">
        <v>23</v>
      </c>
      <c r="E1783" s="2" t="s">
        <v>36</v>
      </c>
      <c r="F1783" s="2" t="s">
        <v>1116</v>
      </c>
      <c r="G1783" s="4" t="str">
        <f t="shared" si="227"/>
        <v>29,103.00</v>
      </c>
      <c r="H1783" s="32">
        <f t="shared" si="221"/>
        <v>29103</v>
      </c>
      <c r="I1783" s="2">
        <v>8312</v>
      </c>
      <c r="J1783" s="2">
        <f t="shared" si="222"/>
        <v>29103</v>
      </c>
      <c r="K1783" s="2">
        <f t="shared" si="223"/>
        <v>29103</v>
      </c>
      <c r="L1783" s="2">
        <f t="shared" si="224"/>
        <v>29103</v>
      </c>
      <c r="M1783" s="2">
        <f t="shared" si="225"/>
        <v>29103</v>
      </c>
      <c r="N1783" s="2">
        <f t="shared" si="226"/>
        <v>29103</v>
      </c>
      <c r="O1783" s="96">
        <f t="shared" si="226"/>
        <v>29103</v>
      </c>
      <c r="P1783" s="2"/>
    </row>
    <row r="1784" spans="1:16" hidden="1" x14ac:dyDescent="0.2">
      <c r="A1784">
        <v>7574</v>
      </c>
      <c r="B1784">
        <v>1980</v>
      </c>
      <c r="C1784" s="47">
        <f t="shared" ca="1" si="220"/>
        <v>44</v>
      </c>
      <c r="D1784" s="2" t="s">
        <v>40</v>
      </c>
      <c r="E1784" s="2" t="s">
        <v>36</v>
      </c>
      <c r="F1784" s="2" t="s">
        <v>1119</v>
      </c>
      <c r="G1784" s="4" t="str">
        <f t="shared" si="227"/>
        <v>52,190.00</v>
      </c>
      <c r="H1784" s="32">
        <f t="shared" si="221"/>
        <v>52190</v>
      </c>
      <c r="I1784" s="2">
        <v>6999</v>
      </c>
      <c r="J1784" s="2">
        <f t="shared" si="222"/>
        <v>52190</v>
      </c>
      <c r="K1784" s="2">
        <f t="shared" si="223"/>
        <v>52190</v>
      </c>
      <c r="L1784" s="2">
        <f t="shared" si="224"/>
        <v>52190</v>
      </c>
      <c r="M1784" s="2">
        <f t="shared" si="225"/>
        <v>52190</v>
      </c>
      <c r="N1784" s="2">
        <f t="shared" si="226"/>
        <v>52190</v>
      </c>
      <c r="O1784" s="96">
        <f t="shared" si="226"/>
        <v>52190</v>
      </c>
      <c r="P1784" s="2"/>
    </row>
    <row r="1785" spans="1:16" hidden="1" x14ac:dyDescent="0.2">
      <c r="A1785">
        <v>5223</v>
      </c>
      <c r="B1785">
        <v>1967</v>
      </c>
      <c r="C1785" s="47">
        <f t="shared" ca="1" si="220"/>
        <v>57</v>
      </c>
      <c r="D1785" s="2" t="s">
        <v>23</v>
      </c>
      <c r="E1785" s="2" t="s">
        <v>36</v>
      </c>
      <c r="F1785" s="2" t="s">
        <v>1120</v>
      </c>
      <c r="G1785" s="4" t="str">
        <f t="shared" si="227"/>
        <v>48,186.00</v>
      </c>
      <c r="H1785" s="32">
        <f t="shared" si="221"/>
        <v>48186</v>
      </c>
      <c r="I1785" s="2">
        <v>7574</v>
      </c>
      <c r="J1785" s="2">
        <f t="shared" si="222"/>
        <v>48186</v>
      </c>
      <c r="K1785" s="2">
        <f t="shared" si="223"/>
        <v>48186</v>
      </c>
      <c r="L1785" s="2">
        <f t="shared" si="224"/>
        <v>48186</v>
      </c>
      <c r="M1785" s="2">
        <f t="shared" si="225"/>
        <v>48186</v>
      </c>
      <c r="N1785" s="2">
        <f t="shared" si="226"/>
        <v>48186</v>
      </c>
      <c r="O1785" s="96">
        <f t="shared" si="226"/>
        <v>48186</v>
      </c>
      <c r="P1785" s="2"/>
    </row>
    <row r="1786" spans="1:16" hidden="1" x14ac:dyDescent="0.2">
      <c r="A1786">
        <v>2952</v>
      </c>
      <c r="B1786">
        <v>1978</v>
      </c>
      <c r="C1786" s="47">
        <f t="shared" ca="1" si="220"/>
        <v>46</v>
      </c>
      <c r="D1786" s="2" t="s">
        <v>40</v>
      </c>
      <c r="E1786" s="2" t="s">
        <v>36</v>
      </c>
      <c r="F1786" s="2" t="s">
        <v>1124</v>
      </c>
      <c r="G1786" s="4" t="str">
        <f t="shared" si="227"/>
        <v>47,472.00</v>
      </c>
      <c r="H1786" s="32">
        <f t="shared" si="221"/>
        <v>47472</v>
      </c>
      <c r="I1786" s="2">
        <v>5223</v>
      </c>
      <c r="J1786" s="2">
        <f t="shared" si="222"/>
        <v>47472</v>
      </c>
      <c r="K1786" s="2">
        <f t="shared" si="223"/>
        <v>47472</v>
      </c>
      <c r="L1786" s="2">
        <f t="shared" si="224"/>
        <v>47472</v>
      </c>
      <c r="M1786" s="2">
        <f t="shared" si="225"/>
        <v>47472</v>
      </c>
      <c r="N1786" s="2">
        <f t="shared" si="226"/>
        <v>47472</v>
      </c>
      <c r="O1786" s="96">
        <f t="shared" si="226"/>
        <v>47472</v>
      </c>
      <c r="P1786" s="2"/>
    </row>
    <row r="1787" spans="1:16" hidden="1" x14ac:dyDescent="0.2">
      <c r="A1787">
        <v>7683</v>
      </c>
      <c r="B1787">
        <v>1969</v>
      </c>
      <c r="C1787" s="47">
        <f t="shared" ca="1" si="220"/>
        <v>55</v>
      </c>
      <c r="D1787" s="2" t="s">
        <v>40</v>
      </c>
      <c r="E1787" s="2" t="s">
        <v>36</v>
      </c>
      <c r="F1787" s="2" t="s">
        <v>1133</v>
      </c>
      <c r="G1787" s="4" t="str">
        <f t="shared" si="227"/>
        <v>77,845.00</v>
      </c>
      <c r="H1787" s="32">
        <f t="shared" si="221"/>
        <v>77845</v>
      </c>
      <c r="I1787" s="2">
        <v>2952</v>
      </c>
      <c r="J1787" s="2">
        <f t="shared" si="222"/>
        <v>77845</v>
      </c>
      <c r="K1787" s="2">
        <f t="shared" si="223"/>
        <v>77845</v>
      </c>
      <c r="L1787" s="2">
        <f t="shared" si="224"/>
        <v>77845</v>
      </c>
      <c r="M1787" s="2">
        <f t="shared" si="225"/>
        <v>77845</v>
      </c>
      <c r="N1787" s="2">
        <f t="shared" si="226"/>
        <v>77845</v>
      </c>
      <c r="O1787" s="96">
        <f t="shared" si="226"/>
        <v>77845</v>
      </c>
      <c r="P1787" s="2"/>
    </row>
    <row r="1788" spans="1:16" hidden="1" x14ac:dyDescent="0.2">
      <c r="A1788">
        <v>9481</v>
      </c>
      <c r="B1788">
        <v>1977</v>
      </c>
      <c r="C1788" s="47">
        <f t="shared" ca="1" si="220"/>
        <v>47</v>
      </c>
      <c r="D1788" s="2" t="s">
        <v>23</v>
      </c>
      <c r="E1788" s="2" t="s">
        <v>36</v>
      </c>
      <c r="F1788" s="2" t="s">
        <v>1142</v>
      </c>
      <c r="G1788" s="4" t="str">
        <f t="shared" si="227"/>
        <v>75,114.00</v>
      </c>
      <c r="H1788" s="32">
        <f t="shared" si="221"/>
        <v>75114</v>
      </c>
      <c r="I1788" s="2">
        <v>7683</v>
      </c>
      <c r="J1788" s="2">
        <f t="shared" si="222"/>
        <v>75114</v>
      </c>
      <c r="K1788" s="2">
        <f t="shared" si="223"/>
        <v>75114</v>
      </c>
      <c r="L1788" s="2">
        <f t="shared" si="224"/>
        <v>75114</v>
      </c>
      <c r="M1788" s="2">
        <f t="shared" si="225"/>
        <v>75114</v>
      </c>
      <c r="N1788" s="2">
        <f t="shared" si="226"/>
        <v>75114</v>
      </c>
      <c r="O1788" s="96">
        <f t="shared" si="226"/>
        <v>75114</v>
      </c>
      <c r="P1788" s="2"/>
    </row>
    <row r="1789" spans="1:16" hidden="1" x14ac:dyDescent="0.2">
      <c r="A1789">
        <v>9907</v>
      </c>
      <c r="B1789">
        <v>1970</v>
      </c>
      <c r="C1789" s="47">
        <f t="shared" ca="1" si="220"/>
        <v>54</v>
      </c>
      <c r="D1789" s="2" t="s">
        <v>23</v>
      </c>
      <c r="E1789" s="2" t="s">
        <v>36</v>
      </c>
      <c r="F1789" s="2" t="s">
        <v>1145</v>
      </c>
      <c r="G1789" s="4" t="str">
        <f t="shared" si="227"/>
        <v>22,775.00</v>
      </c>
      <c r="H1789" s="32">
        <f t="shared" si="221"/>
        <v>22775</v>
      </c>
      <c r="I1789" s="2">
        <v>9481</v>
      </c>
      <c r="J1789" s="2">
        <f t="shared" si="222"/>
        <v>22775</v>
      </c>
      <c r="K1789" s="2">
        <f t="shared" si="223"/>
        <v>22775</v>
      </c>
      <c r="L1789" s="2">
        <f t="shared" si="224"/>
        <v>22775</v>
      </c>
      <c r="M1789" s="2">
        <f t="shared" si="225"/>
        <v>22775</v>
      </c>
      <c r="N1789" s="2">
        <f t="shared" si="226"/>
        <v>22775</v>
      </c>
      <c r="O1789" s="96">
        <f t="shared" si="226"/>
        <v>22775</v>
      </c>
      <c r="P1789" s="2"/>
    </row>
    <row r="1790" spans="1:16" hidden="1" x14ac:dyDescent="0.2">
      <c r="A1790">
        <v>5454</v>
      </c>
      <c r="B1790">
        <v>1980</v>
      </c>
      <c r="C1790" s="47">
        <f t="shared" ca="1" si="220"/>
        <v>44</v>
      </c>
      <c r="D1790" s="2" t="s">
        <v>23</v>
      </c>
      <c r="E1790" s="2" t="s">
        <v>36</v>
      </c>
      <c r="F1790" s="2" t="s">
        <v>1145</v>
      </c>
      <c r="G1790" s="4" t="str">
        <f t="shared" si="227"/>
        <v>22,775.00</v>
      </c>
      <c r="H1790" s="32">
        <f t="shared" si="221"/>
        <v>22775</v>
      </c>
      <c r="I1790" s="2">
        <v>9907</v>
      </c>
      <c r="J1790" s="2">
        <f t="shared" si="222"/>
        <v>22775</v>
      </c>
      <c r="K1790" s="2">
        <f t="shared" si="223"/>
        <v>22775</v>
      </c>
      <c r="L1790" s="2">
        <f t="shared" si="224"/>
        <v>22775</v>
      </c>
      <c r="M1790" s="2">
        <f t="shared" si="225"/>
        <v>22775</v>
      </c>
      <c r="N1790" s="2">
        <f t="shared" si="226"/>
        <v>22775</v>
      </c>
      <c r="O1790" s="96">
        <f t="shared" si="226"/>
        <v>22775</v>
      </c>
      <c r="P1790" s="2"/>
    </row>
    <row r="1791" spans="1:16" hidden="1" x14ac:dyDescent="0.2">
      <c r="A1791">
        <v>3798</v>
      </c>
      <c r="B1791">
        <v>1969</v>
      </c>
      <c r="C1791" s="47">
        <f t="shared" ca="1" si="220"/>
        <v>55</v>
      </c>
      <c r="D1791" s="2" t="s">
        <v>23</v>
      </c>
      <c r="E1791" s="2" t="s">
        <v>36</v>
      </c>
      <c r="F1791" s="2" t="s">
        <v>1146</v>
      </c>
      <c r="G1791" s="4" t="str">
        <f t="shared" si="227"/>
        <v>31,590.00</v>
      </c>
      <c r="H1791" s="32">
        <f t="shared" si="221"/>
        <v>31590</v>
      </c>
      <c r="I1791" s="2">
        <v>5454</v>
      </c>
      <c r="J1791" s="2">
        <f t="shared" si="222"/>
        <v>31590</v>
      </c>
      <c r="K1791" s="2">
        <f t="shared" si="223"/>
        <v>31590</v>
      </c>
      <c r="L1791" s="2">
        <f t="shared" si="224"/>
        <v>31590</v>
      </c>
      <c r="M1791" s="2">
        <f t="shared" si="225"/>
        <v>31590</v>
      </c>
      <c r="N1791" s="2">
        <f t="shared" si="226"/>
        <v>31590</v>
      </c>
      <c r="O1791" s="96">
        <f t="shared" si="226"/>
        <v>31590</v>
      </c>
      <c r="P1791" s="2"/>
    </row>
    <row r="1792" spans="1:16" hidden="1" x14ac:dyDescent="0.2">
      <c r="A1792">
        <v>4259</v>
      </c>
      <c r="B1792">
        <v>1987</v>
      </c>
      <c r="C1792" s="47">
        <f t="shared" ca="1" si="220"/>
        <v>37</v>
      </c>
      <c r="D1792" s="2" t="s">
        <v>43</v>
      </c>
      <c r="E1792" s="2" t="s">
        <v>36</v>
      </c>
      <c r="F1792" s="2" t="s">
        <v>1158</v>
      </c>
      <c r="G1792" s="4" t="str">
        <f t="shared" si="227"/>
        <v>34,984.00</v>
      </c>
      <c r="H1792" s="32">
        <f t="shared" si="221"/>
        <v>34984</v>
      </c>
      <c r="I1792" s="2">
        <v>3798</v>
      </c>
      <c r="J1792" s="2">
        <f t="shared" si="222"/>
        <v>34984</v>
      </c>
      <c r="K1792" s="2">
        <f t="shared" si="223"/>
        <v>34984</v>
      </c>
      <c r="L1792" s="2">
        <f t="shared" si="224"/>
        <v>34984</v>
      </c>
      <c r="M1792" s="2">
        <f t="shared" si="225"/>
        <v>34984</v>
      </c>
      <c r="N1792" s="2">
        <f t="shared" si="226"/>
        <v>34984</v>
      </c>
      <c r="O1792" s="96">
        <f t="shared" si="226"/>
        <v>34984</v>
      </c>
      <c r="P1792" s="2"/>
    </row>
    <row r="1793" spans="1:16" hidden="1" x14ac:dyDescent="0.2">
      <c r="A1793">
        <v>2549</v>
      </c>
      <c r="B1793">
        <v>1984</v>
      </c>
      <c r="C1793" s="47">
        <f t="shared" ca="1" si="220"/>
        <v>40</v>
      </c>
      <c r="D1793" s="2" t="s">
        <v>43</v>
      </c>
      <c r="E1793" s="2" t="s">
        <v>36</v>
      </c>
      <c r="F1793" s="2" t="s">
        <v>1164</v>
      </c>
      <c r="G1793" s="4" t="str">
        <f t="shared" si="227"/>
        <v>69,401.00</v>
      </c>
      <c r="H1793" s="32">
        <f t="shared" si="221"/>
        <v>69401</v>
      </c>
      <c r="I1793" s="2">
        <v>4259</v>
      </c>
      <c r="J1793" s="2">
        <f t="shared" si="222"/>
        <v>69401</v>
      </c>
      <c r="K1793" s="2">
        <f t="shared" si="223"/>
        <v>69401</v>
      </c>
      <c r="L1793" s="2">
        <f t="shared" si="224"/>
        <v>69401</v>
      </c>
      <c r="M1793" s="2">
        <f t="shared" si="225"/>
        <v>69401</v>
      </c>
      <c r="N1793" s="2">
        <f t="shared" si="226"/>
        <v>69401</v>
      </c>
      <c r="O1793" s="96">
        <f t="shared" si="226"/>
        <v>69401</v>
      </c>
      <c r="P1793" s="2"/>
    </row>
    <row r="1794" spans="1:16" hidden="1" x14ac:dyDescent="0.2">
      <c r="A1794">
        <v>6437</v>
      </c>
      <c r="B1794">
        <v>1986</v>
      </c>
      <c r="C1794" s="47">
        <f t="shared" ca="1" si="220"/>
        <v>38</v>
      </c>
      <c r="D1794" s="2" t="s">
        <v>53</v>
      </c>
      <c r="E1794" s="2" t="s">
        <v>36</v>
      </c>
      <c r="F1794" s="2" t="s">
        <v>1166</v>
      </c>
      <c r="G1794" s="4" t="str">
        <f t="shared" si="227"/>
        <v>85,738.00</v>
      </c>
      <c r="H1794" s="32">
        <f t="shared" si="221"/>
        <v>85738</v>
      </c>
      <c r="I1794" s="2">
        <v>2549</v>
      </c>
      <c r="J1794" s="2">
        <f t="shared" si="222"/>
        <v>85738</v>
      </c>
      <c r="K1794" s="2">
        <f t="shared" si="223"/>
        <v>85738</v>
      </c>
      <c r="L1794" s="2">
        <f t="shared" si="224"/>
        <v>85738</v>
      </c>
      <c r="M1794" s="2">
        <f t="shared" si="225"/>
        <v>85738</v>
      </c>
      <c r="N1794" s="2">
        <f t="shared" si="226"/>
        <v>85738</v>
      </c>
      <c r="O1794" s="96">
        <f t="shared" si="226"/>
        <v>85738</v>
      </c>
      <c r="P1794" s="2"/>
    </row>
    <row r="1795" spans="1:16" hidden="1" x14ac:dyDescent="0.2">
      <c r="A1795">
        <v>2488</v>
      </c>
      <c r="B1795">
        <v>1957</v>
      </c>
      <c r="C1795" s="47">
        <f t="shared" ca="1" si="220"/>
        <v>67</v>
      </c>
      <c r="D1795" s="2" t="s">
        <v>23</v>
      </c>
      <c r="E1795" s="2" t="s">
        <v>36</v>
      </c>
      <c r="F1795" s="2" t="s">
        <v>1167</v>
      </c>
      <c r="G1795" s="4" t="str">
        <f t="shared" si="227"/>
        <v>60,934.00</v>
      </c>
      <c r="H1795" s="32">
        <f t="shared" si="221"/>
        <v>60934</v>
      </c>
      <c r="I1795" s="2">
        <v>6437</v>
      </c>
      <c r="J1795" s="2">
        <f t="shared" si="222"/>
        <v>60934</v>
      </c>
      <c r="K1795" s="2">
        <f t="shared" si="223"/>
        <v>60934</v>
      </c>
      <c r="L1795" s="2">
        <f t="shared" si="224"/>
        <v>60934</v>
      </c>
      <c r="M1795" s="2">
        <f t="shared" si="225"/>
        <v>60934</v>
      </c>
      <c r="N1795" s="2">
        <f t="shared" si="226"/>
        <v>60934</v>
      </c>
      <c r="O1795" s="96">
        <f t="shared" si="226"/>
        <v>60934</v>
      </c>
      <c r="P1795" s="2"/>
    </row>
    <row r="1796" spans="1:16" hidden="1" x14ac:dyDescent="0.2">
      <c r="A1796">
        <v>3945</v>
      </c>
      <c r="B1796">
        <v>1948</v>
      </c>
      <c r="C1796" s="47">
        <f t="shared" ref="C1796:C1859" ca="1" si="228">(YEAR(NOW())-B1796)</f>
        <v>76</v>
      </c>
      <c r="D1796" s="2" t="s">
        <v>23</v>
      </c>
      <c r="E1796" s="2" t="s">
        <v>36</v>
      </c>
      <c r="F1796" s="2" t="s">
        <v>1178</v>
      </c>
      <c r="G1796" s="4" t="str">
        <f t="shared" si="227"/>
        <v>36,283.00</v>
      </c>
      <c r="H1796" s="32">
        <f t="shared" ref="H1796:H1859" si="229">VALUE(G1796)</f>
        <v>36283</v>
      </c>
      <c r="I1796" s="2">
        <v>2488</v>
      </c>
      <c r="J1796" s="2">
        <f t="shared" ref="J1796:J1859" si="230">IF(AND($D1796="Basic",$H1796&lt;10000),$V$29,$H1796)</f>
        <v>36283</v>
      </c>
      <c r="K1796" s="2">
        <f t="shared" ref="K1796:K1859" si="231">IF(AND($D1796="Graduation",J1796&lt;10000),$V$30,J1796)</f>
        <v>36283</v>
      </c>
      <c r="L1796" s="2">
        <f t="shared" ref="L1796:L1859" si="232">IF(AND($D1796="2n Cycle",K1796&lt;10000),$V$31,K1796)</f>
        <v>36283</v>
      </c>
      <c r="M1796" s="2">
        <f t="shared" ref="M1796:M1859" si="233">IF(AND($D1796="Master",L1796&lt;10000),$V$32,L1796)</f>
        <v>36283</v>
      </c>
      <c r="N1796" s="2">
        <f t="shared" ref="N1796:O1859" si="234">IF(AND($D1796="PhD",M1796&lt;10000),$V$33,M1796)</f>
        <v>36283</v>
      </c>
      <c r="O1796" s="96">
        <f t="shared" si="234"/>
        <v>36283</v>
      </c>
      <c r="P1796" s="2"/>
    </row>
    <row r="1797" spans="1:16" hidden="1" x14ac:dyDescent="0.2">
      <c r="A1797">
        <v>702</v>
      </c>
      <c r="B1797">
        <v>1976</v>
      </c>
      <c r="C1797" s="47">
        <f t="shared" ca="1" si="228"/>
        <v>48</v>
      </c>
      <c r="D1797" s="2" t="s">
        <v>40</v>
      </c>
      <c r="E1797" s="2" t="s">
        <v>36</v>
      </c>
      <c r="F1797" s="2" t="s">
        <v>1179</v>
      </c>
      <c r="G1797" s="4" t="str">
        <f t="shared" ref="G1797:G1860" si="235">REPLACE(F1797,1,1,"")</f>
        <v>79,632.00</v>
      </c>
      <c r="H1797" s="32">
        <f t="shared" si="229"/>
        <v>79632</v>
      </c>
      <c r="I1797" s="2">
        <v>3945</v>
      </c>
      <c r="J1797" s="2">
        <f t="shared" si="230"/>
        <v>79632</v>
      </c>
      <c r="K1797" s="2">
        <f t="shared" si="231"/>
        <v>79632</v>
      </c>
      <c r="L1797" s="2">
        <f t="shared" si="232"/>
        <v>79632</v>
      </c>
      <c r="M1797" s="2">
        <f t="shared" si="233"/>
        <v>79632</v>
      </c>
      <c r="N1797" s="2">
        <f t="shared" si="234"/>
        <v>79632</v>
      </c>
      <c r="O1797" s="96">
        <f t="shared" si="234"/>
        <v>79632</v>
      </c>
      <c r="P1797" s="2"/>
    </row>
    <row r="1798" spans="1:16" hidden="1" x14ac:dyDescent="0.2">
      <c r="A1798">
        <v>9010</v>
      </c>
      <c r="B1798">
        <v>1973</v>
      </c>
      <c r="C1798" s="47">
        <f t="shared" ca="1" si="228"/>
        <v>51</v>
      </c>
      <c r="D1798" s="2" t="s">
        <v>23</v>
      </c>
      <c r="E1798" s="2" t="s">
        <v>36</v>
      </c>
      <c r="F1798" s="2" t="s">
        <v>1180</v>
      </c>
      <c r="G1798" s="4" t="str">
        <f t="shared" si="235"/>
        <v>28,587.00</v>
      </c>
      <c r="H1798" s="32">
        <f t="shared" si="229"/>
        <v>28587</v>
      </c>
      <c r="I1798" s="2">
        <v>702</v>
      </c>
      <c r="J1798" s="2">
        <f t="shared" si="230"/>
        <v>28587</v>
      </c>
      <c r="K1798" s="2">
        <f t="shared" si="231"/>
        <v>28587</v>
      </c>
      <c r="L1798" s="2">
        <f t="shared" si="232"/>
        <v>28587</v>
      </c>
      <c r="M1798" s="2">
        <f t="shared" si="233"/>
        <v>28587</v>
      </c>
      <c r="N1798" s="2">
        <f t="shared" si="234"/>
        <v>28587</v>
      </c>
      <c r="O1798" s="96">
        <f t="shared" si="234"/>
        <v>28587</v>
      </c>
      <c r="P1798" s="2"/>
    </row>
    <row r="1799" spans="1:16" hidden="1" x14ac:dyDescent="0.2">
      <c r="A1799">
        <v>9710</v>
      </c>
      <c r="B1799">
        <v>1970</v>
      </c>
      <c r="C1799" s="47">
        <f t="shared" ca="1" si="228"/>
        <v>54</v>
      </c>
      <c r="D1799" s="2" t="s">
        <v>23</v>
      </c>
      <c r="E1799" s="2" t="s">
        <v>36</v>
      </c>
      <c r="F1799" s="2" t="s">
        <v>1181</v>
      </c>
      <c r="G1799" s="4" t="str">
        <f t="shared" si="235"/>
        <v>88,325.00</v>
      </c>
      <c r="H1799" s="32">
        <f t="shared" si="229"/>
        <v>88325</v>
      </c>
      <c r="I1799" s="2">
        <v>9010</v>
      </c>
      <c r="J1799" s="2">
        <f t="shared" si="230"/>
        <v>88325</v>
      </c>
      <c r="K1799" s="2">
        <f t="shared" si="231"/>
        <v>88325</v>
      </c>
      <c r="L1799" s="2">
        <f t="shared" si="232"/>
        <v>88325</v>
      </c>
      <c r="M1799" s="2">
        <f t="shared" si="233"/>
        <v>88325</v>
      </c>
      <c r="N1799" s="2">
        <f t="shared" si="234"/>
        <v>88325</v>
      </c>
      <c r="O1799" s="96">
        <f t="shared" si="234"/>
        <v>88325</v>
      </c>
      <c r="P1799" s="2"/>
    </row>
    <row r="1800" spans="1:16" hidden="1" x14ac:dyDescent="0.2">
      <c r="A1800">
        <v>1509</v>
      </c>
      <c r="B1800">
        <v>1959</v>
      </c>
      <c r="C1800" s="47">
        <f t="shared" ca="1" si="228"/>
        <v>65</v>
      </c>
      <c r="D1800" s="2" t="s">
        <v>40</v>
      </c>
      <c r="E1800" s="2" t="s">
        <v>36</v>
      </c>
      <c r="F1800" s="2" t="s">
        <v>1189</v>
      </c>
      <c r="G1800" s="4" t="str">
        <f t="shared" si="235"/>
        <v>56,575.00</v>
      </c>
      <c r="H1800" s="32">
        <f t="shared" si="229"/>
        <v>56575</v>
      </c>
      <c r="I1800" s="2">
        <v>9710</v>
      </c>
      <c r="J1800" s="2">
        <f t="shared" si="230"/>
        <v>56575</v>
      </c>
      <c r="K1800" s="2">
        <f t="shared" si="231"/>
        <v>56575</v>
      </c>
      <c r="L1800" s="2">
        <f t="shared" si="232"/>
        <v>56575</v>
      </c>
      <c r="M1800" s="2">
        <f t="shared" si="233"/>
        <v>56575</v>
      </c>
      <c r="N1800" s="2">
        <f t="shared" si="234"/>
        <v>56575</v>
      </c>
      <c r="O1800" s="96">
        <f t="shared" si="234"/>
        <v>56575</v>
      </c>
      <c r="P1800" s="2"/>
    </row>
    <row r="1801" spans="1:16" hidden="1" x14ac:dyDescent="0.2">
      <c r="A1801">
        <v>9120</v>
      </c>
      <c r="B1801">
        <v>1963</v>
      </c>
      <c r="C1801" s="47">
        <f t="shared" ca="1" si="228"/>
        <v>61</v>
      </c>
      <c r="D1801" s="2" t="s">
        <v>23</v>
      </c>
      <c r="E1801" s="2" t="s">
        <v>36</v>
      </c>
      <c r="F1801" s="2" t="s">
        <v>1197</v>
      </c>
      <c r="G1801" s="4" t="str">
        <f t="shared" si="235"/>
        <v>54,006.00</v>
      </c>
      <c r="H1801" s="32">
        <f t="shared" si="229"/>
        <v>54006</v>
      </c>
      <c r="I1801" s="2">
        <v>1509</v>
      </c>
      <c r="J1801" s="2">
        <f t="shared" si="230"/>
        <v>54006</v>
      </c>
      <c r="K1801" s="2">
        <f t="shared" si="231"/>
        <v>54006</v>
      </c>
      <c r="L1801" s="2">
        <f t="shared" si="232"/>
        <v>54006</v>
      </c>
      <c r="M1801" s="2">
        <f t="shared" si="233"/>
        <v>54006</v>
      </c>
      <c r="N1801" s="2">
        <f t="shared" si="234"/>
        <v>54006</v>
      </c>
      <c r="O1801" s="96">
        <f t="shared" si="234"/>
        <v>54006</v>
      </c>
      <c r="P1801" s="2"/>
    </row>
    <row r="1802" spans="1:16" hidden="1" x14ac:dyDescent="0.2">
      <c r="A1802">
        <v>5252</v>
      </c>
      <c r="B1802">
        <v>1970</v>
      </c>
      <c r="C1802" s="47">
        <f t="shared" ca="1" si="228"/>
        <v>54</v>
      </c>
      <c r="D1802" s="2" t="s">
        <v>23</v>
      </c>
      <c r="E1802" s="2" t="s">
        <v>36</v>
      </c>
      <c r="F1802" s="2" t="s">
        <v>1198</v>
      </c>
      <c r="G1802" s="4" t="str">
        <f t="shared" si="235"/>
        <v>16,531.00</v>
      </c>
      <c r="H1802" s="32">
        <f t="shared" si="229"/>
        <v>16531</v>
      </c>
      <c r="I1802" s="2">
        <v>9120</v>
      </c>
      <c r="J1802" s="2">
        <f t="shared" si="230"/>
        <v>16531</v>
      </c>
      <c r="K1802" s="2">
        <f t="shared" si="231"/>
        <v>16531</v>
      </c>
      <c r="L1802" s="2">
        <f t="shared" si="232"/>
        <v>16531</v>
      </c>
      <c r="M1802" s="2">
        <f t="shared" si="233"/>
        <v>16531</v>
      </c>
      <c r="N1802" s="2">
        <f t="shared" si="234"/>
        <v>16531</v>
      </c>
      <c r="O1802" s="96">
        <f t="shared" si="234"/>
        <v>16531</v>
      </c>
      <c r="P1802" s="2"/>
    </row>
    <row r="1803" spans="1:16" hidden="1" x14ac:dyDescent="0.2">
      <c r="A1803">
        <v>5959</v>
      </c>
      <c r="B1803">
        <v>1969</v>
      </c>
      <c r="C1803" s="47">
        <f t="shared" ca="1" si="228"/>
        <v>55</v>
      </c>
      <c r="D1803" s="2" t="s">
        <v>40</v>
      </c>
      <c r="E1803" s="2" t="s">
        <v>36</v>
      </c>
      <c r="F1803" s="2" t="s">
        <v>1199</v>
      </c>
      <c r="G1803" s="4" t="str">
        <f t="shared" si="235"/>
        <v>30,843.00</v>
      </c>
      <c r="H1803" s="32">
        <f t="shared" si="229"/>
        <v>30843</v>
      </c>
      <c r="I1803" s="2">
        <v>5252</v>
      </c>
      <c r="J1803" s="2">
        <f t="shared" si="230"/>
        <v>30843</v>
      </c>
      <c r="K1803" s="2">
        <f t="shared" si="231"/>
        <v>30843</v>
      </c>
      <c r="L1803" s="2">
        <f t="shared" si="232"/>
        <v>30843</v>
      </c>
      <c r="M1803" s="2">
        <f t="shared" si="233"/>
        <v>30843</v>
      </c>
      <c r="N1803" s="2">
        <f t="shared" si="234"/>
        <v>30843</v>
      </c>
      <c r="O1803" s="96">
        <f t="shared" si="234"/>
        <v>30843</v>
      </c>
      <c r="P1803" s="2"/>
    </row>
    <row r="1804" spans="1:16" hidden="1" x14ac:dyDescent="0.2">
      <c r="A1804">
        <v>7441</v>
      </c>
      <c r="B1804">
        <v>1974</v>
      </c>
      <c r="C1804" s="47">
        <f t="shared" ca="1" si="228"/>
        <v>50</v>
      </c>
      <c r="D1804" s="2" t="s">
        <v>23</v>
      </c>
      <c r="E1804" s="2" t="s">
        <v>36</v>
      </c>
      <c r="F1804" s="2" t="s">
        <v>1206</v>
      </c>
      <c r="G1804" s="4" t="str">
        <f t="shared" si="235"/>
        <v>81,205.00</v>
      </c>
      <c r="H1804" s="32">
        <f t="shared" si="229"/>
        <v>81205</v>
      </c>
      <c r="I1804" s="2">
        <v>5959</v>
      </c>
      <c r="J1804" s="2">
        <f t="shared" si="230"/>
        <v>81205</v>
      </c>
      <c r="K1804" s="2">
        <f t="shared" si="231"/>
        <v>81205</v>
      </c>
      <c r="L1804" s="2">
        <f t="shared" si="232"/>
        <v>81205</v>
      </c>
      <c r="M1804" s="2">
        <f t="shared" si="233"/>
        <v>81205</v>
      </c>
      <c r="N1804" s="2">
        <f t="shared" si="234"/>
        <v>81205</v>
      </c>
      <c r="O1804" s="96">
        <f t="shared" si="234"/>
        <v>81205</v>
      </c>
      <c r="P1804" s="2"/>
    </row>
    <row r="1805" spans="1:16" hidden="1" x14ac:dyDescent="0.2">
      <c r="A1805">
        <v>4271</v>
      </c>
      <c r="B1805">
        <v>1990</v>
      </c>
      <c r="C1805" s="47">
        <f t="shared" ca="1" si="228"/>
        <v>34</v>
      </c>
      <c r="D1805" s="2" t="s">
        <v>53</v>
      </c>
      <c r="E1805" s="2" t="s">
        <v>36</v>
      </c>
      <c r="F1805" s="2" t="s">
        <v>1215</v>
      </c>
      <c r="G1805" s="4" t="str">
        <f t="shared" si="235"/>
        <v>42,386.00</v>
      </c>
      <c r="H1805" s="32">
        <f t="shared" si="229"/>
        <v>42386</v>
      </c>
      <c r="I1805" s="2">
        <v>7441</v>
      </c>
      <c r="J1805" s="2">
        <f t="shared" si="230"/>
        <v>42386</v>
      </c>
      <c r="K1805" s="2">
        <f t="shared" si="231"/>
        <v>42386</v>
      </c>
      <c r="L1805" s="2">
        <f t="shared" si="232"/>
        <v>42386</v>
      </c>
      <c r="M1805" s="2">
        <f t="shared" si="233"/>
        <v>42386</v>
      </c>
      <c r="N1805" s="2">
        <f t="shared" si="234"/>
        <v>42386</v>
      </c>
      <c r="O1805" s="96">
        <f t="shared" si="234"/>
        <v>42386</v>
      </c>
      <c r="P1805" s="2"/>
    </row>
    <row r="1806" spans="1:16" hidden="1" x14ac:dyDescent="0.2">
      <c r="A1806">
        <v>4095</v>
      </c>
      <c r="B1806">
        <v>1972</v>
      </c>
      <c r="C1806" s="47">
        <f t="shared" ca="1" si="228"/>
        <v>52</v>
      </c>
      <c r="D1806" s="2" t="s">
        <v>53</v>
      </c>
      <c r="E1806" s="2" t="s">
        <v>36</v>
      </c>
      <c r="F1806" s="2" t="s">
        <v>1215</v>
      </c>
      <c r="G1806" s="4" t="str">
        <f t="shared" si="235"/>
        <v>42,386.00</v>
      </c>
      <c r="H1806" s="32">
        <f t="shared" si="229"/>
        <v>42386</v>
      </c>
      <c r="I1806" s="2">
        <v>4271</v>
      </c>
      <c r="J1806" s="2">
        <f t="shared" si="230"/>
        <v>42386</v>
      </c>
      <c r="K1806" s="2">
        <f t="shared" si="231"/>
        <v>42386</v>
      </c>
      <c r="L1806" s="2">
        <f t="shared" si="232"/>
        <v>42386</v>
      </c>
      <c r="M1806" s="2">
        <f t="shared" si="233"/>
        <v>42386</v>
      </c>
      <c r="N1806" s="2">
        <f t="shared" si="234"/>
        <v>42386</v>
      </c>
      <c r="O1806" s="96">
        <f t="shared" si="234"/>
        <v>42386</v>
      </c>
      <c r="P1806" s="2"/>
    </row>
    <row r="1807" spans="1:16" hidden="1" x14ac:dyDescent="0.2">
      <c r="A1807" s="6">
        <v>8852</v>
      </c>
      <c r="B1807" s="6">
        <v>1977</v>
      </c>
      <c r="C1807" s="48">
        <f t="shared" ca="1" si="228"/>
        <v>47</v>
      </c>
      <c r="D1807" s="5" t="s">
        <v>118</v>
      </c>
      <c r="E1807" s="5" t="s">
        <v>36</v>
      </c>
      <c r="F1807" s="5" t="s">
        <v>1217</v>
      </c>
      <c r="G1807" s="45" t="str">
        <f t="shared" si="235"/>
        <v>13,724.00</v>
      </c>
      <c r="H1807" s="46">
        <f t="shared" si="229"/>
        <v>13724</v>
      </c>
      <c r="I1807" s="2">
        <v>4095</v>
      </c>
      <c r="J1807" s="2">
        <f t="shared" si="230"/>
        <v>13724</v>
      </c>
      <c r="K1807" s="2">
        <f t="shared" si="231"/>
        <v>13724</v>
      </c>
      <c r="L1807" s="2">
        <f t="shared" si="232"/>
        <v>13724</v>
      </c>
      <c r="M1807" s="2">
        <f t="shared" si="233"/>
        <v>13724</v>
      </c>
      <c r="N1807" s="2">
        <f t="shared" si="234"/>
        <v>13724</v>
      </c>
      <c r="O1807" s="96">
        <f t="shared" si="234"/>
        <v>13724</v>
      </c>
      <c r="P1807" s="2"/>
    </row>
    <row r="1808" spans="1:16" hidden="1" x14ac:dyDescent="0.2">
      <c r="A1808">
        <v>7698</v>
      </c>
      <c r="B1808">
        <v>1977</v>
      </c>
      <c r="C1808" s="47">
        <f t="shared" ca="1" si="228"/>
        <v>47</v>
      </c>
      <c r="D1808" s="2" t="s">
        <v>40</v>
      </c>
      <c r="E1808" s="2" t="s">
        <v>36</v>
      </c>
      <c r="F1808" s="2" t="s">
        <v>1219</v>
      </c>
      <c r="G1808" s="4" t="str">
        <f t="shared" si="235"/>
        <v>37,334.00</v>
      </c>
      <c r="H1808" s="32">
        <f t="shared" si="229"/>
        <v>37334</v>
      </c>
      <c r="I1808" s="2">
        <v>8852</v>
      </c>
      <c r="J1808" s="2">
        <f t="shared" si="230"/>
        <v>37334</v>
      </c>
      <c r="K1808" s="2">
        <f t="shared" si="231"/>
        <v>37334</v>
      </c>
      <c r="L1808" s="2">
        <f t="shared" si="232"/>
        <v>37334</v>
      </c>
      <c r="M1808" s="2">
        <f t="shared" si="233"/>
        <v>37334</v>
      </c>
      <c r="N1808" s="2">
        <f t="shared" si="234"/>
        <v>37334</v>
      </c>
      <c r="O1808" s="96">
        <f t="shared" si="234"/>
        <v>37334</v>
      </c>
      <c r="P1808" s="2"/>
    </row>
    <row r="1809" spans="1:16" hidden="1" x14ac:dyDescent="0.2">
      <c r="A1809">
        <v>4174</v>
      </c>
      <c r="B1809">
        <v>1957</v>
      </c>
      <c r="C1809" s="47">
        <f t="shared" ca="1" si="228"/>
        <v>67</v>
      </c>
      <c r="D1809" s="2" t="s">
        <v>43</v>
      </c>
      <c r="E1809" s="2" t="s">
        <v>36</v>
      </c>
      <c r="F1809" s="2" t="s">
        <v>1222</v>
      </c>
      <c r="G1809" s="4" t="str">
        <f t="shared" si="235"/>
        <v>58,821.00</v>
      </c>
      <c r="H1809" s="32">
        <f t="shared" si="229"/>
        <v>58821</v>
      </c>
      <c r="I1809" s="2">
        <v>7698</v>
      </c>
      <c r="J1809" s="2">
        <f t="shared" si="230"/>
        <v>58821</v>
      </c>
      <c r="K1809" s="2">
        <f t="shared" si="231"/>
        <v>58821</v>
      </c>
      <c r="L1809" s="2">
        <f t="shared" si="232"/>
        <v>58821</v>
      </c>
      <c r="M1809" s="2">
        <f t="shared" si="233"/>
        <v>58821</v>
      </c>
      <c r="N1809" s="2">
        <f t="shared" si="234"/>
        <v>58821</v>
      </c>
      <c r="O1809" s="96">
        <f t="shared" si="234"/>
        <v>58821</v>
      </c>
      <c r="P1809" s="2"/>
    </row>
    <row r="1810" spans="1:16" hidden="1" x14ac:dyDescent="0.2">
      <c r="A1810">
        <v>3182</v>
      </c>
      <c r="B1810">
        <v>1974</v>
      </c>
      <c r="C1810" s="47">
        <f t="shared" ca="1" si="228"/>
        <v>50</v>
      </c>
      <c r="D1810" s="2" t="s">
        <v>23</v>
      </c>
      <c r="E1810" s="2" t="s">
        <v>36</v>
      </c>
      <c r="F1810" s="2" t="s">
        <v>1223</v>
      </c>
      <c r="G1810" s="4" t="str">
        <f t="shared" si="235"/>
        <v>58,398.00</v>
      </c>
      <c r="H1810" s="32">
        <f t="shared" si="229"/>
        <v>58398</v>
      </c>
      <c r="I1810" s="2">
        <v>4174</v>
      </c>
      <c r="J1810" s="2">
        <f t="shared" si="230"/>
        <v>58398</v>
      </c>
      <c r="K1810" s="2">
        <f t="shared" si="231"/>
        <v>58398</v>
      </c>
      <c r="L1810" s="2">
        <f t="shared" si="232"/>
        <v>58398</v>
      </c>
      <c r="M1810" s="2">
        <f t="shared" si="233"/>
        <v>58398</v>
      </c>
      <c r="N1810" s="2">
        <f t="shared" si="234"/>
        <v>58398</v>
      </c>
      <c r="O1810" s="96">
        <f t="shared" si="234"/>
        <v>58398</v>
      </c>
      <c r="P1810" s="2"/>
    </row>
    <row r="1811" spans="1:16" hidden="1" x14ac:dyDescent="0.2">
      <c r="A1811">
        <v>193</v>
      </c>
      <c r="B1811">
        <v>1997</v>
      </c>
      <c r="C1811" s="47">
        <f t="shared" ca="1" si="228"/>
        <v>27</v>
      </c>
      <c r="D1811" s="2" t="s">
        <v>23</v>
      </c>
      <c r="E1811" s="2" t="s">
        <v>36</v>
      </c>
      <c r="F1811" s="2" t="s">
        <v>1231</v>
      </c>
      <c r="G1811" s="4" t="str">
        <f t="shared" si="235"/>
        <v>51,315.00</v>
      </c>
      <c r="H1811" s="32">
        <f t="shared" si="229"/>
        <v>51315</v>
      </c>
      <c r="I1811" s="2">
        <v>3182</v>
      </c>
      <c r="J1811" s="2">
        <f t="shared" si="230"/>
        <v>51315</v>
      </c>
      <c r="K1811" s="2">
        <f t="shared" si="231"/>
        <v>51315</v>
      </c>
      <c r="L1811" s="2">
        <f t="shared" si="232"/>
        <v>51315</v>
      </c>
      <c r="M1811" s="2">
        <f t="shared" si="233"/>
        <v>51315</v>
      </c>
      <c r="N1811" s="2">
        <f t="shared" si="234"/>
        <v>51315</v>
      </c>
      <c r="O1811" s="96">
        <f t="shared" si="234"/>
        <v>51315</v>
      </c>
      <c r="P1811" s="2"/>
    </row>
    <row r="1812" spans="1:16" hidden="1" x14ac:dyDescent="0.2">
      <c r="A1812">
        <v>5229</v>
      </c>
      <c r="B1812">
        <v>1970</v>
      </c>
      <c r="C1812" s="47">
        <f t="shared" ca="1" si="228"/>
        <v>54</v>
      </c>
      <c r="D1812" s="2" t="s">
        <v>23</v>
      </c>
      <c r="E1812" s="2" t="s">
        <v>36</v>
      </c>
      <c r="F1812" s="2" t="s">
        <v>1243</v>
      </c>
      <c r="G1812" s="4" t="str">
        <f t="shared" si="235"/>
        <v>25,851.00</v>
      </c>
      <c r="H1812" s="32">
        <f t="shared" si="229"/>
        <v>25851</v>
      </c>
      <c r="I1812" s="2">
        <v>193</v>
      </c>
      <c r="J1812" s="2">
        <f t="shared" si="230"/>
        <v>25851</v>
      </c>
      <c r="K1812" s="2">
        <f t="shared" si="231"/>
        <v>25851</v>
      </c>
      <c r="L1812" s="2">
        <f t="shared" si="232"/>
        <v>25851</v>
      </c>
      <c r="M1812" s="2">
        <f t="shared" si="233"/>
        <v>25851</v>
      </c>
      <c r="N1812" s="2">
        <f t="shared" si="234"/>
        <v>25851</v>
      </c>
      <c r="O1812" s="96">
        <f t="shared" si="234"/>
        <v>25851</v>
      </c>
      <c r="P1812" s="2"/>
    </row>
    <row r="1813" spans="1:16" hidden="1" x14ac:dyDescent="0.2">
      <c r="A1813">
        <v>5555</v>
      </c>
      <c r="B1813">
        <v>1976</v>
      </c>
      <c r="C1813" s="47">
        <f t="shared" ca="1" si="228"/>
        <v>48</v>
      </c>
      <c r="D1813" s="2" t="s">
        <v>53</v>
      </c>
      <c r="E1813" s="2" t="s">
        <v>36</v>
      </c>
      <c r="F1813" s="2" t="s">
        <v>1245</v>
      </c>
      <c r="G1813" s="4" t="str">
        <f t="shared" si="235"/>
        <v>62,847.00</v>
      </c>
      <c r="H1813" s="32">
        <f t="shared" si="229"/>
        <v>62847</v>
      </c>
      <c r="I1813" s="2">
        <v>5229</v>
      </c>
      <c r="J1813" s="2">
        <f t="shared" si="230"/>
        <v>62847</v>
      </c>
      <c r="K1813" s="2">
        <f t="shared" si="231"/>
        <v>62847</v>
      </c>
      <c r="L1813" s="2">
        <f t="shared" si="232"/>
        <v>62847</v>
      </c>
      <c r="M1813" s="2">
        <f t="shared" si="233"/>
        <v>62847</v>
      </c>
      <c r="N1813" s="2">
        <f t="shared" si="234"/>
        <v>62847</v>
      </c>
      <c r="O1813" s="96">
        <f t="shared" si="234"/>
        <v>62847</v>
      </c>
      <c r="P1813" s="2"/>
    </row>
    <row r="1814" spans="1:16" hidden="1" x14ac:dyDescent="0.2">
      <c r="A1814">
        <v>7732</v>
      </c>
      <c r="B1814">
        <v>1979</v>
      </c>
      <c r="C1814" s="47">
        <f t="shared" ca="1" si="228"/>
        <v>45</v>
      </c>
      <c r="D1814" s="2" t="s">
        <v>40</v>
      </c>
      <c r="E1814" s="2" t="s">
        <v>36</v>
      </c>
      <c r="F1814" s="2" t="s">
        <v>1250</v>
      </c>
      <c r="G1814" s="4" t="str">
        <f t="shared" si="235"/>
        <v>65,488.00</v>
      </c>
      <c r="H1814" s="32">
        <f t="shared" si="229"/>
        <v>65488</v>
      </c>
      <c r="I1814" s="2">
        <v>5555</v>
      </c>
      <c r="J1814" s="2">
        <f t="shared" si="230"/>
        <v>65488</v>
      </c>
      <c r="K1814" s="2">
        <f t="shared" si="231"/>
        <v>65488</v>
      </c>
      <c r="L1814" s="2">
        <f t="shared" si="232"/>
        <v>65488</v>
      </c>
      <c r="M1814" s="2">
        <f t="shared" si="233"/>
        <v>65488</v>
      </c>
      <c r="N1814" s="2">
        <f t="shared" si="234"/>
        <v>65488</v>
      </c>
      <c r="O1814" s="96">
        <f t="shared" si="234"/>
        <v>65488</v>
      </c>
      <c r="P1814" s="2"/>
    </row>
    <row r="1815" spans="1:16" hidden="1" x14ac:dyDescent="0.2">
      <c r="A1815">
        <v>310</v>
      </c>
      <c r="B1815">
        <v>1971</v>
      </c>
      <c r="C1815" s="47">
        <f t="shared" ca="1" si="228"/>
        <v>53</v>
      </c>
      <c r="D1815" s="2" t="s">
        <v>53</v>
      </c>
      <c r="E1815" s="2" t="s">
        <v>36</v>
      </c>
      <c r="F1815" s="2" t="s">
        <v>1255</v>
      </c>
      <c r="G1815" s="4" t="str">
        <f t="shared" si="235"/>
        <v>23,661.00</v>
      </c>
      <c r="H1815" s="32">
        <f t="shared" si="229"/>
        <v>23661</v>
      </c>
      <c r="I1815" s="2">
        <v>7732</v>
      </c>
      <c r="J1815" s="2">
        <f t="shared" si="230"/>
        <v>23661</v>
      </c>
      <c r="K1815" s="2">
        <f t="shared" si="231"/>
        <v>23661</v>
      </c>
      <c r="L1815" s="2">
        <f t="shared" si="232"/>
        <v>23661</v>
      </c>
      <c r="M1815" s="2">
        <f t="shared" si="233"/>
        <v>23661</v>
      </c>
      <c r="N1815" s="2">
        <f t="shared" si="234"/>
        <v>23661</v>
      </c>
      <c r="O1815" s="96">
        <f t="shared" si="234"/>
        <v>23661</v>
      </c>
      <c r="P1815" s="2"/>
    </row>
    <row r="1816" spans="1:16" hidden="1" x14ac:dyDescent="0.2">
      <c r="A1816">
        <v>6261</v>
      </c>
      <c r="B1816">
        <v>1980</v>
      </c>
      <c r="C1816" s="47">
        <f t="shared" ca="1" si="228"/>
        <v>44</v>
      </c>
      <c r="D1816" s="2" t="s">
        <v>43</v>
      </c>
      <c r="E1816" s="2" t="s">
        <v>36</v>
      </c>
      <c r="F1816" s="2" t="s">
        <v>1256</v>
      </c>
      <c r="G1816" s="4" t="str">
        <f t="shared" si="235"/>
        <v>25,315.00</v>
      </c>
      <c r="H1816" s="32">
        <f t="shared" si="229"/>
        <v>25315</v>
      </c>
      <c r="I1816" s="2">
        <v>310</v>
      </c>
      <c r="J1816" s="2">
        <f t="shared" si="230"/>
        <v>25315</v>
      </c>
      <c r="K1816" s="2">
        <f t="shared" si="231"/>
        <v>25315</v>
      </c>
      <c r="L1816" s="2">
        <f t="shared" si="232"/>
        <v>25315</v>
      </c>
      <c r="M1816" s="2">
        <f t="shared" si="233"/>
        <v>25315</v>
      </c>
      <c r="N1816" s="2">
        <f t="shared" si="234"/>
        <v>25315</v>
      </c>
      <c r="O1816" s="96">
        <f t="shared" si="234"/>
        <v>25315</v>
      </c>
      <c r="P1816" s="2"/>
    </row>
    <row r="1817" spans="1:16" hidden="1" x14ac:dyDescent="0.2">
      <c r="A1817">
        <v>6274</v>
      </c>
      <c r="B1817">
        <v>1949</v>
      </c>
      <c r="C1817" s="47">
        <f t="shared" ca="1" si="228"/>
        <v>75</v>
      </c>
      <c r="D1817" s="2" t="s">
        <v>23</v>
      </c>
      <c r="E1817" s="2" t="s">
        <v>36</v>
      </c>
      <c r="F1817" s="2" t="s">
        <v>1259</v>
      </c>
      <c r="G1817" s="4" t="str">
        <f t="shared" si="235"/>
        <v>77,298.00</v>
      </c>
      <c r="H1817" s="32">
        <f t="shared" si="229"/>
        <v>77298</v>
      </c>
      <c r="I1817" s="2">
        <v>6261</v>
      </c>
      <c r="J1817" s="2">
        <f t="shared" si="230"/>
        <v>77298</v>
      </c>
      <c r="K1817" s="2">
        <f t="shared" si="231"/>
        <v>77298</v>
      </c>
      <c r="L1817" s="2">
        <f t="shared" si="232"/>
        <v>77298</v>
      </c>
      <c r="M1817" s="2">
        <f t="shared" si="233"/>
        <v>77298</v>
      </c>
      <c r="N1817" s="2">
        <f t="shared" si="234"/>
        <v>77298</v>
      </c>
      <c r="O1817" s="96">
        <f t="shared" si="234"/>
        <v>77298</v>
      </c>
      <c r="P1817" s="2"/>
    </row>
    <row r="1818" spans="1:16" hidden="1" x14ac:dyDescent="0.2">
      <c r="A1818">
        <v>1655</v>
      </c>
      <c r="B1818">
        <v>1980</v>
      </c>
      <c r="C1818" s="47">
        <f t="shared" ca="1" si="228"/>
        <v>44</v>
      </c>
      <c r="D1818" s="2" t="s">
        <v>23</v>
      </c>
      <c r="E1818" s="2" t="s">
        <v>36</v>
      </c>
      <c r="F1818" s="2" t="s">
        <v>1259</v>
      </c>
      <c r="G1818" s="4" t="str">
        <f t="shared" si="235"/>
        <v>77,298.00</v>
      </c>
      <c r="H1818" s="32">
        <f t="shared" si="229"/>
        <v>77298</v>
      </c>
      <c r="I1818" s="2">
        <v>6274</v>
      </c>
      <c r="J1818" s="2">
        <f t="shared" si="230"/>
        <v>77298</v>
      </c>
      <c r="K1818" s="2">
        <f t="shared" si="231"/>
        <v>77298</v>
      </c>
      <c r="L1818" s="2">
        <f t="shared" si="232"/>
        <v>77298</v>
      </c>
      <c r="M1818" s="2">
        <f t="shared" si="233"/>
        <v>77298</v>
      </c>
      <c r="N1818" s="2">
        <f t="shared" si="234"/>
        <v>77298</v>
      </c>
      <c r="O1818" s="96">
        <f t="shared" si="234"/>
        <v>77298</v>
      </c>
      <c r="P1818" s="2"/>
    </row>
    <row r="1819" spans="1:16" hidden="1" x14ac:dyDescent="0.2">
      <c r="A1819">
        <v>2740</v>
      </c>
      <c r="B1819">
        <v>1959</v>
      </c>
      <c r="C1819" s="47">
        <f t="shared" ca="1" si="228"/>
        <v>65</v>
      </c>
      <c r="D1819" s="2" t="s">
        <v>53</v>
      </c>
      <c r="E1819" s="2" t="s">
        <v>36</v>
      </c>
      <c r="F1819" s="2" t="s">
        <v>1260</v>
      </c>
      <c r="G1819" s="4" t="str">
        <f t="shared" si="235"/>
        <v>43,018.00</v>
      </c>
      <c r="H1819" s="32">
        <f t="shared" si="229"/>
        <v>43018</v>
      </c>
      <c r="I1819" s="2">
        <v>1655</v>
      </c>
      <c r="J1819" s="2">
        <f t="shared" si="230"/>
        <v>43018</v>
      </c>
      <c r="K1819" s="2">
        <f t="shared" si="231"/>
        <v>43018</v>
      </c>
      <c r="L1819" s="2">
        <f t="shared" si="232"/>
        <v>43018</v>
      </c>
      <c r="M1819" s="2">
        <f t="shared" si="233"/>
        <v>43018</v>
      </c>
      <c r="N1819" s="2">
        <f t="shared" si="234"/>
        <v>43018</v>
      </c>
      <c r="O1819" s="96">
        <f t="shared" si="234"/>
        <v>43018</v>
      </c>
      <c r="P1819" s="2"/>
    </row>
    <row r="1820" spans="1:16" hidden="1" x14ac:dyDescent="0.2">
      <c r="A1820">
        <v>4328</v>
      </c>
      <c r="B1820">
        <v>1987</v>
      </c>
      <c r="C1820" s="47">
        <f t="shared" ca="1" si="228"/>
        <v>37</v>
      </c>
      <c r="D1820" s="2" t="s">
        <v>23</v>
      </c>
      <c r="E1820" s="2" t="s">
        <v>36</v>
      </c>
      <c r="F1820" s="2" t="s">
        <v>1268</v>
      </c>
      <c r="G1820" s="4" t="str">
        <f t="shared" si="235"/>
        <v>51,195.00</v>
      </c>
      <c r="H1820" s="32">
        <f t="shared" si="229"/>
        <v>51195</v>
      </c>
      <c r="I1820" s="2">
        <v>2740</v>
      </c>
      <c r="J1820" s="2">
        <f t="shared" si="230"/>
        <v>51195</v>
      </c>
      <c r="K1820" s="2">
        <f t="shared" si="231"/>
        <v>51195</v>
      </c>
      <c r="L1820" s="2">
        <f t="shared" si="232"/>
        <v>51195</v>
      </c>
      <c r="M1820" s="2">
        <f t="shared" si="233"/>
        <v>51195</v>
      </c>
      <c r="N1820" s="2">
        <f t="shared" si="234"/>
        <v>51195</v>
      </c>
      <c r="O1820" s="96">
        <f t="shared" si="234"/>
        <v>51195</v>
      </c>
      <c r="P1820" s="2"/>
    </row>
    <row r="1821" spans="1:16" hidden="1" x14ac:dyDescent="0.2">
      <c r="A1821">
        <v>17</v>
      </c>
      <c r="B1821">
        <v>1972</v>
      </c>
      <c r="C1821" s="47">
        <f t="shared" ca="1" si="228"/>
        <v>52</v>
      </c>
      <c r="D1821" s="2" t="s">
        <v>23</v>
      </c>
      <c r="E1821" s="2" t="s">
        <v>36</v>
      </c>
      <c r="F1821" s="2" t="s">
        <v>1270</v>
      </c>
      <c r="G1821" s="4" t="str">
        <f t="shared" si="235"/>
        <v>42,011.00</v>
      </c>
      <c r="H1821" s="32">
        <f t="shared" si="229"/>
        <v>42011</v>
      </c>
      <c r="I1821" s="2">
        <v>4328</v>
      </c>
      <c r="J1821" s="2">
        <f t="shared" si="230"/>
        <v>42011</v>
      </c>
      <c r="K1821" s="2">
        <f t="shared" si="231"/>
        <v>42011</v>
      </c>
      <c r="L1821" s="2">
        <f t="shared" si="232"/>
        <v>42011</v>
      </c>
      <c r="M1821" s="2">
        <f t="shared" si="233"/>
        <v>42011</v>
      </c>
      <c r="N1821" s="2">
        <f t="shared" si="234"/>
        <v>42011</v>
      </c>
      <c r="O1821" s="96">
        <f t="shared" si="234"/>
        <v>42011</v>
      </c>
      <c r="P1821" s="2"/>
    </row>
    <row r="1822" spans="1:16" hidden="1" x14ac:dyDescent="0.2">
      <c r="A1822">
        <v>9153</v>
      </c>
      <c r="B1822">
        <v>1965</v>
      </c>
      <c r="C1822" s="47">
        <f t="shared" ca="1" si="228"/>
        <v>59</v>
      </c>
      <c r="D1822" s="2" t="s">
        <v>23</v>
      </c>
      <c r="E1822" s="2" t="s">
        <v>36</v>
      </c>
      <c r="F1822" s="2" t="s">
        <v>1272</v>
      </c>
      <c r="G1822" s="4" t="str">
        <f t="shared" si="235"/>
        <v>46,053.00</v>
      </c>
      <c r="H1822" s="32">
        <f t="shared" si="229"/>
        <v>46053</v>
      </c>
      <c r="I1822" s="2">
        <v>17</v>
      </c>
      <c r="J1822" s="2">
        <f t="shared" si="230"/>
        <v>46053</v>
      </c>
      <c r="K1822" s="2">
        <f t="shared" si="231"/>
        <v>46053</v>
      </c>
      <c r="L1822" s="2">
        <f t="shared" si="232"/>
        <v>46053</v>
      </c>
      <c r="M1822" s="2">
        <f t="shared" si="233"/>
        <v>46053</v>
      </c>
      <c r="N1822" s="2">
        <f t="shared" si="234"/>
        <v>46053</v>
      </c>
      <c r="O1822" s="96">
        <f t="shared" si="234"/>
        <v>46053</v>
      </c>
      <c r="P1822" s="2"/>
    </row>
    <row r="1823" spans="1:16" hidden="1" x14ac:dyDescent="0.2">
      <c r="A1823">
        <v>520</v>
      </c>
      <c r="B1823">
        <v>1975</v>
      </c>
      <c r="C1823" s="47">
        <f t="shared" ca="1" si="228"/>
        <v>49</v>
      </c>
      <c r="D1823" s="2" t="s">
        <v>40</v>
      </c>
      <c r="E1823" s="2" t="s">
        <v>36</v>
      </c>
      <c r="F1823" s="2" t="s">
        <v>1277</v>
      </c>
      <c r="G1823" s="4" t="str">
        <f t="shared" si="235"/>
        <v>56,559.00</v>
      </c>
      <c r="H1823" s="32">
        <f t="shared" si="229"/>
        <v>56559</v>
      </c>
      <c r="I1823" s="2">
        <v>9153</v>
      </c>
      <c r="J1823" s="2">
        <f t="shared" si="230"/>
        <v>56559</v>
      </c>
      <c r="K1823" s="2">
        <f t="shared" si="231"/>
        <v>56559</v>
      </c>
      <c r="L1823" s="2">
        <f t="shared" si="232"/>
        <v>56559</v>
      </c>
      <c r="M1823" s="2">
        <f t="shared" si="233"/>
        <v>56559</v>
      </c>
      <c r="N1823" s="2">
        <f t="shared" si="234"/>
        <v>56559</v>
      </c>
      <c r="O1823" s="96">
        <f t="shared" si="234"/>
        <v>56559</v>
      </c>
      <c r="P1823" s="2"/>
    </row>
    <row r="1824" spans="1:16" hidden="1" x14ac:dyDescent="0.2">
      <c r="A1824">
        <v>8372</v>
      </c>
      <c r="B1824">
        <v>1975</v>
      </c>
      <c r="C1824" s="47">
        <f t="shared" ca="1" si="228"/>
        <v>49</v>
      </c>
      <c r="D1824" s="2" t="s">
        <v>23</v>
      </c>
      <c r="E1824" s="2" t="s">
        <v>36</v>
      </c>
      <c r="F1824" s="2" t="s">
        <v>1280</v>
      </c>
      <c r="G1824" s="4" t="str">
        <f t="shared" si="235"/>
        <v>44,010.00</v>
      </c>
      <c r="H1824" s="32">
        <f t="shared" si="229"/>
        <v>44010</v>
      </c>
      <c r="I1824" s="2">
        <v>520</v>
      </c>
      <c r="J1824" s="2">
        <f t="shared" si="230"/>
        <v>44010</v>
      </c>
      <c r="K1824" s="2">
        <f t="shared" si="231"/>
        <v>44010</v>
      </c>
      <c r="L1824" s="2">
        <f t="shared" si="232"/>
        <v>44010</v>
      </c>
      <c r="M1824" s="2">
        <f t="shared" si="233"/>
        <v>44010</v>
      </c>
      <c r="N1824" s="2">
        <f t="shared" si="234"/>
        <v>44010</v>
      </c>
      <c r="O1824" s="96">
        <f t="shared" si="234"/>
        <v>44010</v>
      </c>
      <c r="P1824" s="2"/>
    </row>
    <row r="1825" spans="1:16" hidden="1" x14ac:dyDescent="0.2">
      <c r="A1825">
        <v>73</v>
      </c>
      <c r="B1825">
        <v>1954</v>
      </c>
      <c r="C1825" s="47">
        <f t="shared" ca="1" si="228"/>
        <v>70</v>
      </c>
      <c r="D1825" s="2" t="s">
        <v>40</v>
      </c>
      <c r="E1825" s="2" t="s">
        <v>36</v>
      </c>
      <c r="F1825" s="2" t="s">
        <v>1285</v>
      </c>
      <c r="G1825" s="4" t="str">
        <f t="shared" si="235"/>
        <v>37,395.00</v>
      </c>
      <c r="H1825" s="32">
        <f t="shared" si="229"/>
        <v>37395</v>
      </c>
      <c r="I1825" s="2">
        <v>8372</v>
      </c>
      <c r="J1825" s="2">
        <f t="shared" si="230"/>
        <v>37395</v>
      </c>
      <c r="K1825" s="2">
        <f t="shared" si="231"/>
        <v>37395</v>
      </c>
      <c r="L1825" s="2">
        <f t="shared" si="232"/>
        <v>37395</v>
      </c>
      <c r="M1825" s="2">
        <f t="shared" si="233"/>
        <v>37395</v>
      </c>
      <c r="N1825" s="2">
        <f t="shared" si="234"/>
        <v>37395</v>
      </c>
      <c r="O1825" s="96">
        <f t="shared" si="234"/>
        <v>37395</v>
      </c>
      <c r="P1825" s="2"/>
    </row>
    <row r="1826" spans="1:16" hidden="1" x14ac:dyDescent="0.2">
      <c r="A1826">
        <v>2002</v>
      </c>
      <c r="B1826">
        <v>1959</v>
      </c>
      <c r="C1826" s="47">
        <f t="shared" ca="1" si="228"/>
        <v>65</v>
      </c>
      <c r="D1826" s="2" t="s">
        <v>23</v>
      </c>
      <c r="E1826" s="2" t="s">
        <v>36</v>
      </c>
      <c r="F1826" s="2" t="s">
        <v>1288</v>
      </c>
      <c r="G1826" s="4" t="str">
        <f t="shared" si="235"/>
        <v>59,481.00</v>
      </c>
      <c r="H1826" s="32">
        <f t="shared" si="229"/>
        <v>59481</v>
      </c>
      <c r="I1826" s="2">
        <v>73</v>
      </c>
      <c r="J1826" s="2">
        <f t="shared" si="230"/>
        <v>59481</v>
      </c>
      <c r="K1826" s="2">
        <f t="shared" si="231"/>
        <v>59481</v>
      </c>
      <c r="L1826" s="2">
        <f t="shared" si="232"/>
        <v>59481</v>
      </c>
      <c r="M1826" s="2">
        <f t="shared" si="233"/>
        <v>59481</v>
      </c>
      <c r="N1826" s="2">
        <f t="shared" si="234"/>
        <v>59481</v>
      </c>
      <c r="O1826" s="96">
        <f t="shared" si="234"/>
        <v>59481</v>
      </c>
      <c r="P1826" s="2"/>
    </row>
    <row r="1827" spans="1:16" hidden="1" x14ac:dyDescent="0.2">
      <c r="A1827">
        <v>6059</v>
      </c>
      <c r="B1827">
        <v>1954</v>
      </c>
      <c r="C1827" s="47">
        <f t="shared" ca="1" si="228"/>
        <v>70</v>
      </c>
      <c r="D1827" s="2" t="s">
        <v>23</v>
      </c>
      <c r="E1827" s="2" t="s">
        <v>36</v>
      </c>
      <c r="F1827" s="2" t="s">
        <v>1291</v>
      </c>
      <c r="G1827" s="4" t="str">
        <f t="shared" si="235"/>
        <v>80,144.00</v>
      </c>
      <c r="H1827" s="32">
        <f t="shared" si="229"/>
        <v>80144</v>
      </c>
      <c r="I1827" s="2">
        <v>2002</v>
      </c>
      <c r="J1827" s="2">
        <f t="shared" si="230"/>
        <v>80144</v>
      </c>
      <c r="K1827" s="2">
        <f t="shared" si="231"/>
        <v>80144</v>
      </c>
      <c r="L1827" s="2">
        <f t="shared" si="232"/>
        <v>80144</v>
      </c>
      <c r="M1827" s="2">
        <f t="shared" si="233"/>
        <v>80144</v>
      </c>
      <c r="N1827" s="2">
        <f t="shared" si="234"/>
        <v>80144</v>
      </c>
      <c r="O1827" s="96">
        <f t="shared" si="234"/>
        <v>80144</v>
      </c>
      <c r="P1827" s="2"/>
    </row>
    <row r="1828" spans="1:16" hidden="1" x14ac:dyDescent="0.2">
      <c r="A1828">
        <v>11166</v>
      </c>
      <c r="B1828">
        <v>1962</v>
      </c>
      <c r="C1828" s="47">
        <f t="shared" ca="1" si="228"/>
        <v>62</v>
      </c>
      <c r="D1828" s="2" t="s">
        <v>118</v>
      </c>
      <c r="E1828" s="2" t="s">
        <v>36</v>
      </c>
      <c r="F1828" s="2" t="s">
        <v>1297</v>
      </c>
      <c r="G1828" s="4" t="str">
        <f t="shared" si="235"/>
        <v>22,634.00</v>
      </c>
      <c r="H1828" s="32">
        <f t="shared" si="229"/>
        <v>22634</v>
      </c>
      <c r="I1828" s="2">
        <v>6059</v>
      </c>
      <c r="J1828" s="2">
        <f t="shared" si="230"/>
        <v>22634</v>
      </c>
      <c r="K1828" s="2">
        <f t="shared" si="231"/>
        <v>22634</v>
      </c>
      <c r="L1828" s="2">
        <f t="shared" si="232"/>
        <v>22634</v>
      </c>
      <c r="M1828" s="2">
        <f t="shared" si="233"/>
        <v>22634</v>
      </c>
      <c r="N1828" s="2">
        <f t="shared" si="234"/>
        <v>22634</v>
      </c>
      <c r="O1828" s="96">
        <f t="shared" si="234"/>
        <v>22634</v>
      </c>
      <c r="P1828" s="2"/>
    </row>
    <row r="1829" spans="1:16" hidden="1" x14ac:dyDescent="0.2">
      <c r="A1829">
        <v>6257</v>
      </c>
      <c r="B1829">
        <v>1977</v>
      </c>
      <c r="C1829" s="47">
        <f t="shared" ca="1" si="228"/>
        <v>47</v>
      </c>
      <c r="D1829" s="2" t="s">
        <v>118</v>
      </c>
      <c r="E1829" s="2" t="s">
        <v>36</v>
      </c>
      <c r="F1829" s="2" t="s">
        <v>1297</v>
      </c>
      <c r="G1829" s="4" t="str">
        <f t="shared" si="235"/>
        <v>22,634.00</v>
      </c>
      <c r="H1829" s="32">
        <f t="shared" si="229"/>
        <v>22634</v>
      </c>
      <c r="I1829" s="2">
        <v>11166</v>
      </c>
      <c r="J1829" s="2">
        <f t="shared" si="230"/>
        <v>22634</v>
      </c>
      <c r="K1829" s="2">
        <f t="shared" si="231"/>
        <v>22634</v>
      </c>
      <c r="L1829" s="2">
        <f t="shared" si="232"/>
        <v>22634</v>
      </c>
      <c r="M1829" s="2">
        <f t="shared" si="233"/>
        <v>22634</v>
      </c>
      <c r="N1829" s="2">
        <f t="shared" si="234"/>
        <v>22634</v>
      </c>
      <c r="O1829" s="96">
        <f t="shared" si="234"/>
        <v>22634</v>
      </c>
      <c r="P1829" s="2"/>
    </row>
    <row r="1830" spans="1:16" hidden="1" x14ac:dyDescent="0.2">
      <c r="A1830">
        <v>9224</v>
      </c>
      <c r="B1830">
        <v>1973</v>
      </c>
      <c r="C1830" s="47">
        <f t="shared" ca="1" si="228"/>
        <v>51</v>
      </c>
      <c r="D1830" s="2" t="s">
        <v>40</v>
      </c>
      <c r="E1830" s="2" t="s">
        <v>36</v>
      </c>
      <c r="F1830" s="2" t="s">
        <v>1301</v>
      </c>
      <c r="G1830" s="4" t="str">
        <f t="shared" si="235"/>
        <v>52,157.00</v>
      </c>
      <c r="H1830" s="32">
        <f t="shared" si="229"/>
        <v>52157</v>
      </c>
      <c r="I1830" s="2">
        <v>6257</v>
      </c>
      <c r="J1830" s="2">
        <f t="shared" si="230"/>
        <v>52157</v>
      </c>
      <c r="K1830" s="2">
        <f t="shared" si="231"/>
        <v>52157</v>
      </c>
      <c r="L1830" s="2">
        <f t="shared" si="232"/>
        <v>52157</v>
      </c>
      <c r="M1830" s="2">
        <f t="shared" si="233"/>
        <v>52157</v>
      </c>
      <c r="N1830" s="2">
        <f t="shared" si="234"/>
        <v>52157</v>
      </c>
      <c r="O1830" s="96">
        <f t="shared" si="234"/>
        <v>52157</v>
      </c>
      <c r="P1830" s="2"/>
    </row>
    <row r="1831" spans="1:16" hidden="1" x14ac:dyDescent="0.2">
      <c r="A1831">
        <v>8732</v>
      </c>
      <c r="B1831">
        <v>1970</v>
      </c>
      <c r="C1831" s="47">
        <f t="shared" ca="1" si="228"/>
        <v>54</v>
      </c>
      <c r="D1831" s="2" t="s">
        <v>53</v>
      </c>
      <c r="E1831" s="2" t="s">
        <v>36</v>
      </c>
      <c r="F1831" s="2" t="s">
        <v>1305</v>
      </c>
      <c r="G1831" s="4" t="str">
        <f t="shared" si="235"/>
        <v>65,487.00</v>
      </c>
      <c r="H1831" s="32">
        <f t="shared" si="229"/>
        <v>65487</v>
      </c>
      <c r="I1831" s="2">
        <v>9224</v>
      </c>
      <c r="J1831" s="2">
        <f t="shared" si="230"/>
        <v>65487</v>
      </c>
      <c r="K1831" s="2">
        <f t="shared" si="231"/>
        <v>65487</v>
      </c>
      <c r="L1831" s="2">
        <f t="shared" si="232"/>
        <v>65487</v>
      </c>
      <c r="M1831" s="2">
        <f t="shared" si="233"/>
        <v>65487</v>
      </c>
      <c r="N1831" s="2">
        <f t="shared" si="234"/>
        <v>65487</v>
      </c>
      <c r="O1831" s="96">
        <f t="shared" si="234"/>
        <v>65487</v>
      </c>
      <c r="P1831" s="2"/>
    </row>
    <row r="1832" spans="1:16" hidden="1" x14ac:dyDescent="0.2">
      <c r="A1832">
        <v>955</v>
      </c>
      <c r="B1832">
        <v>1963</v>
      </c>
      <c r="C1832" s="47">
        <f t="shared" ca="1" si="228"/>
        <v>61</v>
      </c>
      <c r="D1832" s="2" t="s">
        <v>23</v>
      </c>
      <c r="E1832" s="2" t="s">
        <v>36</v>
      </c>
      <c r="F1832" s="2" t="s">
        <v>1308</v>
      </c>
      <c r="G1832" s="4" t="str">
        <f t="shared" si="235"/>
        <v>57,867.00</v>
      </c>
      <c r="H1832" s="32">
        <f t="shared" si="229"/>
        <v>57867</v>
      </c>
      <c r="I1832" s="2">
        <v>8732</v>
      </c>
      <c r="J1832" s="2">
        <f t="shared" si="230"/>
        <v>57867</v>
      </c>
      <c r="K1832" s="2">
        <f t="shared" si="231"/>
        <v>57867</v>
      </c>
      <c r="L1832" s="2">
        <f t="shared" si="232"/>
        <v>57867</v>
      </c>
      <c r="M1832" s="2">
        <f t="shared" si="233"/>
        <v>57867</v>
      </c>
      <c r="N1832" s="2">
        <f t="shared" si="234"/>
        <v>57867</v>
      </c>
      <c r="O1832" s="96">
        <f t="shared" si="234"/>
        <v>57867</v>
      </c>
      <c r="P1832" s="2"/>
    </row>
    <row r="1833" spans="1:16" hidden="1" x14ac:dyDescent="0.2">
      <c r="A1833">
        <v>4910</v>
      </c>
      <c r="B1833">
        <v>1968</v>
      </c>
      <c r="C1833" s="47">
        <f t="shared" ca="1" si="228"/>
        <v>56</v>
      </c>
      <c r="D1833" s="2" t="s">
        <v>53</v>
      </c>
      <c r="E1833" s="2" t="s">
        <v>36</v>
      </c>
      <c r="F1833" s="2" t="s">
        <v>1316</v>
      </c>
      <c r="G1833" s="4" t="str">
        <f t="shared" si="235"/>
        <v>74,881.00</v>
      </c>
      <c r="H1833" s="32">
        <f t="shared" si="229"/>
        <v>74881</v>
      </c>
      <c r="I1833" s="2">
        <v>955</v>
      </c>
      <c r="J1833" s="2">
        <f t="shared" si="230"/>
        <v>74881</v>
      </c>
      <c r="K1833" s="2">
        <f t="shared" si="231"/>
        <v>74881</v>
      </c>
      <c r="L1833" s="2">
        <f t="shared" si="232"/>
        <v>74881</v>
      </c>
      <c r="M1833" s="2">
        <f t="shared" si="233"/>
        <v>74881</v>
      </c>
      <c r="N1833" s="2">
        <f t="shared" si="234"/>
        <v>74881</v>
      </c>
      <c r="O1833" s="96">
        <f t="shared" si="234"/>
        <v>74881</v>
      </c>
      <c r="P1833" s="2"/>
    </row>
    <row r="1834" spans="1:16" hidden="1" x14ac:dyDescent="0.2">
      <c r="A1834">
        <v>564</v>
      </c>
      <c r="B1834">
        <v>1982</v>
      </c>
      <c r="C1834" s="47">
        <f t="shared" ca="1" si="228"/>
        <v>42</v>
      </c>
      <c r="D1834" s="2" t="s">
        <v>53</v>
      </c>
      <c r="E1834" s="2" t="s">
        <v>36</v>
      </c>
      <c r="F1834" s="2" t="s">
        <v>1316</v>
      </c>
      <c r="G1834" s="4" t="str">
        <f t="shared" si="235"/>
        <v>74,881.00</v>
      </c>
      <c r="H1834" s="32">
        <f t="shared" si="229"/>
        <v>74881</v>
      </c>
      <c r="I1834" s="2">
        <v>4910</v>
      </c>
      <c r="J1834" s="2">
        <f t="shared" si="230"/>
        <v>74881</v>
      </c>
      <c r="K1834" s="2">
        <f t="shared" si="231"/>
        <v>74881</v>
      </c>
      <c r="L1834" s="2">
        <f t="shared" si="232"/>
        <v>74881</v>
      </c>
      <c r="M1834" s="2">
        <f t="shared" si="233"/>
        <v>74881</v>
      </c>
      <c r="N1834" s="2">
        <f t="shared" si="234"/>
        <v>74881</v>
      </c>
      <c r="O1834" s="96">
        <f t="shared" si="234"/>
        <v>74881</v>
      </c>
      <c r="P1834" s="2"/>
    </row>
    <row r="1835" spans="1:16" hidden="1" x14ac:dyDescent="0.2">
      <c r="A1835">
        <v>8931</v>
      </c>
      <c r="B1835">
        <v>1987</v>
      </c>
      <c r="C1835" s="47">
        <f t="shared" ca="1" si="228"/>
        <v>37</v>
      </c>
      <c r="D1835" s="2" t="s">
        <v>23</v>
      </c>
      <c r="E1835" s="2" t="s">
        <v>36</v>
      </c>
      <c r="F1835" s="2" t="s">
        <v>1320</v>
      </c>
      <c r="G1835" s="4" t="str">
        <f t="shared" si="235"/>
        <v>69,508.00</v>
      </c>
      <c r="H1835" s="32">
        <f t="shared" si="229"/>
        <v>69508</v>
      </c>
      <c r="I1835" s="2">
        <v>564</v>
      </c>
      <c r="J1835" s="2">
        <f t="shared" si="230"/>
        <v>69508</v>
      </c>
      <c r="K1835" s="2">
        <f t="shared" si="231"/>
        <v>69508</v>
      </c>
      <c r="L1835" s="2">
        <f t="shared" si="232"/>
        <v>69508</v>
      </c>
      <c r="M1835" s="2">
        <f t="shared" si="233"/>
        <v>69508</v>
      </c>
      <c r="N1835" s="2">
        <f t="shared" si="234"/>
        <v>69508</v>
      </c>
      <c r="O1835" s="96">
        <f t="shared" si="234"/>
        <v>69508</v>
      </c>
      <c r="P1835" s="2"/>
    </row>
    <row r="1836" spans="1:16" hidden="1" x14ac:dyDescent="0.2">
      <c r="A1836">
        <v>1998</v>
      </c>
      <c r="B1836">
        <v>1977</v>
      </c>
      <c r="C1836" s="47">
        <f t="shared" ca="1" si="228"/>
        <v>47</v>
      </c>
      <c r="D1836" s="2" t="s">
        <v>40</v>
      </c>
      <c r="E1836" s="2" t="s">
        <v>36</v>
      </c>
      <c r="F1836" s="2" t="s">
        <v>1322</v>
      </c>
      <c r="G1836" s="4" t="str">
        <f t="shared" si="235"/>
        <v>63,342.00</v>
      </c>
      <c r="H1836" s="32">
        <f t="shared" si="229"/>
        <v>63342</v>
      </c>
      <c r="I1836" s="2">
        <v>8931</v>
      </c>
      <c r="J1836" s="2">
        <f t="shared" si="230"/>
        <v>63342</v>
      </c>
      <c r="K1836" s="2">
        <f t="shared" si="231"/>
        <v>63342</v>
      </c>
      <c r="L1836" s="2">
        <f t="shared" si="232"/>
        <v>63342</v>
      </c>
      <c r="M1836" s="2">
        <f t="shared" si="233"/>
        <v>63342</v>
      </c>
      <c r="N1836" s="2">
        <f t="shared" si="234"/>
        <v>63342</v>
      </c>
      <c r="O1836" s="96">
        <f t="shared" si="234"/>
        <v>63342</v>
      </c>
      <c r="P1836" s="2"/>
    </row>
    <row r="1837" spans="1:16" hidden="1" x14ac:dyDescent="0.2">
      <c r="A1837">
        <v>1250</v>
      </c>
      <c r="B1837">
        <v>1977</v>
      </c>
      <c r="C1837" s="47">
        <f t="shared" ca="1" si="228"/>
        <v>47</v>
      </c>
      <c r="D1837" s="2" t="s">
        <v>40</v>
      </c>
      <c r="E1837" s="2" t="s">
        <v>36</v>
      </c>
      <c r="F1837" s="2" t="s">
        <v>1322</v>
      </c>
      <c r="G1837" s="4" t="str">
        <f t="shared" si="235"/>
        <v>63,342.00</v>
      </c>
      <c r="H1837" s="32">
        <f t="shared" si="229"/>
        <v>63342</v>
      </c>
      <c r="I1837" s="2">
        <v>1998</v>
      </c>
      <c r="J1837" s="2">
        <f t="shared" si="230"/>
        <v>63342</v>
      </c>
      <c r="K1837" s="2">
        <f t="shared" si="231"/>
        <v>63342</v>
      </c>
      <c r="L1837" s="2">
        <f t="shared" si="232"/>
        <v>63342</v>
      </c>
      <c r="M1837" s="2">
        <f t="shared" si="233"/>
        <v>63342</v>
      </c>
      <c r="N1837" s="2">
        <f t="shared" si="234"/>
        <v>63342</v>
      </c>
      <c r="O1837" s="96">
        <f t="shared" si="234"/>
        <v>63342</v>
      </c>
      <c r="P1837" s="2"/>
    </row>
    <row r="1838" spans="1:16" hidden="1" x14ac:dyDescent="0.2">
      <c r="A1838">
        <v>8397</v>
      </c>
      <c r="B1838">
        <v>1952</v>
      </c>
      <c r="C1838" s="47">
        <f t="shared" ca="1" si="228"/>
        <v>72</v>
      </c>
      <c r="D1838" s="2" t="s">
        <v>118</v>
      </c>
      <c r="E1838" s="2" t="s">
        <v>36</v>
      </c>
      <c r="F1838" s="2" t="s">
        <v>1331</v>
      </c>
      <c r="G1838" s="4" t="str">
        <f t="shared" si="235"/>
        <v>22,390.00</v>
      </c>
      <c r="H1838" s="32">
        <f t="shared" si="229"/>
        <v>22390</v>
      </c>
      <c r="I1838" s="2">
        <v>1250</v>
      </c>
      <c r="J1838" s="2">
        <f t="shared" si="230"/>
        <v>22390</v>
      </c>
      <c r="K1838" s="2">
        <f t="shared" si="231"/>
        <v>22390</v>
      </c>
      <c r="L1838" s="2">
        <f t="shared" si="232"/>
        <v>22390</v>
      </c>
      <c r="M1838" s="2">
        <f t="shared" si="233"/>
        <v>22390</v>
      </c>
      <c r="N1838" s="2">
        <f t="shared" si="234"/>
        <v>22390</v>
      </c>
      <c r="O1838" s="96">
        <f t="shared" si="234"/>
        <v>22390</v>
      </c>
      <c r="P1838" s="2"/>
    </row>
    <row r="1839" spans="1:16" hidden="1" x14ac:dyDescent="0.2">
      <c r="A1839">
        <v>9672</v>
      </c>
      <c r="B1839">
        <v>1971</v>
      </c>
      <c r="C1839" s="47">
        <f t="shared" ca="1" si="228"/>
        <v>53</v>
      </c>
      <c r="D1839" s="2" t="s">
        <v>23</v>
      </c>
      <c r="E1839" s="2" t="s">
        <v>36</v>
      </c>
      <c r="F1839" s="2" t="s">
        <v>1332</v>
      </c>
      <c r="G1839" s="4" t="str">
        <f t="shared" si="235"/>
        <v>70,440.00</v>
      </c>
      <c r="H1839" s="32">
        <f t="shared" si="229"/>
        <v>70440</v>
      </c>
      <c r="I1839" s="2">
        <v>8397</v>
      </c>
      <c r="J1839" s="2">
        <f t="shared" si="230"/>
        <v>70440</v>
      </c>
      <c r="K1839" s="2">
        <f t="shared" si="231"/>
        <v>70440</v>
      </c>
      <c r="L1839" s="2">
        <f t="shared" si="232"/>
        <v>70440</v>
      </c>
      <c r="M1839" s="2">
        <f t="shared" si="233"/>
        <v>70440</v>
      </c>
      <c r="N1839" s="2">
        <f t="shared" si="234"/>
        <v>70440</v>
      </c>
      <c r="O1839" s="96">
        <f t="shared" si="234"/>
        <v>70440</v>
      </c>
      <c r="P1839" s="2"/>
    </row>
    <row r="1840" spans="1:16" hidden="1" x14ac:dyDescent="0.2">
      <c r="A1840">
        <v>2125</v>
      </c>
      <c r="B1840">
        <v>1960</v>
      </c>
      <c r="C1840" s="47">
        <f t="shared" ca="1" si="228"/>
        <v>64</v>
      </c>
      <c r="D1840" s="2" t="s">
        <v>23</v>
      </c>
      <c r="E1840" s="2" t="s">
        <v>36</v>
      </c>
      <c r="F1840" s="2" t="s">
        <v>1334</v>
      </c>
      <c r="G1840" s="4" t="str">
        <f t="shared" si="235"/>
        <v>38,547.00</v>
      </c>
      <c r="H1840" s="32">
        <f t="shared" si="229"/>
        <v>38547</v>
      </c>
      <c r="I1840" s="2">
        <v>9672</v>
      </c>
      <c r="J1840" s="2">
        <f t="shared" si="230"/>
        <v>38547</v>
      </c>
      <c r="K1840" s="2">
        <f t="shared" si="231"/>
        <v>38547</v>
      </c>
      <c r="L1840" s="2">
        <f t="shared" si="232"/>
        <v>38547</v>
      </c>
      <c r="M1840" s="2">
        <f t="shared" si="233"/>
        <v>38547</v>
      </c>
      <c r="N1840" s="2">
        <f t="shared" si="234"/>
        <v>38547</v>
      </c>
      <c r="O1840" s="96">
        <f t="shared" si="234"/>
        <v>38547</v>
      </c>
      <c r="P1840" s="2"/>
    </row>
    <row r="1841" spans="1:16" hidden="1" x14ac:dyDescent="0.2">
      <c r="A1841">
        <v>5975</v>
      </c>
      <c r="B1841">
        <v>1968</v>
      </c>
      <c r="C1841" s="47">
        <f t="shared" ca="1" si="228"/>
        <v>56</v>
      </c>
      <c r="D1841" s="2" t="s">
        <v>23</v>
      </c>
      <c r="E1841" s="2" t="s">
        <v>36</v>
      </c>
      <c r="F1841" s="2" t="s">
        <v>1339</v>
      </c>
      <c r="G1841" s="4" t="str">
        <f t="shared" si="235"/>
        <v>57,811.00</v>
      </c>
      <c r="H1841" s="32">
        <f t="shared" si="229"/>
        <v>57811</v>
      </c>
      <c r="I1841" s="2">
        <v>2125</v>
      </c>
      <c r="J1841" s="2">
        <f t="shared" si="230"/>
        <v>57811</v>
      </c>
      <c r="K1841" s="2">
        <f t="shared" si="231"/>
        <v>57811</v>
      </c>
      <c r="L1841" s="2">
        <f t="shared" si="232"/>
        <v>57811</v>
      </c>
      <c r="M1841" s="2">
        <f t="shared" si="233"/>
        <v>57811</v>
      </c>
      <c r="N1841" s="2">
        <f t="shared" si="234"/>
        <v>57811</v>
      </c>
      <c r="O1841" s="96">
        <f t="shared" si="234"/>
        <v>57811</v>
      </c>
      <c r="P1841" s="2"/>
    </row>
    <row r="1842" spans="1:16" hidden="1" x14ac:dyDescent="0.2">
      <c r="A1842">
        <v>983</v>
      </c>
      <c r="B1842">
        <v>1985</v>
      </c>
      <c r="C1842" s="47">
        <f t="shared" ca="1" si="228"/>
        <v>39</v>
      </c>
      <c r="D1842" s="2" t="s">
        <v>53</v>
      </c>
      <c r="E1842" s="2" t="s">
        <v>36</v>
      </c>
      <c r="F1842" s="2" t="s">
        <v>1340</v>
      </c>
      <c r="G1842" s="4" t="str">
        <f t="shared" si="235"/>
        <v>50,943.00</v>
      </c>
      <c r="H1842" s="32">
        <f t="shared" si="229"/>
        <v>50943</v>
      </c>
      <c r="I1842" s="2">
        <v>5975</v>
      </c>
      <c r="J1842" s="2">
        <f t="shared" si="230"/>
        <v>50943</v>
      </c>
      <c r="K1842" s="2">
        <f t="shared" si="231"/>
        <v>50943</v>
      </c>
      <c r="L1842" s="2">
        <f t="shared" si="232"/>
        <v>50943</v>
      </c>
      <c r="M1842" s="2">
        <f t="shared" si="233"/>
        <v>50943</v>
      </c>
      <c r="N1842" s="2">
        <f t="shared" si="234"/>
        <v>50943</v>
      </c>
      <c r="O1842" s="96">
        <f t="shared" si="234"/>
        <v>50943</v>
      </c>
      <c r="P1842" s="2"/>
    </row>
    <row r="1843" spans="1:16" hidden="1" x14ac:dyDescent="0.2">
      <c r="A1843">
        <v>9938</v>
      </c>
      <c r="B1843">
        <v>1955</v>
      </c>
      <c r="C1843" s="47">
        <f t="shared" ca="1" si="228"/>
        <v>69</v>
      </c>
      <c r="D1843" s="2" t="s">
        <v>53</v>
      </c>
      <c r="E1843" s="2" t="s">
        <v>36</v>
      </c>
      <c r="F1843" s="2" t="s">
        <v>1340</v>
      </c>
      <c r="G1843" s="4" t="str">
        <f t="shared" si="235"/>
        <v>50,943.00</v>
      </c>
      <c r="H1843" s="32">
        <f t="shared" si="229"/>
        <v>50943</v>
      </c>
      <c r="I1843" s="2">
        <v>983</v>
      </c>
      <c r="J1843" s="2">
        <f t="shared" si="230"/>
        <v>50943</v>
      </c>
      <c r="K1843" s="2">
        <f t="shared" si="231"/>
        <v>50943</v>
      </c>
      <c r="L1843" s="2">
        <f t="shared" si="232"/>
        <v>50943</v>
      </c>
      <c r="M1843" s="2">
        <f t="shared" si="233"/>
        <v>50943</v>
      </c>
      <c r="N1843" s="2">
        <f t="shared" si="234"/>
        <v>50943</v>
      </c>
      <c r="O1843" s="96">
        <f t="shared" si="234"/>
        <v>50943</v>
      </c>
      <c r="P1843" s="2"/>
    </row>
    <row r="1844" spans="1:16" hidden="1" x14ac:dyDescent="0.2">
      <c r="A1844">
        <v>4385</v>
      </c>
      <c r="B1844">
        <v>1982</v>
      </c>
      <c r="C1844" s="47">
        <f t="shared" ca="1" si="228"/>
        <v>42</v>
      </c>
      <c r="D1844" s="2" t="s">
        <v>23</v>
      </c>
      <c r="E1844" s="2" t="s">
        <v>36</v>
      </c>
      <c r="F1844" s="2" t="s">
        <v>1343</v>
      </c>
      <c r="G1844" s="4" t="str">
        <f t="shared" si="235"/>
        <v>54,414.00</v>
      </c>
      <c r="H1844" s="32">
        <f t="shared" si="229"/>
        <v>54414</v>
      </c>
      <c r="I1844" s="2">
        <v>9938</v>
      </c>
      <c r="J1844" s="2">
        <f t="shared" si="230"/>
        <v>54414</v>
      </c>
      <c r="K1844" s="2">
        <f t="shared" si="231"/>
        <v>54414</v>
      </c>
      <c r="L1844" s="2">
        <f t="shared" si="232"/>
        <v>54414</v>
      </c>
      <c r="M1844" s="2">
        <f t="shared" si="233"/>
        <v>54414</v>
      </c>
      <c r="N1844" s="2">
        <f t="shared" si="234"/>
        <v>54414</v>
      </c>
      <c r="O1844" s="96">
        <f t="shared" si="234"/>
        <v>54414</v>
      </c>
      <c r="P1844" s="2"/>
    </row>
    <row r="1845" spans="1:16" hidden="1" x14ac:dyDescent="0.2">
      <c r="A1845">
        <v>803</v>
      </c>
      <c r="B1845">
        <v>1969</v>
      </c>
      <c r="C1845" s="47">
        <f t="shared" ca="1" si="228"/>
        <v>55</v>
      </c>
      <c r="D1845" s="2" t="s">
        <v>23</v>
      </c>
      <c r="E1845" s="2" t="s">
        <v>36</v>
      </c>
      <c r="F1845" s="2" t="s">
        <v>1345</v>
      </c>
      <c r="G1845" s="4" t="str">
        <f t="shared" si="235"/>
        <v>26,290.00</v>
      </c>
      <c r="H1845" s="32">
        <f t="shared" si="229"/>
        <v>26290</v>
      </c>
      <c r="I1845" s="2">
        <v>4385</v>
      </c>
      <c r="J1845" s="2">
        <f t="shared" si="230"/>
        <v>26290</v>
      </c>
      <c r="K1845" s="2">
        <f t="shared" si="231"/>
        <v>26290</v>
      </c>
      <c r="L1845" s="2">
        <f t="shared" si="232"/>
        <v>26290</v>
      </c>
      <c r="M1845" s="2">
        <f t="shared" si="233"/>
        <v>26290</v>
      </c>
      <c r="N1845" s="2">
        <f t="shared" si="234"/>
        <v>26290</v>
      </c>
      <c r="O1845" s="96">
        <f t="shared" si="234"/>
        <v>26290</v>
      </c>
      <c r="P1845" s="2"/>
    </row>
    <row r="1846" spans="1:16" hidden="1" x14ac:dyDescent="0.2">
      <c r="A1846">
        <v>10675</v>
      </c>
      <c r="B1846">
        <v>1957</v>
      </c>
      <c r="C1846" s="47">
        <f t="shared" ca="1" si="228"/>
        <v>67</v>
      </c>
      <c r="D1846" s="2" t="s">
        <v>118</v>
      </c>
      <c r="E1846" s="2" t="s">
        <v>36</v>
      </c>
      <c r="F1846" s="2" t="s">
        <v>1347</v>
      </c>
      <c r="G1846" s="4" t="str">
        <f t="shared" si="235"/>
        <v>28,389.00</v>
      </c>
      <c r="H1846" s="32">
        <f t="shared" si="229"/>
        <v>28389</v>
      </c>
      <c r="I1846" s="2">
        <v>803</v>
      </c>
      <c r="J1846" s="2">
        <f t="shared" si="230"/>
        <v>28389</v>
      </c>
      <c r="K1846" s="2">
        <f t="shared" si="231"/>
        <v>28389</v>
      </c>
      <c r="L1846" s="2">
        <f t="shared" si="232"/>
        <v>28389</v>
      </c>
      <c r="M1846" s="2">
        <f t="shared" si="233"/>
        <v>28389</v>
      </c>
      <c r="N1846" s="2">
        <f t="shared" si="234"/>
        <v>28389</v>
      </c>
      <c r="O1846" s="96">
        <f t="shared" si="234"/>
        <v>28389</v>
      </c>
      <c r="P1846" s="2"/>
    </row>
    <row r="1847" spans="1:16" hidden="1" x14ac:dyDescent="0.2">
      <c r="A1847">
        <v>7004</v>
      </c>
      <c r="B1847">
        <v>1985</v>
      </c>
      <c r="C1847" s="47">
        <f t="shared" ca="1" si="228"/>
        <v>39</v>
      </c>
      <c r="D1847" s="2" t="s">
        <v>23</v>
      </c>
      <c r="E1847" s="2" t="s">
        <v>36</v>
      </c>
      <c r="F1847" s="2" t="s">
        <v>1350</v>
      </c>
      <c r="G1847" s="4" t="str">
        <f t="shared" si="235"/>
        <v>37,758.00</v>
      </c>
      <c r="H1847" s="32">
        <f t="shared" si="229"/>
        <v>37758</v>
      </c>
      <c r="I1847" s="2">
        <v>10675</v>
      </c>
      <c r="J1847" s="2">
        <f t="shared" si="230"/>
        <v>37758</v>
      </c>
      <c r="K1847" s="2">
        <f t="shared" si="231"/>
        <v>37758</v>
      </c>
      <c r="L1847" s="2">
        <f t="shared" si="232"/>
        <v>37758</v>
      </c>
      <c r="M1847" s="2">
        <f t="shared" si="233"/>
        <v>37758</v>
      </c>
      <c r="N1847" s="2">
        <f t="shared" si="234"/>
        <v>37758</v>
      </c>
      <c r="O1847" s="96">
        <f t="shared" si="234"/>
        <v>37758</v>
      </c>
      <c r="P1847" s="2"/>
    </row>
    <row r="1848" spans="1:16" hidden="1" x14ac:dyDescent="0.2">
      <c r="A1848">
        <v>4432</v>
      </c>
      <c r="B1848">
        <v>1977</v>
      </c>
      <c r="C1848" s="47">
        <f t="shared" ca="1" si="228"/>
        <v>47</v>
      </c>
      <c r="D1848" s="2" t="s">
        <v>23</v>
      </c>
      <c r="E1848" s="2" t="s">
        <v>36</v>
      </c>
      <c r="F1848" s="2" t="s">
        <v>1350</v>
      </c>
      <c r="G1848" s="4" t="str">
        <f t="shared" si="235"/>
        <v>37,758.00</v>
      </c>
      <c r="H1848" s="32">
        <f t="shared" si="229"/>
        <v>37758</v>
      </c>
      <c r="I1848" s="2">
        <v>7004</v>
      </c>
      <c r="J1848" s="2">
        <f t="shared" si="230"/>
        <v>37758</v>
      </c>
      <c r="K1848" s="2">
        <f t="shared" si="231"/>
        <v>37758</v>
      </c>
      <c r="L1848" s="2">
        <f t="shared" si="232"/>
        <v>37758</v>
      </c>
      <c r="M1848" s="2">
        <f t="shared" si="233"/>
        <v>37758</v>
      </c>
      <c r="N1848" s="2">
        <f t="shared" si="234"/>
        <v>37758</v>
      </c>
      <c r="O1848" s="96">
        <f t="shared" si="234"/>
        <v>37758</v>
      </c>
      <c r="P1848" s="2"/>
    </row>
    <row r="1849" spans="1:16" hidden="1" x14ac:dyDescent="0.2">
      <c r="A1849">
        <v>4475</v>
      </c>
      <c r="B1849">
        <v>1950</v>
      </c>
      <c r="C1849" s="47">
        <f t="shared" ca="1" si="228"/>
        <v>74</v>
      </c>
      <c r="D1849" s="2" t="s">
        <v>40</v>
      </c>
      <c r="E1849" s="2" t="s">
        <v>36</v>
      </c>
      <c r="F1849" s="2" t="s">
        <v>1352</v>
      </c>
      <c r="G1849" s="4" t="str">
        <f t="shared" si="235"/>
        <v>33,629.00</v>
      </c>
      <c r="H1849" s="32">
        <f t="shared" si="229"/>
        <v>33629</v>
      </c>
      <c r="I1849" s="2">
        <v>4432</v>
      </c>
      <c r="J1849" s="2">
        <f t="shared" si="230"/>
        <v>33629</v>
      </c>
      <c r="K1849" s="2">
        <f t="shared" si="231"/>
        <v>33629</v>
      </c>
      <c r="L1849" s="2">
        <f t="shared" si="232"/>
        <v>33629</v>
      </c>
      <c r="M1849" s="2">
        <f t="shared" si="233"/>
        <v>33629</v>
      </c>
      <c r="N1849" s="2">
        <f t="shared" si="234"/>
        <v>33629</v>
      </c>
      <c r="O1849" s="96">
        <f t="shared" si="234"/>
        <v>33629</v>
      </c>
      <c r="P1849" s="2"/>
    </row>
    <row r="1850" spans="1:16" hidden="1" x14ac:dyDescent="0.2">
      <c r="A1850">
        <v>10868</v>
      </c>
      <c r="B1850">
        <v>1952</v>
      </c>
      <c r="C1850" s="47">
        <f t="shared" ca="1" si="228"/>
        <v>72</v>
      </c>
      <c r="D1850" s="2" t="s">
        <v>40</v>
      </c>
      <c r="E1850" s="2" t="s">
        <v>36</v>
      </c>
      <c r="F1850" s="2" t="s">
        <v>1358</v>
      </c>
      <c r="G1850" s="4" t="str">
        <f t="shared" si="235"/>
        <v>69,805.00</v>
      </c>
      <c r="H1850" s="32">
        <f t="shared" si="229"/>
        <v>69805</v>
      </c>
      <c r="I1850" s="2">
        <v>4475</v>
      </c>
      <c r="J1850" s="2">
        <f t="shared" si="230"/>
        <v>69805</v>
      </c>
      <c r="K1850" s="2">
        <f t="shared" si="231"/>
        <v>69805</v>
      </c>
      <c r="L1850" s="2">
        <f t="shared" si="232"/>
        <v>69805</v>
      </c>
      <c r="M1850" s="2">
        <f t="shared" si="233"/>
        <v>69805</v>
      </c>
      <c r="N1850" s="2">
        <f t="shared" si="234"/>
        <v>69805</v>
      </c>
      <c r="O1850" s="96">
        <f t="shared" si="234"/>
        <v>69805</v>
      </c>
      <c r="P1850" s="2"/>
    </row>
    <row r="1851" spans="1:16" hidden="1" x14ac:dyDescent="0.2">
      <c r="A1851">
        <v>6742</v>
      </c>
      <c r="B1851">
        <v>1980</v>
      </c>
      <c r="C1851" s="47">
        <f t="shared" ca="1" si="228"/>
        <v>44</v>
      </c>
      <c r="D1851" s="2" t="s">
        <v>43</v>
      </c>
      <c r="E1851" s="2" t="s">
        <v>36</v>
      </c>
      <c r="F1851" s="2" t="s">
        <v>1365</v>
      </c>
      <c r="G1851" s="4" t="str">
        <f t="shared" si="235"/>
        <v>57,247.00</v>
      </c>
      <c r="H1851" s="32">
        <f t="shared" si="229"/>
        <v>57247</v>
      </c>
      <c r="I1851" s="2">
        <v>10868</v>
      </c>
      <c r="J1851" s="2">
        <f t="shared" si="230"/>
        <v>57247</v>
      </c>
      <c r="K1851" s="2">
        <f t="shared" si="231"/>
        <v>57247</v>
      </c>
      <c r="L1851" s="2">
        <f t="shared" si="232"/>
        <v>57247</v>
      </c>
      <c r="M1851" s="2">
        <f t="shared" si="233"/>
        <v>57247</v>
      </c>
      <c r="N1851" s="2">
        <f t="shared" si="234"/>
        <v>57247</v>
      </c>
      <c r="O1851" s="96">
        <f t="shared" si="234"/>
        <v>57247</v>
      </c>
      <c r="P1851" s="2"/>
    </row>
    <row r="1852" spans="1:16" hidden="1" x14ac:dyDescent="0.2">
      <c r="A1852">
        <v>5692</v>
      </c>
      <c r="B1852">
        <v>1990</v>
      </c>
      <c r="C1852" s="47">
        <f t="shared" ca="1" si="228"/>
        <v>34</v>
      </c>
      <c r="D1852" s="2" t="s">
        <v>23</v>
      </c>
      <c r="E1852" s="2" t="s">
        <v>36</v>
      </c>
      <c r="F1852" s="2" t="s">
        <v>1376</v>
      </c>
      <c r="G1852" s="4" t="str">
        <f t="shared" si="235"/>
        <v>43,462.00</v>
      </c>
      <c r="H1852" s="32">
        <f t="shared" si="229"/>
        <v>43462</v>
      </c>
      <c r="I1852" s="2">
        <v>6742</v>
      </c>
      <c r="J1852" s="2">
        <f t="shared" si="230"/>
        <v>43462</v>
      </c>
      <c r="K1852" s="2">
        <f t="shared" si="231"/>
        <v>43462</v>
      </c>
      <c r="L1852" s="2">
        <f t="shared" si="232"/>
        <v>43462</v>
      </c>
      <c r="M1852" s="2">
        <f t="shared" si="233"/>
        <v>43462</v>
      </c>
      <c r="N1852" s="2">
        <f t="shared" si="234"/>
        <v>43462</v>
      </c>
      <c r="O1852" s="96">
        <f t="shared" si="234"/>
        <v>43462</v>
      </c>
      <c r="P1852" s="2"/>
    </row>
    <row r="1853" spans="1:16" hidden="1" x14ac:dyDescent="0.2">
      <c r="A1853">
        <v>339</v>
      </c>
      <c r="B1853">
        <v>1973</v>
      </c>
      <c r="C1853" s="47">
        <f t="shared" ca="1" si="228"/>
        <v>51</v>
      </c>
      <c r="D1853" s="2" t="s">
        <v>43</v>
      </c>
      <c r="E1853" s="2" t="s">
        <v>36</v>
      </c>
      <c r="F1853" s="2" t="s">
        <v>1379</v>
      </c>
      <c r="G1853" s="4" t="str">
        <f t="shared" si="235"/>
        <v>75,484.00</v>
      </c>
      <c r="H1853" s="32">
        <f t="shared" si="229"/>
        <v>75484</v>
      </c>
      <c r="I1853" s="2">
        <v>5692</v>
      </c>
      <c r="J1853" s="2">
        <f t="shared" si="230"/>
        <v>75484</v>
      </c>
      <c r="K1853" s="2">
        <f t="shared" si="231"/>
        <v>75484</v>
      </c>
      <c r="L1853" s="2">
        <f t="shared" si="232"/>
        <v>75484</v>
      </c>
      <c r="M1853" s="2">
        <f t="shared" si="233"/>
        <v>75484</v>
      </c>
      <c r="N1853" s="2">
        <f t="shared" si="234"/>
        <v>75484</v>
      </c>
      <c r="O1853" s="96">
        <f t="shared" si="234"/>
        <v>75484</v>
      </c>
      <c r="P1853" s="2"/>
    </row>
    <row r="1854" spans="1:16" hidden="1" x14ac:dyDescent="0.2">
      <c r="A1854">
        <v>10398</v>
      </c>
      <c r="B1854">
        <v>1982</v>
      </c>
      <c r="C1854" s="47">
        <f t="shared" ca="1" si="228"/>
        <v>42</v>
      </c>
      <c r="D1854" s="2" t="s">
        <v>53</v>
      </c>
      <c r="E1854" s="2" t="s">
        <v>36</v>
      </c>
      <c r="F1854" s="2" t="s">
        <v>1380</v>
      </c>
      <c r="G1854" s="4" t="str">
        <f t="shared" si="235"/>
        <v>33,564.00</v>
      </c>
      <c r="H1854" s="32">
        <f t="shared" si="229"/>
        <v>33564</v>
      </c>
      <c r="I1854" s="2">
        <v>339</v>
      </c>
      <c r="J1854" s="2">
        <f t="shared" si="230"/>
        <v>33564</v>
      </c>
      <c r="K1854" s="2">
        <f t="shared" si="231"/>
        <v>33564</v>
      </c>
      <c r="L1854" s="2">
        <f t="shared" si="232"/>
        <v>33564</v>
      </c>
      <c r="M1854" s="2">
        <f t="shared" si="233"/>
        <v>33564</v>
      </c>
      <c r="N1854" s="2">
        <f t="shared" si="234"/>
        <v>33564</v>
      </c>
      <c r="O1854" s="96">
        <f t="shared" si="234"/>
        <v>33564</v>
      </c>
      <c r="P1854" s="2"/>
    </row>
    <row r="1855" spans="1:16" hidden="1" x14ac:dyDescent="0.2">
      <c r="A1855">
        <v>8017</v>
      </c>
      <c r="B1855">
        <v>1982</v>
      </c>
      <c r="C1855" s="47">
        <f t="shared" ca="1" si="228"/>
        <v>42</v>
      </c>
      <c r="D1855" s="2" t="s">
        <v>23</v>
      </c>
      <c r="E1855" s="2" t="s">
        <v>36</v>
      </c>
      <c r="F1855" s="2" t="s">
        <v>1388</v>
      </c>
      <c r="G1855" s="4" t="str">
        <f t="shared" si="235"/>
        <v>22,682.00</v>
      </c>
      <c r="H1855" s="32">
        <f t="shared" si="229"/>
        <v>22682</v>
      </c>
      <c r="I1855" s="2">
        <v>10398</v>
      </c>
      <c r="J1855" s="2">
        <f t="shared" si="230"/>
        <v>22682</v>
      </c>
      <c r="K1855" s="2">
        <f t="shared" si="231"/>
        <v>22682</v>
      </c>
      <c r="L1855" s="2">
        <f t="shared" si="232"/>
        <v>22682</v>
      </c>
      <c r="M1855" s="2">
        <f t="shared" si="233"/>
        <v>22682</v>
      </c>
      <c r="N1855" s="2">
        <f t="shared" si="234"/>
        <v>22682</v>
      </c>
      <c r="O1855" s="96">
        <f t="shared" si="234"/>
        <v>22682</v>
      </c>
      <c r="P1855" s="2"/>
    </row>
    <row r="1856" spans="1:16" hidden="1" x14ac:dyDescent="0.2">
      <c r="A1856">
        <v>3722</v>
      </c>
      <c r="B1856">
        <v>1973</v>
      </c>
      <c r="C1856" s="47">
        <f t="shared" ca="1" si="228"/>
        <v>51</v>
      </c>
      <c r="D1856" s="2" t="s">
        <v>40</v>
      </c>
      <c r="E1856" s="2" t="s">
        <v>36</v>
      </c>
      <c r="F1856" s="2" t="s">
        <v>1394</v>
      </c>
      <c r="G1856" s="4" t="str">
        <f t="shared" si="235"/>
        <v>56,067.00</v>
      </c>
      <c r="H1856" s="32">
        <f t="shared" si="229"/>
        <v>56067</v>
      </c>
      <c r="I1856" s="2">
        <v>8017</v>
      </c>
      <c r="J1856" s="2">
        <f t="shared" si="230"/>
        <v>56067</v>
      </c>
      <c r="K1856" s="2">
        <f t="shared" si="231"/>
        <v>56067</v>
      </c>
      <c r="L1856" s="2">
        <f t="shared" si="232"/>
        <v>56067</v>
      </c>
      <c r="M1856" s="2">
        <f t="shared" si="233"/>
        <v>56067</v>
      </c>
      <c r="N1856" s="2">
        <f t="shared" si="234"/>
        <v>56067</v>
      </c>
      <c r="O1856" s="96">
        <f t="shared" si="234"/>
        <v>56067</v>
      </c>
      <c r="P1856" s="2"/>
    </row>
    <row r="1857" spans="1:16" hidden="1" x14ac:dyDescent="0.2">
      <c r="A1857">
        <v>7326</v>
      </c>
      <c r="B1857">
        <v>1972</v>
      </c>
      <c r="C1857" s="47">
        <f t="shared" ca="1" si="228"/>
        <v>52</v>
      </c>
      <c r="D1857" s="2" t="s">
        <v>23</v>
      </c>
      <c r="E1857" s="2" t="s">
        <v>36</v>
      </c>
      <c r="F1857" s="2" t="s">
        <v>1397</v>
      </c>
      <c r="G1857" s="4" t="str">
        <f t="shared" si="235"/>
        <v>22,010.00</v>
      </c>
      <c r="H1857" s="32">
        <f t="shared" si="229"/>
        <v>22010</v>
      </c>
      <c r="I1857" s="2">
        <v>3722</v>
      </c>
      <c r="J1857" s="2">
        <f t="shared" si="230"/>
        <v>22010</v>
      </c>
      <c r="K1857" s="2">
        <f t="shared" si="231"/>
        <v>22010</v>
      </c>
      <c r="L1857" s="2">
        <f t="shared" si="232"/>
        <v>22010</v>
      </c>
      <c r="M1857" s="2">
        <f t="shared" si="233"/>
        <v>22010</v>
      </c>
      <c r="N1857" s="2">
        <f t="shared" si="234"/>
        <v>22010</v>
      </c>
      <c r="O1857" s="96">
        <f t="shared" si="234"/>
        <v>22010</v>
      </c>
      <c r="P1857" s="2"/>
    </row>
    <row r="1858" spans="1:16" hidden="1" x14ac:dyDescent="0.2">
      <c r="A1858">
        <v>2416</v>
      </c>
      <c r="B1858">
        <v>1970</v>
      </c>
      <c r="C1858" s="47">
        <f t="shared" ca="1" si="228"/>
        <v>54</v>
      </c>
      <c r="D1858" s="2" t="s">
        <v>23</v>
      </c>
      <c r="E1858" s="2" t="s">
        <v>36</v>
      </c>
      <c r="F1858" s="2" t="s">
        <v>1410</v>
      </c>
      <c r="G1858" s="4" t="str">
        <f t="shared" si="235"/>
        <v>56,386.00</v>
      </c>
      <c r="H1858" s="32">
        <f t="shared" si="229"/>
        <v>56386</v>
      </c>
      <c r="I1858" s="2">
        <v>7326</v>
      </c>
      <c r="J1858" s="2">
        <f t="shared" si="230"/>
        <v>56386</v>
      </c>
      <c r="K1858" s="2">
        <f t="shared" si="231"/>
        <v>56386</v>
      </c>
      <c r="L1858" s="2">
        <f t="shared" si="232"/>
        <v>56386</v>
      </c>
      <c r="M1858" s="2">
        <f t="shared" si="233"/>
        <v>56386</v>
      </c>
      <c r="N1858" s="2">
        <f t="shared" si="234"/>
        <v>56386</v>
      </c>
      <c r="O1858" s="96">
        <f t="shared" si="234"/>
        <v>56386</v>
      </c>
      <c r="P1858" s="2"/>
    </row>
    <row r="1859" spans="1:16" hidden="1" x14ac:dyDescent="0.2">
      <c r="A1859">
        <v>1878</v>
      </c>
      <c r="B1859">
        <v>1986</v>
      </c>
      <c r="C1859" s="47">
        <f t="shared" ca="1" si="228"/>
        <v>38</v>
      </c>
      <c r="D1859" s="2" t="s">
        <v>23</v>
      </c>
      <c r="E1859" s="2" t="s">
        <v>36</v>
      </c>
      <c r="F1859" s="2" t="s">
        <v>1412</v>
      </c>
      <c r="G1859" s="4" t="str">
        <f t="shared" si="235"/>
        <v>15,345.00</v>
      </c>
      <c r="H1859" s="32">
        <f t="shared" si="229"/>
        <v>15345</v>
      </c>
      <c r="I1859" s="2">
        <v>2416</v>
      </c>
      <c r="J1859" s="2">
        <f t="shared" si="230"/>
        <v>15345</v>
      </c>
      <c r="K1859" s="2">
        <f t="shared" si="231"/>
        <v>15345</v>
      </c>
      <c r="L1859" s="2">
        <f t="shared" si="232"/>
        <v>15345</v>
      </c>
      <c r="M1859" s="2">
        <f t="shared" si="233"/>
        <v>15345</v>
      </c>
      <c r="N1859" s="2">
        <f t="shared" si="234"/>
        <v>15345</v>
      </c>
      <c r="O1859" s="96">
        <f t="shared" si="234"/>
        <v>15345</v>
      </c>
      <c r="P1859" s="2"/>
    </row>
    <row r="1860" spans="1:16" hidden="1" x14ac:dyDescent="0.2">
      <c r="A1860">
        <v>5278</v>
      </c>
      <c r="B1860">
        <v>1965</v>
      </c>
      <c r="C1860" s="47">
        <f t="shared" ref="C1860:C1923" ca="1" si="236">(YEAR(NOW())-B1860)</f>
        <v>59</v>
      </c>
      <c r="D1860" s="2" t="s">
        <v>53</v>
      </c>
      <c r="E1860" s="2" t="s">
        <v>36</v>
      </c>
      <c r="F1860" s="2" t="s">
        <v>1413</v>
      </c>
      <c r="G1860" s="4" t="str">
        <f t="shared" si="235"/>
        <v>57,954.00</v>
      </c>
      <c r="H1860" s="32">
        <f t="shared" ref="H1860:H1923" si="237">VALUE(G1860)</f>
        <v>57954</v>
      </c>
      <c r="I1860" s="2">
        <v>1878</v>
      </c>
      <c r="J1860" s="2">
        <f t="shared" ref="J1860:J1923" si="238">IF(AND($D1860="Basic",$H1860&lt;10000),$V$29,$H1860)</f>
        <v>57954</v>
      </c>
      <c r="K1860" s="2">
        <f t="shared" ref="K1860:K1923" si="239">IF(AND($D1860="Graduation",J1860&lt;10000),$V$30,J1860)</f>
        <v>57954</v>
      </c>
      <c r="L1860" s="2">
        <f t="shared" ref="L1860:L1923" si="240">IF(AND($D1860="2n Cycle",K1860&lt;10000),$V$31,K1860)</f>
        <v>57954</v>
      </c>
      <c r="M1860" s="2">
        <f t="shared" ref="M1860:M1923" si="241">IF(AND($D1860="Master",L1860&lt;10000),$V$32,L1860)</f>
        <v>57954</v>
      </c>
      <c r="N1860" s="2">
        <f t="shared" ref="N1860:O1923" si="242">IF(AND($D1860="PhD",M1860&lt;10000),$V$33,M1860)</f>
        <v>57954</v>
      </c>
      <c r="O1860" s="96">
        <f t="shared" si="242"/>
        <v>57954</v>
      </c>
      <c r="P1860" s="2"/>
    </row>
    <row r="1861" spans="1:16" hidden="1" x14ac:dyDescent="0.2">
      <c r="A1861">
        <v>5734</v>
      </c>
      <c r="B1861">
        <v>1975</v>
      </c>
      <c r="C1861" s="47">
        <f t="shared" ca="1" si="236"/>
        <v>49</v>
      </c>
      <c r="D1861" s="2" t="s">
        <v>43</v>
      </c>
      <c r="E1861" s="2" t="s">
        <v>36</v>
      </c>
      <c r="F1861" s="2" t="s">
        <v>1417</v>
      </c>
      <c r="G1861" s="4" t="str">
        <f t="shared" ref="G1861:G1924" si="243">REPLACE(F1861,1,1,"")</f>
        <v>10,404.00</v>
      </c>
      <c r="H1861" s="32">
        <f t="shared" si="237"/>
        <v>10404</v>
      </c>
      <c r="I1861" s="2">
        <v>5278</v>
      </c>
      <c r="J1861" s="2">
        <f t="shared" si="238"/>
        <v>10404</v>
      </c>
      <c r="K1861" s="2">
        <f t="shared" si="239"/>
        <v>10404</v>
      </c>
      <c r="L1861" s="2">
        <f t="shared" si="240"/>
        <v>10404</v>
      </c>
      <c r="M1861" s="2">
        <f t="shared" si="241"/>
        <v>10404</v>
      </c>
      <c r="N1861" s="2">
        <f t="shared" si="242"/>
        <v>10404</v>
      </c>
      <c r="O1861" s="96">
        <f t="shared" si="242"/>
        <v>10404</v>
      </c>
      <c r="P1861" s="2"/>
    </row>
    <row r="1862" spans="1:16" hidden="1" x14ac:dyDescent="0.2">
      <c r="A1862">
        <v>4370</v>
      </c>
      <c r="B1862">
        <v>1967</v>
      </c>
      <c r="C1862" s="47">
        <f t="shared" ca="1" si="236"/>
        <v>57</v>
      </c>
      <c r="D1862" s="2" t="s">
        <v>40</v>
      </c>
      <c r="E1862" s="2" t="s">
        <v>36</v>
      </c>
      <c r="F1862" s="2" t="s">
        <v>1422</v>
      </c>
      <c r="G1862" s="4" t="str">
        <f t="shared" si="243"/>
        <v>46,681.00</v>
      </c>
      <c r="H1862" s="32">
        <f t="shared" si="237"/>
        <v>46681</v>
      </c>
      <c r="I1862" s="2">
        <v>5734</v>
      </c>
      <c r="J1862" s="2">
        <f t="shared" si="238"/>
        <v>46681</v>
      </c>
      <c r="K1862" s="2">
        <f t="shared" si="239"/>
        <v>46681</v>
      </c>
      <c r="L1862" s="2">
        <f t="shared" si="240"/>
        <v>46681</v>
      </c>
      <c r="M1862" s="2">
        <f t="shared" si="241"/>
        <v>46681</v>
      </c>
      <c r="N1862" s="2">
        <f t="shared" si="242"/>
        <v>46681</v>
      </c>
      <c r="O1862" s="96">
        <f t="shared" si="242"/>
        <v>46681</v>
      </c>
      <c r="P1862" s="2"/>
    </row>
    <row r="1863" spans="1:16" hidden="1" x14ac:dyDescent="0.2">
      <c r="A1863">
        <v>8405</v>
      </c>
      <c r="B1863">
        <v>1980</v>
      </c>
      <c r="C1863" s="47">
        <f t="shared" ca="1" si="236"/>
        <v>44</v>
      </c>
      <c r="D1863" s="2" t="s">
        <v>40</v>
      </c>
      <c r="E1863" s="2" t="s">
        <v>36</v>
      </c>
      <c r="F1863" s="2" t="s">
        <v>1422</v>
      </c>
      <c r="G1863" s="4" t="str">
        <f t="shared" si="243"/>
        <v>46,681.00</v>
      </c>
      <c r="H1863" s="32">
        <f t="shared" si="237"/>
        <v>46681</v>
      </c>
      <c r="I1863" s="2">
        <v>4370</v>
      </c>
      <c r="J1863" s="2">
        <f t="shared" si="238"/>
        <v>46681</v>
      </c>
      <c r="K1863" s="2">
        <f t="shared" si="239"/>
        <v>46681</v>
      </c>
      <c r="L1863" s="2">
        <f t="shared" si="240"/>
        <v>46681</v>
      </c>
      <c r="M1863" s="2">
        <f t="shared" si="241"/>
        <v>46681</v>
      </c>
      <c r="N1863" s="2">
        <f t="shared" si="242"/>
        <v>46681</v>
      </c>
      <c r="O1863" s="96">
        <f t="shared" si="242"/>
        <v>46681</v>
      </c>
      <c r="P1863" s="2"/>
    </row>
    <row r="1864" spans="1:16" hidden="1" x14ac:dyDescent="0.2">
      <c r="A1864" s="6">
        <v>7617</v>
      </c>
      <c r="B1864" s="6">
        <v>1975</v>
      </c>
      <c r="C1864" s="48">
        <f t="shared" ca="1" si="236"/>
        <v>49</v>
      </c>
      <c r="D1864" s="5" t="s">
        <v>118</v>
      </c>
      <c r="E1864" s="5" t="s">
        <v>36</v>
      </c>
      <c r="F1864" s="5" t="s">
        <v>1429</v>
      </c>
      <c r="G1864" s="45" t="str">
        <f t="shared" si="243"/>
        <v>14,918.00</v>
      </c>
      <c r="H1864" s="46">
        <f t="shared" si="237"/>
        <v>14918</v>
      </c>
      <c r="I1864" s="2">
        <v>8405</v>
      </c>
      <c r="J1864" s="2">
        <f t="shared" si="238"/>
        <v>14918</v>
      </c>
      <c r="K1864" s="2">
        <f t="shared" si="239"/>
        <v>14918</v>
      </c>
      <c r="L1864" s="2">
        <f t="shared" si="240"/>
        <v>14918</v>
      </c>
      <c r="M1864" s="2">
        <f t="shared" si="241"/>
        <v>14918</v>
      </c>
      <c r="N1864" s="2">
        <f t="shared" si="242"/>
        <v>14918</v>
      </c>
      <c r="O1864" s="96">
        <f t="shared" si="242"/>
        <v>14918</v>
      </c>
      <c r="P1864" s="2"/>
    </row>
    <row r="1865" spans="1:16" hidden="1" x14ac:dyDescent="0.2">
      <c r="A1865">
        <v>6376</v>
      </c>
      <c r="B1865">
        <v>1980</v>
      </c>
      <c r="C1865" s="47">
        <f t="shared" ca="1" si="236"/>
        <v>44</v>
      </c>
      <c r="D1865" s="2" t="s">
        <v>23</v>
      </c>
      <c r="E1865" s="2" t="s">
        <v>36</v>
      </c>
      <c r="F1865" s="2" t="s">
        <v>1430</v>
      </c>
      <c r="G1865" s="4" t="str">
        <f t="shared" si="243"/>
        <v>56,715.00</v>
      </c>
      <c r="H1865" s="32">
        <f t="shared" si="237"/>
        <v>56715</v>
      </c>
      <c r="I1865" s="2">
        <v>7617</v>
      </c>
      <c r="J1865" s="2">
        <f t="shared" si="238"/>
        <v>56715</v>
      </c>
      <c r="K1865" s="2">
        <f t="shared" si="239"/>
        <v>56715</v>
      </c>
      <c r="L1865" s="2">
        <f t="shared" si="240"/>
        <v>56715</v>
      </c>
      <c r="M1865" s="2">
        <f t="shared" si="241"/>
        <v>56715</v>
      </c>
      <c r="N1865" s="2">
        <f t="shared" si="242"/>
        <v>56715</v>
      </c>
      <c r="O1865" s="96">
        <f t="shared" si="242"/>
        <v>56715</v>
      </c>
      <c r="P1865" s="2"/>
    </row>
    <row r="1866" spans="1:16" hidden="1" x14ac:dyDescent="0.2">
      <c r="A1866">
        <v>2150</v>
      </c>
      <c r="B1866">
        <v>1959</v>
      </c>
      <c r="C1866" s="47">
        <f t="shared" ca="1" si="236"/>
        <v>65</v>
      </c>
      <c r="D1866" s="2" t="s">
        <v>118</v>
      </c>
      <c r="E1866" s="2" t="s">
        <v>36</v>
      </c>
      <c r="F1866" s="2" t="s">
        <v>1431</v>
      </c>
      <c r="G1866" s="4" t="str">
        <f t="shared" si="243"/>
        <v>24,882.00</v>
      </c>
      <c r="H1866" s="32">
        <f t="shared" si="237"/>
        <v>24882</v>
      </c>
      <c r="I1866" s="2">
        <v>6376</v>
      </c>
      <c r="J1866" s="2">
        <f t="shared" si="238"/>
        <v>24882</v>
      </c>
      <c r="K1866" s="2">
        <f t="shared" si="239"/>
        <v>24882</v>
      </c>
      <c r="L1866" s="2">
        <f t="shared" si="240"/>
        <v>24882</v>
      </c>
      <c r="M1866" s="2">
        <f t="shared" si="241"/>
        <v>24882</v>
      </c>
      <c r="N1866" s="2">
        <f t="shared" si="242"/>
        <v>24882</v>
      </c>
      <c r="O1866" s="96">
        <f t="shared" si="242"/>
        <v>24882</v>
      </c>
      <c r="P1866" s="2"/>
    </row>
    <row r="1867" spans="1:16" hidden="1" x14ac:dyDescent="0.2">
      <c r="A1867">
        <v>7386</v>
      </c>
      <c r="B1867">
        <v>1977</v>
      </c>
      <c r="C1867" s="47">
        <f t="shared" ca="1" si="236"/>
        <v>47</v>
      </c>
      <c r="D1867" s="2" t="s">
        <v>118</v>
      </c>
      <c r="E1867" s="2" t="s">
        <v>36</v>
      </c>
      <c r="F1867" s="2" t="s">
        <v>1431</v>
      </c>
      <c r="G1867" s="4" t="str">
        <f t="shared" si="243"/>
        <v>24,882.00</v>
      </c>
      <c r="H1867" s="32">
        <f t="shared" si="237"/>
        <v>24882</v>
      </c>
      <c r="I1867" s="2">
        <v>2150</v>
      </c>
      <c r="J1867" s="2">
        <f t="shared" si="238"/>
        <v>24882</v>
      </c>
      <c r="K1867" s="2">
        <f t="shared" si="239"/>
        <v>24882</v>
      </c>
      <c r="L1867" s="2">
        <f t="shared" si="240"/>
        <v>24882</v>
      </c>
      <c r="M1867" s="2">
        <f t="shared" si="241"/>
        <v>24882</v>
      </c>
      <c r="N1867" s="2">
        <f t="shared" si="242"/>
        <v>24882</v>
      </c>
      <c r="O1867" s="96">
        <f t="shared" si="242"/>
        <v>24882</v>
      </c>
      <c r="P1867" s="2"/>
    </row>
    <row r="1868" spans="1:16" hidden="1" x14ac:dyDescent="0.2">
      <c r="A1868">
        <v>3006</v>
      </c>
      <c r="B1868">
        <v>1977</v>
      </c>
      <c r="C1868" s="47">
        <f t="shared" ca="1" si="236"/>
        <v>47</v>
      </c>
      <c r="D1868" s="2" t="s">
        <v>53</v>
      </c>
      <c r="E1868" s="2" t="s">
        <v>36</v>
      </c>
      <c r="F1868" s="2" t="s">
        <v>1432</v>
      </c>
      <c r="G1868" s="4" t="str">
        <f t="shared" si="243"/>
        <v>40,442.00</v>
      </c>
      <c r="H1868" s="32">
        <f t="shared" si="237"/>
        <v>40442</v>
      </c>
      <c r="I1868" s="2">
        <v>7386</v>
      </c>
      <c r="J1868" s="2">
        <f t="shared" si="238"/>
        <v>40442</v>
      </c>
      <c r="K1868" s="2">
        <f t="shared" si="239"/>
        <v>40442</v>
      </c>
      <c r="L1868" s="2">
        <f t="shared" si="240"/>
        <v>40442</v>
      </c>
      <c r="M1868" s="2">
        <f t="shared" si="241"/>
        <v>40442</v>
      </c>
      <c r="N1868" s="2">
        <f t="shared" si="242"/>
        <v>40442</v>
      </c>
      <c r="O1868" s="96">
        <f t="shared" si="242"/>
        <v>40442</v>
      </c>
      <c r="P1868" s="2"/>
    </row>
    <row r="1869" spans="1:16" hidden="1" x14ac:dyDescent="0.2">
      <c r="A1869">
        <v>11088</v>
      </c>
      <c r="B1869">
        <v>1972</v>
      </c>
      <c r="C1869" s="47">
        <f t="shared" ca="1" si="236"/>
        <v>52</v>
      </c>
      <c r="D1869" s="2" t="s">
        <v>53</v>
      </c>
      <c r="E1869" s="2" t="s">
        <v>36</v>
      </c>
      <c r="F1869" s="2" t="s">
        <v>1439</v>
      </c>
      <c r="G1869" s="4" t="str">
        <f t="shared" si="243"/>
        <v>78,093.00</v>
      </c>
      <c r="H1869" s="32">
        <f t="shared" si="237"/>
        <v>78093</v>
      </c>
      <c r="I1869" s="2">
        <v>3006</v>
      </c>
      <c r="J1869" s="2">
        <f t="shared" si="238"/>
        <v>78093</v>
      </c>
      <c r="K1869" s="2">
        <f t="shared" si="239"/>
        <v>78093</v>
      </c>
      <c r="L1869" s="2">
        <f t="shared" si="240"/>
        <v>78093</v>
      </c>
      <c r="M1869" s="2">
        <f t="shared" si="241"/>
        <v>78093</v>
      </c>
      <c r="N1869" s="2">
        <f t="shared" si="242"/>
        <v>78093</v>
      </c>
      <c r="O1869" s="96">
        <f t="shared" si="242"/>
        <v>78093</v>
      </c>
      <c r="P1869" s="2"/>
    </row>
    <row r="1870" spans="1:16" hidden="1" x14ac:dyDescent="0.2">
      <c r="A1870">
        <v>5185</v>
      </c>
      <c r="B1870">
        <v>1956</v>
      </c>
      <c r="C1870" s="47">
        <f t="shared" ca="1" si="236"/>
        <v>68</v>
      </c>
      <c r="D1870" s="2" t="s">
        <v>43</v>
      </c>
      <c r="E1870" s="2" t="s">
        <v>36</v>
      </c>
      <c r="F1870" s="2" t="s">
        <v>1441</v>
      </c>
      <c r="G1870" s="4" t="str">
        <f t="shared" si="243"/>
        <v>36,301.00</v>
      </c>
      <c r="H1870" s="32">
        <f t="shared" si="237"/>
        <v>36301</v>
      </c>
      <c r="I1870" s="2">
        <v>11088</v>
      </c>
      <c r="J1870" s="2">
        <f t="shared" si="238"/>
        <v>36301</v>
      </c>
      <c r="K1870" s="2">
        <f t="shared" si="239"/>
        <v>36301</v>
      </c>
      <c r="L1870" s="2">
        <f t="shared" si="240"/>
        <v>36301</v>
      </c>
      <c r="M1870" s="2">
        <f t="shared" si="241"/>
        <v>36301</v>
      </c>
      <c r="N1870" s="2">
        <f t="shared" si="242"/>
        <v>36301</v>
      </c>
      <c r="O1870" s="96">
        <f t="shared" si="242"/>
        <v>36301</v>
      </c>
      <c r="P1870" s="2"/>
    </row>
    <row r="1871" spans="1:16" hidden="1" x14ac:dyDescent="0.2">
      <c r="A1871">
        <v>3523</v>
      </c>
      <c r="B1871">
        <v>1963</v>
      </c>
      <c r="C1871" s="47">
        <f t="shared" ca="1" si="236"/>
        <v>61</v>
      </c>
      <c r="D1871" s="2" t="s">
        <v>23</v>
      </c>
      <c r="E1871" s="2" t="s">
        <v>36</v>
      </c>
      <c r="F1871" s="2" t="s">
        <v>1445</v>
      </c>
      <c r="G1871" s="4" t="str">
        <f t="shared" si="243"/>
        <v>36,317.00</v>
      </c>
      <c r="H1871" s="32">
        <f t="shared" si="237"/>
        <v>36317</v>
      </c>
      <c r="I1871" s="2">
        <v>5185</v>
      </c>
      <c r="J1871" s="2">
        <f t="shared" si="238"/>
        <v>36317</v>
      </c>
      <c r="K1871" s="2">
        <f t="shared" si="239"/>
        <v>36317</v>
      </c>
      <c r="L1871" s="2">
        <f t="shared" si="240"/>
        <v>36317</v>
      </c>
      <c r="M1871" s="2">
        <f t="shared" si="241"/>
        <v>36317</v>
      </c>
      <c r="N1871" s="2">
        <f t="shared" si="242"/>
        <v>36317</v>
      </c>
      <c r="O1871" s="96">
        <f t="shared" si="242"/>
        <v>36317</v>
      </c>
      <c r="P1871" s="2"/>
    </row>
    <row r="1872" spans="1:16" hidden="1" x14ac:dyDescent="0.2">
      <c r="A1872">
        <v>55</v>
      </c>
      <c r="B1872">
        <v>1964</v>
      </c>
      <c r="C1872" s="47">
        <f t="shared" ca="1" si="236"/>
        <v>60</v>
      </c>
      <c r="D1872" s="2" t="s">
        <v>40</v>
      </c>
      <c r="E1872" s="2" t="s">
        <v>36</v>
      </c>
      <c r="F1872" s="2" t="s">
        <v>1458</v>
      </c>
      <c r="G1872" s="4" t="str">
        <f t="shared" si="243"/>
        <v>40,451.00</v>
      </c>
      <c r="H1872" s="32">
        <f t="shared" si="237"/>
        <v>40451</v>
      </c>
      <c r="I1872" s="2">
        <v>3523</v>
      </c>
      <c r="J1872" s="2">
        <f t="shared" si="238"/>
        <v>40451</v>
      </c>
      <c r="K1872" s="2">
        <f t="shared" si="239"/>
        <v>40451</v>
      </c>
      <c r="L1872" s="2">
        <f t="shared" si="240"/>
        <v>40451</v>
      </c>
      <c r="M1872" s="2">
        <f t="shared" si="241"/>
        <v>40451</v>
      </c>
      <c r="N1872" s="2">
        <f t="shared" si="242"/>
        <v>40451</v>
      </c>
      <c r="O1872" s="96">
        <f t="shared" si="242"/>
        <v>40451</v>
      </c>
      <c r="P1872" s="2"/>
    </row>
    <row r="1873" spans="1:16" hidden="1" x14ac:dyDescent="0.2">
      <c r="A1873">
        <v>3807</v>
      </c>
      <c r="B1873">
        <v>1956</v>
      </c>
      <c r="C1873" s="47">
        <f t="shared" ca="1" si="236"/>
        <v>68</v>
      </c>
      <c r="D1873" s="2" t="s">
        <v>23</v>
      </c>
      <c r="E1873" s="2" t="s">
        <v>36</v>
      </c>
      <c r="F1873" s="2" t="s">
        <v>1462</v>
      </c>
      <c r="G1873" s="4" t="str">
        <f t="shared" si="243"/>
        <v>36,075.00</v>
      </c>
      <c r="H1873" s="32">
        <f t="shared" si="237"/>
        <v>36075</v>
      </c>
      <c r="I1873" s="2">
        <v>55</v>
      </c>
      <c r="J1873" s="2">
        <f t="shared" si="238"/>
        <v>36075</v>
      </c>
      <c r="K1873" s="2">
        <f t="shared" si="239"/>
        <v>36075</v>
      </c>
      <c r="L1873" s="2">
        <f t="shared" si="240"/>
        <v>36075</v>
      </c>
      <c r="M1873" s="2">
        <f t="shared" si="241"/>
        <v>36075</v>
      </c>
      <c r="N1873" s="2">
        <f t="shared" si="242"/>
        <v>36075</v>
      </c>
      <c r="O1873" s="96">
        <f t="shared" si="242"/>
        <v>36075</v>
      </c>
      <c r="P1873" s="2"/>
    </row>
    <row r="1874" spans="1:16" hidden="1" x14ac:dyDescent="0.2">
      <c r="A1874">
        <v>2453</v>
      </c>
      <c r="B1874">
        <v>1961</v>
      </c>
      <c r="C1874" s="47">
        <f t="shared" ca="1" si="236"/>
        <v>63</v>
      </c>
      <c r="D1874" s="2" t="s">
        <v>40</v>
      </c>
      <c r="E1874" s="2" t="s">
        <v>36</v>
      </c>
      <c r="F1874" s="2" t="s">
        <v>1463</v>
      </c>
      <c r="G1874" s="4" t="str">
        <f t="shared" si="243"/>
        <v>70,038.00</v>
      </c>
      <c r="H1874" s="32">
        <f t="shared" si="237"/>
        <v>70038</v>
      </c>
      <c r="I1874" s="2">
        <v>3807</v>
      </c>
      <c r="J1874" s="2">
        <f t="shared" si="238"/>
        <v>70038</v>
      </c>
      <c r="K1874" s="2">
        <f t="shared" si="239"/>
        <v>70038</v>
      </c>
      <c r="L1874" s="2">
        <f t="shared" si="240"/>
        <v>70038</v>
      </c>
      <c r="M1874" s="2">
        <f t="shared" si="241"/>
        <v>70038</v>
      </c>
      <c r="N1874" s="2">
        <f t="shared" si="242"/>
        <v>70038</v>
      </c>
      <c r="O1874" s="96">
        <f t="shared" si="242"/>
        <v>70038</v>
      </c>
      <c r="P1874" s="2"/>
    </row>
    <row r="1875" spans="1:16" hidden="1" x14ac:dyDescent="0.2">
      <c r="A1875">
        <v>7787</v>
      </c>
      <c r="B1875">
        <v>1961</v>
      </c>
      <c r="C1875" s="47">
        <f t="shared" ca="1" si="236"/>
        <v>63</v>
      </c>
      <c r="D1875" s="2" t="s">
        <v>40</v>
      </c>
      <c r="E1875" s="2" t="s">
        <v>36</v>
      </c>
      <c r="F1875" s="2" t="s">
        <v>1463</v>
      </c>
      <c r="G1875" s="4" t="str">
        <f t="shared" si="243"/>
        <v>70,038.00</v>
      </c>
      <c r="H1875" s="32">
        <f t="shared" si="237"/>
        <v>70038</v>
      </c>
      <c r="I1875" s="2">
        <v>2453</v>
      </c>
      <c r="J1875" s="2">
        <f t="shared" si="238"/>
        <v>70038</v>
      </c>
      <c r="K1875" s="2">
        <f t="shared" si="239"/>
        <v>70038</v>
      </c>
      <c r="L1875" s="2">
        <f t="shared" si="240"/>
        <v>70038</v>
      </c>
      <c r="M1875" s="2">
        <f t="shared" si="241"/>
        <v>70038</v>
      </c>
      <c r="N1875" s="2">
        <f t="shared" si="242"/>
        <v>70038</v>
      </c>
      <c r="O1875" s="96">
        <f t="shared" si="242"/>
        <v>70038</v>
      </c>
      <c r="P1875" s="2"/>
    </row>
    <row r="1876" spans="1:16" hidden="1" x14ac:dyDescent="0.2">
      <c r="A1876">
        <v>2230</v>
      </c>
      <c r="B1876">
        <v>1971</v>
      </c>
      <c r="C1876" s="47">
        <f t="shared" ca="1" si="236"/>
        <v>53</v>
      </c>
      <c r="D1876" s="2" t="s">
        <v>23</v>
      </c>
      <c r="E1876" s="2" t="s">
        <v>36</v>
      </c>
      <c r="F1876" s="2" t="s">
        <v>1464</v>
      </c>
      <c r="G1876" s="4" t="str">
        <f t="shared" si="243"/>
        <v>71,796.00</v>
      </c>
      <c r="H1876" s="32">
        <f t="shared" si="237"/>
        <v>71796</v>
      </c>
      <c r="I1876" s="2">
        <v>7787</v>
      </c>
      <c r="J1876" s="2">
        <f t="shared" si="238"/>
        <v>71796</v>
      </c>
      <c r="K1876" s="2">
        <f t="shared" si="239"/>
        <v>71796</v>
      </c>
      <c r="L1876" s="2">
        <f t="shared" si="240"/>
        <v>71796</v>
      </c>
      <c r="M1876" s="2">
        <f t="shared" si="241"/>
        <v>71796</v>
      </c>
      <c r="N1876" s="2">
        <f t="shared" si="242"/>
        <v>71796</v>
      </c>
      <c r="O1876" s="96">
        <f t="shared" si="242"/>
        <v>71796</v>
      </c>
      <c r="P1876" s="2"/>
    </row>
    <row r="1877" spans="1:16" hidden="1" x14ac:dyDescent="0.2">
      <c r="A1877">
        <v>8146</v>
      </c>
      <c r="B1877">
        <v>1977</v>
      </c>
      <c r="C1877" s="47">
        <f t="shared" ca="1" si="236"/>
        <v>47</v>
      </c>
      <c r="D1877" s="2" t="s">
        <v>43</v>
      </c>
      <c r="E1877" s="2" t="s">
        <v>36</v>
      </c>
      <c r="F1877" s="2" t="s">
        <v>1466</v>
      </c>
      <c r="G1877" s="4" t="str">
        <f t="shared" si="243"/>
        <v>47,821.00</v>
      </c>
      <c r="H1877" s="32">
        <f t="shared" si="237"/>
        <v>47821</v>
      </c>
      <c r="I1877" s="2">
        <v>2230</v>
      </c>
      <c r="J1877" s="2">
        <f t="shared" si="238"/>
        <v>47821</v>
      </c>
      <c r="K1877" s="2">
        <f t="shared" si="239"/>
        <v>47821</v>
      </c>
      <c r="L1877" s="2">
        <f t="shared" si="240"/>
        <v>47821</v>
      </c>
      <c r="M1877" s="2">
        <f t="shared" si="241"/>
        <v>47821</v>
      </c>
      <c r="N1877" s="2">
        <f t="shared" si="242"/>
        <v>47821</v>
      </c>
      <c r="O1877" s="96">
        <f t="shared" si="242"/>
        <v>47821</v>
      </c>
      <c r="P1877" s="2"/>
    </row>
    <row r="1878" spans="1:16" hidden="1" x14ac:dyDescent="0.2">
      <c r="A1878">
        <v>988</v>
      </c>
      <c r="B1878">
        <v>1966</v>
      </c>
      <c r="C1878" s="47">
        <f t="shared" ca="1" si="236"/>
        <v>58</v>
      </c>
      <c r="D1878" s="2" t="s">
        <v>40</v>
      </c>
      <c r="E1878" s="2" t="s">
        <v>36</v>
      </c>
      <c r="F1878" s="2" t="s">
        <v>1469</v>
      </c>
      <c r="G1878" s="4" t="str">
        <f t="shared" si="243"/>
        <v>85,431.00</v>
      </c>
      <c r="H1878" s="32">
        <f t="shared" si="237"/>
        <v>85431</v>
      </c>
      <c r="I1878" s="2">
        <v>8146</v>
      </c>
      <c r="J1878" s="2">
        <f t="shared" si="238"/>
        <v>85431</v>
      </c>
      <c r="K1878" s="2">
        <f t="shared" si="239"/>
        <v>85431</v>
      </c>
      <c r="L1878" s="2">
        <f t="shared" si="240"/>
        <v>85431</v>
      </c>
      <c r="M1878" s="2">
        <f t="shared" si="241"/>
        <v>85431</v>
      </c>
      <c r="N1878" s="2">
        <f t="shared" si="242"/>
        <v>85431</v>
      </c>
      <c r="O1878" s="96">
        <f t="shared" si="242"/>
        <v>85431</v>
      </c>
      <c r="P1878" s="2"/>
    </row>
    <row r="1879" spans="1:16" hidden="1" x14ac:dyDescent="0.2">
      <c r="A1879">
        <v>4832</v>
      </c>
      <c r="B1879">
        <v>1980</v>
      </c>
      <c r="C1879" s="47">
        <f t="shared" ca="1" si="236"/>
        <v>44</v>
      </c>
      <c r="D1879" s="2" t="s">
        <v>23</v>
      </c>
      <c r="E1879" s="2" t="s">
        <v>36</v>
      </c>
      <c r="F1879" s="2" t="s">
        <v>1472</v>
      </c>
      <c r="G1879" s="4" t="str">
        <f t="shared" si="243"/>
        <v>53,172.00</v>
      </c>
      <c r="H1879" s="32">
        <f t="shared" si="237"/>
        <v>53172</v>
      </c>
      <c r="I1879" s="2">
        <v>988</v>
      </c>
      <c r="J1879" s="2">
        <f t="shared" si="238"/>
        <v>53172</v>
      </c>
      <c r="K1879" s="2">
        <f t="shared" si="239"/>
        <v>53172</v>
      </c>
      <c r="L1879" s="2">
        <f t="shared" si="240"/>
        <v>53172</v>
      </c>
      <c r="M1879" s="2">
        <f t="shared" si="241"/>
        <v>53172</v>
      </c>
      <c r="N1879" s="2">
        <f t="shared" si="242"/>
        <v>53172</v>
      </c>
      <c r="O1879" s="96">
        <f t="shared" si="242"/>
        <v>53172</v>
      </c>
      <c r="P1879" s="2"/>
    </row>
    <row r="1880" spans="1:16" hidden="1" x14ac:dyDescent="0.2">
      <c r="A1880">
        <v>3152</v>
      </c>
      <c r="B1880">
        <v>1958</v>
      </c>
      <c r="C1880" s="47">
        <f t="shared" ca="1" si="236"/>
        <v>66</v>
      </c>
      <c r="D1880" s="2" t="s">
        <v>23</v>
      </c>
      <c r="E1880" s="2" t="s">
        <v>36</v>
      </c>
      <c r="F1880" s="2" t="s">
        <v>1474</v>
      </c>
      <c r="G1880" s="4" t="str">
        <f t="shared" si="243"/>
        <v>73,926.00</v>
      </c>
      <c r="H1880" s="32">
        <f t="shared" si="237"/>
        <v>73926</v>
      </c>
      <c r="I1880" s="2">
        <v>4832</v>
      </c>
      <c r="J1880" s="2">
        <f t="shared" si="238"/>
        <v>73926</v>
      </c>
      <c r="K1880" s="2">
        <f t="shared" si="239"/>
        <v>73926</v>
      </c>
      <c r="L1880" s="2">
        <f t="shared" si="240"/>
        <v>73926</v>
      </c>
      <c r="M1880" s="2">
        <f t="shared" si="241"/>
        <v>73926</v>
      </c>
      <c r="N1880" s="2">
        <f t="shared" si="242"/>
        <v>73926</v>
      </c>
      <c r="O1880" s="96">
        <f t="shared" si="242"/>
        <v>73926</v>
      </c>
      <c r="P1880" s="2"/>
    </row>
    <row r="1881" spans="1:16" hidden="1" x14ac:dyDescent="0.2">
      <c r="A1881">
        <v>11188</v>
      </c>
      <c r="B1881">
        <v>1958</v>
      </c>
      <c r="C1881" s="47">
        <f t="shared" ca="1" si="236"/>
        <v>66</v>
      </c>
      <c r="D1881" s="2" t="s">
        <v>43</v>
      </c>
      <c r="E1881" s="2" t="s">
        <v>36</v>
      </c>
      <c r="F1881" s="2" t="s">
        <v>1478</v>
      </c>
      <c r="G1881" s="4" t="str">
        <f t="shared" si="243"/>
        <v>68,316.00</v>
      </c>
      <c r="H1881" s="32">
        <f t="shared" si="237"/>
        <v>68316</v>
      </c>
      <c r="I1881" s="2">
        <v>3152</v>
      </c>
      <c r="J1881" s="2">
        <f t="shared" si="238"/>
        <v>68316</v>
      </c>
      <c r="K1881" s="2">
        <f t="shared" si="239"/>
        <v>68316</v>
      </c>
      <c r="L1881" s="2">
        <f t="shared" si="240"/>
        <v>68316</v>
      </c>
      <c r="M1881" s="2">
        <f t="shared" si="241"/>
        <v>68316</v>
      </c>
      <c r="N1881" s="2">
        <f t="shared" si="242"/>
        <v>68316</v>
      </c>
      <c r="O1881" s="96">
        <f t="shared" si="242"/>
        <v>68316</v>
      </c>
      <c r="P1881" s="2"/>
    </row>
    <row r="1882" spans="1:16" hidden="1" x14ac:dyDescent="0.2">
      <c r="A1882">
        <v>361</v>
      </c>
      <c r="B1882">
        <v>1970</v>
      </c>
      <c r="C1882" s="47">
        <f t="shared" ca="1" si="236"/>
        <v>54</v>
      </c>
      <c r="D1882" s="2" t="s">
        <v>40</v>
      </c>
      <c r="E1882" s="2" t="s">
        <v>36</v>
      </c>
      <c r="F1882" s="2" t="s">
        <v>1479</v>
      </c>
      <c r="G1882" s="4" t="str">
        <f t="shared" si="243"/>
        <v>102,160.00</v>
      </c>
      <c r="H1882" s="32">
        <f t="shared" si="237"/>
        <v>102160</v>
      </c>
      <c r="I1882" s="2">
        <v>11188</v>
      </c>
      <c r="J1882" s="2">
        <f t="shared" si="238"/>
        <v>102160</v>
      </c>
      <c r="K1882" s="2">
        <f t="shared" si="239"/>
        <v>102160</v>
      </c>
      <c r="L1882" s="2">
        <f t="shared" si="240"/>
        <v>102160</v>
      </c>
      <c r="M1882" s="2">
        <f t="shared" si="241"/>
        <v>102160</v>
      </c>
      <c r="N1882" s="2">
        <f t="shared" si="242"/>
        <v>102160</v>
      </c>
      <c r="O1882" s="96">
        <f t="shared" si="242"/>
        <v>102160</v>
      </c>
      <c r="P1882" s="2"/>
    </row>
    <row r="1883" spans="1:16" hidden="1" x14ac:dyDescent="0.2">
      <c r="A1883">
        <v>5939</v>
      </c>
      <c r="B1883">
        <v>1972</v>
      </c>
      <c r="C1883" s="47">
        <f t="shared" ca="1" si="236"/>
        <v>52</v>
      </c>
      <c r="D1883" s="2" t="s">
        <v>23</v>
      </c>
      <c r="E1883" s="2" t="s">
        <v>36</v>
      </c>
      <c r="F1883" s="2" t="s">
        <v>1482</v>
      </c>
      <c r="G1883" s="4" t="str">
        <f t="shared" si="243"/>
        <v>21,675.00</v>
      </c>
      <c r="H1883" s="32">
        <f t="shared" si="237"/>
        <v>21675</v>
      </c>
      <c r="I1883" s="2">
        <v>361</v>
      </c>
      <c r="J1883" s="2">
        <f t="shared" si="238"/>
        <v>21675</v>
      </c>
      <c r="K1883" s="2">
        <f t="shared" si="239"/>
        <v>21675</v>
      </c>
      <c r="L1883" s="2">
        <f t="shared" si="240"/>
        <v>21675</v>
      </c>
      <c r="M1883" s="2">
        <f t="shared" si="241"/>
        <v>21675</v>
      </c>
      <c r="N1883" s="2">
        <f t="shared" si="242"/>
        <v>21675</v>
      </c>
      <c r="O1883" s="96">
        <f t="shared" si="242"/>
        <v>21675</v>
      </c>
      <c r="P1883" s="2"/>
    </row>
    <row r="1884" spans="1:16" hidden="1" x14ac:dyDescent="0.2">
      <c r="A1884">
        <v>9349</v>
      </c>
      <c r="B1884">
        <v>1986</v>
      </c>
      <c r="C1884" s="47">
        <f t="shared" ca="1" si="236"/>
        <v>38</v>
      </c>
      <c r="D1884" s="2" t="s">
        <v>40</v>
      </c>
      <c r="E1884" s="2" t="s">
        <v>36</v>
      </c>
      <c r="F1884" s="2" t="s">
        <v>1488</v>
      </c>
      <c r="G1884" s="4" t="str">
        <f t="shared" si="243"/>
        <v>51,717.00</v>
      </c>
      <c r="H1884" s="32">
        <f t="shared" si="237"/>
        <v>51717</v>
      </c>
      <c r="I1884" s="2">
        <v>5939</v>
      </c>
      <c r="J1884" s="2">
        <f t="shared" si="238"/>
        <v>51717</v>
      </c>
      <c r="K1884" s="2">
        <f t="shared" si="239"/>
        <v>51717</v>
      </c>
      <c r="L1884" s="2">
        <f t="shared" si="240"/>
        <v>51717</v>
      </c>
      <c r="M1884" s="2">
        <f t="shared" si="241"/>
        <v>51717</v>
      </c>
      <c r="N1884" s="2">
        <f t="shared" si="242"/>
        <v>51717</v>
      </c>
      <c r="O1884" s="96">
        <f t="shared" si="242"/>
        <v>51717</v>
      </c>
      <c r="P1884" s="2"/>
    </row>
    <row r="1885" spans="1:16" hidden="1" x14ac:dyDescent="0.2">
      <c r="A1885">
        <v>819</v>
      </c>
      <c r="B1885">
        <v>1946</v>
      </c>
      <c r="C1885" s="47">
        <f t="shared" ca="1" si="236"/>
        <v>78</v>
      </c>
      <c r="D1885" s="2" t="s">
        <v>53</v>
      </c>
      <c r="E1885" s="2" t="s">
        <v>36</v>
      </c>
      <c r="F1885" s="2" t="s">
        <v>1494</v>
      </c>
      <c r="G1885" s="4" t="str">
        <f t="shared" si="243"/>
        <v>82,384.00</v>
      </c>
      <c r="H1885" s="32">
        <f t="shared" si="237"/>
        <v>82384</v>
      </c>
      <c r="I1885" s="2">
        <v>9349</v>
      </c>
      <c r="J1885" s="2">
        <f t="shared" si="238"/>
        <v>82384</v>
      </c>
      <c r="K1885" s="2">
        <f t="shared" si="239"/>
        <v>82384</v>
      </c>
      <c r="L1885" s="2">
        <f t="shared" si="240"/>
        <v>82384</v>
      </c>
      <c r="M1885" s="2">
        <f t="shared" si="241"/>
        <v>82384</v>
      </c>
      <c r="N1885" s="2">
        <f t="shared" si="242"/>
        <v>82384</v>
      </c>
      <c r="O1885" s="96">
        <f t="shared" si="242"/>
        <v>82384</v>
      </c>
      <c r="P1885" s="2"/>
    </row>
    <row r="1886" spans="1:16" hidden="1" x14ac:dyDescent="0.2">
      <c r="A1886">
        <v>10120</v>
      </c>
      <c r="B1886">
        <v>1956</v>
      </c>
      <c r="C1886" s="47">
        <f t="shared" ca="1" si="236"/>
        <v>68</v>
      </c>
      <c r="D1886" s="2" t="s">
        <v>23</v>
      </c>
      <c r="E1886" s="2" t="s">
        <v>36</v>
      </c>
      <c r="F1886" s="2" t="s">
        <v>1497</v>
      </c>
      <c r="G1886" s="4" t="str">
        <f t="shared" si="243"/>
        <v>58,554.00</v>
      </c>
      <c r="H1886" s="32">
        <f t="shared" si="237"/>
        <v>58554</v>
      </c>
      <c r="I1886" s="2">
        <v>819</v>
      </c>
      <c r="J1886" s="2">
        <f t="shared" si="238"/>
        <v>58554</v>
      </c>
      <c r="K1886" s="2">
        <f t="shared" si="239"/>
        <v>58554</v>
      </c>
      <c r="L1886" s="2">
        <f t="shared" si="240"/>
        <v>58554</v>
      </c>
      <c r="M1886" s="2">
        <f t="shared" si="241"/>
        <v>58554</v>
      </c>
      <c r="N1886" s="2">
        <f t="shared" si="242"/>
        <v>58554</v>
      </c>
      <c r="O1886" s="96">
        <f t="shared" si="242"/>
        <v>58554</v>
      </c>
      <c r="P1886" s="2"/>
    </row>
    <row r="1887" spans="1:16" hidden="1" x14ac:dyDescent="0.2">
      <c r="A1887">
        <v>4541</v>
      </c>
      <c r="B1887">
        <v>1956</v>
      </c>
      <c r="C1887" s="47">
        <f t="shared" ca="1" si="236"/>
        <v>68</v>
      </c>
      <c r="D1887" s="2" t="s">
        <v>23</v>
      </c>
      <c r="E1887" s="2" t="s">
        <v>36</v>
      </c>
      <c r="F1887" s="2" t="s">
        <v>1497</v>
      </c>
      <c r="G1887" s="4" t="str">
        <f t="shared" si="243"/>
        <v>58,554.00</v>
      </c>
      <c r="H1887" s="32">
        <f t="shared" si="237"/>
        <v>58554</v>
      </c>
      <c r="I1887" s="2">
        <v>10120</v>
      </c>
      <c r="J1887" s="2">
        <f t="shared" si="238"/>
        <v>58554</v>
      </c>
      <c r="K1887" s="2">
        <f t="shared" si="239"/>
        <v>58554</v>
      </c>
      <c r="L1887" s="2">
        <f t="shared" si="240"/>
        <v>58554</v>
      </c>
      <c r="M1887" s="2">
        <f t="shared" si="241"/>
        <v>58554</v>
      </c>
      <c r="N1887" s="2">
        <f t="shared" si="242"/>
        <v>58554</v>
      </c>
      <c r="O1887" s="96">
        <f t="shared" si="242"/>
        <v>58554</v>
      </c>
      <c r="P1887" s="2"/>
    </row>
    <row r="1888" spans="1:16" hidden="1" x14ac:dyDescent="0.2">
      <c r="A1888">
        <v>2456</v>
      </c>
      <c r="B1888">
        <v>1976</v>
      </c>
      <c r="C1888" s="47">
        <f t="shared" ca="1" si="236"/>
        <v>48</v>
      </c>
      <c r="D1888" s="2" t="s">
        <v>23</v>
      </c>
      <c r="E1888" s="2" t="s">
        <v>36</v>
      </c>
      <c r="F1888" s="2" t="s">
        <v>1499</v>
      </c>
      <c r="G1888" s="4" t="str">
        <f t="shared" si="243"/>
        <v>80,685.00</v>
      </c>
      <c r="H1888" s="32">
        <f t="shared" si="237"/>
        <v>80685</v>
      </c>
      <c r="I1888" s="2">
        <v>4541</v>
      </c>
      <c r="J1888" s="2">
        <f t="shared" si="238"/>
        <v>80685</v>
      </c>
      <c r="K1888" s="2">
        <f t="shared" si="239"/>
        <v>80685</v>
      </c>
      <c r="L1888" s="2">
        <f t="shared" si="240"/>
        <v>80685</v>
      </c>
      <c r="M1888" s="2">
        <f t="shared" si="241"/>
        <v>80685</v>
      </c>
      <c r="N1888" s="2">
        <f t="shared" si="242"/>
        <v>80685</v>
      </c>
      <c r="O1888" s="96">
        <f t="shared" si="242"/>
        <v>80685</v>
      </c>
      <c r="P1888" s="2"/>
    </row>
    <row r="1889" spans="1:16" hidden="1" x14ac:dyDescent="0.2">
      <c r="A1889">
        <v>2516</v>
      </c>
      <c r="B1889">
        <v>1970</v>
      </c>
      <c r="C1889" s="47">
        <f t="shared" ca="1" si="236"/>
        <v>54</v>
      </c>
      <c r="D1889" s="2" t="s">
        <v>23</v>
      </c>
      <c r="E1889" s="2" t="s">
        <v>36</v>
      </c>
      <c r="F1889" s="2" t="s">
        <v>1500</v>
      </c>
      <c r="G1889" s="4" t="str">
        <f t="shared" si="243"/>
        <v>52,117.00</v>
      </c>
      <c r="H1889" s="32">
        <f t="shared" si="237"/>
        <v>52117</v>
      </c>
      <c r="I1889" s="2">
        <v>2456</v>
      </c>
      <c r="J1889" s="2">
        <f t="shared" si="238"/>
        <v>52117</v>
      </c>
      <c r="K1889" s="2">
        <f t="shared" si="239"/>
        <v>52117</v>
      </c>
      <c r="L1889" s="2">
        <f t="shared" si="240"/>
        <v>52117</v>
      </c>
      <c r="M1889" s="2">
        <f t="shared" si="241"/>
        <v>52117</v>
      </c>
      <c r="N1889" s="2">
        <f t="shared" si="242"/>
        <v>52117</v>
      </c>
      <c r="O1889" s="96">
        <f t="shared" si="242"/>
        <v>52117</v>
      </c>
      <c r="P1889" s="2"/>
    </row>
    <row r="1890" spans="1:16" hidden="1" x14ac:dyDescent="0.2">
      <c r="A1890">
        <v>11013</v>
      </c>
      <c r="B1890">
        <v>1988</v>
      </c>
      <c r="C1890" s="47">
        <f t="shared" ca="1" si="236"/>
        <v>36</v>
      </c>
      <c r="D1890" s="2" t="s">
        <v>40</v>
      </c>
      <c r="E1890" s="2" t="s">
        <v>36</v>
      </c>
      <c r="F1890" s="2" t="s">
        <v>1501</v>
      </c>
      <c r="G1890" s="4" t="str">
        <f t="shared" si="243"/>
        <v>62,220.00</v>
      </c>
      <c r="H1890" s="32">
        <f t="shared" si="237"/>
        <v>62220</v>
      </c>
      <c r="I1890" s="2">
        <v>2516</v>
      </c>
      <c r="J1890" s="2">
        <f t="shared" si="238"/>
        <v>62220</v>
      </c>
      <c r="K1890" s="2">
        <f t="shared" si="239"/>
        <v>62220</v>
      </c>
      <c r="L1890" s="2">
        <f t="shared" si="240"/>
        <v>62220</v>
      </c>
      <c r="M1890" s="2">
        <f t="shared" si="241"/>
        <v>62220</v>
      </c>
      <c r="N1890" s="2">
        <f t="shared" si="242"/>
        <v>62220</v>
      </c>
      <c r="O1890" s="96">
        <f t="shared" si="242"/>
        <v>62220</v>
      </c>
      <c r="P1890" s="2"/>
    </row>
    <row r="1891" spans="1:16" hidden="1" x14ac:dyDescent="0.2">
      <c r="A1891">
        <v>9988</v>
      </c>
      <c r="B1891">
        <v>1977</v>
      </c>
      <c r="C1891" s="47">
        <f t="shared" ca="1" si="236"/>
        <v>47</v>
      </c>
      <c r="D1891" s="2" t="s">
        <v>40</v>
      </c>
      <c r="E1891" s="2" t="s">
        <v>36</v>
      </c>
      <c r="F1891" s="2" t="s">
        <v>1502</v>
      </c>
      <c r="G1891" s="4" t="str">
        <f t="shared" si="243"/>
        <v>64,014.00</v>
      </c>
      <c r="H1891" s="32">
        <f t="shared" si="237"/>
        <v>64014</v>
      </c>
      <c r="I1891" s="2">
        <v>11013</v>
      </c>
      <c r="J1891" s="2">
        <f t="shared" si="238"/>
        <v>64014</v>
      </c>
      <c r="K1891" s="2">
        <f t="shared" si="239"/>
        <v>64014</v>
      </c>
      <c r="L1891" s="2">
        <f t="shared" si="240"/>
        <v>64014</v>
      </c>
      <c r="M1891" s="2">
        <f t="shared" si="241"/>
        <v>64014</v>
      </c>
      <c r="N1891" s="2">
        <f t="shared" si="242"/>
        <v>64014</v>
      </c>
      <c r="O1891" s="96">
        <f t="shared" si="242"/>
        <v>64014</v>
      </c>
      <c r="P1891" s="2"/>
    </row>
    <row r="1892" spans="1:16" hidden="1" x14ac:dyDescent="0.2">
      <c r="A1892">
        <v>1627</v>
      </c>
      <c r="B1892">
        <v>1958</v>
      </c>
      <c r="C1892" s="47">
        <f t="shared" ca="1" si="236"/>
        <v>66</v>
      </c>
      <c r="D1892" s="2" t="s">
        <v>40</v>
      </c>
      <c r="E1892" s="2" t="s">
        <v>36</v>
      </c>
      <c r="F1892" s="2" t="s">
        <v>1502</v>
      </c>
      <c r="G1892" s="4" t="str">
        <f t="shared" si="243"/>
        <v>64,014.00</v>
      </c>
      <c r="H1892" s="32">
        <f t="shared" si="237"/>
        <v>64014</v>
      </c>
      <c r="I1892" s="2">
        <v>9988</v>
      </c>
      <c r="J1892" s="2">
        <f t="shared" si="238"/>
        <v>64014</v>
      </c>
      <c r="K1892" s="2">
        <f t="shared" si="239"/>
        <v>64014</v>
      </c>
      <c r="L1892" s="2">
        <f t="shared" si="240"/>
        <v>64014</v>
      </c>
      <c r="M1892" s="2">
        <f t="shared" si="241"/>
        <v>64014</v>
      </c>
      <c r="N1892" s="2">
        <f t="shared" si="242"/>
        <v>64014</v>
      </c>
      <c r="O1892" s="96">
        <f t="shared" si="242"/>
        <v>64014</v>
      </c>
      <c r="P1892" s="2"/>
    </row>
    <row r="1893" spans="1:16" hidden="1" x14ac:dyDescent="0.2">
      <c r="A1893">
        <v>1490</v>
      </c>
      <c r="B1893">
        <v>1963</v>
      </c>
      <c r="C1893" s="47">
        <f t="shared" ca="1" si="236"/>
        <v>61</v>
      </c>
      <c r="D1893" s="2" t="s">
        <v>23</v>
      </c>
      <c r="E1893" s="2" t="s">
        <v>36</v>
      </c>
      <c r="F1893" s="2" t="s">
        <v>1504</v>
      </c>
      <c r="G1893" s="4" t="str">
        <f t="shared" si="243"/>
        <v>75,507.00</v>
      </c>
      <c r="H1893" s="32">
        <f t="shared" si="237"/>
        <v>75507</v>
      </c>
      <c r="I1893" s="2">
        <v>1627</v>
      </c>
      <c r="J1893" s="2">
        <f t="shared" si="238"/>
        <v>75507</v>
      </c>
      <c r="K1893" s="2">
        <f t="shared" si="239"/>
        <v>75507</v>
      </c>
      <c r="L1893" s="2">
        <f t="shared" si="240"/>
        <v>75507</v>
      </c>
      <c r="M1893" s="2">
        <f t="shared" si="241"/>
        <v>75507</v>
      </c>
      <c r="N1893" s="2">
        <f t="shared" si="242"/>
        <v>75507</v>
      </c>
      <c r="O1893" s="96">
        <f t="shared" si="242"/>
        <v>75507</v>
      </c>
      <c r="P1893" s="2"/>
    </row>
    <row r="1894" spans="1:16" hidden="1" x14ac:dyDescent="0.2">
      <c r="A1894">
        <v>6710</v>
      </c>
      <c r="B1894">
        <v>1952</v>
      </c>
      <c r="C1894" s="47">
        <f t="shared" ca="1" si="236"/>
        <v>72</v>
      </c>
      <c r="D1894" s="2" t="s">
        <v>23</v>
      </c>
      <c r="E1894" s="2" t="s">
        <v>36</v>
      </c>
      <c r="F1894" s="2" t="s">
        <v>1504</v>
      </c>
      <c r="G1894" s="4" t="str">
        <f t="shared" si="243"/>
        <v>75,507.00</v>
      </c>
      <c r="H1894" s="32">
        <f t="shared" si="237"/>
        <v>75507</v>
      </c>
      <c r="I1894" s="2">
        <v>1490</v>
      </c>
      <c r="J1894" s="2">
        <f t="shared" si="238"/>
        <v>75507</v>
      </c>
      <c r="K1894" s="2">
        <f t="shared" si="239"/>
        <v>75507</v>
      </c>
      <c r="L1894" s="2">
        <f t="shared" si="240"/>
        <v>75507</v>
      </c>
      <c r="M1894" s="2">
        <f t="shared" si="241"/>
        <v>75507</v>
      </c>
      <c r="N1894" s="2">
        <f t="shared" si="242"/>
        <v>75507</v>
      </c>
      <c r="O1894" s="96">
        <f t="shared" si="242"/>
        <v>75507</v>
      </c>
      <c r="P1894" s="2"/>
    </row>
    <row r="1895" spans="1:16" hidden="1" x14ac:dyDescent="0.2">
      <c r="A1895">
        <v>7375</v>
      </c>
      <c r="B1895">
        <v>1977</v>
      </c>
      <c r="C1895" s="47">
        <f t="shared" ca="1" si="236"/>
        <v>47</v>
      </c>
      <c r="D1895" s="2" t="s">
        <v>53</v>
      </c>
      <c r="E1895" s="2" t="s">
        <v>36</v>
      </c>
      <c r="F1895" s="2" t="s">
        <v>1508</v>
      </c>
      <c r="G1895" s="4" t="str">
        <f t="shared" si="243"/>
        <v>35,924.00</v>
      </c>
      <c r="H1895" s="32">
        <f t="shared" si="237"/>
        <v>35924</v>
      </c>
      <c r="I1895" s="2">
        <v>6710</v>
      </c>
      <c r="J1895" s="2">
        <f t="shared" si="238"/>
        <v>35924</v>
      </c>
      <c r="K1895" s="2">
        <f t="shared" si="239"/>
        <v>35924</v>
      </c>
      <c r="L1895" s="2">
        <f t="shared" si="240"/>
        <v>35924</v>
      </c>
      <c r="M1895" s="2">
        <f t="shared" si="241"/>
        <v>35924</v>
      </c>
      <c r="N1895" s="2">
        <f t="shared" si="242"/>
        <v>35924</v>
      </c>
      <c r="O1895" s="96">
        <f t="shared" si="242"/>
        <v>35924</v>
      </c>
      <c r="P1895" s="2"/>
    </row>
    <row r="1896" spans="1:16" hidden="1" x14ac:dyDescent="0.2">
      <c r="A1896">
        <v>10144</v>
      </c>
      <c r="B1896">
        <v>1977</v>
      </c>
      <c r="C1896" s="47">
        <f t="shared" ca="1" si="236"/>
        <v>47</v>
      </c>
      <c r="D1896" s="2" t="s">
        <v>53</v>
      </c>
      <c r="E1896" s="2" t="s">
        <v>36</v>
      </c>
      <c r="F1896" s="2" t="s">
        <v>1511</v>
      </c>
      <c r="G1896" s="4" t="str">
        <f t="shared" si="243"/>
        <v>21,255.00</v>
      </c>
      <c r="H1896" s="32">
        <f t="shared" si="237"/>
        <v>21255</v>
      </c>
      <c r="I1896" s="2">
        <v>7375</v>
      </c>
      <c r="J1896" s="2">
        <f t="shared" si="238"/>
        <v>21255</v>
      </c>
      <c r="K1896" s="2">
        <f t="shared" si="239"/>
        <v>21255</v>
      </c>
      <c r="L1896" s="2">
        <f t="shared" si="240"/>
        <v>21255</v>
      </c>
      <c r="M1896" s="2">
        <f t="shared" si="241"/>
        <v>21255</v>
      </c>
      <c r="N1896" s="2">
        <f t="shared" si="242"/>
        <v>21255</v>
      </c>
      <c r="O1896" s="96">
        <f t="shared" si="242"/>
        <v>21255</v>
      </c>
      <c r="P1896" s="2"/>
    </row>
    <row r="1897" spans="1:16" hidden="1" x14ac:dyDescent="0.2">
      <c r="A1897">
        <v>3138</v>
      </c>
      <c r="B1897">
        <v>1957</v>
      </c>
      <c r="C1897" s="47">
        <f t="shared" ca="1" si="236"/>
        <v>67</v>
      </c>
      <c r="D1897" s="2" t="s">
        <v>40</v>
      </c>
      <c r="E1897" s="2" t="s">
        <v>36</v>
      </c>
      <c r="F1897" s="2" t="s">
        <v>1514</v>
      </c>
      <c r="G1897" s="4" t="str">
        <f t="shared" si="243"/>
        <v>68,682.00</v>
      </c>
      <c r="H1897" s="32">
        <f t="shared" si="237"/>
        <v>68682</v>
      </c>
      <c r="I1897" s="2">
        <v>10144</v>
      </c>
      <c r="J1897" s="2">
        <f t="shared" si="238"/>
        <v>68682</v>
      </c>
      <c r="K1897" s="2">
        <f t="shared" si="239"/>
        <v>68682</v>
      </c>
      <c r="L1897" s="2">
        <f t="shared" si="240"/>
        <v>68682</v>
      </c>
      <c r="M1897" s="2">
        <f t="shared" si="241"/>
        <v>68682</v>
      </c>
      <c r="N1897" s="2">
        <f t="shared" si="242"/>
        <v>68682</v>
      </c>
      <c r="O1897" s="96">
        <f t="shared" si="242"/>
        <v>68682</v>
      </c>
      <c r="P1897" s="2"/>
    </row>
    <row r="1898" spans="1:16" hidden="1" x14ac:dyDescent="0.2">
      <c r="A1898">
        <v>1440</v>
      </c>
      <c r="B1898">
        <v>1979</v>
      </c>
      <c r="C1898" s="47">
        <f t="shared" ca="1" si="236"/>
        <v>45</v>
      </c>
      <c r="D1898" s="2" t="s">
        <v>40</v>
      </c>
      <c r="E1898" s="2" t="s">
        <v>36</v>
      </c>
      <c r="F1898" s="2" t="s">
        <v>1514</v>
      </c>
      <c r="G1898" s="4" t="str">
        <f t="shared" si="243"/>
        <v>68,682.00</v>
      </c>
      <c r="H1898" s="32">
        <f t="shared" si="237"/>
        <v>68682</v>
      </c>
      <c r="I1898" s="2">
        <v>3138</v>
      </c>
      <c r="J1898" s="2">
        <f t="shared" si="238"/>
        <v>68682</v>
      </c>
      <c r="K1898" s="2">
        <f t="shared" si="239"/>
        <v>68682</v>
      </c>
      <c r="L1898" s="2">
        <f t="shared" si="240"/>
        <v>68682</v>
      </c>
      <c r="M1898" s="2">
        <f t="shared" si="241"/>
        <v>68682</v>
      </c>
      <c r="N1898" s="2">
        <f t="shared" si="242"/>
        <v>68682</v>
      </c>
      <c r="O1898" s="96">
        <f t="shared" si="242"/>
        <v>68682</v>
      </c>
      <c r="P1898" s="2"/>
    </row>
    <row r="1899" spans="1:16" hidden="1" x14ac:dyDescent="0.2">
      <c r="A1899">
        <v>4200</v>
      </c>
      <c r="B1899">
        <v>1971</v>
      </c>
      <c r="C1899" s="47">
        <f t="shared" ca="1" si="236"/>
        <v>53</v>
      </c>
      <c r="D1899" s="2" t="s">
        <v>23</v>
      </c>
      <c r="E1899" s="2" t="s">
        <v>36</v>
      </c>
      <c r="F1899" s="2" t="s">
        <v>1520</v>
      </c>
      <c r="G1899" s="4" t="str">
        <f t="shared" si="243"/>
        <v>54,058.00</v>
      </c>
      <c r="H1899" s="32">
        <f t="shared" si="237"/>
        <v>54058</v>
      </c>
      <c r="I1899" s="2">
        <v>1440</v>
      </c>
      <c r="J1899" s="2">
        <f t="shared" si="238"/>
        <v>54058</v>
      </c>
      <c r="K1899" s="2">
        <f t="shared" si="239"/>
        <v>54058</v>
      </c>
      <c r="L1899" s="2">
        <f t="shared" si="240"/>
        <v>54058</v>
      </c>
      <c r="M1899" s="2">
        <f t="shared" si="241"/>
        <v>54058</v>
      </c>
      <c r="N1899" s="2">
        <f t="shared" si="242"/>
        <v>54058</v>
      </c>
      <c r="O1899" s="96">
        <f t="shared" si="242"/>
        <v>54058</v>
      </c>
      <c r="P1899" s="2"/>
    </row>
    <row r="1900" spans="1:16" hidden="1" x14ac:dyDescent="0.2">
      <c r="A1900">
        <v>4998</v>
      </c>
      <c r="B1900">
        <v>1963</v>
      </c>
      <c r="C1900" s="47">
        <f t="shared" ca="1" si="236"/>
        <v>61</v>
      </c>
      <c r="D1900" s="2" t="s">
        <v>53</v>
      </c>
      <c r="E1900" s="2" t="s">
        <v>36</v>
      </c>
      <c r="F1900" s="2" t="s">
        <v>1522</v>
      </c>
      <c r="G1900" s="4" t="str">
        <f t="shared" si="243"/>
        <v>38,620.00</v>
      </c>
      <c r="H1900" s="32">
        <f t="shared" si="237"/>
        <v>38620</v>
      </c>
      <c r="I1900" s="2">
        <v>4200</v>
      </c>
      <c r="J1900" s="2">
        <f t="shared" si="238"/>
        <v>38620</v>
      </c>
      <c r="K1900" s="2">
        <f t="shared" si="239"/>
        <v>38620</v>
      </c>
      <c r="L1900" s="2">
        <f t="shared" si="240"/>
        <v>38620</v>
      </c>
      <c r="M1900" s="2">
        <f t="shared" si="241"/>
        <v>38620</v>
      </c>
      <c r="N1900" s="2">
        <f t="shared" si="242"/>
        <v>38620</v>
      </c>
      <c r="O1900" s="96">
        <f t="shared" si="242"/>
        <v>38620</v>
      </c>
      <c r="P1900" s="2"/>
    </row>
    <row r="1901" spans="1:16" hidden="1" x14ac:dyDescent="0.2">
      <c r="A1901">
        <v>7321</v>
      </c>
      <c r="B1901">
        <v>1963</v>
      </c>
      <c r="C1901" s="47">
        <f t="shared" ca="1" si="236"/>
        <v>61</v>
      </c>
      <c r="D1901" s="2" t="s">
        <v>53</v>
      </c>
      <c r="E1901" s="2" t="s">
        <v>36</v>
      </c>
      <c r="F1901" s="2" t="s">
        <v>1522</v>
      </c>
      <c r="G1901" s="4" t="str">
        <f t="shared" si="243"/>
        <v>38,620.00</v>
      </c>
      <c r="H1901" s="32">
        <f t="shared" si="237"/>
        <v>38620</v>
      </c>
      <c r="I1901" s="2">
        <v>4998</v>
      </c>
      <c r="J1901" s="2">
        <f t="shared" si="238"/>
        <v>38620</v>
      </c>
      <c r="K1901" s="2">
        <f t="shared" si="239"/>
        <v>38620</v>
      </c>
      <c r="L1901" s="2">
        <f t="shared" si="240"/>
        <v>38620</v>
      </c>
      <c r="M1901" s="2">
        <f t="shared" si="241"/>
        <v>38620</v>
      </c>
      <c r="N1901" s="2">
        <f t="shared" si="242"/>
        <v>38620</v>
      </c>
      <c r="O1901" s="96">
        <f t="shared" si="242"/>
        <v>38620</v>
      </c>
      <c r="P1901" s="2"/>
    </row>
    <row r="1902" spans="1:16" hidden="1" x14ac:dyDescent="0.2">
      <c r="A1902">
        <v>8663</v>
      </c>
      <c r="B1902">
        <v>1975</v>
      </c>
      <c r="C1902" s="47">
        <f t="shared" ca="1" si="236"/>
        <v>49</v>
      </c>
      <c r="D1902" s="2" t="s">
        <v>23</v>
      </c>
      <c r="E1902" s="2" t="s">
        <v>36</v>
      </c>
      <c r="F1902" s="2" t="s">
        <v>1533</v>
      </c>
      <c r="G1902" s="4" t="str">
        <f t="shared" si="243"/>
        <v>38,823.00</v>
      </c>
      <c r="H1902" s="32">
        <f t="shared" si="237"/>
        <v>38823</v>
      </c>
      <c r="I1902" s="2">
        <v>7321</v>
      </c>
      <c r="J1902" s="2">
        <f t="shared" si="238"/>
        <v>38823</v>
      </c>
      <c r="K1902" s="2">
        <f t="shared" si="239"/>
        <v>38823</v>
      </c>
      <c r="L1902" s="2">
        <f t="shared" si="240"/>
        <v>38823</v>
      </c>
      <c r="M1902" s="2">
        <f t="shared" si="241"/>
        <v>38823</v>
      </c>
      <c r="N1902" s="2">
        <f t="shared" si="242"/>
        <v>38823</v>
      </c>
      <c r="O1902" s="96">
        <f t="shared" si="242"/>
        <v>38823</v>
      </c>
      <c r="P1902" s="2"/>
    </row>
    <row r="1903" spans="1:16" hidden="1" x14ac:dyDescent="0.2">
      <c r="A1903">
        <v>1958</v>
      </c>
      <c r="B1903">
        <v>1974</v>
      </c>
      <c r="C1903" s="47">
        <f t="shared" ca="1" si="236"/>
        <v>50</v>
      </c>
      <c r="D1903" s="2" t="s">
        <v>40</v>
      </c>
      <c r="E1903" s="2" t="s">
        <v>36</v>
      </c>
      <c r="F1903" s="2" t="s">
        <v>1535</v>
      </c>
      <c r="G1903" s="4" t="str">
        <f t="shared" si="243"/>
        <v>76,140.00</v>
      </c>
      <c r="H1903" s="32">
        <f t="shared" si="237"/>
        <v>76140</v>
      </c>
      <c r="I1903" s="2">
        <v>8663</v>
      </c>
      <c r="J1903" s="2">
        <f t="shared" si="238"/>
        <v>76140</v>
      </c>
      <c r="K1903" s="2">
        <f t="shared" si="239"/>
        <v>76140</v>
      </c>
      <c r="L1903" s="2">
        <f t="shared" si="240"/>
        <v>76140</v>
      </c>
      <c r="M1903" s="2">
        <f t="shared" si="241"/>
        <v>76140</v>
      </c>
      <c r="N1903" s="2">
        <f t="shared" si="242"/>
        <v>76140</v>
      </c>
      <c r="O1903" s="96">
        <f t="shared" si="242"/>
        <v>76140</v>
      </c>
      <c r="P1903" s="2"/>
    </row>
    <row r="1904" spans="1:16" hidden="1" x14ac:dyDescent="0.2">
      <c r="A1904">
        <v>6963</v>
      </c>
      <c r="B1904">
        <v>1948</v>
      </c>
      <c r="C1904" s="47">
        <f t="shared" ca="1" si="236"/>
        <v>76</v>
      </c>
      <c r="D1904" s="2" t="s">
        <v>23</v>
      </c>
      <c r="E1904" s="2" t="s">
        <v>36</v>
      </c>
      <c r="F1904" s="2" t="s">
        <v>1540</v>
      </c>
      <c r="G1904" s="4" t="str">
        <f t="shared" si="243"/>
        <v>44,512.00</v>
      </c>
      <c r="H1904" s="32">
        <f t="shared" si="237"/>
        <v>44512</v>
      </c>
      <c r="I1904" s="2">
        <v>1958</v>
      </c>
      <c r="J1904" s="2">
        <f t="shared" si="238"/>
        <v>44512</v>
      </c>
      <c r="K1904" s="2">
        <f t="shared" si="239"/>
        <v>44512</v>
      </c>
      <c r="L1904" s="2">
        <f t="shared" si="240"/>
        <v>44512</v>
      </c>
      <c r="M1904" s="2">
        <f t="shared" si="241"/>
        <v>44512</v>
      </c>
      <c r="N1904" s="2">
        <f t="shared" si="242"/>
        <v>44512</v>
      </c>
      <c r="O1904" s="96">
        <f t="shared" si="242"/>
        <v>44512</v>
      </c>
      <c r="P1904" s="2"/>
    </row>
    <row r="1905" spans="1:16" hidden="1" x14ac:dyDescent="0.2">
      <c r="A1905">
        <v>1065</v>
      </c>
      <c r="B1905">
        <v>1964</v>
      </c>
      <c r="C1905" s="47">
        <f t="shared" ca="1" si="236"/>
        <v>60</v>
      </c>
      <c r="D1905" s="2" t="s">
        <v>23</v>
      </c>
      <c r="E1905" s="2" t="s">
        <v>36</v>
      </c>
      <c r="F1905" s="2" t="s">
        <v>1547</v>
      </c>
      <c r="G1905" s="4" t="str">
        <f t="shared" si="243"/>
        <v>83,844.00</v>
      </c>
      <c r="H1905" s="32">
        <f t="shared" si="237"/>
        <v>83844</v>
      </c>
      <c r="I1905" s="2">
        <v>6963</v>
      </c>
      <c r="J1905" s="2">
        <f t="shared" si="238"/>
        <v>83844</v>
      </c>
      <c r="K1905" s="2">
        <f t="shared" si="239"/>
        <v>83844</v>
      </c>
      <c r="L1905" s="2">
        <f t="shared" si="240"/>
        <v>83844</v>
      </c>
      <c r="M1905" s="2">
        <f t="shared" si="241"/>
        <v>83844</v>
      </c>
      <c r="N1905" s="2">
        <f t="shared" si="242"/>
        <v>83844</v>
      </c>
      <c r="O1905" s="96">
        <f t="shared" si="242"/>
        <v>83844</v>
      </c>
      <c r="P1905" s="2"/>
    </row>
    <row r="1906" spans="1:16" hidden="1" x14ac:dyDescent="0.2">
      <c r="A1906">
        <v>2712</v>
      </c>
      <c r="B1906">
        <v>1957</v>
      </c>
      <c r="C1906" s="47">
        <f t="shared" ca="1" si="236"/>
        <v>67</v>
      </c>
      <c r="D1906" s="2" t="s">
        <v>23</v>
      </c>
      <c r="E1906" s="2" t="s">
        <v>36</v>
      </c>
      <c r="F1906" s="2" t="s">
        <v>1547</v>
      </c>
      <c r="G1906" s="4" t="str">
        <f t="shared" si="243"/>
        <v>83,844.00</v>
      </c>
      <c r="H1906" s="32">
        <f t="shared" si="237"/>
        <v>83844</v>
      </c>
      <c r="I1906" s="2">
        <v>1065</v>
      </c>
      <c r="J1906" s="2">
        <f t="shared" si="238"/>
        <v>83844</v>
      </c>
      <c r="K1906" s="2">
        <f t="shared" si="239"/>
        <v>83844</v>
      </c>
      <c r="L1906" s="2">
        <f t="shared" si="240"/>
        <v>83844</v>
      </c>
      <c r="M1906" s="2">
        <f t="shared" si="241"/>
        <v>83844</v>
      </c>
      <c r="N1906" s="2">
        <f t="shared" si="242"/>
        <v>83844</v>
      </c>
      <c r="O1906" s="96">
        <f t="shared" si="242"/>
        <v>83844</v>
      </c>
      <c r="P1906" s="2"/>
    </row>
    <row r="1907" spans="1:16" hidden="1" x14ac:dyDescent="0.2">
      <c r="A1907">
        <v>6049</v>
      </c>
      <c r="B1907">
        <v>1983</v>
      </c>
      <c r="C1907" s="47">
        <f t="shared" ca="1" si="236"/>
        <v>41</v>
      </c>
      <c r="D1907" s="2" t="s">
        <v>23</v>
      </c>
      <c r="E1907" s="2" t="s">
        <v>36</v>
      </c>
      <c r="F1907" s="2" t="s">
        <v>1547</v>
      </c>
      <c r="G1907" s="4" t="str">
        <f t="shared" si="243"/>
        <v>83,844.00</v>
      </c>
      <c r="H1907" s="32">
        <f t="shared" si="237"/>
        <v>83844</v>
      </c>
      <c r="I1907" s="2">
        <v>2712</v>
      </c>
      <c r="J1907" s="2">
        <f t="shared" si="238"/>
        <v>83844</v>
      </c>
      <c r="K1907" s="2">
        <f t="shared" si="239"/>
        <v>83844</v>
      </c>
      <c r="L1907" s="2">
        <f t="shared" si="240"/>
        <v>83844</v>
      </c>
      <c r="M1907" s="2">
        <f t="shared" si="241"/>
        <v>83844</v>
      </c>
      <c r="N1907" s="2">
        <f t="shared" si="242"/>
        <v>83844</v>
      </c>
      <c r="O1907" s="96">
        <f t="shared" si="242"/>
        <v>83844</v>
      </c>
      <c r="P1907" s="2"/>
    </row>
    <row r="1908" spans="1:16" hidden="1" x14ac:dyDescent="0.2">
      <c r="A1908">
        <v>6605</v>
      </c>
      <c r="B1908">
        <v>1945</v>
      </c>
      <c r="C1908" s="47">
        <f t="shared" ca="1" si="236"/>
        <v>79</v>
      </c>
      <c r="D1908" s="2" t="s">
        <v>53</v>
      </c>
      <c r="E1908" s="2" t="s">
        <v>36</v>
      </c>
      <c r="F1908" s="2" t="s">
        <v>1552</v>
      </c>
      <c r="G1908" s="4" t="str">
        <f t="shared" si="243"/>
        <v>65,176.00</v>
      </c>
      <c r="H1908" s="32">
        <f t="shared" si="237"/>
        <v>65176</v>
      </c>
      <c r="I1908" s="2">
        <v>6049</v>
      </c>
      <c r="J1908" s="2">
        <f t="shared" si="238"/>
        <v>65176</v>
      </c>
      <c r="K1908" s="2">
        <f t="shared" si="239"/>
        <v>65176</v>
      </c>
      <c r="L1908" s="2">
        <f t="shared" si="240"/>
        <v>65176</v>
      </c>
      <c r="M1908" s="2">
        <f t="shared" si="241"/>
        <v>65176</v>
      </c>
      <c r="N1908" s="2">
        <f t="shared" si="242"/>
        <v>65176</v>
      </c>
      <c r="O1908" s="96">
        <f t="shared" si="242"/>
        <v>65176</v>
      </c>
      <c r="P1908" s="2"/>
    </row>
    <row r="1909" spans="1:16" hidden="1" x14ac:dyDescent="0.2">
      <c r="A1909">
        <v>11181</v>
      </c>
      <c r="B1909">
        <v>1950</v>
      </c>
      <c r="C1909" s="47">
        <f t="shared" ca="1" si="236"/>
        <v>74</v>
      </c>
      <c r="D1909" s="2" t="s">
        <v>40</v>
      </c>
      <c r="E1909" s="2" t="s">
        <v>36</v>
      </c>
      <c r="F1909" s="2" t="s">
        <v>1553</v>
      </c>
      <c r="G1909" s="4" t="str">
        <f t="shared" si="243"/>
        <v>61,010.00</v>
      </c>
      <c r="H1909" s="32">
        <f t="shared" si="237"/>
        <v>61010</v>
      </c>
      <c r="I1909" s="2">
        <v>6605</v>
      </c>
      <c r="J1909" s="2">
        <f t="shared" si="238"/>
        <v>61010</v>
      </c>
      <c r="K1909" s="2">
        <f t="shared" si="239"/>
        <v>61010</v>
      </c>
      <c r="L1909" s="2">
        <f t="shared" si="240"/>
        <v>61010</v>
      </c>
      <c r="M1909" s="2">
        <f t="shared" si="241"/>
        <v>61010</v>
      </c>
      <c r="N1909" s="2">
        <f t="shared" si="242"/>
        <v>61010</v>
      </c>
      <c r="O1909" s="96">
        <f t="shared" si="242"/>
        <v>61010</v>
      </c>
      <c r="P1909" s="2"/>
    </row>
    <row r="1910" spans="1:16" hidden="1" x14ac:dyDescent="0.2">
      <c r="A1910">
        <v>5234</v>
      </c>
      <c r="B1910">
        <v>1968</v>
      </c>
      <c r="C1910" s="47">
        <f t="shared" ca="1" si="236"/>
        <v>56</v>
      </c>
      <c r="D1910" s="2" t="s">
        <v>23</v>
      </c>
      <c r="E1910" s="2" t="s">
        <v>36</v>
      </c>
      <c r="F1910" s="2" t="s">
        <v>1554</v>
      </c>
      <c r="G1910" s="4" t="str">
        <f t="shared" si="243"/>
        <v>31,089.00</v>
      </c>
      <c r="H1910" s="32">
        <f t="shared" si="237"/>
        <v>31089</v>
      </c>
      <c r="I1910" s="2">
        <v>11181</v>
      </c>
      <c r="J1910" s="2">
        <f t="shared" si="238"/>
        <v>31089</v>
      </c>
      <c r="K1910" s="2">
        <f t="shared" si="239"/>
        <v>31089</v>
      </c>
      <c r="L1910" s="2">
        <f t="shared" si="240"/>
        <v>31089</v>
      </c>
      <c r="M1910" s="2">
        <f t="shared" si="241"/>
        <v>31089</v>
      </c>
      <c r="N1910" s="2">
        <f t="shared" si="242"/>
        <v>31089</v>
      </c>
      <c r="O1910" s="96">
        <f t="shared" si="242"/>
        <v>31089</v>
      </c>
      <c r="P1910" s="2"/>
    </row>
    <row r="1911" spans="1:16" hidden="1" x14ac:dyDescent="0.2">
      <c r="A1911">
        <v>5253</v>
      </c>
      <c r="B1911">
        <v>1957</v>
      </c>
      <c r="C1911" s="47">
        <f t="shared" ca="1" si="236"/>
        <v>67</v>
      </c>
      <c r="D1911" s="2" t="s">
        <v>23</v>
      </c>
      <c r="E1911" s="2" t="s">
        <v>36</v>
      </c>
      <c r="F1911" s="2" t="s">
        <v>1558</v>
      </c>
      <c r="G1911" s="4" t="str">
        <f t="shared" si="243"/>
        <v>33,456.00</v>
      </c>
      <c r="H1911" s="32">
        <f t="shared" si="237"/>
        <v>33456</v>
      </c>
      <c r="I1911" s="2">
        <v>5234</v>
      </c>
      <c r="J1911" s="2">
        <f t="shared" si="238"/>
        <v>33456</v>
      </c>
      <c r="K1911" s="2">
        <f t="shared" si="239"/>
        <v>33456</v>
      </c>
      <c r="L1911" s="2">
        <f t="shared" si="240"/>
        <v>33456</v>
      </c>
      <c r="M1911" s="2">
        <f t="shared" si="241"/>
        <v>33456</v>
      </c>
      <c r="N1911" s="2">
        <f t="shared" si="242"/>
        <v>33456</v>
      </c>
      <c r="O1911" s="96">
        <f t="shared" si="242"/>
        <v>33456</v>
      </c>
      <c r="P1911" s="2"/>
    </row>
    <row r="1912" spans="1:16" hidden="1" x14ac:dyDescent="0.2">
      <c r="A1912">
        <v>11148</v>
      </c>
      <c r="B1912">
        <v>1976</v>
      </c>
      <c r="C1912" s="47">
        <f t="shared" ca="1" si="236"/>
        <v>48</v>
      </c>
      <c r="D1912" s="2" t="s">
        <v>23</v>
      </c>
      <c r="E1912" s="2" t="s">
        <v>36</v>
      </c>
      <c r="F1912" s="2" t="s">
        <v>1563</v>
      </c>
      <c r="G1912" s="4" t="str">
        <f t="shared" si="243"/>
        <v>74,485.00</v>
      </c>
      <c r="H1912" s="32">
        <f t="shared" si="237"/>
        <v>74485</v>
      </c>
      <c r="I1912" s="2">
        <v>5253</v>
      </c>
      <c r="J1912" s="2">
        <f t="shared" si="238"/>
        <v>74485</v>
      </c>
      <c r="K1912" s="2">
        <f t="shared" si="239"/>
        <v>74485</v>
      </c>
      <c r="L1912" s="2">
        <f t="shared" si="240"/>
        <v>74485</v>
      </c>
      <c r="M1912" s="2">
        <f t="shared" si="241"/>
        <v>74485</v>
      </c>
      <c r="N1912" s="2">
        <f t="shared" si="242"/>
        <v>74485</v>
      </c>
      <c r="O1912" s="96">
        <f t="shared" si="242"/>
        <v>74485</v>
      </c>
      <c r="P1912" s="2"/>
    </row>
    <row r="1913" spans="1:16" hidden="1" x14ac:dyDescent="0.2">
      <c r="A1913">
        <v>6289</v>
      </c>
      <c r="B1913">
        <v>1952</v>
      </c>
      <c r="C1913" s="47">
        <f t="shared" ca="1" si="236"/>
        <v>72</v>
      </c>
      <c r="D1913" s="2" t="s">
        <v>23</v>
      </c>
      <c r="E1913" s="2" t="s">
        <v>36</v>
      </c>
      <c r="F1913" s="2" t="s">
        <v>1565</v>
      </c>
      <c r="G1913" s="4" t="str">
        <f t="shared" si="243"/>
        <v>65,748.00</v>
      </c>
      <c r="H1913" s="32">
        <f t="shared" si="237"/>
        <v>65748</v>
      </c>
      <c r="I1913" s="2">
        <v>11148</v>
      </c>
      <c r="J1913" s="2">
        <f t="shared" si="238"/>
        <v>65748</v>
      </c>
      <c r="K1913" s="2">
        <f t="shared" si="239"/>
        <v>65748</v>
      </c>
      <c r="L1913" s="2">
        <f t="shared" si="240"/>
        <v>65748</v>
      </c>
      <c r="M1913" s="2">
        <f t="shared" si="241"/>
        <v>65748</v>
      </c>
      <c r="N1913" s="2">
        <f t="shared" si="242"/>
        <v>65748</v>
      </c>
      <c r="O1913" s="96">
        <f t="shared" si="242"/>
        <v>65748</v>
      </c>
      <c r="P1913" s="2"/>
    </row>
    <row r="1914" spans="1:16" hidden="1" x14ac:dyDescent="0.2">
      <c r="A1914">
        <v>9743</v>
      </c>
      <c r="B1914">
        <v>1956</v>
      </c>
      <c r="C1914" s="47">
        <f t="shared" ca="1" si="236"/>
        <v>68</v>
      </c>
      <c r="D1914" s="2" t="s">
        <v>23</v>
      </c>
      <c r="E1914" s="2" t="s">
        <v>36</v>
      </c>
      <c r="F1914" s="2" t="s">
        <v>1572</v>
      </c>
      <c r="G1914" s="4" t="str">
        <f t="shared" si="243"/>
        <v>29,478.00</v>
      </c>
      <c r="H1914" s="32">
        <f t="shared" si="237"/>
        <v>29478</v>
      </c>
      <c r="I1914" s="2">
        <v>6289</v>
      </c>
      <c r="J1914" s="2">
        <f t="shared" si="238"/>
        <v>29478</v>
      </c>
      <c r="K1914" s="2">
        <f t="shared" si="239"/>
        <v>29478</v>
      </c>
      <c r="L1914" s="2">
        <f t="shared" si="240"/>
        <v>29478</v>
      </c>
      <c r="M1914" s="2">
        <f t="shared" si="241"/>
        <v>29478</v>
      </c>
      <c r="N1914" s="2">
        <f t="shared" si="242"/>
        <v>29478</v>
      </c>
      <c r="O1914" s="96">
        <f t="shared" si="242"/>
        <v>29478</v>
      </c>
      <c r="P1914" s="2"/>
    </row>
    <row r="1915" spans="1:16" hidden="1" x14ac:dyDescent="0.2">
      <c r="A1915">
        <v>9209</v>
      </c>
      <c r="B1915">
        <v>1972</v>
      </c>
      <c r="C1915" s="47">
        <f t="shared" ca="1" si="236"/>
        <v>52</v>
      </c>
      <c r="D1915" s="2" t="s">
        <v>23</v>
      </c>
      <c r="E1915" s="2" t="s">
        <v>36</v>
      </c>
      <c r="F1915" s="2" t="s">
        <v>1573</v>
      </c>
      <c r="G1915" s="4" t="str">
        <f t="shared" si="243"/>
        <v>64,474.00</v>
      </c>
      <c r="H1915" s="32">
        <f t="shared" si="237"/>
        <v>64474</v>
      </c>
      <c r="I1915" s="2">
        <v>9743</v>
      </c>
      <c r="J1915" s="2">
        <f t="shared" si="238"/>
        <v>64474</v>
      </c>
      <c r="K1915" s="2">
        <f t="shared" si="239"/>
        <v>64474</v>
      </c>
      <c r="L1915" s="2">
        <f t="shared" si="240"/>
        <v>64474</v>
      </c>
      <c r="M1915" s="2">
        <f t="shared" si="241"/>
        <v>64474</v>
      </c>
      <c r="N1915" s="2">
        <f t="shared" si="242"/>
        <v>64474</v>
      </c>
      <c r="O1915" s="96">
        <f t="shared" si="242"/>
        <v>64474</v>
      </c>
      <c r="P1915" s="2"/>
    </row>
    <row r="1916" spans="1:16" hidden="1" x14ac:dyDescent="0.2">
      <c r="A1916">
        <v>6417</v>
      </c>
      <c r="B1916">
        <v>1972</v>
      </c>
      <c r="C1916" s="47">
        <f t="shared" ca="1" si="236"/>
        <v>52</v>
      </c>
      <c r="D1916" s="2" t="s">
        <v>23</v>
      </c>
      <c r="E1916" s="2" t="s">
        <v>36</v>
      </c>
      <c r="F1916" s="2" t="s">
        <v>1578</v>
      </c>
      <c r="G1916" s="4" t="str">
        <f t="shared" si="243"/>
        <v>85,693.00</v>
      </c>
      <c r="H1916" s="32">
        <f t="shared" si="237"/>
        <v>85693</v>
      </c>
      <c r="I1916" s="2">
        <v>9209</v>
      </c>
      <c r="J1916" s="2">
        <f t="shared" si="238"/>
        <v>85693</v>
      </c>
      <c r="K1916" s="2">
        <f t="shared" si="239"/>
        <v>85693</v>
      </c>
      <c r="L1916" s="2">
        <f t="shared" si="240"/>
        <v>85693</v>
      </c>
      <c r="M1916" s="2">
        <f t="shared" si="241"/>
        <v>85693</v>
      </c>
      <c r="N1916" s="2">
        <f t="shared" si="242"/>
        <v>85693</v>
      </c>
      <c r="O1916" s="96">
        <f t="shared" si="242"/>
        <v>85693</v>
      </c>
      <c r="P1916" s="2"/>
    </row>
    <row r="1917" spans="1:16" hidden="1" x14ac:dyDescent="0.2">
      <c r="A1917">
        <v>7937</v>
      </c>
      <c r="B1917">
        <v>1983</v>
      </c>
      <c r="C1917" s="47">
        <f t="shared" ca="1" si="236"/>
        <v>41</v>
      </c>
      <c r="D1917" s="2" t="s">
        <v>53</v>
      </c>
      <c r="E1917" s="2" t="s">
        <v>36</v>
      </c>
      <c r="F1917" s="2" t="s">
        <v>1590</v>
      </c>
      <c r="G1917" s="4" t="str">
        <f t="shared" si="243"/>
        <v>29,298.00</v>
      </c>
      <c r="H1917" s="32">
        <f t="shared" si="237"/>
        <v>29298</v>
      </c>
      <c r="I1917" s="2">
        <v>6417</v>
      </c>
      <c r="J1917" s="2">
        <f t="shared" si="238"/>
        <v>29298</v>
      </c>
      <c r="K1917" s="2">
        <f t="shared" si="239"/>
        <v>29298</v>
      </c>
      <c r="L1917" s="2">
        <f t="shared" si="240"/>
        <v>29298</v>
      </c>
      <c r="M1917" s="2">
        <f t="shared" si="241"/>
        <v>29298</v>
      </c>
      <c r="N1917" s="2">
        <f t="shared" si="242"/>
        <v>29298</v>
      </c>
      <c r="O1917" s="96">
        <f t="shared" si="242"/>
        <v>29298</v>
      </c>
      <c r="P1917" s="2"/>
    </row>
    <row r="1918" spans="1:16" hidden="1" x14ac:dyDescent="0.2">
      <c r="A1918">
        <v>6488</v>
      </c>
      <c r="B1918">
        <v>1960</v>
      </c>
      <c r="C1918" s="47">
        <f t="shared" ca="1" si="236"/>
        <v>64</v>
      </c>
      <c r="D1918" s="2" t="s">
        <v>23</v>
      </c>
      <c r="E1918" s="2" t="s">
        <v>36</v>
      </c>
      <c r="F1918" s="2" t="s">
        <v>1592</v>
      </c>
      <c r="G1918" s="4" t="str">
        <f t="shared" si="243"/>
        <v>33,402.00</v>
      </c>
      <c r="H1918" s="32">
        <f t="shared" si="237"/>
        <v>33402</v>
      </c>
      <c r="I1918" s="2">
        <v>7937</v>
      </c>
      <c r="J1918" s="2">
        <f t="shared" si="238"/>
        <v>33402</v>
      </c>
      <c r="K1918" s="2">
        <f t="shared" si="239"/>
        <v>33402</v>
      </c>
      <c r="L1918" s="2">
        <f t="shared" si="240"/>
        <v>33402</v>
      </c>
      <c r="M1918" s="2">
        <f t="shared" si="241"/>
        <v>33402</v>
      </c>
      <c r="N1918" s="2">
        <f t="shared" si="242"/>
        <v>33402</v>
      </c>
      <c r="O1918" s="96">
        <f t="shared" si="242"/>
        <v>33402</v>
      </c>
      <c r="P1918" s="2"/>
    </row>
    <row r="1919" spans="1:16" hidden="1" x14ac:dyDescent="0.2">
      <c r="A1919">
        <v>3194</v>
      </c>
      <c r="B1919">
        <v>1975</v>
      </c>
      <c r="C1919" s="47">
        <f t="shared" ca="1" si="236"/>
        <v>49</v>
      </c>
      <c r="D1919" s="2" t="s">
        <v>40</v>
      </c>
      <c r="E1919" s="2" t="s">
        <v>36</v>
      </c>
      <c r="F1919" s="2" t="s">
        <v>1597</v>
      </c>
      <c r="G1919" s="4" t="str">
        <f t="shared" si="243"/>
        <v>32,313.00</v>
      </c>
      <c r="H1919" s="32">
        <f t="shared" si="237"/>
        <v>32313</v>
      </c>
      <c r="I1919" s="2">
        <v>6488</v>
      </c>
      <c r="J1919" s="2">
        <f t="shared" si="238"/>
        <v>32313</v>
      </c>
      <c r="K1919" s="2">
        <f t="shared" si="239"/>
        <v>32313</v>
      </c>
      <c r="L1919" s="2">
        <f t="shared" si="240"/>
        <v>32313</v>
      </c>
      <c r="M1919" s="2">
        <f t="shared" si="241"/>
        <v>32313</v>
      </c>
      <c r="N1919" s="2">
        <f t="shared" si="242"/>
        <v>32313</v>
      </c>
      <c r="O1919" s="96">
        <f t="shared" si="242"/>
        <v>32313</v>
      </c>
      <c r="P1919" s="2"/>
    </row>
    <row r="1920" spans="1:16" hidden="1" x14ac:dyDescent="0.2">
      <c r="A1920">
        <v>231</v>
      </c>
      <c r="B1920">
        <v>1957</v>
      </c>
      <c r="C1920" s="47">
        <f t="shared" ca="1" si="236"/>
        <v>67</v>
      </c>
      <c r="D1920" s="2" t="s">
        <v>40</v>
      </c>
      <c r="E1920" s="2" t="s">
        <v>36</v>
      </c>
      <c r="F1920" s="2" t="s">
        <v>1602</v>
      </c>
      <c r="G1920" s="4" t="str">
        <f t="shared" si="243"/>
        <v>53,593.00</v>
      </c>
      <c r="H1920" s="32">
        <f t="shared" si="237"/>
        <v>53593</v>
      </c>
      <c r="I1920" s="2">
        <v>3194</v>
      </c>
      <c r="J1920" s="2">
        <f t="shared" si="238"/>
        <v>53593</v>
      </c>
      <c r="K1920" s="2">
        <f t="shared" si="239"/>
        <v>53593</v>
      </c>
      <c r="L1920" s="2">
        <f t="shared" si="240"/>
        <v>53593</v>
      </c>
      <c r="M1920" s="2">
        <f t="shared" si="241"/>
        <v>53593</v>
      </c>
      <c r="N1920" s="2">
        <f t="shared" si="242"/>
        <v>53593</v>
      </c>
      <c r="O1920" s="96">
        <f t="shared" si="242"/>
        <v>53593</v>
      </c>
      <c r="P1920" s="2"/>
    </row>
    <row r="1921" spans="1:16" hidden="1" x14ac:dyDescent="0.2">
      <c r="A1921">
        <v>9697</v>
      </c>
      <c r="B1921">
        <v>1952</v>
      </c>
      <c r="C1921" s="47">
        <f t="shared" ca="1" si="236"/>
        <v>72</v>
      </c>
      <c r="D1921" s="2" t="s">
        <v>23</v>
      </c>
      <c r="E1921" s="2" t="s">
        <v>36</v>
      </c>
      <c r="F1921" s="2" t="s">
        <v>1609</v>
      </c>
      <c r="G1921" s="4" t="str">
        <f t="shared" si="243"/>
        <v>60,894.00</v>
      </c>
      <c r="H1921" s="32">
        <f t="shared" si="237"/>
        <v>60894</v>
      </c>
      <c r="I1921" s="2">
        <v>231</v>
      </c>
      <c r="J1921" s="2">
        <f t="shared" si="238"/>
        <v>60894</v>
      </c>
      <c r="K1921" s="2">
        <f t="shared" si="239"/>
        <v>60894</v>
      </c>
      <c r="L1921" s="2">
        <f t="shared" si="240"/>
        <v>60894</v>
      </c>
      <c r="M1921" s="2">
        <f t="shared" si="241"/>
        <v>60894</v>
      </c>
      <c r="N1921" s="2">
        <f t="shared" si="242"/>
        <v>60894</v>
      </c>
      <c r="O1921" s="96">
        <f t="shared" si="242"/>
        <v>60894</v>
      </c>
      <c r="P1921" s="2"/>
    </row>
    <row r="1922" spans="1:16" hidden="1" x14ac:dyDescent="0.2">
      <c r="A1922">
        <v>4676</v>
      </c>
      <c r="B1922">
        <v>1952</v>
      </c>
      <c r="C1922" s="47">
        <f t="shared" ca="1" si="236"/>
        <v>72</v>
      </c>
      <c r="D1922" s="2" t="s">
        <v>23</v>
      </c>
      <c r="E1922" s="2" t="s">
        <v>36</v>
      </c>
      <c r="F1922" s="2" t="s">
        <v>1610</v>
      </c>
      <c r="G1922" s="4" t="str">
        <f t="shared" si="243"/>
        <v>87,771.00</v>
      </c>
      <c r="H1922" s="32">
        <f t="shared" si="237"/>
        <v>87771</v>
      </c>
      <c r="I1922" s="2">
        <v>9697</v>
      </c>
      <c r="J1922" s="2">
        <f t="shared" si="238"/>
        <v>87771</v>
      </c>
      <c r="K1922" s="2">
        <f t="shared" si="239"/>
        <v>87771</v>
      </c>
      <c r="L1922" s="2">
        <f t="shared" si="240"/>
        <v>87771</v>
      </c>
      <c r="M1922" s="2">
        <f t="shared" si="241"/>
        <v>87771</v>
      </c>
      <c r="N1922" s="2">
        <f t="shared" si="242"/>
        <v>87771</v>
      </c>
      <c r="O1922" s="96">
        <f t="shared" si="242"/>
        <v>87771</v>
      </c>
      <c r="P1922" s="2"/>
    </row>
    <row r="1923" spans="1:16" hidden="1" x14ac:dyDescent="0.2">
      <c r="A1923">
        <v>8079</v>
      </c>
      <c r="B1923">
        <v>1983</v>
      </c>
      <c r="C1923" s="47">
        <f t="shared" ca="1" si="236"/>
        <v>41</v>
      </c>
      <c r="D1923" s="2" t="s">
        <v>23</v>
      </c>
      <c r="E1923" s="2" t="s">
        <v>36</v>
      </c>
      <c r="F1923" s="2" t="s">
        <v>1610</v>
      </c>
      <c r="G1923" s="4" t="str">
        <f t="shared" si="243"/>
        <v>87,771.00</v>
      </c>
      <c r="H1923" s="32">
        <f t="shared" si="237"/>
        <v>87771</v>
      </c>
      <c r="I1923" s="2">
        <v>4676</v>
      </c>
      <c r="J1923" s="2">
        <f t="shared" si="238"/>
        <v>87771</v>
      </c>
      <c r="K1923" s="2">
        <f t="shared" si="239"/>
        <v>87771</v>
      </c>
      <c r="L1923" s="2">
        <f t="shared" si="240"/>
        <v>87771</v>
      </c>
      <c r="M1923" s="2">
        <f t="shared" si="241"/>
        <v>87771</v>
      </c>
      <c r="N1923" s="2">
        <f t="shared" si="242"/>
        <v>87771</v>
      </c>
      <c r="O1923" s="96">
        <f t="shared" si="242"/>
        <v>87771</v>
      </c>
      <c r="P1923" s="2"/>
    </row>
    <row r="1924" spans="1:16" hidden="1" x14ac:dyDescent="0.2">
      <c r="A1924">
        <v>10032</v>
      </c>
      <c r="B1924">
        <v>1977</v>
      </c>
      <c r="C1924" s="47">
        <f t="shared" ref="C1924:C1987" ca="1" si="244">(YEAR(NOW())-B1924)</f>
        <v>47</v>
      </c>
      <c r="D1924" s="2" t="s">
        <v>53</v>
      </c>
      <c r="E1924" s="2" t="s">
        <v>36</v>
      </c>
      <c r="F1924" s="2" t="s">
        <v>1615</v>
      </c>
      <c r="G1924" s="4" t="str">
        <f t="shared" si="243"/>
        <v>53,253.00</v>
      </c>
      <c r="H1924" s="32">
        <f t="shared" ref="H1924:H1987" si="245">VALUE(G1924)</f>
        <v>53253</v>
      </c>
      <c r="I1924" s="2">
        <v>8079</v>
      </c>
      <c r="J1924" s="2">
        <f t="shared" ref="J1924:J1987" si="246">IF(AND($D1924="Basic",$H1924&lt;10000),$V$29,$H1924)</f>
        <v>53253</v>
      </c>
      <c r="K1924" s="2">
        <f t="shared" ref="K1924:K1987" si="247">IF(AND($D1924="Graduation",J1924&lt;10000),$V$30,J1924)</f>
        <v>53253</v>
      </c>
      <c r="L1924" s="2">
        <f t="shared" ref="L1924:L1987" si="248">IF(AND($D1924="2n Cycle",K1924&lt;10000),$V$31,K1924)</f>
        <v>53253</v>
      </c>
      <c r="M1924" s="2">
        <f t="shared" ref="M1924:M1987" si="249">IF(AND($D1924="Master",L1924&lt;10000),$V$32,L1924)</f>
        <v>53253</v>
      </c>
      <c r="N1924" s="2">
        <f t="shared" ref="N1924:O1987" si="250">IF(AND($D1924="PhD",M1924&lt;10000),$V$33,M1924)</f>
        <v>53253</v>
      </c>
      <c r="O1924" s="96">
        <f t="shared" si="250"/>
        <v>53253</v>
      </c>
      <c r="P1924" s="2"/>
    </row>
    <row r="1925" spans="1:16" hidden="1" x14ac:dyDescent="0.2">
      <c r="A1925">
        <v>10505</v>
      </c>
      <c r="B1925">
        <v>1961</v>
      </c>
      <c r="C1925" s="47">
        <f t="shared" ca="1" si="244"/>
        <v>63</v>
      </c>
      <c r="D1925" s="2" t="s">
        <v>23</v>
      </c>
      <c r="E1925" s="2" t="s">
        <v>36</v>
      </c>
      <c r="F1925" s="2" t="s">
        <v>1627</v>
      </c>
      <c r="G1925" s="4" t="str">
        <f t="shared" ref="G1925:G1988" si="251">REPLACE(F1925,1,1,"")</f>
        <v>87,679.00</v>
      </c>
      <c r="H1925" s="32">
        <f t="shared" si="245"/>
        <v>87679</v>
      </c>
      <c r="I1925" s="2">
        <v>10032</v>
      </c>
      <c r="J1925" s="2">
        <f t="shared" si="246"/>
        <v>87679</v>
      </c>
      <c r="K1925" s="2">
        <f t="shared" si="247"/>
        <v>87679</v>
      </c>
      <c r="L1925" s="2">
        <f t="shared" si="248"/>
        <v>87679</v>
      </c>
      <c r="M1925" s="2">
        <f t="shared" si="249"/>
        <v>87679</v>
      </c>
      <c r="N1925" s="2">
        <f t="shared" si="250"/>
        <v>87679</v>
      </c>
      <c r="O1925" s="96">
        <f t="shared" si="250"/>
        <v>87679</v>
      </c>
      <c r="P1925" s="2"/>
    </row>
    <row r="1926" spans="1:16" hidden="1" x14ac:dyDescent="0.2">
      <c r="A1926">
        <v>2005</v>
      </c>
      <c r="B1926">
        <v>1991</v>
      </c>
      <c r="C1926" s="47">
        <f t="shared" ca="1" si="244"/>
        <v>33</v>
      </c>
      <c r="D1926" s="2" t="s">
        <v>40</v>
      </c>
      <c r="E1926" s="2" t="s">
        <v>36</v>
      </c>
      <c r="F1926" s="2" t="s">
        <v>1629</v>
      </c>
      <c r="G1926" s="4" t="str">
        <f t="shared" si="251"/>
        <v>44,124.00</v>
      </c>
      <c r="H1926" s="32">
        <f t="shared" si="245"/>
        <v>44124</v>
      </c>
      <c r="I1926" s="2">
        <v>10505</v>
      </c>
      <c r="J1926" s="2">
        <f t="shared" si="246"/>
        <v>44124</v>
      </c>
      <c r="K1926" s="2">
        <f t="shared" si="247"/>
        <v>44124</v>
      </c>
      <c r="L1926" s="2">
        <f t="shared" si="248"/>
        <v>44124</v>
      </c>
      <c r="M1926" s="2">
        <f t="shared" si="249"/>
        <v>44124</v>
      </c>
      <c r="N1926" s="2">
        <f t="shared" si="250"/>
        <v>44124</v>
      </c>
      <c r="O1926" s="96">
        <f t="shared" si="250"/>
        <v>44124</v>
      </c>
      <c r="P1926" s="2"/>
    </row>
    <row r="1927" spans="1:16" hidden="1" x14ac:dyDescent="0.2">
      <c r="A1927">
        <v>6940</v>
      </c>
      <c r="B1927">
        <v>1967</v>
      </c>
      <c r="C1927" s="47">
        <f t="shared" ca="1" si="244"/>
        <v>57</v>
      </c>
      <c r="D1927" s="2" t="s">
        <v>23</v>
      </c>
      <c r="E1927" s="2" t="s">
        <v>36</v>
      </c>
      <c r="F1927" s="2" t="s">
        <v>1631</v>
      </c>
      <c r="G1927" s="4" t="str">
        <f t="shared" si="251"/>
        <v>94,384.00</v>
      </c>
      <c r="H1927" s="32">
        <f t="shared" si="245"/>
        <v>94384</v>
      </c>
      <c r="I1927" s="2">
        <v>2005</v>
      </c>
      <c r="J1927" s="2">
        <f t="shared" si="246"/>
        <v>94384</v>
      </c>
      <c r="K1927" s="2">
        <f t="shared" si="247"/>
        <v>94384</v>
      </c>
      <c r="L1927" s="2">
        <f t="shared" si="248"/>
        <v>94384</v>
      </c>
      <c r="M1927" s="2">
        <f t="shared" si="249"/>
        <v>94384</v>
      </c>
      <c r="N1927" s="2">
        <f t="shared" si="250"/>
        <v>94384</v>
      </c>
      <c r="O1927" s="96">
        <f t="shared" si="250"/>
        <v>94384</v>
      </c>
      <c r="P1927" s="2"/>
    </row>
    <row r="1928" spans="1:16" hidden="1" x14ac:dyDescent="0.2">
      <c r="A1928">
        <v>2304</v>
      </c>
      <c r="B1928">
        <v>1964</v>
      </c>
      <c r="C1928" s="47">
        <f t="shared" ca="1" si="244"/>
        <v>60</v>
      </c>
      <c r="D1928" s="2" t="s">
        <v>23</v>
      </c>
      <c r="E1928" s="2" t="s">
        <v>36</v>
      </c>
      <c r="F1928" s="2" t="s">
        <v>1631</v>
      </c>
      <c r="G1928" s="4" t="str">
        <f t="shared" si="251"/>
        <v>94,384.00</v>
      </c>
      <c r="H1928" s="32">
        <f t="shared" si="245"/>
        <v>94384</v>
      </c>
      <c r="I1928" s="2">
        <v>6940</v>
      </c>
      <c r="J1928" s="2">
        <f t="shared" si="246"/>
        <v>94384</v>
      </c>
      <c r="K1928" s="2">
        <f t="shared" si="247"/>
        <v>94384</v>
      </c>
      <c r="L1928" s="2">
        <f t="shared" si="248"/>
        <v>94384</v>
      </c>
      <c r="M1928" s="2">
        <f t="shared" si="249"/>
        <v>94384</v>
      </c>
      <c r="N1928" s="2">
        <f t="shared" si="250"/>
        <v>94384</v>
      </c>
      <c r="O1928" s="96">
        <f t="shared" si="250"/>
        <v>94384</v>
      </c>
      <c r="P1928" s="2"/>
    </row>
    <row r="1929" spans="1:16" hidden="1" x14ac:dyDescent="0.2">
      <c r="A1929">
        <v>3170</v>
      </c>
      <c r="B1929">
        <v>1958</v>
      </c>
      <c r="C1929" s="47">
        <f t="shared" ca="1" si="244"/>
        <v>66</v>
      </c>
      <c r="D1929" s="2" t="s">
        <v>53</v>
      </c>
      <c r="E1929" s="2" t="s">
        <v>36</v>
      </c>
      <c r="F1929" s="2" t="s">
        <v>1640</v>
      </c>
      <c r="G1929" s="4" t="str">
        <f t="shared" si="251"/>
        <v>55,951.00</v>
      </c>
      <c r="H1929" s="32">
        <f t="shared" si="245"/>
        <v>55951</v>
      </c>
      <c r="I1929" s="2">
        <v>2304</v>
      </c>
      <c r="J1929" s="2">
        <f t="shared" si="246"/>
        <v>55951</v>
      </c>
      <c r="K1929" s="2">
        <f t="shared" si="247"/>
        <v>55951</v>
      </c>
      <c r="L1929" s="2">
        <f t="shared" si="248"/>
        <v>55951</v>
      </c>
      <c r="M1929" s="2">
        <f t="shared" si="249"/>
        <v>55951</v>
      </c>
      <c r="N1929" s="2">
        <f t="shared" si="250"/>
        <v>55951</v>
      </c>
      <c r="O1929" s="96">
        <f t="shared" si="250"/>
        <v>55951</v>
      </c>
      <c r="P1929" s="2"/>
    </row>
    <row r="1930" spans="1:16" hidden="1" x14ac:dyDescent="0.2">
      <c r="A1930">
        <v>10466</v>
      </c>
      <c r="B1930">
        <v>1966</v>
      </c>
      <c r="C1930" s="47">
        <f t="shared" ca="1" si="244"/>
        <v>58</v>
      </c>
      <c r="D1930" s="2" t="s">
        <v>40</v>
      </c>
      <c r="E1930" s="2" t="s">
        <v>36</v>
      </c>
      <c r="F1930" s="2" t="s">
        <v>1642</v>
      </c>
      <c r="G1930" s="4" t="str">
        <f t="shared" si="251"/>
        <v>67,911.00</v>
      </c>
      <c r="H1930" s="32">
        <f t="shared" si="245"/>
        <v>67911</v>
      </c>
      <c r="I1930" s="2">
        <v>3170</v>
      </c>
      <c r="J1930" s="2">
        <f t="shared" si="246"/>
        <v>67911</v>
      </c>
      <c r="K1930" s="2">
        <f t="shared" si="247"/>
        <v>67911</v>
      </c>
      <c r="L1930" s="2">
        <f t="shared" si="248"/>
        <v>67911</v>
      </c>
      <c r="M1930" s="2">
        <f t="shared" si="249"/>
        <v>67911</v>
      </c>
      <c r="N1930" s="2">
        <f t="shared" si="250"/>
        <v>67911</v>
      </c>
      <c r="O1930" s="96">
        <f t="shared" si="250"/>
        <v>67911</v>
      </c>
      <c r="P1930" s="2"/>
    </row>
    <row r="1931" spans="1:16" hidden="1" x14ac:dyDescent="0.2">
      <c r="A1931">
        <v>7325</v>
      </c>
      <c r="B1931">
        <v>1987</v>
      </c>
      <c r="C1931" s="47">
        <f t="shared" ca="1" si="244"/>
        <v>37</v>
      </c>
      <c r="D1931" s="2" t="s">
        <v>40</v>
      </c>
      <c r="E1931" s="2" t="s">
        <v>36</v>
      </c>
      <c r="F1931" s="2" t="s">
        <v>1642</v>
      </c>
      <c r="G1931" s="4" t="str">
        <f t="shared" si="251"/>
        <v>67,911.00</v>
      </c>
      <c r="H1931" s="32">
        <f t="shared" si="245"/>
        <v>67911</v>
      </c>
      <c r="I1931" s="2">
        <v>10466</v>
      </c>
      <c r="J1931" s="2">
        <f t="shared" si="246"/>
        <v>67911</v>
      </c>
      <c r="K1931" s="2">
        <f t="shared" si="247"/>
        <v>67911</v>
      </c>
      <c r="L1931" s="2">
        <f t="shared" si="248"/>
        <v>67911</v>
      </c>
      <c r="M1931" s="2">
        <f t="shared" si="249"/>
        <v>67911</v>
      </c>
      <c r="N1931" s="2">
        <f t="shared" si="250"/>
        <v>67911</v>
      </c>
      <c r="O1931" s="96">
        <f t="shared" si="250"/>
        <v>67911</v>
      </c>
      <c r="P1931" s="2"/>
    </row>
    <row r="1932" spans="1:16" hidden="1" x14ac:dyDescent="0.2">
      <c r="A1932">
        <v>455</v>
      </c>
      <c r="B1932">
        <v>1947</v>
      </c>
      <c r="C1932" s="47">
        <f t="shared" ca="1" si="244"/>
        <v>77</v>
      </c>
      <c r="D1932" s="2" t="s">
        <v>40</v>
      </c>
      <c r="E1932" s="2" t="s">
        <v>36</v>
      </c>
      <c r="F1932" s="2" t="s">
        <v>1643</v>
      </c>
      <c r="G1932" s="4" t="str">
        <f t="shared" si="251"/>
        <v>20,427.00</v>
      </c>
      <c r="H1932" s="32">
        <f t="shared" si="245"/>
        <v>20427</v>
      </c>
      <c r="I1932" s="2">
        <v>7325</v>
      </c>
      <c r="J1932" s="2">
        <f t="shared" si="246"/>
        <v>20427</v>
      </c>
      <c r="K1932" s="2">
        <f t="shared" si="247"/>
        <v>20427</v>
      </c>
      <c r="L1932" s="2">
        <f t="shared" si="248"/>
        <v>20427</v>
      </c>
      <c r="M1932" s="2">
        <f t="shared" si="249"/>
        <v>20427</v>
      </c>
      <c r="N1932" s="2">
        <f t="shared" si="250"/>
        <v>20427</v>
      </c>
      <c r="O1932" s="96">
        <f t="shared" si="250"/>
        <v>20427</v>
      </c>
      <c r="P1932" s="2"/>
    </row>
    <row r="1933" spans="1:16" hidden="1" x14ac:dyDescent="0.2">
      <c r="A1933">
        <v>7592</v>
      </c>
      <c r="B1933">
        <v>1947</v>
      </c>
      <c r="C1933" s="47">
        <f t="shared" ca="1" si="244"/>
        <v>77</v>
      </c>
      <c r="D1933" s="2" t="s">
        <v>40</v>
      </c>
      <c r="E1933" s="2" t="s">
        <v>36</v>
      </c>
      <c r="F1933" s="2" t="s">
        <v>1646</v>
      </c>
      <c r="G1933" s="4" t="str">
        <f t="shared" si="251"/>
        <v>49,187.00</v>
      </c>
      <c r="H1933" s="32">
        <f t="shared" si="245"/>
        <v>49187</v>
      </c>
      <c r="I1933" s="2">
        <v>455</v>
      </c>
      <c r="J1933" s="2">
        <f t="shared" si="246"/>
        <v>49187</v>
      </c>
      <c r="K1933" s="2">
        <f t="shared" si="247"/>
        <v>49187</v>
      </c>
      <c r="L1933" s="2">
        <f t="shared" si="248"/>
        <v>49187</v>
      </c>
      <c r="M1933" s="2">
        <f t="shared" si="249"/>
        <v>49187</v>
      </c>
      <c r="N1933" s="2">
        <f t="shared" si="250"/>
        <v>49187</v>
      </c>
      <c r="O1933" s="96">
        <f t="shared" si="250"/>
        <v>49187</v>
      </c>
      <c r="P1933" s="2"/>
    </row>
    <row r="1934" spans="1:16" hidden="1" x14ac:dyDescent="0.2">
      <c r="A1934">
        <v>4547</v>
      </c>
      <c r="B1934">
        <v>1961</v>
      </c>
      <c r="C1934" s="47">
        <f t="shared" ca="1" si="244"/>
        <v>63</v>
      </c>
      <c r="D1934" s="2" t="s">
        <v>53</v>
      </c>
      <c r="E1934" s="2" t="s">
        <v>36</v>
      </c>
      <c r="F1934" s="2" t="s">
        <v>1647</v>
      </c>
      <c r="G1934" s="4" t="str">
        <f t="shared" si="251"/>
        <v>49,854.00</v>
      </c>
      <c r="H1934" s="32">
        <f t="shared" si="245"/>
        <v>49854</v>
      </c>
      <c r="I1934" s="2">
        <v>7592</v>
      </c>
      <c r="J1934" s="2">
        <f t="shared" si="246"/>
        <v>49854</v>
      </c>
      <c r="K1934" s="2">
        <f t="shared" si="247"/>
        <v>49854</v>
      </c>
      <c r="L1934" s="2">
        <f t="shared" si="248"/>
        <v>49854</v>
      </c>
      <c r="M1934" s="2">
        <f t="shared" si="249"/>
        <v>49854</v>
      </c>
      <c r="N1934" s="2">
        <f t="shared" si="250"/>
        <v>49854</v>
      </c>
      <c r="O1934" s="96">
        <f t="shared" si="250"/>
        <v>49854</v>
      </c>
      <c r="P1934" s="2"/>
    </row>
    <row r="1935" spans="1:16" hidden="1" x14ac:dyDescent="0.2">
      <c r="A1935">
        <v>6825</v>
      </c>
      <c r="B1935">
        <v>1954</v>
      </c>
      <c r="C1935" s="47">
        <f t="shared" ca="1" si="244"/>
        <v>70</v>
      </c>
      <c r="D1935" s="2" t="s">
        <v>23</v>
      </c>
      <c r="E1935" s="2" t="s">
        <v>36</v>
      </c>
      <c r="F1935" s="2" t="s">
        <v>1652</v>
      </c>
      <c r="G1935" s="4" t="str">
        <f t="shared" si="251"/>
        <v>55,593.00</v>
      </c>
      <c r="H1935" s="32">
        <f t="shared" si="245"/>
        <v>55593</v>
      </c>
      <c r="I1935" s="2">
        <v>4547</v>
      </c>
      <c r="J1935" s="2">
        <f t="shared" si="246"/>
        <v>55593</v>
      </c>
      <c r="K1935" s="2">
        <f t="shared" si="247"/>
        <v>55593</v>
      </c>
      <c r="L1935" s="2">
        <f t="shared" si="248"/>
        <v>55593</v>
      </c>
      <c r="M1935" s="2">
        <f t="shared" si="249"/>
        <v>55593</v>
      </c>
      <c r="N1935" s="2">
        <f t="shared" si="250"/>
        <v>55593</v>
      </c>
      <c r="O1935" s="96">
        <f t="shared" si="250"/>
        <v>55593</v>
      </c>
      <c r="P1935" s="2"/>
    </row>
    <row r="1936" spans="1:16" hidden="1" x14ac:dyDescent="0.2">
      <c r="A1936">
        <v>2961</v>
      </c>
      <c r="B1936">
        <v>1983</v>
      </c>
      <c r="C1936" s="47">
        <f t="shared" ca="1" si="244"/>
        <v>41</v>
      </c>
      <c r="D1936" s="2" t="s">
        <v>23</v>
      </c>
      <c r="E1936" s="2" t="s">
        <v>36</v>
      </c>
      <c r="F1936" s="2" t="s">
        <v>1653</v>
      </c>
      <c r="G1936" s="4" t="str">
        <f t="shared" si="251"/>
        <v>54,591.00</v>
      </c>
      <c r="H1936" s="32">
        <f t="shared" si="245"/>
        <v>54591</v>
      </c>
      <c r="I1936" s="2">
        <v>6825</v>
      </c>
      <c r="J1936" s="2">
        <f t="shared" si="246"/>
        <v>54591</v>
      </c>
      <c r="K1936" s="2">
        <f t="shared" si="247"/>
        <v>54591</v>
      </c>
      <c r="L1936" s="2">
        <f t="shared" si="248"/>
        <v>54591</v>
      </c>
      <c r="M1936" s="2">
        <f t="shared" si="249"/>
        <v>54591</v>
      </c>
      <c r="N1936" s="2">
        <f t="shared" si="250"/>
        <v>54591</v>
      </c>
      <c r="O1936" s="96">
        <f t="shared" si="250"/>
        <v>54591</v>
      </c>
      <c r="P1936" s="2"/>
    </row>
    <row r="1937" spans="1:16" hidden="1" x14ac:dyDescent="0.2">
      <c r="A1937">
        <v>8700</v>
      </c>
      <c r="B1937">
        <v>1987</v>
      </c>
      <c r="C1937" s="47">
        <f t="shared" ca="1" si="244"/>
        <v>37</v>
      </c>
      <c r="D1937" s="2" t="s">
        <v>23</v>
      </c>
      <c r="E1937" s="2" t="s">
        <v>36</v>
      </c>
      <c r="F1937" s="2" t="s">
        <v>1661</v>
      </c>
      <c r="G1937" s="4" t="str">
        <f t="shared" si="251"/>
        <v>39,453.00</v>
      </c>
      <c r="H1937" s="32">
        <f t="shared" si="245"/>
        <v>39453</v>
      </c>
      <c r="I1937" s="2">
        <v>2961</v>
      </c>
      <c r="J1937" s="2">
        <f t="shared" si="246"/>
        <v>39453</v>
      </c>
      <c r="K1937" s="2">
        <f t="shared" si="247"/>
        <v>39453</v>
      </c>
      <c r="L1937" s="2">
        <f t="shared" si="248"/>
        <v>39453</v>
      </c>
      <c r="M1937" s="2">
        <f t="shared" si="249"/>
        <v>39453</v>
      </c>
      <c r="N1937" s="2">
        <f t="shared" si="250"/>
        <v>39453</v>
      </c>
      <c r="O1937" s="96">
        <f t="shared" si="250"/>
        <v>39453</v>
      </c>
      <c r="P1937" s="2"/>
    </row>
    <row r="1938" spans="1:16" hidden="1" x14ac:dyDescent="0.2">
      <c r="A1938">
        <v>2278</v>
      </c>
      <c r="B1938">
        <v>1986</v>
      </c>
      <c r="C1938" s="47">
        <f t="shared" ca="1" si="244"/>
        <v>38</v>
      </c>
      <c r="D1938" s="2" t="s">
        <v>40</v>
      </c>
      <c r="E1938" s="2" t="s">
        <v>36</v>
      </c>
      <c r="F1938" s="2" t="s">
        <v>1662</v>
      </c>
      <c r="G1938" s="4" t="str">
        <f t="shared" si="251"/>
        <v>42,731.00</v>
      </c>
      <c r="H1938" s="32">
        <f t="shared" si="245"/>
        <v>42731</v>
      </c>
      <c r="I1938" s="2">
        <v>8700</v>
      </c>
      <c r="J1938" s="2">
        <f t="shared" si="246"/>
        <v>42731</v>
      </c>
      <c r="K1938" s="2">
        <f t="shared" si="247"/>
        <v>42731</v>
      </c>
      <c r="L1938" s="2">
        <f t="shared" si="248"/>
        <v>42731</v>
      </c>
      <c r="M1938" s="2">
        <f t="shared" si="249"/>
        <v>42731</v>
      </c>
      <c r="N1938" s="2">
        <f t="shared" si="250"/>
        <v>42731</v>
      </c>
      <c r="O1938" s="96">
        <f t="shared" si="250"/>
        <v>42731</v>
      </c>
      <c r="P1938" s="2"/>
    </row>
    <row r="1939" spans="1:16" hidden="1" x14ac:dyDescent="0.2">
      <c r="A1939">
        <v>10703</v>
      </c>
      <c r="B1939">
        <v>1976</v>
      </c>
      <c r="C1939" s="47">
        <f t="shared" ca="1" si="244"/>
        <v>48</v>
      </c>
      <c r="D1939" s="2" t="s">
        <v>53</v>
      </c>
      <c r="E1939" s="2" t="s">
        <v>36</v>
      </c>
      <c r="F1939" s="2" t="s">
        <v>1667</v>
      </c>
      <c r="G1939" s="4" t="str">
        <f t="shared" si="251"/>
        <v>66,636.00</v>
      </c>
      <c r="H1939" s="32">
        <f t="shared" si="245"/>
        <v>66636</v>
      </c>
      <c r="I1939" s="2">
        <v>2278</v>
      </c>
      <c r="J1939" s="2">
        <f t="shared" si="246"/>
        <v>66636</v>
      </c>
      <c r="K1939" s="2">
        <f t="shared" si="247"/>
        <v>66636</v>
      </c>
      <c r="L1939" s="2">
        <f t="shared" si="248"/>
        <v>66636</v>
      </c>
      <c r="M1939" s="2">
        <f t="shared" si="249"/>
        <v>66636</v>
      </c>
      <c r="N1939" s="2">
        <f t="shared" si="250"/>
        <v>66636</v>
      </c>
      <c r="O1939" s="96">
        <f t="shared" si="250"/>
        <v>66636</v>
      </c>
      <c r="P1939" s="2"/>
    </row>
    <row r="1940" spans="1:16" hidden="1" x14ac:dyDescent="0.2">
      <c r="A1940">
        <v>9</v>
      </c>
      <c r="B1940">
        <v>1976</v>
      </c>
      <c r="C1940" s="47">
        <f t="shared" ca="1" si="244"/>
        <v>48</v>
      </c>
      <c r="D1940" s="2" t="s">
        <v>23</v>
      </c>
      <c r="E1940" s="2" t="s">
        <v>36</v>
      </c>
      <c r="F1940" s="2" t="s">
        <v>1693</v>
      </c>
      <c r="G1940" s="4" t="str">
        <f t="shared" si="251"/>
        <v>33,590.00</v>
      </c>
      <c r="H1940" s="32">
        <f t="shared" si="245"/>
        <v>33590</v>
      </c>
      <c r="I1940" s="2">
        <v>10703</v>
      </c>
      <c r="J1940" s="2">
        <f t="shared" si="246"/>
        <v>33590</v>
      </c>
      <c r="K1940" s="2">
        <f t="shared" si="247"/>
        <v>33590</v>
      </c>
      <c r="L1940" s="2">
        <f t="shared" si="248"/>
        <v>33590</v>
      </c>
      <c r="M1940" s="2">
        <f t="shared" si="249"/>
        <v>33590</v>
      </c>
      <c r="N1940" s="2">
        <f t="shared" si="250"/>
        <v>33590</v>
      </c>
      <c r="O1940" s="96">
        <f t="shared" si="250"/>
        <v>33590</v>
      </c>
      <c r="P1940" s="2"/>
    </row>
    <row r="1941" spans="1:16" hidden="1" x14ac:dyDescent="0.2">
      <c r="A1941">
        <v>2804</v>
      </c>
      <c r="B1941">
        <v>1976</v>
      </c>
      <c r="C1941" s="47">
        <f t="shared" ca="1" si="244"/>
        <v>48</v>
      </c>
      <c r="D1941" s="2" t="s">
        <v>53</v>
      </c>
      <c r="E1941" s="2" t="s">
        <v>36</v>
      </c>
      <c r="F1941" s="2" t="s">
        <v>1698</v>
      </c>
      <c r="G1941" s="4" t="str">
        <f t="shared" si="251"/>
        <v>56,129.00</v>
      </c>
      <c r="H1941" s="32">
        <f t="shared" si="245"/>
        <v>56129</v>
      </c>
      <c r="I1941" s="2">
        <v>9</v>
      </c>
      <c r="J1941" s="2">
        <f t="shared" si="246"/>
        <v>56129</v>
      </c>
      <c r="K1941" s="2">
        <f t="shared" si="247"/>
        <v>56129</v>
      </c>
      <c r="L1941" s="2">
        <f t="shared" si="248"/>
        <v>56129</v>
      </c>
      <c r="M1941" s="2">
        <f t="shared" si="249"/>
        <v>56129</v>
      </c>
      <c r="N1941" s="2">
        <f t="shared" si="250"/>
        <v>56129</v>
      </c>
      <c r="O1941" s="96">
        <f t="shared" si="250"/>
        <v>56129</v>
      </c>
      <c r="P1941" s="2"/>
    </row>
    <row r="1942" spans="1:16" hidden="1" x14ac:dyDescent="0.2">
      <c r="A1942">
        <v>4915</v>
      </c>
      <c r="B1942">
        <v>1957</v>
      </c>
      <c r="C1942" s="47">
        <f t="shared" ca="1" si="244"/>
        <v>67</v>
      </c>
      <c r="D1942" s="2" t="s">
        <v>53</v>
      </c>
      <c r="E1942" s="2" t="s">
        <v>36</v>
      </c>
      <c r="F1942" s="2" t="s">
        <v>1698</v>
      </c>
      <c r="G1942" s="4" t="str">
        <f t="shared" si="251"/>
        <v>56,129.00</v>
      </c>
      <c r="H1942" s="32">
        <f t="shared" si="245"/>
        <v>56129</v>
      </c>
      <c r="I1942" s="2">
        <v>2804</v>
      </c>
      <c r="J1942" s="2">
        <f t="shared" si="246"/>
        <v>56129</v>
      </c>
      <c r="K1942" s="2">
        <f t="shared" si="247"/>
        <v>56129</v>
      </c>
      <c r="L1942" s="2">
        <f t="shared" si="248"/>
        <v>56129</v>
      </c>
      <c r="M1942" s="2">
        <f t="shared" si="249"/>
        <v>56129</v>
      </c>
      <c r="N1942" s="2">
        <f t="shared" si="250"/>
        <v>56129</v>
      </c>
      <c r="O1942" s="96">
        <f t="shared" si="250"/>
        <v>56129</v>
      </c>
      <c r="P1942" s="2"/>
    </row>
    <row r="1943" spans="1:16" hidden="1" x14ac:dyDescent="0.2">
      <c r="A1943">
        <v>3010</v>
      </c>
      <c r="B1943">
        <v>1990</v>
      </c>
      <c r="C1943" s="47">
        <f t="shared" ca="1" si="244"/>
        <v>34</v>
      </c>
      <c r="D1943" s="2" t="s">
        <v>23</v>
      </c>
      <c r="E1943" s="2" t="s">
        <v>36</v>
      </c>
      <c r="F1943" s="2" t="s">
        <v>1699</v>
      </c>
      <c r="G1943" s="4" t="str">
        <f t="shared" si="251"/>
        <v>38,590.00</v>
      </c>
      <c r="H1943" s="32">
        <f t="shared" si="245"/>
        <v>38590</v>
      </c>
      <c r="I1943" s="2">
        <v>4915</v>
      </c>
      <c r="J1943" s="2">
        <f t="shared" si="246"/>
        <v>38590</v>
      </c>
      <c r="K1943" s="2">
        <f t="shared" si="247"/>
        <v>38590</v>
      </c>
      <c r="L1943" s="2">
        <f t="shared" si="248"/>
        <v>38590</v>
      </c>
      <c r="M1943" s="2">
        <f t="shared" si="249"/>
        <v>38590</v>
      </c>
      <c r="N1943" s="2">
        <f t="shared" si="250"/>
        <v>38590</v>
      </c>
      <c r="O1943" s="96">
        <f t="shared" si="250"/>
        <v>38590</v>
      </c>
      <c r="P1943" s="2"/>
    </row>
    <row r="1944" spans="1:16" hidden="1" x14ac:dyDescent="0.2">
      <c r="A1944">
        <v>4279</v>
      </c>
      <c r="B1944">
        <v>1964</v>
      </c>
      <c r="C1944" s="47">
        <f t="shared" ca="1" si="244"/>
        <v>60</v>
      </c>
      <c r="D1944" s="2" t="s">
        <v>43</v>
      </c>
      <c r="E1944" s="2" t="s">
        <v>36</v>
      </c>
      <c r="F1944" s="2" t="s">
        <v>1700</v>
      </c>
      <c r="G1944" s="4" t="str">
        <f t="shared" si="251"/>
        <v>53,083.00</v>
      </c>
      <c r="H1944" s="32">
        <f t="shared" si="245"/>
        <v>53083</v>
      </c>
      <c r="I1944" s="2">
        <v>3010</v>
      </c>
      <c r="J1944" s="2">
        <f t="shared" si="246"/>
        <v>53083</v>
      </c>
      <c r="K1944" s="2">
        <f t="shared" si="247"/>
        <v>53083</v>
      </c>
      <c r="L1944" s="2">
        <f t="shared" si="248"/>
        <v>53083</v>
      </c>
      <c r="M1944" s="2">
        <f t="shared" si="249"/>
        <v>53083</v>
      </c>
      <c r="N1944" s="2">
        <f t="shared" si="250"/>
        <v>53083</v>
      </c>
      <c r="O1944" s="96">
        <f t="shared" si="250"/>
        <v>53083</v>
      </c>
      <c r="P1944" s="2"/>
    </row>
    <row r="1945" spans="1:16" hidden="1" x14ac:dyDescent="0.2">
      <c r="A1945">
        <v>2564</v>
      </c>
      <c r="B1945">
        <v>1954</v>
      </c>
      <c r="C1945" s="47">
        <f t="shared" ca="1" si="244"/>
        <v>70</v>
      </c>
      <c r="D1945" s="2" t="s">
        <v>23</v>
      </c>
      <c r="E1945" s="2" t="s">
        <v>36</v>
      </c>
      <c r="F1945" s="2" t="s">
        <v>1705</v>
      </c>
      <c r="G1945" s="4" t="str">
        <f t="shared" si="251"/>
        <v>19,740.00</v>
      </c>
      <c r="H1945" s="32">
        <f t="shared" si="245"/>
        <v>19740</v>
      </c>
      <c r="I1945" s="2">
        <v>4279</v>
      </c>
      <c r="J1945" s="2">
        <f t="shared" si="246"/>
        <v>19740</v>
      </c>
      <c r="K1945" s="2">
        <f t="shared" si="247"/>
        <v>19740</v>
      </c>
      <c r="L1945" s="2">
        <f t="shared" si="248"/>
        <v>19740</v>
      </c>
      <c r="M1945" s="2">
        <f t="shared" si="249"/>
        <v>19740</v>
      </c>
      <c r="N1945" s="2">
        <f t="shared" si="250"/>
        <v>19740</v>
      </c>
      <c r="O1945" s="96">
        <f t="shared" si="250"/>
        <v>19740</v>
      </c>
      <c r="P1945" s="2"/>
    </row>
    <row r="1946" spans="1:16" hidden="1" x14ac:dyDescent="0.2">
      <c r="A1946">
        <v>1137</v>
      </c>
      <c r="B1946">
        <v>1965</v>
      </c>
      <c r="C1946" s="47">
        <f t="shared" ca="1" si="244"/>
        <v>59</v>
      </c>
      <c r="D1946" s="2" t="s">
        <v>118</v>
      </c>
      <c r="E1946" s="2" t="s">
        <v>36</v>
      </c>
      <c r="F1946" s="2" t="s">
        <v>1706</v>
      </c>
      <c r="G1946" s="4" t="str">
        <f t="shared" si="251"/>
        <v>23,724.00</v>
      </c>
      <c r="H1946" s="32">
        <f t="shared" si="245"/>
        <v>23724</v>
      </c>
      <c r="I1946" s="2">
        <v>2564</v>
      </c>
      <c r="J1946" s="2">
        <f t="shared" si="246"/>
        <v>23724</v>
      </c>
      <c r="K1946" s="2">
        <f t="shared" si="247"/>
        <v>23724</v>
      </c>
      <c r="L1946" s="2">
        <f t="shared" si="248"/>
        <v>23724</v>
      </c>
      <c r="M1946" s="2">
        <f t="shared" si="249"/>
        <v>23724</v>
      </c>
      <c r="N1946" s="2">
        <f t="shared" si="250"/>
        <v>23724</v>
      </c>
      <c r="O1946" s="96">
        <f t="shared" si="250"/>
        <v>23724</v>
      </c>
      <c r="P1946" s="2"/>
    </row>
    <row r="1947" spans="1:16" hidden="1" x14ac:dyDescent="0.2">
      <c r="A1947">
        <v>5084</v>
      </c>
      <c r="B1947">
        <v>1976</v>
      </c>
      <c r="C1947" s="47">
        <f t="shared" ca="1" si="244"/>
        <v>48</v>
      </c>
      <c r="D1947" s="2" t="s">
        <v>40</v>
      </c>
      <c r="E1947" s="2" t="s">
        <v>36</v>
      </c>
      <c r="F1947" s="2" t="s">
        <v>1717</v>
      </c>
      <c r="G1947" s="4" t="str">
        <f t="shared" si="251"/>
        <v>34,320.00</v>
      </c>
      <c r="H1947" s="32">
        <f t="shared" si="245"/>
        <v>34320</v>
      </c>
      <c r="I1947" s="2">
        <v>1137</v>
      </c>
      <c r="J1947" s="2">
        <f t="shared" si="246"/>
        <v>34320</v>
      </c>
      <c r="K1947" s="2">
        <f t="shared" si="247"/>
        <v>34320</v>
      </c>
      <c r="L1947" s="2">
        <f t="shared" si="248"/>
        <v>34320</v>
      </c>
      <c r="M1947" s="2">
        <f t="shared" si="249"/>
        <v>34320</v>
      </c>
      <c r="N1947" s="2">
        <f t="shared" si="250"/>
        <v>34320</v>
      </c>
      <c r="O1947" s="96">
        <f t="shared" si="250"/>
        <v>34320</v>
      </c>
      <c r="P1947" s="2"/>
    </row>
    <row r="1948" spans="1:16" hidden="1" x14ac:dyDescent="0.2">
      <c r="A1948">
        <v>7094</v>
      </c>
      <c r="B1948">
        <v>1976</v>
      </c>
      <c r="C1948" s="47">
        <f t="shared" ca="1" si="244"/>
        <v>48</v>
      </c>
      <c r="D1948" s="2" t="s">
        <v>23</v>
      </c>
      <c r="E1948" s="2" t="s">
        <v>36</v>
      </c>
      <c r="F1948" s="2" t="s">
        <v>1720</v>
      </c>
      <c r="G1948" s="4" t="str">
        <f t="shared" si="251"/>
        <v>53,187.00</v>
      </c>
      <c r="H1948" s="32">
        <f t="shared" si="245"/>
        <v>53187</v>
      </c>
      <c r="I1948" s="2">
        <v>5084</v>
      </c>
      <c r="J1948" s="2">
        <f t="shared" si="246"/>
        <v>53187</v>
      </c>
      <c r="K1948" s="2">
        <f t="shared" si="247"/>
        <v>53187</v>
      </c>
      <c r="L1948" s="2">
        <f t="shared" si="248"/>
        <v>53187</v>
      </c>
      <c r="M1948" s="2">
        <f t="shared" si="249"/>
        <v>53187</v>
      </c>
      <c r="N1948" s="2">
        <f t="shared" si="250"/>
        <v>53187</v>
      </c>
      <c r="O1948" s="96">
        <f t="shared" si="250"/>
        <v>53187</v>
      </c>
      <c r="P1948" s="2"/>
    </row>
    <row r="1949" spans="1:16" hidden="1" x14ac:dyDescent="0.2">
      <c r="A1949">
        <v>6327</v>
      </c>
      <c r="B1949">
        <v>1968</v>
      </c>
      <c r="C1949" s="47">
        <f t="shared" ca="1" si="244"/>
        <v>56</v>
      </c>
      <c r="D1949" s="2" t="s">
        <v>23</v>
      </c>
      <c r="E1949" s="2" t="s">
        <v>36</v>
      </c>
      <c r="F1949" s="2" t="s">
        <v>1722</v>
      </c>
      <c r="G1949" s="4" t="str">
        <f t="shared" si="251"/>
        <v>86,610.00</v>
      </c>
      <c r="H1949" s="32">
        <f t="shared" si="245"/>
        <v>86610</v>
      </c>
      <c r="I1949" s="2">
        <v>7094</v>
      </c>
      <c r="J1949" s="2">
        <f t="shared" si="246"/>
        <v>86610</v>
      </c>
      <c r="K1949" s="2">
        <f t="shared" si="247"/>
        <v>86610</v>
      </c>
      <c r="L1949" s="2">
        <f t="shared" si="248"/>
        <v>86610</v>
      </c>
      <c r="M1949" s="2">
        <f t="shared" si="249"/>
        <v>86610</v>
      </c>
      <c r="N1949" s="2">
        <f t="shared" si="250"/>
        <v>86610</v>
      </c>
      <c r="O1949" s="96">
        <f t="shared" si="250"/>
        <v>86610</v>
      </c>
      <c r="P1949" s="2"/>
    </row>
    <row r="1950" spans="1:16" hidden="1" x14ac:dyDescent="0.2">
      <c r="A1950">
        <v>6131</v>
      </c>
      <c r="B1950">
        <v>1981</v>
      </c>
      <c r="C1950" s="47">
        <f t="shared" ca="1" si="244"/>
        <v>43</v>
      </c>
      <c r="D1950" s="2" t="s">
        <v>53</v>
      </c>
      <c r="E1950" s="2" t="s">
        <v>36</v>
      </c>
      <c r="F1950" s="2" t="s">
        <v>1729</v>
      </c>
      <c r="G1950" s="4" t="str">
        <f t="shared" si="251"/>
        <v>82,576.00</v>
      </c>
      <c r="H1950" s="32">
        <f t="shared" si="245"/>
        <v>82576</v>
      </c>
      <c r="I1950" s="2">
        <v>6327</v>
      </c>
      <c r="J1950" s="2">
        <f t="shared" si="246"/>
        <v>82576</v>
      </c>
      <c r="K1950" s="2">
        <f t="shared" si="247"/>
        <v>82576</v>
      </c>
      <c r="L1950" s="2">
        <f t="shared" si="248"/>
        <v>82576</v>
      </c>
      <c r="M1950" s="2">
        <f t="shared" si="249"/>
        <v>82576</v>
      </c>
      <c r="N1950" s="2">
        <f t="shared" si="250"/>
        <v>82576</v>
      </c>
      <c r="O1950" s="96">
        <f t="shared" si="250"/>
        <v>82576</v>
      </c>
      <c r="P1950" s="2"/>
    </row>
    <row r="1951" spans="1:16" hidden="1" x14ac:dyDescent="0.2">
      <c r="A1951">
        <v>10379</v>
      </c>
      <c r="B1951">
        <v>1963</v>
      </c>
      <c r="C1951" s="47">
        <f t="shared" ca="1" si="244"/>
        <v>61</v>
      </c>
      <c r="D1951" s="2" t="s">
        <v>40</v>
      </c>
      <c r="E1951" s="2" t="s">
        <v>36</v>
      </c>
      <c r="F1951" s="2" t="s">
        <v>1735</v>
      </c>
      <c r="G1951" s="4" t="str">
        <f t="shared" si="251"/>
        <v>82,072.00</v>
      </c>
      <c r="H1951" s="32">
        <f t="shared" si="245"/>
        <v>82072</v>
      </c>
      <c r="I1951" s="2">
        <v>6131</v>
      </c>
      <c r="J1951" s="2">
        <f t="shared" si="246"/>
        <v>82072</v>
      </c>
      <c r="K1951" s="2">
        <f t="shared" si="247"/>
        <v>82072</v>
      </c>
      <c r="L1951" s="2">
        <f t="shared" si="248"/>
        <v>82072</v>
      </c>
      <c r="M1951" s="2">
        <f t="shared" si="249"/>
        <v>82072</v>
      </c>
      <c r="N1951" s="2">
        <f t="shared" si="250"/>
        <v>82072</v>
      </c>
      <c r="O1951" s="96">
        <f t="shared" si="250"/>
        <v>82072</v>
      </c>
      <c r="P1951" s="2"/>
    </row>
    <row r="1952" spans="1:16" hidden="1" x14ac:dyDescent="0.2">
      <c r="A1952">
        <v>606</v>
      </c>
      <c r="B1952">
        <v>1968</v>
      </c>
      <c r="C1952" s="47">
        <f t="shared" ca="1" si="244"/>
        <v>56</v>
      </c>
      <c r="D1952" s="2" t="s">
        <v>23</v>
      </c>
      <c r="E1952" s="2" t="s">
        <v>36</v>
      </c>
      <c r="F1952" s="2" t="s">
        <v>1739</v>
      </c>
      <c r="G1952" s="4" t="str">
        <f t="shared" si="251"/>
        <v>28,427.00</v>
      </c>
      <c r="H1952" s="32">
        <f t="shared" si="245"/>
        <v>28427</v>
      </c>
      <c r="I1952" s="2">
        <v>10379</v>
      </c>
      <c r="J1952" s="2">
        <f t="shared" si="246"/>
        <v>28427</v>
      </c>
      <c r="K1952" s="2">
        <f t="shared" si="247"/>
        <v>28427</v>
      </c>
      <c r="L1952" s="2">
        <f t="shared" si="248"/>
        <v>28427</v>
      </c>
      <c r="M1952" s="2">
        <f t="shared" si="249"/>
        <v>28427</v>
      </c>
      <c r="N1952" s="2">
        <f t="shared" si="250"/>
        <v>28427</v>
      </c>
      <c r="O1952" s="96">
        <f t="shared" si="250"/>
        <v>28427</v>
      </c>
      <c r="P1952" s="2"/>
    </row>
    <row r="1953" spans="1:16" hidden="1" x14ac:dyDescent="0.2">
      <c r="A1953">
        <v>7801</v>
      </c>
      <c r="B1953">
        <v>1960</v>
      </c>
      <c r="C1953" s="47">
        <f t="shared" ca="1" si="244"/>
        <v>64</v>
      </c>
      <c r="D1953" s="2" t="s">
        <v>23</v>
      </c>
      <c r="E1953" s="2" t="s">
        <v>36</v>
      </c>
      <c r="F1953" s="2" t="s">
        <v>1739</v>
      </c>
      <c r="G1953" s="4" t="str">
        <f t="shared" si="251"/>
        <v>28,427.00</v>
      </c>
      <c r="H1953" s="32">
        <f t="shared" si="245"/>
        <v>28427</v>
      </c>
      <c r="I1953" s="2">
        <v>606</v>
      </c>
      <c r="J1953" s="2">
        <f t="shared" si="246"/>
        <v>28427</v>
      </c>
      <c r="K1953" s="2">
        <f t="shared" si="247"/>
        <v>28427</v>
      </c>
      <c r="L1953" s="2">
        <f t="shared" si="248"/>
        <v>28427</v>
      </c>
      <c r="M1953" s="2">
        <f t="shared" si="249"/>
        <v>28427</v>
      </c>
      <c r="N1953" s="2">
        <f t="shared" si="250"/>
        <v>28427</v>
      </c>
      <c r="O1953" s="96">
        <f t="shared" si="250"/>
        <v>28427</v>
      </c>
      <c r="P1953" s="2"/>
    </row>
    <row r="1954" spans="1:16" hidden="1" x14ac:dyDescent="0.2">
      <c r="A1954">
        <v>2445</v>
      </c>
      <c r="B1954">
        <v>1975</v>
      </c>
      <c r="C1954" s="47">
        <f t="shared" ca="1" si="244"/>
        <v>49</v>
      </c>
      <c r="D1954" s="2" t="s">
        <v>23</v>
      </c>
      <c r="E1954" s="2" t="s">
        <v>36</v>
      </c>
      <c r="F1954" s="2" t="s">
        <v>1749</v>
      </c>
      <c r="G1954" s="4" t="str">
        <f t="shared" si="251"/>
        <v>50,116.00</v>
      </c>
      <c r="H1954" s="32">
        <f t="shared" si="245"/>
        <v>50116</v>
      </c>
      <c r="I1954" s="2">
        <v>7801</v>
      </c>
      <c r="J1954" s="2">
        <f t="shared" si="246"/>
        <v>50116</v>
      </c>
      <c r="K1954" s="2">
        <f t="shared" si="247"/>
        <v>50116</v>
      </c>
      <c r="L1954" s="2">
        <f t="shared" si="248"/>
        <v>50116</v>
      </c>
      <c r="M1954" s="2">
        <f t="shared" si="249"/>
        <v>50116</v>
      </c>
      <c r="N1954" s="2">
        <f t="shared" si="250"/>
        <v>50116</v>
      </c>
      <c r="O1954" s="96">
        <f t="shared" si="250"/>
        <v>50116</v>
      </c>
      <c r="P1954" s="2"/>
    </row>
    <row r="1955" spans="1:16" hidden="1" x14ac:dyDescent="0.2">
      <c r="A1955">
        <v>5346</v>
      </c>
      <c r="B1955">
        <v>1974</v>
      </c>
      <c r="C1955" s="47">
        <f t="shared" ca="1" si="244"/>
        <v>50</v>
      </c>
      <c r="D1955" s="2" t="s">
        <v>23</v>
      </c>
      <c r="E1955" s="2" t="s">
        <v>36</v>
      </c>
      <c r="F1955" s="2" t="s">
        <v>1751</v>
      </c>
      <c r="G1955" s="4" t="str">
        <f t="shared" si="251"/>
        <v>34,587.00</v>
      </c>
      <c r="H1955" s="32">
        <f t="shared" si="245"/>
        <v>34587</v>
      </c>
      <c r="I1955" s="2">
        <v>2445</v>
      </c>
      <c r="J1955" s="2">
        <f t="shared" si="246"/>
        <v>34587</v>
      </c>
      <c r="K1955" s="2">
        <f t="shared" si="247"/>
        <v>34587</v>
      </c>
      <c r="L1955" s="2">
        <f t="shared" si="248"/>
        <v>34587</v>
      </c>
      <c r="M1955" s="2">
        <f t="shared" si="249"/>
        <v>34587</v>
      </c>
      <c r="N1955" s="2">
        <f t="shared" si="250"/>
        <v>34587</v>
      </c>
      <c r="O1955" s="96">
        <f t="shared" si="250"/>
        <v>34587</v>
      </c>
      <c r="P1955" s="2"/>
    </row>
    <row r="1956" spans="1:16" hidden="1" x14ac:dyDescent="0.2">
      <c r="A1956">
        <v>550</v>
      </c>
      <c r="B1956">
        <v>1953</v>
      </c>
      <c r="C1956" s="47">
        <f t="shared" ca="1" si="244"/>
        <v>71</v>
      </c>
      <c r="D1956" s="2" t="s">
        <v>40</v>
      </c>
      <c r="E1956" s="2" t="s">
        <v>36</v>
      </c>
      <c r="F1956" s="2" t="s">
        <v>1754</v>
      </c>
      <c r="G1956" s="4" t="str">
        <f t="shared" si="251"/>
        <v>5,648.00</v>
      </c>
      <c r="H1956" s="32">
        <f t="shared" si="245"/>
        <v>5648</v>
      </c>
      <c r="I1956" s="2">
        <v>5346</v>
      </c>
      <c r="J1956" s="2">
        <f t="shared" si="246"/>
        <v>5648</v>
      </c>
      <c r="K1956" s="2">
        <f t="shared" si="247"/>
        <v>5648</v>
      </c>
      <c r="L1956" s="2">
        <f t="shared" si="248"/>
        <v>5648</v>
      </c>
      <c r="M1956" s="2">
        <f t="shared" si="249"/>
        <v>5648</v>
      </c>
      <c r="N1956" s="2">
        <f t="shared" si="250"/>
        <v>56145.313929313932</v>
      </c>
      <c r="O1956" s="96">
        <f t="shared" si="250"/>
        <v>56145.313929313932</v>
      </c>
      <c r="P1956" s="2"/>
    </row>
    <row r="1957" spans="1:16" hidden="1" x14ac:dyDescent="0.2">
      <c r="A1957">
        <v>4478</v>
      </c>
      <c r="B1957">
        <v>1980</v>
      </c>
      <c r="C1957" s="47">
        <f t="shared" ca="1" si="244"/>
        <v>44</v>
      </c>
      <c r="D1957" s="2" t="s">
        <v>23</v>
      </c>
      <c r="E1957" s="2" t="s">
        <v>36</v>
      </c>
      <c r="F1957" s="2" t="s">
        <v>1756</v>
      </c>
      <c r="G1957" s="4" t="str">
        <f t="shared" si="251"/>
        <v>37,235.00</v>
      </c>
      <c r="H1957" s="32">
        <f t="shared" si="245"/>
        <v>37235</v>
      </c>
      <c r="I1957" s="2">
        <v>550</v>
      </c>
      <c r="J1957" s="2">
        <f t="shared" si="246"/>
        <v>37235</v>
      </c>
      <c r="K1957" s="2">
        <f t="shared" si="247"/>
        <v>37235</v>
      </c>
      <c r="L1957" s="2">
        <f t="shared" si="248"/>
        <v>37235</v>
      </c>
      <c r="M1957" s="2">
        <f t="shared" si="249"/>
        <v>37235</v>
      </c>
      <c r="N1957" s="2">
        <f t="shared" si="250"/>
        <v>37235</v>
      </c>
      <c r="O1957" s="96">
        <f t="shared" si="250"/>
        <v>37235</v>
      </c>
      <c r="P1957" s="2"/>
    </row>
    <row r="1958" spans="1:16" hidden="1" x14ac:dyDescent="0.2">
      <c r="A1958">
        <v>2350</v>
      </c>
      <c r="B1958">
        <v>1973</v>
      </c>
      <c r="C1958" s="47">
        <f t="shared" ca="1" si="244"/>
        <v>51</v>
      </c>
      <c r="D1958" s="2" t="s">
        <v>23</v>
      </c>
      <c r="E1958" s="2" t="s">
        <v>36</v>
      </c>
      <c r="F1958" s="2" t="s">
        <v>1758</v>
      </c>
      <c r="G1958" s="4" t="str">
        <f t="shared" si="251"/>
        <v>23,976.00</v>
      </c>
      <c r="H1958" s="32">
        <f t="shared" si="245"/>
        <v>23976</v>
      </c>
      <c r="I1958" s="2">
        <v>4478</v>
      </c>
      <c r="J1958" s="2">
        <f t="shared" si="246"/>
        <v>23976</v>
      </c>
      <c r="K1958" s="2">
        <f t="shared" si="247"/>
        <v>23976</v>
      </c>
      <c r="L1958" s="2">
        <f t="shared" si="248"/>
        <v>23976</v>
      </c>
      <c r="M1958" s="2">
        <f t="shared" si="249"/>
        <v>23976</v>
      </c>
      <c r="N1958" s="2">
        <f t="shared" si="250"/>
        <v>23976</v>
      </c>
      <c r="O1958" s="96">
        <f t="shared" si="250"/>
        <v>23976</v>
      </c>
      <c r="P1958" s="2"/>
    </row>
    <row r="1959" spans="1:16" hidden="1" x14ac:dyDescent="0.2">
      <c r="A1959">
        <v>1118</v>
      </c>
      <c r="B1959">
        <v>1957</v>
      </c>
      <c r="C1959" s="47">
        <f t="shared" ca="1" si="244"/>
        <v>67</v>
      </c>
      <c r="D1959" s="2" t="s">
        <v>23</v>
      </c>
      <c r="E1959" s="2" t="s">
        <v>36</v>
      </c>
      <c r="F1959" s="2" t="s">
        <v>1767</v>
      </c>
      <c r="G1959" s="4" t="str">
        <f t="shared" si="251"/>
        <v>63,207.00</v>
      </c>
      <c r="H1959" s="32">
        <f t="shared" si="245"/>
        <v>63207</v>
      </c>
      <c r="I1959" s="2">
        <v>2350</v>
      </c>
      <c r="J1959" s="2">
        <f t="shared" si="246"/>
        <v>63207</v>
      </c>
      <c r="K1959" s="2">
        <f t="shared" si="247"/>
        <v>63207</v>
      </c>
      <c r="L1959" s="2">
        <f t="shared" si="248"/>
        <v>63207</v>
      </c>
      <c r="M1959" s="2">
        <f t="shared" si="249"/>
        <v>63207</v>
      </c>
      <c r="N1959" s="2">
        <f t="shared" si="250"/>
        <v>63207</v>
      </c>
      <c r="O1959" s="96">
        <f t="shared" si="250"/>
        <v>63207</v>
      </c>
      <c r="P1959" s="2"/>
    </row>
    <row r="1960" spans="1:16" hidden="1" x14ac:dyDescent="0.2">
      <c r="A1960">
        <v>1491</v>
      </c>
      <c r="B1960">
        <v>1966</v>
      </c>
      <c r="C1960" s="47">
        <f t="shared" ca="1" si="244"/>
        <v>58</v>
      </c>
      <c r="D1960" s="2" t="s">
        <v>23</v>
      </c>
      <c r="E1960" s="2" t="s">
        <v>36</v>
      </c>
      <c r="F1960" s="2" t="s">
        <v>1768</v>
      </c>
      <c r="G1960" s="4" t="str">
        <f t="shared" si="251"/>
        <v>28,320.00</v>
      </c>
      <c r="H1960" s="32">
        <f t="shared" si="245"/>
        <v>28320</v>
      </c>
      <c r="I1960" s="2">
        <v>1118</v>
      </c>
      <c r="J1960" s="2">
        <f t="shared" si="246"/>
        <v>28320</v>
      </c>
      <c r="K1960" s="2">
        <f t="shared" si="247"/>
        <v>28320</v>
      </c>
      <c r="L1960" s="2">
        <f t="shared" si="248"/>
        <v>28320</v>
      </c>
      <c r="M1960" s="2">
        <f t="shared" si="249"/>
        <v>28320</v>
      </c>
      <c r="N1960" s="2">
        <f t="shared" si="250"/>
        <v>28320</v>
      </c>
      <c r="O1960" s="96">
        <f t="shared" si="250"/>
        <v>28320</v>
      </c>
      <c r="P1960" s="2"/>
    </row>
    <row r="1961" spans="1:16" hidden="1" x14ac:dyDescent="0.2">
      <c r="A1961">
        <v>4507</v>
      </c>
      <c r="B1961">
        <v>1953</v>
      </c>
      <c r="C1961" s="47">
        <f t="shared" ca="1" si="244"/>
        <v>71</v>
      </c>
      <c r="D1961" s="2" t="s">
        <v>23</v>
      </c>
      <c r="E1961" s="2" t="s">
        <v>36</v>
      </c>
      <c r="F1961" s="2" t="s">
        <v>1773</v>
      </c>
      <c r="G1961" s="4" t="str">
        <f t="shared" si="251"/>
        <v>35,196.00</v>
      </c>
      <c r="H1961" s="32">
        <f t="shared" si="245"/>
        <v>35196</v>
      </c>
      <c r="I1961" s="2">
        <v>1491</v>
      </c>
      <c r="J1961" s="2">
        <f t="shared" si="246"/>
        <v>35196</v>
      </c>
      <c r="K1961" s="2">
        <f t="shared" si="247"/>
        <v>35196</v>
      </c>
      <c r="L1961" s="2">
        <f t="shared" si="248"/>
        <v>35196</v>
      </c>
      <c r="M1961" s="2">
        <f t="shared" si="249"/>
        <v>35196</v>
      </c>
      <c r="N1961" s="2">
        <f t="shared" si="250"/>
        <v>35196</v>
      </c>
      <c r="O1961" s="96">
        <f t="shared" si="250"/>
        <v>35196</v>
      </c>
      <c r="P1961" s="2"/>
    </row>
    <row r="1962" spans="1:16" hidden="1" x14ac:dyDescent="0.2">
      <c r="A1962">
        <v>7023</v>
      </c>
      <c r="B1962">
        <v>1954</v>
      </c>
      <c r="C1962" s="47">
        <f t="shared" ca="1" si="244"/>
        <v>70</v>
      </c>
      <c r="D1962" s="2" t="s">
        <v>23</v>
      </c>
      <c r="E1962" s="2" t="s">
        <v>36</v>
      </c>
      <c r="F1962" s="2" t="s">
        <v>1773</v>
      </c>
      <c r="G1962" s="4" t="str">
        <f t="shared" si="251"/>
        <v>35,196.00</v>
      </c>
      <c r="H1962" s="32">
        <f t="shared" si="245"/>
        <v>35196</v>
      </c>
      <c r="I1962" s="2">
        <v>4507</v>
      </c>
      <c r="J1962" s="2">
        <f t="shared" si="246"/>
        <v>35196</v>
      </c>
      <c r="K1962" s="2">
        <f t="shared" si="247"/>
        <v>35196</v>
      </c>
      <c r="L1962" s="2">
        <f t="shared" si="248"/>
        <v>35196</v>
      </c>
      <c r="M1962" s="2">
        <f t="shared" si="249"/>
        <v>35196</v>
      </c>
      <c r="N1962" s="2">
        <f t="shared" si="250"/>
        <v>35196</v>
      </c>
      <c r="O1962" s="96">
        <f t="shared" si="250"/>
        <v>35196</v>
      </c>
      <c r="P1962" s="2"/>
    </row>
    <row r="1963" spans="1:16" hidden="1" x14ac:dyDescent="0.2">
      <c r="A1963">
        <v>6977</v>
      </c>
      <c r="B1963">
        <v>1975</v>
      </c>
      <c r="C1963" s="47">
        <f t="shared" ca="1" si="244"/>
        <v>49</v>
      </c>
      <c r="D1963" s="2" t="s">
        <v>23</v>
      </c>
      <c r="E1963" s="2" t="s">
        <v>36</v>
      </c>
      <c r="F1963" s="2" t="s">
        <v>1779</v>
      </c>
      <c r="G1963" s="4" t="str">
        <f t="shared" si="251"/>
        <v>34,074.00</v>
      </c>
      <c r="H1963" s="32">
        <f t="shared" si="245"/>
        <v>34074</v>
      </c>
      <c r="I1963" s="2">
        <v>7023</v>
      </c>
      <c r="J1963" s="2">
        <f t="shared" si="246"/>
        <v>34074</v>
      </c>
      <c r="K1963" s="2">
        <f t="shared" si="247"/>
        <v>34074</v>
      </c>
      <c r="L1963" s="2">
        <f t="shared" si="248"/>
        <v>34074</v>
      </c>
      <c r="M1963" s="2">
        <f t="shared" si="249"/>
        <v>34074</v>
      </c>
      <c r="N1963" s="2">
        <f t="shared" si="250"/>
        <v>34074</v>
      </c>
      <c r="O1963" s="96">
        <f t="shared" si="250"/>
        <v>34074</v>
      </c>
      <c r="P1963" s="2"/>
    </row>
    <row r="1964" spans="1:16" hidden="1" x14ac:dyDescent="0.2">
      <c r="A1964">
        <v>4042</v>
      </c>
      <c r="B1964">
        <v>1972</v>
      </c>
      <c r="C1964" s="47">
        <f t="shared" ca="1" si="244"/>
        <v>52</v>
      </c>
      <c r="D1964" s="2" t="s">
        <v>23</v>
      </c>
      <c r="E1964" s="2" t="s">
        <v>36</v>
      </c>
      <c r="F1964" s="2" t="s">
        <v>1784</v>
      </c>
      <c r="G1964" s="4" t="str">
        <f t="shared" si="251"/>
        <v>40,689.00</v>
      </c>
      <c r="H1964" s="32">
        <f t="shared" si="245"/>
        <v>40689</v>
      </c>
      <c r="I1964" s="2">
        <v>6977</v>
      </c>
      <c r="J1964" s="2">
        <f t="shared" si="246"/>
        <v>40689</v>
      </c>
      <c r="K1964" s="2">
        <f t="shared" si="247"/>
        <v>40689</v>
      </c>
      <c r="L1964" s="2">
        <f t="shared" si="248"/>
        <v>40689</v>
      </c>
      <c r="M1964" s="2">
        <f t="shared" si="249"/>
        <v>40689</v>
      </c>
      <c r="N1964" s="2">
        <f t="shared" si="250"/>
        <v>40689</v>
      </c>
      <c r="O1964" s="96">
        <f t="shared" si="250"/>
        <v>40689</v>
      </c>
      <c r="P1964" s="2"/>
    </row>
    <row r="1965" spans="1:16" hidden="1" x14ac:dyDescent="0.2">
      <c r="A1965">
        <v>7274</v>
      </c>
      <c r="B1965">
        <v>1958</v>
      </c>
      <c r="C1965" s="47">
        <f t="shared" ca="1" si="244"/>
        <v>66</v>
      </c>
      <c r="D1965" s="2" t="s">
        <v>23</v>
      </c>
      <c r="E1965" s="2" t="s">
        <v>36</v>
      </c>
      <c r="F1965" s="2" t="s">
        <v>1784</v>
      </c>
      <c r="G1965" s="4" t="str">
        <f t="shared" si="251"/>
        <v>40,689.00</v>
      </c>
      <c r="H1965" s="32">
        <f t="shared" si="245"/>
        <v>40689</v>
      </c>
      <c r="I1965" s="2">
        <v>4042</v>
      </c>
      <c r="J1965" s="2">
        <f t="shared" si="246"/>
        <v>40689</v>
      </c>
      <c r="K1965" s="2">
        <f t="shared" si="247"/>
        <v>40689</v>
      </c>
      <c r="L1965" s="2">
        <f t="shared" si="248"/>
        <v>40689</v>
      </c>
      <c r="M1965" s="2">
        <f t="shared" si="249"/>
        <v>40689</v>
      </c>
      <c r="N1965" s="2">
        <f t="shared" si="250"/>
        <v>40689</v>
      </c>
      <c r="O1965" s="96">
        <f t="shared" si="250"/>
        <v>40689</v>
      </c>
      <c r="P1965" s="2"/>
    </row>
    <row r="1966" spans="1:16" hidden="1" x14ac:dyDescent="0.2">
      <c r="A1966">
        <v>3332</v>
      </c>
      <c r="B1966">
        <v>1986</v>
      </c>
      <c r="C1966" s="47">
        <f t="shared" ca="1" si="244"/>
        <v>38</v>
      </c>
      <c r="D1966" s="2" t="s">
        <v>23</v>
      </c>
      <c r="E1966" s="2" t="s">
        <v>36</v>
      </c>
      <c r="F1966" s="2" t="s">
        <v>1797</v>
      </c>
      <c r="G1966" s="4" t="str">
        <f t="shared" si="251"/>
        <v>53,103.00</v>
      </c>
      <c r="H1966" s="32">
        <f t="shared" si="245"/>
        <v>53103</v>
      </c>
      <c r="I1966" s="2">
        <v>7274</v>
      </c>
      <c r="J1966" s="2">
        <f t="shared" si="246"/>
        <v>53103</v>
      </c>
      <c r="K1966" s="2">
        <f t="shared" si="247"/>
        <v>53103</v>
      </c>
      <c r="L1966" s="2">
        <f t="shared" si="248"/>
        <v>53103</v>
      </c>
      <c r="M1966" s="2">
        <f t="shared" si="249"/>
        <v>53103</v>
      </c>
      <c r="N1966" s="2">
        <f t="shared" si="250"/>
        <v>53103</v>
      </c>
      <c r="O1966" s="96">
        <f t="shared" si="250"/>
        <v>53103</v>
      </c>
      <c r="P1966" s="2"/>
    </row>
    <row r="1967" spans="1:16" hidden="1" x14ac:dyDescent="0.2">
      <c r="A1967">
        <v>7433</v>
      </c>
      <c r="B1967">
        <v>1986</v>
      </c>
      <c r="C1967" s="47">
        <f t="shared" ca="1" si="244"/>
        <v>38</v>
      </c>
      <c r="D1967" s="2" t="s">
        <v>23</v>
      </c>
      <c r="E1967" s="2" t="s">
        <v>36</v>
      </c>
      <c r="F1967" s="2" t="s">
        <v>1798</v>
      </c>
      <c r="G1967" s="4" t="str">
        <f t="shared" si="251"/>
        <v>71,819.00</v>
      </c>
      <c r="H1967" s="32">
        <f t="shared" si="245"/>
        <v>71819</v>
      </c>
      <c r="I1967" s="2">
        <v>3332</v>
      </c>
      <c r="J1967" s="2">
        <f t="shared" si="246"/>
        <v>71819</v>
      </c>
      <c r="K1967" s="2">
        <f t="shared" si="247"/>
        <v>71819</v>
      </c>
      <c r="L1967" s="2">
        <f t="shared" si="248"/>
        <v>71819</v>
      </c>
      <c r="M1967" s="2">
        <f t="shared" si="249"/>
        <v>71819</v>
      </c>
      <c r="N1967" s="2">
        <f t="shared" si="250"/>
        <v>71819</v>
      </c>
      <c r="O1967" s="96">
        <f t="shared" si="250"/>
        <v>71819</v>
      </c>
      <c r="P1967" s="2"/>
    </row>
    <row r="1968" spans="1:16" hidden="1" x14ac:dyDescent="0.2">
      <c r="A1968">
        <v>9386</v>
      </c>
      <c r="B1968">
        <v>1963</v>
      </c>
      <c r="C1968" s="47">
        <f t="shared" ca="1" si="244"/>
        <v>61</v>
      </c>
      <c r="D1968" s="2" t="s">
        <v>53</v>
      </c>
      <c r="E1968" s="2" t="s">
        <v>36</v>
      </c>
      <c r="F1968" s="2" t="s">
        <v>1801</v>
      </c>
      <c r="G1968" s="4" t="str">
        <f t="shared" si="251"/>
        <v>47,352.00</v>
      </c>
      <c r="H1968" s="32">
        <f t="shared" si="245"/>
        <v>47352</v>
      </c>
      <c r="I1968" s="2">
        <v>7433</v>
      </c>
      <c r="J1968" s="2">
        <f t="shared" si="246"/>
        <v>47352</v>
      </c>
      <c r="K1968" s="2">
        <f t="shared" si="247"/>
        <v>47352</v>
      </c>
      <c r="L1968" s="2">
        <f t="shared" si="248"/>
        <v>47352</v>
      </c>
      <c r="M1968" s="2">
        <f t="shared" si="249"/>
        <v>47352</v>
      </c>
      <c r="N1968" s="2">
        <f t="shared" si="250"/>
        <v>47352</v>
      </c>
      <c r="O1968" s="96">
        <f t="shared" si="250"/>
        <v>47352</v>
      </c>
      <c r="P1968" s="2"/>
    </row>
    <row r="1969" spans="1:16" hidden="1" x14ac:dyDescent="0.2">
      <c r="A1969">
        <v>5176</v>
      </c>
      <c r="B1969">
        <v>1989</v>
      </c>
      <c r="C1969" s="47">
        <f t="shared" ca="1" si="244"/>
        <v>35</v>
      </c>
      <c r="D1969" s="2" t="s">
        <v>53</v>
      </c>
      <c r="E1969" s="2" t="s">
        <v>36</v>
      </c>
      <c r="F1969" s="2" t="s">
        <v>1801</v>
      </c>
      <c r="G1969" s="4" t="str">
        <f t="shared" si="251"/>
        <v>47,352.00</v>
      </c>
      <c r="H1969" s="32">
        <f t="shared" si="245"/>
        <v>47352</v>
      </c>
      <c r="I1969" s="2">
        <v>9386</v>
      </c>
      <c r="J1969" s="2">
        <f t="shared" si="246"/>
        <v>47352</v>
      </c>
      <c r="K1969" s="2">
        <f t="shared" si="247"/>
        <v>47352</v>
      </c>
      <c r="L1969" s="2">
        <f t="shared" si="248"/>
        <v>47352</v>
      </c>
      <c r="M1969" s="2">
        <f t="shared" si="249"/>
        <v>47352</v>
      </c>
      <c r="N1969" s="2">
        <f t="shared" si="250"/>
        <v>47352</v>
      </c>
      <c r="O1969" s="96">
        <f t="shared" si="250"/>
        <v>47352</v>
      </c>
      <c r="P1969" s="2"/>
    </row>
    <row r="1970" spans="1:16" hidden="1" x14ac:dyDescent="0.2">
      <c r="A1970">
        <v>10323</v>
      </c>
      <c r="B1970">
        <v>1953</v>
      </c>
      <c r="C1970" s="47">
        <f t="shared" ca="1" si="244"/>
        <v>71</v>
      </c>
      <c r="D1970" s="2" t="s">
        <v>23</v>
      </c>
      <c r="E1970" s="2" t="s">
        <v>36</v>
      </c>
      <c r="F1970" s="2" t="s">
        <v>1803</v>
      </c>
      <c r="G1970" s="4" t="str">
        <f t="shared" si="251"/>
        <v>50,200.00</v>
      </c>
      <c r="H1970" s="32">
        <f t="shared" si="245"/>
        <v>50200</v>
      </c>
      <c r="I1970" s="2">
        <v>5176</v>
      </c>
      <c r="J1970" s="2">
        <f t="shared" si="246"/>
        <v>50200</v>
      </c>
      <c r="K1970" s="2">
        <f t="shared" si="247"/>
        <v>50200</v>
      </c>
      <c r="L1970" s="2">
        <f t="shared" si="248"/>
        <v>50200</v>
      </c>
      <c r="M1970" s="2">
        <f t="shared" si="249"/>
        <v>50200</v>
      </c>
      <c r="N1970" s="2">
        <f t="shared" si="250"/>
        <v>50200</v>
      </c>
      <c r="O1970" s="96">
        <f t="shared" si="250"/>
        <v>50200</v>
      </c>
      <c r="P1970" s="2"/>
    </row>
    <row r="1971" spans="1:16" hidden="1" x14ac:dyDescent="0.2">
      <c r="A1971">
        <v>4682</v>
      </c>
      <c r="B1971">
        <v>1959</v>
      </c>
      <c r="C1971" s="47">
        <f t="shared" ca="1" si="244"/>
        <v>65</v>
      </c>
      <c r="D1971" s="2" t="s">
        <v>40</v>
      </c>
      <c r="E1971" s="2" t="s">
        <v>36</v>
      </c>
      <c r="F1971" s="2" t="s">
        <v>1507</v>
      </c>
      <c r="G1971" s="4" t="str">
        <f t="shared" si="251"/>
        <v>50,616.00</v>
      </c>
      <c r="H1971" s="32">
        <f t="shared" si="245"/>
        <v>50616</v>
      </c>
      <c r="I1971" s="2">
        <v>10323</v>
      </c>
      <c r="J1971" s="2">
        <f t="shared" si="246"/>
        <v>50616</v>
      </c>
      <c r="K1971" s="2">
        <f t="shared" si="247"/>
        <v>50616</v>
      </c>
      <c r="L1971" s="2">
        <f t="shared" si="248"/>
        <v>50616</v>
      </c>
      <c r="M1971" s="2">
        <f t="shared" si="249"/>
        <v>50616</v>
      </c>
      <c r="N1971" s="2">
        <f t="shared" si="250"/>
        <v>50616</v>
      </c>
      <c r="O1971" s="96">
        <f t="shared" si="250"/>
        <v>50616</v>
      </c>
      <c r="P1971" s="2"/>
    </row>
    <row r="1972" spans="1:16" hidden="1" x14ac:dyDescent="0.2">
      <c r="A1972">
        <v>3083</v>
      </c>
      <c r="B1972">
        <v>1975</v>
      </c>
      <c r="C1972" s="47">
        <f t="shared" ca="1" si="244"/>
        <v>49</v>
      </c>
      <c r="D1972" s="2" t="s">
        <v>23</v>
      </c>
      <c r="E1972" s="2" t="s">
        <v>36</v>
      </c>
      <c r="F1972" s="2" t="s">
        <v>1813</v>
      </c>
      <c r="G1972" s="4" t="str">
        <f t="shared" si="251"/>
        <v>33,235.00</v>
      </c>
      <c r="H1972" s="32">
        <f t="shared" si="245"/>
        <v>33235</v>
      </c>
      <c r="I1972" s="2">
        <v>4682</v>
      </c>
      <c r="J1972" s="2">
        <f t="shared" si="246"/>
        <v>33235</v>
      </c>
      <c r="K1972" s="2">
        <f t="shared" si="247"/>
        <v>33235</v>
      </c>
      <c r="L1972" s="2">
        <f t="shared" si="248"/>
        <v>33235</v>
      </c>
      <c r="M1972" s="2">
        <f t="shared" si="249"/>
        <v>33235</v>
      </c>
      <c r="N1972" s="2">
        <f t="shared" si="250"/>
        <v>33235</v>
      </c>
      <c r="O1972" s="96">
        <f t="shared" si="250"/>
        <v>33235</v>
      </c>
      <c r="P1972" s="2"/>
    </row>
    <row r="1973" spans="1:16" hidden="1" x14ac:dyDescent="0.2">
      <c r="A1973">
        <v>8015</v>
      </c>
      <c r="B1973">
        <v>1963</v>
      </c>
      <c r="C1973" s="47">
        <f t="shared" ca="1" si="244"/>
        <v>61</v>
      </c>
      <c r="D1973" s="2" t="s">
        <v>23</v>
      </c>
      <c r="E1973" s="2" t="s">
        <v>36</v>
      </c>
      <c r="F1973" s="2" t="s">
        <v>1814</v>
      </c>
      <c r="G1973" s="4" t="str">
        <f t="shared" si="251"/>
        <v>23,228.00</v>
      </c>
      <c r="H1973" s="32">
        <f t="shared" si="245"/>
        <v>23228</v>
      </c>
      <c r="I1973" s="2">
        <v>3083</v>
      </c>
      <c r="J1973" s="2">
        <f t="shared" si="246"/>
        <v>23228</v>
      </c>
      <c r="K1973" s="2">
        <f t="shared" si="247"/>
        <v>23228</v>
      </c>
      <c r="L1973" s="2">
        <f t="shared" si="248"/>
        <v>23228</v>
      </c>
      <c r="M1973" s="2">
        <f t="shared" si="249"/>
        <v>23228</v>
      </c>
      <c r="N1973" s="2">
        <f t="shared" si="250"/>
        <v>23228</v>
      </c>
      <c r="O1973" s="96">
        <f t="shared" si="250"/>
        <v>23228</v>
      </c>
      <c r="P1973" s="2"/>
    </row>
    <row r="1974" spans="1:16" hidden="1" x14ac:dyDescent="0.2">
      <c r="A1974">
        <v>1745</v>
      </c>
      <c r="B1974">
        <v>1963</v>
      </c>
      <c r="C1974" s="47">
        <f t="shared" ca="1" si="244"/>
        <v>61</v>
      </c>
      <c r="D1974" s="2" t="s">
        <v>23</v>
      </c>
      <c r="E1974" s="2" t="s">
        <v>36</v>
      </c>
      <c r="F1974" s="2" t="s">
        <v>1816</v>
      </c>
      <c r="G1974" s="4" t="str">
        <f t="shared" si="251"/>
        <v>82,657.00</v>
      </c>
      <c r="H1974" s="32">
        <f t="shared" si="245"/>
        <v>82657</v>
      </c>
      <c r="I1974" s="2">
        <v>8015</v>
      </c>
      <c r="J1974" s="2">
        <f t="shared" si="246"/>
        <v>82657</v>
      </c>
      <c r="K1974" s="2">
        <f t="shared" si="247"/>
        <v>82657</v>
      </c>
      <c r="L1974" s="2">
        <f t="shared" si="248"/>
        <v>82657</v>
      </c>
      <c r="M1974" s="2">
        <f t="shared" si="249"/>
        <v>82657</v>
      </c>
      <c r="N1974" s="2">
        <f t="shared" si="250"/>
        <v>82657</v>
      </c>
      <c r="O1974" s="96">
        <f t="shared" si="250"/>
        <v>82657</v>
      </c>
      <c r="P1974" s="2"/>
    </row>
    <row r="1975" spans="1:16" hidden="1" x14ac:dyDescent="0.2">
      <c r="A1975">
        <v>3136</v>
      </c>
      <c r="B1975">
        <v>1963</v>
      </c>
      <c r="C1975" s="47">
        <f t="shared" ca="1" si="244"/>
        <v>61</v>
      </c>
      <c r="D1975" s="2" t="s">
        <v>23</v>
      </c>
      <c r="E1975" s="2" t="s">
        <v>36</v>
      </c>
      <c r="F1975" s="2" t="s">
        <v>1818</v>
      </c>
      <c r="G1975" s="4" t="str">
        <f t="shared" si="251"/>
        <v>44,392.00</v>
      </c>
      <c r="H1975" s="32">
        <f t="shared" si="245"/>
        <v>44392</v>
      </c>
      <c r="I1975" s="2">
        <v>1745</v>
      </c>
      <c r="J1975" s="2">
        <f t="shared" si="246"/>
        <v>44392</v>
      </c>
      <c r="K1975" s="2">
        <f t="shared" si="247"/>
        <v>44392</v>
      </c>
      <c r="L1975" s="2">
        <f t="shared" si="248"/>
        <v>44392</v>
      </c>
      <c r="M1975" s="2">
        <f t="shared" si="249"/>
        <v>44392</v>
      </c>
      <c r="N1975" s="2">
        <f t="shared" si="250"/>
        <v>44392</v>
      </c>
      <c r="O1975" s="96">
        <f t="shared" si="250"/>
        <v>44392</v>
      </c>
      <c r="P1975" s="2"/>
    </row>
    <row r="1976" spans="1:16" hidden="1" x14ac:dyDescent="0.2">
      <c r="A1976">
        <v>6991</v>
      </c>
      <c r="B1976">
        <v>1952</v>
      </c>
      <c r="C1976" s="47">
        <f t="shared" ca="1" si="244"/>
        <v>72</v>
      </c>
      <c r="D1976" s="2" t="s">
        <v>43</v>
      </c>
      <c r="E1976" s="2" t="s">
        <v>36</v>
      </c>
      <c r="F1976" s="2" t="s">
        <v>1820</v>
      </c>
      <c r="G1976" s="4" t="str">
        <f t="shared" si="251"/>
        <v>38,702.00</v>
      </c>
      <c r="H1976" s="32">
        <f t="shared" si="245"/>
        <v>38702</v>
      </c>
      <c r="I1976" s="2">
        <v>3136</v>
      </c>
      <c r="J1976" s="2">
        <f t="shared" si="246"/>
        <v>38702</v>
      </c>
      <c r="K1976" s="2">
        <f t="shared" si="247"/>
        <v>38702</v>
      </c>
      <c r="L1976" s="2">
        <f t="shared" si="248"/>
        <v>38702</v>
      </c>
      <c r="M1976" s="2">
        <f t="shared" si="249"/>
        <v>38702</v>
      </c>
      <c r="N1976" s="2">
        <f t="shared" si="250"/>
        <v>38702</v>
      </c>
      <c r="O1976" s="96">
        <f t="shared" si="250"/>
        <v>38702</v>
      </c>
      <c r="P1976" s="2"/>
    </row>
    <row r="1977" spans="1:16" hidden="1" x14ac:dyDescent="0.2">
      <c r="A1977">
        <v>8132</v>
      </c>
      <c r="B1977">
        <v>1976</v>
      </c>
      <c r="C1977" s="47">
        <f t="shared" ca="1" si="244"/>
        <v>48</v>
      </c>
      <c r="D1977" s="2" t="s">
        <v>40</v>
      </c>
      <c r="E1977" s="2" t="s">
        <v>36</v>
      </c>
      <c r="F1977" s="2" t="s">
        <v>1824</v>
      </c>
      <c r="G1977" s="4" t="str">
        <f t="shared" si="251"/>
        <v>59,292.00</v>
      </c>
      <c r="H1977" s="32">
        <f t="shared" si="245"/>
        <v>59292</v>
      </c>
      <c r="I1977" s="2">
        <v>6991</v>
      </c>
      <c r="J1977" s="2">
        <f t="shared" si="246"/>
        <v>59292</v>
      </c>
      <c r="K1977" s="2">
        <f t="shared" si="247"/>
        <v>59292</v>
      </c>
      <c r="L1977" s="2">
        <f t="shared" si="248"/>
        <v>59292</v>
      </c>
      <c r="M1977" s="2">
        <f t="shared" si="249"/>
        <v>59292</v>
      </c>
      <c r="N1977" s="2">
        <f t="shared" si="250"/>
        <v>59292</v>
      </c>
      <c r="O1977" s="96">
        <f t="shared" si="250"/>
        <v>59292</v>
      </c>
      <c r="P1977" s="2"/>
    </row>
    <row r="1978" spans="1:16" hidden="1" x14ac:dyDescent="0.2">
      <c r="A1978">
        <v>503</v>
      </c>
      <c r="B1978">
        <v>1986</v>
      </c>
      <c r="C1978" s="47">
        <f t="shared" ca="1" si="244"/>
        <v>38</v>
      </c>
      <c r="D1978" s="2" t="s">
        <v>40</v>
      </c>
      <c r="E1978" s="2" t="s">
        <v>36</v>
      </c>
      <c r="F1978" s="2" t="s">
        <v>1824</v>
      </c>
      <c r="G1978" s="4" t="str">
        <f t="shared" si="251"/>
        <v>59,292.00</v>
      </c>
      <c r="H1978" s="32">
        <f t="shared" si="245"/>
        <v>59292</v>
      </c>
      <c r="I1978" s="2">
        <v>8132</v>
      </c>
      <c r="J1978" s="2">
        <f t="shared" si="246"/>
        <v>59292</v>
      </c>
      <c r="K1978" s="2">
        <f t="shared" si="247"/>
        <v>59292</v>
      </c>
      <c r="L1978" s="2">
        <f t="shared" si="248"/>
        <v>59292</v>
      </c>
      <c r="M1978" s="2">
        <f t="shared" si="249"/>
        <v>59292</v>
      </c>
      <c r="N1978" s="2">
        <f t="shared" si="250"/>
        <v>59292</v>
      </c>
      <c r="O1978" s="96">
        <f t="shared" si="250"/>
        <v>59292</v>
      </c>
      <c r="P1978" s="2"/>
    </row>
    <row r="1979" spans="1:16" hidden="1" x14ac:dyDescent="0.2">
      <c r="A1979">
        <v>8148</v>
      </c>
      <c r="B1979">
        <v>1957</v>
      </c>
      <c r="C1979" s="47">
        <f t="shared" ca="1" si="244"/>
        <v>67</v>
      </c>
      <c r="D1979" s="2" t="s">
        <v>43</v>
      </c>
      <c r="E1979" s="2" t="s">
        <v>36</v>
      </c>
      <c r="F1979" s="2" t="s">
        <v>1831</v>
      </c>
      <c r="G1979" s="4" t="str">
        <f t="shared" si="251"/>
        <v>14,515.00</v>
      </c>
      <c r="H1979" s="32">
        <f t="shared" si="245"/>
        <v>14515</v>
      </c>
      <c r="I1979" s="2">
        <v>503</v>
      </c>
      <c r="J1979" s="2">
        <f t="shared" si="246"/>
        <v>14515</v>
      </c>
      <c r="K1979" s="2">
        <f t="shared" si="247"/>
        <v>14515</v>
      </c>
      <c r="L1979" s="2">
        <f t="shared" si="248"/>
        <v>14515</v>
      </c>
      <c r="M1979" s="2">
        <f t="shared" si="249"/>
        <v>14515</v>
      </c>
      <c r="N1979" s="2">
        <f t="shared" si="250"/>
        <v>14515</v>
      </c>
      <c r="O1979" s="96">
        <f t="shared" si="250"/>
        <v>14515</v>
      </c>
      <c r="P1979" s="2"/>
    </row>
    <row r="1980" spans="1:16" hidden="1" x14ac:dyDescent="0.2">
      <c r="A1980">
        <v>2736</v>
      </c>
      <c r="B1980">
        <v>1979</v>
      </c>
      <c r="C1980" s="47">
        <f t="shared" ca="1" si="244"/>
        <v>45</v>
      </c>
      <c r="D1980" s="2" t="s">
        <v>23</v>
      </c>
      <c r="E1980" s="2" t="s">
        <v>36</v>
      </c>
      <c r="F1980" s="2" t="s">
        <v>1833</v>
      </c>
      <c r="G1980" s="4" t="str">
        <f t="shared" si="251"/>
        <v>30,545.00</v>
      </c>
      <c r="H1980" s="32">
        <f t="shared" si="245"/>
        <v>30545</v>
      </c>
      <c r="I1980" s="2">
        <v>8148</v>
      </c>
      <c r="J1980" s="2">
        <f t="shared" si="246"/>
        <v>30545</v>
      </c>
      <c r="K1980" s="2">
        <f t="shared" si="247"/>
        <v>30545</v>
      </c>
      <c r="L1980" s="2">
        <f t="shared" si="248"/>
        <v>30545</v>
      </c>
      <c r="M1980" s="2">
        <f t="shared" si="249"/>
        <v>30545</v>
      </c>
      <c r="N1980" s="2">
        <f t="shared" si="250"/>
        <v>30545</v>
      </c>
      <c r="O1980" s="96">
        <f t="shared" si="250"/>
        <v>30545</v>
      </c>
      <c r="P1980" s="2"/>
    </row>
    <row r="1981" spans="1:16" hidden="1" x14ac:dyDescent="0.2">
      <c r="A1981">
        <v>8162</v>
      </c>
      <c r="B1981">
        <v>1957</v>
      </c>
      <c r="C1981" s="47">
        <f t="shared" ca="1" si="244"/>
        <v>67</v>
      </c>
      <c r="D1981" s="2" t="s">
        <v>40</v>
      </c>
      <c r="E1981" s="2" t="s">
        <v>36</v>
      </c>
      <c r="F1981" s="2" t="s">
        <v>1839</v>
      </c>
      <c r="G1981" s="4" t="str">
        <f t="shared" si="251"/>
        <v>77,376.00</v>
      </c>
      <c r="H1981" s="32">
        <f t="shared" si="245"/>
        <v>77376</v>
      </c>
      <c r="I1981" s="2">
        <v>2736</v>
      </c>
      <c r="J1981" s="2">
        <f t="shared" si="246"/>
        <v>77376</v>
      </c>
      <c r="K1981" s="2">
        <f t="shared" si="247"/>
        <v>77376</v>
      </c>
      <c r="L1981" s="2">
        <f t="shared" si="248"/>
        <v>77376</v>
      </c>
      <c r="M1981" s="2">
        <f t="shared" si="249"/>
        <v>77376</v>
      </c>
      <c r="N1981" s="2">
        <f t="shared" si="250"/>
        <v>77376</v>
      </c>
      <c r="O1981" s="96">
        <f t="shared" si="250"/>
        <v>77376</v>
      </c>
      <c r="P1981" s="2"/>
    </row>
    <row r="1982" spans="1:16" hidden="1" x14ac:dyDescent="0.2">
      <c r="A1982">
        <v>692</v>
      </c>
      <c r="B1982">
        <v>1955</v>
      </c>
      <c r="C1982" s="47">
        <f t="shared" ca="1" si="244"/>
        <v>69</v>
      </c>
      <c r="D1982" s="2" t="s">
        <v>40</v>
      </c>
      <c r="E1982" s="2" t="s">
        <v>36</v>
      </c>
      <c r="F1982" s="2" t="s">
        <v>1845</v>
      </c>
      <c r="G1982" s="4" t="str">
        <f t="shared" si="251"/>
        <v>91,820.00</v>
      </c>
      <c r="H1982" s="32">
        <f t="shared" si="245"/>
        <v>91820</v>
      </c>
      <c r="I1982" s="2">
        <v>8162</v>
      </c>
      <c r="J1982" s="2">
        <f t="shared" si="246"/>
        <v>91820</v>
      </c>
      <c r="K1982" s="2">
        <f t="shared" si="247"/>
        <v>91820</v>
      </c>
      <c r="L1982" s="2">
        <f t="shared" si="248"/>
        <v>91820</v>
      </c>
      <c r="M1982" s="2">
        <f t="shared" si="249"/>
        <v>91820</v>
      </c>
      <c r="N1982" s="2">
        <f t="shared" si="250"/>
        <v>91820</v>
      </c>
      <c r="O1982" s="96">
        <f t="shared" si="250"/>
        <v>91820</v>
      </c>
      <c r="P1982" s="2"/>
    </row>
    <row r="1983" spans="1:16" hidden="1" x14ac:dyDescent="0.2">
      <c r="A1983">
        <v>7706</v>
      </c>
      <c r="B1983">
        <v>1976</v>
      </c>
      <c r="C1983" s="47">
        <f t="shared" ca="1" si="244"/>
        <v>48</v>
      </c>
      <c r="D1983" s="2" t="s">
        <v>23</v>
      </c>
      <c r="E1983" s="2" t="s">
        <v>36</v>
      </c>
      <c r="F1983" s="2" t="s">
        <v>1849</v>
      </c>
      <c r="G1983" s="4" t="str">
        <f t="shared" si="251"/>
        <v>54,165.00</v>
      </c>
      <c r="H1983" s="32">
        <f t="shared" si="245"/>
        <v>54165</v>
      </c>
      <c r="I1983" s="2">
        <v>692</v>
      </c>
      <c r="J1983" s="2">
        <f t="shared" si="246"/>
        <v>54165</v>
      </c>
      <c r="K1983" s="2">
        <f t="shared" si="247"/>
        <v>54165</v>
      </c>
      <c r="L1983" s="2">
        <f t="shared" si="248"/>
        <v>54165</v>
      </c>
      <c r="M1983" s="2">
        <f t="shared" si="249"/>
        <v>54165</v>
      </c>
      <c r="N1983" s="2">
        <f t="shared" si="250"/>
        <v>54165</v>
      </c>
      <c r="O1983" s="96">
        <f t="shared" si="250"/>
        <v>54165</v>
      </c>
      <c r="P1983" s="2"/>
    </row>
    <row r="1984" spans="1:16" hidden="1" x14ac:dyDescent="0.2">
      <c r="A1984">
        <v>9298</v>
      </c>
      <c r="B1984">
        <v>1948</v>
      </c>
      <c r="C1984" s="47">
        <f t="shared" ca="1" si="244"/>
        <v>76</v>
      </c>
      <c r="D1984" s="2" t="s">
        <v>23</v>
      </c>
      <c r="E1984" s="2" t="s">
        <v>36</v>
      </c>
      <c r="F1984" s="2" t="s">
        <v>1854</v>
      </c>
      <c r="G1984" s="4" t="str">
        <f t="shared" si="251"/>
        <v>76,005.00</v>
      </c>
      <c r="H1984" s="32">
        <f t="shared" si="245"/>
        <v>76005</v>
      </c>
      <c r="I1984" s="2">
        <v>7706</v>
      </c>
      <c r="J1984" s="2">
        <f t="shared" si="246"/>
        <v>76005</v>
      </c>
      <c r="K1984" s="2">
        <f t="shared" si="247"/>
        <v>76005</v>
      </c>
      <c r="L1984" s="2">
        <f t="shared" si="248"/>
        <v>76005</v>
      </c>
      <c r="M1984" s="2">
        <f t="shared" si="249"/>
        <v>76005</v>
      </c>
      <c r="N1984" s="2">
        <f t="shared" si="250"/>
        <v>76005</v>
      </c>
      <c r="O1984" s="96">
        <f t="shared" si="250"/>
        <v>76005</v>
      </c>
      <c r="P1984" s="2"/>
    </row>
    <row r="1985" spans="1:16" hidden="1" x14ac:dyDescent="0.2">
      <c r="A1985">
        <v>2986</v>
      </c>
      <c r="B1985">
        <v>1977</v>
      </c>
      <c r="C1985" s="47">
        <f t="shared" ca="1" si="244"/>
        <v>47</v>
      </c>
      <c r="D1985" s="2" t="s">
        <v>40</v>
      </c>
      <c r="E1985" s="2" t="s">
        <v>36</v>
      </c>
      <c r="F1985" s="2" t="s">
        <v>1858</v>
      </c>
      <c r="G1985" s="4" t="str">
        <f t="shared" si="251"/>
        <v>34,230.00</v>
      </c>
      <c r="H1985" s="32">
        <f t="shared" si="245"/>
        <v>34230</v>
      </c>
      <c r="I1985" s="2">
        <v>9298</v>
      </c>
      <c r="J1985" s="2">
        <f t="shared" si="246"/>
        <v>34230</v>
      </c>
      <c r="K1985" s="2">
        <f t="shared" si="247"/>
        <v>34230</v>
      </c>
      <c r="L1985" s="2">
        <f t="shared" si="248"/>
        <v>34230</v>
      </c>
      <c r="M1985" s="2">
        <f t="shared" si="249"/>
        <v>34230</v>
      </c>
      <c r="N1985" s="2">
        <f t="shared" si="250"/>
        <v>34230</v>
      </c>
      <c r="O1985" s="96">
        <f t="shared" si="250"/>
        <v>34230</v>
      </c>
      <c r="P1985" s="2"/>
    </row>
    <row r="1986" spans="1:16" hidden="1" x14ac:dyDescent="0.2">
      <c r="A1986">
        <v>10812</v>
      </c>
      <c r="B1986">
        <v>1979</v>
      </c>
      <c r="C1986" s="47">
        <f t="shared" ca="1" si="244"/>
        <v>45</v>
      </c>
      <c r="D1986" s="2" t="s">
        <v>43</v>
      </c>
      <c r="E1986" s="2" t="s">
        <v>36</v>
      </c>
      <c r="F1986" s="2" t="s">
        <v>1861</v>
      </c>
      <c r="G1986" s="4" t="str">
        <f t="shared" si="251"/>
        <v>60,839.00</v>
      </c>
      <c r="H1986" s="32">
        <f t="shared" si="245"/>
        <v>60839</v>
      </c>
      <c r="I1986" s="2">
        <v>2986</v>
      </c>
      <c r="J1986" s="2">
        <f t="shared" si="246"/>
        <v>60839</v>
      </c>
      <c r="K1986" s="2">
        <f t="shared" si="247"/>
        <v>60839</v>
      </c>
      <c r="L1986" s="2">
        <f t="shared" si="248"/>
        <v>60839</v>
      </c>
      <c r="M1986" s="2">
        <f t="shared" si="249"/>
        <v>60839</v>
      </c>
      <c r="N1986" s="2">
        <f t="shared" si="250"/>
        <v>60839</v>
      </c>
      <c r="O1986" s="96">
        <f t="shared" si="250"/>
        <v>60839</v>
      </c>
      <c r="P1986" s="2"/>
    </row>
    <row r="1987" spans="1:16" hidden="1" x14ac:dyDescent="0.2">
      <c r="A1987">
        <v>2909</v>
      </c>
      <c r="B1987">
        <v>1975</v>
      </c>
      <c r="C1987" s="47">
        <f t="shared" ca="1" si="244"/>
        <v>49</v>
      </c>
      <c r="D1987" s="2" t="s">
        <v>23</v>
      </c>
      <c r="E1987" s="2" t="s">
        <v>36</v>
      </c>
      <c r="F1987" s="2" t="s">
        <v>1873</v>
      </c>
      <c r="G1987" s="4" t="str">
        <f t="shared" si="251"/>
        <v>66,825.00</v>
      </c>
      <c r="H1987" s="32">
        <f t="shared" si="245"/>
        <v>66825</v>
      </c>
      <c r="I1987" s="2">
        <v>10812</v>
      </c>
      <c r="J1987" s="2">
        <f t="shared" si="246"/>
        <v>66825</v>
      </c>
      <c r="K1987" s="2">
        <f t="shared" si="247"/>
        <v>66825</v>
      </c>
      <c r="L1987" s="2">
        <f t="shared" si="248"/>
        <v>66825</v>
      </c>
      <c r="M1987" s="2">
        <f t="shared" si="249"/>
        <v>66825</v>
      </c>
      <c r="N1987" s="2">
        <f t="shared" si="250"/>
        <v>66825</v>
      </c>
      <c r="O1987" s="96">
        <f t="shared" si="250"/>
        <v>66825</v>
      </c>
      <c r="P1987" s="2"/>
    </row>
    <row r="1988" spans="1:16" hidden="1" x14ac:dyDescent="0.2">
      <c r="A1988">
        <v>6974</v>
      </c>
      <c r="B1988">
        <v>1973</v>
      </c>
      <c r="C1988" s="47">
        <f t="shared" ref="C1988:C2051" ca="1" si="252">(YEAR(NOW())-B1988)</f>
        <v>51</v>
      </c>
      <c r="D1988" s="2" t="s">
        <v>53</v>
      </c>
      <c r="E1988" s="2" t="s">
        <v>36</v>
      </c>
      <c r="F1988" s="2" t="s">
        <v>1879</v>
      </c>
      <c r="G1988" s="4" t="str">
        <f t="shared" si="251"/>
        <v>77,632.00</v>
      </c>
      <c r="H1988" s="32">
        <f t="shared" ref="H1988:H2051" si="253">VALUE(G1988)</f>
        <v>77632</v>
      </c>
      <c r="I1988" s="2">
        <v>2909</v>
      </c>
      <c r="J1988" s="2">
        <f t="shared" ref="J1988:J2051" si="254">IF(AND($D1988="Basic",$H1988&lt;10000),$V$29,$H1988)</f>
        <v>77632</v>
      </c>
      <c r="K1988" s="2">
        <f t="shared" ref="K1988:K2051" si="255">IF(AND($D1988="Graduation",J1988&lt;10000),$V$30,J1988)</f>
        <v>77632</v>
      </c>
      <c r="L1988" s="2">
        <f t="shared" ref="L1988:L2051" si="256">IF(AND($D1988="2n Cycle",K1988&lt;10000),$V$31,K1988)</f>
        <v>77632</v>
      </c>
      <c r="M1988" s="2">
        <f t="shared" ref="M1988:M2051" si="257">IF(AND($D1988="Master",L1988&lt;10000),$V$32,L1988)</f>
        <v>77632</v>
      </c>
      <c r="N1988" s="2">
        <f t="shared" ref="N1988:O2051" si="258">IF(AND($D1988="PhD",M1988&lt;10000),$V$33,M1988)</f>
        <v>77632</v>
      </c>
      <c r="O1988" s="96">
        <f t="shared" si="258"/>
        <v>77632</v>
      </c>
      <c r="P1988" s="2"/>
    </row>
    <row r="1989" spans="1:16" hidden="1" x14ac:dyDescent="0.2">
      <c r="A1989">
        <v>9140</v>
      </c>
      <c r="B1989">
        <v>1961</v>
      </c>
      <c r="C1989" s="47">
        <f t="shared" ca="1" si="252"/>
        <v>63</v>
      </c>
      <c r="D1989" s="2" t="s">
        <v>53</v>
      </c>
      <c r="E1989" s="2" t="s">
        <v>36</v>
      </c>
      <c r="F1989" s="2" t="s">
        <v>1884</v>
      </c>
      <c r="G1989" s="4" t="str">
        <f t="shared" ref="G1989:G2052" si="259">REPLACE(F1989,1,1,"")</f>
        <v>40,101.00</v>
      </c>
      <c r="H1989" s="32">
        <f t="shared" si="253"/>
        <v>40101</v>
      </c>
      <c r="I1989" s="2">
        <v>6974</v>
      </c>
      <c r="J1989" s="2">
        <f t="shared" si="254"/>
        <v>40101</v>
      </c>
      <c r="K1989" s="2">
        <f t="shared" si="255"/>
        <v>40101</v>
      </c>
      <c r="L1989" s="2">
        <f t="shared" si="256"/>
        <v>40101</v>
      </c>
      <c r="M1989" s="2">
        <f t="shared" si="257"/>
        <v>40101</v>
      </c>
      <c r="N1989" s="2">
        <f t="shared" si="258"/>
        <v>40101</v>
      </c>
      <c r="O1989" s="96">
        <f t="shared" si="258"/>
        <v>40101</v>
      </c>
      <c r="P1989" s="2"/>
    </row>
    <row r="1990" spans="1:16" hidden="1" x14ac:dyDescent="0.2">
      <c r="A1990">
        <v>4554</v>
      </c>
      <c r="B1990">
        <v>1966</v>
      </c>
      <c r="C1990" s="47">
        <f t="shared" ca="1" si="252"/>
        <v>58</v>
      </c>
      <c r="D1990" s="2" t="s">
        <v>23</v>
      </c>
      <c r="E1990" s="2" t="s">
        <v>36</v>
      </c>
      <c r="F1990" s="2" t="s">
        <v>1890</v>
      </c>
      <c r="G1990" s="4" t="str">
        <f t="shared" si="259"/>
        <v>62,994.00</v>
      </c>
      <c r="H1990" s="32">
        <f t="shared" si="253"/>
        <v>62994</v>
      </c>
      <c r="I1990" s="2">
        <v>9140</v>
      </c>
      <c r="J1990" s="2">
        <f t="shared" si="254"/>
        <v>62994</v>
      </c>
      <c r="K1990" s="2">
        <f t="shared" si="255"/>
        <v>62994</v>
      </c>
      <c r="L1990" s="2">
        <f t="shared" si="256"/>
        <v>62994</v>
      </c>
      <c r="M1990" s="2">
        <f t="shared" si="257"/>
        <v>62994</v>
      </c>
      <c r="N1990" s="2">
        <f t="shared" si="258"/>
        <v>62994</v>
      </c>
      <c r="O1990" s="96">
        <f t="shared" si="258"/>
        <v>62994</v>
      </c>
      <c r="P1990" s="2"/>
    </row>
    <row r="1991" spans="1:16" hidden="1" x14ac:dyDescent="0.2">
      <c r="A1991">
        <v>7791</v>
      </c>
      <c r="B1991">
        <v>1968</v>
      </c>
      <c r="C1991" s="47">
        <f t="shared" ca="1" si="252"/>
        <v>56</v>
      </c>
      <c r="D1991" s="2" t="s">
        <v>40</v>
      </c>
      <c r="E1991" s="2" t="s">
        <v>36</v>
      </c>
      <c r="F1991" s="2" t="s">
        <v>1891</v>
      </c>
      <c r="G1991" s="4" t="str">
        <f t="shared" si="259"/>
        <v>65,640.00</v>
      </c>
      <c r="H1991" s="32">
        <f t="shared" si="253"/>
        <v>65640</v>
      </c>
      <c r="I1991" s="2">
        <v>4554</v>
      </c>
      <c r="J1991" s="2">
        <f t="shared" si="254"/>
        <v>65640</v>
      </c>
      <c r="K1991" s="2">
        <f t="shared" si="255"/>
        <v>65640</v>
      </c>
      <c r="L1991" s="2">
        <f t="shared" si="256"/>
        <v>65640</v>
      </c>
      <c r="M1991" s="2">
        <f t="shared" si="257"/>
        <v>65640</v>
      </c>
      <c r="N1991" s="2">
        <f t="shared" si="258"/>
        <v>65640</v>
      </c>
      <c r="O1991" s="96">
        <f t="shared" si="258"/>
        <v>65640</v>
      </c>
      <c r="P1991" s="2"/>
    </row>
    <row r="1992" spans="1:16" hidden="1" x14ac:dyDescent="0.2">
      <c r="A1992">
        <v>5455</v>
      </c>
      <c r="B1992">
        <v>1972</v>
      </c>
      <c r="C1992" s="47">
        <f t="shared" ca="1" si="252"/>
        <v>52</v>
      </c>
      <c r="D1992" s="2" t="s">
        <v>23</v>
      </c>
      <c r="E1992" s="2" t="s">
        <v>36</v>
      </c>
      <c r="F1992" s="2" t="s">
        <v>1892</v>
      </c>
      <c r="G1992" s="4" t="str">
        <f t="shared" si="259"/>
        <v>38,361.00</v>
      </c>
      <c r="H1992" s="32">
        <f t="shared" si="253"/>
        <v>38361</v>
      </c>
      <c r="I1992" s="2">
        <v>7791</v>
      </c>
      <c r="J1992" s="2">
        <f t="shared" si="254"/>
        <v>38361</v>
      </c>
      <c r="K1992" s="2">
        <f t="shared" si="255"/>
        <v>38361</v>
      </c>
      <c r="L1992" s="2">
        <f t="shared" si="256"/>
        <v>38361</v>
      </c>
      <c r="M1992" s="2">
        <f t="shared" si="257"/>
        <v>38361</v>
      </c>
      <c r="N1992" s="2">
        <f t="shared" si="258"/>
        <v>38361</v>
      </c>
      <c r="O1992" s="96">
        <f t="shared" si="258"/>
        <v>38361</v>
      </c>
      <c r="P1992" s="2"/>
    </row>
    <row r="1993" spans="1:16" hidden="1" x14ac:dyDescent="0.2">
      <c r="A1993">
        <v>7960</v>
      </c>
      <c r="B1993">
        <v>1963</v>
      </c>
      <c r="C1993" s="47">
        <f t="shared" ca="1" si="252"/>
        <v>61</v>
      </c>
      <c r="D1993" s="2" t="s">
        <v>23</v>
      </c>
      <c r="E1993" s="2" t="s">
        <v>36</v>
      </c>
      <c r="F1993" s="2" t="s">
        <v>1892</v>
      </c>
      <c r="G1993" s="4" t="str">
        <f t="shared" si="259"/>
        <v>38,361.00</v>
      </c>
      <c r="H1993" s="32">
        <f t="shared" si="253"/>
        <v>38361</v>
      </c>
      <c r="I1993" s="2">
        <v>5455</v>
      </c>
      <c r="J1993" s="2">
        <f t="shared" si="254"/>
        <v>38361</v>
      </c>
      <c r="K1993" s="2">
        <f t="shared" si="255"/>
        <v>38361</v>
      </c>
      <c r="L1993" s="2">
        <f t="shared" si="256"/>
        <v>38361</v>
      </c>
      <c r="M1993" s="2">
        <f t="shared" si="257"/>
        <v>38361</v>
      </c>
      <c r="N1993" s="2">
        <f t="shared" si="258"/>
        <v>38361</v>
      </c>
      <c r="O1993" s="96">
        <f t="shared" si="258"/>
        <v>38361</v>
      </c>
      <c r="P1993" s="2"/>
    </row>
    <row r="1994" spans="1:16" hidden="1" x14ac:dyDescent="0.2">
      <c r="A1994">
        <v>3426</v>
      </c>
      <c r="B1994">
        <v>1976</v>
      </c>
      <c r="C1994" s="47">
        <f t="shared" ca="1" si="252"/>
        <v>48</v>
      </c>
      <c r="D1994" s="2" t="s">
        <v>53</v>
      </c>
      <c r="E1994" s="2" t="s">
        <v>36</v>
      </c>
      <c r="F1994" s="2" t="s">
        <v>1899</v>
      </c>
      <c r="G1994" s="4" t="str">
        <f t="shared" si="259"/>
        <v>45,143.00</v>
      </c>
      <c r="H1994" s="32">
        <f t="shared" si="253"/>
        <v>45143</v>
      </c>
      <c r="I1994" s="2">
        <v>7960</v>
      </c>
      <c r="J1994" s="2">
        <f t="shared" si="254"/>
        <v>45143</v>
      </c>
      <c r="K1994" s="2">
        <f t="shared" si="255"/>
        <v>45143</v>
      </c>
      <c r="L1994" s="2">
        <f t="shared" si="256"/>
        <v>45143</v>
      </c>
      <c r="M1994" s="2">
        <f t="shared" si="257"/>
        <v>45143</v>
      </c>
      <c r="N1994" s="2">
        <f t="shared" si="258"/>
        <v>45143</v>
      </c>
      <c r="O1994" s="96">
        <f t="shared" si="258"/>
        <v>45143</v>
      </c>
      <c r="P1994" s="2"/>
    </row>
    <row r="1995" spans="1:16" hidden="1" x14ac:dyDescent="0.2">
      <c r="A1995">
        <v>5316</v>
      </c>
      <c r="B1995">
        <v>1977</v>
      </c>
      <c r="C1995" s="47">
        <f t="shared" ca="1" si="252"/>
        <v>47</v>
      </c>
      <c r="D1995" s="2" t="s">
        <v>53</v>
      </c>
      <c r="E1995" s="2" t="s">
        <v>36</v>
      </c>
      <c r="F1995" s="2" t="s">
        <v>1899</v>
      </c>
      <c r="G1995" s="4" t="str">
        <f t="shared" si="259"/>
        <v>45,143.00</v>
      </c>
      <c r="H1995" s="32">
        <f t="shared" si="253"/>
        <v>45143</v>
      </c>
      <c r="I1995" s="2">
        <v>3426</v>
      </c>
      <c r="J1995" s="2">
        <f t="shared" si="254"/>
        <v>45143</v>
      </c>
      <c r="K1995" s="2">
        <f t="shared" si="255"/>
        <v>45143</v>
      </c>
      <c r="L1995" s="2">
        <f t="shared" si="256"/>
        <v>45143</v>
      </c>
      <c r="M1995" s="2">
        <f t="shared" si="257"/>
        <v>45143</v>
      </c>
      <c r="N1995" s="2">
        <f t="shared" si="258"/>
        <v>45143</v>
      </c>
      <c r="O1995" s="96">
        <f t="shared" si="258"/>
        <v>45143</v>
      </c>
      <c r="P1995" s="2"/>
    </row>
    <row r="1996" spans="1:16" hidden="1" x14ac:dyDescent="0.2">
      <c r="A1996">
        <v>1404</v>
      </c>
      <c r="B1996">
        <v>1969</v>
      </c>
      <c r="C1996" s="47">
        <f t="shared" ca="1" si="252"/>
        <v>55</v>
      </c>
      <c r="D1996" s="2" t="s">
        <v>43</v>
      </c>
      <c r="E1996" s="2" t="s">
        <v>36</v>
      </c>
      <c r="F1996" s="2" t="s">
        <v>1903</v>
      </c>
      <c r="G1996" s="4" t="str">
        <f t="shared" si="259"/>
        <v>54,342.00</v>
      </c>
      <c r="H1996" s="32">
        <f t="shared" si="253"/>
        <v>54342</v>
      </c>
      <c r="I1996" s="2">
        <v>5316</v>
      </c>
      <c r="J1996" s="2">
        <f t="shared" si="254"/>
        <v>54342</v>
      </c>
      <c r="K1996" s="2">
        <f t="shared" si="255"/>
        <v>54342</v>
      </c>
      <c r="L1996" s="2">
        <f t="shared" si="256"/>
        <v>54342</v>
      </c>
      <c r="M1996" s="2">
        <f t="shared" si="257"/>
        <v>54342</v>
      </c>
      <c r="N1996" s="2">
        <f t="shared" si="258"/>
        <v>54342</v>
      </c>
      <c r="O1996" s="96">
        <f t="shared" si="258"/>
        <v>54342</v>
      </c>
      <c r="P1996" s="2"/>
    </row>
    <row r="1997" spans="1:16" hidden="1" x14ac:dyDescent="0.2">
      <c r="A1997">
        <v>10598</v>
      </c>
      <c r="B1997">
        <v>1968</v>
      </c>
      <c r="C1997" s="47">
        <f t="shared" ca="1" si="252"/>
        <v>56</v>
      </c>
      <c r="D1997" s="2" t="s">
        <v>53</v>
      </c>
      <c r="E1997" s="2" t="s">
        <v>36</v>
      </c>
      <c r="F1997" s="2" t="s">
        <v>1916</v>
      </c>
      <c r="G1997" s="4" t="str">
        <f t="shared" si="259"/>
        <v>18,492.00</v>
      </c>
      <c r="H1997" s="32">
        <f t="shared" si="253"/>
        <v>18492</v>
      </c>
      <c r="I1997" s="2">
        <v>1404</v>
      </c>
      <c r="J1997" s="2">
        <f t="shared" si="254"/>
        <v>18492</v>
      </c>
      <c r="K1997" s="2">
        <f t="shared" si="255"/>
        <v>18492</v>
      </c>
      <c r="L1997" s="2">
        <f t="shared" si="256"/>
        <v>18492</v>
      </c>
      <c r="M1997" s="2">
        <f t="shared" si="257"/>
        <v>18492</v>
      </c>
      <c r="N1997" s="2">
        <f t="shared" si="258"/>
        <v>18492</v>
      </c>
      <c r="O1997" s="96">
        <f t="shared" si="258"/>
        <v>18492</v>
      </c>
      <c r="P1997" s="2"/>
    </row>
    <row r="1998" spans="1:16" hidden="1" x14ac:dyDescent="0.2">
      <c r="A1998">
        <v>8212</v>
      </c>
      <c r="B1998">
        <v>1972</v>
      </c>
      <c r="C1998" s="47">
        <f t="shared" ca="1" si="252"/>
        <v>52</v>
      </c>
      <c r="D1998" s="2" t="s">
        <v>23</v>
      </c>
      <c r="E1998" s="2" t="s">
        <v>36</v>
      </c>
      <c r="F1998" s="2" t="s">
        <v>1921</v>
      </c>
      <c r="G1998" s="4" t="str">
        <f t="shared" si="259"/>
        <v>50,272.00</v>
      </c>
      <c r="H1998" s="32">
        <f t="shared" si="253"/>
        <v>50272</v>
      </c>
      <c r="I1998" s="2">
        <v>10598</v>
      </c>
      <c r="J1998" s="2">
        <f t="shared" si="254"/>
        <v>50272</v>
      </c>
      <c r="K1998" s="2">
        <f t="shared" si="255"/>
        <v>50272</v>
      </c>
      <c r="L1998" s="2">
        <f t="shared" si="256"/>
        <v>50272</v>
      </c>
      <c r="M1998" s="2">
        <f t="shared" si="257"/>
        <v>50272</v>
      </c>
      <c r="N1998" s="2">
        <f t="shared" si="258"/>
        <v>50272</v>
      </c>
      <c r="O1998" s="96">
        <f t="shared" si="258"/>
        <v>50272</v>
      </c>
      <c r="P1998" s="2"/>
    </row>
    <row r="1999" spans="1:16" hidden="1" x14ac:dyDescent="0.2">
      <c r="A1999">
        <v>3233</v>
      </c>
      <c r="B1999">
        <v>1966</v>
      </c>
      <c r="C1999" s="47">
        <f t="shared" ca="1" si="252"/>
        <v>58</v>
      </c>
      <c r="D1999" s="2" t="s">
        <v>23</v>
      </c>
      <c r="E1999" s="2" t="s">
        <v>36</v>
      </c>
      <c r="F1999" s="2" t="s">
        <v>1931</v>
      </c>
      <c r="G1999" s="4" t="str">
        <f t="shared" si="259"/>
        <v>30,261.00</v>
      </c>
      <c r="H1999" s="32">
        <f t="shared" si="253"/>
        <v>30261</v>
      </c>
      <c r="I1999" s="2">
        <v>8212</v>
      </c>
      <c r="J1999" s="2">
        <f t="shared" si="254"/>
        <v>30261</v>
      </c>
      <c r="K1999" s="2">
        <f t="shared" si="255"/>
        <v>30261</v>
      </c>
      <c r="L1999" s="2">
        <f t="shared" si="256"/>
        <v>30261</v>
      </c>
      <c r="M1999" s="2">
        <f t="shared" si="257"/>
        <v>30261</v>
      </c>
      <c r="N1999" s="2">
        <f t="shared" si="258"/>
        <v>30261</v>
      </c>
      <c r="O1999" s="96">
        <f t="shared" si="258"/>
        <v>30261</v>
      </c>
      <c r="P1999" s="2"/>
    </row>
    <row r="2000" spans="1:16" hidden="1" x14ac:dyDescent="0.2">
      <c r="A2000">
        <v>7892</v>
      </c>
      <c r="B2000">
        <v>1970</v>
      </c>
      <c r="C2000" s="47">
        <f t="shared" ca="1" si="252"/>
        <v>54</v>
      </c>
      <c r="D2000" s="2" t="s">
        <v>23</v>
      </c>
      <c r="E2000" s="2" t="s">
        <v>36</v>
      </c>
      <c r="F2000" s="2" t="s">
        <v>1933</v>
      </c>
      <c r="G2000" s="4" t="str">
        <f t="shared" si="259"/>
        <v>21,645.00</v>
      </c>
      <c r="H2000" s="32">
        <f t="shared" si="253"/>
        <v>21645</v>
      </c>
      <c r="I2000" s="2">
        <v>3233</v>
      </c>
      <c r="J2000" s="2">
        <f t="shared" si="254"/>
        <v>21645</v>
      </c>
      <c r="K2000" s="2">
        <f t="shared" si="255"/>
        <v>21645</v>
      </c>
      <c r="L2000" s="2">
        <f t="shared" si="256"/>
        <v>21645</v>
      </c>
      <c r="M2000" s="2">
        <f t="shared" si="257"/>
        <v>21645</v>
      </c>
      <c r="N2000" s="2">
        <f t="shared" si="258"/>
        <v>21645</v>
      </c>
      <c r="O2000" s="96">
        <f t="shared" si="258"/>
        <v>21645</v>
      </c>
      <c r="P2000" s="2"/>
    </row>
    <row r="2001" spans="1:16" hidden="1" x14ac:dyDescent="0.2">
      <c r="A2001">
        <v>2975</v>
      </c>
      <c r="B2001">
        <v>1977</v>
      </c>
      <c r="C2001" s="47">
        <f t="shared" ca="1" si="252"/>
        <v>47</v>
      </c>
      <c r="D2001" s="2" t="s">
        <v>23</v>
      </c>
      <c r="E2001" s="2" t="s">
        <v>36</v>
      </c>
      <c r="F2001" s="2" t="s">
        <v>1935</v>
      </c>
      <c r="G2001" s="4" t="str">
        <f t="shared" si="259"/>
        <v>32,144.00</v>
      </c>
      <c r="H2001" s="32">
        <f t="shared" si="253"/>
        <v>32144</v>
      </c>
      <c r="I2001" s="2">
        <v>7892</v>
      </c>
      <c r="J2001" s="2">
        <f t="shared" si="254"/>
        <v>32144</v>
      </c>
      <c r="K2001" s="2">
        <f t="shared" si="255"/>
        <v>32144</v>
      </c>
      <c r="L2001" s="2">
        <f t="shared" si="256"/>
        <v>32144</v>
      </c>
      <c r="M2001" s="2">
        <f t="shared" si="257"/>
        <v>32144</v>
      </c>
      <c r="N2001" s="2">
        <f t="shared" si="258"/>
        <v>32144</v>
      </c>
      <c r="O2001" s="96">
        <f t="shared" si="258"/>
        <v>32144</v>
      </c>
      <c r="P2001" s="2"/>
    </row>
    <row r="2002" spans="1:16" hidden="1" x14ac:dyDescent="0.2">
      <c r="A2002">
        <v>5043</v>
      </c>
      <c r="B2002">
        <v>1952</v>
      </c>
      <c r="C2002" s="47">
        <f t="shared" ca="1" si="252"/>
        <v>72</v>
      </c>
      <c r="D2002" s="2" t="s">
        <v>23</v>
      </c>
      <c r="E2002" s="2" t="s">
        <v>36</v>
      </c>
      <c r="F2002" s="2" t="s">
        <v>1937</v>
      </c>
      <c r="G2002" s="4" t="str">
        <f t="shared" si="259"/>
        <v>16,626.00</v>
      </c>
      <c r="H2002" s="32">
        <f t="shared" si="253"/>
        <v>16626</v>
      </c>
      <c r="I2002" s="2">
        <v>2975</v>
      </c>
      <c r="J2002" s="2">
        <f t="shared" si="254"/>
        <v>16626</v>
      </c>
      <c r="K2002" s="2">
        <f t="shared" si="255"/>
        <v>16626</v>
      </c>
      <c r="L2002" s="2">
        <f t="shared" si="256"/>
        <v>16626</v>
      </c>
      <c r="M2002" s="2">
        <f t="shared" si="257"/>
        <v>16626</v>
      </c>
      <c r="N2002" s="2">
        <f t="shared" si="258"/>
        <v>16626</v>
      </c>
      <c r="O2002" s="96">
        <f t="shared" si="258"/>
        <v>16626</v>
      </c>
      <c r="P2002" s="2"/>
    </row>
    <row r="2003" spans="1:16" hidden="1" x14ac:dyDescent="0.2">
      <c r="A2003">
        <v>3104</v>
      </c>
      <c r="B2003">
        <v>1962</v>
      </c>
      <c r="C2003" s="47">
        <f t="shared" ca="1" si="252"/>
        <v>62</v>
      </c>
      <c r="D2003" s="2" t="s">
        <v>43</v>
      </c>
      <c r="E2003" s="2" t="s">
        <v>36</v>
      </c>
      <c r="F2003" s="2" t="s">
        <v>1945</v>
      </c>
      <c r="G2003" s="4" t="str">
        <f t="shared" si="259"/>
        <v>67,309.00</v>
      </c>
      <c r="H2003" s="32">
        <f t="shared" si="253"/>
        <v>67309</v>
      </c>
      <c r="I2003" s="2">
        <v>5043</v>
      </c>
      <c r="J2003" s="2">
        <f t="shared" si="254"/>
        <v>67309</v>
      </c>
      <c r="K2003" s="2">
        <f t="shared" si="255"/>
        <v>67309</v>
      </c>
      <c r="L2003" s="2">
        <f t="shared" si="256"/>
        <v>67309</v>
      </c>
      <c r="M2003" s="2">
        <f t="shared" si="257"/>
        <v>67309</v>
      </c>
      <c r="N2003" s="2">
        <f t="shared" si="258"/>
        <v>67309</v>
      </c>
      <c r="O2003" s="96">
        <f t="shared" si="258"/>
        <v>67309</v>
      </c>
      <c r="P2003" s="2"/>
    </row>
    <row r="2004" spans="1:16" hidden="1" x14ac:dyDescent="0.2">
      <c r="A2004">
        <v>10854</v>
      </c>
      <c r="B2004">
        <v>1971</v>
      </c>
      <c r="C2004" s="47">
        <f t="shared" ca="1" si="252"/>
        <v>53</v>
      </c>
      <c r="D2004" s="2" t="s">
        <v>40</v>
      </c>
      <c r="E2004" s="2" t="s">
        <v>36</v>
      </c>
      <c r="F2004" s="2" t="s">
        <v>1948</v>
      </c>
      <c r="G2004" s="4" t="str">
        <f t="shared" si="259"/>
        <v>6,835.00</v>
      </c>
      <c r="H2004" s="32">
        <f t="shared" si="253"/>
        <v>6835</v>
      </c>
      <c r="I2004" s="2">
        <v>3104</v>
      </c>
      <c r="J2004" s="2">
        <f t="shared" si="254"/>
        <v>6835</v>
      </c>
      <c r="K2004" s="2">
        <f t="shared" si="255"/>
        <v>6835</v>
      </c>
      <c r="L2004" s="2">
        <f t="shared" si="256"/>
        <v>6835</v>
      </c>
      <c r="M2004" s="2">
        <f t="shared" si="257"/>
        <v>6835</v>
      </c>
      <c r="N2004" s="2">
        <f t="shared" si="258"/>
        <v>56145.313929313932</v>
      </c>
      <c r="O2004" s="96">
        <f t="shared" si="258"/>
        <v>56145.313929313932</v>
      </c>
      <c r="P2004" s="2"/>
    </row>
    <row r="2005" spans="1:16" hidden="1" x14ac:dyDescent="0.2">
      <c r="A2005">
        <v>7419</v>
      </c>
      <c r="B2005">
        <v>1969</v>
      </c>
      <c r="C2005" s="47">
        <f t="shared" ca="1" si="252"/>
        <v>55</v>
      </c>
      <c r="D2005" s="2" t="s">
        <v>23</v>
      </c>
      <c r="E2005" s="2" t="s">
        <v>36</v>
      </c>
      <c r="F2005" s="2" t="s">
        <v>347</v>
      </c>
      <c r="G2005" s="4" t="str">
        <f t="shared" si="259"/>
        <v>43,776.00</v>
      </c>
      <c r="H2005" s="32">
        <f t="shared" si="253"/>
        <v>43776</v>
      </c>
      <c r="I2005" s="2">
        <v>10854</v>
      </c>
      <c r="J2005" s="2">
        <f t="shared" si="254"/>
        <v>43776</v>
      </c>
      <c r="K2005" s="2">
        <f t="shared" si="255"/>
        <v>43776</v>
      </c>
      <c r="L2005" s="2">
        <f t="shared" si="256"/>
        <v>43776</v>
      </c>
      <c r="M2005" s="2">
        <f t="shared" si="257"/>
        <v>43776</v>
      </c>
      <c r="N2005" s="2">
        <f t="shared" si="258"/>
        <v>43776</v>
      </c>
      <c r="O2005" s="96">
        <f t="shared" si="258"/>
        <v>43776</v>
      </c>
      <c r="P2005" s="2"/>
    </row>
    <row r="2006" spans="1:16" hidden="1" x14ac:dyDescent="0.2">
      <c r="A2006">
        <v>5558</v>
      </c>
      <c r="B2006">
        <v>1955</v>
      </c>
      <c r="C2006" s="47">
        <f t="shared" ca="1" si="252"/>
        <v>69</v>
      </c>
      <c r="D2006" s="2" t="s">
        <v>53</v>
      </c>
      <c r="E2006" s="2" t="s">
        <v>36</v>
      </c>
      <c r="F2006" s="2" t="s">
        <v>1967</v>
      </c>
      <c r="G2006" s="4" t="str">
        <f t="shared" si="259"/>
        <v>49,618.00</v>
      </c>
      <c r="H2006" s="32">
        <f t="shared" si="253"/>
        <v>49618</v>
      </c>
      <c r="I2006" s="2">
        <v>7419</v>
      </c>
      <c r="J2006" s="2">
        <f t="shared" si="254"/>
        <v>49618</v>
      </c>
      <c r="K2006" s="2">
        <f t="shared" si="255"/>
        <v>49618</v>
      </c>
      <c r="L2006" s="2">
        <f t="shared" si="256"/>
        <v>49618</v>
      </c>
      <c r="M2006" s="2">
        <f t="shared" si="257"/>
        <v>49618</v>
      </c>
      <c r="N2006" s="2">
        <f t="shared" si="258"/>
        <v>49618</v>
      </c>
      <c r="O2006" s="96">
        <f t="shared" si="258"/>
        <v>49618</v>
      </c>
      <c r="P2006" s="2"/>
    </row>
    <row r="2007" spans="1:16" hidden="1" x14ac:dyDescent="0.2">
      <c r="A2007">
        <v>832</v>
      </c>
      <c r="B2007">
        <v>1967</v>
      </c>
      <c r="C2007" s="47">
        <f t="shared" ca="1" si="252"/>
        <v>57</v>
      </c>
      <c r="D2007" s="2" t="s">
        <v>23</v>
      </c>
      <c r="E2007" s="2" t="s">
        <v>36</v>
      </c>
      <c r="F2007" s="2" t="s">
        <v>1971</v>
      </c>
      <c r="G2007" s="4" t="str">
        <f t="shared" si="259"/>
        <v>28,087.00</v>
      </c>
      <c r="H2007" s="32">
        <f t="shared" si="253"/>
        <v>28087</v>
      </c>
      <c r="I2007" s="2">
        <v>5558</v>
      </c>
      <c r="J2007" s="2">
        <f t="shared" si="254"/>
        <v>28087</v>
      </c>
      <c r="K2007" s="2">
        <f t="shared" si="255"/>
        <v>28087</v>
      </c>
      <c r="L2007" s="2">
        <f t="shared" si="256"/>
        <v>28087</v>
      </c>
      <c r="M2007" s="2">
        <f t="shared" si="257"/>
        <v>28087</v>
      </c>
      <c r="N2007" s="2">
        <f t="shared" si="258"/>
        <v>28087</v>
      </c>
      <c r="O2007" s="96">
        <f t="shared" si="258"/>
        <v>28087</v>
      </c>
      <c r="P2007" s="2"/>
    </row>
    <row r="2008" spans="1:16" hidden="1" x14ac:dyDescent="0.2">
      <c r="A2008">
        <v>4964</v>
      </c>
      <c r="B2008">
        <v>1959</v>
      </c>
      <c r="C2008" s="47">
        <f t="shared" ca="1" si="252"/>
        <v>65</v>
      </c>
      <c r="D2008" s="2" t="s">
        <v>23</v>
      </c>
      <c r="E2008" s="2" t="s">
        <v>36</v>
      </c>
      <c r="F2008" s="2" t="s">
        <v>1972</v>
      </c>
      <c r="G2008" s="4" t="str">
        <f t="shared" si="259"/>
        <v>75,702.00</v>
      </c>
      <c r="H2008" s="32">
        <f t="shared" si="253"/>
        <v>75702</v>
      </c>
      <c r="I2008" s="2">
        <v>832</v>
      </c>
      <c r="J2008" s="2">
        <f t="shared" si="254"/>
        <v>75702</v>
      </c>
      <c r="K2008" s="2">
        <f t="shared" si="255"/>
        <v>75702</v>
      </c>
      <c r="L2008" s="2">
        <f t="shared" si="256"/>
        <v>75702</v>
      </c>
      <c r="M2008" s="2">
        <f t="shared" si="257"/>
        <v>75702</v>
      </c>
      <c r="N2008" s="2">
        <f t="shared" si="258"/>
        <v>75702</v>
      </c>
      <c r="O2008" s="96">
        <f t="shared" si="258"/>
        <v>75702</v>
      </c>
      <c r="P2008" s="2"/>
    </row>
    <row r="2009" spans="1:16" hidden="1" x14ac:dyDescent="0.2">
      <c r="A2009">
        <v>11030</v>
      </c>
      <c r="B2009">
        <v>1977</v>
      </c>
      <c r="C2009" s="47">
        <f t="shared" ca="1" si="252"/>
        <v>47</v>
      </c>
      <c r="D2009" s="2" t="s">
        <v>40</v>
      </c>
      <c r="E2009" s="2" t="s">
        <v>36</v>
      </c>
      <c r="F2009" s="2" t="s">
        <v>1973</v>
      </c>
      <c r="G2009" s="4" t="str">
        <f t="shared" si="259"/>
        <v>32,892.00</v>
      </c>
      <c r="H2009" s="32">
        <f t="shared" si="253"/>
        <v>32892</v>
      </c>
      <c r="I2009" s="2">
        <v>4964</v>
      </c>
      <c r="J2009" s="2">
        <f t="shared" si="254"/>
        <v>32892</v>
      </c>
      <c r="K2009" s="2">
        <f t="shared" si="255"/>
        <v>32892</v>
      </c>
      <c r="L2009" s="2">
        <f t="shared" si="256"/>
        <v>32892</v>
      </c>
      <c r="M2009" s="2">
        <f t="shared" si="257"/>
        <v>32892</v>
      </c>
      <c r="N2009" s="2">
        <f t="shared" si="258"/>
        <v>32892</v>
      </c>
      <c r="O2009" s="96">
        <f t="shared" si="258"/>
        <v>32892</v>
      </c>
      <c r="P2009" s="2"/>
    </row>
    <row r="2010" spans="1:16" hidden="1" x14ac:dyDescent="0.2">
      <c r="A2010">
        <v>4587</v>
      </c>
      <c r="B2010">
        <v>1945</v>
      </c>
      <c r="C2010" s="47">
        <f t="shared" ca="1" si="252"/>
        <v>79</v>
      </c>
      <c r="D2010" s="2" t="s">
        <v>40</v>
      </c>
      <c r="E2010" s="2" t="s">
        <v>36</v>
      </c>
      <c r="F2010" s="2" t="s">
        <v>1973</v>
      </c>
      <c r="G2010" s="4" t="str">
        <f t="shared" si="259"/>
        <v>32,892.00</v>
      </c>
      <c r="H2010" s="32">
        <f t="shared" si="253"/>
        <v>32892</v>
      </c>
      <c r="I2010" s="2">
        <v>11030</v>
      </c>
      <c r="J2010" s="2">
        <f t="shared" si="254"/>
        <v>32892</v>
      </c>
      <c r="K2010" s="2">
        <f t="shared" si="255"/>
        <v>32892</v>
      </c>
      <c r="L2010" s="2">
        <f t="shared" si="256"/>
        <v>32892</v>
      </c>
      <c r="M2010" s="2">
        <f t="shared" si="257"/>
        <v>32892</v>
      </c>
      <c r="N2010" s="2">
        <f t="shared" si="258"/>
        <v>32892</v>
      </c>
      <c r="O2010" s="96">
        <f t="shared" si="258"/>
        <v>32892</v>
      </c>
      <c r="P2010" s="2"/>
    </row>
    <row r="2011" spans="1:16" hidden="1" x14ac:dyDescent="0.2">
      <c r="A2011">
        <v>450</v>
      </c>
      <c r="B2011">
        <v>1959</v>
      </c>
      <c r="C2011" s="47">
        <f t="shared" ca="1" si="252"/>
        <v>65</v>
      </c>
      <c r="D2011" s="2" t="s">
        <v>53</v>
      </c>
      <c r="E2011" s="2" t="s">
        <v>36</v>
      </c>
      <c r="F2011" s="2" t="s">
        <v>1974</v>
      </c>
      <c r="G2011" s="4" t="str">
        <f t="shared" si="259"/>
        <v>89,120.00</v>
      </c>
      <c r="H2011" s="32">
        <f t="shared" si="253"/>
        <v>89120</v>
      </c>
      <c r="I2011" s="2">
        <v>4587</v>
      </c>
      <c r="J2011" s="2">
        <f t="shared" si="254"/>
        <v>89120</v>
      </c>
      <c r="K2011" s="2">
        <f t="shared" si="255"/>
        <v>89120</v>
      </c>
      <c r="L2011" s="2">
        <f t="shared" si="256"/>
        <v>89120</v>
      </c>
      <c r="M2011" s="2">
        <f t="shared" si="257"/>
        <v>89120</v>
      </c>
      <c r="N2011" s="2">
        <f t="shared" si="258"/>
        <v>89120</v>
      </c>
      <c r="O2011" s="96">
        <f t="shared" si="258"/>
        <v>89120</v>
      </c>
      <c r="P2011" s="2"/>
    </row>
    <row r="2012" spans="1:16" hidden="1" x14ac:dyDescent="0.2">
      <c r="A2012">
        <v>11031</v>
      </c>
      <c r="B2012">
        <v>1951</v>
      </c>
      <c r="C2012" s="47">
        <f t="shared" ca="1" si="252"/>
        <v>73</v>
      </c>
      <c r="D2012" s="2" t="s">
        <v>53</v>
      </c>
      <c r="E2012" s="2" t="s">
        <v>36</v>
      </c>
      <c r="F2012" s="2" t="s">
        <v>1982</v>
      </c>
      <c r="G2012" s="4" t="str">
        <f t="shared" si="259"/>
        <v>32,889.00</v>
      </c>
      <c r="H2012" s="32">
        <f t="shared" si="253"/>
        <v>32889</v>
      </c>
      <c r="I2012" s="2">
        <v>450</v>
      </c>
      <c r="J2012" s="2">
        <f t="shared" si="254"/>
        <v>32889</v>
      </c>
      <c r="K2012" s="2">
        <f t="shared" si="255"/>
        <v>32889</v>
      </c>
      <c r="L2012" s="2">
        <f t="shared" si="256"/>
        <v>32889</v>
      </c>
      <c r="M2012" s="2">
        <f t="shared" si="257"/>
        <v>32889</v>
      </c>
      <c r="N2012" s="2">
        <f t="shared" si="258"/>
        <v>32889</v>
      </c>
      <c r="O2012" s="96">
        <f t="shared" si="258"/>
        <v>32889</v>
      </c>
      <c r="P2012" s="2"/>
    </row>
    <row r="2013" spans="1:16" hidden="1" x14ac:dyDescent="0.2">
      <c r="A2013">
        <v>4990</v>
      </c>
      <c r="B2013">
        <v>1955</v>
      </c>
      <c r="C2013" s="47">
        <f t="shared" ca="1" si="252"/>
        <v>69</v>
      </c>
      <c r="D2013" s="2" t="s">
        <v>23</v>
      </c>
      <c r="E2013" s="2" t="s">
        <v>36</v>
      </c>
      <c r="F2013" s="2" t="s">
        <v>1988</v>
      </c>
      <c r="G2013" s="4" t="str">
        <f t="shared" si="259"/>
        <v>74,918.00</v>
      </c>
      <c r="H2013" s="32">
        <f t="shared" si="253"/>
        <v>74918</v>
      </c>
      <c r="I2013" s="2">
        <v>11031</v>
      </c>
      <c r="J2013" s="2">
        <f t="shared" si="254"/>
        <v>74918</v>
      </c>
      <c r="K2013" s="2">
        <f t="shared" si="255"/>
        <v>74918</v>
      </c>
      <c r="L2013" s="2">
        <f t="shared" si="256"/>
        <v>74918</v>
      </c>
      <c r="M2013" s="2">
        <f t="shared" si="257"/>
        <v>74918</v>
      </c>
      <c r="N2013" s="2">
        <f t="shared" si="258"/>
        <v>74918</v>
      </c>
      <c r="O2013" s="96">
        <f t="shared" si="258"/>
        <v>74918</v>
      </c>
      <c r="P2013" s="2"/>
    </row>
    <row r="2014" spans="1:16" hidden="1" x14ac:dyDescent="0.2">
      <c r="A2014">
        <v>221</v>
      </c>
      <c r="B2014">
        <v>1956</v>
      </c>
      <c r="C2014" s="47">
        <f t="shared" ca="1" si="252"/>
        <v>68</v>
      </c>
      <c r="D2014" s="2" t="s">
        <v>23</v>
      </c>
      <c r="E2014" s="2" t="s">
        <v>36</v>
      </c>
      <c r="F2014" s="2" t="s">
        <v>1991</v>
      </c>
      <c r="G2014" s="4" t="str">
        <f t="shared" si="259"/>
        <v>63,381.00</v>
      </c>
      <c r="H2014" s="32">
        <f t="shared" si="253"/>
        <v>63381</v>
      </c>
      <c r="I2014" s="2">
        <v>4990</v>
      </c>
      <c r="J2014" s="2">
        <f t="shared" si="254"/>
        <v>63381</v>
      </c>
      <c r="K2014" s="2">
        <f t="shared" si="255"/>
        <v>63381</v>
      </c>
      <c r="L2014" s="2">
        <f t="shared" si="256"/>
        <v>63381</v>
      </c>
      <c r="M2014" s="2">
        <f t="shared" si="257"/>
        <v>63381</v>
      </c>
      <c r="N2014" s="2">
        <f t="shared" si="258"/>
        <v>63381</v>
      </c>
      <c r="O2014" s="96">
        <f t="shared" si="258"/>
        <v>63381</v>
      </c>
      <c r="P2014" s="2"/>
    </row>
    <row r="2015" spans="1:16" hidden="1" x14ac:dyDescent="0.2">
      <c r="A2015">
        <v>4351</v>
      </c>
      <c r="B2015">
        <v>1956</v>
      </c>
      <c r="C2015" s="47">
        <f t="shared" ca="1" si="252"/>
        <v>68</v>
      </c>
      <c r="D2015" s="2" t="s">
        <v>23</v>
      </c>
      <c r="E2015" s="2" t="s">
        <v>36</v>
      </c>
      <c r="F2015" s="2" t="s">
        <v>1991</v>
      </c>
      <c r="G2015" s="4" t="str">
        <f t="shared" si="259"/>
        <v>63,381.00</v>
      </c>
      <c r="H2015" s="32">
        <f t="shared" si="253"/>
        <v>63381</v>
      </c>
      <c r="I2015" s="2">
        <v>221</v>
      </c>
      <c r="J2015" s="2">
        <f t="shared" si="254"/>
        <v>63381</v>
      </c>
      <c r="K2015" s="2">
        <f t="shared" si="255"/>
        <v>63381</v>
      </c>
      <c r="L2015" s="2">
        <f t="shared" si="256"/>
        <v>63381</v>
      </c>
      <c r="M2015" s="2">
        <f t="shared" si="257"/>
        <v>63381</v>
      </c>
      <c r="N2015" s="2">
        <f t="shared" si="258"/>
        <v>63381</v>
      </c>
      <c r="O2015" s="96">
        <f t="shared" si="258"/>
        <v>63381</v>
      </c>
      <c r="P2015" s="2"/>
    </row>
    <row r="2016" spans="1:16" hidden="1" x14ac:dyDescent="0.2">
      <c r="A2016">
        <v>1357</v>
      </c>
      <c r="B2016">
        <v>1971</v>
      </c>
      <c r="C2016" s="47">
        <f t="shared" ca="1" si="252"/>
        <v>53</v>
      </c>
      <c r="D2016" s="2" t="s">
        <v>43</v>
      </c>
      <c r="E2016" s="2" t="s">
        <v>36</v>
      </c>
      <c r="F2016" s="2" t="s">
        <v>1992</v>
      </c>
      <c r="G2016" s="4" t="str">
        <f t="shared" si="259"/>
        <v>66,664.00</v>
      </c>
      <c r="H2016" s="32">
        <f t="shared" si="253"/>
        <v>66664</v>
      </c>
      <c r="I2016" s="2">
        <v>4351</v>
      </c>
      <c r="J2016" s="2">
        <f t="shared" si="254"/>
        <v>66664</v>
      </c>
      <c r="K2016" s="2">
        <f t="shared" si="255"/>
        <v>66664</v>
      </c>
      <c r="L2016" s="2">
        <f t="shared" si="256"/>
        <v>66664</v>
      </c>
      <c r="M2016" s="2">
        <f t="shared" si="257"/>
        <v>66664</v>
      </c>
      <c r="N2016" s="2">
        <f t="shared" si="258"/>
        <v>66664</v>
      </c>
      <c r="O2016" s="96">
        <f t="shared" si="258"/>
        <v>66664</v>
      </c>
      <c r="P2016" s="2"/>
    </row>
    <row r="2017" spans="1:16" hidden="1" x14ac:dyDescent="0.2">
      <c r="A2017">
        <v>5667</v>
      </c>
      <c r="B2017">
        <v>1965</v>
      </c>
      <c r="C2017" s="47">
        <f t="shared" ca="1" si="252"/>
        <v>59</v>
      </c>
      <c r="D2017" s="2" t="s">
        <v>43</v>
      </c>
      <c r="E2017" s="2" t="s">
        <v>36</v>
      </c>
      <c r="F2017" s="2" t="s">
        <v>1992</v>
      </c>
      <c r="G2017" s="4" t="str">
        <f t="shared" si="259"/>
        <v>66,664.00</v>
      </c>
      <c r="H2017" s="32">
        <f t="shared" si="253"/>
        <v>66664</v>
      </c>
      <c r="I2017" s="2">
        <v>1357</v>
      </c>
      <c r="J2017" s="2">
        <f t="shared" si="254"/>
        <v>66664</v>
      </c>
      <c r="K2017" s="2">
        <f t="shared" si="255"/>
        <v>66664</v>
      </c>
      <c r="L2017" s="2">
        <f t="shared" si="256"/>
        <v>66664</v>
      </c>
      <c r="M2017" s="2">
        <f t="shared" si="257"/>
        <v>66664</v>
      </c>
      <c r="N2017" s="2">
        <f t="shared" si="258"/>
        <v>66664</v>
      </c>
      <c r="O2017" s="96">
        <f t="shared" si="258"/>
        <v>66664</v>
      </c>
      <c r="P2017" s="2"/>
    </row>
    <row r="2018" spans="1:16" hidden="1" x14ac:dyDescent="0.2">
      <c r="A2018">
        <v>8867</v>
      </c>
      <c r="B2018">
        <v>1989</v>
      </c>
      <c r="C2018" s="47">
        <f t="shared" ca="1" si="252"/>
        <v>35</v>
      </c>
      <c r="D2018" s="2" t="s">
        <v>23</v>
      </c>
      <c r="E2018" s="2" t="s">
        <v>36</v>
      </c>
      <c r="F2018" s="2" t="s">
        <v>1996</v>
      </c>
      <c r="G2018" s="4" t="str">
        <f t="shared" si="259"/>
        <v>54,178.00</v>
      </c>
      <c r="H2018" s="32">
        <f t="shared" si="253"/>
        <v>54178</v>
      </c>
      <c r="I2018" s="2">
        <v>5667</v>
      </c>
      <c r="J2018" s="2">
        <f t="shared" si="254"/>
        <v>54178</v>
      </c>
      <c r="K2018" s="2">
        <f t="shared" si="255"/>
        <v>54178</v>
      </c>
      <c r="L2018" s="2">
        <f t="shared" si="256"/>
        <v>54178</v>
      </c>
      <c r="M2018" s="2">
        <f t="shared" si="257"/>
        <v>54178</v>
      </c>
      <c r="N2018" s="2">
        <f t="shared" si="258"/>
        <v>54178</v>
      </c>
      <c r="O2018" s="96">
        <f t="shared" si="258"/>
        <v>54178</v>
      </c>
      <c r="P2018" s="2"/>
    </row>
    <row r="2019" spans="1:16" hidden="1" x14ac:dyDescent="0.2">
      <c r="A2019">
        <v>2747</v>
      </c>
      <c r="B2019">
        <v>1989</v>
      </c>
      <c r="C2019" s="47">
        <f t="shared" ca="1" si="252"/>
        <v>35</v>
      </c>
      <c r="D2019" s="2" t="s">
        <v>43</v>
      </c>
      <c r="E2019" s="2" t="s">
        <v>36</v>
      </c>
      <c r="F2019" s="2" t="s">
        <v>2004</v>
      </c>
      <c r="G2019" s="4" t="str">
        <f t="shared" si="259"/>
        <v>25,176.00</v>
      </c>
      <c r="H2019" s="32">
        <f t="shared" si="253"/>
        <v>25176</v>
      </c>
      <c r="I2019" s="2">
        <v>8867</v>
      </c>
      <c r="J2019" s="2">
        <f t="shared" si="254"/>
        <v>25176</v>
      </c>
      <c r="K2019" s="2">
        <f t="shared" si="255"/>
        <v>25176</v>
      </c>
      <c r="L2019" s="2">
        <f t="shared" si="256"/>
        <v>25176</v>
      </c>
      <c r="M2019" s="2">
        <f t="shared" si="257"/>
        <v>25176</v>
      </c>
      <c r="N2019" s="2">
        <f t="shared" si="258"/>
        <v>25176</v>
      </c>
      <c r="O2019" s="96">
        <f t="shared" si="258"/>
        <v>25176</v>
      </c>
      <c r="P2019" s="2"/>
    </row>
    <row r="2020" spans="1:16" hidden="1" x14ac:dyDescent="0.2">
      <c r="A2020">
        <v>7422</v>
      </c>
      <c r="B2020">
        <v>1988</v>
      </c>
      <c r="C2020" s="47">
        <f t="shared" ca="1" si="252"/>
        <v>36</v>
      </c>
      <c r="D2020" s="2" t="s">
        <v>23</v>
      </c>
      <c r="E2020" s="2" t="s">
        <v>36</v>
      </c>
      <c r="F2020" s="2" t="s">
        <v>2005</v>
      </c>
      <c r="G2020" s="4" t="str">
        <f t="shared" si="259"/>
        <v>96,876.00</v>
      </c>
      <c r="H2020" s="32">
        <f t="shared" si="253"/>
        <v>96876</v>
      </c>
      <c r="I2020" s="2">
        <v>2747</v>
      </c>
      <c r="J2020" s="2">
        <f t="shared" si="254"/>
        <v>96876</v>
      </c>
      <c r="K2020" s="2">
        <f t="shared" si="255"/>
        <v>96876</v>
      </c>
      <c r="L2020" s="2">
        <f t="shared" si="256"/>
        <v>96876</v>
      </c>
      <c r="M2020" s="2">
        <f t="shared" si="257"/>
        <v>96876</v>
      </c>
      <c r="N2020" s="2">
        <f t="shared" si="258"/>
        <v>96876</v>
      </c>
      <c r="O2020" s="96">
        <f t="shared" si="258"/>
        <v>96876</v>
      </c>
      <c r="P2020" s="2"/>
    </row>
    <row r="2021" spans="1:16" hidden="1" x14ac:dyDescent="0.2">
      <c r="A2021">
        <v>4148</v>
      </c>
      <c r="B2021">
        <v>1973</v>
      </c>
      <c r="C2021" s="47">
        <f t="shared" ca="1" si="252"/>
        <v>51</v>
      </c>
      <c r="D2021" s="2" t="s">
        <v>40</v>
      </c>
      <c r="E2021" s="2" t="s">
        <v>36</v>
      </c>
      <c r="F2021" s="2" t="s">
        <v>2015</v>
      </c>
      <c r="G2021" s="4" t="str">
        <f t="shared" si="259"/>
        <v>27,922.00</v>
      </c>
      <c r="H2021" s="32">
        <f t="shared" si="253"/>
        <v>27922</v>
      </c>
      <c r="I2021" s="2">
        <v>7422</v>
      </c>
      <c r="J2021" s="2">
        <f t="shared" si="254"/>
        <v>27922</v>
      </c>
      <c r="K2021" s="2">
        <f t="shared" si="255"/>
        <v>27922</v>
      </c>
      <c r="L2021" s="2">
        <f t="shared" si="256"/>
        <v>27922</v>
      </c>
      <c r="M2021" s="2">
        <f t="shared" si="257"/>
        <v>27922</v>
      </c>
      <c r="N2021" s="2">
        <f t="shared" si="258"/>
        <v>27922</v>
      </c>
      <c r="O2021" s="96">
        <f t="shared" si="258"/>
        <v>27922</v>
      </c>
      <c r="P2021" s="2"/>
    </row>
    <row r="2022" spans="1:16" hidden="1" x14ac:dyDescent="0.2">
      <c r="A2022">
        <v>9516</v>
      </c>
      <c r="B2022">
        <v>1972</v>
      </c>
      <c r="C2022" s="47">
        <f t="shared" ca="1" si="252"/>
        <v>52</v>
      </c>
      <c r="D2022" s="2" t="s">
        <v>53</v>
      </c>
      <c r="E2022" s="2" t="s">
        <v>36</v>
      </c>
      <c r="F2022" s="2" t="s">
        <v>2016</v>
      </c>
      <c r="G2022" s="4" t="str">
        <f t="shared" si="259"/>
        <v>45,903.00</v>
      </c>
      <c r="H2022" s="32">
        <f t="shared" si="253"/>
        <v>45903</v>
      </c>
      <c r="I2022" s="2">
        <v>4148</v>
      </c>
      <c r="J2022" s="2">
        <f t="shared" si="254"/>
        <v>45903</v>
      </c>
      <c r="K2022" s="2">
        <f t="shared" si="255"/>
        <v>45903</v>
      </c>
      <c r="L2022" s="2">
        <f t="shared" si="256"/>
        <v>45903</v>
      </c>
      <c r="M2022" s="2">
        <f t="shared" si="257"/>
        <v>45903</v>
      </c>
      <c r="N2022" s="2">
        <f t="shared" si="258"/>
        <v>45903</v>
      </c>
      <c r="O2022" s="96">
        <f t="shared" si="258"/>
        <v>45903</v>
      </c>
      <c r="P2022" s="2"/>
    </row>
    <row r="2023" spans="1:16" hidden="1" x14ac:dyDescent="0.2">
      <c r="A2023">
        <v>1291</v>
      </c>
      <c r="B2023">
        <v>1979</v>
      </c>
      <c r="C2023" s="47">
        <f t="shared" ca="1" si="252"/>
        <v>45</v>
      </c>
      <c r="D2023" s="2" t="s">
        <v>53</v>
      </c>
      <c r="E2023" s="2" t="s">
        <v>36</v>
      </c>
      <c r="F2023" s="2" t="s">
        <v>2020</v>
      </c>
      <c r="G2023" s="4" t="str">
        <f t="shared" si="259"/>
        <v>66,476.00</v>
      </c>
      <c r="H2023" s="32">
        <f t="shared" si="253"/>
        <v>66476</v>
      </c>
      <c r="I2023" s="2">
        <v>9516</v>
      </c>
      <c r="J2023" s="2">
        <f t="shared" si="254"/>
        <v>66476</v>
      </c>
      <c r="K2023" s="2">
        <f t="shared" si="255"/>
        <v>66476</v>
      </c>
      <c r="L2023" s="2">
        <f t="shared" si="256"/>
        <v>66476</v>
      </c>
      <c r="M2023" s="2">
        <f t="shared" si="257"/>
        <v>66476</v>
      </c>
      <c r="N2023" s="2">
        <f t="shared" si="258"/>
        <v>66476</v>
      </c>
      <c r="O2023" s="96">
        <f t="shared" si="258"/>
        <v>66476</v>
      </c>
      <c r="P2023" s="2"/>
    </row>
    <row r="2024" spans="1:16" hidden="1" x14ac:dyDescent="0.2">
      <c r="A2024">
        <v>1833</v>
      </c>
      <c r="B2024">
        <v>1975</v>
      </c>
      <c r="C2024" s="47">
        <f t="shared" ca="1" si="252"/>
        <v>49</v>
      </c>
      <c r="D2024" s="2" t="s">
        <v>40</v>
      </c>
      <c r="E2024" s="2" t="s">
        <v>36</v>
      </c>
      <c r="F2024" s="2" t="s">
        <v>2024</v>
      </c>
      <c r="G2024" s="4" t="str">
        <f t="shared" si="259"/>
        <v>21,840.00</v>
      </c>
      <c r="H2024" s="32">
        <f t="shared" si="253"/>
        <v>21840</v>
      </c>
      <c r="I2024" s="2">
        <v>1291</v>
      </c>
      <c r="J2024" s="2">
        <f t="shared" si="254"/>
        <v>21840</v>
      </c>
      <c r="K2024" s="2">
        <f t="shared" si="255"/>
        <v>21840</v>
      </c>
      <c r="L2024" s="2">
        <f t="shared" si="256"/>
        <v>21840</v>
      </c>
      <c r="M2024" s="2">
        <f t="shared" si="257"/>
        <v>21840</v>
      </c>
      <c r="N2024" s="2">
        <f t="shared" si="258"/>
        <v>21840</v>
      </c>
      <c r="O2024" s="96">
        <f t="shared" si="258"/>
        <v>21840</v>
      </c>
      <c r="P2024" s="2"/>
    </row>
    <row r="2025" spans="1:16" hidden="1" x14ac:dyDescent="0.2">
      <c r="A2025">
        <v>7270</v>
      </c>
      <c r="B2025">
        <v>1982</v>
      </c>
      <c r="C2025" s="47">
        <f t="shared" ca="1" si="252"/>
        <v>42</v>
      </c>
      <c r="D2025" s="2" t="s">
        <v>40</v>
      </c>
      <c r="E2025" s="2" t="s">
        <v>36</v>
      </c>
      <c r="F2025" s="2" t="s">
        <v>2031</v>
      </c>
      <c r="G2025" s="4" t="str">
        <f t="shared" si="259"/>
        <v>84,460.00</v>
      </c>
      <c r="H2025" s="32">
        <f t="shared" si="253"/>
        <v>84460</v>
      </c>
      <c r="I2025" s="2">
        <v>1833</v>
      </c>
      <c r="J2025" s="2">
        <f t="shared" si="254"/>
        <v>84460</v>
      </c>
      <c r="K2025" s="2">
        <f t="shared" si="255"/>
        <v>84460</v>
      </c>
      <c r="L2025" s="2">
        <f t="shared" si="256"/>
        <v>84460</v>
      </c>
      <c r="M2025" s="2">
        <f t="shared" si="257"/>
        <v>84460</v>
      </c>
      <c r="N2025" s="2">
        <f t="shared" si="258"/>
        <v>84460</v>
      </c>
      <c r="O2025" s="96">
        <f t="shared" si="258"/>
        <v>84460</v>
      </c>
      <c r="P2025" s="2"/>
    </row>
    <row r="2026" spans="1:16" hidden="1" x14ac:dyDescent="0.2">
      <c r="A2026">
        <v>8182</v>
      </c>
      <c r="B2026">
        <v>1985</v>
      </c>
      <c r="C2026" s="47">
        <f t="shared" ca="1" si="252"/>
        <v>39</v>
      </c>
      <c r="D2026" s="2" t="s">
        <v>43</v>
      </c>
      <c r="E2026" s="2" t="s">
        <v>36</v>
      </c>
      <c r="F2026" s="2" t="s">
        <v>2036</v>
      </c>
      <c r="G2026" s="4" t="str">
        <f t="shared" si="259"/>
        <v>38,683.00</v>
      </c>
      <c r="H2026" s="32">
        <f t="shared" si="253"/>
        <v>38683</v>
      </c>
      <c r="I2026" s="2">
        <v>7270</v>
      </c>
      <c r="J2026" s="2">
        <f t="shared" si="254"/>
        <v>38683</v>
      </c>
      <c r="K2026" s="2">
        <f t="shared" si="255"/>
        <v>38683</v>
      </c>
      <c r="L2026" s="2">
        <f t="shared" si="256"/>
        <v>38683</v>
      </c>
      <c r="M2026" s="2">
        <f t="shared" si="257"/>
        <v>38683</v>
      </c>
      <c r="N2026" s="2">
        <f t="shared" si="258"/>
        <v>38683</v>
      </c>
      <c r="O2026" s="96">
        <f t="shared" si="258"/>
        <v>38683</v>
      </c>
      <c r="P2026" s="2"/>
    </row>
    <row r="2027" spans="1:16" hidden="1" x14ac:dyDescent="0.2">
      <c r="A2027">
        <v>10394</v>
      </c>
      <c r="B2027">
        <v>1985</v>
      </c>
      <c r="C2027" s="47">
        <f t="shared" ca="1" si="252"/>
        <v>39</v>
      </c>
      <c r="D2027" s="2" t="s">
        <v>53</v>
      </c>
      <c r="E2027" s="2" t="s">
        <v>36</v>
      </c>
      <c r="F2027" s="2" t="s">
        <v>2040</v>
      </c>
      <c r="G2027" s="4" t="str">
        <f t="shared" si="259"/>
        <v>55,249.00</v>
      </c>
      <c r="H2027" s="32">
        <f t="shared" si="253"/>
        <v>55249</v>
      </c>
      <c r="I2027" s="2">
        <v>8182</v>
      </c>
      <c r="J2027" s="2">
        <f t="shared" si="254"/>
        <v>55249</v>
      </c>
      <c r="K2027" s="2">
        <f t="shared" si="255"/>
        <v>55249</v>
      </c>
      <c r="L2027" s="2">
        <f t="shared" si="256"/>
        <v>55249</v>
      </c>
      <c r="M2027" s="2">
        <f t="shared" si="257"/>
        <v>55249</v>
      </c>
      <c r="N2027" s="2">
        <f t="shared" si="258"/>
        <v>55249</v>
      </c>
      <c r="O2027" s="96">
        <f t="shared" si="258"/>
        <v>55249</v>
      </c>
      <c r="P2027" s="2"/>
    </row>
    <row r="2028" spans="1:16" hidden="1" x14ac:dyDescent="0.2">
      <c r="A2028">
        <v>1142</v>
      </c>
      <c r="B2028">
        <v>1954</v>
      </c>
      <c r="C2028" s="47">
        <f t="shared" ca="1" si="252"/>
        <v>70</v>
      </c>
      <c r="D2028" s="2" t="s">
        <v>40</v>
      </c>
      <c r="E2028" s="2" t="s">
        <v>36</v>
      </c>
      <c r="F2028" s="2" t="s">
        <v>2043</v>
      </c>
      <c r="G2028" s="4" t="str">
        <f t="shared" si="259"/>
        <v>54,132.00</v>
      </c>
      <c r="H2028" s="32">
        <f t="shared" si="253"/>
        <v>54132</v>
      </c>
      <c r="I2028" s="2">
        <v>10394</v>
      </c>
      <c r="J2028" s="2">
        <f t="shared" si="254"/>
        <v>54132</v>
      </c>
      <c r="K2028" s="2">
        <f t="shared" si="255"/>
        <v>54132</v>
      </c>
      <c r="L2028" s="2">
        <f t="shared" si="256"/>
        <v>54132</v>
      </c>
      <c r="M2028" s="2">
        <f t="shared" si="257"/>
        <v>54132</v>
      </c>
      <c r="N2028" s="2">
        <f t="shared" si="258"/>
        <v>54132</v>
      </c>
      <c r="O2028" s="96">
        <f t="shared" si="258"/>
        <v>54132</v>
      </c>
      <c r="P2028" s="2"/>
    </row>
    <row r="2029" spans="1:16" hidden="1" x14ac:dyDescent="0.2">
      <c r="A2029">
        <v>451</v>
      </c>
      <c r="B2029">
        <v>1990</v>
      </c>
      <c r="C2029" s="47">
        <f t="shared" ca="1" si="252"/>
        <v>34</v>
      </c>
      <c r="D2029" s="2" t="s">
        <v>23</v>
      </c>
      <c r="E2029" s="2" t="s">
        <v>36</v>
      </c>
      <c r="F2029" s="2" t="s">
        <v>2049</v>
      </c>
      <c r="G2029" s="4" t="str">
        <f t="shared" si="259"/>
        <v>34,350.00</v>
      </c>
      <c r="H2029" s="32">
        <f t="shared" si="253"/>
        <v>34350</v>
      </c>
      <c r="I2029" s="2">
        <v>1142</v>
      </c>
      <c r="J2029" s="2">
        <f t="shared" si="254"/>
        <v>34350</v>
      </c>
      <c r="K2029" s="2">
        <f t="shared" si="255"/>
        <v>34350</v>
      </c>
      <c r="L2029" s="2">
        <f t="shared" si="256"/>
        <v>34350</v>
      </c>
      <c r="M2029" s="2">
        <f t="shared" si="257"/>
        <v>34350</v>
      </c>
      <c r="N2029" s="2">
        <f t="shared" si="258"/>
        <v>34350</v>
      </c>
      <c r="O2029" s="96">
        <f t="shared" si="258"/>
        <v>34350</v>
      </c>
      <c r="P2029" s="2"/>
    </row>
    <row r="2030" spans="1:16" hidden="1" x14ac:dyDescent="0.2">
      <c r="A2030">
        <v>7128</v>
      </c>
      <c r="B2030">
        <v>1978</v>
      </c>
      <c r="C2030" s="47">
        <f t="shared" ca="1" si="252"/>
        <v>46</v>
      </c>
      <c r="D2030" s="2" t="s">
        <v>40</v>
      </c>
      <c r="E2030" s="2" t="s">
        <v>36</v>
      </c>
      <c r="F2030" s="2" t="s">
        <v>2057</v>
      </c>
      <c r="G2030" s="4" t="str">
        <f t="shared" si="259"/>
        <v>64,504.00</v>
      </c>
      <c r="H2030" s="32">
        <f t="shared" si="253"/>
        <v>64504</v>
      </c>
      <c r="I2030" s="2">
        <v>451</v>
      </c>
      <c r="J2030" s="2">
        <f t="shared" si="254"/>
        <v>64504</v>
      </c>
      <c r="K2030" s="2">
        <f t="shared" si="255"/>
        <v>64504</v>
      </c>
      <c r="L2030" s="2">
        <f t="shared" si="256"/>
        <v>64504</v>
      </c>
      <c r="M2030" s="2">
        <f t="shared" si="257"/>
        <v>64504</v>
      </c>
      <c r="N2030" s="2">
        <f t="shared" si="258"/>
        <v>64504</v>
      </c>
      <c r="O2030" s="96">
        <f t="shared" si="258"/>
        <v>64504</v>
      </c>
      <c r="P2030" s="2"/>
    </row>
    <row r="2031" spans="1:16" hidden="1" x14ac:dyDescent="0.2">
      <c r="A2031">
        <v>10678</v>
      </c>
      <c r="B2031">
        <v>1960</v>
      </c>
      <c r="C2031" s="47">
        <f t="shared" ca="1" si="252"/>
        <v>64</v>
      </c>
      <c r="D2031" s="2" t="s">
        <v>53</v>
      </c>
      <c r="E2031" s="2" t="s">
        <v>36</v>
      </c>
      <c r="F2031" s="2" t="s">
        <v>2062</v>
      </c>
      <c r="G2031" s="4" t="str">
        <f t="shared" si="259"/>
        <v>47,175.00</v>
      </c>
      <c r="H2031" s="32">
        <f t="shared" si="253"/>
        <v>47175</v>
      </c>
      <c r="I2031" s="2">
        <v>7128</v>
      </c>
      <c r="J2031" s="2">
        <f t="shared" si="254"/>
        <v>47175</v>
      </c>
      <c r="K2031" s="2">
        <f t="shared" si="255"/>
        <v>47175</v>
      </c>
      <c r="L2031" s="2">
        <f t="shared" si="256"/>
        <v>47175</v>
      </c>
      <c r="M2031" s="2">
        <f t="shared" si="257"/>
        <v>47175</v>
      </c>
      <c r="N2031" s="2">
        <f t="shared" si="258"/>
        <v>47175</v>
      </c>
      <c r="O2031" s="96">
        <f t="shared" si="258"/>
        <v>47175</v>
      </c>
      <c r="P2031" s="2"/>
    </row>
    <row r="2032" spans="1:16" hidden="1" x14ac:dyDescent="0.2">
      <c r="A2032">
        <v>7755</v>
      </c>
      <c r="B2032">
        <v>1955</v>
      </c>
      <c r="C2032" s="47">
        <f t="shared" ca="1" si="252"/>
        <v>69</v>
      </c>
      <c r="D2032" s="2" t="s">
        <v>40</v>
      </c>
      <c r="E2032" s="2" t="s">
        <v>36</v>
      </c>
      <c r="F2032" s="2" t="s">
        <v>2064</v>
      </c>
      <c r="G2032" s="4" t="str">
        <f t="shared" si="259"/>
        <v>56,937.00</v>
      </c>
      <c r="H2032" s="32">
        <f t="shared" si="253"/>
        <v>56937</v>
      </c>
      <c r="I2032" s="2">
        <v>10678</v>
      </c>
      <c r="J2032" s="2">
        <f t="shared" si="254"/>
        <v>56937</v>
      </c>
      <c r="K2032" s="2">
        <f t="shared" si="255"/>
        <v>56937</v>
      </c>
      <c r="L2032" s="2">
        <f t="shared" si="256"/>
        <v>56937</v>
      </c>
      <c r="M2032" s="2">
        <f t="shared" si="257"/>
        <v>56937</v>
      </c>
      <c r="N2032" s="2">
        <f t="shared" si="258"/>
        <v>56937</v>
      </c>
      <c r="O2032" s="96">
        <f t="shared" si="258"/>
        <v>56937</v>
      </c>
      <c r="P2032" s="2"/>
    </row>
    <row r="2033" spans="1:16" hidden="1" x14ac:dyDescent="0.2">
      <c r="A2033">
        <v>4754</v>
      </c>
      <c r="B2033">
        <v>1967</v>
      </c>
      <c r="C2033" s="47">
        <f t="shared" ca="1" si="252"/>
        <v>57</v>
      </c>
      <c r="D2033" s="2" t="s">
        <v>23</v>
      </c>
      <c r="E2033" s="2" t="s">
        <v>36</v>
      </c>
      <c r="F2033" s="2" t="s">
        <v>2065</v>
      </c>
      <c r="G2033" s="4" t="str">
        <f t="shared" si="259"/>
        <v>83,033.00</v>
      </c>
      <c r="H2033" s="32">
        <f t="shared" si="253"/>
        <v>83033</v>
      </c>
      <c r="I2033" s="2">
        <v>7755</v>
      </c>
      <c r="J2033" s="2">
        <f t="shared" si="254"/>
        <v>83033</v>
      </c>
      <c r="K2033" s="2">
        <f t="shared" si="255"/>
        <v>83033</v>
      </c>
      <c r="L2033" s="2">
        <f t="shared" si="256"/>
        <v>83033</v>
      </c>
      <c r="M2033" s="2">
        <f t="shared" si="257"/>
        <v>83033</v>
      </c>
      <c r="N2033" s="2">
        <f t="shared" si="258"/>
        <v>83033</v>
      </c>
      <c r="O2033" s="96">
        <f t="shared" si="258"/>
        <v>83033</v>
      </c>
      <c r="P2033" s="2"/>
    </row>
    <row r="2034" spans="1:16" hidden="1" x14ac:dyDescent="0.2">
      <c r="A2034">
        <v>20</v>
      </c>
      <c r="B2034">
        <v>1966</v>
      </c>
      <c r="C2034" s="47">
        <f t="shared" ca="1" si="252"/>
        <v>58</v>
      </c>
      <c r="D2034" s="2" t="s">
        <v>23</v>
      </c>
      <c r="E2034" s="2" t="s">
        <v>36</v>
      </c>
      <c r="F2034" s="2" t="s">
        <v>2074</v>
      </c>
      <c r="G2034" s="4" t="str">
        <f t="shared" si="259"/>
        <v>40,521.00</v>
      </c>
      <c r="H2034" s="32">
        <f t="shared" si="253"/>
        <v>40521</v>
      </c>
      <c r="I2034" s="2">
        <v>4754</v>
      </c>
      <c r="J2034" s="2">
        <f t="shared" si="254"/>
        <v>40521</v>
      </c>
      <c r="K2034" s="2">
        <f t="shared" si="255"/>
        <v>40521</v>
      </c>
      <c r="L2034" s="2">
        <f t="shared" si="256"/>
        <v>40521</v>
      </c>
      <c r="M2034" s="2">
        <f t="shared" si="257"/>
        <v>40521</v>
      </c>
      <c r="N2034" s="2">
        <f t="shared" si="258"/>
        <v>40521</v>
      </c>
      <c r="O2034" s="96">
        <f t="shared" si="258"/>
        <v>40521</v>
      </c>
      <c r="P2034" s="2"/>
    </row>
    <row r="2035" spans="1:16" hidden="1" x14ac:dyDescent="0.2">
      <c r="A2035">
        <v>2246</v>
      </c>
      <c r="B2035">
        <v>1966</v>
      </c>
      <c r="C2035" s="47">
        <f t="shared" ca="1" si="252"/>
        <v>58</v>
      </c>
      <c r="D2035" s="2" t="s">
        <v>23</v>
      </c>
      <c r="E2035" s="2" t="s">
        <v>36</v>
      </c>
      <c r="F2035" s="2" t="s">
        <v>2091</v>
      </c>
      <c r="G2035" s="4" t="str">
        <f t="shared" si="259"/>
        <v>43,482.00</v>
      </c>
      <c r="H2035" s="32">
        <f t="shared" si="253"/>
        <v>43482</v>
      </c>
      <c r="I2035" s="2">
        <v>20</v>
      </c>
      <c r="J2035" s="2">
        <f t="shared" si="254"/>
        <v>43482</v>
      </c>
      <c r="K2035" s="2">
        <f t="shared" si="255"/>
        <v>43482</v>
      </c>
      <c r="L2035" s="2">
        <f t="shared" si="256"/>
        <v>43482</v>
      </c>
      <c r="M2035" s="2">
        <f t="shared" si="257"/>
        <v>43482</v>
      </c>
      <c r="N2035" s="2">
        <f t="shared" si="258"/>
        <v>43482</v>
      </c>
      <c r="O2035" s="96">
        <f t="shared" si="258"/>
        <v>43482</v>
      </c>
      <c r="P2035" s="2"/>
    </row>
    <row r="2036" spans="1:16" hidden="1" x14ac:dyDescent="0.2">
      <c r="A2036">
        <v>10307</v>
      </c>
      <c r="B2036">
        <v>1957</v>
      </c>
      <c r="C2036" s="47">
        <f t="shared" ca="1" si="252"/>
        <v>67</v>
      </c>
      <c r="D2036" s="2" t="s">
        <v>40</v>
      </c>
      <c r="E2036" s="2" t="s">
        <v>36</v>
      </c>
      <c r="F2036" s="2" t="s">
        <v>2097</v>
      </c>
      <c r="G2036" s="4" t="str">
        <f t="shared" si="259"/>
        <v>78,642.00</v>
      </c>
      <c r="H2036" s="32">
        <f t="shared" si="253"/>
        <v>78642</v>
      </c>
      <c r="I2036" s="2">
        <v>2246</v>
      </c>
      <c r="J2036" s="2">
        <f t="shared" si="254"/>
        <v>78642</v>
      </c>
      <c r="K2036" s="2">
        <f t="shared" si="255"/>
        <v>78642</v>
      </c>
      <c r="L2036" s="2">
        <f t="shared" si="256"/>
        <v>78642</v>
      </c>
      <c r="M2036" s="2">
        <f t="shared" si="257"/>
        <v>78642</v>
      </c>
      <c r="N2036" s="2">
        <f t="shared" si="258"/>
        <v>78642</v>
      </c>
      <c r="O2036" s="96">
        <f t="shared" si="258"/>
        <v>78642</v>
      </c>
      <c r="P2036" s="2"/>
    </row>
    <row r="2037" spans="1:16" hidden="1" x14ac:dyDescent="0.2">
      <c r="A2037">
        <v>2147</v>
      </c>
      <c r="B2037">
        <v>1970</v>
      </c>
      <c r="C2037" s="47">
        <f t="shared" ca="1" si="252"/>
        <v>54</v>
      </c>
      <c r="D2037" s="2" t="s">
        <v>23</v>
      </c>
      <c r="E2037" s="2" t="s">
        <v>36</v>
      </c>
      <c r="F2037" s="2" t="s">
        <v>2099</v>
      </c>
      <c r="G2037" s="4" t="str">
        <f t="shared" si="259"/>
        <v>75,072.00</v>
      </c>
      <c r="H2037" s="32">
        <f t="shared" si="253"/>
        <v>75072</v>
      </c>
      <c r="I2037" s="2">
        <v>10307</v>
      </c>
      <c r="J2037" s="2">
        <f t="shared" si="254"/>
        <v>75072</v>
      </c>
      <c r="K2037" s="2">
        <f t="shared" si="255"/>
        <v>75072</v>
      </c>
      <c r="L2037" s="2">
        <f t="shared" si="256"/>
        <v>75072</v>
      </c>
      <c r="M2037" s="2">
        <f t="shared" si="257"/>
        <v>75072</v>
      </c>
      <c r="N2037" s="2">
        <f t="shared" si="258"/>
        <v>75072</v>
      </c>
      <c r="O2037" s="96">
        <f t="shared" si="258"/>
        <v>75072</v>
      </c>
      <c r="P2037" s="2"/>
    </row>
    <row r="2038" spans="1:16" hidden="1" x14ac:dyDescent="0.2">
      <c r="A2038">
        <v>10590</v>
      </c>
      <c r="B2038">
        <v>1957</v>
      </c>
      <c r="C2038" s="47">
        <f t="shared" ca="1" si="252"/>
        <v>67</v>
      </c>
      <c r="D2038" s="2" t="s">
        <v>23</v>
      </c>
      <c r="E2038" s="2" t="s">
        <v>36</v>
      </c>
      <c r="F2038" s="2" t="s">
        <v>2100</v>
      </c>
      <c r="G2038" s="4" t="str">
        <f t="shared" si="259"/>
        <v>56,253.00</v>
      </c>
      <c r="H2038" s="32">
        <f t="shared" si="253"/>
        <v>56253</v>
      </c>
      <c r="I2038" s="2">
        <v>2147</v>
      </c>
      <c r="J2038" s="2">
        <f t="shared" si="254"/>
        <v>56253</v>
      </c>
      <c r="K2038" s="2">
        <f t="shared" si="255"/>
        <v>56253</v>
      </c>
      <c r="L2038" s="2">
        <f t="shared" si="256"/>
        <v>56253</v>
      </c>
      <c r="M2038" s="2">
        <f t="shared" si="257"/>
        <v>56253</v>
      </c>
      <c r="N2038" s="2">
        <f t="shared" si="258"/>
        <v>56253</v>
      </c>
      <c r="O2038" s="96">
        <f t="shared" si="258"/>
        <v>56253</v>
      </c>
      <c r="P2038" s="2"/>
    </row>
    <row r="2039" spans="1:16" hidden="1" x14ac:dyDescent="0.2">
      <c r="A2039">
        <v>6565</v>
      </c>
      <c r="B2039">
        <v>1950</v>
      </c>
      <c r="C2039" s="47">
        <f t="shared" ca="1" si="252"/>
        <v>74</v>
      </c>
      <c r="D2039" s="2" t="s">
        <v>23</v>
      </c>
      <c r="E2039" s="2" t="s">
        <v>36</v>
      </c>
      <c r="F2039" s="2" t="s">
        <v>2101</v>
      </c>
      <c r="G2039" s="4" t="str">
        <f t="shared" si="259"/>
        <v>59,925.00</v>
      </c>
      <c r="H2039" s="32">
        <f t="shared" si="253"/>
        <v>59925</v>
      </c>
      <c r="I2039" s="2">
        <v>10590</v>
      </c>
      <c r="J2039" s="2">
        <f t="shared" si="254"/>
        <v>59925</v>
      </c>
      <c r="K2039" s="2">
        <f t="shared" si="255"/>
        <v>59925</v>
      </c>
      <c r="L2039" s="2">
        <f t="shared" si="256"/>
        <v>59925</v>
      </c>
      <c r="M2039" s="2">
        <f t="shared" si="257"/>
        <v>59925</v>
      </c>
      <c r="N2039" s="2">
        <f t="shared" si="258"/>
        <v>59925</v>
      </c>
      <c r="O2039" s="96">
        <f t="shared" si="258"/>
        <v>59925</v>
      </c>
      <c r="P2039" s="2"/>
    </row>
    <row r="2040" spans="1:16" hidden="1" x14ac:dyDescent="0.2">
      <c r="A2040">
        <v>6619</v>
      </c>
      <c r="B2040">
        <v>1979</v>
      </c>
      <c r="C2040" s="47">
        <f t="shared" ca="1" si="252"/>
        <v>45</v>
      </c>
      <c r="D2040" s="2" t="s">
        <v>23</v>
      </c>
      <c r="E2040" s="2" t="s">
        <v>36</v>
      </c>
      <c r="F2040" s="2" t="s">
        <v>2103</v>
      </c>
      <c r="G2040" s="4" t="str">
        <f t="shared" si="259"/>
        <v>62,807.00</v>
      </c>
      <c r="H2040" s="32">
        <f t="shared" si="253"/>
        <v>62807</v>
      </c>
      <c r="I2040" s="2">
        <v>6565</v>
      </c>
      <c r="J2040" s="2">
        <f t="shared" si="254"/>
        <v>62807</v>
      </c>
      <c r="K2040" s="2">
        <f t="shared" si="255"/>
        <v>62807</v>
      </c>
      <c r="L2040" s="2">
        <f t="shared" si="256"/>
        <v>62807</v>
      </c>
      <c r="M2040" s="2">
        <f t="shared" si="257"/>
        <v>62807</v>
      </c>
      <c r="N2040" s="2">
        <f t="shared" si="258"/>
        <v>62807</v>
      </c>
      <c r="O2040" s="96">
        <f t="shared" si="258"/>
        <v>62807</v>
      </c>
      <c r="P2040" s="2"/>
    </row>
    <row r="2041" spans="1:16" hidden="1" x14ac:dyDescent="0.2">
      <c r="A2041">
        <v>4817</v>
      </c>
      <c r="B2041">
        <v>1957</v>
      </c>
      <c r="C2041" s="47">
        <f t="shared" ca="1" si="252"/>
        <v>67</v>
      </c>
      <c r="D2041" s="2" t="s">
        <v>23</v>
      </c>
      <c r="E2041" s="2" t="s">
        <v>36</v>
      </c>
      <c r="F2041" s="2" t="s">
        <v>2103</v>
      </c>
      <c r="G2041" s="4" t="str">
        <f t="shared" si="259"/>
        <v>62,807.00</v>
      </c>
      <c r="H2041" s="32">
        <f t="shared" si="253"/>
        <v>62807</v>
      </c>
      <c r="I2041" s="2">
        <v>6619</v>
      </c>
      <c r="J2041" s="2">
        <f t="shared" si="254"/>
        <v>62807</v>
      </c>
      <c r="K2041" s="2">
        <f t="shared" si="255"/>
        <v>62807</v>
      </c>
      <c r="L2041" s="2">
        <f t="shared" si="256"/>
        <v>62807</v>
      </c>
      <c r="M2041" s="2">
        <f t="shared" si="257"/>
        <v>62807</v>
      </c>
      <c r="N2041" s="2">
        <f t="shared" si="258"/>
        <v>62807</v>
      </c>
      <c r="O2041" s="96">
        <f t="shared" si="258"/>
        <v>62807</v>
      </c>
      <c r="P2041" s="2"/>
    </row>
    <row r="2042" spans="1:16" hidden="1" x14ac:dyDescent="0.2">
      <c r="A2042">
        <v>4508</v>
      </c>
      <c r="B2042">
        <v>1953</v>
      </c>
      <c r="C2042" s="47">
        <f t="shared" ca="1" si="252"/>
        <v>71</v>
      </c>
      <c r="D2042" s="2" t="s">
        <v>53</v>
      </c>
      <c r="E2042" s="2" t="s">
        <v>36</v>
      </c>
      <c r="F2042" s="2" t="s">
        <v>2105</v>
      </c>
      <c r="G2042" s="4" t="str">
        <f t="shared" si="259"/>
        <v>46,106.00</v>
      </c>
      <c r="H2042" s="32">
        <f t="shared" si="253"/>
        <v>46106</v>
      </c>
      <c r="I2042" s="2">
        <v>4817</v>
      </c>
      <c r="J2042" s="2">
        <f t="shared" si="254"/>
        <v>46106</v>
      </c>
      <c r="K2042" s="2">
        <f t="shared" si="255"/>
        <v>46106</v>
      </c>
      <c r="L2042" s="2">
        <f t="shared" si="256"/>
        <v>46106</v>
      </c>
      <c r="M2042" s="2">
        <f t="shared" si="257"/>
        <v>46106</v>
      </c>
      <c r="N2042" s="2">
        <f t="shared" si="258"/>
        <v>46106</v>
      </c>
      <c r="O2042" s="96">
        <f t="shared" si="258"/>
        <v>46106</v>
      </c>
      <c r="P2042" s="2"/>
    </row>
    <row r="2043" spans="1:16" hidden="1" x14ac:dyDescent="0.2">
      <c r="A2043">
        <v>4843</v>
      </c>
      <c r="B2043">
        <v>1953</v>
      </c>
      <c r="C2043" s="47">
        <f t="shared" ca="1" si="252"/>
        <v>71</v>
      </c>
      <c r="D2043" s="2" t="s">
        <v>23</v>
      </c>
      <c r="E2043" s="2" t="s">
        <v>36</v>
      </c>
      <c r="F2043" s="2" t="s">
        <v>2108</v>
      </c>
      <c r="G2043" s="4" t="str">
        <f t="shared" si="259"/>
        <v>26,091.00</v>
      </c>
      <c r="H2043" s="32">
        <f t="shared" si="253"/>
        <v>26091</v>
      </c>
      <c r="I2043" s="2">
        <v>4508</v>
      </c>
      <c r="J2043" s="2">
        <f t="shared" si="254"/>
        <v>26091</v>
      </c>
      <c r="K2043" s="2">
        <f t="shared" si="255"/>
        <v>26091</v>
      </c>
      <c r="L2043" s="2">
        <f t="shared" si="256"/>
        <v>26091</v>
      </c>
      <c r="M2043" s="2">
        <f t="shared" si="257"/>
        <v>26091</v>
      </c>
      <c r="N2043" s="2">
        <f t="shared" si="258"/>
        <v>26091</v>
      </c>
      <c r="O2043" s="96">
        <f t="shared" si="258"/>
        <v>26091</v>
      </c>
      <c r="P2043" s="2"/>
    </row>
    <row r="2044" spans="1:16" hidden="1" x14ac:dyDescent="0.2">
      <c r="A2044">
        <v>9197</v>
      </c>
      <c r="B2044">
        <v>1954</v>
      </c>
      <c r="C2044" s="47">
        <f t="shared" ca="1" si="252"/>
        <v>70</v>
      </c>
      <c r="D2044" s="2" t="s">
        <v>23</v>
      </c>
      <c r="E2044" s="2" t="s">
        <v>36</v>
      </c>
      <c r="F2044" s="2" t="s">
        <v>2108</v>
      </c>
      <c r="G2044" s="4" t="str">
        <f t="shared" si="259"/>
        <v>26,091.00</v>
      </c>
      <c r="H2044" s="32">
        <f t="shared" si="253"/>
        <v>26091</v>
      </c>
      <c r="I2044" s="2">
        <v>4843</v>
      </c>
      <c r="J2044" s="2">
        <f t="shared" si="254"/>
        <v>26091</v>
      </c>
      <c r="K2044" s="2">
        <f t="shared" si="255"/>
        <v>26091</v>
      </c>
      <c r="L2044" s="2">
        <f t="shared" si="256"/>
        <v>26091</v>
      </c>
      <c r="M2044" s="2">
        <f t="shared" si="257"/>
        <v>26091</v>
      </c>
      <c r="N2044" s="2">
        <f t="shared" si="258"/>
        <v>26091</v>
      </c>
      <c r="O2044" s="96">
        <f t="shared" si="258"/>
        <v>26091</v>
      </c>
      <c r="P2044" s="2"/>
    </row>
    <row r="2045" spans="1:16" hidden="1" x14ac:dyDescent="0.2">
      <c r="A2045">
        <v>6237</v>
      </c>
      <c r="B2045">
        <v>1967</v>
      </c>
      <c r="C2045" s="47">
        <f t="shared" ca="1" si="252"/>
        <v>57</v>
      </c>
      <c r="D2045" s="2" t="s">
        <v>23</v>
      </c>
      <c r="E2045" s="2" t="s">
        <v>36</v>
      </c>
      <c r="F2045" s="2" t="s">
        <v>2110</v>
      </c>
      <c r="G2045" s="4" t="str">
        <f t="shared" si="259"/>
        <v>38,232.00</v>
      </c>
      <c r="H2045" s="32">
        <f t="shared" si="253"/>
        <v>38232</v>
      </c>
      <c r="I2045" s="2">
        <v>9197</v>
      </c>
      <c r="J2045" s="2">
        <f t="shared" si="254"/>
        <v>38232</v>
      </c>
      <c r="K2045" s="2">
        <f t="shared" si="255"/>
        <v>38232</v>
      </c>
      <c r="L2045" s="2">
        <f t="shared" si="256"/>
        <v>38232</v>
      </c>
      <c r="M2045" s="2">
        <f t="shared" si="257"/>
        <v>38232</v>
      </c>
      <c r="N2045" s="2">
        <f t="shared" si="258"/>
        <v>38232</v>
      </c>
      <c r="O2045" s="96">
        <f t="shared" si="258"/>
        <v>38232</v>
      </c>
      <c r="P2045" s="2"/>
    </row>
    <row r="2046" spans="1:16" hidden="1" x14ac:dyDescent="0.2">
      <c r="A2046">
        <v>6515</v>
      </c>
      <c r="B2046">
        <v>1978</v>
      </c>
      <c r="C2046" s="47">
        <f t="shared" ca="1" si="252"/>
        <v>46</v>
      </c>
      <c r="D2046" s="2" t="s">
        <v>23</v>
      </c>
      <c r="E2046" s="2" t="s">
        <v>36</v>
      </c>
      <c r="F2046" s="2" t="s">
        <v>2114</v>
      </c>
      <c r="G2046" s="4" t="str">
        <f t="shared" si="259"/>
        <v>38,946.00</v>
      </c>
      <c r="H2046" s="32">
        <f t="shared" si="253"/>
        <v>38946</v>
      </c>
      <c r="I2046" s="2">
        <v>6237</v>
      </c>
      <c r="J2046" s="2">
        <f t="shared" si="254"/>
        <v>38946</v>
      </c>
      <c r="K2046" s="2">
        <f t="shared" si="255"/>
        <v>38946</v>
      </c>
      <c r="L2046" s="2">
        <f t="shared" si="256"/>
        <v>38946</v>
      </c>
      <c r="M2046" s="2">
        <f t="shared" si="257"/>
        <v>38946</v>
      </c>
      <c r="N2046" s="2">
        <f t="shared" si="258"/>
        <v>38946</v>
      </c>
      <c r="O2046" s="96">
        <f t="shared" si="258"/>
        <v>38946</v>
      </c>
      <c r="P2046" s="2"/>
    </row>
    <row r="2047" spans="1:16" hidden="1" x14ac:dyDescent="0.2">
      <c r="A2047">
        <v>5954</v>
      </c>
      <c r="B2047">
        <v>1973</v>
      </c>
      <c r="C2047" s="47">
        <f t="shared" ca="1" si="252"/>
        <v>51</v>
      </c>
      <c r="D2047" s="2" t="s">
        <v>23</v>
      </c>
      <c r="E2047" s="2" t="s">
        <v>36</v>
      </c>
      <c r="F2047" s="2" t="s">
        <v>2114</v>
      </c>
      <c r="G2047" s="4" t="str">
        <f t="shared" si="259"/>
        <v>38,946.00</v>
      </c>
      <c r="H2047" s="32">
        <f t="shared" si="253"/>
        <v>38946</v>
      </c>
      <c r="I2047" s="2">
        <v>6515</v>
      </c>
      <c r="J2047" s="2">
        <f t="shared" si="254"/>
        <v>38946</v>
      </c>
      <c r="K2047" s="2">
        <f t="shared" si="255"/>
        <v>38946</v>
      </c>
      <c r="L2047" s="2">
        <f t="shared" si="256"/>
        <v>38946</v>
      </c>
      <c r="M2047" s="2">
        <f t="shared" si="257"/>
        <v>38946</v>
      </c>
      <c r="N2047" s="2">
        <f t="shared" si="258"/>
        <v>38946</v>
      </c>
      <c r="O2047" s="96">
        <f t="shared" si="258"/>
        <v>38946</v>
      </c>
      <c r="P2047" s="2"/>
    </row>
    <row r="2048" spans="1:16" hidden="1" x14ac:dyDescent="0.2">
      <c r="A2048">
        <v>7938</v>
      </c>
      <c r="B2048">
        <v>1959</v>
      </c>
      <c r="C2048" s="47">
        <f t="shared" ca="1" si="252"/>
        <v>65</v>
      </c>
      <c r="D2048" s="2" t="s">
        <v>23</v>
      </c>
      <c r="E2048" s="2" t="s">
        <v>36</v>
      </c>
      <c r="F2048" s="2" t="s">
        <v>2117</v>
      </c>
      <c r="G2048" s="4" t="str">
        <f t="shared" si="259"/>
        <v>67,605.00</v>
      </c>
      <c r="H2048" s="32">
        <f t="shared" si="253"/>
        <v>67605</v>
      </c>
      <c r="I2048" s="2">
        <v>5954</v>
      </c>
      <c r="J2048" s="2">
        <f t="shared" si="254"/>
        <v>67605</v>
      </c>
      <c r="K2048" s="2">
        <f t="shared" si="255"/>
        <v>67605</v>
      </c>
      <c r="L2048" s="2">
        <f t="shared" si="256"/>
        <v>67605</v>
      </c>
      <c r="M2048" s="2">
        <f t="shared" si="257"/>
        <v>67605</v>
      </c>
      <c r="N2048" s="2">
        <f t="shared" si="258"/>
        <v>67605</v>
      </c>
      <c r="O2048" s="96">
        <f t="shared" si="258"/>
        <v>67605</v>
      </c>
      <c r="P2048" s="2"/>
    </row>
    <row r="2049" spans="1:16" hidden="1" x14ac:dyDescent="0.2">
      <c r="A2049">
        <v>961</v>
      </c>
      <c r="B2049">
        <v>1973</v>
      </c>
      <c r="C2049" s="47">
        <f t="shared" ca="1" si="252"/>
        <v>51</v>
      </c>
      <c r="D2049" s="2" t="s">
        <v>23</v>
      </c>
      <c r="E2049" s="2" t="s">
        <v>36</v>
      </c>
      <c r="F2049" s="2" t="s">
        <v>2122</v>
      </c>
      <c r="G2049" s="4" t="str">
        <f t="shared" si="259"/>
        <v>51,369.00</v>
      </c>
      <c r="H2049" s="32">
        <f t="shared" si="253"/>
        <v>51369</v>
      </c>
      <c r="I2049" s="2">
        <v>7938</v>
      </c>
      <c r="J2049" s="2">
        <f t="shared" si="254"/>
        <v>51369</v>
      </c>
      <c r="K2049" s="2">
        <f t="shared" si="255"/>
        <v>51369</v>
      </c>
      <c r="L2049" s="2">
        <f t="shared" si="256"/>
        <v>51369</v>
      </c>
      <c r="M2049" s="2">
        <f t="shared" si="257"/>
        <v>51369</v>
      </c>
      <c r="N2049" s="2">
        <f t="shared" si="258"/>
        <v>51369</v>
      </c>
      <c r="O2049" s="96">
        <f t="shared" si="258"/>
        <v>51369</v>
      </c>
      <c r="P2049" s="2"/>
    </row>
    <row r="2050" spans="1:16" hidden="1" x14ac:dyDescent="0.2">
      <c r="A2050">
        <v>1764</v>
      </c>
      <c r="B2050">
        <v>1976</v>
      </c>
      <c r="C2050" s="47">
        <f t="shared" ca="1" si="252"/>
        <v>48</v>
      </c>
      <c r="D2050" s="2" t="s">
        <v>23</v>
      </c>
      <c r="E2050" s="2" t="s">
        <v>36</v>
      </c>
      <c r="F2050" s="2" t="s">
        <v>2122</v>
      </c>
      <c r="G2050" s="4" t="str">
        <f t="shared" si="259"/>
        <v>51,369.00</v>
      </c>
      <c r="H2050" s="32">
        <f t="shared" si="253"/>
        <v>51369</v>
      </c>
      <c r="I2050" s="2">
        <v>961</v>
      </c>
      <c r="J2050" s="2">
        <f t="shared" si="254"/>
        <v>51369</v>
      </c>
      <c r="K2050" s="2">
        <f t="shared" si="255"/>
        <v>51369</v>
      </c>
      <c r="L2050" s="2">
        <f t="shared" si="256"/>
        <v>51369</v>
      </c>
      <c r="M2050" s="2">
        <f t="shared" si="257"/>
        <v>51369</v>
      </c>
      <c r="N2050" s="2">
        <f t="shared" si="258"/>
        <v>51369</v>
      </c>
      <c r="O2050" s="96">
        <f t="shared" si="258"/>
        <v>51369</v>
      </c>
      <c r="P2050" s="2"/>
    </row>
    <row r="2051" spans="1:16" hidden="1" x14ac:dyDescent="0.2">
      <c r="A2051">
        <v>1916</v>
      </c>
      <c r="B2051">
        <v>1955</v>
      </c>
      <c r="C2051" s="47">
        <f t="shared" ca="1" si="252"/>
        <v>69</v>
      </c>
      <c r="D2051" s="2" t="s">
        <v>43</v>
      </c>
      <c r="E2051" s="2" t="s">
        <v>36</v>
      </c>
      <c r="F2051" s="2" t="s">
        <v>2125</v>
      </c>
      <c r="G2051" s="4" t="str">
        <f t="shared" si="259"/>
        <v>52,513.00</v>
      </c>
      <c r="H2051" s="32">
        <f t="shared" si="253"/>
        <v>52513</v>
      </c>
      <c r="I2051" s="2">
        <v>1764</v>
      </c>
      <c r="J2051" s="2">
        <f t="shared" si="254"/>
        <v>52513</v>
      </c>
      <c r="K2051" s="2">
        <f t="shared" si="255"/>
        <v>52513</v>
      </c>
      <c r="L2051" s="2">
        <f t="shared" si="256"/>
        <v>52513</v>
      </c>
      <c r="M2051" s="2">
        <f t="shared" si="257"/>
        <v>52513</v>
      </c>
      <c r="N2051" s="2">
        <f t="shared" si="258"/>
        <v>52513</v>
      </c>
      <c r="O2051" s="96">
        <f t="shared" si="258"/>
        <v>52513</v>
      </c>
      <c r="P2051" s="2"/>
    </row>
    <row r="2052" spans="1:16" hidden="1" x14ac:dyDescent="0.2">
      <c r="A2052">
        <v>6941</v>
      </c>
      <c r="B2052">
        <v>1972</v>
      </c>
      <c r="C2052" s="47">
        <f t="shared" ref="C2052:C2115" ca="1" si="260">(YEAR(NOW())-B2052)</f>
        <v>52</v>
      </c>
      <c r="D2052" s="2" t="s">
        <v>23</v>
      </c>
      <c r="E2052" s="2" t="s">
        <v>36</v>
      </c>
      <c r="F2052" s="2" t="s">
        <v>2127</v>
      </c>
      <c r="G2052" s="4" t="str">
        <f t="shared" si="259"/>
        <v>76,081.00</v>
      </c>
      <c r="H2052" s="32">
        <f t="shared" ref="H2052:H2115" si="261">VALUE(G2052)</f>
        <v>76081</v>
      </c>
      <c r="I2052" s="2">
        <v>1916</v>
      </c>
      <c r="J2052" s="2">
        <f t="shared" ref="J2052:J2115" si="262">IF(AND($D2052="Basic",$H2052&lt;10000),$V$29,$H2052)</f>
        <v>76081</v>
      </c>
      <c r="K2052" s="2">
        <f t="shared" ref="K2052:K2115" si="263">IF(AND($D2052="Graduation",J2052&lt;10000),$V$30,J2052)</f>
        <v>76081</v>
      </c>
      <c r="L2052" s="2">
        <f t="shared" ref="L2052:L2115" si="264">IF(AND($D2052="2n Cycle",K2052&lt;10000),$V$31,K2052)</f>
        <v>76081</v>
      </c>
      <c r="M2052" s="2">
        <f t="shared" ref="M2052:M2115" si="265">IF(AND($D2052="Master",L2052&lt;10000),$V$32,L2052)</f>
        <v>76081</v>
      </c>
      <c r="N2052" s="2">
        <f t="shared" ref="N2052:O2115" si="266">IF(AND($D2052="PhD",M2052&lt;10000),$V$33,M2052)</f>
        <v>76081</v>
      </c>
      <c r="O2052" s="96">
        <f t="shared" si="266"/>
        <v>76081</v>
      </c>
      <c r="P2052" s="2"/>
    </row>
    <row r="2053" spans="1:16" hidden="1" x14ac:dyDescent="0.2">
      <c r="A2053">
        <v>5562</v>
      </c>
      <c r="B2053">
        <v>1975</v>
      </c>
      <c r="C2053" s="47">
        <f t="shared" ca="1" si="260"/>
        <v>49</v>
      </c>
      <c r="D2053" s="2" t="s">
        <v>23</v>
      </c>
      <c r="E2053" s="2" t="s">
        <v>36</v>
      </c>
      <c r="F2053" s="2" t="s">
        <v>2127</v>
      </c>
      <c r="G2053" s="4" t="str">
        <f t="shared" ref="G2053:G2116" si="267">REPLACE(F2053,1,1,"")</f>
        <v>76,081.00</v>
      </c>
      <c r="H2053" s="32">
        <f t="shared" si="261"/>
        <v>76081</v>
      </c>
      <c r="I2053" s="2">
        <v>6941</v>
      </c>
      <c r="J2053" s="2">
        <f t="shared" si="262"/>
        <v>76081</v>
      </c>
      <c r="K2053" s="2">
        <f t="shared" si="263"/>
        <v>76081</v>
      </c>
      <c r="L2053" s="2">
        <f t="shared" si="264"/>
        <v>76081</v>
      </c>
      <c r="M2053" s="2">
        <f t="shared" si="265"/>
        <v>76081</v>
      </c>
      <c r="N2053" s="2">
        <f t="shared" si="266"/>
        <v>76081</v>
      </c>
      <c r="O2053" s="96">
        <f t="shared" si="266"/>
        <v>76081</v>
      </c>
      <c r="P2053" s="2"/>
    </row>
    <row r="2054" spans="1:16" hidden="1" x14ac:dyDescent="0.2">
      <c r="A2054">
        <v>1517</v>
      </c>
      <c r="B2054">
        <v>1970</v>
      </c>
      <c r="C2054" s="47">
        <f t="shared" ca="1" si="260"/>
        <v>54</v>
      </c>
      <c r="D2054" s="2" t="s">
        <v>40</v>
      </c>
      <c r="E2054" s="2" t="s">
        <v>36</v>
      </c>
      <c r="F2054" s="2" t="s">
        <v>2129</v>
      </c>
      <c r="G2054" s="4" t="str">
        <f t="shared" si="267"/>
        <v>55,012.00</v>
      </c>
      <c r="H2054" s="32">
        <f t="shared" si="261"/>
        <v>55012</v>
      </c>
      <c r="I2054" s="2">
        <v>5562</v>
      </c>
      <c r="J2054" s="2">
        <f t="shared" si="262"/>
        <v>55012</v>
      </c>
      <c r="K2054" s="2">
        <f t="shared" si="263"/>
        <v>55012</v>
      </c>
      <c r="L2054" s="2">
        <f t="shared" si="264"/>
        <v>55012</v>
      </c>
      <c r="M2054" s="2">
        <f t="shared" si="265"/>
        <v>55012</v>
      </c>
      <c r="N2054" s="2">
        <f t="shared" si="266"/>
        <v>55012</v>
      </c>
      <c r="O2054" s="96">
        <f t="shared" si="266"/>
        <v>55012</v>
      </c>
      <c r="P2054" s="2"/>
    </row>
    <row r="2055" spans="1:16" hidden="1" x14ac:dyDescent="0.2">
      <c r="A2055">
        <v>7286</v>
      </c>
      <c r="B2055">
        <v>1969</v>
      </c>
      <c r="C2055" s="47">
        <f t="shared" ca="1" si="260"/>
        <v>55</v>
      </c>
      <c r="D2055" s="2" t="s">
        <v>53</v>
      </c>
      <c r="E2055" s="2" t="s">
        <v>36</v>
      </c>
      <c r="F2055" s="2" t="s">
        <v>2134</v>
      </c>
      <c r="G2055" s="4" t="str">
        <f t="shared" si="267"/>
        <v>73,450.00</v>
      </c>
      <c r="H2055" s="32">
        <f t="shared" si="261"/>
        <v>73450</v>
      </c>
      <c r="I2055" s="2">
        <v>1517</v>
      </c>
      <c r="J2055" s="2">
        <f t="shared" si="262"/>
        <v>73450</v>
      </c>
      <c r="K2055" s="2">
        <f t="shared" si="263"/>
        <v>73450</v>
      </c>
      <c r="L2055" s="2">
        <f t="shared" si="264"/>
        <v>73450</v>
      </c>
      <c r="M2055" s="2">
        <f t="shared" si="265"/>
        <v>73450</v>
      </c>
      <c r="N2055" s="2">
        <f t="shared" si="266"/>
        <v>73450</v>
      </c>
      <c r="O2055" s="96">
        <f t="shared" si="266"/>
        <v>73450</v>
      </c>
      <c r="P2055" s="2"/>
    </row>
    <row r="2056" spans="1:16" hidden="1" x14ac:dyDescent="0.2">
      <c r="A2056">
        <v>4687</v>
      </c>
      <c r="B2056">
        <v>1959</v>
      </c>
      <c r="C2056" s="47">
        <f t="shared" ca="1" si="260"/>
        <v>65</v>
      </c>
      <c r="D2056" s="2" t="s">
        <v>43</v>
      </c>
      <c r="E2056" s="2" t="s">
        <v>36</v>
      </c>
      <c r="F2056" s="2" t="s">
        <v>2137</v>
      </c>
      <c r="G2056" s="4" t="str">
        <f t="shared" si="267"/>
        <v>30,753.00</v>
      </c>
      <c r="H2056" s="32">
        <f t="shared" si="261"/>
        <v>30753</v>
      </c>
      <c r="I2056" s="2">
        <v>7286</v>
      </c>
      <c r="J2056" s="2">
        <f t="shared" si="262"/>
        <v>30753</v>
      </c>
      <c r="K2056" s="2">
        <f t="shared" si="263"/>
        <v>30753</v>
      </c>
      <c r="L2056" s="2">
        <f t="shared" si="264"/>
        <v>30753</v>
      </c>
      <c r="M2056" s="2">
        <f t="shared" si="265"/>
        <v>30753</v>
      </c>
      <c r="N2056" s="2">
        <f t="shared" si="266"/>
        <v>30753</v>
      </c>
      <c r="O2056" s="96">
        <f t="shared" si="266"/>
        <v>30753</v>
      </c>
      <c r="P2056" s="2"/>
    </row>
    <row r="2057" spans="1:16" hidden="1" x14ac:dyDescent="0.2">
      <c r="A2057">
        <v>5631</v>
      </c>
      <c r="B2057">
        <v>1992</v>
      </c>
      <c r="C2057" s="47">
        <f t="shared" ca="1" si="260"/>
        <v>32</v>
      </c>
      <c r="D2057" s="2" t="s">
        <v>53</v>
      </c>
      <c r="E2057" s="2" t="s">
        <v>36</v>
      </c>
      <c r="F2057" s="2" t="s">
        <v>2138</v>
      </c>
      <c r="G2057" s="4" t="str">
        <f t="shared" si="267"/>
        <v>54,603.00</v>
      </c>
      <c r="H2057" s="32">
        <f t="shared" si="261"/>
        <v>54603</v>
      </c>
      <c r="I2057" s="2">
        <v>4687</v>
      </c>
      <c r="J2057" s="2">
        <f t="shared" si="262"/>
        <v>54603</v>
      </c>
      <c r="K2057" s="2">
        <f t="shared" si="263"/>
        <v>54603</v>
      </c>
      <c r="L2057" s="2">
        <f t="shared" si="264"/>
        <v>54603</v>
      </c>
      <c r="M2057" s="2">
        <f t="shared" si="265"/>
        <v>54603</v>
      </c>
      <c r="N2057" s="2">
        <f t="shared" si="266"/>
        <v>54603</v>
      </c>
      <c r="O2057" s="96">
        <f t="shared" si="266"/>
        <v>54603</v>
      </c>
      <c r="P2057" s="2"/>
    </row>
    <row r="2058" spans="1:16" hidden="1" x14ac:dyDescent="0.2">
      <c r="A2058">
        <v>1951</v>
      </c>
      <c r="B2058">
        <v>1982</v>
      </c>
      <c r="C2058" s="47">
        <f t="shared" ca="1" si="260"/>
        <v>42</v>
      </c>
      <c r="D2058" s="2" t="s">
        <v>23</v>
      </c>
      <c r="E2058" s="2" t="s">
        <v>36</v>
      </c>
      <c r="F2058" s="2" t="s">
        <v>2139</v>
      </c>
      <c r="G2058" s="4" t="str">
        <f t="shared" si="267"/>
        <v>22,280.00</v>
      </c>
      <c r="H2058" s="32">
        <f t="shared" si="261"/>
        <v>22280</v>
      </c>
      <c r="I2058" s="2">
        <v>5631</v>
      </c>
      <c r="J2058" s="2">
        <f t="shared" si="262"/>
        <v>22280</v>
      </c>
      <c r="K2058" s="2">
        <f t="shared" si="263"/>
        <v>22280</v>
      </c>
      <c r="L2058" s="2">
        <f t="shared" si="264"/>
        <v>22280</v>
      </c>
      <c r="M2058" s="2">
        <f t="shared" si="265"/>
        <v>22280</v>
      </c>
      <c r="N2058" s="2">
        <f t="shared" si="266"/>
        <v>22280</v>
      </c>
      <c r="O2058" s="96">
        <f t="shared" si="266"/>
        <v>22280</v>
      </c>
      <c r="P2058" s="2"/>
    </row>
    <row r="2059" spans="1:16" hidden="1" x14ac:dyDescent="0.2">
      <c r="A2059">
        <v>123</v>
      </c>
      <c r="B2059">
        <v>1952</v>
      </c>
      <c r="C2059" s="47">
        <f t="shared" ca="1" si="260"/>
        <v>72</v>
      </c>
      <c r="D2059" s="2" t="s">
        <v>53</v>
      </c>
      <c r="E2059" s="2" t="s">
        <v>36</v>
      </c>
      <c r="F2059" s="2" t="s">
        <v>2140</v>
      </c>
      <c r="G2059" s="4" t="str">
        <f t="shared" si="267"/>
        <v>59,385.00</v>
      </c>
      <c r="H2059" s="32">
        <f t="shared" si="261"/>
        <v>59385</v>
      </c>
      <c r="I2059" s="2">
        <v>1951</v>
      </c>
      <c r="J2059" s="2">
        <f t="shared" si="262"/>
        <v>59385</v>
      </c>
      <c r="K2059" s="2">
        <f t="shared" si="263"/>
        <v>59385</v>
      </c>
      <c r="L2059" s="2">
        <f t="shared" si="264"/>
        <v>59385</v>
      </c>
      <c r="M2059" s="2">
        <f t="shared" si="265"/>
        <v>59385</v>
      </c>
      <c r="N2059" s="2">
        <f t="shared" si="266"/>
        <v>59385</v>
      </c>
      <c r="O2059" s="96">
        <f t="shared" si="266"/>
        <v>59385</v>
      </c>
      <c r="P2059" s="2"/>
    </row>
    <row r="2060" spans="1:16" hidden="1" x14ac:dyDescent="0.2">
      <c r="A2060">
        <v>9451</v>
      </c>
      <c r="B2060">
        <v>1966</v>
      </c>
      <c r="C2060" s="47">
        <f t="shared" ca="1" si="260"/>
        <v>58</v>
      </c>
      <c r="D2060" s="2" t="s">
        <v>53</v>
      </c>
      <c r="E2060" s="2" t="s">
        <v>36</v>
      </c>
      <c r="F2060" s="2" t="s">
        <v>2142</v>
      </c>
      <c r="G2060" s="4" t="str">
        <f t="shared" si="267"/>
        <v>80,573.00</v>
      </c>
      <c r="H2060" s="32">
        <f t="shared" si="261"/>
        <v>80573</v>
      </c>
      <c r="I2060" s="2">
        <v>123</v>
      </c>
      <c r="J2060" s="2">
        <f t="shared" si="262"/>
        <v>80573</v>
      </c>
      <c r="K2060" s="2">
        <f t="shared" si="263"/>
        <v>80573</v>
      </c>
      <c r="L2060" s="2">
        <f t="shared" si="264"/>
        <v>80573</v>
      </c>
      <c r="M2060" s="2">
        <f t="shared" si="265"/>
        <v>80573</v>
      </c>
      <c r="N2060" s="2">
        <f t="shared" si="266"/>
        <v>80573</v>
      </c>
      <c r="O2060" s="96">
        <f t="shared" si="266"/>
        <v>80573</v>
      </c>
      <c r="P2060" s="2"/>
    </row>
    <row r="2061" spans="1:16" hidden="1" x14ac:dyDescent="0.2">
      <c r="A2061">
        <v>7396</v>
      </c>
      <c r="B2061">
        <v>1967</v>
      </c>
      <c r="C2061" s="47">
        <f t="shared" ca="1" si="260"/>
        <v>57</v>
      </c>
      <c r="D2061" s="2" t="s">
        <v>53</v>
      </c>
      <c r="E2061" s="2" t="s">
        <v>36</v>
      </c>
      <c r="F2061" s="2" t="s">
        <v>2142</v>
      </c>
      <c r="G2061" s="4" t="str">
        <f t="shared" si="267"/>
        <v>80,573.00</v>
      </c>
      <c r="H2061" s="32">
        <f t="shared" si="261"/>
        <v>80573</v>
      </c>
      <c r="I2061" s="2">
        <v>9451</v>
      </c>
      <c r="J2061" s="2">
        <f t="shared" si="262"/>
        <v>80573</v>
      </c>
      <c r="K2061" s="2">
        <f t="shared" si="263"/>
        <v>80573</v>
      </c>
      <c r="L2061" s="2">
        <f t="shared" si="264"/>
        <v>80573</v>
      </c>
      <c r="M2061" s="2">
        <f t="shared" si="265"/>
        <v>80573</v>
      </c>
      <c r="N2061" s="2">
        <f t="shared" si="266"/>
        <v>80573</v>
      </c>
      <c r="O2061" s="96">
        <f t="shared" si="266"/>
        <v>80573</v>
      </c>
      <c r="P2061" s="2"/>
    </row>
    <row r="2062" spans="1:16" hidden="1" x14ac:dyDescent="0.2">
      <c r="A2062">
        <v>3298</v>
      </c>
      <c r="B2062">
        <v>1957</v>
      </c>
      <c r="C2062" s="47">
        <f t="shared" ca="1" si="260"/>
        <v>67</v>
      </c>
      <c r="D2062" s="2" t="s">
        <v>53</v>
      </c>
      <c r="E2062" s="2" t="s">
        <v>36</v>
      </c>
      <c r="F2062" s="2" t="s">
        <v>2146</v>
      </c>
      <c r="G2062" s="4" t="str">
        <f t="shared" si="267"/>
        <v>28,839.00</v>
      </c>
      <c r="H2062" s="32">
        <f t="shared" si="261"/>
        <v>28839</v>
      </c>
      <c r="I2062" s="2">
        <v>7396</v>
      </c>
      <c r="J2062" s="2">
        <f t="shared" si="262"/>
        <v>28839</v>
      </c>
      <c r="K2062" s="2">
        <f t="shared" si="263"/>
        <v>28839</v>
      </c>
      <c r="L2062" s="2">
        <f t="shared" si="264"/>
        <v>28839</v>
      </c>
      <c r="M2062" s="2">
        <f t="shared" si="265"/>
        <v>28839</v>
      </c>
      <c r="N2062" s="2">
        <f t="shared" si="266"/>
        <v>28839</v>
      </c>
      <c r="O2062" s="96">
        <f t="shared" si="266"/>
        <v>28839</v>
      </c>
      <c r="P2062" s="2"/>
    </row>
    <row r="2063" spans="1:16" hidden="1" x14ac:dyDescent="0.2">
      <c r="A2063">
        <v>6730</v>
      </c>
      <c r="B2063">
        <v>1955</v>
      </c>
      <c r="C2063" s="47">
        <f t="shared" ca="1" si="260"/>
        <v>69</v>
      </c>
      <c r="D2063" s="2" t="s">
        <v>53</v>
      </c>
      <c r="E2063" s="2" t="s">
        <v>36</v>
      </c>
      <c r="F2063" s="2" t="s">
        <v>2151</v>
      </c>
      <c r="G2063" s="4" t="str">
        <f t="shared" si="267"/>
        <v>73,113.00</v>
      </c>
      <c r="H2063" s="32">
        <f t="shared" si="261"/>
        <v>73113</v>
      </c>
      <c r="I2063" s="2">
        <v>3298</v>
      </c>
      <c r="J2063" s="2">
        <f t="shared" si="262"/>
        <v>73113</v>
      </c>
      <c r="K2063" s="2">
        <f t="shared" si="263"/>
        <v>73113</v>
      </c>
      <c r="L2063" s="2">
        <f t="shared" si="264"/>
        <v>73113</v>
      </c>
      <c r="M2063" s="2">
        <f t="shared" si="265"/>
        <v>73113</v>
      </c>
      <c r="N2063" s="2">
        <f t="shared" si="266"/>
        <v>73113</v>
      </c>
      <c r="O2063" s="96">
        <f t="shared" si="266"/>
        <v>73113</v>
      </c>
      <c r="P2063" s="2"/>
    </row>
    <row r="2064" spans="1:16" hidden="1" x14ac:dyDescent="0.2">
      <c r="A2064">
        <v>9916</v>
      </c>
      <c r="B2064">
        <v>1955</v>
      </c>
      <c r="C2064" s="47">
        <f t="shared" ca="1" si="260"/>
        <v>69</v>
      </c>
      <c r="D2064" s="2" t="s">
        <v>40</v>
      </c>
      <c r="E2064" s="2" t="s">
        <v>36</v>
      </c>
      <c r="F2064" s="2" t="s">
        <v>2153</v>
      </c>
      <c r="G2064" s="4" t="str">
        <f t="shared" si="267"/>
        <v>66,313.00</v>
      </c>
      <c r="H2064" s="32">
        <f t="shared" si="261"/>
        <v>66313</v>
      </c>
      <c r="I2064" s="2">
        <v>6730</v>
      </c>
      <c r="J2064" s="2">
        <f t="shared" si="262"/>
        <v>66313</v>
      </c>
      <c r="K2064" s="2">
        <f t="shared" si="263"/>
        <v>66313</v>
      </c>
      <c r="L2064" s="2">
        <f t="shared" si="264"/>
        <v>66313</v>
      </c>
      <c r="M2064" s="2">
        <f t="shared" si="265"/>
        <v>66313</v>
      </c>
      <c r="N2064" s="2">
        <f t="shared" si="266"/>
        <v>66313</v>
      </c>
      <c r="O2064" s="96">
        <f t="shared" si="266"/>
        <v>66313</v>
      </c>
      <c r="P2064" s="2"/>
    </row>
    <row r="2065" spans="1:16" hidden="1" x14ac:dyDescent="0.2">
      <c r="A2065">
        <v>2227</v>
      </c>
      <c r="B2065">
        <v>1959</v>
      </c>
      <c r="C2065" s="47">
        <f t="shared" ca="1" si="260"/>
        <v>65</v>
      </c>
      <c r="D2065" s="2" t="s">
        <v>53</v>
      </c>
      <c r="E2065" s="2" t="s">
        <v>36</v>
      </c>
      <c r="F2065" s="2" t="s">
        <v>2154</v>
      </c>
      <c r="G2065" s="4" t="str">
        <f t="shared" si="267"/>
        <v>68,148.00</v>
      </c>
      <c r="H2065" s="32">
        <f t="shared" si="261"/>
        <v>68148</v>
      </c>
      <c r="I2065" s="2">
        <v>9916</v>
      </c>
      <c r="J2065" s="2">
        <f t="shared" si="262"/>
        <v>68148</v>
      </c>
      <c r="K2065" s="2">
        <f t="shared" si="263"/>
        <v>68148</v>
      </c>
      <c r="L2065" s="2">
        <f t="shared" si="264"/>
        <v>68148</v>
      </c>
      <c r="M2065" s="2">
        <f t="shared" si="265"/>
        <v>68148</v>
      </c>
      <c r="N2065" s="2">
        <f t="shared" si="266"/>
        <v>68148</v>
      </c>
      <c r="O2065" s="96">
        <f t="shared" si="266"/>
        <v>68148</v>
      </c>
      <c r="P2065" s="2"/>
    </row>
    <row r="2066" spans="1:16" hidden="1" x14ac:dyDescent="0.2">
      <c r="A2066">
        <v>946</v>
      </c>
      <c r="B2066">
        <v>1959</v>
      </c>
      <c r="C2066" s="47">
        <f t="shared" ca="1" si="260"/>
        <v>65</v>
      </c>
      <c r="D2066" s="2" t="s">
        <v>40</v>
      </c>
      <c r="E2066" s="2" t="s">
        <v>36</v>
      </c>
      <c r="F2066" s="2" t="s">
        <v>2156</v>
      </c>
      <c r="G2066" s="4" t="str">
        <f t="shared" si="267"/>
        <v>38,197.00</v>
      </c>
      <c r="H2066" s="32">
        <f t="shared" si="261"/>
        <v>38197</v>
      </c>
      <c r="I2066" s="2">
        <v>2227</v>
      </c>
      <c r="J2066" s="2">
        <f t="shared" si="262"/>
        <v>38197</v>
      </c>
      <c r="K2066" s="2">
        <f t="shared" si="263"/>
        <v>38197</v>
      </c>
      <c r="L2066" s="2">
        <f t="shared" si="264"/>
        <v>38197</v>
      </c>
      <c r="M2066" s="2">
        <f t="shared" si="265"/>
        <v>38197</v>
      </c>
      <c r="N2066" s="2">
        <f t="shared" si="266"/>
        <v>38197</v>
      </c>
      <c r="O2066" s="96">
        <f t="shared" si="266"/>
        <v>38197</v>
      </c>
      <c r="P2066" s="2"/>
    </row>
    <row r="2067" spans="1:16" hidden="1" x14ac:dyDescent="0.2">
      <c r="A2067">
        <v>3745</v>
      </c>
      <c r="B2067">
        <v>1989</v>
      </c>
      <c r="C2067" s="47">
        <f t="shared" ca="1" si="260"/>
        <v>35</v>
      </c>
      <c r="D2067" s="2" t="s">
        <v>23</v>
      </c>
      <c r="E2067" s="2" t="s">
        <v>36</v>
      </c>
      <c r="F2067" s="2" t="s">
        <v>2158</v>
      </c>
      <c r="G2067" s="4" t="str">
        <f t="shared" si="267"/>
        <v>13,672.00</v>
      </c>
      <c r="H2067" s="32">
        <f t="shared" si="261"/>
        <v>13672</v>
      </c>
      <c r="I2067" s="2">
        <v>946</v>
      </c>
      <c r="J2067" s="2">
        <f t="shared" si="262"/>
        <v>13672</v>
      </c>
      <c r="K2067" s="2">
        <f t="shared" si="263"/>
        <v>13672</v>
      </c>
      <c r="L2067" s="2">
        <f t="shared" si="264"/>
        <v>13672</v>
      </c>
      <c r="M2067" s="2">
        <f t="shared" si="265"/>
        <v>13672</v>
      </c>
      <c r="N2067" s="2">
        <f t="shared" si="266"/>
        <v>13672</v>
      </c>
      <c r="O2067" s="96">
        <f t="shared" si="266"/>
        <v>13672</v>
      </c>
      <c r="P2067" s="2"/>
    </row>
    <row r="2068" spans="1:16" hidden="1" x14ac:dyDescent="0.2">
      <c r="A2068">
        <v>4094</v>
      </c>
      <c r="B2068">
        <v>1962</v>
      </c>
      <c r="C2068" s="47">
        <f t="shared" ca="1" si="260"/>
        <v>62</v>
      </c>
      <c r="D2068" s="2" t="s">
        <v>23</v>
      </c>
      <c r="E2068" s="2" t="s">
        <v>36</v>
      </c>
      <c r="F2068" s="2" t="s">
        <v>2159</v>
      </c>
      <c r="G2068" s="4" t="str">
        <f t="shared" si="267"/>
        <v>41,452.00</v>
      </c>
      <c r="H2068" s="32">
        <f t="shared" si="261"/>
        <v>41452</v>
      </c>
      <c r="I2068" s="2">
        <v>3745</v>
      </c>
      <c r="J2068" s="2">
        <f t="shared" si="262"/>
        <v>41452</v>
      </c>
      <c r="K2068" s="2">
        <f t="shared" si="263"/>
        <v>41452</v>
      </c>
      <c r="L2068" s="2">
        <f t="shared" si="264"/>
        <v>41452</v>
      </c>
      <c r="M2068" s="2">
        <f t="shared" si="265"/>
        <v>41452</v>
      </c>
      <c r="N2068" s="2">
        <f t="shared" si="266"/>
        <v>41452</v>
      </c>
      <c r="O2068" s="96">
        <f t="shared" si="266"/>
        <v>41452</v>
      </c>
      <c r="P2068" s="2"/>
    </row>
    <row r="2069" spans="1:16" hidden="1" x14ac:dyDescent="0.2">
      <c r="A2069">
        <v>8588</v>
      </c>
      <c r="B2069">
        <v>1962</v>
      </c>
      <c r="C2069" s="47">
        <f t="shared" ca="1" si="260"/>
        <v>62</v>
      </c>
      <c r="D2069" s="2" t="s">
        <v>53</v>
      </c>
      <c r="E2069" s="2" t="s">
        <v>36</v>
      </c>
      <c r="F2069" s="2" t="s">
        <v>2165</v>
      </c>
      <c r="G2069" s="4" t="str">
        <f t="shared" si="267"/>
        <v>88,420.00</v>
      </c>
      <c r="H2069" s="32">
        <f t="shared" si="261"/>
        <v>88420</v>
      </c>
      <c r="I2069" s="2">
        <v>4094</v>
      </c>
      <c r="J2069" s="2">
        <f t="shared" si="262"/>
        <v>88420</v>
      </c>
      <c r="K2069" s="2">
        <f t="shared" si="263"/>
        <v>88420</v>
      </c>
      <c r="L2069" s="2">
        <f t="shared" si="264"/>
        <v>88420</v>
      </c>
      <c r="M2069" s="2">
        <f t="shared" si="265"/>
        <v>88420</v>
      </c>
      <c r="N2069" s="2">
        <f t="shared" si="266"/>
        <v>88420</v>
      </c>
      <c r="O2069" s="96">
        <f t="shared" si="266"/>
        <v>88420</v>
      </c>
      <c r="P2069" s="2"/>
    </row>
    <row r="2070" spans="1:16" hidden="1" x14ac:dyDescent="0.2">
      <c r="A2070">
        <v>3916</v>
      </c>
      <c r="B2070">
        <v>1972</v>
      </c>
      <c r="C2070" s="47">
        <f t="shared" ca="1" si="260"/>
        <v>52</v>
      </c>
      <c r="D2070" s="2" t="s">
        <v>23</v>
      </c>
      <c r="E2070" s="2" t="s">
        <v>36</v>
      </c>
      <c r="F2070" s="2" t="s">
        <v>2167</v>
      </c>
      <c r="G2070" s="4" t="str">
        <f t="shared" si="267"/>
        <v>61,278.00</v>
      </c>
      <c r="H2070" s="32">
        <f t="shared" si="261"/>
        <v>61278</v>
      </c>
      <c r="I2070" s="2">
        <v>8588</v>
      </c>
      <c r="J2070" s="2">
        <f t="shared" si="262"/>
        <v>61278</v>
      </c>
      <c r="K2070" s="2">
        <f t="shared" si="263"/>
        <v>61278</v>
      </c>
      <c r="L2070" s="2">
        <f t="shared" si="264"/>
        <v>61278</v>
      </c>
      <c r="M2070" s="2">
        <f t="shared" si="265"/>
        <v>61278</v>
      </c>
      <c r="N2070" s="2">
        <f t="shared" si="266"/>
        <v>61278</v>
      </c>
      <c r="O2070" s="96">
        <f t="shared" si="266"/>
        <v>61278</v>
      </c>
      <c r="P2070" s="2"/>
    </row>
    <row r="2071" spans="1:16" hidden="1" x14ac:dyDescent="0.2">
      <c r="A2071">
        <v>9135</v>
      </c>
      <c r="B2071">
        <v>1951</v>
      </c>
      <c r="C2071" s="47">
        <f t="shared" ca="1" si="260"/>
        <v>73</v>
      </c>
      <c r="D2071" s="2" t="s">
        <v>23</v>
      </c>
      <c r="E2071" s="2" t="s">
        <v>36</v>
      </c>
      <c r="F2071" s="2" t="s">
        <v>2170</v>
      </c>
      <c r="G2071" s="4" t="str">
        <f t="shared" si="267"/>
        <v>65,777.00</v>
      </c>
      <c r="H2071" s="32">
        <f t="shared" si="261"/>
        <v>65777</v>
      </c>
      <c r="I2071" s="2">
        <v>3916</v>
      </c>
      <c r="J2071" s="2">
        <f t="shared" si="262"/>
        <v>65777</v>
      </c>
      <c r="K2071" s="2">
        <f t="shared" si="263"/>
        <v>65777</v>
      </c>
      <c r="L2071" s="2">
        <f t="shared" si="264"/>
        <v>65777</v>
      </c>
      <c r="M2071" s="2">
        <f t="shared" si="265"/>
        <v>65777</v>
      </c>
      <c r="N2071" s="2">
        <f t="shared" si="266"/>
        <v>65777</v>
      </c>
      <c r="O2071" s="96">
        <f t="shared" si="266"/>
        <v>65777</v>
      </c>
      <c r="P2071" s="2"/>
    </row>
    <row r="2072" spans="1:16" hidden="1" x14ac:dyDescent="0.2">
      <c r="A2072">
        <v>1755</v>
      </c>
      <c r="B2072">
        <v>1989</v>
      </c>
      <c r="C2072" s="47">
        <f t="shared" ca="1" si="260"/>
        <v>35</v>
      </c>
      <c r="D2072" s="2" t="s">
        <v>23</v>
      </c>
      <c r="E2072" s="2" t="s">
        <v>36</v>
      </c>
      <c r="F2072" s="2" t="s">
        <v>2174</v>
      </c>
      <c r="G2072" s="4" t="str">
        <f t="shared" si="267"/>
        <v>54,753.00</v>
      </c>
      <c r="H2072" s="32">
        <f t="shared" si="261"/>
        <v>54753</v>
      </c>
      <c r="I2072" s="2">
        <v>9135</v>
      </c>
      <c r="J2072" s="2">
        <f t="shared" si="262"/>
        <v>54753</v>
      </c>
      <c r="K2072" s="2">
        <f t="shared" si="263"/>
        <v>54753</v>
      </c>
      <c r="L2072" s="2">
        <f t="shared" si="264"/>
        <v>54753</v>
      </c>
      <c r="M2072" s="2">
        <f t="shared" si="265"/>
        <v>54753</v>
      </c>
      <c r="N2072" s="2">
        <f t="shared" si="266"/>
        <v>54753</v>
      </c>
      <c r="O2072" s="96">
        <f t="shared" si="266"/>
        <v>54753</v>
      </c>
      <c r="P2072" s="2"/>
    </row>
    <row r="2073" spans="1:16" hidden="1" x14ac:dyDescent="0.2">
      <c r="A2073">
        <v>2875</v>
      </c>
      <c r="B2073">
        <v>1979</v>
      </c>
      <c r="C2073" s="47">
        <f t="shared" ca="1" si="260"/>
        <v>45</v>
      </c>
      <c r="D2073" s="2" t="s">
        <v>40</v>
      </c>
      <c r="E2073" s="2" t="s">
        <v>36</v>
      </c>
      <c r="F2073" s="2" t="s">
        <v>2175</v>
      </c>
      <c r="G2073" s="4" t="str">
        <f t="shared" si="267"/>
        <v>28,440.00</v>
      </c>
      <c r="H2073" s="32">
        <f t="shared" si="261"/>
        <v>28440</v>
      </c>
      <c r="I2073" s="2">
        <v>1755</v>
      </c>
      <c r="J2073" s="2">
        <f t="shared" si="262"/>
        <v>28440</v>
      </c>
      <c r="K2073" s="2">
        <f t="shared" si="263"/>
        <v>28440</v>
      </c>
      <c r="L2073" s="2">
        <f t="shared" si="264"/>
        <v>28440</v>
      </c>
      <c r="M2073" s="2">
        <f t="shared" si="265"/>
        <v>28440</v>
      </c>
      <c r="N2073" s="2">
        <f t="shared" si="266"/>
        <v>28440</v>
      </c>
      <c r="O2073" s="96">
        <f t="shared" si="266"/>
        <v>28440</v>
      </c>
      <c r="P2073" s="2"/>
    </row>
    <row r="2074" spans="1:16" hidden="1" x14ac:dyDescent="0.2">
      <c r="A2074">
        <v>2008</v>
      </c>
      <c r="B2074">
        <v>1979</v>
      </c>
      <c r="C2074" s="47">
        <f t="shared" ca="1" si="260"/>
        <v>45</v>
      </c>
      <c r="D2074" s="2" t="s">
        <v>43</v>
      </c>
      <c r="E2074" s="2" t="s">
        <v>36</v>
      </c>
      <c r="F2074" s="2" t="s">
        <v>2181</v>
      </c>
      <c r="G2074" s="4" t="str">
        <f t="shared" si="267"/>
        <v>71,488.00</v>
      </c>
      <c r="H2074" s="32">
        <f t="shared" si="261"/>
        <v>71488</v>
      </c>
      <c r="I2074" s="2">
        <v>2875</v>
      </c>
      <c r="J2074" s="2">
        <f t="shared" si="262"/>
        <v>71488</v>
      </c>
      <c r="K2074" s="2">
        <f t="shared" si="263"/>
        <v>71488</v>
      </c>
      <c r="L2074" s="2">
        <f t="shared" si="264"/>
        <v>71488</v>
      </c>
      <c r="M2074" s="2">
        <f t="shared" si="265"/>
        <v>71488</v>
      </c>
      <c r="N2074" s="2">
        <f t="shared" si="266"/>
        <v>71488</v>
      </c>
      <c r="O2074" s="96">
        <f t="shared" si="266"/>
        <v>71488</v>
      </c>
      <c r="P2074" s="2"/>
    </row>
    <row r="2075" spans="1:16" hidden="1" x14ac:dyDescent="0.2">
      <c r="A2075">
        <v>10925</v>
      </c>
      <c r="B2075">
        <v>1984</v>
      </c>
      <c r="C2075" s="47">
        <f t="shared" ca="1" si="260"/>
        <v>40</v>
      </c>
      <c r="D2075" s="2" t="s">
        <v>23</v>
      </c>
      <c r="E2075" s="2" t="s">
        <v>36</v>
      </c>
      <c r="F2075" s="2" t="s">
        <v>1972</v>
      </c>
      <c r="G2075" s="4" t="str">
        <f t="shared" si="267"/>
        <v>75,702.00</v>
      </c>
      <c r="H2075" s="32">
        <f t="shared" si="261"/>
        <v>75702</v>
      </c>
      <c r="I2075" s="2">
        <v>2008</v>
      </c>
      <c r="J2075" s="2">
        <f t="shared" si="262"/>
        <v>75702</v>
      </c>
      <c r="K2075" s="2">
        <f t="shared" si="263"/>
        <v>75702</v>
      </c>
      <c r="L2075" s="2">
        <f t="shared" si="264"/>
        <v>75702</v>
      </c>
      <c r="M2075" s="2">
        <f t="shared" si="265"/>
        <v>75702</v>
      </c>
      <c r="N2075" s="2">
        <f t="shared" si="266"/>
        <v>75702</v>
      </c>
      <c r="O2075" s="96">
        <f t="shared" si="266"/>
        <v>75702</v>
      </c>
      <c r="P2075" s="2"/>
    </row>
    <row r="2076" spans="1:16" hidden="1" x14ac:dyDescent="0.2">
      <c r="A2076">
        <v>1604</v>
      </c>
      <c r="B2076">
        <v>1961</v>
      </c>
      <c r="C2076" s="47">
        <f t="shared" ca="1" si="260"/>
        <v>63</v>
      </c>
      <c r="D2076" s="2" t="s">
        <v>23</v>
      </c>
      <c r="E2076" s="2" t="s">
        <v>36</v>
      </c>
      <c r="F2076" s="2" t="s">
        <v>2188</v>
      </c>
      <c r="G2076" s="4" t="str">
        <f t="shared" si="267"/>
        <v>50,127.00</v>
      </c>
      <c r="H2076" s="32">
        <f t="shared" si="261"/>
        <v>50127</v>
      </c>
      <c r="I2076" s="2">
        <v>10925</v>
      </c>
      <c r="J2076" s="2">
        <f t="shared" si="262"/>
        <v>50127</v>
      </c>
      <c r="K2076" s="2">
        <f t="shared" si="263"/>
        <v>50127</v>
      </c>
      <c r="L2076" s="2">
        <f t="shared" si="264"/>
        <v>50127</v>
      </c>
      <c r="M2076" s="2">
        <f t="shared" si="265"/>
        <v>50127</v>
      </c>
      <c r="N2076" s="2">
        <f t="shared" si="266"/>
        <v>50127</v>
      </c>
      <c r="O2076" s="96">
        <f t="shared" si="266"/>
        <v>50127</v>
      </c>
      <c r="P2076" s="2"/>
    </row>
    <row r="2077" spans="1:16" hidden="1" x14ac:dyDescent="0.2">
      <c r="A2077">
        <v>5389</v>
      </c>
      <c r="B2077">
        <v>1965</v>
      </c>
      <c r="C2077" s="47">
        <f t="shared" ca="1" si="260"/>
        <v>59</v>
      </c>
      <c r="D2077" s="2" t="s">
        <v>23</v>
      </c>
      <c r="E2077" s="2" t="s">
        <v>36</v>
      </c>
      <c r="F2077" s="2" t="s">
        <v>2189</v>
      </c>
      <c r="G2077" s="4" t="str">
        <f t="shared" si="267"/>
        <v>29,604.00</v>
      </c>
      <c r="H2077" s="32">
        <f t="shared" si="261"/>
        <v>29604</v>
      </c>
      <c r="I2077" s="2">
        <v>1604</v>
      </c>
      <c r="J2077" s="2">
        <f t="shared" si="262"/>
        <v>29604</v>
      </c>
      <c r="K2077" s="2">
        <f t="shared" si="263"/>
        <v>29604</v>
      </c>
      <c r="L2077" s="2">
        <f t="shared" si="264"/>
        <v>29604</v>
      </c>
      <c r="M2077" s="2">
        <f t="shared" si="265"/>
        <v>29604</v>
      </c>
      <c r="N2077" s="2">
        <f t="shared" si="266"/>
        <v>29604</v>
      </c>
      <c r="O2077" s="96">
        <f t="shared" si="266"/>
        <v>29604</v>
      </c>
      <c r="P2077" s="2"/>
    </row>
    <row r="2078" spans="1:16" hidden="1" x14ac:dyDescent="0.2">
      <c r="A2078">
        <v>2878</v>
      </c>
      <c r="B2078">
        <v>1948</v>
      </c>
      <c r="C2078" s="47">
        <f t="shared" ca="1" si="260"/>
        <v>76</v>
      </c>
      <c r="D2078" s="2" t="s">
        <v>53</v>
      </c>
      <c r="E2078" s="2" t="s">
        <v>36</v>
      </c>
      <c r="F2078" s="2" t="s">
        <v>2199</v>
      </c>
      <c r="G2078" s="4" t="str">
        <f t="shared" si="267"/>
        <v>50,898.00</v>
      </c>
      <c r="H2078" s="32">
        <f t="shared" si="261"/>
        <v>50898</v>
      </c>
      <c r="I2078" s="2">
        <v>5389</v>
      </c>
      <c r="J2078" s="2">
        <f t="shared" si="262"/>
        <v>50898</v>
      </c>
      <c r="K2078" s="2">
        <f t="shared" si="263"/>
        <v>50898</v>
      </c>
      <c r="L2078" s="2">
        <f t="shared" si="264"/>
        <v>50898</v>
      </c>
      <c r="M2078" s="2">
        <f t="shared" si="265"/>
        <v>50898</v>
      </c>
      <c r="N2078" s="2">
        <f t="shared" si="266"/>
        <v>50898</v>
      </c>
      <c r="O2078" s="96">
        <f t="shared" si="266"/>
        <v>50898</v>
      </c>
      <c r="P2078" s="2"/>
    </row>
    <row r="2079" spans="1:16" hidden="1" x14ac:dyDescent="0.2">
      <c r="A2079">
        <v>4440</v>
      </c>
      <c r="B2079">
        <v>1965</v>
      </c>
      <c r="C2079" s="47">
        <f t="shared" ca="1" si="260"/>
        <v>59</v>
      </c>
      <c r="D2079" s="2" t="s">
        <v>53</v>
      </c>
      <c r="E2079" s="2" t="s">
        <v>36</v>
      </c>
      <c r="F2079" s="2" t="s">
        <v>2201</v>
      </c>
      <c r="G2079" s="4" t="str">
        <f t="shared" si="267"/>
        <v>14,661.00</v>
      </c>
      <c r="H2079" s="32">
        <f t="shared" si="261"/>
        <v>14661</v>
      </c>
      <c r="I2079" s="2">
        <v>2878</v>
      </c>
      <c r="J2079" s="2">
        <f t="shared" si="262"/>
        <v>14661</v>
      </c>
      <c r="K2079" s="2">
        <f t="shared" si="263"/>
        <v>14661</v>
      </c>
      <c r="L2079" s="2">
        <f t="shared" si="264"/>
        <v>14661</v>
      </c>
      <c r="M2079" s="2">
        <f t="shared" si="265"/>
        <v>14661</v>
      </c>
      <c r="N2079" s="2">
        <f t="shared" si="266"/>
        <v>14661</v>
      </c>
      <c r="O2079" s="96">
        <f t="shared" si="266"/>
        <v>14661</v>
      </c>
      <c r="P2079" s="2"/>
    </row>
    <row r="2080" spans="1:16" hidden="1" x14ac:dyDescent="0.2">
      <c r="A2080">
        <v>1324</v>
      </c>
      <c r="B2080">
        <v>1989</v>
      </c>
      <c r="C2080" s="47">
        <f t="shared" ca="1" si="260"/>
        <v>35</v>
      </c>
      <c r="D2080" s="2" t="s">
        <v>23</v>
      </c>
      <c r="E2080" s="2" t="s">
        <v>36</v>
      </c>
      <c r="F2080" s="2" t="s">
        <v>2202</v>
      </c>
      <c r="G2080" s="4" t="str">
        <f t="shared" si="267"/>
        <v>36,807.00</v>
      </c>
      <c r="H2080" s="32">
        <f t="shared" si="261"/>
        <v>36807</v>
      </c>
      <c r="I2080" s="2">
        <v>4440</v>
      </c>
      <c r="J2080" s="2">
        <f t="shared" si="262"/>
        <v>36807</v>
      </c>
      <c r="K2080" s="2">
        <f t="shared" si="263"/>
        <v>36807</v>
      </c>
      <c r="L2080" s="2">
        <f t="shared" si="264"/>
        <v>36807</v>
      </c>
      <c r="M2080" s="2">
        <f t="shared" si="265"/>
        <v>36807</v>
      </c>
      <c r="N2080" s="2">
        <f t="shared" si="266"/>
        <v>36807</v>
      </c>
      <c r="O2080" s="96">
        <f t="shared" si="266"/>
        <v>36807</v>
      </c>
      <c r="P2080" s="2"/>
    </row>
    <row r="2081" spans="1:16" hidden="1" x14ac:dyDescent="0.2">
      <c r="A2081">
        <v>6262</v>
      </c>
      <c r="B2081">
        <v>1963</v>
      </c>
      <c r="C2081" s="47">
        <f t="shared" ca="1" si="260"/>
        <v>61</v>
      </c>
      <c r="D2081" s="2" t="s">
        <v>43</v>
      </c>
      <c r="E2081" s="2" t="s">
        <v>36</v>
      </c>
      <c r="F2081" s="2" t="s">
        <v>2204</v>
      </c>
      <c r="G2081" s="4" t="str">
        <f t="shared" si="267"/>
        <v>46,772.00</v>
      </c>
      <c r="H2081" s="32">
        <f t="shared" si="261"/>
        <v>46772</v>
      </c>
      <c r="I2081" s="2">
        <v>1324</v>
      </c>
      <c r="J2081" s="2">
        <f t="shared" si="262"/>
        <v>46772</v>
      </c>
      <c r="K2081" s="2">
        <f t="shared" si="263"/>
        <v>46772</v>
      </c>
      <c r="L2081" s="2">
        <f t="shared" si="264"/>
        <v>46772</v>
      </c>
      <c r="M2081" s="2">
        <f t="shared" si="265"/>
        <v>46772</v>
      </c>
      <c r="N2081" s="2">
        <f t="shared" si="266"/>
        <v>46772</v>
      </c>
      <c r="O2081" s="96">
        <f t="shared" si="266"/>
        <v>46772</v>
      </c>
      <c r="P2081" s="2"/>
    </row>
    <row r="2082" spans="1:16" hidden="1" x14ac:dyDescent="0.2">
      <c r="A2082">
        <v>3628</v>
      </c>
      <c r="B2082">
        <v>1988</v>
      </c>
      <c r="C2082" s="47">
        <f t="shared" ca="1" si="260"/>
        <v>36</v>
      </c>
      <c r="D2082" s="2" t="s">
        <v>40</v>
      </c>
      <c r="E2082" s="2" t="s">
        <v>36</v>
      </c>
      <c r="F2082" s="2" t="s">
        <v>2205</v>
      </c>
      <c r="G2082" s="4" t="str">
        <f t="shared" si="267"/>
        <v>81,574.00</v>
      </c>
      <c r="H2082" s="32">
        <f t="shared" si="261"/>
        <v>81574</v>
      </c>
      <c r="I2082" s="2">
        <v>6262</v>
      </c>
      <c r="J2082" s="2">
        <f t="shared" si="262"/>
        <v>81574</v>
      </c>
      <c r="K2082" s="2">
        <f t="shared" si="263"/>
        <v>81574</v>
      </c>
      <c r="L2082" s="2">
        <f t="shared" si="264"/>
        <v>81574</v>
      </c>
      <c r="M2082" s="2">
        <f t="shared" si="265"/>
        <v>81574</v>
      </c>
      <c r="N2082" s="2">
        <f t="shared" si="266"/>
        <v>81574</v>
      </c>
      <c r="O2082" s="96">
        <f t="shared" si="266"/>
        <v>81574</v>
      </c>
      <c r="P2082" s="2"/>
    </row>
    <row r="2083" spans="1:16" hidden="1" x14ac:dyDescent="0.2">
      <c r="A2083">
        <v>3641</v>
      </c>
      <c r="B2083">
        <v>1977</v>
      </c>
      <c r="C2083" s="47">
        <f t="shared" ca="1" si="260"/>
        <v>47</v>
      </c>
      <c r="D2083" s="2" t="s">
        <v>40</v>
      </c>
      <c r="E2083" s="2" t="s">
        <v>36</v>
      </c>
      <c r="F2083" s="2" t="s">
        <v>2209</v>
      </c>
      <c r="G2083" s="4" t="str">
        <f t="shared" si="267"/>
        <v>83,443.00</v>
      </c>
      <c r="H2083" s="32">
        <f t="shared" si="261"/>
        <v>83443</v>
      </c>
      <c r="I2083" s="2">
        <v>3628</v>
      </c>
      <c r="J2083" s="2">
        <f t="shared" si="262"/>
        <v>83443</v>
      </c>
      <c r="K2083" s="2">
        <f t="shared" si="263"/>
        <v>83443</v>
      </c>
      <c r="L2083" s="2">
        <f t="shared" si="264"/>
        <v>83443</v>
      </c>
      <c r="M2083" s="2">
        <f t="shared" si="265"/>
        <v>83443</v>
      </c>
      <c r="N2083" s="2">
        <f t="shared" si="266"/>
        <v>83443</v>
      </c>
      <c r="O2083" s="96">
        <f t="shared" si="266"/>
        <v>83443</v>
      </c>
      <c r="P2083" s="2"/>
    </row>
    <row r="2084" spans="1:16" hidden="1" x14ac:dyDescent="0.2">
      <c r="A2084">
        <v>322</v>
      </c>
      <c r="B2084">
        <v>1979</v>
      </c>
      <c r="C2084" s="47">
        <f t="shared" ca="1" si="260"/>
        <v>45</v>
      </c>
      <c r="D2084" s="2" t="s">
        <v>43</v>
      </c>
      <c r="E2084" s="2" t="s">
        <v>36</v>
      </c>
      <c r="F2084" s="2" t="s">
        <v>2210</v>
      </c>
      <c r="G2084" s="4" t="str">
        <f t="shared" si="267"/>
        <v>50,523.00</v>
      </c>
      <c r="H2084" s="32">
        <f t="shared" si="261"/>
        <v>50523</v>
      </c>
      <c r="I2084" s="2">
        <v>3641</v>
      </c>
      <c r="J2084" s="2">
        <f t="shared" si="262"/>
        <v>50523</v>
      </c>
      <c r="K2084" s="2">
        <f t="shared" si="263"/>
        <v>50523</v>
      </c>
      <c r="L2084" s="2">
        <f t="shared" si="264"/>
        <v>50523</v>
      </c>
      <c r="M2084" s="2">
        <f t="shared" si="265"/>
        <v>50523</v>
      </c>
      <c r="N2084" s="2">
        <f t="shared" si="266"/>
        <v>50523</v>
      </c>
      <c r="O2084" s="96">
        <f t="shared" si="266"/>
        <v>50523</v>
      </c>
      <c r="P2084" s="2"/>
    </row>
    <row r="2085" spans="1:16" hidden="1" x14ac:dyDescent="0.2">
      <c r="A2085">
        <v>175</v>
      </c>
      <c r="B2085">
        <v>1987</v>
      </c>
      <c r="C2085" s="47">
        <f t="shared" ca="1" si="260"/>
        <v>37</v>
      </c>
      <c r="D2085" s="2" t="s">
        <v>23</v>
      </c>
      <c r="E2085" s="2" t="s">
        <v>36</v>
      </c>
      <c r="F2085" s="2" t="s">
        <v>2211</v>
      </c>
      <c r="G2085" s="4" t="str">
        <f t="shared" si="267"/>
        <v>47,009.00</v>
      </c>
      <c r="H2085" s="32">
        <f t="shared" si="261"/>
        <v>47009</v>
      </c>
      <c r="I2085" s="2">
        <v>322</v>
      </c>
      <c r="J2085" s="2">
        <f t="shared" si="262"/>
        <v>47009</v>
      </c>
      <c r="K2085" s="2">
        <f t="shared" si="263"/>
        <v>47009</v>
      </c>
      <c r="L2085" s="2">
        <f t="shared" si="264"/>
        <v>47009</v>
      </c>
      <c r="M2085" s="2">
        <f t="shared" si="265"/>
        <v>47009</v>
      </c>
      <c r="N2085" s="2">
        <f t="shared" si="266"/>
        <v>47009</v>
      </c>
      <c r="O2085" s="96">
        <f t="shared" si="266"/>
        <v>47009</v>
      </c>
      <c r="P2085" s="2"/>
    </row>
    <row r="2086" spans="1:16" hidden="1" x14ac:dyDescent="0.2">
      <c r="A2086">
        <v>6988</v>
      </c>
      <c r="B2086">
        <v>1987</v>
      </c>
      <c r="C2086" s="47">
        <f t="shared" ca="1" si="260"/>
        <v>37</v>
      </c>
      <c r="D2086" s="2" t="s">
        <v>43</v>
      </c>
      <c r="E2086" s="2" t="s">
        <v>36</v>
      </c>
      <c r="F2086" s="2" t="s">
        <v>2214</v>
      </c>
      <c r="G2086" s="4" t="str">
        <f t="shared" si="267"/>
        <v>82,122.00</v>
      </c>
      <c r="H2086" s="32">
        <f t="shared" si="261"/>
        <v>82122</v>
      </c>
      <c r="I2086" s="2">
        <v>175</v>
      </c>
      <c r="J2086" s="2">
        <f t="shared" si="262"/>
        <v>82122</v>
      </c>
      <c r="K2086" s="2">
        <f t="shared" si="263"/>
        <v>82122</v>
      </c>
      <c r="L2086" s="2">
        <f t="shared" si="264"/>
        <v>82122</v>
      </c>
      <c r="M2086" s="2">
        <f t="shared" si="265"/>
        <v>82122</v>
      </c>
      <c r="N2086" s="2">
        <f t="shared" si="266"/>
        <v>82122</v>
      </c>
      <c r="O2086" s="96">
        <f t="shared" si="266"/>
        <v>82122</v>
      </c>
      <c r="P2086" s="2"/>
    </row>
    <row r="2087" spans="1:16" hidden="1" x14ac:dyDescent="0.2">
      <c r="A2087">
        <v>8204</v>
      </c>
      <c r="B2087">
        <v>1972</v>
      </c>
      <c r="C2087" s="47">
        <f t="shared" ca="1" si="260"/>
        <v>52</v>
      </c>
      <c r="D2087" s="2" t="s">
        <v>53</v>
      </c>
      <c r="E2087" s="2" t="s">
        <v>36</v>
      </c>
      <c r="F2087" s="2" t="s">
        <v>2216</v>
      </c>
      <c r="G2087" s="4" t="str">
        <f t="shared" si="267"/>
        <v>21,024.00</v>
      </c>
      <c r="H2087" s="32">
        <f t="shared" si="261"/>
        <v>21024</v>
      </c>
      <c r="I2087" s="2">
        <v>6988</v>
      </c>
      <c r="J2087" s="2">
        <f t="shared" si="262"/>
        <v>21024</v>
      </c>
      <c r="K2087" s="2">
        <f t="shared" si="263"/>
        <v>21024</v>
      </c>
      <c r="L2087" s="2">
        <f t="shared" si="264"/>
        <v>21024</v>
      </c>
      <c r="M2087" s="2">
        <f t="shared" si="265"/>
        <v>21024</v>
      </c>
      <c r="N2087" s="2">
        <f t="shared" si="266"/>
        <v>21024</v>
      </c>
      <c r="O2087" s="96">
        <f t="shared" si="266"/>
        <v>21024</v>
      </c>
      <c r="P2087" s="2"/>
    </row>
    <row r="2088" spans="1:16" hidden="1" x14ac:dyDescent="0.2">
      <c r="A2088">
        <v>7476</v>
      </c>
      <c r="B2088">
        <v>1965</v>
      </c>
      <c r="C2088" s="47">
        <f t="shared" ca="1" si="260"/>
        <v>59</v>
      </c>
      <c r="D2088" s="2" t="s">
        <v>23</v>
      </c>
      <c r="E2088" s="2" t="s">
        <v>36</v>
      </c>
      <c r="F2088" s="2" t="s">
        <v>2217</v>
      </c>
      <c r="G2088" s="4" t="str">
        <f t="shared" si="267"/>
        <v>34,916.00</v>
      </c>
      <c r="H2088" s="32">
        <f t="shared" si="261"/>
        <v>34916</v>
      </c>
      <c r="I2088" s="2">
        <v>8204</v>
      </c>
      <c r="J2088" s="2">
        <f t="shared" si="262"/>
        <v>34916</v>
      </c>
      <c r="K2088" s="2">
        <f t="shared" si="263"/>
        <v>34916</v>
      </c>
      <c r="L2088" s="2">
        <f t="shared" si="264"/>
        <v>34916</v>
      </c>
      <c r="M2088" s="2">
        <f t="shared" si="265"/>
        <v>34916</v>
      </c>
      <c r="N2088" s="2">
        <f t="shared" si="266"/>
        <v>34916</v>
      </c>
      <c r="O2088" s="96">
        <f t="shared" si="266"/>
        <v>34916</v>
      </c>
      <c r="P2088" s="2"/>
    </row>
    <row r="2089" spans="1:16" hidden="1" x14ac:dyDescent="0.2">
      <c r="A2089">
        <v>5221</v>
      </c>
      <c r="B2089">
        <v>1958</v>
      </c>
      <c r="C2089" s="47">
        <f t="shared" ca="1" si="260"/>
        <v>66</v>
      </c>
      <c r="D2089" s="2" t="s">
        <v>23</v>
      </c>
      <c r="E2089" s="2" t="s">
        <v>36</v>
      </c>
      <c r="F2089" s="2" t="s">
        <v>2218</v>
      </c>
      <c r="G2089" s="4" t="str">
        <f t="shared" si="267"/>
        <v>27,943.00</v>
      </c>
      <c r="H2089" s="32">
        <f t="shared" si="261"/>
        <v>27943</v>
      </c>
      <c r="I2089" s="2">
        <v>7476</v>
      </c>
      <c r="J2089" s="2">
        <f t="shared" si="262"/>
        <v>27943</v>
      </c>
      <c r="K2089" s="2">
        <f t="shared" si="263"/>
        <v>27943</v>
      </c>
      <c r="L2089" s="2">
        <f t="shared" si="264"/>
        <v>27943</v>
      </c>
      <c r="M2089" s="2">
        <f t="shared" si="265"/>
        <v>27943</v>
      </c>
      <c r="N2089" s="2">
        <f t="shared" si="266"/>
        <v>27943</v>
      </c>
      <c r="O2089" s="96">
        <f t="shared" si="266"/>
        <v>27943</v>
      </c>
      <c r="P2089" s="2"/>
    </row>
    <row r="2090" spans="1:16" hidden="1" x14ac:dyDescent="0.2">
      <c r="A2090">
        <v>8970</v>
      </c>
      <c r="B2090">
        <v>1973</v>
      </c>
      <c r="C2090" s="47">
        <f t="shared" ca="1" si="260"/>
        <v>51</v>
      </c>
      <c r="D2090" s="2" t="s">
        <v>23</v>
      </c>
      <c r="E2090" s="2" t="s">
        <v>36</v>
      </c>
      <c r="F2090" s="2" t="s">
        <v>2222</v>
      </c>
      <c r="G2090" s="4" t="str">
        <f t="shared" si="267"/>
        <v>85,606.00</v>
      </c>
      <c r="H2090" s="32">
        <f t="shared" si="261"/>
        <v>85606</v>
      </c>
      <c r="I2090" s="2">
        <v>5221</v>
      </c>
      <c r="J2090" s="2">
        <f t="shared" si="262"/>
        <v>85606</v>
      </c>
      <c r="K2090" s="2">
        <f t="shared" si="263"/>
        <v>85606</v>
      </c>
      <c r="L2090" s="2">
        <f t="shared" si="264"/>
        <v>85606</v>
      </c>
      <c r="M2090" s="2">
        <f t="shared" si="265"/>
        <v>85606</v>
      </c>
      <c r="N2090" s="2">
        <f t="shared" si="266"/>
        <v>85606</v>
      </c>
      <c r="O2090" s="96">
        <f t="shared" si="266"/>
        <v>85606</v>
      </c>
      <c r="P2090" s="2"/>
    </row>
    <row r="2091" spans="1:16" hidden="1" x14ac:dyDescent="0.2">
      <c r="A2091">
        <v>9286</v>
      </c>
      <c r="B2091">
        <v>1961</v>
      </c>
      <c r="C2091" s="47">
        <f t="shared" ca="1" si="260"/>
        <v>63</v>
      </c>
      <c r="D2091" s="2" t="s">
        <v>40</v>
      </c>
      <c r="E2091" s="2" t="s">
        <v>36</v>
      </c>
      <c r="F2091" s="2" t="s">
        <v>2228</v>
      </c>
      <c r="G2091" s="4" t="str">
        <f t="shared" si="267"/>
        <v>65,814.00</v>
      </c>
      <c r="H2091" s="32">
        <f t="shared" si="261"/>
        <v>65814</v>
      </c>
      <c r="I2091" s="2">
        <v>8970</v>
      </c>
      <c r="J2091" s="2">
        <f t="shared" si="262"/>
        <v>65814</v>
      </c>
      <c r="K2091" s="2">
        <f t="shared" si="263"/>
        <v>65814</v>
      </c>
      <c r="L2091" s="2">
        <f t="shared" si="264"/>
        <v>65814</v>
      </c>
      <c r="M2091" s="2">
        <f t="shared" si="265"/>
        <v>65814</v>
      </c>
      <c r="N2091" s="2">
        <f t="shared" si="266"/>
        <v>65814</v>
      </c>
      <c r="O2091" s="96">
        <f t="shared" si="266"/>
        <v>65814</v>
      </c>
      <c r="P2091" s="2"/>
    </row>
    <row r="2092" spans="1:16" hidden="1" x14ac:dyDescent="0.2">
      <c r="A2092">
        <v>5831</v>
      </c>
      <c r="B2092">
        <v>1968</v>
      </c>
      <c r="C2092" s="47">
        <f t="shared" ca="1" si="260"/>
        <v>56</v>
      </c>
      <c r="D2092" s="2" t="s">
        <v>40</v>
      </c>
      <c r="E2092" s="2" t="s">
        <v>36</v>
      </c>
      <c r="F2092" s="2" t="s">
        <v>2229</v>
      </c>
      <c r="G2092" s="4" t="str">
        <f t="shared" si="267"/>
        <v>74,250.00</v>
      </c>
      <c r="H2092" s="32">
        <f t="shared" si="261"/>
        <v>74250</v>
      </c>
      <c r="I2092" s="2">
        <v>9286</v>
      </c>
      <c r="J2092" s="2">
        <f t="shared" si="262"/>
        <v>74250</v>
      </c>
      <c r="K2092" s="2">
        <f t="shared" si="263"/>
        <v>74250</v>
      </c>
      <c r="L2092" s="2">
        <f t="shared" si="264"/>
        <v>74250</v>
      </c>
      <c r="M2092" s="2">
        <f t="shared" si="265"/>
        <v>74250</v>
      </c>
      <c r="N2092" s="2">
        <f t="shared" si="266"/>
        <v>74250</v>
      </c>
      <c r="O2092" s="96">
        <f t="shared" si="266"/>
        <v>74250</v>
      </c>
      <c r="P2092" s="2"/>
    </row>
    <row r="2093" spans="1:16" hidden="1" x14ac:dyDescent="0.2">
      <c r="A2093">
        <v>1010</v>
      </c>
      <c r="B2093">
        <v>1978</v>
      </c>
      <c r="C2093" s="47">
        <f t="shared" ca="1" si="260"/>
        <v>46</v>
      </c>
      <c r="D2093" s="2" t="s">
        <v>53</v>
      </c>
      <c r="E2093" s="2" t="s">
        <v>36</v>
      </c>
      <c r="F2093" s="2" t="s">
        <v>2232</v>
      </c>
      <c r="G2093" s="4" t="str">
        <f t="shared" si="267"/>
        <v>42,315.00</v>
      </c>
      <c r="H2093" s="32">
        <f t="shared" si="261"/>
        <v>42315</v>
      </c>
      <c r="I2093" s="2">
        <v>5831</v>
      </c>
      <c r="J2093" s="2">
        <f t="shared" si="262"/>
        <v>42315</v>
      </c>
      <c r="K2093" s="2">
        <f t="shared" si="263"/>
        <v>42315</v>
      </c>
      <c r="L2093" s="2">
        <f t="shared" si="264"/>
        <v>42315</v>
      </c>
      <c r="M2093" s="2">
        <f t="shared" si="265"/>
        <v>42315</v>
      </c>
      <c r="N2093" s="2">
        <f t="shared" si="266"/>
        <v>42315</v>
      </c>
      <c r="O2093" s="96">
        <f t="shared" si="266"/>
        <v>42315</v>
      </c>
      <c r="P2093" s="2"/>
    </row>
    <row r="2094" spans="1:16" hidden="1" x14ac:dyDescent="0.2">
      <c r="A2094">
        <v>11074</v>
      </c>
      <c r="B2094">
        <v>1978</v>
      </c>
      <c r="C2094" s="47">
        <f t="shared" ca="1" si="260"/>
        <v>46</v>
      </c>
      <c r="D2094" s="2" t="s">
        <v>23</v>
      </c>
      <c r="E2094" s="2" t="s">
        <v>36</v>
      </c>
      <c r="F2094" s="2" t="s">
        <v>2237</v>
      </c>
      <c r="G2094" s="4" t="str">
        <f t="shared" si="267"/>
        <v>74,854.00</v>
      </c>
      <c r="H2094" s="32">
        <f t="shared" si="261"/>
        <v>74854</v>
      </c>
      <c r="I2094" s="2">
        <v>1010</v>
      </c>
      <c r="J2094" s="2">
        <f t="shared" si="262"/>
        <v>74854</v>
      </c>
      <c r="K2094" s="2">
        <f t="shared" si="263"/>
        <v>74854</v>
      </c>
      <c r="L2094" s="2">
        <f t="shared" si="264"/>
        <v>74854</v>
      </c>
      <c r="M2094" s="2">
        <f t="shared" si="265"/>
        <v>74854</v>
      </c>
      <c r="N2094" s="2">
        <f t="shared" si="266"/>
        <v>74854</v>
      </c>
      <c r="O2094" s="96">
        <f t="shared" si="266"/>
        <v>74854</v>
      </c>
      <c r="P2094" s="2"/>
    </row>
    <row r="2095" spans="1:16" hidden="1" x14ac:dyDescent="0.2">
      <c r="A2095">
        <v>5896</v>
      </c>
      <c r="B2095">
        <v>1988</v>
      </c>
      <c r="C2095" s="47">
        <f t="shared" ca="1" si="260"/>
        <v>36</v>
      </c>
      <c r="D2095" s="2" t="s">
        <v>40</v>
      </c>
      <c r="E2095" s="2" t="s">
        <v>36</v>
      </c>
      <c r="F2095" s="2" t="s">
        <v>2243</v>
      </c>
      <c r="G2095" s="4" t="str">
        <f t="shared" si="267"/>
        <v>27,683.00</v>
      </c>
      <c r="H2095" s="32">
        <f t="shared" si="261"/>
        <v>27683</v>
      </c>
      <c r="I2095" s="2">
        <v>11074</v>
      </c>
      <c r="J2095" s="2">
        <f t="shared" si="262"/>
        <v>27683</v>
      </c>
      <c r="K2095" s="2">
        <f t="shared" si="263"/>
        <v>27683</v>
      </c>
      <c r="L2095" s="2">
        <f t="shared" si="264"/>
        <v>27683</v>
      </c>
      <c r="M2095" s="2">
        <f t="shared" si="265"/>
        <v>27683</v>
      </c>
      <c r="N2095" s="2">
        <f t="shared" si="266"/>
        <v>27683</v>
      </c>
      <c r="O2095" s="96">
        <f t="shared" si="266"/>
        <v>27683</v>
      </c>
      <c r="P2095" s="2"/>
    </row>
    <row r="2096" spans="1:16" hidden="1" x14ac:dyDescent="0.2">
      <c r="A2096">
        <v>3515</v>
      </c>
      <c r="B2096">
        <v>1953</v>
      </c>
      <c r="C2096" s="47">
        <f t="shared" ca="1" si="260"/>
        <v>71</v>
      </c>
      <c r="D2096" s="2" t="s">
        <v>23</v>
      </c>
      <c r="E2096" s="2" t="s">
        <v>36</v>
      </c>
      <c r="F2096" s="2" t="s">
        <v>2252</v>
      </c>
      <c r="G2096" s="4" t="str">
        <f t="shared" si="267"/>
        <v>71,232.00</v>
      </c>
      <c r="H2096" s="32">
        <f t="shared" si="261"/>
        <v>71232</v>
      </c>
      <c r="I2096" s="2">
        <v>5896</v>
      </c>
      <c r="J2096" s="2">
        <f t="shared" si="262"/>
        <v>71232</v>
      </c>
      <c r="K2096" s="2">
        <f t="shared" si="263"/>
        <v>71232</v>
      </c>
      <c r="L2096" s="2">
        <f t="shared" si="264"/>
        <v>71232</v>
      </c>
      <c r="M2096" s="2">
        <f t="shared" si="265"/>
        <v>71232</v>
      </c>
      <c r="N2096" s="2">
        <f t="shared" si="266"/>
        <v>71232</v>
      </c>
      <c r="O2096" s="96">
        <f t="shared" si="266"/>
        <v>71232</v>
      </c>
      <c r="P2096" s="2"/>
    </row>
    <row r="2097" spans="1:16" hidden="1" x14ac:dyDescent="0.2">
      <c r="A2097">
        <v>5324</v>
      </c>
      <c r="B2097">
        <v>1982</v>
      </c>
      <c r="C2097" s="47">
        <f t="shared" ca="1" si="260"/>
        <v>42</v>
      </c>
      <c r="D2097" s="2" t="s">
        <v>23</v>
      </c>
      <c r="E2097" s="2" t="s">
        <v>36</v>
      </c>
      <c r="F2097" s="2" t="s">
        <v>2257</v>
      </c>
      <c r="G2097" s="4" t="str">
        <f t="shared" si="267"/>
        <v>76,653.00</v>
      </c>
      <c r="H2097" s="32">
        <f t="shared" si="261"/>
        <v>76653</v>
      </c>
      <c r="I2097" s="2">
        <v>3515</v>
      </c>
      <c r="J2097" s="2">
        <f t="shared" si="262"/>
        <v>76653</v>
      </c>
      <c r="K2097" s="2">
        <f t="shared" si="263"/>
        <v>76653</v>
      </c>
      <c r="L2097" s="2">
        <f t="shared" si="264"/>
        <v>76653</v>
      </c>
      <c r="M2097" s="2">
        <f t="shared" si="265"/>
        <v>76653</v>
      </c>
      <c r="N2097" s="2">
        <f t="shared" si="266"/>
        <v>76653</v>
      </c>
      <c r="O2097" s="96">
        <f t="shared" si="266"/>
        <v>76653</v>
      </c>
      <c r="P2097" s="2"/>
    </row>
    <row r="2098" spans="1:16" hidden="1" x14ac:dyDescent="0.2">
      <c r="A2098">
        <v>6534</v>
      </c>
      <c r="B2098">
        <v>1975</v>
      </c>
      <c r="C2098" s="47">
        <f t="shared" ca="1" si="260"/>
        <v>49</v>
      </c>
      <c r="D2098" s="2" t="s">
        <v>40</v>
      </c>
      <c r="E2098" s="2" t="s">
        <v>36</v>
      </c>
      <c r="F2098" s="2" t="s">
        <v>2258</v>
      </c>
      <c r="G2098" s="4" t="str">
        <f t="shared" si="267"/>
        <v>76,542.00</v>
      </c>
      <c r="H2098" s="32">
        <f t="shared" si="261"/>
        <v>76542</v>
      </c>
      <c r="I2098" s="2">
        <v>5324</v>
      </c>
      <c r="J2098" s="2">
        <f t="shared" si="262"/>
        <v>76542</v>
      </c>
      <c r="K2098" s="2">
        <f t="shared" si="263"/>
        <v>76542</v>
      </c>
      <c r="L2098" s="2">
        <f t="shared" si="264"/>
        <v>76542</v>
      </c>
      <c r="M2098" s="2">
        <f t="shared" si="265"/>
        <v>76542</v>
      </c>
      <c r="N2098" s="2">
        <f t="shared" si="266"/>
        <v>76542</v>
      </c>
      <c r="O2098" s="96">
        <f t="shared" si="266"/>
        <v>76542</v>
      </c>
      <c r="P2098" s="2"/>
    </row>
    <row r="2099" spans="1:16" hidden="1" x14ac:dyDescent="0.2">
      <c r="A2099">
        <v>8373</v>
      </c>
      <c r="B2099">
        <v>1980</v>
      </c>
      <c r="C2099" s="47">
        <f t="shared" ca="1" si="260"/>
        <v>44</v>
      </c>
      <c r="D2099" s="2" t="s">
        <v>23</v>
      </c>
      <c r="E2099" s="2" t="s">
        <v>36</v>
      </c>
      <c r="F2099" s="2" t="s">
        <v>2265</v>
      </c>
      <c r="G2099" s="4" t="str">
        <f t="shared" si="267"/>
        <v>39,771.00</v>
      </c>
      <c r="H2099" s="32">
        <f t="shared" si="261"/>
        <v>39771</v>
      </c>
      <c r="I2099" s="2">
        <v>6534</v>
      </c>
      <c r="J2099" s="2">
        <f t="shared" si="262"/>
        <v>39771</v>
      </c>
      <c r="K2099" s="2">
        <f t="shared" si="263"/>
        <v>39771</v>
      </c>
      <c r="L2099" s="2">
        <f t="shared" si="264"/>
        <v>39771</v>
      </c>
      <c r="M2099" s="2">
        <f t="shared" si="265"/>
        <v>39771</v>
      </c>
      <c r="N2099" s="2">
        <f t="shared" si="266"/>
        <v>39771</v>
      </c>
      <c r="O2099" s="96">
        <f t="shared" si="266"/>
        <v>39771</v>
      </c>
      <c r="P2099" s="2"/>
    </row>
    <row r="2100" spans="1:16" hidden="1" x14ac:dyDescent="0.2">
      <c r="A2100">
        <v>3829</v>
      </c>
      <c r="B2100">
        <v>1980</v>
      </c>
      <c r="C2100" s="47">
        <f t="shared" ca="1" si="260"/>
        <v>44</v>
      </c>
      <c r="D2100" s="2" t="s">
        <v>40</v>
      </c>
      <c r="E2100" s="2" t="s">
        <v>36</v>
      </c>
      <c r="F2100" s="2" t="s">
        <v>2267</v>
      </c>
      <c r="G2100" s="4" t="str">
        <f t="shared" si="267"/>
        <v>51,518.00</v>
      </c>
      <c r="H2100" s="32">
        <f t="shared" si="261"/>
        <v>51518</v>
      </c>
      <c r="I2100" s="2">
        <v>8373</v>
      </c>
      <c r="J2100" s="2">
        <f t="shared" si="262"/>
        <v>51518</v>
      </c>
      <c r="K2100" s="2">
        <f t="shared" si="263"/>
        <v>51518</v>
      </c>
      <c r="L2100" s="2">
        <f t="shared" si="264"/>
        <v>51518</v>
      </c>
      <c r="M2100" s="2">
        <f t="shared" si="265"/>
        <v>51518</v>
      </c>
      <c r="N2100" s="2">
        <f t="shared" si="266"/>
        <v>51518</v>
      </c>
      <c r="O2100" s="96">
        <f t="shared" si="266"/>
        <v>51518</v>
      </c>
      <c r="P2100" s="2"/>
    </row>
    <row r="2101" spans="1:16" hidden="1" x14ac:dyDescent="0.2">
      <c r="A2101">
        <v>4501</v>
      </c>
      <c r="B2101">
        <v>1966</v>
      </c>
      <c r="C2101" s="47">
        <f t="shared" ca="1" si="260"/>
        <v>58</v>
      </c>
      <c r="D2101" s="2" t="s">
        <v>23</v>
      </c>
      <c r="E2101" s="2" t="s">
        <v>36</v>
      </c>
      <c r="F2101" s="2" t="s">
        <v>2275</v>
      </c>
      <c r="G2101" s="4" t="str">
        <f t="shared" si="267"/>
        <v>41,728.00</v>
      </c>
      <c r="H2101" s="32">
        <f t="shared" si="261"/>
        <v>41728</v>
      </c>
      <c r="I2101" s="2">
        <v>3829</v>
      </c>
      <c r="J2101" s="2">
        <f t="shared" si="262"/>
        <v>41728</v>
      </c>
      <c r="K2101" s="2">
        <f t="shared" si="263"/>
        <v>41728</v>
      </c>
      <c r="L2101" s="2">
        <f t="shared" si="264"/>
        <v>41728</v>
      </c>
      <c r="M2101" s="2">
        <f t="shared" si="265"/>
        <v>41728</v>
      </c>
      <c r="N2101" s="2">
        <f t="shared" si="266"/>
        <v>41728</v>
      </c>
      <c r="O2101" s="96">
        <f t="shared" si="266"/>
        <v>41728</v>
      </c>
      <c r="P2101" s="2"/>
    </row>
    <row r="2102" spans="1:16" hidden="1" x14ac:dyDescent="0.2">
      <c r="A2102">
        <v>4179</v>
      </c>
      <c r="B2102">
        <v>1960</v>
      </c>
      <c r="C2102" s="47">
        <f t="shared" ca="1" si="260"/>
        <v>64</v>
      </c>
      <c r="D2102" s="2" t="s">
        <v>43</v>
      </c>
      <c r="E2102" s="2" t="s">
        <v>36</v>
      </c>
      <c r="F2102" s="2" t="s">
        <v>2285</v>
      </c>
      <c r="G2102" s="4" t="str">
        <f t="shared" si="267"/>
        <v>26,490.00</v>
      </c>
      <c r="H2102" s="32">
        <f t="shared" si="261"/>
        <v>26490</v>
      </c>
      <c r="I2102" s="2">
        <v>4501</v>
      </c>
      <c r="J2102" s="2">
        <f t="shared" si="262"/>
        <v>26490</v>
      </c>
      <c r="K2102" s="2">
        <f t="shared" si="263"/>
        <v>26490</v>
      </c>
      <c r="L2102" s="2">
        <f t="shared" si="264"/>
        <v>26490</v>
      </c>
      <c r="M2102" s="2">
        <f t="shared" si="265"/>
        <v>26490</v>
      </c>
      <c r="N2102" s="2">
        <f t="shared" si="266"/>
        <v>26490</v>
      </c>
      <c r="O2102" s="96">
        <f t="shared" si="266"/>
        <v>26490</v>
      </c>
      <c r="P2102" s="2"/>
    </row>
    <row r="2103" spans="1:16" hidden="1" x14ac:dyDescent="0.2">
      <c r="A2103">
        <v>2292</v>
      </c>
      <c r="B2103">
        <v>1986</v>
      </c>
      <c r="C2103" s="47">
        <f t="shared" ca="1" si="260"/>
        <v>38</v>
      </c>
      <c r="D2103" s="2" t="s">
        <v>43</v>
      </c>
      <c r="E2103" s="2" t="s">
        <v>36</v>
      </c>
      <c r="F2103" s="2" t="s">
        <v>2285</v>
      </c>
      <c r="G2103" s="4" t="str">
        <f t="shared" si="267"/>
        <v>26,490.00</v>
      </c>
      <c r="H2103" s="32">
        <f t="shared" si="261"/>
        <v>26490</v>
      </c>
      <c r="I2103" s="2">
        <v>4179</v>
      </c>
      <c r="J2103" s="2">
        <f t="shared" si="262"/>
        <v>26490</v>
      </c>
      <c r="K2103" s="2">
        <f t="shared" si="263"/>
        <v>26490</v>
      </c>
      <c r="L2103" s="2">
        <f t="shared" si="264"/>
        <v>26490</v>
      </c>
      <c r="M2103" s="2">
        <f t="shared" si="265"/>
        <v>26490</v>
      </c>
      <c r="N2103" s="2">
        <f t="shared" si="266"/>
        <v>26490</v>
      </c>
      <c r="O2103" s="96">
        <f t="shared" si="266"/>
        <v>26490</v>
      </c>
      <c r="P2103" s="2"/>
    </row>
    <row r="2104" spans="1:16" hidden="1" x14ac:dyDescent="0.2">
      <c r="A2104">
        <v>9239</v>
      </c>
      <c r="B2104">
        <v>1962</v>
      </c>
      <c r="C2104" s="47">
        <f t="shared" ca="1" si="260"/>
        <v>62</v>
      </c>
      <c r="D2104" s="2" t="s">
        <v>40</v>
      </c>
      <c r="E2104" s="2" t="s">
        <v>36</v>
      </c>
      <c r="F2104" s="2" t="s">
        <v>2288</v>
      </c>
      <c r="G2104" s="4" t="str">
        <f t="shared" si="267"/>
        <v>49,269.00</v>
      </c>
      <c r="H2104" s="32">
        <f t="shared" si="261"/>
        <v>49269</v>
      </c>
      <c r="I2104" s="2">
        <v>2292</v>
      </c>
      <c r="J2104" s="2">
        <f t="shared" si="262"/>
        <v>49269</v>
      </c>
      <c r="K2104" s="2">
        <f t="shared" si="263"/>
        <v>49269</v>
      </c>
      <c r="L2104" s="2">
        <f t="shared" si="264"/>
        <v>49269</v>
      </c>
      <c r="M2104" s="2">
        <f t="shared" si="265"/>
        <v>49269</v>
      </c>
      <c r="N2104" s="2">
        <f t="shared" si="266"/>
        <v>49269</v>
      </c>
      <c r="O2104" s="96">
        <f t="shared" si="266"/>
        <v>49269</v>
      </c>
      <c r="P2104" s="2"/>
    </row>
    <row r="2105" spans="1:16" hidden="1" x14ac:dyDescent="0.2">
      <c r="A2105">
        <v>8953</v>
      </c>
      <c r="B2105">
        <v>1966</v>
      </c>
      <c r="C2105" s="47">
        <f t="shared" ca="1" si="260"/>
        <v>58</v>
      </c>
      <c r="D2105" s="2" t="s">
        <v>23</v>
      </c>
      <c r="E2105" s="2" t="s">
        <v>36</v>
      </c>
      <c r="F2105" s="2" t="s">
        <v>2290</v>
      </c>
      <c r="G2105" s="4" t="str">
        <f t="shared" si="267"/>
        <v>27,203.00</v>
      </c>
      <c r="H2105" s="32">
        <f t="shared" si="261"/>
        <v>27203</v>
      </c>
      <c r="I2105" s="2">
        <v>9239</v>
      </c>
      <c r="J2105" s="2">
        <f t="shared" si="262"/>
        <v>27203</v>
      </c>
      <c r="K2105" s="2">
        <f t="shared" si="263"/>
        <v>27203</v>
      </c>
      <c r="L2105" s="2">
        <f t="shared" si="264"/>
        <v>27203</v>
      </c>
      <c r="M2105" s="2">
        <f t="shared" si="265"/>
        <v>27203</v>
      </c>
      <c r="N2105" s="2">
        <f t="shared" si="266"/>
        <v>27203</v>
      </c>
      <c r="O2105" s="96">
        <f t="shared" si="266"/>
        <v>27203</v>
      </c>
      <c r="P2105" s="2"/>
    </row>
    <row r="2106" spans="1:16" hidden="1" x14ac:dyDescent="0.2">
      <c r="A2106">
        <v>10258</v>
      </c>
      <c r="B2106">
        <v>1966</v>
      </c>
      <c r="C2106" s="47">
        <f t="shared" ca="1" si="260"/>
        <v>58</v>
      </c>
      <c r="D2106" s="2" t="s">
        <v>43</v>
      </c>
      <c r="E2106" s="2" t="s">
        <v>36</v>
      </c>
      <c r="F2106" s="2" t="s">
        <v>2291</v>
      </c>
      <c r="G2106" s="4" t="str">
        <f t="shared" si="267"/>
        <v>45,204.00</v>
      </c>
      <c r="H2106" s="32">
        <f t="shared" si="261"/>
        <v>45204</v>
      </c>
      <c r="I2106" s="2">
        <v>8953</v>
      </c>
      <c r="J2106" s="2">
        <f t="shared" si="262"/>
        <v>45204</v>
      </c>
      <c r="K2106" s="2">
        <f t="shared" si="263"/>
        <v>45204</v>
      </c>
      <c r="L2106" s="2">
        <f t="shared" si="264"/>
        <v>45204</v>
      </c>
      <c r="M2106" s="2">
        <f t="shared" si="265"/>
        <v>45204</v>
      </c>
      <c r="N2106" s="2">
        <f t="shared" si="266"/>
        <v>45204</v>
      </c>
      <c r="O2106" s="96">
        <f t="shared" si="266"/>
        <v>45204</v>
      </c>
      <c r="P2106" s="2"/>
    </row>
    <row r="2107" spans="1:16" hidden="1" x14ac:dyDescent="0.2">
      <c r="A2107">
        <v>3520</v>
      </c>
      <c r="B2107">
        <v>1991</v>
      </c>
      <c r="C2107" s="47">
        <f t="shared" ca="1" si="260"/>
        <v>33</v>
      </c>
      <c r="D2107" s="2" t="s">
        <v>23</v>
      </c>
      <c r="E2107" s="2" t="s">
        <v>36</v>
      </c>
      <c r="F2107" s="2" t="s">
        <v>2303</v>
      </c>
      <c r="G2107" s="4" t="str">
        <f t="shared" si="267"/>
        <v>42,554.00</v>
      </c>
      <c r="H2107" s="32">
        <f t="shared" si="261"/>
        <v>42554</v>
      </c>
      <c r="I2107" s="2">
        <v>10258</v>
      </c>
      <c r="J2107" s="2">
        <f t="shared" si="262"/>
        <v>42554</v>
      </c>
      <c r="K2107" s="2">
        <f t="shared" si="263"/>
        <v>42554</v>
      </c>
      <c r="L2107" s="2">
        <f t="shared" si="264"/>
        <v>42554</v>
      </c>
      <c r="M2107" s="2">
        <f t="shared" si="265"/>
        <v>42554</v>
      </c>
      <c r="N2107" s="2">
        <f t="shared" si="266"/>
        <v>42554</v>
      </c>
      <c r="O2107" s="96">
        <f t="shared" si="266"/>
        <v>42554</v>
      </c>
      <c r="P2107" s="2"/>
    </row>
    <row r="2108" spans="1:16" hidden="1" x14ac:dyDescent="0.2">
      <c r="A2108">
        <v>10402</v>
      </c>
      <c r="B2108">
        <v>1968</v>
      </c>
      <c r="C2108" s="47">
        <f t="shared" ca="1" si="260"/>
        <v>56</v>
      </c>
      <c r="D2108" s="2" t="s">
        <v>53</v>
      </c>
      <c r="E2108" s="2" t="s">
        <v>36</v>
      </c>
      <c r="F2108" s="2" t="s">
        <v>2029</v>
      </c>
      <c r="G2108" s="4" t="str">
        <f t="shared" si="267"/>
        <v>83,151.00</v>
      </c>
      <c r="H2108" s="32">
        <f t="shared" si="261"/>
        <v>83151</v>
      </c>
      <c r="I2108" s="2">
        <v>3520</v>
      </c>
      <c r="J2108" s="2">
        <f t="shared" si="262"/>
        <v>83151</v>
      </c>
      <c r="K2108" s="2">
        <f t="shared" si="263"/>
        <v>83151</v>
      </c>
      <c r="L2108" s="2">
        <f t="shared" si="264"/>
        <v>83151</v>
      </c>
      <c r="M2108" s="2">
        <f t="shared" si="265"/>
        <v>83151</v>
      </c>
      <c r="N2108" s="2">
        <f t="shared" si="266"/>
        <v>83151</v>
      </c>
      <c r="O2108" s="96">
        <f t="shared" si="266"/>
        <v>83151</v>
      </c>
      <c r="P2108" s="2"/>
    </row>
    <row r="2109" spans="1:16" hidden="1" x14ac:dyDescent="0.2">
      <c r="A2109">
        <v>11114</v>
      </c>
      <c r="B2109">
        <v>1971</v>
      </c>
      <c r="C2109" s="47">
        <f t="shared" ca="1" si="260"/>
        <v>53</v>
      </c>
      <c r="D2109" s="2" t="s">
        <v>23</v>
      </c>
      <c r="E2109" s="2" t="s">
        <v>36</v>
      </c>
      <c r="F2109" s="2" t="s">
        <v>2310</v>
      </c>
      <c r="G2109" s="4" t="str">
        <f t="shared" si="267"/>
        <v>46,931.00</v>
      </c>
      <c r="H2109" s="32">
        <f t="shared" si="261"/>
        <v>46931</v>
      </c>
      <c r="I2109" s="2">
        <v>10402</v>
      </c>
      <c r="J2109" s="2">
        <f t="shared" si="262"/>
        <v>46931</v>
      </c>
      <c r="K2109" s="2">
        <f t="shared" si="263"/>
        <v>46931</v>
      </c>
      <c r="L2109" s="2">
        <f t="shared" si="264"/>
        <v>46931</v>
      </c>
      <c r="M2109" s="2">
        <f t="shared" si="265"/>
        <v>46931</v>
      </c>
      <c r="N2109" s="2">
        <f t="shared" si="266"/>
        <v>46931</v>
      </c>
      <c r="O2109" s="96">
        <f t="shared" si="266"/>
        <v>46931</v>
      </c>
      <c r="P2109" s="2"/>
    </row>
    <row r="2110" spans="1:16" hidden="1" x14ac:dyDescent="0.2">
      <c r="A2110">
        <v>9553</v>
      </c>
      <c r="B2110">
        <v>1988</v>
      </c>
      <c r="C2110" s="47">
        <f t="shared" ca="1" si="260"/>
        <v>36</v>
      </c>
      <c r="D2110" s="2" t="s">
        <v>23</v>
      </c>
      <c r="E2110" s="2" t="s">
        <v>36</v>
      </c>
      <c r="F2110" s="2" t="s">
        <v>2315</v>
      </c>
      <c r="G2110" s="4" t="str">
        <f t="shared" si="267"/>
        <v>47,889.00</v>
      </c>
      <c r="H2110" s="32">
        <f t="shared" si="261"/>
        <v>47889</v>
      </c>
      <c r="I2110" s="2">
        <v>11114</v>
      </c>
      <c r="J2110" s="2">
        <f t="shared" si="262"/>
        <v>47889</v>
      </c>
      <c r="K2110" s="2">
        <f t="shared" si="263"/>
        <v>47889</v>
      </c>
      <c r="L2110" s="2">
        <f t="shared" si="264"/>
        <v>47889</v>
      </c>
      <c r="M2110" s="2">
        <f t="shared" si="265"/>
        <v>47889</v>
      </c>
      <c r="N2110" s="2">
        <f t="shared" si="266"/>
        <v>47889</v>
      </c>
      <c r="O2110" s="96">
        <f t="shared" si="266"/>
        <v>47889</v>
      </c>
      <c r="P2110" s="2"/>
    </row>
    <row r="2111" spans="1:16" hidden="1" x14ac:dyDescent="0.2">
      <c r="A2111">
        <v>6055</v>
      </c>
      <c r="B2111">
        <v>1980</v>
      </c>
      <c r="C2111" s="47">
        <f t="shared" ca="1" si="260"/>
        <v>44</v>
      </c>
      <c r="D2111" s="2" t="s">
        <v>118</v>
      </c>
      <c r="E2111" s="2" t="s">
        <v>36</v>
      </c>
      <c r="F2111" s="2" t="s">
        <v>2316</v>
      </c>
      <c r="G2111" s="4" t="str">
        <f t="shared" si="267"/>
        <v>24,594.00</v>
      </c>
      <c r="H2111" s="32">
        <f t="shared" si="261"/>
        <v>24594</v>
      </c>
      <c r="I2111" s="2">
        <v>9553</v>
      </c>
      <c r="J2111" s="2">
        <f t="shared" si="262"/>
        <v>24594</v>
      </c>
      <c r="K2111" s="2">
        <f t="shared" si="263"/>
        <v>24594</v>
      </c>
      <c r="L2111" s="2">
        <f t="shared" si="264"/>
        <v>24594</v>
      </c>
      <c r="M2111" s="2">
        <f t="shared" si="265"/>
        <v>24594</v>
      </c>
      <c r="N2111" s="2">
        <f t="shared" si="266"/>
        <v>24594</v>
      </c>
      <c r="O2111" s="96">
        <f t="shared" si="266"/>
        <v>24594</v>
      </c>
      <c r="P2111" s="2"/>
    </row>
    <row r="2112" spans="1:16" hidden="1" x14ac:dyDescent="0.2">
      <c r="A2112">
        <v>4786</v>
      </c>
      <c r="B2112">
        <v>1978</v>
      </c>
      <c r="C2112" s="47">
        <f t="shared" ca="1" si="260"/>
        <v>46</v>
      </c>
      <c r="D2112" s="2" t="s">
        <v>118</v>
      </c>
      <c r="E2112" s="2" t="s">
        <v>36</v>
      </c>
      <c r="F2112" s="2" t="s">
        <v>2316</v>
      </c>
      <c r="G2112" s="4" t="str">
        <f t="shared" si="267"/>
        <v>24,594.00</v>
      </c>
      <c r="H2112" s="32">
        <f t="shared" si="261"/>
        <v>24594</v>
      </c>
      <c r="I2112" s="2">
        <v>6055</v>
      </c>
      <c r="J2112" s="2">
        <f t="shared" si="262"/>
        <v>24594</v>
      </c>
      <c r="K2112" s="2">
        <f t="shared" si="263"/>
        <v>24594</v>
      </c>
      <c r="L2112" s="2">
        <f t="shared" si="264"/>
        <v>24594</v>
      </c>
      <c r="M2112" s="2">
        <f t="shared" si="265"/>
        <v>24594</v>
      </c>
      <c r="N2112" s="2">
        <f t="shared" si="266"/>
        <v>24594</v>
      </c>
      <c r="O2112" s="96">
        <f t="shared" si="266"/>
        <v>24594</v>
      </c>
      <c r="P2112" s="2"/>
    </row>
    <row r="2113" spans="1:16" hidden="1" x14ac:dyDescent="0.2">
      <c r="A2113">
        <v>5015</v>
      </c>
      <c r="B2113">
        <v>1977</v>
      </c>
      <c r="C2113" s="47">
        <f t="shared" ca="1" si="260"/>
        <v>47</v>
      </c>
      <c r="D2113" s="2" t="s">
        <v>23</v>
      </c>
      <c r="E2113" s="2" t="s">
        <v>36</v>
      </c>
      <c r="F2113" s="2" t="s">
        <v>2318</v>
      </c>
      <c r="G2113" s="4" t="str">
        <f t="shared" si="267"/>
        <v>24,221.00</v>
      </c>
      <c r="H2113" s="32">
        <f t="shared" si="261"/>
        <v>24221</v>
      </c>
      <c r="I2113" s="2">
        <v>4786</v>
      </c>
      <c r="J2113" s="2">
        <f t="shared" si="262"/>
        <v>24221</v>
      </c>
      <c r="K2113" s="2">
        <f t="shared" si="263"/>
        <v>24221</v>
      </c>
      <c r="L2113" s="2">
        <f t="shared" si="264"/>
        <v>24221</v>
      </c>
      <c r="M2113" s="2">
        <f t="shared" si="265"/>
        <v>24221</v>
      </c>
      <c r="N2113" s="2">
        <f t="shared" si="266"/>
        <v>24221</v>
      </c>
      <c r="O2113" s="96">
        <f t="shared" si="266"/>
        <v>24221</v>
      </c>
      <c r="P2113" s="2"/>
    </row>
    <row r="2114" spans="1:16" hidden="1" x14ac:dyDescent="0.2">
      <c r="A2114">
        <v>8560</v>
      </c>
      <c r="B2114">
        <v>1993</v>
      </c>
      <c r="C2114" s="47">
        <f t="shared" ca="1" si="260"/>
        <v>31</v>
      </c>
      <c r="D2114" s="2" t="s">
        <v>23</v>
      </c>
      <c r="E2114" s="2" t="s">
        <v>36</v>
      </c>
      <c r="F2114" s="2" t="s">
        <v>2324</v>
      </c>
      <c r="G2114" s="4" t="str">
        <f t="shared" si="267"/>
        <v>19,656.00</v>
      </c>
      <c r="H2114" s="32">
        <f t="shared" si="261"/>
        <v>19656</v>
      </c>
      <c r="I2114" s="2">
        <v>5015</v>
      </c>
      <c r="J2114" s="2">
        <f t="shared" si="262"/>
        <v>19656</v>
      </c>
      <c r="K2114" s="2">
        <f t="shared" si="263"/>
        <v>19656</v>
      </c>
      <c r="L2114" s="2">
        <f t="shared" si="264"/>
        <v>19656</v>
      </c>
      <c r="M2114" s="2">
        <f t="shared" si="265"/>
        <v>19656</v>
      </c>
      <c r="N2114" s="2">
        <f t="shared" si="266"/>
        <v>19656</v>
      </c>
      <c r="O2114" s="96">
        <f t="shared" si="266"/>
        <v>19656</v>
      </c>
      <c r="P2114" s="2"/>
    </row>
    <row r="2115" spans="1:16" hidden="1" x14ac:dyDescent="0.2">
      <c r="A2115">
        <v>3469</v>
      </c>
      <c r="B2115">
        <v>1978</v>
      </c>
      <c r="C2115" s="47">
        <f t="shared" ca="1" si="260"/>
        <v>46</v>
      </c>
      <c r="D2115" s="2" t="s">
        <v>23</v>
      </c>
      <c r="E2115" s="2" t="s">
        <v>36</v>
      </c>
      <c r="F2115" s="2" t="s">
        <v>2335</v>
      </c>
      <c r="G2115" s="4" t="str">
        <f t="shared" si="267"/>
        <v>80,812.00</v>
      </c>
      <c r="H2115" s="32">
        <f t="shared" si="261"/>
        <v>80812</v>
      </c>
      <c r="I2115" s="2">
        <v>8560</v>
      </c>
      <c r="J2115" s="2">
        <f t="shared" si="262"/>
        <v>80812</v>
      </c>
      <c r="K2115" s="2">
        <f t="shared" si="263"/>
        <v>80812</v>
      </c>
      <c r="L2115" s="2">
        <f t="shared" si="264"/>
        <v>80812</v>
      </c>
      <c r="M2115" s="2">
        <f t="shared" si="265"/>
        <v>80812</v>
      </c>
      <c r="N2115" s="2">
        <f t="shared" si="266"/>
        <v>80812</v>
      </c>
      <c r="O2115" s="96">
        <f t="shared" si="266"/>
        <v>80812</v>
      </c>
      <c r="P2115" s="2"/>
    </row>
    <row r="2116" spans="1:16" hidden="1" x14ac:dyDescent="0.2">
      <c r="A2116">
        <v>5885</v>
      </c>
      <c r="B2116">
        <v>1974</v>
      </c>
      <c r="C2116" s="47">
        <f t="shared" ref="C2116:C2179" ca="1" si="268">(YEAR(NOW())-B2116)</f>
        <v>50</v>
      </c>
      <c r="D2116" s="2" t="s">
        <v>23</v>
      </c>
      <c r="E2116" s="2" t="s">
        <v>36</v>
      </c>
      <c r="F2116" s="2" t="s">
        <v>2336</v>
      </c>
      <c r="G2116" s="4" t="str">
        <f t="shared" si="267"/>
        <v>40,479.00</v>
      </c>
      <c r="H2116" s="32">
        <f t="shared" ref="H2116:H2179" si="269">VALUE(G2116)</f>
        <v>40479</v>
      </c>
      <c r="I2116" s="2">
        <v>3469</v>
      </c>
      <c r="J2116" s="2">
        <f t="shared" ref="J2116:J2179" si="270">IF(AND($D2116="Basic",$H2116&lt;10000),$V$29,$H2116)</f>
        <v>40479</v>
      </c>
      <c r="K2116" s="2">
        <f t="shared" ref="K2116:K2179" si="271">IF(AND($D2116="Graduation",J2116&lt;10000),$V$30,J2116)</f>
        <v>40479</v>
      </c>
      <c r="L2116" s="2">
        <f t="shared" ref="L2116:L2179" si="272">IF(AND($D2116="2n Cycle",K2116&lt;10000),$V$31,K2116)</f>
        <v>40479</v>
      </c>
      <c r="M2116" s="2">
        <f t="shared" ref="M2116:M2179" si="273">IF(AND($D2116="Master",L2116&lt;10000),$V$32,L2116)</f>
        <v>40479</v>
      </c>
      <c r="N2116" s="2">
        <f t="shared" ref="N2116:O2179" si="274">IF(AND($D2116="PhD",M2116&lt;10000),$V$33,M2116)</f>
        <v>40479</v>
      </c>
      <c r="O2116" s="96">
        <f t="shared" si="274"/>
        <v>40479</v>
      </c>
      <c r="P2116" s="2"/>
    </row>
    <row r="2117" spans="1:16" hidden="1" x14ac:dyDescent="0.2">
      <c r="A2117">
        <v>3310</v>
      </c>
      <c r="B2117">
        <v>1974</v>
      </c>
      <c r="C2117" s="47">
        <f t="shared" ca="1" si="268"/>
        <v>50</v>
      </c>
      <c r="D2117" s="2" t="s">
        <v>43</v>
      </c>
      <c r="E2117" s="2" t="s">
        <v>36</v>
      </c>
      <c r="F2117" s="2" t="s">
        <v>2345</v>
      </c>
      <c r="G2117" s="4" t="str">
        <f t="shared" ref="G2117:G2180" si="275">REPLACE(F2117,1,1,"")</f>
        <v>42,033.00</v>
      </c>
      <c r="H2117" s="32">
        <f t="shared" si="269"/>
        <v>42033</v>
      </c>
      <c r="I2117" s="2">
        <v>5885</v>
      </c>
      <c r="J2117" s="2">
        <f t="shared" si="270"/>
        <v>42033</v>
      </c>
      <c r="K2117" s="2">
        <f t="shared" si="271"/>
        <v>42033</v>
      </c>
      <c r="L2117" s="2">
        <f t="shared" si="272"/>
        <v>42033</v>
      </c>
      <c r="M2117" s="2">
        <f t="shared" si="273"/>
        <v>42033</v>
      </c>
      <c r="N2117" s="2">
        <f t="shared" si="274"/>
        <v>42033</v>
      </c>
      <c r="O2117" s="96">
        <f t="shared" si="274"/>
        <v>42033</v>
      </c>
      <c r="P2117" s="2"/>
    </row>
    <row r="2118" spans="1:16" hidden="1" x14ac:dyDescent="0.2">
      <c r="A2118">
        <v>2134</v>
      </c>
      <c r="B2118">
        <v>1953</v>
      </c>
      <c r="C2118" s="47">
        <f t="shared" ca="1" si="268"/>
        <v>71</v>
      </c>
      <c r="D2118" s="2" t="s">
        <v>23</v>
      </c>
      <c r="E2118" s="2" t="s">
        <v>36</v>
      </c>
      <c r="F2118" s="2" t="s">
        <v>2349</v>
      </c>
      <c r="G2118" s="4" t="str">
        <f t="shared" si="275"/>
        <v>38,285.00</v>
      </c>
      <c r="H2118" s="32">
        <f t="shared" si="269"/>
        <v>38285</v>
      </c>
      <c r="I2118" s="2">
        <v>3310</v>
      </c>
      <c r="J2118" s="2">
        <f t="shared" si="270"/>
        <v>38285</v>
      </c>
      <c r="K2118" s="2">
        <f t="shared" si="271"/>
        <v>38285</v>
      </c>
      <c r="L2118" s="2">
        <f t="shared" si="272"/>
        <v>38285</v>
      </c>
      <c r="M2118" s="2">
        <f t="shared" si="273"/>
        <v>38285</v>
      </c>
      <c r="N2118" s="2">
        <f t="shared" si="274"/>
        <v>38285</v>
      </c>
      <c r="O2118" s="96">
        <f t="shared" si="274"/>
        <v>38285</v>
      </c>
      <c r="P2118" s="2"/>
    </row>
    <row r="2119" spans="1:16" hidden="1" x14ac:dyDescent="0.2">
      <c r="A2119">
        <v>2532</v>
      </c>
      <c r="B2119">
        <v>1988</v>
      </c>
      <c r="C2119" s="47">
        <f t="shared" ca="1" si="268"/>
        <v>36</v>
      </c>
      <c r="D2119" s="2" t="s">
        <v>53</v>
      </c>
      <c r="E2119" s="2" t="s">
        <v>36</v>
      </c>
      <c r="F2119" s="2" t="s">
        <v>2350</v>
      </c>
      <c r="G2119" s="4" t="str">
        <f t="shared" si="275"/>
        <v>79,419.00</v>
      </c>
      <c r="H2119" s="32">
        <f t="shared" si="269"/>
        <v>79419</v>
      </c>
      <c r="I2119" s="2">
        <v>2134</v>
      </c>
      <c r="J2119" s="2">
        <f t="shared" si="270"/>
        <v>79419</v>
      </c>
      <c r="K2119" s="2">
        <f t="shared" si="271"/>
        <v>79419</v>
      </c>
      <c r="L2119" s="2">
        <f t="shared" si="272"/>
        <v>79419</v>
      </c>
      <c r="M2119" s="2">
        <f t="shared" si="273"/>
        <v>79419</v>
      </c>
      <c r="N2119" s="2">
        <f t="shared" si="274"/>
        <v>79419</v>
      </c>
      <c r="O2119" s="96">
        <f t="shared" si="274"/>
        <v>79419</v>
      </c>
      <c r="P2119" s="2"/>
    </row>
    <row r="2120" spans="1:16" hidden="1" x14ac:dyDescent="0.2">
      <c r="A2120">
        <v>2579</v>
      </c>
      <c r="B2120">
        <v>1958</v>
      </c>
      <c r="C2120" s="47">
        <f t="shared" ca="1" si="268"/>
        <v>66</v>
      </c>
      <c r="D2120" s="2" t="s">
        <v>53</v>
      </c>
      <c r="E2120" s="2" t="s">
        <v>36</v>
      </c>
      <c r="F2120" s="2" t="s">
        <v>2355</v>
      </c>
      <c r="G2120" s="4" t="str">
        <f t="shared" si="275"/>
        <v>17,144.00</v>
      </c>
      <c r="H2120" s="32">
        <f t="shared" si="269"/>
        <v>17144</v>
      </c>
      <c r="I2120" s="2">
        <v>2532</v>
      </c>
      <c r="J2120" s="2">
        <f t="shared" si="270"/>
        <v>17144</v>
      </c>
      <c r="K2120" s="2">
        <f t="shared" si="271"/>
        <v>17144</v>
      </c>
      <c r="L2120" s="2">
        <f t="shared" si="272"/>
        <v>17144</v>
      </c>
      <c r="M2120" s="2">
        <f t="shared" si="273"/>
        <v>17144</v>
      </c>
      <c r="N2120" s="2">
        <f t="shared" si="274"/>
        <v>17144</v>
      </c>
      <c r="O2120" s="96">
        <f t="shared" si="274"/>
        <v>17144</v>
      </c>
      <c r="P2120" s="2"/>
    </row>
    <row r="2121" spans="1:16" hidden="1" x14ac:dyDescent="0.2">
      <c r="A2121">
        <v>5623</v>
      </c>
      <c r="B2121">
        <v>1981</v>
      </c>
      <c r="C2121" s="47">
        <f t="shared" ca="1" si="268"/>
        <v>43</v>
      </c>
      <c r="D2121" s="2" t="s">
        <v>53</v>
      </c>
      <c r="E2121" s="2" t="s">
        <v>36</v>
      </c>
      <c r="F2121" s="2" t="s">
        <v>2355</v>
      </c>
      <c r="G2121" s="4" t="str">
        <f t="shared" si="275"/>
        <v>17,144.00</v>
      </c>
      <c r="H2121" s="32">
        <f t="shared" si="269"/>
        <v>17144</v>
      </c>
      <c r="I2121" s="2">
        <v>2579</v>
      </c>
      <c r="J2121" s="2">
        <f t="shared" si="270"/>
        <v>17144</v>
      </c>
      <c r="K2121" s="2">
        <f t="shared" si="271"/>
        <v>17144</v>
      </c>
      <c r="L2121" s="2">
        <f t="shared" si="272"/>
        <v>17144</v>
      </c>
      <c r="M2121" s="2">
        <f t="shared" si="273"/>
        <v>17144</v>
      </c>
      <c r="N2121" s="2">
        <f t="shared" si="274"/>
        <v>17144</v>
      </c>
      <c r="O2121" s="96">
        <f t="shared" si="274"/>
        <v>17144</v>
      </c>
      <c r="P2121" s="2"/>
    </row>
    <row r="2122" spans="1:16" hidden="1" x14ac:dyDescent="0.2">
      <c r="A2122">
        <v>4789</v>
      </c>
      <c r="B2122">
        <v>1954</v>
      </c>
      <c r="C2122" s="47">
        <f t="shared" ca="1" si="268"/>
        <v>70</v>
      </c>
      <c r="D2122" s="2" t="s">
        <v>40</v>
      </c>
      <c r="E2122" s="2" t="s">
        <v>36</v>
      </c>
      <c r="F2122" s="2" t="s">
        <v>2357</v>
      </c>
      <c r="G2122" s="4" t="str">
        <f t="shared" si="275"/>
        <v>66,375.00</v>
      </c>
      <c r="H2122" s="32">
        <f t="shared" si="269"/>
        <v>66375</v>
      </c>
      <c r="I2122" s="2">
        <v>5623</v>
      </c>
      <c r="J2122" s="2">
        <f t="shared" si="270"/>
        <v>66375</v>
      </c>
      <c r="K2122" s="2">
        <f t="shared" si="271"/>
        <v>66375</v>
      </c>
      <c r="L2122" s="2">
        <f t="shared" si="272"/>
        <v>66375</v>
      </c>
      <c r="M2122" s="2">
        <f t="shared" si="273"/>
        <v>66375</v>
      </c>
      <c r="N2122" s="2">
        <f t="shared" si="274"/>
        <v>66375</v>
      </c>
      <c r="O2122" s="96">
        <f t="shared" si="274"/>
        <v>66375</v>
      </c>
      <c r="P2122" s="2"/>
    </row>
    <row r="2123" spans="1:16" hidden="1" x14ac:dyDescent="0.2">
      <c r="A2123">
        <v>9523</v>
      </c>
      <c r="B2123">
        <v>1983</v>
      </c>
      <c r="C2123" s="47">
        <f t="shared" ca="1" si="268"/>
        <v>41</v>
      </c>
      <c r="D2123" s="2" t="s">
        <v>23</v>
      </c>
      <c r="E2123" s="2" t="s">
        <v>36</v>
      </c>
      <c r="F2123" s="2" t="s">
        <v>2358</v>
      </c>
      <c r="G2123" s="4" t="str">
        <f t="shared" si="275"/>
        <v>42,213.00</v>
      </c>
      <c r="H2123" s="32">
        <f t="shared" si="269"/>
        <v>42213</v>
      </c>
      <c r="I2123" s="2">
        <v>4789</v>
      </c>
      <c r="J2123" s="2">
        <f t="shared" si="270"/>
        <v>42213</v>
      </c>
      <c r="K2123" s="2">
        <f t="shared" si="271"/>
        <v>42213</v>
      </c>
      <c r="L2123" s="2">
        <f t="shared" si="272"/>
        <v>42213</v>
      </c>
      <c r="M2123" s="2">
        <f t="shared" si="273"/>
        <v>42213</v>
      </c>
      <c r="N2123" s="2">
        <f t="shared" si="274"/>
        <v>42213</v>
      </c>
      <c r="O2123" s="96">
        <f t="shared" si="274"/>
        <v>42213</v>
      </c>
      <c r="P2123" s="2"/>
    </row>
    <row r="2124" spans="1:16" hidden="1" x14ac:dyDescent="0.2">
      <c r="A2124">
        <v>5268</v>
      </c>
      <c r="B2124">
        <v>1961</v>
      </c>
      <c r="C2124" s="47">
        <f t="shared" ca="1" si="268"/>
        <v>63</v>
      </c>
      <c r="D2124" s="2" t="s">
        <v>43</v>
      </c>
      <c r="E2124" s="2" t="s">
        <v>36</v>
      </c>
      <c r="F2124" s="2" t="s">
        <v>2361</v>
      </c>
      <c r="G2124" s="4" t="str">
        <f t="shared" si="275"/>
        <v>17,117.00</v>
      </c>
      <c r="H2124" s="32">
        <f t="shared" si="269"/>
        <v>17117</v>
      </c>
      <c r="I2124" s="2">
        <v>9523</v>
      </c>
      <c r="J2124" s="2">
        <f t="shared" si="270"/>
        <v>17117</v>
      </c>
      <c r="K2124" s="2">
        <f t="shared" si="271"/>
        <v>17117</v>
      </c>
      <c r="L2124" s="2">
        <f t="shared" si="272"/>
        <v>17117</v>
      </c>
      <c r="M2124" s="2">
        <f t="shared" si="273"/>
        <v>17117</v>
      </c>
      <c r="N2124" s="2">
        <f t="shared" si="274"/>
        <v>17117</v>
      </c>
      <c r="O2124" s="96">
        <f t="shared" si="274"/>
        <v>17117</v>
      </c>
      <c r="P2124" s="2"/>
    </row>
    <row r="2125" spans="1:16" hidden="1" x14ac:dyDescent="0.2">
      <c r="A2125">
        <v>1545</v>
      </c>
      <c r="B2125">
        <v>1987</v>
      </c>
      <c r="C2125" s="47">
        <f t="shared" ca="1" si="268"/>
        <v>37</v>
      </c>
      <c r="D2125" s="2" t="s">
        <v>23</v>
      </c>
      <c r="E2125" s="2" t="s">
        <v>36</v>
      </c>
      <c r="F2125" s="2" t="s">
        <v>2366</v>
      </c>
      <c r="G2125" s="4" t="str">
        <f t="shared" si="275"/>
        <v>68,142.00</v>
      </c>
      <c r="H2125" s="32">
        <f t="shared" si="269"/>
        <v>68142</v>
      </c>
      <c r="I2125" s="2">
        <v>5268</v>
      </c>
      <c r="J2125" s="2">
        <f t="shared" si="270"/>
        <v>68142</v>
      </c>
      <c r="K2125" s="2">
        <f t="shared" si="271"/>
        <v>68142</v>
      </c>
      <c r="L2125" s="2">
        <f t="shared" si="272"/>
        <v>68142</v>
      </c>
      <c r="M2125" s="2">
        <f t="shared" si="273"/>
        <v>68142</v>
      </c>
      <c r="N2125" s="2">
        <f t="shared" si="274"/>
        <v>68142</v>
      </c>
      <c r="O2125" s="96">
        <f t="shared" si="274"/>
        <v>68142</v>
      </c>
      <c r="P2125" s="2"/>
    </row>
    <row r="2126" spans="1:16" hidden="1" x14ac:dyDescent="0.2">
      <c r="A2126">
        <v>2254</v>
      </c>
      <c r="B2126">
        <v>1984</v>
      </c>
      <c r="C2126" s="47">
        <f t="shared" ca="1" si="268"/>
        <v>40</v>
      </c>
      <c r="D2126" s="2" t="s">
        <v>23</v>
      </c>
      <c r="E2126" s="2" t="s">
        <v>36</v>
      </c>
      <c r="F2126" s="2" t="s">
        <v>2367</v>
      </c>
      <c r="G2126" s="4" t="str">
        <f t="shared" si="275"/>
        <v>48,794.00</v>
      </c>
      <c r="H2126" s="32">
        <f t="shared" si="269"/>
        <v>48794</v>
      </c>
      <c r="I2126" s="2">
        <v>1545</v>
      </c>
      <c r="J2126" s="2">
        <f t="shared" si="270"/>
        <v>48794</v>
      </c>
      <c r="K2126" s="2">
        <f t="shared" si="271"/>
        <v>48794</v>
      </c>
      <c r="L2126" s="2">
        <f t="shared" si="272"/>
        <v>48794</v>
      </c>
      <c r="M2126" s="2">
        <f t="shared" si="273"/>
        <v>48794</v>
      </c>
      <c r="N2126" s="2">
        <f t="shared" si="274"/>
        <v>48794</v>
      </c>
      <c r="O2126" s="96">
        <f t="shared" si="274"/>
        <v>48794</v>
      </c>
      <c r="P2126" s="2"/>
    </row>
    <row r="2127" spans="1:16" hidden="1" x14ac:dyDescent="0.2">
      <c r="A2127">
        <v>2661</v>
      </c>
      <c r="B2127">
        <v>1965</v>
      </c>
      <c r="C2127" s="47">
        <f t="shared" ca="1" si="268"/>
        <v>59</v>
      </c>
      <c r="D2127" s="2" t="s">
        <v>23</v>
      </c>
      <c r="E2127" s="2" t="s">
        <v>36</v>
      </c>
      <c r="F2127" s="2" t="s">
        <v>2368</v>
      </c>
      <c r="G2127" s="4" t="str">
        <f t="shared" si="275"/>
        <v>63,404.00</v>
      </c>
      <c r="H2127" s="32">
        <f t="shared" si="269"/>
        <v>63404</v>
      </c>
      <c r="I2127" s="2">
        <v>2254</v>
      </c>
      <c r="J2127" s="2">
        <f t="shared" si="270"/>
        <v>63404</v>
      </c>
      <c r="K2127" s="2">
        <f t="shared" si="271"/>
        <v>63404</v>
      </c>
      <c r="L2127" s="2">
        <f t="shared" si="272"/>
        <v>63404</v>
      </c>
      <c r="M2127" s="2">
        <f t="shared" si="273"/>
        <v>63404</v>
      </c>
      <c r="N2127" s="2">
        <f t="shared" si="274"/>
        <v>63404</v>
      </c>
      <c r="O2127" s="96">
        <f t="shared" si="274"/>
        <v>63404</v>
      </c>
      <c r="P2127" s="2"/>
    </row>
    <row r="2128" spans="1:16" hidden="1" x14ac:dyDescent="0.2">
      <c r="A2128">
        <v>3130</v>
      </c>
      <c r="B2128">
        <v>1965</v>
      </c>
      <c r="C2128" s="47">
        <f t="shared" ca="1" si="268"/>
        <v>59</v>
      </c>
      <c r="D2128" s="2" t="s">
        <v>43</v>
      </c>
      <c r="E2128" s="2" t="s">
        <v>36</v>
      </c>
      <c r="F2128" s="2" t="s">
        <v>2369</v>
      </c>
      <c r="G2128" s="4" t="str">
        <f t="shared" si="275"/>
        <v>49,669.00</v>
      </c>
      <c r="H2128" s="32">
        <f t="shared" si="269"/>
        <v>49669</v>
      </c>
      <c r="I2128" s="2">
        <v>2661</v>
      </c>
      <c r="J2128" s="2">
        <f t="shared" si="270"/>
        <v>49669</v>
      </c>
      <c r="K2128" s="2">
        <f t="shared" si="271"/>
        <v>49669</v>
      </c>
      <c r="L2128" s="2">
        <f t="shared" si="272"/>
        <v>49669</v>
      </c>
      <c r="M2128" s="2">
        <f t="shared" si="273"/>
        <v>49669</v>
      </c>
      <c r="N2128" s="2">
        <f t="shared" si="274"/>
        <v>49669</v>
      </c>
      <c r="O2128" s="96">
        <f t="shared" si="274"/>
        <v>49669</v>
      </c>
      <c r="P2128" s="2"/>
    </row>
    <row r="2129" spans="1:16" hidden="1" x14ac:dyDescent="0.2">
      <c r="A2129">
        <v>5847</v>
      </c>
      <c r="B2129">
        <v>1970</v>
      </c>
      <c r="C2129" s="47">
        <f t="shared" ca="1" si="268"/>
        <v>54</v>
      </c>
      <c r="D2129" s="2" t="s">
        <v>23</v>
      </c>
      <c r="E2129" s="2" t="s">
        <v>36</v>
      </c>
      <c r="F2129" s="2" t="s">
        <v>2370</v>
      </c>
      <c r="G2129" s="4" t="str">
        <f t="shared" si="275"/>
        <v>55,761.00</v>
      </c>
      <c r="H2129" s="32">
        <f t="shared" si="269"/>
        <v>55761</v>
      </c>
      <c r="I2129" s="2">
        <v>3130</v>
      </c>
      <c r="J2129" s="2">
        <f t="shared" si="270"/>
        <v>55761</v>
      </c>
      <c r="K2129" s="2">
        <f t="shared" si="271"/>
        <v>55761</v>
      </c>
      <c r="L2129" s="2">
        <f t="shared" si="272"/>
        <v>55761</v>
      </c>
      <c r="M2129" s="2">
        <f t="shared" si="273"/>
        <v>55761</v>
      </c>
      <c r="N2129" s="2">
        <f t="shared" si="274"/>
        <v>55761</v>
      </c>
      <c r="O2129" s="96">
        <f t="shared" si="274"/>
        <v>55761</v>
      </c>
      <c r="P2129" s="2"/>
    </row>
    <row r="2130" spans="1:16" hidden="1" x14ac:dyDescent="0.2">
      <c r="A2130">
        <v>5863</v>
      </c>
      <c r="B2130">
        <v>1954</v>
      </c>
      <c r="C2130" s="47">
        <f t="shared" ca="1" si="268"/>
        <v>70</v>
      </c>
      <c r="D2130" s="2" t="s">
        <v>40</v>
      </c>
      <c r="E2130" s="2" t="s">
        <v>36</v>
      </c>
      <c r="F2130" s="2" t="s">
        <v>2374</v>
      </c>
      <c r="G2130" s="4" t="str">
        <f t="shared" si="275"/>
        <v>34,043.00</v>
      </c>
      <c r="H2130" s="32">
        <f t="shared" si="269"/>
        <v>34043</v>
      </c>
      <c r="I2130" s="2">
        <v>5847</v>
      </c>
      <c r="J2130" s="2">
        <f t="shared" si="270"/>
        <v>34043</v>
      </c>
      <c r="K2130" s="2">
        <f t="shared" si="271"/>
        <v>34043</v>
      </c>
      <c r="L2130" s="2">
        <f t="shared" si="272"/>
        <v>34043</v>
      </c>
      <c r="M2130" s="2">
        <f t="shared" si="273"/>
        <v>34043</v>
      </c>
      <c r="N2130" s="2">
        <f t="shared" si="274"/>
        <v>34043</v>
      </c>
      <c r="O2130" s="96">
        <f t="shared" si="274"/>
        <v>34043</v>
      </c>
      <c r="P2130" s="2"/>
    </row>
    <row r="2131" spans="1:16" hidden="1" x14ac:dyDescent="0.2">
      <c r="A2131">
        <v>999</v>
      </c>
      <c r="B2131">
        <v>1992</v>
      </c>
      <c r="C2131" s="47">
        <f t="shared" ca="1" si="268"/>
        <v>32</v>
      </c>
      <c r="D2131" s="2" t="s">
        <v>40</v>
      </c>
      <c r="E2131" s="2" t="s">
        <v>36</v>
      </c>
      <c r="F2131" s="2" t="s">
        <v>2377</v>
      </c>
      <c r="G2131" s="4" t="str">
        <f t="shared" si="275"/>
        <v>39,665.00</v>
      </c>
      <c r="H2131" s="32">
        <f t="shared" si="269"/>
        <v>39665</v>
      </c>
      <c r="I2131" s="2">
        <v>5863</v>
      </c>
      <c r="J2131" s="2">
        <f t="shared" si="270"/>
        <v>39665</v>
      </c>
      <c r="K2131" s="2">
        <f t="shared" si="271"/>
        <v>39665</v>
      </c>
      <c r="L2131" s="2">
        <f t="shared" si="272"/>
        <v>39665</v>
      </c>
      <c r="M2131" s="2">
        <f t="shared" si="273"/>
        <v>39665</v>
      </c>
      <c r="N2131" s="2">
        <f t="shared" si="274"/>
        <v>39665</v>
      </c>
      <c r="O2131" s="96">
        <f t="shared" si="274"/>
        <v>39665</v>
      </c>
      <c r="P2131" s="2"/>
    </row>
    <row r="2132" spans="1:16" hidden="1" x14ac:dyDescent="0.2">
      <c r="A2132">
        <v>2931</v>
      </c>
      <c r="B2132">
        <v>1979</v>
      </c>
      <c r="C2132" s="47">
        <f t="shared" ca="1" si="268"/>
        <v>45</v>
      </c>
      <c r="D2132" s="2" t="s">
        <v>23</v>
      </c>
      <c r="E2132" s="2" t="s">
        <v>36</v>
      </c>
      <c r="F2132" s="2" t="s">
        <v>2383</v>
      </c>
      <c r="G2132" s="4" t="str">
        <f t="shared" si="275"/>
        <v>64,961.00</v>
      </c>
      <c r="H2132" s="32">
        <f t="shared" si="269"/>
        <v>64961</v>
      </c>
      <c r="I2132" s="2">
        <v>999</v>
      </c>
      <c r="J2132" s="2">
        <f t="shared" si="270"/>
        <v>64961</v>
      </c>
      <c r="K2132" s="2">
        <f t="shared" si="271"/>
        <v>64961</v>
      </c>
      <c r="L2132" s="2">
        <f t="shared" si="272"/>
        <v>64961</v>
      </c>
      <c r="M2132" s="2">
        <f t="shared" si="273"/>
        <v>64961</v>
      </c>
      <c r="N2132" s="2">
        <f t="shared" si="274"/>
        <v>64961</v>
      </c>
      <c r="O2132" s="96">
        <f t="shared" si="274"/>
        <v>64961</v>
      </c>
      <c r="P2132" s="2"/>
    </row>
    <row r="2133" spans="1:16" hidden="1" x14ac:dyDescent="0.2">
      <c r="A2133">
        <v>1890</v>
      </c>
      <c r="B2133">
        <v>1972</v>
      </c>
      <c r="C2133" s="47">
        <f t="shared" ca="1" si="268"/>
        <v>52</v>
      </c>
      <c r="D2133" s="2" t="s">
        <v>23</v>
      </c>
      <c r="E2133" s="2" t="s">
        <v>36</v>
      </c>
      <c r="F2133" s="2" t="s">
        <v>2392</v>
      </c>
      <c r="G2133" s="4" t="str">
        <f t="shared" si="275"/>
        <v>84,906.00</v>
      </c>
      <c r="H2133" s="32">
        <f t="shared" si="269"/>
        <v>84906</v>
      </c>
      <c r="I2133" s="2">
        <v>2931</v>
      </c>
      <c r="J2133" s="2">
        <f t="shared" si="270"/>
        <v>84906</v>
      </c>
      <c r="K2133" s="2">
        <f t="shared" si="271"/>
        <v>84906</v>
      </c>
      <c r="L2133" s="2">
        <f t="shared" si="272"/>
        <v>84906</v>
      </c>
      <c r="M2133" s="2">
        <f t="shared" si="273"/>
        <v>84906</v>
      </c>
      <c r="N2133" s="2">
        <f t="shared" si="274"/>
        <v>84906</v>
      </c>
      <c r="O2133" s="96">
        <f t="shared" si="274"/>
        <v>84906</v>
      </c>
      <c r="P2133" s="2"/>
    </row>
    <row r="2134" spans="1:16" hidden="1" x14ac:dyDescent="0.2">
      <c r="A2134">
        <v>5589</v>
      </c>
      <c r="B2134">
        <v>1965</v>
      </c>
      <c r="C2134" s="47">
        <f t="shared" ca="1" si="268"/>
        <v>59</v>
      </c>
      <c r="D2134" s="2" t="s">
        <v>23</v>
      </c>
      <c r="E2134" s="2" t="s">
        <v>36</v>
      </c>
      <c r="F2134" s="2" t="s">
        <v>2392</v>
      </c>
      <c r="G2134" s="4" t="str">
        <f t="shared" si="275"/>
        <v>84,906.00</v>
      </c>
      <c r="H2134" s="32">
        <f t="shared" si="269"/>
        <v>84906</v>
      </c>
      <c r="I2134" s="2">
        <v>1890</v>
      </c>
      <c r="J2134" s="2">
        <f t="shared" si="270"/>
        <v>84906</v>
      </c>
      <c r="K2134" s="2">
        <f t="shared" si="271"/>
        <v>84906</v>
      </c>
      <c r="L2134" s="2">
        <f t="shared" si="272"/>
        <v>84906</v>
      </c>
      <c r="M2134" s="2">
        <f t="shared" si="273"/>
        <v>84906</v>
      </c>
      <c r="N2134" s="2">
        <f t="shared" si="274"/>
        <v>84906</v>
      </c>
      <c r="O2134" s="96">
        <f t="shared" si="274"/>
        <v>84906</v>
      </c>
      <c r="P2134" s="2"/>
    </row>
    <row r="2135" spans="1:16" hidden="1" x14ac:dyDescent="0.2">
      <c r="A2135">
        <v>10172</v>
      </c>
      <c r="B2135">
        <v>1989</v>
      </c>
      <c r="C2135" s="47">
        <f t="shared" ca="1" si="268"/>
        <v>35</v>
      </c>
      <c r="D2135" s="2" t="s">
        <v>40</v>
      </c>
      <c r="E2135" s="2" t="s">
        <v>36</v>
      </c>
      <c r="F2135" s="2" t="s">
        <v>2396</v>
      </c>
      <c r="G2135" s="4" t="str">
        <f t="shared" si="275"/>
        <v>66,973.00</v>
      </c>
      <c r="H2135" s="32">
        <f t="shared" si="269"/>
        <v>66973</v>
      </c>
      <c r="I2135" s="2">
        <v>5589</v>
      </c>
      <c r="J2135" s="2">
        <f t="shared" si="270"/>
        <v>66973</v>
      </c>
      <c r="K2135" s="2">
        <f t="shared" si="271"/>
        <v>66973</v>
      </c>
      <c r="L2135" s="2">
        <f t="shared" si="272"/>
        <v>66973</v>
      </c>
      <c r="M2135" s="2">
        <f t="shared" si="273"/>
        <v>66973</v>
      </c>
      <c r="N2135" s="2">
        <f t="shared" si="274"/>
        <v>66973</v>
      </c>
      <c r="O2135" s="96">
        <f t="shared" si="274"/>
        <v>66973</v>
      </c>
      <c r="P2135" s="2"/>
    </row>
    <row r="2136" spans="1:16" hidden="1" x14ac:dyDescent="0.2">
      <c r="A2136">
        <v>6729</v>
      </c>
      <c r="B2136">
        <v>1989</v>
      </c>
      <c r="C2136" s="47">
        <f t="shared" ca="1" si="268"/>
        <v>35</v>
      </c>
      <c r="D2136" s="2" t="s">
        <v>23</v>
      </c>
      <c r="E2136" s="2" t="s">
        <v>36</v>
      </c>
      <c r="F2136" s="2" t="s">
        <v>2397</v>
      </c>
      <c r="G2136" s="4" t="str">
        <f t="shared" si="275"/>
        <v>41,154.00</v>
      </c>
      <c r="H2136" s="32">
        <f t="shared" si="269"/>
        <v>41154</v>
      </c>
      <c r="I2136" s="2">
        <v>10172</v>
      </c>
      <c r="J2136" s="2">
        <f t="shared" si="270"/>
        <v>41154</v>
      </c>
      <c r="K2136" s="2">
        <f t="shared" si="271"/>
        <v>41154</v>
      </c>
      <c r="L2136" s="2">
        <f t="shared" si="272"/>
        <v>41154</v>
      </c>
      <c r="M2136" s="2">
        <f t="shared" si="273"/>
        <v>41154</v>
      </c>
      <c r="N2136" s="2">
        <f t="shared" si="274"/>
        <v>41154</v>
      </c>
      <c r="O2136" s="96">
        <f t="shared" si="274"/>
        <v>41154</v>
      </c>
      <c r="P2136" s="2"/>
    </row>
    <row r="2137" spans="1:16" hidden="1" x14ac:dyDescent="0.2">
      <c r="A2137">
        <v>10492</v>
      </c>
      <c r="B2137">
        <v>1960</v>
      </c>
      <c r="C2137" s="47">
        <f t="shared" ca="1" si="268"/>
        <v>64</v>
      </c>
      <c r="D2137" s="2" t="s">
        <v>53</v>
      </c>
      <c r="E2137" s="2" t="s">
        <v>36</v>
      </c>
      <c r="F2137" s="2" t="s">
        <v>2402</v>
      </c>
      <c r="G2137" s="4" t="str">
        <f t="shared" si="275"/>
        <v>24,401.00</v>
      </c>
      <c r="H2137" s="32">
        <f t="shared" si="269"/>
        <v>24401</v>
      </c>
      <c r="I2137" s="2">
        <v>6729</v>
      </c>
      <c r="J2137" s="2">
        <f t="shared" si="270"/>
        <v>24401</v>
      </c>
      <c r="K2137" s="2">
        <f t="shared" si="271"/>
        <v>24401</v>
      </c>
      <c r="L2137" s="2">
        <f t="shared" si="272"/>
        <v>24401</v>
      </c>
      <c r="M2137" s="2">
        <f t="shared" si="273"/>
        <v>24401</v>
      </c>
      <c r="N2137" s="2">
        <f t="shared" si="274"/>
        <v>24401</v>
      </c>
      <c r="O2137" s="96">
        <f t="shared" si="274"/>
        <v>24401</v>
      </c>
      <c r="P2137" s="2"/>
    </row>
    <row r="2138" spans="1:16" hidden="1" x14ac:dyDescent="0.2">
      <c r="A2138">
        <v>2939</v>
      </c>
      <c r="B2138">
        <v>1971</v>
      </c>
      <c r="C2138" s="47">
        <f t="shared" ca="1" si="268"/>
        <v>53</v>
      </c>
      <c r="D2138" s="2" t="s">
        <v>43</v>
      </c>
      <c r="E2138" s="2" t="s">
        <v>36</v>
      </c>
      <c r="F2138" s="2" t="s">
        <v>239</v>
      </c>
      <c r="G2138" s="4" t="str">
        <f t="shared" si="275"/>
        <v>7,500.00</v>
      </c>
      <c r="H2138" s="32">
        <f t="shared" si="269"/>
        <v>7500</v>
      </c>
      <c r="I2138" s="2">
        <v>10492</v>
      </c>
      <c r="J2138" s="2">
        <f t="shared" si="270"/>
        <v>7500</v>
      </c>
      <c r="K2138" s="2">
        <f t="shared" si="271"/>
        <v>7500</v>
      </c>
      <c r="L2138" s="2">
        <f t="shared" si="272"/>
        <v>47633.19</v>
      </c>
      <c r="M2138" s="2">
        <f t="shared" si="273"/>
        <v>47633.19</v>
      </c>
      <c r="N2138" s="2">
        <f t="shared" si="274"/>
        <v>47633.19</v>
      </c>
      <c r="O2138" s="96">
        <f t="shared" si="274"/>
        <v>47633.19</v>
      </c>
      <c r="P2138" s="2"/>
    </row>
    <row r="2139" spans="1:16" hidden="1" x14ac:dyDescent="0.2">
      <c r="A2139">
        <v>5948</v>
      </c>
      <c r="B2139">
        <v>1976</v>
      </c>
      <c r="C2139" s="47">
        <f t="shared" ca="1" si="268"/>
        <v>48</v>
      </c>
      <c r="D2139" s="2" t="s">
        <v>23</v>
      </c>
      <c r="E2139" s="2" t="s">
        <v>36</v>
      </c>
      <c r="F2139" s="2" t="s">
        <v>2404</v>
      </c>
      <c r="G2139" s="4" t="str">
        <f t="shared" si="275"/>
        <v>78,416.00</v>
      </c>
      <c r="H2139" s="32">
        <f t="shared" si="269"/>
        <v>78416</v>
      </c>
      <c r="I2139" s="2">
        <v>2939</v>
      </c>
      <c r="J2139" s="2">
        <f t="shared" si="270"/>
        <v>78416</v>
      </c>
      <c r="K2139" s="2">
        <f t="shared" si="271"/>
        <v>78416</v>
      </c>
      <c r="L2139" s="2">
        <f t="shared" si="272"/>
        <v>78416</v>
      </c>
      <c r="M2139" s="2">
        <f t="shared" si="273"/>
        <v>78416</v>
      </c>
      <c r="N2139" s="2">
        <f t="shared" si="274"/>
        <v>78416</v>
      </c>
      <c r="O2139" s="96">
        <f t="shared" si="274"/>
        <v>78416</v>
      </c>
      <c r="P2139" s="2"/>
    </row>
    <row r="2140" spans="1:16" hidden="1" x14ac:dyDescent="0.2">
      <c r="A2140">
        <v>574</v>
      </c>
      <c r="B2140">
        <v>1965</v>
      </c>
      <c r="C2140" s="47">
        <f t="shared" ca="1" si="268"/>
        <v>59</v>
      </c>
      <c r="D2140" s="2" t="s">
        <v>23</v>
      </c>
      <c r="E2140" s="2" t="s">
        <v>36</v>
      </c>
      <c r="F2140" s="2" t="s">
        <v>2407</v>
      </c>
      <c r="G2140" s="4" t="str">
        <f t="shared" si="275"/>
        <v>62,568.00</v>
      </c>
      <c r="H2140" s="32">
        <f t="shared" si="269"/>
        <v>62568</v>
      </c>
      <c r="I2140" s="2">
        <v>5948</v>
      </c>
      <c r="J2140" s="2">
        <f t="shared" si="270"/>
        <v>62568</v>
      </c>
      <c r="K2140" s="2">
        <f t="shared" si="271"/>
        <v>62568</v>
      </c>
      <c r="L2140" s="2">
        <f t="shared" si="272"/>
        <v>62568</v>
      </c>
      <c r="M2140" s="2">
        <f t="shared" si="273"/>
        <v>62568</v>
      </c>
      <c r="N2140" s="2">
        <f t="shared" si="274"/>
        <v>62568</v>
      </c>
      <c r="O2140" s="96">
        <f t="shared" si="274"/>
        <v>62568</v>
      </c>
      <c r="P2140" s="2"/>
    </row>
    <row r="2141" spans="1:16" hidden="1" x14ac:dyDescent="0.2">
      <c r="A2141">
        <v>3266</v>
      </c>
      <c r="B2141">
        <v>1965</v>
      </c>
      <c r="C2141" s="47">
        <f t="shared" ca="1" si="268"/>
        <v>59</v>
      </c>
      <c r="D2141" s="2" t="s">
        <v>40</v>
      </c>
      <c r="E2141" s="2" t="s">
        <v>55</v>
      </c>
      <c r="F2141" s="2" t="s">
        <v>56</v>
      </c>
      <c r="G2141" s="4" t="str">
        <f t="shared" si="275"/>
        <v>67,786.00</v>
      </c>
      <c r="H2141" s="32">
        <f t="shared" si="269"/>
        <v>67786</v>
      </c>
      <c r="I2141" s="2">
        <v>574</v>
      </c>
      <c r="J2141" s="2">
        <f t="shared" si="270"/>
        <v>67786</v>
      </c>
      <c r="K2141" s="2">
        <f t="shared" si="271"/>
        <v>67786</v>
      </c>
      <c r="L2141" s="2">
        <f t="shared" si="272"/>
        <v>67786</v>
      </c>
      <c r="M2141" s="2">
        <f t="shared" si="273"/>
        <v>67786</v>
      </c>
      <c r="N2141" s="2">
        <f t="shared" si="274"/>
        <v>67786</v>
      </c>
      <c r="O2141" s="96">
        <f t="shared" si="274"/>
        <v>67786</v>
      </c>
      <c r="P2141" s="2"/>
    </row>
    <row r="2142" spans="1:16" hidden="1" x14ac:dyDescent="0.2">
      <c r="A2142">
        <v>10500</v>
      </c>
      <c r="B2142">
        <v>1985</v>
      </c>
      <c r="C2142" s="47">
        <f t="shared" ca="1" si="268"/>
        <v>39</v>
      </c>
      <c r="D2142" s="2" t="s">
        <v>40</v>
      </c>
      <c r="E2142" s="2" t="s">
        <v>55</v>
      </c>
      <c r="F2142" s="2" t="s">
        <v>79</v>
      </c>
      <c r="G2142" s="4" t="str">
        <f t="shared" si="275"/>
        <v>35,340.00</v>
      </c>
      <c r="H2142" s="32">
        <f t="shared" si="269"/>
        <v>35340</v>
      </c>
      <c r="I2142" s="2">
        <v>3266</v>
      </c>
      <c r="J2142" s="2">
        <f t="shared" si="270"/>
        <v>35340</v>
      </c>
      <c r="K2142" s="2">
        <f t="shared" si="271"/>
        <v>35340</v>
      </c>
      <c r="L2142" s="2">
        <f t="shared" si="272"/>
        <v>35340</v>
      </c>
      <c r="M2142" s="2">
        <f t="shared" si="273"/>
        <v>35340</v>
      </c>
      <c r="N2142" s="2">
        <f t="shared" si="274"/>
        <v>35340</v>
      </c>
      <c r="O2142" s="96">
        <f t="shared" si="274"/>
        <v>35340</v>
      </c>
      <c r="P2142" s="2"/>
    </row>
    <row r="2143" spans="1:16" hidden="1" x14ac:dyDescent="0.2">
      <c r="A2143">
        <v>7987</v>
      </c>
      <c r="B2143">
        <v>1970</v>
      </c>
      <c r="C2143" s="47">
        <f t="shared" ca="1" si="268"/>
        <v>54</v>
      </c>
      <c r="D2143" s="2" t="s">
        <v>23</v>
      </c>
      <c r="E2143" s="2" t="s">
        <v>55</v>
      </c>
      <c r="F2143" s="2" t="s">
        <v>150</v>
      </c>
      <c r="G2143" s="4" t="str">
        <f t="shared" si="275"/>
        <v>34,213.00</v>
      </c>
      <c r="H2143" s="32">
        <f t="shared" si="269"/>
        <v>34213</v>
      </c>
      <c r="I2143" s="2">
        <v>10500</v>
      </c>
      <c r="J2143" s="2">
        <f t="shared" si="270"/>
        <v>34213</v>
      </c>
      <c r="K2143" s="2">
        <f t="shared" si="271"/>
        <v>34213</v>
      </c>
      <c r="L2143" s="2">
        <f t="shared" si="272"/>
        <v>34213</v>
      </c>
      <c r="M2143" s="2">
        <f t="shared" si="273"/>
        <v>34213</v>
      </c>
      <c r="N2143" s="2">
        <f t="shared" si="274"/>
        <v>34213</v>
      </c>
      <c r="O2143" s="96">
        <f t="shared" si="274"/>
        <v>34213</v>
      </c>
      <c r="P2143" s="2"/>
    </row>
    <row r="2144" spans="1:16" hidden="1" x14ac:dyDescent="0.2">
      <c r="A2144">
        <v>1135</v>
      </c>
      <c r="B2144">
        <v>1961</v>
      </c>
      <c r="C2144" s="47">
        <f t="shared" ca="1" si="268"/>
        <v>63</v>
      </c>
      <c r="D2144" s="2" t="s">
        <v>53</v>
      </c>
      <c r="E2144" s="2" t="s">
        <v>55</v>
      </c>
      <c r="F2144" s="2" t="s">
        <v>179</v>
      </c>
      <c r="G2144" s="4" t="str">
        <f t="shared" si="275"/>
        <v>47,570.00</v>
      </c>
      <c r="H2144" s="32">
        <f t="shared" si="269"/>
        <v>47570</v>
      </c>
      <c r="I2144" s="2">
        <v>7987</v>
      </c>
      <c r="J2144" s="2">
        <f t="shared" si="270"/>
        <v>47570</v>
      </c>
      <c r="K2144" s="2">
        <f t="shared" si="271"/>
        <v>47570</v>
      </c>
      <c r="L2144" s="2">
        <f t="shared" si="272"/>
        <v>47570</v>
      </c>
      <c r="M2144" s="2">
        <f t="shared" si="273"/>
        <v>47570</v>
      </c>
      <c r="N2144" s="2">
        <f t="shared" si="274"/>
        <v>47570</v>
      </c>
      <c r="O2144" s="96">
        <f t="shared" si="274"/>
        <v>47570</v>
      </c>
      <c r="P2144" s="2"/>
    </row>
    <row r="2145" spans="1:16" hidden="1" x14ac:dyDescent="0.2">
      <c r="A2145">
        <v>24</v>
      </c>
      <c r="B2145">
        <v>1961</v>
      </c>
      <c r="C2145" s="47">
        <f t="shared" ca="1" si="268"/>
        <v>63</v>
      </c>
      <c r="D2145" s="2" t="s">
        <v>43</v>
      </c>
      <c r="E2145" s="2" t="s">
        <v>55</v>
      </c>
      <c r="F2145" s="2" t="s">
        <v>272</v>
      </c>
      <c r="G2145" s="4" t="str">
        <f t="shared" si="275"/>
        <v>59,184.00</v>
      </c>
      <c r="H2145" s="32">
        <f t="shared" si="269"/>
        <v>59184</v>
      </c>
      <c r="I2145" s="2">
        <v>1135</v>
      </c>
      <c r="J2145" s="2">
        <f t="shared" si="270"/>
        <v>59184</v>
      </c>
      <c r="K2145" s="2">
        <f t="shared" si="271"/>
        <v>59184</v>
      </c>
      <c r="L2145" s="2">
        <f t="shared" si="272"/>
        <v>59184</v>
      </c>
      <c r="M2145" s="2">
        <f t="shared" si="273"/>
        <v>59184</v>
      </c>
      <c r="N2145" s="2">
        <f t="shared" si="274"/>
        <v>59184</v>
      </c>
      <c r="O2145" s="96">
        <f t="shared" si="274"/>
        <v>59184</v>
      </c>
      <c r="P2145" s="2"/>
    </row>
    <row r="2146" spans="1:16" hidden="1" x14ac:dyDescent="0.2">
      <c r="A2146">
        <v>1966</v>
      </c>
      <c r="B2146">
        <v>1966</v>
      </c>
      <c r="C2146" s="47">
        <f t="shared" ca="1" si="268"/>
        <v>58</v>
      </c>
      <c r="D2146" s="2" t="s">
        <v>40</v>
      </c>
      <c r="E2146" s="2" t="s">
        <v>55</v>
      </c>
      <c r="F2146" s="2" t="s">
        <v>305</v>
      </c>
      <c r="G2146" s="4" t="str">
        <f t="shared" si="275"/>
        <v>71,670.00</v>
      </c>
      <c r="H2146" s="32">
        <f t="shared" si="269"/>
        <v>71670</v>
      </c>
      <c r="I2146" s="2">
        <v>24</v>
      </c>
      <c r="J2146" s="2">
        <f t="shared" si="270"/>
        <v>71670</v>
      </c>
      <c r="K2146" s="2">
        <f t="shared" si="271"/>
        <v>71670</v>
      </c>
      <c r="L2146" s="2">
        <f t="shared" si="272"/>
        <v>71670</v>
      </c>
      <c r="M2146" s="2">
        <f t="shared" si="273"/>
        <v>71670</v>
      </c>
      <c r="N2146" s="2">
        <f t="shared" si="274"/>
        <v>71670</v>
      </c>
      <c r="O2146" s="96">
        <f t="shared" si="274"/>
        <v>71670</v>
      </c>
      <c r="P2146" s="2"/>
    </row>
    <row r="2147" spans="1:16" hidden="1" x14ac:dyDescent="0.2">
      <c r="A2147">
        <v>7789</v>
      </c>
      <c r="B2147">
        <v>1966</v>
      </c>
      <c r="C2147" s="47">
        <f t="shared" ca="1" si="268"/>
        <v>58</v>
      </c>
      <c r="D2147" s="2" t="s">
        <v>40</v>
      </c>
      <c r="E2147" s="2" t="s">
        <v>55</v>
      </c>
      <c r="F2147" s="2" t="s">
        <v>306</v>
      </c>
      <c r="G2147" s="4" t="str">
        <f t="shared" si="275"/>
        <v>67,680.00</v>
      </c>
      <c r="H2147" s="32">
        <f t="shared" si="269"/>
        <v>67680</v>
      </c>
      <c r="I2147" s="2">
        <v>1966</v>
      </c>
      <c r="J2147" s="2">
        <f t="shared" si="270"/>
        <v>67680</v>
      </c>
      <c r="K2147" s="2">
        <f t="shared" si="271"/>
        <v>67680</v>
      </c>
      <c r="L2147" s="2">
        <f t="shared" si="272"/>
        <v>67680</v>
      </c>
      <c r="M2147" s="2">
        <f t="shared" si="273"/>
        <v>67680</v>
      </c>
      <c r="N2147" s="2">
        <f t="shared" si="274"/>
        <v>67680</v>
      </c>
      <c r="O2147" s="96">
        <f t="shared" si="274"/>
        <v>67680</v>
      </c>
      <c r="P2147" s="2"/>
    </row>
    <row r="2148" spans="1:16" hidden="1" x14ac:dyDescent="0.2">
      <c r="A2148">
        <v>3336</v>
      </c>
      <c r="B2148">
        <v>1949</v>
      </c>
      <c r="C2148" s="47">
        <f t="shared" ca="1" si="268"/>
        <v>75</v>
      </c>
      <c r="D2148" s="2" t="s">
        <v>53</v>
      </c>
      <c r="E2148" s="2" t="s">
        <v>55</v>
      </c>
      <c r="F2148" s="2" t="s">
        <v>330</v>
      </c>
      <c r="G2148" s="4" t="str">
        <f t="shared" si="275"/>
        <v>64,866.00</v>
      </c>
      <c r="H2148" s="32">
        <f t="shared" si="269"/>
        <v>64866</v>
      </c>
      <c r="I2148" s="2">
        <v>7789</v>
      </c>
      <c r="J2148" s="2">
        <f t="shared" si="270"/>
        <v>64866</v>
      </c>
      <c r="K2148" s="2">
        <f t="shared" si="271"/>
        <v>64866</v>
      </c>
      <c r="L2148" s="2">
        <f t="shared" si="272"/>
        <v>64866</v>
      </c>
      <c r="M2148" s="2">
        <f t="shared" si="273"/>
        <v>64866</v>
      </c>
      <c r="N2148" s="2">
        <f t="shared" si="274"/>
        <v>64866</v>
      </c>
      <c r="O2148" s="96">
        <f t="shared" si="274"/>
        <v>64866</v>
      </c>
      <c r="P2148" s="2"/>
    </row>
    <row r="2149" spans="1:16" hidden="1" x14ac:dyDescent="0.2">
      <c r="A2149">
        <v>5644</v>
      </c>
      <c r="B2149">
        <v>1958</v>
      </c>
      <c r="C2149" s="47">
        <f t="shared" ca="1" si="268"/>
        <v>66</v>
      </c>
      <c r="D2149" s="2" t="s">
        <v>23</v>
      </c>
      <c r="E2149" s="2" t="s">
        <v>55</v>
      </c>
      <c r="F2149" s="2" t="s">
        <v>478</v>
      </c>
      <c r="G2149" s="4" t="str">
        <f t="shared" si="275"/>
        <v>31,880.00</v>
      </c>
      <c r="H2149" s="32">
        <f t="shared" si="269"/>
        <v>31880</v>
      </c>
      <c r="I2149" s="2">
        <v>3336</v>
      </c>
      <c r="J2149" s="2">
        <f t="shared" si="270"/>
        <v>31880</v>
      </c>
      <c r="K2149" s="2">
        <f t="shared" si="271"/>
        <v>31880</v>
      </c>
      <c r="L2149" s="2">
        <f t="shared" si="272"/>
        <v>31880</v>
      </c>
      <c r="M2149" s="2">
        <f t="shared" si="273"/>
        <v>31880</v>
      </c>
      <c r="N2149" s="2">
        <f t="shared" si="274"/>
        <v>31880</v>
      </c>
      <c r="O2149" s="96">
        <f t="shared" si="274"/>
        <v>31880</v>
      </c>
      <c r="P2149" s="2"/>
    </row>
    <row r="2150" spans="1:16" hidden="1" x14ac:dyDescent="0.2">
      <c r="A2150">
        <v>6663</v>
      </c>
      <c r="B2150">
        <v>1941</v>
      </c>
      <c r="C2150" s="47">
        <f t="shared" ca="1" si="268"/>
        <v>83</v>
      </c>
      <c r="D2150" s="2" t="s">
        <v>23</v>
      </c>
      <c r="E2150" s="2" t="s">
        <v>55</v>
      </c>
      <c r="F2150" s="2" t="s">
        <v>480</v>
      </c>
      <c r="G2150" s="4" t="str">
        <f t="shared" si="275"/>
        <v>60,208.00</v>
      </c>
      <c r="H2150" s="32">
        <f t="shared" si="269"/>
        <v>60208</v>
      </c>
      <c r="I2150" s="2">
        <v>5644</v>
      </c>
      <c r="J2150" s="2">
        <f t="shared" si="270"/>
        <v>60208</v>
      </c>
      <c r="K2150" s="2">
        <f t="shared" si="271"/>
        <v>60208</v>
      </c>
      <c r="L2150" s="2">
        <f t="shared" si="272"/>
        <v>60208</v>
      </c>
      <c r="M2150" s="2">
        <f t="shared" si="273"/>
        <v>60208</v>
      </c>
      <c r="N2150" s="2">
        <f t="shared" si="274"/>
        <v>60208</v>
      </c>
      <c r="O2150" s="96">
        <f t="shared" si="274"/>
        <v>60208</v>
      </c>
      <c r="P2150" s="2"/>
    </row>
    <row r="2151" spans="1:16" hidden="1" x14ac:dyDescent="0.2">
      <c r="A2151">
        <v>10262</v>
      </c>
      <c r="B2151">
        <v>1981</v>
      </c>
      <c r="C2151" s="47">
        <f t="shared" ca="1" si="268"/>
        <v>43</v>
      </c>
      <c r="D2151" s="2" t="s">
        <v>53</v>
      </c>
      <c r="E2151" s="2" t="s">
        <v>55</v>
      </c>
      <c r="F2151" s="2" t="s">
        <v>491</v>
      </c>
      <c r="G2151" s="4" t="str">
        <f t="shared" si="275"/>
        <v>51,529.00</v>
      </c>
      <c r="H2151" s="32">
        <f t="shared" si="269"/>
        <v>51529</v>
      </c>
      <c r="I2151" s="2">
        <v>6663</v>
      </c>
      <c r="J2151" s="2">
        <f t="shared" si="270"/>
        <v>51529</v>
      </c>
      <c r="K2151" s="2">
        <f t="shared" si="271"/>
        <v>51529</v>
      </c>
      <c r="L2151" s="2">
        <f t="shared" si="272"/>
        <v>51529</v>
      </c>
      <c r="M2151" s="2">
        <f t="shared" si="273"/>
        <v>51529</v>
      </c>
      <c r="N2151" s="2">
        <f t="shared" si="274"/>
        <v>51529</v>
      </c>
      <c r="O2151" s="96">
        <f t="shared" si="274"/>
        <v>51529</v>
      </c>
      <c r="P2151" s="2"/>
    </row>
    <row r="2152" spans="1:16" hidden="1" x14ac:dyDescent="0.2">
      <c r="A2152">
        <v>456</v>
      </c>
      <c r="B2152">
        <v>1987</v>
      </c>
      <c r="C2152" s="47">
        <f t="shared" ca="1" si="268"/>
        <v>37</v>
      </c>
      <c r="D2152" s="2" t="s">
        <v>23</v>
      </c>
      <c r="E2152" s="2" t="s">
        <v>55</v>
      </c>
      <c r="F2152" s="2" t="s">
        <v>500</v>
      </c>
      <c r="G2152" s="4" t="str">
        <f t="shared" si="275"/>
        <v>27,421.00</v>
      </c>
      <c r="H2152" s="32">
        <f t="shared" si="269"/>
        <v>27421</v>
      </c>
      <c r="I2152" s="2">
        <v>10262</v>
      </c>
      <c r="J2152" s="2">
        <f t="shared" si="270"/>
        <v>27421</v>
      </c>
      <c r="K2152" s="2">
        <f t="shared" si="271"/>
        <v>27421</v>
      </c>
      <c r="L2152" s="2">
        <f t="shared" si="272"/>
        <v>27421</v>
      </c>
      <c r="M2152" s="2">
        <f t="shared" si="273"/>
        <v>27421</v>
      </c>
      <c r="N2152" s="2">
        <f t="shared" si="274"/>
        <v>27421</v>
      </c>
      <c r="O2152" s="96">
        <f t="shared" si="274"/>
        <v>27421</v>
      </c>
      <c r="P2152" s="2"/>
    </row>
    <row r="2153" spans="1:16" hidden="1" x14ac:dyDescent="0.2">
      <c r="A2153">
        <v>3270</v>
      </c>
      <c r="B2153">
        <v>1979</v>
      </c>
      <c r="C2153" s="47">
        <f t="shared" ca="1" si="268"/>
        <v>45</v>
      </c>
      <c r="D2153" s="2" t="s">
        <v>53</v>
      </c>
      <c r="E2153" s="2" t="s">
        <v>55</v>
      </c>
      <c r="F2153" s="2" t="s">
        <v>522</v>
      </c>
      <c r="G2153" s="4" t="str">
        <f t="shared" si="275"/>
        <v>33,051.00</v>
      </c>
      <c r="H2153" s="32">
        <f t="shared" si="269"/>
        <v>33051</v>
      </c>
      <c r="I2153" s="2">
        <v>456</v>
      </c>
      <c r="J2153" s="2">
        <f t="shared" si="270"/>
        <v>33051</v>
      </c>
      <c r="K2153" s="2">
        <f t="shared" si="271"/>
        <v>33051</v>
      </c>
      <c r="L2153" s="2">
        <f t="shared" si="272"/>
        <v>33051</v>
      </c>
      <c r="M2153" s="2">
        <f t="shared" si="273"/>
        <v>33051</v>
      </c>
      <c r="N2153" s="2">
        <f t="shared" si="274"/>
        <v>33051</v>
      </c>
      <c r="O2153" s="96">
        <f t="shared" si="274"/>
        <v>33051</v>
      </c>
      <c r="P2153" s="2"/>
    </row>
    <row r="2154" spans="1:16" hidden="1" x14ac:dyDescent="0.2">
      <c r="A2154">
        <v>5748</v>
      </c>
      <c r="B2154">
        <v>1966</v>
      </c>
      <c r="C2154" s="47">
        <f t="shared" ca="1" si="268"/>
        <v>58</v>
      </c>
      <c r="D2154" s="2" t="s">
        <v>23</v>
      </c>
      <c r="E2154" s="2" t="s">
        <v>55</v>
      </c>
      <c r="F2154" s="2" t="s">
        <v>609</v>
      </c>
      <c r="G2154" s="4" t="str">
        <f t="shared" si="275"/>
        <v>79,946.00</v>
      </c>
      <c r="H2154" s="32">
        <f t="shared" si="269"/>
        <v>79946</v>
      </c>
      <c r="I2154" s="2">
        <v>3270</v>
      </c>
      <c r="J2154" s="2">
        <f t="shared" si="270"/>
        <v>79946</v>
      </c>
      <c r="K2154" s="2">
        <f t="shared" si="271"/>
        <v>79946</v>
      </c>
      <c r="L2154" s="2">
        <f t="shared" si="272"/>
        <v>79946</v>
      </c>
      <c r="M2154" s="2">
        <f t="shared" si="273"/>
        <v>79946</v>
      </c>
      <c r="N2154" s="2">
        <f t="shared" si="274"/>
        <v>79946</v>
      </c>
      <c r="O2154" s="96">
        <f t="shared" si="274"/>
        <v>79946</v>
      </c>
      <c r="P2154" s="2"/>
    </row>
    <row r="2155" spans="1:16" hidden="1" x14ac:dyDescent="0.2">
      <c r="A2155">
        <v>8952</v>
      </c>
      <c r="B2155">
        <v>1954</v>
      </c>
      <c r="C2155" s="47">
        <f t="shared" ca="1" si="268"/>
        <v>70</v>
      </c>
      <c r="D2155" s="2" t="s">
        <v>23</v>
      </c>
      <c r="E2155" s="2" t="s">
        <v>55</v>
      </c>
      <c r="F2155" s="2" t="s">
        <v>711</v>
      </c>
      <c r="G2155" s="4" t="str">
        <f t="shared" si="275"/>
        <v>40,049.00</v>
      </c>
      <c r="H2155" s="32">
        <f t="shared" si="269"/>
        <v>40049</v>
      </c>
      <c r="I2155" s="2">
        <v>5748</v>
      </c>
      <c r="J2155" s="2">
        <f t="shared" si="270"/>
        <v>40049</v>
      </c>
      <c r="K2155" s="2">
        <f t="shared" si="271"/>
        <v>40049</v>
      </c>
      <c r="L2155" s="2">
        <f t="shared" si="272"/>
        <v>40049</v>
      </c>
      <c r="M2155" s="2">
        <f t="shared" si="273"/>
        <v>40049</v>
      </c>
      <c r="N2155" s="2">
        <f t="shared" si="274"/>
        <v>40049</v>
      </c>
      <c r="O2155" s="96">
        <f t="shared" si="274"/>
        <v>40049</v>
      </c>
      <c r="P2155" s="2"/>
    </row>
    <row r="2156" spans="1:16" hidden="1" x14ac:dyDescent="0.2">
      <c r="A2156">
        <v>3921</v>
      </c>
      <c r="B2156">
        <v>1953</v>
      </c>
      <c r="C2156" s="47">
        <f t="shared" ca="1" si="268"/>
        <v>71</v>
      </c>
      <c r="D2156" s="2" t="s">
        <v>53</v>
      </c>
      <c r="E2156" s="2" t="s">
        <v>55</v>
      </c>
      <c r="F2156" s="2" t="s">
        <v>743</v>
      </c>
      <c r="G2156" s="4" t="str">
        <f t="shared" si="275"/>
        <v>44,551.00</v>
      </c>
      <c r="H2156" s="32">
        <f t="shared" si="269"/>
        <v>44551</v>
      </c>
      <c r="I2156" s="2">
        <v>8952</v>
      </c>
      <c r="J2156" s="2">
        <f t="shared" si="270"/>
        <v>44551</v>
      </c>
      <c r="K2156" s="2">
        <f t="shared" si="271"/>
        <v>44551</v>
      </c>
      <c r="L2156" s="2">
        <f t="shared" si="272"/>
        <v>44551</v>
      </c>
      <c r="M2156" s="2">
        <f t="shared" si="273"/>
        <v>44551</v>
      </c>
      <c r="N2156" s="2">
        <f t="shared" si="274"/>
        <v>44551</v>
      </c>
      <c r="O2156" s="96">
        <f t="shared" si="274"/>
        <v>44551</v>
      </c>
      <c r="P2156" s="2"/>
    </row>
    <row r="2157" spans="1:16" hidden="1" x14ac:dyDescent="0.2">
      <c r="A2157">
        <v>9826</v>
      </c>
      <c r="B2157">
        <v>1973</v>
      </c>
      <c r="C2157" s="47">
        <f t="shared" ca="1" si="268"/>
        <v>51</v>
      </c>
      <c r="D2157" s="2" t="s">
        <v>40</v>
      </c>
      <c r="E2157" s="2" t="s">
        <v>55</v>
      </c>
      <c r="F2157" s="2" t="s">
        <v>752</v>
      </c>
      <c r="G2157" s="4" t="str">
        <f t="shared" si="275"/>
        <v>52,278.00</v>
      </c>
      <c r="H2157" s="32">
        <f t="shared" si="269"/>
        <v>52278</v>
      </c>
      <c r="I2157" s="2">
        <v>3921</v>
      </c>
      <c r="J2157" s="2">
        <f t="shared" si="270"/>
        <v>52278</v>
      </c>
      <c r="K2157" s="2">
        <f t="shared" si="271"/>
        <v>52278</v>
      </c>
      <c r="L2157" s="2">
        <f t="shared" si="272"/>
        <v>52278</v>
      </c>
      <c r="M2157" s="2">
        <f t="shared" si="273"/>
        <v>52278</v>
      </c>
      <c r="N2157" s="2">
        <f t="shared" si="274"/>
        <v>52278</v>
      </c>
      <c r="O2157" s="96">
        <f t="shared" si="274"/>
        <v>52278</v>
      </c>
      <c r="P2157" s="2"/>
    </row>
    <row r="2158" spans="1:16" hidden="1" x14ac:dyDescent="0.2">
      <c r="A2158">
        <v>5830</v>
      </c>
      <c r="B2158">
        <v>1973</v>
      </c>
      <c r="C2158" s="47">
        <f t="shared" ca="1" si="268"/>
        <v>51</v>
      </c>
      <c r="D2158" s="2" t="s">
        <v>40</v>
      </c>
      <c r="E2158" s="2" t="s">
        <v>55</v>
      </c>
      <c r="F2158" s="2" t="s">
        <v>752</v>
      </c>
      <c r="G2158" s="4" t="str">
        <f t="shared" si="275"/>
        <v>52,278.00</v>
      </c>
      <c r="H2158" s="32">
        <f t="shared" si="269"/>
        <v>52278</v>
      </c>
      <c r="I2158" s="2">
        <v>9826</v>
      </c>
      <c r="J2158" s="2">
        <f t="shared" si="270"/>
        <v>52278</v>
      </c>
      <c r="K2158" s="2">
        <f t="shared" si="271"/>
        <v>52278</v>
      </c>
      <c r="L2158" s="2">
        <f t="shared" si="272"/>
        <v>52278</v>
      </c>
      <c r="M2158" s="2">
        <f t="shared" si="273"/>
        <v>52278</v>
      </c>
      <c r="N2158" s="2">
        <f t="shared" si="274"/>
        <v>52278</v>
      </c>
      <c r="O2158" s="96">
        <f t="shared" si="274"/>
        <v>52278</v>
      </c>
      <c r="P2158" s="2"/>
    </row>
    <row r="2159" spans="1:16" hidden="1" x14ac:dyDescent="0.2">
      <c r="A2159">
        <v>8310</v>
      </c>
      <c r="B2159">
        <v>1965</v>
      </c>
      <c r="C2159" s="47">
        <f t="shared" ca="1" si="268"/>
        <v>59</v>
      </c>
      <c r="D2159" s="2" t="s">
        <v>40</v>
      </c>
      <c r="E2159" s="2" t="s">
        <v>55</v>
      </c>
      <c r="F2159" s="2" t="s">
        <v>763</v>
      </c>
      <c r="G2159" s="4" t="str">
        <f t="shared" si="275"/>
        <v>50,520.00</v>
      </c>
      <c r="H2159" s="32">
        <f t="shared" si="269"/>
        <v>50520</v>
      </c>
      <c r="I2159" s="2">
        <v>5830</v>
      </c>
      <c r="J2159" s="2">
        <f t="shared" si="270"/>
        <v>50520</v>
      </c>
      <c r="K2159" s="2">
        <f t="shared" si="271"/>
        <v>50520</v>
      </c>
      <c r="L2159" s="2">
        <f t="shared" si="272"/>
        <v>50520</v>
      </c>
      <c r="M2159" s="2">
        <f t="shared" si="273"/>
        <v>50520</v>
      </c>
      <c r="N2159" s="2">
        <f t="shared" si="274"/>
        <v>50520</v>
      </c>
      <c r="O2159" s="96">
        <f t="shared" si="274"/>
        <v>50520</v>
      </c>
      <c r="P2159" s="2"/>
    </row>
    <row r="2160" spans="1:16" hidden="1" x14ac:dyDescent="0.2">
      <c r="A2160">
        <v>6382</v>
      </c>
      <c r="B2160">
        <v>1954</v>
      </c>
      <c r="C2160" s="47">
        <f t="shared" ca="1" si="268"/>
        <v>70</v>
      </c>
      <c r="D2160" s="2" t="s">
        <v>40</v>
      </c>
      <c r="E2160" s="2" t="s">
        <v>55</v>
      </c>
      <c r="F2160" s="2" t="s">
        <v>842</v>
      </c>
      <c r="G2160" s="4" t="str">
        <f t="shared" si="275"/>
        <v>82,571.00</v>
      </c>
      <c r="H2160" s="32">
        <f t="shared" si="269"/>
        <v>82571</v>
      </c>
      <c r="I2160" s="2">
        <v>8310</v>
      </c>
      <c r="J2160" s="2">
        <f t="shared" si="270"/>
        <v>82571</v>
      </c>
      <c r="K2160" s="2">
        <f t="shared" si="271"/>
        <v>82571</v>
      </c>
      <c r="L2160" s="2">
        <f t="shared" si="272"/>
        <v>82571</v>
      </c>
      <c r="M2160" s="2">
        <f t="shared" si="273"/>
        <v>82571</v>
      </c>
      <c r="N2160" s="2">
        <f t="shared" si="274"/>
        <v>82571</v>
      </c>
      <c r="O2160" s="96">
        <f t="shared" si="274"/>
        <v>82571</v>
      </c>
      <c r="P2160" s="2"/>
    </row>
    <row r="2161" spans="1:16" hidden="1" x14ac:dyDescent="0.2">
      <c r="A2161">
        <v>8439</v>
      </c>
      <c r="B2161">
        <v>1965</v>
      </c>
      <c r="C2161" s="47">
        <f t="shared" ca="1" si="268"/>
        <v>59</v>
      </c>
      <c r="D2161" s="2" t="s">
        <v>23</v>
      </c>
      <c r="E2161" s="2" t="s">
        <v>55</v>
      </c>
      <c r="F2161" s="2" t="s">
        <v>873</v>
      </c>
      <c r="G2161" s="4" t="str">
        <f t="shared" si="275"/>
        <v>65,486.00</v>
      </c>
      <c r="H2161" s="32">
        <f t="shared" si="269"/>
        <v>65486</v>
      </c>
      <c r="I2161" s="2">
        <v>6382</v>
      </c>
      <c r="J2161" s="2">
        <f t="shared" si="270"/>
        <v>65486</v>
      </c>
      <c r="K2161" s="2">
        <f t="shared" si="271"/>
        <v>65486</v>
      </c>
      <c r="L2161" s="2">
        <f t="shared" si="272"/>
        <v>65486</v>
      </c>
      <c r="M2161" s="2">
        <f t="shared" si="273"/>
        <v>65486</v>
      </c>
      <c r="N2161" s="2">
        <f t="shared" si="274"/>
        <v>65486</v>
      </c>
      <c r="O2161" s="96">
        <f t="shared" si="274"/>
        <v>65486</v>
      </c>
      <c r="P2161" s="2"/>
    </row>
    <row r="2162" spans="1:16" hidden="1" x14ac:dyDescent="0.2">
      <c r="A2162">
        <v>7613</v>
      </c>
      <c r="B2162">
        <v>1975</v>
      </c>
      <c r="C2162" s="47">
        <f t="shared" ca="1" si="268"/>
        <v>49</v>
      </c>
      <c r="D2162" s="2" t="s">
        <v>23</v>
      </c>
      <c r="E2162" s="2" t="s">
        <v>55</v>
      </c>
      <c r="F2162" s="2" t="s">
        <v>895</v>
      </c>
      <c r="G2162" s="4" t="str">
        <f t="shared" si="275"/>
        <v>53,653.00</v>
      </c>
      <c r="H2162" s="32">
        <f t="shared" si="269"/>
        <v>53653</v>
      </c>
      <c r="I2162" s="2">
        <v>8439</v>
      </c>
      <c r="J2162" s="2">
        <f t="shared" si="270"/>
        <v>53653</v>
      </c>
      <c r="K2162" s="2">
        <f t="shared" si="271"/>
        <v>53653</v>
      </c>
      <c r="L2162" s="2">
        <f t="shared" si="272"/>
        <v>53653</v>
      </c>
      <c r="M2162" s="2">
        <f t="shared" si="273"/>
        <v>53653</v>
      </c>
      <c r="N2162" s="2">
        <f t="shared" si="274"/>
        <v>53653</v>
      </c>
      <c r="O2162" s="96">
        <f t="shared" si="274"/>
        <v>53653</v>
      </c>
      <c r="P2162" s="2"/>
    </row>
    <row r="2163" spans="1:16" hidden="1" x14ac:dyDescent="0.2">
      <c r="A2163">
        <v>48</v>
      </c>
      <c r="B2163">
        <v>1965</v>
      </c>
      <c r="C2163" s="47">
        <f t="shared" ca="1" si="268"/>
        <v>59</v>
      </c>
      <c r="D2163" s="2" t="s">
        <v>23</v>
      </c>
      <c r="E2163" s="2" t="s">
        <v>55</v>
      </c>
      <c r="F2163" s="2" t="s">
        <v>909</v>
      </c>
      <c r="G2163" s="4" t="str">
        <f t="shared" si="275"/>
        <v>40,590.00</v>
      </c>
      <c r="H2163" s="32">
        <f t="shared" si="269"/>
        <v>40590</v>
      </c>
      <c r="I2163" s="2">
        <v>7613</v>
      </c>
      <c r="J2163" s="2">
        <f t="shared" si="270"/>
        <v>40590</v>
      </c>
      <c r="K2163" s="2">
        <f t="shared" si="271"/>
        <v>40590</v>
      </c>
      <c r="L2163" s="2">
        <f t="shared" si="272"/>
        <v>40590</v>
      </c>
      <c r="M2163" s="2">
        <f t="shared" si="273"/>
        <v>40590</v>
      </c>
      <c r="N2163" s="2">
        <f t="shared" si="274"/>
        <v>40590</v>
      </c>
      <c r="O2163" s="96">
        <f t="shared" si="274"/>
        <v>40590</v>
      </c>
      <c r="P2163" s="2"/>
    </row>
    <row r="2164" spans="1:16" hidden="1" x14ac:dyDescent="0.2">
      <c r="A2164">
        <v>5046</v>
      </c>
      <c r="B2164">
        <v>1959</v>
      </c>
      <c r="C2164" s="47">
        <f t="shared" ca="1" si="268"/>
        <v>65</v>
      </c>
      <c r="D2164" s="2" t="s">
        <v>23</v>
      </c>
      <c r="E2164" s="2" t="s">
        <v>55</v>
      </c>
      <c r="F2164" s="2" t="s">
        <v>909</v>
      </c>
      <c r="G2164" s="4" t="str">
        <f t="shared" si="275"/>
        <v>40,590.00</v>
      </c>
      <c r="H2164" s="32">
        <f t="shared" si="269"/>
        <v>40590</v>
      </c>
      <c r="I2164" s="2">
        <v>48</v>
      </c>
      <c r="J2164" s="2">
        <f t="shared" si="270"/>
        <v>40590</v>
      </c>
      <c r="K2164" s="2">
        <f t="shared" si="271"/>
        <v>40590</v>
      </c>
      <c r="L2164" s="2">
        <f t="shared" si="272"/>
        <v>40590</v>
      </c>
      <c r="M2164" s="2">
        <f t="shared" si="273"/>
        <v>40590</v>
      </c>
      <c r="N2164" s="2">
        <f t="shared" si="274"/>
        <v>40590</v>
      </c>
      <c r="O2164" s="96">
        <f t="shared" si="274"/>
        <v>40590</v>
      </c>
      <c r="P2164" s="2"/>
    </row>
    <row r="2165" spans="1:16" hidden="1" x14ac:dyDescent="0.2">
      <c r="A2165">
        <v>3231</v>
      </c>
      <c r="B2165">
        <v>1974</v>
      </c>
      <c r="C2165" s="47">
        <f t="shared" ca="1" si="268"/>
        <v>50</v>
      </c>
      <c r="D2165" s="2" t="s">
        <v>23</v>
      </c>
      <c r="E2165" s="2" t="s">
        <v>55</v>
      </c>
      <c r="F2165" s="2" t="s">
        <v>943</v>
      </c>
      <c r="G2165" s="4" t="str">
        <f t="shared" si="275"/>
        <v>54,162.00</v>
      </c>
      <c r="H2165" s="32">
        <f t="shared" si="269"/>
        <v>54162</v>
      </c>
      <c r="I2165" s="2">
        <v>5046</v>
      </c>
      <c r="J2165" s="2">
        <f t="shared" si="270"/>
        <v>54162</v>
      </c>
      <c r="K2165" s="2">
        <f t="shared" si="271"/>
        <v>54162</v>
      </c>
      <c r="L2165" s="2">
        <f t="shared" si="272"/>
        <v>54162</v>
      </c>
      <c r="M2165" s="2">
        <f t="shared" si="273"/>
        <v>54162</v>
      </c>
      <c r="N2165" s="2">
        <f t="shared" si="274"/>
        <v>54162</v>
      </c>
      <c r="O2165" s="96">
        <f t="shared" si="274"/>
        <v>54162</v>
      </c>
      <c r="P2165" s="2"/>
    </row>
    <row r="2166" spans="1:16" hidden="1" x14ac:dyDescent="0.2">
      <c r="A2166">
        <v>7181</v>
      </c>
      <c r="B2166">
        <v>1978</v>
      </c>
      <c r="C2166" s="47">
        <f t="shared" ca="1" si="268"/>
        <v>46</v>
      </c>
      <c r="D2166" s="2" t="s">
        <v>23</v>
      </c>
      <c r="E2166" s="2" t="s">
        <v>55</v>
      </c>
      <c r="F2166" s="2" t="s">
        <v>994</v>
      </c>
      <c r="G2166" s="4" t="str">
        <f t="shared" si="275"/>
        <v>30,372.00</v>
      </c>
      <c r="H2166" s="32">
        <f t="shared" si="269"/>
        <v>30372</v>
      </c>
      <c r="I2166" s="2">
        <v>3231</v>
      </c>
      <c r="J2166" s="2">
        <f t="shared" si="270"/>
        <v>30372</v>
      </c>
      <c r="K2166" s="2">
        <f t="shared" si="271"/>
        <v>30372</v>
      </c>
      <c r="L2166" s="2">
        <f t="shared" si="272"/>
        <v>30372</v>
      </c>
      <c r="M2166" s="2">
        <f t="shared" si="273"/>
        <v>30372</v>
      </c>
      <c r="N2166" s="2">
        <f t="shared" si="274"/>
        <v>30372</v>
      </c>
      <c r="O2166" s="96">
        <f t="shared" si="274"/>
        <v>30372</v>
      </c>
      <c r="P2166" s="2"/>
    </row>
    <row r="2167" spans="1:16" hidden="1" x14ac:dyDescent="0.2">
      <c r="A2167">
        <v>1663</v>
      </c>
      <c r="B2167">
        <v>1979</v>
      </c>
      <c r="C2167" s="47">
        <f t="shared" ca="1" si="268"/>
        <v>45</v>
      </c>
      <c r="D2167" s="2" t="s">
        <v>23</v>
      </c>
      <c r="E2167" s="2" t="s">
        <v>55</v>
      </c>
      <c r="F2167" s="2" t="s">
        <v>994</v>
      </c>
      <c r="G2167" s="4" t="str">
        <f t="shared" si="275"/>
        <v>30,372.00</v>
      </c>
      <c r="H2167" s="32">
        <f t="shared" si="269"/>
        <v>30372</v>
      </c>
      <c r="I2167" s="2">
        <v>7181</v>
      </c>
      <c r="J2167" s="2">
        <f t="shared" si="270"/>
        <v>30372</v>
      </c>
      <c r="K2167" s="2">
        <f t="shared" si="271"/>
        <v>30372</v>
      </c>
      <c r="L2167" s="2">
        <f t="shared" si="272"/>
        <v>30372</v>
      </c>
      <c r="M2167" s="2">
        <f t="shared" si="273"/>
        <v>30372</v>
      </c>
      <c r="N2167" s="2">
        <f t="shared" si="274"/>
        <v>30372</v>
      </c>
      <c r="O2167" s="96">
        <f t="shared" si="274"/>
        <v>30372</v>
      </c>
      <c r="P2167" s="2"/>
    </row>
    <row r="2168" spans="1:16" hidden="1" x14ac:dyDescent="0.2">
      <c r="A2168">
        <v>5441</v>
      </c>
      <c r="B2168">
        <v>1966</v>
      </c>
      <c r="C2168" s="47">
        <f t="shared" ca="1" si="268"/>
        <v>58</v>
      </c>
      <c r="D2168" s="2" t="s">
        <v>23</v>
      </c>
      <c r="E2168" s="2" t="s">
        <v>55</v>
      </c>
      <c r="F2168" s="2" t="s">
        <v>997</v>
      </c>
      <c r="G2168" s="4" t="str">
        <f t="shared" si="275"/>
        <v>66,731.00</v>
      </c>
      <c r="H2168" s="32">
        <f t="shared" si="269"/>
        <v>66731</v>
      </c>
      <c r="I2168" s="2">
        <v>1663</v>
      </c>
      <c r="J2168" s="2">
        <f t="shared" si="270"/>
        <v>66731</v>
      </c>
      <c r="K2168" s="2">
        <f t="shared" si="271"/>
        <v>66731</v>
      </c>
      <c r="L2168" s="2">
        <f t="shared" si="272"/>
        <v>66731</v>
      </c>
      <c r="M2168" s="2">
        <f t="shared" si="273"/>
        <v>66731</v>
      </c>
      <c r="N2168" s="2">
        <f t="shared" si="274"/>
        <v>66731</v>
      </c>
      <c r="O2168" s="96">
        <f t="shared" si="274"/>
        <v>66731</v>
      </c>
      <c r="P2168" s="2"/>
    </row>
    <row r="2169" spans="1:16" hidden="1" x14ac:dyDescent="0.2">
      <c r="A2169">
        <v>8602</v>
      </c>
      <c r="B2169">
        <v>1965</v>
      </c>
      <c r="C2169" s="47">
        <f t="shared" ca="1" si="268"/>
        <v>59</v>
      </c>
      <c r="D2169" s="2" t="s">
        <v>40</v>
      </c>
      <c r="E2169" s="2" t="s">
        <v>55</v>
      </c>
      <c r="F2169" s="2" t="s">
        <v>1041</v>
      </c>
      <c r="G2169" s="4" t="str">
        <f t="shared" si="275"/>
        <v>47,111.00</v>
      </c>
      <c r="H2169" s="32">
        <f t="shared" si="269"/>
        <v>47111</v>
      </c>
      <c r="I2169" s="2">
        <v>5441</v>
      </c>
      <c r="J2169" s="2">
        <f t="shared" si="270"/>
        <v>47111</v>
      </c>
      <c r="K2169" s="2">
        <f t="shared" si="271"/>
        <v>47111</v>
      </c>
      <c r="L2169" s="2">
        <f t="shared" si="272"/>
        <v>47111</v>
      </c>
      <c r="M2169" s="2">
        <f t="shared" si="273"/>
        <v>47111</v>
      </c>
      <c r="N2169" s="2">
        <f t="shared" si="274"/>
        <v>47111</v>
      </c>
      <c r="O2169" s="96">
        <f t="shared" si="274"/>
        <v>47111</v>
      </c>
      <c r="P2169" s="2"/>
    </row>
    <row r="2170" spans="1:16" hidden="1" x14ac:dyDescent="0.2">
      <c r="A2170">
        <v>9925</v>
      </c>
      <c r="B2170">
        <v>1982</v>
      </c>
      <c r="C2170" s="47">
        <f t="shared" ca="1" si="268"/>
        <v>42</v>
      </c>
      <c r="D2170" s="2" t="s">
        <v>53</v>
      </c>
      <c r="E2170" s="2" t="s">
        <v>55</v>
      </c>
      <c r="F2170" s="2" t="s">
        <v>1058</v>
      </c>
      <c r="G2170" s="4" t="str">
        <f t="shared" si="275"/>
        <v>78,427.00</v>
      </c>
      <c r="H2170" s="32">
        <f t="shared" si="269"/>
        <v>78427</v>
      </c>
      <c r="I2170" s="2">
        <v>8602</v>
      </c>
      <c r="J2170" s="2">
        <f t="shared" si="270"/>
        <v>78427</v>
      </c>
      <c r="K2170" s="2">
        <f t="shared" si="271"/>
        <v>78427</v>
      </c>
      <c r="L2170" s="2">
        <f t="shared" si="272"/>
        <v>78427</v>
      </c>
      <c r="M2170" s="2">
        <f t="shared" si="273"/>
        <v>78427</v>
      </c>
      <c r="N2170" s="2">
        <f t="shared" si="274"/>
        <v>78427</v>
      </c>
      <c r="O2170" s="96">
        <f t="shared" si="274"/>
        <v>78427</v>
      </c>
      <c r="P2170" s="2"/>
    </row>
    <row r="2171" spans="1:16" hidden="1" x14ac:dyDescent="0.2">
      <c r="A2171">
        <v>9499</v>
      </c>
      <c r="B2171">
        <v>1955</v>
      </c>
      <c r="C2171" s="47">
        <f t="shared" ca="1" si="268"/>
        <v>69</v>
      </c>
      <c r="D2171" s="2" t="s">
        <v>40</v>
      </c>
      <c r="E2171" s="2" t="s">
        <v>55</v>
      </c>
      <c r="F2171" s="2" t="s">
        <v>1068</v>
      </c>
      <c r="G2171" s="4" t="str">
        <f t="shared" si="275"/>
        <v>76,842.00</v>
      </c>
      <c r="H2171" s="32">
        <f t="shared" si="269"/>
        <v>76842</v>
      </c>
      <c r="I2171" s="2">
        <v>9925</v>
      </c>
      <c r="J2171" s="2">
        <f t="shared" si="270"/>
        <v>76842</v>
      </c>
      <c r="K2171" s="2">
        <f t="shared" si="271"/>
        <v>76842</v>
      </c>
      <c r="L2171" s="2">
        <f t="shared" si="272"/>
        <v>76842</v>
      </c>
      <c r="M2171" s="2">
        <f t="shared" si="273"/>
        <v>76842</v>
      </c>
      <c r="N2171" s="2">
        <f t="shared" si="274"/>
        <v>76842</v>
      </c>
      <c r="O2171" s="96">
        <f t="shared" si="274"/>
        <v>76842</v>
      </c>
      <c r="P2171" s="2"/>
    </row>
    <row r="2172" spans="1:16" hidden="1" x14ac:dyDescent="0.2">
      <c r="A2172">
        <v>6568</v>
      </c>
      <c r="B2172">
        <v>1985</v>
      </c>
      <c r="C2172" s="47">
        <f t="shared" ca="1" si="268"/>
        <v>39</v>
      </c>
      <c r="D2172" s="2" t="s">
        <v>23</v>
      </c>
      <c r="E2172" s="2" t="s">
        <v>55</v>
      </c>
      <c r="F2172" s="2" t="s">
        <v>1075</v>
      </c>
      <c r="G2172" s="4" t="str">
        <f t="shared" si="275"/>
        <v>45,684.00</v>
      </c>
      <c r="H2172" s="32">
        <f t="shared" si="269"/>
        <v>45684</v>
      </c>
      <c r="I2172" s="2">
        <v>9499</v>
      </c>
      <c r="J2172" s="2">
        <f t="shared" si="270"/>
        <v>45684</v>
      </c>
      <c r="K2172" s="2">
        <f t="shared" si="271"/>
        <v>45684</v>
      </c>
      <c r="L2172" s="2">
        <f t="shared" si="272"/>
        <v>45684</v>
      </c>
      <c r="M2172" s="2">
        <f t="shared" si="273"/>
        <v>45684</v>
      </c>
      <c r="N2172" s="2">
        <f t="shared" si="274"/>
        <v>45684</v>
      </c>
      <c r="O2172" s="96">
        <f t="shared" si="274"/>
        <v>45684</v>
      </c>
      <c r="P2172" s="2"/>
    </row>
    <row r="2173" spans="1:16" hidden="1" x14ac:dyDescent="0.2">
      <c r="A2173">
        <v>3032</v>
      </c>
      <c r="B2173">
        <v>1985</v>
      </c>
      <c r="C2173" s="47">
        <f t="shared" ca="1" si="268"/>
        <v>39</v>
      </c>
      <c r="D2173" s="2" t="s">
        <v>23</v>
      </c>
      <c r="E2173" s="2" t="s">
        <v>55</v>
      </c>
      <c r="F2173" s="2" t="s">
        <v>1091</v>
      </c>
      <c r="G2173" s="4" t="str">
        <f t="shared" si="275"/>
        <v>43,638.00</v>
      </c>
      <c r="H2173" s="32">
        <f t="shared" si="269"/>
        <v>43638</v>
      </c>
      <c r="I2173" s="2">
        <v>6568</v>
      </c>
      <c r="J2173" s="2">
        <f t="shared" si="270"/>
        <v>43638</v>
      </c>
      <c r="K2173" s="2">
        <f t="shared" si="271"/>
        <v>43638</v>
      </c>
      <c r="L2173" s="2">
        <f t="shared" si="272"/>
        <v>43638</v>
      </c>
      <c r="M2173" s="2">
        <f t="shared" si="273"/>
        <v>43638</v>
      </c>
      <c r="N2173" s="2">
        <f t="shared" si="274"/>
        <v>43638</v>
      </c>
      <c r="O2173" s="96">
        <f t="shared" si="274"/>
        <v>43638</v>
      </c>
      <c r="P2173" s="2"/>
    </row>
    <row r="2174" spans="1:16" hidden="1" x14ac:dyDescent="0.2">
      <c r="A2174">
        <v>5153</v>
      </c>
      <c r="B2174">
        <v>1968</v>
      </c>
      <c r="C2174" s="47">
        <f t="shared" ca="1" si="268"/>
        <v>56</v>
      </c>
      <c r="D2174" s="2" t="s">
        <v>40</v>
      </c>
      <c r="E2174" s="2" t="s">
        <v>55</v>
      </c>
      <c r="F2174" s="2" t="s">
        <v>1093</v>
      </c>
      <c r="G2174" s="4" t="str">
        <f t="shared" si="275"/>
        <v>62,187.00</v>
      </c>
      <c r="H2174" s="32">
        <f t="shared" si="269"/>
        <v>62187</v>
      </c>
      <c r="I2174" s="2">
        <v>3032</v>
      </c>
      <c r="J2174" s="2">
        <f t="shared" si="270"/>
        <v>62187</v>
      </c>
      <c r="K2174" s="2">
        <f t="shared" si="271"/>
        <v>62187</v>
      </c>
      <c r="L2174" s="2">
        <f t="shared" si="272"/>
        <v>62187</v>
      </c>
      <c r="M2174" s="2">
        <f t="shared" si="273"/>
        <v>62187</v>
      </c>
      <c r="N2174" s="2">
        <f t="shared" si="274"/>
        <v>62187</v>
      </c>
      <c r="O2174" s="96">
        <f t="shared" si="274"/>
        <v>62187</v>
      </c>
      <c r="P2174" s="2"/>
    </row>
    <row r="2175" spans="1:16" hidden="1" x14ac:dyDescent="0.2">
      <c r="A2175">
        <v>4127</v>
      </c>
      <c r="B2175">
        <v>1968</v>
      </c>
      <c r="C2175" s="47">
        <f t="shared" ca="1" si="268"/>
        <v>56</v>
      </c>
      <c r="D2175" s="2" t="s">
        <v>40</v>
      </c>
      <c r="E2175" s="2" t="s">
        <v>55</v>
      </c>
      <c r="F2175" s="2" t="s">
        <v>1112</v>
      </c>
      <c r="G2175" s="4" t="str">
        <f t="shared" si="275"/>
        <v>78,028.00</v>
      </c>
      <c r="H2175" s="32">
        <f t="shared" si="269"/>
        <v>78028</v>
      </c>
      <c r="I2175" s="2">
        <v>5153</v>
      </c>
      <c r="J2175" s="2">
        <f t="shared" si="270"/>
        <v>78028</v>
      </c>
      <c r="K2175" s="2">
        <f t="shared" si="271"/>
        <v>78028</v>
      </c>
      <c r="L2175" s="2">
        <f t="shared" si="272"/>
        <v>78028</v>
      </c>
      <c r="M2175" s="2">
        <f t="shared" si="273"/>
        <v>78028</v>
      </c>
      <c r="N2175" s="2">
        <f t="shared" si="274"/>
        <v>78028</v>
      </c>
      <c r="O2175" s="96">
        <f t="shared" si="274"/>
        <v>78028</v>
      </c>
      <c r="P2175" s="2"/>
    </row>
    <row r="2176" spans="1:16" hidden="1" x14ac:dyDescent="0.2">
      <c r="A2176">
        <v>9940</v>
      </c>
      <c r="B2176">
        <v>1959</v>
      </c>
      <c r="C2176" s="47">
        <f t="shared" ca="1" si="268"/>
        <v>65</v>
      </c>
      <c r="D2176" s="2" t="s">
        <v>40</v>
      </c>
      <c r="E2176" s="2" t="s">
        <v>55</v>
      </c>
      <c r="F2176" s="2" t="s">
        <v>1129</v>
      </c>
      <c r="G2176" s="4" t="str">
        <f t="shared" si="275"/>
        <v>51,569.00</v>
      </c>
      <c r="H2176" s="32">
        <f t="shared" si="269"/>
        <v>51569</v>
      </c>
      <c r="I2176" s="2">
        <v>4127</v>
      </c>
      <c r="J2176" s="2">
        <f t="shared" si="270"/>
        <v>51569</v>
      </c>
      <c r="K2176" s="2">
        <f t="shared" si="271"/>
        <v>51569</v>
      </c>
      <c r="L2176" s="2">
        <f t="shared" si="272"/>
        <v>51569</v>
      </c>
      <c r="M2176" s="2">
        <f t="shared" si="273"/>
        <v>51569</v>
      </c>
      <c r="N2176" s="2">
        <f t="shared" si="274"/>
        <v>51569</v>
      </c>
      <c r="O2176" s="96">
        <f t="shared" si="274"/>
        <v>51569</v>
      </c>
      <c r="P2176" s="2"/>
    </row>
    <row r="2177" spans="1:16" hidden="1" x14ac:dyDescent="0.2">
      <c r="A2177">
        <v>7527</v>
      </c>
      <c r="B2177">
        <v>1969</v>
      </c>
      <c r="C2177" s="47">
        <f t="shared" ca="1" si="268"/>
        <v>55</v>
      </c>
      <c r="D2177" s="2" t="s">
        <v>40</v>
      </c>
      <c r="E2177" s="2" t="s">
        <v>55</v>
      </c>
      <c r="F2177" s="2" t="s">
        <v>1303</v>
      </c>
      <c r="G2177" s="4" t="str">
        <f t="shared" si="275"/>
        <v>56,551.00</v>
      </c>
      <c r="H2177" s="32">
        <f t="shared" si="269"/>
        <v>56551</v>
      </c>
      <c r="I2177" s="2">
        <v>9940</v>
      </c>
      <c r="J2177" s="2">
        <f t="shared" si="270"/>
        <v>56551</v>
      </c>
      <c r="K2177" s="2">
        <f t="shared" si="271"/>
        <v>56551</v>
      </c>
      <c r="L2177" s="2">
        <f t="shared" si="272"/>
        <v>56551</v>
      </c>
      <c r="M2177" s="2">
        <f t="shared" si="273"/>
        <v>56551</v>
      </c>
      <c r="N2177" s="2">
        <f t="shared" si="274"/>
        <v>56551</v>
      </c>
      <c r="O2177" s="96">
        <f t="shared" si="274"/>
        <v>56551</v>
      </c>
      <c r="P2177" s="2"/>
    </row>
    <row r="2178" spans="1:16" hidden="1" x14ac:dyDescent="0.2">
      <c r="A2178">
        <v>3406</v>
      </c>
      <c r="B2178">
        <v>1965</v>
      </c>
      <c r="C2178" s="47">
        <f t="shared" ca="1" si="268"/>
        <v>59</v>
      </c>
      <c r="D2178" s="2" t="s">
        <v>40</v>
      </c>
      <c r="E2178" s="2" t="s">
        <v>55</v>
      </c>
      <c r="F2178" s="2" t="s">
        <v>1303</v>
      </c>
      <c r="G2178" s="4" t="str">
        <f t="shared" si="275"/>
        <v>56,551.00</v>
      </c>
      <c r="H2178" s="32">
        <f t="shared" si="269"/>
        <v>56551</v>
      </c>
      <c r="I2178" s="2">
        <v>7527</v>
      </c>
      <c r="J2178" s="2">
        <f t="shared" si="270"/>
        <v>56551</v>
      </c>
      <c r="K2178" s="2">
        <f t="shared" si="271"/>
        <v>56551</v>
      </c>
      <c r="L2178" s="2">
        <f t="shared" si="272"/>
        <v>56551</v>
      </c>
      <c r="M2178" s="2">
        <f t="shared" si="273"/>
        <v>56551</v>
      </c>
      <c r="N2178" s="2">
        <f t="shared" si="274"/>
        <v>56551</v>
      </c>
      <c r="O2178" s="96">
        <f t="shared" si="274"/>
        <v>56551</v>
      </c>
      <c r="P2178" s="2"/>
    </row>
    <row r="2179" spans="1:16" hidden="1" x14ac:dyDescent="0.2">
      <c r="A2179">
        <v>9771</v>
      </c>
      <c r="B2179">
        <v>1989</v>
      </c>
      <c r="C2179" s="47">
        <f t="shared" ca="1" si="268"/>
        <v>35</v>
      </c>
      <c r="D2179" s="2" t="s">
        <v>23</v>
      </c>
      <c r="E2179" s="2" t="s">
        <v>55</v>
      </c>
      <c r="F2179" s="2" t="s">
        <v>1313</v>
      </c>
      <c r="G2179" s="4" t="str">
        <f t="shared" si="275"/>
        <v>58,275.00</v>
      </c>
      <c r="H2179" s="32">
        <f t="shared" si="269"/>
        <v>58275</v>
      </c>
      <c r="I2179" s="2">
        <v>3406</v>
      </c>
      <c r="J2179" s="2">
        <f t="shared" si="270"/>
        <v>58275</v>
      </c>
      <c r="K2179" s="2">
        <f t="shared" si="271"/>
        <v>58275</v>
      </c>
      <c r="L2179" s="2">
        <f t="shared" si="272"/>
        <v>58275</v>
      </c>
      <c r="M2179" s="2">
        <f t="shared" si="273"/>
        <v>58275</v>
      </c>
      <c r="N2179" s="2">
        <f t="shared" si="274"/>
        <v>58275</v>
      </c>
      <c r="O2179" s="96">
        <f t="shared" si="274"/>
        <v>58275</v>
      </c>
      <c r="P2179" s="2"/>
    </row>
    <row r="2180" spans="1:16" hidden="1" x14ac:dyDescent="0.2">
      <c r="A2180">
        <v>6722</v>
      </c>
      <c r="B2180">
        <v>1955</v>
      </c>
      <c r="C2180" s="47">
        <f t="shared" ref="C2180:C2218" ca="1" si="276">(YEAR(NOW())-B2180)</f>
        <v>69</v>
      </c>
      <c r="D2180" s="2" t="s">
        <v>23</v>
      </c>
      <c r="E2180" s="2" t="s">
        <v>55</v>
      </c>
      <c r="F2180" s="2" t="s">
        <v>1324</v>
      </c>
      <c r="G2180" s="4" t="str">
        <f t="shared" si="275"/>
        <v>76,320.00</v>
      </c>
      <c r="H2180" s="32">
        <f t="shared" ref="H2180:H2218" si="277">VALUE(G2180)</f>
        <v>76320</v>
      </c>
      <c r="I2180" s="2">
        <v>9771</v>
      </c>
      <c r="J2180" s="2">
        <f t="shared" ref="J2180:J2218" si="278">IF(AND($D2180="Basic",$H2180&lt;10000),$V$29,$H2180)</f>
        <v>76320</v>
      </c>
      <c r="K2180" s="2">
        <f t="shared" ref="K2180:K2218" si="279">IF(AND($D2180="Graduation",J2180&lt;10000),$V$30,J2180)</f>
        <v>76320</v>
      </c>
      <c r="L2180" s="2">
        <f t="shared" ref="L2180:L2218" si="280">IF(AND($D2180="2n Cycle",K2180&lt;10000),$V$31,K2180)</f>
        <v>76320</v>
      </c>
      <c r="M2180" s="2">
        <f t="shared" ref="M2180:M2218" si="281">IF(AND($D2180="Master",L2180&lt;10000),$V$32,L2180)</f>
        <v>76320</v>
      </c>
      <c r="N2180" s="2">
        <f t="shared" ref="N2180:O2218" si="282">IF(AND($D2180="PhD",M2180&lt;10000),$V$33,M2180)</f>
        <v>76320</v>
      </c>
      <c r="O2180" s="96">
        <f t="shared" si="282"/>
        <v>76320</v>
      </c>
      <c r="P2180" s="2"/>
    </row>
    <row r="2181" spans="1:16" hidden="1" x14ac:dyDescent="0.2">
      <c r="A2181">
        <v>213</v>
      </c>
      <c r="B2181">
        <v>1964</v>
      </c>
      <c r="C2181" s="47">
        <f t="shared" ca="1" si="276"/>
        <v>60</v>
      </c>
      <c r="D2181" s="2" t="s">
        <v>23</v>
      </c>
      <c r="E2181" s="2" t="s">
        <v>55</v>
      </c>
      <c r="F2181" s="2" t="s">
        <v>1419</v>
      </c>
      <c r="G2181" s="4" t="str">
        <f t="shared" ref="G2181:G2218" si="283">REPLACE(F2181,1,1,"")</f>
        <v>72,298.00</v>
      </c>
      <c r="H2181" s="32">
        <f t="shared" si="277"/>
        <v>72298</v>
      </c>
      <c r="I2181" s="2">
        <v>6722</v>
      </c>
      <c r="J2181" s="2">
        <f t="shared" si="278"/>
        <v>72298</v>
      </c>
      <c r="K2181" s="2">
        <f t="shared" si="279"/>
        <v>72298</v>
      </c>
      <c r="L2181" s="2">
        <f t="shared" si="280"/>
        <v>72298</v>
      </c>
      <c r="M2181" s="2">
        <f t="shared" si="281"/>
        <v>72298</v>
      </c>
      <c r="N2181" s="2">
        <f t="shared" si="282"/>
        <v>72298</v>
      </c>
      <c r="O2181" s="96">
        <f t="shared" si="282"/>
        <v>72298</v>
      </c>
      <c r="P2181" s="2"/>
    </row>
    <row r="2182" spans="1:16" hidden="1" x14ac:dyDescent="0.2">
      <c r="A2182">
        <v>8541</v>
      </c>
      <c r="B2182">
        <v>1991</v>
      </c>
      <c r="C2182" s="47">
        <f t="shared" ca="1" si="276"/>
        <v>33</v>
      </c>
      <c r="D2182" s="2" t="s">
        <v>40</v>
      </c>
      <c r="E2182" s="2" t="s">
        <v>55</v>
      </c>
      <c r="F2182" s="2" t="s">
        <v>1456</v>
      </c>
      <c r="G2182" s="4" t="str">
        <f t="shared" si="283"/>
        <v>82,032.00</v>
      </c>
      <c r="H2182" s="32">
        <f t="shared" si="277"/>
        <v>82032</v>
      </c>
      <c r="I2182" s="2">
        <v>213</v>
      </c>
      <c r="J2182" s="2">
        <f t="shared" si="278"/>
        <v>82032</v>
      </c>
      <c r="K2182" s="2">
        <f t="shared" si="279"/>
        <v>82032</v>
      </c>
      <c r="L2182" s="2">
        <f t="shared" si="280"/>
        <v>82032</v>
      </c>
      <c r="M2182" s="2">
        <f t="shared" si="281"/>
        <v>82032</v>
      </c>
      <c r="N2182" s="2">
        <f t="shared" si="282"/>
        <v>82032</v>
      </c>
      <c r="O2182" s="96">
        <f t="shared" si="282"/>
        <v>82032</v>
      </c>
      <c r="P2182" s="2"/>
    </row>
    <row r="2183" spans="1:16" hidden="1" x14ac:dyDescent="0.2">
      <c r="A2183">
        <v>8475</v>
      </c>
      <c r="B2183">
        <v>1974</v>
      </c>
      <c r="C2183" s="47">
        <f t="shared" ca="1" si="276"/>
        <v>50</v>
      </c>
      <c r="D2183" s="2" t="s">
        <v>40</v>
      </c>
      <c r="E2183" s="2" t="s">
        <v>55</v>
      </c>
      <c r="F2183" s="2" t="s">
        <v>1456</v>
      </c>
      <c r="G2183" s="4" t="str">
        <f t="shared" si="283"/>
        <v>82,032.00</v>
      </c>
      <c r="H2183" s="32">
        <f t="shared" si="277"/>
        <v>82032</v>
      </c>
      <c r="I2183" s="2">
        <v>8541</v>
      </c>
      <c r="J2183" s="2">
        <f t="shared" si="278"/>
        <v>82032</v>
      </c>
      <c r="K2183" s="2">
        <f t="shared" si="279"/>
        <v>82032</v>
      </c>
      <c r="L2183" s="2">
        <f t="shared" si="280"/>
        <v>82032</v>
      </c>
      <c r="M2183" s="2">
        <f t="shared" si="281"/>
        <v>82032</v>
      </c>
      <c r="N2183" s="2">
        <f t="shared" si="282"/>
        <v>82032</v>
      </c>
      <c r="O2183" s="96">
        <f t="shared" si="282"/>
        <v>82032</v>
      </c>
      <c r="P2183" s="2"/>
    </row>
    <row r="2184" spans="1:16" hidden="1" x14ac:dyDescent="0.2">
      <c r="A2184">
        <v>8070</v>
      </c>
      <c r="B2184">
        <v>1974</v>
      </c>
      <c r="C2184" s="47">
        <f t="shared" ca="1" si="276"/>
        <v>50</v>
      </c>
      <c r="D2184" s="2" t="s">
        <v>53</v>
      </c>
      <c r="E2184" s="2" t="s">
        <v>55</v>
      </c>
      <c r="F2184" s="2" t="s">
        <v>1480</v>
      </c>
      <c r="G2184" s="4" t="str">
        <f t="shared" si="283"/>
        <v>51,390.00</v>
      </c>
      <c r="H2184" s="32">
        <f t="shared" si="277"/>
        <v>51390</v>
      </c>
      <c r="I2184" s="2">
        <v>8475</v>
      </c>
      <c r="J2184" s="2">
        <f t="shared" si="278"/>
        <v>51390</v>
      </c>
      <c r="K2184" s="2">
        <f t="shared" si="279"/>
        <v>51390</v>
      </c>
      <c r="L2184" s="2">
        <f t="shared" si="280"/>
        <v>51390</v>
      </c>
      <c r="M2184" s="2">
        <f t="shared" si="281"/>
        <v>51390</v>
      </c>
      <c r="N2184" s="2">
        <f t="shared" si="282"/>
        <v>51390</v>
      </c>
      <c r="O2184" s="96">
        <f t="shared" si="282"/>
        <v>51390</v>
      </c>
      <c r="P2184" s="2"/>
    </row>
    <row r="2185" spans="1:16" hidden="1" x14ac:dyDescent="0.2">
      <c r="A2185">
        <v>313</v>
      </c>
      <c r="B2185">
        <v>1969</v>
      </c>
      <c r="C2185" s="47">
        <f t="shared" ca="1" si="276"/>
        <v>55</v>
      </c>
      <c r="D2185" s="2" t="s">
        <v>43</v>
      </c>
      <c r="E2185" s="2" t="s">
        <v>55</v>
      </c>
      <c r="F2185" s="2" t="s">
        <v>1489</v>
      </c>
      <c r="G2185" s="4" t="str">
        <f t="shared" si="283"/>
        <v>46,779.00</v>
      </c>
      <c r="H2185" s="32">
        <f t="shared" si="277"/>
        <v>46779</v>
      </c>
      <c r="I2185" s="2">
        <v>8070</v>
      </c>
      <c r="J2185" s="2">
        <f t="shared" si="278"/>
        <v>46779</v>
      </c>
      <c r="K2185" s="2">
        <f t="shared" si="279"/>
        <v>46779</v>
      </c>
      <c r="L2185" s="2">
        <f t="shared" si="280"/>
        <v>46779</v>
      </c>
      <c r="M2185" s="2">
        <f t="shared" si="281"/>
        <v>46779</v>
      </c>
      <c r="N2185" s="2">
        <f t="shared" si="282"/>
        <v>46779</v>
      </c>
      <c r="O2185" s="96">
        <f t="shared" si="282"/>
        <v>46779</v>
      </c>
      <c r="P2185" s="2"/>
    </row>
    <row r="2186" spans="1:16" hidden="1" x14ac:dyDescent="0.2">
      <c r="A2186">
        <v>9757</v>
      </c>
      <c r="B2186">
        <v>1973</v>
      </c>
      <c r="C2186" s="47">
        <f t="shared" ca="1" si="276"/>
        <v>51</v>
      </c>
      <c r="D2186" s="2" t="s">
        <v>40</v>
      </c>
      <c r="E2186" s="2" t="s">
        <v>55</v>
      </c>
      <c r="F2186" s="2" t="s">
        <v>1544</v>
      </c>
      <c r="G2186" s="4" t="str">
        <f t="shared" si="283"/>
        <v>25,358.00</v>
      </c>
      <c r="H2186" s="32">
        <f t="shared" si="277"/>
        <v>25358</v>
      </c>
      <c r="I2186" s="2">
        <v>313</v>
      </c>
      <c r="J2186" s="2">
        <f t="shared" si="278"/>
        <v>25358</v>
      </c>
      <c r="K2186" s="2">
        <f t="shared" si="279"/>
        <v>25358</v>
      </c>
      <c r="L2186" s="2">
        <f t="shared" si="280"/>
        <v>25358</v>
      </c>
      <c r="M2186" s="2">
        <f t="shared" si="281"/>
        <v>25358</v>
      </c>
      <c r="N2186" s="2">
        <f t="shared" si="282"/>
        <v>25358</v>
      </c>
      <c r="O2186" s="96">
        <f t="shared" si="282"/>
        <v>25358</v>
      </c>
      <c r="P2186" s="2"/>
    </row>
    <row r="2187" spans="1:16" hidden="1" x14ac:dyDescent="0.2">
      <c r="A2187">
        <v>2088</v>
      </c>
      <c r="B2187">
        <v>1973</v>
      </c>
      <c r="C2187" s="47">
        <f t="shared" ca="1" si="276"/>
        <v>51</v>
      </c>
      <c r="D2187" s="2" t="s">
        <v>40</v>
      </c>
      <c r="E2187" s="2" t="s">
        <v>55</v>
      </c>
      <c r="F2187" s="2" t="s">
        <v>1577</v>
      </c>
      <c r="G2187" s="4" t="str">
        <f t="shared" si="283"/>
        <v>57,513.00</v>
      </c>
      <c r="H2187" s="32">
        <f t="shared" si="277"/>
        <v>57513</v>
      </c>
      <c r="I2187" s="2">
        <v>9757</v>
      </c>
      <c r="J2187" s="2">
        <f t="shared" si="278"/>
        <v>57513</v>
      </c>
      <c r="K2187" s="2">
        <f t="shared" si="279"/>
        <v>57513</v>
      </c>
      <c r="L2187" s="2">
        <f t="shared" si="280"/>
        <v>57513</v>
      </c>
      <c r="M2187" s="2">
        <f t="shared" si="281"/>
        <v>57513</v>
      </c>
      <c r="N2187" s="2">
        <f t="shared" si="282"/>
        <v>57513</v>
      </c>
      <c r="O2187" s="96">
        <f t="shared" si="282"/>
        <v>57513</v>
      </c>
      <c r="P2187" s="2"/>
    </row>
    <row r="2188" spans="1:16" hidden="1" x14ac:dyDescent="0.2">
      <c r="A2188">
        <v>2320</v>
      </c>
      <c r="B2188">
        <v>1979</v>
      </c>
      <c r="C2188" s="47">
        <f t="shared" ca="1" si="276"/>
        <v>45</v>
      </c>
      <c r="D2188" s="2" t="s">
        <v>23</v>
      </c>
      <c r="E2188" s="2" t="s">
        <v>55</v>
      </c>
      <c r="F2188" s="2" t="s">
        <v>1588</v>
      </c>
      <c r="G2188" s="4" t="str">
        <f t="shared" si="283"/>
        <v>70,165.00</v>
      </c>
      <c r="H2188" s="32">
        <f t="shared" si="277"/>
        <v>70165</v>
      </c>
      <c r="I2188" s="2">
        <v>2088</v>
      </c>
      <c r="J2188" s="2">
        <f t="shared" si="278"/>
        <v>70165</v>
      </c>
      <c r="K2188" s="2">
        <f t="shared" si="279"/>
        <v>70165</v>
      </c>
      <c r="L2188" s="2">
        <f t="shared" si="280"/>
        <v>70165</v>
      </c>
      <c r="M2188" s="2">
        <f t="shared" si="281"/>
        <v>70165</v>
      </c>
      <c r="N2188" s="2">
        <f t="shared" si="282"/>
        <v>70165</v>
      </c>
      <c r="O2188" s="96">
        <f t="shared" si="282"/>
        <v>70165</v>
      </c>
      <c r="P2188" s="2"/>
    </row>
    <row r="2189" spans="1:16" hidden="1" x14ac:dyDescent="0.2">
      <c r="A2189">
        <v>966</v>
      </c>
      <c r="B2189">
        <v>1967</v>
      </c>
      <c r="C2189" s="47">
        <f t="shared" ca="1" si="276"/>
        <v>57</v>
      </c>
      <c r="D2189" s="2" t="s">
        <v>23</v>
      </c>
      <c r="E2189" s="2" t="s">
        <v>55</v>
      </c>
      <c r="F2189" s="2" t="s">
        <v>1595</v>
      </c>
      <c r="G2189" s="4" t="str">
        <f t="shared" si="283"/>
        <v>72,643.00</v>
      </c>
      <c r="H2189" s="32">
        <f t="shared" si="277"/>
        <v>72643</v>
      </c>
      <c r="I2189" s="2">
        <v>2320</v>
      </c>
      <c r="J2189" s="2">
        <f t="shared" si="278"/>
        <v>72643</v>
      </c>
      <c r="K2189" s="2">
        <f t="shared" si="279"/>
        <v>72643</v>
      </c>
      <c r="L2189" s="2">
        <f t="shared" si="280"/>
        <v>72643</v>
      </c>
      <c r="M2189" s="2">
        <f t="shared" si="281"/>
        <v>72643</v>
      </c>
      <c r="N2189" s="2">
        <f t="shared" si="282"/>
        <v>72643</v>
      </c>
      <c r="O2189" s="96">
        <f t="shared" si="282"/>
        <v>72643</v>
      </c>
      <c r="P2189" s="2"/>
    </row>
    <row r="2190" spans="1:16" hidden="1" x14ac:dyDescent="0.2">
      <c r="A2190">
        <v>9706</v>
      </c>
      <c r="B2190">
        <v>1975</v>
      </c>
      <c r="C2190" s="47">
        <f t="shared" ca="1" si="276"/>
        <v>49</v>
      </c>
      <c r="D2190" s="2" t="s">
        <v>40</v>
      </c>
      <c r="E2190" s="2" t="s">
        <v>55</v>
      </c>
      <c r="F2190" s="2" t="s">
        <v>1637</v>
      </c>
      <c r="G2190" s="4" t="str">
        <f t="shared" si="283"/>
        <v>54,356.00</v>
      </c>
      <c r="H2190" s="32">
        <f t="shared" si="277"/>
        <v>54356</v>
      </c>
      <c r="I2190" s="2">
        <v>966</v>
      </c>
      <c r="J2190" s="2">
        <f t="shared" si="278"/>
        <v>54356</v>
      </c>
      <c r="K2190" s="2">
        <f t="shared" si="279"/>
        <v>54356</v>
      </c>
      <c r="L2190" s="2">
        <f t="shared" si="280"/>
        <v>54356</v>
      </c>
      <c r="M2190" s="2">
        <f t="shared" si="281"/>
        <v>54356</v>
      </c>
      <c r="N2190" s="2">
        <f t="shared" si="282"/>
        <v>54356</v>
      </c>
      <c r="O2190" s="96">
        <f t="shared" si="282"/>
        <v>54356</v>
      </c>
      <c r="P2190" s="2"/>
    </row>
    <row r="2191" spans="1:16" hidden="1" x14ac:dyDescent="0.2">
      <c r="A2191">
        <v>3979</v>
      </c>
      <c r="B2191">
        <v>1984</v>
      </c>
      <c r="C2191" s="47">
        <f t="shared" ca="1" si="276"/>
        <v>40</v>
      </c>
      <c r="D2191" s="2" t="s">
        <v>43</v>
      </c>
      <c r="E2191" s="2" t="s">
        <v>55</v>
      </c>
      <c r="F2191" s="2" t="s">
        <v>1654</v>
      </c>
      <c r="G2191" s="4" t="str">
        <f t="shared" si="283"/>
        <v>74,859.00</v>
      </c>
      <c r="H2191" s="32">
        <f t="shared" si="277"/>
        <v>74859</v>
      </c>
      <c r="I2191" s="2">
        <v>9706</v>
      </c>
      <c r="J2191" s="2">
        <f t="shared" si="278"/>
        <v>74859</v>
      </c>
      <c r="K2191" s="2">
        <f t="shared" si="279"/>
        <v>74859</v>
      </c>
      <c r="L2191" s="2">
        <f t="shared" si="280"/>
        <v>74859</v>
      </c>
      <c r="M2191" s="2">
        <f t="shared" si="281"/>
        <v>74859</v>
      </c>
      <c r="N2191" s="2">
        <f t="shared" si="282"/>
        <v>74859</v>
      </c>
      <c r="O2191" s="96">
        <f t="shared" si="282"/>
        <v>74859</v>
      </c>
      <c r="P2191" s="2"/>
    </row>
    <row r="2192" spans="1:16" hidden="1" x14ac:dyDescent="0.2">
      <c r="A2192">
        <v>5602</v>
      </c>
      <c r="B2192">
        <v>1990</v>
      </c>
      <c r="C2192" s="47">
        <f t="shared" ca="1" si="276"/>
        <v>34</v>
      </c>
      <c r="D2192" s="2" t="s">
        <v>23</v>
      </c>
      <c r="E2192" s="2" t="s">
        <v>55</v>
      </c>
      <c r="F2192" s="2" t="s">
        <v>1681</v>
      </c>
      <c r="G2192" s="4" t="str">
        <f t="shared" si="283"/>
        <v>27,038.00</v>
      </c>
      <c r="H2192" s="32">
        <f t="shared" si="277"/>
        <v>27038</v>
      </c>
      <c r="I2192" s="2">
        <v>3979</v>
      </c>
      <c r="J2192" s="2">
        <f t="shared" si="278"/>
        <v>27038</v>
      </c>
      <c r="K2192" s="2">
        <f t="shared" si="279"/>
        <v>27038</v>
      </c>
      <c r="L2192" s="2">
        <f t="shared" si="280"/>
        <v>27038</v>
      </c>
      <c r="M2192" s="2">
        <f t="shared" si="281"/>
        <v>27038</v>
      </c>
      <c r="N2192" s="2">
        <f t="shared" si="282"/>
        <v>27038</v>
      </c>
      <c r="O2192" s="96">
        <f t="shared" si="282"/>
        <v>27038</v>
      </c>
      <c r="P2192" s="2"/>
    </row>
    <row r="2193" spans="1:16" hidden="1" x14ac:dyDescent="0.2">
      <c r="A2193">
        <v>2202</v>
      </c>
      <c r="B2193">
        <v>1979</v>
      </c>
      <c r="C2193" s="47">
        <f t="shared" ca="1" si="276"/>
        <v>45</v>
      </c>
      <c r="D2193" s="2" t="s">
        <v>23</v>
      </c>
      <c r="E2193" s="2" t="s">
        <v>55</v>
      </c>
      <c r="F2193" s="2" t="s">
        <v>1708</v>
      </c>
      <c r="G2193" s="4" t="str">
        <f t="shared" si="283"/>
        <v>79,800.00</v>
      </c>
      <c r="H2193" s="32">
        <f t="shared" si="277"/>
        <v>79800</v>
      </c>
      <c r="I2193" s="2">
        <v>5602</v>
      </c>
      <c r="J2193" s="2">
        <f t="shared" si="278"/>
        <v>79800</v>
      </c>
      <c r="K2193" s="2">
        <f t="shared" si="279"/>
        <v>79800</v>
      </c>
      <c r="L2193" s="2">
        <f t="shared" si="280"/>
        <v>79800</v>
      </c>
      <c r="M2193" s="2">
        <f t="shared" si="281"/>
        <v>79800</v>
      </c>
      <c r="N2193" s="2">
        <f t="shared" si="282"/>
        <v>79800</v>
      </c>
      <c r="O2193" s="96">
        <f t="shared" si="282"/>
        <v>79800</v>
      </c>
      <c r="P2193" s="2"/>
    </row>
    <row r="2194" spans="1:16" hidden="1" x14ac:dyDescent="0.2">
      <c r="A2194">
        <v>9645</v>
      </c>
      <c r="B2194">
        <v>1969</v>
      </c>
      <c r="C2194" s="47">
        <f t="shared" ca="1" si="276"/>
        <v>55</v>
      </c>
      <c r="D2194" s="2" t="s">
        <v>23</v>
      </c>
      <c r="E2194" s="2" t="s">
        <v>55</v>
      </c>
      <c r="F2194" s="2" t="s">
        <v>1757</v>
      </c>
      <c r="G2194" s="4" t="str">
        <f t="shared" si="283"/>
        <v>85,620.00</v>
      </c>
      <c r="H2194" s="32">
        <f t="shared" si="277"/>
        <v>85620</v>
      </c>
      <c r="I2194" s="2">
        <v>2202</v>
      </c>
      <c r="J2194" s="2">
        <f t="shared" si="278"/>
        <v>85620</v>
      </c>
      <c r="K2194" s="2">
        <f t="shared" si="279"/>
        <v>85620</v>
      </c>
      <c r="L2194" s="2">
        <f t="shared" si="280"/>
        <v>85620</v>
      </c>
      <c r="M2194" s="2">
        <f t="shared" si="281"/>
        <v>85620</v>
      </c>
      <c r="N2194" s="2">
        <f t="shared" si="282"/>
        <v>85620</v>
      </c>
      <c r="O2194" s="96">
        <f t="shared" si="282"/>
        <v>85620</v>
      </c>
      <c r="P2194" s="2"/>
    </row>
    <row r="2195" spans="1:16" hidden="1" x14ac:dyDescent="0.2">
      <c r="A2195">
        <v>7230</v>
      </c>
      <c r="B2195">
        <v>1961</v>
      </c>
      <c r="C2195" s="47">
        <f t="shared" ca="1" si="276"/>
        <v>63</v>
      </c>
      <c r="D2195" s="2" t="s">
        <v>23</v>
      </c>
      <c r="E2195" s="2" t="s">
        <v>55</v>
      </c>
      <c r="F2195" s="2" t="s">
        <v>1828</v>
      </c>
      <c r="G2195" s="4" t="str">
        <f t="shared" si="283"/>
        <v>46,984.00</v>
      </c>
      <c r="H2195" s="32">
        <f t="shared" si="277"/>
        <v>46984</v>
      </c>
      <c r="I2195" s="2">
        <v>9645</v>
      </c>
      <c r="J2195" s="2">
        <f t="shared" si="278"/>
        <v>46984</v>
      </c>
      <c r="K2195" s="2">
        <f t="shared" si="279"/>
        <v>46984</v>
      </c>
      <c r="L2195" s="2">
        <f t="shared" si="280"/>
        <v>46984</v>
      </c>
      <c r="M2195" s="2">
        <f t="shared" si="281"/>
        <v>46984</v>
      </c>
      <c r="N2195" s="2">
        <f t="shared" si="282"/>
        <v>46984</v>
      </c>
      <c r="O2195" s="96">
        <f t="shared" si="282"/>
        <v>46984</v>
      </c>
      <c r="P2195" s="2"/>
    </row>
    <row r="2196" spans="1:16" hidden="1" x14ac:dyDescent="0.2">
      <c r="A2196">
        <v>5675</v>
      </c>
      <c r="B2196">
        <v>1961</v>
      </c>
      <c r="C2196" s="47">
        <f t="shared" ca="1" si="276"/>
        <v>63</v>
      </c>
      <c r="D2196" s="2" t="s">
        <v>23</v>
      </c>
      <c r="E2196" s="2" t="s">
        <v>55</v>
      </c>
      <c r="F2196" s="2" t="s">
        <v>1860</v>
      </c>
      <c r="G2196" s="4" t="str">
        <f t="shared" si="283"/>
        <v>47,916.00</v>
      </c>
      <c r="H2196" s="32">
        <f t="shared" si="277"/>
        <v>47916</v>
      </c>
      <c r="I2196" s="2">
        <v>7230</v>
      </c>
      <c r="J2196" s="2">
        <f t="shared" si="278"/>
        <v>47916</v>
      </c>
      <c r="K2196" s="2">
        <f t="shared" si="279"/>
        <v>47916</v>
      </c>
      <c r="L2196" s="2">
        <f t="shared" si="280"/>
        <v>47916</v>
      </c>
      <c r="M2196" s="2">
        <f t="shared" si="281"/>
        <v>47916</v>
      </c>
      <c r="N2196" s="2">
        <f t="shared" si="282"/>
        <v>47916</v>
      </c>
      <c r="O2196" s="96">
        <f t="shared" si="282"/>
        <v>47916</v>
      </c>
      <c r="P2196" s="2"/>
    </row>
    <row r="2197" spans="1:16" hidden="1" x14ac:dyDescent="0.2">
      <c r="A2197">
        <v>4974</v>
      </c>
      <c r="B2197">
        <v>1971</v>
      </c>
      <c r="C2197" s="47">
        <f t="shared" ca="1" si="276"/>
        <v>53</v>
      </c>
      <c r="D2197" s="2" t="s">
        <v>53</v>
      </c>
      <c r="E2197" s="2" t="s">
        <v>55</v>
      </c>
      <c r="F2197" s="2" t="s">
        <v>1875</v>
      </c>
      <c r="G2197" s="4" t="str">
        <f t="shared" si="283"/>
        <v>84,953.00</v>
      </c>
      <c r="H2197" s="32">
        <f t="shared" si="277"/>
        <v>84953</v>
      </c>
      <c r="I2197" s="2">
        <v>5675</v>
      </c>
      <c r="J2197" s="2">
        <f t="shared" si="278"/>
        <v>84953</v>
      </c>
      <c r="K2197" s="2">
        <f t="shared" si="279"/>
        <v>84953</v>
      </c>
      <c r="L2197" s="2">
        <f t="shared" si="280"/>
        <v>84953</v>
      </c>
      <c r="M2197" s="2">
        <f t="shared" si="281"/>
        <v>84953</v>
      </c>
      <c r="N2197" s="2">
        <f t="shared" si="282"/>
        <v>84953</v>
      </c>
      <c r="O2197" s="96">
        <f t="shared" si="282"/>
        <v>84953</v>
      </c>
      <c r="P2197" s="2"/>
    </row>
    <row r="2198" spans="1:16" hidden="1" x14ac:dyDescent="0.2">
      <c r="A2198">
        <v>5687</v>
      </c>
      <c r="B2198">
        <v>1981</v>
      </c>
      <c r="C2198" s="47">
        <f t="shared" ca="1" si="276"/>
        <v>43</v>
      </c>
      <c r="D2198" s="2" t="s">
        <v>23</v>
      </c>
      <c r="E2198" s="2" t="s">
        <v>55</v>
      </c>
      <c r="F2198" s="2" t="s">
        <v>1946</v>
      </c>
      <c r="G2198" s="4" t="str">
        <f t="shared" si="283"/>
        <v>66,033.00</v>
      </c>
      <c r="H2198" s="32">
        <f t="shared" si="277"/>
        <v>66033</v>
      </c>
      <c r="I2198" s="2">
        <v>4974</v>
      </c>
      <c r="J2198" s="2">
        <f t="shared" si="278"/>
        <v>66033</v>
      </c>
      <c r="K2198" s="2">
        <f t="shared" si="279"/>
        <v>66033</v>
      </c>
      <c r="L2198" s="2">
        <f t="shared" si="280"/>
        <v>66033</v>
      </c>
      <c r="M2198" s="2">
        <f t="shared" si="281"/>
        <v>66033</v>
      </c>
      <c r="N2198" s="2">
        <f t="shared" si="282"/>
        <v>66033</v>
      </c>
      <c r="O2198" s="96">
        <f t="shared" si="282"/>
        <v>66033</v>
      </c>
      <c r="P2198" s="2"/>
    </row>
    <row r="2199" spans="1:16" hidden="1" x14ac:dyDescent="0.2">
      <c r="A2199">
        <v>5871</v>
      </c>
      <c r="B2199">
        <v>1980</v>
      </c>
      <c r="C2199" s="47">
        <f t="shared" ca="1" si="276"/>
        <v>44</v>
      </c>
      <c r="D2199" s="2" t="s">
        <v>118</v>
      </c>
      <c r="E2199" s="2" t="s">
        <v>55</v>
      </c>
      <c r="F2199" s="2" t="s">
        <v>1956</v>
      </c>
      <c r="G2199" s="4" t="str">
        <f t="shared" si="283"/>
        <v>22,123.00</v>
      </c>
      <c r="H2199" s="32">
        <f t="shared" si="277"/>
        <v>22123</v>
      </c>
      <c r="I2199" s="2">
        <v>5687</v>
      </c>
      <c r="J2199" s="2">
        <f t="shared" si="278"/>
        <v>22123</v>
      </c>
      <c r="K2199" s="2">
        <f t="shared" si="279"/>
        <v>22123</v>
      </c>
      <c r="L2199" s="2">
        <f t="shared" si="280"/>
        <v>22123</v>
      </c>
      <c r="M2199" s="2">
        <f t="shared" si="281"/>
        <v>22123</v>
      </c>
      <c r="N2199" s="2">
        <f t="shared" si="282"/>
        <v>22123</v>
      </c>
      <c r="O2199" s="96">
        <f t="shared" si="282"/>
        <v>22123</v>
      </c>
      <c r="P2199" s="2"/>
    </row>
    <row r="2200" spans="1:16" hidden="1" x14ac:dyDescent="0.2">
      <c r="A2200">
        <v>3846</v>
      </c>
      <c r="B2200">
        <v>1975</v>
      </c>
      <c r="C2200" s="47">
        <f t="shared" ca="1" si="276"/>
        <v>49</v>
      </c>
      <c r="D2200" s="2" t="s">
        <v>40</v>
      </c>
      <c r="E2200" s="2" t="s">
        <v>55</v>
      </c>
      <c r="F2200" s="2" t="s">
        <v>2027</v>
      </c>
      <c r="G2200" s="4" t="str">
        <f t="shared" si="283"/>
        <v>68,117.00</v>
      </c>
      <c r="H2200" s="32">
        <f t="shared" si="277"/>
        <v>68117</v>
      </c>
      <c r="I2200" s="2">
        <v>5871</v>
      </c>
      <c r="J2200" s="2">
        <f t="shared" si="278"/>
        <v>68117</v>
      </c>
      <c r="K2200" s="2">
        <f t="shared" si="279"/>
        <v>68117</v>
      </c>
      <c r="L2200" s="2">
        <f t="shared" si="280"/>
        <v>68117</v>
      </c>
      <c r="M2200" s="2">
        <f t="shared" si="281"/>
        <v>68117</v>
      </c>
      <c r="N2200" s="2">
        <f t="shared" si="282"/>
        <v>68117</v>
      </c>
      <c r="O2200" s="96">
        <f t="shared" si="282"/>
        <v>68117</v>
      </c>
      <c r="P2200" s="2"/>
    </row>
    <row r="2201" spans="1:16" hidden="1" x14ac:dyDescent="0.2">
      <c r="A2201">
        <v>10001</v>
      </c>
      <c r="B2201">
        <v>1986</v>
      </c>
      <c r="C2201" s="47">
        <f t="shared" ca="1" si="276"/>
        <v>38</v>
      </c>
      <c r="D2201" s="2" t="s">
        <v>43</v>
      </c>
      <c r="E2201" s="2" t="s">
        <v>55</v>
      </c>
      <c r="F2201" s="2" t="s">
        <v>2028</v>
      </c>
      <c r="G2201" s="4" t="str">
        <f t="shared" si="283"/>
        <v>47,682.00</v>
      </c>
      <c r="H2201" s="32">
        <f t="shared" si="277"/>
        <v>47682</v>
      </c>
      <c r="I2201" s="2">
        <v>3846</v>
      </c>
      <c r="J2201" s="2">
        <f t="shared" si="278"/>
        <v>47682</v>
      </c>
      <c r="K2201" s="2">
        <f t="shared" si="279"/>
        <v>47682</v>
      </c>
      <c r="L2201" s="2">
        <f t="shared" si="280"/>
        <v>47682</v>
      </c>
      <c r="M2201" s="2">
        <f t="shared" si="281"/>
        <v>47682</v>
      </c>
      <c r="N2201" s="2">
        <f t="shared" si="282"/>
        <v>47682</v>
      </c>
      <c r="O2201" s="96">
        <f t="shared" si="282"/>
        <v>47682</v>
      </c>
      <c r="P2201" s="2"/>
    </row>
    <row r="2202" spans="1:16" hidden="1" x14ac:dyDescent="0.2">
      <c r="A2202">
        <v>2831</v>
      </c>
      <c r="B2202">
        <v>1977</v>
      </c>
      <c r="C2202" s="47">
        <f t="shared" ca="1" si="276"/>
        <v>47</v>
      </c>
      <c r="D2202" s="2" t="s">
        <v>40</v>
      </c>
      <c r="E2202" s="2" t="s">
        <v>55</v>
      </c>
      <c r="F2202" s="2" t="s">
        <v>2050</v>
      </c>
      <c r="G2202" s="4" t="str">
        <f t="shared" si="283"/>
        <v>33,438.00</v>
      </c>
      <c r="H2202" s="32">
        <f t="shared" si="277"/>
        <v>33438</v>
      </c>
      <c r="I2202" s="2">
        <v>10001</v>
      </c>
      <c r="J2202" s="2">
        <f t="shared" si="278"/>
        <v>33438</v>
      </c>
      <c r="K2202" s="2">
        <f t="shared" si="279"/>
        <v>33438</v>
      </c>
      <c r="L2202" s="2">
        <f t="shared" si="280"/>
        <v>33438</v>
      </c>
      <c r="M2202" s="2">
        <f t="shared" si="281"/>
        <v>33438</v>
      </c>
      <c r="N2202" s="2">
        <f t="shared" si="282"/>
        <v>33438</v>
      </c>
      <c r="O2202" s="96">
        <f t="shared" si="282"/>
        <v>33438</v>
      </c>
      <c r="P2202" s="2"/>
    </row>
    <row r="2203" spans="1:16" hidden="1" x14ac:dyDescent="0.2">
      <c r="A2203">
        <v>868</v>
      </c>
      <c r="B2203">
        <v>1967</v>
      </c>
      <c r="C2203" s="47">
        <f t="shared" ca="1" si="276"/>
        <v>57</v>
      </c>
      <c r="D2203" s="2" t="s">
        <v>53</v>
      </c>
      <c r="E2203" s="2" t="s">
        <v>55</v>
      </c>
      <c r="F2203" s="2" t="s">
        <v>2061</v>
      </c>
      <c r="G2203" s="4" t="str">
        <f t="shared" si="283"/>
        <v>67,369.00</v>
      </c>
      <c r="H2203" s="32">
        <f t="shared" si="277"/>
        <v>67369</v>
      </c>
      <c r="I2203" s="2">
        <v>2831</v>
      </c>
      <c r="J2203" s="2">
        <f t="shared" si="278"/>
        <v>67369</v>
      </c>
      <c r="K2203" s="2">
        <f t="shared" si="279"/>
        <v>67369</v>
      </c>
      <c r="L2203" s="2">
        <f t="shared" si="280"/>
        <v>67369</v>
      </c>
      <c r="M2203" s="2">
        <f t="shared" si="281"/>
        <v>67369</v>
      </c>
      <c r="N2203" s="2">
        <f t="shared" si="282"/>
        <v>67369</v>
      </c>
      <c r="O2203" s="96">
        <f t="shared" si="282"/>
        <v>67369</v>
      </c>
      <c r="P2203" s="2"/>
    </row>
    <row r="2204" spans="1:16" hidden="1" x14ac:dyDescent="0.2">
      <c r="A2204">
        <v>7212</v>
      </c>
      <c r="B2204">
        <v>1967</v>
      </c>
      <c r="C2204" s="47">
        <f t="shared" ca="1" si="276"/>
        <v>57</v>
      </c>
      <c r="D2204" s="2" t="s">
        <v>23</v>
      </c>
      <c r="E2204" s="2" t="s">
        <v>55</v>
      </c>
      <c r="F2204" s="2" t="s">
        <v>2080</v>
      </c>
      <c r="G2204" s="4" t="str">
        <f t="shared" si="283"/>
        <v>70,792.00</v>
      </c>
      <c r="H2204" s="32">
        <f t="shared" si="277"/>
        <v>70792</v>
      </c>
      <c r="I2204" s="2">
        <v>868</v>
      </c>
      <c r="J2204" s="2">
        <f t="shared" si="278"/>
        <v>70792</v>
      </c>
      <c r="K2204" s="2">
        <f t="shared" si="279"/>
        <v>70792</v>
      </c>
      <c r="L2204" s="2">
        <f t="shared" si="280"/>
        <v>70792</v>
      </c>
      <c r="M2204" s="2">
        <f t="shared" si="281"/>
        <v>70792</v>
      </c>
      <c r="N2204" s="2">
        <f t="shared" si="282"/>
        <v>70792</v>
      </c>
      <c r="O2204" s="96">
        <f t="shared" si="282"/>
        <v>70792</v>
      </c>
      <c r="P2204" s="2"/>
    </row>
    <row r="2205" spans="1:16" hidden="1" x14ac:dyDescent="0.2">
      <c r="A2205">
        <v>1743</v>
      </c>
      <c r="B2205">
        <v>1975</v>
      </c>
      <c r="C2205" s="47">
        <f t="shared" ca="1" si="276"/>
        <v>49</v>
      </c>
      <c r="D2205" s="2" t="s">
        <v>40</v>
      </c>
      <c r="E2205" s="2" t="s">
        <v>55</v>
      </c>
      <c r="F2205" s="2" t="s">
        <v>2095</v>
      </c>
      <c r="G2205" s="4" t="str">
        <f t="shared" si="283"/>
        <v>80,995.00</v>
      </c>
      <c r="H2205" s="32">
        <f t="shared" si="277"/>
        <v>80995</v>
      </c>
      <c r="I2205" s="2">
        <v>7212</v>
      </c>
      <c r="J2205" s="2">
        <f t="shared" si="278"/>
        <v>80995</v>
      </c>
      <c r="K2205" s="2">
        <f t="shared" si="279"/>
        <v>80995</v>
      </c>
      <c r="L2205" s="2">
        <f t="shared" si="280"/>
        <v>80995</v>
      </c>
      <c r="M2205" s="2">
        <f t="shared" si="281"/>
        <v>80995</v>
      </c>
      <c r="N2205" s="2">
        <f t="shared" si="282"/>
        <v>80995</v>
      </c>
      <c r="O2205" s="96">
        <f t="shared" si="282"/>
        <v>80995</v>
      </c>
      <c r="P2205" s="2"/>
    </row>
    <row r="2206" spans="1:16" hidden="1" x14ac:dyDescent="0.2">
      <c r="A2206">
        <v>2415</v>
      </c>
      <c r="B2206">
        <v>1963</v>
      </c>
      <c r="C2206" s="47">
        <f t="shared" ca="1" si="276"/>
        <v>61</v>
      </c>
      <c r="D2206" s="2" t="s">
        <v>23</v>
      </c>
      <c r="E2206" s="2" t="s">
        <v>55</v>
      </c>
      <c r="F2206" s="2" t="s">
        <v>2113</v>
      </c>
      <c r="G2206" s="4" t="str">
        <f t="shared" si="283"/>
        <v>63,285.00</v>
      </c>
      <c r="H2206" s="32">
        <f t="shared" si="277"/>
        <v>63285</v>
      </c>
      <c r="I2206" s="2">
        <v>1743</v>
      </c>
      <c r="J2206" s="2">
        <f t="shared" si="278"/>
        <v>63285</v>
      </c>
      <c r="K2206" s="2">
        <f t="shared" si="279"/>
        <v>63285</v>
      </c>
      <c r="L2206" s="2">
        <f t="shared" si="280"/>
        <v>63285</v>
      </c>
      <c r="M2206" s="2">
        <f t="shared" si="281"/>
        <v>63285</v>
      </c>
      <c r="N2206" s="2">
        <f t="shared" si="282"/>
        <v>63285</v>
      </c>
      <c r="O2206" s="96">
        <f t="shared" si="282"/>
        <v>63285</v>
      </c>
      <c r="P2206" s="2"/>
    </row>
    <row r="2207" spans="1:16" hidden="1" x14ac:dyDescent="0.2">
      <c r="A2207">
        <v>7947</v>
      </c>
      <c r="B2207">
        <v>1970</v>
      </c>
      <c r="C2207" s="47">
        <f t="shared" ca="1" si="276"/>
        <v>54</v>
      </c>
      <c r="D2207" s="2" t="s">
        <v>53</v>
      </c>
      <c r="E2207" s="2" t="s">
        <v>55</v>
      </c>
      <c r="F2207" s="2" t="s">
        <v>2148</v>
      </c>
      <c r="G2207" s="4" t="str">
        <f t="shared" si="283"/>
        <v>73,705.00</v>
      </c>
      <c r="H2207" s="32">
        <f t="shared" si="277"/>
        <v>73705</v>
      </c>
      <c r="I2207" s="2">
        <v>2415</v>
      </c>
      <c r="J2207" s="2">
        <f t="shared" si="278"/>
        <v>73705</v>
      </c>
      <c r="K2207" s="2">
        <f t="shared" si="279"/>
        <v>73705</v>
      </c>
      <c r="L2207" s="2">
        <f t="shared" si="280"/>
        <v>73705</v>
      </c>
      <c r="M2207" s="2">
        <f t="shared" si="281"/>
        <v>73705</v>
      </c>
      <c r="N2207" s="2">
        <f t="shared" si="282"/>
        <v>73705</v>
      </c>
      <c r="O2207" s="96">
        <f t="shared" si="282"/>
        <v>73705</v>
      </c>
      <c r="P2207" s="2"/>
    </row>
    <row r="2208" spans="1:16" hidden="1" x14ac:dyDescent="0.2">
      <c r="A2208">
        <v>2106</v>
      </c>
      <c r="B2208">
        <v>1975</v>
      </c>
      <c r="C2208" s="47">
        <f t="shared" ca="1" si="276"/>
        <v>49</v>
      </c>
      <c r="D2208" s="2" t="s">
        <v>23</v>
      </c>
      <c r="E2208" s="2" t="s">
        <v>55</v>
      </c>
      <c r="F2208" s="2" t="s">
        <v>2169</v>
      </c>
      <c r="G2208" s="4" t="str">
        <f t="shared" si="283"/>
        <v>58,330.00</v>
      </c>
      <c r="H2208" s="32">
        <f t="shared" si="277"/>
        <v>58330</v>
      </c>
      <c r="I2208" s="2">
        <v>7947</v>
      </c>
      <c r="J2208" s="2">
        <f t="shared" si="278"/>
        <v>58330</v>
      </c>
      <c r="K2208" s="2">
        <f t="shared" si="279"/>
        <v>58330</v>
      </c>
      <c r="L2208" s="2">
        <f t="shared" si="280"/>
        <v>58330</v>
      </c>
      <c r="M2208" s="2">
        <f t="shared" si="281"/>
        <v>58330</v>
      </c>
      <c r="N2208" s="2">
        <f t="shared" si="282"/>
        <v>58330</v>
      </c>
      <c r="O2208" s="96">
        <f t="shared" si="282"/>
        <v>58330</v>
      </c>
      <c r="P2208" s="2"/>
    </row>
    <row r="2209" spans="1:16" hidden="1" x14ac:dyDescent="0.2">
      <c r="A2209">
        <v>3363</v>
      </c>
      <c r="B2209">
        <v>1975</v>
      </c>
      <c r="C2209" s="47">
        <f t="shared" ca="1" si="276"/>
        <v>49</v>
      </c>
      <c r="D2209" s="2" t="s">
        <v>23</v>
      </c>
      <c r="E2209" s="2" t="s">
        <v>55</v>
      </c>
      <c r="F2209" s="2" t="s">
        <v>2169</v>
      </c>
      <c r="G2209" s="4" t="str">
        <f t="shared" si="283"/>
        <v>58,330.00</v>
      </c>
      <c r="H2209" s="32">
        <f t="shared" si="277"/>
        <v>58330</v>
      </c>
      <c r="I2209" s="2">
        <v>2106</v>
      </c>
      <c r="J2209" s="2">
        <f t="shared" si="278"/>
        <v>58330</v>
      </c>
      <c r="K2209" s="2">
        <f t="shared" si="279"/>
        <v>58330</v>
      </c>
      <c r="L2209" s="2">
        <f t="shared" si="280"/>
        <v>58330</v>
      </c>
      <c r="M2209" s="2">
        <f t="shared" si="281"/>
        <v>58330</v>
      </c>
      <c r="N2209" s="2">
        <f t="shared" si="282"/>
        <v>58330</v>
      </c>
      <c r="O2209" s="96">
        <f t="shared" si="282"/>
        <v>58330</v>
      </c>
      <c r="P2209" s="2"/>
    </row>
    <row r="2210" spans="1:16" hidden="1" x14ac:dyDescent="0.2">
      <c r="A2210">
        <v>8595</v>
      </c>
      <c r="B2210">
        <v>1974</v>
      </c>
      <c r="C2210" s="47">
        <f t="shared" ca="1" si="276"/>
        <v>50</v>
      </c>
      <c r="D2210" s="2" t="s">
        <v>53</v>
      </c>
      <c r="E2210" s="2" t="s">
        <v>55</v>
      </c>
      <c r="F2210" s="2" t="s">
        <v>2231</v>
      </c>
      <c r="G2210" s="4" t="str">
        <f t="shared" si="283"/>
        <v>45,006.00</v>
      </c>
      <c r="H2210" s="32">
        <f t="shared" si="277"/>
        <v>45006</v>
      </c>
      <c r="I2210" s="2">
        <v>3363</v>
      </c>
      <c r="J2210" s="2">
        <f t="shared" si="278"/>
        <v>45006</v>
      </c>
      <c r="K2210" s="2">
        <f t="shared" si="279"/>
        <v>45006</v>
      </c>
      <c r="L2210" s="2">
        <f t="shared" si="280"/>
        <v>45006</v>
      </c>
      <c r="M2210" s="2">
        <f t="shared" si="281"/>
        <v>45006</v>
      </c>
      <c r="N2210" s="2">
        <f t="shared" si="282"/>
        <v>45006</v>
      </c>
      <c r="O2210" s="96">
        <f t="shared" si="282"/>
        <v>45006</v>
      </c>
      <c r="P2210" s="2"/>
    </row>
    <row r="2211" spans="1:16" hidden="1" x14ac:dyDescent="0.2">
      <c r="A2211">
        <v>7232</v>
      </c>
      <c r="B2211">
        <v>1974</v>
      </c>
      <c r="C2211" s="47">
        <f t="shared" ca="1" si="276"/>
        <v>50</v>
      </c>
      <c r="D2211" s="2" t="s">
        <v>23</v>
      </c>
      <c r="E2211" s="2" t="s">
        <v>55</v>
      </c>
      <c r="F2211" s="2" t="s">
        <v>2280</v>
      </c>
      <c r="G2211" s="4" t="str">
        <f t="shared" si="283"/>
        <v>67,046.00</v>
      </c>
      <c r="H2211" s="32">
        <f t="shared" si="277"/>
        <v>67046</v>
      </c>
      <c r="I2211" s="2">
        <v>8595</v>
      </c>
      <c r="J2211" s="2">
        <f t="shared" si="278"/>
        <v>67046</v>
      </c>
      <c r="K2211" s="2">
        <f t="shared" si="279"/>
        <v>67046</v>
      </c>
      <c r="L2211" s="2">
        <f t="shared" si="280"/>
        <v>67046</v>
      </c>
      <c r="M2211" s="2">
        <f t="shared" si="281"/>
        <v>67046</v>
      </c>
      <c r="N2211" s="2">
        <f t="shared" si="282"/>
        <v>67046</v>
      </c>
      <c r="O2211" s="96">
        <f t="shared" si="282"/>
        <v>67046</v>
      </c>
      <c r="P2211" s="2"/>
    </row>
    <row r="2212" spans="1:16" x14ac:dyDescent="0.2">
      <c r="A2212">
        <v>7829</v>
      </c>
      <c r="B2212">
        <v>1901</v>
      </c>
      <c r="C2212" s="47">
        <f t="shared" ca="1" si="276"/>
        <v>123</v>
      </c>
      <c r="D2212" s="2" t="s">
        <v>43</v>
      </c>
      <c r="E2212" s="2" t="s">
        <v>55</v>
      </c>
      <c r="F2212" s="2" t="s">
        <v>2364</v>
      </c>
      <c r="G2212" s="4" t="str">
        <f t="shared" si="283"/>
        <v>28,457.00</v>
      </c>
      <c r="H2212" s="32">
        <f t="shared" si="277"/>
        <v>28457</v>
      </c>
      <c r="I2212" s="2">
        <v>7232</v>
      </c>
      <c r="J2212" s="2">
        <f t="shared" si="278"/>
        <v>28457</v>
      </c>
      <c r="K2212" s="2">
        <f t="shared" si="279"/>
        <v>28457</v>
      </c>
      <c r="L2212" s="2">
        <f t="shared" si="280"/>
        <v>28457</v>
      </c>
      <c r="M2212" s="2">
        <f t="shared" si="281"/>
        <v>28457</v>
      </c>
      <c r="N2212" s="2">
        <f t="shared" si="282"/>
        <v>28457</v>
      </c>
      <c r="O2212" s="96">
        <f t="shared" si="282"/>
        <v>28457</v>
      </c>
      <c r="P2212" s="2"/>
    </row>
    <row r="2213" spans="1:16" hidden="1" x14ac:dyDescent="0.2">
      <c r="A2213">
        <v>9977</v>
      </c>
      <c r="B2213">
        <v>1974</v>
      </c>
      <c r="C2213" s="47">
        <f t="shared" ca="1" si="276"/>
        <v>50</v>
      </c>
      <c r="D2213" s="2" t="s">
        <v>40</v>
      </c>
      <c r="E2213" s="2" t="s">
        <v>55</v>
      </c>
      <c r="F2213" s="2" t="s">
        <v>2375</v>
      </c>
      <c r="G2213" s="4" t="str">
        <f t="shared" si="283"/>
        <v>54,111.00</v>
      </c>
      <c r="H2213" s="32">
        <f t="shared" si="277"/>
        <v>54111</v>
      </c>
      <c r="I2213" s="2">
        <v>7829</v>
      </c>
      <c r="J2213" s="2">
        <f t="shared" si="278"/>
        <v>54111</v>
      </c>
      <c r="K2213" s="2">
        <f t="shared" si="279"/>
        <v>54111</v>
      </c>
      <c r="L2213" s="2">
        <f t="shared" si="280"/>
        <v>54111</v>
      </c>
      <c r="M2213" s="2">
        <f t="shared" si="281"/>
        <v>54111</v>
      </c>
      <c r="N2213" s="2">
        <f t="shared" si="282"/>
        <v>54111</v>
      </c>
      <c r="O2213" s="96">
        <f t="shared" si="282"/>
        <v>54111</v>
      </c>
      <c r="P2213" s="2"/>
    </row>
    <row r="2214" spans="1:16" hidden="1" x14ac:dyDescent="0.2">
      <c r="A2214">
        <v>10142</v>
      </c>
      <c r="B2214">
        <v>1977</v>
      </c>
      <c r="C2214" s="47">
        <f t="shared" ca="1" si="276"/>
        <v>47</v>
      </c>
      <c r="D2214" s="2" t="s">
        <v>23</v>
      </c>
      <c r="E2214" s="2" t="s">
        <v>55</v>
      </c>
      <c r="F2214" s="2" t="s">
        <v>2391</v>
      </c>
      <c r="G2214" s="4" t="str">
        <f t="shared" si="283"/>
        <v>73,455.00</v>
      </c>
      <c r="H2214" s="32">
        <f t="shared" si="277"/>
        <v>73455</v>
      </c>
      <c r="I2214" s="2">
        <v>9977</v>
      </c>
      <c r="J2214" s="2">
        <f t="shared" si="278"/>
        <v>73455</v>
      </c>
      <c r="K2214" s="2">
        <f t="shared" si="279"/>
        <v>73455</v>
      </c>
      <c r="L2214" s="2">
        <f t="shared" si="280"/>
        <v>73455</v>
      </c>
      <c r="M2214" s="2">
        <f t="shared" si="281"/>
        <v>73455</v>
      </c>
      <c r="N2214" s="2">
        <f t="shared" si="282"/>
        <v>73455</v>
      </c>
      <c r="O2214" s="96">
        <f t="shared" si="282"/>
        <v>73455</v>
      </c>
      <c r="P2214" s="2"/>
    </row>
    <row r="2215" spans="1:16" hidden="1" x14ac:dyDescent="0.2">
      <c r="A2215">
        <v>5263</v>
      </c>
      <c r="B2215">
        <v>1978</v>
      </c>
      <c r="C2215" s="47">
        <f t="shared" ca="1" si="276"/>
        <v>46</v>
      </c>
      <c r="D2215" s="2" t="s">
        <v>23</v>
      </c>
      <c r="E2215" s="2" t="s">
        <v>55</v>
      </c>
      <c r="F2215" s="2" t="s">
        <v>2410</v>
      </c>
      <c r="G2215" s="4" t="str">
        <f t="shared" si="283"/>
        <v>42,429.00</v>
      </c>
      <c r="H2215" s="32">
        <f t="shared" si="277"/>
        <v>42429</v>
      </c>
      <c r="I2215" s="2">
        <v>10142</v>
      </c>
      <c r="J2215" s="2">
        <f t="shared" si="278"/>
        <v>42429</v>
      </c>
      <c r="K2215" s="2">
        <f t="shared" si="279"/>
        <v>42429</v>
      </c>
      <c r="L2215" s="2">
        <f t="shared" si="280"/>
        <v>42429</v>
      </c>
      <c r="M2215" s="2">
        <f t="shared" si="281"/>
        <v>42429</v>
      </c>
      <c r="N2215" s="2">
        <f t="shared" si="282"/>
        <v>42429</v>
      </c>
      <c r="O2215" s="96">
        <f t="shared" si="282"/>
        <v>42429</v>
      </c>
      <c r="P2215" s="2"/>
    </row>
    <row r="2216" spans="1:16" hidden="1" x14ac:dyDescent="0.2">
      <c r="A2216">
        <v>22</v>
      </c>
      <c r="B2216">
        <v>1977</v>
      </c>
      <c r="C2216" s="47">
        <f t="shared" ca="1" si="276"/>
        <v>47</v>
      </c>
      <c r="D2216" s="2" t="s">
        <v>23</v>
      </c>
      <c r="E2216" s="2" t="s">
        <v>55</v>
      </c>
      <c r="F2216" s="2" t="s">
        <v>2410</v>
      </c>
      <c r="G2216" s="4" t="str">
        <f t="shared" si="283"/>
        <v>42,429.00</v>
      </c>
      <c r="H2216" s="32">
        <f t="shared" si="277"/>
        <v>42429</v>
      </c>
      <c r="I2216" s="2">
        <v>5263</v>
      </c>
      <c r="J2216" s="2">
        <f t="shared" si="278"/>
        <v>42429</v>
      </c>
      <c r="K2216" s="2">
        <f t="shared" si="279"/>
        <v>42429</v>
      </c>
      <c r="L2216" s="2">
        <f t="shared" si="280"/>
        <v>42429</v>
      </c>
      <c r="M2216" s="2">
        <f t="shared" si="281"/>
        <v>42429</v>
      </c>
      <c r="N2216" s="2">
        <f t="shared" si="282"/>
        <v>42429</v>
      </c>
      <c r="O2216" s="96">
        <f t="shared" si="282"/>
        <v>42429</v>
      </c>
      <c r="P2216" s="2"/>
    </row>
    <row r="2217" spans="1:16" hidden="1" x14ac:dyDescent="0.2">
      <c r="A2217">
        <v>528</v>
      </c>
      <c r="B2217">
        <v>1979</v>
      </c>
      <c r="C2217" s="47">
        <f t="shared" ca="1" si="276"/>
        <v>45</v>
      </c>
      <c r="D2217" s="2" t="s">
        <v>40</v>
      </c>
      <c r="E2217" s="2" t="s">
        <v>188</v>
      </c>
      <c r="F2217" s="2" t="s">
        <v>186</v>
      </c>
      <c r="G2217" s="4" t="str">
        <f t="shared" si="283"/>
        <v>48,432.00</v>
      </c>
      <c r="H2217" s="32">
        <f t="shared" si="277"/>
        <v>48432</v>
      </c>
      <c r="I2217" s="2">
        <v>22</v>
      </c>
      <c r="J2217" s="2">
        <f t="shared" si="278"/>
        <v>48432</v>
      </c>
      <c r="K2217" s="2">
        <f t="shared" si="279"/>
        <v>48432</v>
      </c>
      <c r="L2217" s="2">
        <f t="shared" si="280"/>
        <v>48432</v>
      </c>
      <c r="M2217" s="2">
        <f t="shared" si="281"/>
        <v>48432</v>
      </c>
      <c r="N2217" s="2">
        <f t="shared" si="282"/>
        <v>48432</v>
      </c>
      <c r="O2217" s="96">
        <f t="shared" si="282"/>
        <v>48432</v>
      </c>
      <c r="P2217" s="2"/>
    </row>
    <row r="2218" spans="1:16" hidden="1" x14ac:dyDescent="0.2">
      <c r="A2218">
        <v>4070</v>
      </c>
      <c r="B2218">
        <v>1970</v>
      </c>
      <c r="C2218" s="47">
        <f t="shared" ca="1" si="276"/>
        <v>54</v>
      </c>
      <c r="D2218" s="2" t="s">
        <v>40</v>
      </c>
      <c r="E2218" s="2" t="s">
        <v>188</v>
      </c>
      <c r="F2218" s="2" t="s">
        <v>186</v>
      </c>
      <c r="G2218" s="4" t="str">
        <f t="shared" si="283"/>
        <v>48,432.00</v>
      </c>
      <c r="H2218" s="32">
        <f t="shared" si="277"/>
        <v>48432</v>
      </c>
      <c r="I2218" s="2">
        <v>528</v>
      </c>
      <c r="J2218" s="2">
        <f t="shared" si="278"/>
        <v>48432</v>
      </c>
      <c r="K2218" s="2">
        <f t="shared" si="279"/>
        <v>48432</v>
      </c>
      <c r="L2218" s="2">
        <f t="shared" si="280"/>
        <v>48432</v>
      </c>
      <c r="M2218" s="2">
        <f t="shared" si="281"/>
        <v>48432</v>
      </c>
      <c r="N2218" s="2">
        <f t="shared" si="282"/>
        <v>48432</v>
      </c>
      <c r="O2218" s="96">
        <f t="shared" si="282"/>
        <v>48432</v>
      </c>
      <c r="P2218" s="2"/>
    </row>
    <row r="2219" spans="1:16" hidden="1" x14ac:dyDescent="0.2">
      <c r="I2219">
        <v>4070</v>
      </c>
      <c r="J2219" s="2"/>
      <c r="K2219" s="2"/>
      <c r="L2219" s="2"/>
    </row>
  </sheetData>
  <autoFilter ref="A2:O2219" xr:uid="{33E85251-C5D1-B848-8F75-EE7D0E71CDA1}">
    <filterColumn colId="2">
      <customFilters>
        <customFilter operator="greaterThan" val="110"/>
      </customFilters>
    </filterColumn>
  </autoFilter>
  <mergeCells count="16">
    <mergeCell ref="AA1:AH1"/>
    <mergeCell ref="R1:V1"/>
    <mergeCell ref="U24:V24"/>
    <mergeCell ref="S29:S33"/>
    <mergeCell ref="Z29:AA29"/>
    <mergeCell ref="AE29:AF29"/>
    <mergeCell ref="AH29:AI29"/>
    <mergeCell ref="Q17:S17"/>
    <mergeCell ref="Q15:V15"/>
    <mergeCell ref="AA39:AL40"/>
    <mergeCell ref="AA73:AK75"/>
    <mergeCell ref="Q86:S86"/>
    <mergeCell ref="Q54:R54"/>
    <mergeCell ref="Q81:R81"/>
    <mergeCell ref="AA42:AB42"/>
    <mergeCell ref="AA52:AB52"/>
  </mergeCells>
  <phoneticPr fontId="22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1F38-06BF-A345-8D43-16A1B5D684D9}">
  <dimension ref="A1:G2216"/>
  <sheetViews>
    <sheetView topLeftCell="A137" workbookViewId="0">
      <selection activeCell="F55" sqref="F55"/>
    </sheetView>
  </sheetViews>
  <sheetFormatPr baseColWidth="10" defaultRowHeight="16" x14ac:dyDescent="0.2"/>
  <cols>
    <col min="4" max="4" width="11.6640625" bestFit="1" customWidth="1"/>
  </cols>
  <sheetData>
    <row r="1" spans="1:7" x14ac:dyDescent="0.2">
      <c r="A1" t="s">
        <v>2526</v>
      </c>
      <c r="B1">
        <f>COUNT(B4:B2216)</f>
        <v>2213</v>
      </c>
      <c r="C1">
        <f t="shared" ref="C1:D1" si="0">COUNT(C4:C2216)</f>
        <v>2213</v>
      </c>
      <c r="D1">
        <f t="shared" si="0"/>
        <v>2213</v>
      </c>
      <c r="F1" t="s">
        <v>2527</v>
      </c>
      <c r="G1">
        <v>2216</v>
      </c>
    </row>
    <row r="3" spans="1:7" x14ac:dyDescent="0.2">
      <c r="B3" t="s">
        <v>0</v>
      </c>
      <c r="C3" t="s">
        <v>2427</v>
      </c>
      <c r="D3" s="97" t="s">
        <v>2525</v>
      </c>
    </row>
    <row r="4" spans="1:7" x14ac:dyDescent="0.2">
      <c r="B4">
        <v>1826</v>
      </c>
      <c r="C4">
        <v>52</v>
      </c>
      <c r="D4" s="97">
        <v>65487</v>
      </c>
      <c r="F4">
        <v>65487</v>
      </c>
    </row>
    <row r="5" spans="1:7" x14ac:dyDescent="0.2">
      <c r="B5">
        <v>1</v>
      </c>
      <c r="C5">
        <v>61</v>
      </c>
      <c r="D5" s="97">
        <v>79244</v>
      </c>
      <c r="F5">
        <v>79244</v>
      </c>
    </row>
    <row r="6" spans="1:7" x14ac:dyDescent="0.2">
      <c r="B6">
        <v>10476</v>
      </c>
      <c r="C6">
        <v>64</v>
      </c>
      <c r="D6" s="97">
        <v>34176</v>
      </c>
      <c r="F6">
        <v>34176</v>
      </c>
    </row>
    <row r="7" spans="1:7" x14ac:dyDescent="0.2">
      <c r="B7">
        <v>1386</v>
      </c>
      <c r="C7">
        <v>55</v>
      </c>
      <c r="D7" s="97">
        <v>35860</v>
      </c>
      <c r="F7">
        <v>35860</v>
      </c>
    </row>
    <row r="8" spans="1:7" x14ac:dyDescent="0.2">
      <c r="B8">
        <v>5371</v>
      </c>
      <c r="C8">
        <v>33</v>
      </c>
      <c r="D8" s="97">
        <v>61331</v>
      </c>
      <c r="F8">
        <v>61331</v>
      </c>
    </row>
    <row r="9" spans="1:7" x14ac:dyDescent="0.2">
      <c r="B9">
        <v>7348</v>
      </c>
      <c r="C9">
        <v>64</v>
      </c>
      <c r="D9" s="97">
        <v>84835</v>
      </c>
      <c r="F9">
        <v>84835</v>
      </c>
    </row>
    <row r="10" spans="1:7" x14ac:dyDescent="0.2">
      <c r="B10">
        <v>4073</v>
      </c>
      <c r="C10">
        <v>68</v>
      </c>
      <c r="D10" s="97">
        <v>32173</v>
      </c>
      <c r="F10">
        <v>32173</v>
      </c>
    </row>
    <row r="11" spans="1:7" x14ac:dyDescent="0.2">
      <c r="B11">
        <v>1991</v>
      </c>
      <c r="C11">
        <v>55</v>
      </c>
      <c r="D11" s="97">
        <v>65808</v>
      </c>
      <c r="F11">
        <v>65808</v>
      </c>
    </row>
    <row r="12" spans="1:7" x14ac:dyDescent="0.2">
      <c r="B12">
        <v>4047</v>
      </c>
      <c r="C12">
        <v>68</v>
      </c>
      <c r="D12" s="97">
        <v>39228</v>
      </c>
      <c r="F12">
        <v>39228</v>
      </c>
    </row>
    <row r="13" spans="1:7" x14ac:dyDescent="0.2">
      <c r="B13">
        <v>9477</v>
      </c>
      <c r="C13">
        <v>68</v>
      </c>
      <c r="D13" s="97">
        <v>25959</v>
      </c>
      <c r="F13">
        <v>25959</v>
      </c>
    </row>
    <row r="14" spans="1:7" x14ac:dyDescent="0.2">
      <c r="B14">
        <v>2079</v>
      </c>
      <c r="C14">
        <v>75</v>
      </c>
      <c r="D14" s="97">
        <v>72967</v>
      </c>
      <c r="F14">
        <v>72967</v>
      </c>
    </row>
    <row r="15" spans="1:7" x14ac:dyDescent="0.2">
      <c r="B15">
        <v>5642</v>
      </c>
      <c r="C15">
        <v>43</v>
      </c>
      <c r="D15" s="97">
        <v>53367</v>
      </c>
      <c r="F15">
        <v>53367</v>
      </c>
    </row>
    <row r="16" spans="1:7" x14ac:dyDescent="0.2">
      <c r="B16">
        <v>10530</v>
      </c>
      <c r="C16">
        <v>63</v>
      </c>
      <c r="D16" s="97">
        <v>81975</v>
      </c>
      <c r="F16">
        <v>81975</v>
      </c>
    </row>
    <row r="17" spans="2:6" x14ac:dyDescent="0.2">
      <c r="B17">
        <v>2964</v>
      </c>
      <c r="C17">
        <v>41</v>
      </c>
      <c r="D17" s="97">
        <v>46102</v>
      </c>
      <c r="F17">
        <v>46102</v>
      </c>
    </row>
    <row r="18" spans="2:6" x14ac:dyDescent="0.2">
      <c r="B18">
        <v>10311</v>
      </c>
      <c r="C18">
        <v>53</v>
      </c>
      <c r="D18" s="97">
        <v>72071</v>
      </c>
      <c r="F18">
        <v>72071</v>
      </c>
    </row>
    <row r="19" spans="2:6" x14ac:dyDescent="0.2">
      <c r="B19">
        <v>837</v>
      </c>
      <c r="C19">
        <v>45</v>
      </c>
      <c r="D19" s="97">
        <v>72071</v>
      </c>
      <c r="F19">
        <v>72071</v>
      </c>
    </row>
    <row r="20" spans="2:6" x14ac:dyDescent="0.2">
      <c r="B20">
        <v>10521</v>
      </c>
      <c r="C20">
        <v>45</v>
      </c>
      <c r="D20" s="97">
        <v>102692</v>
      </c>
      <c r="F20">
        <v>102692</v>
      </c>
    </row>
    <row r="21" spans="2:6" x14ac:dyDescent="0.2">
      <c r="B21">
        <v>10175</v>
      </c>
      <c r="C21">
        <v>64</v>
      </c>
      <c r="D21" s="97">
        <v>41437</v>
      </c>
      <c r="F21">
        <v>41437</v>
      </c>
    </row>
    <row r="22" spans="2:6" x14ac:dyDescent="0.2">
      <c r="B22">
        <v>1473</v>
      </c>
      <c r="C22">
        <v>62</v>
      </c>
      <c r="D22" s="97">
        <v>85683</v>
      </c>
      <c r="F22">
        <v>85683</v>
      </c>
    </row>
    <row r="23" spans="2:6" x14ac:dyDescent="0.2">
      <c r="B23">
        <v>2795</v>
      </c>
      <c r="C23">
        <v>64</v>
      </c>
      <c r="D23" s="97">
        <v>47025</v>
      </c>
      <c r="F23">
        <v>47025</v>
      </c>
    </row>
    <row r="24" spans="2:6" x14ac:dyDescent="0.2">
      <c r="B24">
        <v>2285</v>
      </c>
      <c r="C24">
        <v>68</v>
      </c>
      <c r="D24" s="97">
        <v>72968</v>
      </c>
      <c r="F24">
        <v>72968</v>
      </c>
    </row>
    <row r="25" spans="2:6" x14ac:dyDescent="0.2">
      <c r="B25">
        <v>115</v>
      </c>
      <c r="C25">
        <v>56</v>
      </c>
      <c r="D25" s="97">
        <v>60554</v>
      </c>
      <c r="F25">
        <v>60554</v>
      </c>
    </row>
    <row r="26" spans="2:6" x14ac:dyDescent="0.2">
      <c r="B26">
        <v>10470</v>
      </c>
      <c r="C26">
        <v>43</v>
      </c>
      <c r="D26" s="97">
        <v>46610</v>
      </c>
      <c r="F26">
        <v>46610</v>
      </c>
    </row>
    <row r="27" spans="2:6" x14ac:dyDescent="0.2">
      <c r="B27">
        <v>4065</v>
      </c>
      <c r="C27">
        <v>46</v>
      </c>
      <c r="D27" s="97">
        <v>55282</v>
      </c>
      <c r="F27">
        <v>55282</v>
      </c>
    </row>
    <row r="28" spans="2:6" x14ac:dyDescent="0.2">
      <c r="B28">
        <v>10968</v>
      </c>
      <c r="C28">
        <v>53</v>
      </c>
      <c r="D28" s="97">
        <v>48799</v>
      </c>
      <c r="F28">
        <v>48799</v>
      </c>
    </row>
    <row r="29" spans="2:6" x14ac:dyDescent="0.2">
      <c r="B29">
        <v>5985</v>
      </c>
      <c r="C29">
        <v>57</v>
      </c>
      <c r="D29" s="97">
        <v>74165</v>
      </c>
      <c r="F29">
        <v>74165</v>
      </c>
    </row>
    <row r="30" spans="2:6" x14ac:dyDescent="0.2">
      <c r="B30">
        <v>5430</v>
      </c>
      <c r="C30">
        <v>66</v>
      </c>
      <c r="D30" s="97">
        <v>49431</v>
      </c>
      <c r="F30">
        <v>49431</v>
      </c>
    </row>
    <row r="31" spans="2:6" x14ac:dyDescent="0.2">
      <c r="B31">
        <v>8432</v>
      </c>
      <c r="C31">
        <v>66</v>
      </c>
      <c r="D31" s="97">
        <v>70179</v>
      </c>
      <c r="F31">
        <v>70179</v>
      </c>
    </row>
    <row r="32" spans="2:6" x14ac:dyDescent="0.2">
      <c r="B32">
        <v>453</v>
      </c>
      <c r="C32">
        <v>66</v>
      </c>
      <c r="D32" s="97">
        <v>70179</v>
      </c>
      <c r="F32">
        <v>70179</v>
      </c>
    </row>
    <row r="33" spans="2:6" x14ac:dyDescent="0.2">
      <c r="B33">
        <v>9687</v>
      </c>
      <c r="C33">
        <v>47</v>
      </c>
      <c r="D33" s="97">
        <v>75693</v>
      </c>
      <c r="F33">
        <v>75693</v>
      </c>
    </row>
    <row r="34" spans="2:6" x14ac:dyDescent="0.2">
      <c r="B34">
        <v>8890</v>
      </c>
      <c r="C34">
        <v>51</v>
      </c>
      <c r="D34" s="97">
        <v>64713</v>
      </c>
      <c r="F34">
        <v>64713</v>
      </c>
    </row>
    <row r="35" spans="2:6" x14ac:dyDescent="0.2">
      <c r="B35">
        <v>9264</v>
      </c>
      <c r="C35">
        <v>36</v>
      </c>
      <c r="D35" s="97">
        <v>41411</v>
      </c>
      <c r="F35">
        <v>41411</v>
      </c>
    </row>
    <row r="36" spans="2:6" x14ac:dyDescent="0.2">
      <c r="B36">
        <v>5824</v>
      </c>
      <c r="C36">
        <v>50</v>
      </c>
      <c r="D36" s="97">
        <v>41003</v>
      </c>
      <c r="F36">
        <v>41003</v>
      </c>
    </row>
    <row r="37" spans="2:6" x14ac:dyDescent="0.2">
      <c r="B37">
        <v>5794</v>
      </c>
      <c r="C37">
        <v>48</v>
      </c>
      <c r="D37" s="97">
        <v>42873</v>
      </c>
      <c r="F37">
        <v>42873</v>
      </c>
    </row>
    <row r="38" spans="2:6" x14ac:dyDescent="0.2">
      <c r="B38">
        <v>3068</v>
      </c>
      <c r="C38">
        <v>32</v>
      </c>
      <c r="D38" s="97">
        <v>29435</v>
      </c>
      <c r="F38">
        <v>29435</v>
      </c>
    </row>
    <row r="39" spans="2:6" x14ac:dyDescent="0.2">
      <c r="B39">
        <v>7962</v>
      </c>
      <c r="C39">
        <v>35</v>
      </c>
      <c r="D39" s="97">
        <v>79865</v>
      </c>
      <c r="F39">
        <v>79865</v>
      </c>
    </row>
    <row r="40" spans="2:6" x14ac:dyDescent="0.2">
      <c r="B40">
        <v>2681</v>
      </c>
      <c r="C40">
        <v>38</v>
      </c>
      <c r="D40" s="97">
        <v>67272</v>
      </c>
      <c r="F40">
        <v>67272</v>
      </c>
    </row>
    <row r="41" spans="2:6" x14ac:dyDescent="0.2">
      <c r="B41">
        <v>10141</v>
      </c>
      <c r="C41">
        <v>62</v>
      </c>
      <c r="D41" s="97">
        <v>78789</v>
      </c>
      <c r="F41">
        <v>78789</v>
      </c>
    </row>
    <row r="42" spans="2:6" x14ac:dyDescent="0.2">
      <c r="B42">
        <v>3725</v>
      </c>
      <c r="C42">
        <v>61</v>
      </c>
      <c r="D42" s="97">
        <v>59601</v>
      </c>
      <c r="F42">
        <v>59601</v>
      </c>
    </row>
    <row r="43" spans="2:6" x14ac:dyDescent="0.2">
      <c r="B43">
        <v>3767</v>
      </c>
      <c r="C43">
        <v>54</v>
      </c>
      <c r="D43" s="97">
        <v>41986</v>
      </c>
      <c r="F43">
        <v>41986</v>
      </c>
    </row>
    <row r="44" spans="2:6" x14ac:dyDescent="0.2">
      <c r="B44">
        <v>5585</v>
      </c>
      <c r="C44">
        <v>50</v>
      </c>
      <c r="D44" s="97">
        <v>25509</v>
      </c>
      <c r="F44">
        <v>25509</v>
      </c>
    </row>
    <row r="45" spans="2:6" x14ac:dyDescent="0.2">
      <c r="B45">
        <v>7030</v>
      </c>
      <c r="C45">
        <v>67</v>
      </c>
      <c r="D45" s="97">
        <v>25509</v>
      </c>
      <c r="F45">
        <v>25509</v>
      </c>
    </row>
    <row r="46" spans="2:6" x14ac:dyDescent="0.2">
      <c r="B46">
        <v>1524</v>
      </c>
      <c r="C46">
        <v>39</v>
      </c>
      <c r="D46" s="97">
        <v>11448</v>
      </c>
      <c r="F46">
        <v>11448</v>
      </c>
    </row>
    <row r="47" spans="2:6" x14ac:dyDescent="0.2">
      <c r="B47">
        <v>3657</v>
      </c>
      <c r="C47">
        <v>36</v>
      </c>
      <c r="D47" s="97">
        <v>70844</v>
      </c>
      <c r="F47">
        <v>70844</v>
      </c>
    </row>
    <row r="48" spans="2:6" x14ac:dyDescent="0.2">
      <c r="B48">
        <v>5740</v>
      </c>
      <c r="C48">
        <v>52</v>
      </c>
      <c r="D48" s="97">
        <v>60161</v>
      </c>
      <c r="F48">
        <v>60161</v>
      </c>
    </row>
    <row r="49" spans="2:6" x14ac:dyDescent="0.2">
      <c r="B49">
        <v>9595</v>
      </c>
      <c r="C49">
        <v>61</v>
      </c>
      <c r="D49" s="97">
        <v>64497</v>
      </c>
      <c r="F49">
        <v>64497</v>
      </c>
    </row>
    <row r="50" spans="2:6" x14ac:dyDescent="0.2">
      <c r="B50">
        <v>3158</v>
      </c>
      <c r="C50">
        <v>49</v>
      </c>
      <c r="D50" s="97">
        <v>81361</v>
      </c>
      <c r="F50">
        <v>81361</v>
      </c>
    </row>
    <row r="51" spans="2:6" x14ac:dyDescent="0.2">
      <c r="B51">
        <v>5114</v>
      </c>
      <c r="C51">
        <v>57</v>
      </c>
      <c r="D51" s="97">
        <v>81361</v>
      </c>
      <c r="F51">
        <v>81361</v>
      </c>
    </row>
    <row r="52" spans="2:6" x14ac:dyDescent="0.2">
      <c r="B52">
        <v>340</v>
      </c>
      <c r="C52">
        <v>52</v>
      </c>
      <c r="D52" s="97">
        <v>57136</v>
      </c>
      <c r="F52">
        <v>57136</v>
      </c>
    </row>
    <row r="53" spans="2:6" x14ac:dyDescent="0.2">
      <c r="B53">
        <v>8805</v>
      </c>
      <c r="C53">
        <v>62</v>
      </c>
      <c r="D53" s="97">
        <v>76982</v>
      </c>
      <c r="F53">
        <v>76982</v>
      </c>
    </row>
    <row r="54" spans="2:6" x14ac:dyDescent="0.2">
      <c r="B54">
        <v>1241</v>
      </c>
      <c r="C54">
        <v>38</v>
      </c>
      <c r="D54" s="97">
        <v>87305</v>
      </c>
      <c r="F54">
        <v>87305</v>
      </c>
    </row>
    <row r="55" spans="2:6" x14ac:dyDescent="0.2">
      <c r="B55">
        <v>1402</v>
      </c>
      <c r="C55">
        <v>68</v>
      </c>
      <c r="D55" s="97">
        <v>52720.37365591398</v>
      </c>
      <c r="F55">
        <v>52720.37365591398</v>
      </c>
    </row>
    <row r="56" spans="2:6" x14ac:dyDescent="0.2">
      <c r="B56">
        <v>7264</v>
      </c>
      <c r="C56">
        <v>44</v>
      </c>
      <c r="D56" s="97">
        <v>35388</v>
      </c>
      <c r="F56">
        <v>35388</v>
      </c>
    </row>
    <row r="57" spans="2:6" x14ac:dyDescent="0.2">
      <c r="B57">
        <v>1619</v>
      </c>
      <c r="C57">
        <v>66</v>
      </c>
      <c r="D57" s="97">
        <v>44051</v>
      </c>
      <c r="F57">
        <v>44051</v>
      </c>
    </row>
    <row r="58" spans="2:6" x14ac:dyDescent="0.2">
      <c r="B58">
        <v>6398</v>
      </c>
      <c r="C58">
        <v>48</v>
      </c>
      <c r="D58" s="97">
        <v>50002</v>
      </c>
      <c r="F58">
        <v>50002</v>
      </c>
    </row>
    <row r="59" spans="2:6" x14ac:dyDescent="0.2">
      <c r="B59">
        <v>1857</v>
      </c>
      <c r="C59">
        <v>70</v>
      </c>
      <c r="D59" s="97">
        <v>55563</v>
      </c>
      <c r="F59">
        <v>55563</v>
      </c>
    </row>
    <row r="60" spans="2:6" x14ac:dyDescent="0.2">
      <c r="B60">
        <v>4877</v>
      </c>
      <c r="C60">
        <v>49</v>
      </c>
      <c r="D60" s="97">
        <v>89694</v>
      </c>
      <c r="F60">
        <v>89694</v>
      </c>
    </row>
    <row r="61" spans="2:6" x14ac:dyDescent="0.2">
      <c r="B61">
        <v>3066</v>
      </c>
      <c r="C61">
        <v>47</v>
      </c>
      <c r="D61" s="97">
        <v>61671</v>
      </c>
      <c r="F61">
        <v>61671</v>
      </c>
    </row>
    <row r="62" spans="2:6" x14ac:dyDescent="0.2">
      <c r="B62">
        <v>10286</v>
      </c>
      <c r="C62">
        <v>60</v>
      </c>
      <c r="D62" s="97">
        <v>38054</v>
      </c>
      <c r="F62">
        <v>38054</v>
      </c>
    </row>
    <row r="63" spans="2:6" x14ac:dyDescent="0.2">
      <c r="B63">
        <v>1992</v>
      </c>
      <c r="C63">
        <v>58</v>
      </c>
      <c r="D63" s="97">
        <v>41335</v>
      </c>
      <c r="F63">
        <v>41335</v>
      </c>
    </row>
    <row r="64" spans="2:6" x14ac:dyDescent="0.2">
      <c r="B64">
        <v>4246</v>
      </c>
      <c r="C64">
        <v>40</v>
      </c>
      <c r="D64" s="97">
        <v>41335</v>
      </c>
      <c r="F64">
        <v>41335</v>
      </c>
    </row>
    <row r="65" spans="2:6" x14ac:dyDescent="0.2">
      <c r="B65">
        <v>10623</v>
      </c>
      <c r="C65">
        <v>61</v>
      </c>
      <c r="D65" s="97">
        <v>35946</v>
      </c>
      <c r="F65">
        <v>35946</v>
      </c>
    </row>
    <row r="66" spans="2:6" x14ac:dyDescent="0.2">
      <c r="B66">
        <v>4867</v>
      </c>
      <c r="C66">
        <v>54</v>
      </c>
      <c r="D66" s="97">
        <v>44635</v>
      </c>
      <c r="F66">
        <v>44635</v>
      </c>
    </row>
    <row r="67" spans="2:6" x14ac:dyDescent="0.2">
      <c r="B67">
        <v>3112</v>
      </c>
      <c r="C67">
        <v>45</v>
      </c>
      <c r="D67" s="97">
        <v>19346</v>
      </c>
      <c r="F67">
        <v>19346</v>
      </c>
    </row>
    <row r="68" spans="2:6" x14ac:dyDescent="0.2">
      <c r="B68">
        <v>4865</v>
      </c>
      <c r="C68">
        <v>48</v>
      </c>
      <c r="D68" s="97">
        <v>48877</v>
      </c>
      <c r="F68">
        <v>48877</v>
      </c>
    </row>
    <row r="69" spans="2:6" x14ac:dyDescent="0.2">
      <c r="B69">
        <v>6287</v>
      </c>
      <c r="C69">
        <v>36</v>
      </c>
      <c r="D69" s="97">
        <v>62551</v>
      </c>
      <c r="F69">
        <v>62551</v>
      </c>
    </row>
    <row r="70" spans="2:6" x14ac:dyDescent="0.2">
      <c r="B70">
        <v>4405</v>
      </c>
      <c r="C70">
        <v>66</v>
      </c>
      <c r="D70" s="97">
        <v>55686</v>
      </c>
      <c r="F70">
        <v>55686</v>
      </c>
    </row>
    <row r="71" spans="2:6" x14ac:dyDescent="0.2">
      <c r="B71">
        <v>5332</v>
      </c>
      <c r="C71">
        <v>62</v>
      </c>
      <c r="D71" s="97">
        <v>51537</v>
      </c>
      <c r="F71">
        <v>51537</v>
      </c>
    </row>
    <row r="72" spans="2:6" x14ac:dyDescent="0.2">
      <c r="B72">
        <v>1519</v>
      </c>
      <c r="C72">
        <v>50</v>
      </c>
      <c r="D72" s="97">
        <v>45146</v>
      </c>
      <c r="F72">
        <v>45146</v>
      </c>
    </row>
    <row r="73" spans="2:6" x14ac:dyDescent="0.2">
      <c r="B73">
        <v>9080</v>
      </c>
      <c r="C73">
        <v>50</v>
      </c>
      <c r="D73" s="97">
        <v>42564</v>
      </c>
      <c r="F73">
        <v>42564</v>
      </c>
    </row>
    <row r="74" spans="2:6" x14ac:dyDescent="0.2">
      <c r="B74">
        <v>1772</v>
      </c>
      <c r="C74">
        <v>47</v>
      </c>
      <c r="D74" s="97">
        <v>59052</v>
      </c>
      <c r="F74">
        <v>59052</v>
      </c>
    </row>
    <row r="75" spans="2:6" x14ac:dyDescent="0.2">
      <c r="B75">
        <v>5341</v>
      </c>
      <c r="C75">
        <v>60</v>
      </c>
      <c r="D75" s="97">
        <v>49160</v>
      </c>
      <c r="F75">
        <v>49160</v>
      </c>
    </row>
    <row r="76" spans="2:6" x14ac:dyDescent="0.2">
      <c r="B76">
        <v>5510</v>
      </c>
      <c r="C76">
        <v>45</v>
      </c>
      <c r="D76" s="97">
        <v>23272</v>
      </c>
      <c r="F76">
        <v>23272</v>
      </c>
    </row>
    <row r="77" spans="2:6" x14ac:dyDescent="0.2">
      <c r="B77">
        <v>3887</v>
      </c>
      <c r="C77">
        <v>52</v>
      </c>
      <c r="D77" s="97">
        <v>49476</v>
      </c>
      <c r="F77">
        <v>49476</v>
      </c>
    </row>
    <row r="78" spans="2:6" x14ac:dyDescent="0.2">
      <c r="B78">
        <v>7022</v>
      </c>
      <c r="C78">
        <v>51</v>
      </c>
      <c r="D78" s="97">
        <v>71022</v>
      </c>
      <c r="F78">
        <v>71022</v>
      </c>
    </row>
    <row r="79" spans="2:6" x14ac:dyDescent="0.2">
      <c r="B79">
        <v>9999</v>
      </c>
      <c r="C79">
        <v>57</v>
      </c>
      <c r="D79" s="97">
        <v>53034</v>
      </c>
      <c r="F79">
        <v>53034</v>
      </c>
    </row>
    <row r="80" spans="2:6" x14ac:dyDescent="0.2">
      <c r="B80">
        <v>10352</v>
      </c>
      <c r="C80">
        <v>59</v>
      </c>
      <c r="D80" s="97">
        <v>70287</v>
      </c>
      <c r="F80">
        <v>70287</v>
      </c>
    </row>
    <row r="81" spans="2:6" x14ac:dyDescent="0.2">
      <c r="B81">
        <v>7919</v>
      </c>
      <c r="C81">
        <v>46</v>
      </c>
      <c r="D81" s="97">
        <v>40780</v>
      </c>
      <c r="F81">
        <v>40780</v>
      </c>
    </row>
    <row r="82" spans="2:6" x14ac:dyDescent="0.2">
      <c r="B82">
        <v>4114</v>
      </c>
      <c r="C82">
        <v>58</v>
      </c>
      <c r="D82" s="97">
        <v>22263</v>
      </c>
      <c r="F82">
        <v>22263</v>
      </c>
    </row>
    <row r="83" spans="2:6" x14ac:dyDescent="0.2">
      <c r="B83">
        <v>7990</v>
      </c>
      <c r="C83">
        <v>75</v>
      </c>
      <c r="D83" s="97">
        <v>41769</v>
      </c>
      <c r="F83">
        <v>41769</v>
      </c>
    </row>
    <row r="84" spans="2:6" x14ac:dyDescent="0.2">
      <c r="B84">
        <v>9888</v>
      </c>
      <c r="C84">
        <v>53</v>
      </c>
      <c r="D84" s="97">
        <v>67893</v>
      </c>
      <c r="F84">
        <v>67893</v>
      </c>
    </row>
    <row r="85" spans="2:6" x14ac:dyDescent="0.2">
      <c r="B85">
        <v>4399</v>
      </c>
      <c r="C85">
        <v>53</v>
      </c>
      <c r="D85" s="97">
        <v>20306.259259259259</v>
      </c>
      <c r="F85">
        <v>20306.259259259259</v>
      </c>
    </row>
    <row r="86" spans="2:6" x14ac:dyDescent="0.2">
      <c r="B86">
        <v>4452</v>
      </c>
      <c r="C86">
        <v>65</v>
      </c>
      <c r="D86" s="97">
        <v>35682</v>
      </c>
      <c r="F86">
        <v>35682</v>
      </c>
    </row>
    <row r="87" spans="2:6" x14ac:dyDescent="0.2">
      <c r="B87">
        <v>4785</v>
      </c>
      <c r="C87">
        <v>52</v>
      </c>
      <c r="D87" s="97">
        <v>10979</v>
      </c>
      <c r="F87">
        <v>10979</v>
      </c>
    </row>
    <row r="88" spans="2:6" x14ac:dyDescent="0.2">
      <c r="B88">
        <v>8461</v>
      </c>
      <c r="C88">
        <v>60</v>
      </c>
      <c r="D88" s="97">
        <v>10979</v>
      </c>
      <c r="F88">
        <v>10979</v>
      </c>
    </row>
    <row r="89" spans="2:6" x14ac:dyDescent="0.2">
      <c r="B89">
        <v>3878</v>
      </c>
      <c r="C89">
        <v>42</v>
      </c>
      <c r="D89" s="97">
        <v>57912</v>
      </c>
      <c r="F89">
        <v>57912</v>
      </c>
    </row>
    <row r="90" spans="2:6" x14ac:dyDescent="0.2">
      <c r="B90">
        <v>9612</v>
      </c>
      <c r="C90">
        <v>35</v>
      </c>
      <c r="D90" s="97">
        <v>46086</v>
      </c>
      <c r="F90">
        <v>46086</v>
      </c>
    </row>
    <row r="91" spans="2:6" x14ac:dyDescent="0.2">
      <c r="B91">
        <v>4098</v>
      </c>
      <c r="C91">
        <v>49</v>
      </c>
      <c r="D91" s="97">
        <v>55635</v>
      </c>
      <c r="F91">
        <v>55635</v>
      </c>
    </row>
    <row r="92" spans="2:6" x14ac:dyDescent="0.2">
      <c r="B92">
        <v>158</v>
      </c>
      <c r="C92">
        <v>77</v>
      </c>
      <c r="D92" s="97">
        <v>78579</v>
      </c>
      <c r="F92">
        <v>78579</v>
      </c>
    </row>
    <row r="93" spans="2:6" x14ac:dyDescent="0.2">
      <c r="B93">
        <v>3896</v>
      </c>
      <c r="C93">
        <v>38</v>
      </c>
      <c r="D93" s="97">
        <v>78825</v>
      </c>
      <c r="F93">
        <v>78825</v>
      </c>
    </row>
    <row r="94" spans="2:6" x14ac:dyDescent="0.2">
      <c r="B94">
        <v>9970</v>
      </c>
      <c r="C94">
        <v>45</v>
      </c>
      <c r="D94" s="97">
        <v>28420</v>
      </c>
      <c r="F94">
        <v>28420</v>
      </c>
    </row>
    <row r="95" spans="2:6" x14ac:dyDescent="0.2">
      <c r="B95">
        <v>4002</v>
      </c>
      <c r="C95">
        <v>62</v>
      </c>
      <c r="D95" s="97">
        <v>32952</v>
      </c>
      <c r="F95">
        <v>32952</v>
      </c>
    </row>
    <row r="96" spans="2:6" x14ac:dyDescent="0.2">
      <c r="B96">
        <v>10914</v>
      </c>
      <c r="C96">
        <v>52</v>
      </c>
      <c r="D96" s="97">
        <v>35860</v>
      </c>
      <c r="F96">
        <v>35860</v>
      </c>
    </row>
    <row r="97" spans="2:6" x14ac:dyDescent="0.2">
      <c r="B97">
        <v>7279</v>
      </c>
      <c r="C97">
        <v>53</v>
      </c>
      <c r="D97" s="97">
        <v>35860</v>
      </c>
      <c r="F97">
        <v>35860</v>
      </c>
    </row>
    <row r="98" spans="2:6" x14ac:dyDescent="0.2">
      <c r="B98">
        <v>10582</v>
      </c>
      <c r="C98">
        <v>43</v>
      </c>
      <c r="D98" s="97">
        <v>35860</v>
      </c>
      <c r="F98">
        <v>35860</v>
      </c>
    </row>
    <row r="99" spans="2:6" x14ac:dyDescent="0.2">
      <c r="B99">
        <v>4470</v>
      </c>
      <c r="C99">
        <v>60</v>
      </c>
      <c r="D99" s="97">
        <v>51813</v>
      </c>
      <c r="F99">
        <v>51813</v>
      </c>
    </row>
    <row r="100" spans="2:6" x14ac:dyDescent="0.2">
      <c r="B100">
        <v>6183</v>
      </c>
      <c r="C100">
        <v>60</v>
      </c>
      <c r="D100" s="97">
        <v>62859</v>
      </c>
      <c r="F100">
        <v>62859</v>
      </c>
    </row>
    <row r="101" spans="2:6" x14ac:dyDescent="0.2">
      <c r="B101">
        <v>6379</v>
      </c>
      <c r="C101">
        <v>73</v>
      </c>
      <c r="D101" s="97">
        <v>21846</v>
      </c>
      <c r="F101">
        <v>21846</v>
      </c>
    </row>
    <row r="102" spans="2:6" x14ac:dyDescent="0.2">
      <c r="B102">
        <v>8601</v>
      </c>
      <c r="C102">
        <v>42</v>
      </c>
      <c r="D102" s="97">
        <v>33378</v>
      </c>
      <c r="F102">
        <v>33378</v>
      </c>
    </row>
    <row r="103" spans="2:6" x14ac:dyDescent="0.2">
      <c r="B103">
        <v>4827</v>
      </c>
      <c r="C103">
        <v>66</v>
      </c>
      <c r="D103" s="97">
        <v>62204</v>
      </c>
      <c r="F103">
        <v>62204</v>
      </c>
    </row>
    <row r="104" spans="2:6" x14ac:dyDescent="0.2">
      <c r="B104">
        <v>6715</v>
      </c>
      <c r="C104">
        <v>74</v>
      </c>
      <c r="D104" s="97">
        <v>63887</v>
      </c>
      <c r="F104">
        <v>63887</v>
      </c>
    </row>
    <row r="105" spans="2:6" x14ac:dyDescent="0.2">
      <c r="B105">
        <v>10676</v>
      </c>
      <c r="C105">
        <v>40</v>
      </c>
      <c r="D105" s="97">
        <v>14849</v>
      </c>
      <c r="F105">
        <v>14849</v>
      </c>
    </row>
    <row r="106" spans="2:6" x14ac:dyDescent="0.2">
      <c r="B106">
        <v>1041</v>
      </c>
      <c r="C106">
        <v>49</v>
      </c>
      <c r="D106" s="97">
        <v>75012</v>
      </c>
      <c r="F106">
        <v>75012</v>
      </c>
    </row>
    <row r="107" spans="2:6" x14ac:dyDescent="0.2">
      <c r="B107">
        <v>492</v>
      </c>
      <c r="C107">
        <v>49</v>
      </c>
      <c r="D107" s="97">
        <v>64325</v>
      </c>
      <c r="F107">
        <v>64325</v>
      </c>
    </row>
    <row r="108" spans="2:6" x14ac:dyDescent="0.2">
      <c r="B108">
        <v>11133</v>
      </c>
      <c r="C108">
        <v>49</v>
      </c>
      <c r="D108" s="97">
        <v>63998</v>
      </c>
      <c r="F108">
        <v>63998</v>
      </c>
    </row>
    <row r="109" spans="2:6" x14ac:dyDescent="0.2">
      <c r="B109">
        <v>4491</v>
      </c>
      <c r="C109">
        <v>73</v>
      </c>
      <c r="D109" s="97">
        <v>33986</v>
      </c>
      <c r="F109">
        <v>33986</v>
      </c>
    </row>
    <row r="110" spans="2:6" x14ac:dyDescent="0.2">
      <c r="B110">
        <v>873</v>
      </c>
      <c r="C110">
        <v>73</v>
      </c>
      <c r="D110" s="97">
        <v>36957</v>
      </c>
      <c r="F110">
        <v>36957</v>
      </c>
    </row>
    <row r="111" spans="2:6" x14ac:dyDescent="0.2">
      <c r="B111">
        <v>1631</v>
      </c>
      <c r="C111">
        <v>57</v>
      </c>
      <c r="D111" s="97">
        <v>13533</v>
      </c>
      <c r="F111">
        <v>13533</v>
      </c>
    </row>
    <row r="112" spans="2:6" x14ac:dyDescent="0.2">
      <c r="B112">
        <v>8278</v>
      </c>
      <c r="C112">
        <v>32</v>
      </c>
      <c r="D112" s="97">
        <v>54137</v>
      </c>
      <c r="F112">
        <v>54137</v>
      </c>
    </row>
    <row r="113" spans="2:6" x14ac:dyDescent="0.2">
      <c r="B113">
        <v>6815</v>
      </c>
      <c r="C113">
        <v>42</v>
      </c>
      <c r="D113" s="97">
        <v>69674</v>
      </c>
      <c r="F113">
        <v>69674</v>
      </c>
    </row>
    <row r="114" spans="2:6" x14ac:dyDescent="0.2">
      <c r="B114">
        <v>254</v>
      </c>
      <c r="C114">
        <v>67</v>
      </c>
      <c r="D114" s="97">
        <v>70044</v>
      </c>
      <c r="F114">
        <v>70044</v>
      </c>
    </row>
    <row r="115" spans="2:6" x14ac:dyDescent="0.2">
      <c r="B115">
        <v>1349</v>
      </c>
      <c r="C115">
        <v>52</v>
      </c>
      <c r="D115" s="97">
        <v>54237</v>
      </c>
      <c r="F115">
        <v>54237</v>
      </c>
    </row>
    <row r="116" spans="2:6" x14ac:dyDescent="0.2">
      <c r="B116">
        <v>2534</v>
      </c>
      <c r="C116">
        <v>69</v>
      </c>
      <c r="D116" s="97">
        <v>44267</v>
      </c>
      <c r="F116">
        <v>44267</v>
      </c>
    </row>
    <row r="117" spans="2:6" x14ac:dyDescent="0.2">
      <c r="B117">
        <v>2130</v>
      </c>
      <c r="C117">
        <v>40</v>
      </c>
      <c r="D117" s="97">
        <v>64587</v>
      </c>
      <c r="F117">
        <v>64587</v>
      </c>
    </row>
    <row r="118" spans="2:6" x14ac:dyDescent="0.2">
      <c r="B118">
        <v>2296</v>
      </c>
      <c r="C118">
        <v>47</v>
      </c>
      <c r="D118" s="97">
        <v>61250</v>
      </c>
      <c r="F118">
        <v>61250</v>
      </c>
    </row>
    <row r="119" spans="2:6" x14ac:dyDescent="0.2">
      <c r="B119">
        <v>3799</v>
      </c>
      <c r="C119">
        <v>67</v>
      </c>
      <c r="D119" s="97">
        <v>69142</v>
      </c>
      <c r="F119">
        <v>69142</v>
      </c>
    </row>
    <row r="120" spans="2:6" x14ac:dyDescent="0.2">
      <c r="B120">
        <v>11084</v>
      </c>
      <c r="C120">
        <v>46</v>
      </c>
      <c r="D120" s="97">
        <v>48721</v>
      </c>
      <c r="F120">
        <v>48721</v>
      </c>
    </row>
    <row r="121" spans="2:6" x14ac:dyDescent="0.2">
      <c r="B121">
        <v>5172</v>
      </c>
      <c r="C121">
        <v>46</v>
      </c>
      <c r="D121" s="97">
        <v>27215</v>
      </c>
      <c r="F121">
        <v>27215</v>
      </c>
    </row>
    <row r="122" spans="2:6" x14ac:dyDescent="0.2">
      <c r="B122">
        <v>9504</v>
      </c>
      <c r="C122">
        <v>73</v>
      </c>
      <c r="D122" s="97">
        <v>68118</v>
      </c>
      <c r="F122">
        <v>68118</v>
      </c>
    </row>
    <row r="123" spans="2:6" x14ac:dyDescent="0.2">
      <c r="B123">
        <v>850</v>
      </c>
      <c r="C123">
        <v>54</v>
      </c>
      <c r="D123" s="97">
        <v>68118</v>
      </c>
      <c r="F123">
        <v>68118</v>
      </c>
    </row>
    <row r="124" spans="2:6" x14ac:dyDescent="0.2">
      <c r="B124">
        <v>4477</v>
      </c>
      <c r="C124">
        <v>64</v>
      </c>
      <c r="D124" s="97">
        <v>78353</v>
      </c>
      <c r="F124">
        <v>78353</v>
      </c>
    </row>
    <row r="125" spans="2:6" x14ac:dyDescent="0.2">
      <c r="B125">
        <v>1945</v>
      </c>
      <c r="C125">
        <v>60</v>
      </c>
      <c r="D125" s="97">
        <v>81380</v>
      </c>
      <c r="F125">
        <v>81380</v>
      </c>
    </row>
    <row r="126" spans="2:6" x14ac:dyDescent="0.2">
      <c r="B126">
        <v>7685</v>
      </c>
      <c r="C126">
        <v>44</v>
      </c>
      <c r="D126" s="97">
        <v>25818</v>
      </c>
      <c r="F126">
        <v>25818</v>
      </c>
    </row>
    <row r="127" spans="2:6" x14ac:dyDescent="0.2">
      <c r="B127">
        <v>6310</v>
      </c>
      <c r="C127">
        <v>44</v>
      </c>
      <c r="D127" s="97">
        <v>64176</v>
      </c>
      <c r="F127">
        <v>64176</v>
      </c>
    </row>
    <row r="128" spans="2:6" x14ac:dyDescent="0.2">
      <c r="B128">
        <v>10832</v>
      </c>
      <c r="C128">
        <v>64</v>
      </c>
      <c r="D128" s="97">
        <v>35246</v>
      </c>
      <c r="F128">
        <v>35246</v>
      </c>
    </row>
    <row r="129" spans="2:6" x14ac:dyDescent="0.2">
      <c r="B129">
        <v>3025</v>
      </c>
      <c r="C129">
        <v>64</v>
      </c>
      <c r="D129" s="97">
        <v>59354</v>
      </c>
      <c r="F129">
        <v>59354</v>
      </c>
    </row>
    <row r="130" spans="2:6" x14ac:dyDescent="0.2">
      <c r="B130">
        <v>2404</v>
      </c>
      <c r="C130">
        <v>46</v>
      </c>
      <c r="D130" s="97">
        <v>44421</v>
      </c>
      <c r="F130">
        <v>44421</v>
      </c>
    </row>
    <row r="131" spans="2:6" x14ac:dyDescent="0.2">
      <c r="B131">
        <v>8581</v>
      </c>
      <c r="C131">
        <v>51</v>
      </c>
      <c r="D131" s="97">
        <v>48948</v>
      </c>
      <c r="F131">
        <v>48948</v>
      </c>
    </row>
    <row r="132" spans="2:6" x14ac:dyDescent="0.2">
      <c r="B132">
        <v>8755</v>
      </c>
      <c r="C132">
        <v>76</v>
      </c>
      <c r="D132" s="97">
        <v>48948</v>
      </c>
      <c r="F132">
        <v>48948</v>
      </c>
    </row>
    <row r="133" spans="2:6" x14ac:dyDescent="0.2">
      <c r="B133">
        <v>10177</v>
      </c>
      <c r="C133">
        <v>68</v>
      </c>
      <c r="D133" s="97">
        <v>63120</v>
      </c>
      <c r="F133">
        <v>63120</v>
      </c>
    </row>
    <row r="134" spans="2:6" x14ac:dyDescent="0.2">
      <c r="B134">
        <v>2429</v>
      </c>
      <c r="C134">
        <v>68</v>
      </c>
      <c r="D134" s="97">
        <v>82582</v>
      </c>
      <c r="F134">
        <v>82582</v>
      </c>
    </row>
    <row r="135" spans="2:6" x14ac:dyDescent="0.2">
      <c r="B135">
        <v>8920</v>
      </c>
      <c r="C135">
        <v>55</v>
      </c>
      <c r="D135" s="97">
        <v>79803</v>
      </c>
      <c r="F135">
        <v>79803</v>
      </c>
    </row>
    <row r="136" spans="2:6" x14ac:dyDescent="0.2">
      <c r="B136">
        <v>8430</v>
      </c>
      <c r="C136">
        <v>65</v>
      </c>
      <c r="D136" s="97">
        <v>31163</v>
      </c>
      <c r="F136">
        <v>31163</v>
      </c>
    </row>
    <row r="137" spans="2:6" x14ac:dyDescent="0.2">
      <c r="B137">
        <v>8619</v>
      </c>
      <c r="C137">
        <v>65</v>
      </c>
      <c r="D137" s="97">
        <v>31163</v>
      </c>
      <c r="F137">
        <v>31163</v>
      </c>
    </row>
    <row r="138" spans="2:6" x14ac:dyDescent="0.2">
      <c r="B138">
        <v>7233</v>
      </c>
      <c r="C138">
        <v>50</v>
      </c>
      <c r="D138" s="97">
        <v>37760</v>
      </c>
      <c r="F138">
        <v>37760</v>
      </c>
    </row>
    <row r="139" spans="2:6" x14ac:dyDescent="0.2">
      <c r="B139">
        <v>6678</v>
      </c>
      <c r="C139">
        <v>33</v>
      </c>
      <c r="D139" s="97">
        <v>39552</v>
      </c>
      <c r="F139">
        <v>39552</v>
      </c>
    </row>
    <row r="140" spans="2:6" x14ac:dyDescent="0.2">
      <c r="B140">
        <v>830</v>
      </c>
      <c r="C140">
        <v>35</v>
      </c>
      <c r="D140" s="97">
        <v>58401</v>
      </c>
      <c r="F140">
        <v>58401</v>
      </c>
    </row>
    <row r="141" spans="2:6" x14ac:dyDescent="0.2">
      <c r="B141">
        <v>6365</v>
      </c>
      <c r="C141">
        <v>35</v>
      </c>
      <c r="D141" s="97">
        <v>54959</v>
      </c>
      <c r="F141">
        <v>54959</v>
      </c>
    </row>
    <row r="142" spans="2:6" x14ac:dyDescent="0.2">
      <c r="B142">
        <v>6770</v>
      </c>
      <c r="C142">
        <v>37</v>
      </c>
      <c r="D142" s="97">
        <v>57333</v>
      </c>
      <c r="F142">
        <v>57333</v>
      </c>
    </row>
    <row r="143" spans="2:6" x14ac:dyDescent="0.2">
      <c r="B143">
        <v>2261</v>
      </c>
      <c r="C143">
        <v>53</v>
      </c>
      <c r="D143" s="97">
        <v>46390</v>
      </c>
      <c r="F143">
        <v>46390</v>
      </c>
    </row>
    <row r="144" spans="2:6" x14ac:dyDescent="0.2">
      <c r="B144">
        <v>1031</v>
      </c>
      <c r="C144">
        <v>33</v>
      </c>
      <c r="D144" s="97">
        <v>50616</v>
      </c>
      <c r="F144">
        <v>50616</v>
      </c>
    </row>
    <row r="145" spans="2:6" x14ac:dyDescent="0.2">
      <c r="B145">
        <v>10089</v>
      </c>
      <c r="C145">
        <v>48</v>
      </c>
      <c r="D145" s="97">
        <v>41713</v>
      </c>
      <c r="F145">
        <v>41713</v>
      </c>
    </row>
    <row r="146" spans="2:6" x14ac:dyDescent="0.2">
      <c r="B146">
        <v>9256</v>
      </c>
      <c r="C146">
        <v>51</v>
      </c>
      <c r="D146" s="97">
        <v>83664</v>
      </c>
      <c r="F146">
        <v>83664</v>
      </c>
    </row>
    <row r="147" spans="2:6" x14ac:dyDescent="0.2">
      <c r="B147">
        <v>10641</v>
      </c>
      <c r="C147">
        <v>44</v>
      </c>
      <c r="D147" s="97">
        <v>82623</v>
      </c>
      <c r="F147">
        <v>82623</v>
      </c>
    </row>
    <row r="148" spans="2:6" x14ac:dyDescent="0.2">
      <c r="B148">
        <v>624</v>
      </c>
      <c r="C148">
        <v>38</v>
      </c>
      <c r="D148" s="97">
        <v>15287</v>
      </c>
      <c r="F148">
        <v>15287</v>
      </c>
    </row>
    <row r="149" spans="2:6" x14ac:dyDescent="0.2">
      <c r="B149">
        <v>4211</v>
      </c>
      <c r="C149">
        <v>36</v>
      </c>
      <c r="D149" s="97">
        <v>15287</v>
      </c>
      <c r="F149">
        <v>15287</v>
      </c>
    </row>
    <row r="150" spans="2:6" x14ac:dyDescent="0.2">
      <c r="B150">
        <v>1407</v>
      </c>
      <c r="C150">
        <v>36</v>
      </c>
      <c r="D150" s="97">
        <v>26150</v>
      </c>
      <c r="F150">
        <v>26150</v>
      </c>
    </row>
    <row r="151" spans="2:6" x14ac:dyDescent="0.2">
      <c r="B151">
        <v>10356</v>
      </c>
      <c r="C151">
        <v>65</v>
      </c>
      <c r="D151" s="97">
        <v>35416</v>
      </c>
      <c r="F151">
        <v>35416</v>
      </c>
    </row>
    <row r="152" spans="2:6" x14ac:dyDescent="0.2">
      <c r="B152">
        <v>9323</v>
      </c>
      <c r="C152">
        <v>73</v>
      </c>
      <c r="D152" s="97">
        <v>63693</v>
      </c>
      <c r="F152">
        <v>63693</v>
      </c>
    </row>
    <row r="153" spans="2:6" x14ac:dyDescent="0.2">
      <c r="B153">
        <v>1146</v>
      </c>
      <c r="C153">
        <v>73</v>
      </c>
      <c r="D153" s="97">
        <v>63693</v>
      </c>
      <c r="F153">
        <v>63693</v>
      </c>
    </row>
    <row r="154" spans="2:6" x14ac:dyDescent="0.2">
      <c r="B154">
        <v>6343</v>
      </c>
      <c r="C154">
        <v>63</v>
      </c>
      <c r="D154" s="97">
        <v>52332</v>
      </c>
      <c r="F154">
        <v>52332</v>
      </c>
    </row>
    <row r="155" spans="2:6" x14ac:dyDescent="0.2">
      <c r="B155">
        <v>8545</v>
      </c>
      <c r="C155">
        <v>68</v>
      </c>
      <c r="D155" s="97">
        <v>40851</v>
      </c>
      <c r="F155">
        <v>40851</v>
      </c>
    </row>
    <row r="156" spans="2:6" x14ac:dyDescent="0.2">
      <c r="B156">
        <v>8275</v>
      </c>
      <c r="C156">
        <v>57</v>
      </c>
      <c r="D156" s="97">
        <v>42835</v>
      </c>
      <c r="F156">
        <v>42835</v>
      </c>
    </row>
    <row r="157" spans="2:6" x14ac:dyDescent="0.2">
      <c r="B157">
        <v>10673</v>
      </c>
      <c r="C157">
        <v>46</v>
      </c>
      <c r="D157" s="97">
        <v>63841</v>
      </c>
      <c r="F157">
        <v>63841</v>
      </c>
    </row>
    <row r="158" spans="2:6" x14ac:dyDescent="0.2">
      <c r="B158">
        <v>8799</v>
      </c>
      <c r="C158">
        <v>38</v>
      </c>
      <c r="D158" s="97">
        <v>63841</v>
      </c>
      <c r="F158">
        <v>63841</v>
      </c>
    </row>
    <row r="159" spans="2:6" x14ac:dyDescent="0.2">
      <c r="B159">
        <v>67</v>
      </c>
      <c r="C159">
        <v>50</v>
      </c>
      <c r="D159" s="97">
        <v>63841</v>
      </c>
      <c r="F159">
        <v>63841</v>
      </c>
    </row>
    <row r="160" spans="2:6" x14ac:dyDescent="0.2">
      <c r="B160">
        <v>9923</v>
      </c>
      <c r="C160">
        <v>50</v>
      </c>
      <c r="D160" s="97">
        <v>52720.37365591398</v>
      </c>
      <c r="F160">
        <v>52720.37365591398</v>
      </c>
    </row>
    <row r="161" spans="2:6" x14ac:dyDescent="0.2">
      <c r="B161">
        <v>2814</v>
      </c>
      <c r="C161">
        <v>46</v>
      </c>
      <c r="D161" s="97">
        <v>26759</v>
      </c>
      <c r="F161">
        <v>26759</v>
      </c>
    </row>
    <row r="162" spans="2:6" x14ac:dyDescent="0.2">
      <c r="B162">
        <v>2711</v>
      </c>
      <c r="C162">
        <v>46</v>
      </c>
      <c r="D162" s="97">
        <v>55412</v>
      </c>
      <c r="F162">
        <v>55412</v>
      </c>
    </row>
    <row r="163" spans="2:6" x14ac:dyDescent="0.2">
      <c r="B163">
        <v>4320</v>
      </c>
      <c r="C163">
        <v>43</v>
      </c>
      <c r="D163" s="97">
        <v>70647</v>
      </c>
      <c r="F163">
        <v>70647</v>
      </c>
    </row>
    <row r="164" spans="2:6" x14ac:dyDescent="0.2">
      <c r="B164">
        <v>10451</v>
      </c>
      <c r="C164">
        <v>57</v>
      </c>
      <c r="D164" s="97">
        <v>30630</v>
      </c>
      <c r="F164">
        <v>30630</v>
      </c>
    </row>
    <row r="165" spans="2:6" x14ac:dyDescent="0.2">
      <c r="B165">
        <v>4198</v>
      </c>
      <c r="C165">
        <v>57</v>
      </c>
      <c r="D165" s="97">
        <v>86979</v>
      </c>
      <c r="F165">
        <v>86979</v>
      </c>
    </row>
    <row r="166" spans="2:6" x14ac:dyDescent="0.2">
      <c r="B166">
        <v>10814</v>
      </c>
      <c r="C166">
        <v>75</v>
      </c>
      <c r="D166" s="97">
        <v>52034</v>
      </c>
      <c r="F166">
        <v>52034</v>
      </c>
    </row>
    <row r="167" spans="2:6" x14ac:dyDescent="0.2">
      <c r="B167">
        <v>944</v>
      </c>
      <c r="C167">
        <v>60</v>
      </c>
      <c r="D167" s="97">
        <v>57530</v>
      </c>
      <c r="F167">
        <v>57530</v>
      </c>
    </row>
    <row r="168" spans="2:6" x14ac:dyDescent="0.2">
      <c r="B168">
        <v>8151</v>
      </c>
      <c r="C168">
        <v>32</v>
      </c>
      <c r="D168" s="97">
        <v>41638</v>
      </c>
      <c r="F168">
        <v>41638</v>
      </c>
    </row>
    <row r="169" spans="2:6" x14ac:dyDescent="0.2">
      <c r="B169">
        <v>6184</v>
      </c>
      <c r="C169">
        <v>53</v>
      </c>
      <c r="D169" s="97">
        <v>40246</v>
      </c>
      <c r="F169">
        <v>40246</v>
      </c>
    </row>
    <row r="170" spans="2:6" x14ac:dyDescent="0.2">
      <c r="B170">
        <v>3498</v>
      </c>
      <c r="C170">
        <v>46</v>
      </c>
      <c r="D170" s="97">
        <v>70638</v>
      </c>
      <c r="F170">
        <v>70638</v>
      </c>
    </row>
    <row r="171" spans="2:6" x14ac:dyDescent="0.2">
      <c r="B171">
        <v>2870</v>
      </c>
      <c r="C171">
        <v>49</v>
      </c>
      <c r="D171" s="97">
        <v>74290</v>
      </c>
      <c r="F171">
        <v>74290</v>
      </c>
    </row>
    <row r="172" spans="2:6" x14ac:dyDescent="0.2">
      <c r="B172">
        <v>7342</v>
      </c>
      <c r="C172">
        <v>61</v>
      </c>
      <c r="D172" s="97">
        <v>49638</v>
      </c>
      <c r="F172">
        <v>49638</v>
      </c>
    </row>
    <row r="173" spans="2:6" x14ac:dyDescent="0.2">
      <c r="B173">
        <v>1911</v>
      </c>
      <c r="C173">
        <v>35</v>
      </c>
      <c r="D173" s="97">
        <v>26642</v>
      </c>
      <c r="F173">
        <v>26642</v>
      </c>
    </row>
    <row r="174" spans="2:6" x14ac:dyDescent="0.2">
      <c r="B174">
        <v>10862</v>
      </c>
      <c r="C174">
        <v>62</v>
      </c>
      <c r="D174" s="97">
        <v>64140</v>
      </c>
      <c r="F174">
        <v>64140</v>
      </c>
    </row>
    <row r="175" spans="2:6" x14ac:dyDescent="0.2">
      <c r="B175">
        <v>2546</v>
      </c>
      <c r="C175">
        <v>45</v>
      </c>
      <c r="D175" s="97">
        <v>61787</v>
      </c>
      <c r="F175">
        <v>61787</v>
      </c>
    </row>
    <row r="176" spans="2:6" x14ac:dyDescent="0.2">
      <c r="B176">
        <v>3005</v>
      </c>
      <c r="C176">
        <v>30</v>
      </c>
      <c r="D176" s="97">
        <v>23295</v>
      </c>
      <c r="F176">
        <v>23295</v>
      </c>
    </row>
    <row r="177" spans="2:6" x14ac:dyDescent="0.2">
      <c r="B177">
        <v>8318</v>
      </c>
      <c r="C177">
        <v>43</v>
      </c>
      <c r="D177" s="97">
        <v>28510</v>
      </c>
      <c r="F177">
        <v>28510</v>
      </c>
    </row>
    <row r="178" spans="2:6" x14ac:dyDescent="0.2">
      <c r="B178">
        <v>2930</v>
      </c>
      <c r="C178">
        <v>44</v>
      </c>
      <c r="D178" s="97">
        <v>36997</v>
      </c>
      <c r="F178">
        <v>36997</v>
      </c>
    </row>
    <row r="179" spans="2:6" x14ac:dyDescent="0.2">
      <c r="B179">
        <v>8216</v>
      </c>
      <c r="C179">
        <v>50</v>
      </c>
      <c r="D179" s="97">
        <v>68805</v>
      </c>
      <c r="F179">
        <v>68805</v>
      </c>
    </row>
    <row r="180" spans="2:6" x14ac:dyDescent="0.2">
      <c r="B180">
        <v>1212</v>
      </c>
      <c r="C180">
        <v>49</v>
      </c>
      <c r="D180" s="97">
        <v>45072</v>
      </c>
      <c r="F180">
        <v>45072</v>
      </c>
    </row>
    <row r="181" spans="2:6" x14ac:dyDescent="0.2">
      <c r="B181">
        <v>2541</v>
      </c>
      <c r="C181">
        <v>46</v>
      </c>
      <c r="D181" s="97">
        <v>36921</v>
      </c>
      <c r="F181">
        <v>36921</v>
      </c>
    </row>
    <row r="182" spans="2:6" x14ac:dyDescent="0.2">
      <c r="B182">
        <v>10659</v>
      </c>
      <c r="C182">
        <v>43</v>
      </c>
      <c r="D182" s="97">
        <v>37859</v>
      </c>
      <c r="F182">
        <v>37859</v>
      </c>
    </row>
    <row r="183" spans="2:6" x14ac:dyDescent="0.2">
      <c r="B183">
        <v>10905</v>
      </c>
      <c r="C183">
        <v>67</v>
      </c>
      <c r="D183" s="97">
        <v>21282</v>
      </c>
      <c r="F183">
        <v>21282</v>
      </c>
    </row>
    <row r="184" spans="2:6" x14ac:dyDescent="0.2">
      <c r="B184">
        <v>8910</v>
      </c>
      <c r="C184">
        <v>67</v>
      </c>
      <c r="D184" s="97">
        <v>62637</v>
      </c>
      <c r="F184">
        <v>62637</v>
      </c>
    </row>
    <row r="185" spans="2:6" x14ac:dyDescent="0.2">
      <c r="B185">
        <v>7349</v>
      </c>
      <c r="C185">
        <v>49</v>
      </c>
      <c r="D185" s="97">
        <v>82025</v>
      </c>
      <c r="F185">
        <v>82025</v>
      </c>
    </row>
    <row r="186" spans="2:6" x14ac:dyDescent="0.2">
      <c r="B186">
        <v>7872</v>
      </c>
      <c r="C186">
        <v>47</v>
      </c>
      <c r="D186" s="97">
        <v>64892</v>
      </c>
      <c r="F186">
        <v>64892</v>
      </c>
    </row>
    <row r="187" spans="2:6" x14ac:dyDescent="0.2">
      <c r="B187">
        <v>4290</v>
      </c>
      <c r="C187">
        <v>50</v>
      </c>
      <c r="D187" s="97">
        <v>29819</v>
      </c>
      <c r="F187">
        <v>29819</v>
      </c>
    </row>
    <row r="188" spans="2:6" x14ac:dyDescent="0.2">
      <c r="B188">
        <v>7408</v>
      </c>
      <c r="C188">
        <v>70</v>
      </c>
      <c r="D188" s="97">
        <v>65706</v>
      </c>
      <c r="F188">
        <v>65706</v>
      </c>
    </row>
    <row r="189" spans="2:6" x14ac:dyDescent="0.2">
      <c r="B189">
        <v>9986</v>
      </c>
      <c r="C189">
        <v>40</v>
      </c>
      <c r="D189" s="97">
        <v>31859</v>
      </c>
      <c r="F189">
        <v>31859</v>
      </c>
    </row>
    <row r="190" spans="2:6" x14ac:dyDescent="0.2">
      <c r="B190">
        <v>8235</v>
      </c>
      <c r="C190">
        <v>66</v>
      </c>
      <c r="D190" s="97">
        <v>58710</v>
      </c>
      <c r="F190">
        <v>58710</v>
      </c>
    </row>
    <row r="191" spans="2:6" x14ac:dyDescent="0.2">
      <c r="B191">
        <v>10949</v>
      </c>
      <c r="C191">
        <v>59</v>
      </c>
      <c r="D191" s="97">
        <v>82460</v>
      </c>
      <c r="F191">
        <v>82460</v>
      </c>
    </row>
    <row r="192" spans="2:6" x14ac:dyDescent="0.2">
      <c r="B192">
        <v>7284</v>
      </c>
      <c r="C192">
        <v>69</v>
      </c>
      <c r="D192" s="97">
        <v>83829</v>
      </c>
      <c r="F192">
        <v>83829</v>
      </c>
    </row>
    <row r="193" spans="2:6" x14ac:dyDescent="0.2">
      <c r="B193">
        <v>9529</v>
      </c>
      <c r="C193">
        <v>32</v>
      </c>
      <c r="D193" s="97">
        <v>83829</v>
      </c>
      <c r="F193">
        <v>83829</v>
      </c>
    </row>
    <row r="194" spans="2:6" x14ac:dyDescent="0.2">
      <c r="B194">
        <v>9930</v>
      </c>
      <c r="C194">
        <v>78</v>
      </c>
      <c r="D194" s="97">
        <v>33462</v>
      </c>
      <c r="F194">
        <v>33462</v>
      </c>
    </row>
    <row r="195" spans="2:6" x14ac:dyDescent="0.2">
      <c r="B195">
        <v>10270</v>
      </c>
      <c r="C195">
        <v>41</v>
      </c>
      <c r="D195" s="97">
        <v>36627</v>
      </c>
      <c r="F195">
        <v>36627</v>
      </c>
    </row>
    <row r="196" spans="2:6" x14ac:dyDescent="0.2">
      <c r="B196">
        <v>760</v>
      </c>
      <c r="C196">
        <v>47</v>
      </c>
      <c r="D196" s="97">
        <v>76773</v>
      </c>
      <c r="F196">
        <v>76773</v>
      </c>
    </row>
    <row r="197" spans="2:6" x14ac:dyDescent="0.2">
      <c r="B197">
        <v>5519</v>
      </c>
      <c r="C197">
        <v>66</v>
      </c>
      <c r="D197" s="97">
        <v>31395</v>
      </c>
      <c r="F197">
        <v>31395</v>
      </c>
    </row>
    <row r="198" spans="2:6" x14ac:dyDescent="0.2">
      <c r="B198">
        <v>232</v>
      </c>
      <c r="C198">
        <v>57</v>
      </c>
      <c r="D198" s="97">
        <v>58086</v>
      </c>
      <c r="F198">
        <v>58086</v>
      </c>
    </row>
    <row r="199" spans="2:6" x14ac:dyDescent="0.2">
      <c r="B199">
        <v>3009</v>
      </c>
      <c r="C199">
        <v>60</v>
      </c>
      <c r="D199" s="97">
        <v>23910</v>
      </c>
      <c r="F199">
        <v>23910</v>
      </c>
    </row>
    <row r="200" spans="2:6" x14ac:dyDescent="0.2">
      <c r="B200">
        <v>6518</v>
      </c>
      <c r="C200">
        <v>71</v>
      </c>
      <c r="D200" s="97">
        <v>71128</v>
      </c>
      <c r="F200">
        <v>71128</v>
      </c>
    </row>
    <row r="201" spans="2:6" x14ac:dyDescent="0.2">
      <c r="B201">
        <v>10669</v>
      </c>
      <c r="C201">
        <v>41</v>
      </c>
      <c r="D201" s="97">
        <v>153924</v>
      </c>
      <c r="F201">
        <v>153924</v>
      </c>
    </row>
    <row r="202" spans="2:6" x14ac:dyDescent="0.2">
      <c r="B202">
        <v>5682</v>
      </c>
      <c r="C202">
        <v>69</v>
      </c>
      <c r="D202" s="97">
        <v>71964</v>
      </c>
      <c r="F202">
        <v>71964</v>
      </c>
    </row>
    <row r="203" spans="2:6" x14ac:dyDescent="0.2">
      <c r="B203">
        <v>1570</v>
      </c>
      <c r="C203">
        <v>71</v>
      </c>
      <c r="D203" s="97">
        <v>68743</v>
      </c>
      <c r="F203">
        <v>68743</v>
      </c>
    </row>
    <row r="204" spans="2:6" x14ac:dyDescent="0.2">
      <c r="B204">
        <v>1497</v>
      </c>
      <c r="C204">
        <v>70</v>
      </c>
      <c r="D204" s="97">
        <v>63033</v>
      </c>
      <c r="F204">
        <v>63033</v>
      </c>
    </row>
    <row r="205" spans="2:6" x14ac:dyDescent="0.2">
      <c r="B205">
        <v>9723</v>
      </c>
      <c r="C205">
        <v>62</v>
      </c>
      <c r="D205" s="97">
        <v>31615</v>
      </c>
      <c r="F205">
        <v>31615</v>
      </c>
    </row>
    <row r="206" spans="2:6" x14ac:dyDescent="0.2">
      <c r="B206">
        <v>7261</v>
      </c>
      <c r="C206">
        <v>51</v>
      </c>
      <c r="D206" s="97">
        <v>68274</v>
      </c>
      <c r="F206">
        <v>68274</v>
      </c>
    </row>
    <row r="207" spans="2:6" x14ac:dyDescent="0.2">
      <c r="B207">
        <v>2452</v>
      </c>
      <c r="C207">
        <v>51</v>
      </c>
      <c r="D207" s="97">
        <v>30992</v>
      </c>
      <c r="F207">
        <v>30992</v>
      </c>
    </row>
    <row r="208" spans="2:6" x14ac:dyDescent="0.2">
      <c r="B208">
        <v>5621</v>
      </c>
      <c r="C208">
        <v>53</v>
      </c>
      <c r="D208" s="97">
        <v>30992</v>
      </c>
      <c r="F208">
        <v>30992</v>
      </c>
    </row>
    <row r="209" spans="2:6" x14ac:dyDescent="0.2">
      <c r="B209">
        <v>10995</v>
      </c>
      <c r="C209">
        <v>34</v>
      </c>
      <c r="D209" s="97">
        <v>77297</v>
      </c>
      <c r="F209">
        <v>77297</v>
      </c>
    </row>
    <row r="210" spans="2:6" x14ac:dyDescent="0.2">
      <c r="B210">
        <v>7373</v>
      </c>
      <c r="C210">
        <v>70</v>
      </c>
      <c r="D210" s="97">
        <v>39996</v>
      </c>
      <c r="F210">
        <v>39996</v>
      </c>
    </row>
    <row r="211" spans="2:6" x14ac:dyDescent="0.2">
      <c r="B211">
        <v>5331</v>
      </c>
      <c r="C211">
        <v>45</v>
      </c>
      <c r="D211" s="97">
        <v>55614</v>
      </c>
      <c r="F211">
        <v>55614</v>
      </c>
    </row>
    <row r="212" spans="2:6" x14ac:dyDescent="0.2">
      <c r="B212">
        <v>263</v>
      </c>
      <c r="C212">
        <v>77</v>
      </c>
      <c r="D212" s="97">
        <v>12571</v>
      </c>
      <c r="F212">
        <v>12571</v>
      </c>
    </row>
    <row r="213" spans="2:6" x14ac:dyDescent="0.2">
      <c r="B213">
        <v>4619</v>
      </c>
      <c r="C213">
        <v>77</v>
      </c>
      <c r="D213" s="97">
        <v>62335</v>
      </c>
      <c r="F213">
        <v>62335</v>
      </c>
    </row>
    <row r="214" spans="2:6" x14ac:dyDescent="0.2">
      <c r="B214">
        <v>940</v>
      </c>
      <c r="C214">
        <v>35</v>
      </c>
      <c r="D214" s="97">
        <v>43300</v>
      </c>
      <c r="F214">
        <v>43300</v>
      </c>
    </row>
    <row r="215" spans="2:6" x14ac:dyDescent="0.2">
      <c r="B215">
        <v>10084</v>
      </c>
      <c r="C215">
        <v>50</v>
      </c>
      <c r="D215" s="97">
        <v>85696</v>
      </c>
      <c r="F215">
        <v>85696</v>
      </c>
    </row>
    <row r="216" spans="2:6" x14ac:dyDescent="0.2">
      <c r="B216">
        <v>6019</v>
      </c>
      <c r="C216">
        <v>51</v>
      </c>
      <c r="D216" s="97">
        <v>85696</v>
      </c>
      <c r="F216">
        <v>85696</v>
      </c>
    </row>
    <row r="217" spans="2:6" x14ac:dyDescent="0.2">
      <c r="B217">
        <v>1463</v>
      </c>
      <c r="C217">
        <v>64</v>
      </c>
      <c r="D217" s="97">
        <v>59432</v>
      </c>
      <c r="F217">
        <v>59432</v>
      </c>
    </row>
    <row r="218" spans="2:6" x14ac:dyDescent="0.2">
      <c r="B218">
        <v>6424</v>
      </c>
      <c r="C218">
        <v>45</v>
      </c>
      <c r="D218" s="97">
        <v>43185</v>
      </c>
      <c r="F218">
        <v>43185</v>
      </c>
    </row>
    <row r="219" spans="2:6" x14ac:dyDescent="0.2">
      <c r="B219">
        <v>8233</v>
      </c>
      <c r="C219">
        <v>72</v>
      </c>
      <c r="D219" s="97">
        <v>70300</v>
      </c>
      <c r="F219">
        <v>70300</v>
      </c>
    </row>
    <row r="220" spans="2:6" x14ac:dyDescent="0.2">
      <c r="B220">
        <v>1515</v>
      </c>
      <c r="C220">
        <v>47</v>
      </c>
      <c r="D220" s="97">
        <v>27071</v>
      </c>
      <c r="F220">
        <v>27071</v>
      </c>
    </row>
    <row r="221" spans="2:6" x14ac:dyDescent="0.2">
      <c r="B221">
        <v>10855</v>
      </c>
      <c r="C221">
        <v>54</v>
      </c>
      <c r="D221" s="97">
        <v>37244</v>
      </c>
      <c r="F221">
        <v>37244</v>
      </c>
    </row>
    <row r="222" spans="2:6" x14ac:dyDescent="0.2">
      <c r="B222">
        <v>10909</v>
      </c>
      <c r="C222">
        <v>74</v>
      </c>
      <c r="D222" s="97">
        <v>49118</v>
      </c>
      <c r="F222">
        <v>49118</v>
      </c>
    </row>
    <row r="223" spans="2:6" x14ac:dyDescent="0.2">
      <c r="B223">
        <v>3376</v>
      </c>
      <c r="C223">
        <v>52</v>
      </c>
      <c r="D223" s="97">
        <v>56981</v>
      </c>
      <c r="F223">
        <v>56981</v>
      </c>
    </row>
    <row r="224" spans="2:6" x14ac:dyDescent="0.2">
      <c r="B224">
        <v>10232</v>
      </c>
      <c r="C224">
        <v>59</v>
      </c>
      <c r="D224" s="97">
        <v>22304</v>
      </c>
      <c r="F224">
        <v>22304</v>
      </c>
    </row>
    <row r="225" spans="2:6" x14ac:dyDescent="0.2">
      <c r="B225">
        <v>5547</v>
      </c>
      <c r="C225">
        <v>40</v>
      </c>
      <c r="D225" s="97">
        <v>42618</v>
      </c>
      <c r="F225">
        <v>42618</v>
      </c>
    </row>
    <row r="226" spans="2:6" x14ac:dyDescent="0.2">
      <c r="B226">
        <v>8362</v>
      </c>
      <c r="C226">
        <v>40</v>
      </c>
      <c r="D226" s="97">
        <v>34487</v>
      </c>
      <c r="F226">
        <v>34487</v>
      </c>
    </row>
    <row r="227" spans="2:6" x14ac:dyDescent="0.2">
      <c r="B227">
        <v>3524</v>
      </c>
      <c r="C227">
        <v>51</v>
      </c>
      <c r="D227" s="97">
        <v>69901</v>
      </c>
      <c r="F227">
        <v>69901</v>
      </c>
    </row>
    <row r="228" spans="2:6" x14ac:dyDescent="0.2">
      <c r="B228">
        <v>10095</v>
      </c>
      <c r="C228">
        <v>47</v>
      </c>
      <c r="D228" s="97">
        <v>71847</v>
      </c>
      <c r="F228">
        <v>71847</v>
      </c>
    </row>
    <row r="229" spans="2:6" x14ac:dyDescent="0.2">
      <c r="B229">
        <v>8897</v>
      </c>
      <c r="C229">
        <v>57</v>
      </c>
      <c r="D229" s="97">
        <v>51983</v>
      </c>
      <c r="F229">
        <v>51983</v>
      </c>
    </row>
    <row r="230" spans="2:6" x14ac:dyDescent="0.2">
      <c r="B230">
        <v>466</v>
      </c>
      <c r="C230">
        <v>78</v>
      </c>
      <c r="D230" s="97">
        <v>78331</v>
      </c>
      <c r="F230">
        <v>78331</v>
      </c>
    </row>
    <row r="231" spans="2:6" x14ac:dyDescent="0.2">
      <c r="B231">
        <v>11025</v>
      </c>
      <c r="C231">
        <v>61</v>
      </c>
      <c r="D231" s="97">
        <v>69932</v>
      </c>
      <c r="F231">
        <v>69932</v>
      </c>
    </row>
    <row r="232" spans="2:6" x14ac:dyDescent="0.2">
      <c r="B232">
        <v>2387</v>
      </c>
      <c r="C232">
        <v>70</v>
      </c>
      <c r="D232" s="97">
        <v>23748</v>
      </c>
      <c r="F232">
        <v>23748</v>
      </c>
    </row>
    <row r="233" spans="2:6" x14ac:dyDescent="0.2">
      <c r="B233">
        <v>1618</v>
      </c>
      <c r="C233">
        <v>57</v>
      </c>
      <c r="D233" s="97">
        <v>90687</v>
      </c>
      <c r="F233">
        <v>90687</v>
      </c>
    </row>
    <row r="234" spans="2:6" x14ac:dyDescent="0.2">
      <c r="B234">
        <v>25</v>
      </c>
      <c r="C234">
        <v>64</v>
      </c>
      <c r="D234" s="97">
        <v>50611</v>
      </c>
      <c r="F234">
        <v>50611</v>
      </c>
    </row>
    <row r="235" spans="2:6" x14ac:dyDescent="0.2">
      <c r="B235">
        <v>3277</v>
      </c>
      <c r="C235">
        <v>67</v>
      </c>
      <c r="D235" s="97">
        <v>50611</v>
      </c>
      <c r="F235">
        <v>50611</v>
      </c>
    </row>
    <row r="236" spans="2:6" x14ac:dyDescent="0.2">
      <c r="B236">
        <v>8566</v>
      </c>
      <c r="C236">
        <v>61</v>
      </c>
      <c r="D236" s="97">
        <v>81702</v>
      </c>
      <c r="F236">
        <v>81702</v>
      </c>
    </row>
    <row r="237" spans="2:6" x14ac:dyDescent="0.2">
      <c r="B237">
        <v>2634</v>
      </c>
      <c r="C237">
        <v>43</v>
      </c>
      <c r="D237" s="97">
        <v>36640</v>
      </c>
      <c r="F237">
        <v>36640</v>
      </c>
    </row>
    <row r="238" spans="2:6" x14ac:dyDescent="0.2">
      <c r="B238">
        <v>8036</v>
      </c>
      <c r="C238">
        <v>51</v>
      </c>
      <c r="D238" s="97">
        <v>78901</v>
      </c>
      <c r="F238">
        <v>78901</v>
      </c>
    </row>
    <row r="239" spans="2:6" x14ac:dyDescent="0.2">
      <c r="B239">
        <v>8159</v>
      </c>
      <c r="C239">
        <v>54</v>
      </c>
      <c r="D239" s="97">
        <v>66476</v>
      </c>
      <c r="F239">
        <v>66476</v>
      </c>
    </row>
    <row r="240" spans="2:6" x14ac:dyDescent="0.2">
      <c r="B240">
        <v>7628</v>
      </c>
      <c r="C240">
        <v>49</v>
      </c>
      <c r="D240" s="97">
        <v>46310</v>
      </c>
      <c r="F240">
        <v>46310</v>
      </c>
    </row>
    <row r="241" spans="2:6" x14ac:dyDescent="0.2">
      <c r="B241">
        <v>9597</v>
      </c>
      <c r="C241">
        <v>53</v>
      </c>
      <c r="D241" s="97">
        <v>67267</v>
      </c>
      <c r="F241">
        <v>67267</v>
      </c>
    </row>
    <row r="242" spans="2:6" x14ac:dyDescent="0.2">
      <c r="B242">
        <v>1384</v>
      </c>
      <c r="C242">
        <v>30</v>
      </c>
      <c r="D242" s="97">
        <v>63564</v>
      </c>
      <c r="F242">
        <v>63564</v>
      </c>
    </row>
    <row r="243" spans="2:6" x14ac:dyDescent="0.2">
      <c r="B243">
        <v>10150</v>
      </c>
      <c r="C243">
        <v>61</v>
      </c>
      <c r="D243" s="97">
        <v>65324</v>
      </c>
      <c r="F243">
        <v>65324</v>
      </c>
    </row>
    <row r="244" spans="2:6" x14ac:dyDescent="0.2">
      <c r="B244">
        <v>3885</v>
      </c>
      <c r="C244">
        <v>39</v>
      </c>
      <c r="D244" s="97">
        <v>65324</v>
      </c>
      <c r="F244">
        <v>65324</v>
      </c>
    </row>
    <row r="245" spans="2:6" x14ac:dyDescent="0.2">
      <c r="B245">
        <v>11003</v>
      </c>
      <c r="C245">
        <v>42</v>
      </c>
      <c r="D245" s="97">
        <v>81044</v>
      </c>
      <c r="F245">
        <v>81044</v>
      </c>
    </row>
    <row r="246" spans="2:6" x14ac:dyDescent="0.2">
      <c r="B246">
        <v>8026</v>
      </c>
      <c r="C246">
        <v>70</v>
      </c>
      <c r="D246" s="97">
        <v>26872</v>
      </c>
      <c r="F246">
        <v>26872</v>
      </c>
    </row>
    <row r="247" spans="2:6" x14ac:dyDescent="0.2">
      <c r="B247">
        <v>577</v>
      </c>
      <c r="C247">
        <v>46</v>
      </c>
      <c r="D247" s="97">
        <v>52720.37365591398</v>
      </c>
      <c r="F247">
        <v>52720.37365591398</v>
      </c>
    </row>
    <row r="248" spans="2:6" x14ac:dyDescent="0.2">
      <c r="B248">
        <v>8702</v>
      </c>
      <c r="C248">
        <v>46</v>
      </c>
      <c r="D248" s="97">
        <v>54809</v>
      </c>
      <c r="F248">
        <v>54809</v>
      </c>
    </row>
    <row r="249" spans="2:6" x14ac:dyDescent="0.2">
      <c r="B249">
        <v>5429</v>
      </c>
      <c r="C249">
        <v>74</v>
      </c>
      <c r="D249" s="97">
        <v>54809</v>
      </c>
      <c r="F249">
        <v>54809</v>
      </c>
    </row>
    <row r="250" spans="2:6" x14ac:dyDescent="0.2">
      <c r="B250">
        <v>977</v>
      </c>
      <c r="C250">
        <v>65</v>
      </c>
      <c r="D250" s="97">
        <v>40662</v>
      </c>
      <c r="F250">
        <v>40662</v>
      </c>
    </row>
    <row r="251" spans="2:6" x14ac:dyDescent="0.2">
      <c r="B251">
        <v>2793</v>
      </c>
      <c r="C251">
        <v>46</v>
      </c>
      <c r="D251" s="97">
        <v>49544</v>
      </c>
      <c r="F251">
        <v>49544</v>
      </c>
    </row>
    <row r="252" spans="2:6" x14ac:dyDescent="0.2">
      <c r="B252">
        <v>1071</v>
      </c>
      <c r="C252">
        <v>46</v>
      </c>
      <c r="D252" s="97">
        <v>79529</v>
      </c>
      <c r="F252">
        <v>79529</v>
      </c>
    </row>
    <row r="253" spans="2:6" x14ac:dyDescent="0.2">
      <c r="B253">
        <v>5074</v>
      </c>
      <c r="C253">
        <v>36</v>
      </c>
      <c r="D253" s="97">
        <v>46374</v>
      </c>
      <c r="F253">
        <v>46374</v>
      </c>
    </row>
    <row r="254" spans="2:6" x14ac:dyDescent="0.2">
      <c r="B254">
        <v>2632</v>
      </c>
      <c r="C254">
        <v>68</v>
      </c>
      <c r="D254" s="97">
        <v>18351</v>
      </c>
      <c r="F254">
        <v>18351</v>
      </c>
    </row>
    <row r="255" spans="2:6" x14ac:dyDescent="0.2">
      <c r="B255">
        <v>6404</v>
      </c>
      <c r="C255">
        <v>53</v>
      </c>
      <c r="D255" s="97">
        <v>65370</v>
      </c>
      <c r="F255">
        <v>65370</v>
      </c>
    </row>
    <row r="256" spans="2:6" x14ac:dyDescent="0.2">
      <c r="B256">
        <v>10240</v>
      </c>
      <c r="C256">
        <v>73</v>
      </c>
      <c r="D256" s="97">
        <v>61314</v>
      </c>
      <c r="F256">
        <v>61314</v>
      </c>
    </row>
    <row r="257" spans="2:6" x14ac:dyDescent="0.2">
      <c r="B257">
        <v>2521</v>
      </c>
      <c r="C257">
        <v>51</v>
      </c>
      <c r="D257" s="97">
        <v>66465</v>
      </c>
      <c r="F257">
        <v>66465</v>
      </c>
    </row>
    <row r="258" spans="2:6" x14ac:dyDescent="0.2">
      <c r="B258">
        <v>4301</v>
      </c>
      <c r="C258">
        <v>51</v>
      </c>
      <c r="D258" s="97">
        <v>32300</v>
      </c>
      <c r="F258">
        <v>32300</v>
      </c>
    </row>
    <row r="259" spans="2:6" x14ac:dyDescent="0.2">
      <c r="B259">
        <v>7381</v>
      </c>
      <c r="C259">
        <v>54</v>
      </c>
      <c r="D259" s="97">
        <v>74806</v>
      </c>
      <c r="F259">
        <v>74806</v>
      </c>
    </row>
    <row r="260" spans="2:6" x14ac:dyDescent="0.2">
      <c r="B260">
        <v>2407</v>
      </c>
      <c r="C260">
        <v>40</v>
      </c>
      <c r="D260" s="97">
        <v>14796</v>
      </c>
      <c r="F260">
        <v>14796</v>
      </c>
    </row>
    <row r="261" spans="2:6" x14ac:dyDescent="0.2">
      <c r="B261">
        <v>9064</v>
      </c>
      <c r="C261">
        <v>40</v>
      </c>
      <c r="D261" s="97">
        <v>66991</v>
      </c>
      <c r="F261">
        <v>66991</v>
      </c>
    </row>
    <row r="262" spans="2:6" x14ac:dyDescent="0.2">
      <c r="B262">
        <v>5067</v>
      </c>
      <c r="C262">
        <v>28</v>
      </c>
      <c r="D262" s="97">
        <v>90369</v>
      </c>
      <c r="F262">
        <v>90369</v>
      </c>
    </row>
    <row r="263" spans="2:6" x14ac:dyDescent="0.2">
      <c r="B263">
        <v>10281</v>
      </c>
      <c r="C263">
        <v>52</v>
      </c>
      <c r="D263" s="97">
        <v>18393</v>
      </c>
      <c r="F263">
        <v>18393</v>
      </c>
    </row>
    <row r="264" spans="2:6" x14ac:dyDescent="0.2">
      <c r="B264">
        <v>11191</v>
      </c>
      <c r="C264">
        <v>36</v>
      </c>
      <c r="D264" s="97">
        <v>38576</v>
      </c>
      <c r="F264">
        <v>38576</v>
      </c>
    </row>
    <row r="265" spans="2:6" x14ac:dyDescent="0.2">
      <c r="B265">
        <v>2552</v>
      </c>
      <c r="C265">
        <v>67</v>
      </c>
      <c r="D265" s="97">
        <v>83715</v>
      </c>
      <c r="F265">
        <v>83715</v>
      </c>
    </row>
    <row r="266" spans="2:6" x14ac:dyDescent="0.2">
      <c r="B266">
        <v>6720</v>
      </c>
      <c r="C266">
        <v>54</v>
      </c>
      <c r="D266" s="97">
        <v>60597</v>
      </c>
      <c r="F266">
        <v>60597</v>
      </c>
    </row>
    <row r="267" spans="2:6" x14ac:dyDescent="0.2">
      <c r="B267">
        <v>4557</v>
      </c>
      <c r="C267">
        <v>52</v>
      </c>
      <c r="D267" s="97">
        <v>22701</v>
      </c>
      <c r="F267">
        <v>22701</v>
      </c>
    </row>
    <row r="268" spans="2:6" x14ac:dyDescent="0.2">
      <c r="B268">
        <v>1183</v>
      </c>
      <c r="C268">
        <v>73</v>
      </c>
      <c r="D268" s="97">
        <v>63915</v>
      </c>
      <c r="F268">
        <v>63915</v>
      </c>
    </row>
    <row r="269" spans="2:6" x14ac:dyDescent="0.2">
      <c r="B269">
        <v>4186</v>
      </c>
      <c r="C269">
        <v>72</v>
      </c>
      <c r="D269" s="97">
        <v>82504</v>
      </c>
      <c r="F269">
        <v>82504</v>
      </c>
    </row>
    <row r="270" spans="2:6" x14ac:dyDescent="0.2">
      <c r="B270">
        <v>1419</v>
      </c>
      <c r="C270">
        <v>72</v>
      </c>
      <c r="D270" s="97">
        <v>79174</v>
      </c>
      <c r="F270">
        <v>79174</v>
      </c>
    </row>
    <row r="271" spans="2:6" x14ac:dyDescent="0.2">
      <c r="B271">
        <v>967</v>
      </c>
      <c r="C271">
        <v>46</v>
      </c>
      <c r="D271" s="97">
        <v>43263</v>
      </c>
      <c r="F271">
        <v>43263</v>
      </c>
    </row>
    <row r="272" spans="2:6" x14ac:dyDescent="0.2">
      <c r="B272">
        <v>1048</v>
      </c>
      <c r="C272">
        <v>50</v>
      </c>
      <c r="D272" s="97">
        <v>76445</v>
      </c>
      <c r="F272">
        <v>76445</v>
      </c>
    </row>
    <row r="273" spans="2:6" x14ac:dyDescent="0.2">
      <c r="B273">
        <v>9262</v>
      </c>
      <c r="C273">
        <v>38</v>
      </c>
      <c r="D273" s="97">
        <v>79143</v>
      </c>
      <c r="F273">
        <v>79143</v>
      </c>
    </row>
    <row r="274" spans="2:6" x14ac:dyDescent="0.2">
      <c r="B274">
        <v>3427</v>
      </c>
      <c r="C274">
        <v>67</v>
      </c>
      <c r="D274" s="97">
        <v>27469</v>
      </c>
      <c r="F274">
        <v>27469</v>
      </c>
    </row>
    <row r="275" spans="2:6" x14ac:dyDescent="0.2">
      <c r="B275">
        <v>5892</v>
      </c>
      <c r="C275">
        <v>42</v>
      </c>
      <c r="D275" s="97">
        <v>24639</v>
      </c>
      <c r="F275">
        <v>24639</v>
      </c>
    </row>
    <row r="276" spans="2:6" x14ac:dyDescent="0.2">
      <c r="B276">
        <v>8911</v>
      </c>
      <c r="C276">
        <v>55</v>
      </c>
      <c r="D276" s="97">
        <v>27255</v>
      </c>
      <c r="F276">
        <v>27255</v>
      </c>
    </row>
    <row r="277" spans="2:6" x14ac:dyDescent="0.2">
      <c r="B277">
        <v>6606</v>
      </c>
      <c r="C277">
        <v>53</v>
      </c>
      <c r="D277" s="97">
        <v>77037</v>
      </c>
      <c r="F277">
        <v>77037</v>
      </c>
    </row>
    <row r="278" spans="2:6" x14ac:dyDescent="0.2">
      <c r="B278">
        <v>2677</v>
      </c>
      <c r="C278">
        <v>66</v>
      </c>
      <c r="D278" s="97">
        <v>72063</v>
      </c>
      <c r="F278">
        <v>72063</v>
      </c>
    </row>
    <row r="279" spans="2:6" x14ac:dyDescent="0.2">
      <c r="B279">
        <v>252</v>
      </c>
      <c r="C279">
        <v>59</v>
      </c>
      <c r="D279" s="97">
        <v>58646</v>
      </c>
      <c r="F279">
        <v>58646</v>
      </c>
    </row>
    <row r="280" spans="2:6" x14ac:dyDescent="0.2">
      <c r="B280">
        <v>9860</v>
      </c>
      <c r="C280">
        <v>63</v>
      </c>
      <c r="D280" s="97">
        <v>58646</v>
      </c>
      <c r="F280">
        <v>58646</v>
      </c>
    </row>
    <row r="281" spans="2:6" x14ac:dyDescent="0.2">
      <c r="B281">
        <v>1388</v>
      </c>
      <c r="C281">
        <v>47</v>
      </c>
      <c r="D281" s="97">
        <v>80011</v>
      </c>
      <c r="F281">
        <v>80011</v>
      </c>
    </row>
    <row r="282" spans="2:6" x14ac:dyDescent="0.2">
      <c r="B282">
        <v>979</v>
      </c>
      <c r="C282">
        <v>47</v>
      </c>
      <c r="D282" s="97">
        <v>63211</v>
      </c>
      <c r="F282">
        <v>63211</v>
      </c>
    </row>
    <row r="283" spans="2:6" x14ac:dyDescent="0.2">
      <c r="B283">
        <v>7494</v>
      </c>
      <c r="C283">
        <v>72</v>
      </c>
      <c r="D283" s="97">
        <v>62845</v>
      </c>
      <c r="F283">
        <v>62845</v>
      </c>
    </row>
    <row r="284" spans="2:6" x14ac:dyDescent="0.2">
      <c r="B284">
        <v>10490</v>
      </c>
      <c r="C284">
        <v>53</v>
      </c>
      <c r="D284" s="97">
        <v>62845</v>
      </c>
      <c r="F284">
        <v>62845</v>
      </c>
    </row>
    <row r="285" spans="2:6" x14ac:dyDescent="0.2">
      <c r="B285">
        <v>3403</v>
      </c>
      <c r="C285">
        <v>64</v>
      </c>
      <c r="D285" s="97">
        <v>74214</v>
      </c>
      <c r="F285">
        <v>74214</v>
      </c>
    </row>
    <row r="286" spans="2:6" x14ac:dyDescent="0.2">
      <c r="B286">
        <v>2715</v>
      </c>
      <c r="C286">
        <v>56</v>
      </c>
      <c r="D286" s="97">
        <v>96547</v>
      </c>
      <c r="F286">
        <v>96547</v>
      </c>
    </row>
    <row r="287" spans="2:6" x14ac:dyDescent="0.2">
      <c r="B287">
        <v>4828</v>
      </c>
      <c r="C287">
        <v>68</v>
      </c>
      <c r="D287" s="97">
        <v>50447</v>
      </c>
      <c r="F287">
        <v>50447</v>
      </c>
    </row>
    <row r="288" spans="2:6" x14ac:dyDescent="0.2">
      <c r="B288">
        <v>92</v>
      </c>
      <c r="C288">
        <v>34</v>
      </c>
      <c r="D288" s="97">
        <v>37716</v>
      </c>
      <c r="F288">
        <v>37716</v>
      </c>
    </row>
    <row r="289" spans="2:6" x14ac:dyDescent="0.2">
      <c r="B289">
        <v>3312</v>
      </c>
      <c r="C289">
        <v>34</v>
      </c>
      <c r="D289" s="97">
        <v>37368</v>
      </c>
      <c r="F289">
        <v>37368</v>
      </c>
    </row>
    <row r="290" spans="2:6" x14ac:dyDescent="0.2">
      <c r="B290">
        <v>11176</v>
      </c>
      <c r="C290">
        <v>52</v>
      </c>
      <c r="D290" s="97">
        <v>67225</v>
      </c>
      <c r="F290">
        <v>67225</v>
      </c>
    </row>
    <row r="291" spans="2:6" x14ac:dyDescent="0.2">
      <c r="B291">
        <v>1446</v>
      </c>
      <c r="C291">
        <v>66</v>
      </c>
      <c r="D291" s="97">
        <v>81698</v>
      </c>
      <c r="F291">
        <v>81698</v>
      </c>
    </row>
    <row r="292" spans="2:6" x14ac:dyDescent="0.2">
      <c r="B292">
        <v>9699</v>
      </c>
      <c r="C292">
        <v>56</v>
      </c>
      <c r="D292" s="97">
        <v>71434</v>
      </c>
      <c r="F292">
        <v>71434</v>
      </c>
    </row>
    <row r="293" spans="2:6" x14ac:dyDescent="0.2">
      <c r="B293">
        <v>9790</v>
      </c>
      <c r="C293">
        <v>65</v>
      </c>
      <c r="D293" s="97">
        <v>33039</v>
      </c>
      <c r="F293">
        <v>33039</v>
      </c>
    </row>
    <row r="294" spans="2:6" x14ac:dyDescent="0.2">
      <c r="B294">
        <v>2324</v>
      </c>
      <c r="C294">
        <v>50</v>
      </c>
      <c r="D294" s="97">
        <v>33039</v>
      </c>
      <c r="F294">
        <v>33039</v>
      </c>
    </row>
    <row r="295" spans="2:6" x14ac:dyDescent="0.2">
      <c r="B295">
        <v>5080</v>
      </c>
      <c r="C295">
        <v>29</v>
      </c>
      <c r="D295" s="97">
        <v>53359</v>
      </c>
      <c r="F295">
        <v>53359</v>
      </c>
    </row>
    <row r="296" spans="2:6" x14ac:dyDescent="0.2">
      <c r="B296">
        <v>4992</v>
      </c>
      <c r="C296">
        <v>47</v>
      </c>
      <c r="D296" s="97">
        <v>49505</v>
      </c>
      <c r="F296">
        <v>49505</v>
      </c>
    </row>
    <row r="297" spans="2:6" x14ac:dyDescent="0.2">
      <c r="B297">
        <v>7849</v>
      </c>
      <c r="C297">
        <v>52</v>
      </c>
      <c r="D297" s="97">
        <v>68657</v>
      </c>
      <c r="F297">
        <v>68657</v>
      </c>
    </row>
    <row r="298" spans="2:6" x14ac:dyDescent="0.2">
      <c r="B298">
        <v>4808</v>
      </c>
      <c r="C298">
        <v>66</v>
      </c>
      <c r="D298" s="97">
        <v>69209</v>
      </c>
      <c r="F298">
        <v>69209</v>
      </c>
    </row>
    <row r="299" spans="2:6" x14ac:dyDescent="0.2">
      <c r="B299">
        <v>10401</v>
      </c>
      <c r="C299">
        <v>46</v>
      </c>
      <c r="D299" s="97">
        <v>30390</v>
      </c>
      <c r="F299">
        <v>30390</v>
      </c>
    </row>
    <row r="300" spans="2:6" x14ac:dyDescent="0.2">
      <c r="B300">
        <v>7793</v>
      </c>
      <c r="C300">
        <v>46</v>
      </c>
      <c r="D300" s="97">
        <v>21355</v>
      </c>
      <c r="F300">
        <v>21355</v>
      </c>
    </row>
    <row r="301" spans="2:6" x14ac:dyDescent="0.2">
      <c r="B301">
        <v>9303</v>
      </c>
      <c r="C301">
        <v>46</v>
      </c>
      <c r="D301" s="97">
        <v>26304</v>
      </c>
      <c r="F301">
        <v>26304</v>
      </c>
    </row>
    <row r="302" spans="2:6" x14ac:dyDescent="0.2">
      <c r="B302">
        <v>6853</v>
      </c>
      <c r="C302">
        <v>40</v>
      </c>
      <c r="D302" s="97">
        <v>85710</v>
      </c>
      <c r="F302">
        <v>85710</v>
      </c>
    </row>
    <row r="303" spans="2:6" x14ac:dyDescent="0.2">
      <c r="B303">
        <v>7366</v>
      </c>
      <c r="C303">
        <v>40</v>
      </c>
      <c r="D303" s="97">
        <v>20425</v>
      </c>
      <c r="F303">
        <v>20425</v>
      </c>
    </row>
    <row r="304" spans="2:6" x14ac:dyDescent="0.2">
      <c r="B304">
        <v>9780</v>
      </c>
      <c r="C304">
        <v>51</v>
      </c>
      <c r="D304" s="97">
        <v>20425</v>
      </c>
      <c r="F304">
        <v>20425</v>
      </c>
    </row>
    <row r="305" spans="2:6" x14ac:dyDescent="0.2">
      <c r="B305">
        <v>7573</v>
      </c>
      <c r="C305">
        <v>44</v>
      </c>
      <c r="D305" s="97">
        <v>79823</v>
      </c>
      <c r="F305">
        <v>79823</v>
      </c>
    </row>
    <row r="306" spans="2:6" x14ac:dyDescent="0.2">
      <c r="B306">
        <v>1379</v>
      </c>
      <c r="C306">
        <v>30</v>
      </c>
      <c r="D306" s="97">
        <v>68397</v>
      </c>
      <c r="F306">
        <v>68397</v>
      </c>
    </row>
    <row r="307" spans="2:6" x14ac:dyDescent="0.2">
      <c r="B307">
        <v>8923</v>
      </c>
      <c r="C307">
        <v>49</v>
      </c>
      <c r="D307" s="97">
        <v>38175</v>
      </c>
      <c r="F307">
        <v>38175</v>
      </c>
    </row>
    <row r="308" spans="2:6" x14ac:dyDescent="0.2">
      <c r="B308">
        <v>3547</v>
      </c>
      <c r="C308">
        <v>53</v>
      </c>
      <c r="D308" s="97">
        <v>56181</v>
      </c>
      <c r="F308">
        <v>56181</v>
      </c>
    </row>
    <row r="309" spans="2:6" x14ac:dyDescent="0.2">
      <c r="B309">
        <v>8707</v>
      </c>
      <c r="C309">
        <v>66</v>
      </c>
      <c r="D309" s="97">
        <v>24279</v>
      </c>
      <c r="F309">
        <v>24279</v>
      </c>
    </row>
    <row r="310" spans="2:6" x14ac:dyDescent="0.2">
      <c r="B310">
        <v>1891</v>
      </c>
      <c r="C310">
        <v>42</v>
      </c>
      <c r="D310" s="97">
        <v>68462</v>
      </c>
      <c r="F310">
        <v>68462</v>
      </c>
    </row>
    <row r="311" spans="2:6" x14ac:dyDescent="0.2">
      <c r="B311">
        <v>6271</v>
      </c>
      <c r="C311">
        <v>70</v>
      </c>
      <c r="D311" s="97">
        <v>55424</v>
      </c>
      <c r="F311">
        <v>55424</v>
      </c>
    </row>
    <row r="312" spans="2:6" x14ac:dyDescent="0.2">
      <c r="B312">
        <v>9635</v>
      </c>
      <c r="C312">
        <v>39</v>
      </c>
      <c r="D312" s="97">
        <v>49094</v>
      </c>
      <c r="F312">
        <v>49094</v>
      </c>
    </row>
    <row r="313" spans="2:6" x14ac:dyDescent="0.2">
      <c r="B313">
        <v>9727</v>
      </c>
      <c r="C313">
        <v>65</v>
      </c>
      <c r="D313" s="97">
        <v>30522</v>
      </c>
      <c r="F313">
        <v>30522</v>
      </c>
    </row>
    <row r="314" spans="2:6" x14ac:dyDescent="0.2">
      <c r="B314">
        <v>6205</v>
      </c>
      <c r="C314">
        <v>55</v>
      </c>
      <c r="D314" s="97">
        <v>53761</v>
      </c>
      <c r="F314">
        <v>53761</v>
      </c>
    </row>
    <row r="315" spans="2:6" x14ac:dyDescent="0.2">
      <c r="B315">
        <v>10681</v>
      </c>
      <c r="C315">
        <v>52</v>
      </c>
      <c r="D315" s="97">
        <v>52845</v>
      </c>
      <c r="F315">
        <v>52845</v>
      </c>
    </row>
    <row r="316" spans="2:6" x14ac:dyDescent="0.2">
      <c r="B316">
        <v>5156</v>
      </c>
      <c r="C316">
        <v>52</v>
      </c>
      <c r="D316" s="97">
        <v>24027</v>
      </c>
      <c r="F316">
        <v>24027</v>
      </c>
    </row>
    <row r="317" spans="2:6" x14ac:dyDescent="0.2">
      <c r="B317">
        <v>3050</v>
      </c>
      <c r="C317">
        <v>56</v>
      </c>
      <c r="D317" s="97">
        <v>86836</v>
      </c>
      <c r="F317">
        <v>86836</v>
      </c>
    </row>
    <row r="318" spans="2:6" x14ac:dyDescent="0.2">
      <c r="B318">
        <v>8164</v>
      </c>
      <c r="C318">
        <v>44</v>
      </c>
      <c r="D318" s="97">
        <v>30467</v>
      </c>
      <c r="F318">
        <v>30467</v>
      </c>
    </row>
    <row r="319" spans="2:6" x14ac:dyDescent="0.2">
      <c r="B319">
        <v>5626</v>
      </c>
      <c r="C319">
        <v>58</v>
      </c>
      <c r="D319" s="97">
        <v>54549</v>
      </c>
      <c r="F319">
        <v>54549</v>
      </c>
    </row>
    <row r="320" spans="2:6" x14ac:dyDescent="0.2">
      <c r="B320">
        <v>7600</v>
      </c>
      <c r="C320">
        <v>30</v>
      </c>
      <c r="D320" s="97">
        <v>48686</v>
      </c>
      <c r="F320">
        <v>48686</v>
      </c>
    </row>
    <row r="321" spans="2:6" x14ac:dyDescent="0.2">
      <c r="B321">
        <v>6406</v>
      </c>
      <c r="C321">
        <v>34</v>
      </c>
      <c r="D321" s="97">
        <v>73687</v>
      </c>
      <c r="F321">
        <v>73687</v>
      </c>
    </row>
    <row r="322" spans="2:6" x14ac:dyDescent="0.2">
      <c r="B322">
        <v>7002</v>
      </c>
      <c r="C322">
        <v>67</v>
      </c>
      <c r="D322" s="97">
        <v>35523</v>
      </c>
      <c r="F322">
        <v>35523</v>
      </c>
    </row>
    <row r="323" spans="2:6" x14ac:dyDescent="0.2">
      <c r="B323">
        <v>8234</v>
      </c>
      <c r="C323">
        <v>49</v>
      </c>
      <c r="D323" s="97">
        <v>54386</v>
      </c>
      <c r="F323">
        <v>54386</v>
      </c>
    </row>
    <row r="324" spans="2:6" x14ac:dyDescent="0.2">
      <c r="B324">
        <v>6116</v>
      </c>
      <c r="C324">
        <v>54</v>
      </c>
      <c r="D324" s="97">
        <v>67716</v>
      </c>
      <c r="F324">
        <v>67716</v>
      </c>
    </row>
    <row r="325" spans="2:6" x14ac:dyDescent="0.2">
      <c r="B325">
        <v>291</v>
      </c>
      <c r="C325">
        <v>52</v>
      </c>
      <c r="D325" s="97">
        <v>48752</v>
      </c>
      <c r="F325">
        <v>48752</v>
      </c>
    </row>
    <row r="326" spans="2:6" x14ac:dyDescent="0.2">
      <c r="B326">
        <v>8779</v>
      </c>
      <c r="C326">
        <v>37</v>
      </c>
      <c r="D326" s="97">
        <v>15716</v>
      </c>
      <c r="F326">
        <v>15716</v>
      </c>
    </row>
    <row r="327" spans="2:6" x14ac:dyDescent="0.2">
      <c r="B327">
        <v>4931</v>
      </c>
      <c r="C327">
        <v>45</v>
      </c>
      <c r="D327" s="97">
        <v>74985</v>
      </c>
      <c r="F327">
        <v>74985</v>
      </c>
    </row>
    <row r="328" spans="2:6" x14ac:dyDescent="0.2">
      <c r="B328">
        <v>1650</v>
      </c>
      <c r="C328">
        <v>62</v>
      </c>
      <c r="D328" s="97">
        <v>24434</v>
      </c>
      <c r="F328">
        <v>24434</v>
      </c>
    </row>
    <row r="329" spans="2:6" x14ac:dyDescent="0.2">
      <c r="B329">
        <v>9701</v>
      </c>
      <c r="C329">
        <v>34</v>
      </c>
      <c r="D329" s="97">
        <v>37126</v>
      </c>
      <c r="F329">
        <v>37126</v>
      </c>
    </row>
    <row r="330" spans="2:6" x14ac:dyDescent="0.2">
      <c r="B330">
        <v>6431</v>
      </c>
      <c r="C330">
        <v>58</v>
      </c>
      <c r="D330" s="97">
        <v>92344</v>
      </c>
      <c r="F330">
        <v>92344</v>
      </c>
    </row>
    <row r="331" spans="2:6" x14ac:dyDescent="0.2">
      <c r="B331">
        <v>10789</v>
      </c>
      <c r="C331">
        <v>58</v>
      </c>
      <c r="D331" s="97">
        <v>84169</v>
      </c>
      <c r="F331">
        <v>84169</v>
      </c>
    </row>
    <row r="332" spans="2:6" x14ac:dyDescent="0.2">
      <c r="B332">
        <v>5302</v>
      </c>
      <c r="C332">
        <v>36</v>
      </c>
      <c r="D332" s="97">
        <v>84169</v>
      </c>
      <c r="F332">
        <v>84169</v>
      </c>
    </row>
    <row r="333" spans="2:6" x14ac:dyDescent="0.2">
      <c r="B333">
        <v>4459</v>
      </c>
      <c r="C333">
        <v>33</v>
      </c>
      <c r="D333" s="97">
        <v>65275</v>
      </c>
      <c r="F333">
        <v>65275</v>
      </c>
    </row>
    <row r="334" spans="2:6" x14ac:dyDescent="0.2">
      <c r="B334">
        <v>10642</v>
      </c>
      <c r="C334">
        <v>33</v>
      </c>
      <c r="D334" s="97">
        <v>36443</v>
      </c>
      <c r="F334">
        <v>36443</v>
      </c>
    </row>
    <row r="335" spans="2:6" x14ac:dyDescent="0.2">
      <c r="B335">
        <v>9213</v>
      </c>
      <c r="C335">
        <v>52</v>
      </c>
      <c r="D335" s="97">
        <v>65148</v>
      </c>
      <c r="F335">
        <v>65148</v>
      </c>
    </row>
    <row r="336" spans="2:6" x14ac:dyDescent="0.2">
      <c r="B336">
        <v>3678</v>
      </c>
      <c r="C336">
        <v>49</v>
      </c>
      <c r="D336" s="97">
        <v>51287</v>
      </c>
      <c r="F336">
        <v>51287</v>
      </c>
    </row>
    <row r="337" spans="2:6" x14ac:dyDescent="0.2">
      <c r="B337">
        <v>3698</v>
      </c>
      <c r="C337">
        <v>39</v>
      </c>
      <c r="D337" s="97">
        <v>43050</v>
      </c>
      <c r="F337">
        <v>43050</v>
      </c>
    </row>
    <row r="338" spans="2:6" x14ac:dyDescent="0.2">
      <c r="B338">
        <v>5929</v>
      </c>
      <c r="C338">
        <v>49</v>
      </c>
      <c r="D338" s="97">
        <v>73448</v>
      </c>
      <c r="F338">
        <v>73448</v>
      </c>
    </row>
    <row r="339" spans="2:6" x14ac:dyDescent="0.2">
      <c r="B339">
        <v>10795</v>
      </c>
      <c r="C339">
        <v>49</v>
      </c>
      <c r="D339" s="97">
        <v>17256</v>
      </c>
      <c r="F339">
        <v>17256</v>
      </c>
    </row>
    <row r="340" spans="2:6" x14ac:dyDescent="0.2">
      <c r="B340">
        <v>4390</v>
      </c>
      <c r="C340">
        <v>68</v>
      </c>
      <c r="D340" s="97">
        <v>33569</v>
      </c>
      <c r="F340">
        <v>33569</v>
      </c>
    </row>
    <row r="341" spans="2:6" x14ac:dyDescent="0.2">
      <c r="B341">
        <v>9362</v>
      </c>
      <c r="C341">
        <v>57</v>
      </c>
      <c r="D341" s="97">
        <v>62998</v>
      </c>
      <c r="F341">
        <v>62998</v>
      </c>
    </row>
    <row r="342" spans="2:6" x14ac:dyDescent="0.2">
      <c r="B342">
        <v>1577</v>
      </c>
      <c r="C342">
        <v>76</v>
      </c>
      <c r="D342" s="97">
        <v>45579</v>
      </c>
      <c r="F342">
        <v>45579</v>
      </c>
    </row>
    <row r="343" spans="2:6" x14ac:dyDescent="0.2">
      <c r="B343">
        <v>4609</v>
      </c>
      <c r="C343">
        <v>56</v>
      </c>
      <c r="D343" s="97">
        <v>28072</v>
      </c>
      <c r="F343">
        <v>28072</v>
      </c>
    </row>
    <row r="344" spans="2:6" x14ac:dyDescent="0.2">
      <c r="B344">
        <v>7143</v>
      </c>
      <c r="C344">
        <v>67</v>
      </c>
      <c r="D344" s="97">
        <v>50501</v>
      </c>
      <c r="F344">
        <v>50501</v>
      </c>
    </row>
    <row r="345" spans="2:6" x14ac:dyDescent="0.2">
      <c r="B345">
        <v>1729</v>
      </c>
      <c r="C345">
        <v>61</v>
      </c>
      <c r="D345" s="97">
        <v>35178</v>
      </c>
      <c r="F345">
        <v>35178</v>
      </c>
    </row>
    <row r="346" spans="2:6" x14ac:dyDescent="0.2">
      <c r="B346">
        <v>10664</v>
      </c>
      <c r="C346">
        <v>73</v>
      </c>
      <c r="D346" s="97">
        <v>35178</v>
      </c>
      <c r="F346">
        <v>35178</v>
      </c>
    </row>
    <row r="347" spans="2:6" x14ac:dyDescent="0.2">
      <c r="B347">
        <v>5029</v>
      </c>
      <c r="C347">
        <v>76</v>
      </c>
      <c r="D347" s="97">
        <v>69109</v>
      </c>
      <c r="F347">
        <v>69109</v>
      </c>
    </row>
    <row r="348" spans="2:6" x14ac:dyDescent="0.2">
      <c r="B348">
        <v>10507</v>
      </c>
      <c r="C348">
        <v>45</v>
      </c>
      <c r="D348" s="97">
        <v>69109</v>
      </c>
      <c r="F348">
        <v>69109</v>
      </c>
    </row>
    <row r="349" spans="2:6" x14ac:dyDescent="0.2">
      <c r="B349">
        <v>3865</v>
      </c>
      <c r="C349">
        <v>45</v>
      </c>
      <c r="D349" s="97">
        <v>36408</v>
      </c>
      <c r="F349">
        <v>36408</v>
      </c>
    </row>
    <row r="350" spans="2:6" x14ac:dyDescent="0.2">
      <c r="B350">
        <v>6982</v>
      </c>
      <c r="C350">
        <v>46</v>
      </c>
      <c r="D350" s="97">
        <v>46049</v>
      </c>
      <c r="F350">
        <v>46049</v>
      </c>
    </row>
    <row r="351" spans="2:6" x14ac:dyDescent="0.2">
      <c r="B351">
        <v>7042</v>
      </c>
      <c r="C351">
        <v>39</v>
      </c>
      <c r="D351" s="97">
        <v>35641</v>
      </c>
      <c r="F351">
        <v>35641</v>
      </c>
    </row>
    <row r="352" spans="2:6" x14ac:dyDescent="0.2">
      <c r="B352">
        <v>9668</v>
      </c>
      <c r="C352">
        <v>51</v>
      </c>
      <c r="D352" s="97">
        <v>59821</v>
      </c>
      <c r="F352">
        <v>59821</v>
      </c>
    </row>
    <row r="353" spans="2:6" x14ac:dyDescent="0.2">
      <c r="B353">
        <v>6878</v>
      </c>
      <c r="C353">
        <v>68</v>
      </c>
      <c r="D353" s="97">
        <v>34968</v>
      </c>
      <c r="F353">
        <v>34968</v>
      </c>
    </row>
    <row r="354" spans="2:6" x14ac:dyDescent="0.2">
      <c r="B354">
        <v>4099</v>
      </c>
      <c r="C354">
        <v>50</v>
      </c>
      <c r="D354" s="97">
        <v>56320</v>
      </c>
      <c r="F354">
        <v>56320</v>
      </c>
    </row>
    <row r="355" spans="2:6" x14ac:dyDescent="0.2">
      <c r="B355">
        <v>5031</v>
      </c>
      <c r="C355">
        <v>48</v>
      </c>
      <c r="D355" s="97">
        <v>70091</v>
      </c>
      <c r="F355">
        <v>70091</v>
      </c>
    </row>
    <row r="356" spans="2:6" x14ac:dyDescent="0.2">
      <c r="B356">
        <v>1970</v>
      </c>
      <c r="C356">
        <v>54</v>
      </c>
      <c r="D356" s="97">
        <v>51039</v>
      </c>
      <c r="F356">
        <v>51039</v>
      </c>
    </row>
    <row r="357" spans="2:6" x14ac:dyDescent="0.2">
      <c r="B357">
        <v>5726</v>
      </c>
      <c r="C357">
        <v>39</v>
      </c>
      <c r="D357" s="97">
        <v>80336</v>
      </c>
      <c r="F357">
        <v>80336</v>
      </c>
    </row>
    <row r="358" spans="2:6" x14ac:dyDescent="0.2">
      <c r="B358">
        <v>5231</v>
      </c>
      <c r="C358">
        <v>48</v>
      </c>
      <c r="D358" s="97">
        <v>15759</v>
      </c>
      <c r="F358">
        <v>15759</v>
      </c>
    </row>
    <row r="359" spans="2:6" x14ac:dyDescent="0.2">
      <c r="B359">
        <v>1307</v>
      </c>
      <c r="C359">
        <v>44</v>
      </c>
      <c r="D359" s="97">
        <v>52720.37365591398</v>
      </c>
      <c r="F359">
        <v>52720.37365591398</v>
      </c>
    </row>
    <row r="360" spans="2:6" x14ac:dyDescent="0.2">
      <c r="B360">
        <v>10609</v>
      </c>
      <c r="C360">
        <v>60</v>
      </c>
      <c r="D360" s="97">
        <v>79456</v>
      </c>
      <c r="F360">
        <v>79456</v>
      </c>
    </row>
    <row r="361" spans="2:6" x14ac:dyDescent="0.2">
      <c r="B361">
        <v>5782</v>
      </c>
      <c r="C361">
        <v>40</v>
      </c>
      <c r="D361" s="97">
        <v>50870</v>
      </c>
      <c r="F361">
        <v>50870</v>
      </c>
    </row>
    <row r="362" spans="2:6" x14ac:dyDescent="0.2">
      <c r="B362">
        <v>7533</v>
      </c>
      <c r="C362">
        <v>58</v>
      </c>
      <c r="D362" s="97">
        <v>35876</v>
      </c>
      <c r="F362">
        <v>35876</v>
      </c>
    </row>
    <row r="363" spans="2:6" x14ac:dyDescent="0.2">
      <c r="B363">
        <v>9493</v>
      </c>
      <c r="C363">
        <v>42</v>
      </c>
      <c r="D363" s="97">
        <v>23539</v>
      </c>
      <c r="F363">
        <v>23539</v>
      </c>
    </row>
    <row r="364" spans="2:6" x14ac:dyDescent="0.2">
      <c r="B364">
        <v>2253</v>
      </c>
      <c r="C364">
        <v>32</v>
      </c>
      <c r="D364" s="97">
        <v>62466</v>
      </c>
      <c r="F364">
        <v>62466</v>
      </c>
    </row>
    <row r="365" spans="2:6" x14ac:dyDescent="0.2">
      <c r="B365">
        <v>2326</v>
      </c>
      <c r="C365">
        <v>32</v>
      </c>
      <c r="D365" s="97">
        <v>62466</v>
      </c>
      <c r="F365">
        <v>62466</v>
      </c>
    </row>
    <row r="366" spans="2:6" x14ac:dyDescent="0.2">
      <c r="B366">
        <v>1876</v>
      </c>
      <c r="C366">
        <v>32</v>
      </c>
      <c r="D366" s="97">
        <v>54198</v>
      </c>
      <c r="F366">
        <v>54198</v>
      </c>
    </row>
    <row r="367" spans="2:6" x14ac:dyDescent="0.2">
      <c r="B367">
        <v>7141</v>
      </c>
      <c r="C367">
        <v>36</v>
      </c>
      <c r="D367" s="97">
        <v>82170</v>
      </c>
      <c r="F367">
        <v>82170</v>
      </c>
    </row>
    <row r="368" spans="2:6" x14ac:dyDescent="0.2">
      <c r="B368">
        <v>7393</v>
      </c>
      <c r="C368">
        <v>44</v>
      </c>
      <c r="D368" s="97">
        <v>78285</v>
      </c>
      <c r="F368">
        <v>78285</v>
      </c>
    </row>
    <row r="369" spans="2:6" x14ac:dyDescent="0.2">
      <c r="B369">
        <v>4713</v>
      </c>
      <c r="C369">
        <v>43</v>
      </c>
      <c r="D369" s="97">
        <v>48985</v>
      </c>
      <c r="F369">
        <v>48985</v>
      </c>
    </row>
    <row r="370" spans="2:6" x14ac:dyDescent="0.2">
      <c r="B370">
        <v>5093</v>
      </c>
      <c r="C370">
        <v>48</v>
      </c>
      <c r="D370" s="97">
        <v>72940</v>
      </c>
      <c r="F370">
        <v>72940</v>
      </c>
    </row>
    <row r="371" spans="2:6" x14ac:dyDescent="0.2">
      <c r="B371">
        <v>8524</v>
      </c>
      <c r="C371">
        <v>48</v>
      </c>
      <c r="D371" s="97">
        <v>36145</v>
      </c>
      <c r="F371">
        <v>36145</v>
      </c>
    </row>
    <row r="372" spans="2:6" x14ac:dyDescent="0.2">
      <c r="B372">
        <v>3766</v>
      </c>
      <c r="C372">
        <v>63</v>
      </c>
      <c r="D372" s="97">
        <v>81843</v>
      </c>
      <c r="F372">
        <v>81843</v>
      </c>
    </row>
    <row r="373" spans="2:6" x14ac:dyDescent="0.2">
      <c r="B373">
        <v>9725</v>
      </c>
      <c r="C373">
        <v>56</v>
      </c>
      <c r="D373" s="97">
        <v>45759</v>
      </c>
      <c r="F373">
        <v>45759</v>
      </c>
    </row>
    <row r="374" spans="2:6" x14ac:dyDescent="0.2">
      <c r="B374">
        <v>8933</v>
      </c>
      <c r="C374">
        <v>39</v>
      </c>
      <c r="D374" s="97">
        <v>45759</v>
      </c>
      <c r="F374">
        <v>45759</v>
      </c>
    </row>
    <row r="375" spans="2:6" x14ac:dyDescent="0.2">
      <c r="B375">
        <v>10779</v>
      </c>
      <c r="C375">
        <v>39</v>
      </c>
      <c r="D375" s="97">
        <v>37401</v>
      </c>
      <c r="F375">
        <v>37401</v>
      </c>
    </row>
    <row r="376" spans="2:6" x14ac:dyDescent="0.2">
      <c r="B376">
        <v>9289</v>
      </c>
      <c r="C376">
        <v>43</v>
      </c>
      <c r="D376" s="97">
        <v>37401</v>
      </c>
      <c r="F376">
        <v>37401</v>
      </c>
    </row>
    <row r="377" spans="2:6" x14ac:dyDescent="0.2">
      <c r="B377">
        <v>2613</v>
      </c>
      <c r="C377">
        <v>62</v>
      </c>
      <c r="D377" s="97">
        <v>78569</v>
      </c>
      <c r="F377">
        <v>78569</v>
      </c>
    </row>
    <row r="378" spans="2:6" x14ac:dyDescent="0.2">
      <c r="B378">
        <v>10133</v>
      </c>
      <c r="C378">
        <v>52</v>
      </c>
      <c r="D378" s="97">
        <v>57705</v>
      </c>
      <c r="F378">
        <v>57705</v>
      </c>
    </row>
    <row r="379" spans="2:6" x14ac:dyDescent="0.2">
      <c r="B379">
        <v>8443</v>
      </c>
      <c r="C379">
        <v>50</v>
      </c>
      <c r="D379" s="97">
        <v>18100</v>
      </c>
      <c r="F379">
        <v>18100</v>
      </c>
    </row>
    <row r="380" spans="2:6" x14ac:dyDescent="0.2">
      <c r="B380">
        <v>10796</v>
      </c>
      <c r="C380">
        <v>38</v>
      </c>
      <c r="D380" s="97">
        <v>74068</v>
      </c>
      <c r="F380">
        <v>74068</v>
      </c>
    </row>
    <row r="381" spans="2:6" x14ac:dyDescent="0.2">
      <c r="B381">
        <v>10241</v>
      </c>
      <c r="C381">
        <v>47</v>
      </c>
      <c r="D381" s="97">
        <v>36790</v>
      </c>
      <c r="F381">
        <v>36790</v>
      </c>
    </row>
    <row r="382" spans="2:6" x14ac:dyDescent="0.2">
      <c r="B382">
        <v>3388</v>
      </c>
      <c r="C382">
        <v>55</v>
      </c>
      <c r="D382" s="97">
        <v>18793</v>
      </c>
      <c r="F382">
        <v>18793</v>
      </c>
    </row>
    <row r="383" spans="2:6" x14ac:dyDescent="0.2">
      <c r="B383">
        <v>6507</v>
      </c>
      <c r="C383">
        <v>42</v>
      </c>
      <c r="D383" s="97">
        <v>30675</v>
      </c>
      <c r="F383">
        <v>30675</v>
      </c>
    </row>
    <row r="384" spans="2:6" x14ac:dyDescent="0.2">
      <c r="B384">
        <v>7446</v>
      </c>
      <c r="C384">
        <v>55</v>
      </c>
      <c r="D384" s="97">
        <v>45894</v>
      </c>
      <c r="F384">
        <v>45894</v>
      </c>
    </row>
    <row r="385" spans="2:6" x14ac:dyDescent="0.2">
      <c r="B385">
        <v>87</v>
      </c>
      <c r="C385">
        <v>41</v>
      </c>
      <c r="D385" s="97">
        <v>42769</v>
      </c>
      <c r="F385">
        <v>42769</v>
      </c>
    </row>
    <row r="386" spans="2:6" x14ac:dyDescent="0.2">
      <c r="B386">
        <v>10477</v>
      </c>
      <c r="C386">
        <v>49</v>
      </c>
      <c r="D386" s="97">
        <v>49096</v>
      </c>
      <c r="F386">
        <v>49096</v>
      </c>
    </row>
    <row r="387" spans="2:6" x14ac:dyDescent="0.2">
      <c r="B387">
        <v>6072</v>
      </c>
      <c r="C387">
        <v>52</v>
      </c>
      <c r="D387" s="97">
        <v>18929</v>
      </c>
      <c r="F387">
        <v>18929</v>
      </c>
    </row>
    <row r="388" spans="2:6" x14ac:dyDescent="0.2">
      <c r="B388">
        <v>2518</v>
      </c>
      <c r="C388">
        <v>36</v>
      </c>
      <c r="D388" s="97">
        <v>18929</v>
      </c>
      <c r="F388">
        <v>18929</v>
      </c>
    </row>
    <row r="389" spans="2:6" x14ac:dyDescent="0.2">
      <c r="B389">
        <v>247</v>
      </c>
      <c r="C389">
        <v>51</v>
      </c>
      <c r="D389" s="97">
        <v>18929</v>
      </c>
      <c r="F389">
        <v>18929</v>
      </c>
    </row>
    <row r="390" spans="2:6" x14ac:dyDescent="0.2">
      <c r="B390">
        <v>9463</v>
      </c>
      <c r="C390">
        <v>63</v>
      </c>
      <c r="D390" s="97">
        <v>31605</v>
      </c>
      <c r="F390">
        <v>31605</v>
      </c>
    </row>
    <row r="391" spans="2:6" x14ac:dyDescent="0.2">
      <c r="B391">
        <v>1459</v>
      </c>
      <c r="C391">
        <v>56</v>
      </c>
      <c r="D391" s="97">
        <v>32146</v>
      </c>
      <c r="F391">
        <v>32146</v>
      </c>
    </row>
    <row r="392" spans="2:6" x14ac:dyDescent="0.2">
      <c r="B392">
        <v>9530</v>
      </c>
      <c r="C392">
        <v>34</v>
      </c>
      <c r="D392" s="97">
        <v>36781</v>
      </c>
      <c r="F392">
        <v>36781</v>
      </c>
    </row>
    <row r="393" spans="2:6" x14ac:dyDescent="0.2">
      <c r="B393">
        <v>9653</v>
      </c>
      <c r="C393">
        <v>47</v>
      </c>
      <c r="D393" s="97">
        <v>54197</v>
      </c>
      <c r="F393">
        <v>54197</v>
      </c>
    </row>
    <row r="394" spans="2:6" x14ac:dyDescent="0.2">
      <c r="B394">
        <v>10785</v>
      </c>
      <c r="C394">
        <v>53</v>
      </c>
      <c r="D394" s="97">
        <v>30477</v>
      </c>
      <c r="F394">
        <v>30477</v>
      </c>
    </row>
    <row r="395" spans="2:6" x14ac:dyDescent="0.2">
      <c r="B395">
        <v>9392</v>
      </c>
      <c r="C395">
        <v>51</v>
      </c>
      <c r="D395" s="97">
        <v>27733</v>
      </c>
      <c r="F395">
        <v>27733</v>
      </c>
    </row>
    <row r="396" spans="2:6" x14ac:dyDescent="0.2">
      <c r="B396">
        <v>10146</v>
      </c>
      <c r="C396">
        <v>50</v>
      </c>
      <c r="D396" s="97">
        <v>36715</v>
      </c>
      <c r="F396">
        <v>36715</v>
      </c>
    </row>
    <row r="397" spans="2:6" x14ac:dyDescent="0.2">
      <c r="B397">
        <v>4741</v>
      </c>
      <c r="C397">
        <v>48</v>
      </c>
      <c r="D397" s="97">
        <v>69063</v>
      </c>
      <c r="F397">
        <v>69063</v>
      </c>
    </row>
    <row r="398" spans="2:6" x14ac:dyDescent="0.2">
      <c r="B398">
        <v>1880</v>
      </c>
      <c r="C398">
        <v>63</v>
      </c>
      <c r="D398" s="97">
        <v>24645</v>
      </c>
      <c r="F398">
        <v>24645</v>
      </c>
    </row>
    <row r="399" spans="2:6" x14ac:dyDescent="0.2">
      <c r="B399">
        <v>6471</v>
      </c>
      <c r="C399">
        <v>51</v>
      </c>
      <c r="D399" s="97">
        <v>35797</v>
      </c>
      <c r="F399">
        <v>35797</v>
      </c>
    </row>
    <row r="400" spans="2:6" x14ac:dyDescent="0.2">
      <c r="B400">
        <v>5718</v>
      </c>
      <c r="C400">
        <v>72</v>
      </c>
      <c r="D400" s="97">
        <v>44078</v>
      </c>
      <c r="F400">
        <v>44078</v>
      </c>
    </row>
    <row r="401" spans="2:6" x14ac:dyDescent="0.2">
      <c r="B401">
        <v>3478</v>
      </c>
      <c r="C401">
        <v>51</v>
      </c>
      <c r="D401" s="97">
        <v>65463</v>
      </c>
      <c r="F401">
        <v>65463</v>
      </c>
    </row>
    <row r="402" spans="2:6" x14ac:dyDescent="0.2">
      <c r="B402">
        <v>7848</v>
      </c>
      <c r="C402">
        <v>48</v>
      </c>
      <c r="D402" s="97">
        <v>80763</v>
      </c>
      <c r="F402">
        <v>80763</v>
      </c>
    </row>
    <row r="403" spans="2:6" x14ac:dyDescent="0.2">
      <c r="B403">
        <v>7999</v>
      </c>
      <c r="C403">
        <v>67</v>
      </c>
      <c r="D403" s="97">
        <v>60585</v>
      </c>
      <c r="F403">
        <v>60585</v>
      </c>
    </row>
    <row r="404" spans="2:6" x14ac:dyDescent="0.2">
      <c r="B404">
        <v>11101</v>
      </c>
      <c r="C404">
        <v>31</v>
      </c>
      <c r="D404" s="97">
        <v>72828</v>
      </c>
      <c r="F404">
        <v>72828</v>
      </c>
    </row>
    <row r="405" spans="2:6" x14ac:dyDescent="0.2">
      <c r="B405">
        <v>9212</v>
      </c>
      <c r="C405">
        <v>60</v>
      </c>
      <c r="D405" s="97">
        <v>81300</v>
      </c>
      <c r="F405">
        <v>81300</v>
      </c>
    </row>
    <row r="406" spans="2:6" x14ac:dyDescent="0.2">
      <c r="B406">
        <v>10983</v>
      </c>
      <c r="C406">
        <v>70</v>
      </c>
      <c r="D406" s="97">
        <v>69389</v>
      </c>
      <c r="F406">
        <v>69389</v>
      </c>
    </row>
    <row r="407" spans="2:6" x14ac:dyDescent="0.2">
      <c r="B407">
        <v>3629</v>
      </c>
      <c r="C407">
        <v>44</v>
      </c>
      <c r="D407" s="97">
        <v>61014</v>
      </c>
      <c r="F407">
        <v>61014</v>
      </c>
    </row>
    <row r="408" spans="2:6" x14ac:dyDescent="0.2">
      <c r="B408">
        <v>4673</v>
      </c>
      <c r="C408">
        <v>59</v>
      </c>
      <c r="D408" s="97">
        <v>44319</v>
      </c>
      <c r="F408">
        <v>44319</v>
      </c>
    </row>
    <row r="409" spans="2:6" x14ac:dyDescent="0.2">
      <c r="B409">
        <v>796</v>
      </c>
      <c r="C409">
        <v>57</v>
      </c>
      <c r="D409" s="97">
        <v>53233</v>
      </c>
      <c r="F409">
        <v>53233</v>
      </c>
    </row>
    <row r="410" spans="2:6" x14ac:dyDescent="0.2">
      <c r="B410">
        <v>618</v>
      </c>
      <c r="C410">
        <v>45</v>
      </c>
      <c r="D410" s="97">
        <v>42403</v>
      </c>
      <c r="F410">
        <v>42403</v>
      </c>
    </row>
    <row r="411" spans="2:6" x14ac:dyDescent="0.2">
      <c r="B411">
        <v>380</v>
      </c>
      <c r="C411">
        <v>68</v>
      </c>
      <c r="D411" s="97">
        <v>37406</v>
      </c>
      <c r="F411">
        <v>37406</v>
      </c>
    </row>
    <row r="412" spans="2:6" x14ac:dyDescent="0.2">
      <c r="B412">
        <v>1092</v>
      </c>
      <c r="C412">
        <v>42</v>
      </c>
      <c r="D412" s="97">
        <v>54210</v>
      </c>
      <c r="F412">
        <v>54210</v>
      </c>
    </row>
    <row r="413" spans="2:6" x14ac:dyDescent="0.2">
      <c r="B413">
        <v>8962</v>
      </c>
      <c r="C413">
        <v>47</v>
      </c>
      <c r="D413" s="97">
        <v>40794</v>
      </c>
      <c r="F413">
        <v>40794</v>
      </c>
    </row>
    <row r="414" spans="2:6" x14ac:dyDescent="0.2">
      <c r="B414">
        <v>8207</v>
      </c>
      <c r="C414">
        <v>65</v>
      </c>
      <c r="D414" s="97">
        <v>89058</v>
      </c>
      <c r="F414">
        <v>89058</v>
      </c>
    </row>
    <row r="415" spans="2:6" x14ac:dyDescent="0.2">
      <c r="B415">
        <v>6521</v>
      </c>
      <c r="C415">
        <v>68</v>
      </c>
      <c r="D415" s="97">
        <v>72099</v>
      </c>
      <c r="F415">
        <v>72099</v>
      </c>
    </row>
    <row r="416" spans="2:6" x14ac:dyDescent="0.2">
      <c r="B416">
        <v>535</v>
      </c>
      <c r="C416">
        <v>35</v>
      </c>
      <c r="D416" s="97">
        <v>43824</v>
      </c>
      <c r="F416">
        <v>43824</v>
      </c>
    </row>
    <row r="417" spans="2:6" x14ac:dyDescent="0.2">
      <c r="B417">
        <v>4608</v>
      </c>
      <c r="C417">
        <v>35</v>
      </c>
      <c r="D417" s="97">
        <v>44359</v>
      </c>
      <c r="F417">
        <v>44359</v>
      </c>
    </row>
    <row r="418" spans="2:6" x14ac:dyDescent="0.2">
      <c r="B418">
        <v>11086</v>
      </c>
      <c r="C418">
        <v>38</v>
      </c>
      <c r="D418" s="97">
        <v>79410</v>
      </c>
      <c r="F418">
        <v>79410</v>
      </c>
    </row>
    <row r="419" spans="2:6" x14ac:dyDescent="0.2">
      <c r="B419">
        <v>1064</v>
      </c>
      <c r="C419">
        <v>51</v>
      </c>
      <c r="D419" s="97">
        <v>55842</v>
      </c>
      <c r="F419">
        <v>55842</v>
      </c>
    </row>
    <row r="420" spans="2:6" x14ac:dyDescent="0.2">
      <c r="B420">
        <v>7000</v>
      </c>
      <c r="C420">
        <v>50</v>
      </c>
      <c r="D420" s="97">
        <v>80184</v>
      </c>
      <c r="F420">
        <v>80184</v>
      </c>
    </row>
    <row r="421" spans="2:6" x14ac:dyDescent="0.2">
      <c r="B421">
        <v>1581</v>
      </c>
      <c r="C421">
        <v>42</v>
      </c>
      <c r="D421" s="97">
        <v>29009</v>
      </c>
      <c r="F421">
        <v>29009</v>
      </c>
    </row>
    <row r="422" spans="2:6" x14ac:dyDescent="0.2">
      <c r="B422">
        <v>7384</v>
      </c>
      <c r="C422">
        <v>71</v>
      </c>
      <c r="D422" s="97">
        <v>78931</v>
      </c>
      <c r="F422">
        <v>78931</v>
      </c>
    </row>
    <row r="423" spans="2:6" x14ac:dyDescent="0.2">
      <c r="B423">
        <v>10552</v>
      </c>
      <c r="C423">
        <v>43</v>
      </c>
      <c r="D423" s="97">
        <v>52917.534246575342</v>
      </c>
      <c r="F423">
        <v>52917.534246575342</v>
      </c>
    </row>
    <row r="424" spans="2:6" x14ac:dyDescent="0.2">
      <c r="B424">
        <v>6409</v>
      </c>
      <c r="C424">
        <v>55</v>
      </c>
      <c r="D424" s="97">
        <v>56939</v>
      </c>
      <c r="F424">
        <v>56939</v>
      </c>
    </row>
    <row r="425" spans="2:6" x14ac:dyDescent="0.2">
      <c r="B425">
        <v>9507</v>
      </c>
      <c r="C425">
        <v>47</v>
      </c>
      <c r="D425" s="97">
        <v>30093</v>
      </c>
      <c r="F425">
        <v>30093</v>
      </c>
    </row>
    <row r="426" spans="2:6" x14ac:dyDescent="0.2">
      <c r="B426">
        <v>9560</v>
      </c>
      <c r="C426">
        <v>57</v>
      </c>
      <c r="D426" s="97">
        <v>43974</v>
      </c>
      <c r="F426">
        <v>43974</v>
      </c>
    </row>
    <row r="427" spans="2:6" x14ac:dyDescent="0.2">
      <c r="B427">
        <v>10991</v>
      </c>
      <c r="C427">
        <v>62</v>
      </c>
      <c r="D427" s="97">
        <v>16860</v>
      </c>
      <c r="F427">
        <v>16860</v>
      </c>
    </row>
    <row r="428" spans="2:6" x14ac:dyDescent="0.2">
      <c r="B428">
        <v>4712</v>
      </c>
      <c r="C428">
        <v>31</v>
      </c>
      <c r="D428" s="97">
        <v>52720.37365591398</v>
      </c>
      <c r="F428">
        <v>52720.37365591398</v>
      </c>
    </row>
    <row r="429" spans="2:6" x14ac:dyDescent="0.2">
      <c r="B429">
        <v>11056</v>
      </c>
      <c r="C429">
        <v>48</v>
      </c>
      <c r="D429" s="97">
        <v>38196</v>
      </c>
      <c r="F429">
        <v>38196</v>
      </c>
    </row>
    <row r="430" spans="2:6" x14ac:dyDescent="0.2">
      <c r="B430">
        <v>7414</v>
      </c>
      <c r="C430">
        <v>51</v>
      </c>
      <c r="D430" s="97">
        <v>41145</v>
      </c>
      <c r="F430">
        <v>41145</v>
      </c>
    </row>
    <row r="431" spans="2:6" x14ac:dyDescent="0.2">
      <c r="B431">
        <v>3076</v>
      </c>
      <c r="C431">
        <v>47</v>
      </c>
      <c r="D431" s="97">
        <v>45688</v>
      </c>
      <c r="F431">
        <v>45688</v>
      </c>
    </row>
    <row r="432" spans="2:6" x14ac:dyDescent="0.2">
      <c r="B432">
        <v>6355</v>
      </c>
      <c r="C432">
        <v>44</v>
      </c>
      <c r="D432" s="97">
        <v>42169</v>
      </c>
      <c r="F432">
        <v>42169</v>
      </c>
    </row>
    <row r="433" spans="2:6" x14ac:dyDescent="0.2">
      <c r="B433">
        <v>7959</v>
      </c>
      <c r="C433">
        <v>61</v>
      </c>
      <c r="D433" s="97">
        <v>80952</v>
      </c>
      <c r="F433">
        <v>80952</v>
      </c>
    </row>
    <row r="434" spans="2:6" x14ac:dyDescent="0.2">
      <c r="B434">
        <v>5512</v>
      </c>
      <c r="C434">
        <v>45</v>
      </c>
      <c r="D434" s="97">
        <v>86718</v>
      </c>
      <c r="F434">
        <v>86718</v>
      </c>
    </row>
    <row r="435" spans="2:6" x14ac:dyDescent="0.2">
      <c r="B435">
        <v>10102</v>
      </c>
      <c r="C435">
        <v>56</v>
      </c>
      <c r="D435" s="97">
        <v>80141</v>
      </c>
      <c r="F435">
        <v>80141</v>
      </c>
    </row>
    <row r="436" spans="2:6" x14ac:dyDescent="0.2">
      <c r="B436">
        <v>9369</v>
      </c>
      <c r="C436">
        <v>43</v>
      </c>
      <c r="D436" s="97">
        <v>58597</v>
      </c>
      <c r="F436">
        <v>58597</v>
      </c>
    </row>
    <row r="437" spans="2:6" x14ac:dyDescent="0.2">
      <c r="B437">
        <v>3711</v>
      </c>
      <c r="C437">
        <v>78</v>
      </c>
      <c r="D437" s="97">
        <v>70356</v>
      </c>
      <c r="F437">
        <v>70356</v>
      </c>
    </row>
    <row r="438" spans="2:6" x14ac:dyDescent="0.2">
      <c r="B438">
        <v>6931</v>
      </c>
      <c r="C438">
        <v>55</v>
      </c>
      <c r="D438" s="97">
        <v>29791</v>
      </c>
      <c r="F438">
        <v>29791</v>
      </c>
    </row>
    <row r="439" spans="2:6" x14ac:dyDescent="0.2">
      <c r="B439">
        <v>9596</v>
      </c>
      <c r="C439">
        <v>42</v>
      </c>
      <c r="D439" s="97">
        <v>58692</v>
      </c>
      <c r="F439">
        <v>58692</v>
      </c>
    </row>
    <row r="440" spans="2:6" x14ac:dyDescent="0.2">
      <c r="B440">
        <v>2727</v>
      </c>
      <c r="C440">
        <v>49</v>
      </c>
      <c r="D440" s="97">
        <v>39356</v>
      </c>
      <c r="F440">
        <v>39356</v>
      </c>
    </row>
    <row r="441" spans="2:6" x14ac:dyDescent="0.2">
      <c r="B441">
        <v>8416</v>
      </c>
      <c r="C441">
        <v>41</v>
      </c>
      <c r="D441" s="97">
        <v>76234</v>
      </c>
      <c r="F441">
        <v>76234</v>
      </c>
    </row>
    <row r="442" spans="2:6" x14ac:dyDescent="0.2">
      <c r="B442">
        <v>3967</v>
      </c>
      <c r="C442">
        <v>51</v>
      </c>
      <c r="D442" s="97">
        <v>55434</v>
      </c>
      <c r="F442">
        <v>55434</v>
      </c>
    </row>
    <row r="443" spans="2:6" x14ac:dyDescent="0.2">
      <c r="B443">
        <v>2139</v>
      </c>
      <c r="C443">
        <v>47</v>
      </c>
      <c r="D443" s="97">
        <v>66835</v>
      </c>
      <c r="F443">
        <v>66835</v>
      </c>
    </row>
    <row r="444" spans="2:6" x14ac:dyDescent="0.2">
      <c r="B444">
        <v>2162</v>
      </c>
      <c r="C444">
        <v>46</v>
      </c>
      <c r="D444" s="97">
        <v>66835</v>
      </c>
      <c r="F444">
        <v>66835</v>
      </c>
    </row>
    <row r="445" spans="2:6" x14ac:dyDescent="0.2">
      <c r="B445">
        <v>9242</v>
      </c>
      <c r="C445">
        <v>32</v>
      </c>
      <c r="D445" s="97">
        <v>71965</v>
      </c>
      <c r="F445">
        <v>71965</v>
      </c>
    </row>
    <row r="446" spans="2:6" x14ac:dyDescent="0.2">
      <c r="B446">
        <v>10595</v>
      </c>
      <c r="C446">
        <v>32</v>
      </c>
      <c r="D446" s="97">
        <v>65991</v>
      </c>
      <c r="F446">
        <v>65991</v>
      </c>
    </row>
    <row r="447" spans="2:6" x14ac:dyDescent="0.2">
      <c r="B447">
        <v>4855</v>
      </c>
      <c r="C447">
        <v>48</v>
      </c>
      <c r="D447" s="97">
        <v>160803</v>
      </c>
      <c r="F447">
        <v>160803</v>
      </c>
    </row>
    <row r="448" spans="2:6" x14ac:dyDescent="0.2">
      <c r="B448">
        <v>5049</v>
      </c>
      <c r="C448">
        <v>48</v>
      </c>
      <c r="D448" s="97">
        <v>43783</v>
      </c>
      <c r="F448">
        <v>43783</v>
      </c>
    </row>
    <row r="449" spans="2:6" x14ac:dyDescent="0.2">
      <c r="B449">
        <v>4967</v>
      </c>
      <c r="C449">
        <v>62</v>
      </c>
      <c r="D449" s="97">
        <v>30396</v>
      </c>
      <c r="F449">
        <v>30396</v>
      </c>
    </row>
    <row r="450" spans="2:6" x14ac:dyDescent="0.2">
      <c r="B450">
        <v>9215</v>
      </c>
      <c r="C450">
        <v>42</v>
      </c>
      <c r="D450" s="97">
        <v>65526</v>
      </c>
      <c r="F450">
        <v>65526</v>
      </c>
    </row>
    <row r="451" spans="2:6" x14ac:dyDescent="0.2">
      <c r="B451">
        <v>3525</v>
      </c>
      <c r="C451">
        <v>52</v>
      </c>
      <c r="D451" s="97">
        <v>65526</v>
      </c>
      <c r="F451">
        <v>65526</v>
      </c>
    </row>
    <row r="452" spans="2:6" x14ac:dyDescent="0.2">
      <c r="B452">
        <v>3619</v>
      </c>
      <c r="C452">
        <v>62</v>
      </c>
      <c r="D452" s="97">
        <v>55956</v>
      </c>
      <c r="F452">
        <v>55956</v>
      </c>
    </row>
    <row r="453" spans="2:6" x14ac:dyDescent="0.2">
      <c r="B453">
        <v>4415</v>
      </c>
      <c r="C453">
        <v>61</v>
      </c>
      <c r="D453" s="97">
        <v>57236</v>
      </c>
      <c r="F453">
        <v>57236</v>
      </c>
    </row>
    <row r="454" spans="2:6" x14ac:dyDescent="0.2">
      <c r="B454">
        <v>3645</v>
      </c>
      <c r="C454">
        <v>50</v>
      </c>
      <c r="D454" s="97">
        <v>33622</v>
      </c>
      <c r="F454">
        <v>33622</v>
      </c>
    </row>
    <row r="455" spans="2:6" x14ac:dyDescent="0.2">
      <c r="B455">
        <v>4692</v>
      </c>
      <c r="C455">
        <v>46</v>
      </c>
      <c r="D455" s="97">
        <v>45921</v>
      </c>
      <c r="F455">
        <v>45921</v>
      </c>
    </row>
    <row r="456" spans="2:6" x14ac:dyDescent="0.2">
      <c r="B456">
        <v>3955</v>
      </c>
      <c r="C456">
        <v>57</v>
      </c>
      <c r="D456" s="97">
        <v>77027</v>
      </c>
      <c r="F456">
        <v>77027</v>
      </c>
    </row>
    <row r="457" spans="2:6" x14ac:dyDescent="0.2">
      <c r="B457">
        <v>5313</v>
      </c>
      <c r="C457">
        <v>51</v>
      </c>
      <c r="D457" s="97">
        <v>69139</v>
      </c>
      <c r="F457">
        <v>69139</v>
      </c>
    </row>
    <row r="458" spans="2:6" x14ac:dyDescent="0.2">
      <c r="B458">
        <v>7196</v>
      </c>
      <c r="C458">
        <v>72</v>
      </c>
      <c r="D458" s="97">
        <v>69139</v>
      </c>
      <c r="F458">
        <v>69139</v>
      </c>
    </row>
    <row r="459" spans="2:6" x14ac:dyDescent="0.2">
      <c r="B459">
        <v>1381</v>
      </c>
      <c r="C459">
        <v>40</v>
      </c>
      <c r="D459" s="97">
        <v>65169</v>
      </c>
      <c r="F459">
        <v>65169</v>
      </c>
    </row>
    <row r="460" spans="2:6" x14ac:dyDescent="0.2">
      <c r="B460">
        <v>10951</v>
      </c>
      <c r="C460">
        <v>54</v>
      </c>
      <c r="D460" s="97">
        <v>69755</v>
      </c>
      <c r="F460">
        <v>69755</v>
      </c>
    </row>
    <row r="461" spans="2:6" x14ac:dyDescent="0.2">
      <c r="B461">
        <v>4322</v>
      </c>
      <c r="C461">
        <v>64</v>
      </c>
      <c r="D461" s="97">
        <v>54456</v>
      </c>
      <c r="F461">
        <v>54456</v>
      </c>
    </row>
    <row r="462" spans="2:6" x14ac:dyDescent="0.2">
      <c r="B462">
        <v>7444</v>
      </c>
      <c r="C462">
        <v>53</v>
      </c>
      <c r="D462" s="97">
        <v>28164</v>
      </c>
      <c r="F462">
        <v>28164</v>
      </c>
    </row>
    <row r="463" spans="2:6" x14ac:dyDescent="0.2">
      <c r="B463">
        <v>2942</v>
      </c>
      <c r="C463">
        <v>58</v>
      </c>
      <c r="D463" s="97">
        <v>64795</v>
      </c>
      <c r="F463">
        <v>64795</v>
      </c>
    </row>
    <row r="464" spans="2:6" x14ac:dyDescent="0.2">
      <c r="B464">
        <v>2874</v>
      </c>
      <c r="C464">
        <v>34</v>
      </c>
      <c r="D464" s="97">
        <v>30801</v>
      </c>
      <c r="F464">
        <v>30801</v>
      </c>
    </row>
    <row r="465" spans="2:6" x14ac:dyDescent="0.2">
      <c r="B465">
        <v>3667</v>
      </c>
      <c r="C465">
        <v>53</v>
      </c>
      <c r="D465" s="97">
        <v>83891</v>
      </c>
      <c r="F465">
        <v>83891</v>
      </c>
    </row>
    <row r="466" spans="2:6" x14ac:dyDescent="0.2">
      <c r="B466">
        <v>3697</v>
      </c>
      <c r="C466">
        <v>68</v>
      </c>
      <c r="D466" s="97">
        <v>14045</v>
      </c>
      <c r="F466">
        <v>14045</v>
      </c>
    </row>
    <row r="467" spans="2:6" x14ac:dyDescent="0.2">
      <c r="B467">
        <v>9955</v>
      </c>
      <c r="C467">
        <v>68</v>
      </c>
      <c r="D467" s="97">
        <v>44155</v>
      </c>
      <c r="F467">
        <v>44155</v>
      </c>
    </row>
    <row r="468" spans="2:6" x14ac:dyDescent="0.2">
      <c r="B468">
        <v>5320</v>
      </c>
      <c r="C468">
        <v>49</v>
      </c>
      <c r="D468" s="97">
        <v>31353</v>
      </c>
      <c r="F468">
        <v>31353</v>
      </c>
    </row>
    <row r="469" spans="2:6" x14ac:dyDescent="0.2">
      <c r="B469">
        <v>6422</v>
      </c>
      <c r="C469">
        <v>68</v>
      </c>
      <c r="D469" s="97">
        <v>31353</v>
      </c>
      <c r="F469">
        <v>31353</v>
      </c>
    </row>
    <row r="470" spans="2:6" x14ac:dyDescent="0.2">
      <c r="B470">
        <v>3690</v>
      </c>
      <c r="C470">
        <v>36</v>
      </c>
      <c r="D470" s="97">
        <v>36262</v>
      </c>
      <c r="F470">
        <v>36262</v>
      </c>
    </row>
    <row r="471" spans="2:6" x14ac:dyDescent="0.2">
      <c r="B471">
        <v>2408</v>
      </c>
      <c r="C471">
        <v>46</v>
      </c>
      <c r="D471" s="97">
        <v>48150</v>
      </c>
      <c r="F471">
        <v>48150</v>
      </c>
    </row>
    <row r="472" spans="2:6" x14ac:dyDescent="0.2">
      <c r="B472">
        <v>9260</v>
      </c>
      <c r="C472">
        <v>77</v>
      </c>
      <c r="D472" s="97">
        <v>56796</v>
      </c>
      <c r="F472">
        <v>56796</v>
      </c>
    </row>
    <row r="473" spans="2:6" x14ac:dyDescent="0.2">
      <c r="B473">
        <v>9648</v>
      </c>
      <c r="C473">
        <v>55</v>
      </c>
      <c r="D473" s="97">
        <v>56796</v>
      </c>
      <c r="F473">
        <v>56796</v>
      </c>
    </row>
    <row r="474" spans="2:6" x14ac:dyDescent="0.2">
      <c r="B474">
        <v>4939</v>
      </c>
      <c r="C474">
        <v>76</v>
      </c>
      <c r="D474" s="97">
        <v>47633.19</v>
      </c>
      <c r="F474">
        <v>47633.19</v>
      </c>
    </row>
    <row r="475" spans="2:6" x14ac:dyDescent="0.2">
      <c r="B475">
        <v>8652</v>
      </c>
      <c r="C475">
        <v>76</v>
      </c>
      <c r="D475" s="97">
        <v>33444</v>
      </c>
      <c r="F475">
        <v>33444</v>
      </c>
    </row>
    <row r="476" spans="2:6" x14ac:dyDescent="0.2">
      <c r="B476">
        <v>4702</v>
      </c>
      <c r="C476">
        <v>58</v>
      </c>
      <c r="D476" s="97">
        <v>20895</v>
      </c>
      <c r="F476">
        <v>20895</v>
      </c>
    </row>
    <row r="477" spans="2:6" x14ac:dyDescent="0.2">
      <c r="B477">
        <v>2587</v>
      </c>
      <c r="C477">
        <v>50</v>
      </c>
      <c r="D477" s="97">
        <v>88097</v>
      </c>
      <c r="F477">
        <v>88097</v>
      </c>
    </row>
    <row r="478" spans="2:6" x14ac:dyDescent="0.2">
      <c r="B478">
        <v>2811</v>
      </c>
      <c r="C478">
        <v>59</v>
      </c>
      <c r="D478" s="97">
        <v>59041</v>
      </c>
      <c r="F478">
        <v>59041</v>
      </c>
    </row>
    <row r="479" spans="2:6" x14ac:dyDescent="0.2">
      <c r="B479">
        <v>9150</v>
      </c>
      <c r="C479">
        <v>59</v>
      </c>
      <c r="D479" s="97">
        <v>34242</v>
      </c>
      <c r="F479">
        <v>34242</v>
      </c>
    </row>
    <row r="480" spans="2:6" x14ac:dyDescent="0.2">
      <c r="B480">
        <v>10127</v>
      </c>
      <c r="C480">
        <v>57</v>
      </c>
      <c r="D480" s="97">
        <v>65210</v>
      </c>
      <c r="F480">
        <v>65210</v>
      </c>
    </row>
    <row r="481" spans="2:6" x14ac:dyDescent="0.2">
      <c r="B481">
        <v>5493</v>
      </c>
      <c r="C481">
        <v>46</v>
      </c>
      <c r="D481" s="97">
        <v>90765</v>
      </c>
      <c r="F481">
        <v>90765</v>
      </c>
    </row>
    <row r="482" spans="2:6" x14ac:dyDescent="0.2">
      <c r="B482">
        <v>2666</v>
      </c>
      <c r="C482">
        <v>50</v>
      </c>
      <c r="D482" s="97">
        <v>80589</v>
      </c>
      <c r="F482">
        <v>80589</v>
      </c>
    </row>
    <row r="483" spans="2:6" x14ac:dyDescent="0.2">
      <c r="B483">
        <v>10099</v>
      </c>
      <c r="C483">
        <v>38</v>
      </c>
      <c r="D483" s="97">
        <v>49572</v>
      </c>
      <c r="F483">
        <v>49572</v>
      </c>
    </row>
    <row r="484" spans="2:6" x14ac:dyDescent="0.2">
      <c r="B484">
        <v>10562</v>
      </c>
      <c r="C484">
        <v>76</v>
      </c>
      <c r="D484" s="97">
        <v>58512</v>
      </c>
      <c r="F484">
        <v>58512</v>
      </c>
    </row>
    <row r="485" spans="2:6" x14ac:dyDescent="0.2">
      <c r="B485">
        <v>7881</v>
      </c>
      <c r="C485">
        <v>76</v>
      </c>
      <c r="D485" s="97">
        <v>56337</v>
      </c>
      <c r="F485">
        <v>56337</v>
      </c>
    </row>
    <row r="486" spans="2:6" x14ac:dyDescent="0.2">
      <c r="B486">
        <v>6721</v>
      </c>
      <c r="C486">
        <v>71</v>
      </c>
      <c r="D486" s="97">
        <v>92163</v>
      </c>
      <c r="F486">
        <v>92163</v>
      </c>
    </row>
    <row r="487" spans="2:6" x14ac:dyDescent="0.2">
      <c r="B487">
        <v>5204</v>
      </c>
      <c r="C487">
        <v>51</v>
      </c>
      <c r="D487" s="97">
        <v>26751</v>
      </c>
      <c r="F487">
        <v>26751</v>
      </c>
    </row>
    <row r="488" spans="2:6" x14ac:dyDescent="0.2">
      <c r="B488">
        <v>5209</v>
      </c>
      <c r="C488">
        <v>68</v>
      </c>
      <c r="D488" s="97">
        <v>71427</v>
      </c>
      <c r="F488">
        <v>71427</v>
      </c>
    </row>
    <row r="489" spans="2:6" x14ac:dyDescent="0.2">
      <c r="B489">
        <v>10128</v>
      </c>
      <c r="C489">
        <v>64</v>
      </c>
      <c r="D489" s="97">
        <v>59892</v>
      </c>
      <c r="F489">
        <v>59892</v>
      </c>
    </row>
    <row r="490" spans="2:6" x14ac:dyDescent="0.2">
      <c r="B490">
        <v>9284</v>
      </c>
      <c r="C490">
        <v>64</v>
      </c>
      <c r="D490" s="97">
        <v>25252</v>
      </c>
      <c r="F490">
        <v>25252</v>
      </c>
    </row>
    <row r="491" spans="2:6" x14ac:dyDescent="0.2">
      <c r="B491">
        <v>8643</v>
      </c>
      <c r="C491">
        <v>51</v>
      </c>
      <c r="D491" s="97">
        <v>82584</v>
      </c>
      <c r="F491">
        <v>82584</v>
      </c>
    </row>
    <row r="492" spans="2:6" x14ac:dyDescent="0.2">
      <c r="B492">
        <v>1685</v>
      </c>
      <c r="C492">
        <v>55</v>
      </c>
      <c r="D492" s="97">
        <v>38360</v>
      </c>
      <c r="F492">
        <v>38360</v>
      </c>
    </row>
    <row r="493" spans="2:6" x14ac:dyDescent="0.2">
      <c r="B493">
        <v>2877</v>
      </c>
      <c r="C493">
        <v>48</v>
      </c>
      <c r="D493" s="97">
        <v>75283</v>
      </c>
      <c r="F493">
        <v>75283</v>
      </c>
    </row>
    <row r="494" spans="2:6" x14ac:dyDescent="0.2">
      <c r="B494">
        <v>8369</v>
      </c>
      <c r="C494">
        <v>35</v>
      </c>
      <c r="D494" s="97">
        <v>90226</v>
      </c>
      <c r="F494">
        <v>90226</v>
      </c>
    </row>
    <row r="495" spans="2:6" x14ac:dyDescent="0.2">
      <c r="B495">
        <v>6233</v>
      </c>
      <c r="C495">
        <v>46</v>
      </c>
      <c r="D495" s="97">
        <v>44989</v>
      </c>
      <c r="F495">
        <v>44989</v>
      </c>
    </row>
    <row r="496" spans="2:6" x14ac:dyDescent="0.2">
      <c r="B496">
        <v>195</v>
      </c>
      <c r="C496">
        <v>50</v>
      </c>
      <c r="D496" s="97">
        <v>44989</v>
      </c>
      <c r="F496">
        <v>44989</v>
      </c>
    </row>
    <row r="497" spans="2:6" x14ac:dyDescent="0.2">
      <c r="B497">
        <v>1501</v>
      </c>
      <c r="C497">
        <v>40</v>
      </c>
      <c r="D497" s="97">
        <v>43586</v>
      </c>
      <c r="F497">
        <v>43586</v>
      </c>
    </row>
    <row r="498" spans="2:6" x14ac:dyDescent="0.2">
      <c r="B498">
        <v>10846</v>
      </c>
      <c r="C498">
        <v>44</v>
      </c>
      <c r="D498" s="97">
        <v>84219</v>
      </c>
      <c r="F498">
        <v>84219</v>
      </c>
    </row>
    <row r="499" spans="2:6" x14ac:dyDescent="0.2">
      <c r="B499">
        <v>8341</v>
      </c>
      <c r="C499">
        <v>53</v>
      </c>
      <c r="D499" s="97">
        <v>84219</v>
      </c>
      <c r="F499">
        <v>84219</v>
      </c>
    </row>
    <row r="500" spans="2:6" x14ac:dyDescent="0.2">
      <c r="B500">
        <v>10766</v>
      </c>
      <c r="C500">
        <v>58</v>
      </c>
      <c r="D500" s="97">
        <v>75236</v>
      </c>
      <c r="F500">
        <v>75236</v>
      </c>
    </row>
    <row r="501" spans="2:6" x14ac:dyDescent="0.2">
      <c r="B501">
        <v>9971</v>
      </c>
      <c r="C501">
        <v>58</v>
      </c>
      <c r="D501" s="97">
        <v>15315</v>
      </c>
      <c r="F501">
        <v>15315</v>
      </c>
    </row>
    <row r="502" spans="2:6" x14ac:dyDescent="0.2">
      <c r="B502">
        <v>1740</v>
      </c>
      <c r="C502">
        <v>78</v>
      </c>
      <c r="D502" s="97">
        <v>15315</v>
      </c>
      <c r="F502">
        <v>15315</v>
      </c>
    </row>
    <row r="503" spans="2:6" x14ac:dyDescent="0.2">
      <c r="B503">
        <v>8737</v>
      </c>
      <c r="C503">
        <v>44</v>
      </c>
      <c r="D503" s="97">
        <v>87171</v>
      </c>
      <c r="F503">
        <v>87171</v>
      </c>
    </row>
    <row r="504" spans="2:6" x14ac:dyDescent="0.2">
      <c r="B504">
        <v>6466</v>
      </c>
      <c r="C504">
        <v>57</v>
      </c>
      <c r="D504" s="97">
        <v>26887</v>
      </c>
      <c r="F504">
        <v>26887</v>
      </c>
    </row>
    <row r="505" spans="2:6" x14ac:dyDescent="0.2">
      <c r="B505">
        <v>10430</v>
      </c>
      <c r="C505">
        <v>49</v>
      </c>
      <c r="D505" s="97">
        <v>61996</v>
      </c>
      <c r="F505">
        <v>61996</v>
      </c>
    </row>
    <row r="506" spans="2:6" x14ac:dyDescent="0.2">
      <c r="B506">
        <v>8773</v>
      </c>
      <c r="C506">
        <v>51</v>
      </c>
      <c r="D506" s="97">
        <v>77343</v>
      </c>
      <c r="F506">
        <v>77343</v>
      </c>
    </row>
    <row r="507" spans="2:6" x14ac:dyDescent="0.2">
      <c r="B507">
        <v>2371</v>
      </c>
      <c r="C507">
        <v>50</v>
      </c>
      <c r="D507" s="97">
        <v>75433</v>
      </c>
      <c r="F507">
        <v>75433</v>
      </c>
    </row>
    <row r="508" spans="2:6" x14ac:dyDescent="0.2">
      <c r="B508">
        <v>7786</v>
      </c>
      <c r="C508">
        <v>36</v>
      </c>
      <c r="D508" s="97">
        <v>30023</v>
      </c>
      <c r="F508">
        <v>30023</v>
      </c>
    </row>
    <row r="509" spans="2:6" x14ac:dyDescent="0.2">
      <c r="B509">
        <v>4088</v>
      </c>
      <c r="C509">
        <v>60</v>
      </c>
      <c r="D509" s="97">
        <v>33228</v>
      </c>
      <c r="F509">
        <v>33228</v>
      </c>
    </row>
    <row r="510" spans="2:6" x14ac:dyDescent="0.2">
      <c r="B510">
        <v>4971</v>
      </c>
      <c r="C510">
        <v>60</v>
      </c>
      <c r="D510" s="97">
        <v>22574</v>
      </c>
      <c r="F510">
        <v>22574</v>
      </c>
    </row>
    <row r="511" spans="2:6" x14ac:dyDescent="0.2">
      <c r="B511">
        <v>10560</v>
      </c>
      <c r="C511">
        <v>42</v>
      </c>
      <c r="D511" s="97">
        <v>22574</v>
      </c>
      <c r="F511">
        <v>22574</v>
      </c>
    </row>
    <row r="512" spans="2:6" x14ac:dyDescent="0.2">
      <c r="B512">
        <v>6892</v>
      </c>
      <c r="C512">
        <v>54</v>
      </c>
      <c r="D512" s="97">
        <v>55267</v>
      </c>
      <c r="F512">
        <v>55267</v>
      </c>
    </row>
    <row r="513" spans="2:6" x14ac:dyDescent="0.2">
      <c r="B513">
        <v>1818</v>
      </c>
      <c r="C513">
        <v>51</v>
      </c>
      <c r="D513" s="97">
        <v>50437</v>
      </c>
      <c r="F513">
        <v>50437</v>
      </c>
    </row>
    <row r="514" spans="2:6" x14ac:dyDescent="0.2">
      <c r="B514">
        <v>9485</v>
      </c>
      <c r="C514">
        <v>36</v>
      </c>
      <c r="D514" s="97">
        <v>56145.313929313932</v>
      </c>
      <c r="F514">
        <v>56145.313929313932</v>
      </c>
    </row>
    <row r="515" spans="2:6" x14ac:dyDescent="0.2">
      <c r="B515">
        <v>6646</v>
      </c>
      <c r="C515">
        <v>38</v>
      </c>
      <c r="D515" s="97">
        <v>42693</v>
      </c>
      <c r="F515">
        <v>42693</v>
      </c>
    </row>
    <row r="516" spans="2:6" x14ac:dyDescent="0.2">
      <c r="B516">
        <v>4248</v>
      </c>
      <c r="C516">
        <v>62</v>
      </c>
      <c r="D516" s="97">
        <v>62694</v>
      </c>
      <c r="F516">
        <v>62694</v>
      </c>
    </row>
    <row r="517" spans="2:6" x14ac:dyDescent="0.2">
      <c r="B517">
        <v>7451</v>
      </c>
      <c r="C517">
        <v>62</v>
      </c>
      <c r="D517" s="97">
        <v>65031</v>
      </c>
      <c r="F517">
        <v>65031</v>
      </c>
    </row>
    <row r="518" spans="2:6" x14ac:dyDescent="0.2">
      <c r="B518">
        <v>7861</v>
      </c>
      <c r="C518">
        <v>70</v>
      </c>
      <c r="D518" s="97">
        <v>59462</v>
      </c>
      <c r="F518">
        <v>59462</v>
      </c>
    </row>
    <row r="519" spans="2:6" x14ac:dyDescent="0.2">
      <c r="B519">
        <v>5232</v>
      </c>
      <c r="C519">
        <v>57</v>
      </c>
      <c r="D519" s="97">
        <v>25965</v>
      </c>
      <c r="F519">
        <v>25965</v>
      </c>
    </row>
    <row r="520" spans="2:6" x14ac:dyDescent="0.2">
      <c r="B520">
        <v>3011</v>
      </c>
      <c r="C520">
        <v>57</v>
      </c>
      <c r="D520" s="97">
        <v>22979</v>
      </c>
      <c r="F520">
        <v>22979</v>
      </c>
    </row>
    <row r="521" spans="2:6" x14ac:dyDescent="0.2">
      <c r="B521">
        <v>5758</v>
      </c>
      <c r="C521">
        <v>40</v>
      </c>
      <c r="D521" s="97">
        <v>44322</v>
      </c>
      <c r="F521">
        <v>44322</v>
      </c>
    </row>
    <row r="522" spans="2:6" x14ac:dyDescent="0.2">
      <c r="B522">
        <v>2173</v>
      </c>
      <c r="C522">
        <v>70</v>
      </c>
      <c r="D522" s="97">
        <v>30096</v>
      </c>
      <c r="F522">
        <v>30096</v>
      </c>
    </row>
    <row r="523" spans="2:6" x14ac:dyDescent="0.2">
      <c r="B523">
        <v>10711</v>
      </c>
      <c r="C523">
        <v>77</v>
      </c>
      <c r="D523" s="97">
        <v>30096</v>
      </c>
      <c r="F523">
        <v>30096</v>
      </c>
    </row>
    <row r="524" spans="2:6" x14ac:dyDescent="0.2">
      <c r="B524">
        <v>2782</v>
      </c>
      <c r="C524">
        <v>61</v>
      </c>
      <c r="D524" s="97">
        <v>43057</v>
      </c>
      <c r="F524">
        <v>43057</v>
      </c>
    </row>
    <row r="525" spans="2:6" x14ac:dyDescent="0.2">
      <c r="B525">
        <v>9432</v>
      </c>
      <c r="C525">
        <v>45</v>
      </c>
      <c r="D525" s="97">
        <v>47808</v>
      </c>
      <c r="F525">
        <v>47808</v>
      </c>
    </row>
    <row r="526" spans="2:6" x14ac:dyDescent="0.2">
      <c r="B526">
        <v>5872</v>
      </c>
      <c r="C526">
        <v>71</v>
      </c>
      <c r="D526" s="97">
        <v>77520</v>
      </c>
      <c r="F526">
        <v>77520</v>
      </c>
    </row>
    <row r="527" spans="2:6" x14ac:dyDescent="0.2">
      <c r="B527">
        <v>11187</v>
      </c>
      <c r="C527">
        <v>44</v>
      </c>
      <c r="D527" s="97">
        <v>40211</v>
      </c>
      <c r="F527">
        <v>40211</v>
      </c>
    </row>
    <row r="528" spans="2:6" x14ac:dyDescent="0.2">
      <c r="B528">
        <v>2428</v>
      </c>
      <c r="C528">
        <v>52</v>
      </c>
      <c r="D528" s="97">
        <v>79908</v>
      </c>
      <c r="F528">
        <v>79908</v>
      </c>
    </row>
    <row r="529" spans="2:6" x14ac:dyDescent="0.2">
      <c r="B529">
        <v>1726</v>
      </c>
      <c r="C529">
        <v>52</v>
      </c>
      <c r="D529" s="97">
        <v>38179</v>
      </c>
      <c r="F529">
        <v>38179</v>
      </c>
    </row>
    <row r="530" spans="2:6" x14ac:dyDescent="0.2">
      <c r="B530">
        <v>1802</v>
      </c>
      <c r="C530">
        <v>51</v>
      </c>
      <c r="D530" s="97">
        <v>39922</v>
      </c>
      <c r="F530">
        <v>39922</v>
      </c>
    </row>
    <row r="531" spans="2:6" x14ac:dyDescent="0.2">
      <c r="B531">
        <v>1162</v>
      </c>
      <c r="C531">
        <v>35</v>
      </c>
      <c r="D531" s="97">
        <v>39922</v>
      </c>
      <c r="F531">
        <v>39922</v>
      </c>
    </row>
    <row r="532" spans="2:6" x14ac:dyDescent="0.2">
      <c r="B532">
        <v>10643</v>
      </c>
      <c r="C532">
        <v>35</v>
      </c>
      <c r="D532" s="97">
        <v>39922</v>
      </c>
      <c r="F532">
        <v>39922</v>
      </c>
    </row>
    <row r="533" spans="2:6" x14ac:dyDescent="0.2">
      <c r="B533">
        <v>11112</v>
      </c>
      <c r="C533">
        <v>56</v>
      </c>
      <c r="D533" s="97">
        <v>83512</v>
      </c>
      <c r="F533">
        <v>83512</v>
      </c>
    </row>
    <row r="534" spans="2:6" x14ac:dyDescent="0.2">
      <c r="B534">
        <v>2114</v>
      </c>
      <c r="C534">
        <v>76</v>
      </c>
      <c r="D534" s="97">
        <v>31686</v>
      </c>
      <c r="F534">
        <v>31686</v>
      </c>
    </row>
    <row r="535" spans="2:6" x14ac:dyDescent="0.2">
      <c r="B535">
        <v>4261</v>
      </c>
      <c r="C535">
        <v>76</v>
      </c>
      <c r="D535" s="97">
        <v>37717</v>
      </c>
      <c r="F535">
        <v>37717</v>
      </c>
    </row>
    <row r="536" spans="2:6" x14ac:dyDescent="0.2">
      <c r="B536">
        <v>2457</v>
      </c>
      <c r="C536">
        <v>47</v>
      </c>
      <c r="D536" s="97">
        <v>37717</v>
      </c>
      <c r="F536">
        <v>37717</v>
      </c>
    </row>
    <row r="537" spans="2:6" x14ac:dyDescent="0.2">
      <c r="B537">
        <v>2495</v>
      </c>
      <c r="C537">
        <v>48</v>
      </c>
      <c r="D537" s="97">
        <v>53312</v>
      </c>
      <c r="F537">
        <v>53312</v>
      </c>
    </row>
    <row r="538" spans="2:6" x14ac:dyDescent="0.2">
      <c r="B538">
        <v>6983</v>
      </c>
      <c r="C538">
        <v>72</v>
      </c>
      <c r="D538" s="97">
        <v>50150</v>
      </c>
      <c r="F538">
        <v>50150</v>
      </c>
    </row>
    <row r="539" spans="2:6" x14ac:dyDescent="0.2">
      <c r="B539">
        <v>3436</v>
      </c>
      <c r="C539">
        <v>53</v>
      </c>
      <c r="D539" s="97">
        <v>50150</v>
      </c>
      <c r="F539">
        <v>50150</v>
      </c>
    </row>
    <row r="540" spans="2:6" x14ac:dyDescent="0.2">
      <c r="B540">
        <v>7505</v>
      </c>
      <c r="C540">
        <v>65</v>
      </c>
      <c r="D540" s="97">
        <v>33454</v>
      </c>
      <c r="F540">
        <v>33454</v>
      </c>
    </row>
    <row r="541" spans="2:6" x14ac:dyDescent="0.2">
      <c r="B541">
        <v>4286</v>
      </c>
      <c r="C541">
        <v>52</v>
      </c>
      <c r="D541" s="97">
        <v>52914</v>
      </c>
      <c r="F541">
        <v>52914</v>
      </c>
    </row>
    <row r="542" spans="2:6" x14ac:dyDescent="0.2">
      <c r="B542">
        <v>7224</v>
      </c>
      <c r="C542">
        <v>45</v>
      </c>
      <c r="D542" s="97">
        <v>24884</v>
      </c>
      <c r="F542">
        <v>24884</v>
      </c>
    </row>
    <row r="543" spans="2:6" x14ac:dyDescent="0.2">
      <c r="B543">
        <v>6215</v>
      </c>
      <c r="C543">
        <v>45</v>
      </c>
      <c r="D543" s="97">
        <v>51651</v>
      </c>
      <c r="F543">
        <v>51651</v>
      </c>
    </row>
    <row r="544" spans="2:6" x14ac:dyDescent="0.2">
      <c r="B544">
        <v>968</v>
      </c>
      <c r="C544">
        <v>54</v>
      </c>
      <c r="D544" s="97">
        <v>82497</v>
      </c>
      <c r="F544">
        <v>82497</v>
      </c>
    </row>
    <row r="545" spans="2:6" x14ac:dyDescent="0.2">
      <c r="B545">
        <v>4096</v>
      </c>
      <c r="C545">
        <v>54</v>
      </c>
      <c r="D545" s="97">
        <v>32632</v>
      </c>
      <c r="F545">
        <v>32632</v>
      </c>
    </row>
    <row r="546" spans="2:6" x14ac:dyDescent="0.2">
      <c r="B546">
        <v>3153</v>
      </c>
      <c r="C546">
        <v>65</v>
      </c>
      <c r="D546" s="97">
        <v>33562</v>
      </c>
      <c r="F546">
        <v>33562</v>
      </c>
    </row>
    <row r="547" spans="2:6" x14ac:dyDescent="0.2">
      <c r="B547">
        <v>6504</v>
      </c>
      <c r="C547">
        <v>47</v>
      </c>
      <c r="D547" s="97">
        <v>27159</v>
      </c>
      <c r="F547">
        <v>27159</v>
      </c>
    </row>
    <row r="548" spans="2:6" x14ac:dyDescent="0.2">
      <c r="B548">
        <v>5329</v>
      </c>
      <c r="C548">
        <v>73</v>
      </c>
      <c r="D548" s="97">
        <v>76800</v>
      </c>
      <c r="F548">
        <v>76800</v>
      </c>
    </row>
    <row r="549" spans="2:6" x14ac:dyDescent="0.2">
      <c r="B549">
        <v>1175</v>
      </c>
      <c r="C549">
        <v>39</v>
      </c>
      <c r="D549" s="97">
        <v>75794</v>
      </c>
      <c r="F549">
        <v>75794</v>
      </c>
    </row>
    <row r="550" spans="2:6" x14ac:dyDescent="0.2">
      <c r="B550">
        <v>1377</v>
      </c>
      <c r="C550">
        <v>68</v>
      </c>
      <c r="D550" s="97">
        <v>30833</v>
      </c>
      <c r="F550">
        <v>30833</v>
      </c>
    </row>
    <row r="551" spans="2:6" x14ac:dyDescent="0.2">
      <c r="B551">
        <v>4607</v>
      </c>
      <c r="C551">
        <v>63</v>
      </c>
      <c r="D551" s="97">
        <v>57036</v>
      </c>
      <c r="F551">
        <v>57036</v>
      </c>
    </row>
    <row r="552" spans="2:6" x14ac:dyDescent="0.2">
      <c r="B552">
        <v>4944</v>
      </c>
      <c r="C552">
        <v>63</v>
      </c>
      <c r="D552" s="97">
        <v>36026</v>
      </c>
      <c r="F552">
        <v>36026</v>
      </c>
    </row>
    <row r="553" spans="2:6" x14ac:dyDescent="0.2">
      <c r="B553">
        <v>9483</v>
      </c>
      <c r="C553">
        <v>63</v>
      </c>
      <c r="D553" s="97">
        <v>35788</v>
      </c>
      <c r="F553">
        <v>35788</v>
      </c>
    </row>
    <row r="554" spans="2:6" x14ac:dyDescent="0.2">
      <c r="B554">
        <v>1378</v>
      </c>
      <c r="C554">
        <v>50</v>
      </c>
      <c r="D554" s="97">
        <v>42243</v>
      </c>
      <c r="F554">
        <v>42243</v>
      </c>
    </row>
    <row r="555" spans="2:6" x14ac:dyDescent="0.2">
      <c r="B555">
        <v>5991</v>
      </c>
      <c r="C555">
        <v>73</v>
      </c>
      <c r="D555" s="97">
        <v>25804</v>
      </c>
      <c r="F555">
        <v>25804</v>
      </c>
    </row>
    <row r="556" spans="2:6" x14ac:dyDescent="0.2">
      <c r="B556">
        <v>2807</v>
      </c>
      <c r="C556">
        <v>53</v>
      </c>
      <c r="D556" s="97">
        <v>72117</v>
      </c>
      <c r="F556">
        <v>72117</v>
      </c>
    </row>
    <row r="557" spans="2:6" x14ac:dyDescent="0.2">
      <c r="B557">
        <v>1052</v>
      </c>
      <c r="C557">
        <v>53</v>
      </c>
      <c r="D557" s="97">
        <v>61286</v>
      </c>
      <c r="F557">
        <v>61286</v>
      </c>
    </row>
    <row r="558" spans="2:6" x14ac:dyDescent="0.2">
      <c r="B558">
        <v>9760</v>
      </c>
      <c r="C558">
        <v>59</v>
      </c>
      <c r="D558" s="97">
        <v>61286</v>
      </c>
      <c r="F558">
        <v>61286</v>
      </c>
    </row>
    <row r="559" spans="2:6" x14ac:dyDescent="0.2">
      <c r="B559">
        <v>7101</v>
      </c>
      <c r="C559">
        <v>59</v>
      </c>
      <c r="D559" s="97">
        <v>75251</v>
      </c>
      <c r="F559">
        <v>75251</v>
      </c>
    </row>
    <row r="560" spans="2:6" x14ac:dyDescent="0.2">
      <c r="B560">
        <v>9909</v>
      </c>
      <c r="C560">
        <v>26</v>
      </c>
      <c r="D560" s="97">
        <v>87195</v>
      </c>
      <c r="F560">
        <v>87195</v>
      </c>
    </row>
    <row r="561" spans="2:6" x14ac:dyDescent="0.2">
      <c r="B561">
        <v>5907</v>
      </c>
      <c r="C561">
        <v>70</v>
      </c>
      <c r="D561" s="97">
        <v>94642</v>
      </c>
      <c r="F561">
        <v>94642</v>
      </c>
    </row>
    <row r="562" spans="2:6" x14ac:dyDescent="0.2">
      <c r="B562">
        <v>793</v>
      </c>
      <c r="C562">
        <v>49</v>
      </c>
      <c r="D562" s="97">
        <v>92955</v>
      </c>
      <c r="F562">
        <v>92955</v>
      </c>
    </row>
    <row r="563" spans="2:6" x14ac:dyDescent="0.2">
      <c r="B563">
        <v>8832</v>
      </c>
      <c r="C563">
        <v>46</v>
      </c>
      <c r="D563" s="97">
        <v>25545</v>
      </c>
      <c r="F563">
        <v>25545</v>
      </c>
    </row>
    <row r="564" spans="2:6" x14ac:dyDescent="0.2">
      <c r="B564">
        <v>2535</v>
      </c>
      <c r="C564">
        <v>44</v>
      </c>
      <c r="D564" s="97">
        <v>25224</v>
      </c>
      <c r="F564">
        <v>25224</v>
      </c>
    </row>
    <row r="565" spans="2:6" x14ac:dyDescent="0.2">
      <c r="B565">
        <v>1523</v>
      </c>
      <c r="C565">
        <v>49</v>
      </c>
      <c r="D565" s="97">
        <v>46149</v>
      </c>
      <c r="F565">
        <v>46149</v>
      </c>
    </row>
    <row r="566" spans="2:6" x14ac:dyDescent="0.2">
      <c r="B566">
        <v>1839</v>
      </c>
      <c r="C566">
        <v>48</v>
      </c>
      <c r="D566" s="97">
        <v>35701</v>
      </c>
      <c r="F566">
        <v>35701</v>
      </c>
    </row>
    <row r="567" spans="2:6" x14ac:dyDescent="0.2">
      <c r="B567">
        <v>9972</v>
      </c>
      <c r="C567">
        <v>67</v>
      </c>
      <c r="D567" s="97">
        <v>22518</v>
      </c>
      <c r="F567">
        <v>22518</v>
      </c>
    </row>
    <row r="568" spans="2:6" x14ac:dyDescent="0.2">
      <c r="B568">
        <v>2945</v>
      </c>
      <c r="C568">
        <v>67</v>
      </c>
      <c r="D568" s="97">
        <v>59809</v>
      </c>
      <c r="F568">
        <v>59809</v>
      </c>
    </row>
    <row r="569" spans="2:6" x14ac:dyDescent="0.2">
      <c r="B569">
        <v>9291</v>
      </c>
      <c r="C569">
        <v>63</v>
      </c>
      <c r="D569" s="97">
        <v>67353</v>
      </c>
      <c r="F569">
        <v>67353</v>
      </c>
    </row>
    <row r="570" spans="2:6" x14ac:dyDescent="0.2">
      <c r="B570">
        <v>2829</v>
      </c>
      <c r="C570">
        <v>67</v>
      </c>
      <c r="D570" s="97">
        <v>17003</v>
      </c>
      <c r="F570">
        <v>17003</v>
      </c>
    </row>
    <row r="571" spans="2:6" x14ac:dyDescent="0.2">
      <c r="B571">
        <v>8594</v>
      </c>
      <c r="C571">
        <v>64</v>
      </c>
      <c r="D571" s="97">
        <v>51267</v>
      </c>
      <c r="F571">
        <v>51267</v>
      </c>
    </row>
    <row r="572" spans="2:6" x14ac:dyDescent="0.2">
      <c r="B572">
        <v>1592</v>
      </c>
      <c r="C572">
        <v>52</v>
      </c>
      <c r="D572" s="97">
        <v>51373</v>
      </c>
      <c r="F572">
        <v>51373</v>
      </c>
    </row>
    <row r="573" spans="2:6" x14ac:dyDescent="0.2">
      <c r="B573">
        <v>4310</v>
      </c>
      <c r="C573">
        <v>78</v>
      </c>
      <c r="D573" s="97">
        <v>54432</v>
      </c>
      <c r="F573">
        <v>54432</v>
      </c>
    </row>
    <row r="574" spans="2:6" x14ac:dyDescent="0.2">
      <c r="B574">
        <v>6950</v>
      </c>
      <c r="C574">
        <v>64</v>
      </c>
      <c r="D574" s="97">
        <v>17487</v>
      </c>
      <c r="F574">
        <v>17487</v>
      </c>
    </row>
    <row r="575" spans="2:6" x14ac:dyDescent="0.2">
      <c r="B575">
        <v>8492</v>
      </c>
      <c r="C575">
        <v>44</v>
      </c>
      <c r="D575" s="97">
        <v>61074</v>
      </c>
      <c r="F575">
        <v>61074</v>
      </c>
    </row>
    <row r="576" spans="2:6" x14ac:dyDescent="0.2">
      <c r="B576">
        <v>5684</v>
      </c>
      <c r="C576">
        <v>51</v>
      </c>
      <c r="D576" s="97">
        <v>58116</v>
      </c>
      <c r="F576">
        <v>58116</v>
      </c>
    </row>
    <row r="577" spans="2:6" x14ac:dyDescent="0.2">
      <c r="B577">
        <v>5909</v>
      </c>
      <c r="C577">
        <v>58</v>
      </c>
      <c r="D577" s="97">
        <v>77353</v>
      </c>
      <c r="F577">
        <v>77353</v>
      </c>
    </row>
    <row r="578" spans="2:6" x14ac:dyDescent="0.2">
      <c r="B578">
        <v>9855</v>
      </c>
      <c r="C578">
        <v>70</v>
      </c>
      <c r="D578" s="97">
        <v>70053</v>
      </c>
      <c r="F578">
        <v>70053</v>
      </c>
    </row>
    <row r="579" spans="2:6" x14ac:dyDescent="0.2">
      <c r="B579">
        <v>975</v>
      </c>
      <c r="C579">
        <v>66</v>
      </c>
      <c r="D579" s="97">
        <v>51148</v>
      </c>
      <c r="F579">
        <v>51148</v>
      </c>
    </row>
    <row r="580" spans="2:6" x14ac:dyDescent="0.2">
      <c r="B580">
        <v>8754</v>
      </c>
      <c r="C580">
        <v>48</v>
      </c>
      <c r="D580" s="97">
        <v>32644</v>
      </c>
      <c r="F580">
        <v>32644</v>
      </c>
    </row>
    <row r="581" spans="2:6" x14ac:dyDescent="0.2">
      <c r="B581">
        <v>1456</v>
      </c>
      <c r="C581">
        <v>43</v>
      </c>
      <c r="D581" s="97">
        <v>33581</v>
      </c>
      <c r="F581">
        <v>33581</v>
      </c>
    </row>
    <row r="582" spans="2:6" x14ac:dyDescent="0.2">
      <c r="B582">
        <v>2849</v>
      </c>
      <c r="C582">
        <v>43</v>
      </c>
      <c r="D582" s="97">
        <v>12393</v>
      </c>
      <c r="F582">
        <v>12393</v>
      </c>
    </row>
    <row r="583" spans="2:6" x14ac:dyDescent="0.2">
      <c r="B583">
        <v>9984</v>
      </c>
      <c r="C583">
        <v>41</v>
      </c>
      <c r="D583" s="97">
        <v>82347</v>
      </c>
      <c r="F583">
        <v>82347</v>
      </c>
    </row>
    <row r="584" spans="2:6" x14ac:dyDescent="0.2">
      <c r="B584">
        <v>5527</v>
      </c>
      <c r="C584">
        <v>35</v>
      </c>
      <c r="D584" s="97">
        <v>82347</v>
      </c>
      <c r="F584">
        <v>82347</v>
      </c>
    </row>
    <row r="585" spans="2:6" x14ac:dyDescent="0.2">
      <c r="B585">
        <v>5628</v>
      </c>
      <c r="C585">
        <v>40</v>
      </c>
      <c r="D585" s="97">
        <v>22554</v>
      </c>
      <c r="F585">
        <v>22554</v>
      </c>
    </row>
    <row r="586" spans="2:6" x14ac:dyDescent="0.2">
      <c r="B586">
        <v>7627</v>
      </c>
      <c r="C586">
        <v>47</v>
      </c>
      <c r="D586" s="97">
        <v>17323</v>
      </c>
      <c r="F586">
        <v>17323</v>
      </c>
    </row>
    <row r="587" spans="2:6" x14ac:dyDescent="0.2">
      <c r="B587">
        <v>1351</v>
      </c>
      <c r="C587">
        <v>66</v>
      </c>
      <c r="D587" s="97">
        <v>61482</v>
      </c>
      <c r="F587">
        <v>61482</v>
      </c>
    </row>
    <row r="588" spans="2:6" x14ac:dyDescent="0.2">
      <c r="B588">
        <v>10395</v>
      </c>
      <c r="C588">
        <v>36</v>
      </c>
      <c r="D588" s="97">
        <v>19329</v>
      </c>
      <c r="F588">
        <v>19329</v>
      </c>
    </row>
    <row r="589" spans="2:6" x14ac:dyDescent="0.2">
      <c r="B589">
        <v>6961</v>
      </c>
      <c r="C589">
        <v>48</v>
      </c>
      <c r="D589" s="97">
        <v>34109</v>
      </c>
      <c r="F589">
        <v>34109</v>
      </c>
    </row>
    <row r="590" spans="2:6" x14ac:dyDescent="0.2">
      <c r="B590">
        <v>10196</v>
      </c>
      <c r="C590">
        <v>44</v>
      </c>
      <c r="D590" s="97">
        <v>23477</v>
      </c>
      <c r="F590">
        <v>23477</v>
      </c>
    </row>
    <row r="591" spans="2:6" x14ac:dyDescent="0.2">
      <c r="B591">
        <v>6182</v>
      </c>
      <c r="C591">
        <v>38</v>
      </c>
      <c r="D591" s="97">
        <v>26224</v>
      </c>
      <c r="F591">
        <v>26224</v>
      </c>
    </row>
    <row r="592" spans="2:6" x14ac:dyDescent="0.2">
      <c r="B592">
        <v>10432</v>
      </c>
      <c r="C592">
        <v>48</v>
      </c>
      <c r="D592" s="97">
        <v>72550</v>
      </c>
      <c r="F592">
        <v>72550</v>
      </c>
    </row>
    <row r="593" spans="2:6" x14ac:dyDescent="0.2">
      <c r="B593">
        <v>1542</v>
      </c>
      <c r="C593">
        <v>47</v>
      </c>
      <c r="D593" s="97">
        <v>44511</v>
      </c>
      <c r="F593">
        <v>44511</v>
      </c>
    </row>
    <row r="594" spans="2:6" x14ac:dyDescent="0.2">
      <c r="B594">
        <v>4220</v>
      </c>
      <c r="C594">
        <v>52</v>
      </c>
      <c r="D594" s="97">
        <v>62972</v>
      </c>
      <c r="F594">
        <v>62972</v>
      </c>
    </row>
    <row r="595" spans="2:6" x14ac:dyDescent="0.2">
      <c r="B595">
        <v>4141</v>
      </c>
      <c r="C595">
        <v>57</v>
      </c>
      <c r="D595" s="97">
        <v>62972</v>
      </c>
      <c r="F595">
        <v>62972</v>
      </c>
    </row>
    <row r="596" spans="2:6" x14ac:dyDescent="0.2">
      <c r="B596">
        <v>1940</v>
      </c>
      <c r="C596">
        <v>36</v>
      </c>
      <c r="D596" s="97">
        <v>36663</v>
      </c>
      <c r="F596">
        <v>36663</v>
      </c>
    </row>
    <row r="597" spans="2:6" x14ac:dyDescent="0.2">
      <c r="B597">
        <v>1506</v>
      </c>
      <c r="C597">
        <v>47</v>
      </c>
      <c r="D597" s="97">
        <v>53204</v>
      </c>
      <c r="F597">
        <v>53204</v>
      </c>
    </row>
    <row r="598" spans="2:6" x14ac:dyDescent="0.2">
      <c r="B598">
        <v>6347</v>
      </c>
      <c r="C598">
        <v>43</v>
      </c>
      <c r="D598" s="97">
        <v>21059</v>
      </c>
      <c r="F598">
        <v>21059</v>
      </c>
    </row>
    <row r="599" spans="2:6" x14ac:dyDescent="0.2">
      <c r="B599">
        <v>1361</v>
      </c>
      <c r="C599">
        <v>48</v>
      </c>
      <c r="D599" s="97">
        <v>67087</v>
      </c>
      <c r="F599">
        <v>67087</v>
      </c>
    </row>
    <row r="600" spans="2:6" x14ac:dyDescent="0.2">
      <c r="B600">
        <v>9422</v>
      </c>
      <c r="C600">
        <v>33</v>
      </c>
      <c r="D600" s="97">
        <v>42192</v>
      </c>
      <c r="F600">
        <v>42192</v>
      </c>
    </row>
    <row r="601" spans="2:6" x14ac:dyDescent="0.2">
      <c r="B601">
        <v>1081</v>
      </c>
      <c r="C601">
        <v>65</v>
      </c>
      <c r="D601" s="97">
        <v>31454</v>
      </c>
      <c r="F601">
        <v>31454</v>
      </c>
    </row>
    <row r="602" spans="2:6" x14ac:dyDescent="0.2">
      <c r="B602">
        <v>7458</v>
      </c>
      <c r="C602">
        <v>66</v>
      </c>
      <c r="D602" s="97">
        <v>80134</v>
      </c>
      <c r="F602">
        <v>80134</v>
      </c>
    </row>
    <row r="603" spans="2:6" x14ac:dyDescent="0.2">
      <c r="B603">
        <v>1012</v>
      </c>
      <c r="C603">
        <v>70</v>
      </c>
      <c r="D603" s="97">
        <v>80134</v>
      </c>
      <c r="F603">
        <v>80134</v>
      </c>
    </row>
    <row r="604" spans="2:6" x14ac:dyDescent="0.2">
      <c r="B604">
        <v>5453</v>
      </c>
      <c r="C604">
        <v>66</v>
      </c>
      <c r="D604" s="97">
        <v>14188</v>
      </c>
      <c r="F604">
        <v>14188</v>
      </c>
    </row>
    <row r="605" spans="2:6" x14ac:dyDescent="0.2">
      <c r="B605">
        <v>6818</v>
      </c>
      <c r="C605">
        <v>48</v>
      </c>
      <c r="D605" s="97">
        <v>18169</v>
      </c>
      <c r="F605">
        <v>18169</v>
      </c>
    </row>
    <row r="606" spans="2:6" x14ac:dyDescent="0.2">
      <c r="B606">
        <v>7807</v>
      </c>
      <c r="C606">
        <v>48</v>
      </c>
      <c r="D606" s="97">
        <v>62503</v>
      </c>
      <c r="F606">
        <v>62503</v>
      </c>
    </row>
    <row r="607" spans="2:6" x14ac:dyDescent="0.2">
      <c r="B607">
        <v>7532</v>
      </c>
      <c r="C607">
        <v>42</v>
      </c>
      <c r="D607" s="97">
        <v>46734</v>
      </c>
      <c r="F607">
        <v>46734</v>
      </c>
    </row>
    <row r="608" spans="2:6" x14ac:dyDescent="0.2">
      <c r="B608">
        <v>8346</v>
      </c>
      <c r="C608">
        <v>48</v>
      </c>
      <c r="D608" s="97">
        <v>52869</v>
      </c>
      <c r="F608">
        <v>52869</v>
      </c>
    </row>
    <row r="609" spans="2:6" x14ac:dyDescent="0.2">
      <c r="B609">
        <v>5564</v>
      </c>
      <c r="C609">
        <v>53</v>
      </c>
      <c r="D609" s="97">
        <v>57045</v>
      </c>
      <c r="F609">
        <v>57045</v>
      </c>
    </row>
    <row r="610" spans="2:6" x14ac:dyDescent="0.2">
      <c r="B610">
        <v>3267</v>
      </c>
      <c r="C610">
        <v>59</v>
      </c>
      <c r="D610" s="97">
        <v>27803</v>
      </c>
      <c r="F610">
        <v>27803</v>
      </c>
    </row>
    <row r="611" spans="2:6" x14ac:dyDescent="0.2">
      <c r="B611">
        <v>3091</v>
      </c>
      <c r="C611">
        <v>41</v>
      </c>
      <c r="D611" s="97">
        <v>69283</v>
      </c>
      <c r="F611">
        <v>69283</v>
      </c>
    </row>
    <row r="612" spans="2:6" x14ac:dyDescent="0.2">
      <c r="B612">
        <v>762</v>
      </c>
      <c r="C612">
        <v>41</v>
      </c>
      <c r="D612" s="97">
        <v>70924</v>
      </c>
      <c r="F612">
        <v>70924</v>
      </c>
    </row>
    <row r="613" spans="2:6" x14ac:dyDescent="0.2">
      <c r="B613">
        <v>8029</v>
      </c>
      <c r="C613">
        <v>34</v>
      </c>
      <c r="D613" s="97">
        <v>70924</v>
      </c>
      <c r="F613">
        <v>70924</v>
      </c>
    </row>
    <row r="614" spans="2:6" x14ac:dyDescent="0.2">
      <c r="B614">
        <v>4376</v>
      </c>
      <c r="C614">
        <v>62</v>
      </c>
      <c r="D614" s="97">
        <v>27161</v>
      </c>
      <c r="F614">
        <v>27161</v>
      </c>
    </row>
    <row r="615" spans="2:6" x14ac:dyDescent="0.2">
      <c r="B615">
        <v>10981</v>
      </c>
      <c r="C615">
        <v>34</v>
      </c>
      <c r="D615" s="97">
        <v>18978</v>
      </c>
      <c r="F615">
        <v>18978</v>
      </c>
    </row>
    <row r="616" spans="2:6" x14ac:dyDescent="0.2">
      <c r="B616">
        <v>486</v>
      </c>
      <c r="C616">
        <v>34</v>
      </c>
      <c r="D616" s="97">
        <v>41124</v>
      </c>
      <c r="F616">
        <v>41124</v>
      </c>
    </row>
    <row r="617" spans="2:6" x14ac:dyDescent="0.2">
      <c r="B617">
        <v>1158</v>
      </c>
      <c r="C617">
        <v>56</v>
      </c>
      <c r="D617" s="97">
        <v>53378</v>
      </c>
      <c r="F617">
        <v>53378</v>
      </c>
    </row>
    <row r="618" spans="2:6" x14ac:dyDescent="0.2">
      <c r="B618">
        <v>9119</v>
      </c>
      <c r="C618">
        <v>72</v>
      </c>
      <c r="D618" s="97">
        <v>37040</v>
      </c>
      <c r="F618">
        <v>37040</v>
      </c>
    </row>
    <row r="619" spans="2:6" x14ac:dyDescent="0.2">
      <c r="B619">
        <v>6694</v>
      </c>
      <c r="C619">
        <v>58</v>
      </c>
      <c r="D619" s="97">
        <v>78710</v>
      </c>
      <c r="F619">
        <v>78710</v>
      </c>
    </row>
    <row r="620" spans="2:6" x14ac:dyDescent="0.2">
      <c r="B620">
        <v>10573</v>
      </c>
      <c r="C620">
        <v>69</v>
      </c>
      <c r="D620" s="97">
        <v>92910</v>
      </c>
      <c r="F620">
        <v>92910</v>
      </c>
    </row>
    <row r="621" spans="2:6" x14ac:dyDescent="0.2">
      <c r="B621">
        <v>10140</v>
      </c>
      <c r="C621">
        <v>39</v>
      </c>
      <c r="D621" s="97">
        <v>51412</v>
      </c>
      <c r="F621">
        <v>51412</v>
      </c>
    </row>
    <row r="622" spans="2:6" x14ac:dyDescent="0.2">
      <c r="B622">
        <v>2286</v>
      </c>
      <c r="C622">
        <v>60</v>
      </c>
      <c r="D622" s="97">
        <v>27889</v>
      </c>
      <c r="F622">
        <v>27889</v>
      </c>
    </row>
    <row r="623" spans="2:6" x14ac:dyDescent="0.2">
      <c r="B623">
        <v>8420</v>
      </c>
      <c r="C623">
        <v>52</v>
      </c>
      <c r="D623" s="97">
        <v>52720.37365591398</v>
      </c>
      <c r="F623">
        <v>52720.37365591398</v>
      </c>
    </row>
    <row r="624" spans="2:6" x14ac:dyDescent="0.2">
      <c r="B624">
        <v>10065</v>
      </c>
      <c r="C624">
        <v>52</v>
      </c>
      <c r="D624" s="97">
        <v>42387</v>
      </c>
      <c r="F624">
        <v>42387</v>
      </c>
    </row>
    <row r="625" spans="2:6" x14ac:dyDescent="0.2">
      <c r="B625">
        <v>1029</v>
      </c>
      <c r="C625">
        <v>52</v>
      </c>
      <c r="D625" s="97">
        <v>18988</v>
      </c>
      <c r="F625">
        <v>18988</v>
      </c>
    </row>
    <row r="626" spans="2:6" x14ac:dyDescent="0.2">
      <c r="B626">
        <v>4207</v>
      </c>
      <c r="C626">
        <v>41</v>
      </c>
      <c r="D626" s="97">
        <v>81051</v>
      </c>
      <c r="F626">
        <v>81051</v>
      </c>
    </row>
    <row r="627" spans="2:6" x14ac:dyDescent="0.2">
      <c r="B627">
        <v>10277</v>
      </c>
      <c r="C627">
        <v>61</v>
      </c>
      <c r="D627" s="97">
        <v>52854</v>
      </c>
      <c r="F627">
        <v>52854</v>
      </c>
    </row>
    <row r="628" spans="2:6" x14ac:dyDescent="0.2">
      <c r="B628">
        <v>4436</v>
      </c>
      <c r="C628">
        <v>46</v>
      </c>
      <c r="D628" s="97">
        <v>69084</v>
      </c>
      <c r="F628">
        <v>69084</v>
      </c>
    </row>
    <row r="629" spans="2:6" x14ac:dyDescent="0.2">
      <c r="B629">
        <v>2929</v>
      </c>
      <c r="C629">
        <v>46</v>
      </c>
      <c r="D629" s="97">
        <v>69084</v>
      </c>
      <c r="F629">
        <v>69084</v>
      </c>
    </row>
    <row r="630" spans="2:6" x14ac:dyDescent="0.2">
      <c r="B630">
        <v>6281</v>
      </c>
      <c r="C630">
        <v>56</v>
      </c>
      <c r="D630" s="97">
        <v>65352</v>
      </c>
      <c r="F630">
        <v>65352</v>
      </c>
    </row>
    <row r="631" spans="2:6" x14ac:dyDescent="0.2">
      <c r="B631">
        <v>10390</v>
      </c>
      <c r="C631">
        <v>63</v>
      </c>
      <c r="D631" s="97">
        <v>22063</v>
      </c>
      <c r="F631">
        <v>22063</v>
      </c>
    </row>
    <row r="632" spans="2:6" x14ac:dyDescent="0.2">
      <c r="B632">
        <v>2574</v>
      </c>
      <c r="C632">
        <v>45</v>
      </c>
      <c r="D632" s="97">
        <v>29187</v>
      </c>
      <c r="F632">
        <v>29187</v>
      </c>
    </row>
    <row r="633" spans="2:6" x14ac:dyDescent="0.2">
      <c r="B633">
        <v>709</v>
      </c>
      <c r="C633">
        <v>70</v>
      </c>
      <c r="D633" s="97">
        <v>42664</v>
      </c>
      <c r="F633">
        <v>42664</v>
      </c>
    </row>
    <row r="634" spans="2:6" x14ac:dyDescent="0.2">
      <c r="B634">
        <v>5955</v>
      </c>
      <c r="C634">
        <v>60</v>
      </c>
      <c r="D634" s="97">
        <v>78497</v>
      </c>
      <c r="F634">
        <v>78497</v>
      </c>
    </row>
    <row r="635" spans="2:6" x14ac:dyDescent="0.2">
      <c r="B635">
        <v>8486</v>
      </c>
      <c r="C635">
        <v>51</v>
      </c>
      <c r="D635" s="97">
        <v>78497</v>
      </c>
      <c r="F635">
        <v>78497</v>
      </c>
    </row>
    <row r="636" spans="2:6" x14ac:dyDescent="0.2">
      <c r="B636">
        <v>10343</v>
      </c>
      <c r="C636">
        <v>31</v>
      </c>
      <c r="D636" s="97">
        <v>80950</v>
      </c>
      <c r="F636">
        <v>80950</v>
      </c>
    </row>
    <row r="637" spans="2:6" x14ac:dyDescent="0.2">
      <c r="B637">
        <v>6652</v>
      </c>
      <c r="C637">
        <v>57</v>
      </c>
      <c r="D637" s="97">
        <v>30732</v>
      </c>
      <c r="F637">
        <v>30732</v>
      </c>
    </row>
    <row r="638" spans="2:6" x14ac:dyDescent="0.2">
      <c r="B638">
        <v>8746</v>
      </c>
      <c r="C638">
        <v>33</v>
      </c>
      <c r="D638" s="97">
        <v>70617</v>
      </c>
      <c r="F638">
        <v>70617</v>
      </c>
    </row>
    <row r="639" spans="2:6" x14ac:dyDescent="0.2">
      <c r="B639">
        <v>4686</v>
      </c>
      <c r="C639">
        <v>60</v>
      </c>
      <c r="D639" s="97">
        <v>67536</v>
      </c>
      <c r="F639">
        <v>67536</v>
      </c>
    </row>
    <row r="640" spans="2:6" x14ac:dyDescent="0.2">
      <c r="B640">
        <v>3551</v>
      </c>
      <c r="C640">
        <v>68</v>
      </c>
      <c r="D640" s="97">
        <v>27573</v>
      </c>
      <c r="F640">
        <v>27573</v>
      </c>
    </row>
    <row r="641" spans="2:6" x14ac:dyDescent="0.2">
      <c r="B641">
        <v>4338</v>
      </c>
      <c r="C641">
        <v>39</v>
      </c>
      <c r="D641" s="97">
        <v>50725</v>
      </c>
      <c r="F641">
        <v>50725</v>
      </c>
    </row>
    <row r="642" spans="2:6" x14ac:dyDescent="0.2">
      <c r="B642">
        <v>4444</v>
      </c>
      <c r="C642">
        <v>50</v>
      </c>
      <c r="D642" s="97">
        <v>57113</v>
      </c>
      <c r="F642">
        <v>57113</v>
      </c>
    </row>
    <row r="643" spans="2:6" x14ac:dyDescent="0.2">
      <c r="B643">
        <v>498</v>
      </c>
      <c r="C643">
        <v>52</v>
      </c>
      <c r="D643" s="97">
        <v>25271</v>
      </c>
      <c r="F643">
        <v>25271</v>
      </c>
    </row>
    <row r="644" spans="2:6" x14ac:dyDescent="0.2">
      <c r="B644">
        <v>8230</v>
      </c>
      <c r="C644">
        <v>42</v>
      </c>
      <c r="D644" s="97">
        <v>22108</v>
      </c>
      <c r="F644">
        <v>22108</v>
      </c>
    </row>
    <row r="645" spans="2:6" x14ac:dyDescent="0.2">
      <c r="B645">
        <v>2826</v>
      </c>
      <c r="C645">
        <v>55</v>
      </c>
      <c r="D645" s="97">
        <v>72025</v>
      </c>
      <c r="F645">
        <v>72025</v>
      </c>
    </row>
    <row r="646" spans="2:6" x14ac:dyDescent="0.2">
      <c r="B646">
        <v>6222</v>
      </c>
      <c r="C646">
        <v>55</v>
      </c>
      <c r="D646" s="97">
        <v>33183</v>
      </c>
      <c r="F646">
        <v>33183</v>
      </c>
    </row>
    <row r="647" spans="2:6" x14ac:dyDescent="0.2">
      <c r="B647">
        <v>7352</v>
      </c>
      <c r="C647">
        <v>65</v>
      </c>
      <c r="D647" s="97">
        <v>75759</v>
      </c>
      <c r="F647">
        <v>75759</v>
      </c>
    </row>
    <row r="648" spans="2:6" x14ac:dyDescent="0.2">
      <c r="B648">
        <v>10928</v>
      </c>
      <c r="C648">
        <v>64</v>
      </c>
      <c r="D648" s="97">
        <v>61223</v>
      </c>
      <c r="F648">
        <v>61223</v>
      </c>
    </row>
    <row r="649" spans="2:6" x14ac:dyDescent="0.2">
      <c r="B649">
        <v>10736</v>
      </c>
      <c r="C649">
        <v>51</v>
      </c>
      <c r="D649" s="97">
        <v>37284</v>
      </c>
      <c r="F649">
        <v>37284</v>
      </c>
    </row>
    <row r="650" spans="2:6" x14ac:dyDescent="0.2">
      <c r="B650">
        <v>10163</v>
      </c>
      <c r="C650">
        <v>38</v>
      </c>
      <c r="D650" s="97">
        <v>37284</v>
      </c>
      <c r="F650">
        <v>37284</v>
      </c>
    </row>
    <row r="651" spans="2:6" x14ac:dyDescent="0.2">
      <c r="B651">
        <v>6168</v>
      </c>
      <c r="C651">
        <v>59</v>
      </c>
      <c r="D651" s="97">
        <v>24480</v>
      </c>
      <c r="F651">
        <v>24480</v>
      </c>
    </row>
    <row r="652" spans="2:6" x14ac:dyDescent="0.2">
      <c r="B652">
        <v>4656</v>
      </c>
      <c r="C652">
        <v>32</v>
      </c>
      <c r="D652" s="97">
        <v>54233</v>
      </c>
      <c r="F652">
        <v>54233</v>
      </c>
    </row>
    <row r="653" spans="2:6" x14ac:dyDescent="0.2">
      <c r="B653">
        <v>626</v>
      </c>
      <c r="C653">
        <v>71</v>
      </c>
      <c r="D653" s="97">
        <v>80124</v>
      </c>
      <c r="F653">
        <v>80124</v>
      </c>
    </row>
    <row r="654" spans="2:6" x14ac:dyDescent="0.2">
      <c r="B654">
        <v>3870</v>
      </c>
      <c r="C654">
        <v>44</v>
      </c>
      <c r="D654" s="97">
        <v>80124</v>
      </c>
      <c r="F654">
        <v>80124</v>
      </c>
    </row>
    <row r="655" spans="2:6" x14ac:dyDescent="0.2">
      <c r="B655">
        <v>6299</v>
      </c>
      <c r="C655">
        <v>54</v>
      </c>
      <c r="D655" s="97">
        <v>50183</v>
      </c>
      <c r="F655">
        <v>50183</v>
      </c>
    </row>
    <row r="656" spans="2:6" x14ac:dyDescent="0.2">
      <c r="B656">
        <v>7798</v>
      </c>
      <c r="C656">
        <v>50</v>
      </c>
      <c r="D656" s="97">
        <v>64722</v>
      </c>
      <c r="F656">
        <v>64722</v>
      </c>
    </row>
    <row r="657" spans="2:6" x14ac:dyDescent="0.2">
      <c r="B657">
        <v>9973</v>
      </c>
      <c r="C657">
        <v>59</v>
      </c>
      <c r="D657" s="97">
        <v>29543</v>
      </c>
      <c r="F657">
        <v>29543</v>
      </c>
    </row>
    <row r="658" spans="2:6" x14ac:dyDescent="0.2">
      <c r="B658">
        <v>4299</v>
      </c>
      <c r="C658">
        <v>62</v>
      </c>
      <c r="D658" s="97">
        <v>19514</v>
      </c>
      <c r="F658">
        <v>19514</v>
      </c>
    </row>
    <row r="659" spans="2:6" x14ac:dyDescent="0.2">
      <c r="B659">
        <v>10971</v>
      </c>
      <c r="C659">
        <v>45</v>
      </c>
      <c r="D659" s="97">
        <v>19514</v>
      </c>
      <c r="F659">
        <v>19514</v>
      </c>
    </row>
    <row r="660" spans="2:6" x14ac:dyDescent="0.2">
      <c r="B660">
        <v>9931</v>
      </c>
      <c r="C660">
        <v>59</v>
      </c>
      <c r="D660" s="97">
        <v>59973</v>
      </c>
      <c r="F660">
        <v>59973</v>
      </c>
    </row>
    <row r="661" spans="2:6" x14ac:dyDescent="0.2">
      <c r="B661">
        <v>6679</v>
      </c>
      <c r="C661">
        <v>56</v>
      </c>
      <c r="D661" s="97">
        <v>61456</v>
      </c>
      <c r="F661">
        <v>61456</v>
      </c>
    </row>
    <row r="662" spans="2:6" x14ac:dyDescent="0.2">
      <c r="B662">
        <v>5961</v>
      </c>
      <c r="C662">
        <v>44</v>
      </c>
      <c r="D662" s="97">
        <v>23957</v>
      </c>
      <c r="F662">
        <v>23957</v>
      </c>
    </row>
    <row r="663" spans="2:6" x14ac:dyDescent="0.2">
      <c r="B663">
        <v>6255</v>
      </c>
      <c r="C663">
        <v>70</v>
      </c>
      <c r="D663" s="97">
        <v>33471</v>
      </c>
      <c r="F663">
        <v>33471</v>
      </c>
    </row>
    <row r="664" spans="2:6" x14ac:dyDescent="0.2">
      <c r="B664">
        <v>8614</v>
      </c>
      <c r="C664">
        <v>65</v>
      </c>
      <c r="D664" s="97">
        <v>40344</v>
      </c>
      <c r="F664">
        <v>40344</v>
      </c>
    </row>
    <row r="665" spans="2:6" x14ac:dyDescent="0.2">
      <c r="B665">
        <v>7828</v>
      </c>
      <c r="C665">
        <v>41</v>
      </c>
      <c r="D665" s="97">
        <v>25410</v>
      </c>
      <c r="F665">
        <v>25410</v>
      </c>
    </row>
    <row r="666" spans="2:6" x14ac:dyDescent="0.2">
      <c r="B666">
        <v>1277</v>
      </c>
      <c r="C666">
        <v>62</v>
      </c>
      <c r="D666" s="97">
        <v>13260</v>
      </c>
      <c r="F666">
        <v>13260</v>
      </c>
    </row>
    <row r="667" spans="2:6" x14ac:dyDescent="0.2">
      <c r="B667">
        <v>3595</v>
      </c>
      <c r="C667">
        <v>59</v>
      </c>
      <c r="D667" s="97">
        <v>42691</v>
      </c>
      <c r="F667">
        <v>42691</v>
      </c>
    </row>
    <row r="668" spans="2:6" x14ac:dyDescent="0.2">
      <c r="B668">
        <v>5735</v>
      </c>
      <c r="C668">
        <v>31</v>
      </c>
      <c r="D668" s="97">
        <v>36138</v>
      </c>
      <c r="F668">
        <v>36138</v>
      </c>
    </row>
    <row r="669" spans="2:6" x14ac:dyDescent="0.2">
      <c r="B669">
        <v>5350</v>
      </c>
      <c r="C669">
        <v>31</v>
      </c>
      <c r="D669" s="97">
        <v>57136</v>
      </c>
      <c r="F669">
        <v>57136</v>
      </c>
    </row>
    <row r="670" spans="2:6" x14ac:dyDescent="0.2">
      <c r="B670">
        <v>4137</v>
      </c>
      <c r="C670">
        <v>74</v>
      </c>
      <c r="D670" s="97">
        <v>34596</v>
      </c>
      <c r="F670">
        <v>34596</v>
      </c>
    </row>
    <row r="671" spans="2:6" x14ac:dyDescent="0.2">
      <c r="B671">
        <v>6357</v>
      </c>
      <c r="C671">
        <v>63</v>
      </c>
      <c r="D671" s="97">
        <v>34596</v>
      </c>
      <c r="F671">
        <v>34596</v>
      </c>
    </row>
    <row r="672" spans="2:6" x14ac:dyDescent="0.2">
      <c r="B672">
        <v>9316</v>
      </c>
      <c r="C672">
        <v>70</v>
      </c>
      <c r="D672" s="97">
        <v>68487</v>
      </c>
      <c r="F672">
        <v>68487</v>
      </c>
    </row>
    <row r="673" spans="2:6" x14ac:dyDescent="0.2">
      <c r="B673">
        <v>3578</v>
      </c>
      <c r="C673">
        <v>73</v>
      </c>
      <c r="D673" s="97">
        <v>68487</v>
      </c>
      <c r="F673">
        <v>68487</v>
      </c>
    </row>
    <row r="674" spans="2:6" x14ac:dyDescent="0.2">
      <c r="B674">
        <v>153</v>
      </c>
      <c r="C674">
        <v>69</v>
      </c>
      <c r="D674" s="97">
        <v>74190</v>
      </c>
      <c r="F674">
        <v>74190</v>
      </c>
    </row>
    <row r="675" spans="2:6" x14ac:dyDescent="0.2">
      <c r="B675">
        <v>10524</v>
      </c>
      <c r="C675">
        <v>59</v>
      </c>
      <c r="D675" s="97">
        <v>32765</v>
      </c>
      <c r="F675">
        <v>32765</v>
      </c>
    </row>
    <row r="676" spans="2:6" x14ac:dyDescent="0.2">
      <c r="B676">
        <v>1518</v>
      </c>
      <c r="C676">
        <v>57</v>
      </c>
      <c r="D676" s="97">
        <v>22212</v>
      </c>
      <c r="F676">
        <v>22212</v>
      </c>
    </row>
    <row r="677" spans="2:6" x14ac:dyDescent="0.2">
      <c r="B677">
        <v>2036</v>
      </c>
      <c r="C677">
        <v>49</v>
      </c>
      <c r="D677" s="97">
        <v>26067</v>
      </c>
      <c r="F677">
        <v>26067</v>
      </c>
    </row>
    <row r="678" spans="2:6" x14ac:dyDescent="0.2">
      <c r="B678">
        <v>9495</v>
      </c>
      <c r="C678">
        <v>40</v>
      </c>
      <c r="D678" s="97">
        <v>19107</v>
      </c>
      <c r="F678">
        <v>19107</v>
      </c>
    </row>
    <row r="679" spans="2:6" x14ac:dyDescent="0.2">
      <c r="B679">
        <v>2631</v>
      </c>
      <c r="C679">
        <v>40</v>
      </c>
      <c r="D679" s="97">
        <v>62187</v>
      </c>
      <c r="F679">
        <v>62187</v>
      </c>
    </row>
    <row r="680" spans="2:6" x14ac:dyDescent="0.2">
      <c r="B680">
        <v>6312</v>
      </c>
      <c r="C680">
        <v>63</v>
      </c>
      <c r="D680" s="97">
        <v>37633</v>
      </c>
      <c r="F680">
        <v>37633</v>
      </c>
    </row>
    <row r="681" spans="2:6" x14ac:dyDescent="0.2">
      <c r="B681">
        <v>615</v>
      </c>
      <c r="C681">
        <v>62</v>
      </c>
      <c r="D681" s="97">
        <v>36947</v>
      </c>
      <c r="F681">
        <v>36947</v>
      </c>
    </row>
    <row r="682" spans="2:6" x14ac:dyDescent="0.2">
      <c r="B682">
        <v>4406</v>
      </c>
      <c r="C682">
        <v>52</v>
      </c>
      <c r="D682" s="97">
        <v>53154</v>
      </c>
      <c r="F682">
        <v>53154</v>
      </c>
    </row>
    <row r="683" spans="2:6" x14ac:dyDescent="0.2">
      <c r="B683">
        <v>10061</v>
      </c>
      <c r="C683">
        <v>72</v>
      </c>
      <c r="D683" s="97">
        <v>65695</v>
      </c>
      <c r="F683">
        <v>65695</v>
      </c>
    </row>
    <row r="684" spans="2:6" x14ac:dyDescent="0.2">
      <c r="B684">
        <v>10619</v>
      </c>
      <c r="C684">
        <v>28</v>
      </c>
      <c r="D684" s="97">
        <v>26228</v>
      </c>
      <c r="F684">
        <v>26228</v>
      </c>
    </row>
    <row r="685" spans="2:6" x14ac:dyDescent="0.2">
      <c r="B685">
        <v>4945</v>
      </c>
      <c r="C685">
        <v>69</v>
      </c>
      <c r="D685" s="97">
        <v>37787</v>
      </c>
      <c r="F685">
        <v>37787</v>
      </c>
    </row>
    <row r="686" spans="2:6" x14ac:dyDescent="0.2">
      <c r="B686">
        <v>1777</v>
      </c>
      <c r="C686">
        <v>42</v>
      </c>
      <c r="D686" s="97">
        <v>37087</v>
      </c>
      <c r="F686">
        <v>37087</v>
      </c>
    </row>
    <row r="687" spans="2:6" x14ac:dyDescent="0.2">
      <c r="B687">
        <v>4023</v>
      </c>
      <c r="C687">
        <v>52</v>
      </c>
      <c r="D687" s="97">
        <v>36930</v>
      </c>
      <c r="F687">
        <v>36930</v>
      </c>
    </row>
    <row r="688" spans="2:6" x14ac:dyDescent="0.2">
      <c r="B688">
        <v>7922</v>
      </c>
      <c r="C688">
        <v>71</v>
      </c>
      <c r="D688" s="97">
        <v>43641</v>
      </c>
      <c r="F688">
        <v>43641</v>
      </c>
    </row>
    <row r="689" spans="2:6" x14ac:dyDescent="0.2">
      <c r="B689">
        <v>10699</v>
      </c>
      <c r="C689">
        <v>37</v>
      </c>
      <c r="D689" s="97">
        <v>75903</v>
      </c>
      <c r="F689">
        <v>75903</v>
      </c>
    </row>
    <row r="690" spans="2:6" x14ac:dyDescent="0.2">
      <c r="B690">
        <v>7516</v>
      </c>
      <c r="C690">
        <v>39</v>
      </c>
      <c r="D690" s="97">
        <v>71391</v>
      </c>
      <c r="F690">
        <v>71391</v>
      </c>
    </row>
    <row r="691" spans="2:6" x14ac:dyDescent="0.2">
      <c r="B691">
        <v>3129</v>
      </c>
      <c r="C691">
        <v>39</v>
      </c>
      <c r="D691" s="97">
        <v>16927</v>
      </c>
      <c r="F691">
        <v>16927</v>
      </c>
    </row>
    <row r="692" spans="2:6" x14ac:dyDescent="0.2">
      <c r="B692">
        <v>5121</v>
      </c>
      <c r="C692">
        <v>45</v>
      </c>
      <c r="D692" s="97">
        <v>53858</v>
      </c>
      <c r="F692">
        <v>53858</v>
      </c>
    </row>
    <row r="693" spans="2:6" x14ac:dyDescent="0.2">
      <c r="B693">
        <v>2186</v>
      </c>
      <c r="C693">
        <v>45</v>
      </c>
      <c r="D693" s="97">
        <v>63943</v>
      </c>
      <c r="F693">
        <v>63943</v>
      </c>
    </row>
    <row r="694" spans="2:6" x14ac:dyDescent="0.2">
      <c r="B694">
        <v>10548</v>
      </c>
      <c r="C694">
        <v>27</v>
      </c>
      <c r="D694" s="97">
        <v>54348</v>
      </c>
      <c r="F694">
        <v>54348</v>
      </c>
    </row>
    <row r="695" spans="2:6" x14ac:dyDescent="0.2">
      <c r="B695">
        <v>6384</v>
      </c>
      <c r="C695">
        <v>44</v>
      </c>
      <c r="D695" s="97">
        <v>54984</v>
      </c>
      <c r="F695">
        <v>54984</v>
      </c>
    </row>
    <row r="696" spans="2:6" x14ac:dyDescent="0.2">
      <c r="B696">
        <v>2625</v>
      </c>
      <c r="C696">
        <v>68</v>
      </c>
      <c r="D696" s="97">
        <v>51948</v>
      </c>
      <c r="F696">
        <v>51948</v>
      </c>
    </row>
    <row r="697" spans="2:6" x14ac:dyDescent="0.2">
      <c r="B697">
        <v>1676</v>
      </c>
      <c r="C697">
        <v>47</v>
      </c>
      <c r="D697" s="97">
        <v>25293</v>
      </c>
      <c r="F697">
        <v>25293</v>
      </c>
    </row>
    <row r="698" spans="2:6" x14ac:dyDescent="0.2">
      <c r="B698">
        <v>5534</v>
      </c>
      <c r="C698">
        <v>47</v>
      </c>
      <c r="D698" s="97">
        <v>25293</v>
      </c>
      <c r="F698">
        <v>25293</v>
      </c>
    </row>
    <row r="699" spans="2:6" x14ac:dyDescent="0.2">
      <c r="B699">
        <v>6859</v>
      </c>
      <c r="C699">
        <v>35</v>
      </c>
      <c r="D699" s="97">
        <v>41551</v>
      </c>
      <c r="F699">
        <v>41551</v>
      </c>
    </row>
    <row r="700" spans="2:6" x14ac:dyDescent="0.2">
      <c r="B700">
        <v>271</v>
      </c>
      <c r="C700">
        <v>53</v>
      </c>
      <c r="D700" s="97">
        <v>67433</v>
      </c>
      <c r="F700">
        <v>67433</v>
      </c>
    </row>
    <row r="701" spans="2:6" x14ac:dyDescent="0.2">
      <c r="B701">
        <v>7699</v>
      </c>
      <c r="C701">
        <v>53</v>
      </c>
      <c r="D701" s="97">
        <v>62820</v>
      </c>
      <c r="F701">
        <v>62820</v>
      </c>
    </row>
    <row r="702" spans="2:6" x14ac:dyDescent="0.2">
      <c r="B702">
        <v>7832</v>
      </c>
      <c r="C702">
        <v>63</v>
      </c>
      <c r="D702" s="97">
        <v>62820</v>
      </c>
      <c r="F702">
        <v>62820</v>
      </c>
    </row>
    <row r="703" spans="2:6" x14ac:dyDescent="0.2">
      <c r="B703">
        <v>938</v>
      </c>
      <c r="C703">
        <v>41</v>
      </c>
      <c r="D703" s="97">
        <v>57183</v>
      </c>
      <c r="F703">
        <v>57183</v>
      </c>
    </row>
    <row r="704" spans="2:6" x14ac:dyDescent="0.2">
      <c r="B704">
        <v>7873</v>
      </c>
      <c r="C704">
        <v>49</v>
      </c>
      <c r="D704" s="97">
        <v>37155</v>
      </c>
      <c r="F704">
        <v>37155</v>
      </c>
    </row>
    <row r="705" spans="2:6" x14ac:dyDescent="0.2">
      <c r="B705">
        <v>9967</v>
      </c>
      <c r="C705">
        <v>48</v>
      </c>
      <c r="D705" s="97">
        <v>41850</v>
      </c>
      <c r="F705">
        <v>41850</v>
      </c>
    </row>
    <row r="706" spans="2:6" x14ac:dyDescent="0.2">
      <c r="B706">
        <v>1087</v>
      </c>
      <c r="C706">
        <v>47</v>
      </c>
      <c r="D706" s="97">
        <v>50300</v>
      </c>
      <c r="F706">
        <v>50300</v>
      </c>
    </row>
    <row r="707" spans="2:6" x14ac:dyDescent="0.2">
      <c r="B707">
        <v>8314</v>
      </c>
      <c r="C707">
        <v>40</v>
      </c>
      <c r="D707" s="97">
        <v>38725</v>
      </c>
      <c r="F707">
        <v>38725</v>
      </c>
    </row>
    <row r="708" spans="2:6" x14ac:dyDescent="0.2">
      <c r="B708">
        <v>3762</v>
      </c>
      <c r="C708">
        <v>36</v>
      </c>
      <c r="D708" s="97">
        <v>72905</v>
      </c>
      <c r="F708">
        <v>72905</v>
      </c>
    </row>
    <row r="709" spans="2:6" x14ac:dyDescent="0.2">
      <c r="B709">
        <v>10383</v>
      </c>
      <c r="C709">
        <v>56</v>
      </c>
      <c r="D709" s="97">
        <v>62058</v>
      </c>
      <c r="F709">
        <v>62058</v>
      </c>
    </row>
    <row r="710" spans="2:6" x14ac:dyDescent="0.2">
      <c r="B710">
        <v>6798</v>
      </c>
      <c r="C710">
        <v>56</v>
      </c>
      <c r="D710" s="97">
        <v>23536</v>
      </c>
      <c r="F710">
        <v>23536</v>
      </c>
    </row>
    <row r="711" spans="2:6" x14ac:dyDescent="0.2">
      <c r="B711">
        <v>4168</v>
      </c>
      <c r="C711">
        <v>56</v>
      </c>
      <c r="D711" s="97">
        <v>28442</v>
      </c>
      <c r="F711">
        <v>28442</v>
      </c>
    </row>
    <row r="712" spans="2:6" x14ac:dyDescent="0.2">
      <c r="B712">
        <v>6690</v>
      </c>
      <c r="C712">
        <v>56</v>
      </c>
      <c r="D712" s="97">
        <v>48195</v>
      </c>
      <c r="F712">
        <v>48195</v>
      </c>
    </row>
    <row r="713" spans="2:6" x14ac:dyDescent="0.2">
      <c r="B713">
        <v>10602</v>
      </c>
      <c r="C713">
        <v>39</v>
      </c>
      <c r="D713" s="97">
        <v>62710</v>
      </c>
      <c r="F713">
        <v>62710</v>
      </c>
    </row>
    <row r="714" spans="2:6" x14ac:dyDescent="0.2">
      <c r="B714">
        <v>3220</v>
      </c>
      <c r="C714">
        <v>39</v>
      </c>
      <c r="D714" s="97">
        <v>43815</v>
      </c>
      <c r="F714">
        <v>43815</v>
      </c>
    </row>
    <row r="715" spans="2:6" x14ac:dyDescent="0.2">
      <c r="B715">
        <v>5424</v>
      </c>
      <c r="C715">
        <v>39</v>
      </c>
      <c r="D715" s="97">
        <v>55517</v>
      </c>
      <c r="F715">
        <v>55517</v>
      </c>
    </row>
    <row r="716" spans="2:6" x14ac:dyDescent="0.2">
      <c r="B716">
        <v>7488</v>
      </c>
      <c r="C716">
        <v>59</v>
      </c>
      <c r="D716" s="97">
        <v>65685</v>
      </c>
      <c r="F716">
        <v>65685</v>
      </c>
    </row>
    <row r="717" spans="2:6" x14ac:dyDescent="0.2">
      <c r="B717">
        <v>5289</v>
      </c>
      <c r="C717">
        <v>47</v>
      </c>
      <c r="D717" s="97">
        <v>65685</v>
      </c>
      <c r="F717">
        <v>65685</v>
      </c>
    </row>
    <row r="718" spans="2:6" x14ac:dyDescent="0.2">
      <c r="B718">
        <v>347</v>
      </c>
      <c r="C718">
        <v>46</v>
      </c>
      <c r="D718" s="97">
        <v>35704</v>
      </c>
      <c r="F718">
        <v>35704</v>
      </c>
    </row>
    <row r="719" spans="2:6" x14ac:dyDescent="0.2">
      <c r="B719">
        <v>5236</v>
      </c>
      <c r="C719">
        <v>43</v>
      </c>
      <c r="D719" s="97">
        <v>45503</v>
      </c>
      <c r="F719">
        <v>45503</v>
      </c>
    </row>
    <row r="720" spans="2:6" x14ac:dyDescent="0.2">
      <c r="B720">
        <v>9478</v>
      </c>
      <c r="C720">
        <v>37</v>
      </c>
      <c r="D720" s="97">
        <v>72635</v>
      </c>
      <c r="F720">
        <v>72635</v>
      </c>
    </row>
    <row r="721" spans="2:6" x14ac:dyDescent="0.2">
      <c r="B721">
        <v>477</v>
      </c>
      <c r="C721">
        <v>36</v>
      </c>
      <c r="D721" s="97">
        <v>72635</v>
      </c>
      <c r="F721">
        <v>72635</v>
      </c>
    </row>
    <row r="722" spans="2:6" x14ac:dyDescent="0.2">
      <c r="B722">
        <v>7411</v>
      </c>
      <c r="C722">
        <v>58</v>
      </c>
      <c r="D722" s="97">
        <v>77142</v>
      </c>
      <c r="F722">
        <v>77142</v>
      </c>
    </row>
    <row r="723" spans="2:6" x14ac:dyDescent="0.2">
      <c r="B723">
        <v>3107</v>
      </c>
      <c r="C723">
        <v>46</v>
      </c>
      <c r="D723" s="97">
        <v>48006</v>
      </c>
      <c r="F723">
        <v>48006</v>
      </c>
    </row>
    <row r="724" spans="2:6" x14ac:dyDescent="0.2">
      <c r="B724">
        <v>7437</v>
      </c>
      <c r="C724">
        <v>34</v>
      </c>
      <c r="D724" s="97">
        <v>65106</v>
      </c>
      <c r="F724">
        <v>65106</v>
      </c>
    </row>
    <row r="725" spans="2:6" x14ac:dyDescent="0.2">
      <c r="B725">
        <v>255</v>
      </c>
      <c r="C725">
        <v>71</v>
      </c>
      <c r="D725" s="97">
        <v>29315</v>
      </c>
      <c r="F725">
        <v>29315</v>
      </c>
    </row>
    <row r="726" spans="2:6" x14ac:dyDescent="0.2">
      <c r="B726">
        <v>3790</v>
      </c>
      <c r="C726">
        <v>66</v>
      </c>
      <c r="D726" s="97">
        <v>28520</v>
      </c>
      <c r="F726">
        <v>28520</v>
      </c>
    </row>
    <row r="727" spans="2:6" x14ac:dyDescent="0.2">
      <c r="B727">
        <v>749</v>
      </c>
      <c r="C727">
        <v>41</v>
      </c>
      <c r="D727" s="97">
        <v>59412</v>
      </c>
      <c r="F727">
        <v>59412</v>
      </c>
    </row>
    <row r="728" spans="2:6" x14ac:dyDescent="0.2">
      <c r="B728">
        <v>1503</v>
      </c>
      <c r="C728">
        <v>46</v>
      </c>
      <c r="D728" s="97">
        <v>57937</v>
      </c>
      <c r="F728">
        <v>57937</v>
      </c>
    </row>
    <row r="729" spans="2:6" x14ac:dyDescent="0.2">
      <c r="B729">
        <v>8650</v>
      </c>
      <c r="C729">
        <v>44</v>
      </c>
      <c r="D729" s="97">
        <v>73356</v>
      </c>
      <c r="F729">
        <v>73356</v>
      </c>
    </row>
    <row r="730" spans="2:6" x14ac:dyDescent="0.2">
      <c r="B730">
        <v>607</v>
      </c>
      <c r="C730">
        <v>67</v>
      </c>
      <c r="D730" s="97">
        <v>58494</v>
      </c>
      <c r="F730">
        <v>58494</v>
      </c>
    </row>
    <row r="731" spans="2:6" x14ac:dyDescent="0.2">
      <c r="B731">
        <v>1008</v>
      </c>
      <c r="C731">
        <v>41</v>
      </c>
      <c r="D731" s="97">
        <v>72460</v>
      </c>
      <c r="F731">
        <v>72460</v>
      </c>
    </row>
    <row r="732" spans="2:6" x14ac:dyDescent="0.2">
      <c r="B732">
        <v>9396</v>
      </c>
      <c r="C732">
        <v>44</v>
      </c>
      <c r="D732" s="97">
        <v>36959</v>
      </c>
      <c r="F732">
        <v>36959</v>
      </c>
    </row>
    <row r="733" spans="2:6" x14ac:dyDescent="0.2">
      <c r="B733">
        <v>933</v>
      </c>
      <c r="C733">
        <v>44</v>
      </c>
      <c r="D733" s="97">
        <v>46463</v>
      </c>
      <c r="F733">
        <v>46463</v>
      </c>
    </row>
    <row r="734" spans="2:6" x14ac:dyDescent="0.2">
      <c r="B734">
        <v>5710</v>
      </c>
      <c r="C734">
        <v>52</v>
      </c>
      <c r="D734" s="97">
        <v>28691</v>
      </c>
      <c r="F734">
        <v>28691</v>
      </c>
    </row>
    <row r="735" spans="2:6" x14ac:dyDescent="0.2">
      <c r="B735">
        <v>2882</v>
      </c>
      <c r="C735">
        <v>47</v>
      </c>
      <c r="D735" s="97">
        <v>28691</v>
      </c>
      <c r="F735">
        <v>28691</v>
      </c>
    </row>
    <row r="736" spans="2:6" x14ac:dyDescent="0.2">
      <c r="B736">
        <v>2379</v>
      </c>
      <c r="C736">
        <v>69</v>
      </c>
      <c r="D736" s="97">
        <v>47743</v>
      </c>
      <c r="F736">
        <v>47743</v>
      </c>
    </row>
    <row r="737" spans="2:6" x14ac:dyDescent="0.2">
      <c r="B737">
        <v>5342</v>
      </c>
      <c r="C737">
        <v>46</v>
      </c>
      <c r="D737" s="97">
        <v>80360</v>
      </c>
      <c r="F737">
        <v>80360</v>
      </c>
    </row>
    <row r="738" spans="2:6" x14ac:dyDescent="0.2">
      <c r="B738">
        <v>3262</v>
      </c>
      <c r="C738">
        <v>64</v>
      </c>
      <c r="D738" s="97">
        <v>66303</v>
      </c>
      <c r="F738">
        <v>66303</v>
      </c>
    </row>
    <row r="739" spans="2:6" x14ac:dyDescent="0.2">
      <c r="B739">
        <v>5832</v>
      </c>
      <c r="C739">
        <v>62</v>
      </c>
      <c r="D739" s="97">
        <v>52413</v>
      </c>
      <c r="F739">
        <v>52413</v>
      </c>
    </row>
    <row r="740" spans="2:6" x14ac:dyDescent="0.2">
      <c r="B740">
        <v>5025</v>
      </c>
      <c r="C740">
        <v>43</v>
      </c>
      <c r="D740" s="97">
        <v>80427</v>
      </c>
      <c r="F740">
        <v>80427</v>
      </c>
    </row>
    <row r="741" spans="2:6" x14ac:dyDescent="0.2">
      <c r="B741">
        <v>569</v>
      </c>
      <c r="C741">
        <v>31</v>
      </c>
      <c r="D741" s="97">
        <v>42014</v>
      </c>
      <c r="F741">
        <v>42014</v>
      </c>
    </row>
    <row r="742" spans="2:6" x14ac:dyDescent="0.2">
      <c r="B742">
        <v>3102</v>
      </c>
      <c r="C742">
        <v>41</v>
      </c>
      <c r="D742" s="97">
        <v>42014</v>
      </c>
      <c r="F742">
        <v>42014</v>
      </c>
    </row>
    <row r="743" spans="2:6" x14ac:dyDescent="0.2">
      <c r="B743">
        <v>9449</v>
      </c>
      <c r="C743">
        <v>64</v>
      </c>
      <c r="D743" s="97">
        <v>62670</v>
      </c>
      <c r="F743">
        <v>62670</v>
      </c>
    </row>
    <row r="744" spans="2:6" x14ac:dyDescent="0.2">
      <c r="B744">
        <v>8104</v>
      </c>
      <c r="C744">
        <v>71</v>
      </c>
      <c r="D744" s="97">
        <v>70932</v>
      </c>
      <c r="F744">
        <v>70932</v>
      </c>
    </row>
    <row r="745" spans="2:6" x14ac:dyDescent="0.2">
      <c r="B745">
        <v>75</v>
      </c>
      <c r="C745">
        <v>40</v>
      </c>
      <c r="D745" s="97">
        <v>78939</v>
      </c>
      <c r="F745">
        <v>78939</v>
      </c>
    </row>
    <row r="746" spans="2:6" x14ac:dyDescent="0.2">
      <c r="B746">
        <v>6421</v>
      </c>
      <c r="C746">
        <v>61</v>
      </c>
      <c r="D746" s="97">
        <v>63967</v>
      </c>
      <c r="F746">
        <v>63967</v>
      </c>
    </row>
    <row r="747" spans="2:6" x14ac:dyDescent="0.2">
      <c r="B747">
        <v>3037</v>
      </c>
      <c r="C747">
        <v>39</v>
      </c>
      <c r="D747" s="97">
        <v>66373</v>
      </c>
      <c r="F747">
        <v>66373</v>
      </c>
    </row>
    <row r="748" spans="2:6" x14ac:dyDescent="0.2">
      <c r="B748">
        <v>4698</v>
      </c>
      <c r="C748">
        <v>39</v>
      </c>
      <c r="D748" s="97">
        <v>66373</v>
      </c>
      <c r="F748">
        <v>66373</v>
      </c>
    </row>
    <row r="749" spans="2:6" x14ac:dyDescent="0.2">
      <c r="B749">
        <v>948</v>
      </c>
      <c r="C749">
        <v>51</v>
      </c>
      <c r="D749" s="97">
        <v>27450</v>
      </c>
      <c r="F749">
        <v>27450</v>
      </c>
    </row>
    <row r="750" spans="2:6" x14ac:dyDescent="0.2">
      <c r="B750">
        <v>6177</v>
      </c>
      <c r="C750">
        <v>37</v>
      </c>
      <c r="D750" s="97">
        <v>71322</v>
      </c>
      <c r="F750">
        <v>71322</v>
      </c>
    </row>
    <row r="751" spans="2:6" x14ac:dyDescent="0.2">
      <c r="B751">
        <v>3517</v>
      </c>
      <c r="C751">
        <v>70</v>
      </c>
      <c r="D751" s="97">
        <v>34469</v>
      </c>
      <c r="F751">
        <v>34469</v>
      </c>
    </row>
    <row r="752" spans="2:6" x14ac:dyDescent="0.2">
      <c r="B752">
        <v>3491</v>
      </c>
      <c r="C752">
        <v>47</v>
      </c>
      <c r="D752" s="97">
        <v>28332</v>
      </c>
      <c r="F752">
        <v>28332</v>
      </c>
    </row>
    <row r="753" spans="2:6" x14ac:dyDescent="0.2">
      <c r="B753">
        <v>7610</v>
      </c>
      <c r="C753">
        <v>39</v>
      </c>
      <c r="D753" s="97">
        <v>38443</v>
      </c>
      <c r="F753">
        <v>38443</v>
      </c>
    </row>
    <row r="754" spans="2:6" x14ac:dyDescent="0.2">
      <c r="B754">
        <v>4377</v>
      </c>
      <c r="C754">
        <v>51</v>
      </c>
      <c r="D754" s="97">
        <v>73691</v>
      </c>
      <c r="F754">
        <v>73691</v>
      </c>
    </row>
    <row r="755" spans="2:6" x14ac:dyDescent="0.2">
      <c r="B755">
        <v>9850</v>
      </c>
      <c r="C755">
        <v>50</v>
      </c>
      <c r="D755" s="97">
        <v>82017</v>
      </c>
      <c r="F755">
        <v>82017</v>
      </c>
    </row>
    <row r="756" spans="2:6" x14ac:dyDescent="0.2">
      <c r="B756">
        <v>5544</v>
      </c>
      <c r="C756">
        <v>52</v>
      </c>
      <c r="D756" s="97">
        <v>59354</v>
      </c>
      <c r="F756">
        <v>59354</v>
      </c>
    </row>
    <row r="757" spans="2:6" x14ac:dyDescent="0.2">
      <c r="B757">
        <v>6497</v>
      </c>
      <c r="C757">
        <v>62</v>
      </c>
      <c r="D757" s="97">
        <v>58482</v>
      </c>
      <c r="F757">
        <v>58482</v>
      </c>
    </row>
    <row r="758" spans="2:6" x14ac:dyDescent="0.2">
      <c r="B758">
        <v>4543</v>
      </c>
      <c r="C758">
        <v>42</v>
      </c>
      <c r="D758" s="97">
        <v>40321</v>
      </c>
      <c r="F758">
        <v>40321</v>
      </c>
    </row>
    <row r="759" spans="2:6" x14ac:dyDescent="0.2">
      <c r="B759">
        <v>5117</v>
      </c>
      <c r="C759">
        <v>59</v>
      </c>
      <c r="D759" s="97">
        <v>40321</v>
      </c>
      <c r="F759">
        <v>40321</v>
      </c>
    </row>
    <row r="760" spans="2:6" x14ac:dyDescent="0.2">
      <c r="B760">
        <v>1448</v>
      </c>
      <c r="C760">
        <v>59</v>
      </c>
      <c r="D760" s="97">
        <v>71855</v>
      </c>
      <c r="F760">
        <v>71855</v>
      </c>
    </row>
    <row r="761" spans="2:6" x14ac:dyDescent="0.2">
      <c r="B761">
        <v>6887</v>
      </c>
      <c r="C761">
        <v>55</v>
      </c>
      <c r="D761" s="97">
        <v>20306.259259259259</v>
      </c>
      <c r="F761">
        <v>20306.259259259259</v>
      </c>
    </row>
    <row r="762" spans="2:6" x14ac:dyDescent="0.2">
      <c r="B762">
        <v>7500</v>
      </c>
      <c r="C762">
        <v>55</v>
      </c>
      <c r="D762" s="97">
        <v>71969</v>
      </c>
      <c r="F762">
        <v>71969</v>
      </c>
    </row>
    <row r="763" spans="2:6" x14ac:dyDescent="0.2">
      <c r="B763">
        <v>2724</v>
      </c>
      <c r="C763">
        <v>41</v>
      </c>
      <c r="D763" s="97">
        <v>28973</v>
      </c>
      <c r="F763">
        <v>28973</v>
      </c>
    </row>
    <row r="764" spans="2:6" x14ac:dyDescent="0.2">
      <c r="B764">
        <v>2256</v>
      </c>
      <c r="C764">
        <v>49</v>
      </c>
      <c r="D764" s="97">
        <v>84117</v>
      </c>
      <c r="F764">
        <v>84117</v>
      </c>
    </row>
    <row r="765" spans="2:6" x14ac:dyDescent="0.2">
      <c r="B765">
        <v>1100</v>
      </c>
      <c r="C765">
        <v>62</v>
      </c>
      <c r="D765" s="97">
        <v>38961</v>
      </c>
      <c r="F765">
        <v>38961</v>
      </c>
    </row>
    <row r="766" spans="2:6" x14ac:dyDescent="0.2">
      <c r="B766">
        <v>7725</v>
      </c>
      <c r="C766">
        <v>57</v>
      </c>
      <c r="D766" s="97">
        <v>56962</v>
      </c>
      <c r="F766">
        <v>56962</v>
      </c>
    </row>
    <row r="767" spans="2:6" x14ac:dyDescent="0.2">
      <c r="B767">
        <v>2612</v>
      </c>
      <c r="C767">
        <v>35</v>
      </c>
      <c r="D767" s="97">
        <v>56962</v>
      </c>
      <c r="F767">
        <v>56962</v>
      </c>
    </row>
    <row r="768" spans="2:6" x14ac:dyDescent="0.2">
      <c r="B768">
        <v>113</v>
      </c>
      <c r="C768">
        <v>71</v>
      </c>
      <c r="D768" s="97">
        <v>65308</v>
      </c>
      <c r="F768">
        <v>65308</v>
      </c>
    </row>
    <row r="769" spans="2:6" x14ac:dyDescent="0.2">
      <c r="B769">
        <v>2868</v>
      </c>
      <c r="C769">
        <v>73</v>
      </c>
      <c r="D769" s="97">
        <v>63246</v>
      </c>
      <c r="F769">
        <v>63246</v>
      </c>
    </row>
    <row r="770" spans="2:6" x14ac:dyDescent="0.2">
      <c r="B770">
        <v>4216</v>
      </c>
      <c r="C770">
        <v>41</v>
      </c>
      <c r="D770" s="97">
        <v>82333</v>
      </c>
      <c r="F770">
        <v>82333</v>
      </c>
    </row>
    <row r="771" spans="2:6" x14ac:dyDescent="0.2">
      <c r="B771">
        <v>199</v>
      </c>
      <c r="C771">
        <v>60</v>
      </c>
      <c r="D771" s="97">
        <v>51563</v>
      </c>
      <c r="F771">
        <v>51563</v>
      </c>
    </row>
    <row r="772" spans="2:6" x14ac:dyDescent="0.2">
      <c r="B772">
        <v>359</v>
      </c>
      <c r="C772">
        <v>72</v>
      </c>
      <c r="D772" s="97">
        <v>81929</v>
      </c>
      <c r="F772">
        <v>81929</v>
      </c>
    </row>
    <row r="773" spans="2:6" x14ac:dyDescent="0.2">
      <c r="B773">
        <v>8842</v>
      </c>
      <c r="C773">
        <v>51</v>
      </c>
      <c r="D773" s="97">
        <v>60432</v>
      </c>
      <c r="F773">
        <v>60432</v>
      </c>
    </row>
    <row r="774" spans="2:6" x14ac:dyDescent="0.2">
      <c r="B774">
        <v>2154</v>
      </c>
      <c r="C774">
        <v>51</v>
      </c>
      <c r="D774" s="97">
        <v>66726</v>
      </c>
      <c r="F774">
        <v>66726</v>
      </c>
    </row>
    <row r="775" spans="2:6" x14ac:dyDescent="0.2">
      <c r="B775">
        <v>6050</v>
      </c>
      <c r="C775">
        <v>47</v>
      </c>
      <c r="D775" s="97">
        <v>43269</v>
      </c>
      <c r="F775">
        <v>43269</v>
      </c>
    </row>
    <row r="776" spans="2:6" x14ac:dyDescent="0.2">
      <c r="B776">
        <v>9204</v>
      </c>
      <c r="C776">
        <v>52</v>
      </c>
      <c r="D776" s="97">
        <v>33762</v>
      </c>
      <c r="F776">
        <v>33762</v>
      </c>
    </row>
    <row r="777" spans="2:6" x14ac:dyDescent="0.2">
      <c r="B777">
        <v>4472</v>
      </c>
      <c r="C777">
        <v>52</v>
      </c>
      <c r="D777" s="97">
        <v>50737</v>
      </c>
      <c r="F777">
        <v>50737</v>
      </c>
    </row>
    <row r="778" spans="2:6" x14ac:dyDescent="0.2">
      <c r="B778">
        <v>6864</v>
      </c>
      <c r="C778">
        <v>33</v>
      </c>
      <c r="D778" s="97">
        <v>57304</v>
      </c>
      <c r="F778">
        <v>57304</v>
      </c>
    </row>
    <row r="779" spans="2:6" x14ac:dyDescent="0.2">
      <c r="B779">
        <v>10617</v>
      </c>
      <c r="C779">
        <v>33</v>
      </c>
      <c r="D779" s="97">
        <v>71107</v>
      </c>
      <c r="F779">
        <v>71107</v>
      </c>
    </row>
    <row r="780" spans="2:6" x14ac:dyDescent="0.2">
      <c r="B780">
        <v>3924</v>
      </c>
      <c r="C780">
        <v>57</v>
      </c>
      <c r="D780" s="97">
        <v>81320</v>
      </c>
      <c r="F780">
        <v>81320</v>
      </c>
    </row>
    <row r="781" spans="2:6" x14ac:dyDescent="0.2">
      <c r="B781">
        <v>5654</v>
      </c>
      <c r="C781">
        <v>50</v>
      </c>
      <c r="D781" s="97">
        <v>87000</v>
      </c>
      <c r="F781">
        <v>87000</v>
      </c>
    </row>
    <row r="782" spans="2:6" x14ac:dyDescent="0.2">
      <c r="B782">
        <v>9216</v>
      </c>
      <c r="C782">
        <v>51</v>
      </c>
      <c r="D782" s="97">
        <v>40049</v>
      </c>
      <c r="F782">
        <v>40049</v>
      </c>
    </row>
    <row r="783" spans="2:6" x14ac:dyDescent="0.2">
      <c r="B783">
        <v>8086</v>
      </c>
      <c r="C783">
        <v>63</v>
      </c>
      <c r="D783" s="97">
        <v>63684</v>
      </c>
      <c r="F783">
        <v>63684</v>
      </c>
    </row>
    <row r="784" spans="2:6" x14ac:dyDescent="0.2">
      <c r="B784">
        <v>9097</v>
      </c>
      <c r="C784">
        <v>66</v>
      </c>
      <c r="D784" s="97">
        <v>69016</v>
      </c>
      <c r="F784">
        <v>69016</v>
      </c>
    </row>
    <row r="785" spans="2:6" x14ac:dyDescent="0.2">
      <c r="B785">
        <v>7631</v>
      </c>
      <c r="C785">
        <v>44</v>
      </c>
      <c r="D785" s="97">
        <v>52720.37365591398</v>
      </c>
      <c r="F785">
        <v>52720.37365591398</v>
      </c>
    </row>
    <row r="786" spans="2:6" x14ac:dyDescent="0.2">
      <c r="B786">
        <v>7275</v>
      </c>
      <c r="C786">
        <v>51</v>
      </c>
      <c r="D786" s="97">
        <v>73803</v>
      </c>
      <c r="F786">
        <v>73803</v>
      </c>
    </row>
    <row r="787" spans="2:6" x14ac:dyDescent="0.2">
      <c r="B787">
        <v>8334</v>
      </c>
      <c r="C787">
        <v>51</v>
      </c>
      <c r="D787" s="97">
        <v>46094</v>
      </c>
      <c r="F787">
        <v>46094</v>
      </c>
    </row>
    <row r="788" spans="2:6" x14ac:dyDescent="0.2">
      <c r="B788">
        <v>1987</v>
      </c>
      <c r="C788">
        <v>35</v>
      </c>
      <c r="D788" s="97">
        <v>85844</v>
      </c>
      <c r="F788">
        <v>85844</v>
      </c>
    </row>
    <row r="789" spans="2:6" x14ac:dyDescent="0.2">
      <c r="B789">
        <v>2281</v>
      </c>
      <c r="C789">
        <v>52</v>
      </c>
      <c r="D789" s="97">
        <v>38452</v>
      </c>
      <c r="F789">
        <v>38452</v>
      </c>
    </row>
    <row r="790" spans="2:6" x14ac:dyDescent="0.2">
      <c r="B790">
        <v>7034</v>
      </c>
      <c r="C790">
        <v>44</v>
      </c>
      <c r="D790" s="97">
        <v>38452</v>
      </c>
      <c r="F790">
        <v>38452</v>
      </c>
    </row>
    <row r="791" spans="2:6" x14ac:dyDescent="0.2">
      <c r="B791">
        <v>2797</v>
      </c>
      <c r="C791">
        <v>45</v>
      </c>
      <c r="D791" s="97">
        <v>80395</v>
      </c>
      <c r="F791">
        <v>80395</v>
      </c>
    </row>
    <row r="792" spans="2:6" x14ac:dyDescent="0.2">
      <c r="B792">
        <v>3934</v>
      </c>
      <c r="C792">
        <v>56</v>
      </c>
      <c r="D792" s="97">
        <v>31158</v>
      </c>
      <c r="F792">
        <v>31158</v>
      </c>
    </row>
    <row r="793" spans="2:6" x14ac:dyDescent="0.2">
      <c r="B793">
        <v>2493</v>
      </c>
      <c r="C793">
        <v>56</v>
      </c>
      <c r="D793" s="97">
        <v>34838</v>
      </c>
      <c r="F793">
        <v>34838</v>
      </c>
    </row>
    <row r="794" spans="2:6" x14ac:dyDescent="0.2">
      <c r="B794">
        <v>3759</v>
      </c>
      <c r="C794">
        <v>64</v>
      </c>
      <c r="D794" s="97">
        <v>56775</v>
      </c>
      <c r="F794">
        <v>56775</v>
      </c>
    </row>
    <row r="795" spans="2:6" x14ac:dyDescent="0.2">
      <c r="B795">
        <v>965</v>
      </c>
      <c r="C795">
        <v>51</v>
      </c>
      <c r="D795" s="97">
        <v>72159</v>
      </c>
      <c r="F795">
        <v>72159</v>
      </c>
    </row>
    <row r="796" spans="2:6" x14ac:dyDescent="0.2">
      <c r="B796">
        <v>7378</v>
      </c>
      <c r="C796">
        <v>41</v>
      </c>
      <c r="D796" s="97">
        <v>55954</v>
      </c>
      <c r="F796">
        <v>55954</v>
      </c>
    </row>
    <row r="797" spans="2:6" x14ac:dyDescent="0.2">
      <c r="B797">
        <v>1859</v>
      </c>
      <c r="C797">
        <v>50</v>
      </c>
      <c r="D797" s="97">
        <v>19510</v>
      </c>
      <c r="F797">
        <v>19510</v>
      </c>
    </row>
    <row r="798" spans="2:6" x14ac:dyDescent="0.2">
      <c r="B798">
        <v>6263</v>
      </c>
      <c r="C798">
        <v>54</v>
      </c>
      <c r="D798" s="97">
        <v>58607</v>
      </c>
      <c r="F798">
        <v>58607</v>
      </c>
    </row>
    <row r="799" spans="2:6" x14ac:dyDescent="0.2">
      <c r="B799">
        <v>2072</v>
      </c>
      <c r="C799">
        <v>53</v>
      </c>
      <c r="D799" s="97">
        <v>67445</v>
      </c>
      <c r="F799">
        <v>67445</v>
      </c>
    </row>
    <row r="800" spans="2:6" x14ac:dyDescent="0.2">
      <c r="B800">
        <v>8908</v>
      </c>
      <c r="C800">
        <v>63</v>
      </c>
      <c r="D800" s="97">
        <v>67445</v>
      </c>
      <c r="F800">
        <v>67445</v>
      </c>
    </row>
    <row r="801" spans="2:6" x14ac:dyDescent="0.2">
      <c r="B801">
        <v>738</v>
      </c>
      <c r="C801">
        <v>41</v>
      </c>
      <c r="D801" s="97">
        <v>67445</v>
      </c>
      <c r="F801">
        <v>67445</v>
      </c>
    </row>
    <row r="802" spans="2:6" x14ac:dyDescent="0.2">
      <c r="B802">
        <v>10129</v>
      </c>
      <c r="C802">
        <v>56</v>
      </c>
      <c r="D802" s="97">
        <v>36778</v>
      </c>
      <c r="F802">
        <v>36778</v>
      </c>
    </row>
    <row r="803" spans="2:6" x14ac:dyDescent="0.2">
      <c r="B803">
        <v>807</v>
      </c>
      <c r="C803">
        <v>53</v>
      </c>
      <c r="D803" s="97">
        <v>69969</v>
      </c>
      <c r="F803">
        <v>69969</v>
      </c>
    </row>
    <row r="804" spans="2:6" x14ac:dyDescent="0.2">
      <c r="B804">
        <v>3334</v>
      </c>
      <c r="C804">
        <v>71</v>
      </c>
      <c r="D804" s="97">
        <v>54730</v>
      </c>
      <c r="F804">
        <v>54730</v>
      </c>
    </row>
    <row r="805" spans="2:6" x14ac:dyDescent="0.2">
      <c r="B805">
        <v>5423</v>
      </c>
      <c r="C805">
        <v>39</v>
      </c>
      <c r="D805" s="97">
        <v>53843</v>
      </c>
      <c r="F805">
        <v>53843</v>
      </c>
    </row>
    <row r="806" spans="2:6" x14ac:dyDescent="0.2">
      <c r="B806">
        <v>4426</v>
      </c>
      <c r="C806">
        <v>47</v>
      </c>
      <c r="D806" s="97">
        <v>79530</v>
      </c>
      <c r="F806">
        <v>79530</v>
      </c>
    </row>
    <row r="807" spans="2:6" x14ac:dyDescent="0.2">
      <c r="B807">
        <v>10489</v>
      </c>
      <c r="C807">
        <v>49</v>
      </c>
      <c r="D807" s="97">
        <v>27100</v>
      </c>
      <c r="F807">
        <v>27100</v>
      </c>
    </row>
    <row r="808" spans="2:6" x14ac:dyDescent="0.2">
      <c r="B808">
        <v>2570</v>
      </c>
      <c r="C808">
        <v>54</v>
      </c>
      <c r="D808" s="97">
        <v>27100</v>
      </c>
      <c r="F808">
        <v>27100</v>
      </c>
    </row>
    <row r="809" spans="2:6" x14ac:dyDescent="0.2">
      <c r="B809">
        <v>3834</v>
      </c>
      <c r="C809">
        <v>60</v>
      </c>
      <c r="D809" s="97">
        <v>76618</v>
      </c>
      <c r="F809">
        <v>76618</v>
      </c>
    </row>
    <row r="810" spans="2:6" x14ac:dyDescent="0.2">
      <c r="B810">
        <v>590</v>
      </c>
      <c r="C810">
        <v>52</v>
      </c>
      <c r="D810" s="97">
        <v>45207</v>
      </c>
      <c r="F810">
        <v>45207</v>
      </c>
    </row>
    <row r="811" spans="2:6" x14ac:dyDescent="0.2">
      <c r="B811">
        <v>4791</v>
      </c>
      <c r="C811">
        <v>42</v>
      </c>
      <c r="D811" s="97">
        <v>56721</v>
      </c>
      <c r="F811">
        <v>56721</v>
      </c>
    </row>
    <row r="812" spans="2:6" x14ac:dyDescent="0.2">
      <c r="B812">
        <v>5304</v>
      </c>
      <c r="C812">
        <v>48</v>
      </c>
      <c r="D812" s="97">
        <v>37085</v>
      </c>
      <c r="F812">
        <v>37085</v>
      </c>
    </row>
    <row r="813" spans="2:6" x14ac:dyDescent="0.2">
      <c r="B813">
        <v>2426</v>
      </c>
      <c r="C813">
        <v>58</v>
      </c>
      <c r="D813" s="97">
        <v>49605</v>
      </c>
      <c r="F813">
        <v>49605</v>
      </c>
    </row>
    <row r="814" spans="2:6" x14ac:dyDescent="0.2">
      <c r="B814">
        <v>35</v>
      </c>
      <c r="C814">
        <v>35</v>
      </c>
      <c r="D814" s="97">
        <v>63206</v>
      </c>
      <c r="F814">
        <v>63206</v>
      </c>
    </row>
    <row r="815" spans="2:6" x14ac:dyDescent="0.2">
      <c r="B815">
        <v>8041</v>
      </c>
      <c r="C815">
        <v>51</v>
      </c>
      <c r="D815" s="97">
        <v>70886</v>
      </c>
      <c r="F815">
        <v>70886</v>
      </c>
    </row>
    <row r="816" spans="2:6" x14ac:dyDescent="0.2">
      <c r="B816">
        <v>3584</v>
      </c>
      <c r="C816">
        <v>67</v>
      </c>
      <c r="D816" s="97">
        <v>65073</v>
      </c>
      <c r="F816">
        <v>65073</v>
      </c>
    </row>
    <row r="817" spans="2:6" x14ac:dyDescent="0.2">
      <c r="B817">
        <v>7718</v>
      </c>
      <c r="C817">
        <v>75</v>
      </c>
      <c r="D817" s="97">
        <v>44300</v>
      </c>
      <c r="F817">
        <v>44300</v>
      </c>
    </row>
    <row r="818" spans="2:6" x14ac:dyDescent="0.2">
      <c r="B818">
        <v>8605</v>
      </c>
      <c r="C818">
        <v>58</v>
      </c>
      <c r="D818" s="97">
        <v>65316</v>
      </c>
      <c r="F818">
        <v>65316</v>
      </c>
    </row>
    <row r="819" spans="2:6" x14ac:dyDescent="0.2">
      <c r="B819">
        <v>1646</v>
      </c>
      <c r="C819">
        <v>50</v>
      </c>
      <c r="D819" s="97">
        <v>41014</v>
      </c>
      <c r="F819">
        <v>41014</v>
      </c>
    </row>
    <row r="820" spans="2:6" x14ac:dyDescent="0.2">
      <c r="B820">
        <v>9206</v>
      </c>
      <c r="C820">
        <v>54</v>
      </c>
      <c r="D820" s="97">
        <v>55212</v>
      </c>
      <c r="F820">
        <v>55212</v>
      </c>
    </row>
    <row r="821" spans="2:6" x14ac:dyDescent="0.2">
      <c r="B821">
        <v>10757</v>
      </c>
      <c r="C821">
        <v>55</v>
      </c>
      <c r="D821" s="97">
        <v>55212</v>
      </c>
      <c r="F821">
        <v>55212</v>
      </c>
    </row>
    <row r="822" spans="2:6" x14ac:dyDescent="0.2">
      <c r="B822">
        <v>6885</v>
      </c>
      <c r="C822">
        <v>45</v>
      </c>
      <c r="D822" s="97">
        <v>38410</v>
      </c>
      <c r="F822">
        <v>38410</v>
      </c>
    </row>
    <row r="823" spans="2:6" x14ac:dyDescent="0.2">
      <c r="B823">
        <v>907</v>
      </c>
      <c r="C823">
        <v>47</v>
      </c>
      <c r="D823" s="97">
        <v>35684</v>
      </c>
      <c r="F823">
        <v>35684</v>
      </c>
    </row>
    <row r="824" spans="2:6" x14ac:dyDescent="0.2">
      <c r="B824">
        <v>3867</v>
      </c>
      <c r="C824">
        <v>75</v>
      </c>
      <c r="D824" s="97">
        <v>49681</v>
      </c>
      <c r="F824">
        <v>49681</v>
      </c>
    </row>
    <row r="825" spans="2:6" x14ac:dyDescent="0.2">
      <c r="B825">
        <v>3859</v>
      </c>
      <c r="C825">
        <v>75</v>
      </c>
      <c r="D825" s="97">
        <v>70951</v>
      </c>
      <c r="F825">
        <v>70951</v>
      </c>
    </row>
    <row r="826" spans="2:6" x14ac:dyDescent="0.2">
      <c r="B826">
        <v>3265</v>
      </c>
      <c r="C826">
        <v>63</v>
      </c>
      <c r="D826" s="97">
        <v>55357</v>
      </c>
      <c r="F826">
        <v>55357</v>
      </c>
    </row>
    <row r="827" spans="2:6" x14ac:dyDescent="0.2">
      <c r="B827">
        <v>4418</v>
      </c>
      <c r="C827">
        <v>39</v>
      </c>
      <c r="D827" s="97">
        <v>58113</v>
      </c>
      <c r="F827">
        <v>58113</v>
      </c>
    </row>
    <row r="828" spans="2:6" x14ac:dyDescent="0.2">
      <c r="B828">
        <v>4611</v>
      </c>
      <c r="C828">
        <v>52</v>
      </c>
      <c r="D828" s="97">
        <v>70643</v>
      </c>
      <c r="F828">
        <v>70643</v>
      </c>
    </row>
    <row r="829" spans="2:6" x14ac:dyDescent="0.2">
      <c r="B829">
        <v>4530</v>
      </c>
      <c r="C829">
        <v>74</v>
      </c>
      <c r="D829" s="97">
        <v>64355</v>
      </c>
      <c r="F829">
        <v>64355</v>
      </c>
    </row>
    <row r="830" spans="2:6" x14ac:dyDescent="0.2">
      <c r="B830">
        <v>7736</v>
      </c>
      <c r="C830">
        <v>36</v>
      </c>
      <c r="D830" s="97">
        <v>72570</v>
      </c>
      <c r="F830">
        <v>72570</v>
      </c>
    </row>
    <row r="831" spans="2:6" x14ac:dyDescent="0.2">
      <c r="B831">
        <v>9949</v>
      </c>
      <c r="C831">
        <v>46</v>
      </c>
      <c r="D831" s="97">
        <v>67381</v>
      </c>
      <c r="F831">
        <v>67381</v>
      </c>
    </row>
    <row r="832" spans="2:6" x14ac:dyDescent="0.2">
      <c r="B832">
        <v>942</v>
      </c>
      <c r="C832">
        <v>40</v>
      </c>
      <c r="D832" s="97">
        <v>51479</v>
      </c>
      <c r="F832">
        <v>51479</v>
      </c>
    </row>
    <row r="833" spans="2:6" x14ac:dyDescent="0.2">
      <c r="B833">
        <v>6181</v>
      </c>
      <c r="C833">
        <v>72</v>
      </c>
      <c r="D833" s="97">
        <v>76068</v>
      </c>
      <c r="F833">
        <v>76068</v>
      </c>
    </row>
    <row r="834" spans="2:6" x14ac:dyDescent="0.2">
      <c r="B834">
        <v>7660</v>
      </c>
      <c r="C834">
        <v>49</v>
      </c>
      <c r="D834" s="97">
        <v>62905</v>
      </c>
      <c r="F834">
        <v>62905</v>
      </c>
    </row>
    <row r="835" spans="2:6" x14ac:dyDescent="0.2">
      <c r="B835">
        <v>2055</v>
      </c>
      <c r="C835">
        <v>49</v>
      </c>
      <c r="D835" s="97">
        <v>65846</v>
      </c>
      <c r="F835">
        <v>65846</v>
      </c>
    </row>
    <row r="836" spans="2:6" x14ac:dyDescent="0.2">
      <c r="B836">
        <v>5107</v>
      </c>
      <c r="C836">
        <v>49</v>
      </c>
      <c r="D836" s="97">
        <v>34380</v>
      </c>
      <c r="F836">
        <v>34380</v>
      </c>
    </row>
    <row r="837" spans="2:6" x14ac:dyDescent="0.2">
      <c r="B837">
        <v>1626</v>
      </c>
      <c r="C837">
        <v>49</v>
      </c>
      <c r="D837" s="97">
        <v>43140</v>
      </c>
      <c r="F837">
        <v>43140</v>
      </c>
    </row>
    <row r="838" spans="2:6" x14ac:dyDescent="0.2">
      <c r="B838">
        <v>6428</v>
      </c>
      <c r="C838">
        <v>72</v>
      </c>
      <c r="D838" s="97">
        <v>52531</v>
      </c>
      <c r="F838">
        <v>52531</v>
      </c>
    </row>
    <row r="839" spans="2:6" x14ac:dyDescent="0.2">
      <c r="B839">
        <v>9617</v>
      </c>
      <c r="C839">
        <v>71</v>
      </c>
      <c r="D839" s="97">
        <v>49154</v>
      </c>
      <c r="F839">
        <v>49154</v>
      </c>
    </row>
    <row r="840" spans="2:6" x14ac:dyDescent="0.2">
      <c r="B840">
        <v>4339</v>
      </c>
      <c r="C840">
        <v>52</v>
      </c>
      <c r="D840" s="97">
        <v>38136</v>
      </c>
      <c r="F840">
        <v>38136</v>
      </c>
    </row>
    <row r="841" spans="2:6" x14ac:dyDescent="0.2">
      <c r="B841">
        <v>7235</v>
      </c>
      <c r="C841">
        <v>47</v>
      </c>
      <c r="D841" s="97">
        <v>67432</v>
      </c>
      <c r="F841">
        <v>67432</v>
      </c>
    </row>
    <row r="842" spans="2:6" x14ac:dyDescent="0.2">
      <c r="B842">
        <v>8527</v>
      </c>
      <c r="C842">
        <v>57</v>
      </c>
      <c r="D842" s="97">
        <v>44325</v>
      </c>
      <c r="F842">
        <v>44325</v>
      </c>
    </row>
    <row r="843" spans="2:6" x14ac:dyDescent="0.2">
      <c r="B843">
        <v>1968</v>
      </c>
      <c r="C843">
        <v>51</v>
      </c>
      <c r="D843" s="97">
        <v>61467</v>
      </c>
      <c r="F843">
        <v>61467</v>
      </c>
    </row>
    <row r="844" spans="2:6" x14ac:dyDescent="0.2">
      <c r="B844">
        <v>9862</v>
      </c>
      <c r="C844">
        <v>53</v>
      </c>
      <c r="D844" s="97">
        <v>48178</v>
      </c>
      <c r="F844">
        <v>48178</v>
      </c>
    </row>
    <row r="845" spans="2:6" x14ac:dyDescent="0.2">
      <c r="B845">
        <v>11075</v>
      </c>
      <c r="C845">
        <v>44</v>
      </c>
      <c r="D845" s="97">
        <v>16005</v>
      </c>
      <c r="F845">
        <v>16005</v>
      </c>
    </row>
    <row r="846" spans="2:6" x14ac:dyDescent="0.2">
      <c r="B846">
        <v>6658</v>
      </c>
      <c r="C846">
        <v>50</v>
      </c>
      <c r="D846" s="97">
        <v>79593</v>
      </c>
      <c r="F846">
        <v>79593</v>
      </c>
    </row>
    <row r="847" spans="2:6" x14ac:dyDescent="0.2">
      <c r="B847">
        <v>4552</v>
      </c>
      <c r="C847">
        <v>31</v>
      </c>
      <c r="D847" s="97">
        <v>79593</v>
      </c>
      <c r="F847">
        <v>79593</v>
      </c>
    </row>
    <row r="848" spans="2:6" x14ac:dyDescent="0.2">
      <c r="B848">
        <v>10377</v>
      </c>
      <c r="C848">
        <v>64</v>
      </c>
      <c r="D848" s="97">
        <v>61180</v>
      </c>
      <c r="F848">
        <v>61180</v>
      </c>
    </row>
    <row r="849" spans="2:6" x14ac:dyDescent="0.2">
      <c r="B849">
        <v>5336</v>
      </c>
      <c r="C849">
        <v>51</v>
      </c>
      <c r="D849" s="97">
        <v>77437</v>
      </c>
      <c r="F849">
        <v>77437</v>
      </c>
    </row>
    <row r="850" spans="2:6" x14ac:dyDescent="0.2">
      <c r="B850">
        <v>10350</v>
      </c>
      <c r="C850">
        <v>72</v>
      </c>
      <c r="D850" s="97">
        <v>17649</v>
      </c>
      <c r="F850">
        <v>17649</v>
      </c>
    </row>
    <row r="851" spans="2:6" x14ac:dyDescent="0.2">
      <c r="B851">
        <v>11071</v>
      </c>
      <c r="C851">
        <v>38</v>
      </c>
      <c r="D851" s="97">
        <v>18222</v>
      </c>
      <c r="F851">
        <v>18222</v>
      </c>
    </row>
    <row r="852" spans="2:6" x14ac:dyDescent="0.2">
      <c r="B852">
        <v>11100</v>
      </c>
      <c r="C852">
        <v>50</v>
      </c>
      <c r="D852" s="97">
        <v>77610</v>
      </c>
      <c r="F852">
        <v>77610</v>
      </c>
    </row>
    <row r="853" spans="2:6" x14ac:dyDescent="0.2">
      <c r="B853">
        <v>6516</v>
      </c>
      <c r="C853">
        <v>33</v>
      </c>
      <c r="D853" s="97">
        <v>38097</v>
      </c>
      <c r="F853">
        <v>38097</v>
      </c>
    </row>
    <row r="854" spans="2:6" x14ac:dyDescent="0.2">
      <c r="B854">
        <v>1734</v>
      </c>
      <c r="C854">
        <v>54</v>
      </c>
      <c r="D854" s="97">
        <v>44377</v>
      </c>
      <c r="F854">
        <v>44377</v>
      </c>
    </row>
    <row r="855" spans="2:6" x14ac:dyDescent="0.2">
      <c r="B855">
        <v>2131</v>
      </c>
      <c r="C855">
        <v>63</v>
      </c>
      <c r="D855" s="97">
        <v>66480</v>
      </c>
      <c r="F855">
        <v>66480</v>
      </c>
    </row>
    <row r="856" spans="2:6" x14ac:dyDescent="0.2">
      <c r="B856">
        <v>6439</v>
      </c>
      <c r="C856">
        <v>64</v>
      </c>
      <c r="D856" s="97">
        <v>36732</v>
      </c>
      <c r="F856">
        <v>36732</v>
      </c>
    </row>
    <row r="857" spans="2:6" x14ac:dyDescent="0.2">
      <c r="B857">
        <v>10591</v>
      </c>
      <c r="C857">
        <v>53</v>
      </c>
      <c r="D857" s="97">
        <v>54072</v>
      </c>
      <c r="F857">
        <v>54072</v>
      </c>
    </row>
    <row r="858" spans="2:6" x14ac:dyDescent="0.2">
      <c r="B858">
        <v>9797</v>
      </c>
      <c r="C858">
        <v>66</v>
      </c>
      <c r="D858" s="97">
        <v>34935</v>
      </c>
      <c r="F858">
        <v>34935</v>
      </c>
    </row>
    <row r="859" spans="2:6" x14ac:dyDescent="0.2">
      <c r="B859">
        <v>9336</v>
      </c>
      <c r="C859">
        <v>53</v>
      </c>
      <c r="D859" s="97">
        <v>34935</v>
      </c>
      <c r="F859">
        <v>34935</v>
      </c>
    </row>
    <row r="860" spans="2:6" x14ac:dyDescent="0.2">
      <c r="B860">
        <v>2174</v>
      </c>
      <c r="C860">
        <v>68</v>
      </c>
      <c r="D860" s="97">
        <v>92491</v>
      </c>
      <c r="F860">
        <v>92491</v>
      </c>
    </row>
    <row r="861" spans="2:6" x14ac:dyDescent="0.2">
      <c r="B861">
        <v>3197</v>
      </c>
      <c r="C861">
        <v>42</v>
      </c>
      <c r="D861" s="97">
        <v>42207</v>
      </c>
      <c r="F861">
        <v>42207</v>
      </c>
    </row>
    <row r="862" spans="2:6" x14ac:dyDescent="0.2">
      <c r="B862">
        <v>9185</v>
      </c>
      <c r="C862">
        <v>56</v>
      </c>
      <c r="D862" s="97">
        <v>79734</v>
      </c>
      <c r="F862">
        <v>79734</v>
      </c>
    </row>
    <row r="863" spans="2:6" x14ac:dyDescent="0.2">
      <c r="B863">
        <v>905</v>
      </c>
      <c r="C863">
        <v>36</v>
      </c>
      <c r="D863" s="97">
        <v>50353</v>
      </c>
      <c r="F863">
        <v>50353</v>
      </c>
    </row>
    <row r="864" spans="2:6" x14ac:dyDescent="0.2">
      <c r="B864">
        <v>10858</v>
      </c>
      <c r="C864">
        <v>47</v>
      </c>
      <c r="D864" s="97">
        <v>78075</v>
      </c>
      <c r="F864">
        <v>78075</v>
      </c>
    </row>
    <row r="865" spans="2:6" x14ac:dyDescent="0.2">
      <c r="B865">
        <v>8925</v>
      </c>
      <c r="C865">
        <v>57</v>
      </c>
      <c r="D865" s="97">
        <v>56223</v>
      </c>
      <c r="F865">
        <v>56223</v>
      </c>
    </row>
    <row r="866" spans="2:6" x14ac:dyDescent="0.2">
      <c r="B866">
        <v>2499</v>
      </c>
      <c r="C866">
        <v>64</v>
      </c>
      <c r="D866" s="97">
        <v>47850</v>
      </c>
      <c r="F866">
        <v>47850</v>
      </c>
    </row>
    <row r="867" spans="2:6" x14ac:dyDescent="0.2">
      <c r="B867">
        <v>1109</v>
      </c>
      <c r="C867">
        <v>40</v>
      </c>
      <c r="D867" s="97">
        <v>67131</v>
      </c>
      <c r="F867">
        <v>67131</v>
      </c>
    </row>
    <row r="868" spans="2:6" x14ac:dyDescent="0.2">
      <c r="B868">
        <v>326</v>
      </c>
      <c r="C868">
        <v>49</v>
      </c>
      <c r="D868" s="97">
        <v>56242</v>
      </c>
      <c r="F868">
        <v>56242</v>
      </c>
    </row>
    <row r="869" spans="2:6" x14ac:dyDescent="0.2">
      <c r="B869">
        <v>10967</v>
      </c>
      <c r="C869">
        <v>59</v>
      </c>
      <c r="D869" s="97">
        <v>86580</v>
      </c>
      <c r="F869">
        <v>86580</v>
      </c>
    </row>
    <row r="870" spans="2:6" x14ac:dyDescent="0.2">
      <c r="B870">
        <v>5370</v>
      </c>
      <c r="C870">
        <v>49</v>
      </c>
      <c r="D870" s="97">
        <v>54693</v>
      </c>
      <c r="F870">
        <v>54693</v>
      </c>
    </row>
    <row r="871" spans="2:6" x14ac:dyDescent="0.2">
      <c r="B871">
        <v>2098</v>
      </c>
      <c r="C871">
        <v>53</v>
      </c>
      <c r="D871" s="97">
        <v>52750</v>
      </c>
      <c r="F871">
        <v>52750</v>
      </c>
    </row>
    <row r="872" spans="2:6" x14ac:dyDescent="0.2">
      <c r="B872">
        <v>1773</v>
      </c>
      <c r="C872">
        <v>44</v>
      </c>
      <c r="D872" s="97">
        <v>79930</v>
      </c>
      <c r="F872">
        <v>79930</v>
      </c>
    </row>
    <row r="873" spans="2:6" x14ac:dyDescent="0.2">
      <c r="B873">
        <v>5036</v>
      </c>
      <c r="C873">
        <v>38</v>
      </c>
      <c r="D873" s="97">
        <v>55158</v>
      </c>
      <c r="F873">
        <v>55158</v>
      </c>
    </row>
    <row r="874" spans="2:6" x14ac:dyDescent="0.2">
      <c r="B874">
        <v>4856</v>
      </c>
      <c r="C874">
        <v>65</v>
      </c>
      <c r="D874" s="97">
        <v>75865</v>
      </c>
      <c r="F874">
        <v>75865</v>
      </c>
    </row>
    <row r="875" spans="2:6" x14ac:dyDescent="0.2">
      <c r="B875">
        <v>8722</v>
      </c>
      <c r="C875">
        <v>65</v>
      </c>
      <c r="D875" s="97">
        <v>44375</v>
      </c>
      <c r="F875">
        <v>44375</v>
      </c>
    </row>
    <row r="876" spans="2:6" x14ac:dyDescent="0.2">
      <c r="B876">
        <v>2156</v>
      </c>
      <c r="C876">
        <v>67</v>
      </c>
      <c r="D876" s="97">
        <v>65492</v>
      </c>
      <c r="F876">
        <v>65492</v>
      </c>
    </row>
    <row r="877" spans="2:6" x14ac:dyDescent="0.2">
      <c r="B877">
        <v>2569</v>
      </c>
      <c r="C877">
        <v>35</v>
      </c>
      <c r="D877" s="97">
        <v>86111</v>
      </c>
      <c r="F877">
        <v>86111</v>
      </c>
    </row>
    <row r="878" spans="2:6" x14ac:dyDescent="0.2">
      <c r="B878">
        <v>10151</v>
      </c>
      <c r="C878">
        <v>62</v>
      </c>
      <c r="D878" s="97">
        <v>31814</v>
      </c>
      <c r="F878">
        <v>31814</v>
      </c>
    </row>
    <row r="879" spans="2:6" x14ac:dyDescent="0.2">
      <c r="B879">
        <v>10473</v>
      </c>
      <c r="C879">
        <v>66</v>
      </c>
      <c r="D879" s="97">
        <v>70116</v>
      </c>
      <c r="F879">
        <v>70116</v>
      </c>
    </row>
    <row r="880" spans="2:6" x14ac:dyDescent="0.2">
      <c r="B880">
        <v>7079</v>
      </c>
      <c r="C880">
        <v>60</v>
      </c>
      <c r="D880" s="97">
        <v>70503</v>
      </c>
      <c r="F880">
        <v>70503</v>
      </c>
    </row>
    <row r="881" spans="2:6" x14ac:dyDescent="0.2">
      <c r="B881">
        <v>6875</v>
      </c>
      <c r="C881">
        <v>57</v>
      </c>
      <c r="D881" s="97">
        <v>79205</v>
      </c>
      <c r="F881">
        <v>79205</v>
      </c>
    </row>
    <row r="882" spans="2:6" x14ac:dyDescent="0.2">
      <c r="B882">
        <v>6728</v>
      </c>
      <c r="C882">
        <v>37</v>
      </c>
      <c r="D882" s="97">
        <v>19986</v>
      </c>
      <c r="F882">
        <v>19986</v>
      </c>
    </row>
    <row r="883" spans="2:6" x14ac:dyDescent="0.2">
      <c r="B883">
        <v>2471</v>
      </c>
      <c r="C883">
        <v>57</v>
      </c>
      <c r="D883" s="97">
        <v>19986</v>
      </c>
      <c r="F883">
        <v>19986</v>
      </c>
    </row>
    <row r="884" spans="2:6" x14ac:dyDescent="0.2">
      <c r="B884">
        <v>49</v>
      </c>
      <c r="C884">
        <v>52</v>
      </c>
      <c r="D884" s="97">
        <v>59062</v>
      </c>
      <c r="F884">
        <v>59062</v>
      </c>
    </row>
    <row r="885" spans="2:6" x14ac:dyDescent="0.2">
      <c r="B885">
        <v>4973</v>
      </c>
      <c r="C885">
        <v>52</v>
      </c>
      <c r="D885" s="97">
        <v>61794</v>
      </c>
      <c r="F885">
        <v>61794</v>
      </c>
    </row>
    <row r="886" spans="2:6" x14ac:dyDescent="0.2">
      <c r="B886">
        <v>6387</v>
      </c>
      <c r="C886">
        <v>46</v>
      </c>
      <c r="D886" s="97">
        <v>75032</v>
      </c>
      <c r="F886">
        <v>75032</v>
      </c>
    </row>
    <row r="887" spans="2:6" x14ac:dyDescent="0.2">
      <c r="B887">
        <v>5866</v>
      </c>
      <c r="C887">
        <v>48</v>
      </c>
      <c r="D887" s="97">
        <v>22419</v>
      </c>
      <c r="F887">
        <v>22419</v>
      </c>
    </row>
    <row r="888" spans="2:6" x14ac:dyDescent="0.2">
      <c r="B888">
        <v>8523</v>
      </c>
      <c r="C888">
        <v>54</v>
      </c>
      <c r="D888" s="97">
        <v>22419</v>
      </c>
      <c r="F888">
        <v>22419</v>
      </c>
    </row>
    <row r="889" spans="2:6" x14ac:dyDescent="0.2">
      <c r="B889">
        <v>7901</v>
      </c>
      <c r="C889">
        <v>51</v>
      </c>
      <c r="D889" s="97">
        <v>36550</v>
      </c>
      <c r="F889">
        <v>36550</v>
      </c>
    </row>
    <row r="890" spans="2:6" x14ac:dyDescent="0.2">
      <c r="B890">
        <v>898</v>
      </c>
      <c r="C890">
        <v>36</v>
      </c>
      <c r="D890" s="97">
        <v>75027</v>
      </c>
      <c r="F890">
        <v>75027</v>
      </c>
    </row>
    <row r="891" spans="2:6" x14ac:dyDescent="0.2">
      <c r="B891">
        <v>10242</v>
      </c>
      <c r="C891">
        <v>56</v>
      </c>
      <c r="D891" s="97">
        <v>54108</v>
      </c>
      <c r="F891">
        <v>54108</v>
      </c>
    </row>
    <row r="892" spans="2:6" x14ac:dyDescent="0.2">
      <c r="B892">
        <v>5835</v>
      </c>
      <c r="C892">
        <v>46</v>
      </c>
      <c r="D892" s="97">
        <v>81795</v>
      </c>
      <c r="F892">
        <v>81795</v>
      </c>
    </row>
    <row r="893" spans="2:6" x14ac:dyDescent="0.2">
      <c r="B893">
        <v>6919</v>
      </c>
      <c r="C893">
        <v>44</v>
      </c>
      <c r="D893" s="97">
        <v>59594</v>
      </c>
      <c r="F893">
        <v>59594</v>
      </c>
    </row>
    <row r="894" spans="2:6" x14ac:dyDescent="0.2">
      <c r="B894">
        <v>6197</v>
      </c>
      <c r="C894">
        <v>60</v>
      </c>
      <c r="D894" s="97">
        <v>30631</v>
      </c>
      <c r="F894">
        <v>30631</v>
      </c>
    </row>
    <row r="895" spans="2:6" x14ac:dyDescent="0.2">
      <c r="B895">
        <v>4201</v>
      </c>
      <c r="C895">
        <v>60</v>
      </c>
      <c r="D895" s="97">
        <v>25721</v>
      </c>
      <c r="F895">
        <v>25721</v>
      </c>
    </row>
    <row r="896" spans="2:6" x14ac:dyDescent="0.2">
      <c r="B896">
        <v>5092</v>
      </c>
      <c r="C896">
        <v>73</v>
      </c>
      <c r="D896" s="97">
        <v>54690</v>
      </c>
      <c r="F896">
        <v>54690</v>
      </c>
    </row>
    <row r="897" spans="2:6" x14ac:dyDescent="0.2">
      <c r="B897">
        <v>6566</v>
      </c>
      <c r="C897">
        <v>68</v>
      </c>
      <c r="D897" s="97">
        <v>54690</v>
      </c>
      <c r="F897">
        <v>54690</v>
      </c>
    </row>
    <row r="898" spans="2:6" x14ac:dyDescent="0.2">
      <c r="B898">
        <v>6613</v>
      </c>
      <c r="C898">
        <v>52</v>
      </c>
      <c r="D898" s="97">
        <v>23718</v>
      </c>
      <c r="F898">
        <v>23718</v>
      </c>
    </row>
    <row r="899" spans="2:6" x14ac:dyDescent="0.2">
      <c r="B899">
        <v>9094</v>
      </c>
      <c r="C899">
        <v>67</v>
      </c>
      <c r="D899" s="97">
        <v>48192</v>
      </c>
      <c r="F899">
        <v>48192</v>
      </c>
    </row>
    <row r="900" spans="2:6" x14ac:dyDescent="0.2">
      <c r="B900">
        <v>9847</v>
      </c>
      <c r="C900">
        <v>67</v>
      </c>
      <c r="D900" s="97">
        <v>32880</v>
      </c>
      <c r="F900">
        <v>32880</v>
      </c>
    </row>
    <row r="901" spans="2:6" x14ac:dyDescent="0.2">
      <c r="B901">
        <v>10767</v>
      </c>
      <c r="C901">
        <v>33</v>
      </c>
      <c r="D901" s="97">
        <v>19419</v>
      </c>
      <c r="F901">
        <v>19419</v>
      </c>
    </row>
    <row r="902" spans="2:6" x14ac:dyDescent="0.2">
      <c r="B902">
        <v>7943</v>
      </c>
      <c r="C902">
        <v>47</v>
      </c>
      <c r="D902" s="97">
        <v>34961</v>
      </c>
      <c r="F902">
        <v>34961</v>
      </c>
    </row>
    <row r="903" spans="2:6" x14ac:dyDescent="0.2">
      <c r="B903">
        <v>1055</v>
      </c>
      <c r="C903">
        <v>46</v>
      </c>
      <c r="D903" s="97">
        <v>16248</v>
      </c>
      <c r="F903">
        <v>16248</v>
      </c>
    </row>
    <row r="904" spans="2:6" x14ac:dyDescent="0.2">
      <c r="B904">
        <v>1458</v>
      </c>
      <c r="C904">
        <v>40</v>
      </c>
      <c r="D904" s="97">
        <v>59060</v>
      </c>
      <c r="F904">
        <v>59060</v>
      </c>
    </row>
    <row r="905" spans="2:6" x14ac:dyDescent="0.2">
      <c r="B905">
        <v>8402</v>
      </c>
      <c r="C905">
        <v>69</v>
      </c>
      <c r="D905" s="97">
        <v>65665</v>
      </c>
      <c r="F905">
        <v>65665</v>
      </c>
    </row>
    <row r="906" spans="2:6" x14ac:dyDescent="0.2">
      <c r="B906">
        <v>6246</v>
      </c>
      <c r="C906">
        <v>69</v>
      </c>
      <c r="D906" s="97">
        <v>93027</v>
      </c>
      <c r="F906">
        <v>93027</v>
      </c>
    </row>
    <row r="907" spans="2:6" x14ac:dyDescent="0.2">
      <c r="B907">
        <v>4654</v>
      </c>
      <c r="C907">
        <v>30</v>
      </c>
      <c r="D907" s="97">
        <v>40800</v>
      </c>
      <c r="F907">
        <v>40800</v>
      </c>
    </row>
    <row r="908" spans="2:6" x14ac:dyDescent="0.2">
      <c r="B908">
        <v>6103</v>
      </c>
      <c r="C908">
        <v>74</v>
      </c>
      <c r="D908" s="97">
        <v>18690</v>
      </c>
      <c r="F908">
        <v>18690</v>
      </c>
    </row>
    <row r="909" spans="2:6" x14ac:dyDescent="0.2">
      <c r="B909">
        <v>8147</v>
      </c>
      <c r="C909">
        <v>62</v>
      </c>
      <c r="D909" s="97">
        <v>18690</v>
      </c>
      <c r="F909">
        <v>18690</v>
      </c>
    </row>
    <row r="910" spans="2:6" x14ac:dyDescent="0.2">
      <c r="B910">
        <v>10207</v>
      </c>
      <c r="C910">
        <v>44</v>
      </c>
      <c r="D910" s="97">
        <v>18690</v>
      </c>
      <c r="F910">
        <v>18690</v>
      </c>
    </row>
    <row r="911" spans="2:6" x14ac:dyDescent="0.2">
      <c r="B911">
        <v>4838</v>
      </c>
      <c r="C911">
        <v>44</v>
      </c>
      <c r="D911" s="97">
        <v>27116</v>
      </c>
      <c r="F911">
        <v>27116</v>
      </c>
    </row>
    <row r="912" spans="2:6" x14ac:dyDescent="0.2">
      <c r="B912">
        <v>10219</v>
      </c>
      <c r="C912">
        <v>50</v>
      </c>
      <c r="D912" s="97">
        <v>28718</v>
      </c>
      <c r="F912">
        <v>28718</v>
      </c>
    </row>
    <row r="913" spans="2:6" x14ac:dyDescent="0.2">
      <c r="B913">
        <v>2176</v>
      </c>
      <c r="C913">
        <v>50</v>
      </c>
      <c r="D913" s="97">
        <v>77981</v>
      </c>
      <c r="F913">
        <v>77981</v>
      </c>
    </row>
    <row r="914" spans="2:6" x14ac:dyDescent="0.2">
      <c r="B914">
        <v>9121</v>
      </c>
      <c r="C914">
        <v>50</v>
      </c>
      <c r="D914" s="97">
        <v>41443</v>
      </c>
      <c r="F914">
        <v>41443</v>
      </c>
    </row>
    <row r="915" spans="2:6" x14ac:dyDescent="0.2">
      <c r="B915">
        <v>5802</v>
      </c>
      <c r="C915">
        <v>50</v>
      </c>
      <c r="D915" s="97">
        <v>57072</v>
      </c>
      <c r="F915">
        <v>57072</v>
      </c>
    </row>
    <row r="916" spans="2:6" x14ac:dyDescent="0.2">
      <c r="B916">
        <v>10790</v>
      </c>
      <c r="C916">
        <v>37</v>
      </c>
      <c r="D916" s="97">
        <v>31086</v>
      </c>
      <c r="F916">
        <v>31086</v>
      </c>
    </row>
    <row r="917" spans="2:6" x14ac:dyDescent="0.2">
      <c r="B917">
        <v>178</v>
      </c>
      <c r="C917">
        <v>66</v>
      </c>
      <c r="D917" s="97">
        <v>72190</v>
      </c>
      <c r="F917">
        <v>72190</v>
      </c>
    </row>
    <row r="918" spans="2:6" x14ac:dyDescent="0.2">
      <c r="B918">
        <v>2308</v>
      </c>
      <c r="C918">
        <v>68</v>
      </c>
      <c r="D918" s="97">
        <v>83837</v>
      </c>
      <c r="F918">
        <v>83837</v>
      </c>
    </row>
    <row r="919" spans="2:6" x14ac:dyDescent="0.2">
      <c r="B919">
        <v>7431</v>
      </c>
      <c r="C919">
        <v>31</v>
      </c>
      <c r="D919" s="97">
        <v>17345</v>
      </c>
      <c r="F919">
        <v>17345</v>
      </c>
    </row>
    <row r="920" spans="2:6" x14ac:dyDescent="0.2">
      <c r="B920">
        <v>9405</v>
      </c>
      <c r="C920">
        <v>68</v>
      </c>
      <c r="D920" s="97">
        <v>28249</v>
      </c>
      <c r="F920">
        <v>28249</v>
      </c>
    </row>
    <row r="921" spans="2:6" x14ac:dyDescent="0.2">
      <c r="B921">
        <v>10525</v>
      </c>
      <c r="C921">
        <v>36</v>
      </c>
      <c r="D921" s="97">
        <v>28249</v>
      </c>
      <c r="F921">
        <v>28249</v>
      </c>
    </row>
    <row r="922" spans="2:6" x14ac:dyDescent="0.2">
      <c r="B922">
        <v>7503</v>
      </c>
      <c r="C922">
        <v>46</v>
      </c>
      <c r="D922" s="97">
        <v>69661</v>
      </c>
      <c r="F922">
        <v>69661</v>
      </c>
    </row>
    <row r="923" spans="2:6" x14ac:dyDescent="0.2">
      <c r="B923">
        <v>8783</v>
      </c>
      <c r="C923">
        <v>72</v>
      </c>
      <c r="D923" s="97">
        <v>70777</v>
      </c>
      <c r="F923">
        <v>70777</v>
      </c>
    </row>
    <row r="924" spans="2:6" x14ac:dyDescent="0.2">
      <c r="B924">
        <v>1403</v>
      </c>
      <c r="C924">
        <v>47</v>
      </c>
      <c r="D924" s="97">
        <v>17148</v>
      </c>
      <c r="F924">
        <v>17148</v>
      </c>
    </row>
    <row r="925" spans="2:6" x14ac:dyDescent="0.2">
      <c r="B925">
        <v>4643</v>
      </c>
      <c r="C925">
        <v>49</v>
      </c>
      <c r="D925" s="97">
        <v>45057</v>
      </c>
      <c r="F925">
        <v>45057</v>
      </c>
    </row>
    <row r="926" spans="2:6" x14ac:dyDescent="0.2">
      <c r="B926">
        <v>3463</v>
      </c>
      <c r="C926">
        <v>47</v>
      </c>
      <c r="D926" s="97">
        <v>41120</v>
      </c>
      <c r="F926">
        <v>41120</v>
      </c>
    </row>
    <row r="927" spans="2:6" x14ac:dyDescent="0.2">
      <c r="B927">
        <v>4055</v>
      </c>
      <c r="C927">
        <v>30</v>
      </c>
      <c r="D927" s="97">
        <v>83151</v>
      </c>
      <c r="F927">
        <v>83151</v>
      </c>
    </row>
    <row r="928" spans="2:6" x14ac:dyDescent="0.2">
      <c r="B928">
        <v>7010</v>
      </c>
      <c r="C928">
        <v>57</v>
      </c>
      <c r="D928" s="97">
        <v>37150</v>
      </c>
      <c r="F928">
        <v>37150</v>
      </c>
    </row>
    <row r="929" spans="2:6" x14ac:dyDescent="0.2">
      <c r="B929">
        <v>4767</v>
      </c>
      <c r="C929">
        <v>57</v>
      </c>
      <c r="D929" s="97">
        <v>61064</v>
      </c>
      <c r="F929">
        <v>61064</v>
      </c>
    </row>
    <row r="930" spans="2:6" x14ac:dyDescent="0.2">
      <c r="B930">
        <v>1927</v>
      </c>
      <c r="C930">
        <v>49</v>
      </c>
      <c r="D930" s="97">
        <v>51650</v>
      </c>
      <c r="F930">
        <v>51650</v>
      </c>
    </row>
    <row r="931" spans="2:6" x14ac:dyDescent="0.2">
      <c r="B931">
        <v>437</v>
      </c>
      <c r="C931">
        <v>46</v>
      </c>
      <c r="D931" s="97">
        <v>14421</v>
      </c>
      <c r="F931">
        <v>14421</v>
      </c>
    </row>
    <row r="932" spans="2:6" x14ac:dyDescent="0.2">
      <c r="B932">
        <v>4331</v>
      </c>
      <c r="C932">
        <v>44</v>
      </c>
      <c r="D932" s="97">
        <v>64813</v>
      </c>
      <c r="F932">
        <v>64813</v>
      </c>
    </row>
    <row r="933" spans="2:6" x14ac:dyDescent="0.2">
      <c r="B933">
        <v>4084</v>
      </c>
      <c r="C933">
        <v>47</v>
      </c>
      <c r="D933" s="97">
        <v>61872</v>
      </c>
      <c r="F933">
        <v>61872</v>
      </c>
    </row>
    <row r="934" spans="2:6" x14ac:dyDescent="0.2">
      <c r="B934">
        <v>8135</v>
      </c>
      <c r="C934">
        <v>36</v>
      </c>
      <c r="D934" s="97">
        <v>58025</v>
      </c>
      <c r="F934">
        <v>58025</v>
      </c>
    </row>
    <row r="935" spans="2:6" x14ac:dyDescent="0.2">
      <c r="B935">
        <v>9750</v>
      </c>
      <c r="C935">
        <v>61</v>
      </c>
      <c r="D935" s="97">
        <v>83790</v>
      </c>
      <c r="F935">
        <v>83790</v>
      </c>
    </row>
    <row r="936" spans="2:6" x14ac:dyDescent="0.2">
      <c r="B936">
        <v>6682</v>
      </c>
      <c r="C936">
        <v>49</v>
      </c>
      <c r="D936" s="97">
        <v>21955</v>
      </c>
      <c r="F936">
        <v>21955</v>
      </c>
    </row>
    <row r="937" spans="2:6" x14ac:dyDescent="0.2">
      <c r="B937">
        <v>10581</v>
      </c>
      <c r="C937">
        <v>45</v>
      </c>
      <c r="D937" s="97">
        <v>60491</v>
      </c>
      <c r="F937">
        <v>60491</v>
      </c>
    </row>
    <row r="938" spans="2:6" x14ac:dyDescent="0.2">
      <c r="B938">
        <v>3710</v>
      </c>
      <c r="C938">
        <v>38</v>
      </c>
      <c r="D938" s="97">
        <v>59304</v>
      </c>
      <c r="F938">
        <v>59304</v>
      </c>
    </row>
    <row r="939" spans="2:6" x14ac:dyDescent="0.2">
      <c r="B939">
        <v>5207</v>
      </c>
      <c r="C939">
        <v>59</v>
      </c>
      <c r="D939" s="97">
        <v>34421</v>
      </c>
      <c r="F939">
        <v>34421</v>
      </c>
    </row>
    <row r="940" spans="2:6" x14ac:dyDescent="0.2">
      <c r="B940">
        <v>9360</v>
      </c>
      <c r="C940">
        <v>40</v>
      </c>
      <c r="D940" s="97">
        <v>34421</v>
      </c>
      <c r="F940">
        <v>34421</v>
      </c>
    </row>
    <row r="941" spans="2:6" x14ac:dyDescent="0.2">
      <c r="B941">
        <v>4679</v>
      </c>
      <c r="C941">
        <v>45</v>
      </c>
      <c r="D941" s="97">
        <v>49678</v>
      </c>
      <c r="F941">
        <v>49678</v>
      </c>
    </row>
    <row r="942" spans="2:6" x14ac:dyDescent="0.2">
      <c r="B942">
        <v>1340</v>
      </c>
      <c r="C942">
        <v>36</v>
      </c>
      <c r="D942" s="97">
        <v>44689</v>
      </c>
      <c r="F942">
        <v>44689</v>
      </c>
    </row>
    <row r="943" spans="2:6" x14ac:dyDescent="0.2">
      <c r="B943">
        <v>10839</v>
      </c>
      <c r="C943">
        <v>46</v>
      </c>
      <c r="D943" s="97">
        <v>23162</v>
      </c>
      <c r="F943">
        <v>23162</v>
      </c>
    </row>
    <row r="944" spans="2:6" x14ac:dyDescent="0.2">
      <c r="B944">
        <v>5303</v>
      </c>
      <c r="C944">
        <v>48</v>
      </c>
      <c r="D944" s="97">
        <v>40059</v>
      </c>
      <c r="F944">
        <v>40059</v>
      </c>
    </row>
    <row r="945" spans="2:6" x14ac:dyDescent="0.2">
      <c r="B945">
        <v>9829</v>
      </c>
      <c r="C945">
        <v>44</v>
      </c>
      <c r="D945" s="97">
        <v>80067</v>
      </c>
      <c r="F945">
        <v>80067</v>
      </c>
    </row>
    <row r="946" spans="2:6" x14ac:dyDescent="0.2">
      <c r="B946">
        <v>10469</v>
      </c>
      <c r="C946">
        <v>41</v>
      </c>
      <c r="D946" s="97">
        <v>66334</v>
      </c>
      <c r="F946">
        <v>66334</v>
      </c>
    </row>
    <row r="947" spans="2:6" x14ac:dyDescent="0.2">
      <c r="B947">
        <v>3602</v>
      </c>
      <c r="C947">
        <v>64</v>
      </c>
      <c r="D947" s="97">
        <v>69098</v>
      </c>
      <c r="F947">
        <v>69098</v>
      </c>
    </row>
    <row r="948" spans="2:6" x14ac:dyDescent="0.2">
      <c r="B948">
        <v>4756</v>
      </c>
      <c r="C948">
        <v>70</v>
      </c>
      <c r="D948" s="97">
        <v>17688</v>
      </c>
      <c r="F948">
        <v>17688</v>
      </c>
    </row>
    <row r="949" spans="2:6" x14ac:dyDescent="0.2">
      <c r="B949">
        <v>8181</v>
      </c>
      <c r="C949">
        <v>44</v>
      </c>
      <c r="D949" s="97">
        <v>25443</v>
      </c>
      <c r="F949">
        <v>25443</v>
      </c>
    </row>
    <row r="950" spans="2:6" x14ac:dyDescent="0.2">
      <c r="B950">
        <v>6958</v>
      </c>
      <c r="C950">
        <v>45</v>
      </c>
      <c r="D950" s="97">
        <v>57091</v>
      </c>
      <c r="F950">
        <v>57091</v>
      </c>
    </row>
    <row r="951" spans="2:6" x14ac:dyDescent="0.2">
      <c r="B951">
        <v>10856</v>
      </c>
      <c r="C951">
        <v>42</v>
      </c>
      <c r="D951" s="97">
        <v>51111</v>
      </c>
      <c r="F951">
        <v>51111</v>
      </c>
    </row>
    <row r="952" spans="2:6" x14ac:dyDescent="0.2">
      <c r="B952">
        <v>3321</v>
      </c>
      <c r="C952">
        <v>55</v>
      </c>
      <c r="D952" s="97">
        <v>56850</v>
      </c>
      <c r="F952">
        <v>56850</v>
      </c>
    </row>
    <row r="953" spans="2:6" x14ac:dyDescent="0.2">
      <c r="B953">
        <v>5394</v>
      </c>
      <c r="C953">
        <v>43</v>
      </c>
      <c r="D953" s="97">
        <v>23148</v>
      </c>
      <c r="F953">
        <v>23148</v>
      </c>
    </row>
    <row r="954" spans="2:6" x14ac:dyDescent="0.2">
      <c r="B954">
        <v>433</v>
      </c>
      <c r="C954">
        <v>64</v>
      </c>
      <c r="D954" s="97">
        <v>82224</v>
      </c>
      <c r="F954">
        <v>82224</v>
      </c>
    </row>
    <row r="955" spans="2:6" x14ac:dyDescent="0.2">
      <c r="B955">
        <v>6320</v>
      </c>
      <c r="C955">
        <v>46</v>
      </c>
      <c r="D955" s="97">
        <v>61917</v>
      </c>
      <c r="F955">
        <v>61917</v>
      </c>
    </row>
    <row r="956" spans="2:6" x14ac:dyDescent="0.2">
      <c r="B956">
        <v>5376</v>
      </c>
      <c r="C956">
        <v>43</v>
      </c>
      <c r="D956" s="97">
        <v>74268</v>
      </c>
      <c r="F956">
        <v>74268</v>
      </c>
    </row>
    <row r="957" spans="2:6" x14ac:dyDescent="0.2">
      <c r="B957">
        <v>1867</v>
      </c>
      <c r="C957">
        <v>65</v>
      </c>
      <c r="D957" s="97">
        <v>23626</v>
      </c>
      <c r="F957">
        <v>23626</v>
      </c>
    </row>
    <row r="958" spans="2:6" x14ac:dyDescent="0.2">
      <c r="B958">
        <v>4324</v>
      </c>
      <c r="C958">
        <v>33</v>
      </c>
      <c r="D958" s="97">
        <v>81168</v>
      </c>
      <c r="F958">
        <v>81168</v>
      </c>
    </row>
    <row r="959" spans="2:6" x14ac:dyDescent="0.2">
      <c r="B959">
        <v>3661</v>
      </c>
      <c r="C959">
        <v>27</v>
      </c>
      <c r="D959" s="97">
        <v>27244</v>
      </c>
      <c r="F959">
        <v>27244</v>
      </c>
    </row>
    <row r="960" spans="2:6" x14ac:dyDescent="0.2">
      <c r="B960">
        <v>521</v>
      </c>
      <c r="C960">
        <v>37</v>
      </c>
      <c r="D960" s="97">
        <v>43142</v>
      </c>
      <c r="F960">
        <v>43142</v>
      </c>
    </row>
    <row r="961" spans="2:6" x14ac:dyDescent="0.2">
      <c r="B961">
        <v>10403</v>
      </c>
      <c r="C961">
        <v>44</v>
      </c>
      <c r="D961" s="97">
        <v>92533</v>
      </c>
      <c r="F961">
        <v>92533</v>
      </c>
    </row>
    <row r="962" spans="2:6" x14ac:dyDescent="0.2">
      <c r="B962">
        <v>7186</v>
      </c>
      <c r="C962">
        <v>56</v>
      </c>
      <c r="D962" s="97">
        <v>40233</v>
      </c>
      <c r="F962">
        <v>40233</v>
      </c>
    </row>
    <row r="963" spans="2:6" x14ac:dyDescent="0.2">
      <c r="B963">
        <v>4329</v>
      </c>
      <c r="C963">
        <v>38</v>
      </c>
      <c r="D963" s="97">
        <v>46831</v>
      </c>
      <c r="F963">
        <v>46831</v>
      </c>
    </row>
    <row r="964" spans="2:6" x14ac:dyDescent="0.2">
      <c r="B964">
        <v>4394</v>
      </c>
      <c r="C964">
        <v>57</v>
      </c>
      <c r="D964" s="97">
        <v>55759</v>
      </c>
      <c r="F964">
        <v>55759</v>
      </c>
    </row>
    <row r="965" spans="2:6" x14ac:dyDescent="0.2">
      <c r="B965">
        <v>1717</v>
      </c>
      <c r="C965">
        <v>34</v>
      </c>
      <c r="D965" s="97">
        <v>44159</v>
      </c>
      <c r="F965">
        <v>44159</v>
      </c>
    </row>
    <row r="966" spans="2:6" x14ac:dyDescent="0.2">
      <c r="B966">
        <v>1016</v>
      </c>
      <c r="C966">
        <v>63</v>
      </c>
      <c r="D966" s="97">
        <v>71866</v>
      </c>
      <c r="F966">
        <v>71866</v>
      </c>
    </row>
    <row r="967" spans="2:6" x14ac:dyDescent="0.2">
      <c r="B967">
        <v>3783</v>
      </c>
      <c r="C967">
        <v>63</v>
      </c>
      <c r="D967" s="97">
        <v>156924</v>
      </c>
      <c r="F967">
        <v>156924</v>
      </c>
    </row>
    <row r="968" spans="2:6" x14ac:dyDescent="0.2">
      <c r="B968">
        <v>5848</v>
      </c>
      <c r="C968">
        <v>52</v>
      </c>
      <c r="D968" s="97">
        <v>76998</v>
      </c>
      <c r="F968">
        <v>76998</v>
      </c>
    </row>
    <row r="969" spans="2:6" x14ac:dyDescent="0.2">
      <c r="B969">
        <v>10727</v>
      </c>
      <c r="C969">
        <v>52</v>
      </c>
      <c r="D969" s="97">
        <v>24711</v>
      </c>
      <c r="F969">
        <v>24711</v>
      </c>
    </row>
    <row r="970" spans="2:6" x14ac:dyDescent="0.2">
      <c r="B970">
        <v>5299</v>
      </c>
      <c r="C970">
        <v>52</v>
      </c>
      <c r="D970" s="97">
        <v>38829</v>
      </c>
      <c r="F970">
        <v>38829</v>
      </c>
    </row>
    <row r="971" spans="2:6" x14ac:dyDescent="0.2">
      <c r="B971">
        <v>6872</v>
      </c>
      <c r="C971">
        <v>48</v>
      </c>
      <c r="D971" s="97">
        <v>53790</v>
      </c>
      <c r="F971">
        <v>53790</v>
      </c>
    </row>
    <row r="972" spans="2:6" x14ac:dyDescent="0.2">
      <c r="B972">
        <v>1143</v>
      </c>
      <c r="C972">
        <v>50</v>
      </c>
      <c r="D972" s="97">
        <v>22448</v>
      </c>
      <c r="F972">
        <v>22448</v>
      </c>
    </row>
    <row r="973" spans="2:6" x14ac:dyDescent="0.2">
      <c r="B973">
        <v>10381</v>
      </c>
      <c r="C973">
        <v>43</v>
      </c>
      <c r="D973" s="97">
        <v>35765</v>
      </c>
      <c r="F973">
        <v>35765</v>
      </c>
    </row>
    <row r="974" spans="2:6" x14ac:dyDescent="0.2">
      <c r="B974">
        <v>11007</v>
      </c>
      <c r="C974">
        <v>54</v>
      </c>
      <c r="D974" s="97">
        <v>44393</v>
      </c>
      <c r="F974">
        <v>44393</v>
      </c>
    </row>
    <row r="975" spans="2:6" x14ac:dyDescent="0.2">
      <c r="B975">
        <v>9145</v>
      </c>
      <c r="C975">
        <v>50</v>
      </c>
      <c r="D975" s="97">
        <v>51012</v>
      </c>
      <c r="F975">
        <v>51012</v>
      </c>
    </row>
    <row r="976" spans="2:6" x14ac:dyDescent="0.2">
      <c r="B976">
        <v>5267</v>
      </c>
      <c r="C976">
        <v>52</v>
      </c>
      <c r="D976" s="97">
        <v>51012</v>
      </c>
      <c r="F976">
        <v>51012</v>
      </c>
    </row>
    <row r="977" spans="2:6" x14ac:dyDescent="0.2">
      <c r="B977">
        <v>9738</v>
      </c>
      <c r="C977">
        <v>36</v>
      </c>
      <c r="D977" s="97">
        <v>42081</v>
      </c>
      <c r="F977">
        <v>42081</v>
      </c>
    </row>
    <row r="978" spans="2:6" x14ac:dyDescent="0.2">
      <c r="B978">
        <v>10212</v>
      </c>
      <c r="C978">
        <v>36</v>
      </c>
      <c r="D978" s="97">
        <v>53230</v>
      </c>
      <c r="F978">
        <v>53230</v>
      </c>
    </row>
    <row r="979" spans="2:6" x14ac:dyDescent="0.2">
      <c r="B979">
        <v>10010</v>
      </c>
      <c r="C979">
        <v>69</v>
      </c>
      <c r="D979" s="97">
        <v>70829</v>
      </c>
      <c r="F979">
        <v>70829</v>
      </c>
    </row>
    <row r="980" spans="2:6" x14ac:dyDescent="0.2">
      <c r="B980">
        <v>10069</v>
      </c>
      <c r="C980">
        <v>34</v>
      </c>
      <c r="D980" s="97">
        <v>23559</v>
      </c>
      <c r="F980">
        <v>23559</v>
      </c>
    </row>
    <row r="981" spans="2:6" x14ac:dyDescent="0.2">
      <c r="B981">
        <v>2694</v>
      </c>
      <c r="C981">
        <v>55</v>
      </c>
      <c r="D981" s="97">
        <v>63777</v>
      </c>
      <c r="F981">
        <v>63777</v>
      </c>
    </row>
    <row r="982" spans="2:6" x14ac:dyDescent="0.2">
      <c r="B982">
        <v>10613</v>
      </c>
      <c r="C982">
        <v>64</v>
      </c>
      <c r="D982" s="97">
        <v>59666</v>
      </c>
      <c r="F982">
        <v>59666</v>
      </c>
    </row>
    <row r="983" spans="2:6" x14ac:dyDescent="0.2">
      <c r="B983">
        <v>4646</v>
      </c>
      <c r="C983">
        <v>71</v>
      </c>
      <c r="D983" s="97">
        <v>50965</v>
      </c>
      <c r="F983">
        <v>50965</v>
      </c>
    </row>
    <row r="984" spans="2:6" x14ac:dyDescent="0.2">
      <c r="B984">
        <v>6935</v>
      </c>
      <c r="C984">
        <v>71</v>
      </c>
      <c r="D984" s="97">
        <v>78618</v>
      </c>
      <c r="F984">
        <v>78618</v>
      </c>
    </row>
    <row r="985" spans="2:6" x14ac:dyDescent="0.2">
      <c r="B985">
        <v>5596</v>
      </c>
      <c r="C985">
        <v>66</v>
      </c>
      <c r="D985" s="97">
        <v>49413</v>
      </c>
      <c r="F985">
        <v>49413</v>
      </c>
    </row>
    <row r="986" spans="2:6" x14ac:dyDescent="0.2">
      <c r="B986">
        <v>1044</v>
      </c>
      <c r="C986">
        <v>69</v>
      </c>
      <c r="D986" s="97">
        <v>51876</v>
      </c>
      <c r="F986">
        <v>51876</v>
      </c>
    </row>
    <row r="987" spans="2:6" x14ac:dyDescent="0.2">
      <c r="B987">
        <v>9274</v>
      </c>
      <c r="C987">
        <v>61</v>
      </c>
      <c r="D987" s="97">
        <v>45837</v>
      </c>
      <c r="F987">
        <v>45837</v>
      </c>
    </row>
    <row r="988" spans="2:6" x14ac:dyDescent="0.2">
      <c r="B988">
        <v>9076</v>
      </c>
      <c r="C988">
        <v>42</v>
      </c>
      <c r="D988" s="97">
        <v>60631</v>
      </c>
      <c r="F988">
        <v>60631</v>
      </c>
    </row>
    <row r="989" spans="2:6" x14ac:dyDescent="0.2">
      <c r="B989">
        <v>4947</v>
      </c>
      <c r="C989">
        <v>56</v>
      </c>
      <c r="D989" s="97">
        <v>20559</v>
      </c>
      <c r="F989">
        <v>20559</v>
      </c>
    </row>
    <row r="990" spans="2:6" x14ac:dyDescent="0.2">
      <c r="B990">
        <v>10176</v>
      </c>
      <c r="C990">
        <v>54</v>
      </c>
      <c r="D990" s="97">
        <v>73807</v>
      </c>
      <c r="F990">
        <v>73807</v>
      </c>
    </row>
    <row r="991" spans="2:6" x14ac:dyDescent="0.2">
      <c r="B991">
        <v>3507</v>
      </c>
      <c r="C991">
        <v>52</v>
      </c>
      <c r="D991" s="97">
        <v>30772</v>
      </c>
      <c r="F991">
        <v>30772</v>
      </c>
    </row>
    <row r="992" spans="2:6" x14ac:dyDescent="0.2">
      <c r="B992">
        <v>10341</v>
      </c>
      <c r="C992">
        <v>74</v>
      </c>
      <c r="D992" s="97">
        <v>46377</v>
      </c>
      <c r="F992">
        <v>46377</v>
      </c>
    </row>
    <row r="993" spans="2:6" x14ac:dyDescent="0.2">
      <c r="B993">
        <v>2639</v>
      </c>
      <c r="C993">
        <v>56</v>
      </c>
      <c r="D993" s="97">
        <v>78128</v>
      </c>
      <c r="F993">
        <v>78128</v>
      </c>
    </row>
    <row r="994" spans="2:6" x14ac:dyDescent="0.2">
      <c r="B994">
        <v>6201</v>
      </c>
      <c r="C994">
        <v>44</v>
      </c>
      <c r="D994" s="97">
        <v>37054</v>
      </c>
      <c r="F994">
        <v>37054</v>
      </c>
    </row>
    <row r="995" spans="2:6" x14ac:dyDescent="0.2">
      <c r="B995">
        <v>7397</v>
      </c>
      <c r="C995">
        <v>71</v>
      </c>
      <c r="D995" s="97">
        <v>32011</v>
      </c>
      <c r="F995">
        <v>32011</v>
      </c>
    </row>
    <row r="996" spans="2:6" x14ac:dyDescent="0.2">
      <c r="B996">
        <v>2181</v>
      </c>
      <c r="C996">
        <v>52</v>
      </c>
      <c r="D996" s="97">
        <v>39791</v>
      </c>
      <c r="F996">
        <v>39791</v>
      </c>
    </row>
    <row r="997" spans="2:6" x14ac:dyDescent="0.2">
      <c r="B997">
        <v>1204</v>
      </c>
      <c r="C997">
        <v>52</v>
      </c>
      <c r="D997" s="97">
        <v>62745</v>
      </c>
      <c r="F997">
        <v>62745</v>
      </c>
    </row>
    <row r="998" spans="2:6" x14ac:dyDescent="0.2">
      <c r="B998">
        <v>1170</v>
      </c>
      <c r="C998">
        <v>47</v>
      </c>
      <c r="D998" s="97">
        <v>26997</v>
      </c>
      <c r="F998">
        <v>26997</v>
      </c>
    </row>
    <row r="999" spans="2:6" x14ac:dyDescent="0.2">
      <c r="B999">
        <v>8812</v>
      </c>
      <c r="C999">
        <v>43</v>
      </c>
      <c r="D999" s="97">
        <v>38853</v>
      </c>
      <c r="F999">
        <v>38853</v>
      </c>
    </row>
    <row r="1000" spans="2:6" x14ac:dyDescent="0.2">
      <c r="B1000">
        <v>4690</v>
      </c>
      <c r="C1000">
        <v>69</v>
      </c>
      <c r="D1000" s="97">
        <v>33181</v>
      </c>
      <c r="F1000">
        <v>33181</v>
      </c>
    </row>
    <row r="1001" spans="2:6" x14ac:dyDescent="0.2">
      <c r="B1001">
        <v>1715</v>
      </c>
      <c r="C1001">
        <v>44</v>
      </c>
      <c r="D1001" s="97">
        <v>48699</v>
      </c>
      <c r="F1001">
        <v>48699</v>
      </c>
    </row>
    <row r="1002" spans="2:6" x14ac:dyDescent="0.2">
      <c r="B1002">
        <v>10821</v>
      </c>
      <c r="C1002">
        <v>44</v>
      </c>
      <c r="D1002" s="97">
        <v>59111</v>
      </c>
      <c r="F1002">
        <v>59111</v>
      </c>
    </row>
    <row r="1003" spans="2:6" x14ac:dyDescent="0.2">
      <c r="B1003">
        <v>6543</v>
      </c>
      <c r="C1003">
        <v>77</v>
      </c>
      <c r="D1003" s="97">
        <v>48726</v>
      </c>
      <c r="F1003">
        <v>48726</v>
      </c>
    </row>
    <row r="1004" spans="2:6" x14ac:dyDescent="0.2">
      <c r="B1004">
        <v>7119</v>
      </c>
      <c r="C1004">
        <v>40</v>
      </c>
      <c r="D1004" s="97">
        <v>60896</v>
      </c>
      <c r="F1004">
        <v>60896</v>
      </c>
    </row>
    <row r="1005" spans="2:6" x14ac:dyDescent="0.2">
      <c r="B1005">
        <v>3518</v>
      </c>
      <c r="C1005">
        <v>39</v>
      </c>
      <c r="D1005" s="97">
        <v>67546</v>
      </c>
      <c r="F1005">
        <v>67546</v>
      </c>
    </row>
    <row r="1006" spans="2:6" x14ac:dyDescent="0.2">
      <c r="B1006">
        <v>1245</v>
      </c>
      <c r="C1006">
        <v>56</v>
      </c>
      <c r="D1006" s="97">
        <v>67546</v>
      </c>
      <c r="F1006">
        <v>67546</v>
      </c>
    </row>
    <row r="1007" spans="2:6" x14ac:dyDescent="0.2">
      <c r="B1007">
        <v>2561</v>
      </c>
      <c r="C1007">
        <v>56</v>
      </c>
      <c r="D1007" s="97">
        <v>38988</v>
      </c>
      <c r="F1007">
        <v>38988</v>
      </c>
    </row>
    <row r="1008" spans="2:6" x14ac:dyDescent="0.2">
      <c r="B1008">
        <v>9624</v>
      </c>
      <c r="C1008">
        <v>64</v>
      </c>
      <c r="D1008" s="97">
        <v>23228</v>
      </c>
      <c r="F1008">
        <v>23228</v>
      </c>
    </row>
    <row r="1009" spans="2:6" x14ac:dyDescent="0.2">
      <c r="B1009">
        <v>10509</v>
      </c>
      <c r="C1009">
        <v>67</v>
      </c>
      <c r="D1009" s="97">
        <v>90000</v>
      </c>
      <c r="F1009">
        <v>90000</v>
      </c>
    </row>
    <row r="1010" spans="2:6" x14ac:dyDescent="0.2">
      <c r="B1010">
        <v>7629</v>
      </c>
      <c r="C1010">
        <v>45</v>
      </c>
      <c r="D1010" s="97">
        <v>55707</v>
      </c>
      <c r="F1010">
        <v>55707</v>
      </c>
    </row>
    <row r="1011" spans="2:6" x14ac:dyDescent="0.2">
      <c r="B1011">
        <v>7875</v>
      </c>
      <c r="C1011">
        <v>73</v>
      </c>
      <c r="D1011" s="97">
        <v>57744</v>
      </c>
      <c r="F1011">
        <v>57744</v>
      </c>
    </row>
    <row r="1012" spans="2:6" x14ac:dyDescent="0.2">
      <c r="B1012">
        <v>2815</v>
      </c>
      <c r="C1012">
        <v>47</v>
      </c>
      <c r="D1012" s="97">
        <v>33585</v>
      </c>
      <c r="F1012">
        <v>33585</v>
      </c>
    </row>
    <row r="1013" spans="2:6" x14ac:dyDescent="0.2">
      <c r="B1013">
        <v>2936</v>
      </c>
      <c r="C1013">
        <v>40</v>
      </c>
      <c r="D1013" s="97">
        <v>46891</v>
      </c>
      <c r="F1013">
        <v>46891</v>
      </c>
    </row>
    <row r="1014" spans="2:6" x14ac:dyDescent="0.2">
      <c r="B1014">
        <v>3665</v>
      </c>
      <c r="C1014">
        <v>45</v>
      </c>
      <c r="D1014" s="97">
        <v>46891</v>
      </c>
      <c r="F1014">
        <v>46891</v>
      </c>
    </row>
    <row r="1015" spans="2:6" x14ac:dyDescent="0.2">
      <c r="B1015">
        <v>10888</v>
      </c>
      <c r="C1015">
        <v>61</v>
      </c>
      <c r="D1015" s="97">
        <v>50387</v>
      </c>
      <c r="F1015">
        <v>50387</v>
      </c>
    </row>
    <row r="1016" spans="2:6" x14ac:dyDescent="0.2">
      <c r="B1016">
        <v>6637</v>
      </c>
      <c r="C1016">
        <v>34</v>
      </c>
      <c r="D1016" s="97">
        <v>76995</v>
      </c>
      <c r="F1016">
        <v>76995</v>
      </c>
    </row>
    <row r="1017" spans="2:6" x14ac:dyDescent="0.2">
      <c r="B1017">
        <v>5077</v>
      </c>
      <c r="C1017">
        <v>43</v>
      </c>
      <c r="D1017" s="97">
        <v>38415</v>
      </c>
      <c r="F1017">
        <v>38415</v>
      </c>
    </row>
    <row r="1018" spans="2:6" x14ac:dyDescent="0.2">
      <c r="B1018">
        <v>6173</v>
      </c>
      <c r="C1018">
        <v>43</v>
      </c>
      <c r="D1018" s="97">
        <v>39722</v>
      </c>
      <c r="F1018">
        <v>39722</v>
      </c>
    </row>
    <row r="1019" spans="2:6" x14ac:dyDescent="0.2">
      <c r="B1019">
        <v>3969</v>
      </c>
      <c r="C1019">
        <v>48</v>
      </c>
      <c r="D1019" s="97">
        <v>74716</v>
      </c>
      <c r="F1019">
        <v>74716</v>
      </c>
    </row>
    <row r="1020" spans="2:6" x14ac:dyDescent="0.2">
      <c r="B1020">
        <v>4580</v>
      </c>
      <c r="C1020">
        <v>53</v>
      </c>
      <c r="D1020" s="97">
        <v>45736</v>
      </c>
      <c r="F1020">
        <v>45736</v>
      </c>
    </row>
    <row r="1021" spans="2:6" x14ac:dyDescent="0.2">
      <c r="B1021">
        <v>663</v>
      </c>
      <c r="C1021">
        <v>33</v>
      </c>
      <c r="D1021" s="97">
        <v>60093</v>
      </c>
      <c r="F1021">
        <v>60093</v>
      </c>
    </row>
    <row r="1022" spans="2:6" x14ac:dyDescent="0.2">
      <c r="B1022">
        <v>8299</v>
      </c>
      <c r="C1022">
        <v>33</v>
      </c>
      <c r="D1022" s="97">
        <v>80739</v>
      </c>
      <c r="F1022">
        <v>80739</v>
      </c>
    </row>
    <row r="1023" spans="2:6" x14ac:dyDescent="0.2">
      <c r="B1023">
        <v>8945</v>
      </c>
      <c r="C1023">
        <v>52</v>
      </c>
      <c r="D1023" s="97">
        <v>34445</v>
      </c>
      <c r="F1023">
        <v>34445</v>
      </c>
    </row>
    <row r="1024" spans="2:6" x14ac:dyDescent="0.2">
      <c r="B1024">
        <v>10870</v>
      </c>
      <c r="C1024">
        <v>55</v>
      </c>
      <c r="D1024" s="97">
        <v>73538</v>
      </c>
      <c r="F1024">
        <v>73538</v>
      </c>
    </row>
    <row r="1025" spans="2:6" x14ac:dyDescent="0.2">
      <c r="B1025">
        <v>1184</v>
      </c>
      <c r="C1025">
        <v>54</v>
      </c>
      <c r="D1025" s="97">
        <v>80398</v>
      </c>
      <c r="F1025">
        <v>80398</v>
      </c>
    </row>
    <row r="1026" spans="2:6" x14ac:dyDescent="0.2">
      <c r="B1026">
        <v>6141</v>
      </c>
      <c r="C1026">
        <v>50</v>
      </c>
      <c r="D1026" s="97">
        <v>52973</v>
      </c>
      <c r="F1026">
        <v>52973</v>
      </c>
    </row>
    <row r="1027" spans="2:6" x14ac:dyDescent="0.2">
      <c r="B1027">
        <v>8825</v>
      </c>
      <c r="C1027">
        <v>60</v>
      </c>
      <c r="D1027" s="97">
        <v>38998</v>
      </c>
      <c r="F1027">
        <v>38998</v>
      </c>
    </row>
    <row r="1028" spans="2:6" x14ac:dyDescent="0.2">
      <c r="B1028">
        <v>2217</v>
      </c>
      <c r="C1028">
        <v>47</v>
      </c>
      <c r="D1028" s="97">
        <v>38998</v>
      </c>
      <c r="F1028">
        <v>38998</v>
      </c>
    </row>
    <row r="1029" spans="2:6" x14ac:dyDescent="0.2">
      <c r="B1029">
        <v>4102</v>
      </c>
      <c r="C1029">
        <v>47</v>
      </c>
      <c r="D1029" s="97">
        <v>23331</v>
      </c>
      <c r="F1029">
        <v>23331</v>
      </c>
    </row>
    <row r="1030" spans="2:6" x14ac:dyDescent="0.2">
      <c r="B1030">
        <v>4653</v>
      </c>
      <c r="C1030">
        <v>44</v>
      </c>
      <c r="D1030" s="97">
        <v>60544</v>
      </c>
      <c r="F1030">
        <v>60544</v>
      </c>
    </row>
    <row r="1031" spans="2:6" x14ac:dyDescent="0.2">
      <c r="B1031">
        <v>10092</v>
      </c>
      <c r="C1031">
        <v>68</v>
      </c>
      <c r="D1031" s="97">
        <v>60544</v>
      </c>
      <c r="F1031">
        <v>60544</v>
      </c>
    </row>
    <row r="1032" spans="2:6" x14ac:dyDescent="0.2">
      <c r="B1032">
        <v>5788</v>
      </c>
      <c r="C1032">
        <v>50</v>
      </c>
      <c r="D1032" s="97">
        <v>67023</v>
      </c>
      <c r="F1032">
        <v>67023</v>
      </c>
    </row>
    <row r="1033" spans="2:6" x14ac:dyDescent="0.2">
      <c r="B1033">
        <v>4669</v>
      </c>
      <c r="C1033">
        <v>41</v>
      </c>
      <c r="D1033" s="97">
        <v>77583</v>
      </c>
      <c r="F1033">
        <v>77583</v>
      </c>
    </row>
    <row r="1034" spans="2:6" x14ac:dyDescent="0.2">
      <c r="B1034">
        <v>6295</v>
      </c>
      <c r="C1034">
        <v>45</v>
      </c>
      <c r="D1034" s="97">
        <v>76630</v>
      </c>
      <c r="F1034">
        <v>76630</v>
      </c>
    </row>
    <row r="1035" spans="2:6" x14ac:dyDescent="0.2">
      <c r="B1035">
        <v>7453</v>
      </c>
      <c r="C1035">
        <v>68</v>
      </c>
      <c r="D1035" s="97">
        <v>47353</v>
      </c>
      <c r="F1035">
        <v>47353</v>
      </c>
    </row>
    <row r="1036" spans="2:6" x14ac:dyDescent="0.2">
      <c r="B1036">
        <v>10841</v>
      </c>
      <c r="C1036">
        <v>47</v>
      </c>
      <c r="D1036" s="97">
        <v>48920</v>
      </c>
      <c r="F1036">
        <v>48920</v>
      </c>
    </row>
    <row r="1037" spans="2:6" x14ac:dyDescent="0.2">
      <c r="B1037">
        <v>821</v>
      </c>
      <c r="C1037">
        <v>30</v>
      </c>
      <c r="D1037" s="97">
        <v>67472</v>
      </c>
      <c r="F1037">
        <v>67472</v>
      </c>
    </row>
    <row r="1038" spans="2:6" x14ac:dyDescent="0.2">
      <c r="B1038">
        <v>3933</v>
      </c>
      <c r="C1038">
        <v>42</v>
      </c>
      <c r="D1038" s="97">
        <v>64100</v>
      </c>
      <c r="F1038">
        <v>64100</v>
      </c>
    </row>
    <row r="1039" spans="2:6" x14ac:dyDescent="0.2">
      <c r="B1039">
        <v>1225</v>
      </c>
      <c r="C1039">
        <v>59</v>
      </c>
      <c r="D1039" s="97">
        <v>38872</v>
      </c>
      <c r="F1039">
        <v>38872</v>
      </c>
    </row>
    <row r="1040" spans="2:6" x14ac:dyDescent="0.2">
      <c r="B1040">
        <v>7059</v>
      </c>
      <c r="C1040">
        <v>59</v>
      </c>
      <c r="D1040" s="97">
        <v>13624</v>
      </c>
      <c r="F1040">
        <v>13624</v>
      </c>
    </row>
    <row r="1041" spans="2:6" x14ac:dyDescent="0.2">
      <c r="B1041">
        <v>5633</v>
      </c>
      <c r="C1041">
        <v>42</v>
      </c>
      <c r="D1041" s="97">
        <v>71952</v>
      </c>
      <c r="F1041">
        <v>71952</v>
      </c>
    </row>
    <row r="1042" spans="2:6" x14ac:dyDescent="0.2">
      <c r="B1042">
        <v>843</v>
      </c>
      <c r="C1042">
        <v>51</v>
      </c>
      <c r="D1042" s="97">
        <v>71952</v>
      </c>
      <c r="F1042">
        <v>71952</v>
      </c>
    </row>
    <row r="1043" spans="2:6" x14ac:dyDescent="0.2">
      <c r="B1043">
        <v>6211</v>
      </c>
      <c r="C1043">
        <v>46</v>
      </c>
      <c r="D1043" s="97">
        <v>78041</v>
      </c>
      <c r="F1043">
        <v>78041</v>
      </c>
    </row>
    <row r="1044" spans="2:6" x14ac:dyDescent="0.2">
      <c r="B1044">
        <v>7007</v>
      </c>
      <c r="C1044">
        <v>54</v>
      </c>
      <c r="D1044" s="97">
        <v>52852</v>
      </c>
      <c r="F1044">
        <v>52852</v>
      </c>
    </row>
    <row r="1045" spans="2:6" x14ac:dyDescent="0.2">
      <c r="B1045">
        <v>9671</v>
      </c>
      <c r="C1045">
        <v>54</v>
      </c>
      <c r="D1045" s="97">
        <v>62010</v>
      </c>
      <c r="F1045">
        <v>62010</v>
      </c>
    </row>
    <row r="1046" spans="2:6" x14ac:dyDescent="0.2">
      <c r="B1046">
        <v>8975</v>
      </c>
      <c r="C1046">
        <v>54</v>
      </c>
      <c r="D1046" s="97">
        <v>77870</v>
      </c>
      <c r="F1046">
        <v>77870</v>
      </c>
    </row>
    <row r="1047" spans="2:6" x14ac:dyDescent="0.2">
      <c r="B1047">
        <v>6616</v>
      </c>
      <c r="C1047">
        <v>47</v>
      </c>
      <c r="D1047" s="97">
        <v>73395</v>
      </c>
      <c r="F1047">
        <v>73395</v>
      </c>
    </row>
    <row r="1048" spans="2:6" x14ac:dyDescent="0.2">
      <c r="B1048">
        <v>6248</v>
      </c>
      <c r="C1048">
        <v>75</v>
      </c>
      <c r="D1048" s="97">
        <v>58293</v>
      </c>
      <c r="F1048">
        <v>58293</v>
      </c>
    </row>
    <row r="1049" spans="2:6" x14ac:dyDescent="0.2">
      <c r="B1049">
        <v>7428</v>
      </c>
      <c r="C1049">
        <v>47</v>
      </c>
      <c r="D1049" s="97">
        <v>61923</v>
      </c>
      <c r="F1049">
        <v>61923</v>
      </c>
    </row>
    <row r="1050" spans="2:6" x14ac:dyDescent="0.2">
      <c r="B1050">
        <v>3075</v>
      </c>
      <c r="C1050">
        <v>50</v>
      </c>
      <c r="D1050" s="97">
        <v>35441</v>
      </c>
      <c r="F1050">
        <v>35441</v>
      </c>
    </row>
    <row r="1051" spans="2:6" x14ac:dyDescent="0.2">
      <c r="B1051">
        <v>2937</v>
      </c>
      <c r="C1051">
        <v>48</v>
      </c>
      <c r="D1051" s="97">
        <v>52720.37365591398</v>
      </c>
      <c r="F1051">
        <v>52720.37365591398</v>
      </c>
    </row>
    <row r="1052" spans="2:6" x14ac:dyDescent="0.2">
      <c r="B1052">
        <v>203</v>
      </c>
      <c r="C1052">
        <v>47</v>
      </c>
      <c r="D1052" s="97">
        <v>71626</v>
      </c>
      <c r="F1052">
        <v>71626</v>
      </c>
    </row>
    <row r="1053" spans="2:6" x14ac:dyDescent="0.2">
      <c r="B1053">
        <v>2021</v>
      </c>
      <c r="C1053">
        <v>47</v>
      </c>
      <c r="D1053" s="97">
        <v>75330</v>
      </c>
      <c r="F1053">
        <v>75330</v>
      </c>
    </row>
    <row r="1054" spans="2:6" x14ac:dyDescent="0.2">
      <c r="B1054">
        <v>880</v>
      </c>
      <c r="C1054">
        <v>56</v>
      </c>
      <c r="D1054" s="97">
        <v>34529</v>
      </c>
      <c r="F1054">
        <v>34529</v>
      </c>
    </row>
    <row r="1055" spans="2:6" x14ac:dyDescent="0.2">
      <c r="B1055">
        <v>524</v>
      </c>
      <c r="C1055">
        <v>56</v>
      </c>
      <c r="D1055" s="97">
        <v>35688</v>
      </c>
      <c r="F1055">
        <v>35688</v>
      </c>
    </row>
    <row r="1056" spans="2:6" x14ac:dyDescent="0.2">
      <c r="B1056">
        <v>10837</v>
      </c>
      <c r="C1056">
        <v>47</v>
      </c>
      <c r="D1056" s="97">
        <v>35688</v>
      </c>
      <c r="F1056">
        <v>35688</v>
      </c>
    </row>
    <row r="1057" spans="2:6" x14ac:dyDescent="0.2">
      <c r="B1057">
        <v>7011</v>
      </c>
      <c r="C1057">
        <v>49</v>
      </c>
      <c r="D1057" s="97">
        <v>71113</v>
      </c>
      <c r="F1057">
        <v>71113</v>
      </c>
    </row>
    <row r="1058" spans="2:6" x14ac:dyDescent="0.2">
      <c r="B1058">
        <v>4184</v>
      </c>
      <c r="C1058">
        <v>72</v>
      </c>
      <c r="D1058" s="97">
        <v>31535</v>
      </c>
      <c r="F1058">
        <v>31535</v>
      </c>
    </row>
    <row r="1059" spans="2:6" x14ac:dyDescent="0.2">
      <c r="B1059">
        <v>7679</v>
      </c>
      <c r="C1059">
        <v>37</v>
      </c>
      <c r="D1059" s="97">
        <v>29440</v>
      </c>
      <c r="F1059">
        <v>29440</v>
      </c>
    </row>
    <row r="1060" spans="2:6" x14ac:dyDescent="0.2">
      <c r="B1060">
        <v>7485</v>
      </c>
      <c r="C1060">
        <v>72</v>
      </c>
      <c r="D1060" s="97">
        <v>38508</v>
      </c>
      <c r="F1060">
        <v>38508</v>
      </c>
    </row>
    <row r="1061" spans="2:6" x14ac:dyDescent="0.2">
      <c r="B1061">
        <v>7530</v>
      </c>
      <c r="C1061">
        <v>72</v>
      </c>
      <c r="D1061" s="97">
        <v>69520</v>
      </c>
      <c r="F1061">
        <v>69520</v>
      </c>
    </row>
    <row r="1062" spans="2:6" x14ac:dyDescent="0.2">
      <c r="B1062">
        <v>4369</v>
      </c>
      <c r="C1062">
        <v>65</v>
      </c>
      <c r="D1062" s="97">
        <v>47703</v>
      </c>
      <c r="F1062">
        <v>47703</v>
      </c>
    </row>
    <row r="1063" spans="2:6" x14ac:dyDescent="0.2">
      <c r="B1063">
        <v>10652</v>
      </c>
      <c r="C1063">
        <v>65</v>
      </c>
      <c r="D1063" s="97">
        <v>42523</v>
      </c>
      <c r="F1063">
        <v>42523</v>
      </c>
    </row>
    <row r="1064" spans="2:6" x14ac:dyDescent="0.2">
      <c r="B1064">
        <v>286</v>
      </c>
      <c r="C1064">
        <v>70</v>
      </c>
      <c r="D1064" s="97">
        <v>42523</v>
      </c>
      <c r="F1064">
        <v>42523</v>
      </c>
    </row>
    <row r="1065" spans="2:6" x14ac:dyDescent="0.2">
      <c r="B1065">
        <v>5922</v>
      </c>
      <c r="C1065">
        <v>48</v>
      </c>
      <c r="D1065" s="97">
        <v>31761</v>
      </c>
      <c r="F1065">
        <v>31761</v>
      </c>
    </row>
    <row r="1066" spans="2:6" x14ac:dyDescent="0.2">
      <c r="B1066">
        <v>7250</v>
      </c>
      <c r="C1066">
        <v>44</v>
      </c>
      <c r="D1066" s="97">
        <v>65747</v>
      </c>
      <c r="F1066">
        <v>65747</v>
      </c>
    </row>
    <row r="1067" spans="2:6" x14ac:dyDescent="0.2">
      <c r="B1067">
        <v>2478</v>
      </c>
      <c r="C1067">
        <v>49</v>
      </c>
      <c r="D1067" s="97">
        <v>84618</v>
      </c>
      <c r="F1067">
        <v>84618</v>
      </c>
    </row>
    <row r="1068" spans="2:6" x14ac:dyDescent="0.2">
      <c r="B1068">
        <v>1160</v>
      </c>
      <c r="C1068">
        <v>52</v>
      </c>
      <c r="D1068" s="97">
        <v>84618</v>
      </c>
      <c r="F1068">
        <v>84618</v>
      </c>
    </row>
    <row r="1069" spans="2:6" x14ac:dyDescent="0.2">
      <c r="B1069">
        <v>9214</v>
      </c>
      <c r="C1069">
        <v>31</v>
      </c>
      <c r="D1069" s="97">
        <v>15072</v>
      </c>
      <c r="F1069">
        <v>15072</v>
      </c>
    </row>
    <row r="1070" spans="2:6" x14ac:dyDescent="0.2">
      <c r="B1070">
        <v>273</v>
      </c>
      <c r="C1070">
        <v>52</v>
      </c>
      <c r="D1070" s="97">
        <v>47633.19</v>
      </c>
      <c r="F1070">
        <v>47633.19</v>
      </c>
    </row>
    <row r="1071" spans="2:6" x14ac:dyDescent="0.2">
      <c r="B1071">
        <v>851</v>
      </c>
      <c r="C1071">
        <v>50</v>
      </c>
      <c r="D1071" s="97">
        <v>59754</v>
      </c>
      <c r="F1071">
        <v>59754</v>
      </c>
    </row>
    <row r="1072" spans="2:6" x14ac:dyDescent="0.2">
      <c r="B1072">
        <v>9729</v>
      </c>
      <c r="C1072">
        <v>67</v>
      </c>
      <c r="D1072" s="97">
        <v>65569</v>
      </c>
      <c r="F1072">
        <v>65569</v>
      </c>
    </row>
    <row r="1073" spans="2:6" x14ac:dyDescent="0.2">
      <c r="B1073">
        <v>9665</v>
      </c>
      <c r="C1073">
        <v>65</v>
      </c>
      <c r="D1073" s="97">
        <v>37971</v>
      </c>
      <c r="F1073">
        <v>37971</v>
      </c>
    </row>
    <row r="1074" spans="2:6" x14ac:dyDescent="0.2">
      <c r="B1074">
        <v>2620</v>
      </c>
      <c r="C1074">
        <v>48</v>
      </c>
      <c r="D1074" s="97">
        <v>30368</v>
      </c>
      <c r="F1074">
        <v>30368</v>
      </c>
    </row>
    <row r="1075" spans="2:6" x14ac:dyDescent="0.2">
      <c r="B1075">
        <v>8254</v>
      </c>
      <c r="C1075">
        <v>48</v>
      </c>
      <c r="D1075" s="97">
        <v>93404</v>
      </c>
      <c r="F1075">
        <v>93404</v>
      </c>
    </row>
    <row r="1076" spans="2:6" x14ac:dyDescent="0.2">
      <c r="B1076">
        <v>3852</v>
      </c>
      <c r="C1076">
        <v>61</v>
      </c>
      <c r="D1076" s="97">
        <v>38680</v>
      </c>
      <c r="F1076">
        <v>38680</v>
      </c>
    </row>
    <row r="1077" spans="2:6" x14ac:dyDescent="0.2">
      <c r="B1077">
        <v>1000</v>
      </c>
      <c r="C1077">
        <v>61</v>
      </c>
      <c r="D1077" s="97">
        <v>24570</v>
      </c>
      <c r="F1077">
        <v>24570</v>
      </c>
    </row>
    <row r="1078" spans="2:6" x14ac:dyDescent="0.2">
      <c r="B1078">
        <v>3099</v>
      </c>
      <c r="C1078">
        <v>52</v>
      </c>
      <c r="D1078" s="97">
        <v>77766</v>
      </c>
      <c r="F1078">
        <v>77766</v>
      </c>
    </row>
    <row r="1079" spans="2:6" x14ac:dyDescent="0.2">
      <c r="B1079">
        <v>6318</v>
      </c>
      <c r="C1079">
        <v>34</v>
      </c>
      <c r="D1079" s="97">
        <v>77766</v>
      </c>
      <c r="F1079">
        <v>77766</v>
      </c>
    </row>
    <row r="1080" spans="2:6" x14ac:dyDescent="0.2">
      <c r="B1080">
        <v>5396</v>
      </c>
      <c r="C1080">
        <v>34</v>
      </c>
      <c r="D1080" s="97">
        <v>70421</v>
      </c>
      <c r="F1080">
        <v>70421</v>
      </c>
    </row>
    <row r="1081" spans="2:6" x14ac:dyDescent="0.2">
      <c r="B1081">
        <v>7966</v>
      </c>
      <c r="C1081">
        <v>63</v>
      </c>
      <c r="D1081" s="97">
        <v>24683</v>
      </c>
      <c r="F1081">
        <v>24683</v>
      </c>
    </row>
    <row r="1082" spans="2:6" x14ac:dyDescent="0.2">
      <c r="B1082">
        <v>454</v>
      </c>
      <c r="C1082">
        <v>42</v>
      </c>
      <c r="D1082" s="97">
        <v>157243</v>
      </c>
      <c r="F1082">
        <v>157243</v>
      </c>
    </row>
    <row r="1083" spans="2:6" x14ac:dyDescent="0.2">
      <c r="B1083">
        <v>309</v>
      </c>
      <c r="C1083">
        <v>61</v>
      </c>
      <c r="D1083" s="97">
        <v>54222</v>
      </c>
      <c r="F1083">
        <v>54222</v>
      </c>
    </row>
    <row r="1084" spans="2:6" x14ac:dyDescent="0.2">
      <c r="B1084">
        <v>3571</v>
      </c>
      <c r="C1084">
        <v>61</v>
      </c>
      <c r="D1084" s="97">
        <v>47025</v>
      </c>
      <c r="F1084">
        <v>47025</v>
      </c>
    </row>
    <row r="1085" spans="2:6" x14ac:dyDescent="0.2">
      <c r="B1085">
        <v>8395</v>
      </c>
      <c r="C1085">
        <v>61</v>
      </c>
      <c r="D1085" s="97">
        <v>44529</v>
      </c>
      <c r="F1085">
        <v>44529</v>
      </c>
    </row>
    <row r="1086" spans="2:6" x14ac:dyDescent="0.2">
      <c r="B1086">
        <v>2591</v>
      </c>
      <c r="C1086">
        <v>63</v>
      </c>
      <c r="D1086" s="97">
        <v>64590</v>
      </c>
      <c r="F1086">
        <v>64590</v>
      </c>
    </row>
    <row r="1087" spans="2:6" x14ac:dyDescent="0.2">
      <c r="B1087">
        <v>1640</v>
      </c>
      <c r="C1087">
        <v>68</v>
      </c>
      <c r="D1087" s="97">
        <v>42557</v>
      </c>
      <c r="F1087">
        <v>42557</v>
      </c>
    </row>
    <row r="1088" spans="2:6" x14ac:dyDescent="0.2">
      <c r="B1088">
        <v>810</v>
      </c>
      <c r="C1088">
        <v>47</v>
      </c>
      <c r="D1088" s="97">
        <v>44794</v>
      </c>
      <c r="F1088">
        <v>44794</v>
      </c>
    </row>
    <row r="1089" spans="2:6" x14ac:dyDescent="0.2">
      <c r="B1089">
        <v>9423</v>
      </c>
      <c r="C1089">
        <v>43</v>
      </c>
      <c r="D1089" s="97">
        <v>44794</v>
      </c>
      <c r="F1089">
        <v>44794</v>
      </c>
    </row>
    <row r="1090" spans="2:6" x14ac:dyDescent="0.2">
      <c r="B1090">
        <v>89</v>
      </c>
      <c r="C1090">
        <v>47</v>
      </c>
      <c r="D1090" s="97">
        <v>42231</v>
      </c>
      <c r="F1090">
        <v>42231</v>
      </c>
    </row>
    <row r="1091" spans="2:6" x14ac:dyDescent="0.2">
      <c r="B1091">
        <v>5294</v>
      </c>
      <c r="C1091">
        <v>33</v>
      </c>
      <c r="D1091" s="97">
        <v>20130</v>
      </c>
      <c r="F1091">
        <v>20130</v>
      </c>
    </row>
    <row r="1092" spans="2:6" x14ac:dyDescent="0.2">
      <c r="B1092">
        <v>1321</v>
      </c>
      <c r="C1092">
        <v>48</v>
      </c>
      <c r="D1092" s="97">
        <v>20130</v>
      </c>
      <c r="F1092">
        <v>20130</v>
      </c>
    </row>
    <row r="1093" spans="2:6" x14ac:dyDescent="0.2">
      <c r="B1093">
        <v>2686</v>
      </c>
      <c r="C1093">
        <v>53</v>
      </c>
      <c r="D1093" s="97">
        <v>31056</v>
      </c>
      <c r="F1093">
        <v>31056</v>
      </c>
    </row>
    <row r="1094" spans="2:6" x14ac:dyDescent="0.2">
      <c r="B1094">
        <v>1215</v>
      </c>
      <c r="C1094">
        <v>44</v>
      </c>
      <c r="D1094" s="97">
        <v>65819</v>
      </c>
      <c r="F1094">
        <v>65819</v>
      </c>
    </row>
    <row r="1095" spans="2:6" x14ac:dyDescent="0.2">
      <c r="B1095">
        <v>9283</v>
      </c>
      <c r="C1095">
        <v>44</v>
      </c>
      <c r="D1095" s="97">
        <v>94871</v>
      </c>
      <c r="F1095">
        <v>94871</v>
      </c>
    </row>
    <row r="1096" spans="2:6" x14ac:dyDescent="0.2">
      <c r="B1096">
        <v>3120</v>
      </c>
      <c r="C1096">
        <v>41</v>
      </c>
      <c r="D1096" s="97">
        <v>57091</v>
      </c>
      <c r="F1096">
        <v>57091</v>
      </c>
    </row>
    <row r="1097" spans="2:6" x14ac:dyDescent="0.2">
      <c r="B1097">
        <v>5868</v>
      </c>
      <c r="C1097">
        <v>42</v>
      </c>
      <c r="D1097" s="97">
        <v>21474</v>
      </c>
      <c r="F1097">
        <v>21474</v>
      </c>
    </row>
    <row r="1098" spans="2:6" x14ac:dyDescent="0.2">
      <c r="B1098">
        <v>8143</v>
      </c>
      <c r="C1098">
        <v>37</v>
      </c>
      <c r="D1098" s="97">
        <v>71691</v>
      </c>
      <c r="F1098">
        <v>71691</v>
      </c>
    </row>
    <row r="1099" spans="2:6" x14ac:dyDescent="0.2">
      <c r="B1099">
        <v>3479</v>
      </c>
      <c r="C1099">
        <v>72</v>
      </c>
      <c r="D1099" s="97">
        <v>47823</v>
      </c>
      <c r="F1099">
        <v>47823</v>
      </c>
    </row>
    <row r="1100" spans="2:6" x14ac:dyDescent="0.2">
      <c r="B1100">
        <v>7214</v>
      </c>
      <c r="C1100">
        <v>65</v>
      </c>
      <c r="D1100" s="97">
        <v>30523</v>
      </c>
      <c r="F1100">
        <v>30523</v>
      </c>
    </row>
    <row r="1101" spans="2:6" x14ac:dyDescent="0.2">
      <c r="B1101">
        <v>5543</v>
      </c>
      <c r="C1101">
        <v>56</v>
      </c>
      <c r="D1101" s="97">
        <v>43456</v>
      </c>
      <c r="F1101">
        <v>43456</v>
      </c>
    </row>
    <row r="1102" spans="2:6" x14ac:dyDescent="0.2">
      <c r="B1102">
        <v>9347</v>
      </c>
      <c r="C1102">
        <v>66</v>
      </c>
      <c r="D1102" s="97">
        <v>57731</v>
      </c>
      <c r="F1102">
        <v>57731</v>
      </c>
    </row>
    <row r="1103" spans="2:6" x14ac:dyDescent="0.2">
      <c r="B1103">
        <v>10160</v>
      </c>
      <c r="C1103">
        <v>66</v>
      </c>
      <c r="D1103" s="97">
        <v>33168</v>
      </c>
      <c r="F1103">
        <v>33168</v>
      </c>
    </row>
    <row r="1104" spans="2:6" x14ac:dyDescent="0.2">
      <c r="B1104">
        <v>1406</v>
      </c>
      <c r="C1104">
        <v>47</v>
      </c>
      <c r="D1104" s="97">
        <v>73170</v>
      </c>
      <c r="F1104">
        <v>73170</v>
      </c>
    </row>
    <row r="1105" spans="2:6" x14ac:dyDescent="0.2">
      <c r="B1105">
        <v>7019</v>
      </c>
      <c r="C1105">
        <v>59</v>
      </c>
      <c r="D1105" s="97">
        <v>95169</v>
      </c>
      <c r="F1105">
        <v>95169</v>
      </c>
    </row>
    <row r="1106" spans="2:6" x14ac:dyDescent="0.2">
      <c r="B1106">
        <v>2157</v>
      </c>
      <c r="C1106">
        <v>50</v>
      </c>
      <c r="D1106" s="97">
        <v>84865</v>
      </c>
      <c r="F1106">
        <v>84865</v>
      </c>
    </row>
    <row r="1107" spans="2:6" x14ac:dyDescent="0.2">
      <c r="B1107">
        <v>8939</v>
      </c>
      <c r="C1107">
        <v>63</v>
      </c>
      <c r="D1107" s="97">
        <v>21359</v>
      </c>
      <c r="F1107">
        <v>21359</v>
      </c>
    </row>
    <row r="1108" spans="2:6" x14ac:dyDescent="0.2">
      <c r="B1108">
        <v>10250</v>
      </c>
      <c r="C1108">
        <v>75</v>
      </c>
      <c r="D1108" s="97">
        <v>81698</v>
      </c>
      <c r="F1108">
        <v>81698</v>
      </c>
    </row>
    <row r="1109" spans="2:6" x14ac:dyDescent="0.2">
      <c r="B1109">
        <v>1272</v>
      </c>
      <c r="C1109">
        <v>57</v>
      </c>
      <c r="D1109" s="97">
        <v>39146</v>
      </c>
      <c r="F1109">
        <v>39146</v>
      </c>
    </row>
    <row r="1110" spans="2:6" x14ac:dyDescent="0.2">
      <c r="B1110">
        <v>3007</v>
      </c>
      <c r="C1110">
        <v>56</v>
      </c>
      <c r="D1110" s="97">
        <v>48904</v>
      </c>
      <c r="F1110">
        <v>48904</v>
      </c>
    </row>
    <row r="1111" spans="2:6" x14ac:dyDescent="0.2">
      <c r="B1111">
        <v>5513</v>
      </c>
      <c r="C1111">
        <v>56</v>
      </c>
      <c r="D1111" s="97">
        <v>52195</v>
      </c>
      <c r="F1111">
        <v>52195</v>
      </c>
    </row>
    <row r="1112" spans="2:6" x14ac:dyDescent="0.2">
      <c r="B1112">
        <v>679</v>
      </c>
      <c r="C1112">
        <v>65</v>
      </c>
      <c r="D1112" s="97">
        <v>47139</v>
      </c>
      <c r="F1112">
        <v>47139</v>
      </c>
    </row>
    <row r="1113" spans="2:6" x14ac:dyDescent="0.2">
      <c r="B1113">
        <v>8876</v>
      </c>
      <c r="C1113">
        <v>59</v>
      </c>
      <c r="D1113" s="97">
        <v>52917.534246575342</v>
      </c>
      <c r="F1113">
        <v>52917.534246575342</v>
      </c>
    </row>
    <row r="1114" spans="2:6" x14ac:dyDescent="0.2">
      <c r="B1114">
        <v>10827</v>
      </c>
      <c r="C1114">
        <v>55</v>
      </c>
      <c r="D1114" s="97">
        <v>38236</v>
      </c>
      <c r="F1114">
        <v>38236</v>
      </c>
    </row>
    <row r="1115" spans="2:6" x14ac:dyDescent="0.2">
      <c r="B1115">
        <v>7300</v>
      </c>
      <c r="C1115">
        <v>70</v>
      </c>
      <c r="D1115" s="97">
        <v>38578</v>
      </c>
      <c r="F1115">
        <v>38578</v>
      </c>
    </row>
    <row r="1116" spans="2:6" x14ac:dyDescent="0.2">
      <c r="B1116">
        <v>4268</v>
      </c>
      <c r="C1116">
        <v>63</v>
      </c>
      <c r="D1116" s="97">
        <v>38578</v>
      </c>
      <c r="F1116">
        <v>38578</v>
      </c>
    </row>
    <row r="1117" spans="2:6" x14ac:dyDescent="0.2">
      <c r="B1117">
        <v>4603</v>
      </c>
      <c r="C1117">
        <v>62</v>
      </c>
      <c r="D1117" s="97">
        <v>27242</v>
      </c>
      <c r="F1117">
        <v>27242</v>
      </c>
    </row>
    <row r="1118" spans="2:6" x14ac:dyDescent="0.2">
      <c r="B1118">
        <v>8659</v>
      </c>
      <c r="C1118">
        <v>70</v>
      </c>
      <c r="D1118" s="97">
        <v>50388</v>
      </c>
      <c r="F1118">
        <v>50388</v>
      </c>
    </row>
    <row r="1119" spans="2:6" x14ac:dyDescent="0.2">
      <c r="B1119">
        <v>10708</v>
      </c>
      <c r="C1119">
        <v>44</v>
      </c>
      <c r="D1119" s="97">
        <v>31859</v>
      </c>
      <c r="F1119">
        <v>31859</v>
      </c>
    </row>
    <row r="1120" spans="2:6" x14ac:dyDescent="0.2">
      <c r="B1120">
        <v>1176</v>
      </c>
      <c r="C1120">
        <v>49</v>
      </c>
      <c r="D1120" s="97">
        <v>23830</v>
      </c>
      <c r="F1120">
        <v>23830</v>
      </c>
    </row>
    <row r="1121" spans="2:6" x14ac:dyDescent="0.2">
      <c r="B1121">
        <v>10380</v>
      </c>
      <c r="C1121">
        <v>50</v>
      </c>
      <c r="D1121" s="97">
        <v>24163</v>
      </c>
      <c r="F1121">
        <v>24163</v>
      </c>
    </row>
    <row r="1122" spans="2:6" x14ac:dyDescent="0.2">
      <c r="B1122">
        <v>7037</v>
      </c>
      <c r="C1122">
        <v>48</v>
      </c>
      <c r="D1122" s="97">
        <v>54998</v>
      </c>
      <c r="F1122">
        <v>54998</v>
      </c>
    </row>
    <row r="1123" spans="2:6" x14ac:dyDescent="0.2">
      <c r="B1123">
        <v>11096</v>
      </c>
      <c r="C1123">
        <v>70</v>
      </c>
      <c r="D1123" s="97">
        <v>60200</v>
      </c>
      <c r="F1123">
        <v>60200</v>
      </c>
    </row>
    <row r="1124" spans="2:6" x14ac:dyDescent="0.2">
      <c r="B1124">
        <v>6374</v>
      </c>
      <c r="C1124">
        <v>68</v>
      </c>
      <c r="D1124" s="97">
        <v>48432</v>
      </c>
      <c r="F1124">
        <v>48432</v>
      </c>
    </row>
    <row r="1125" spans="2:6" x14ac:dyDescent="0.2">
      <c r="B1125">
        <v>5552</v>
      </c>
      <c r="C1125">
        <v>59</v>
      </c>
      <c r="D1125" s="97">
        <v>70566</v>
      </c>
      <c r="F1125">
        <v>70566</v>
      </c>
    </row>
    <row r="1126" spans="2:6" x14ac:dyDescent="0.2">
      <c r="B1126">
        <v>2245</v>
      </c>
      <c r="C1126">
        <v>53</v>
      </c>
      <c r="D1126" s="97">
        <v>49967</v>
      </c>
      <c r="F1126">
        <v>49967</v>
      </c>
    </row>
    <row r="1127" spans="2:6" x14ac:dyDescent="0.2">
      <c r="B1127">
        <v>6200</v>
      </c>
      <c r="C1127">
        <v>71</v>
      </c>
      <c r="D1127" s="97">
        <v>59235</v>
      </c>
      <c r="F1127">
        <v>59235</v>
      </c>
    </row>
    <row r="1128" spans="2:6" x14ac:dyDescent="0.2">
      <c r="B1128">
        <v>9904</v>
      </c>
      <c r="C1128">
        <v>66</v>
      </c>
      <c r="D1128" s="97">
        <v>74004</v>
      </c>
      <c r="F1128">
        <v>74004</v>
      </c>
    </row>
    <row r="1129" spans="2:6" x14ac:dyDescent="0.2">
      <c r="B1129">
        <v>10031</v>
      </c>
      <c r="C1129">
        <v>46</v>
      </c>
      <c r="D1129" s="97">
        <v>58350</v>
      </c>
      <c r="F1129">
        <v>58350</v>
      </c>
    </row>
    <row r="1130" spans="2:6" x14ac:dyDescent="0.2">
      <c r="B1130">
        <v>6642</v>
      </c>
      <c r="C1130">
        <v>61</v>
      </c>
      <c r="D1130" s="97">
        <v>52720.37365591398</v>
      </c>
      <c r="F1130">
        <v>52720.37365591398</v>
      </c>
    </row>
    <row r="1131" spans="2:6" x14ac:dyDescent="0.2">
      <c r="B1131">
        <v>10882</v>
      </c>
      <c r="C1131">
        <v>46</v>
      </c>
      <c r="D1131" s="97">
        <v>18890</v>
      </c>
      <c r="F1131">
        <v>18890</v>
      </c>
    </row>
    <row r="1132" spans="2:6" x14ac:dyDescent="0.2">
      <c r="B1132">
        <v>5636</v>
      </c>
      <c r="C1132">
        <v>59</v>
      </c>
      <c r="D1132" s="97">
        <v>46423</v>
      </c>
      <c r="F1132">
        <v>46423</v>
      </c>
    </row>
    <row r="1133" spans="2:6" x14ac:dyDescent="0.2">
      <c r="B1133">
        <v>8692</v>
      </c>
      <c r="C1133">
        <v>70</v>
      </c>
      <c r="D1133" s="97">
        <v>46423</v>
      </c>
      <c r="F1133">
        <v>46423</v>
      </c>
    </row>
    <row r="1134" spans="2:6" x14ac:dyDescent="0.2">
      <c r="B1134">
        <v>8091</v>
      </c>
      <c r="C1134">
        <v>66</v>
      </c>
      <c r="D1134" s="97">
        <v>60152</v>
      </c>
      <c r="F1134">
        <v>60152</v>
      </c>
    </row>
    <row r="1135" spans="2:6" x14ac:dyDescent="0.2">
      <c r="B1135">
        <v>8080</v>
      </c>
      <c r="C1135">
        <v>36</v>
      </c>
      <c r="D1135" s="97">
        <v>31878</v>
      </c>
      <c r="F1135">
        <v>31878</v>
      </c>
    </row>
    <row r="1136" spans="2:6" x14ac:dyDescent="0.2">
      <c r="B1136">
        <v>8370</v>
      </c>
      <c r="C1136">
        <v>46</v>
      </c>
      <c r="D1136" s="97">
        <v>83528</v>
      </c>
      <c r="F1136">
        <v>83528</v>
      </c>
    </row>
    <row r="1137" spans="2:6" x14ac:dyDescent="0.2">
      <c r="B1137">
        <v>4550</v>
      </c>
      <c r="C1137">
        <v>56</v>
      </c>
      <c r="D1137" s="97">
        <v>68092</v>
      </c>
      <c r="F1137">
        <v>68092</v>
      </c>
    </row>
    <row r="1138" spans="2:6" x14ac:dyDescent="0.2">
      <c r="B1138">
        <v>3381</v>
      </c>
      <c r="C1138">
        <v>69</v>
      </c>
      <c r="D1138" s="97">
        <v>82716</v>
      </c>
      <c r="F1138">
        <v>82716</v>
      </c>
    </row>
    <row r="1139" spans="2:6" x14ac:dyDescent="0.2">
      <c r="B1139">
        <v>10556</v>
      </c>
      <c r="C1139">
        <v>63</v>
      </c>
      <c r="D1139" s="97">
        <v>61559</v>
      </c>
      <c r="F1139">
        <v>61559</v>
      </c>
    </row>
    <row r="1140" spans="2:6" x14ac:dyDescent="0.2">
      <c r="B1140">
        <v>9467</v>
      </c>
      <c r="C1140">
        <v>38</v>
      </c>
      <c r="D1140" s="97">
        <v>64108</v>
      </c>
      <c r="F1140">
        <v>64108</v>
      </c>
    </row>
    <row r="1141" spans="2:6" x14ac:dyDescent="0.2">
      <c r="B1141">
        <v>2891</v>
      </c>
      <c r="C1141">
        <v>59</v>
      </c>
      <c r="D1141" s="97">
        <v>47958</v>
      </c>
      <c r="F1141">
        <v>47958</v>
      </c>
    </row>
    <row r="1142" spans="2:6" x14ac:dyDescent="0.2">
      <c r="B1142">
        <v>5011</v>
      </c>
      <c r="C1142">
        <v>59</v>
      </c>
      <c r="D1142" s="97">
        <v>45576</v>
      </c>
      <c r="F1142">
        <v>45576</v>
      </c>
    </row>
    <row r="1143" spans="2:6" x14ac:dyDescent="0.2">
      <c r="B1143">
        <v>8140</v>
      </c>
      <c r="C1143">
        <v>49</v>
      </c>
      <c r="D1143" s="97">
        <v>113734</v>
      </c>
      <c r="F1143">
        <v>113734</v>
      </c>
    </row>
    <row r="1144" spans="2:6" x14ac:dyDescent="0.2">
      <c r="B1144">
        <v>11039</v>
      </c>
      <c r="C1144">
        <v>47</v>
      </c>
      <c r="D1144" s="97">
        <v>57100</v>
      </c>
      <c r="F1144">
        <v>57100</v>
      </c>
    </row>
    <row r="1145" spans="2:6" x14ac:dyDescent="0.2">
      <c r="B1145">
        <v>78</v>
      </c>
      <c r="C1145">
        <v>53</v>
      </c>
      <c r="D1145" s="97">
        <v>45160</v>
      </c>
      <c r="F1145">
        <v>45160</v>
      </c>
    </row>
    <row r="1146" spans="2:6" x14ac:dyDescent="0.2">
      <c r="B1146">
        <v>5517</v>
      </c>
      <c r="C1146">
        <v>53</v>
      </c>
      <c r="D1146" s="97">
        <v>50014</v>
      </c>
      <c r="F1146">
        <v>50014</v>
      </c>
    </row>
    <row r="1147" spans="2:6" x14ac:dyDescent="0.2">
      <c r="B1147">
        <v>5290</v>
      </c>
      <c r="C1147">
        <v>58</v>
      </c>
      <c r="D1147" s="97">
        <v>39763</v>
      </c>
      <c r="F1147">
        <v>39763</v>
      </c>
    </row>
    <row r="1148" spans="2:6" x14ac:dyDescent="0.2">
      <c r="B1148">
        <v>4128</v>
      </c>
      <c r="C1148">
        <v>60</v>
      </c>
      <c r="D1148" s="97">
        <v>42720</v>
      </c>
      <c r="F1148">
        <v>42720</v>
      </c>
    </row>
    <row r="1149" spans="2:6" x14ac:dyDescent="0.2">
      <c r="B1149">
        <v>8534</v>
      </c>
      <c r="C1149">
        <v>70</v>
      </c>
      <c r="D1149" s="97">
        <v>16653</v>
      </c>
      <c r="F1149">
        <v>16653</v>
      </c>
    </row>
    <row r="1150" spans="2:6" x14ac:dyDescent="0.2">
      <c r="B1150">
        <v>9592</v>
      </c>
      <c r="C1150">
        <v>39</v>
      </c>
      <c r="D1150" s="97">
        <v>86429</v>
      </c>
      <c r="F1150">
        <v>86429</v>
      </c>
    </row>
    <row r="1151" spans="2:6" x14ac:dyDescent="0.2">
      <c r="B1151">
        <v>8957</v>
      </c>
      <c r="C1151">
        <v>70</v>
      </c>
      <c r="D1151" s="97">
        <v>55521</v>
      </c>
      <c r="F1151">
        <v>55521</v>
      </c>
    </row>
    <row r="1152" spans="2:6" x14ac:dyDescent="0.2">
      <c r="B1152">
        <v>9308</v>
      </c>
      <c r="C1152">
        <v>68</v>
      </c>
      <c r="D1152" s="97">
        <v>33249</v>
      </c>
      <c r="F1152">
        <v>33249</v>
      </c>
    </row>
    <row r="1153" spans="2:6" x14ac:dyDescent="0.2">
      <c r="B1153">
        <v>544</v>
      </c>
      <c r="C1153">
        <v>68</v>
      </c>
      <c r="D1153" s="97">
        <v>33249</v>
      </c>
      <c r="F1153">
        <v>33249</v>
      </c>
    </row>
    <row r="1154" spans="2:6" x14ac:dyDescent="0.2">
      <c r="B1154">
        <v>5989</v>
      </c>
      <c r="C1154">
        <v>63</v>
      </c>
      <c r="D1154" s="97">
        <v>34176</v>
      </c>
      <c r="F1154">
        <v>34176</v>
      </c>
    </row>
    <row r="1155" spans="2:6" x14ac:dyDescent="0.2">
      <c r="B1155">
        <v>635</v>
      </c>
      <c r="C1155">
        <v>56</v>
      </c>
      <c r="D1155" s="97">
        <v>86424</v>
      </c>
      <c r="F1155">
        <v>86424</v>
      </c>
    </row>
    <row r="1156" spans="2:6" x14ac:dyDescent="0.2">
      <c r="B1156">
        <v>6673</v>
      </c>
      <c r="C1156">
        <v>57</v>
      </c>
      <c r="D1156" s="97">
        <v>78499</v>
      </c>
      <c r="F1156">
        <v>78499</v>
      </c>
    </row>
    <row r="1157" spans="2:6" x14ac:dyDescent="0.2">
      <c r="B1157">
        <v>1710</v>
      </c>
      <c r="C1157">
        <v>44</v>
      </c>
      <c r="D1157" s="97">
        <v>70515</v>
      </c>
      <c r="F1157">
        <v>70515</v>
      </c>
    </row>
    <row r="1158" spans="2:6" x14ac:dyDescent="0.2">
      <c r="B1158">
        <v>523</v>
      </c>
      <c r="C1158">
        <v>33</v>
      </c>
      <c r="D1158" s="97">
        <v>75777</v>
      </c>
      <c r="F1158">
        <v>75777</v>
      </c>
    </row>
    <row r="1159" spans="2:6" x14ac:dyDescent="0.2">
      <c r="B1159">
        <v>8977</v>
      </c>
      <c r="C1159">
        <v>37</v>
      </c>
      <c r="D1159" s="97">
        <v>75777</v>
      </c>
      <c r="F1159">
        <v>75777</v>
      </c>
    </row>
    <row r="1160" spans="2:6" x14ac:dyDescent="0.2">
      <c r="B1160">
        <v>9736</v>
      </c>
      <c r="C1160">
        <v>42</v>
      </c>
      <c r="D1160" s="97">
        <v>31626</v>
      </c>
      <c r="F1160">
        <v>31626</v>
      </c>
    </row>
    <row r="1161" spans="2:6" x14ac:dyDescent="0.2">
      <c r="B1161">
        <v>1544</v>
      </c>
      <c r="C1161">
        <v>55</v>
      </c>
      <c r="D1161" s="97">
        <v>83917</v>
      </c>
      <c r="F1161">
        <v>83917</v>
      </c>
    </row>
    <row r="1162" spans="2:6" x14ac:dyDescent="0.2">
      <c r="B1162">
        <v>6575</v>
      </c>
      <c r="C1162">
        <v>41</v>
      </c>
      <c r="D1162" s="97">
        <v>32557</v>
      </c>
      <c r="F1162">
        <v>32557</v>
      </c>
    </row>
    <row r="1163" spans="2:6" x14ac:dyDescent="0.2">
      <c r="B1163">
        <v>6147</v>
      </c>
      <c r="C1163">
        <v>51</v>
      </c>
      <c r="D1163" s="97">
        <v>61798</v>
      </c>
      <c r="F1163">
        <v>61798</v>
      </c>
    </row>
    <row r="1164" spans="2:6" x14ac:dyDescent="0.2">
      <c r="B1164">
        <v>6354</v>
      </c>
      <c r="C1164">
        <v>38</v>
      </c>
      <c r="D1164" s="97">
        <v>15253</v>
      </c>
      <c r="F1164">
        <v>15253</v>
      </c>
    </row>
    <row r="1165" spans="2:6" x14ac:dyDescent="0.2">
      <c r="B1165">
        <v>4769</v>
      </c>
      <c r="C1165">
        <v>45</v>
      </c>
      <c r="D1165" s="97">
        <v>62535</v>
      </c>
      <c r="F1165">
        <v>62535</v>
      </c>
    </row>
    <row r="1166" spans="2:6" x14ac:dyDescent="0.2">
      <c r="B1166">
        <v>7540</v>
      </c>
      <c r="C1166">
        <v>70</v>
      </c>
      <c r="D1166" s="97">
        <v>30279</v>
      </c>
      <c r="F1166">
        <v>30279</v>
      </c>
    </row>
    <row r="1167" spans="2:6" x14ac:dyDescent="0.2">
      <c r="B1167">
        <v>5247</v>
      </c>
      <c r="C1167">
        <v>67</v>
      </c>
      <c r="D1167" s="97">
        <v>30279</v>
      </c>
      <c r="F1167">
        <v>30279</v>
      </c>
    </row>
    <row r="1168" spans="2:6" x14ac:dyDescent="0.2">
      <c r="B1168">
        <v>5987</v>
      </c>
      <c r="C1168">
        <v>33</v>
      </c>
      <c r="D1168" s="97">
        <v>69263</v>
      </c>
      <c r="F1168">
        <v>69263</v>
      </c>
    </row>
    <row r="1169" spans="2:6" x14ac:dyDescent="0.2">
      <c r="B1169">
        <v>9960</v>
      </c>
      <c r="C1169">
        <v>31</v>
      </c>
      <c r="D1169" s="97">
        <v>31788</v>
      </c>
      <c r="F1169">
        <v>31788</v>
      </c>
    </row>
    <row r="1170" spans="2:6" x14ac:dyDescent="0.2">
      <c r="B1170">
        <v>10972</v>
      </c>
      <c r="C1170">
        <v>73</v>
      </c>
      <c r="D1170" s="97">
        <v>76412</v>
      </c>
      <c r="F1170">
        <v>76412</v>
      </c>
    </row>
    <row r="1171" spans="2:6" x14ac:dyDescent="0.2">
      <c r="B1171">
        <v>1399</v>
      </c>
      <c r="C1171">
        <v>64</v>
      </c>
      <c r="D1171" s="97">
        <v>21888</v>
      </c>
      <c r="F1171">
        <v>21888</v>
      </c>
    </row>
    <row r="1172" spans="2:6" x14ac:dyDescent="0.2">
      <c r="B1172">
        <v>2698</v>
      </c>
      <c r="C1172">
        <v>46</v>
      </c>
      <c r="D1172" s="97">
        <v>22148</v>
      </c>
      <c r="F1172">
        <v>22148</v>
      </c>
    </row>
    <row r="1173" spans="2:6" x14ac:dyDescent="0.2">
      <c r="B1173">
        <v>6340</v>
      </c>
      <c r="C1173">
        <v>37</v>
      </c>
      <c r="D1173" s="97">
        <v>93790</v>
      </c>
      <c r="F1173">
        <v>93790</v>
      </c>
    </row>
    <row r="1174" spans="2:6" x14ac:dyDescent="0.2">
      <c r="B1174">
        <v>4107</v>
      </c>
      <c r="C1174">
        <v>74</v>
      </c>
      <c r="D1174" s="97">
        <v>24762</v>
      </c>
      <c r="F1174">
        <v>24762</v>
      </c>
    </row>
    <row r="1175" spans="2:6" x14ac:dyDescent="0.2">
      <c r="B1175">
        <v>10906</v>
      </c>
      <c r="C1175">
        <v>74</v>
      </c>
      <c r="D1175" s="97">
        <v>30828</v>
      </c>
      <c r="F1175">
        <v>30828</v>
      </c>
    </row>
    <row r="1176" spans="2:6" x14ac:dyDescent="0.2">
      <c r="B1176">
        <v>2557</v>
      </c>
      <c r="C1176">
        <v>52</v>
      </c>
      <c r="D1176" s="97">
        <v>75345</v>
      </c>
      <c r="F1176">
        <v>75345</v>
      </c>
    </row>
    <row r="1177" spans="2:6" x14ac:dyDescent="0.2">
      <c r="B1177">
        <v>8786</v>
      </c>
      <c r="C1177">
        <v>66</v>
      </c>
      <c r="D1177" s="97">
        <v>26954</v>
      </c>
      <c r="F1177">
        <v>26954</v>
      </c>
    </row>
    <row r="1178" spans="2:6" x14ac:dyDescent="0.2">
      <c r="B1178">
        <v>6119</v>
      </c>
      <c r="C1178">
        <v>59</v>
      </c>
      <c r="D1178" s="97">
        <v>36230</v>
      </c>
      <c r="F1178">
        <v>36230</v>
      </c>
    </row>
    <row r="1179" spans="2:6" x14ac:dyDescent="0.2">
      <c r="B1179">
        <v>2980</v>
      </c>
      <c r="C1179">
        <v>70</v>
      </c>
      <c r="D1179" s="97">
        <v>49166</v>
      </c>
      <c r="F1179">
        <v>49166</v>
      </c>
    </row>
    <row r="1180" spans="2:6" x14ac:dyDescent="0.2">
      <c r="B1180">
        <v>3850</v>
      </c>
      <c r="C1180">
        <v>59</v>
      </c>
      <c r="D1180" s="97">
        <v>38557</v>
      </c>
      <c r="F1180">
        <v>38557</v>
      </c>
    </row>
    <row r="1181" spans="2:6" x14ac:dyDescent="0.2">
      <c r="B1181">
        <v>1077</v>
      </c>
      <c r="C1181">
        <v>48</v>
      </c>
      <c r="D1181" s="97">
        <v>25707</v>
      </c>
      <c r="F1181">
        <v>25707</v>
      </c>
    </row>
    <row r="1182" spans="2:6" x14ac:dyDescent="0.2">
      <c r="B1182">
        <v>9733</v>
      </c>
      <c r="C1182">
        <v>44</v>
      </c>
      <c r="D1182" s="97">
        <v>65704</v>
      </c>
      <c r="F1182">
        <v>65704</v>
      </c>
    </row>
    <row r="1183" spans="2:6" x14ac:dyDescent="0.2">
      <c r="B1183">
        <v>8462</v>
      </c>
      <c r="C1183">
        <v>44</v>
      </c>
      <c r="D1183" s="97">
        <v>88194</v>
      </c>
      <c r="F1183">
        <v>88194</v>
      </c>
    </row>
    <row r="1184" spans="2:6" x14ac:dyDescent="0.2">
      <c r="B1184">
        <v>4764</v>
      </c>
      <c r="C1184">
        <v>70</v>
      </c>
      <c r="D1184" s="97">
        <v>65295</v>
      </c>
      <c r="F1184">
        <v>65295</v>
      </c>
    </row>
    <row r="1185" spans="2:6" x14ac:dyDescent="0.2">
      <c r="B1185">
        <v>2223</v>
      </c>
      <c r="C1185">
        <v>57</v>
      </c>
      <c r="D1185" s="97">
        <v>64509</v>
      </c>
      <c r="F1185">
        <v>64509</v>
      </c>
    </row>
    <row r="1186" spans="2:6" x14ac:dyDescent="0.2">
      <c r="B1186">
        <v>7788</v>
      </c>
      <c r="C1186">
        <v>39</v>
      </c>
      <c r="D1186" s="97">
        <v>27213</v>
      </c>
      <c r="F1186">
        <v>27213</v>
      </c>
    </row>
    <row r="1187" spans="2:6" x14ac:dyDescent="0.2">
      <c r="B1187">
        <v>5827</v>
      </c>
      <c r="C1187">
        <v>64</v>
      </c>
      <c r="D1187" s="97">
        <v>38513</v>
      </c>
      <c r="F1187">
        <v>38513</v>
      </c>
    </row>
    <row r="1188" spans="2:6" x14ac:dyDescent="0.2">
      <c r="B1188">
        <v>2958</v>
      </c>
      <c r="C1188">
        <v>44</v>
      </c>
      <c r="D1188" s="97">
        <v>45906</v>
      </c>
      <c r="F1188">
        <v>45906</v>
      </c>
    </row>
    <row r="1189" spans="2:6" x14ac:dyDescent="0.2">
      <c r="B1189">
        <v>4954</v>
      </c>
      <c r="C1189">
        <v>66</v>
      </c>
      <c r="D1189" s="97">
        <v>46904</v>
      </c>
      <c r="F1189">
        <v>46904</v>
      </c>
    </row>
    <row r="1190" spans="2:6" x14ac:dyDescent="0.2">
      <c r="B1190">
        <v>3139</v>
      </c>
      <c r="C1190">
        <v>40</v>
      </c>
      <c r="D1190" s="97">
        <v>61839</v>
      </c>
      <c r="F1190">
        <v>61839</v>
      </c>
    </row>
    <row r="1191" spans="2:6" x14ac:dyDescent="0.2">
      <c r="B1191">
        <v>9952</v>
      </c>
      <c r="C1191">
        <v>75</v>
      </c>
      <c r="D1191" s="97">
        <v>48918</v>
      </c>
      <c r="F1191">
        <v>48918</v>
      </c>
    </row>
    <row r="1192" spans="2:6" x14ac:dyDescent="0.2">
      <c r="B1192">
        <v>8180</v>
      </c>
      <c r="C1192">
        <v>70</v>
      </c>
      <c r="D1192" s="97">
        <v>48918</v>
      </c>
      <c r="F1192">
        <v>48918</v>
      </c>
    </row>
    <row r="1193" spans="2:6" x14ac:dyDescent="0.2">
      <c r="B1193">
        <v>3276</v>
      </c>
      <c r="C1193">
        <v>46</v>
      </c>
      <c r="D1193" s="97">
        <v>38808</v>
      </c>
      <c r="F1193">
        <v>38808</v>
      </c>
    </row>
    <row r="1194" spans="2:6" x14ac:dyDescent="0.2">
      <c r="B1194">
        <v>4994</v>
      </c>
      <c r="C1194">
        <v>79</v>
      </c>
      <c r="D1194" s="97">
        <v>29999</v>
      </c>
      <c r="F1194">
        <v>29999</v>
      </c>
    </row>
    <row r="1195" spans="2:6" x14ac:dyDescent="0.2">
      <c r="B1195">
        <v>3598</v>
      </c>
      <c r="C1195">
        <v>50</v>
      </c>
      <c r="D1195" s="97">
        <v>36802</v>
      </c>
      <c r="F1195">
        <v>36802</v>
      </c>
    </row>
    <row r="1196" spans="2:6" x14ac:dyDescent="0.2">
      <c r="B1196">
        <v>945</v>
      </c>
      <c r="C1196">
        <v>57</v>
      </c>
      <c r="D1196" s="97">
        <v>60182</v>
      </c>
      <c r="F1196">
        <v>60182</v>
      </c>
    </row>
    <row r="1197" spans="2:6" x14ac:dyDescent="0.2">
      <c r="B1197">
        <v>5048</v>
      </c>
      <c r="C1197">
        <v>51</v>
      </c>
      <c r="D1197" s="97">
        <v>98777</v>
      </c>
      <c r="F1197">
        <v>98777</v>
      </c>
    </row>
    <row r="1198" spans="2:6" x14ac:dyDescent="0.2">
      <c r="B1198">
        <v>6214</v>
      </c>
      <c r="C1198">
        <v>40</v>
      </c>
      <c r="D1198" s="97">
        <v>98777</v>
      </c>
      <c r="F1198">
        <v>98777</v>
      </c>
    </row>
    <row r="1199" spans="2:6" x14ac:dyDescent="0.2">
      <c r="B1199">
        <v>6230</v>
      </c>
      <c r="C1199">
        <v>51</v>
      </c>
      <c r="D1199" s="97">
        <v>60689</v>
      </c>
      <c r="F1199">
        <v>60689</v>
      </c>
    </row>
    <row r="1200" spans="2:6" x14ac:dyDescent="0.2">
      <c r="B1200">
        <v>2968</v>
      </c>
      <c r="C1200">
        <v>79</v>
      </c>
      <c r="D1200" s="97">
        <v>26487</v>
      </c>
      <c r="F1200">
        <v>26487</v>
      </c>
    </row>
    <row r="1201" spans="2:6" x14ac:dyDescent="0.2">
      <c r="B1201">
        <v>8800</v>
      </c>
      <c r="C1201">
        <v>79</v>
      </c>
      <c r="D1201" s="97">
        <v>22585</v>
      </c>
      <c r="F1201">
        <v>22585</v>
      </c>
    </row>
    <row r="1202" spans="2:6" x14ac:dyDescent="0.2">
      <c r="B1202">
        <v>1907</v>
      </c>
      <c r="C1202">
        <v>72</v>
      </c>
      <c r="D1202" s="97">
        <v>42000</v>
      </c>
      <c r="F1202">
        <v>42000</v>
      </c>
    </row>
    <row r="1203" spans="2:6" x14ac:dyDescent="0.2">
      <c r="B1203">
        <v>10478</v>
      </c>
      <c r="C1203">
        <v>72</v>
      </c>
      <c r="D1203" s="97">
        <v>42000</v>
      </c>
      <c r="F1203">
        <v>42000</v>
      </c>
    </row>
    <row r="1204" spans="2:6" x14ac:dyDescent="0.2">
      <c r="B1204">
        <v>4188</v>
      </c>
      <c r="C1204">
        <v>65</v>
      </c>
      <c r="D1204" s="97">
        <v>82800</v>
      </c>
      <c r="F1204">
        <v>82800</v>
      </c>
    </row>
    <row r="1205" spans="2:6" x14ac:dyDescent="0.2">
      <c r="B1205">
        <v>2225</v>
      </c>
      <c r="C1205">
        <v>45</v>
      </c>
      <c r="D1205" s="97">
        <v>82800</v>
      </c>
      <c r="F1205">
        <v>82800</v>
      </c>
    </row>
    <row r="1206" spans="2:6" x14ac:dyDescent="0.2">
      <c r="B1206">
        <v>4790</v>
      </c>
      <c r="C1206">
        <v>64</v>
      </c>
      <c r="D1206" s="97">
        <v>57642</v>
      </c>
      <c r="F1206">
        <v>57642</v>
      </c>
    </row>
    <row r="1207" spans="2:6" x14ac:dyDescent="0.2">
      <c r="B1207">
        <v>1131</v>
      </c>
      <c r="C1207">
        <v>55</v>
      </c>
      <c r="D1207" s="97">
        <v>40737</v>
      </c>
      <c r="F1207">
        <v>40737</v>
      </c>
    </row>
    <row r="1208" spans="2:6" x14ac:dyDescent="0.2">
      <c r="B1208">
        <v>202</v>
      </c>
      <c r="C1208">
        <v>74</v>
      </c>
      <c r="D1208" s="97">
        <v>43322</v>
      </c>
      <c r="F1208">
        <v>43322</v>
      </c>
    </row>
    <row r="1209" spans="2:6" x14ac:dyDescent="0.2">
      <c r="B1209">
        <v>9589</v>
      </c>
      <c r="C1209">
        <v>74</v>
      </c>
      <c r="D1209" s="97">
        <v>62000</v>
      </c>
      <c r="F1209">
        <v>62000</v>
      </c>
    </row>
    <row r="1210" spans="2:6" x14ac:dyDescent="0.2">
      <c r="B1210">
        <v>3900</v>
      </c>
      <c r="C1210">
        <v>50</v>
      </c>
      <c r="D1210" s="97">
        <v>54252</v>
      </c>
      <c r="F1210">
        <v>54252</v>
      </c>
    </row>
    <row r="1211" spans="2:6" x14ac:dyDescent="0.2">
      <c r="B1211">
        <v>9958</v>
      </c>
      <c r="C1211">
        <v>50</v>
      </c>
      <c r="D1211" s="97">
        <v>60474</v>
      </c>
      <c r="F1211">
        <v>60474</v>
      </c>
    </row>
    <row r="1212" spans="2:6" x14ac:dyDescent="0.2">
      <c r="B1212">
        <v>8955</v>
      </c>
      <c r="C1212">
        <v>65</v>
      </c>
      <c r="D1212" s="97">
        <v>60474</v>
      </c>
      <c r="F1212">
        <v>60474</v>
      </c>
    </row>
    <row r="1213" spans="2:6" x14ac:dyDescent="0.2">
      <c r="B1213">
        <v>10033</v>
      </c>
      <c r="C1213">
        <v>49</v>
      </c>
      <c r="D1213" s="97">
        <v>20306.259259259259</v>
      </c>
      <c r="F1213">
        <v>20306.259259259259</v>
      </c>
    </row>
    <row r="1214" spans="2:6" x14ac:dyDescent="0.2">
      <c r="B1214">
        <v>5751</v>
      </c>
      <c r="C1214">
        <v>49</v>
      </c>
      <c r="D1214" s="97">
        <v>56243</v>
      </c>
      <c r="F1214">
        <v>56243</v>
      </c>
    </row>
    <row r="1215" spans="2:6" x14ac:dyDescent="0.2">
      <c r="B1215">
        <v>3308</v>
      </c>
      <c r="C1215">
        <v>70</v>
      </c>
      <c r="D1215" s="97">
        <v>42160</v>
      </c>
      <c r="F1215">
        <v>42160</v>
      </c>
    </row>
    <row r="1216" spans="2:6" x14ac:dyDescent="0.2">
      <c r="B1216">
        <v>7297</v>
      </c>
      <c r="C1216">
        <v>49</v>
      </c>
      <c r="D1216" s="97">
        <v>15862</v>
      </c>
      <c r="F1216">
        <v>15862</v>
      </c>
    </row>
    <row r="1217" spans="2:6" x14ac:dyDescent="0.2">
      <c r="B1217">
        <v>8008</v>
      </c>
      <c r="C1217">
        <v>39</v>
      </c>
      <c r="D1217" s="97">
        <v>61823</v>
      </c>
      <c r="F1217">
        <v>61823</v>
      </c>
    </row>
    <row r="1218" spans="2:6" x14ac:dyDescent="0.2">
      <c r="B1218">
        <v>1232</v>
      </c>
      <c r="C1218">
        <v>40</v>
      </c>
      <c r="D1218" s="97">
        <v>32233</v>
      </c>
      <c r="F1218">
        <v>32233</v>
      </c>
    </row>
    <row r="1219" spans="2:6" x14ac:dyDescent="0.2">
      <c r="B1219">
        <v>2345</v>
      </c>
      <c r="C1219">
        <v>40</v>
      </c>
      <c r="D1219" s="97">
        <v>90247</v>
      </c>
      <c r="F1219">
        <v>90247</v>
      </c>
    </row>
    <row r="1220" spans="2:6" x14ac:dyDescent="0.2">
      <c r="B1220">
        <v>1628</v>
      </c>
      <c r="C1220">
        <v>51</v>
      </c>
      <c r="D1220" s="97">
        <v>32218</v>
      </c>
      <c r="F1220">
        <v>32218</v>
      </c>
    </row>
    <row r="1221" spans="2:6" x14ac:dyDescent="0.2">
      <c r="B1221">
        <v>5081</v>
      </c>
      <c r="C1221">
        <v>55</v>
      </c>
      <c r="D1221" s="97">
        <v>50785</v>
      </c>
      <c r="F1221">
        <v>50785</v>
      </c>
    </row>
    <row r="1222" spans="2:6" x14ac:dyDescent="0.2">
      <c r="B1222">
        <v>839</v>
      </c>
      <c r="C1222">
        <v>47</v>
      </c>
      <c r="D1222" s="97">
        <v>30081</v>
      </c>
      <c r="F1222">
        <v>30081</v>
      </c>
    </row>
    <row r="1223" spans="2:6" x14ac:dyDescent="0.2">
      <c r="B1223">
        <v>3706</v>
      </c>
      <c r="C1223">
        <v>44</v>
      </c>
      <c r="D1223" s="97">
        <v>20180</v>
      </c>
      <c r="F1223">
        <v>20180</v>
      </c>
    </row>
    <row r="1224" spans="2:6" x14ac:dyDescent="0.2">
      <c r="B1224">
        <v>5154</v>
      </c>
      <c r="C1224">
        <v>50</v>
      </c>
      <c r="D1224" s="97">
        <v>20180</v>
      </c>
      <c r="F1224">
        <v>20180</v>
      </c>
    </row>
    <row r="1225" spans="2:6" x14ac:dyDescent="0.2">
      <c r="B1225">
        <v>8584</v>
      </c>
      <c r="C1225">
        <v>70</v>
      </c>
      <c r="D1225" s="97">
        <v>61618</v>
      </c>
      <c r="F1225">
        <v>61618</v>
      </c>
    </row>
    <row r="1226" spans="2:6" x14ac:dyDescent="0.2">
      <c r="B1226">
        <v>6583</v>
      </c>
      <c r="C1226">
        <v>67</v>
      </c>
      <c r="D1226" s="97">
        <v>39062</v>
      </c>
      <c r="F1226">
        <v>39062</v>
      </c>
    </row>
    <row r="1227" spans="2:6" x14ac:dyDescent="0.2">
      <c r="B1227">
        <v>3433</v>
      </c>
      <c r="C1227">
        <v>67</v>
      </c>
      <c r="D1227" s="97">
        <v>30015</v>
      </c>
      <c r="F1227">
        <v>30015</v>
      </c>
    </row>
    <row r="1228" spans="2:6" x14ac:dyDescent="0.2">
      <c r="B1228">
        <v>10486</v>
      </c>
      <c r="C1228">
        <v>74</v>
      </c>
      <c r="D1228" s="97">
        <v>72258</v>
      </c>
      <c r="F1228">
        <v>72258</v>
      </c>
    </row>
    <row r="1229" spans="2:6" x14ac:dyDescent="0.2">
      <c r="B1229">
        <v>8687</v>
      </c>
      <c r="C1229">
        <v>44</v>
      </c>
      <c r="D1229" s="97">
        <v>82733</v>
      </c>
      <c r="F1229">
        <v>82733</v>
      </c>
    </row>
    <row r="1230" spans="2:6" x14ac:dyDescent="0.2">
      <c r="B1230">
        <v>7842</v>
      </c>
      <c r="C1230">
        <v>54</v>
      </c>
      <c r="D1230" s="97">
        <v>51250</v>
      </c>
      <c r="F1230">
        <v>51250</v>
      </c>
    </row>
    <row r="1231" spans="2:6" x14ac:dyDescent="0.2">
      <c r="B1231">
        <v>3749</v>
      </c>
      <c r="C1231">
        <v>49</v>
      </c>
      <c r="D1231" s="97">
        <v>37774</v>
      </c>
      <c r="F1231">
        <v>37774</v>
      </c>
    </row>
    <row r="1232" spans="2:6" x14ac:dyDescent="0.2">
      <c r="B1232">
        <v>1331</v>
      </c>
      <c r="C1232">
        <v>45</v>
      </c>
      <c r="D1232" s="97">
        <v>33279</v>
      </c>
      <c r="F1232">
        <v>33279</v>
      </c>
    </row>
    <row r="1233" spans="2:6" x14ac:dyDescent="0.2">
      <c r="B1233">
        <v>5995</v>
      </c>
      <c r="C1233">
        <v>60</v>
      </c>
      <c r="D1233" s="97">
        <v>90638</v>
      </c>
      <c r="F1233">
        <v>90638</v>
      </c>
    </row>
    <row r="1234" spans="2:6" x14ac:dyDescent="0.2">
      <c r="B1234">
        <v>8985</v>
      </c>
      <c r="C1234">
        <v>58</v>
      </c>
      <c r="D1234" s="97">
        <v>90638</v>
      </c>
      <c r="F1234">
        <v>90638</v>
      </c>
    </row>
    <row r="1235" spans="2:6" x14ac:dyDescent="0.2">
      <c r="B1235">
        <v>2798</v>
      </c>
      <c r="C1235">
        <v>45</v>
      </c>
      <c r="D1235" s="97">
        <v>95529</v>
      </c>
      <c r="F1235">
        <v>95529</v>
      </c>
    </row>
    <row r="1236" spans="2:6" x14ac:dyDescent="0.2">
      <c r="B1236">
        <v>7108</v>
      </c>
      <c r="C1236">
        <v>57</v>
      </c>
      <c r="D1236" s="97">
        <v>64950</v>
      </c>
      <c r="F1236">
        <v>64950</v>
      </c>
    </row>
    <row r="1237" spans="2:6" x14ac:dyDescent="0.2">
      <c r="B1237">
        <v>2781</v>
      </c>
      <c r="C1237">
        <v>41</v>
      </c>
      <c r="D1237" s="97">
        <v>56628</v>
      </c>
      <c r="F1237">
        <v>56628</v>
      </c>
    </row>
    <row r="1238" spans="2:6" x14ac:dyDescent="0.2">
      <c r="B1238">
        <v>3623</v>
      </c>
      <c r="C1238">
        <v>46</v>
      </c>
      <c r="D1238" s="97">
        <v>71163</v>
      </c>
      <c r="F1238">
        <v>71163</v>
      </c>
    </row>
    <row r="1239" spans="2:6" x14ac:dyDescent="0.2">
      <c r="B1239">
        <v>194</v>
      </c>
      <c r="C1239">
        <v>57</v>
      </c>
      <c r="D1239" s="97">
        <v>42607</v>
      </c>
      <c r="F1239">
        <v>42607</v>
      </c>
    </row>
    <row r="1240" spans="2:6" x14ac:dyDescent="0.2">
      <c r="B1240">
        <v>10833</v>
      </c>
      <c r="C1240">
        <v>47</v>
      </c>
      <c r="D1240" s="97">
        <v>29236</v>
      </c>
      <c r="F1240">
        <v>29236</v>
      </c>
    </row>
    <row r="1241" spans="2:6" x14ac:dyDescent="0.2">
      <c r="B1241">
        <v>2315</v>
      </c>
      <c r="C1241">
        <v>62</v>
      </c>
      <c r="D1241" s="97">
        <v>69867</v>
      </c>
      <c r="F1241">
        <v>69867</v>
      </c>
    </row>
    <row r="1242" spans="2:6" x14ac:dyDescent="0.2">
      <c r="B1242">
        <v>6336</v>
      </c>
      <c r="C1242">
        <v>62</v>
      </c>
      <c r="D1242" s="97">
        <v>37070</v>
      </c>
      <c r="F1242">
        <v>37070</v>
      </c>
    </row>
    <row r="1243" spans="2:6" x14ac:dyDescent="0.2">
      <c r="B1243">
        <v>10738</v>
      </c>
      <c r="C1243">
        <v>71</v>
      </c>
      <c r="D1243" s="97">
        <v>37070</v>
      </c>
      <c r="F1243">
        <v>37070</v>
      </c>
    </row>
    <row r="1244" spans="2:6" x14ac:dyDescent="0.2">
      <c r="B1244">
        <v>8286</v>
      </c>
      <c r="C1244">
        <v>57</v>
      </c>
      <c r="D1244" s="97">
        <v>64191</v>
      </c>
      <c r="F1244">
        <v>64191</v>
      </c>
    </row>
    <row r="1245" spans="2:6" x14ac:dyDescent="0.2">
      <c r="B1245">
        <v>2166</v>
      </c>
      <c r="C1245">
        <v>62</v>
      </c>
      <c r="D1245" s="97">
        <v>41658</v>
      </c>
      <c r="F1245">
        <v>41658</v>
      </c>
    </row>
    <row r="1246" spans="2:6" x14ac:dyDescent="0.2">
      <c r="B1246">
        <v>10691</v>
      </c>
      <c r="C1246">
        <v>62</v>
      </c>
      <c r="D1246" s="97">
        <v>66503</v>
      </c>
      <c r="F1246">
        <v>66503</v>
      </c>
    </row>
    <row r="1247" spans="2:6" x14ac:dyDescent="0.2">
      <c r="B1247">
        <v>9739</v>
      </c>
      <c r="C1247">
        <v>59</v>
      </c>
      <c r="D1247" s="97">
        <v>27938</v>
      </c>
      <c r="F1247">
        <v>27938</v>
      </c>
    </row>
    <row r="1248" spans="2:6" x14ac:dyDescent="0.2">
      <c r="B1248">
        <v>1829</v>
      </c>
      <c r="C1248">
        <v>61</v>
      </c>
      <c r="D1248" s="97">
        <v>69267</v>
      </c>
      <c r="F1248">
        <v>69267</v>
      </c>
    </row>
    <row r="1249" spans="2:6" x14ac:dyDescent="0.2">
      <c r="B1249">
        <v>6260</v>
      </c>
      <c r="C1249">
        <v>67</v>
      </c>
      <c r="D1249" s="97">
        <v>68281</v>
      </c>
      <c r="F1249">
        <v>68281</v>
      </c>
    </row>
    <row r="1250" spans="2:6" x14ac:dyDescent="0.2">
      <c r="B1250">
        <v>10448</v>
      </c>
      <c r="C1250">
        <v>66</v>
      </c>
      <c r="D1250" s="97">
        <v>48526</v>
      </c>
      <c r="F1250">
        <v>48526</v>
      </c>
    </row>
    <row r="1251" spans="2:6" x14ac:dyDescent="0.2">
      <c r="B1251">
        <v>1343</v>
      </c>
      <c r="C1251">
        <v>54</v>
      </c>
      <c r="D1251" s="97">
        <v>90273</v>
      </c>
      <c r="F1251">
        <v>90273</v>
      </c>
    </row>
    <row r="1252" spans="2:6" x14ac:dyDescent="0.2">
      <c r="B1252">
        <v>4749</v>
      </c>
      <c r="C1252">
        <v>54</v>
      </c>
      <c r="D1252" s="97">
        <v>79761</v>
      </c>
      <c r="F1252">
        <v>79761</v>
      </c>
    </row>
    <row r="1253" spans="2:6" x14ac:dyDescent="0.2">
      <c r="B1253">
        <v>531</v>
      </c>
      <c r="C1253">
        <v>68</v>
      </c>
      <c r="D1253" s="97">
        <v>10245</v>
      </c>
      <c r="F1253">
        <v>10245</v>
      </c>
    </row>
    <row r="1254" spans="2:6" x14ac:dyDescent="0.2">
      <c r="B1254">
        <v>6905</v>
      </c>
      <c r="C1254">
        <v>28</v>
      </c>
      <c r="D1254" s="97">
        <v>40887</v>
      </c>
      <c r="F1254">
        <v>40887</v>
      </c>
    </row>
    <row r="1255" spans="2:6" x14ac:dyDescent="0.2">
      <c r="B1255">
        <v>1045</v>
      </c>
      <c r="C1255">
        <v>57</v>
      </c>
      <c r="D1255" s="97">
        <v>67384</v>
      </c>
      <c r="F1255">
        <v>67384</v>
      </c>
    </row>
    <row r="1256" spans="2:6" x14ac:dyDescent="0.2">
      <c r="B1256">
        <v>4012</v>
      </c>
      <c r="C1256">
        <v>50</v>
      </c>
      <c r="D1256" s="97">
        <v>79146</v>
      </c>
      <c r="F1256">
        <v>79146</v>
      </c>
    </row>
    <row r="1257" spans="2:6" x14ac:dyDescent="0.2">
      <c r="B1257">
        <v>5529</v>
      </c>
      <c r="C1257">
        <v>76</v>
      </c>
      <c r="D1257" s="97">
        <v>79146</v>
      </c>
      <c r="F1257">
        <v>79146</v>
      </c>
    </row>
    <row r="1258" spans="2:6" x14ac:dyDescent="0.2">
      <c r="B1258">
        <v>4001</v>
      </c>
      <c r="C1258">
        <v>76</v>
      </c>
      <c r="D1258" s="97">
        <v>36143</v>
      </c>
      <c r="F1258">
        <v>36143</v>
      </c>
    </row>
    <row r="1259" spans="2:6" x14ac:dyDescent="0.2">
      <c r="B1259">
        <v>10420</v>
      </c>
      <c r="C1259">
        <v>67</v>
      </c>
      <c r="D1259" s="97">
        <v>26518</v>
      </c>
      <c r="F1259">
        <v>26518</v>
      </c>
    </row>
    <row r="1260" spans="2:6" x14ac:dyDescent="0.2">
      <c r="B1260">
        <v>7723</v>
      </c>
      <c r="C1260">
        <v>43</v>
      </c>
      <c r="D1260" s="97">
        <v>91065</v>
      </c>
      <c r="F1260">
        <v>91065</v>
      </c>
    </row>
    <row r="1261" spans="2:6" x14ac:dyDescent="0.2">
      <c r="B1261">
        <v>2963</v>
      </c>
      <c r="C1261">
        <v>43</v>
      </c>
      <c r="D1261" s="97">
        <v>45183</v>
      </c>
      <c r="F1261">
        <v>45183</v>
      </c>
    </row>
    <row r="1262" spans="2:6" x14ac:dyDescent="0.2">
      <c r="B1262">
        <v>10634</v>
      </c>
      <c r="C1262">
        <v>71</v>
      </c>
      <c r="D1262" s="97">
        <v>33316</v>
      </c>
      <c r="F1262">
        <v>33316</v>
      </c>
    </row>
    <row r="1263" spans="2:6" x14ac:dyDescent="0.2">
      <c r="B1263">
        <v>5180</v>
      </c>
      <c r="C1263">
        <v>54</v>
      </c>
      <c r="D1263" s="97">
        <v>33316</v>
      </c>
      <c r="F1263">
        <v>33316</v>
      </c>
    </row>
    <row r="1264" spans="2:6" x14ac:dyDescent="0.2">
      <c r="B1264">
        <v>6866</v>
      </c>
      <c r="C1264">
        <v>53</v>
      </c>
      <c r="D1264" s="97">
        <v>21063</v>
      </c>
      <c r="F1264">
        <v>21063</v>
      </c>
    </row>
    <row r="1265" spans="2:6" x14ac:dyDescent="0.2">
      <c r="B1265">
        <v>1328</v>
      </c>
      <c r="C1265">
        <v>40</v>
      </c>
      <c r="D1265" s="97">
        <v>33697</v>
      </c>
      <c r="F1265">
        <v>33697</v>
      </c>
    </row>
    <row r="1266" spans="2:6" x14ac:dyDescent="0.2">
      <c r="B1266">
        <v>1139</v>
      </c>
      <c r="C1266">
        <v>38</v>
      </c>
      <c r="D1266" s="97">
        <v>42395</v>
      </c>
      <c r="F1266">
        <v>42395</v>
      </c>
    </row>
    <row r="1267" spans="2:6" x14ac:dyDescent="0.2">
      <c r="B1267">
        <v>4961</v>
      </c>
      <c r="C1267">
        <v>48</v>
      </c>
      <c r="D1267" s="97">
        <v>55801</v>
      </c>
      <c r="F1267">
        <v>55801</v>
      </c>
    </row>
    <row r="1268" spans="2:6" x14ac:dyDescent="0.2">
      <c r="B1268">
        <v>5177</v>
      </c>
      <c r="C1268">
        <v>48</v>
      </c>
      <c r="D1268" s="97">
        <v>69627</v>
      </c>
      <c r="F1268">
        <v>69627</v>
      </c>
    </row>
    <row r="1269" spans="2:6" x14ac:dyDescent="0.2">
      <c r="B1269">
        <v>2075</v>
      </c>
      <c r="C1269">
        <v>53</v>
      </c>
      <c r="D1269" s="97">
        <v>30899</v>
      </c>
      <c r="F1269">
        <v>30899</v>
      </c>
    </row>
    <row r="1270" spans="2:6" x14ac:dyDescent="0.2">
      <c r="B1270">
        <v>3428</v>
      </c>
      <c r="C1270">
        <v>31</v>
      </c>
      <c r="D1270" s="97">
        <v>49667</v>
      </c>
      <c r="F1270">
        <v>49667</v>
      </c>
    </row>
    <row r="1271" spans="2:6" x14ac:dyDescent="0.2">
      <c r="B1271">
        <v>4500</v>
      </c>
      <c r="C1271">
        <v>31</v>
      </c>
      <c r="D1271" s="97">
        <v>89616</v>
      </c>
      <c r="F1271">
        <v>89616</v>
      </c>
    </row>
    <row r="1272" spans="2:6" x14ac:dyDescent="0.2">
      <c r="B1272">
        <v>7369</v>
      </c>
      <c r="C1272">
        <v>41</v>
      </c>
      <c r="D1272" s="97">
        <v>39660</v>
      </c>
      <c r="F1272">
        <v>39660</v>
      </c>
    </row>
    <row r="1273" spans="2:6" x14ac:dyDescent="0.2">
      <c r="B1273">
        <v>4381</v>
      </c>
      <c r="C1273">
        <v>51</v>
      </c>
      <c r="D1273" s="97">
        <v>15033</v>
      </c>
      <c r="F1273">
        <v>15033</v>
      </c>
    </row>
    <row r="1274" spans="2:6" x14ac:dyDescent="0.2">
      <c r="B1274">
        <v>9964</v>
      </c>
      <c r="C1274">
        <v>43</v>
      </c>
      <c r="D1274" s="97">
        <v>79607</v>
      </c>
      <c r="F1274">
        <v>79607</v>
      </c>
    </row>
    <row r="1275" spans="2:6" x14ac:dyDescent="0.2">
      <c r="B1275">
        <v>1630</v>
      </c>
      <c r="C1275">
        <v>43</v>
      </c>
      <c r="D1275" s="97">
        <v>46344</v>
      </c>
      <c r="F1275">
        <v>46344</v>
      </c>
    </row>
    <row r="1276" spans="2:6" x14ac:dyDescent="0.2">
      <c r="B1276">
        <v>5012</v>
      </c>
      <c r="C1276">
        <v>33</v>
      </c>
      <c r="D1276" s="97">
        <v>69759</v>
      </c>
      <c r="F1276">
        <v>69759</v>
      </c>
    </row>
    <row r="1277" spans="2:6" x14ac:dyDescent="0.2">
      <c r="B1277">
        <v>6918</v>
      </c>
      <c r="C1277">
        <v>33</v>
      </c>
      <c r="D1277" s="97">
        <v>75342</v>
      </c>
      <c r="F1277">
        <v>75342</v>
      </c>
    </row>
    <row r="1278" spans="2:6" x14ac:dyDescent="0.2">
      <c r="B1278">
        <v>7822</v>
      </c>
      <c r="C1278">
        <v>46</v>
      </c>
      <c r="D1278" s="97">
        <v>42710</v>
      </c>
      <c r="F1278">
        <v>42710</v>
      </c>
    </row>
    <row r="1279" spans="2:6" x14ac:dyDescent="0.2">
      <c r="B1279">
        <v>10156</v>
      </c>
      <c r="C1279">
        <v>47</v>
      </c>
      <c r="D1279" s="97">
        <v>20587</v>
      </c>
      <c r="F1279">
        <v>20587</v>
      </c>
    </row>
    <row r="1280" spans="2:6" x14ac:dyDescent="0.2">
      <c r="B1280">
        <v>3033</v>
      </c>
      <c r="C1280">
        <v>59</v>
      </c>
      <c r="D1280" s="97">
        <v>20587</v>
      </c>
      <c r="F1280">
        <v>20587</v>
      </c>
    </row>
    <row r="1281" spans="2:6" x14ac:dyDescent="0.2">
      <c r="B1281">
        <v>4119</v>
      </c>
      <c r="C1281">
        <v>59</v>
      </c>
      <c r="D1281" s="97">
        <v>27238</v>
      </c>
      <c r="F1281">
        <v>27238</v>
      </c>
    </row>
    <row r="1282" spans="2:6" x14ac:dyDescent="0.2">
      <c r="B1282">
        <v>11110</v>
      </c>
      <c r="C1282">
        <v>49</v>
      </c>
      <c r="D1282" s="97">
        <v>57967</v>
      </c>
      <c r="F1282">
        <v>57967</v>
      </c>
    </row>
    <row r="1283" spans="2:6" x14ac:dyDescent="0.2">
      <c r="B1283">
        <v>332</v>
      </c>
      <c r="C1283">
        <v>65</v>
      </c>
      <c r="D1283" s="97">
        <v>73892</v>
      </c>
      <c r="F1283">
        <v>73892</v>
      </c>
    </row>
    <row r="1284" spans="2:6" x14ac:dyDescent="0.2">
      <c r="B1284">
        <v>737</v>
      </c>
      <c r="C1284">
        <v>73</v>
      </c>
      <c r="D1284" s="97">
        <v>68126</v>
      </c>
      <c r="F1284">
        <v>68126</v>
      </c>
    </row>
    <row r="1285" spans="2:6" x14ac:dyDescent="0.2">
      <c r="B1285">
        <v>10319</v>
      </c>
      <c r="C1285">
        <v>51</v>
      </c>
      <c r="D1285" s="97">
        <v>26576</v>
      </c>
      <c r="F1285">
        <v>26576</v>
      </c>
    </row>
    <row r="1286" spans="2:6" x14ac:dyDescent="0.2">
      <c r="B1286">
        <v>2683</v>
      </c>
      <c r="C1286">
        <v>53</v>
      </c>
      <c r="D1286" s="97">
        <v>75825</v>
      </c>
      <c r="F1286">
        <v>75825</v>
      </c>
    </row>
    <row r="1287" spans="2:6" x14ac:dyDescent="0.2">
      <c r="B1287">
        <v>3445</v>
      </c>
      <c r="C1287">
        <v>66</v>
      </c>
      <c r="D1287" s="97">
        <v>18746</v>
      </c>
      <c r="F1287">
        <v>18746</v>
      </c>
    </row>
    <row r="1288" spans="2:6" x14ac:dyDescent="0.2">
      <c r="B1288">
        <v>10913</v>
      </c>
      <c r="C1288">
        <v>38</v>
      </c>
      <c r="D1288" s="97">
        <v>39684</v>
      </c>
      <c r="F1288">
        <v>39684</v>
      </c>
    </row>
    <row r="1289" spans="2:6" x14ac:dyDescent="0.2">
      <c r="B1289">
        <v>4427</v>
      </c>
      <c r="C1289">
        <v>27</v>
      </c>
      <c r="D1289" s="97">
        <v>38593</v>
      </c>
      <c r="F1289">
        <v>38593</v>
      </c>
    </row>
    <row r="1290" spans="2:6" x14ac:dyDescent="0.2">
      <c r="B1290">
        <v>8717</v>
      </c>
      <c r="C1290">
        <v>47</v>
      </c>
      <c r="D1290" s="97">
        <v>45889</v>
      </c>
      <c r="F1290">
        <v>45889</v>
      </c>
    </row>
    <row r="1291" spans="2:6" x14ac:dyDescent="0.2">
      <c r="B1291">
        <v>2066</v>
      </c>
      <c r="C1291">
        <v>73</v>
      </c>
      <c r="D1291" s="97">
        <v>16014</v>
      </c>
      <c r="F1291">
        <v>16014</v>
      </c>
    </row>
    <row r="1292" spans="2:6" x14ac:dyDescent="0.2">
      <c r="B1292">
        <v>3340</v>
      </c>
      <c r="C1292">
        <v>45</v>
      </c>
      <c r="D1292" s="97">
        <v>70893</v>
      </c>
      <c r="F1292">
        <v>70893</v>
      </c>
    </row>
    <row r="1293" spans="2:6" x14ac:dyDescent="0.2">
      <c r="B1293">
        <v>8685</v>
      </c>
      <c r="C1293">
        <v>45</v>
      </c>
      <c r="D1293" s="97">
        <v>64849</v>
      </c>
      <c r="F1293">
        <v>64849</v>
      </c>
    </row>
    <row r="1294" spans="2:6" x14ac:dyDescent="0.2">
      <c r="B1294">
        <v>4149</v>
      </c>
      <c r="C1294">
        <v>74</v>
      </c>
      <c r="D1294" s="97">
        <v>80617</v>
      </c>
      <c r="F1294">
        <v>80617</v>
      </c>
    </row>
    <row r="1295" spans="2:6" x14ac:dyDescent="0.2">
      <c r="B1295">
        <v>8726</v>
      </c>
      <c r="C1295">
        <v>58</v>
      </c>
      <c r="D1295" s="97">
        <v>39747</v>
      </c>
      <c r="F1295">
        <v>39747</v>
      </c>
    </row>
    <row r="1296" spans="2:6" x14ac:dyDescent="0.2">
      <c r="B1296">
        <v>2295</v>
      </c>
      <c r="C1296">
        <v>68</v>
      </c>
      <c r="D1296" s="97">
        <v>34554</v>
      </c>
      <c r="F1296">
        <v>34554</v>
      </c>
    </row>
    <row r="1297" spans="2:6" x14ac:dyDescent="0.2">
      <c r="B1297">
        <v>3283</v>
      </c>
      <c r="C1297">
        <v>50</v>
      </c>
      <c r="D1297" s="97">
        <v>47691</v>
      </c>
      <c r="F1297">
        <v>47691</v>
      </c>
    </row>
    <row r="1298" spans="2:6" x14ac:dyDescent="0.2">
      <c r="B1298">
        <v>1915</v>
      </c>
      <c r="C1298">
        <v>71</v>
      </c>
      <c r="D1298" s="97">
        <v>72504</v>
      </c>
      <c r="F1298">
        <v>72504</v>
      </c>
    </row>
    <row r="1299" spans="2:6" x14ac:dyDescent="0.2">
      <c r="B1299">
        <v>800</v>
      </c>
      <c r="C1299">
        <v>62</v>
      </c>
      <c r="D1299" s="97">
        <v>89572</v>
      </c>
      <c r="F1299">
        <v>89572</v>
      </c>
    </row>
    <row r="1300" spans="2:6" x14ac:dyDescent="0.2">
      <c r="B1300">
        <v>9166</v>
      </c>
      <c r="C1300">
        <v>54</v>
      </c>
      <c r="D1300" s="97">
        <v>57107</v>
      </c>
      <c r="F1300">
        <v>57107</v>
      </c>
    </row>
    <row r="1301" spans="2:6" x14ac:dyDescent="0.2">
      <c r="B1301">
        <v>5147</v>
      </c>
      <c r="C1301">
        <v>74</v>
      </c>
      <c r="D1301" s="97">
        <v>76467</v>
      </c>
      <c r="F1301">
        <v>76467</v>
      </c>
    </row>
    <row r="1302" spans="2:6" x14ac:dyDescent="0.2">
      <c r="B1302">
        <v>13</v>
      </c>
      <c r="C1302">
        <v>75</v>
      </c>
      <c r="D1302" s="97">
        <v>43602</v>
      </c>
      <c r="F1302">
        <v>43602</v>
      </c>
    </row>
    <row r="1303" spans="2:6" x14ac:dyDescent="0.2">
      <c r="B1303">
        <v>8724</v>
      </c>
      <c r="C1303">
        <v>40</v>
      </c>
      <c r="D1303" s="97">
        <v>38643</v>
      </c>
      <c r="F1303">
        <v>38643</v>
      </c>
    </row>
    <row r="1304" spans="2:6" x14ac:dyDescent="0.2">
      <c r="B1304">
        <v>9381</v>
      </c>
      <c r="C1304">
        <v>44</v>
      </c>
      <c r="D1304" s="97">
        <v>49090</v>
      </c>
      <c r="F1304">
        <v>49090</v>
      </c>
    </row>
    <row r="1305" spans="2:6" x14ac:dyDescent="0.2">
      <c r="B1305">
        <v>9384</v>
      </c>
      <c r="C1305">
        <v>44</v>
      </c>
      <c r="D1305" s="97">
        <v>68627</v>
      </c>
      <c r="F1305">
        <v>68627</v>
      </c>
    </row>
    <row r="1306" spans="2:6" x14ac:dyDescent="0.2">
      <c r="B1306">
        <v>3560</v>
      </c>
      <c r="C1306">
        <v>70</v>
      </c>
      <c r="D1306" s="97">
        <v>63810</v>
      </c>
      <c r="F1306">
        <v>63810</v>
      </c>
    </row>
    <row r="1307" spans="2:6" x14ac:dyDescent="0.2">
      <c r="B1307">
        <v>241</v>
      </c>
      <c r="C1307">
        <v>70</v>
      </c>
      <c r="D1307" s="97">
        <v>63810</v>
      </c>
      <c r="F1307">
        <v>63810</v>
      </c>
    </row>
    <row r="1308" spans="2:6" x14ac:dyDescent="0.2">
      <c r="B1308">
        <v>7521</v>
      </c>
      <c r="C1308">
        <v>70</v>
      </c>
      <c r="D1308" s="97">
        <v>36927</v>
      </c>
      <c r="F1308">
        <v>36927</v>
      </c>
    </row>
    <row r="1309" spans="2:6" x14ac:dyDescent="0.2">
      <c r="B1309">
        <v>9799</v>
      </c>
      <c r="C1309">
        <v>54</v>
      </c>
      <c r="D1309" s="97">
        <v>45938</v>
      </c>
      <c r="F1309">
        <v>45938</v>
      </c>
    </row>
    <row r="1310" spans="2:6" x14ac:dyDescent="0.2">
      <c r="B1310">
        <v>5123</v>
      </c>
      <c r="C1310">
        <v>71</v>
      </c>
      <c r="D1310" s="97">
        <v>66951</v>
      </c>
      <c r="F1310">
        <v>66951</v>
      </c>
    </row>
    <row r="1311" spans="2:6" x14ac:dyDescent="0.2">
      <c r="B1311">
        <v>448</v>
      </c>
      <c r="C1311">
        <v>44</v>
      </c>
      <c r="D1311" s="97">
        <v>33996</v>
      </c>
      <c r="F1311">
        <v>33996</v>
      </c>
    </row>
    <row r="1312" spans="2:6" x14ac:dyDescent="0.2">
      <c r="B1312">
        <v>4837</v>
      </c>
      <c r="C1312">
        <v>57</v>
      </c>
      <c r="D1312" s="97">
        <v>33996</v>
      </c>
      <c r="F1312">
        <v>33996</v>
      </c>
    </row>
    <row r="1313" spans="2:6" x14ac:dyDescent="0.2">
      <c r="B1313">
        <v>9365</v>
      </c>
      <c r="C1313">
        <v>46</v>
      </c>
      <c r="D1313" s="97">
        <v>49494</v>
      </c>
      <c r="F1313">
        <v>49494</v>
      </c>
    </row>
    <row r="1314" spans="2:6" x14ac:dyDescent="0.2">
      <c r="B1314">
        <v>8932</v>
      </c>
      <c r="C1314">
        <v>53</v>
      </c>
      <c r="D1314" s="97">
        <v>36130</v>
      </c>
      <c r="F1314">
        <v>36130</v>
      </c>
    </row>
    <row r="1315" spans="2:6" x14ac:dyDescent="0.2">
      <c r="B1315">
        <v>7055</v>
      </c>
      <c r="C1315">
        <v>70</v>
      </c>
      <c r="D1315" s="97">
        <v>92859</v>
      </c>
      <c r="F1315">
        <v>92859</v>
      </c>
    </row>
    <row r="1316" spans="2:6" x14ac:dyDescent="0.2">
      <c r="B1316">
        <v>3537</v>
      </c>
      <c r="C1316">
        <v>41</v>
      </c>
      <c r="D1316" s="97">
        <v>91712</v>
      </c>
      <c r="F1316">
        <v>91712</v>
      </c>
    </row>
    <row r="1317" spans="2:6" x14ac:dyDescent="0.2">
      <c r="B1317">
        <v>9081</v>
      </c>
      <c r="C1317">
        <v>34</v>
      </c>
      <c r="D1317" s="97">
        <v>68352</v>
      </c>
      <c r="F1317">
        <v>68352</v>
      </c>
    </row>
    <row r="1318" spans="2:6" x14ac:dyDescent="0.2">
      <c r="B1318">
        <v>4988</v>
      </c>
      <c r="C1318">
        <v>74</v>
      </c>
      <c r="D1318" s="97">
        <v>81169</v>
      </c>
      <c r="F1318">
        <v>81169</v>
      </c>
    </row>
    <row r="1319" spans="2:6" x14ac:dyDescent="0.2">
      <c r="B1319">
        <v>1050</v>
      </c>
      <c r="C1319">
        <v>70</v>
      </c>
      <c r="D1319" s="97">
        <v>30298</v>
      </c>
      <c r="F1319">
        <v>30298</v>
      </c>
    </row>
    <row r="1320" spans="2:6" x14ac:dyDescent="0.2">
      <c r="B1320">
        <v>5610</v>
      </c>
      <c r="C1320">
        <v>57</v>
      </c>
      <c r="D1320" s="97">
        <v>44213</v>
      </c>
      <c r="F1320">
        <v>44213</v>
      </c>
    </row>
    <row r="1321" spans="2:6" x14ac:dyDescent="0.2">
      <c r="B1321">
        <v>3526</v>
      </c>
      <c r="C1321">
        <v>54</v>
      </c>
      <c r="D1321" s="97">
        <v>80982</v>
      </c>
      <c r="F1321">
        <v>80982</v>
      </c>
    </row>
    <row r="1322" spans="2:6" x14ac:dyDescent="0.2">
      <c r="B1322">
        <v>5136</v>
      </c>
      <c r="C1322">
        <v>49</v>
      </c>
      <c r="D1322" s="97">
        <v>82014</v>
      </c>
      <c r="F1322">
        <v>82014</v>
      </c>
    </row>
    <row r="1323" spans="2:6" x14ac:dyDescent="0.2">
      <c r="B1323">
        <v>1411</v>
      </c>
      <c r="C1323">
        <v>70</v>
      </c>
      <c r="D1323" s="97">
        <v>18358</v>
      </c>
      <c r="F1323">
        <v>18358</v>
      </c>
    </row>
    <row r="1324" spans="2:6" x14ac:dyDescent="0.2">
      <c r="B1324">
        <v>701</v>
      </c>
      <c r="C1324">
        <v>51</v>
      </c>
      <c r="D1324" s="97">
        <v>60199</v>
      </c>
      <c r="F1324">
        <v>60199</v>
      </c>
    </row>
    <row r="1325" spans="2:6" x14ac:dyDescent="0.2">
      <c r="B1325">
        <v>6203</v>
      </c>
      <c r="C1325">
        <v>75</v>
      </c>
      <c r="D1325" s="97">
        <v>37929</v>
      </c>
      <c r="F1325">
        <v>37929</v>
      </c>
    </row>
    <row r="1326" spans="2:6" x14ac:dyDescent="0.2">
      <c r="B1326">
        <v>7192</v>
      </c>
      <c r="C1326">
        <v>67</v>
      </c>
      <c r="D1326" s="97">
        <v>16813</v>
      </c>
      <c r="F1326">
        <v>16813</v>
      </c>
    </row>
    <row r="1327" spans="2:6" x14ac:dyDescent="0.2">
      <c r="B1327">
        <v>5181</v>
      </c>
      <c r="C1327">
        <v>40</v>
      </c>
      <c r="D1327" s="97">
        <v>53201</v>
      </c>
      <c r="F1327">
        <v>53201</v>
      </c>
    </row>
    <row r="1328" spans="2:6" x14ac:dyDescent="0.2">
      <c r="B1328">
        <v>9220</v>
      </c>
      <c r="C1328">
        <v>51</v>
      </c>
      <c r="D1328" s="97">
        <v>55250</v>
      </c>
      <c r="F1328">
        <v>55250</v>
      </c>
    </row>
    <row r="1329" spans="2:6" x14ac:dyDescent="0.2">
      <c r="B1329">
        <v>7734</v>
      </c>
      <c r="C1329">
        <v>29</v>
      </c>
      <c r="D1329" s="97">
        <v>36975</v>
      </c>
      <c r="F1329">
        <v>36975</v>
      </c>
    </row>
    <row r="1330" spans="2:6" x14ac:dyDescent="0.2">
      <c r="B1330">
        <v>10446</v>
      </c>
      <c r="C1330">
        <v>65</v>
      </c>
      <c r="D1330" s="97">
        <v>30983</v>
      </c>
      <c r="F1330">
        <v>30983</v>
      </c>
    </row>
    <row r="1331" spans="2:6" x14ac:dyDescent="0.2">
      <c r="B1331">
        <v>5524</v>
      </c>
      <c r="C1331">
        <v>65</v>
      </c>
      <c r="D1331" s="97">
        <v>26816</v>
      </c>
      <c r="F1331">
        <v>26816</v>
      </c>
    </row>
    <row r="1332" spans="2:6" x14ac:dyDescent="0.2">
      <c r="B1332">
        <v>3830</v>
      </c>
      <c r="C1332">
        <v>69</v>
      </c>
      <c r="D1332" s="97">
        <v>34738</v>
      </c>
      <c r="F1332">
        <v>34738</v>
      </c>
    </row>
    <row r="1333" spans="2:6" x14ac:dyDescent="0.2">
      <c r="B1333">
        <v>5186</v>
      </c>
      <c r="C1333">
        <v>67</v>
      </c>
      <c r="D1333" s="97">
        <v>64831</v>
      </c>
      <c r="F1333">
        <v>64831</v>
      </c>
    </row>
    <row r="1334" spans="2:6" x14ac:dyDescent="0.2">
      <c r="B1334">
        <v>8514</v>
      </c>
      <c r="C1334">
        <v>46</v>
      </c>
      <c r="D1334" s="97">
        <v>23478</v>
      </c>
      <c r="F1334">
        <v>23478</v>
      </c>
    </row>
    <row r="1335" spans="2:6" x14ac:dyDescent="0.2">
      <c r="B1335">
        <v>7165</v>
      </c>
      <c r="C1335">
        <v>50</v>
      </c>
      <c r="D1335" s="97">
        <v>30168</v>
      </c>
      <c r="F1335">
        <v>30168</v>
      </c>
    </row>
    <row r="1336" spans="2:6" x14ac:dyDescent="0.2">
      <c r="B1336">
        <v>10236</v>
      </c>
      <c r="C1336">
        <v>47</v>
      </c>
      <c r="D1336" s="97">
        <v>16581</v>
      </c>
      <c r="F1336">
        <v>16581</v>
      </c>
    </row>
    <row r="1337" spans="2:6" x14ac:dyDescent="0.2">
      <c r="B1337">
        <v>2392</v>
      </c>
      <c r="C1337">
        <v>50</v>
      </c>
      <c r="D1337" s="97">
        <v>26868</v>
      </c>
      <c r="F1337">
        <v>26868</v>
      </c>
    </row>
    <row r="1338" spans="2:6" x14ac:dyDescent="0.2">
      <c r="B1338">
        <v>1920</v>
      </c>
      <c r="C1338">
        <v>50</v>
      </c>
      <c r="D1338" s="97">
        <v>47025</v>
      </c>
      <c r="F1338">
        <v>47025</v>
      </c>
    </row>
    <row r="1339" spans="2:6" x14ac:dyDescent="0.2">
      <c r="B1339">
        <v>3673</v>
      </c>
      <c r="C1339">
        <v>51</v>
      </c>
      <c r="D1339" s="97">
        <v>29938</v>
      </c>
      <c r="F1339">
        <v>29938</v>
      </c>
    </row>
    <row r="1340" spans="2:6" x14ac:dyDescent="0.2">
      <c r="B1340">
        <v>1453</v>
      </c>
      <c r="C1340">
        <v>79</v>
      </c>
      <c r="D1340" s="97">
        <v>29548</v>
      </c>
      <c r="F1340">
        <v>29548</v>
      </c>
    </row>
    <row r="1341" spans="2:6" x14ac:dyDescent="0.2">
      <c r="B1341">
        <v>4518</v>
      </c>
      <c r="C1341">
        <v>43</v>
      </c>
      <c r="D1341" s="97">
        <v>36736</v>
      </c>
      <c r="F1341">
        <v>36736</v>
      </c>
    </row>
    <row r="1342" spans="2:6" x14ac:dyDescent="0.2">
      <c r="B1342">
        <v>8969</v>
      </c>
      <c r="C1342">
        <v>45</v>
      </c>
      <c r="D1342" s="97">
        <v>52917.534246575342</v>
      </c>
      <c r="F1342">
        <v>52917.534246575342</v>
      </c>
    </row>
    <row r="1343" spans="2:6" x14ac:dyDescent="0.2">
      <c r="B1343">
        <v>387</v>
      </c>
      <c r="C1343">
        <v>46</v>
      </c>
      <c r="D1343" s="97">
        <v>74116</v>
      </c>
      <c r="F1343">
        <v>74116</v>
      </c>
    </row>
    <row r="1344" spans="2:6" x14ac:dyDescent="0.2">
      <c r="B1344">
        <v>1079</v>
      </c>
      <c r="C1344">
        <v>51</v>
      </c>
      <c r="D1344" s="97">
        <v>77598</v>
      </c>
      <c r="F1344">
        <v>77598</v>
      </c>
    </row>
    <row r="1345" spans="2:6" x14ac:dyDescent="0.2">
      <c r="B1345">
        <v>164</v>
      </c>
      <c r="C1345">
        <v>45</v>
      </c>
      <c r="D1345" s="97">
        <v>42767</v>
      </c>
      <c r="F1345">
        <v>42767</v>
      </c>
    </row>
    <row r="1346" spans="2:6" x14ac:dyDescent="0.2">
      <c r="B1346">
        <v>3434</v>
      </c>
      <c r="C1346">
        <v>71</v>
      </c>
      <c r="D1346" s="97">
        <v>36864</v>
      </c>
      <c r="F1346">
        <v>36864</v>
      </c>
    </row>
    <row r="1347" spans="2:6" x14ac:dyDescent="0.2">
      <c r="B1347">
        <v>5721</v>
      </c>
      <c r="C1347">
        <v>66</v>
      </c>
      <c r="D1347" s="97">
        <v>52569</v>
      </c>
      <c r="F1347">
        <v>52569</v>
      </c>
    </row>
    <row r="1348" spans="2:6" x14ac:dyDescent="0.2">
      <c r="B1348">
        <v>8418</v>
      </c>
      <c r="C1348">
        <v>64</v>
      </c>
      <c r="D1348" s="97">
        <v>52720.37365591398</v>
      </c>
      <c r="F1348">
        <v>52720.37365591398</v>
      </c>
    </row>
    <row r="1349" spans="2:6" x14ac:dyDescent="0.2">
      <c r="B1349">
        <v>5300</v>
      </c>
      <c r="C1349">
        <v>49</v>
      </c>
      <c r="D1349" s="97">
        <v>28647</v>
      </c>
      <c r="F1349">
        <v>28647</v>
      </c>
    </row>
    <row r="1350" spans="2:6" x14ac:dyDescent="0.2">
      <c r="B1350">
        <v>10424</v>
      </c>
      <c r="C1350">
        <v>54</v>
      </c>
      <c r="D1350" s="97">
        <v>36065</v>
      </c>
      <c r="F1350">
        <v>36065</v>
      </c>
    </row>
    <row r="1351" spans="2:6" x14ac:dyDescent="0.2">
      <c r="B1351">
        <v>11171</v>
      </c>
      <c r="C1351">
        <v>57</v>
      </c>
      <c r="D1351" s="97">
        <v>35790</v>
      </c>
      <c r="F1351">
        <v>35790</v>
      </c>
    </row>
    <row r="1352" spans="2:6" x14ac:dyDescent="0.2">
      <c r="B1352">
        <v>1600</v>
      </c>
      <c r="C1352">
        <v>57</v>
      </c>
      <c r="D1352" s="97">
        <v>72066</v>
      </c>
      <c r="F1352">
        <v>72066</v>
      </c>
    </row>
    <row r="1353" spans="2:6" x14ac:dyDescent="0.2">
      <c r="B1353">
        <v>7851</v>
      </c>
      <c r="C1353">
        <v>73</v>
      </c>
      <c r="D1353" s="97">
        <v>49389</v>
      </c>
      <c r="F1353">
        <v>49389</v>
      </c>
    </row>
    <row r="1354" spans="2:6" x14ac:dyDescent="0.2">
      <c r="B1354">
        <v>10701</v>
      </c>
      <c r="C1354">
        <v>49</v>
      </c>
      <c r="D1354" s="97">
        <v>34377</v>
      </c>
      <c r="F1354">
        <v>34377</v>
      </c>
    </row>
    <row r="1355" spans="2:6" x14ac:dyDescent="0.2">
      <c r="B1355">
        <v>891</v>
      </c>
      <c r="C1355">
        <v>71</v>
      </c>
      <c r="D1355" s="97">
        <v>46998</v>
      </c>
      <c r="F1355">
        <v>46998</v>
      </c>
    </row>
    <row r="1356" spans="2:6" x14ac:dyDescent="0.2">
      <c r="B1356">
        <v>6912</v>
      </c>
      <c r="C1356">
        <v>55</v>
      </c>
      <c r="D1356" s="97">
        <v>61825</v>
      </c>
      <c r="F1356">
        <v>61825</v>
      </c>
    </row>
    <row r="1357" spans="2:6" x14ac:dyDescent="0.2">
      <c r="B1357">
        <v>5967</v>
      </c>
      <c r="C1357">
        <v>70</v>
      </c>
      <c r="D1357" s="97">
        <v>61825</v>
      </c>
      <c r="F1357">
        <v>61825</v>
      </c>
    </row>
    <row r="1358" spans="2:6" x14ac:dyDescent="0.2">
      <c r="B1358">
        <v>2109</v>
      </c>
      <c r="C1358">
        <v>32</v>
      </c>
      <c r="D1358" s="97">
        <v>84196</v>
      </c>
      <c r="F1358">
        <v>84196</v>
      </c>
    </row>
    <row r="1359" spans="2:6" x14ac:dyDescent="0.2">
      <c r="B1359">
        <v>6292</v>
      </c>
      <c r="C1359">
        <v>36</v>
      </c>
      <c r="D1359" s="97">
        <v>52720.37365591398</v>
      </c>
      <c r="F1359">
        <v>52720.37365591398</v>
      </c>
    </row>
    <row r="1360" spans="2:6" x14ac:dyDescent="0.2">
      <c r="B1360">
        <v>8537</v>
      </c>
      <c r="C1360">
        <v>73</v>
      </c>
      <c r="D1360" s="97">
        <v>60714</v>
      </c>
      <c r="F1360">
        <v>60714</v>
      </c>
    </row>
    <row r="1361" spans="2:6" x14ac:dyDescent="0.2">
      <c r="B1361">
        <v>9576</v>
      </c>
      <c r="C1361">
        <v>40</v>
      </c>
      <c r="D1361" s="97">
        <v>31385</v>
      </c>
      <c r="F1361">
        <v>31385</v>
      </c>
    </row>
    <row r="1362" spans="2:6" x14ac:dyDescent="0.2">
      <c r="B1362">
        <v>5935</v>
      </c>
      <c r="C1362">
        <v>66</v>
      </c>
      <c r="D1362" s="97">
        <v>83257</v>
      </c>
      <c r="F1362">
        <v>83257</v>
      </c>
    </row>
    <row r="1363" spans="2:6" x14ac:dyDescent="0.2">
      <c r="B1363">
        <v>10264</v>
      </c>
      <c r="C1363">
        <v>43</v>
      </c>
      <c r="D1363" s="97">
        <v>90842</v>
      </c>
      <c r="F1363">
        <v>90842</v>
      </c>
    </row>
    <row r="1364" spans="2:6" x14ac:dyDescent="0.2">
      <c r="B1364">
        <v>234</v>
      </c>
      <c r="C1364">
        <v>43</v>
      </c>
      <c r="D1364" s="97">
        <v>28567</v>
      </c>
      <c r="F1364">
        <v>28567</v>
      </c>
    </row>
    <row r="1365" spans="2:6" x14ac:dyDescent="0.2">
      <c r="B1365">
        <v>3202</v>
      </c>
      <c r="C1365">
        <v>35</v>
      </c>
      <c r="D1365" s="97">
        <v>54880</v>
      </c>
      <c r="F1365">
        <v>54880</v>
      </c>
    </row>
    <row r="1366" spans="2:6" x14ac:dyDescent="0.2">
      <c r="B1366">
        <v>1103</v>
      </c>
      <c r="C1366">
        <v>46</v>
      </c>
      <c r="D1366" s="97">
        <v>60000</v>
      </c>
      <c r="F1366">
        <v>60000</v>
      </c>
    </row>
    <row r="1367" spans="2:6" x14ac:dyDescent="0.2">
      <c r="B1367">
        <v>610</v>
      </c>
      <c r="C1367">
        <v>69</v>
      </c>
      <c r="D1367" s="97">
        <v>20518</v>
      </c>
      <c r="F1367">
        <v>20518</v>
      </c>
    </row>
    <row r="1368" spans="2:6" x14ac:dyDescent="0.2">
      <c r="B1368">
        <v>4480</v>
      </c>
      <c r="C1368">
        <v>49</v>
      </c>
      <c r="D1368" s="97">
        <v>65333</v>
      </c>
      <c r="F1368">
        <v>65333</v>
      </c>
    </row>
    <row r="1369" spans="2:6" x14ac:dyDescent="0.2">
      <c r="B1369">
        <v>10660</v>
      </c>
      <c r="C1369">
        <v>65</v>
      </c>
      <c r="D1369" s="97">
        <v>24367</v>
      </c>
      <c r="F1369">
        <v>24367</v>
      </c>
    </row>
    <row r="1370" spans="2:6" x14ac:dyDescent="0.2">
      <c r="B1370">
        <v>9353</v>
      </c>
      <c r="C1370">
        <v>63</v>
      </c>
      <c r="D1370" s="97">
        <v>91700</v>
      </c>
      <c r="F1370">
        <v>91700</v>
      </c>
    </row>
    <row r="1371" spans="2:6" x14ac:dyDescent="0.2">
      <c r="B1371">
        <v>4120</v>
      </c>
      <c r="C1371">
        <v>47</v>
      </c>
      <c r="D1371" s="97">
        <v>58138</v>
      </c>
      <c r="F1371">
        <v>58138</v>
      </c>
    </row>
    <row r="1372" spans="2:6" x14ac:dyDescent="0.2">
      <c r="B1372">
        <v>2836</v>
      </c>
      <c r="C1372">
        <v>50</v>
      </c>
      <c r="D1372" s="97">
        <v>31160</v>
      </c>
      <c r="F1372">
        <v>31160</v>
      </c>
    </row>
    <row r="1373" spans="2:6" x14ac:dyDescent="0.2">
      <c r="B1373">
        <v>9579</v>
      </c>
      <c r="C1373">
        <v>63</v>
      </c>
      <c r="D1373" s="97">
        <v>55239</v>
      </c>
      <c r="F1373">
        <v>55239</v>
      </c>
    </row>
    <row r="1374" spans="2:6" x14ac:dyDescent="0.2">
      <c r="B1374">
        <v>5841</v>
      </c>
      <c r="C1374">
        <v>56</v>
      </c>
      <c r="D1374" s="97">
        <v>80872</v>
      </c>
      <c r="F1374">
        <v>80872</v>
      </c>
    </row>
    <row r="1375" spans="2:6" x14ac:dyDescent="0.2">
      <c r="B1375">
        <v>3174</v>
      </c>
      <c r="C1375">
        <v>63</v>
      </c>
      <c r="D1375" s="97">
        <v>38741</v>
      </c>
      <c r="F1375">
        <v>38741</v>
      </c>
    </row>
    <row r="1376" spans="2:6" x14ac:dyDescent="0.2">
      <c r="B1376">
        <v>5536</v>
      </c>
      <c r="C1376">
        <v>63</v>
      </c>
      <c r="D1376" s="97">
        <v>75922</v>
      </c>
      <c r="F1376">
        <v>75922</v>
      </c>
    </row>
    <row r="1377" spans="2:6" x14ac:dyDescent="0.2">
      <c r="B1377">
        <v>2061</v>
      </c>
      <c r="C1377">
        <v>67</v>
      </c>
      <c r="D1377" s="97">
        <v>96843</v>
      </c>
      <c r="F1377">
        <v>96843</v>
      </c>
    </row>
    <row r="1378" spans="2:6" x14ac:dyDescent="0.2">
      <c r="B1378">
        <v>8477</v>
      </c>
      <c r="C1378">
        <v>66</v>
      </c>
      <c r="D1378" s="97">
        <v>55284</v>
      </c>
      <c r="F1378">
        <v>55284</v>
      </c>
    </row>
    <row r="1379" spans="2:6" x14ac:dyDescent="0.2">
      <c r="B1379">
        <v>640</v>
      </c>
      <c r="C1379">
        <v>71</v>
      </c>
      <c r="D1379" s="97">
        <v>62450</v>
      </c>
      <c r="F1379">
        <v>62450</v>
      </c>
    </row>
    <row r="1380" spans="2:6" x14ac:dyDescent="0.2">
      <c r="B1380">
        <v>3828</v>
      </c>
      <c r="C1380">
        <v>71</v>
      </c>
      <c r="D1380" s="97">
        <v>49514</v>
      </c>
      <c r="F1380">
        <v>49514</v>
      </c>
    </row>
    <row r="1381" spans="2:6" x14ac:dyDescent="0.2">
      <c r="B1381">
        <v>4093</v>
      </c>
      <c r="C1381">
        <v>47</v>
      </c>
      <c r="D1381" s="97">
        <v>50729</v>
      </c>
      <c r="F1381">
        <v>50729</v>
      </c>
    </row>
    <row r="1382" spans="2:6" x14ac:dyDescent="0.2">
      <c r="B1382">
        <v>8624</v>
      </c>
      <c r="C1382">
        <v>64</v>
      </c>
      <c r="D1382" s="97">
        <v>34412</v>
      </c>
      <c r="F1382">
        <v>34412</v>
      </c>
    </row>
    <row r="1383" spans="2:6" x14ac:dyDescent="0.2">
      <c r="B1383">
        <v>2802</v>
      </c>
      <c r="C1383">
        <v>30</v>
      </c>
      <c r="D1383" s="97">
        <v>52720.37365591398</v>
      </c>
      <c r="F1383">
        <v>52720.37365591398</v>
      </c>
    </row>
    <row r="1384" spans="2:6" x14ac:dyDescent="0.2">
      <c r="B1384">
        <v>368</v>
      </c>
      <c r="C1384">
        <v>48</v>
      </c>
      <c r="D1384" s="97">
        <v>32303</v>
      </c>
      <c r="F1384">
        <v>32303</v>
      </c>
    </row>
    <row r="1385" spans="2:6" x14ac:dyDescent="0.2">
      <c r="B1385">
        <v>3599</v>
      </c>
      <c r="C1385">
        <v>52</v>
      </c>
      <c r="D1385" s="97">
        <v>20306.259259259259</v>
      </c>
      <c r="F1385">
        <v>20306.259259259259</v>
      </c>
    </row>
    <row r="1386" spans="2:6" x14ac:dyDescent="0.2">
      <c r="B1386">
        <v>3389</v>
      </c>
      <c r="C1386">
        <v>52</v>
      </c>
      <c r="D1386" s="97">
        <v>52614</v>
      </c>
      <c r="F1386">
        <v>52614</v>
      </c>
    </row>
    <row r="1387" spans="2:6" x14ac:dyDescent="0.2">
      <c r="B1387">
        <v>10710</v>
      </c>
      <c r="C1387">
        <v>43</v>
      </c>
      <c r="D1387" s="97">
        <v>52614</v>
      </c>
      <c r="F1387">
        <v>52614</v>
      </c>
    </row>
    <row r="1388" spans="2:6" x14ac:dyDescent="0.2">
      <c r="B1388">
        <v>7118</v>
      </c>
      <c r="C1388">
        <v>65</v>
      </c>
      <c r="D1388" s="97">
        <v>40760</v>
      </c>
      <c r="F1388">
        <v>40760</v>
      </c>
    </row>
    <row r="1389" spans="2:6" x14ac:dyDescent="0.2">
      <c r="B1389">
        <v>4937</v>
      </c>
      <c r="C1389">
        <v>49</v>
      </c>
      <c r="D1389" s="97">
        <v>80317</v>
      </c>
      <c r="F1389">
        <v>80317</v>
      </c>
    </row>
    <row r="1390" spans="2:6" x14ac:dyDescent="0.2">
      <c r="B1390">
        <v>1127</v>
      </c>
      <c r="C1390">
        <v>49</v>
      </c>
      <c r="D1390" s="97">
        <v>72309</v>
      </c>
      <c r="F1390">
        <v>72309</v>
      </c>
    </row>
    <row r="1391" spans="2:6" x14ac:dyDescent="0.2">
      <c r="B1391">
        <v>833</v>
      </c>
      <c r="C1391">
        <v>67</v>
      </c>
      <c r="D1391" s="97">
        <v>50664</v>
      </c>
      <c r="F1391">
        <v>50664</v>
      </c>
    </row>
    <row r="1392" spans="2:6" x14ac:dyDescent="0.2">
      <c r="B1392">
        <v>3565</v>
      </c>
      <c r="C1392">
        <v>67</v>
      </c>
      <c r="D1392" s="97">
        <v>20194</v>
      </c>
      <c r="F1392">
        <v>20194</v>
      </c>
    </row>
    <row r="1393" spans="2:6" x14ac:dyDescent="0.2">
      <c r="B1393">
        <v>6086</v>
      </c>
      <c r="C1393">
        <v>67</v>
      </c>
      <c r="D1393" s="97">
        <v>23763</v>
      </c>
      <c r="F1393">
        <v>23763</v>
      </c>
    </row>
    <row r="1394" spans="2:6" x14ac:dyDescent="0.2">
      <c r="B1394">
        <v>1763</v>
      </c>
      <c r="C1394">
        <v>34</v>
      </c>
      <c r="D1394" s="97">
        <v>34824</v>
      </c>
      <c r="F1394">
        <v>34824</v>
      </c>
    </row>
    <row r="1395" spans="2:6" x14ac:dyDescent="0.2">
      <c r="B1395">
        <v>4697</v>
      </c>
      <c r="C1395">
        <v>73</v>
      </c>
      <c r="D1395" s="97">
        <v>34824</v>
      </c>
      <c r="F1395">
        <v>34824</v>
      </c>
    </row>
    <row r="1396" spans="2:6" x14ac:dyDescent="0.2">
      <c r="B1396">
        <v>182</v>
      </c>
      <c r="C1396">
        <v>76</v>
      </c>
      <c r="D1396" s="97">
        <v>72679</v>
      </c>
      <c r="F1396">
        <v>72679</v>
      </c>
    </row>
    <row r="1397" spans="2:6" x14ac:dyDescent="0.2">
      <c r="B1397">
        <v>1165</v>
      </c>
      <c r="C1397">
        <v>64</v>
      </c>
      <c r="D1397" s="97">
        <v>79689</v>
      </c>
      <c r="F1397">
        <v>79689</v>
      </c>
    </row>
    <row r="1398" spans="2:6" x14ac:dyDescent="0.2">
      <c r="B1398">
        <v>5386</v>
      </c>
      <c r="C1398">
        <v>69</v>
      </c>
      <c r="D1398" s="97">
        <v>34704</v>
      </c>
      <c r="F1398">
        <v>34704</v>
      </c>
    </row>
    <row r="1399" spans="2:6" x14ac:dyDescent="0.2">
      <c r="B1399">
        <v>6024</v>
      </c>
      <c r="C1399">
        <v>69</v>
      </c>
      <c r="D1399" s="97">
        <v>28071</v>
      </c>
      <c r="F1399">
        <v>28071</v>
      </c>
    </row>
    <row r="1400" spans="2:6" x14ac:dyDescent="0.2">
      <c r="B1400">
        <v>2678</v>
      </c>
      <c r="C1400">
        <v>32</v>
      </c>
      <c r="D1400" s="97">
        <v>54803</v>
      </c>
      <c r="F1400">
        <v>54803</v>
      </c>
    </row>
    <row r="1401" spans="2:6" x14ac:dyDescent="0.2">
      <c r="B1401">
        <v>5790</v>
      </c>
      <c r="C1401">
        <v>37</v>
      </c>
      <c r="D1401" s="97">
        <v>74293</v>
      </c>
      <c r="F1401">
        <v>74293</v>
      </c>
    </row>
    <row r="1402" spans="2:6" x14ac:dyDescent="0.2">
      <c r="B1402">
        <v>236</v>
      </c>
      <c r="C1402">
        <v>71</v>
      </c>
      <c r="D1402" s="97">
        <v>74293</v>
      </c>
      <c r="F1402">
        <v>74293</v>
      </c>
    </row>
    <row r="1403" spans="2:6" x14ac:dyDescent="0.2">
      <c r="B1403">
        <v>6001</v>
      </c>
      <c r="C1403">
        <v>43</v>
      </c>
      <c r="D1403" s="97">
        <v>41967</v>
      </c>
      <c r="F1403">
        <v>41967</v>
      </c>
    </row>
    <row r="1404" spans="2:6" x14ac:dyDescent="0.2">
      <c r="B1404">
        <v>6250</v>
      </c>
      <c r="C1404">
        <v>73</v>
      </c>
      <c r="D1404" s="97">
        <v>24206</v>
      </c>
      <c r="F1404">
        <v>24206</v>
      </c>
    </row>
    <row r="1405" spans="2:6" x14ac:dyDescent="0.2">
      <c r="B1405">
        <v>1168</v>
      </c>
      <c r="C1405">
        <v>44</v>
      </c>
      <c r="D1405" s="97">
        <v>41644</v>
      </c>
      <c r="F1405">
        <v>41644</v>
      </c>
    </row>
    <row r="1406" spans="2:6" x14ac:dyDescent="0.2">
      <c r="B1406">
        <v>10749</v>
      </c>
      <c r="C1406">
        <v>31</v>
      </c>
      <c r="D1406" s="97">
        <v>22944</v>
      </c>
      <c r="F1406">
        <v>22944</v>
      </c>
    </row>
    <row r="1407" spans="2:6" x14ac:dyDescent="0.2">
      <c r="B1407">
        <v>2926</v>
      </c>
      <c r="C1407">
        <v>70</v>
      </c>
      <c r="D1407" s="97">
        <v>72354</v>
      </c>
      <c r="F1407">
        <v>72354</v>
      </c>
    </row>
    <row r="1408" spans="2:6" x14ac:dyDescent="0.2">
      <c r="B1408">
        <v>716</v>
      </c>
      <c r="C1408">
        <v>73</v>
      </c>
      <c r="D1408" s="97">
        <v>39858</v>
      </c>
      <c r="F1408">
        <v>39858</v>
      </c>
    </row>
    <row r="1409" spans="2:6" x14ac:dyDescent="0.2">
      <c r="B1409">
        <v>6544</v>
      </c>
      <c r="C1409">
        <v>73</v>
      </c>
      <c r="D1409" s="97">
        <v>23529</v>
      </c>
      <c r="F1409">
        <v>23529</v>
      </c>
    </row>
    <row r="1410" spans="2:6" x14ac:dyDescent="0.2">
      <c r="B1410">
        <v>4298</v>
      </c>
      <c r="C1410">
        <v>49</v>
      </c>
      <c r="D1410" s="97">
        <v>22507</v>
      </c>
      <c r="F1410">
        <v>22507</v>
      </c>
    </row>
    <row r="1411" spans="2:6" x14ac:dyDescent="0.2">
      <c r="B1411">
        <v>5823</v>
      </c>
      <c r="C1411">
        <v>52</v>
      </c>
      <c r="D1411" s="97">
        <v>52413</v>
      </c>
      <c r="F1411">
        <v>52413</v>
      </c>
    </row>
    <row r="1412" spans="2:6" x14ac:dyDescent="0.2">
      <c r="B1412">
        <v>8375</v>
      </c>
      <c r="C1412">
        <v>54</v>
      </c>
      <c r="D1412" s="97">
        <v>76624</v>
      </c>
      <c r="F1412">
        <v>76624</v>
      </c>
    </row>
    <row r="1413" spans="2:6" x14ac:dyDescent="0.2">
      <c r="B1413">
        <v>5723</v>
      </c>
      <c r="C1413">
        <v>46</v>
      </c>
      <c r="D1413" s="97">
        <v>62159</v>
      </c>
      <c r="F1413">
        <v>62159</v>
      </c>
    </row>
    <row r="1414" spans="2:6" x14ac:dyDescent="0.2">
      <c r="B1414">
        <v>5763</v>
      </c>
      <c r="C1414">
        <v>50</v>
      </c>
      <c r="D1414" s="97">
        <v>66294</v>
      </c>
      <c r="F1414">
        <v>66294</v>
      </c>
    </row>
    <row r="1415" spans="2:6" x14ac:dyDescent="0.2">
      <c r="B1415">
        <v>8727</v>
      </c>
      <c r="C1415">
        <v>44</v>
      </c>
      <c r="D1415" s="97">
        <v>41020</v>
      </c>
      <c r="F1415">
        <v>41020</v>
      </c>
    </row>
    <row r="1416" spans="2:6" x14ac:dyDescent="0.2">
      <c r="B1416">
        <v>3056</v>
      </c>
      <c r="C1416">
        <v>44</v>
      </c>
      <c r="D1416" s="97">
        <v>36108</v>
      </c>
      <c r="F1416">
        <v>36108</v>
      </c>
    </row>
    <row r="1417" spans="2:6" x14ac:dyDescent="0.2">
      <c r="B1417">
        <v>8442</v>
      </c>
      <c r="C1417">
        <v>37</v>
      </c>
      <c r="D1417" s="97">
        <v>70596</v>
      </c>
      <c r="F1417">
        <v>70596</v>
      </c>
    </row>
    <row r="1418" spans="2:6" x14ac:dyDescent="0.2">
      <c r="B1418">
        <v>3712</v>
      </c>
      <c r="C1418">
        <v>63</v>
      </c>
      <c r="D1418" s="97">
        <v>70596</v>
      </c>
      <c r="F1418">
        <v>70596</v>
      </c>
    </row>
    <row r="1419" spans="2:6" x14ac:dyDescent="0.2">
      <c r="B1419">
        <v>10722</v>
      </c>
      <c r="C1419">
        <v>49</v>
      </c>
      <c r="D1419" s="97">
        <v>52597</v>
      </c>
      <c r="F1419">
        <v>52597</v>
      </c>
    </row>
    <row r="1420" spans="2:6" x14ac:dyDescent="0.2">
      <c r="B1420">
        <v>2406</v>
      </c>
      <c r="C1420">
        <v>73</v>
      </c>
      <c r="D1420" s="97">
        <v>42394</v>
      </c>
      <c r="F1420">
        <v>42394</v>
      </c>
    </row>
    <row r="1421" spans="2:6" x14ac:dyDescent="0.2">
      <c r="B1421">
        <v>7313</v>
      </c>
      <c r="C1421">
        <v>73</v>
      </c>
      <c r="D1421" s="97">
        <v>81657</v>
      </c>
      <c r="F1421">
        <v>81657</v>
      </c>
    </row>
    <row r="1422" spans="2:6" x14ac:dyDescent="0.2">
      <c r="B1422">
        <v>2656</v>
      </c>
      <c r="C1422">
        <v>51</v>
      </c>
      <c r="D1422" s="97">
        <v>101970</v>
      </c>
      <c r="F1422">
        <v>101970</v>
      </c>
    </row>
    <row r="1423" spans="2:6" x14ac:dyDescent="0.2">
      <c r="B1423">
        <v>1993</v>
      </c>
      <c r="C1423">
        <v>73</v>
      </c>
      <c r="D1423" s="97">
        <v>64449</v>
      </c>
      <c r="F1423">
        <v>64449</v>
      </c>
    </row>
    <row r="1424" spans="2:6" x14ac:dyDescent="0.2">
      <c r="B1424">
        <v>4136</v>
      </c>
      <c r="C1424">
        <v>30</v>
      </c>
      <c r="D1424" s="97">
        <v>72282</v>
      </c>
      <c r="F1424">
        <v>72282</v>
      </c>
    </row>
    <row r="1425" spans="2:6" x14ac:dyDescent="0.2">
      <c r="B1425">
        <v>2928</v>
      </c>
      <c r="C1425">
        <v>47</v>
      </c>
      <c r="D1425" s="97">
        <v>46524</v>
      </c>
      <c r="F1425">
        <v>46524</v>
      </c>
    </row>
    <row r="1426" spans="2:6" x14ac:dyDescent="0.2">
      <c r="B1426">
        <v>2920</v>
      </c>
      <c r="C1426">
        <v>47</v>
      </c>
      <c r="D1426" s="97">
        <v>58684</v>
      </c>
      <c r="F1426">
        <v>58684</v>
      </c>
    </row>
    <row r="1427" spans="2:6" x14ac:dyDescent="0.2">
      <c r="B1427">
        <v>6661</v>
      </c>
      <c r="C1427">
        <v>48</v>
      </c>
      <c r="D1427" s="97">
        <v>16185</v>
      </c>
      <c r="F1427">
        <v>16185</v>
      </c>
    </row>
    <row r="1428" spans="2:6" x14ac:dyDescent="0.2">
      <c r="B1428">
        <v>5462</v>
      </c>
      <c r="C1428">
        <v>48</v>
      </c>
      <c r="D1428" s="97">
        <v>57959</v>
      </c>
      <c r="F1428">
        <v>57959</v>
      </c>
    </row>
    <row r="1429" spans="2:6" x14ac:dyDescent="0.2">
      <c r="B1429">
        <v>10897</v>
      </c>
      <c r="C1429">
        <v>48</v>
      </c>
      <c r="D1429" s="97">
        <v>23442</v>
      </c>
      <c r="F1429">
        <v>23442</v>
      </c>
    </row>
    <row r="1430" spans="2:6" x14ac:dyDescent="0.2">
      <c r="B1430">
        <v>10542</v>
      </c>
      <c r="C1430">
        <v>54</v>
      </c>
      <c r="D1430" s="97">
        <v>46757</v>
      </c>
      <c r="F1430">
        <v>46757</v>
      </c>
    </row>
    <row r="1431" spans="2:6" x14ac:dyDescent="0.2">
      <c r="B1431">
        <v>5756</v>
      </c>
      <c r="C1431">
        <v>39</v>
      </c>
      <c r="D1431" s="97">
        <v>80910</v>
      </c>
      <c r="F1431">
        <v>80910</v>
      </c>
    </row>
    <row r="1432" spans="2:6" x14ac:dyDescent="0.2">
      <c r="B1432">
        <v>3570</v>
      </c>
      <c r="C1432">
        <v>53</v>
      </c>
      <c r="D1432" s="97">
        <v>44802</v>
      </c>
      <c r="F1432">
        <v>44802</v>
      </c>
    </row>
    <row r="1433" spans="2:6" x14ac:dyDescent="0.2">
      <c r="B1433">
        <v>1072</v>
      </c>
      <c r="C1433">
        <v>57</v>
      </c>
      <c r="D1433" s="97">
        <v>79941</v>
      </c>
      <c r="F1433">
        <v>79941</v>
      </c>
    </row>
    <row r="1434" spans="2:6" x14ac:dyDescent="0.2">
      <c r="B1434">
        <v>9606</v>
      </c>
      <c r="C1434">
        <v>57</v>
      </c>
      <c r="D1434" s="97">
        <v>42473</v>
      </c>
      <c r="F1434">
        <v>42473</v>
      </c>
    </row>
    <row r="1435" spans="2:6" x14ac:dyDescent="0.2">
      <c r="B1435">
        <v>2730</v>
      </c>
      <c r="C1435">
        <v>67</v>
      </c>
      <c r="D1435" s="97">
        <v>25008</v>
      </c>
      <c r="F1435">
        <v>25008</v>
      </c>
    </row>
    <row r="1436" spans="2:6" x14ac:dyDescent="0.2">
      <c r="B1436">
        <v>2995</v>
      </c>
      <c r="C1436">
        <v>65</v>
      </c>
      <c r="D1436" s="97">
        <v>40637</v>
      </c>
      <c r="F1436">
        <v>40637</v>
      </c>
    </row>
    <row r="1437" spans="2:6" x14ac:dyDescent="0.2">
      <c r="B1437">
        <v>8210</v>
      </c>
      <c r="C1437">
        <v>47</v>
      </c>
      <c r="D1437" s="97">
        <v>84574</v>
      </c>
      <c r="F1437">
        <v>84574</v>
      </c>
    </row>
    <row r="1438" spans="2:6" x14ac:dyDescent="0.2">
      <c r="B1438">
        <v>773</v>
      </c>
      <c r="C1438">
        <v>51</v>
      </c>
      <c r="D1438" s="97">
        <v>85485</v>
      </c>
      <c r="F1438">
        <v>85485</v>
      </c>
    </row>
    <row r="1439" spans="2:6" x14ac:dyDescent="0.2">
      <c r="B1439">
        <v>5272</v>
      </c>
      <c r="C1439">
        <v>57</v>
      </c>
      <c r="D1439" s="97">
        <v>60504</v>
      </c>
      <c r="F1439">
        <v>60504</v>
      </c>
    </row>
    <row r="1440" spans="2:6" x14ac:dyDescent="0.2">
      <c r="B1440">
        <v>5125</v>
      </c>
      <c r="C1440">
        <v>62</v>
      </c>
      <c r="D1440" s="97">
        <v>67506</v>
      </c>
      <c r="F1440">
        <v>67506</v>
      </c>
    </row>
    <row r="1441" spans="2:6" x14ac:dyDescent="0.2">
      <c r="B1441">
        <v>4391</v>
      </c>
      <c r="C1441">
        <v>54</v>
      </c>
      <c r="D1441" s="97">
        <v>61209</v>
      </c>
      <c r="F1441">
        <v>61209</v>
      </c>
    </row>
    <row r="1442" spans="2:6" x14ac:dyDescent="0.2">
      <c r="B1442">
        <v>6283</v>
      </c>
      <c r="C1442">
        <v>54</v>
      </c>
      <c r="D1442" s="97">
        <v>87188</v>
      </c>
      <c r="F1442">
        <v>87188</v>
      </c>
    </row>
    <row r="1443" spans="2:6" x14ac:dyDescent="0.2">
      <c r="B1443">
        <v>3421</v>
      </c>
      <c r="C1443">
        <v>54</v>
      </c>
      <c r="D1443" s="97">
        <v>74637</v>
      </c>
      <c r="F1443">
        <v>74637</v>
      </c>
    </row>
    <row r="1444" spans="2:6" x14ac:dyDescent="0.2">
      <c r="B1444">
        <v>5731</v>
      </c>
      <c r="C1444">
        <v>39</v>
      </c>
      <c r="D1444" s="97">
        <v>48240</v>
      </c>
      <c r="F1444">
        <v>48240</v>
      </c>
    </row>
    <row r="1445" spans="2:6" x14ac:dyDescent="0.2">
      <c r="B1445">
        <v>7152</v>
      </c>
      <c r="C1445">
        <v>39</v>
      </c>
      <c r="D1445" s="97">
        <v>51766</v>
      </c>
      <c r="F1445">
        <v>51766</v>
      </c>
    </row>
    <row r="1446" spans="2:6" x14ac:dyDescent="0.2">
      <c r="B1446">
        <v>3919</v>
      </c>
      <c r="C1446">
        <v>46</v>
      </c>
      <c r="D1446" s="97">
        <v>72903</v>
      </c>
      <c r="F1446">
        <v>72903</v>
      </c>
    </row>
    <row r="1447" spans="2:6" x14ac:dyDescent="0.2">
      <c r="B1447">
        <v>6097</v>
      </c>
      <c r="C1447">
        <v>63</v>
      </c>
      <c r="D1447" s="97">
        <v>26877</v>
      </c>
      <c r="F1447">
        <v>26877</v>
      </c>
    </row>
    <row r="1448" spans="2:6" x14ac:dyDescent="0.2">
      <c r="B1448">
        <v>5150</v>
      </c>
      <c r="C1448">
        <v>43</v>
      </c>
      <c r="D1448" s="97">
        <v>62772</v>
      </c>
      <c r="F1448">
        <v>62772</v>
      </c>
    </row>
    <row r="1449" spans="2:6" x14ac:dyDescent="0.2">
      <c r="B1449">
        <v>10479</v>
      </c>
      <c r="C1449">
        <v>47</v>
      </c>
      <c r="D1449" s="97">
        <v>63159</v>
      </c>
      <c r="F1449">
        <v>63159</v>
      </c>
    </row>
    <row r="1450" spans="2:6" x14ac:dyDescent="0.2">
      <c r="B1450">
        <v>5966</v>
      </c>
      <c r="C1450">
        <v>48</v>
      </c>
      <c r="D1450" s="97">
        <v>94472</v>
      </c>
      <c r="F1450">
        <v>94472</v>
      </c>
    </row>
    <row r="1451" spans="2:6" x14ac:dyDescent="0.2">
      <c r="B1451">
        <v>3439</v>
      </c>
      <c r="C1451">
        <v>50</v>
      </c>
      <c r="D1451" s="97">
        <v>70337</v>
      </c>
      <c r="F1451">
        <v>70337</v>
      </c>
    </row>
    <row r="1452" spans="2:6" x14ac:dyDescent="0.2">
      <c r="B1452">
        <v>6609</v>
      </c>
      <c r="C1452">
        <v>56</v>
      </c>
      <c r="D1452" s="97">
        <v>34853</v>
      </c>
      <c r="F1452">
        <v>34853</v>
      </c>
    </row>
    <row r="1453" spans="2:6" x14ac:dyDescent="0.2">
      <c r="B1453">
        <v>5393</v>
      </c>
      <c r="C1453">
        <v>45</v>
      </c>
      <c r="D1453" s="97">
        <v>16269</v>
      </c>
      <c r="F1453">
        <v>16269</v>
      </c>
    </row>
    <row r="1454" spans="2:6" x14ac:dyDescent="0.2">
      <c r="B1454">
        <v>9014</v>
      </c>
      <c r="C1454">
        <v>47</v>
      </c>
      <c r="D1454" s="97">
        <v>22804</v>
      </c>
      <c r="F1454">
        <v>22804</v>
      </c>
    </row>
    <row r="1455" spans="2:6" x14ac:dyDescent="0.2">
      <c r="B1455">
        <v>4050</v>
      </c>
      <c r="C1455">
        <v>56</v>
      </c>
      <c r="D1455" s="97">
        <v>22804</v>
      </c>
      <c r="F1455">
        <v>22804</v>
      </c>
    </row>
    <row r="1456" spans="2:6" x14ac:dyDescent="0.2">
      <c r="B1456">
        <v>6862</v>
      </c>
      <c r="C1456">
        <v>51</v>
      </c>
      <c r="D1456" s="97">
        <v>78420</v>
      </c>
      <c r="F1456">
        <v>78420</v>
      </c>
    </row>
    <row r="1457" spans="2:6" x14ac:dyDescent="0.2">
      <c r="B1457">
        <v>8315</v>
      </c>
      <c r="C1457">
        <v>27</v>
      </c>
      <c r="D1457" s="97">
        <v>81741</v>
      </c>
      <c r="F1457">
        <v>81741</v>
      </c>
    </row>
    <row r="1458" spans="2:6" x14ac:dyDescent="0.2">
      <c r="B1458">
        <v>5184</v>
      </c>
      <c r="C1458">
        <v>27</v>
      </c>
      <c r="D1458" s="97">
        <v>31907</v>
      </c>
      <c r="F1458">
        <v>31907</v>
      </c>
    </row>
    <row r="1459" spans="2:6" x14ac:dyDescent="0.2">
      <c r="B1459">
        <v>3643</v>
      </c>
      <c r="C1459">
        <v>48</v>
      </c>
      <c r="D1459" s="97">
        <v>61284</v>
      </c>
      <c r="F1459">
        <v>61284</v>
      </c>
    </row>
    <row r="1460" spans="2:6" x14ac:dyDescent="0.2">
      <c r="B1460">
        <v>2589</v>
      </c>
      <c r="C1460">
        <v>50</v>
      </c>
      <c r="D1460" s="97">
        <v>33419</v>
      </c>
      <c r="F1460">
        <v>33419</v>
      </c>
    </row>
    <row r="1461" spans="2:6" x14ac:dyDescent="0.2">
      <c r="B1461">
        <v>4887</v>
      </c>
      <c r="C1461">
        <v>46</v>
      </c>
      <c r="D1461" s="97">
        <v>15056</v>
      </c>
      <c r="F1461">
        <v>15056</v>
      </c>
    </row>
    <row r="1462" spans="2:6" x14ac:dyDescent="0.2">
      <c r="B1462">
        <v>10104</v>
      </c>
      <c r="C1462">
        <v>48</v>
      </c>
      <c r="D1462" s="97">
        <v>28769</v>
      </c>
      <c r="F1462">
        <v>28769</v>
      </c>
    </row>
    <row r="1463" spans="2:6" x14ac:dyDescent="0.2">
      <c r="B1463">
        <v>3254</v>
      </c>
      <c r="C1463">
        <v>51</v>
      </c>
      <c r="D1463" s="97">
        <v>23616</v>
      </c>
      <c r="F1463">
        <v>23616</v>
      </c>
    </row>
    <row r="1464" spans="2:6" x14ac:dyDescent="0.2">
      <c r="B1464">
        <v>2004</v>
      </c>
      <c r="C1464">
        <v>53</v>
      </c>
      <c r="D1464" s="97">
        <v>52074</v>
      </c>
      <c r="F1464">
        <v>52074</v>
      </c>
    </row>
    <row r="1465" spans="2:6" x14ac:dyDescent="0.2">
      <c r="B1465">
        <v>6142</v>
      </c>
      <c r="C1465">
        <v>79</v>
      </c>
      <c r="D1465" s="97">
        <v>35544</v>
      </c>
      <c r="F1465">
        <v>35544</v>
      </c>
    </row>
    <row r="1466" spans="2:6" x14ac:dyDescent="0.2">
      <c r="B1466">
        <v>8553</v>
      </c>
      <c r="C1466">
        <v>57</v>
      </c>
      <c r="D1466" s="97">
        <v>81217</v>
      </c>
      <c r="F1466">
        <v>81217</v>
      </c>
    </row>
    <row r="1467" spans="2:6" x14ac:dyDescent="0.2">
      <c r="B1467">
        <v>9805</v>
      </c>
      <c r="C1467">
        <v>69</v>
      </c>
      <c r="D1467" s="97">
        <v>81217</v>
      </c>
      <c r="F1467">
        <v>81217</v>
      </c>
    </row>
    <row r="1468" spans="2:6" x14ac:dyDescent="0.2">
      <c r="B1468">
        <v>849</v>
      </c>
      <c r="C1468">
        <v>69</v>
      </c>
      <c r="D1468" s="97">
        <v>26095</v>
      </c>
      <c r="F1468">
        <v>26095</v>
      </c>
    </row>
    <row r="1469" spans="2:6" x14ac:dyDescent="0.2">
      <c r="B1469">
        <v>1606</v>
      </c>
      <c r="C1469">
        <v>51</v>
      </c>
      <c r="D1469" s="97">
        <v>58308</v>
      </c>
      <c r="F1469">
        <v>58308</v>
      </c>
    </row>
    <row r="1470" spans="2:6" x14ac:dyDescent="0.2">
      <c r="B1470">
        <v>125</v>
      </c>
      <c r="C1470">
        <v>64</v>
      </c>
      <c r="D1470" s="97">
        <v>46107</v>
      </c>
      <c r="F1470">
        <v>46107</v>
      </c>
    </row>
    <row r="1471" spans="2:6" x14ac:dyDescent="0.2">
      <c r="B1471">
        <v>9305</v>
      </c>
      <c r="C1471">
        <v>46</v>
      </c>
      <c r="D1471" s="97">
        <v>54466</v>
      </c>
      <c r="F1471">
        <v>54466</v>
      </c>
    </row>
    <row r="1472" spans="2:6" x14ac:dyDescent="0.2">
      <c r="B1472">
        <v>4706</v>
      </c>
      <c r="C1472">
        <v>56</v>
      </c>
      <c r="D1472" s="97">
        <v>59686</v>
      </c>
      <c r="F1472">
        <v>59686</v>
      </c>
    </row>
    <row r="1473" spans="2:6" x14ac:dyDescent="0.2">
      <c r="B1473">
        <v>4437</v>
      </c>
      <c r="C1473">
        <v>60</v>
      </c>
      <c r="D1473" s="97">
        <v>76045</v>
      </c>
      <c r="F1473">
        <v>76045</v>
      </c>
    </row>
    <row r="1474" spans="2:6" x14ac:dyDescent="0.2">
      <c r="B1474">
        <v>3081</v>
      </c>
      <c r="C1474">
        <v>44</v>
      </c>
      <c r="D1474" s="97">
        <v>60230</v>
      </c>
      <c r="F1474">
        <v>60230</v>
      </c>
    </row>
    <row r="1475" spans="2:6" x14ac:dyDescent="0.2">
      <c r="B1475">
        <v>3536</v>
      </c>
      <c r="C1475">
        <v>62</v>
      </c>
      <c r="D1475" s="97">
        <v>40464</v>
      </c>
      <c r="F1475">
        <v>40464</v>
      </c>
    </row>
    <row r="1476" spans="2:6" x14ac:dyDescent="0.2">
      <c r="B1476">
        <v>8686</v>
      </c>
      <c r="C1476">
        <v>43</v>
      </c>
      <c r="D1476" s="97">
        <v>64857</v>
      </c>
      <c r="F1476">
        <v>64857</v>
      </c>
    </row>
    <row r="1477" spans="2:6" x14ac:dyDescent="0.2">
      <c r="B1477">
        <v>9707</v>
      </c>
      <c r="C1477">
        <v>53</v>
      </c>
      <c r="D1477" s="97">
        <v>64857</v>
      </c>
      <c r="F1477">
        <v>64857</v>
      </c>
    </row>
    <row r="1478" spans="2:6" x14ac:dyDescent="0.2">
      <c r="B1478">
        <v>10872</v>
      </c>
      <c r="C1478">
        <v>53</v>
      </c>
      <c r="D1478" s="97">
        <v>86358</v>
      </c>
      <c r="F1478">
        <v>86358</v>
      </c>
    </row>
    <row r="1479" spans="2:6" x14ac:dyDescent="0.2">
      <c r="B1479">
        <v>9058</v>
      </c>
      <c r="C1479">
        <v>67</v>
      </c>
      <c r="D1479" s="97">
        <v>48767</v>
      </c>
      <c r="F1479">
        <v>48767</v>
      </c>
    </row>
    <row r="1480" spans="2:6" x14ac:dyDescent="0.2">
      <c r="B1480">
        <v>4640</v>
      </c>
      <c r="C1480">
        <v>55</v>
      </c>
      <c r="D1480" s="97">
        <v>51124</v>
      </c>
      <c r="F1480">
        <v>51124</v>
      </c>
    </row>
    <row r="1481" spans="2:6" x14ac:dyDescent="0.2">
      <c r="B1481">
        <v>2525</v>
      </c>
      <c r="C1481">
        <v>48</v>
      </c>
      <c r="D1481" s="97">
        <v>43020</v>
      </c>
      <c r="F1481">
        <v>43020</v>
      </c>
    </row>
    <row r="1482" spans="2:6" x14ac:dyDescent="0.2">
      <c r="B1482">
        <v>9503</v>
      </c>
      <c r="C1482">
        <v>42</v>
      </c>
      <c r="D1482" s="97">
        <v>49980</v>
      </c>
      <c r="F1482">
        <v>49980</v>
      </c>
    </row>
    <row r="1483" spans="2:6" x14ac:dyDescent="0.2">
      <c r="B1483">
        <v>10704</v>
      </c>
      <c r="C1483">
        <v>53</v>
      </c>
      <c r="D1483" s="97">
        <v>72906</v>
      </c>
      <c r="F1483">
        <v>72906</v>
      </c>
    </row>
    <row r="1484" spans="2:6" x14ac:dyDescent="0.2">
      <c r="B1484">
        <v>2669</v>
      </c>
      <c r="C1484">
        <v>29</v>
      </c>
      <c r="D1484" s="97">
        <v>24072</v>
      </c>
      <c r="F1484">
        <v>24072</v>
      </c>
    </row>
    <row r="1485" spans="2:6" x14ac:dyDescent="0.2">
      <c r="B1485">
        <v>10037</v>
      </c>
      <c r="C1485">
        <v>29</v>
      </c>
      <c r="D1485" s="97">
        <v>75154</v>
      </c>
      <c r="F1485">
        <v>75154</v>
      </c>
    </row>
    <row r="1486" spans="2:6" x14ac:dyDescent="0.2">
      <c r="B1486">
        <v>5680</v>
      </c>
      <c r="C1486">
        <v>38</v>
      </c>
      <c r="D1486" s="97">
        <v>36273</v>
      </c>
      <c r="F1486">
        <v>36273</v>
      </c>
    </row>
    <row r="1487" spans="2:6" x14ac:dyDescent="0.2">
      <c r="B1487">
        <v>3726</v>
      </c>
      <c r="C1487">
        <v>36</v>
      </c>
      <c r="D1487" s="97">
        <v>19485</v>
      </c>
      <c r="F1487">
        <v>19485</v>
      </c>
    </row>
    <row r="1488" spans="2:6" x14ac:dyDescent="0.2">
      <c r="B1488">
        <v>4548</v>
      </c>
      <c r="C1488">
        <v>41</v>
      </c>
      <c r="D1488" s="97">
        <v>41473</v>
      </c>
      <c r="F1488">
        <v>41473</v>
      </c>
    </row>
    <row r="1489" spans="2:6" x14ac:dyDescent="0.2">
      <c r="B1489">
        <v>4599</v>
      </c>
      <c r="C1489">
        <v>46</v>
      </c>
      <c r="D1489" s="97">
        <v>66565</v>
      </c>
      <c r="F1489">
        <v>66565</v>
      </c>
    </row>
    <row r="1490" spans="2:6" x14ac:dyDescent="0.2">
      <c r="B1490">
        <v>879</v>
      </c>
      <c r="C1490">
        <v>46</v>
      </c>
      <c r="D1490" s="97">
        <v>35893</v>
      </c>
      <c r="F1490">
        <v>35893</v>
      </c>
    </row>
    <row r="1491" spans="2:6" x14ac:dyDescent="0.2">
      <c r="B1491">
        <v>7409</v>
      </c>
      <c r="C1491">
        <v>52</v>
      </c>
      <c r="D1491" s="97">
        <v>46854</v>
      </c>
      <c r="F1491">
        <v>46854</v>
      </c>
    </row>
    <row r="1492" spans="2:6" x14ac:dyDescent="0.2">
      <c r="B1492">
        <v>1964</v>
      </c>
      <c r="C1492">
        <v>71</v>
      </c>
      <c r="D1492" s="97">
        <v>51411</v>
      </c>
      <c r="F1492">
        <v>51411</v>
      </c>
    </row>
    <row r="1493" spans="2:6" x14ac:dyDescent="0.2">
      <c r="B1493">
        <v>0</v>
      </c>
      <c r="C1493">
        <v>37</v>
      </c>
      <c r="D1493" s="97">
        <v>60482</v>
      </c>
      <c r="F1493">
        <v>60482</v>
      </c>
    </row>
    <row r="1494" spans="2:6" x14ac:dyDescent="0.2">
      <c r="B1494">
        <v>4860</v>
      </c>
      <c r="C1494">
        <v>52</v>
      </c>
      <c r="D1494" s="97">
        <v>55260</v>
      </c>
      <c r="F1494">
        <v>55260</v>
      </c>
    </row>
    <row r="1495" spans="2:6" x14ac:dyDescent="0.2">
      <c r="B1495">
        <v>425</v>
      </c>
      <c r="C1495">
        <v>37</v>
      </c>
      <c r="D1495" s="97">
        <v>37697</v>
      </c>
      <c r="F1495">
        <v>37697</v>
      </c>
    </row>
    <row r="1496" spans="2:6" x14ac:dyDescent="0.2">
      <c r="B1496">
        <v>9500</v>
      </c>
      <c r="C1496">
        <v>63</v>
      </c>
      <c r="D1496" s="97">
        <v>37697</v>
      </c>
      <c r="F1496">
        <v>37697</v>
      </c>
    </row>
    <row r="1497" spans="2:6" x14ac:dyDescent="0.2">
      <c r="B1497">
        <v>3074</v>
      </c>
      <c r="C1497">
        <v>38</v>
      </c>
      <c r="D1497" s="97">
        <v>40304</v>
      </c>
      <c r="F1497">
        <v>40304</v>
      </c>
    </row>
    <row r="1498" spans="2:6" x14ac:dyDescent="0.2">
      <c r="B1498">
        <v>5140</v>
      </c>
      <c r="C1498">
        <v>37</v>
      </c>
      <c r="D1498" s="97">
        <v>36038</v>
      </c>
      <c r="F1498">
        <v>36038</v>
      </c>
    </row>
    <row r="1499" spans="2:6" x14ac:dyDescent="0.2">
      <c r="B1499">
        <v>2611</v>
      </c>
      <c r="C1499">
        <v>63</v>
      </c>
      <c r="D1499" s="97">
        <v>11012</v>
      </c>
      <c r="F1499">
        <v>11012</v>
      </c>
    </row>
    <row r="1500" spans="2:6" x14ac:dyDescent="0.2">
      <c r="B1500">
        <v>916</v>
      </c>
      <c r="C1500">
        <v>50</v>
      </c>
      <c r="D1500" s="97">
        <v>24336</v>
      </c>
      <c r="F1500">
        <v>24336</v>
      </c>
    </row>
    <row r="1501" spans="2:6" x14ac:dyDescent="0.2">
      <c r="B1501">
        <v>10413</v>
      </c>
      <c r="C1501">
        <v>38</v>
      </c>
      <c r="D1501" s="97">
        <v>44503</v>
      </c>
      <c r="F1501">
        <v>44503</v>
      </c>
    </row>
    <row r="1502" spans="2:6" x14ac:dyDescent="0.2">
      <c r="B1502">
        <v>3696</v>
      </c>
      <c r="C1502">
        <v>57</v>
      </c>
      <c r="D1502" s="97">
        <v>66582</v>
      </c>
      <c r="F1502">
        <v>66582</v>
      </c>
    </row>
    <row r="1503" spans="2:6" x14ac:dyDescent="0.2">
      <c r="B1503">
        <v>304</v>
      </c>
      <c r="C1503">
        <v>41</v>
      </c>
      <c r="D1503" s="97">
        <v>42373</v>
      </c>
      <c r="F1503">
        <v>42373</v>
      </c>
    </row>
    <row r="1504" spans="2:6" x14ac:dyDescent="0.2">
      <c r="B1504">
        <v>5113</v>
      </c>
      <c r="C1504">
        <v>51</v>
      </c>
      <c r="D1504" s="97">
        <v>57537</v>
      </c>
      <c r="F1504">
        <v>57537</v>
      </c>
    </row>
    <row r="1505" spans="2:6" x14ac:dyDescent="0.2">
      <c r="B1505">
        <v>4597</v>
      </c>
      <c r="C1505">
        <v>52</v>
      </c>
      <c r="D1505" s="97">
        <v>70379</v>
      </c>
      <c r="F1505">
        <v>70379</v>
      </c>
    </row>
    <row r="1506" spans="2:6" x14ac:dyDescent="0.2">
      <c r="B1506">
        <v>675</v>
      </c>
      <c r="C1506">
        <v>49</v>
      </c>
      <c r="D1506" s="97">
        <v>58217</v>
      </c>
      <c r="F1506">
        <v>58217</v>
      </c>
    </row>
    <row r="1507" spans="2:6" x14ac:dyDescent="0.2">
      <c r="B1507">
        <v>4483</v>
      </c>
      <c r="C1507">
        <v>29</v>
      </c>
      <c r="D1507" s="97">
        <v>91249</v>
      </c>
      <c r="F1507">
        <v>91249</v>
      </c>
    </row>
    <row r="1508" spans="2:6" x14ac:dyDescent="0.2">
      <c r="B1508">
        <v>1502</v>
      </c>
      <c r="C1508">
        <v>39</v>
      </c>
      <c r="D1508" s="97">
        <v>77457</v>
      </c>
      <c r="F1508">
        <v>77457</v>
      </c>
    </row>
    <row r="1509" spans="2:6" x14ac:dyDescent="0.2">
      <c r="B1509">
        <v>736</v>
      </c>
      <c r="C1509">
        <v>39</v>
      </c>
      <c r="D1509" s="97">
        <v>80695</v>
      </c>
      <c r="F1509">
        <v>80695</v>
      </c>
    </row>
    <row r="1510" spans="2:6" x14ac:dyDescent="0.2">
      <c r="B1510">
        <v>4487</v>
      </c>
      <c r="C1510">
        <v>53</v>
      </c>
      <c r="D1510" s="97">
        <v>71466</v>
      </c>
      <c r="F1510">
        <v>71466</v>
      </c>
    </row>
    <row r="1511" spans="2:6" x14ac:dyDescent="0.2">
      <c r="B1511">
        <v>3412</v>
      </c>
      <c r="C1511">
        <v>71</v>
      </c>
      <c r="D1511" s="97">
        <v>46734</v>
      </c>
      <c r="F1511">
        <v>46734</v>
      </c>
    </row>
    <row r="1512" spans="2:6" x14ac:dyDescent="0.2">
      <c r="B1512">
        <v>1744</v>
      </c>
      <c r="C1512">
        <v>57</v>
      </c>
      <c r="D1512" s="97">
        <v>14906</v>
      </c>
      <c r="F1512">
        <v>14906</v>
      </c>
    </row>
    <row r="1513" spans="2:6" x14ac:dyDescent="0.2">
      <c r="B1513">
        <v>5837</v>
      </c>
      <c r="C1513">
        <v>55</v>
      </c>
      <c r="D1513" s="97">
        <v>33812</v>
      </c>
      <c r="F1513">
        <v>33812</v>
      </c>
    </row>
    <row r="1514" spans="2:6" x14ac:dyDescent="0.2">
      <c r="B1514">
        <v>3422</v>
      </c>
      <c r="C1514">
        <v>47</v>
      </c>
      <c r="D1514" s="97">
        <v>46098</v>
      </c>
      <c r="F1514">
        <v>46098</v>
      </c>
    </row>
    <row r="1515" spans="2:6" x14ac:dyDescent="0.2">
      <c r="B1515">
        <v>7462</v>
      </c>
      <c r="C1515">
        <v>68</v>
      </c>
      <c r="D1515" s="97">
        <v>46098</v>
      </c>
      <c r="F1515">
        <v>46098</v>
      </c>
    </row>
    <row r="1516" spans="2:6" x14ac:dyDescent="0.2">
      <c r="B1516">
        <v>10702</v>
      </c>
      <c r="C1516">
        <v>38</v>
      </c>
      <c r="D1516" s="97">
        <v>46098</v>
      </c>
      <c r="F1516">
        <v>46098</v>
      </c>
    </row>
    <row r="1517" spans="2:6" x14ac:dyDescent="0.2">
      <c r="B1517">
        <v>2115</v>
      </c>
      <c r="C1517">
        <v>65</v>
      </c>
      <c r="D1517" s="97">
        <v>39548</v>
      </c>
      <c r="F1517">
        <v>39548</v>
      </c>
    </row>
    <row r="1518" spans="2:6" x14ac:dyDescent="0.2">
      <c r="B1518">
        <v>4138</v>
      </c>
      <c r="C1518">
        <v>60</v>
      </c>
      <c r="D1518" s="97">
        <v>81246</v>
      </c>
      <c r="F1518">
        <v>81246</v>
      </c>
    </row>
    <row r="1519" spans="2:6" x14ac:dyDescent="0.2">
      <c r="B1519">
        <v>11091</v>
      </c>
      <c r="C1519">
        <v>69</v>
      </c>
      <c r="D1519" s="97">
        <v>59247</v>
      </c>
      <c r="F1519">
        <v>59247</v>
      </c>
    </row>
    <row r="1520" spans="2:6" x14ac:dyDescent="0.2">
      <c r="B1520">
        <v>7712</v>
      </c>
      <c r="C1520">
        <v>76</v>
      </c>
      <c r="D1520" s="97">
        <v>25930</v>
      </c>
      <c r="F1520">
        <v>25930</v>
      </c>
    </row>
    <row r="1521" spans="2:6" x14ac:dyDescent="0.2">
      <c r="B1521">
        <v>3535</v>
      </c>
      <c r="C1521">
        <v>57</v>
      </c>
      <c r="D1521" s="97">
        <v>72228</v>
      </c>
      <c r="F1521">
        <v>72228</v>
      </c>
    </row>
    <row r="1522" spans="2:6" x14ac:dyDescent="0.2">
      <c r="B1522">
        <v>5899</v>
      </c>
      <c r="C1522">
        <v>72</v>
      </c>
      <c r="D1522" s="97">
        <v>46231</v>
      </c>
      <c r="F1522">
        <v>46231</v>
      </c>
    </row>
    <row r="1523" spans="2:6" x14ac:dyDescent="0.2">
      <c r="B1523">
        <v>8749</v>
      </c>
      <c r="C1523">
        <v>38</v>
      </c>
      <c r="D1523" s="97">
        <v>29760</v>
      </c>
      <c r="F1523">
        <v>29760</v>
      </c>
    </row>
    <row r="1524" spans="2:6" x14ac:dyDescent="0.2">
      <c r="B1524">
        <v>10955</v>
      </c>
      <c r="C1524">
        <v>58</v>
      </c>
      <c r="D1524" s="97">
        <v>29760</v>
      </c>
      <c r="F1524">
        <v>29760</v>
      </c>
    </row>
    <row r="1525" spans="2:6" x14ac:dyDescent="0.2">
      <c r="B1525">
        <v>9491</v>
      </c>
      <c r="C1525">
        <v>38</v>
      </c>
      <c r="D1525" s="97">
        <v>18589</v>
      </c>
      <c r="F1525">
        <v>18589</v>
      </c>
    </row>
    <row r="1526" spans="2:6" x14ac:dyDescent="0.2">
      <c r="B1526">
        <v>5286</v>
      </c>
      <c r="C1526">
        <v>35</v>
      </c>
      <c r="D1526" s="97">
        <v>82332</v>
      </c>
      <c r="F1526">
        <v>82332</v>
      </c>
    </row>
    <row r="1527" spans="2:6" x14ac:dyDescent="0.2">
      <c r="B1527">
        <v>3409</v>
      </c>
      <c r="C1527">
        <v>38</v>
      </c>
      <c r="D1527" s="97">
        <v>90933</v>
      </c>
      <c r="F1527">
        <v>90933</v>
      </c>
    </row>
    <row r="1528" spans="2:6" x14ac:dyDescent="0.2">
      <c r="B1528">
        <v>2544</v>
      </c>
      <c r="C1528">
        <v>71</v>
      </c>
      <c r="D1528" s="97">
        <v>46923</v>
      </c>
      <c r="F1528">
        <v>46923</v>
      </c>
    </row>
    <row r="1529" spans="2:6" x14ac:dyDescent="0.2">
      <c r="B1529">
        <v>2118</v>
      </c>
      <c r="C1529">
        <v>58</v>
      </c>
      <c r="D1529" s="97">
        <v>39190</v>
      </c>
      <c r="F1529">
        <v>39190</v>
      </c>
    </row>
    <row r="1530" spans="2:6" x14ac:dyDescent="0.2">
      <c r="B1530">
        <v>9370</v>
      </c>
      <c r="C1530">
        <v>77</v>
      </c>
      <c r="D1530" s="97">
        <v>52720.37365591398</v>
      </c>
      <c r="F1530">
        <v>52720.37365591398</v>
      </c>
    </row>
    <row r="1531" spans="2:6" x14ac:dyDescent="0.2">
      <c r="B1531">
        <v>4864</v>
      </c>
      <c r="C1531">
        <v>45</v>
      </c>
      <c r="D1531" s="97">
        <v>42997</v>
      </c>
      <c r="F1531">
        <v>42997</v>
      </c>
    </row>
    <row r="1532" spans="2:6" x14ac:dyDescent="0.2">
      <c r="B1532">
        <v>405</v>
      </c>
      <c r="C1532">
        <v>58</v>
      </c>
      <c r="D1532" s="97">
        <v>75127</v>
      </c>
      <c r="F1532">
        <v>75127</v>
      </c>
    </row>
    <row r="1533" spans="2:6" x14ac:dyDescent="0.2">
      <c r="B1533">
        <v>10513</v>
      </c>
      <c r="C1533">
        <v>30</v>
      </c>
      <c r="D1533" s="97">
        <v>75127</v>
      </c>
      <c r="F1533">
        <v>75127</v>
      </c>
    </row>
    <row r="1534" spans="2:6" x14ac:dyDescent="0.2">
      <c r="B1534">
        <v>5138</v>
      </c>
      <c r="C1534">
        <v>72</v>
      </c>
      <c r="D1534" s="97">
        <v>56145.313929313932</v>
      </c>
      <c r="F1534">
        <v>56145.313929313932</v>
      </c>
    </row>
    <row r="1535" spans="2:6" x14ac:dyDescent="0.2">
      <c r="B1535">
        <v>8387</v>
      </c>
      <c r="C1535">
        <v>65</v>
      </c>
      <c r="D1535" s="97">
        <v>33955</v>
      </c>
      <c r="F1535">
        <v>33955</v>
      </c>
    </row>
    <row r="1536" spans="2:6" x14ac:dyDescent="0.2">
      <c r="B1536">
        <v>378</v>
      </c>
      <c r="C1536">
        <v>51</v>
      </c>
      <c r="D1536" s="97">
        <v>31632</v>
      </c>
      <c r="F1536">
        <v>31632</v>
      </c>
    </row>
    <row r="1537" spans="2:6" x14ac:dyDescent="0.2">
      <c r="B1537">
        <v>5846</v>
      </c>
      <c r="C1537">
        <v>45</v>
      </c>
      <c r="D1537" s="97">
        <v>30822</v>
      </c>
      <c r="F1537">
        <v>30822</v>
      </c>
    </row>
    <row r="1538" spans="2:6" x14ac:dyDescent="0.2">
      <c r="B1538">
        <v>8870</v>
      </c>
      <c r="C1538">
        <v>38</v>
      </c>
      <c r="D1538" s="97">
        <v>49767</v>
      </c>
      <c r="F1538">
        <v>49767</v>
      </c>
    </row>
    <row r="1539" spans="2:6" x14ac:dyDescent="0.2">
      <c r="B1539">
        <v>10340</v>
      </c>
      <c r="C1539">
        <v>38</v>
      </c>
      <c r="D1539" s="97">
        <v>72217</v>
      </c>
      <c r="F1539">
        <v>72217</v>
      </c>
    </row>
    <row r="1540" spans="2:6" x14ac:dyDescent="0.2">
      <c r="B1540">
        <v>7290</v>
      </c>
      <c r="C1540">
        <v>37</v>
      </c>
      <c r="D1540" s="97">
        <v>15038</v>
      </c>
      <c r="F1540">
        <v>15038</v>
      </c>
    </row>
    <row r="1541" spans="2:6" x14ac:dyDescent="0.2">
      <c r="B1541">
        <v>8895</v>
      </c>
      <c r="C1541">
        <v>37</v>
      </c>
      <c r="D1541" s="97">
        <v>63972</v>
      </c>
      <c r="F1541">
        <v>63972</v>
      </c>
    </row>
    <row r="1542" spans="2:6" x14ac:dyDescent="0.2">
      <c r="B1542">
        <v>3635</v>
      </c>
      <c r="C1542">
        <v>60</v>
      </c>
      <c r="D1542" s="97">
        <v>85072</v>
      </c>
      <c r="F1542">
        <v>85072</v>
      </c>
    </row>
    <row r="1543" spans="2:6" x14ac:dyDescent="0.2">
      <c r="B1543">
        <v>11178</v>
      </c>
      <c r="C1543">
        <v>50</v>
      </c>
      <c r="D1543" s="97">
        <v>62307</v>
      </c>
      <c r="F1543">
        <v>62307</v>
      </c>
    </row>
    <row r="1544" spans="2:6" x14ac:dyDescent="0.2">
      <c r="B1544">
        <v>2410</v>
      </c>
      <c r="C1544">
        <v>53</v>
      </c>
      <c r="D1544" s="97">
        <v>69882</v>
      </c>
      <c r="F1544">
        <v>69882</v>
      </c>
    </row>
    <row r="1545" spans="2:6" x14ac:dyDescent="0.2">
      <c r="B1545">
        <v>3281</v>
      </c>
      <c r="C1545">
        <v>62</v>
      </c>
      <c r="D1545" s="97">
        <v>22327</v>
      </c>
      <c r="F1545">
        <v>22327</v>
      </c>
    </row>
    <row r="1546" spans="2:6" x14ac:dyDescent="0.2">
      <c r="B1546">
        <v>9905</v>
      </c>
      <c r="C1546">
        <v>70</v>
      </c>
      <c r="D1546" s="97">
        <v>35791</v>
      </c>
      <c r="F1546">
        <v>35791</v>
      </c>
    </row>
    <row r="1547" spans="2:6" x14ac:dyDescent="0.2">
      <c r="B1547">
        <v>2565</v>
      </c>
      <c r="C1547">
        <v>67</v>
      </c>
      <c r="D1547" s="97">
        <v>35791</v>
      </c>
      <c r="F1547">
        <v>35791</v>
      </c>
    </row>
    <row r="1548" spans="2:6" x14ac:dyDescent="0.2">
      <c r="B1548">
        <v>7912</v>
      </c>
      <c r="C1548">
        <v>44</v>
      </c>
      <c r="D1548" s="97">
        <v>91172</v>
      </c>
      <c r="F1548">
        <v>91172</v>
      </c>
    </row>
    <row r="1549" spans="2:6" x14ac:dyDescent="0.2">
      <c r="B1549">
        <v>7072</v>
      </c>
      <c r="C1549">
        <v>49</v>
      </c>
      <c r="D1549" s="97">
        <v>48789</v>
      </c>
      <c r="F1549">
        <v>48789</v>
      </c>
    </row>
    <row r="1550" spans="2:6" x14ac:dyDescent="0.2">
      <c r="B1550">
        <v>1409</v>
      </c>
      <c r="C1550">
        <v>71</v>
      </c>
      <c r="D1550" s="97">
        <v>53700</v>
      </c>
      <c r="F1550">
        <v>53700</v>
      </c>
    </row>
    <row r="1551" spans="2:6" x14ac:dyDescent="0.2">
      <c r="B1551">
        <v>5314</v>
      </c>
      <c r="C1551">
        <v>71</v>
      </c>
      <c r="D1551" s="97">
        <v>73454</v>
      </c>
      <c r="F1551">
        <v>73454</v>
      </c>
    </row>
    <row r="1552" spans="2:6" x14ac:dyDescent="0.2">
      <c r="B1552">
        <v>7215</v>
      </c>
      <c r="C1552">
        <v>39</v>
      </c>
      <c r="D1552" s="97">
        <v>18701</v>
      </c>
      <c r="F1552">
        <v>18701</v>
      </c>
    </row>
    <row r="1553" spans="2:6" x14ac:dyDescent="0.2">
      <c r="B1553">
        <v>8858</v>
      </c>
      <c r="C1553">
        <v>50</v>
      </c>
      <c r="D1553" s="97">
        <v>18701</v>
      </c>
      <c r="F1553">
        <v>18701</v>
      </c>
    </row>
    <row r="1554" spans="2:6" x14ac:dyDescent="0.2">
      <c r="B1554">
        <v>895</v>
      </c>
      <c r="C1554">
        <v>74</v>
      </c>
      <c r="D1554" s="97">
        <v>86037</v>
      </c>
      <c r="F1554">
        <v>86037</v>
      </c>
    </row>
    <row r="1555" spans="2:6" x14ac:dyDescent="0.2">
      <c r="B1555">
        <v>10313</v>
      </c>
      <c r="C1555">
        <v>47</v>
      </c>
      <c r="D1555" s="97">
        <v>68655</v>
      </c>
      <c r="F1555">
        <v>68655</v>
      </c>
    </row>
    <row r="1556" spans="2:6" x14ac:dyDescent="0.2">
      <c r="B1556">
        <v>642</v>
      </c>
      <c r="C1556">
        <v>42</v>
      </c>
      <c r="D1556" s="97">
        <v>68655</v>
      </c>
      <c r="F1556">
        <v>68655</v>
      </c>
    </row>
    <row r="1557" spans="2:6" x14ac:dyDescent="0.2">
      <c r="B1557">
        <v>8504</v>
      </c>
      <c r="C1557">
        <v>49</v>
      </c>
      <c r="D1557" s="97">
        <v>57338</v>
      </c>
      <c r="F1557">
        <v>57338</v>
      </c>
    </row>
    <row r="1558" spans="2:6" x14ac:dyDescent="0.2">
      <c r="B1558">
        <v>1020</v>
      </c>
      <c r="C1558">
        <v>49</v>
      </c>
      <c r="D1558" s="97">
        <v>51141</v>
      </c>
      <c r="F1558">
        <v>51141</v>
      </c>
    </row>
    <row r="1559" spans="2:6" x14ac:dyDescent="0.2">
      <c r="B1559">
        <v>3717</v>
      </c>
      <c r="C1559">
        <v>63</v>
      </c>
      <c r="D1559" s="97">
        <v>86857</v>
      </c>
      <c r="F1559">
        <v>86857</v>
      </c>
    </row>
    <row r="1560" spans="2:6" x14ac:dyDescent="0.2">
      <c r="B1560">
        <v>7646</v>
      </c>
      <c r="C1560">
        <v>33</v>
      </c>
      <c r="D1560" s="97">
        <v>86857</v>
      </c>
      <c r="F1560">
        <v>86857</v>
      </c>
    </row>
    <row r="1561" spans="2:6" x14ac:dyDescent="0.2">
      <c r="B1561">
        <v>5796</v>
      </c>
      <c r="C1561">
        <v>59</v>
      </c>
      <c r="D1561" s="97">
        <v>45989</v>
      </c>
      <c r="F1561">
        <v>45989</v>
      </c>
    </row>
    <row r="1562" spans="2:6" x14ac:dyDescent="0.2">
      <c r="B1562">
        <v>8625</v>
      </c>
      <c r="C1562">
        <v>46</v>
      </c>
      <c r="D1562" s="97">
        <v>23331</v>
      </c>
      <c r="F1562">
        <v>23331</v>
      </c>
    </row>
    <row r="1563" spans="2:6" x14ac:dyDescent="0.2">
      <c r="B1563">
        <v>5407</v>
      </c>
      <c r="C1563">
        <v>68</v>
      </c>
      <c r="D1563" s="97">
        <v>23091</v>
      </c>
      <c r="F1563">
        <v>23091</v>
      </c>
    </row>
    <row r="1564" spans="2:6" x14ac:dyDescent="0.2">
      <c r="B1564">
        <v>4356</v>
      </c>
      <c r="C1564">
        <v>51</v>
      </c>
      <c r="D1564" s="97">
        <v>31560</v>
      </c>
      <c r="F1564">
        <v>31560</v>
      </c>
    </row>
    <row r="1565" spans="2:6" x14ac:dyDescent="0.2">
      <c r="B1565">
        <v>2886</v>
      </c>
      <c r="C1565">
        <v>51</v>
      </c>
      <c r="D1565" s="97">
        <v>83273</v>
      </c>
      <c r="F1565">
        <v>83273</v>
      </c>
    </row>
    <row r="1566" spans="2:6" x14ac:dyDescent="0.2">
      <c r="B1566">
        <v>10057</v>
      </c>
      <c r="C1566">
        <v>71</v>
      </c>
      <c r="D1566" s="97">
        <v>69719</v>
      </c>
      <c r="F1566">
        <v>69719</v>
      </c>
    </row>
    <row r="1567" spans="2:6" x14ac:dyDescent="0.2">
      <c r="B1567">
        <v>10741</v>
      </c>
      <c r="C1567">
        <v>71</v>
      </c>
      <c r="D1567" s="97">
        <v>32474</v>
      </c>
      <c r="F1567">
        <v>32474</v>
      </c>
    </row>
    <row r="1568" spans="2:6" x14ac:dyDescent="0.2">
      <c r="B1568">
        <v>5491</v>
      </c>
      <c r="C1568">
        <v>71</v>
      </c>
      <c r="D1568" s="97">
        <v>44931</v>
      </c>
      <c r="F1568">
        <v>44931</v>
      </c>
    </row>
    <row r="1569" spans="2:6" x14ac:dyDescent="0.2">
      <c r="B1569">
        <v>4442</v>
      </c>
      <c r="C1569">
        <v>61</v>
      </c>
      <c r="D1569" s="97">
        <v>62499</v>
      </c>
      <c r="F1569">
        <v>62499</v>
      </c>
    </row>
    <row r="1570" spans="2:6" x14ac:dyDescent="0.2">
      <c r="B1570">
        <v>3972</v>
      </c>
      <c r="C1570">
        <v>46</v>
      </c>
      <c r="D1570" s="97">
        <v>36634</v>
      </c>
      <c r="F1570">
        <v>36634</v>
      </c>
    </row>
    <row r="1571" spans="2:6" x14ac:dyDescent="0.2">
      <c r="B1571">
        <v>2431</v>
      </c>
      <c r="C1571">
        <v>32</v>
      </c>
      <c r="D1571" s="97">
        <v>54450</v>
      </c>
      <c r="F1571">
        <v>54450</v>
      </c>
    </row>
    <row r="1572" spans="2:6" x14ac:dyDescent="0.2">
      <c r="B1572">
        <v>7899</v>
      </c>
      <c r="C1572">
        <v>70</v>
      </c>
      <c r="D1572" s="97">
        <v>54450</v>
      </c>
      <c r="F1572">
        <v>54450</v>
      </c>
    </row>
    <row r="1573" spans="2:6" x14ac:dyDescent="0.2">
      <c r="B1573">
        <v>9703</v>
      </c>
      <c r="C1573">
        <v>52</v>
      </c>
      <c r="D1573" s="97">
        <v>34578</v>
      </c>
      <c r="F1573">
        <v>34578</v>
      </c>
    </row>
    <row r="1574" spans="2:6" x14ac:dyDescent="0.2">
      <c r="B1574">
        <v>6927</v>
      </c>
      <c r="C1574">
        <v>54</v>
      </c>
      <c r="D1574" s="97">
        <v>64260</v>
      </c>
      <c r="F1574">
        <v>64260</v>
      </c>
    </row>
    <row r="1575" spans="2:6" x14ac:dyDescent="0.2">
      <c r="B1575">
        <v>7005</v>
      </c>
      <c r="C1575">
        <v>41</v>
      </c>
      <c r="D1575" s="97">
        <v>61905</v>
      </c>
      <c r="F1575">
        <v>61905</v>
      </c>
    </row>
    <row r="1576" spans="2:6" x14ac:dyDescent="0.2">
      <c r="B1576">
        <v>246</v>
      </c>
      <c r="C1576">
        <v>57</v>
      </c>
      <c r="D1576" s="97">
        <v>48330</v>
      </c>
      <c r="F1576">
        <v>48330</v>
      </c>
    </row>
    <row r="1577" spans="2:6" x14ac:dyDescent="0.2">
      <c r="B1577">
        <v>4796</v>
      </c>
      <c r="C1577">
        <v>70</v>
      </c>
      <c r="D1577" s="97">
        <v>34728</v>
      </c>
      <c r="F1577">
        <v>34728</v>
      </c>
    </row>
    <row r="1578" spans="2:6" x14ac:dyDescent="0.2">
      <c r="B1578">
        <v>4725</v>
      </c>
      <c r="C1578">
        <v>72</v>
      </c>
      <c r="D1578" s="97">
        <v>75276</v>
      </c>
      <c r="F1578">
        <v>75276</v>
      </c>
    </row>
    <row r="1579" spans="2:6" x14ac:dyDescent="0.2">
      <c r="B1579">
        <v>3286</v>
      </c>
      <c r="C1579">
        <v>55</v>
      </c>
      <c r="D1579" s="97">
        <v>72335</v>
      </c>
      <c r="F1579">
        <v>72335</v>
      </c>
    </row>
    <row r="1580" spans="2:6" x14ac:dyDescent="0.2">
      <c r="B1580">
        <v>10680</v>
      </c>
      <c r="C1580">
        <v>36</v>
      </c>
      <c r="D1580" s="97">
        <v>68695</v>
      </c>
      <c r="F1580">
        <v>68695</v>
      </c>
    </row>
    <row r="1581" spans="2:6" x14ac:dyDescent="0.2">
      <c r="B1581">
        <v>4297</v>
      </c>
      <c r="C1581">
        <v>53</v>
      </c>
      <c r="D1581" s="97">
        <v>68695</v>
      </c>
      <c r="F1581">
        <v>68695</v>
      </c>
    </row>
    <row r="1582" spans="2:6" x14ac:dyDescent="0.2">
      <c r="B1582">
        <v>7327</v>
      </c>
      <c r="C1582">
        <v>63</v>
      </c>
      <c r="D1582" s="97">
        <v>77622</v>
      </c>
      <c r="F1582">
        <v>77622</v>
      </c>
    </row>
    <row r="1583" spans="2:6" x14ac:dyDescent="0.2">
      <c r="B1583">
        <v>1553</v>
      </c>
      <c r="C1583">
        <v>76</v>
      </c>
      <c r="D1583" s="97">
        <v>71604</v>
      </c>
      <c r="F1583">
        <v>71604</v>
      </c>
    </row>
    <row r="1584" spans="2:6" x14ac:dyDescent="0.2">
      <c r="B1584">
        <v>1665</v>
      </c>
      <c r="C1584">
        <v>58</v>
      </c>
      <c r="D1584" s="97">
        <v>55375</v>
      </c>
      <c r="F1584">
        <v>55375</v>
      </c>
    </row>
    <row r="1585" spans="2:6" x14ac:dyDescent="0.2">
      <c r="B1585">
        <v>10640</v>
      </c>
      <c r="C1585">
        <v>48</v>
      </c>
      <c r="D1585" s="97">
        <v>69476</v>
      </c>
      <c r="F1585">
        <v>69476</v>
      </c>
    </row>
    <row r="1586" spans="2:6" x14ac:dyDescent="0.2">
      <c r="B1586">
        <v>7620</v>
      </c>
      <c r="C1586">
        <v>32</v>
      </c>
      <c r="D1586" s="97">
        <v>65220</v>
      </c>
      <c r="F1586">
        <v>65220</v>
      </c>
    </row>
    <row r="1587" spans="2:6" x14ac:dyDescent="0.2">
      <c r="B1587">
        <v>7761</v>
      </c>
      <c r="C1587">
        <v>44</v>
      </c>
      <c r="D1587" s="97">
        <v>53863</v>
      </c>
      <c r="F1587">
        <v>53863</v>
      </c>
    </row>
    <row r="1588" spans="2:6" x14ac:dyDescent="0.2">
      <c r="B1588">
        <v>5062</v>
      </c>
      <c r="C1588">
        <v>59</v>
      </c>
      <c r="D1588" s="97">
        <v>45203</v>
      </c>
      <c r="F1588">
        <v>45203</v>
      </c>
    </row>
    <row r="1589" spans="2:6" x14ac:dyDescent="0.2">
      <c r="B1589">
        <v>6349</v>
      </c>
      <c r="C1589">
        <v>35</v>
      </c>
      <c r="D1589" s="97">
        <v>65104</v>
      </c>
      <c r="F1589">
        <v>65104</v>
      </c>
    </row>
    <row r="1590" spans="2:6" x14ac:dyDescent="0.2">
      <c r="B1590">
        <v>3386</v>
      </c>
      <c r="C1590">
        <v>30</v>
      </c>
      <c r="D1590" s="97">
        <v>65104</v>
      </c>
      <c r="F1590">
        <v>65104</v>
      </c>
    </row>
    <row r="1591" spans="2:6" x14ac:dyDescent="0.2">
      <c r="B1591">
        <v>8175</v>
      </c>
      <c r="C1591">
        <v>30</v>
      </c>
      <c r="D1591" s="97">
        <v>69096</v>
      </c>
      <c r="F1591">
        <v>69096</v>
      </c>
    </row>
    <row r="1592" spans="2:6" x14ac:dyDescent="0.2">
      <c r="B1592">
        <v>6245</v>
      </c>
      <c r="C1592">
        <v>72</v>
      </c>
      <c r="D1592" s="97">
        <v>46610</v>
      </c>
      <c r="F1592">
        <v>46610</v>
      </c>
    </row>
    <row r="1593" spans="2:6" x14ac:dyDescent="0.2">
      <c r="B1593">
        <v>8780</v>
      </c>
      <c r="C1593">
        <v>72</v>
      </c>
      <c r="D1593" s="97">
        <v>21994</v>
      </c>
      <c r="F1593">
        <v>21994</v>
      </c>
    </row>
    <row r="1594" spans="2:6" x14ac:dyDescent="0.2">
      <c r="B1594">
        <v>2276</v>
      </c>
      <c r="C1594">
        <v>67</v>
      </c>
      <c r="D1594" s="97">
        <v>21994</v>
      </c>
      <c r="F1594">
        <v>21994</v>
      </c>
    </row>
    <row r="1595" spans="2:6" x14ac:dyDescent="0.2">
      <c r="B1595">
        <v>1172</v>
      </c>
      <c r="C1595">
        <v>39</v>
      </c>
      <c r="D1595" s="97">
        <v>31928</v>
      </c>
      <c r="F1595">
        <v>31928</v>
      </c>
    </row>
    <row r="1596" spans="2:6" x14ac:dyDescent="0.2">
      <c r="B1596">
        <v>3225</v>
      </c>
      <c r="C1596">
        <v>38</v>
      </c>
      <c r="D1596" s="97">
        <v>49912</v>
      </c>
      <c r="F1596">
        <v>49912</v>
      </c>
    </row>
    <row r="1597" spans="2:6" x14ac:dyDescent="0.2">
      <c r="B1597">
        <v>8629</v>
      </c>
      <c r="C1597">
        <v>66</v>
      </c>
      <c r="D1597" s="97">
        <v>49912</v>
      </c>
      <c r="F1597">
        <v>49912</v>
      </c>
    </row>
    <row r="1598" spans="2:6" x14ac:dyDescent="0.2">
      <c r="B1598">
        <v>798</v>
      </c>
      <c r="C1598">
        <v>35</v>
      </c>
      <c r="D1598" s="97">
        <v>30560</v>
      </c>
      <c r="F1598">
        <v>30560</v>
      </c>
    </row>
    <row r="1599" spans="2:6" x14ac:dyDescent="0.2">
      <c r="B1599">
        <v>269</v>
      </c>
      <c r="C1599">
        <v>59</v>
      </c>
      <c r="D1599" s="97">
        <v>30560</v>
      </c>
      <c r="F1599">
        <v>30560</v>
      </c>
    </row>
    <row r="1600" spans="2:6" x14ac:dyDescent="0.2">
      <c r="B1600">
        <v>8213</v>
      </c>
      <c r="C1600">
        <v>42</v>
      </c>
      <c r="D1600" s="97">
        <v>29672</v>
      </c>
      <c r="F1600">
        <v>29672</v>
      </c>
    </row>
    <row r="1601" spans="2:6" x14ac:dyDescent="0.2">
      <c r="B1601">
        <v>10245</v>
      </c>
      <c r="C1601">
        <v>36</v>
      </c>
      <c r="D1601" s="97">
        <v>29672</v>
      </c>
      <c r="F1601">
        <v>29672</v>
      </c>
    </row>
    <row r="1602" spans="2:6" x14ac:dyDescent="0.2">
      <c r="B1602">
        <v>2447</v>
      </c>
      <c r="C1602">
        <v>43</v>
      </c>
      <c r="D1602" s="97">
        <v>70321</v>
      </c>
      <c r="F1602">
        <v>70321</v>
      </c>
    </row>
    <row r="1603" spans="2:6" x14ac:dyDescent="0.2">
      <c r="B1603">
        <v>9817</v>
      </c>
      <c r="C1603">
        <v>52</v>
      </c>
      <c r="D1603" s="97">
        <v>67430</v>
      </c>
      <c r="F1603">
        <v>67430</v>
      </c>
    </row>
    <row r="1604" spans="2:6" x14ac:dyDescent="0.2">
      <c r="B1604">
        <v>1371</v>
      </c>
      <c r="C1604">
        <v>46</v>
      </c>
      <c r="D1604" s="97">
        <v>90300</v>
      </c>
      <c r="F1604">
        <v>90300</v>
      </c>
    </row>
    <row r="1605" spans="2:6" x14ac:dyDescent="0.2">
      <c r="B1605">
        <v>8093</v>
      </c>
      <c r="C1605">
        <v>53</v>
      </c>
      <c r="D1605" s="97">
        <v>47633.19</v>
      </c>
      <c r="F1605">
        <v>47633.19</v>
      </c>
    </row>
    <row r="1606" spans="2:6" x14ac:dyDescent="0.2">
      <c r="B1606">
        <v>713</v>
      </c>
      <c r="C1606">
        <v>45</v>
      </c>
      <c r="D1606" s="97">
        <v>42586</v>
      </c>
      <c r="F1606">
        <v>42586</v>
      </c>
    </row>
    <row r="1607" spans="2:6" x14ac:dyDescent="0.2">
      <c r="B1607">
        <v>11051</v>
      </c>
      <c r="C1607">
        <v>66</v>
      </c>
      <c r="D1607" s="97">
        <v>42586</v>
      </c>
      <c r="F1607">
        <v>42586</v>
      </c>
    </row>
    <row r="1608" spans="2:6" x14ac:dyDescent="0.2">
      <c r="B1608">
        <v>5545</v>
      </c>
      <c r="C1608">
        <v>50</v>
      </c>
      <c r="D1608" s="97">
        <v>20306.259259259259</v>
      </c>
      <c r="F1608">
        <v>20306.259259259259</v>
      </c>
    </row>
    <row r="1609" spans="2:6" x14ac:dyDescent="0.2">
      <c r="B1609">
        <v>5283</v>
      </c>
      <c r="C1609">
        <v>46</v>
      </c>
      <c r="D1609" s="97">
        <v>19444</v>
      </c>
      <c r="F1609">
        <v>19444</v>
      </c>
    </row>
    <row r="1610" spans="2:6" x14ac:dyDescent="0.2">
      <c r="B1610">
        <v>5010</v>
      </c>
      <c r="C1610">
        <v>34</v>
      </c>
      <c r="D1610" s="97">
        <v>69245</v>
      </c>
      <c r="F1610">
        <v>69245</v>
      </c>
    </row>
    <row r="1611" spans="2:6" x14ac:dyDescent="0.2">
      <c r="B1611">
        <v>7495</v>
      </c>
      <c r="C1611">
        <v>74</v>
      </c>
      <c r="D1611" s="97">
        <v>64090</v>
      </c>
      <c r="F1611">
        <v>64090</v>
      </c>
    </row>
    <row r="1612" spans="2:6" x14ac:dyDescent="0.2">
      <c r="B1612">
        <v>4368</v>
      </c>
      <c r="C1612">
        <v>42</v>
      </c>
      <c r="D1612" s="97">
        <v>69702</v>
      </c>
      <c r="F1612">
        <v>69702</v>
      </c>
    </row>
    <row r="1613" spans="2:6" x14ac:dyDescent="0.2">
      <c r="B1613">
        <v>6303</v>
      </c>
      <c r="C1613">
        <v>36</v>
      </c>
      <c r="D1613" s="97">
        <v>34600</v>
      </c>
      <c r="F1613">
        <v>34600</v>
      </c>
    </row>
    <row r="1614" spans="2:6" x14ac:dyDescent="0.2">
      <c r="B1614">
        <v>1030</v>
      </c>
      <c r="C1614">
        <v>57</v>
      </c>
      <c r="D1614" s="97">
        <v>34600</v>
      </c>
      <c r="F1614">
        <v>34600</v>
      </c>
    </row>
    <row r="1615" spans="2:6" x14ac:dyDescent="0.2">
      <c r="B1615">
        <v>10364</v>
      </c>
      <c r="C1615">
        <v>63</v>
      </c>
      <c r="D1615" s="97">
        <v>33178</v>
      </c>
      <c r="F1615">
        <v>33178</v>
      </c>
    </row>
    <row r="1616" spans="2:6" x14ac:dyDescent="0.2">
      <c r="B1616">
        <v>6945</v>
      </c>
      <c r="C1616">
        <v>70</v>
      </c>
      <c r="D1616" s="97">
        <v>34176</v>
      </c>
      <c r="F1616">
        <v>34176</v>
      </c>
    </row>
    <row r="1617" spans="2:6" x14ac:dyDescent="0.2">
      <c r="B1617">
        <v>8562</v>
      </c>
      <c r="C1617">
        <v>53</v>
      </c>
      <c r="D1617" s="97">
        <v>43776</v>
      </c>
      <c r="F1617">
        <v>43776</v>
      </c>
    </row>
    <row r="1618" spans="2:6" x14ac:dyDescent="0.2">
      <c r="B1618">
        <v>2918</v>
      </c>
      <c r="C1618">
        <v>41</v>
      </c>
      <c r="D1618" s="97">
        <v>56046</v>
      </c>
      <c r="F1618">
        <v>56046</v>
      </c>
    </row>
    <row r="1619" spans="2:6" x14ac:dyDescent="0.2">
      <c r="B1619">
        <v>9167</v>
      </c>
      <c r="C1619">
        <v>66</v>
      </c>
      <c r="D1619" s="97">
        <v>32583</v>
      </c>
      <c r="F1619">
        <v>32583</v>
      </c>
    </row>
    <row r="1620" spans="2:6" x14ac:dyDescent="0.2">
      <c r="B1620">
        <v>4743</v>
      </c>
      <c r="C1620">
        <v>53</v>
      </c>
      <c r="D1620" s="97">
        <v>26850</v>
      </c>
      <c r="F1620">
        <v>26850</v>
      </c>
    </row>
    <row r="1621" spans="2:6" x14ac:dyDescent="0.2">
      <c r="B1621">
        <v>10742</v>
      </c>
      <c r="C1621">
        <v>39</v>
      </c>
      <c r="D1621" s="97">
        <v>25130</v>
      </c>
      <c r="F1621">
        <v>25130</v>
      </c>
    </row>
    <row r="1622" spans="2:6" x14ac:dyDescent="0.2">
      <c r="B1622">
        <v>10965</v>
      </c>
      <c r="C1622">
        <v>67</v>
      </c>
      <c r="D1622" s="97">
        <v>26907</v>
      </c>
      <c r="F1622">
        <v>26907</v>
      </c>
    </row>
    <row r="1623" spans="2:6" x14ac:dyDescent="0.2">
      <c r="B1623">
        <v>7129</v>
      </c>
      <c r="C1623">
        <v>60</v>
      </c>
      <c r="D1623" s="97">
        <v>26907</v>
      </c>
      <c r="F1623">
        <v>26907</v>
      </c>
    </row>
    <row r="1624" spans="2:6" x14ac:dyDescent="0.2">
      <c r="B1624">
        <v>3732</v>
      </c>
      <c r="C1624">
        <v>67</v>
      </c>
      <c r="D1624" s="97">
        <v>47320</v>
      </c>
      <c r="F1624">
        <v>47320</v>
      </c>
    </row>
    <row r="1625" spans="2:6" x14ac:dyDescent="0.2">
      <c r="B1625">
        <v>7124</v>
      </c>
      <c r="C1625">
        <v>54</v>
      </c>
      <c r="D1625" s="97">
        <v>58917</v>
      </c>
      <c r="F1625">
        <v>58917</v>
      </c>
    </row>
    <row r="1626" spans="2:6" x14ac:dyDescent="0.2">
      <c r="B1626">
        <v>10686</v>
      </c>
      <c r="C1626">
        <v>57</v>
      </c>
      <c r="D1626" s="97">
        <v>69372</v>
      </c>
      <c r="F1626">
        <v>69372</v>
      </c>
    </row>
    <row r="1627" spans="2:6" x14ac:dyDescent="0.2">
      <c r="B1627">
        <v>7247</v>
      </c>
      <c r="C1627">
        <v>62</v>
      </c>
      <c r="D1627" s="97">
        <v>80134</v>
      </c>
      <c r="F1627">
        <v>80134</v>
      </c>
    </row>
    <row r="1628" spans="2:6" x14ac:dyDescent="0.2">
      <c r="B1628">
        <v>1513</v>
      </c>
      <c r="C1628">
        <v>43</v>
      </c>
      <c r="D1628" s="97">
        <v>43795</v>
      </c>
      <c r="F1628">
        <v>43795</v>
      </c>
    </row>
    <row r="1629" spans="2:6" x14ac:dyDescent="0.2">
      <c r="B1629">
        <v>460</v>
      </c>
      <c r="C1629">
        <v>50</v>
      </c>
      <c r="D1629" s="97">
        <v>22070</v>
      </c>
      <c r="F1629">
        <v>22070</v>
      </c>
    </row>
    <row r="1630" spans="2:6" x14ac:dyDescent="0.2">
      <c r="B1630">
        <v>6653</v>
      </c>
      <c r="C1630">
        <v>52</v>
      </c>
      <c r="D1630" s="97">
        <v>34026</v>
      </c>
      <c r="F1630">
        <v>34026</v>
      </c>
    </row>
    <row r="1631" spans="2:6" x14ac:dyDescent="0.2">
      <c r="B1631">
        <v>9400</v>
      </c>
      <c r="C1631">
        <v>64</v>
      </c>
      <c r="D1631" s="97">
        <v>34026</v>
      </c>
      <c r="F1631">
        <v>34026</v>
      </c>
    </row>
    <row r="1632" spans="2:6" x14ac:dyDescent="0.2">
      <c r="B1632">
        <v>7106</v>
      </c>
      <c r="C1632">
        <v>79</v>
      </c>
      <c r="D1632" s="97">
        <v>32414</v>
      </c>
      <c r="F1632">
        <v>32414</v>
      </c>
    </row>
    <row r="1633" spans="2:6" x14ac:dyDescent="0.2">
      <c r="B1633">
        <v>4252</v>
      </c>
      <c r="C1633">
        <v>57</v>
      </c>
      <c r="D1633" s="97">
        <v>46097</v>
      </c>
      <c r="F1633">
        <v>46097</v>
      </c>
    </row>
    <row r="1634" spans="2:6" x14ac:dyDescent="0.2">
      <c r="B1634">
        <v>9240</v>
      </c>
      <c r="C1634">
        <v>51</v>
      </c>
      <c r="D1634" s="97">
        <v>44911</v>
      </c>
      <c r="F1634">
        <v>44911</v>
      </c>
    </row>
    <row r="1635" spans="2:6" x14ac:dyDescent="0.2">
      <c r="B1635">
        <v>10770</v>
      </c>
      <c r="C1635">
        <v>63</v>
      </c>
      <c r="D1635" s="97">
        <v>78952</v>
      </c>
      <c r="F1635">
        <v>78952</v>
      </c>
    </row>
    <row r="1636" spans="2:6" x14ac:dyDescent="0.2">
      <c r="B1636">
        <v>176</v>
      </c>
      <c r="C1636">
        <v>42</v>
      </c>
      <c r="D1636" s="97">
        <v>65968</v>
      </c>
      <c r="F1636">
        <v>65968</v>
      </c>
    </row>
    <row r="1637" spans="2:6" x14ac:dyDescent="0.2">
      <c r="B1637">
        <v>6870</v>
      </c>
      <c r="C1637">
        <v>63</v>
      </c>
      <c r="D1637" s="97">
        <v>77044</v>
      </c>
      <c r="F1637">
        <v>77044</v>
      </c>
    </row>
    <row r="1638" spans="2:6" x14ac:dyDescent="0.2">
      <c r="B1638">
        <v>143</v>
      </c>
      <c r="C1638">
        <v>52</v>
      </c>
      <c r="D1638" s="97">
        <v>17459</v>
      </c>
      <c r="F1638">
        <v>17459</v>
      </c>
    </row>
    <row r="1639" spans="2:6" x14ac:dyDescent="0.2">
      <c r="B1639">
        <v>6445</v>
      </c>
      <c r="C1639">
        <v>55</v>
      </c>
      <c r="D1639" s="97">
        <v>26326</v>
      </c>
      <c r="F1639">
        <v>26326</v>
      </c>
    </row>
    <row r="1640" spans="2:6" x14ac:dyDescent="0.2">
      <c r="B1640">
        <v>4278</v>
      </c>
      <c r="C1640">
        <v>39</v>
      </c>
      <c r="D1640" s="97">
        <v>62061</v>
      </c>
      <c r="F1640">
        <v>62061</v>
      </c>
    </row>
    <row r="1641" spans="2:6" x14ac:dyDescent="0.2">
      <c r="B1641">
        <v>6906</v>
      </c>
      <c r="C1641">
        <v>69</v>
      </c>
      <c r="D1641" s="97">
        <v>71499</v>
      </c>
      <c r="F1641">
        <v>71499</v>
      </c>
    </row>
    <row r="1642" spans="2:6" x14ac:dyDescent="0.2">
      <c r="B1642">
        <v>4637</v>
      </c>
      <c r="C1642">
        <v>68</v>
      </c>
      <c r="D1642" s="97">
        <v>42670</v>
      </c>
      <c r="F1642">
        <v>42670</v>
      </c>
    </row>
    <row r="1643" spans="2:6" x14ac:dyDescent="0.2">
      <c r="B1643">
        <v>8690</v>
      </c>
      <c r="C1643">
        <v>60</v>
      </c>
      <c r="D1643" s="97">
        <v>41021</v>
      </c>
      <c r="F1643">
        <v>41021</v>
      </c>
    </row>
    <row r="1644" spans="2:6" x14ac:dyDescent="0.2">
      <c r="B1644">
        <v>1173</v>
      </c>
      <c r="C1644">
        <v>75</v>
      </c>
      <c r="D1644" s="97">
        <v>27190</v>
      </c>
      <c r="F1644">
        <v>27190</v>
      </c>
    </row>
    <row r="1645" spans="2:6" x14ac:dyDescent="0.2">
      <c r="B1645">
        <v>1928</v>
      </c>
      <c r="C1645">
        <v>49</v>
      </c>
      <c r="D1645" s="97">
        <v>157146</v>
      </c>
      <c r="F1645">
        <v>157146</v>
      </c>
    </row>
    <row r="1646" spans="2:6" x14ac:dyDescent="0.2">
      <c r="B1646">
        <v>9029</v>
      </c>
      <c r="C1646">
        <v>50</v>
      </c>
      <c r="D1646" s="97">
        <v>41883</v>
      </c>
      <c r="F1646">
        <v>41883</v>
      </c>
    </row>
    <row r="1647" spans="2:6" x14ac:dyDescent="0.2">
      <c r="B1647">
        <v>10299</v>
      </c>
      <c r="C1647">
        <v>53</v>
      </c>
      <c r="D1647" s="97">
        <v>78394</v>
      </c>
      <c r="F1647">
        <v>78394</v>
      </c>
    </row>
    <row r="1648" spans="2:6" x14ac:dyDescent="0.2">
      <c r="B1648">
        <v>9246</v>
      </c>
      <c r="C1648">
        <v>37</v>
      </c>
      <c r="D1648" s="97">
        <v>78687</v>
      </c>
      <c r="F1648">
        <v>78687</v>
      </c>
    </row>
    <row r="1649" spans="2:6" x14ac:dyDescent="0.2">
      <c r="B1649">
        <v>4943</v>
      </c>
      <c r="C1649">
        <v>69</v>
      </c>
      <c r="D1649" s="97">
        <v>75315</v>
      </c>
      <c r="F1649">
        <v>75315</v>
      </c>
    </row>
    <row r="1650" spans="2:6" x14ac:dyDescent="0.2">
      <c r="B1650">
        <v>4122</v>
      </c>
      <c r="C1650">
        <v>47</v>
      </c>
      <c r="D1650" s="97">
        <v>74805</v>
      </c>
      <c r="F1650">
        <v>74805</v>
      </c>
    </row>
    <row r="1651" spans="2:6" x14ac:dyDescent="0.2">
      <c r="B1651">
        <v>2853</v>
      </c>
      <c r="C1651">
        <v>42</v>
      </c>
      <c r="D1651" s="97">
        <v>66426</v>
      </c>
      <c r="F1651">
        <v>66426</v>
      </c>
    </row>
    <row r="1652" spans="2:6" x14ac:dyDescent="0.2">
      <c r="B1652">
        <v>902</v>
      </c>
      <c r="C1652">
        <v>42</v>
      </c>
      <c r="D1652" s="97">
        <v>20981</v>
      </c>
      <c r="F1652">
        <v>20981</v>
      </c>
    </row>
    <row r="1653" spans="2:6" x14ac:dyDescent="0.2">
      <c r="B1653">
        <v>1672</v>
      </c>
      <c r="C1653">
        <v>48</v>
      </c>
      <c r="D1653" s="97">
        <v>83145</v>
      </c>
      <c r="F1653">
        <v>83145</v>
      </c>
    </row>
    <row r="1654" spans="2:6" x14ac:dyDescent="0.2">
      <c r="B1654">
        <v>7254</v>
      </c>
      <c r="C1654">
        <v>53</v>
      </c>
      <c r="D1654" s="97">
        <v>34053</v>
      </c>
      <c r="F1654">
        <v>34053</v>
      </c>
    </row>
    <row r="1655" spans="2:6" x14ac:dyDescent="0.2">
      <c r="B1655">
        <v>8775</v>
      </c>
      <c r="C1655">
        <v>53</v>
      </c>
      <c r="D1655" s="97">
        <v>58582</v>
      </c>
      <c r="F1655">
        <v>58582</v>
      </c>
    </row>
    <row r="1656" spans="2:6" x14ac:dyDescent="0.2">
      <c r="B1656">
        <v>9543</v>
      </c>
      <c r="C1656">
        <v>37</v>
      </c>
      <c r="D1656" s="97">
        <v>41580</v>
      </c>
      <c r="F1656">
        <v>41580</v>
      </c>
    </row>
    <row r="1657" spans="2:6" x14ac:dyDescent="0.2">
      <c r="B1657">
        <v>7093</v>
      </c>
      <c r="C1657">
        <v>37</v>
      </c>
      <c r="D1657" s="97">
        <v>28764</v>
      </c>
      <c r="F1657">
        <v>28764</v>
      </c>
    </row>
    <row r="1658" spans="2:6" x14ac:dyDescent="0.2">
      <c r="B1658">
        <v>2894</v>
      </c>
      <c r="C1658">
        <v>37</v>
      </c>
      <c r="D1658" s="97">
        <v>62513</v>
      </c>
      <c r="F1658">
        <v>62513</v>
      </c>
    </row>
    <row r="1659" spans="2:6" x14ac:dyDescent="0.2">
      <c r="B1659">
        <v>5956</v>
      </c>
      <c r="C1659">
        <v>74</v>
      </c>
      <c r="D1659" s="97">
        <v>39435</v>
      </c>
      <c r="F1659">
        <v>39435</v>
      </c>
    </row>
    <row r="1660" spans="2:6" x14ac:dyDescent="0.2">
      <c r="B1660">
        <v>1921</v>
      </c>
      <c r="C1660">
        <v>55</v>
      </c>
      <c r="D1660" s="97">
        <v>20491</v>
      </c>
      <c r="F1660">
        <v>20491</v>
      </c>
    </row>
    <row r="1661" spans="2:6" x14ac:dyDescent="0.2">
      <c r="B1661">
        <v>5057</v>
      </c>
      <c r="C1661">
        <v>61</v>
      </c>
      <c r="D1661" s="97">
        <v>71706</v>
      </c>
      <c r="F1661">
        <v>71706</v>
      </c>
    </row>
    <row r="1662" spans="2:6" x14ac:dyDescent="0.2">
      <c r="B1662">
        <v>10260</v>
      </c>
      <c r="C1662">
        <v>57</v>
      </c>
      <c r="D1662" s="97">
        <v>38887</v>
      </c>
      <c r="F1662">
        <v>38887</v>
      </c>
    </row>
    <row r="1663" spans="2:6" x14ac:dyDescent="0.2">
      <c r="B1663">
        <v>2262</v>
      </c>
      <c r="C1663">
        <v>57</v>
      </c>
      <c r="D1663" s="97">
        <v>53537</v>
      </c>
      <c r="F1663">
        <v>53537</v>
      </c>
    </row>
    <row r="1664" spans="2:6" x14ac:dyDescent="0.2">
      <c r="B1664">
        <v>7930</v>
      </c>
      <c r="C1664">
        <v>53</v>
      </c>
      <c r="D1664" s="97">
        <v>75261</v>
      </c>
      <c r="F1664">
        <v>75261</v>
      </c>
    </row>
    <row r="1665" spans="2:6" x14ac:dyDescent="0.2">
      <c r="B1665">
        <v>1461</v>
      </c>
      <c r="C1665">
        <v>57</v>
      </c>
      <c r="D1665" s="97">
        <v>89891</v>
      </c>
      <c r="F1665">
        <v>89891</v>
      </c>
    </row>
    <row r="1666" spans="2:6" x14ac:dyDescent="0.2">
      <c r="B1666">
        <v>7514</v>
      </c>
      <c r="C1666">
        <v>66</v>
      </c>
      <c r="D1666" s="97">
        <v>75278</v>
      </c>
      <c r="F1666">
        <v>75278</v>
      </c>
    </row>
    <row r="1667" spans="2:6" x14ac:dyDescent="0.2">
      <c r="B1667">
        <v>6461</v>
      </c>
      <c r="C1667">
        <v>53</v>
      </c>
      <c r="D1667" s="97">
        <v>77972</v>
      </c>
      <c r="F1667">
        <v>77972</v>
      </c>
    </row>
    <row r="1668" spans="2:6" x14ac:dyDescent="0.2">
      <c r="B1668">
        <v>257</v>
      </c>
      <c r="C1668">
        <v>63</v>
      </c>
      <c r="D1668" s="97">
        <v>39767</v>
      </c>
      <c r="F1668">
        <v>39767</v>
      </c>
    </row>
    <row r="1669" spans="2:6" x14ac:dyDescent="0.2">
      <c r="B1669">
        <v>9460</v>
      </c>
      <c r="C1669">
        <v>59</v>
      </c>
      <c r="D1669" s="97">
        <v>83003</v>
      </c>
      <c r="F1669">
        <v>83003</v>
      </c>
    </row>
    <row r="1670" spans="2:6" x14ac:dyDescent="0.2">
      <c r="B1670">
        <v>3855</v>
      </c>
      <c r="C1670">
        <v>59</v>
      </c>
      <c r="D1670" s="97">
        <v>20193</v>
      </c>
      <c r="F1670">
        <v>20193</v>
      </c>
    </row>
    <row r="1671" spans="2:6" x14ac:dyDescent="0.2">
      <c r="B1671">
        <v>367</v>
      </c>
      <c r="C1671">
        <v>44</v>
      </c>
      <c r="D1671" s="97">
        <v>66653</v>
      </c>
      <c r="F1671">
        <v>66653</v>
      </c>
    </row>
    <row r="1672" spans="2:6" x14ac:dyDescent="0.2">
      <c r="B1672">
        <v>9265</v>
      </c>
      <c r="C1672">
        <v>69</v>
      </c>
      <c r="D1672" s="97">
        <v>57100</v>
      </c>
      <c r="F1672">
        <v>57100</v>
      </c>
    </row>
    <row r="1673" spans="2:6" x14ac:dyDescent="0.2">
      <c r="B1673">
        <v>1990</v>
      </c>
      <c r="C1673">
        <v>48</v>
      </c>
      <c r="D1673" s="97">
        <v>30351</v>
      </c>
      <c r="F1673">
        <v>30351</v>
      </c>
    </row>
    <row r="1674" spans="2:6" x14ac:dyDescent="0.2">
      <c r="B1674">
        <v>3594</v>
      </c>
      <c r="C1674">
        <v>49</v>
      </c>
      <c r="D1674" s="97">
        <v>30351</v>
      </c>
      <c r="F1674">
        <v>30351</v>
      </c>
    </row>
    <row r="1675" spans="2:6" x14ac:dyDescent="0.2">
      <c r="B1675">
        <v>9292</v>
      </c>
      <c r="C1675">
        <v>70</v>
      </c>
      <c r="D1675" s="97">
        <v>38201</v>
      </c>
      <c r="F1675">
        <v>38201</v>
      </c>
    </row>
    <row r="1676" spans="2:6" x14ac:dyDescent="0.2">
      <c r="B1676">
        <v>6218</v>
      </c>
      <c r="C1676">
        <v>57</v>
      </c>
      <c r="D1676" s="97">
        <v>38200</v>
      </c>
      <c r="F1676">
        <v>38200</v>
      </c>
    </row>
    <row r="1677" spans="2:6" x14ac:dyDescent="0.2">
      <c r="B1677">
        <v>6528</v>
      </c>
      <c r="C1677">
        <v>40</v>
      </c>
      <c r="D1677" s="97">
        <v>77863</v>
      </c>
      <c r="F1677">
        <v>77863</v>
      </c>
    </row>
    <row r="1678" spans="2:6" x14ac:dyDescent="0.2">
      <c r="B1678">
        <v>10164</v>
      </c>
      <c r="C1678">
        <v>64</v>
      </c>
      <c r="D1678" s="97">
        <v>39898</v>
      </c>
      <c r="F1678">
        <v>39898</v>
      </c>
    </row>
    <row r="1679" spans="2:6" x14ac:dyDescent="0.2">
      <c r="B1679">
        <v>9937</v>
      </c>
      <c r="C1679">
        <v>43</v>
      </c>
      <c r="D1679" s="97">
        <v>39898</v>
      </c>
      <c r="F1679">
        <v>39898</v>
      </c>
    </row>
    <row r="1680" spans="2:6" x14ac:dyDescent="0.2">
      <c r="B1680">
        <v>274</v>
      </c>
      <c r="C1680">
        <v>49</v>
      </c>
      <c r="D1680" s="97">
        <v>37760</v>
      </c>
      <c r="F1680">
        <v>37760</v>
      </c>
    </row>
    <row r="1681" spans="2:6" x14ac:dyDescent="0.2">
      <c r="B1681">
        <v>11010</v>
      </c>
      <c r="C1681">
        <v>38</v>
      </c>
      <c r="D1681" s="97">
        <v>37760</v>
      </c>
      <c r="F1681">
        <v>37760</v>
      </c>
    </row>
    <row r="1682" spans="2:6" x14ac:dyDescent="0.2">
      <c r="B1682">
        <v>6969</v>
      </c>
      <c r="C1682">
        <v>40</v>
      </c>
      <c r="D1682" s="97">
        <v>74538</v>
      </c>
      <c r="F1682">
        <v>74538</v>
      </c>
    </row>
    <row r="1683" spans="2:6" x14ac:dyDescent="0.2">
      <c r="B1683">
        <v>10735</v>
      </c>
      <c r="C1683">
        <v>51</v>
      </c>
      <c r="D1683" s="97">
        <v>53977</v>
      </c>
      <c r="F1683">
        <v>53977</v>
      </c>
    </row>
    <row r="1684" spans="2:6" x14ac:dyDescent="0.2">
      <c r="B1684">
        <v>5068</v>
      </c>
      <c r="C1684">
        <v>51</v>
      </c>
      <c r="D1684" s="97">
        <v>53977</v>
      </c>
      <c r="F1684">
        <v>53977</v>
      </c>
    </row>
    <row r="1685" spans="2:6" x14ac:dyDescent="0.2">
      <c r="B1685">
        <v>9974</v>
      </c>
      <c r="C1685">
        <v>48</v>
      </c>
      <c r="D1685" s="97">
        <v>69930</v>
      </c>
      <c r="F1685">
        <v>69930</v>
      </c>
    </row>
    <row r="1686" spans="2:6" x14ac:dyDescent="0.2">
      <c r="B1686">
        <v>7053</v>
      </c>
      <c r="C1686">
        <v>56</v>
      </c>
      <c r="D1686" s="97">
        <v>62981</v>
      </c>
      <c r="F1686">
        <v>62981</v>
      </c>
    </row>
    <row r="1687" spans="2:6" x14ac:dyDescent="0.2">
      <c r="B1687">
        <v>3179</v>
      </c>
      <c r="C1687">
        <v>42</v>
      </c>
      <c r="D1687" s="97">
        <v>46014</v>
      </c>
      <c r="F1687">
        <v>46014</v>
      </c>
    </row>
    <row r="1688" spans="2:6" x14ac:dyDescent="0.2">
      <c r="B1688">
        <v>8082</v>
      </c>
      <c r="C1688">
        <v>51</v>
      </c>
      <c r="D1688" s="97">
        <v>18227</v>
      </c>
      <c r="F1688">
        <v>18227</v>
      </c>
    </row>
    <row r="1689" spans="2:6" x14ac:dyDescent="0.2">
      <c r="B1689">
        <v>1362</v>
      </c>
      <c r="C1689">
        <v>50</v>
      </c>
      <c r="D1689" s="97">
        <v>57420</v>
      </c>
      <c r="F1689">
        <v>57420</v>
      </c>
    </row>
    <row r="1690" spans="2:6" x14ac:dyDescent="0.2">
      <c r="B1690">
        <v>6768</v>
      </c>
      <c r="C1690">
        <v>60</v>
      </c>
      <c r="D1690" s="97">
        <v>31497</v>
      </c>
      <c r="F1690">
        <v>31497</v>
      </c>
    </row>
    <row r="1691" spans="2:6" x14ac:dyDescent="0.2">
      <c r="B1691">
        <v>2375</v>
      </c>
      <c r="C1691">
        <v>50</v>
      </c>
      <c r="D1691" s="97">
        <v>31497</v>
      </c>
      <c r="F1691">
        <v>31497</v>
      </c>
    </row>
    <row r="1692" spans="2:6" x14ac:dyDescent="0.2">
      <c r="B1692">
        <v>6856</v>
      </c>
      <c r="C1692">
        <v>43</v>
      </c>
      <c r="D1692" s="97">
        <v>29732</v>
      </c>
      <c r="F1692">
        <v>29732</v>
      </c>
    </row>
    <row r="1693" spans="2:6" x14ac:dyDescent="0.2">
      <c r="B1693">
        <v>4066</v>
      </c>
      <c r="C1693">
        <v>44</v>
      </c>
      <c r="D1693" s="97">
        <v>16529</v>
      </c>
      <c r="F1693">
        <v>16529</v>
      </c>
    </row>
    <row r="1694" spans="2:6" x14ac:dyDescent="0.2">
      <c r="B1694">
        <v>4333</v>
      </c>
      <c r="C1694">
        <v>68</v>
      </c>
      <c r="D1694" s="97">
        <v>666666</v>
      </c>
      <c r="F1694">
        <v>666666</v>
      </c>
    </row>
    <row r="1695" spans="2:6" x14ac:dyDescent="0.2">
      <c r="B1695">
        <v>2948</v>
      </c>
      <c r="C1695">
        <v>68</v>
      </c>
      <c r="D1695" s="97">
        <v>70713</v>
      </c>
      <c r="F1695">
        <v>70713</v>
      </c>
    </row>
    <row r="1696" spans="2:6" x14ac:dyDescent="0.2">
      <c r="B1696">
        <v>4927</v>
      </c>
      <c r="C1696">
        <v>51</v>
      </c>
      <c r="D1696" s="97">
        <v>19789</v>
      </c>
      <c r="F1696">
        <v>19789</v>
      </c>
    </row>
    <row r="1697" spans="2:6" x14ac:dyDescent="0.2">
      <c r="B1697">
        <v>7426</v>
      </c>
      <c r="C1697">
        <v>51</v>
      </c>
      <c r="D1697" s="97">
        <v>71367</v>
      </c>
      <c r="F1697">
        <v>71367</v>
      </c>
    </row>
    <row r="1698" spans="2:6" x14ac:dyDescent="0.2">
      <c r="B1698">
        <v>8360</v>
      </c>
      <c r="C1698">
        <v>51</v>
      </c>
      <c r="D1698" s="97">
        <v>71367</v>
      </c>
      <c r="F1698">
        <v>71367</v>
      </c>
    </row>
    <row r="1699" spans="2:6" x14ac:dyDescent="0.2">
      <c r="B1699">
        <v>4058</v>
      </c>
      <c r="C1699">
        <v>67</v>
      </c>
      <c r="D1699" s="97">
        <v>57957</v>
      </c>
      <c r="F1699">
        <v>57957</v>
      </c>
    </row>
    <row r="1700" spans="2:6" x14ac:dyDescent="0.2">
      <c r="B1700">
        <v>10755</v>
      </c>
      <c r="C1700">
        <v>46</v>
      </c>
      <c r="D1700" s="97">
        <v>50334</v>
      </c>
      <c r="F1700">
        <v>50334</v>
      </c>
    </row>
    <row r="1701" spans="2:6" x14ac:dyDescent="0.2">
      <c r="B1701">
        <v>8414</v>
      </c>
      <c r="C1701">
        <v>60</v>
      </c>
      <c r="D1701" s="97">
        <v>37509</v>
      </c>
      <c r="F1701">
        <v>37509</v>
      </c>
    </row>
    <row r="1702" spans="2:6" x14ac:dyDescent="0.2">
      <c r="B1702">
        <v>6810</v>
      </c>
      <c r="C1702">
        <v>39</v>
      </c>
      <c r="D1702" s="97">
        <v>46015</v>
      </c>
      <c r="F1702">
        <v>46015</v>
      </c>
    </row>
    <row r="1703" spans="2:6" x14ac:dyDescent="0.2">
      <c r="B1703">
        <v>3839</v>
      </c>
      <c r="C1703">
        <v>64</v>
      </c>
      <c r="D1703" s="97">
        <v>46015</v>
      </c>
      <c r="F1703">
        <v>46015</v>
      </c>
    </row>
    <row r="1704" spans="2:6" x14ac:dyDescent="0.2">
      <c r="B1704">
        <v>3483</v>
      </c>
      <c r="C1704">
        <v>64</v>
      </c>
      <c r="D1704" s="97">
        <v>75437</v>
      </c>
      <c r="F1704">
        <v>75437</v>
      </c>
    </row>
    <row r="1705" spans="2:6" x14ac:dyDescent="0.2">
      <c r="B1705">
        <v>238</v>
      </c>
      <c r="C1705">
        <v>55</v>
      </c>
      <c r="D1705" s="97">
        <v>45068</v>
      </c>
      <c r="F1705">
        <v>45068</v>
      </c>
    </row>
    <row r="1706" spans="2:6" x14ac:dyDescent="0.2">
      <c r="B1706">
        <v>591</v>
      </c>
      <c r="C1706">
        <v>65</v>
      </c>
      <c r="D1706" s="97">
        <v>22434</v>
      </c>
      <c r="F1706">
        <v>22434</v>
      </c>
    </row>
    <row r="1707" spans="2:6" x14ac:dyDescent="0.2">
      <c r="B1707">
        <v>5063</v>
      </c>
      <c r="C1707">
        <v>45</v>
      </c>
      <c r="D1707" s="97">
        <v>61416</v>
      </c>
      <c r="F1707">
        <v>61416</v>
      </c>
    </row>
    <row r="1708" spans="2:6" x14ac:dyDescent="0.2">
      <c r="B1708">
        <v>4303</v>
      </c>
      <c r="C1708">
        <v>65</v>
      </c>
      <c r="D1708" s="97">
        <v>58656</v>
      </c>
      <c r="F1708">
        <v>58656</v>
      </c>
    </row>
    <row r="1709" spans="2:6" x14ac:dyDescent="0.2">
      <c r="B1709">
        <v>2258</v>
      </c>
      <c r="C1709">
        <v>36</v>
      </c>
      <c r="D1709" s="97">
        <v>26646</v>
      </c>
      <c r="F1709">
        <v>26646</v>
      </c>
    </row>
    <row r="1710" spans="2:6" x14ac:dyDescent="0.2">
      <c r="B1710">
        <v>7301</v>
      </c>
      <c r="C1710">
        <v>40</v>
      </c>
      <c r="D1710" s="97">
        <v>71613</v>
      </c>
      <c r="F1710">
        <v>71613</v>
      </c>
    </row>
    <row r="1711" spans="2:6" x14ac:dyDescent="0.2">
      <c r="B1711">
        <v>11121</v>
      </c>
      <c r="C1711">
        <v>41</v>
      </c>
      <c r="D1711" s="97">
        <v>34941</v>
      </c>
      <c r="F1711">
        <v>34941</v>
      </c>
    </row>
    <row r="1712" spans="2:6" x14ac:dyDescent="0.2">
      <c r="B1712">
        <v>5287</v>
      </c>
      <c r="C1712">
        <v>49</v>
      </c>
      <c r="D1712" s="97">
        <v>62882</v>
      </c>
      <c r="F1712">
        <v>62882</v>
      </c>
    </row>
    <row r="1713" spans="2:6" x14ac:dyDescent="0.2">
      <c r="B1713">
        <v>6457</v>
      </c>
      <c r="C1713">
        <v>46</v>
      </c>
      <c r="D1713" s="97">
        <v>57288</v>
      </c>
      <c r="F1713">
        <v>57288</v>
      </c>
    </row>
    <row r="1714" spans="2:6" x14ac:dyDescent="0.2">
      <c r="B1714">
        <v>3559</v>
      </c>
      <c r="C1714">
        <v>34</v>
      </c>
      <c r="D1714" s="97">
        <v>75774</v>
      </c>
      <c r="F1714">
        <v>75774</v>
      </c>
    </row>
    <row r="1715" spans="2:6" x14ac:dyDescent="0.2">
      <c r="B1715">
        <v>5577</v>
      </c>
      <c r="C1715">
        <v>39</v>
      </c>
      <c r="D1715" s="97">
        <v>75774</v>
      </c>
      <c r="F1715">
        <v>75774</v>
      </c>
    </row>
    <row r="1716" spans="2:6" x14ac:dyDescent="0.2">
      <c r="B1716">
        <v>641</v>
      </c>
      <c r="C1716">
        <v>55</v>
      </c>
      <c r="D1716" s="97">
        <v>60905</v>
      </c>
      <c r="F1716">
        <v>60905</v>
      </c>
    </row>
    <row r="1717" spans="2:6" x14ac:dyDescent="0.2">
      <c r="B1717">
        <v>954</v>
      </c>
      <c r="C1717">
        <v>62</v>
      </c>
      <c r="D1717" s="97">
        <v>70123</v>
      </c>
      <c r="F1717">
        <v>70123</v>
      </c>
    </row>
    <row r="1718" spans="2:6" x14ac:dyDescent="0.2">
      <c r="B1718">
        <v>1834</v>
      </c>
      <c r="C1718">
        <v>44</v>
      </c>
      <c r="D1718" s="97">
        <v>64413</v>
      </c>
      <c r="F1718">
        <v>64413</v>
      </c>
    </row>
    <row r="1719" spans="2:6" x14ac:dyDescent="0.2">
      <c r="B1719">
        <v>8789</v>
      </c>
      <c r="C1719">
        <v>33</v>
      </c>
      <c r="D1719" s="97">
        <v>72025</v>
      </c>
      <c r="F1719">
        <v>72025</v>
      </c>
    </row>
    <row r="1720" spans="2:6" x14ac:dyDescent="0.2">
      <c r="B1720">
        <v>10584</v>
      </c>
      <c r="C1720">
        <v>46</v>
      </c>
      <c r="D1720" s="97">
        <v>30538</v>
      </c>
      <c r="F1720">
        <v>30538</v>
      </c>
    </row>
    <row r="1721" spans="2:6" x14ac:dyDescent="0.2">
      <c r="B1721">
        <v>2337</v>
      </c>
      <c r="C1721">
        <v>51</v>
      </c>
      <c r="D1721" s="97">
        <v>60033</v>
      </c>
      <c r="F1721">
        <v>60033</v>
      </c>
    </row>
    <row r="1722" spans="2:6" x14ac:dyDescent="0.2">
      <c r="B1722">
        <v>6071</v>
      </c>
      <c r="C1722">
        <v>33</v>
      </c>
      <c r="D1722" s="97">
        <v>66886</v>
      </c>
      <c r="F1722">
        <v>66886</v>
      </c>
    </row>
    <row r="1723" spans="2:6" x14ac:dyDescent="0.2">
      <c r="B1723">
        <v>295</v>
      </c>
      <c r="C1723">
        <v>33</v>
      </c>
      <c r="D1723" s="97">
        <v>63855</v>
      </c>
      <c r="F1723">
        <v>63855</v>
      </c>
    </row>
    <row r="1724" spans="2:6" x14ac:dyDescent="0.2">
      <c r="B1724">
        <v>10203</v>
      </c>
      <c r="C1724">
        <v>32</v>
      </c>
      <c r="D1724" s="97">
        <v>46344</v>
      </c>
      <c r="F1724">
        <v>46344</v>
      </c>
    </row>
    <row r="1725" spans="2:6" x14ac:dyDescent="0.2">
      <c r="B1725">
        <v>3968</v>
      </c>
      <c r="C1725">
        <v>52</v>
      </c>
      <c r="D1725" s="97">
        <v>70971</v>
      </c>
      <c r="F1725">
        <v>70971</v>
      </c>
    </row>
    <row r="1726" spans="2:6" x14ac:dyDescent="0.2">
      <c r="B1726">
        <v>4037</v>
      </c>
      <c r="C1726">
        <v>46</v>
      </c>
      <c r="D1726" s="97">
        <v>70545</v>
      </c>
      <c r="F1726">
        <v>70545</v>
      </c>
    </row>
    <row r="1727" spans="2:6" x14ac:dyDescent="0.2">
      <c r="B1727">
        <v>6932</v>
      </c>
      <c r="C1727">
        <v>81</v>
      </c>
      <c r="D1727" s="97">
        <v>77882</v>
      </c>
      <c r="F1727">
        <v>77882</v>
      </c>
    </row>
    <row r="1728" spans="2:6" x14ac:dyDescent="0.2">
      <c r="B1728">
        <v>10159</v>
      </c>
      <c r="C1728">
        <v>52</v>
      </c>
      <c r="D1728" s="97">
        <v>78468</v>
      </c>
      <c r="F1728">
        <v>78468</v>
      </c>
    </row>
    <row r="1729" spans="2:6" x14ac:dyDescent="0.2">
      <c r="B1729">
        <v>1177</v>
      </c>
      <c r="C1729">
        <v>56</v>
      </c>
      <c r="D1729" s="97">
        <v>77226</v>
      </c>
      <c r="F1729">
        <v>77226</v>
      </c>
    </row>
    <row r="1730" spans="2:6" x14ac:dyDescent="0.2">
      <c r="B1730">
        <v>9426</v>
      </c>
      <c r="C1730">
        <v>58</v>
      </c>
      <c r="D1730" s="97">
        <v>70666</v>
      </c>
      <c r="F1730">
        <v>70666</v>
      </c>
    </row>
    <row r="1731" spans="2:6" x14ac:dyDescent="0.2">
      <c r="B1731">
        <v>10637</v>
      </c>
      <c r="C1731">
        <v>58</v>
      </c>
      <c r="D1731" s="97">
        <v>13084</v>
      </c>
      <c r="F1731">
        <v>13084</v>
      </c>
    </row>
    <row r="1732" spans="2:6" x14ac:dyDescent="0.2">
      <c r="B1732">
        <v>10826</v>
      </c>
      <c r="C1732">
        <v>63</v>
      </c>
      <c r="D1732" s="97">
        <v>57906</v>
      </c>
      <c r="F1732">
        <v>57906</v>
      </c>
    </row>
    <row r="1733" spans="2:6" x14ac:dyDescent="0.2">
      <c r="B1733">
        <v>4086</v>
      </c>
      <c r="C1733">
        <v>63</v>
      </c>
      <c r="D1733" s="97">
        <v>71853</v>
      </c>
      <c r="F1733">
        <v>71853</v>
      </c>
    </row>
    <row r="1734" spans="2:6" x14ac:dyDescent="0.2">
      <c r="B1734">
        <v>10304</v>
      </c>
      <c r="C1734">
        <v>63</v>
      </c>
      <c r="D1734" s="97">
        <v>71853</v>
      </c>
      <c r="F1734">
        <v>71853</v>
      </c>
    </row>
    <row r="1735" spans="2:6" x14ac:dyDescent="0.2">
      <c r="B1735">
        <v>7998</v>
      </c>
      <c r="C1735">
        <v>64</v>
      </c>
      <c r="D1735" s="97">
        <v>30507</v>
      </c>
      <c r="F1735">
        <v>30507</v>
      </c>
    </row>
    <row r="1736" spans="2:6" x14ac:dyDescent="0.2">
      <c r="B1736">
        <v>10992</v>
      </c>
      <c r="C1736">
        <v>55</v>
      </c>
      <c r="D1736" s="97">
        <v>67419</v>
      </c>
      <c r="F1736">
        <v>67419</v>
      </c>
    </row>
    <row r="1737" spans="2:6" x14ac:dyDescent="0.2">
      <c r="B1737">
        <v>6383</v>
      </c>
      <c r="C1737">
        <v>51</v>
      </c>
      <c r="D1737" s="97">
        <v>82326</v>
      </c>
      <c r="F1737">
        <v>82326</v>
      </c>
    </row>
    <row r="1738" spans="2:6" x14ac:dyDescent="0.2">
      <c r="B1738">
        <v>10536</v>
      </c>
      <c r="C1738">
        <v>51</v>
      </c>
      <c r="D1738" s="97">
        <v>63516</v>
      </c>
      <c r="F1738">
        <v>63516</v>
      </c>
    </row>
    <row r="1739" spans="2:6" x14ac:dyDescent="0.2">
      <c r="B1739">
        <v>6036</v>
      </c>
      <c r="C1739">
        <v>63</v>
      </c>
      <c r="D1739" s="97">
        <v>22669</v>
      </c>
      <c r="F1739">
        <v>22669</v>
      </c>
    </row>
    <row r="1740" spans="2:6" x14ac:dyDescent="0.2">
      <c r="B1740">
        <v>11092</v>
      </c>
      <c r="C1740">
        <v>61</v>
      </c>
      <c r="D1740" s="97">
        <v>77568</v>
      </c>
      <c r="F1740">
        <v>77568</v>
      </c>
    </row>
    <row r="1741" spans="2:6" x14ac:dyDescent="0.2">
      <c r="B1741">
        <v>538</v>
      </c>
      <c r="C1741">
        <v>33</v>
      </c>
      <c r="D1741" s="97">
        <v>71322</v>
      </c>
      <c r="F1741">
        <v>71322</v>
      </c>
    </row>
    <row r="1742" spans="2:6" x14ac:dyDescent="0.2">
      <c r="B1742">
        <v>10022</v>
      </c>
      <c r="C1742">
        <v>49</v>
      </c>
      <c r="D1742" s="97">
        <v>34633</v>
      </c>
      <c r="F1742">
        <v>34633</v>
      </c>
    </row>
    <row r="1743" spans="2:6" x14ac:dyDescent="0.2">
      <c r="B1743">
        <v>10157</v>
      </c>
      <c r="C1743">
        <v>57</v>
      </c>
      <c r="D1743" s="97">
        <v>42162</v>
      </c>
      <c r="F1743">
        <v>42162</v>
      </c>
    </row>
    <row r="1744" spans="2:6" x14ac:dyDescent="0.2">
      <c r="B1744">
        <v>3503</v>
      </c>
      <c r="C1744">
        <v>72</v>
      </c>
      <c r="D1744" s="97">
        <v>162397</v>
      </c>
      <c r="F1744">
        <v>162397</v>
      </c>
    </row>
    <row r="1745" spans="2:6" x14ac:dyDescent="0.2">
      <c r="B1745">
        <v>146</v>
      </c>
      <c r="C1745">
        <v>62</v>
      </c>
      <c r="D1745" s="97">
        <v>44953</v>
      </c>
      <c r="F1745">
        <v>44953</v>
      </c>
    </row>
    <row r="1746" spans="2:6" x14ac:dyDescent="0.2">
      <c r="B1746">
        <v>5538</v>
      </c>
      <c r="C1746">
        <v>47</v>
      </c>
      <c r="D1746" s="97">
        <v>40548</v>
      </c>
      <c r="F1746">
        <v>40548</v>
      </c>
    </row>
    <row r="1747" spans="2:6" x14ac:dyDescent="0.2">
      <c r="B1747">
        <v>3910</v>
      </c>
      <c r="C1747">
        <v>47</v>
      </c>
      <c r="D1747" s="97">
        <v>92556</v>
      </c>
      <c r="F1747">
        <v>92556</v>
      </c>
    </row>
    <row r="1748" spans="2:6" x14ac:dyDescent="0.2">
      <c r="B1748">
        <v>4227</v>
      </c>
      <c r="C1748">
        <v>54</v>
      </c>
      <c r="D1748" s="97">
        <v>19414</v>
      </c>
      <c r="F1748">
        <v>19414</v>
      </c>
    </row>
    <row r="1749" spans="2:6" x14ac:dyDescent="0.2">
      <c r="B1749">
        <v>6634</v>
      </c>
      <c r="C1749">
        <v>43</v>
      </c>
      <c r="D1749" s="97">
        <v>41039</v>
      </c>
      <c r="F1749">
        <v>41039</v>
      </c>
    </row>
    <row r="1750" spans="2:6" x14ac:dyDescent="0.2">
      <c r="B1750">
        <v>8916</v>
      </c>
      <c r="C1750">
        <v>47</v>
      </c>
      <c r="D1750" s="97">
        <v>88347</v>
      </c>
      <c r="F1750">
        <v>88347</v>
      </c>
    </row>
    <row r="1751" spans="2:6" x14ac:dyDescent="0.2">
      <c r="B1751">
        <v>6460</v>
      </c>
      <c r="C1751">
        <v>40</v>
      </c>
      <c r="D1751" s="97">
        <v>55914</v>
      </c>
      <c r="F1751">
        <v>55914</v>
      </c>
    </row>
    <row r="1752" spans="2:6" x14ac:dyDescent="0.2">
      <c r="B1752">
        <v>5883</v>
      </c>
      <c r="C1752">
        <v>50</v>
      </c>
      <c r="D1752" s="97">
        <v>37292</v>
      </c>
      <c r="F1752">
        <v>37292</v>
      </c>
    </row>
    <row r="1753" spans="2:6" x14ac:dyDescent="0.2">
      <c r="B1753">
        <v>10091</v>
      </c>
      <c r="C1753">
        <v>66</v>
      </c>
      <c r="D1753" s="97">
        <v>41275</v>
      </c>
      <c r="F1753">
        <v>41275</v>
      </c>
    </row>
    <row r="1754" spans="2:6" x14ac:dyDescent="0.2">
      <c r="B1754">
        <v>697</v>
      </c>
      <c r="C1754">
        <v>53</v>
      </c>
      <c r="D1754" s="97">
        <v>48070</v>
      </c>
      <c r="F1754">
        <v>48070</v>
      </c>
    </row>
    <row r="1755" spans="2:6" x14ac:dyDescent="0.2">
      <c r="B1755">
        <v>2607</v>
      </c>
      <c r="C1755">
        <v>69</v>
      </c>
      <c r="D1755" s="97">
        <v>61346</v>
      </c>
      <c r="F1755">
        <v>61346</v>
      </c>
    </row>
    <row r="1756" spans="2:6" x14ac:dyDescent="0.2">
      <c r="B1756">
        <v>8427</v>
      </c>
      <c r="C1756">
        <v>66</v>
      </c>
      <c r="D1756" s="97">
        <v>65196</v>
      </c>
      <c r="F1756">
        <v>65196</v>
      </c>
    </row>
    <row r="1757" spans="2:6" x14ac:dyDescent="0.2">
      <c r="B1757">
        <v>217</v>
      </c>
      <c r="C1757">
        <v>66</v>
      </c>
      <c r="D1757" s="97">
        <v>42021</v>
      </c>
      <c r="F1757">
        <v>42021</v>
      </c>
    </row>
    <row r="1758" spans="2:6" x14ac:dyDescent="0.2">
      <c r="B1758">
        <v>6202</v>
      </c>
      <c r="C1758">
        <v>62</v>
      </c>
      <c r="D1758" s="97">
        <v>35322</v>
      </c>
      <c r="F1758">
        <v>35322</v>
      </c>
    </row>
    <row r="1759" spans="2:6" x14ac:dyDescent="0.2">
      <c r="B1759">
        <v>3856</v>
      </c>
      <c r="C1759">
        <v>62</v>
      </c>
      <c r="D1759" s="97">
        <v>53374</v>
      </c>
      <c r="F1759">
        <v>53374</v>
      </c>
    </row>
    <row r="1760" spans="2:6" x14ac:dyDescent="0.2">
      <c r="B1760">
        <v>10648</v>
      </c>
      <c r="C1760">
        <v>40</v>
      </c>
      <c r="D1760" s="97">
        <v>82427</v>
      </c>
      <c r="F1760">
        <v>82427</v>
      </c>
    </row>
    <row r="1761" spans="2:6" x14ac:dyDescent="0.2">
      <c r="B1761">
        <v>5120</v>
      </c>
      <c r="C1761">
        <v>40</v>
      </c>
      <c r="D1761" s="97">
        <v>44602</v>
      </c>
      <c r="F1761">
        <v>44602</v>
      </c>
    </row>
    <row r="1762" spans="2:6" x14ac:dyDescent="0.2">
      <c r="B1762">
        <v>6749</v>
      </c>
      <c r="C1762">
        <v>56</v>
      </c>
      <c r="D1762" s="97">
        <v>28359</v>
      </c>
      <c r="F1762">
        <v>28359</v>
      </c>
    </row>
    <row r="1763" spans="2:6" x14ac:dyDescent="0.2">
      <c r="B1763">
        <v>1584</v>
      </c>
      <c r="C1763">
        <v>45</v>
      </c>
      <c r="D1763" s="97">
        <v>56534</v>
      </c>
      <c r="F1763">
        <v>56534</v>
      </c>
    </row>
    <row r="1764" spans="2:6" x14ac:dyDescent="0.2">
      <c r="B1764">
        <v>9559</v>
      </c>
      <c r="C1764">
        <v>61</v>
      </c>
      <c r="D1764" s="97">
        <v>44964</v>
      </c>
      <c r="F1764">
        <v>44964</v>
      </c>
    </row>
    <row r="1765" spans="2:6" x14ac:dyDescent="0.2">
      <c r="B1765">
        <v>771</v>
      </c>
      <c r="C1765">
        <v>55</v>
      </c>
      <c r="D1765" s="97">
        <v>66000</v>
      </c>
      <c r="F1765">
        <v>66000</v>
      </c>
    </row>
    <row r="1766" spans="2:6" x14ac:dyDescent="0.2">
      <c r="B1766">
        <v>5237</v>
      </c>
      <c r="C1766">
        <v>72</v>
      </c>
      <c r="D1766" s="97">
        <v>46910</v>
      </c>
      <c r="F1766">
        <v>46910</v>
      </c>
    </row>
    <row r="1767" spans="2:6" x14ac:dyDescent="0.2">
      <c r="B1767">
        <v>2461</v>
      </c>
      <c r="C1767">
        <v>67</v>
      </c>
      <c r="D1767" s="97">
        <v>77382</v>
      </c>
      <c r="F1767">
        <v>77382</v>
      </c>
    </row>
    <row r="1768" spans="2:6" x14ac:dyDescent="0.2">
      <c r="B1768">
        <v>5474</v>
      </c>
      <c r="C1768">
        <v>52</v>
      </c>
      <c r="D1768" s="97">
        <v>83532</v>
      </c>
      <c r="F1768">
        <v>83532</v>
      </c>
    </row>
    <row r="1769" spans="2:6" x14ac:dyDescent="0.2">
      <c r="B1769">
        <v>2895</v>
      </c>
      <c r="C1769">
        <v>59</v>
      </c>
      <c r="D1769" s="97">
        <v>73059</v>
      </c>
      <c r="F1769">
        <v>73059</v>
      </c>
    </row>
    <row r="1770" spans="2:6" x14ac:dyDescent="0.2">
      <c r="B1770">
        <v>7972</v>
      </c>
      <c r="C1770">
        <v>67</v>
      </c>
      <c r="D1770" s="97">
        <v>73059</v>
      </c>
      <c r="F1770">
        <v>73059</v>
      </c>
    </row>
    <row r="1771" spans="2:6" x14ac:dyDescent="0.2">
      <c r="B1771">
        <v>10067</v>
      </c>
      <c r="C1771">
        <v>46</v>
      </c>
      <c r="D1771" s="97">
        <v>105471</v>
      </c>
      <c r="F1771">
        <v>105471</v>
      </c>
    </row>
    <row r="1772" spans="2:6" x14ac:dyDescent="0.2">
      <c r="B1772">
        <v>500</v>
      </c>
      <c r="C1772">
        <v>45</v>
      </c>
      <c r="D1772" s="97">
        <v>52203</v>
      </c>
      <c r="F1772">
        <v>52203</v>
      </c>
    </row>
    <row r="1773" spans="2:6" x14ac:dyDescent="0.2">
      <c r="B1773">
        <v>922</v>
      </c>
      <c r="C1773">
        <v>43</v>
      </c>
      <c r="D1773" s="97">
        <v>65735</v>
      </c>
      <c r="F1773">
        <v>65735</v>
      </c>
    </row>
    <row r="1774" spans="2:6" x14ac:dyDescent="0.2">
      <c r="B1774">
        <v>2861</v>
      </c>
      <c r="C1774">
        <v>39</v>
      </c>
      <c r="D1774" s="97">
        <v>21918</v>
      </c>
      <c r="F1774">
        <v>21918</v>
      </c>
    </row>
    <row r="1775" spans="2:6" x14ac:dyDescent="0.2">
      <c r="B1775">
        <v>375</v>
      </c>
      <c r="C1775">
        <v>68</v>
      </c>
      <c r="D1775" s="97">
        <v>59868</v>
      </c>
      <c r="F1775">
        <v>59868</v>
      </c>
    </row>
    <row r="1776" spans="2:6" x14ac:dyDescent="0.2">
      <c r="B1776">
        <v>10936</v>
      </c>
      <c r="C1776">
        <v>57</v>
      </c>
      <c r="D1776" s="97">
        <v>46692</v>
      </c>
      <c r="F1776">
        <v>46692</v>
      </c>
    </row>
    <row r="1777" spans="2:6" x14ac:dyDescent="0.2">
      <c r="B1777">
        <v>10314</v>
      </c>
      <c r="C1777">
        <v>74</v>
      </c>
      <c r="D1777" s="97">
        <v>157733</v>
      </c>
      <c r="F1777">
        <v>157733</v>
      </c>
    </row>
    <row r="1778" spans="2:6" x14ac:dyDescent="0.2">
      <c r="B1778">
        <v>4240</v>
      </c>
      <c r="C1778">
        <v>44</v>
      </c>
      <c r="D1778" s="97">
        <v>40706</v>
      </c>
      <c r="F1778">
        <v>40706</v>
      </c>
    </row>
    <row r="1779" spans="2:6" x14ac:dyDescent="0.2">
      <c r="B1779">
        <v>2674</v>
      </c>
      <c r="C1779">
        <v>64</v>
      </c>
      <c r="D1779" s="97">
        <v>76532</v>
      </c>
      <c r="F1779">
        <v>76532</v>
      </c>
    </row>
    <row r="1780" spans="2:6" x14ac:dyDescent="0.2">
      <c r="B1780">
        <v>2563</v>
      </c>
      <c r="C1780">
        <v>61</v>
      </c>
      <c r="D1780" s="97">
        <v>27590</v>
      </c>
      <c r="F1780">
        <v>27590</v>
      </c>
    </row>
    <row r="1781" spans="2:6" x14ac:dyDescent="0.2">
      <c r="B1781">
        <v>8312</v>
      </c>
      <c r="C1781">
        <v>61</v>
      </c>
      <c r="D1781" s="97">
        <v>32727</v>
      </c>
      <c r="F1781">
        <v>32727</v>
      </c>
    </row>
    <row r="1782" spans="2:6" x14ac:dyDescent="0.2">
      <c r="B1782">
        <v>6999</v>
      </c>
      <c r="C1782">
        <v>42</v>
      </c>
      <c r="D1782" s="97">
        <v>29103</v>
      </c>
      <c r="F1782">
        <v>29103</v>
      </c>
    </row>
    <row r="1783" spans="2:6" x14ac:dyDescent="0.2">
      <c r="B1783">
        <v>7574</v>
      </c>
      <c r="C1783">
        <v>43</v>
      </c>
      <c r="D1783" s="97">
        <v>52190</v>
      </c>
      <c r="F1783">
        <v>52190</v>
      </c>
    </row>
    <row r="1784" spans="2:6" x14ac:dyDescent="0.2">
      <c r="B1784">
        <v>5223</v>
      </c>
      <c r="C1784">
        <v>56</v>
      </c>
      <c r="D1784" s="97">
        <v>48186</v>
      </c>
      <c r="F1784">
        <v>48186</v>
      </c>
    </row>
    <row r="1785" spans="2:6" x14ac:dyDescent="0.2">
      <c r="B1785">
        <v>2952</v>
      </c>
      <c r="C1785">
        <v>45</v>
      </c>
      <c r="D1785" s="97">
        <v>47472</v>
      </c>
      <c r="F1785">
        <v>47472</v>
      </c>
    </row>
    <row r="1786" spans="2:6" x14ac:dyDescent="0.2">
      <c r="B1786">
        <v>7683</v>
      </c>
      <c r="C1786">
        <v>54</v>
      </c>
      <c r="D1786" s="97">
        <v>77845</v>
      </c>
      <c r="F1786">
        <v>77845</v>
      </c>
    </row>
    <row r="1787" spans="2:6" x14ac:dyDescent="0.2">
      <c r="B1787">
        <v>9481</v>
      </c>
      <c r="C1787">
        <v>46</v>
      </c>
      <c r="D1787" s="97">
        <v>75114</v>
      </c>
      <c r="F1787">
        <v>75114</v>
      </c>
    </row>
    <row r="1788" spans="2:6" x14ac:dyDescent="0.2">
      <c r="B1788">
        <v>9907</v>
      </c>
      <c r="C1788">
        <v>53</v>
      </c>
      <c r="D1788" s="97">
        <v>22775</v>
      </c>
      <c r="F1788">
        <v>22775</v>
      </c>
    </row>
    <row r="1789" spans="2:6" x14ac:dyDescent="0.2">
      <c r="B1789">
        <v>5454</v>
      </c>
      <c r="C1789">
        <v>43</v>
      </c>
      <c r="D1789" s="97">
        <v>22775</v>
      </c>
      <c r="F1789">
        <v>22775</v>
      </c>
    </row>
    <row r="1790" spans="2:6" x14ac:dyDescent="0.2">
      <c r="B1790">
        <v>3798</v>
      </c>
      <c r="C1790">
        <v>54</v>
      </c>
      <c r="D1790" s="97">
        <v>31590</v>
      </c>
      <c r="F1790">
        <v>31590</v>
      </c>
    </row>
    <row r="1791" spans="2:6" x14ac:dyDescent="0.2">
      <c r="B1791">
        <v>4259</v>
      </c>
      <c r="C1791">
        <v>36</v>
      </c>
      <c r="D1791" s="97">
        <v>34984</v>
      </c>
      <c r="F1791">
        <v>34984</v>
      </c>
    </row>
    <row r="1792" spans="2:6" x14ac:dyDescent="0.2">
      <c r="B1792">
        <v>2549</v>
      </c>
      <c r="C1792">
        <v>39</v>
      </c>
      <c r="D1792" s="97">
        <v>69401</v>
      </c>
      <c r="F1792">
        <v>69401</v>
      </c>
    </row>
    <row r="1793" spans="2:6" x14ac:dyDescent="0.2">
      <c r="B1793">
        <v>6437</v>
      </c>
      <c r="C1793">
        <v>37</v>
      </c>
      <c r="D1793" s="97">
        <v>85738</v>
      </c>
      <c r="F1793">
        <v>85738</v>
      </c>
    </row>
    <row r="1794" spans="2:6" x14ac:dyDescent="0.2">
      <c r="B1794">
        <v>2488</v>
      </c>
      <c r="C1794">
        <v>66</v>
      </c>
      <c r="D1794" s="97">
        <v>60934</v>
      </c>
      <c r="F1794">
        <v>60934</v>
      </c>
    </row>
    <row r="1795" spans="2:6" x14ac:dyDescent="0.2">
      <c r="B1795">
        <v>3945</v>
      </c>
      <c r="C1795">
        <v>75</v>
      </c>
      <c r="D1795" s="97">
        <v>36283</v>
      </c>
      <c r="F1795">
        <v>36283</v>
      </c>
    </row>
    <row r="1796" spans="2:6" x14ac:dyDescent="0.2">
      <c r="B1796">
        <v>702</v>
      </c>
      <c r="C1796">
        <v>47</v>
      </c>
      <c r="D1796" s="97">
        <v>79632</v>
      </c>
      <c r="F1796">
        <v>79632</v>
      </c>
    </row>
    <row r="1797" spans="2:6" x14ac:dyDescent="0.2">
      <c r="B1797">
        <v>9010</v>
      </c>
      <c r="C1797">
        <v>50</v>
      </c>
      <c r="D1797" s="97">
        <v>28587</v>
      </c>
      <c r="F1797">
        <v>28587</v>
      </c>
    </row>
    <row r="1798" spans="2:6" x14ac:dyDescent="0.2">
      <c r="B1798">
        <v>9710</v>
      </c>
      <c r="C1798">
        <v>53</v>
      </c>
      <c r="D1798" s="97">
        <v>88325</v>
      </c>
      <c r="F1798">
        <v>88325</v>
      </c>
    </row>
    <row r="1799" spans="2:6" x14ac:dyDescent="0.2">
      <c r="B1799">
        <v>1509</v>
      </c>
      <c r="C1799">
        <v>64</v>
      </c>
      <c r="D1799" s="97">
        <v>56575</v>
      </c>
      <c r="F1799">
        <v>56575</v>
      </c>
    </row>
    <row r="1800" spans="2:6" x14ac:dyDescent="0.2">
      <c r="B1800">
        <v>9120</v>
      </c>
      <c r="C1800">
        <v>60</v>
      </c>
      <c r="D1800" s="97">
        <v>54006</v>
      </c>
      <c r="F1800">
        <v>54006</v>
      </c>
    </row>
    <row r="1801" spans="2:6" x14ac:dyDescent="0.2">
      <c r="B1801">
        <v>5252</v>
      </c>
      <c r="C1801">
        <v>53</v>
      </c>
      <c r="D1801" s="97">
        <v>16531</v>
      </c>
      <c r="F1801">
        <v>16531</v>
      </c>
    </row>
    <row r="1802" spans="2:6" x14ac:dyDescent="0.2">
      <c r="B1802">
        <v>5959</v>
      </c>
      <c r="C1802">
        <v>54</v>
      </c>
      <c r="D1802" s="97">
        <v>30843</v>
      </c>
      <c r="F1802">
        <v>30843</v>
      </c>
    </row>
    <row r="1803" spans="2:6" x14ac:dyDescent="0.2">
      <c r="B1803">
        <v>7441</v>
      </c>
      <c r="C1803">
        <v>49</v>
      </c>
      <c r="D1803" s="97">
        <v>81205</v>
      </c>
      <c r="F1803">
        <v>81205</v>
      </c>
    </row>
    <row r="1804" spans="2:6" x14ac:dyDescent="0.2">
      <c r="B1804">
        <v>4271</v>
      </c>
      <c r="C1804">
        <v>33</v>
      </c>
      <c r="D1804" s="97">
        <v>42386</v>
      </c>
      <c r="F1804">
        <v>42386</v>
      </c>
    </row>
    <row r="1805" spans="2:6" x14ac:dyDescent="0.2">
      <c r="B1805">
        <v>4095</v>
      </c>
      <c r="C1805">
        <v>51</v>
      </c>
      <c r="D1805" s="97">
        <v>42386</v>
      </c>
      <c r="F1805">
        <v>42386</v>
      </c>
    </row>
    <row r="1806" spans="2:6" x14ac:dyDescent="0.2">
      <c r="B1806">
        <v>8852</v>
      </c>
      <c r="C1806">
        <v>46</v>
      </c>
      <c r="D1806" s="97">
        <v>13724</v>
      </c>
      <c r="F1806">
        <v>13724</v>
      </c>
    </row>
    <row r="1807" spans="2:6" x14ac:dyDescent="0.2">
      <c r="B1807">
        <v>7698</v>
      </c>
      <c r="C1807">
        <v>46</v>
      </c>
      <c r="D1807" s="97">
        <v>37334</v>
      </c>
      <c r="F1807">
        <v>37334</v>
      </c>
    </row>
    <row r="1808" spans="2:6" x14ac:dyDescent="0.2">
      <c r="B1808">
        <v>4174</v>
      </c>
      <c r="C1808">
        <v>66</v>
      </c>
      <c r="D1808" s="97">
        <v>58821</v>
      </c>
      <c r="F1808">
        <v>58821</v>
      </c>
    </row>
    <row r="1809" spans="2:6" x14ac:dyDescent="0.2">
      <c r="B1809">
        <v>3182</v>
      </c>
      <c r="C1809">
        <v>49</v>
      </c>
      <c r="D1809" s="97">
        <v>58398</v>
      </c>
      <c r="F1809">
        <v>58398</v>
      </c>
    </row>
    <row r="1810" spans="2:6" x14ac:dyDescent="0.2">
      <c r="B1810">
        <v>193</v>
      </c>
      <c r="C1810">
        <v>26</v>
      </c>
      <c r="D1810" s="97">
        <v>51315</v>
      </c>
      <c r="F1810">
        <v>51315</v>
      </c>
    </row>
    <row r="1811" spans="2:6" x14ac:dyDescent="0.2">
      <c r="B1811">
        <v>5229</v>
      </c>
      <c r="C1811">
        <v>53</v>
      </c>
      <c r="D1811" s="97">
        <v>25851</v>
      </c>
      <c r="F1811">
        <v>25851</v>
      </c>
    </row>
    <row r="1812" spans="2:6" x14ac:dyDescent="0.2">
      <c r="B1812">
        <v>5555</v>
      </c>
      <c r="C1812">
        <v>47</v>
      </c>
      <c r="D1812" s="97">
        <v>62847</v>
      </c>
      <c r="F1812">
        <v>62847</v>
      </c>
    </row>
    <row r="1813" spans="2:6" x14ac:dyDescent="0.2">
      <c r="B1813">
        <v>7732</v>
      </c>
      <c r="C1813">
        <v>44</v>
      </c>
      <c r="D1813" s="97">
        <v>65488</v>
      </c>
      <c r="F1813">
        <v>65488</v>
      </c>
    </row>
    <row r="1814" spans="2:6" x14ac:dyDescent="0.2">
      <c r="B1814">
        <v>310</v>
      </c>
      <c r="C1814">
        <v>52</v>
      </c>
      <c r="D1814" s="97">
        <v>23661</v>
      </c>
      <c r="F1814">
        <v>23661</v>
      </c>
    </row>
    <row r="1815" spans="2:6" x14ac:dyDescent="0.2">
      <c r="B1815">
        <v>6261</v>
      </c>
      <c r="C1815">
        <v>43</v>
      </c>
      <c r="D1815" s="97">
        <v>25315</v>
      </c>
      <c r="F1815">
        <v>25315</v>
      </c>
    </row>
    <row r="1816" spans="2:6" x14ac:dyDescent="0.2">
      <c r="B1816">
        <v>6274</v>
      </c>
      <c r="C1816">
        <v>74</v>
      </c>
      <c r="D1816" s="97">
        <v>77298</v>
      </c>
      <c r="F1816">
        <v>77298</v>
      </c>
    </row>
    <row r="1817" spans="2:6" x14ac:dyDescent="0.2">
      <c r="B1817">
        <v>1655</v>
      </c>
      <c r="C1817">
        <v>43</v>
      </c>
      <c r="D1817" s="97">
        <v>77298</v>
      </c>
      <c r="F1817">
        <v>77298</v>
      </c>
    </row>
    <row r="1818" spans="2:6" x14ac:dyDescent="0.2">
      <c r="B1818">
        <v>2740</v>
      </c>
      <c r="C1818">
        <v>64</v>
      </c>
      <c r="D1818" s="97">
        <v>43018</v>
      </c>
      <c r="F1818">
        <v>43018</v>
      </c>
    </row>
    <row r="1819" spans="2:6" x14ac:dyDescent="0.2">
      <c r="B1819">
        <v>4328</v>
      </c>
      <c r="C1819">
        <v>36</v>
      </c>
      <c r="D1819" s="97">
        <v>51195</v>
      </c>
      <c r="F1819">
        <v>51195</v>
      </c>
    </row>
    <row r="1820" spans="2:6" x14ac:dyDescent="0.2">
      <c r="B1820">
        <v>17</v>
      </c>
      <c r="C1820">
        <v>51</v>
      </c>
      <c r="D1820" s="97">
        <v>42011</v>
      </c>
      <c r="F1820">
        <v>42011</v>
      </c>
    </row>
    <row r="1821" spans="2:6" x14ac:dyDescent="0.2">
      <c r="B1821">
        <v>9153</v>
      </c>
      <c r="C1821">
        <v>58</v>
      </c>
      <c r="D1821" s="97">
        <v>46053</v>
      </c>
      <c r="F1821">
        <v>46053</v>
      </c>
    </row>
    <row r="1822" spans="2:6" x14ac:dyDescent="0.2">
      <c r="B1822">
        <v>520</v>
      </c>
      <c r="C1822">
        <v>48</v>
      </c>
      <c r="D1822" s="97">
        <v>56559</v>
      </c>
      <c r="F1822">
        <v>56559</v>
      </c>
    </row>
    <row r="1823" spans="2:6" x14ac:dyDescent="0.2">
      <c r="B1823">
        <v>8372</v>
      </c>
      <c r="C1823">
        <v>48</v>
      </c>
      <c r="D1823" s="97">
        <v>44010</v>
      </c>
      <c r="F1823">
        <v>44010</v>
      </c>
    </row>
    <row r="1824" spans="2:6" x14ac:dyDescent="0.2">
      <c r="B1824">
        <v>73</v>
      </c>
      <c r="C1824">
        <v>69</v>
      </c>
      <c r="D1824" s="97">
        <v>37395</v>
      </c>
      <c r="F1824">
        <v>37395</v>
      </c>
    </row>
    <row r="1825" spans="2:6" x14ac:dyDescent="0.2">
      <c r="B1825">
        <v>2002</v>
      </c>
      <c r="C1825">
        <v>64</v>
      </c>
      <c r="D1825" s="97">
        <v>59481</v>
      </c>
      <c r="F1825">
        <v>59481</v>
      </c>
    </row>
    <row r="1826" spans="2:6" x14ac:dyDescent="0.2">
      <c r="B1826">
        <v>6059</v>
      </c>
      <c r="C1826">
        <v>69</v>
      </c>
      <c r="D1826" s="97">
        <v>80144</v>
      </c>
      <c r="F1826">
        <v>80144</v>
      </c>
    </row>
    <row r="1827" spans="2:6" x14ac:dyDescent="0.2">
      <c r="B1827">
        <v>11166</v>
      </c>
      <c r="C1827">
        <v>61</v>
      </c>
      <c r="D1827" s="97">
        <v>22634</v>
      </c>
      <c r="F1827">
        <v>22634</v>
      </c>
    </row>
    <row r="1828" spans="2:6" x14ac:dyDescent="0.2">
      <c r="B1828">
        <v>6257</v>
      </c>
      <c r="C1828">
        <v>46</v>
      </c>
      <c r="D1828" s="97">
        <v>22634</v>
      </c>
      <c r="F1828">
        <v>22634</v>
      </c>
    </row>
    <row r="1829" spans="2:6" x14ac:dyDescent="0.2">
      <c r="B1829">
        <v>9224</v>
      </c>
      <c r="C1829">
        <v>50</v>
      </c>
      <c r="D1829" s="97">
        <v>52157</v>
      </c>
      <c r="F1829">
        <v>52157</v>
      </c>
    </row>
    <row r="1830" spans="2:6" x14ac:dyDescent="0.2">
      <c r="B1830">
        <v>8732</v>
      </c>
      <c r="C1830">
        <v>53</v>
      </c>
      <c r="D1830" s="97">
        <v>65487</v>
      </c>
      <c r="F1830">
        <v>65487</v>
      </c>
    </row>
    <row r="1831" spans="2:6" x14ac:dyDescent="0.2">
      <c r="B1831">
        <v>955</v>
      </c>
      <c r="C1831">
        <v>60</v>
      </c>
      <c r="D1831" s="97">
        <v>57867</v>
      </c>
      <c r="F1831">
        <v>57867</v>
      </c>
    </row>
    <row r="1832" spans="2:6" x14ac:dyDescent="0.2">
      <c r="B1832">
        <v>4910</v>
      </c>
      <c r="C1832">
        <v>55</v>
      </c>
      <c r="D1832" s="97">
        <v>74881</v>
      </c>
      <c r="F1832">
        <v>74881</v>
      </c>
    </row>
    <row r="1833" spans="2:6" x14ac:dyDescent="0.2">
      <c r="B1833">
        <v>564</v>
      </c>
      <c r="C1833">
        <v>41</v>
      </c>
      <c r="D1833" s="97">
        <v>74881</v>
      </c>
      <c r="F1833">
        <v>74881</v>
      </c>
    </row>
    <row r="1834" spans="2:6" x14ac:dyDescent="0.2">
      <c r="B1834">
        <v>8931</v>
      </c>
      <c r="C1834">
        <v>36</v>
      </c>
      <c r="D1834" s="97">
        <v>69508</v>
      </c>
      <c r="F1834">
        <v>69508</v>
      </c>
    </row>
    <row r="1835" spans="2:6" x14ac:dyDescent="0.2">
      <c r="B1835">
        <v>1998</v>
      </c>
      <c r="C1835">
        <v>46</v>
      </c>
      <c r="D1835" s="97">
        <v>63342</v>
      </c>
      <c r="F1835">
        <v>63342</v>
      </c>
    </row>
    <row r="1836" spans="2:6" x14ac:dyDescent="0.2">
      <c r="B1836">
        <v>1250</v>
      </c>
      <c r="C1836">
        <v>46</v>
      </c>
      <c r="D1836" s="97">
        <v>63342</v>
      </c>
      <c r="F1836">
        <v>63342</v>
      </c>
    </row>
    <row r="1837" spans="2:6" x14ac:dyDescent="0.2">
      <c r="B1837">
        <v>8397</v>
      </c>
      <c r="C1837">
        <v>71</v>
      </c>
      <c r="D1837" s="97">
        <v>22390</v>
      </c>
      <c r="F1837">
        <v>22390</v>
      </c>
    </row>
    <row r="1838" spans="2:6" x14ac:dyDescent="0.2">
      <c r="B1838">
        <v>9672</v>
      </c>
      <c r="C1838">
        <v>52</v>
      </c>
      <c r="D1838" s="97">
        <v>70440</v>
      </c>
      <c r="F1838">
        <v>70440</v>
      </c>
    </row>
    <row r="1839" spans="2:6" x14ac:dyDescent="0.2">
      <c r="B1839">
        <v>2125</v>
      </c>
      <c r="C1839">
        <v>63</v>
      </c>
      <c r="D1839" s="97">
        <v>38547</v>
      </c>
      <c r="F1839">
        <v>38547</v>
      </c>
    </row>
    <row r="1840" spans="2:6" x14ac:dyDescent="0.2">
      <c r="B1840">
        <v>5975</v>
      </c>
      <c r="C1840">
        <v>55</v>
      </c>
      <c r="D1840" s="97">
        <v>57811</v>
      </c>
      <c r="F1840">
        <v>57811</v>
      </c>
    </row>
    <row r="1841" spans="2:6" x14ac:dyDescent="0.2">
      <c r="B1841">
        <v>983</v>
      </c>
      <c r="C1841">
        <v>38</v>
      </c>
      <c r="D1841" s="97">
        <v>50943</v>
      </c>
      <c r="F1841">
        <v>50943</v>
      </c>
    </row>
    <row r="1842" spans="2:6" x14ac:dyDescent="0.2">
      <c r="B1842">
        <v>9938</v>
      </c>
      <c r="C1842">
        <v>68</v>
      </c>
      <c r="D1842" s="97">
        <v>50943</v>
      </c>
      <c r="F1842">
        <v>50943</v>
      </c>
    </row>
    <row r="1843" spans="2:6" x14ac:dyDescent="0.2">
      <c r="B1843">
        <v>4385</v>
      </c>
      <c r="C1843">
        <v>41</v>
      </c>
      <c r="D1843" s="97">
        <v>54414</v>
      </c>
      <c r="F1843">
        <v>54414</v>
      </c>
    </row>
    <row r="1844" spans="2:6" x14ac:dyDescent="0.2">
      <c r="B1844">
        <v>803</v>
      </c>
      <c r="C1844">
        <v>54</v>
      </c>
      <c r="D1844" s="97">
        <v>26290</v>
      </c>
      <c r="F1844">
        <v>26290</v>
      </c>
    </row>
    <row r="1845" spans="2:6" x14ac:dyDescent="0.2">
      <c r="B1845">
        <v>10675</v>
      </c>
      <c r="C1845">
        <v>66</v>
      </c>
      <c r="D1845" s="97">
        <v>28389</v>
      </c>
      <c r="F1845">
        <v>28389</v>
      </c>
    </row>
    <row r="1846" spans="2:6" x14ac:dyDescent="0.2">
      <c r="B1846">
        <v>7004</v>
      </c>
      <c r="C1846">
        <v>38</v>
      </c>
      <c r="D1846" s="97">
        <v>37758</v>
      </c>
      <c r="F1846">
        <v>37758</v>
      </c>
    </row>
    <row r="1847" spans="2:6" x14ac:dyDescent="0.2">
      <c r="B1847">
        <v>4432</v>
      </c>
      <c r="C1847">
        <v>46</v>
      </c>
      <c r="D1847" s="97">
        <v>37758</v>
      </c>
      <c r="F1847">
        <v>37758</v>
      </c>
    </row>
    <row r="1848" spans="2:6" x14ac:dyDescent="0.2">
      <c r="B1848">
        <v>4475</v>
      </c>
      <c r="C1848">
        <v>73</v>
      </c>
      <c r="D1848" s="97">
        <v>33629</v>
      </c>
      <c r="F1848">
        <v>33629</v>
      </c>
    </row>
    <row r="1849" spans="2:6" x14ac:dyDescent="0.2">
      <c r="B1849">
        <v>10868</v>
      </c>
      <c r="C1849">
        <v>71</v>
      </c>
      <c r="D1849" s="97">
        <v>69805</v>
      </c>
      <c r="F1849">
        <v>69805</v>
      </c>
    </row>
    <row r="1850" spans="2:6" x14ac:dyDescent="0.2">
      <c r="B1850">
        <v>6742</v>
      </c>
      <c r="C1850">
        <v>43</v>
      </c>
      <c r="D1850" s="97">
        <v>57247</v>
      </c>
      <c r="F1850">
        <v>57247</v>
      </c>
    </row>
    <row r="1851" spans="2:6" x14ac:dyDescent="0.2">
      <c r="B1851">
        <v>5692</v>
      </c>
      <c r="C1851">
        <v>33</v>
      </c>
      <c r="D1851" s="97">
        <v>43462</v>
      </c>
      <c r="F1851">
        <v>43462</v>
      </c>
    </row>
    <row r="1852" spans="2:6" x14ac:dyDescent="0.2">
      <c r="B1852">
        <v>339</v>
      </c>
      <c r="C1852">
        <v>50</v>
      </c>
      <c r="D1852" s="97">
        <v>75484</v>
      </c>
      <c r="F1852">
        <v>75484</v>
      </c>
    </row>
    <row r="1853" spans="2:6" x14ac:dyDescent="0.2">
      <c r="B1853">
        <v>10398</v>
      </c>
      <c r="C1853">
        <v>41</v>
      </c>
      <c r="D1853" s="97">
        <v>33564</v>
      </c>
      <c r="F1853">
        <v>33564</v>
      </c>
    </row>
    <row r="1854" spans="2:6" x14ac:dyDescent="0.2">
      <c r="B1854">
        <v>8017</v>
      </c>
      <c r="C1854">
        <v>41</v>
      </c>
      <c r="D1854" s="97">
        <v>22682</v>
      </c>
      <c r="F1854">
        <v>22682</v>
      </c>
    </row>
    <row r="1855" spans="2:6" x14ac:dyDescent="0.2">
      <c r="B1855">
        <v>3722</v>
      </c>
      <c r="C1855">
        <v>50</v>
      </c>
      <c r="D1855" s="97">
        <v>56067</v>
      </c>
      <c r="F1855">
        <v>56067</v>
      </c>
    </row>
    <row r="1856" spans="2:6" x14ac:dyDescent="0.2">
      <c r="B1856">
        <v>7326</v>
      </c>
      <c r="C1856">
        <v>51</v>
      </c>
      <c r="D1856" s="97">
        <v>22010</v>
      </c>
      <c r="F1856">
        <v>22010</v>
      </c>
    </row>
    <row r="1857" spans="2:6" x14ac:dyDescent="0.2">
      <c r="B1857">
        <v>2416</v>
      </c>
      <c r="C1857">
        <v>53</v>
      </c>
      <c r="D1857" s="97">
        <v>56386</v>
      </c>
      <c r="F1857">
        <v>56386</v>
      </c>
    </row>
    <row r="1858" spans="2:6" x14ac:dyDescent="0.2">
      <c r="B1858">
        <v>1878</v>
      </c>
      <c r="C1858">
        <v>37</v>
      </c>
      <c r="D1858" s="97">
        <v>15345</v>
      </c>
      <c r="F1858">
        <v>15345</v>
      </c>
    </row>
    <row r="1859" spans="2:6" x14ac:dyDescent="0.2">
      <c r="B1859">
        <v>5278</v>
      </c>
      <c r="C1859">
        <v>58</v>
      </c>
      <c r="D1859" s="97">
        <v>57954</v>
      </c>
      <c r="F1859">
        <v>57954</v>
      </c>
    </row>
    <row r="1860" spans="2:6" x14ac:dyDescent="0.2">
      <c r="B1860">
        <v>5734</v>
      </c>
      <c r="C1860">
        <v>48</v>
      </c>
      <c r="D1860" s="97">
        <v>10404</v>
      </c>
      <c r="F1860">
        <v>10404</v>
      </c>
    </row>
    <row r="1861" spans="2:6" x14ac:dyDescent="0.2">
      <c r="B1861">
        <v>4370</v>
      </c>
      <c r="C1861">
        <v>56</v>
      </c>
      <c r="D1861" s="97">
        <v>46681</v>
      </c>
      <c r="F1861">
        <v>46681</v>
      </c>
    </row>
    <row r="1862" spans="2:6" x14ac:dyDescent="0.2">
      <c r="B1862">
        <v>8405</v>
      </c>
      <c r="C1862">
        <v>43</v>
      </c>
      <c r="D1862" s="97">
        <v>46681</v>
      </c>
      <c r="F1862">
        <v>46681</v>
      </c>
    </row>
    <row r="1863" spans="2:6" x14ac:dyDescent="0.2">
      <c r="B1863">
        <v>7617</v>
      </c>
      <c r="C1863">
        <v>48</v>
      </c>
      <c r="D1863" s="97">
        <v>14918</v>
      </c>
      <c r="F1863">
        <v>14918</v>
      </c>
    </row>
    <row r="1864" spans="2:6" x14ac:dyDescent="0.2">
      <c r="B1864">
        <v>6376</v>
      </c>
      <c r="C1864">
        <v>43</v>
      </c>
      <c r="D1864" s="97">
        <v>56715</v>
      </c>
      <c r="F1864">
        <v>56715</v>
      </c>
    </row>
    <row r="1865" spans="2:6" x14ac:dyDescent="0.2">
      <c r="B1865">
        <v>2150</v>
      </c>
      <c r="C1865">
        <v>64</v>
      </c>
      <c r="D1865" s="97">
        <v>24882</v>
      </c>
      <c r="F1865">
        <v>24882</v>
      </c>
    </row>
    <row r="1866" spans="2:6" x14ac:dyDescent="0.2">
      <c r="B1866">
        <v>7386</v>
      </c>
      <c r="C1866">
        <v>46</v>
      </c>
      <c r="D1866" s="97">
        <v>24882</v>
      </c>
      <c r="F1866">
        <v>24882</v>
      </c>
    </row>
    <row r="1867" spans="2:6" x14ac:dyDescent="0.2">
      <c r="B1867">
        <v>3006</v>
      </c>
      <c r="C1867">
        <v>46</v>
      </c>
      <c r="D1867" s="97">
        <v>40442</v>
      </c>
      <c r="F1867">
        <v>40442</v>
      </c>
    </row>
    <row r="1868" spans="2:6" x14ac:dyDescent="0.2">
      <c r="B1868">
        <v>11088</v>
      </c>
      <c r="C1868">
        <v>51</v>
      </c>
      <c r="D1868" s="97">
        <v>78093</v>
      </c>
      <c r="F1868">
        <v>78093</v>
      </c>
    </row>
    <row r="1869" spans="2:6" x14ac:dyDescent="0.2">
      <c r="B1869">
        <v>5185</v>
      </c>
      <c r="C1869">
        <v>67</v>
      </c>
      <c r="D1869" s="97">
        <v>36301</v>
      </c>
      <c r="F1869">
        <v>36301</v>
      </c>
    </row>
    <row r="1870" spans="2:6" x14ac:dyDescent="0.2">
      <c r="B1870">
        <v>3523</v>
      </c>
      <c r="C1870">
        <v>60</v>
      </c>
      <c r="D1870" s="97">
        <v>36317</v>
      </c>
      <c r="F1870">
        <v>36317</v>
      </c>
    </row>
    <row r="1871" spans="2:6" x14ac:dyDescent="0.2">
      <c r="B1871">
        <v>55</v>
      </c>
      <c r="C1871">
        <v>59</v>
      </c>
      <c r="D1871" s="97">
        <v>40451</v>
      </c>
      <c r="F1871">
        <v>40451</v>
      </c>
    </row>
    <row r="1872" spans="2:6" x14ac:dyDescent="0.2">
      <c r="B1872">
        <v>3807</v>
      </c>
      <c r="C1872">
        <v>67</v>
      </c>
      <c r="D1872" s="97">
        <v>36075</v>
      </c>
      <c r="F1872">
        <v>36075</v>
      </c>
    </row>
    <row r="1873" spans="2:6" x14ac:dyDescent="0.2">
      <c r="B1873">
        <v>2453</v>
      </c>
      <c r="C1873">
        <v>62</v>
      </c>
      <c r="D1873" s="97">
        <v>70038</v>
      </c>
      <c r="F1873">
        <v>70038</v>
      </c>
    </row>
    <row r="1874" spans="2:6" x14ac:dyDescent="0.2">
      <c r="B1874">
        <v>7787</v>
      </c>
      <c r="C1874">
        <v>62</v>
      </c>
      <c r="D1874" s="97">
        <v>70038</v>
      </c>
      <c r="F1874">
        <v>70038</v>
      </c>
    </row>
    <row r="1875" spans="2:6" x14ac:dyDescent="0.2">
      <c r="B1875">
        <v>2230</v>
      </c>
      <c r="C1875">
        <v>52</v>
      </c>
      <c r="D1875" s="97">
        <v>71796</v>
      </c>
      <c r="F1875">
        <v>71796</v>
      </c>
    </row>
    <row r="1876" spans="2:6" x14ac:dyDescent="0.2">
      <c r="B1876">
        <v>8146</v>
      </c>
      <c r="C1876">
        <v>46</v>
      </c>
      <c r="D1876" s="97">
        <v>47821</v>
      </c>
      <c r="F1876">
        <v>47821</v>
      </c>
    </row>
    <row r="1877" spans="2:6" x14ac:dyDescent="0.2">
      <c r="B1877">
        <v>988</v>
      </c>
      <c r="C1877">
        <v>57</v>
      </c>
      <c r="D1877" s="97">
        <v>85431</v>
      </c>
      <c r="F1877">
        <v>85431</v>
      </c>
    </row>
    <row r="1878" spans="2:6" x14ac:dyDescent="0.2">
      <c r="B1878">
        <v>4832</v>
      </c>
      <c r="C1878">
        <v>43</v>
      </c>
      <c r="D1878" s="97">
        <v>53172</v>
      </c>
      <c r="F1878">
        <v>53172</v>
      </c>
    </row>
    <row r="1879" spans="2:6" x14ac:dyDescent="0.2">
      <c r="B1879">
        <v>3152</v>
      </c>
      <c r="C1879">
        <v>65</v>
      </c>
      <c r="D1879" s="97">
        <v>73926</v>
      </c>
      <c r="F1879">
        <v>73926</v>
      </c>
    </row>
    <row r="1880" spans="2:6" x14ac:dyDescent="0.2">
      <c r="B1880">
        <v>11188</v>
      </c>
      <c r="C1880">
        <v>65</v>
      </c>
      <c r="D1880" s="97">
        <v>68316</v>
      </c>
      <c r="F1880">
        <v>68316</v>
      </c>
    </row>
    <row r="1881" spans="2:6" x14ac:dyDescent="0.2">
      <c r="B1881">
        <v>361</v>
      </c>
      <c r="C1881">
        <v>53</v>
      </c>
      <c r="D1881" s="97">
        <v>102160</v>
      </c>
      <c r="F1881">
        <v>102160</v>
      </c>
    </row>
    <row r="1882" spans="2:6" x14ac:dyDescent="0.2">
      <c r="B1882">
        <v>5939</v>
      </c>
      <c r="C1882">
        <v>51</v>
      </c>
      <c r="D1882" s="97">
        <v>21675</v>
      </c>
      <c r="F1882">
        <v>21675</v>
      </c>
    </row>
    <row r="1883" spans="2:6" x14ac:dyDescent="0.2">
      <c r="B1883">
        <v>9349</v>
      </c>
      <c r="C1883">
        <v>37</v>
      </c>
      <c r="D1883" s="97">
        <v>51717</v>
      </c>
      <c r="F1883">
        <v>51717</v>
      </c>
    </row>
    <row r="1884" spans="2:6" x14ac:dyDescent="0.2">
      <c r="B1884">
        <v>819</v>
      </c>
      <c r="C1884">
        <v>77</v>
      </c>
      <c r="D1884" s="97">
        <v>82384</v>
      </c>
      <c r="F1884">
        <v>82384</v>
      </c>
    </row>
    <row r="1885" spans="2:6" x14ac:dyDescent="0.2">
      <c r="B1885">
        <v>10120</v>
      </c>
      <c r="C1885">
        <v>67</v>
      </c>
      <c r="D1885" s="97">
        <v>58554</v>
      </c>
      <c r="F1885">
        <v>58554</v>
      </c>
    </row>
    <row r="1886" spans="2:6" x14ac:dyDescent="0.2">
      <c r="B1886">
        <v>4541</v>
      </c>
      <c r="C1886">
        <v>67</v>
      </c>
      <c r="D1886" s="97">
        <v>58554</v>
      </c>
      <c r="F1886">
        <v>58554</v>
      </c>
    </row>
    <row r="1887" spans="2:6" x14ac:dyDescent="0.2">
      <c r="B1887">
        <v>2456</v>
      </c>
      <c r="C1887">
        <v>47</v>
      </c>
      <c r="D1887" s="97">
        <v>80685</v>
      </c>
      <c r="F1887">
        <v>80685</v>
      </c>
    </row>
    <row r="1888" spans="2:6" x14ac:dyDescent="0.2">
      <c r="B1888">
        <v>2516</v>
      </c>
      <c r="C1888">
        <v>53</v>
      </c>
      <c r="D1888" s="97">
        <v>52117</v>
      </c>
      <c r="F1888">
        <v>52117</v>
      </c>
    </row>
    <row r="1889" spans="2:6" x14ac:dyDescent="0.2">
      <c r="B1889">
        <v>11013</v>
      </c>
      <c r="C1889">
        <v>35</v>
      </c>
      <c r="D1889" s="97">
        <v>62220</v>
      </c>
      <c r="F1889">
        <v>62220</v>
      </c>
    </row>
    <row r="1890" spans="2:6" x14ac:dyDescent="0.2">
      <c r="B1890">
        <v>9988</v>
      </c>
      <c r="C1890">
        <v>46</v>
      </c>
      <c r="D1890" s="97">
        <v>64014</v>
      </c>
      <c r="F1890">
        <v>64014</v>
      </c>
    </row>
    <row r="1891" spans="2:6" x14ac:dyDescent="0.2">
      <c r="B1891">
        <v>1627</v>
      </c>
      <c r="C1891">
        <v>65</v>
      </c>
      <c r="D1891" s="97">
        <v>64014</v>
      </c>
      <c r="F1891">
        <v>64014</v>
      </c>
    </row>
    <row r="1892" spans="2:6" x14ac:dyDescent="0.2">
      <c r="B1892">
        <v>1490</v>
      </c>
      <c r="C1892">
        <v>60</v>
      </c>
      <c r="D1892" s="97">
        <v>75507</v>
      </c>
      <c r="F1892">
        <v>75507</v>
      </c>
    </row>
    <row r="1893" spans="2:6" x14ac:dyDescent="0.2">
      <c r="B1893">
        <v>6710</v>
      </c>
      <c r="C1893">
        <v>71</v>
      </c>
      <c r="D1893" s="97">
        <v>75507</v>
      </c>
      <c r="F1893">
        <v>75507</v>
      </c>
    </row>
    <row r="1894" spans="2:6" x14ac:dyDescent="0.2">
      <c r="B1894">
        <v>7375</v>
      </c>
      <c r="C1894">
        <v>46</v>
      </c>
      <c r="D1894" s="97">
        <v>35924</v>
      </c>
      <c r="F1894">
        <v>35924</v>
      </c>
    </row>
    <row r="1895" spans="2:6" x14ac:dyDescent="0.2">
      <c r="B1895">
        <v>10144</v>
      </c>
      <c r="C1895">
        <v>46</v>
      </c>
      <c r="D1895" s="97">
        <v>21255</v>
      </c>
      <c r="F1895">
        <v>21255</v>
      </c>
    </row>
    <row r="1896" spans="2:6" x14ac:dyDescent="0.2">
      <c r="B1896">
        <v>3138</v>
      </c>
      <c r="C1896">
        <v>66</v>
      </c>
      <c r="D1896" s="97">
        <v>68682</v>
      </c>
      <c r="F1896">
        <v>68682</v>
      </c>
    </row>
    <row r="1897" spans="2:6" x14ac:dyDescent="0.2">
      <c r="B1897">
        <v>1440</v>
      </c>
      <c r="C1897">
        <v>44</v>
      </c>
      <c r="D1897" s="97">
        <v>68682</v>
      </c>
      <c r="F1897">
        <v>68682</v>
      </c>
    </row>
    <row r="1898" spans="2:6" x14ac:dyDescent="0.2">
      <c r="B1898">
        <v>4200</v>
      </c>
      <c r="C1898">
        <v>52</v>
      </c>
      <c r="D1898" s="97">
        <v>54058</v>
      </c>
      <c r="F1898">
        <v>54058</v>
      </c>
    </row>
    <row r="1899" spans="2:6" x14ac:dyDescent="0.2">
      <c r="B1899">
        <v>4998</v>
      </c>
      <c r="C1899">
        <v>60</v>
      </c>
      <c r="D1899" s="97">
        <v>38620</v>
      </c>
      <c r="F1899">
        <v>38620</v>
      </c>
    </row>
    <row r="1900" spans="2:6" x14ac:dyDescent="0.2">
      <c r="B1900">
        <v>7321</v>
      </c>
      <c r="C1900">
        <v>60</v>
      </c>
      <c r="D1900" s="97">
        <v>38620</v>
      </c>
      <c r="F1900">
        <v>38620</v>
      </c>
    </row>
    <row r="1901" spans="2:6" x14ac:dyDescent="0.2">
      <c r="B1901">
        <v>8663</v>
      </c>
      <c r="C1901">
        <v>48</v>
      </c>
      <c r="D1901" s="97">
        <v>38823</v>
      </c>
      <c r="F1901">
        <v>38823</v>
      </c>
    </row>
    <row r="1902" spans="2:6" x14ac:dyDescent="0.2">
      <c r="B1902">
        <v>1958</v>
      </c>
      <c r="C1902">
        <v>49</v>
      </c>
      <c r="D1902" s="97">
        <v>76140</v>
      </c>
      <c r="F1902">
        <v>76140</v>
      </c>
    </row>
    <row r="1903" spans="2:6" x14ac:dyDescent="0.2">
      <c r="B1903">
        <v>6963</v>
      </c>
      <c r="C1903">
        <v>75</v>
      </c>
      <c r="D1903" s="97">
        <v>44512</v>
      </c>
      <c r="F1903">
        <v>44512</v>
      </c>
    </row>
    <row r="1904" spans="2:6" x14ac:dyDescent="0.2">
      <c r="B1904">
        <v>1065</v>
      </c>
      <c r="C1904">
        <v>59</v>
      </c>
      <c r="D1904" s="97">
        <v>83844</v>
      </c>
      <c r="F1904">
        <v>83844</v>
      </c>
    </row>
    <row r="1905" spans="2:6" x14ac:dyDescent="0.2">
      <c r="B1905">
        <v>2712</v>
      </c>
      <c r="C1905">
        <v>66</v>
      </c>
      <c r="D1905" s="97">
        <v>83844</v>
      </c>
      <c r="F1905">
        <v>83844</v>
      </c>
    </row>
    <row r="1906" spans="2:6" x14ac:dyDescent="0.2">
      <c r="B1906">
        <v>6049</v>
      </c>
      <c r="C1906">
        <v>40</v>
      </c>
      <c r="D1906" s="97">
        <v>83844</v>
      </c>
      <c r="F1906">
        <v>83844</v>
      </c>
    </row>
    <row r="1907" spans="2:6" x14ac:dyDescent="0.2">
      <c r="B1907">
        <v>6605</v>
      </c>
      <c r="C1907">
        <v>78</v>
      </c>
      <c r="D1907" s="97">
        <v>65176</v>
      </c>
      <c r="F1907">
        <v>65176</v>
      </c>
    </row>
    <row r="1908" spans="2:6" x14ac:dyDescent="0.2">
      <c r="B1908">
        <v>11181</v>
      </c>
      <c r="C1908">
        <v>73</v>
      </c>
      <c r="D1908" s="97">
        <v>61010</v>
      </c>
      <c r="F1908">
        <v>61010</v>
      </c>
    </row>
    <row r="1909" spans="2:6" x14ac:dyDescent="0.2">
      <c r="B1909">
        <v>5234</v>
      </c>
      <c r="C1909">
        <v>55</v>
      </c>
      <c r="D1909" s="97">
        <v>31089</v>
      </c>
      <c r="F1909">
        <v>31089</v>
      </c>
    </row>
    <row r="1910" spans="2:6" x14ac:dyDescent="0.2">
      <c r="B1910">
        <v>5253</v>
      </c>
      <c r="C1910">
        <v>66</v>
      </c>
      <c r="D1910" s="97">
        <v>33456</v>
      </c>
      <c r="F1910">
        <v>33456</v>
      </c>
    </row>
    <row r="1911" spans="2:6" x14ac:dyDescent="0.2">
      <c r="B1911">
        <v>11148</v>
      </c>
      <c r="C1911">
        <v>47</v>
      </c>
      <c r="D1911" s="97">
        <v>74485</v>
      </c>
      <c r="F1911">
        <v>74485</v>
      </c>
    </row>
    <row r="1912" spans="2:6" x14ac:dyDescent="0.2">
      <c r="B1912">
        <v>6289</v>
      </c>
      <c r="C1912">
        <v>71</v>
      </c>
      <c r="D1912" s="97">
        <v>65748</v>
      </c>
      <c r="F1912">
        <v>65748</v>
      </c>
    </row>
    <row r="1913" spans="2:6" x14ac:dyDescent="0.2">
      <c r="B1913">
        <v>9743</v>
      </c>
      <c r="C1913">
        <v>67</v>
      </c>
      <c r="D1913" s="97">
        <v>29478</v>
      </c>
      <c r="F1913">
        <v>29478</v>
      </c>
    </row>
    <row r="1914" spans="2:6" x14ac:dyDescent="0.2">
      <c r="B1914">
        <v>9209</v>
      </c>
      <c r="C1914">
        <v>51</v>
      </c>
      <c r="D1914" s="97">
        <v>64474</v>
      </c>
      <c r="F1914">
        <v>64474</v>
      </c>
    </row>
    <row r="1915" spans="2:6" x14ac:dyDescent="0.2">
      <c r="B1915">
        <v>6417</v>
      </c>
      <c r="C1915">
        <v>51</v>
      </c>
      <c r="D1915" s="97">
        <v>85693</v>
      </c>
      <c r="F1915">
        <v>85693</v>
      </c>
    </row>
    <row r="1916" spans="2:6" x14ac:dyDescent="0.2">
      <c r="B1916">
        <v>7937</v>
      </c>
      <c r="C1916">
        <v>40</v>
      </c>
      <c r="D1916" s="97">
        <v>29298</v>
      </c>
      <c r="F1916">
        <v>29298</v>
      </c>
    </row>
    <row r="1917" spans="2:6" x14ac:dyDescent="0.2">
      <c r="B1917">
        <v>6488</v>
      </c>
      <c r="C1917">
        <v>63</v>
      </c>
      <c r="D1917" s="97">
        <v>33402</v>
      </c>
      <c r="F1917">
        <v>33402</v>
      </c>
    </row>
    <row r="1918" spans="2:6" x14ac:dyDescent="0.2">
      <c r="B1918">
        <v>3194</v>
      </c>
      <c r="C1918">
        <v>48</v>
      </c>
      <c r="D1918" s="97">
        <v>32313</v>
      </c>
      <c r="F1918">
        <v>32313</v>
      </c>
    </row>
    <row r="1919" spans="2:6" x14ac:dyDescent="0.2">
      <c r="B1919">
        <v>231</v>
      </c>
      <c r="C1919">
        <v>66</v>
      </c>
      <c r="D1919" s="97">
        <v>53593</v>
      </c>
      <c r="F1919">
        <v>53593</v>
      </c>
    </row>
    <row r="1920" spans="2:6" x14ac:dyDescent="0.2">
      <c r="B1920">
        <v>9697</v>
      </c>
      <c r="C1920">
        <v>71</v>
      </c>
      <c r="D1920" s="97">
        <v>60894</v>
      </c>
      <c r="F1920">
        <v>60894</v>
      </c>
    </row>
    <row r="1921" spans="2:6" x14ac:dyDescent="0.2">
      <c r="B1921">
        <v>4676</v>
      </c>
      <c r="C1921">
        <v>71</v>
      </c>
      <c r="D1921" s="97">
        <v>87771</v>
      </c>
      <c r="F1921">
        <v>87771</v>
      </c>
    </row>
    <row r="1922" spans="2:6" x14ac:dyDescent="0.2">
      <c r="B1922">
        <v>8079</v>
      </c>
      <c r="C1922">
        <v>40</v>
      </c>
      <c r="D1922" s="97">
        <v>87771</v>
      </c>
      <c r="F1922">
        <v>87771</v>
      </c>
    </row>
    <row r="1923" spans="2:6" x14ac:dyDescent="0.2">
      <c r="B1923">
        <v>10032</v>
      </c>
      <c r="C1923">
        <v>46</v>
      </c>
      <c r="D1923" s="97">
        <v>53253</v>
      </c>
      <c r="F1923">
        <v>53253</v>
      </c>
    </row>
    <row r="1924" spans="2:6" x14ac:dyDescent="0.2">
      <c r="B1924">
        <v>10505</v>
      </c>
      <c r="C1924">
        <v>62</v>
      </c>
      <c r="D1924" s="97">
        <v>87679</v>
      </c>
      <c r="F1924">
        <v>87679</v>
      </c>
    </row>
    <row r="1925" spans="2:6" x14ac:dyDescent="0.2">
      <c r="B1925">
        <v>2005</v>
      </c>
      <c r="C1925">
        <v>32</v>
      </c>
      <c r="D1925" s="97">
        <v>44124</v>
      </c>
      <c r="F1925">
        <v>44124</v>
      </c>
    </row>
    <row r="1926" spans="2:6" x14ac:dyDescent="0.2">
      <c r="B1926">
        <v>6940</v>
      </c>
      <c r="C1926">
        <v>56</v>
      </c>
      <c r="D1926" s="97">
        <v>94384</v>
      </c>
      <c r="F1926">
        <v>94384</v>
      </c>
    </row>
    <row r="1927" spans="2:6" x14ac:dyDescent="0.2">
      <c r="B1927">
        <v>2304</v>
      </c>
      <c r="C1927">
        <v>59</v>
      </c>
      <c r="D1927" s="97">
        <v>94384</v>
      </c>
      <c r="F1927">
        <v>94384</v>
      </c>
    </row>
    <row r="1928" spans="2:6" x14ac:dyDescent="0.2">
      <c r="B1928">
        <v>3170</v>
      </c>
      <c r="C1928">
        <v>65</v>
      </c>
      <c r="D1928" s="97">
        <v>55951</v>
      </c>
      <c r="F1928">
        <v>55951</v>
      </c>
    </row>
    <row r="1929" spans="2:6" x14ac:dyDescent="0.2">
      <c r="B1929">
        <v>10466</v>
      </c>
      <c r="C1929">
        <v>57</v>
      </c>
      <c r="D1929" s="97">
        <v>67911</v>
      </c>
      <c r="F1929">
        <v>67911</v>
      </c>
    </row>
    <row r="1930" spans="2:6" x14ac:dyDescent="0.2">
      <c r="B1930">
        <v>7325</v>
      </c>
      <c r="C1930">
        <v>36</v>
      </c>
      <c r="D1930" s="97">
        <v>67911</v>
      </c>
      <c r="F1930">
        <v>67911</v>
      </c>
    </row>
    <row r="1931" spans="2:6" x14ac:dyDescent="0.2">
      <c r="B1931">
        <v>455</v>
      </c>
      <c r="C1931">
        <v>76</v>
      </c>
      <c r="D1931" s="97">
        <v>20427</v>
      </c>
      <c r="F1931">
        <v>20427</v>
      </c>
    </row>
    <row r="1932" spans="2:6" x14ac:dyDescent="0.2">
      <c r="B1932">
        <v>7592</v>
      </c>
      <c r="C1932">
        <v>76</v>
      </c>
      <c r="D1932" s="97">
        <v>49187</v>
      </c>
      <c r="F1932">
        <v>49187</v>
      </c>
    </row>
    <row r="1933" spans="2:6" x14ac:dyDescent="0.2">
      <c r="B1933">
        <v>4547</v>
      </c>
      <c r="C1933">
        <v>62</v>
      </c>
      <c r="D1933" s="97">
        <v>49854</v>
      </c>
      <c r="F1933">
        <v>49854</v>
      </c>
    </row>
    <row r="1934" spans="2:6" x14ac:dyDescent="0.2">
      <c r="B1934">
        <v>6825</v>
      </c>
      <c r="C1934">
        <v>69</v>
      </c>
      <c r="D1934" s="97">
        <v>55593</v>
      </c>
      <c r="F1934">
        <v>55593</v>
      </c>
    </row>
    <row r="1935" spans="2:6" x14ac:dyDescent="0.2">
      <c r="B1935">
        <v>2961</v>
      </c>
      <c r="C1935">
        <v>40</v>
      </c>
      <c r="D1935" s="97">
        <v>54591</v>
      </c>
      <c r="F1935">
        <v>54591</v>
      </c>
    </row>
    <row r="1936" spans="2:6" x14ac:dyDescent="0.2">
      <c r="B1936">
        <v>8700</v>
      </c>
      <c r="C1936">
        <v>36</v>
      </c>
      <c r="D1936" s="97">
        <v>39453</v>
      </c>
      <c r="F1936">
        <v>39453</v>
      </c>
    </row>
    <row r="1937" spans="2:6" x14ac:dyDescent="0.2">
      <c r="B1937">
        <v>2278</v>
      </c>
      <c r="C1937">
        <v>37</v>
      </c>
      <c r="D1937" s="97">
        <v>42731</v>
      </c>
      <c r="F1937">
        <v>42731</v>
      </c>
    </row>
    <row r="1938" spans="2:6" x14ac:dyDescent="0.2">
      <c r="B1938">
        <v>10703</v>
      </c>
      <c r="C1938">
        <v>47</v>
      </c>
      <c r="D1938" s="97">
        <v>66636</v>
      </c>
      <c r="F1938">
        <v>66636</v>
      </c>
    </row>
    <row r="1939" spans="2:6" x14ac:dyDescent="0.2">
      <c r="B1939">
        <v>9</v>
      </c>
      <c r="C1939">
        <v>47</v>
      </c>
      <c r="D1939" s="97">
        <v>33590</v>
      </c>
      <c r="F1939">
        <v>33590</v>
      </c>
    </row>
    <row r="1940" spans="2:6" x14ac:dyDescent="0.2">
      <c r="B1940">
        <v>2804</v>
      </c>
      <c r="C1940">
        <v>47</v>
      </c>
      <c r="D1940" s="97">
        <v>56129</v>
      </c>
      <c r="F1940">
        <v>56129</v>
      </c>
    </row>
    <row r="1941" spans="2:6" x14ac:dyDescent="0.2">
      <c r="B1941">
        <v>4915</v>
      </c>
      <c r="C1941">
        <v>66</v>
      </c>
      <c r="D1941" s="97">
        <v>56129</v>
      </c>
      <c r="F1941">
        <v>56129</v>
      </c>
    </row>
    <row r="1942" spans="2:6" x14ac:dyDescent="0.2">
      <c r="B1942">
        <v>3010</v>
      </c>
      <c r="C1942">
        <v>33</v>
      </c>
      <c r="D1942" s="97">
        <v>38590</v>
      </c>
      <c r="F1942">
        <v>38590</v>
      </c>
    </row>
    <row r="1943" spans="2:6" x14ac:dyDescent="0.2">
      <c r="B1943">
        <v>4279</v>
      </c>
      <c r="C1943">
        <v>59</v>
      </c>
      <c r="D1943" s="97">
        <v>53083</v>
      </c>
      <c r="F1943">
        <v>53083</v>
      </c>
    </row>
    <row r="1944" spans="2:6" x14ac:dyDescent="0.2">
      <c r="B1944">
        <v>2564</v>
      </c>
      <c r="C1944">
        <v>69</v>
      </c>
      <c r="D1944" s="97">
        <v>19740</v>
      </c>
      <c r="F1944">
        <v>19740</v>
      </c>
    </row>
    <row r="1945" spans="2:6" x14ac:dyDescent="0.2">
      <c r="B1945">
        <v>1137</v>
      </c>
      <c r="C1945">
        <v>58</v>
      </c>
      <c r="D1945" s="97">
        <v>23724</v>
      </c>
      <c r="F1945">
        <v>23724</v>
      </c>
    </row>
    <row r="1946" spans="2:6" x14ac:dyDescent="0.2">
      <c r="B1946">
        <v>5084</v>
      </c>
      <c r="C1946">
        <v>47</v>
      </c>
      <c r="D1946" s="97">
        <v>34320</v>
      </c>
      <c r="F1946">
        <v>34320</v>
      </c>
    </row>
    <row r="1947" spans="2:6" x14ac:dyDescent="0.2">
      <c r="B1947">
        <v>7094</v>
      </c>
      <c r="C1947">
        <v>47</v>
      </c>
      <c r="D1947" s="97">
        <v>53187</v>
      </c>
      <c r="F1947">
        <v>53187</v>
      </c>
    </row>
    <row r="1948" spans="2:6" x14ac:dyDescent="0.2">
      <c r="B1948">
        <v>6327</v>
      </c>
      <c r="C1948">
        <v>55</v>
      </c>
      <c r="D1948" s="97">
        <v>86610</v>
      </c>
      <c r="F1948">
        <v>86610</v>
      </c>
    </row>
    <row r="1949" spans="2:6" x14ac:dyDescent="0.2">
      <c r="B1949">
        <v>6131</v>
      </c>
      <c r="C1949">
        <v>42</v>
      </c>
      <c r="D1949" s="97">
        <v>82576</v>
      </c>
      <c r="F1949">
        <v>82576</v>
      </c>
    </row>
    <row r="1950" spans="2:6" x14ac:dyDescent="0.2">
      <c r="B1950">
        <v>10379</v>
      </c>
      <c r="C1950">
        <v>60</v>
      </c>
      <c r="D1950" s="97">
        <v>82072</v>
      </c>
      <c r="F1950">
        <v>82072</v>
      </c>
    </row>
    <row r="1951" spans="2:6" x14ac:dyDescent="0.2">
      <c r="B1951">
        <v>606</v>
      </c>
      <c r="C1951">
        <v>55</v>
      </c>
      <c r="D1951" s="97">
        <v>28427</v>
      </c>
      <c r="F1951">
        <v>28427</v>
      </c>
    </row>
    <row r="1952" spans="2:6" x14ac:dyDescent="0.2">
      <c r="B1952">
        <v>7801</v>
      </c>
      <c r="C1952">
        <v>63</v>
      </c>
      <c r="D1952" s="97">
        <v>28427</v>
      </c>
      <c r="F1952">
        <v>28427</v>
      </c>
    </row>
    <row r="1953" spans="2:6" x14ac:dyDescent="0.2">
      <c r="B1953">
        <v>2445</v>
      </c>
      <c r="C1953">
        <v>48</v>
      </c>
      <c r="D1953" s="97">
        <v>50116</v>
      </c>
      <c r="F1953">
        <v>50116</v>
      </c>
    </row>
    <row r="1954" spans="2:6" x14ac:dyDescent="0.2">
      <c r="B1954">
        <v>5346</v>
      </c>
      <c r="C1954">
        <v>49</v>
      </c>
      <c r="D1954" s="97">
        <v>34587</v>
      </c>
      <c r="F1954">
        <v>34587</v>
      </c>
    </row>
    <row r="1955" spans="2:6" x14ac:dyDescent="0.2">
      <c r="B1955">
        <v>550</v>
      </c>
      <c r="C1955">
        <v>70</v>
      </c>
      <c r="D1955" s="97">
        <v>56145.313929313932</v>
      </c>
      <c r="F1955">
        <v>56145.313929313932</v>
      </c>
    </row>
    <row r="1956" spans="2:6" x14ac:dyDescent="0.2">
      <c r="B1956">
        <v>4478</v>
      </c>
      <c r="C1956">
        <v>43</v>
      </c>
      <c r="D1956" s="97">
        <v>37235</v>
      </c>
      <c r="F1956">
        <v>37235</v>
      </c>
    </row>
    <row r="1957" spans="2:6" x14ac:dyDescent="0.2">
      <c r="B1957">
        <v>2350</v>
      </c>
      <c r="C1957">
        <v>50</v>
      </c>
      <c r="D1957" s="97">
        <v>23976</v>
      </c>
      <c r="F1957">
        <v>23976</v>
      </c>
    </row>
    <row r="1958" spans="2:6" x14ac:dyDescent="0.2">
      <c r="B1958">
        <v>1118</v>
      </c>
      <c r="C1958">
        <v>66</v>
      </c>
      <c r="D1958" s="97">
        <v>63207</v>
      </c>
      <c r="F1958">
        <v>63207</v>
      </c>
    </row>
    <row r="1959" spans="2:6" x14ac:dyDescent="0.2">
      <c r="B1959">
        <v>1491</v>
      </c>
      <c r="C1959">
        <v>57</v>
      </c>
      <c r="D1959" s="97">
        <v>28320</v>
      </c>
      <c r="F1959">
        <v>28320</v>
      </c>
    </row>
    <row r="1960" spans="2:6" x14ac:dyDescent="0.2">
      <c r="B1960">
        <v>4507</v>
      </c>
      <c r="C1960">
        <v>70</v>
      </c>
      <c r="D1960" s="97">
        <v>35196</v>
      </c>
      <c r="F1960">
        <v>35196</v>
      </c>
    </row>
    <row r="1961" spans="2:6" x14ac:dyDescent="0.2">
      <c r="B1961">
        <v>7023</v>
      </c>
      <c r="C1961">
        <v>69</v>
      </c>
      <c r="D1961" s="97">
        <v>35196</v>
      </c>
      <c r="F1961">
        <v>35196</v>
      </c>
    </row>
    <row r="1962" spans="2:6" x14ac:dyDescent="0.2">
      <c r="B1962">
        <v>6977</v>
      </c>
      <c r="C1962">
        <v>48</v>
      </c>
      <c r="D1962" s="97">
        <v>34074</v>
      </c>
      <c r="F1962">
        <v>34074</v>
      </c>
    </row>
    <row r="1963" spans="2:6" x14ac:dyDescent="0.2">
      <c r="B1963">
        <v>4042</v>
      </c>
      <c r="C1963">
        <v>51</v>
      </c>
      <c r="D1963" s="97">
        <v>40689</v>
      </c>
      <c r="F1963">
        <v>40689</v>
      </c>
    </row>
    <row r="1964" spans="2:6" x14ac:dyDescent="0.2">
      <c r="B1964">
        <v>7274</v>
      </c>
      <c r="C1964">
        <v>65</v>
      </c>
      <c r="D1964" s="97">
        <v>40689</v>
      </c>
      <c r="F1964">
        <v>40689</v>
      </c>
    </row>
    <row r="1965" spans="2:6" x14ac:dyDescent="0.2">
      <c r="B1965">
        <v>3332</v>
      </c>
      <c r="C1965">
        <v>37</v>
      </c>
      <c r="D1965" s="97">
        <v>53103</v>
      </c>
      <c r="F1965">
        <v>53103</v>
      </c>
    </row>
    <row r="1966" spans="2:6" x14ac:dyDescent="0.2">
      <c r="B1966">
        <v>7433</v>
      </c>
      <c r="C1966">
        <v>37</v>
      </c>
      <c r="D1966" s="97">
        <v>71819</v>
      </c>
      <c r="F1966">
        <v>71819</v>
      </c>
    </row>
    <row r="1967" spans="2:6" x14ac:dyDescent="0.2">
      <c r="B1967">
        <v>9386</v>
      </c>
      <c r="C1967">
        <v>60</v>
      </c>
      <c r="D1967" s="97">
        <v>47352</v>
      </c>
      <c r="F1967">
        <v>47352</v>
      </c>
    </row>
    <row r="1968" spans="2:6" x14ac:dyDescent="0.2">
      <c r="B1968">
        <v>5176</v>
      </c>
      <c r="C1968">
        <v>34</v>
      </c>
      <c r="D1968" s="97">
        <v>47352</v>
      </c>
      <c r="F1968">
        <v>47352</v>
      </c>
    </row>
    <row r="1969" spans="2:6" x14ac:dyDescent="0.2">
      <c r="B1969">
        <v>10323</v>
      </c>
      <c r="C1969">
        <v>70</v>
      </c>
      <c r="D1969" s="97">
        <v>50200</v>
      </c>
      <c r="F1969">
        <v>50200</v>
      </c>
    </row>
    <row r="1970" spans="2:6" x14ac:dyDescent="0.2">
      <c r="B1970">
        <v>4682</v>
      </c>
      <c r="C1970">
        <v>64</v>
      </c>
      <c r="D1970" s="97">
        <v>50616</v>
      </c>
      <c r="F1970">
        <v>50616</v>
      </c>
    </row>
    <row r="1971" spans="2:6" x14ac:dyDescent="0.2">
      <c r="B1971">
        <v>3083</v>
      </c>
      <c r="C1971">
        <v>48</v>
      </c>
      <c r="D1971" s="97">
        <v>33235</v>
      </c>
      <c r="F1971">
        <v>33235</v>
      </c>
    </row>
    <row r="1972" spans="2:6" x14ac:dyDescent="0.2">
      <c r="B1972">
        <v>8015</v>
      </c>
      <c r="C1972">
        <v>60</v>
      </c>
      <c r="D1972" s="97">
        <v>23228</v>
      </c>
      <c r="F1972">
        <v>23228</v>
      </c>
    </row>
    <row r="1973" spans="2:6" x14ac:dyDescent="0.2">
      <c r="B1973">
        <v>1745</v>
      </c>
      <c r="C1973">
        <v>60</v>
      </c>
      <c r="D1973" s="97">
        <v>82657</v>
      </c>
      <c r="F1973">
        <v>82657</v>
      </c>
    </row>
    <row r="1974" spans="2:6" x14ac:dyDescent="0.2">
      <c r="B1974">
        <v>3136</v>
      </c>
      <c r="C1974">
        <v>60</v>
      </c>
      <c r="D1974" s="97">
        <v>44392</v>
      </c>
      <c r="F1974">
        <v>44392</v>
      </c>
    </row>
    <row r="1975" spans="2:6" x14ac:dyDescent="0.2">
      <c r="B1975">
        <v>6991</v>
      </c>
      <c r="C1975">
        <v>71</v>
      </c>
      <c r="D1975" s="97">
        <v>38702</v>
      </c>
      <c r="F1975">
        <v>38702</v>
      </c>
    </row>
    <row r="1976" spans="2:6" x14ac:dyDescent="0.2">
      <c r="B1976">
        <v>8132</v>
      </c>
      <c r="C1976">
        <v>47</v>
      </c>
      <c r="D1976" s="97">
        <v>59292</v>
      </c>
      <c r="F1976">
        <v>59292</v>
      </c>
    </row>
    <row r="1977" spans="2:6" x14ac:dyDescent="0.2">
      <c r="B1977">
        <v>503</v>
      </c>
      <c r="C1977">
        <v>37</v>
      </c>
      <c r="D1977" s="97">
        <v>59292</v>
      </c>
      <c r="F1977">
        <v>59292</v>
      </c>
    </row>
    <row r="1978" spans="2:6" x14ac:dyDescent="0.2">
      <c r="B1978">
        <v>8148</v>
      </c>
      <c r="C1978">
        <v>66</v>
      </c>
      <c r="D1978" s="97">
        <v>14515</v>
      </c>
      <c r="F1978">
        <v>14515</v>
      </c>
    </row>
    <row r="1979" spans="2:6" x14ac:dyDescent="0.2">
      <c r="B1979">
        <v>2736</v>
      </c>
      <c r="C1979">
        <v>44</v>
      </c>
      <c r="D1979" s="97">
        <v>30545</v>
      </c>
      <c r="F1979">
        <v>30545</v>
      </c>
    </row>
    <row r="1980" spans="2:6" x14ac:dyDescent="0.2">
      <c r="B1980">
        <v>8162</v>
      </c>
      <c r="C1980">
        <v>66</v>
      </c>
      <c r="D1980" s="97">
        <v>77376</v>
      </c>
      <c r="F1980">
        <v>77376</v>
      </c>
    </row>
    <row r="1981" spans="2:6" x14ac:dyDescent="0.2">
      <c r="B1981">
        <v>692</v>
      </c>
      <c r="C1981">
        <v>68</v>
      </c>
      <c r="D1981" s="97">
        <v>91820</v>
      </c>
      <c r="F1981">
        <v>91820</v>
      </c>
    </row>
    <row r="1982" spans="2:6" x14ac:dyDescent="0.2">
      <c r="B1982">
        <v>7706</v>
      </c>
      <c r="C1982">
        <v>47</v>
      </c>
      <c r="D1982" s="97">
        <v>54165</v>
      </c>
      <c r="F1982">
        <v>54165</v>
      </c>
    </row>
    <row r="1983" spans="2:6" x14ac:dyDescent="0.2">
      <c r="B1983">
        <v>9298</v>
      </c>
      <c r="C1983">
        <v>75</v>
      </c>
      <c r="D1983" s="97">
        <v>76005</v>
      </c>
      <c r="F1983">
        <v>76005</v>
      </c>
    </row>
    <row r="1984" spans="2:6" x14ac:dyDescent="0.2">
      <c r="B1984">
        <v>2986</v>
      </c>
      <c r="C1984">
        <v>46</v>
      </c>
      <c r="D1984" s="97">
        <v>34230</v>
      </c>
      <c r="F1984">
        <v>34230</v>
      </c>
    </row>
    <row r="1985" spans="2:6" x14ac:dyDescent="0.2">
      <c r="B1985">
        <v>10812</v>
      </c>
      <c r="C1985">
        <v>44</v>
      </c>
      <c r="D1985" s="97">
        <v>60839</v>
      </c>
      <c r="F1985">
        <v>60839</v>
      </c>
    </row>
    <row r="1986" spans="2:6" x14ac:dyDescent="0.2">
      <c r="B1986">
        <v>2909</v>
      </c>
      <c r="C1986">
        <v>48</v>
      </c>
      <c r="D1986" s="97">
        <v>66825</v>
      </c>
      <c r="F1986">
        <v>66825</v>
      </c>
    </row>
    <row r="1987" spans="2:6" x14ac:dyDescent="0.2">
      <c r="B1987">
        <v>6974</v>
      </c>
      <c r="C1987">
        <v>50</v>
      </c>
      <c r="D1987" s="97">
        <v>77632</v>
      </c>
      <c r="F1987">
        <v>77632</v>
      </c>
    </row>
    <row r="1988" spans="2:6" x14ac:dyDescent="0.2">
      <c r="B1988">
        <v>9140</v>
      </c>
      <c r="C1988">
        <v>62</v>
      </c>
      <c r="D1988" s="97">
        <v>40101</v>
      </c>
      <c r="F1988">
        <v>40101</v>
      </c>
    </row>
    <row r="1989" spans="2:6" x14ac:dyDescent="0.2">
      <c r="B1989">
        <v>4554</v>
      </c>
      <c r="C1989">
        <v>57</v>
      </c>
      <c r="D1989" s="97">
        <v>62994</v>
      </c>
      <c r="F1989">
        <v>62994</v>
      </c>
    </row>
    <row r="1990" spans="2:6" x14ac:dyDescent="0.2">
      <c r="B1990">
        <v>7791</v>
      </c>
      <c r="C1990">
        <v>55</v>
      </c>
      <c r="D1990" s="97">
        <v>65640</v>
      </c>
      <c r="F1990">
        <v>65640</v>
      </c>
    </row>
    <row r="1991" spans="2:6" x14ac:dyDescent="0.2">
      <c r="B1991">
        <v>5455</v>
      </c>
      <c r="C1991">
        <v>51</v>
      </c>
      <c r="D1991" s="97">
        <v>38361</v>
      </c>
      <c r="F1991">
        <v>38361</v>
      </c>
    </row>
    <row r="1992" spans="2:6" x14ac:dyDescent="0.2">
      <c r="B1992">
        <v>7960</v>
      </c>
      <c r="C1992">
        <v>60</v>
      </c>
      <c r="D1992" s="97">
        <v>38361</v>
      </c>
      <c r="F1992">
        <v>38361</v>
      </c>
    </row>
    <row r="1993" spans="2:6" x14ac:dyDescent="0.2">
      <c r="B1993">
        <v>3426</v>
      </c>
      <c r="C1993">
        <v>47</v>
      </c>
      <c r="D1993" s="97">
        <v>45143</v>
      </c>
      <c r="F1993">
        <v>45143</v>
      </c>
    </row>
    <row r="1994" spans="2:6" x14ac:dyDescent="0.2">
      <c r="B1994">
        <v>5316</v>
      </c>
      <c r="C1994">
        <v>46</v>
      </c>
      <c r="D1994" s="97">
        <v>45143</v>
      </c>
      <c r="F1994">
        <v>45143</v>
      </c>
    </row>
    <row r="1995" spans="2:6" x14ac:dyDescent="0.2">
      <c r="B1995">
        <v>1404</v>
      </c>
      <c r="C1995">
        <v>54</v>
      </c>
      <c r="D1995" s="97">
        <v>54342</v>
      </c>
      <c r="F1995">
        <v>54342</v>
      </c>
    </row>
    <row r="1996" spans="2:6" x14ac:dyDescent="0.2">
      <c r="B1996">
        <v>10598</v>
      </c>
      <c r="C1996">
        <v>55</v>
      </c>
      <c r="D1996" s="97">
        <v>18492</v>
      </c>
      <c r="F1996">
        <v>18492</v>
      </c>
    </row>
    <row r="1997" spans="2:6" x14ac:dyDescent="0.2">
      <c r="B1997">
        <v>8212</v>
      </c>
      <c r="C1997">
        <v>51</v>
      </c>
      <c r="D1997" s="97">
        <v>50272</v>
      </c>
      <c r="F1997">
        <v>50272</v>
      </c>
    </row>
    <row r="1998" spans="2:6" x14ac:dyDescent="0.2">
      <c r="B1998">
        <v>3233</v>
      </c>
      <c r="C1998">
        <v>57</v>
      </c>
      <c r="D1998" s="97">
        <v>30261</v>
      </c>
      <c r="F1998">
        <v>30261</v>
      </c>
    </row>
    <row r="1999" spans="2:6" x14ac:dyDescent="0.2">
      <c r="B1999">
        <v>7892</v>
      </c>
      <c r="C1999">
        <v>53</v>
      </c>
      <c r="D1999" s="97">
        <v>21645</v>
      </c>
      <c r="F1999">
        <v>21645</v>
      </c>
    </row>
    <row r="2000" spans="2:6" x14ac:dyDescent="0.2">
      <c r="B2000">
        <v>2975</v>
      </c>
      <c r="C2000">
        <v>46</v>
      </c>
      <c r="D2000" s="97">
        <v>32144</v>
      </c>
      <c r="F2000">
        <v>32144</v>
      </c>
    </row>
    <row r="2001" spans="2:6" x14ac:dyDescent="0.2">
      <c r="B2001">
        <v>5043</v>
      </c>
      <c r="C2001">
        <v>71</v>
      </c>
      <c r="D2001" s="97">
        <v>16626</v>
      </c>
      <c r="F2001">
        <v>16626</v>
      </c>
    </row>
    <row r="2002" spans="2:6" x14ac:dyDescent="0.2">
      <c r="B2002">
        <v>3104</v>
      </c>
      <c r="C2002">
        <v>61</v>
      </c>
      <c r="D2002" s="97">
        <v>67309</v>
      </c>
      <c r="F2002">
        <v>67309</v>
      </c>
    </row>
    <row r="2003" spans="2:6" x14ac:dyDescent="0.2">
      <c r="B2003">
        <v>10854</v>
      </c>
      <c r="C2003">
        <v>52</v>
      </c>
      <c r="D2003" s="97">
        <v>56145.313929313932</v>
      </c>
      <c r="F2003">
        <v>56145.313929313932</v>
      </c>
    </row>
    <row r="2004" spans="2:6" x14ac:dyDescent="0.2">
      <c r="B2004">
        <v>7419</v>
      </c>
      <c r="C2004">
        <v>54</v>
      </c>
      <c r="D2004" s="97">
        <v>43776</v>
      </c>
      <c r="F2004">
        <v>43776</v>
      </c>
    </row>
    <row r="2005" spans="2:6" x14ac:dyDescent="0.2">
      <c r="B2005">
        <v>5558</v>
      </c>
      <c r="C2005">
        <v>68</v>
      </c>
      <c r="D2005" s="97">
        <v>49618</v>
      </c>
      <c r="F2005">
        <v>49618</v>
      </c>
    </row>
    <row r="2006" spans="2:6" x14ac:dyDescent="0.2">
      <c r="B2006">
        <v>832</v>
      </c>
      <c r="C2006">
        <v>56</v>
      </c>
      <c r="D2006" s="97">
        <v>28087</v>
      </c>
      <c r="F2006">
        <v>28087</v>
      </c>
    </row>
    <row r="2007" spans="2:6" x14ac:dyDescent="0.2">
      <c r="B2007">
        <v>4964</v>
      </c>
      <c r="C2007">
        <v>64</v>
      </c>
      <c r="D2007" s="97">
        <v>75702</v>
      </c>
      <c r="F2007">
        <v>75702</v>
      </c>
    </row>
    <row r="2008" spans="2:6" x14ac:dyDescent="0.2">
      <c r="B2008">
        <v>11030</v>
      </c>
      <c r="C2008">
        <v>46</v>
      </c>
      <c r="D2008" s="97">
        <v>32892</v>
      </c>
      <c r="F2008">
        <v>32892</v>
      </c>
    </row>
    <row r="2009" spans="2:6" x14ac:dyDescent="0.2">
      <c r="B2009">
        <v>4587</v>
      </c>
      <c r="C2009">
        <v>78</v>
      </c>
      <c r="D2009" s="97">
        <v>32892</v>
      </c>
      <c r="F2009">
        <v>32892</v>
      </c>
    </row>
    <row r="2010" spans="2:6" x14ac:dyDescent="0.2">
      <c r="B2010">
        <v>450</v>
      </c>
      <c r="C2010">
        <v>64</v>
      </c>
      <c r="D2010" s="97">
        <v>89120</v>
      </c>
      <c r="F2010">
        <v>89120</v>
      </c>
    </row>
    <row r="2011" spans="2:6" x14ac:dyDescent="0.2">
      <c r="B2011">
        <v>11031</v>
      </c>
      <c r="C2011">
        <v>72</v>
      </c>
      <c r="D2011" s="97">
        <v>32889</v>
      </c>
      <c r="F2011">
        <v>32889</v>
      </c>
    </row>
    <row r="2012" spans="2:6" x14ac:dyDescent="0.2">
      <c r="B2012">
        <v>4990</v>
      </c>
      <c r="C2012">
        <v>68</v>
      </c>
      <c r="D2012" s="97">
        <v>74918</v>
      </c>
      <c r="F2012">
        <v>74918</v>
      </c>
    </row>
    <row r="2013" spans="2:6" x14ac:dyDescent="0.2">
      <c r="B2013">
        <v>221</v>
      </c>
      <c r="C2013">
        <v>67</v>
      </c>
      <c r="D2013" s="97">
        <v>63381</v>
      </c>
      <c r="F2013">
        <v>63381</v>
      </c>
    </row>
    <row r="2014" spans="2:6" x14ac:dyDescent="0.2">
      <c r="B2014">
        <v>4351</v>
      </c>
      <c r="C2014">
        <v>67</v>
      </c>
      <c r="D2014" s="97">
        <v>63381</v>
      </c>
      <c r="F2014">
        <v>63381</v>
      </c>
    </row>
    <row r="2015" spans="2:6" x14ac:dyDescent="0.2">
      <c r="B2015">
        <v>1357</v>
      </c>
      <c r="C2015">
        <v>52</v>
      </c>
      <c r="D2015" s="97">
        <v>66664</v>
      </c>
      <c r="F2015">
        <v>66664</v>
      </c>
    </row>
    <row r="2016" spans="2:6" x14ac:dyDescent="0.2">
      <c r="B2016">
        <v>5667</v>
      </c>
      <c r="C2016">
        <v>58</v>
      </c>
      <c r="D2016" s="97">
        <v>66664</v>
      </c>
      <c r="F2016">
        <v>66664</v>
      </c>
    </row>
    <row r="2017" spans="2:6" x14ac:dyDescent="0.2">
      <c r="B2017">
        <v>8867</v>
      </c>
      <c r="C2017">
        <v>34</v>
      </c>
      <c r="D2017" s="97">
        <v>54178</v>
      </c>
      <c r="F2017">
        <v>54178</v>
      </c>
    </row>
    <row r="2018" spans="2:6" x14ac:dyDescent="0.2">
      <c r="B2018">
        <v>2747</v>
      </c>
      <c r="C2018">
        <v>34</v>
      </c>
      <c r="D2018" s="97">
        <v>25176</v>
      </c>
      <c r="F2018">
        <v>25176</v>
      </c>
    </row>
    <row r="2019" spans="2:6" x14ac:dyDescent="0.2">
      <c r="B2019">
        <v>7422</v>
      </c>
      <c r="C2019">
        <v>35</v>
      </c>
      <c r="D2019" s="97">
        <v>96876</v>
      </c>
      <c r="F2019">
        <v>96876</v>
      </c>
    </row>
    <row r="2020" spans="2:6" x14ac:dyDescent="0.2">
      <c r="B2020">
        <v>4148</v>
      </c>
      <c r="C2020">
        <v>50</v>
      </c>
      <c r="D2020" s="97">
        <v>27922</v>
      </c>
      <c r="F2020">
        <v>27922</v>
      </c>
    </row>
    <row r="2021" spans="2:6" x14ac:dyDescent="0.2">
      <c r="B2021">
        <v>9516</v>
      </c>
      <c r="C2021">
        <v>51</v>
      </c>
      <c r="D2021" s="97">
        <v>45903</v>
      </c>
      <c r="F2021">
        <v>45903</v>
      </c>
    </row>
    <row r="2022" spans="2:6" x14ac:dyDescent="0.2">
      <c r="B2022">
        <v>1291</v>
      </c>
      <c r="C2022">
        <v>44</v>
      </c>
      <c r="D2022" s="97">
        <v>66476</v>
      </c>
      <c r="F2022">
        <v>66476</v>
      </c>
    </row>
    <row r="2023" spans="2:6" x14ac:dyDescent="0.2">
      <c r="B2023">
        <v>1833</v>
      </c>
      <c r="C2023">
        <v>48</v>
      </c>
      <c r="D2023" s="97">
        <v>21840</v>
      </c>
      <c r="F2023">
        <v>21840</v>
      </c>
    </row>
    <row r="2024" spans="2:6" x14ac:dyDescent="0.2">
      <c r="B2024">
        <v>7270</v>
      </c>
      <c r="C2024">
        <v>41</v>
      </c>
      <c r="D2024" s="97">
        <v>84460</v>
      </c>
      <c r="F2024">
        <v>84460</v>
      </c>
    </row>
    <row r="2025" spans="2:6" x14ac:dyDescent="0.2">
      <c r="B2025">
        <v>8182</v>
      </c>
      <c r="C2025">
        <v>38</v>
      </c>
      <c r="D2025" s="97">
        <v>38683</v>
      </c>
      <c r="F2025">
        <v>38683</v>
      </c>
    </row>
    <row r="2026" spans="2:6" x14ac:dyDescent="0.2">
      <c r="B2026">
        <v>10394</v>
      </c>
      <c r="C2026">
        <v>38</v>
      </c>
      <c r="D2026" s="97">
        <v>55249</v>
      </c>
      <c r="F2026">
        <v>55249</v>
      </c>
    </row>
    <row r="2027" spans="2:6" x14ac:dyDescent="0.2">
      <c r="B2027">
        <v>1142</v>
      </c>
      <c r="C2027">
        <v>69</v>
      </c>
      <c r="D2027" s="97">
        <v>54132</v>
      </c>
      <c r="F2027">
        <v>54132</v>
      </c>
    </row>
    <row r="2028" spans="2:6" x14ac:dyDescent="0.2">
      <c r="B2028">
        <v>451</v>
      </c>
      <c r="C2028">
        <v>33</v>
      </c>
      <c r="D2028" s="97">
        <v>34350</v>
      </c>
      <c r="F2028">
        <v>34350</v>
      </c>
    </row>
    <row r="2029" spans="2:6" x14ac:dyDescent="0.2">
      <c r="B2029">
        <v>7128</v>
      </c>
      <c r="C2029">
        <v>45</v>
      </c>
      <c r="D2029" s="97">
        <v>64504</v>
      </c>
      <c r="F2029">
        <v>64504</v>
      </c>
    </row>
    <row r="2030" spans="2:6" x14ac:dyDescent="0.2">
      <c r="B2030">
        <v>10678</v>
      </c>
      <c r="C2030">
        <v>63</v>
      </c>
      <c r="D2030" s="97">
        <v>47175</v>
      </c>
      <c r="F2030">
        <v>47175</v>
      </c>
    </row>
    <row r="2031" spans="2:6" x14ac:dyDescent="0.2">
      <c r="B2031">
        <v>7755</v>
      </c>
      <c r="C2031">
        <v>68</v>
      </c>
      <c r="D2031" s="97">
        <v>56937</v>
      </c>
      <c r="F2031">
        <v>56937</v>
      </c>
    </row>
    <row r="2032" spans="2:6" x14ac:dyDescent="0.2">
      <c r="B2032">
        <v>4754</v>
      </c>
      <c r="C2032">
        <v>56</v>
      </c>
      <c r="D2032" s="97">
        <v>83033</v>
      </c>
      <c r="F2032">
        <v>83033</v>
      </c>
    </row>
    <row r="2033" spans="2:6" x14ac:dyDescent="0.2">
      <c r="B2033">
        <v>20</v>
      </c>
      <c r="C2033">
        <v>57</v>
      </c>
      <c r="D2033" s="97">
        <v>40521</v>
      </c>
      <c r="F2033">
        <v>40521</v>
      </c>
    </row>
    <row r="2034" spans="2:6" x14ac:dyDescent="0.2">
      <c r="B2034">
        <v>2246</v>
      </c>
      <c r="C2034">
        <v>57</v>
      </c>
      <c r="D2034" s="97">
        <v>43482</v>
      </c>
      <c r="F2034">
        <v>43482</v>
      </c>
    </row>
    <row r="2035" spans="2:6" x14ac:dyDescent="0.2">
      <c r="B2035">
        <v>10307</v>
      </c>
      <c r="C2035">
        <v>66</v>
      </c>
      <c r="D2035" s="97">
        <v>78642</v>
      </c>
      <c r="F2035">
        <v>78642</v>
      </c>
    </row>
    <row r="2036" spans="2:6" x14ac:dyDescent="0.2">
      <c r="B2036">
        <v>2147</v>
      </c>
      <c r="C2036">
        <v>53</v>
      </c>
      <c r="D2036" s="97">
        <v>75072</v>
      </c>
      <c r="F2036">
        <v>75072</v>
      </c>
    </row>
    <row r="2037" spans="2:6" x14ac:dyDescent="0.2">
      <c r="B2037">
        <v>10590</v>
      </c>
      <c r="C2037">
        <v>66</v>
      </c>
      <c r="D2037" s="97">
        <v>56253</v>
      </c>
      <c r="F2037">
        <v>56253</v>
      </c>
    </row>
    <row r="2038" spans="2:6" x14ac:dyDescent="0.2">
      <c r="B2038">
        <v>6565</v>
      </c>
      <c r="C2038">
        <v>73</v>
      </c>
      <c r="D2038" s="97">
        <v>59925</v>
      </c>
      <c r="F2038">
        <v>59925</v>
      </c>
    </row>
    <row r="2039" spans="2:6" x14ac:dyDescent="0.2">
      <c r="B2039">
        <v>6619</v>
      </c>
      <c r="C2039">
        <v>44</v>
      </c>
      <c r="D2039" s="97">
        <v>62807</v>
      </c>
      <c r="F2039">
        <v>62807</v>
      </c>
    </row>
    <row r="2040" spans="2:6" x14ac:dyDescent="0.2">
      <c r="B2040">
        <v>4817</v>
      </c>
      <c r="C2040">
        <v>66</v>
      </c>
      <c r="D2040" s="97">
        <v>62807</v>
      </c>
      <c r="F2040">
        <v>62807</v>
      </c>
    </row>
    <row r="2041" spans="2:6" x14ac:dyDescent="0.2">
      <c r="B2041">
        <v>4508</v>
      </c>
      <c r="C2041">
        <v>70</v>
      </c>
      <c r="D2041" s="97">
        <v>46106</v>
      </c>
      <c r="F2041">
        <v>46106</v>
      </c>
    </row>
    <row r="2042" spans="2:6" x14ac:dyDescent="0.2">
      <c r="B2042">
        <v>4843</v>
      </c>
      <c r="C2042">
        <v>70</v>
      </c>
      <c r="D2042" s="97">
        <v>26091</v>
      </c>
      <c r="F2042">
        <v>26091</v>
      </c>
    </row>
    <row r="2043" spans="2:6" x14ac:dyDescent="0.2">
      <c r="B2043">
        <v>9197</v>
      </c>
      <c r="C2043">
        <v>69</v>
      </c>
      <c r="D2043" s="97">
        <v>26091</v>
      </c>
      <c r="F2043">
        <v>26091</v>
      </c>
    </row>
    <row r="2044" spans="2:6" x14ac:dyDescent="0.2">
      <c r="B2044">
        <v>6237</v>
      </c>
      <c r="C2044">
        <v>56</v>
      </c>
      <c r="D2044" s="97">
        <v>38232</v>
      </c>
      <c r="F2044">
        <v>38232</v>
      </c>
    </row>
    <row r="2045" spans="2:6" x14ac:dyDescent="0.2">
      <c r="B2045">
        <v>6515</v>
      </c>
      <c r="C2045">
        <v>45</v>
      </c>
      <c r="D2045" s="97">
        <v>38946</v>
      </c>
      <c r="F2045">
        <v>38946</v>
      </c>
    </row>
    <row r="2046" spans="2:6" x14ac:dyDescent="0.2">
      <c r="B2046">
        <v>5954</v>
      </c>
      <c r="C2046">
        <v>50</v>
      </c>
      <c r="D2046" s="97">
        <v>38946</v>
      </c>
      <c r="F2046">
        <v>38946</v>
      </c>
    </row>
    <row r="2047" spans="2:6" x14ac:dyDescent="0.2">
      <c r="B2047">
        <v>7938</v>
      </c>
      <c r="C2047">
        <v>64</v>
      </c>
      <c r="D2047" s="97">
        <v>67605</v>
      </c>
      <c r="F2047">
        <v>67605</v>
      </c>
    </row>
    <row r="2048" spans="2:6" x14ac:dyDescent="0.2">
      <c r="B2048">
        <v>961</v>
      </c>
      <c r="C2048">
        <v>50</v>
      </c>
      <c r="D2048" s="97">
        <v>51369</v>
      </c>
      <c r="F2048">
        <v>51369</v>
      </c>
    </row>
    <row r="2049" spans="2:6" x14ac:dyDescent="0.2">
      <c r="B2049">
        <v>1764</v>
      </c>
      <c r="C2049">
        <v>47</v>
      </c>
      <c r="D2049" s="97">
        <v>51369</v>
      </c>
      <c r="F2049">
        <v>51369</v>
      </c>
    </row>
    <row r="2050" spans="2:6" x14ac:dyDescent="0.2">
      <c r="B2050">
        <v>1916</v>
      </c>
      <c r="C2050">
        <v>68</v>
      </c>
      <c r="D2050" s="97">
        <v>52513</v>
      </c>
      <c r="F2050">
        <v>52513</v>
      </c>
    </row>
    <row r="2051" spans="2:6" x14ac:dyDescent="0.2">
      <c r="B2051">
        <v>6941</v>
      </c>
      <c r="C2051">
        <v>51</v>
      </c>
      <c r="D2051" s="97">
        <v>76081</v>
      </c>
      <c r="F2051">
        <v>76081</v>
      </c>
    </row>
    <row r="2052" spans="2:6" x14ac:dyDescent="0.2">
      <c r="B2052">
        <v>5562</v>
      </c>
      <c r="C2052">
        <v>48</v>
      </c>
      <c r="D2052" s="97">
        <v>76081</v>
      </c>
      <c r="F2052">
        <v>76081</v>
      </c>
    </row>
    <row r="2053" spans="2:6" x14ac:dyDescent="0.2">
      <c r="B2053">
        <v>1517</v>
      </c>
      <c r="C2053">
        <v>53</v>
      </c>
      <c r="D2053" s="97">
        <v>55012</v>
      </c>
      <c r="F2053">
        <v>55012</v>
      </c>
    </row>
    <row r="2054" spans="2:6" x14ac:dyDescent="0.2">
      <c r="B2054">
        <v>7286</v>
      </c>
      <c r="C2054">
        <v>54</v>
      </c>
      <c r="D2054" s="97">
        <v>73450</v>
      </c>
      <c r="F2054">
        <v>73450</v>
      </c>
    </row>
    <row r="2055" spans="2:6" x14ac:dyDescent="0.2">
      <c r="B2055">
        <v>4687</v>
      </c>
      <c r="C2055">
        <v>64</v>
      </c>
      <c r="D2055" s="97">
        <v>30753</v>
      </c>
      <c r="F2055">
        <v>30753</v>
      </c>
    </row>
    <row r="2056" spans="2:6" x14ac:dyDescent="0.2">
      <c r="B2056">
        <v>5631</v>
      </c>
      <c r="C2056">
        <v>31</v>
      </c>
      <c r="D2056" s="97">
        <v>54603</v>
      </c>
      <c r="F2056">
        <v>54603</v>
      </c>
    </row>
    <row r="2057" spans="2:6" x14ac:dyDescent="0.2">
      <c r="B2057">
        <v>1951</v>
      </c>
      <c r="C2057">
        <v>41</v>
      </c>
      <c r="D2057" s="97">
        <v>22280</v>
      </c>
      <c r="F2057">
        <v>22280</v>
      </c>
    </row>
    <row r="2058" spans="2:6" x14ac:dyDescent="0.2">
      <c r="B2058">
        <v>123</v>
      </c>
      <c r="C2058">
        <v>71</v>
      </c>
      <c r="D2058" s="97">
        <v>59385</v>
      </c>
      <c r="F2058">
        <v>59385</v>
      </c>
    </row>
    <row r="2059" spans="2:6" x14ac:dyDescent="0.2">
      <c r="B2059">
        <v>9451</v>
      </c>
      <c r="C2059">
        <v>57</v>
      </c>
      <c r="D2059" s="97">
        <v>80573</v>
      </c>
      <c r="F2059">
        <v>80573</v>
      </c>
    </row>
    <row r="2060" spans="2:6" x14ac:dyDescent="0.2">
      <c r="B2060">
        <v>7396</v>
      </c>
      <c r="C2060">
        <v>56</v>
      </c>
      <c r="D2060" s="97">
        <v>80573</v>
      </c>
      <c r="F2060">
        <v>80573</v>
      </c>
    </row>
    <row r="2061" spans="2:6" x14ac:dyDescent="0.2">
      <c r="B2061">
        <v>3298</v>
      </c>
      <c r="C2061">
        <v>66</v>
      </c>
      <c r="D2061" s="97">
        <v>28839</v>
      </c>
      <c r="F2061">
        <v>28839</v>
      </c>
    </row>
    <row r="2062" spans="2:6" x14ac:dyDescent="0.2">
      <c r="B2062">
        <v>6730</v>
      </c>
      <c r="C2062">
        <v>68</v>
      </c>
      <c r="D2062" s="97">
        <v>73113</v>
      </c>
      <c r="F2062">
        <v>73113</v>
      </c>
    </row>
    <row r="2063" spans="2:6" x14ac:dyDescent="0.2">
      <c r="B2063">
        <v>9916</v>
      </c>
      <c r="C2063">
        <v>68</v>
      </c>
      <c r="D2063" s="97">
        <v>66313</v>
      </c>
      <c r="F2063">
        <v>66313</v>
      </c>
    </row>
    <row r="2064" spans="2:6" x14ac:dyDescent="0.2">
      <c r="B2064">
        <v>2227</v>
      </c>
      <c r="C2064">
        <v>64</v>
      </c>
      <c r="D2064" s="97">
        <v>68148</v>
      </c>
      <c r="F2064">
        <v>68148</v>
      </c>
    </row>
    <row r="2065" spans="2:6" x14ac:dyDescent="0.2">
      <c r="B2065">
        <v>946</v>
      </c>
      <c r="C2065">
        <v>64</v>
      </c>
      <c r="D2065" s="97">
        <v>38197</v>
      </c>
      <c r="F2065">
        <v>38197</v>
      </c>
    </row>
    <row r="2066" spans="2:6" x14ac:dyDescent="0.2">
      <c r="B2066">
        <v>3745</v>
      </c>
      <c r="C2066">
        <v>34</v>
      </c>
      <c r="D2066" s="97">
        <v>13672</v>
      </c>
      <c r="F2066">
        <v>13672</v>
      </c>
    </row>
    <row r="2067" spans="2:6" x14ac:dyDescent="0.2">
      <c r="B2067">
        <v>4094</v>
      </c>
      <c r="C2067">
        <v>61</v>
      </c>
      <c r="D2067" s="97">
        <v>41452</v>
      </c>
      <c r="F2067">
        <v>41452</v>
      </c>
    </row>
    <row r="2068" spans="2:6" x14ac:dyDescent="0.2">
      <c r="B2068">
        <v>8588</v>
      </c>
      <c r="C2068">
        <v>61</v>
      </c>
      <c r="D2068" s="97">
        <v>88420</v>
      </c>
      <c r="F2068">
        <v>88420</v>
      </c>
    </row>
    <row r="2069" spans="2:6" x14ac:dyDescent="0.2">
      <c r="B2069">
        <v>3916</v>
      </c>
      <c r="C2069">
        <v>51</v>
      </c>
      <c r="D2069" s="97">
        <v>61278</v>
      </c>
      <c r="F2069">
        <v>61278</v>
      </c>
    </row>
    <row r="2070" spans="2:6" x14ac:dyDescent="0.2">
      <c r="B2070">
        <v>9135</v>
      </c>
      <c r="C2070">
        <v>72</v>
      </c>
      <c r="D2070" s="97">
        <v>65777</v>
      </c>
      <c r="F2070">
        <v>65777</v>
      </c>
    </row>
    <row r="2071" spans="2:6" x14ac:dyDescent="0.2">
      <c r="B2071">
        <v>1755</v>
      </c>
      <c r="C2071">
        <v>34</v>
      </c>
      <c r="D2071" s="97">
        <v>54753</v>
      </c>
      <c r="F2071">
        <v>54753</v>
      </c>
    </row>
    <row r="2072" spans="2:6" x14ac:dyDescent="0.2">
      <c r="B2072">
        <v>2875</v>
      </c>
      <c r="C2072">
        <v>44</v>
      </c>
      <c r="D2072" s="97">
        <v>28440</v>
      </c>
      <c r="F2072">
        <v>28440</v>
      </c>
    </row>
    <row r="2073" spans="2:6" x14ac:dyDescent="0.2">
      <c r="B2073">
        <v>2008</v>
      </c>
      <c r="C2073">
        <v>44</v>
      </c>
      <c r="D2073" s="97">
        <v>71488</v>
      </c>
      <c r="F2073">
        <v>71488</v>
      </c>
    </row>
    <row r="2074" spans="2:6" x14ac:dyDescent="0.2">
      <c r="B2074">
        <v>10925</v>
      </c>
      <c r="C2074">
        <v>39</v>
      </c>
      <c r="D2074" s="97">
        <v>75702</v>
      </c>
      <c r="F2074">
        <v>75702</v>
      </c>
    </row>
    <row r="2075" spans="2:6" x14ac:dyDescent="0.2">
      <c r="B2075">
        <v>1604</v>
      </c>
      <c r="C2075">
        <v>62</v>
      </c>
      <c r="D2075" s="97">
        <v>50127</v>
      </c>
      <c r="F2075">
        <v>50127</v>
      </c>
    </row>
    <row r="2076" spans="2:6" x14ac:dyDescent="0.2">
      <c r="B2076">
        <v>5389</v>
      </c>
      <c r="C2076">
        <v>58</v>
      </c>
      <c r="D2076" s="97">
        <v>29604</v>
      </c>
      <c r="F2076">
        <v>29604</v>
      </c>
    </row>
    <row r="2077" spans="2:6" x14ac:dyDescent="0.2">
      <c r="B2077">
        <v>2878</v>
      </c>
      <c r="C2077">
        <v>75</v>
      </c>
      <c r="D2077" s="97">
        <v>50898</v>
      </c>
      <c r="F2077">
        <v>50898</v>
      </c>
    </row>
    <row r="2078" spans="2:6" x14ac:dyDescent="0.2">
      <c r="B2078">
        <v>4440</v>
      </c>
      <c r="C2078">
        <v>58</v>
      </c>
      <c r="D2078" s="97">
        <v>14661</v>
      </c>
      <c r="F2078">
        <v>14661</v>
      </c>
    </row>
    <row r="2079" spans="2:6" x14ac:dyDescent="0.2">
      <c r="B2079">
        <v>1324</v>
      </c>
      <c r="C2079">
        <v>34</v>
      </c>
      <c r="D2079" s="97">
        <v>36807</v>
      </c>
      <c r="F2079">
        <v>36807</v>
      </c>
    </row>
    <row r="2080" spans="2:6" x14ac:dyDescent="0.2">
      <c r="B2080">
        <v>6262</v>
      </c>
      <c r="C2080">
        <v>60</v>
      </c>
      <c r="D2080" s="97">
        <v>46772</v>
      </c>
      <c r="F2080">
        <v>46772</v>
      </c>
    </row>
    <row r="2081" spans="2:6" x14ac:dyDescent="0.2">
      <c r="B2081">
        <v>3628</v>
      </c>
      <c r="C2081">
        <v>35</v>
      </c>
      <c r="D2081" s="97">
        <v>81574</v>
      </c>
      <c r="F2081">
        <v>81574</v>
      </c>
    </row>
    <row r="2082" spans="2:6" x14ac:dyDescent="0.2">
      <c r="B2082">
        <v>3641</v>
      </c>
      <c r="C2082">
        <v>46</v>
      </c>
      <c r="D2082" s="97">
        <v>83443</v>
      </c>
      <c r="F2082">
        <v>83443</v>
      </c>
    </row>
    <row r="2083" spans="2:6" x14ac:dyDescent="0.2">
      <c r="B2083">
        <v>322</v>
      </c>
      <c r="C2083">
        <v>44</v>
      </c>
      <c r="D2083" s="97">
        <v>50523</v>
      </c>
      <c r="F2083">
        <v>50523</v>
      </c>
    </row>
    <row r="2084" spans="2:6" x14ac:dyDescent="0.2">
      <c r="B2084">
        <v>175</v>
      </c>
      <c r="C2084">
        <v>36</v>
      </c>
      <c r="D2084" s="97">
        <v>47009</v>
      </c>
      <c r="F2084">
        <v>47009</v>
      </c>
    </row>
    <row r="2085" spans="2:6" x14ac:dyDescent="0.2">
      <c r="B2085">
        <v>6988</v>
      </c>
      <c r="C2085">
        <v>36</v>
      </c>
      <c r="D2085" s="97">
        <v>82122</v>
      </c>
      <c r="F2085">
        <v>82122</v>
      </c>
    </row>
    <row r="2086" spans="2:6" x14ac:dyDescent="0.2">
      <c r="B2086">
        <v>8204</v>
      </c>
      <c r="C2086">
        <v>51</v>
      </c>
      <c r="D2086" s="97">
        <v>21024</v>
      </c>
      <c r="F2086">
        <v>21024</v>
      </c>
    </row>
    <row r="2087" spans="2:6" x14ac:dyDescent="0.2">
      <c r="B2087">
        <v>7476</v>
      </c>
      <c r="C2087">
        <v>58</v>
      </c>
      <c r="D2087" s="97">
        <v>34916</v>
      </c>
      <c r="F2087">
        <v>34916</v>
      </c>
    </row>
    <row r="2088" spans="2:6" x14ac:dyDescent="0.2">
      <c r="B2088">
        <v>5221</v>
      </c>
      <c r="C2088">
        <v>65</v>
      </c>
      <c r="D2088" s="97">
        <v>27943</v>
      </c>
      <c r="F2088">
        <v>27943</v>
      </c>
    </row>
    <row r="2089" spans="2:6" x14ac:dyDescent="0.2">
      <c r="B2089">
        <v>8970</v>
      </c>
      <c r="C2089">
        <v>50</v>
      </c>
      <c r="D2089" s="97">
        <v>85606</v>
      </c>
      <c r="F2089">
        <v>85606</v>
      </c>
    </row>
    <row r="2090" spans="2:6" x14ac:dyDescent="0.2">
      <c r="B2090">
        <v>9286</v>
      </c>
      <c r="C2090">
        <v>62</v>
      </c>
      <c r="D2090" s="97">
        <v>65814</v>
      </c>
      <c r="F2090">
        <v>65814</v>
      </c>
    </row>
    <row r="2091" spans="2:6" x14ac:dyDescent="0.2">
      <c r="B2091">
        <v>5831</v>
      </c>
      <c r="C2091">
        <v>55</v>
      </c>
      <c r="D2091" s="97">
        <v>74250</v>
      </c>
      <c r="F2091">
        <v>74250</v>
      </c>
    </row>
    <row r="2092" spans="2:6" x14ac:dyDescent="0.2">
      <c r="B2092">
        <v>1010</v>
      </c>
      <c r="C2092">
        <v>45</v>
      </c>
      <c r="D2092" s="97">
        <v>42315</v>
      </c>
      <c r="F2092">
        <v>42315</v>
      </c>
    </row>
    <row r="2093" spans="2:6" x14ac:dyDescent="0.2">
      <c r="B2093">
        <v>11074</v>
      </c>
      <c r="C2093">
        <v>45</v>
      </c>
      <c r="D2093" s="97">
        <v>74854</v>
      </c>
      <c r="F2093">
        <v>74854</v>
      </c>
    </row>
    <row r="2094" spans="2:6" x14ac:dyDescent="0.2">
      <c r="B2094">
        <v>5896</v>
      </c>
      <c r="C2094">
        <v>35</v>
      </c>
      <c r="D2094" s="97">
        <v>27683</v>
      </c>
      <c r="F2094">
        <v>27683</v>
      </c>
    </row>
    <row r="2095" spans="2:6" x14ac:dyDescent="0.2">
      <c r="B2095">
        <v>3515</v>
      </c>
      <c r="C2095">
        <v>70</v>
      </c>
      <c r="D2095" s="97">
        <v>71232</v>
      </c>
      <c r="F2095">
        <v>71232</v>
      </c>
    </row>
    <row r="2096" spans="2:6" x14ac:dyDescent="0.2">
      <c r="B2096">
        <v>5324</v>
      </c>
      <c r="C2096">
        <v>41</v>
      </c>
      <c r="D2096" s="97">
        <v>76653</v>
      </c>
      <c r="F2096">
        <v>76653</v>
      </c>
    </row>
    <row r="2097" spans="2:6" x14ac:dyDescent="0.2">
      <c r="B2097">
        <v>6534</v>
      </c>
      <c r="C2097">
        <v>48</v>
      </c>
      <c r="D2097" s="97">
        <v>76542</v>
      </c>
      <c r="F2097">
        <v>76542</v>
      </c>
    </row>
    <row r="2098" spans="2:6" x14ac:dyDescent="0.2">
      <c r="B2098">
        <v>8373</v>
      </c>
      <c r="C2098">
        <v>43</v>
      </c>
      <c r="D2098" s="97">
        <v>39771</v>
      </c>
      <c r="F2098">
        <v>39771</v>
      </c>
    </row>
    <row r="2099" spans="2:6" x14ac:dyDescent="0.2">
      <c r="B2099">
        <v>3829</v>
      </c>
      <c r="C2099">
        <v>43</v>
      </c>
      <c r="D2099" s="97">
        <v>51518</v>
      </c>
      <c r="F2099">
        <v>51518</v>
      </c>
    </row>
    <row r="2100" spans="2:6" x14ac:dyDescent="0.2">
      <c r="B2100">
        <v>4501</v>
      </c>
      <c r="C2100">
        <v>57</v>
      </c>
      <c r="D2100" s="97">
        <v>41728</v>
      </c>
      <c r="F2100">
        <v>41728</v>
      </c>
    </row>
    <row r="2101" spans="2:6" x14ac:dyDescent="0.2">
      <c r="B2101">
        <v>4179</v>
      </c>
      <c r="C2101">
        <v>63</v>
      </c>
      <c r="D2101" s="97">
        <v>26490</v>
      </c>
      <c r="F2101">
        <v>26490</v>
      </c>
    </row>
    <row r="2102" spans="2:6" x14ac:dyDescent="0.2">
      <c r="B2102">
        <v>2292</v>
      </c>
      <c r="C2102">
        <v>37</v>
      </c>
      <c r="D2102" s="97">
        <v>26490</v>
      </c>
      <c r="F2102">
        <v>26490</v>
      </c>
    </row>
    <row r="2103" spans="2:6" x14ac:dyDescent="0.2">
      <c r="B2103">
        <v>9239</v>
      </c>
      <c r="C2103">
        <v>61</v>
      </c>
      <c r="D2103" s="97">
        <v>49269</v>
      </c>
      <c r="F2103">
        <v>49269</v>
      </c>
    </row>
    <row r="2104" spans="2:6" x14ac:dyDescent="0.2">
      <c r="B2104">
        <v>8953</v>
      </c>
      <c r="C2104">
        <v>57</v>
      </c>
      <c r="D2104" s="97">
        <v>27203</v>
      </c>
      <c r="F2104">
        <v>27203</v>
      </c>
    </row>
    <row r="2105" spans="2:6" x14ac:dyDescent="0.2">
      <c r="B2105">
        <v>10258</v>
      </c>
      <c r="C2105">
        <v>57</v>
      </c>
      <c r="D2105" s="97">
        <v>45204</v>
      </c>
      <c r="F2105">
        <v>45204</v>
      </c>
    </row>
    <row r="2106" spans="2:6" x14ac:dyDescent="0.2">
      <c r="B2106">
        <v>3520</v>
      </c>
      <c r="C2106">
        <v>32</v>
      </c>
      <c r="D2106" s="97">
        <v>42554</v>
      </c>
      <c r="F2106">
        <v>42554</v>
      </c>
    </row>
    <row r="2107" spans="2:6" x14ac:dyDescent="0.2">
      <c r="B2107">
        <v>10402</v>
      </c>
      <c r="C2107">
        <v>55</v>
      </c>
      <c r="D2107" s="97">
        <v>83151</v>
      </c>
      <c r="F2107">
        <v>83151</v>
      </c>
    </row>
    <row r="2108" spans="2:6" x14ac:dyDescent="0.2">
      <c r="B2108">
        <v>11114</v>
      </c>
      <c r="C2108">
        <v>52</v>
      </c>
      <c r="D2108" s="97">
        <v>46931</v>
      </c>
      <c r="F2108">
        <v>46931</v>
      </c>
    </row>
    <row r="2109" spans="2:6" x14ac:dyDescent="0.2">
      <c r="B2109">
        <v>9553</v>
      </c>
      <c r="C2109">
        <v>35</v>
      </c>
      <c r="D2109" s="97">
        <v>47889</v>
      </c>
      <c r="F2109">
        <v>47889</v>
      </c>
    </row>
    <row r="2110" spans="2:6" x14ac:dyDescent="0.2">
      <c r="B2110">
        <v>6055</v>
      </c>
      <c r="C2110">
        <v>43</v>
      </c>
      <c r="D2110" s="97">
        <v>24594</v>
      </c>
      <c r="F2110">
        <v>24594</v>
      </c>
    </row>
    <row r="2111" spans="2:6" x14ac:dyDescent="0.2">
      <c r="B2111">
        <v>4786</v>
      </c>
      <c r="C2111">
        <v>45</v>
      </c>
      <c r="D2111" s="97">
        <v>24594</v>
      </c>
      <c r="F2111">
        <v>24594</v>
      </c>
    </row>
    <row r="2112" spans="2:6" x14ac:dyDescent="0.2">
      <c r="B2112">
        <v>5015</v>
      </c>
      <c r="C2112">
        <v>46</v>
      </c>
      <c r="D2112" s="97">
        <v>24221</v>
      </c>
      <c r="F2112">
        <v>24221</v>
      </c>
    </row>
    <row r="2113" spans="2:6" x14ac:dyDescent="0.2">
      <c r="B2113">
        <v>8560</v>
      </c>
      <c r="C2113">
        <v>30</v>
      </c>
      <c r="D2113" s="97">
        <v>19656</v>
      </c>
      <c r="F2113">
        <v>19656</v>
      </c>
    </row>
    <row r="2114" spans="2:6" x14ac:dyDescent="0.2">
      <c r="B2114">
        <v>3469</v>
      </c>
      <c r="C2114">
        <v>45</v>
      </c>
      <c r="D2114" s="97">
        <v>80812</v>
      </c>
      <c r="F2114">
        <v>80812</v>
      </c>
    </row>
    <row r="2115" spans="2:6" x14ac:dyDescent="0.2">
      <c r="B2115">
        <v>5885</v>
      </c>
      <c r="C2115">
        <v>49</v>
      </c>
      <c r="D2115" s="97">
        <v>40479</v>
      </c>
      <c r="F2115">
        <v>40479</v>
      </c>
    </row>
    <row r="2116" spans="2:6" x14ac:dyDescent="0.2">
      <c r="B2116">
        <v>3310</v>
      </c>
      <c r="C2116">
        <v>49</v>
      </c>
      <c r="D2116" s="97">
        <v>42033</v>
      </c>
      <c r="F2116">
        <v>42033</v>
      </c>
    </row>
    <row r="2117" spans="2:6" x14ac:dyDescent="0.2">
      <c r="B2117">
        <v>2134</v>
      </c>
      <c r="C2117">
        <v>70</v>
      </c>
      <c r="D2117" s="97">
        <v>38285</v>
      </c>
      <c r="F2117">
        <v>38285</v>
      </c>
    </row>
    <row r="2118" spans="2:6" x14ac:dyDescent="0.2">
      <c r="B2118">
        <v>2532</v>
      </c>
      <c r="C2118">
        <v>35</v>
      </c>
      <c r="D2118" s="97">
        <v>79419</v>
      </c>
      <c r="F2118">
        <v>79419</v>
      </c>
    </row>
    <row r="2119" spans="2:6" x14ac:dyDescent="0.2">
      <c r="B2119">
        <v>2579</v>
      </c>
      <c r="C2119">
        <v>65</v>
      </c>
      <c r="D2119" s="97">
        <v>17144</v>
      </c>
      <c r="F2119">
        <v>17144</v>
      </c>
    </row>
    <row r="2120" spans="2:6" x14ac:dyDescent="0.2">
      <c r="B2120">
        <v>5623</v>
      </c>
      <c r="C2120">
        <v>42</v>
      </c>
      <c r="D2120" s="97">
        <v>17144</v>
      </c>
      <c r="F2120">
        <v>17144</v>
      </c>
    </row>
    <row r="2121" spans="2:6" x14ac:dyDescent="0.2">
      <c r="B2121">
        <v>4789</v>
      </c>
      <c r="C2121">
        <v>69</v>
      </c>
      <c r="D2121" s="97">
        <v>66375</v>
      </c>
      <c r="F2121">
        <v>66375</v>
      </c>
    </row>
    <row r="2122" spans="2:6" x14ac:dyDescent="0.2">
      <c r="B2122">
        <v>9523</v>
      </c>
      <c r="C2122">
        <v>40</v>
      </c>
      <c r="D2122" s="97">
        <v>42213</v>
      </c>
      <c r="F2122">
        <v>42213</v>
      </c>
    </row>
    <row r="2123" spans="2:6" x14ac:dyDescent="0.2">
      <c r="B2123">
        <v>5268</v>
      </c>
      <c r="C2123">
        <v>62</v>
      </c>
      <c r="D2123" s="97">
        <v>17117</v>
      </c>
      <c r="F2123">
        <v>17117</v>
      </c>
    </row>
    <row r="2124" spans="2:6" x14ac:dyDescent="0.2">
      <c r="B2124">
        <v>1545</v>
      </c>
      <c r="C2124">
        <v>36</v>
      </c>
      <c r="D2124" s="97">
        <v>68142</v>
      </c>
      <c r="F2124">
        <v>68142</v>
      </c>
    </row>
    <row r="2125" spans="2:6" x14ac:dyDescent="0.2">
      <c r="B2125">
        <v>2254</v>
      </c>
      <c r="C2125">
        <v>39</v>
      </c>
      <c r="D2125" s="97">
        <v>48794</v>
      </c>
      <c r="F2125">
        <v>48794</v>
      </c>
    </row>
    <row r="2126" spans="2:6" x14ac:dyDescent="0.2">
      <c r="B2126">
        <v>2661</v>
      </c>
      <c r="C2126">
        <v>58</v>
      </c>
      <c r="D2126" s="97">
        <v>63404</v>
      </c>
      <c r="F2126">
        <v>63404</v>
      </c>
    </row>
    <row r="2127" spans="2:6" x14ac:dyDescent="0.2">
      <c r="B2127">
        <v>3130</v>
      </c>
      <c r="C2127">
        <v>58</v>
      </c>
      <c r="D2127" s="97">
        <v>49669</v>
      </c>
      <c r="F2127">
        <v>49669</v>
      </c>
    </row>
    <row r="2128" spans="2:6" x14ac:dyDescent="0.2">
      <c r="B2128">
        <v>5847</v>
      </c>
      <c r="C2128">
        <v>53</v>
      </c>
      <c r="D2128" s="97">
        <v>55761</v>
      </c>
      <c r="F2128">
        <v>55761</v>
      </c>
    </row>
    <row r="2129" spans="2:6" x14ac:dyDescent="0.2">
      <c r="B2129">
        <v>5863</v>
      </c>
      <c r="C2129">
        <v>69</v>
      </c>
      <c r="D2129" s="97">
        <v>34043</v>
      </c>
      <c r="F2129">
        <v>34043</v>
      </c>
    </row>
    <row r="2130" spans="2:6" x14ac:dyDescent="0.2">
      <c r="B2130">
        <v>999</v>
      </c>
      <c r="C2130">
        <v>31</v>
      </c>
      <c r="D2130" s="97">
        <v>39665</v>
      </c>
      <c r="F2130">
        <v>39665</v>
      </c>
    </row>
    <row r="2131" spans="2:6" x14ac:dyDescent="0.2">
      <c r="B2131">
        <v>2931</v>
      </c>
      <c r="C2131">
        <v>44</v>
      </c>
      <c r="D2131" s="97">
        <v>64961</v>
      </c>
      <c r="F2131">
        <v>64961</v>
      </c>
    </row>
    <row r="2132" spans="2:6" x14ac:dyDescent="0.2">
      <c r="B2132">
        <v>1890</v>
      </c>
      <c r="C2132">
        <v>51</v>
      </c>
      <c r="D2132" s="97">
        <v>84906</v>
      </c>
      <c r="F2132">
        <v>84906</v>
      </c>
    </row>
    <row r="2133" spans="2:6" x14ac:dyDescent="0.2">
      <c r="B2133">
        <v>5589</v>
      </c>
      <c r="C2133">
        <v>58</v>
      </c>
      <c r="D2133" s="97">
        <v>84906</v>
      </c>
      <c r="F2133">
        <v>84906</v>
      </c>
    </row>
    <row r="2134" spans="2:6" x14ac:dyDescent="0.2">
      <c r="B2134">
        <v>10172</v>
      </c>
      <c r="C2134">
        <v>34</v>
      </c>
      <c r="D2134" s="97">
        <v>66973</v>
      </c>
      <c r="F2134">
        <v>66973</v>
      </c>
    </row>
    <row r="2135" spans="2:6" x14ac:dyDescent="0.2">
      <c r="B2135">
        <v>6729</v>
      </c>
      <c r="C2135">
        <v>34</v>
      </c>
      <c r="D2135" s="97">
        <v>41154</v>
      </c>
      <c r="F2135">
        <v>41154</v>
      </c>
    </row>
    <row r="2136" spans="2:6" x14ac:dyDescent="0.2">
      <c r="B2136">
        <v>10492</v>
      </c>
      <c r="C2136">
        <v>63</v>
      </c>
      <c r="D2136" s="97">
        <v>24401</v>
      </c>
      <c r="F2136">
        <v>24401</v>
      </c>
    </row>
    <row r="2137" spans="2:6" x14ac:dyDescent="0.2">
      <c r="B2137">
        <v>2939</v>
      </c>
      <c r="C2137">
        <v>52</v>
      </c>
      <c r="D2137" s="97">
        <v>47633.19</v>
      </c>
      <c r="F2137">
        <v>47633.19</v>
      </c>
    </row>
    <row r="2138" spans="2:6" x14ac:dyDescent="0.2">
      <c r="B2138">
        <v>5948</v>
      </c>
      <c r="C2138">
        <v>47</v>
      </c>
      <c r="D2138" s="97">
        <v>78416</v>
      </c>
      <c r="F2138">
        <v>78416</v>
      </c>
    </row>
    <row r="2139" spans="2:6" x14ac:dyDescent="0.2">
      <c r="B2139">
        <v>574</v>
      </c>
      <c r="C2139">
        <v>58</v>
      </c>
      <c r="D2139" s="97">
        <v>62568</v>
      </c>
      <c r="F2139">
        <v>62568</v>
      </c>
    </row>
    <row r="2140" spans="2:6" x14ac:dyDescent="0.2">
      <c r="B2140">
        <v>3266</v>
      </c>
      <c r="C2140">
        <v>58</v>
      </c>
      <c r="D2140" s="97">
        <v>67786</v>
      </c>
      <c r="F2140">
        <v>67786</v>
      </c>
    </row>
    <row r="2141" spans="2:6" x14ac:dyDescent="0.2">
      <c r="B2141">
        <v>10500</v>
      </c>
      <c r="C2141">
        <v>38</v>
      </c>
      <c r="D2141" s="97">
        <v>35340</v>
      </c>
      <c r="F2141">
        <v>35340</v>
      </c>
    </row>
    <row r="2142" spans="2:6" x14ac:dyDescent="0.2">
      <c r="B2142">
        <v>7987</v>
      </c>
      <c r="C2142">
        <v>53</v>
      </c>
      <c r="D2142" s="97">
        <v>34213</v>
      </c>
      <c r="F2142">
        <v>34213</v>
      </c>
    </row>
    <row r="2143" spans="2:6" x14ac:dyDescent="0.2">
      <c r="B2143">
        <v>1135</v>
      </c>
      <c r="C2143">
        <v>62</v>
      </c>
      <c r="D2143" s="97">
        <v>47570</v>
      </c>
      <c r="F2143">
        <v>47570</v>
      </c>
    </row>
    <row r="2144" spans="2:6" x14ac:dyDescent="0.2">
      <c r="B2144">
        <v>24</v>
      </c>
      <c r="C2144">
        <v>62</v>
      </c>
      <c r="D2144" s="97">
        <v>59184</v>
      </c>
      <c r="F2144">
        <v>59184</v>
      </c>
    </row>
    <row r="2145" spans="2:6" x14ac:dyDescent="0.2">
      <c r="B2145">
        <v>1966</v>
      </c>
      <c r="C2145">
        <v>57</v>
      </c>
      <c r="D2145" s="97">
        <v>71670</v>
      </c>
      <c r="F2145">
        <v>71670</v>
      </c>
    </row>
    <row r="2146" spans="2:6" x14ac:dyDescent="0.2">
      <c r="B2146">
        <v>7789</v>
      </c>
      <c r="C2146">
        <v>57</v>
      </c>
      <c r="D2146" s="97">
        <v>67680</v>
      </c>
      <c r="F2146">
        <v>67680</v>
      </c>
    </row>
    <row r="2147" spans="2:6" x14ac:dyDescent="0.2">
      <c r="B2147">
        <v>3336</v>
      </c>
      <c r="C2147">
        <v>74</v>
      </c>
      <c r="D2147" s="97">
        <v>64866</v>
      </c>
      <c r="F2147">
        <v>64866</v>
      </c>
    </row>
    <row r="2148" spans="2:6" x14ac:dyDescent="0.2">
      <c r="B2148">
        <v>5644</v>
      </c>
      <c r="C2148">
        <v>65</v>
      </c>
      <c r="D2148" s="97">
        <v>31880</v>
      </c>
      <c r="F2148">
        <v>31880</v>
      </c>
    </row>
    <row r="2149" spans="2:6" x14ac:dyDescent="0.2">
      <c r="B2149">
        <v>6663</v>
      </c>
      <c r="C2149">
        <v>82</v>
      </c>
      <c r="D2149" s="97">
        <v>60208</v>
      </c>
      <c r="F2149">
        <v>60208</v>
      </c>
    </row>
    <row r="2150" spans="2:6" x14ac:dyDescent="0.2">
      <c r="B2150">
        <v>10262</v>
      </c>
      <c r="C2150">
        <v>42</v>
      </c>
      <c r="D2150" s="97">
        <v>51529</v>
      </c>
      <c r="F2150">
        <v>51529</v>
      </c>
    </row>
    <row r="2151" spans="2:6" x14ac:dyDescent="0.2">
      <c r="B2151">
        <v>456</v>
      </c>
      <c r="C2151">
        <v>36</v>
      </c>
      <c r="D2151" s="97">
        <v>27421</v>
      </c>
      <c r="F2151">
        <v>27421</v>
      </c>
    </row>
    <row r="2152" spans="2:6" x14ac:dyDescent="0.2">
      <c r="B2152">
        <v>3270</v>
      </c>
      <c r="C2152">
        <v>44</v>
      </c>
      <c r="D2152" s="97">
        <v>33051</v>
      </c>
      <c r="F2152">
        <v>33051</v>
      </c>
    </row>
    <row r="2153" spans="2:6" x14ac:dyDescent="0.2">
      <c r="B2153">
        <v>5748</v>
      </c>
      <c r="C2153">
        <v>57</v>
      </c>
      <c r="D2153" s="97">
        <v>79946</v>
      </c>
      <c r="F2153">
        <v>79946</v>
      </c>
    </row>
    <row r="2154" spans="2:6" x14ac:dyDescent="0.2">
      <c r="B2154">
        <v>8952</v>
      </c>
      <c r="C2154">
        <v>69</v>
      </c>
      <c r="D2154" s="97">
        <v>40049</v>
      </c>
      <c r="F2154">
        <v>40049</v>
      </c>
    </row>
    <row r="2155" spans="2:6" x14ac:dyDescent="0.2">
      <c r="B2155">
        <v>3921</v>
      </c>
      <c r="C2155">
        <v>70</v>
      </c>
      <c r="D2155" s="97">
        <v>44551</v>
      </c>
      <c r="F2155">
        <v>44551</v>
      </c>
    </row>
    <row r="2156" spans="2:6" x14ac:dyDescent="0.2">
      <c r="B2156">
        <v>9826</v>
      </c>
      <c r="C2156">
        <v>50</v>
      </c>
      <c r="D2156" s="97">
        <v>52278</v>
      </c>
      <c r="F2156">
        <v>52278</v>
      </c>
    </row>
    <row r="2157" spans="2:6" x14ac:dyDescent="0.2">
      <c r="B2157">
        <v>5830</v>
      </c>
      <c r="C2157">
        <v>50</v>
      </c>
      <c r="D2157" s="97">
        <v>52278</v>
      </c>
      <c r="F2157">
        <v>52278</v>
      </c>
    </row>
    <row r="2158" spans="2:6" x14ac:dyDescent="0.2">
      <c r="B2158">
        <v>8310</v>
      </c>
      <c r="C2158">
        <v>58</v>
      </c>
      <c r="D2158" s="97">
        <v>50520</v>
      </c>
      <c r="F2158">
        <v>50520</v>
      </c>
    </row>
    <row r="2159" spans="2:6" x14ac:dyDescent="0.2">
      <c r="B2159">
        <v>6382</v>
      </c>
      <c r="C2159">
        <v>69</v>
      </c>
      <c r="D2159" s="97">
        <v>82571</v>
      </c>
      <c r="F2159">
        <v>82571</v>
      </c>
    </row>
    <row r="2160" spans="2:6" x14ac:dyDescent="0.2">
      <c r="B2160">
        <v>8439</v>
      </c>
      <c r="C2160">
        <v>58</v>
      </c>
      <c r="D2160" s="97">
        <v>65486</v>
      </c>
      <c r="F2160">
        <v>65486</v>
      </c>
    </row>
    <row r="2161" spans="2:6" x14ac:dyDescent="0.2">
      <c r="B2161">
        <v>7613</v>
      </c>
      <c r="C2161">
        <v>48</v>
      </c>
      <c r="D2161" s="97">
        <v>53653</v>
      </c>
      <c r="F2161">
        <v>53653</v>
      </c>
    </row>
    <row r="2162" spans="2:6" x14ac:dyDescent="0.2">
      <c r="B2162">
        <v>48</v>
      </c>
      <c r="C2162">
        <v>58</v>
      </c>
      <c r="D2162" s="97">
        <v>40590</v>
      </c>
      <c r="F2162">
        <v>40590</v>
      </c>
    </row>
    <row r="2163" spans="2:6" x14ac:dyDescent="0.2">
      <c r="B2163">
        <v>5046</v>
      </c>
      <c r="C2163">
        <v>64</v>
      </c>
      <c r="D2163" s="97">
        <v>40590</v>
      </c>
      <c r="F2163">
        <v>40590</v>
      </c>
    </row>
    <row r="2164" spans="2:6" x14ac:dyDescent="0.2">
      <c r="B2164">
        <v>3231</v>
      </c>
      <c r="C2164">
        <v>49</v>
      </c>
      <c r="D2164" s="97">
        <v>54162</v>
      </c>
      <c r="F2164">
        <v>54162</v>
      </c>
    </row>
    <row r="2165" spans="2:6" x14ac:dyDescent="0.2">
      <c r="B2165">
        <v>7181</v>
      </c>
      <c r="C2165">
        <v>45</v>
      </c>
      <c r="D2165" s="97">
        <v>30372</v>
      </c>
      <c r="F2165">
        <v>30372</v>
      </c>
    </row>
    <row r="2166" spans="2:6" x14ac:dyDescent="0.2">
      <c r="B2166">
        <v>1663</v>
      </c>
      <c r="C2166">
        <v>44</v>
      </c>
      <c r="D2166" s="97">
        <v>30372</v>
      </c>
      <c r="F2166">
        <v>30372</v>
      </c>
    </row>
    <row r="2167" spans="2:6" x14ac:dyDescent="0.2">
      <c r="B2167">
        <v>5441</v>
      </c>
      <c r="C2167">
        <v>57</v>
      </c>
      <c r="D2167" s="97">
        <v>66731</v>
      </c>
      <c r="F2167">
        <v>66731</v>
      </c>
    </row>
    <row r="2168" spans="2:6" x14ac:dyDescent="0.2">
      <c r="B2168">
        <v>8602</v>
      </c>
      <c r="C2168">
        <v>58</v>
      </c>
      <c r="D2168" s="97">
        <v>47111</v>
      </c>
      <c r="F2168">
        <v>47111</v>
      </c>
    </row>
    <row r="2169" spans="2:6" x14ac:dyDescent="0.2">
      <c r="B2169">
        <v>9925</v>
      </c>
      <c r="C2169">
        <v>41</v>
      </c>
      <c r="D2169" s="97">
        <v>78427</v>
      </c>
      <c r="F2169">
        <v>78427</v>
      </c>
    </row>
    <row r="2170" spans="2:6" x14ac:dyDescent="0.2">
      <c r="B2170">
        <v>9499</v>
      </c>
      <c r="C2170">
        <v>68</v>
      </c>
      <c r="D2170" s="97">
        <v>76842</v>
      </c>
      <c r="F2170">
        <v>76842</v>
      </c>
    </row>
    <row r="2171" spans="2:6" x14ac:dyDescent="0.2">
      <c r="B2171">
        <v>6568</v>
      </c>
      <c r="C2171">
        <v>38</v>
      </c>
      <c r="D2171" s="97">
        <v>45684</v>
      </c>
      <c r="F2171">
        <v>45684</v>
      </c>
    </row>
    <row r="2172" spans="2:6" x14ac:dyDescent="0.2">
      <c r="B2172">
        <v>3032</v>
      </c>
      <c r="C2172">
        <v>38</v>
      </c>
      <c r="D2172" s="97">
        <v>43638</v>
      </c>
      <c r="F2172">
        <v>43638</v>
      </c>
    </row>
    <row r="2173" spans="2:6" x14ac:dyDescent="0.2">
      <c r="B2173">
        <v>5153</v>
      </c>
      <c r="C2173">
        <v>55</v>
      </c>
      <c r="D2173" s="97">
        <v>62187</v>
      </c>
      <c r="F2173">
        <v>62187</v>
      </c>
    </row>
    <row r="2174" spans="2:6" x14ac:dyDescent="0.2">
      <c r="B2174">
        <v>4127</v>
      </c>
      <c r="C2174">
        <v>55</v>
      </c>
      <c r="D2174" s="97">
        <v>78028</v>
      </c>
      <c r="F2174">
        <v>78028</v>
      </c>
    </row>
    <row r="2175" spans="2:6" x14ac:dyDescent="0.2">
      <c r="B2175">
        <v>9940</v>
      </c>
      <c r="C2175">
        <v>64</v>
      </c>
      <c r="D2175" s="97">
        <v>51569</v>
      </c>
      <c r="F2175">
        <v>51569</v>
      </c>
    </row>
    <row r="2176" spans="2:6" x14ac:dyDescent="0.2">
      <c r="B2176">
        <v>7527</v>
      </c>
      <c r="C2176">
        <v>54</v>
      </c>
      <c r="D2176" s="97">
        <v>56551</v>
      </c>
      <c r="F2176">
        <v>56551</v>
      </c>
    </row>
    <row r="2177" spans="2:6" x14ac:dyDescent="0.2">
      <c r="B2177">
        <v>3406</v>
      </c>
      <c r="C2177">
        <v>58</v>
      </c>
      <c r="D2177" s="97">
        <v>56551</v>
      </c>
      <c r="F2177">
        <v>56551</v>
      </c>
    </row>
    <row r="2178" spans="2:6" x14ac:dyDescent="0.2">
      <c r="B2178">
        <v>9771</v>
      </c>
      <c r="C2178">
        <v>34</v>
      </c>
      <c r="D2178" s="97">
        <v>58275</v>
      </c>
      <c r="F2178">
        <v>58275</v>
      </c>
    </row>
    <row r="2179" spans="2:6" x14ac:dyDescent="0.2">
      <c r="B2179">
        <v>6722</v>
      </c>
      <c r="C2179">
        <v>68</v>
      </c>
      <c r="D2179" s="97">
        <v>76320</v>
      </c>
      <c r="F2179">
        <v>76320</v>
      </c>
    </row>
    <row r="2180" spans="2:6" x14ac:dyDescent="0.2">
      <c r="B2180">
        <v>213</v>
      </c>
      <c r="C2180">
        <v>59</v>
      </c>
      <c r="D2180" s="97">
        <v>72298</v>
      </c>
      <c r="F2180">
        <v>72298</v>
      </c>
    </row>
    <row r="2181" spans="2:6" x14ac:dyDescent="0.2">
      <c r="B2181">
        <v>8541</v>
      </c>
      <c r="C2181">
        <v>32</v>
      </c>
      <c r="D2181" s="97">
        <v>82032</v>
      </c>
      <c r="F2181">
        <v>82032</v>
      </c>
    </row>
    <row r="2182" spans="2:6" x14ac:dyDescent="0.2">
      <c r="B2182">
        <v>8475</v>
      </c>
      <c r="C2182">
        <v>49</v>
      </c>
      <c r="D2182" s="97">
        <v>82032</v>
      </c>
      <c r="F2182">
        <v>82032</v>
      </c>
    </row>
    <row r="2183" spans="2:6" x14ac:dyDescent="0.2">
      <c r="B2183">
        <v>8070</v>
      </c>
      <c r="C2183">
        <v>49</v>
      </c>
      <c r="D2183" s="97">
        <v>51390</v>
      </c>
      <c r="F2183">
        <v>51390</v>
      </c>
    </row>
    <row r="2184" spans="2:6" x14ac:dyDescent="0.2">
      <c r="B2184">
        <v>313</v>
      </c>
      <c r="C2184">
        <v>54</v>
      </c>
      <c r="D2184" s="97">
        <v>46779</v>
      </c>
      <c r="F2184">
        <v>46779</v>
      </c>
    </row>
    <row r="2185" spans="2:6" x14ac:dyDescent="0.2">
      <c r="B2185">
        <v>9757</v>
      </c>
      <c r="C2185">
        <v>50</v>
      </c>
      <c r="D2185" s="97">
        <v>25358</v>
      </c>
      <c r="F2185">
        <v>25358</v>
      </c>
    </row>
    <row r="2186" spans="2:6" x14ac:dyDescent="0.2">
      <c r="B2186">
        <v>2088</v>
      </c>
      <c r="C2186">
        <v>50</v>
      </c>
      <c r="D2186" s="97">
        <v>57513</v>
      </c>
      <c r="F2186">
        <v>57513</v>
      </c>
    </row>
    <row r="2187" spans="2:6" x14ac:dyDescent="0.2">
      <c r="B2187">
        <v>2320</v>
      </c>
      <c r="C2187">
        <v>44</v>
      </c>
      <c r="D2187" s="97">
        <v>70165</v>
      </c>
      <c r="F2187">
        <v>70165</v>
      </c>
    </row>
    <row r="2188" spans="2:6" x14ac:dyDescent="0.2">
      <c r="B2188">
        <v>966</v>
      </c>
      <c r="C2188">
        <v>56</v>
      </c>
      <c r="D2188" s="97">
        <v>72643</v>
      </c>
      <c r="F2188">
        <v>72643</v>
      </c>
    </row>
    <row r="2189" spans="2:6" x14ac:dyDescent="0.2">
      <c r="B2189">
        <v>9706</v>
      </c>
      <c r="C2189">
        <v>48</v>
      </c>
      <c r="D2189" s="97">
        <v>54356</v>
      </c>
      <c r="F2189">
        <v>54356</v>
      </c>
    </row>
    <row r="2190" spans="2:6" x14ac:dyDescent="0.2">
      <c r="B2190">
        <v>3979</v>
      </c>
      <c r="C2190">
        <v>39</v>
      </c>
      <c r="D2190" s="97">
        <v>74859</v>
      </c>
      <c r="F2190">
        <v>74859</v>
      </c>
    </row>
    <row r="2191" spans="2:6" x14ac:dyDescent="0.2">
      <c r="B2191">
        <v>5602</v>
      </c>
      <c r="C2191">
        <v>33</v>
      </c>
      <c r="D2191" s="97">
        <v>27038</v>
      </c>
      <c r="F2191">
        <v>27038</v>
      </c>
    </row>
    <row r="2192" spans="2:6" x14ac:dyDescent="0.2">
      <c r="B2192">
        <v>2202</v>
      </c>
      <c r="C2192">
        <v>44</v>
      </c>
      <c r="D2192" s="97">
        <v>79800</v>
      </c>
      <c r="F2192">
        <v>79800</v>
      </c>
    </row>
    <row r="2193" spans="2:6" x14ac:dyDescent="0.2">
      <c r="B2193">
        <v>9645</v>
      </c>
      <c r="C2193">
        <v>54</v>
      </c>
      <c r="D2193" s="97">
        <v>85620</v>
      </c>
      <c r="F2193">
        <v>85620</v>
      </c>
    </row>
    <row r="2194" spans="2:6" x14ac:dyDescent="0.2">
      <c r="B2194">
        <v>7230</v>
      </c>
      <c r="C2194">
        <v>62</v>
      </c>
      <c r="D2194" s="97">
        <v>46984</v>
      </c>
      <c r="F2194">
        <v>46984</v>
      </c>
    </row>
    <row r="2195" spans="2:6" x14ac:dyDescent="0.2">
      <c r="B2195">
        <v>5675</v>
      </c>
      <c r="C2195">
        <v>62</v>
      </c>
      <c r="D2195" s="97">
        <v>47916</v>
      </c>
      <c r="F2195">
        <v>47916</v>
      </c>
    </row>
    <row r="2196" spans="2:6" x14ac:dyDescent="0.2">
      <c r="B2196">
        <v>4974</v>
      </c>
      <c r="C2196">
        <v>52</v>
      </c>
      <c r="D2196" s="97">
        <v>84953</v>
      </c>
      <c r="F2196">
        <v>84953</v>
      </c>
    </row>
    <row r="2197" spans="2:6" x14ac:dyDescent="0.2">
      <c r="B2197">
        <v>5687</v>
      </c>
      <c r="C2197">
        <v>42</v>
      </c>
      <c r="D2197" s="97">
        <v>66033</v>
      </c>
      <c r="F2197">
        <v>66033</v>
      </c>
    </row>
    <row r="2198" spans="2:6" x14ac:dyDescent="0.2">
      <c r="B2198">
        <v>5871</v>
      </c>
      <c r="C2198">
        <v>43</v>
      </c>
      <c r="D2198" s="97">
        <v>22123</v>
      </c>
      <c r="F2198">
        <v>22123</v>
      </c>
    </row>
    <row r="2199" spans="2:6" x14ac:dyDescent="0.2">
      <c r="B2199">
        <v>3846</v>
      </c>
      <c r="C2199">
        <v>48</v>
      </c>
      <c r="D2199" s="97">
        <v>68117</v>
      </c>
      <c r="F2199">
        <v>68117</v>
      </c>
    </row>
    <row r="2200" spans="2:6" x14ac:dyDescent="0.2">
      <c r="B2200">
        <v>10001</v>
      </c>
      <c r="C2200">
        <v>37</v>
      </c>
      <c r="D2200" s="97">
        <v>47682</v>
      </c>
      <c r="F2200">
        <v>47682</v>
      </c>
    </row>
    <row r="2201" spans="2:6" x14ac:dyDescent="0.2">
      <c r="B2201">
        <v>2831</v>
      </c>
      <c r="C2201">
        <v>46</v>
      </c>
      <c r="D2201" s="97">
        <v>33438</v>
      </c>
      <c r="F2201">
        <v>33438</v>
      </c>
    </row>
    <row r="2202" spans="2:6" x14ac:dyDescent="0.2">
      <c r="B2202">
        <v>868</v>
      </c>
      <c r="C2202">
        <v>56</v>
      </c>
      <c r="D2202" s="97">
        <v>67369</v>
      </c>
      <c r="F2202">
        <v>67369</v>
      </c>
    </row>
    <row r="2203" spans="2:6" x14ac:dyDescent="0.2">
      <c r="B2203">
        <v>7212</v>
      </c>
      <c r="C2203">
        <v>56</v>
      </c>
      <c r="D2203" s="97">
        <v>70792</v>
      </c>
      <c r="F2203">
        <v>70792</v>
      </c>
    </row>
    <row r="2204" spans="2:6" x14ac:dyDescent="0.2">
      <c r="B2204">
        <v>1743</v>
      </c>
      <c r="C2204">
        <v>48</v>
      </c>
      <c r="D2204" s="97">
        <v>80995</v>
      </c>
      <c r="F2204">
        <v>80995</v>
      </c>
    </row>
    <row r="2205" spans="2:6" x14ac:dyDescent="0.2">
      <c r="B2205">
        <v>2415</v>
      </c>
      <c r="C2205">
        <v>60</v>
      </c>
      <c r="D2205" s="97">
        <v>63285</v>
      </c>
      <c r="F2205">
        <v>63285</v>
      </c>
    </row>
    <row r="2206" spans="2:6" x14ac:dyDescent="0.2">
      <c r="B2206">
        <v>7947</v>
      </c>
      <c r="C2206">
        <v>53</v>
      </c>
      <c r="D2206" s="97">
        <v>73705</v>
      </c>
      <c r="F2206">
        <v>73705</v>
      </c>
    </row>
    <row r="2207" spans="2:6" x14ac:dyDescent="0.2">
      <c r="B2207">
        <v>2106</v>
      </c>
      <c r="C2207">
        <v>48</v>
      </c>
      <c r="D2207" s="97">
        <v>58330</v>
      </c>
      <c r="F2207">
        <v>58330</v>
      </c>
    </row>
    <row r="2208" spans="2:6" x14ac:dyDescent="0.2">
      <c r="B2208">
        <v>3363</v>
      </c>
      <c r="C2208">
        <v>48</v>
      </c>
      <c r="D2208" s="97">
        <v>58330</v>
      </c>
      <c r="F2208">
        <v>58330</v>
      </c>
    </row>
    <row r="2209" spans="2:6" x14ac:dyDescent="0.2">
      <c r="B2209">
        <v>8595</v>
      </c>
      <c r="C2209">
        <v>49</v>
      </c>
      <c r="D2209" s="97">
        <v>45006</v>
      </c>
      <c r="F2209">
        <v>45006</v>
      </c>
    </row>
    <row r="2210" spans="2:6" x14ac:dyDescent="0.2">
      <c r="B2210">
        <v>7232</v>
      </c>
      <c r="C2210">
        <v>49</v>
      </c>
      <c r="D2210" s="97">
        <v>67046</v>
      </c>
      <c r="F2210">
        <v>67046</v>
      </c>
    </row>
    <row r="2211" spans="2:6" x14ac:dyDescent="0.2">
      <c r="B2211">
        <v>9977</v>
      </c>
      <c r="C2211">
        <v>49</v>
      </c>
      <c r="D2211" s="97">
        <v>54111</v>
      </c>
      <c r="F2211">
        <v>54111</v>
      </c>
    </row>
    <row r="2212" spans="2:6" x14ac:dyDescent="0.2">
      <c r="B2212">
        <v>10142</v>
      </c>
      <c r="C2212">
        <v>46</v>
      </c>
      <c r="D2212" s="97">
        <v>73455</v>
      </c>
      <c r="F2212">
        <v>73455</v>
      </c>
    </row>
    <row r="2213" spans="2:6" x14ac:dyDescent="0.2">
      <c r="B2213">
        <v>5263</v>
      </c>
      <c r="C2213">
        <v>45</v>
      </c>
      <c r="D2213" s="97">
        <v>42429</v>
      </c>
      <c r="F2213">
        <v>42429</v>
      </c>
    </row>
    <row r="2214" spans="2:6" x14ac:dyDescent="0.2">
      <c r="B2214">
        <v>22</v>
      </c>
      <c r="C2214">
        <v>46</v>
      </c>
      <c r="D2214" s="97">
        <v>42429</v>
      </c>
      <c r="F2214">
        <v>42429</v>
      </c>
    </row>
    <row r="2215" spans="2:6" x14ac:dyDescent="0.2">
      <c r="B2215">
        <v>528</v>
      </c>
      <c r="C2215">
        <v>44</v>
      </c>
      <c r="D2215" s="97">
        <v>48432</v>
      </c>
      <c r="F2215">
        <v>48432</v>
      </c>
    </row>
    <row r="2216" spans="2:6" x14ac:dyDescent="0.2">
      <c r="B2216">
        <v>4070</v>
      </c>
      <c r="C2216">
        <v>53</v>
      </c>
      <c r="D2216" s="97">
        <v>48432</v>
      </c>
      <c r="F2216">
        <v>48432</v>
      </c>
    </row>
  </sheetData>
  <autoFilter ref="B3:D2216" xr:uid="{00251F38-06BF-A345-8D43-16A1B5D684D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389E-985E-1343-AF5F-B651A69E3C53}">
  <dimension ref="B2:K54"/>
  <sheetViews>
    <sheetView zoomScale="56" zoomScaleNormal="56" workbookViewId="0">
      <selection activeCell="C23" sqref="C23"/>
    </sheetView>
  </sheetViews>
  <sheetFormatPr baseColWidth="10" defaultRowHeight="16" x14ac:dyDescent="0.2"/>
  <cols>
    <col min="2" max="2" width="19" bestFit="1" customWidth="1"/>
    <col min="3" max="3" width="35.33203125" bestFit="1" customWidth="1"/>
    <col min="4" max="4" width="78.33203125" bestFit="1" customWidth="1"/>
  </cols>
  <sheetData>
    <row r="2" spans="2:11" ht="17" thickBot="1" x14ac:dyDescent="0.25"/>
    <row r="3" spans="2:11" ht="17" thickBot="1" x14ac:dyDescent="0.25">
      <c r="B3" s="2"/>
      <c r="C3" s="68" t="s">
        <v>2464</v>
      </c>
      <c r="D3" s="64" t="s">
        <v>2465</v>
      </c>
    </row>
    <row r="4" spans="2:11" ht="17" thickBot="1" x14ac:dyDescent="0.25">
      <c r="B4" s="19" t="s">
        <v>4</v>
      </c>
      <c r="C4" s="62" t="s">
        <v>2475</v>
      </c>
      <c r="D4" s="62" t="s">
        <v>2474</v>
      </c>
    </row>
    <row r="5" spans="2:11" ht="17" thickBot="1" x14ac:dyDescent="0.25">
      <c r="B5" s="19" t="s">
        <v>2427</v>
      </c>
      <c r="C5" s="67" t="s">
        <v>2467</v>
      </c>
      <c r="D5" s="67" t="s">
        <v>2476</v>
      </c>
    </row>
    <row r="6" spans="2:11" ht="86" thickBot="1" x14ac:dyDescent="0.25">
      <c r="B6" s="19" t="s">
        <v>2417</v>
      </c>
      <c r="C6" s="66" t="s">
        <v>2490</v>
      </c>
      <c r="D6" s="62" t="s">
        <v>2551</v>
      </c>
    </row>
    <row r="7" spans="2:11" ht="17" thickBot="1" x14ac:dyDescent="0.25">
      <c r="B7" s="24"/>
      <c r="C7" s="62"/>
      <c r="D7" s="67"/>
    </row>
    <row r="8" spans="2:11" x14ac:dyDescent="0.2">
      <c r="G8" s="127" t="s">
        <v>2491</v>
      </c>
      <c r="H8" s="128"/>
      <c r="I8" s="128"/>
      <c r="J8" s="128"/>
      <c r="K8" s="129"/>
    </row>
    <row r="9" spans="2:11" x14ac:dyDescent="0.2">
      <c r="G9" s="130"/>
      <c r="H9" s="131"/>
      <c r="I9" s="131"/>
      <c r="J9" s="131"/>
      <c r="K9" s="132"/>
    </row>
    <row r="10" spans="2:11" ht="17" thickBot="1" x14ac:dyDescent="0.25">
      <c r="G10" s="133"/>
      <c r="H10" s="134"/>
      <c r="I10" s="134"/>
      <c r="J10" s="134"/>
      <c r="K10" s="135"/>
    </row>
    <row r="11" spans="2:11" ht="17" thickBot="1" x14ac:dyDescent="0.25"/>
    <row r="12" spans="2:11" ht="17" thickBot="1" x14ac:dyDescent="0.25">
      <c r="B12" s="2"/>
      <c r="C12" s="22" t="s">
        <v>2479</v>
      </c>
      <c r="D12" s="64" t="s">
        <v>2478</v>
      </c>
      <c r="G12" s="124" t="s">
        <v>2468</v>
      </c>
      <c r="H12" s="125"/>
      <c r="I12" s="125"/>
      <c r="J12" s="125"/>
      <c r="K12" s="126"/>
    </row>
    <row r="13" spans="2:11" ht="17" thickBot="1" x14ac:dyDescent="0.25">
      <c r="B13" s="22" t="s">
        <v>2441</v>
      </c>
      <c r="C13" s="71" t="s">
        <v>2483</v>
      </c>
      <c r="D13" s="72" t="s">
        <v>2484</v>
      </c>
      <c r="G13" s="19" t="s">
        <v>0</v>
      </c>
      <c r="H13" s="29" t="s">
        <v>2427</v>
      </c>
      <c r="I13" s="20" t="s">
        <v>2</v>
      </c>
      <c r="J13" s="69" t="s">
        <v>3</v>
      </c>
      <c r="K13" s="21" t="s">
        <v>4</v>
      </c>
    </row>
    <row r="14" spans="2:11" x14ac:dyDescent="0.2">
      <c r="B14" s="23" t="s">
        <v>2442</v>
      </c>
      <c r="C14" s="71" t="s">
        <v>2485</v>
      </c>
      <c r="D14" s="72" t="s">
        <v>2480</v>
      </c>
      <c r="G14" s="74">
        <v>4399</v>
      </c>
      <c r="H14" s="16">
        <v>53</v>
      </c>
      <c r="I14" s="74" t="s">
        <v>118</v>
      </c>
      <c r="J14" s="75" t="s">
        <v>24</v>
      </c>
      <c r="K14" s="76">
        <v>9548</v>
      </c>
    </row>
    <row r="15" spans="2:11" x14ac:dyDescent="0.2">
      <c r="B15" s="23" t="s">
        <v>2446</v>
      </c>
      <c r="C15" s="71" t="s">
        <v>2486</v>
      </c>
      <c r="D15" s="72" t="s">
        <v>2487</v>
      </c>
      <c r="G15" s="65">
        <v>6887</v>
      </c>
      <c r="H15" s="13">
        <v>55</v>
      </c>
      <c r="I15" s="65" t="s">
        <v>118</v>
      </c>
      <c r="J15" s="70" t="s">
        <v>32</v>
      </c>
      <c r="K15" s="71">
        <v>7500</v>
      </c>
    </row>
    <row r="16" spans="2:11" x14ac:dyDescent="0.2">
      <c r="B16" s="23" t="s">
        <v>2447</v>
      </c>
      <c r="C16" s="71" t="s">
        <v>2488</v>
      </c>
      <c r="D16" s="72" t="s">
        <v>2481</v>
      </c>
      <c r="G16" s="13">
        <v>10033</v>
      </c>
      <c r="H16" s="13">
        <v>49</v>
      </c>
      <c r="I16" s="65" t="s">
        <v>118</v>
      </c>
      <c r="J16" s="70" t="s">
        <v>28</v>
      </c>
      <c r="K16" s="71">
        <v>8940</v>
      </c>
    </row>
    <row r="17" spans="2:11" ht="17" thickBot="1" x14ac:dyDescent="0.25">
      <c r="B17" s="24" t="s">
        <v>2448</v>
      </c>
      <c r="C17" s="73" t="s">
        <v>2489</v>
      </c>
      <c r="D17" s="72" t="s">
        <v>2482</v>
      </c>
      <c r="G17" s="13">
        <v>3599</v>
      </c>
      <c r="H17" s="13">
        <v>52</v>
      </c>
      <c r="I17" s="65" t="s">
        <v>118</v>
      </c>
      <c r="J17" s="70" t="s">
        <v>28</v>
      </c>
      <c r="K17" s="71">
        <v>7500</v>
      </c>
    </row>
    <row r="18" spans="2:11" ht="17" thickBot="1" x14ac:dyDescent="0.25">
      <c r="B18" s="63" t="s">
        <v>2473</v>
      </c>
      <c r="C18" s="63">
        <v>29</v>
      </c>
      <c r="D18" s="2"/>
      <c r="G18" s="13">
        <v>5545</v>
      </c>
      <c r="H18" s="13">
        <v>50</v>
      </c>
      <c r="I18" s="65" t="s">
        <v>118</v>
      </c>
      <c r="J18" s="65" t="s">
        <v>32</v>
      </c>
      <c r="K18" s="71">
        <v>9722</v>
      </c>
    </row>
    <row r="19" spans="2:11" ht="17" thickBot="1" x14ac:dyDescent="0.25"/>
    <row r="20" spans="2:11" ht="17" thickBot="1" x14ac:dyDescent="0.25">
      <c r="B20" s="2"/>
      <c r="G20" s="124" t="s">
        <v>2469</v>
      </c>
      <c r="H20" s="125"/>
      <c r="I20" s="125"/>
      <c r="J20" s="125"/>
      <c r="K20" s="126"/>
    </row>
    <row r="21" spans="2:11" ht="17" thickBot="1" x14ac:dyDescent="0.25">
      <c r="B21" s="2"/>
      <c r="G21" s="19" t="s">
        <v>0</v>
      </c>
      <c r="H21" s="20" t="s">
        <v>2427</v>
      </c>
      <c r="I21" s="20" t="s">
        <v>2</v>
      </c>
      <c r="J21" s="20" t="s">
        <v>3</v>
      </c>
      <c r="K21" s="21" t="s">
        <v>4</v>
      </c>
    </row>
    <row r="22" spans="2:11" x14ac:dyDescent="0.2">
      <c r="B22" s="2"/>
      <c r="G22" s="74">
        <v>1402</v>
      </c>
      <c r="H22" s="75">
        <v>68</v>
      </c>
      <c r="I22" s="74" t="s">
        <v>23</v>
      </c>
      <c r="J22" s="74" t="s">
        <v>24</v>
      </c>
      <c r="K22" s="76" t="s">
        <v>634</v>
      </c>
    </row>
    <row r="23" spans="2:11" x14ac:dyDescent="0.2">
      <c r="B23" s="2"/>
      <c r="G23" s="65">
        <v>9923</v>
      </c>
      <c r="H23" s="70">
        <v>50</v>
      </c>
      <c r="I23" s="65" t="s">
        <v>23</v>
      </c>
      <c r="J23" s="65" t="s">
        <v>24</v>
      </c>
      <c r="K23" s="71" t="s">
        <v>1686</v>
      </c>
    </row>
    <row r="24" spans="2:11" x14ac:dyDescent="0.2">
      <c r="B24" s="2"/>
      <c r="G24" s="65">
        <v>577</v>
      </c>
      <c r="H24" s="70">
        <v>46</v>
      </c>
      <c r="I24" s="65" t="s">
        <v>23</v>
      </c>
      <c r="J24" s="65" t="s">
        <v>32</v>
      </c>
      <c r="K24" s="71" t="s">
        <v>59</v>
      </c>
    </row>
    <row r="25" spans="2:11" x14ac:dyDescent="0.2">
      <c r="B25" s="2"/>
      <c r="G25" s="65">
        <v>1307</v>
      </c>
      <c r="H25" s="70">
        <v>44</v>
      </c>
      <c r="I25" s="65" t="s">
        <v>23</v>
      </c>
      <c r="J25" s="65" t="s">
        <v>32</v>
      </c>
      <c r="K25" s="71" t="s">
        <v>430</v>
      </c>
    </row>
    <row r="26" spans="2:11" x14ac:dyDescent="0.2">
      <c r="B26" s="2"/>
      <c r="G26" s="65">
        <v>4712</v>
      </c>
      <c r="H26" s="70">
        <v>31</v>
      </c>
      <c r="I26" s="65" t="s">
        <v>23</v>
      </c>
      <c r="J26" s="65" t="s">
        <v>32</v>
      </c>
      <c r="K26" s="71" t="s">
        <v>239</v>
      </c>
    </row>
    <row r="27" spans="2:11" x14ac:dyDescent="0.2">
      <c r="B27" s="2"/>
      <c r="G27" s="65">
        <v>8420</v>
      </c>
      <c r="H27" s="70">
        <v>52</v>
      </c>
      <c r="I27" s="65" t="s">
        <v>23</v>
      </c>
      <c r="J27" s="65" t="s">
        <v>32</v>
      </c>
      <c r="K27" s="71" t="s">
        <v>1193</v>
      </c>
    </row>
    <row r="28" spans="2:11" x14ac:dyDescent="0.2">
      <c r="B28" s="2"/>
      <c r="G28" s="65">
        <v>7631</v>
      </c>
      <c r="H28" s="70">
        <v>44</v>
      </c>
      <c r="I28" s="65" t="s">
        <v>23</v>
      </c>
      <c r="J28" s="65" t="s">
        <v>32</v>
      </c>
      <c r="K28" s="71" t="s">
        <v>239</v>
      </c>
    </row>
    <row r="29" spans="2:11" x14ac:dyDescent="0.2">
      <c r="B29" s="2"/>
      <c r="G29" s="65">
        <v>2937</v>
      </c>
      <c r="H29" s="70">
        <v>48</v>
      </c>
      <c r="I29" s="65" t="s">
        <v>23</v>
      </c>
      <c r="J29" s="65" t="s">
        <v>32</v>
      </c>
      <c r="K29" s="71" t="s">
        <v>239</v>
      </c>
    </row>
    <row r="30" spans="2:11" x14ac:dyDescent="0.2">
      <c r="B30" s="2"/>
      <c r="G30" s="65">
        <v>6642</v>
      </c>
      <c r="H30" s="70">
        <v>61</v>
      </c>
      <c r="I30" s="65" t="s">
        <v>23</v>
      </c>
      <c r="J30" s="65" t="s">
        <v>28</v>
      </c>
      <c r="K30" s="71" t="s">
        <v>239</v>
      </c>
    </row>
    <row r="31" spans="2:11" x14ac:dyDescent="0.2">
      <c r="B31" s="2"/>
      <c r="G31" s="65">
        <v>8418</v>
      </c>
      <c r="H31" s="70">
        <v>64</v>
      </c>
      <c r="I31" s="65" t="s">
        <v>23</v>
      </c>
      <c r="J31" s="65" t="s">
        <v>28</v>
      </c>
      <c r="K31" s="71" t="s">
        <v>239</v>
      </c>
    </row>
    <row r="32" spans="2:11" x14ac:dyDescent="0.2">
      <c r="B32" s="2"/>
      <c r="G32" s="65">
        <v>6292</v>
      </c>
      <c r="H32" s="70">
        <v>36</v>
      </c>
      <c r="I32" s="65" t="s">
        <v>23</v>
      </c>
      <c r="J32" s="65" t="s">
        <v>28</v>
      </c>
      <c r="K32" s="71" t="s">
        <v>1523</v>
      </c>
    </row>
    <row r="33" spans="2:11" x14ac:dyDescent="0.2">
      <c r="B33" s="2"/>
      <c r="G33" s="65">
        <v>2802</v>
      </c>
      <c r="H33" s="70">
        <v>30</v>
      </c>
      <c r="I33" s="65" t="s">
        <v>23</v>
      </c>
      <c r="J33" s="65" t="s">
        <v>28</v>
      </c>
      <c r="K33" s="71" t="s">
        <v>1639</v>
      </c>
    </row>
    <row r="34" spans="2:11" x14ac:dyDescent="0.2">
      <c r="B34" s="2"/>
      <c r="G34" s="65">
        <v>9370</v>
      </c>
      <c r="H34" s="70">
        <v>77</v>
      </c>
      <c r="I34" s="65" t="s">
        <v>23</v>
      </c>
      <c r="J34" s="65" t="s">
        <v>28</v>
      </c>
      <c r="K34" s="71" t="s">
        <v>2250</v>
      </c>
    </row>
    <row r="35" spans="2:11" ht="17" thickBot="1" x14ac:dyDescent="0.25">
      <c r="B35" s="2"/>
      <c r="G35" s="2"/>
      <c r="H35" s="2"/>
      <c r="I35" s="2"/>
      <c r="J35" s="2"/>
      <c r="K35" s="2"/>
    </row>
    <row r="36" spans="2:11" ht="17" thickBot="1" x14ac:dyDescent="0.25">
      <c r="B36" s="2"/>
      <c r="G36" s="124" t="s">
        <v>2470</v>
      </c>
      <c r="H36" s="125"/>
      <c r="I36" s="125"/>
      <c r="J36" s="125"/>
      <c r="K36" s="126"/>
    </row>
    <row r="37" spans="2:11" ht="17" thickBot="1" x14ac:dyDescent="0.25">
      <c r="B37" s="2"/>
      <c r="G37" s="19" t="s">
        <v>0</v>
      </c>
      <c r="H37" s="20" t="s">
        <v>2427</v>
      </c>
      <c r="I37" s="20" t="s">
        <v>2</v>
      </c>
      <c r="J37" s="20" t="s">
        <v>3</v>
      </c>
      <c r="K37" s="21" t="s">
        <v>4</v>
      </c>
    </row>
    <row r="38" spans="2:11" x14ac:dyDescent="0.2">
      <c r="B38" s="2"/>
      <c r="G38" s="74">
        <v>4939</v>
      </c>
      <c r="H38" s="75">
        <v>76</v>
      </c>
      <c r="I38" s="74" t="s">
        <v>43</v>
      </c>
      <c r="J38" s="74" t="s">
        <v>32</v>
      </c>
      <c r="K38" s="76" t="s">
        <v>239</v>
      </c>
    </row>
    <row r="39" spans="2:11" x14ac:dyDescent="0.2">
      <c r="B39" s="2"/>
      <c r="G39" s="65">
        <v>273</v>
      </c>
      <c r="H39" s="70">
        <v>52</v>
      </c>
      <c r="I39" s="65" t="s">
        <v>43</v>
      </c>
      <c r="J39" s="65" t="s">
        <v>32</v>
      </c>
      <c r="K39" s="71" t="s">
        <v>239</v>
      </c>
    </row>
    <row r="40" spans="2:11" x14ac:dyDescent="0.2">
      <c r="B40" s="2"/>
      <c r="G40" s="65">
        <v>8093</v>
      </c>
      <c r="H40" s="70">
        <v>53</v>
      </c>
      <c r="I40" s="65" t="s">
        <v>43</v>
      </c>
      <c r="J40" s="65" t="s">
        <v>32</v>
      </c>
      <c r="K40" s="71" t="s">
        <v>239</v>
      </c>
    </row>
    <row r="41" spans="2:11" x14ac:dyDescent="0.2">
      <c r="B41" s="2"/>
      <c r="G41" s="65">
        <v>2939</v>
      </c>
      <c r="H41" s="70">
        <v>52</v>
      </c>
      <c r="I41" s="65" t="s">
        <v>43</v>
      </c>
      <c r="J41" s="65" t="s">
        <v>32</v>
      </c>
      <c r="K41" s="71" t="s">
        <v>239</v>
      </c>
    </row>
    <row r="42" spans="2:11" ht="17" thickBot="1" x14ac:dyDescent="0.25">
      <c r="B42" s="2"/>
      <c r="G42" s="2"/>
      <c r="H42" s="2"/>
      <c r="I42" s="2"/>
      <c r="J42" s="2"/>
      <c r="K42" s="2"/>
    </row>
    <row r="43" spans="2:11" ht="17" thickBot="1" x14ac:dyDescent="0.25">
      <c r="B43" s="2"/>
      <c r="G43" s="124" t="s">
        <v>2471</v>
      </c>
      <c r="H43" s="125"/>
      <c r="I43" s="125"/>
      <c r="J43" s="125"/>
      <c r="K43" s="126"/>
    </row>
    <row r="44" spans="2:11" ht="17" thickBot="1" x14ac:dyDescent="0.25">
      <c r="B44" s="2"/>
      <c r="G44" s="19" t="s">
        <v>0</v>
      </c>
      <c r="H44" s="20" t="s">
        <v>2427</v>
      </c>
      <c r="I44" s="20" t="s">
        <v>2</v>
      </c>
      <c r="J44" s="20" t="s">
        <v>3</v>
      </c>
      <c r="K44" s="21" t="s">
        <v>4</v>
      </c>
    </row>
    <row r="45" spans="2:11" x14ac:dyDescent="0.2">
      <c r="B45" s="2"/>
      <c r="G45" s="74">
        <v>10552</v>
      </c>
      <c r="H45" s="75">
        <v>43</v>
      </c>
      <c r="I45" s="74" t="s">
        <v>53</v>
      </c>
      <c r="J45" s="74" t="s">
        <v>32</v>
      </c>
      <c r="K45" s="76" t="s">
        <v>239</v>
      </c>
    </row>
    <row r="46" spans="2:11" x14ac:dyDescent="0.2">
      <c r="B46" s="2"/>
      <c r="G46" s="65">
        <v>8876</v>
      </c>
      <c r="H46" s="70">
        <v>59</v>
      </c>
      <c r="I46" s="65" t="s">
        <v>53</v>
      </c>
      <c r="J46" s="65" t="s">
        <v>28</v>
      </c>
      <c r="K46" s="71" t="s">
        <v>126</v>
      </c>
    </row>
    <row r="47" spans="2:11" x14ac:dyDescent="0.2">
      <c r="B47" s="2"/>
      <c r="G47" s="65">
        <v>8969</v>
      </c>
      <c r="H47" s="70">
        <v>45</v>
      </c>
      <c r="I47" s="65" t="s">
        <v>53</v>
      </c>
      <c r="J47" s="65" t="s">
        <v>28</v>
      </c>
      <c r="K47" s="71" t="s">
        <v>1427</v>
      </c>
    </row>
    <row r="48" spans="2:11" ht="17" thickBot="1" x14ac:dyDescent="0.25">
      <c r="G48" s="2"/>
      <c r="H48" s="2"/>
      <c r="I48" s="2"/>
      <c r="J48" s="2"/>
      <c r="K48" s="2"/>
    </row>
    <row r="49" spans="7:11" ht="17" thickBot="1" x14ac:dyDescent="0.25">
      <c r="G49" s="124" t="s">
        <v>2472</v>
      </c>
      <c r="H49" s="125"/>
      <c r="I49" s="125"/>
      <c r="J49" s="125"/>
      <c r="K49" s="126"/>
    </row>
    <row r="50" spans="7:11" ht="17" thickBot="1" x14ac:dyDescent="0.25">
      <c r="G50" s="19" t="s">
        <v>0</v>
      </c>
      <c r="H50" s="20" t="s">
        <v>2427</v>
      </c>
      <c r="I50" s="20" t="s">
        <v>2</v>
      </c>
      <c r="J50" s="20" t="s">
        <v>3</v>
      </c>
      <c r="K50" s="21" t="s">
        <v>4</v>
      </c>
    </row>
    <row r="51" spans="7:11" x14ac:dyDescent="0.2">
      <c r="G51" s="74">
        <v>9485</v>
      </c>
      <c r="H51" s="75">
        <v>36</v>
      </c>
      <c r="I51" s="74" t="s">
        <v>40</v>
      </c>
      <c r="J51" s="74" t="s">
        <v>32</v>
      </c>
      <c r="K51" s="76" t="s">
        <v>868</v>
      </c>
    </row>
    <row r="52" spans="7:11" x14ac:dyDescent="0.2">
      <c r="G52" s="65">
        <v>5138</v>
      </c>
      <c r="H52" s="70">
        <v>72</v>
      </c>
      <c r="I52" s="65" t="s">
        <v>40</v>
      </c>
      <c r="J52" s="65" t="s">
        <v>28</v>
      </c>
      <c r="K52" s="71" t="s">
        <v>2264</v>
      </c>
    </row>
    <row r="53" spans="7:11" x14ac:dyDescent="0.2">
      <c r="G53" s="65">
        <v>550</v>
      </c>
      <c r="H53" s="70">
        <v>70</v>
      </c>
      <c r="I53" s="65" t="s">
        <v>40</v>
      </c>
      <c r="J53" s="65" t="s">
        <v>32</v>
      </c>
      <c r="K53" s="71" t="s">
        <v>1754</v>
      </c>
    </row>
    <row r="54" spans="7:11" x14ac:dyDescent="0.2">
      <c r="G54" s="65">
        <v>10854</v>
      </c>
      <c r="H54" s="70">
        <v>52</v>
      </c>
      <c r="I54" s="65" t="s">
        <v>40</v>
      </c>
      <c r="J54" s="65" t="s">
        <v>32</v>
      </c>
      <c r="K54" s="71" t="s">
        <v>1948</v>
      </c>
    </row>
  </sheetData>
  <mergeCells count="6">
    <mergeCell ref="G20:K20"/>
    <mergeCell ref="G8:K10"/>
    <mergeCell ref="G49:K49"/>
    <mergeCell ref="G43:K43"/>
    <mergeCell ref="G36:K36"/>
    <mergeCell ref="G12:K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6989-9F7C-344F-B43E-24BD5D1ED337}">
  <dimension ref="A2:X2215"/>
  <sheetViews>
    <sheetView tabSelected="1" workbookViewId="0">
      <selection activeCell="Y2" sqref="Y2"/>
    </sheetView>
  </sheetViews>
  <sheetFormatPr baseColWidth="10" defaultRowHeight="16" x14ac:dyDescent="0.2"/>
  <sheetData>
    <row r="2" spans="1:24" x14ac:dyDescent="0.2">
      <c r="A2" t="s">
        <v>2528</v>
      </c>
      <c r="B2" t="s">
        <v>2552</v>
      </c>
      <c r="C2" t="s">
        <v>2529</v>
      </c>
      <c r="D2" t="s">
        <v>2530</v>
      </c>
      <c r="E2" t="s">
        <v>2531</v>
      </c>
      <c r="F2" t="s">
        <v>2550</v>
      </c>
      <c r="G2" t="s">
        <v>2532</v>
      </c>
      <c r="H2" t="s">
        <v>2533</v>
      </c>
      <c r="I2" s="1" t="s">
        <v>2534</v>
      </c>
      <c r="J2" t="s">
        <v>2535</v>
      </c>
      <c r="K2" t="s">
        <v>2536</v>
      </c>
      <c r="L2" t="s">
        <v>2537</v>
      </c>
      <c r="M2" t="s">
        <v>2538</v>
      </c>
      <c r="N2" t="s">
        <v>2539</v>
      </c>
      <c r="O2" t="s">
        <v>2540</v>
      </c>
      <c r="P2" t="s">
        <v>2541</v>
      </c>
      <c r="Q2" t="s">
        <v>2542</v>
      </c>
      <c r="R2" t="s">
        <v>2543</v>
      </c>
      <c r="S2" t="s">
        <v>2544</v>
      </c>
      <c r="T2" t="s">
        <v>2545</v>
      </c>
      <c r="U2" t="s">
        <v>2546</v>
      </c>
      <c r="V2" t="s">
        <v>2547</v>
      </c>
      <c r="W2" t="s">
        <v>2548</v>
      </c>
      <c r="X2" t="s">
        <v>2549</v>
      </c>
    </row>
    <row r="3" spans="1:24" x14ac:dyDescent="0.2">
      <c r="A3">
        <v>1826</v>
      </c>
      <c r="B3">
        <v>1971</v>
      </c>
      <c r="C3">
        <v>52</v>
      </c>
      <c r="D3" t="s">
        <v>23</v>
      </c>
      <c r="E3" t="s">
        <v>24</v>
      </c>
      <c r="F3" s="58">
        <v>65487</v>
      </c>
      <c r="G3">
        <v>0</v>
      </c>
      <c r="H3">
        <v>0</v>
      </c>
      <c r="I3" s="98">
        <v>41806</v>
      </c>
      <c r="J3">
        <v>0</v>
      </c>
      <c r="K3">
        <v>189</v>
      </c>
      <c r="L3">
        <v>104</v>
      </c>
      <c r="M3">
        <v>379</v>
      </c>
      <c r="N3">
        <v>111</v>
      </c>
      <c r="O3">
        <v>189</v>
      </c>
      <c r="P3">
        <v>218</v>
      </c>
      <c r="Q3">
        <v>1</v>
      </c>
      <c r="R3">
        <v>4</v>
      </c>
      <c r="S3">
        <v>6</v>
      </c>
      <c r="T3">
        <v>1</v>
      </c>
      <c r="U3">
        <v>1</v>
      </c>
      <c r="V3">
        <v>0</v>
      </c>
      <c r="W3" t="s">
        <v>27</v>
      </c>
      <c r="X3">
        <v>0</v>
      </c>
    </row>
    <row r="4" spans="1:24" x14ac:dyDescent="0.2">
      <c r="A4">
        <v>1</v>
      </c>
      <c r="B4">
        <v>1962</v>
      </c>
      <c r="C4">
        <v>61</v>
      </c>
      <c r="D4" t="s">
        <v>23</v>
      </c>
      <c r="E4" t="s">
        <v>28</v>
      </c>
      <c r="F4" s="58">
        <v>79244</v>
      </c>
      <c r="G4">
        <v>0</v>
      </c>
      <c r="H4">
        <v>0</v>
      </c>
      <c r="I4" s="98">
        <v>41805</v>
      </c>
      <c r="J4">
        <v>0</v>
      </c>
      <c r="K4">
        <v>464</v>
      </c>
      <c r="L4">
        <v>5</v>
      </c>
      <c r="M4">
        <v>64</v>
      </c>
      <c r="N4">
        <v>7</v>
      </c>
      <c r="O4">
        <v>0</v>
      </c>
      <c r="P4">
        <v>37</v>
      </c>
      <c r="Q4">
        <v>1</v>
      </c>
      <c r="R4">
        <v>7</v>
      </c>
      <c r="S4">
        <v>7</v>
      </c>
      <c r="T4">
        <v>5</v>
      </c>
      <c r="U4">
        <v>1</v>
      </c>
      <c r="V4">
        <v>0</v>
      </c>
      <c r="W4" t="s">
        <v>31</v>
      </c>
      <c r="X4">
        <v>1</v>
      </c>
    </row>
    <row r="5" spans="1:24" x14ac:dyDescent="0.2">
      <c r="A5">
        <v>10476</v>
      </c>
      <c r="B5">
        <v>1959</v>
      </c>
      <c r="C5">
        <v>64</v>
      </c>
      <c r="D5" t="s">
        <v>23</v>
      </c>
      <c r="E5" t="s">
        <v>32</v>
      </c>
      <c r="F5" s="58">
        <v>34176</v>
      </c>
      <c r="G5">
        <v>0</v>
      </c>
      <c r="H5">
        <v>1</v>
      </c>
      <c r="I5" s="98">
        <v>41772</v>
      </c>
      <c r="J5">
        <v>0</v>
      </c>
      <c r="K5">
        <v>134</v>
      </c>
      <c r="L5">
        <v>11</v>
      </c>
      <c r="M5">
        <v>59</v>
      </c>
      <c r="N5">
        <v>15</v>
      </c>
      <c r="O5">
        <v>2</v>
      </c>
      <c r="P5">
        <v>30</v>
      </c>
      <c r="Q5">
        <v>1</v>
      </c>
      <c r="R5">
        <v>3</v>
      </c>
      <c r="S5">
        <v>5</v>
      </c>
      <c r="T5">
        <v>2</v>
      </c>
      <c r="U5">
        <v>0</v>
      </c>
      <c r="V5">
        <v>0</v>
      </c>
      <c r="W5" t="s">
        <v>35</v>
      </c>
      <c r="X5">
        <v>0</v>
      </c>
    </row>
    <row r="6" spans="1:24" x14ac:dyDescent="0.2">
      <c r="A6">
        <v>1386</v>
      </c>
      <c r="B6">
        <v>1968</v>
      </c>
      <c r="C6">
        <v>55</v>
      </c>
      <c r="D6" t="s">
        <v>23</v>
      </c>
      <c r="E6" t="s">
        <v>32</v>
      </c>
      <c r="F6" s="58">
        <v>35860</v>
      </c>
      <c r="G6">
        <v>1</v>
      </c>
      <c r="H6">
        <v>1</v>
      </c>
      <c r="I6" s="98">
        <v>41948</v>
      </c>
      <c r="J6">
        <v>0</v>
      </c>
      <c r="K6">
        <v>10</v>
      </c>
      <c r="L6">
        <v>0</v>
      </c>
      <c r="M6">
        <v>1</v>
      </c>
      <c r="N6">
        <v>0</v>
      </c>
      <c r="O6">
        <v>0</v>
      </c>
      <c r="P6">
        <v>0</v>
      </c>
      <c r="Q6">
        <v>1</v>
      </c>
      <c r="R6">
        <v>1</v>
      </c>
      <c r="S6">
        <v>2</v>
      </c>
      <c r="T6">
        <v>7</v>
      </c>
      <c r="U6">
        <v>0</v>
      </c>
      <c r="V6">
        <v>0</v>
      </c>
      <c r="W6" t="s">
        <v>38</v>
      </c>
      <c r="X6">
        <v>0</v>
      </c>
    </row>
    <row r="7" spans="1:24" x14ac:dyDescent="0.2">
      <c r="A7">
        <v>5371</v>
      </c>
      <c r="B7">
        <v>1990</v>
      </c>
      <c r="C7">
        <v>33</v>
      </c>
      <c r="D7" t="s">
        <v>23</v>
      </c>
      <c r="E7" t="s">
        <v>28</v>
      </c>
      <c r="F7" s="58">
        <v>61331</v>
      </c>
      <c r="G7">
        <v>1</v>
      </c>
      <c r="H7">
        <v>0</v>
      </c>
      <c r="I7" s="98">
        <v>41855</v>
      </c>
      <c r="J7">
        <v>0</v>
      </c>
      <c r="K7">
        <v>6</v>
      </c>
      <c r="L7">
        <v>16</v>
      </c>
      <c r="M7">
        <v>24</v>
      </c>
      <c r="N7">
        <v>11</v>
      </c>
      <c r="O7">
        <v>0</v>
      </c>
      <c r="P7">
        <v>34</v>
      </c>
      <c r="Q7">
        <v>2</v>
      </c>
      <c r="R7">
        <v>3</v>
      </c>
      <c r="S7">
        <v>2</v>
      </c>
      <c r="T7">
        <v>7</v>
      </c>
      <c r="U7">
        <v>1</v>
      </c>
      <c r="V7">
        <v>0</v>
      </c>
      <c r="W7" t="s">
        <v>27</v>
      </c>
      <c r="X7">
        <v>1</v>
      </c>
    </row>
    <row r="8" spans="1:24" x14ac:dyDescent="0.2">
      <c r="A8">
        <v>7348</v>
      </c>
      <c r="B8">
        <v>1959</v>
      </c>
      <c r="C8">
        <v>64</v>
      </c>
      <c r="D8" t="s">
        <v>40</v>
      </c>
      <c r="E8" t="s">
        <v>28</v>
      </c>
      <c r="F8" s="58">
        <v>84835</v>
      </c>
      <c r="G8">
        <v>0</v>
      </c>
      <c r="H8">
        <v>0</v>
      </c>
      <c r="I8" s="98">
        <v>41715</v>
      </c>
      <c r="J8">
        <v>0</v>
      </c>
      <c r="K8">
        <v>336</v>
      </c>
      <c r="L8">
        <v>130</v>
      </c>
      <c r="M8">
        <v>411</v>
      </c>
      <c r="N8">
        <v>240</v>
      </c>
      <c r="O8">
        <v>32</v>
      </c>
      <c r="P8">
        <v>43</v>
      </c>
      <c r="Q8">
        <v>1</v>
      </c>
      <c r="R8">
        <v>4</v>
      </c>
      <c r="S8">
        <v>5</v>
      </c>
      <c r="T8">
        <v>2</v>
      </c>
      <c r="U8">
        <v>1</v>
      </c>
      <c r="V8">
        <v>0</v>
      </c>
      <c r="W8" t="s">
        <v>27</v>
      </c>
      <c r="X8">
        <v>0</v>
      </c>
    </row>
    <row r="9" spans="1:24" x14ac:dyDescent="0.2">
      <c r="A9">
        <v>4073</v>
      </c>
      <c r="B9">
        <v>1955</v>
      </c>
      <c r="C9">
        <v>68</v>
      </c>
      <c r="D9" t="s">
        <v>43</v>
      </c>
      <c r="E9" t="s">
        <v>32</v>
      </c>
      <c r="F9" s="58">
        <v>32173</v>
      </c>
      <c r="G9">
        <v>0</v>
      </c>
      <c r="H9">
        <v>0</v>
      </c>
      <c r="I9" s="98">
        <v>41668</v>
      </c>
      <c r="J9">
        <v>0</v>
      </c>
      <c r="K9">
        <v>769</v>
      </c>
      <c r="L9">
        <v>80</v>
      </c>
      <c r="M9">
        <v>252</v>
      </c>
      <c r="N9">
        <v>15</v>
      </c>
      <c r="O9">
        <v>34</v>
      </c>
      <c r="P9">
        <v>65</v>
      </c>
      <c r="Q9">
        <v>1</v>
      </c>
      <c r="R9">
        <v>10</v>
      </c>
      <c r="S9">
        <v>7</v>
      </c>
      <c r="T9">
        <v>6</v>
      </c>
      <c r="U9">
        <v>1</v>
      </c>
      <c r="V9">
        <v>0</v>
      </c>
      <c r="W9" t="s">
        <v>46</v>
      </c>
      <c r="X9">
        <v>1</v>
      </c>
    </row>
    <row r="10" spans="1:24" x14ac:dyDescent="0.2">
      <c r="A10">
        <v>1991</v>
      </c>
      <c r="B10">
        <v>1968</v>
      </c>
      <c r="C10">
        <v>55</v>
      </c>
      <c r="D10" t="s">
        <v>23</v>
      </c>
      <c r="E10" t="s">
        <v>32</v>
      </c>
      <c r="F10" s="58">
        <v>65808</v>
      </c>
      <c r="G10">
        <v>0</v>
      </c>
      <c r="H10">
        <v>1</v>
      </c>
      <c r="I10" s="98">
        <v>41657</v>
      </c>
      <c r="J10">
        <v>0</v>
      </c>
      <c r="K10">
        <v>78</v>
      </c>
      <c r="L10">
        <v>0</v>
      </c>
      <c r="M10">
        <v>11</v>
      </c>
      <c r="N10">
        <v>0</v>
      </c>
      <c r="O10">
        <v>0</v>
      </c>
      <c r="P10">
        <v>7</v>
      </c>
      <c r="Q10">
        <v>1</v>
      </c>
      <c r="R10">
        <v>2</v>
      </c>
      <c r="S10">
        <v>3</v>
      </c>
      <c r="T10">
        <v>5</v>
      </c>
      <c r="U10">
        <v>0</v>
      </c>
      <c r="V10">
        <v>0</v>
      </c>
      <c r="W10" t="s">
        <v>27</v>
      </c>
      <c r="X10">
        <v>0</v>
      </c>
    </row>
    <row r="11" spans="1:24" x14ac:dyDescent="0.2">
      <c r="A11">
        <v>4047</v>
      </c>
      <c r="B11">
        <v>1955</v>
      </c>
      <c r="C11">
        <v>68</v>
      </c>
      <c r="D11" t="s">
        <v>40</v>
      </c>
      <c r="E11" t="s">
        <v>32</v>
      </c>
      <c r="F11" s="58">
        <v>39228</v>
      </c>
      <c r="G11">
        <v>0</v>
      </c>
      <c r="H11">
        <v>1</v>
      </c>
      <c r="I11" s="98">
        <v>41944</v>
      </c>
      <c r="J11">
        <v>0</v>
      </c>
      <c r="K11">
        <v>384</v>
      </c>
      <c r="L11">
        <v>0</v>
      </c>
      <c r="M11">
        <v>102</v>
      </c>
      <c r="N11">
        <v>21</v>
      </c>
      <c r="O11">
        <v>32</v>
      </c>
      <c r="P11">
        <v>5</v>
      </c>
      <c r="Q11">
        <v>3</v>
      </c>
      <c r="R11">
        <v>6</v>
      </c>
      <c r="S11">
        <v>9</v>
      </c>
      <c r="T11">
        <v>4</v>
      </c>
      <c r="U11">
        <v>0</v>
      </c>
      <c r="V11">
        <v>0</v>
      </c>
      <c r="W11" t="s">
        <v>35</v>
      </c>
      <c r="X11">
        <v>0</v>
      </c>
    </row>
    <row r="12" spans="1:24" x14ac:dyDescent="0.2">
      <c r="A12">
        <v>9477</v>
      </c>
      <c r="B12">
        <v>1955</v>
      </c>
      <c r="C12">
        <v>68</v>
      </c>
      <c r="D12" t="s">
        <v>40</v>
      </c>
      <c r="E12" t="s">
        <v>32</v>
      </c>
      <c r="F12" s="58">
        <v>25959</v>
      </c>
      <c r="G12">
        <v>0</v>
      </c>
      <c r="H12">
        <v>1</v>
      </c>
      <c r="I12" s="98">
        <v>41944</v>
      </c>
      <c r="J12">
        <v>0</v>
      </c>
      <c r="K12">
        <v>384</v>
      </c>
      <c r="L12">
        <v>0</v>
      </c>
      <c r="M12">
        <v>102</v>
      </c>
      <c r="N12">
        <v>21</v>
      </c>
      <c r="O12">
        <v>32</v>
      </c>
      <c r="P12">
        <v>5</v>
      </c>
      <c r="Q12">
        <v>3</v>
      </c>
      <c r="R12">
        <v>6</v>
      </c>
      <c r="S12">
        <v>9</v>
      </c>
      <c r="T12">
        <v>4</v>
      </c>
      <c r="U12">
        <v>0</v>
      </c>
      <c r="V12">
        <v>0</v>
      </c>
      <c r="W12" t="s">
        <v>50</v>
      </c>
      <c r="X12">
        <v>0</v>
      </c>
    </row>
    <row r="13" spans="1:24" x14ac:dyDescent="0.2">
      <c r="A13">
        <v>2079</v>
      </c>
      <c r="B13">
        <v>1948</v>
      </c>
      <c r="C13">
        <v>75</v>
      </c>
      <c r="D13" t="s">
        <v>43</v>
      </c>
      <c r="E13" t="s">
        <v>32</v>
      </c>
      <c r="F13" s="58">
        <v>72967</v>
      </c>
      <c r="G13">
        <v>0</v>
      </c>
      <c r="H13">
        <v>0</v>
      </c>
      <c r="I13" s="98">
        <v>41635</v>
      </c>
      <c r="J13">
        <v>0</v>
      </c>
      <c r="K13">
        <v>450</v>
      </c>
      <c r="L13">
        <v>26</v>
      </c>
      <c r="M13">
        <v>535</v>
      </c>
      <c r="N13">
        <v>73</v>
      </c>
      <c r="O13">
        <v>98</v>
      </c>
      <c r="P13">
        <v>26</v>
      </c>
      <c r="Q13">
        <v>1</v>
      </c>
      <c r="R13">
        <v>5</v>
      </c>
      <c r="S13">
        <v>10</v>
      </c>
      <c r="T13">
        <v>1</v>
      </c>
      <c r="U13">
        <v>0</v>
      </c>
      <c r="V13">
        <v>0</v>
      </c>
      <c r="W13" t="s">
        <v>35</v>
      </c>
      <c r="X13">
        <v>0</v>
      </c>
    </row>
    <row r="14" spans="1:24" x14ac:dyDescent="0.2">
      <c r="A14">
        <v>5642</v>
      </c>
      <c r="B14">
        <v>1980</v>
      </c>
      <c r="C14">
        <v>43</v>
      </c>
      <c r="D14" t="s">
        <v>53</v>
      </c>
      <c r="E14" t="s">
        <v>32</v>
      </c>
      <c r="F14" s="58">
        <v>53367</v>
      </c>
      <c r="G14">
        <v>1</v>
      </c>
      <c r="H14">
        <v>0</v>
      </c>
      <c r="I14" s="98">
        <v>41529</v>
      </c>
      <c r="J14">
        <v>0</v>
      </c>
      <c r="K14">
        <v>140</v>
      </c>
      <c r="L14">
        <v>4</v>
      </c>
      <c r="M14">
        <v>61</v>
      </c>
      <c r="N14">
        <v>0</v>
      </c>
      <c r="O14">
        <v>13</v>
      </c>
      <c r="P14">
        <v>4</v>
      </c>
      <c r="Q14">
        <v>2</v>
      </c>
      <c r="R14">
        <v>3</v>
      </c>
      <c r="S14">
        <v>6</v>
      </c>
      <c r="T14">
        <v>4</v>
      </c>
      <c r="U14">
        <v>0</v>
      </c>
      <c r="V14">
        <v>0</v>
      </c>
      <c r="W14" t="s">
        <v>27</v>
      </c>
      <c r="X14">
        <v>0</v>
      </c>
    </row>
    <row r="15" spans="1:24" x14ac:dyDescent="0.2">
      <c r="A15">
        <v>10530</v>
      </c>
      <c r="B15">
        <v>1960</v>
      </c>
      <c r="C15">
        <v>63</v>
      </c>
      <c r="D15" t="s">
        <v>40</v>
      </c>
      <c r="E15" t="s">
        <v>55</v>
      </c>
      <c r="F15" s="58">
        <v>81975</v>
      </c>
      <c r="G15">
        <v>0</v>
      </c>
      <c r="H15">
        <v>0</v>
      </c>
      <c r="I15" s="98">
        <v>41467</v>
      </c>
      <c r="J15">
        <v>0</v>
      </c>
      <c r="K15">
        <v>431</v>
      </c>
      <c r="L15">
        <v>82</v>
      </c>
      <c r="M15">
        <v>441</v>
      </c>
      <c r="N15">
        <v>80</v>
      </c>
      <c r="O15">
        <v>20</v>
      </c>
      <c r="P15">
        <v>102</v>
      </c>
      <c r="Q15">
        <v>1</v>
      </c>
      <c r="R15">
        <v>3</v>
      </c>
      <c r="S15">
        <v>6</v>
      </c>
      <c r="T15">
        <v>1</v>
      </c>
      <c r="U15">
        <v>1</v>
      </c>
      <c r="V15">
        <v>0</v>
      </c>
      <c r="W15" t="s">
        <v>50</v>
      </c>
      <c r="X15">
        <v>0</v>
      </c>
    </row>
    <row r="16" spans="1:24" x14ac:dyDescent="0.2">
      <c r="A16">
        <v>2964</v>
      </c>
      <c r="B16">
        <v>1982</v>
      </c>
      <c r="C16">
        <v>41</v>
      </c>
      <c r="D16" t="s">
        <v>23</v>
      </c>
      <c r="E16" t="s">
        <v>32</v>
      </c>
      <c r="F16" s="58">
        <v>46102</v>
      </c>
      <c r="G16">
        <v>0</v>
      </c>
      <c r="H16">
        <v>0</v>
      </c>
      <c r="I16" s="98">
        <v>41563</v>
      </c>
      <c r="J16">
        <v>0</v>
      </c>
      <c r="K16">
        <v>3</v>
      </c>
      <c r="L16">
        <v>10</v>
      </c>
      <c r="M16">
        <v>8</v>
      </c>
      <c r="N16">
        <v>3</v>
      </c>
      <c r="O16">
        <v>16</v>
      </c>
      <c r="P16">
        <v>32</v>
      </c>
      <c r="Q16">
        <v>1</v>
      </c>
      <c r="R16">
        <v>1</v>
      </c>
      <c r="S16">
        <v>2</v>
      </c>
      <c r="T16">
        <v>6</v>
      </c>
      <c r="U16">
        <v>0</v>
      </c>
      <c r="V16">
        <v>0</v>
      </c>
      <c r="W16" t="s">
        <v>31</v>
      </c>
      <c r="X16">
        <v>0</v>
      </c>
    </row>
    <row r="17" spans="1:24" x14ac:dyDescent="0.2">
      <c r="A17">
        <v>10311</v>
      </c>
      <c r="B17">
        <v>1970</v>
      </c>
      <c r="C17">
        <v>53</v>
      </c>
      <c r="D17" t="s">
        <v>23</v>
      </c>
      <c r="E17" t="s">
        <v>32</v>
      </c>
      <c r="F17" s="58">
        <v>72071</v>
      </c>
      <c r="G17">
        <v>0</v>
      </c>
      <c r="H17">
        <v>1</v>
      </c>
      <c r="I17" s="98">
        <v>41404</v>
      </c>
      <c r="J17">
        <v>0</v>
      </c>
      <c r="K17">
        <v>16</v>
      </c>
      <c r="L17">
        <v>4</v>
      </c>
      <c r="M17">
        <v>12</v>
      </c>
      <c r="N17">
        <v>2</v>
      </c>
      <c r="O17">
        <v>4</v>
      </c>
      <c r="P17">
        <v>321</v>
      </c>
      <c r="Q17">
        <v>0</v>
      </c>
      <c r="R17">
        <v>25</v>
      </c>
      <c r="S17">
        <v>0</v>
      </c>
      <c r="T17">
        <v>1</v>
      </c>
      <c r="U17">
        <v>0</v>
      </c>
      <c r="V17">
        <v>0</v>
      </c>
      <c r="W17" t="s">
        <v>27</v>
      </c>
      <c r="X17">
        <v>0</v>
      </c>
    </row>
    <row r="18" spans="1:24" x14ac:dyDescent="0.2">
      <c r="A18">
        <v>837</v>
      </c>
      <c r="B18">
        <v>1978</v>
      </c>
      <c r="C18">
        <v>45</v>
      </c>
      <c r="D18" t="s">
        <v>23</v>
      </c>
      <c r="E18" t="s">
        <v>32</v>
      </c>
      <c r="F18" s="58">
        <v>72071</v>
      </c>
      <c r="G18">
        <v>1</v>
      </c>
      <c r="H18">
        <v>1</v>
      </c>
      <c r="I18" s="98">
        <v>41587</v>
      </c>
      <c r="J18">
        <v>0</v>
      </c>
      <c r="K18">
        <v>63</v>
      </c>
      <c r="L18">
        <v>6</v>
      </c>
      <c r="M18">
        <v>57</v>
      </c>
      <c r="N18">
        <v>13</v>
      </c>
      <c r="O18">
        <v>13</v>
      </c>
      <c r="P18">
        <v>22</v>
      </c>
      <c r="Q18">
        <v>4</v>
      </c>
      <c r="R18">
        <v>2</v>
      </c>
      <c r="S18">
        <v>5</v>
      </c>
      <c r="T18">
        <v>4</v>
      </c>
      <c r="U18">
        <v>0</v>
      </c>
      <c r="V18">
        <v>0</v>
      </c>
      <c r="W18" t="s">
        <v>27</v>
      </c>
      <c r="X18">
        <v>0</v>
      </c>
    </row>
    <row r="19" spans="1:24" x14ac:dyDescent="0.2">
      <c r="A19">
        <v>10521</v>
      </c>
      <c r="B19">
        <v>1978</v>
      </c>
      <c r="C19">
        <v>45</v>
      </c>
      <c r="D19" t="s">
        <v>23</v>
      </c>
      <c r="E19" t="s">
        <v>32</v>
      </c>
      <c r="F19" s="58">
        <v>102692</v>
      </c>
      <c r="G19">
        <v>1</v>
      </c>
      <c r="H19">
        <v>1</v>
      </c>
      <c r="I19" s="98">
        <v>41587</v>
      </c>
      <c r="J19">
        <v>0</v>
      </c>
      <c r="K19">
        <v>63</v>
      </c>
      <c r="L19">
        <v>6</v>
      </c>
      <c r="M19">
        <v>57</v>
      </c>
      <c r="N19">
        <v>13</v>
      </c>
      <c r="O19">
        <v>13</v>
      </c>
      <c r="P19">
        <v>22</v>
      </c>
      <c r="Q19">
        <v>4</v>
      </c>
      <c r="R19">
        <v>2</v>
      </c>
      <c r="S19">
        <v>5</v>
      </c>
      <c r="T19">
        <v>4</v>
      </c>
      <c r="U19">
        <v>1</v>
      </c>
      <c r="V19">
        <v>0</v>
      </c>
      <c r="W19" t="s">
        <v>27</v>
      </c>
      <c r="X19">
        <v>0</v>
      </c>
    </row>
    <row r="20" spans="1:24" x14ac:dyDescent="0.2">
      <c r="A20">
        <v>10175</v>
      </c>
      <c r="B20">
        <v>1959</v>
      </c>
      <c r="C20">
        <v>64</v>
      </c>
      <c r="D20" t="s">
        <v>40</v>
      </c>
      <c r="E20" t="s">
        <v>24</v>
      </c>
      <c r="F20" s="58">
        <v>41437</v>
      </c>
      <c r="G20">
        <v>0</v>
      </c>
      <c r="H20">
        <v>1</v>
      </c>
      <c r="I20" s="98">
        <v>41282</v>
      </c>
      <c r="J20">
        <v>0</v>
      </c>
      <c r="K20">
        <v>18</v>
      </c>
      <c r="L20">
        <v>0</v>
      </c>
      <c r="M20">
        <v>2</v>
      </c>
      <c r="N20">
        <v>0</v>
      </c>
      <c r="O20">
        <v>0</v>
      </c>
      <c r="P20">
        <v>2</v>
      </c>
      <c r="Q20">
        <v>1</v>
      </c>
      <c r="R20">
        <v>1</v>
      </c>
      <c r="S20">
        <v>3</v>
      </c>
      <c r="T20">
        <v>4</v>
      </c>
      <c r="U20">
        <v>0</v>
      </c>
      <c r="V20">
        <v>0</v>
      </c>
      <c r="W20" t="s">
        <v>27</v>
      </c>
      <c r="X20">
        <v>0</v>
      </c>
    </row>
    <row r="21" spans="1:24" x14ac:dyDescent="0.2">
      <c r="A21">
        <v>1473</v>
      </c>
      <c r="B21">
        <v>1961</v>
      </c>
      <c r="C21">
        <v>62</v>
      </c>
      <c r="D21" t="s">
        <v>43</v>
      </c>
      <c r="E21" t="s">
        <v>28</v>
      </c>
      <c r="F21" s="58">
        <v>85683</v>
      </c>
      <c r="G21">
        <v>0</v>
      </c>
      <c r="H21">
        <v>1</v>
      </c>
      <c r="I21" s="98">
        <v>41478</v>
      </c>
      <c r="J21">
        <v>0</v>
      </c>
      <c r="K21">
        <v>53</v>
      </c>
      <c r="L21">
        <v>1</v>
      </c>
      <c r="M21">
        <v>5</v>
      </c>
      <c r="N21">
        <v>2</v>
      </c>
      <c r="O21">
        <v>1</v>
      </c>
      <c r="P21">
        <v>10</v>
      </c>
      <c r="Q21">
        <v>2</v>
      </c>
      <c r="R21">
        <v>2</v>
      </c>
      <c r="S21">
        <v>3</v>
      </c>
      <c r="T21">
        <v>8</v>
      </c>
      <c r="U21">
        <v>0</v>
      </c>
      <c r="V21">
        <v>0</v>
      </c>
      <c r="W21" t="s">
        <v>31</v>
      </c>
      <c r="X21">
        <v>0</v>
      </c>
    </row>
    <row r="22" spans="1:24" x14ac:dyDescent="0.2">
      <c r="A22">
        <v>2795</v>
      </c>
      <c r="B22">
        <v>1959</v>
      </c>
      <c r="C22">
        <v>64</v>
      </c>
      <c r="D22" t="s">
        <v>53</v>
      </c>
      <c r="E22" t="s">
        <v>28</v>
      </c>
      <c r="F22" s="58">
        <v>47025</v>
      </c>
      <c r="G22">
        <v>2</v>
      </c>
      <c r="H22">
        <v>1</v>
      </c>
      <c r="I22" s="98">
        <v>41281</v>
      </c>
      <c r="J22">
        <v>0</v>
      </c>
      <c r="K22">
        <v>5</v>
      </c>
      <c r="L22">
        <v>0</v>
      </c>
      <c r="M22">
        <v>3</v>
      </c>
      <c r="N22">
        <v>0</v>
      </c>
      <c r="O22">
        <v>0</v>
      </c>
      <c r="P22">
        <v>5</v>
      </c>
      <c r="Q22">
        <v>1</v>
      </c>
      <c r="R22">
        <v>1</v>
      </c>
      <c r="S22">
        <v>2</v>
      </c>
      <c r="T22">
        <v>7</v>
      </c>
      <c r="U22">
        <v>0</v>
      </c>
      <c r="V22">
        <v>0</v>
      </c>
      <c r="W22" t="s">
        <v>31</v>
      </c>
      <c r="X22">
        <v>0</v>
      </c>
    </row>
    <row r="23" spans="1:24" x14ac:dyDescent="0.2">
      <c r="A23">
        <v>2285</v>
      </c>
      <c r="B23">
        <v>1955</v>
      </c>
      <c r="C23">
        <v>68</v>
      </c>
      <c r="D23" t="s">
        <v>53</v>
      </c>
      <c r="E23" t="s">
        <v>32</v>
      </c>
      <c r="F23" s="58">
        <v>72968</v>
      </c>
      <c r="G23">
        <v>0</v>
      </c>
      <c r="H23">
        <v>1</v>
      </c>
      <c r="I23" s="98">
        <v>41422</v>
      </c>
      <c r="J23">
        <v>0</v>
      </c>
      <c r="K23">
        <v>213</v>
      </c>
      <c r="L23">
        <v>9</v>
      </c>
      <c r="M23">
        <v>76</v>
      </c>
      <c r="N23">
        <v>4</v>
      </c>
      <c r="O23">
        <v>3</v>
      </c>
      <c r="P23">
        <v>30</v>
      </c>
      <c r="Q23">
        <v>3</v>
      </c>
      <c r="R23">
        <v>5</v>
      </c>
      <c r="S23">
        <v>5</v>
      </c>
      <c r="T23">
        <v>7</v>
      </c>
      <c r="U23">
        <v>0</v>
      </c>
      <c r="V23">
        <v>0</v>
      </c>
      <c r="W23" t="s">
        <v>67</v>
      </c>
      <c r="X23">
        <v>0</v>
      </c>
    </row>
    <row r="24" spans="1:24" x14ac:dyDescent="0.2">
      <c r="A24">
        <v>115</v>
      </c>
      <c r="B24">
        <v>1967</v>
      </c>
      <c r="C24">
        <v>56</v>
      </c>
      <c r="D24" t="s">
        <v>53</v>
      </c>
      <c r="E24" t="s">
        <v>28</v>
      </c>
      <c r="F24" s="58">
        <v>60554</v>
      </c>
      <c r="G24">
        <v>0</v>
      </c>
      <c r="H24">
        <v>1</v>
      </c>
      <c r="I24" s="98">
        <v>41359</v>
      </c>
      <c r="J24">
        <v>0</v>
      </c>
      <c r="K24">
        <v>275</v>
      </c>
      <c r="L24">
        <v>11</v>
      </c>
      <c r="M24">
        <v>68</v>
      </c>
      <c r="N24">
        <v>25</v>
      </c>
      <c r="O24">
        <v>7</v>
      </c>
      <c r="P24">
        <v>7</v>
      </c>
      <c r="Q24">
        <v>3</v>
      </c>
      <c r="R24">
        <v>5</v>
      </c>
      <c r="S24">
        <v>8</v>
      </c>
      <c r="T24">
        <v>5</v>
      </c>
      <c r="U24">
        <v>0</v>
      </c>
      <c r="V24">
        <v>0</v>
      </c>
      <c r="W24" t="s">
        <v>50</v>
      </c>
      <c r="X24">
        <v>0</v>
      </c>
    </row>
    <row r="25" spans="1:24" x14ac:dyDescent="0.2">
      <c r="A25">
        <v>10470</v>
      </c>
      <c r="B25">
        <v>1980</v>
      </c>
      <c r="C25">
        <v>43</v>
      </c>
      <c r="D25" t="s">
        <v>53</v>
      </c>
      <c r="E25" t="s">
        <v>32</v>
      </c>
      <c r="F25" s="58">
        <v>46610</v>
      </c>
      <c r="G25">
        <v>1</v>
      </c>
      <c r="H25">
        <v>0</v>
      </c>
      <c r="I25" s="98">
        <v>41348</v>
      </c>
      <c r="J25">
        <v>0</v>
      </c>
      <c r="K25">
        <v>40</v>
      </c>
      <c r="L25">
        <v>2</v>
      </c>
      <c r="M25">
        <v>23</v>
      </c>
      <c r="N25">
        <v>0</v>
      </c>
      <c r="O25">
        <v>4</v>
      </c>
      <c r="P25">
        <v>23</v>
      </c>
      <c r="Q25">
        <v>2</v>
      </c>
      <c r="R25">
        <v>2</v>
      </c>
      <c r="S25">
        <v>3</v>
      </c>
      <c r="T25">
        <v>4</v>
      </c>
      <c r="U25">
        <v>0</v>
      </c>
      <c r="V25">
        <v>0</v>
      </c>
      <c r="W25" t="s">
        <v>46</v>
      </c>
      <c r="X25">
        <v>0</v>
      </c>
    </row>
    <row r="26" spans="1:24" x14ac:dyDescent="0.2">
      <c r="A26">
        <v>4065</v>
      </c>
      <c r="B26">
        <v>1977</v>
      </c>
      <c r="C26">
        <v>46</v>
      </c>
      <c r="D26" t="s">
        <v>40</v>
      </c>
      <c r="E26" t="s">
        <v>32</v>
      </c>
      <c r="F26" s="58">
        <v>55282</v>
      </c>
      <c r="G26">
        <v>1</v>
      </c>
      <c r="H26">
        <v>0</v>
      </c>
      <c r="I26" s="98">
        <v>41610</v>
      </c>
      <c r="J26">
        <v>0</v>
      </c>
      <c r="K26">
        <v>308</v>
      </c>
      <c r="L26">
        <v>0</v>
      </c>
      <c r="M26">
        <v>73</v>
      </c>
      <c r="N26">
        <v>0</v>
      </c>
      <c r="O26">
        <v>0</v>
      </c>
      <c r="P26">
        <v>23</v>
      </c>
      <c r="Q26">
        <v>2</v>
      </c>
      <c r="R26">
        <v>5</v>
      </c>
      <c r="S26">
        <v>8</v>
      </c>
      <c r="T26">
        <v>7</v>
      </c>
      <c r="U26">
        <v>0</v>
      </c>
      <c r="V26">
        <v>0</v>
      </c>
      <c r="W26" t="s">
        <v>27</v>
      </c>
      <c r="X26">
        <v>0</v>
      </c>
    </row>
    <row r="27" spans="1:24" x14ac:dyDescent="0.2">
      <c r="A27">
        <v>10968</v>
      </c>
      <c r="B27">
        <v>1970</v>
      </c>
      <c r="C27">
        <v>53</v>
      </c>
      <c r="D27" t="s">
        <v>23</v>
      </c>
      <c r="E27" t="s">
        <v>28</v>
      </c>
      <c r="F27" s="58">
        <v>48799</v>
      </c>
      <c r="G27">
        <v>0</v>
      </c>
      <c r="H27">
        <v>1</v>
      </c>
      <c r="I27" s="98">
        <v>41236</v>
      </c>
      <c r="J27">
        <v>0</v>
      </c>
      <c r="K27">
        <v>266</v>
      </c>
      <c r="L27">
        <v>21</v>
      </c>
      <c r="M27">
        <v>300</v>
      </c>
      <c r="N27">
        <v>65</v>
      </c>
      <c r="O27">
        <v>8</v>
      </c>
      <c r="P27">
        <v>44</v>
      </c>
      <c r="Q27">
        <v>4</v>
      </c>
      <c r="R27">
        <v>8</v>
      </c>
      <c r="S27">
        <v>6</v>
      </c>
      <c r="T27">
        <v>6</v>
      </c>
      <c r="U27">
        <v>0</v>
      </c>
      <c r="V27">
        <v>0</v>
      </c>
      <c r="W27" t="s">
        <v>50</v>
      </c>
      <c r="X27">
        <v>0</v>
      </c>
    </row>
    <row r="28" spans="1:24" x14ac:dyDescent="0.2">
      <c r="A28">
        <v>5985</v>
      </c>
      <c r="B28">
        <v>1966</v>
      </c>
      <c r="C28">
        <v>57</v>
      </c>
      <c r="D28" t="s">
        <v>53</v>
      </c>
      <c r="E28" t="s">
        <v>28</v>
      </c>
      <c r="F28" s="58">
        <v>74165</v>
      </c>
      <c r="G28">
        <v>0</v>
      </c>
      <c r="H28">
        <v>1</v>
      </c>
      <c r="I28" s="98">
        <v>41195</v>
      </c>
      <c r="J28">
        <v>0</v>
      </c>
      <c r="K28">
        <v>80</v>
      </c>
      <c r="L28">
        <v>1</v>
      </c>
      <c r="M28">
        <v>37</v>
      </c>
      <c r="N28">
        <v>0</v>
      </c>
      <c r="O28">
        <v>1</v>
      </c>
      <c r="P28">
        <v>3</v>
      </c>
      <c r="Q28">
        <v>3</v>
      </c>
      <c r="R28">
        <v>2</v>
      </c>
      <c r="S28">
        <v>4</v>
      </c>
      <c r="T28">
        <v>7</v>
      </c>
      <c r="U28">
        <v>0</v>
      </c>
      <c r="V28">
        <v>0</v>
      </c>
      <c r="W28" t="s">
        <v>27</v>
      </c>
      <c r="X28">
        <v>0</v>
      </c>
    </row>
    <row r="29" spans="1:24" x14ac:dyDescent="0.2">
      <c r="A29">
        <v>5430</v>
      </c>
      <c r="B29">
        <v>1957</v>
      </c>
      <c r="C29">
        <v>66</v>
      </c>
      <c r="D29" t="s">
        <v>23</v>
      </c>
      <c r="E29" t="s">
        <v>32</v>
      </c>
      <c r="F29" s="58">
        <v>49431</v>
      </c>
      <c r="G29">
        <v>1</v>
      </c>
      <c r="H29">
        <v>1</v>
      </c>
      <c r="I29" s="98">
        <v>41166</v>
      </c>
      <c r="J29">
        <v>0</v>
      </c>
      <c r="K29">
        <v>454</v>
      </c>
      <c r="L29">
        <v>0</v>
      </c>
      <c r="M29">
        <v>171</v>
      </c>
      <c r="N29">
        <v>8</v>
      </c>
      <c r="O29">
        <v>19</v>
      </c>
      <c r="P29">
        <v>32</v>
      </c>
      <c r="Q29">
        <v>12</v>
      </c>
      <c r="R29">
        <v>9</v>
      </c>
      <c r="S29">
        <v>8</v>
      </c>
      <c r="T29">
        <v>8</v>
      </c>
      <c r="U29">
        <v>0</v>
      </c>
      <c r="V29">
        <v>0</v>
      </c>
      <c r="W29" t="s">
        <v>27</v>
      </c>
      <c r="X29">
        <v>0</v>
      </c>
    </row>
    <row r="30" spans="1:24" x14ac:dyDescent="0.2">
      <c r="A30">
        <v>8432</v>
      </c>
      <c r="B30">
        <v>1957</v>
      </c>
      <c r="C30">
        <v>66</v>
      </c>
      <c r="D30" t="s">
        <v>23</v>
      </c>
      <c r="E30" t="s">
        <v>32</v>
      </c>
      <c r="F30" s="58">
        <v>70179</v>
      </c>
      <c r="G30">
        <v>1</v>
      </c>
      <c r="H30">
        <v>1</v>
      </c>
      <c r="I30" s="98">
        <v>41166</v>
      </c>
      <c r="J30">
        <v>0</v>
      </c>
      <c r="K30">
        <v>454</v>
      </c>
      <c r="L30">
        <v>0</v>
      </c>
      <c r="M30">
        <v>171</v>
      </c>
      <c r="N30">
        <v>8</v>
      </c>
      <c r="O30">
        <v>19</v>
      </c>
      <c r="P30">
        <v>32</v>
      </c>
      <c r="Q30">
        <v>12</v>
      </c>
      <c r="R30">
        <v>9</v>
      </c>
      <c r="S30">
        <v>8</v>
      </c>
      <c r="T30">
        <v>8</v>
      </c>
      <c r="U30">
        <v>0</v>
      </c>
      <c r="V30">
        <v>0</v>
      </c>
      <c r="W30" t="s">
        <v>27</v>
      </c>
      <c r="X30">
        <v>0</v>
      </c>
    </row>
    <row r="31" spans="1:24" x14ac:dyDescent="0.2">
      <c r="A31">
        <v>453</v>
      </c>
      <c r="B31">
        <v>1957</v>
      </c>
      <c r="C31">
        <v>66</v>
      </c>
      <c r="D31" t="s">
        <v>40</v>
      </c>
      <c r="E31" t="s">
        <v>55</v>
      </c>
      <c r="F31" s="58">
        <v>70179</v>
      </c>
      <c r="G31">
        <v>1</v>
      </c>
      <c r="H31">
        <v>1</v>
      </c>
      <c r="I31" s="98">
        <v>41819</v>
      </c>
      <c r="J31">
        <v>1</v>
      </c>
      <c r="K31">
        <v>27</v>
      </c>
      <c r="L31">
        <v>0</v>
      </c>
      <c r="M31">
        <v>12</v>
      </c>
      <c r="N31">
        <v>0</v>
      </c>
      <c r="O31">
        <v>1</v>
      </c>
      <c r="P31">
        <v>5</v>
      </c>
      <c r="Q31">
        <v>2</v>
      </c>
      <c r="R31">
        <v>2</v>
      </c>
      <c r="S31">
        <v>3</v>
      </c>
      <c r="T31">
        <v>5</v>
      </c>
      <c r="U31">
        <v>0</v>
      </c>
      <c r="V31">
        <v>0</v>
      </c>
      <c r="W31" t="s">
        <v>27</v>
      </c>
      <c r="X31">
        <v>0</v>
      </c>
    </row>
    <row r="32" spans="1:24" x14ac:dyDescent="0.2">
      <c r="A32">
        <v>9687</v>
      </c>
      <c r="B32">
        <v>1976</v>
      </c>
      <c r="C32">
        <v>47</v>
      </c>
      <c r="D32" t="s">
        <v>23</v>
      </c>
      <c r="E32" t="s">
        <v>28</v>
      </c>
      <c r="F32" s="58">
        <v>75693</v>
      </c>
      <c r="G32">
        <v>0</v>
      </c>
      <c r="H32">
        <v>0</v>
      </c>
      <c r="I32" s="98">
        <v>41790</v>
      </c>
      <c r="J32">
        <v>1</v>
      </c>
      <c r="K32">
        <v>184</v>
      </c>
      <c r="L32">
        <v>174</v>
      </c>
      <c r="M32">
        <v>256</v>
      </c>
      <c r="N32">
        <v>50</v>
      </c>
      <c r="O32">
        <v>30</v>
      </c>
      <c r="P32">
        <v>32</v>
      </c>
      <c r="Q32">
        <v>1</v>
      </c>
      <c r="R32">
        <v>5</v>
      </c>
      <c r="S32">
        <v>6</v>
      </c>
      <c r="T32">
        <v>2</v>
      </c>
      <c r="U32">
        <v>0</v>
      </c>
      <c r="V32">
        <v>0</v>
      </c>
      <c r="W32" t="s">
        <v>31</v>
      </c>
      <c r="X32">
        <v>0</v>
      </c>
    </row>
    <row r="33" spans="1:24" x14ac:dyDescent="0.2">
      <c r="A33">
        <v>8890</v>
      </c>
      <c r="B33">
        <v>1972</v>
      </c>
      <c r="C33">
        <v>51</v>
      </c>
      <c r="D33" t="s">
        <v>40</v>
      </c>
      <c r="E33" t="s">
        <v>24</v>
      </c>
      <c r="F33" s="58">
        <v>64713</v>
      </c>
      <c r="G33">
        <v>1</v>
      </c>
      <c r="H33">
        <v>1</v>
      </c>
      <c r="I33" s="98">
        <v>41789</v>
      </c>
      <c r="J33">
        <v>1</v>
      </c>
      <c r="K33">
        <v>155</v>
      </c>
      <c r="L33">
        <v>7</v>
      </c>
      <c r="M33">
        <v>80</v>
      </c>
      <c r="N33">
        <v>13</v>
      </c>
      <c r="O33">
        <v>7</v>
      </c>
      <c r="P33">
        <v>10</v>
      </c>
      <c r="Q33">
        <v>3</v>
      </c>
      <c r="R33">
        <v>5</v>
      </c>
      <c r="S33">
        <v>5</v>
      </c>
      <c r="T33">
        <v>6</v>
      </c>
      <c r="U33">
        <v>0</v>
      </c>
      <c r="V33">
        <v>0</v>
      </c>
      <c r="W33" t="s">
        <v>27</v>
      </c>
      <c r="X33">
        <v>0</v>
      </c>
    </row>
    <row r="34" spans="1:24" x14ac:dyDescent="0.2">
      <c r="A34">
        <v>9264</v>
      </c>
      <c r="B34">
        <v>1987</v>
      </c>
      <c r="C34">
        <v>36</v>
      </c>
      <c r="D34" t="s">
        <v>23</v>
      </c>
      <c r="E34" t="s">
        <v>32</v>
      </c>
      <c r="F34" s="58">
        <v>41411</v>
      </c>
      <c r="G34">
        <v>0</v>
      </c>
      <c r="H34">
        <v>0</v>
      </c>
      <c r="I34" s="98">
        <v>41756</v>
      </c>
      <c r="J34">
        <v>1</v>
      </c>
      <c r="K34">
        <v>423</v>
      </c>
      <c r="L34">
        <v>42</v>
      </c>
      <c r="M34">
        <v>706</v>
      </c>
      <c r="N34">
        <v>73</v>
      </c>
      <c r="O34">
        <v>197</v>
      </c>
      <c r="P34">
        <v>197</v>
      </c>
      <c r="Q34">
        <v>1</v>
      </c>
      <c r="R34">
        <v>4</v>
      </c>
      <c r="S34">
        <v>9</v>
      </c>
      <c r="T34">
        <v>2</v>
      </c>
      <c r="U34">
        <v>0</v>
      </c>
      <c r="V34">
        <v>0</v>
      </c>
      <c r="W34" t="s">
        <v>31</v>
      </c>
      <c r="X34">
        <v>0</v>
      </c>
    </row>
    <row r="35" spans="1:24" x14ac:dyDescent="0.2">
      <c r="A35">
        <v>5824</v>
      </c>
      <c r="B35">
        <v>1973</v>
      </c>
      <c r="C35">
        <v>50</v>
      </c>
      <c r="D35" t="s">
        <v>40</v>
      </c>
      <c r="E35" t="s">
        <v>32</v>
      </c>
      <c r="F35" s="58">
        <v>41003</v>
      </c>
      <c r="G35">
        <v>2</v>
      </c>
      <c r="H35">
        <v>1</v>
      </c>
      <c r="I35" s="98">
        <v>41947</v>
      </c>
      <c r="J35">
        <v>1</v>
      </c>
      <c r="K35">
        <v>7</v>
      </c>
      <c r="L35">
        <v>0</v>
      </c>
      <c r="M35">
        <v>1</v>
      </c>
      <c r="N35">
        <v>0</v>
      </c>
      <c r="O35">
        <v>0</v>
      </c>
      <c r="P35">
        <v>0</v>
      </c>
      <c r="Q35">
        <v>1</v>
      </c>
      <c r="R35">
        <v>1</v>
      </c>
      <c r="S35">
        <v>2</v>
      </c>
      <c r="T35">
        <v>6</v>
      </c>
      <c r="U35">
        <v>0</v>
      </c>
      <c r="V35">
        <v>0</v>
      </c>
      <c r="W35" t="s">
        <v>38</v>
      </c>
      <c r="X35">
        <v>0</v>
      </c>
    </row>
    <row r="36" spans="1:24" x14ac:dyDescent="0.2">
      <c r="A36">
        <v>5794</v>
      </c>
      <c r="B36">
        <v>1975</v>
      </c>
      <c r="C36">
        <v>48</v>
      </c>
      <c r="D36" t="s">
        <v>40</v>
      </c>
      <c r="E36" t="s">
        <v>32</v>
      </c>
      <c r="F36" s="58">
        <v>42873</v>
      </c>
      <c r="G36">
        <v>0</v>
      </c>
      <c r="H36">
        <v>1</v>
      </c>
      <c r="I36" s="98">
        <v>41715</v>
      </c>
      <c r="J36">
        <v>1</v>
      </c>
      <c r="K36">
        <v>408</v>
      </c>
      <c r="L36">
        <v>0</v>
      </c>
      <c r="M36">
        <v>21</v>
      </c>
      <c r="N36">
        <v>0</v>
      </c>
      <c r="O36">
        <v>0</v>
      </c>
      <c r="P36">
        <v>17</v>
      </c>
      <c r="Q36">
        <v>3</v>
      </c>
      <c r="R36">
        <v>7</v>
      </c>
      <c r="S36">
        <v>7</v>
      </c>
      <c r="T36">
        <v>8</v>
      </c>
      <c r="U36">
        <v>1</v>
      </c>
      <c r="V36">
        <v>0</v>
      </c>
      <c r="W36" t="s">
        <v>50</v>
      </c>
      <c r="X36">
        <v>2</v>
      </c>
    </row>
    <row r="37" spans="1:24" x14ac:dyDescent="0.2">
      <c r="A37">
        <v>3068</v>
      </c>
      <c r="B37">
        <v>1991</v>
      </c>
      <c r="C37">
        <v>32</v>
      </c>
      <c r="D37" t="s">
        <v>23</v>
      </c>
      <c r="E37" t="s">
        <v>32</v>
      </c>
      <c r="F37" s="58">
        <v>29435</v>
      </c>
      <c r="G37">
        <v>0</v>
      </c>
      <c r="H37">
        <v>0</v>
      </c>
      <c r="I37" s="98">
        <v>41576</v>
      </c>
      <c r="J37">
        <v>1</v>
      </c>
      <c r="K37">
        <v>1</v>
      </c>
      <c r="L37">
        <v>12</v>
      </c>
      <c r="M37">
        <v>9</v>
      </c>
      <c r="N37">
        <v>0</v>
      </c>
      <c r="O37">
        <v>14</v>
      </c>
      <c r="P37">
        <v>7</v>
      </c>
      <c r="Q37">
        <v>1</v>
      </c>
      <c r="R37">
        <v>2</v>
      </c>
      <c r="S37">
        <v>3</v>
      </c>
      <c r="T37">
        <v>7</v>
      </c>
      <c r="U37">
        <v>0</v>
      </c>
      <c r="V37">
        <v>0</v>
      </c>
      <c r="W37" t="s">
        <v>27</v>
      </c>
      <c r="X37">
        <v>0</v>
      </c>
    </row>
    <row r="38" spans="1:24" x14ac:dyDescent="0.2">
      <c r="A38">
        <v>7962</v>
      </c>
      <c r="B38">
        <v>1988</v>
      </c>
      <c r="C38">
        <v>35</v>
      </c>
      <c r="D38" t="s">
        <v>40</v>
      </c>
      <c r="E38" t="s">
        <v>28</v>
      </c>
      <c r="F38" s="58">
        <v>79865</v>
      </c>
      <c r="G38">
        <v>0</v>
      </c>
      <c r="H38">
        <v>0</v>
      </c>
      <c r="I38" s="98">
        <v>41527</v>
      </c>
      <c r="J38">
        <v>1</v>
      </c>
      <c r="K38">
        <v>1285</v>
      </c>
      <c r="L38">
        <v>21</v>
      </c>
      <c r="M38">
        <v>449</v>
      </c>
      <c r="N38">
        <v>106</v>
      </c>
      <c r="O38">
        <v>20</v>
      </c>
      <c r="P38">
        <v>20</v>
      </c>
      <c r="Q38">
        <v>1</v>
      </c>
      <c r="R38">
        <v>4</v>
      </c>
      <c r="S38">
        <v>4</v>
      </c>
      <c r="T38">
        <v>1</v>
      </c>
      <c r="U38">
        <v>1</v>
      </c>
      <c r="V38">
        <v>0</v>
      </c>
      <c r="W38" t="s">
        <v>27</v>
      </c>
      <c r="X38">
        <v>2</v>
      </c>
    </row>
    <row r="39" spans="1:24" x14ac:dyDescent="0.2">
      <c r="A39">
        <v>2681</v>
      </c>
      <c r="B39">
        <v>1985</v>
      </c>
      <c r="C39">
        <v>38</v>
      </c>
      <c r="D39" t="s">
        <v>43</v>
      </c>
      <c r="E39" t="s">
        <v>32</v>
      </c>
      <c r="F39" s="58">
        <v>67272</v>
      </c>
      <c r="G39">
        <v>0</v>
      </c>
      <c r="H39">
        <v>0</v>
      </c>
      <c r="I39" s="98">
        <v>41282</v>
      </c>
      <c r="J39">
        <v>1</v>
      </c>
      <c r="K39">
        <v>71</v>
      </c>
      <c r="L39">
        <v>22</v>
      </c>
      <c r="M39">
        <v>112</v>
      </c>
      <c r="N39">
        <v>138</v>
      </c>
      <c r="O39">
        <v>89</v>
      </c>
      <c r="P39">
        <v>29</v>
      </c>
      <c r="Q39">
        <v>1</v>
      </c>
      <c r="R39">
        <v>2</v>
      </c>
      <c r="S39">
        <v>13</v>
      </c>
      <c r="T39">
        <v>1</v>
      </c>
      <c r="U39">
        <v>0</v>
      </c>
      <c r="V39">
        <v>0</v>
      </c>
      <c r="W39" t="s">
        <v>27</v>
      </c>
      <c r="X39">
        <v>0</v>
      </c>
    </row>
    <row r="40" spans="1:24" x14ac:dyDescent="0.2">
      <c r="A40">
        <v>10141</v>
      </c>
      <c r="B40">
        <v>1961</v>
      </c>
      <c r="C40">
        <v>62</v>
      </c>
      <c r="D40" t="s">
        <v>53</v>
      </c>
      <c r="E40" t="s">
        <v>24</v>
      </c>
      <c r="F40" s="58">
        <v>78789</v>
      </c>
      <c r="G40">
        <v>0</v>
      </c>
      <c r="H40">
        <v>0</v>
      </c>
      <c r="I40" s="98">
        <v>41552</v>
      </c>
      <c r="J40">
        <v>1</v>
      </c>
      <c r="K40">
        <v>7</v>
      </c>
      <c r="L40">
        <v>1</v>
      </c>
      <c r="M40">
        <v>6</v>
      </c>
      <c r="N40">
        <v>0</v>
      </c>
      <c r="O40">
        <v>3</v>
      </c>
      <c r="P40">
        <v>3</v>
      </c>
      <c r="Q40">
        <v>1</v>
      </c>
      <c r="R40">
        <v>0</v>
      </c>
      <c r="S40">
        <v>3</v>
      </c>
      <c r="T40">
        <v>4</v>
      </c>
      <c r="U40">
        <v>0</v>
      </c>
      <c r="V40">
        <v>0</v>
      </c>
      <c r="W40" t="s">
        <v>67</v>
      </c>
      <c r="X40">
        <v>0</v>
      </c>
    </row>
    <row r="41" spans="1:24" x14ac:dyDescent="0.2">
      <c r="A41">
        <v>3725</v>
      </c>
      <c r="B41">
        <v>1962</v>
      </c>
      <c r="C41">
        <v>61</v>
      </c>
      <c r="D41" t="s">
        <v>40</v>
      </c>
      <c r="E41" t="s">
        <v>28</v>
      </c>
      <c r="F41" s="58">
        <v>59601</v>
      </c>
      <c r="G41">
        <v>0</v>
      </c>
      <c r="H41">
        <v>0</v>
      </c>
      <c r="I41" s="98">
        <v>41522</v>
      </c>
      <c r="J41">
        <v>1</v>
      </c>
      <c r="K41">
        <v>1248</v>
      </c>
      <c r="L41">
        <v>16</v>
      </c>
      <c r="M41">
        <v>349</v>
      </c>
      <c r="N41">
        <v>43</v>
      </c>
      <c r="O41">
        <v>16</v>
      </c>
      <c r="P41">
        <v>16</v>
      </c>
      <c r="Q41">
        <v>1</v>
      </c>
      <c r="R41">
        <v>2</v>
      </c>
      <c r="S41">
        <v>9</v>
      </c>
      <c r="T41">
        <v>4</v>
      </c>
      <c r="U41">
        <v>1</v>
      </c>
      <c r="V41">
        <v>0</v>
      </c>
      <c r="W41" t="s">
        <v>27</v>
      </c>
      <c r="X41">
        <v>4</v>
      </c>
    </row>
    <row r="42" spans="1:24" x14ac:dyDescent="0.2">
      <c r="A42">
        <v>3767</v>
      </c>
      <c r="B42">
        <v>1969</v>
      </c>
      <c r="C42">
        <v>54</v>
      </c>
      <c r="D42" t="s">
        <v>23</v>
      </c>
      <c r="E42" t="s">
        <v>32</v>
      </c>
      <c r="F42" s="58">
        <v>41986</v>
      </c>
      <c r="G42">
        <v>0</v>
      </c>
      <c r="H42">
        <v>1</v>
      </c>
      <c r="I42" s="98">
        <v>41389</v>
      </c>
      <c r="J42">
        <v>1</v>
      </c>
      <c r="K42">
        <v>378</v>
      </c>
      <c r="L42">
        <v>0</v>
      </c>
      <c r="M42">
        <v>189</v>
      </c>
      <c r="N42">
        <v>97</v>
      </c>
      <c r="O42">
        <v>172</v>
      </c>
      <c r="P42">
        <v>172</v>
      </c>
      <c r="Q42">
        <v>2</v>
      </c>
      <c r="R42">
        <v>5</v>
      </c>
      <c r="S42">
        <v>12</v>
      </c>
      <c r="T42">
        <v>3</v>
      </c>
      <c r="U42">
        <v>0</v>
      </c>
      <c r="V42">
        <v>0</v>
      </c>
      <c r="W42" t="s">
        <v>27</v>
      </c>
      <c r="X42">
        <v>0</v>
      </c>
    </row>
    <row r="43" spans="1:24" x14ac:dyDescent="0.2">
      <c r="A43">
        <v>5585</v>
      </c>
      <c r="B43">
        <v>1973</v>
      </c>
      <c r="C43">
        <v>50</v>
      </c>
      <c r="D43" t="s">
        <v>23</v>
      </c>
      <c r="E43" t="s">
        <v>28</v>
      </c>
      <c r="F43" s="58">
        <v>25509</v>
      </c>
      <c r="G43">
        <v>1</v>
      </c>
      <c r="H43">
        <v>0</v>
      </c>
      <c r="I43" s="98">
        <v>41384</v>
      </c>
      <c r="J43">
        <v>1</v>
      </c>
      <c r="K43">
        <v>12</v>
      </c>
      <c r="L43">
        <v>2</v>
      </c>
      <c r="M43">
        <v>17</v>
      </c>
      <c r="N43">
        <v>6</v>
      </c>
      <c r="O43">
        <v>1</v>
      </c>
      <c r="P43">
        <v>10</v>
      </c>
      <c r="Q43">
        <v>2</v>
      </c>
      <c r="R43">
        <v>2</v>
      </c>
      <c r="S43">
        <v>3</v>
      </c>
      <c r="T43">
        <v>8</v>
      </c>
      <c r="U43">
        <v>1</v>
      </c>
      <c r="V43">
        <v>0</v>
      </c>
      <c r="W43" t="s">
        <v>31</v>
      </c>
      <c r="X43">
        <v>0</v>
      </c>
    </row>
    <row r="44" spans="1:24" x14ac:dyDescent="0.2">
      <c r="A44">
        <v>7030</v>
      </c>
      <c r="B44">
        <v>1956</v>
      </c>
      <c r="C44">
        <v>67</v>
      </c>
      <c r="D44" t="s">
        <v>40</v>
      </c>
      <c r="E44" t="s">
        <v>32</v>
      </c>
      <c r="F44" s="58">
        <v>25509</v>
      </c>
      <c r="G44">
        <v>0</v>
      </c>
      <c r="H44">
        <v>1</v>
      </c>
      <c r="I44" s="98">
        <v>41363</v>
      </c>
      <c r="J44">
        <v>1</v>
      </c>
      <c r="K44">
        <v>1200</v>
      </c>
      <c r="L44">
        <v>0</v>
      </c>
      <c r="M44">
        <v>204</v>
      </c>
      <c r="N44">
        <v>38</v>
      </c>
      <c r="O44">
        <v>29</v>
      </c>
      <c r="P44">
        <v>14</v>
      </c>
      <c r="Q44">
        <v>3</v>
      </c>
      <c r="R44">
        <v>11</v>
      </c>
      <c r="S44">
        <v>12</v>
      </c>
      <c r="T44">
        <v>6</v>
      </c>
      <c r="U44">
        <v>0</v>
      </c>
      <c r="V44">
        <v>0</v>
      </c>
      <c r="W44" t="s">
        <v>27</v>
      </c>
      <c r="X44">
        <v>1</v>
      </c>
    </row>
    <row r="45" spans="1:24" x14ac:dyDescent="0.2">
      <c r="A45">
        <v>1524</v>
      </c>
      <c r="B45">
        <v>1984</v>
      </c>
      <c r="C45">
        <v>39</v>
      </c>
      <c r="D45" t="s">
        <v>43</v>
      </c>
      <c r="E45" t="s">
        <v>28</v>
      </c>
      <c r="F45" s="58">
        <v>11448</v>
      </c>
      <c r="G45">
        <v>0</v>
      </c>
      <c r="H45">
        <v>0</v>
      </c>
      <c r="I45" s="98">
        <v>41277</v>
      </c>
      <c r="J45">
        <v>1</v>
      </c>
      <c r="K45">
        <v>709</v>
      </c>
      <c r="L45">
        <v>45</v>
      </c>
      <c r="M45">
        <v>115</v>
      </c>
      <c r="N45">
        <v>30</v>
      </c>
      <c r="O45">
        <v>160</v>
      </c>
      <c r="P45">
        <v>45</v>
      </c>
      <c r="Q45">
        <v>1</v>
      </c>
      <c r="R45">
        <v>8</v>
      </c>
      <c r="S45">
        <v>5</v>
      </c>
      <c r="T45">
        <v>5</v>
      </c>
      <c r="U45">
        <v>1</v>
      </c>
      <c r="V45">
        <v>0</v>
      </c>
      <c r="W45" t="s">
        <v>27</v>
      </c>
      <c r="X45">
        <v>1</v>
      </c>
    </row>
    <row r="46" spans="1:24" x14ac:dyDescent="0.2">
      <c r="A46">
        <v>3657</v>
      </c>
      <c r="B46">
        <v>1987</v>
      </c>
      <c r="C46">
        <v>36</v>
      </c>
      <c r="D46" t="s">
        <v>23</v>
      </c>
      <c r="E46" t="s">
        <v>28</v>
      </c>
      <c r="F46" s="58">
        <v>70844</v>
      </c>
      <c r="G46">
        <v>1</v>
      </c>
      <c r="H46">
        <v>0</v>
      </c>
      <c r="I46" s="98">
        <v>41319</v>
      </c>
      <c r="J46">
        <v>1</v>
      </c>
      <c r="K46">
        <v>94</v>
      </c>
      <c r="L46">
        <v>1</v>
      </c>
      <c r="M46">
        <v>33</v>
      </c>
      <c r="N46">
        <v>13</v>
      </c>
      <c r="O46">
        <v>12</v>
      </c>
      <c r="P46">
        <v>12</v>
      </c>
      <c r="Q46">
        <v>3</v>
      </c>
      <c r="R46">
        <v>4</v>
      </c>
      <c r="S46">
        <v>4</v>
      </c>
      <c r="T46">
        <v>8</v>
      </c>
      <c r="U46">
        <v>0</v>
      </c>
      <c r="V46">
        <v>0</v>
      </c>
      <c r="W46" t="s">
        <v>27</v>
      </c>
      <c r="X46">
        <v>0</v>
      </c>
    </row>
    <row r="47" spans="1:24" x14ac:dyDescent="0.2">
      <c r="A47">
        <v>5740</v>
      </c>
      <c r="B47">
        <v>1971</v>
      </c>
      <c r="C47">
        <v>52</v>
      </c>
      <c r="D47" t="s">
        <v>43</v>
      </c>
      <c r="E47" t="s">
        <v>24</v>
      </c>
      <c r="F47" s="58">
        <v>60161</v>
      </c>
      <c r="G47">
        <v>1</v>
      </c>
      <c r="H47">
        <v>1</v>
      </c>
      <c r="I47" s="98">
        <v>41319</v>
      </c>
      <c r="J47">
        <v>1</v>
      </c>
      <c r="K47">
        <v>4</v>
      </c>
      <c r="L47">
        <v>2</v>
      </c>
      <c r="M47">
        <v>12</v>
      </c>
      <c r="N47">
        <v>7</v>
      </c>
      <c r="O47">
        <v>5</v>
      </c>
      <c r="P47">
        <v>26</v>
      </c>
      <c r="Q47">
        <v>2</v>
      </c>
      <c r="R47">
        <v>1</v>
      </c>
      <c r="S47">
        <v>2</v>
      </c>
      <c r="T47">
        <v>6</v>
      </c>
      <c r="U47">
        <v>1</v>
      </c>
      <c r="V47">
        <v>0</v>
      </c>
      <c r="W47" t="s">
        <v>27</v>
      </c>
      <c r="X47">
        <v>0</v>
      </c>
    </row>
    <row r="48" spans="1:24" x14ac:dyDescent="0.2">
      <c r="A48">
        <v>9595</v>
      </c>
      <c r="B48">
        <v>1962</v>
      </c>
      <c r="C48">
        <v>61</v>
      </c>
      <c r="D48" t="s">
        <v>23</v>
      </c>
      <c r="E48" t="s">
        <v>32</v>
      </c>
      <c r="F48" s="58">
        <v>64497</v>
      </c>
      <c r="G48">
        <v>0</v>
      </c>
      <c r="H48">
        <v>0</v>
      </c>
      <c r="I48" s="98">
        <v>41579</v>
      </c>
      <c r="J48">
        <v>1</v>
      </c>
      <c r="K48">
        <v>539</v>
      </c>
      <c r="L48">
        <v>169</v>
      </c>
      <c r="M48">
        <v>816</v>
      </c>
      <c r="N48">
        <v>20</v>
      </c>
      <c r="O48">
        <v>0</v>
      </c>
      <c r="P48">
        <v>30</v>
      </c>
      <c r="Q48">
        <v>1</v>
      </c>
      <c r="R48">
        <v>4</v>
      </c>
      <c r="S48">
        <v>4</v>
      </c>
      <c r="T48">
        <v>3</v>
      </c>
      <c r="U48">
        <v>1</v>
      </c>
      <c r="V48">
        <v>0</v>
      </c>
      <c r="W48" t="s">
        <v>27</v>
      </c>
      <c r="X48">
        <v>0</v>
      </c>
    </row>
    <row r="49" spans="1:24" x14ac:dyDescent="0.2">
      <c r="A49">
        <v>3158</v>
      </c>
      <c r="B49">
        <v>1974</v>
      </c>
      <c r="C49">
        <v>49</v>
      </c>
      <c r="D49" t="s">
        <v>23</v>
      </c>
      <c r="E49" t="s">
        <v>32</v>
      </c>
      <c r="F49" s="58">
        <v>81361</v>
      </c>
      <c r="G49">
        <v>1</v>
      </c>
      <c r="H49">
        <v>0</v>
      </c>
      <c r="I49" s="98">
        <v>41334</v>
      </c>
      <c r="J49">
        <v>1</v>
      </c>
      <c r="K49">
        <v>13</v>
      </c>
      <c r="L49">
        <v>3</v>
      </c>
      <c r="M49">
        <v>6</v>
      </c>
      <c r="N49">
        <v>6</v>
      </c>
      <c r="O49">
        <v>5</v>
      </c>
      <c r="P49">
        <v>6</v>
      </c>
      <c r="Q49">
        <v>1</v>
      </c>
      <c r="R49">
        <v>1</v>
      </c>
      <c r="S49">
        <v>3</v>
      </c>
      <c r="T49">
        <v>8</v>
      </c>
      <c r="U49">
        <v>0</v>
      </c>
      <c r="V49">
        <v>0</v>
      </c>
      <c r="W49" t="s">
        <v>27</v>
      </c>
      <c r="X49">
        <v>0</v>
      </c>
    </row>
    <row r="50" spans="1:24" x14ac:dyDescent="0.2">
      <c r="A50">
        <v>5114</v>
      </c>
      <c r="B50">
        <v>1966</v>
      </c>
      <c r="C50">
        <v>57</v>
      </c>
      <c r="D50" t="s">
        <v>53</v>
      </c>
      <c r="E50" t="s">
        <v>32</v>
      </c>
      <c r="F50" s="58">
        <v>81361</v>
      </c>
      <c r="G50">
        <v>0</v>
      </c>
      <c r="H50">
        <v>1</v>
      </c>
      <c r="I50" s="98">
        <v>41262</v>
      </c>
      <c r="J50">
        <v>1</v>
      </c>
      <c r="K50">
        <v>670</v>
      </c>
      <c r="L50">
        <v>9</v>
      </c>
      <c r="M50">
        <v>249</v>
      </c>
      <c r="N50">
        <v>0</v>
      </c>
      <c r="O50">
        <v>28</v>
      </c>
      <c r="P50">
        <v>9</v>
      </c>
      <c r="Q50">
        <v>2</v>
      </c>
      <c r="R50">
        <v>5</v>
      </c>
      <c r="S50">
        <v>5</v>
      </c>
      <c r="T50">
        <v>4</v>
      </c>
      <c r="U50">
        <v>0</v>
      </c>
      <c r="V50">
        <v>0</v>
      </c>
      <c r="W50" t="s">
        <v>38</v>
      </c>
      <c r="X50">
        <v>0</v>
      </c>
    </row>
    <row r="51" spans="1:24" x14ac:dyDescent="0.2">
      <c r="A51">
        <v>340</v>
      </c>
      <c r="B51">
        <v>1971</v>
      </c>
      <c r="C51">
        <v>52</v>
      </c>
      <c r="D51" t="s">
        <v>23</v>
      </c>
      <c r="E51" t="s">
        <v>24</v>
      </c>
      <c r="F51" s="58">
        <v>57136</v>
      </c>
      <c r="G51">
        <v>0</v>
      </c>
      <c r="H51">
        <v>1</v>
      </c>
      <c r="I51" s="98">
        <v>41258</v>
      </c>
      <c r="J51">
        <v>1</v>
      </c>
      <c r="K51">
        <v>158</v>
      </c>
      <c r="L51">
        <v>35</v>
      </c>
      <c r="M51">
        <v>179</v>
      </c>
      <c r="N51">
        <v>0</v>
      </c>
      <c r="O51">
        <v>0</v>
      </c>
      <c r="P51">
        <v>125</v>
      </c>
      <c r="Q51">
        <v>2</v>
      </c>
      <c r="R51">
        <v>7</v>
      </c>
      <c r="S51">
        <v>8</v>
      </c>
      <c r="T51">
        <v>5</v>
      </c>
      <c r="U51">
        <v>1</v>
      </c>
      <c r="V51">
        <v>0</v>
      </c>
      <c r="W51" t="s">
        <v>46</v>
      </c>
      <c r="X51">
        <v>1</v>
      </c>
    </row>
    <row r="52" spans="1:24" x14ac:dyDescent="0.2">
      <c r="A52">
        <v>8805</v>
      </c>
      <c r="B52">
        <v>1961</v>
      </c>
      <c r="C52">
        <v>62</v>
      </c>
      <c r="D52" t="s">
        <v>23</v>
      </c>
      <c r="E52" t="s">
        <v>28</v>
      </c>
      <c r="F52" s="58">
        <v>76982</v>
      </c>
      <c r="G52">
        <v>0</v>
      </c>
      <c r="H52">
        <v>1</v>
      </c>
      <c r="I52" s="98">
        <v>40951</v>
      </c>
      <c r="J52">
        <v>1</v>
      </c>
      <c r="K52">
        <v>283</v>
      </c>
      <c r="L52">
        <v>10</v>
      </c>
      <c r="M52">
        <v>38</v>
      </c>
      <c r="N52">
        <v>0</v>
      </c>
      <c r="O52">
        <v>13</v>
      </c>
      <c r="P52">
        <v>27</v>
      </c>
      <c r="Q52">
        <v>4</v>
      </c>
      <c r="R52">
        <v>7</v>
      </c>
      <c r="S52">
        <v>4</v>
      </c>
      <c r="T52">
        <v>8</v>
      </c>
      <c r="U52">
        <v>0</v>
      </c>
      <c r="V52">
        <v>0</v>
      </c>
      <c r="W52" t="s">
        <v>35</v>
      </c>
      <c r="X52">
        <v>0</v>
      </c>
    </row>
    <row r="53" spans="1:24" x14ac:dyDescent="0.2">
      <c r="A53">
        <v>1241</v>
      </c>
      <c r="B53">
        <v>1985</v>
      </c>
      <c r="C53">
        <v>38</v>
      </c>
      <c r="D53" t="s">
        <v>43</v>
      </c>
      <c r="E53" t="s">
        <v>32</v>
      </c>
      <c r="F53" s="58">
        <v>87305</v>
      </c>
      <c r="G53">
        <v>1</v>
      </c>
      <c r="H53">
        <v>0</v>
      </c>
      <c r="I53" s="98">
        <v>41169</v>
      </c>
      <c r="J53">
        <v>1</v>
      </c>
      <c r="K53">
        <v>13</v>
      </c>
      <c r="L53">
        <v>3</v>
      </c>
      <c r="M53">
        <v>8</v>
      </c>
      <c r="N53">
        <v>7</v>
      </c>
      <c r="O53">
        <v>4</v>
      </c>
      <c r="P53">
        <v>16</v>
      </c>
      <c r="Q53">
        <v>2</v>
      </c>
      <c r="R53">
        <v>1</v>
      </c>
      <c r="S53">
        <v>3</v>
      </c>
      <c r="T53">
        <v>9</v>
      </c>
      <c r="U53">
        <v>1</v>
      </c>
      <c r="V53">
        <v>0</v>
      </c>
      <c r="W53" t="s">
        <v>46</v>
      </c>
      <c r="X53">
        <v>0</v>
      </c>
    </row>
    <row r="54" spans="1:24" x14ac:dyDescent="0.2">
      <c r="A54">
        <v>1402</v>
      </c>
      <c r="B54">
        <v>1955</v>
      </c>
      <c r="C54">
        <v>68</v>
      </c>
      <c r="D54" t="s">
        <v>53</v>
      </c>
      <c r="E54" t="s">
        <v>32</v>
      </c>
      <c r="F54" s="58">
        <v>52720.37365591398</v>
      </c>
      <c r="G54">
        <v>0</v>
      </c>
      <c r="H54">
        <v>0</v>
      </c>
      <c r="I54" s="98">
        <v>41222</v>
      </c>
      <c r="J54">
        <v>1</v>
      </c>
      <c r="K54">
        <v>496</v>
      </c>
      <c r="L54">
        <v>36</v>
      </c>
      <c r="M54">
        <v>460</v>
      </c>
      <c r="N54">
        <v>189</v>
      </c>
      <c r="O54">
        <v>60</v>
      </c>
      <c r="P54">
        <v>12</v>
      </c>
      <c r="Q54">
        <v>3</v>
      </c>
      <c r="R54">
        <v>4</v>
      </c>
      <c r="S54">
        <v>6</v>
      </c>
      <c r="T54">
        <v>3</v>
      </c>
      <c r="U54">
        <v>0</v>
      </c>
      <c r="V54">
        <v>0</v>
      </c>
      <c r="W54" t="s">
        <v>46</v>
      </c>
      <c r="X54">
        <v>0</v>
      </c>
    </row>
    <row r="55" spans="1:24" x14ac:dyDescent="0.2">
      <c r="A55">
        <v>7264</v>
      </c>
      <c r="B55">
        <v>1979</v>
      </c>
      <c r="C55">
        <v>44</v>
      </c>
      <c r="D55" t="s">
        <v>43</v>
      </c>
      <c r="E55" t="s">
        <v>28</v>
      </c>
      <c r="F55" s="58">
        <v>35388</v>
      </c>
      <c r="G55">
        <v>2</v>
      </c>
      <c r="H55">
        <v>1</v>
      </c>
      <c r="I55" s="98">
        <v>41978</v>
      </c>
      <c r="J55">
        <v>2</v>
      </c>
      <c r="K55">
        <v>12</v>
      </c>
      <c r="L55">
        <v>0</v>
      </c>
      <c r="M55">
        <v>4</v>
      </c>
      <c r="N55">
        <v>0</v>
      </c>
      <c r="O55">
        <v>0</v>
      </c>
      <c r="P55">
        <v>1</v>
      </c>
      <c r="Q55">
        <v>1</v>
      </c>
      <c r="R55">
        <v>1</v>
      </c>
      <c r="S55">
        <v>2</v>
      </c>
      <c r="T55">
        <v>8</v>
      </c>
      <c r="U55">
        <v>0</v>
      </c>
      <c r="V55">
        <v>0</v>
      </c>
      <c r="W55" t="s">
        <v>67</v>
      </c>
      <c r="X55">
        <v>0</v>
      </c>
    </row>
    <row r="56" spans="1:24" x14ac:dyDescent="0.2">
      <c r="A56">
        <v>1619</v>
      </c>
      <c r="B56">
        <v>1957</v>
      </c>
      <c r="C56">
        <v>66</v>
      </c>
      <c r="D56" t="s">
        <v>23</v>
      </c>
      <c r="E56" t="s">
        <v>32</v>
      </c>
      <c r="F56" s="58">
        <v>44051</v>
      </c>
      <c r="G56">
        <v>0</v>
      </c>
      <c r="H56">
        <v>0</v>
      </c>
      <c r="I56" s="98">
        <v>41757</v>
      </c>
      <c r="J56">
        <v>2</v>
      </c>
      <c r="K56">
        <v>292</v>
      </c>
      <c r="L56">
        <v>51</v>
      </c>
      <c r="M56">
        <v>981</v>
      </c>
      <c r="N56">
        <v>224</v>
      </c>
      <c r="O56">
        <v>23</v>
      </c>
      <c r="P56">
        <v>17</v>
      </c>
      <c r="Q56">
        <v>1</v>
      </c>
      <c r="R56">
        <v>4</v>
      </c>
      <c r="S56">
        <v>6</v>
      </c>
      <c r="T56">
        <v>1</v>
      </c>
      <c r="U56">
        <v>1</v>
      </c>
      <c r="V56">
        <v>0</v>
      </c>
      <c r="W56" t="s">
        <v>27</v>
      </c>
      <c r="X56">
        <v>0</v>
      </c>
    </row>
    <row r="57" spans="1:24" x14ac:dyDescent="0.2">
      <c r="A57">
        <v>6398</v>
      </c>
      <c r="B57">
        <v>1975</v>
      </c>
      <c r="C57">
        <v>48</v>
      </c>
      <c r="D57" t="s">
        <v>118</v>
      </c>
      <c r="E57" t="s">
        <v>32</v>
      </c>
      <c r="F57" s="58">
        <v>50002</v>
      </c>
      <c r="G57">
        <v>1</v>
      </c>
      <c r="H57">
        <v>0</v>
      </c>
      <c r="I57" s="98">
        <v>41727</v>
      </c>
      <c r="J57">
        <v>2</v>
      </c>
      <c r="K57">
        <v>7</v>
      </c>
      <c r="L57">
        <v>10</v>
      </c>
      <c r="M57">
        <v>13</v>
      </c>
      <c r="N57">
        <v>16</v>
      </c>
      <c r="O57">
        <v>0</v>
      </c>
      <c r="P57">
        <v>4</v>
      </c>
      <c r="Q57">
        <v>2</v>
      </c>
      <c r="R57">
        <v>3</v>
      </c>
      <c r="S57">
        <v>3</v>
      </c>
      <c r="T57">
        <v>8</v>
      </c>
      <c r="U57">
        <v>0</v>
      </c>
      <c r="V57">
        <v>0</v>
      </c>
      <c r="W57" t="s">
        <v>27</v>
      </c>
      <c r="X57">
        <v>0</v>
      </c>
    </row>
    <row r="58" spans="1:24" x14ac:dyDescent="0.2">
      <c r="A58">
        <v>1857</v>
      </c>
      <c r="B58">
        <v>1953</v>
      </c>
      <c r="C58">
        <v>70</v>
      </c>
      <c r="D58" t="s">
        <v>23</v>
      </c>
      <c r="E58" t="s">
        <v>28</v>
      </c>
      <c r="F58" s="58">
        <v>55563</v>
      </c>
      <c r="G58">
        <v>1</v>
      </c>
      <c r="H58">
        <v>1</v>
      </c>
      <c r="I58" s="98">
        <v>41793</v>
      </c>
      <c r="J58">
        <v>2</v>
      </c>
      <c r="K58">
        <v>46</v>
      </c>
      <c r="L58">
        <v>0</v>
      </c>
      <c r="M58">
        <v>12</v>
      </c>
      <c r="N58">
        <v>0</v>
      </c>
      <c r="O58">
        <v>2</v>
      </c>
      <c r="P58">
        <v>23</v>
      </c>
      <c r="Q58">
        <v>2</v>
      </c>
      <c r="R58">
        <v>2</v>
      </c>
      <c r="S58">
        <v>2</v>
      </c>
      <c r="T58">
        <v>7</v>
      </c>
      <c r="U58">
        <v>1</v>
      </c>
      <c r="V58">
        <v>0</v>
      </c>
      <c r="W58" t="s">
        <v>27</v>
      </c>
      <c r="X58">
        <v>0</v>
      </c>
    </row>
    <row r="59" spans="1:24" x14ac:dyDescent="0.2">
      <c r="A59">
        <v>4877</v>
      </c>
      <c r="B59">
        <v>1974</v>
      </c>
      <c r="C59">
        <v>49</v>
      </c>
      <c r="D59" t="s">
        <v>53</v>
      </c>
      <c r="E59" t="s">
        <v>32</v>
      </c>
      <c r="F59" s="58">
        <v>89694</v>
      </c>
      <c r="G59">
        <v>0</v>
      </c>
      <c r="H59">
        <v>1</v>
      </c>
      <c r="I59" s="98">
        <v>41732</v>
      </c>
      <c r="J59">
        <v>2</v>
      </c>
      <c r="K59">
        <v>34</v>
      </c>
      <c r="L59">
        <v>0</v>
      </c>
      <c r="M59">
        <v>7</v>
      </c>
      <c r="N59">
        <v>0</v>
      </c>
      <c r="O59">
        <v>0</v>
      </c>
      <c r="P59">
        <v>0</v>
      </c>
      <c r="Q59">
        <v>1</v>
      </c>
      <c r="R59">
        <v>1</v>
      </c>
      <c r="S59">
        <v>3</v>
      </c>
      <c r="T59">
        <v>7</v>
      </c>
      <c r="U59">
        <v>0</v>
      </c>
      <c r="V59">
        <v>0</v>
      </c>
      <c r="W59" t="s">
        <v>50</v>
      </c>
      <c r="X59">
        <v>0</v>
      </c>
    </row>
    <row r="60" spans="1:24" x14ac:dyDescent="0.2">
      <c r="A60">
        <v>3066</v>
      </c>
      <c r="B60">
        <v>1976</v>
      </c>
      <c r="C60">
        <v>47</v>
      </c>
      <c r="D60" t="s">
        <v>40</v>
      </c>
      <c r="E60" t="s">
        <v>32</v>
      </c>
      <c r="F60" s="58">
        <v>61671</v>
      </c>
      <c r="G60">
        <v>0</v>
      </c>
      <c r="H60">
        <v>1</v>
      </c>
      <c r="I60" s="98">
        <v>41731</v>
      </c>
      <c r="J60">
        <v>2</v>
      </c>
      <c r="K60">
        <v>167</v>
      </c>
      <c r="L60">
        <v>0</v>
      </c>
      <c r="M60">
        <v>43</v>
      </c>
      <c r="N60">
        <v>6</v>
      </c>
      <c r="O60">
        <v>2</v>
      </c>
      <c r="P60">
        <v>13</v>
      </c>
      <c r="Q60">
        <v>2</v>
      </c>
      <c r="R60">
        <v>4</v>
      </c>
      <c r="S60">
        <v>4</v>
      </c>
      <c r="T60">
        <v>5</v>
      </c>
      <c r="U60">
        <v>0</v>
      </c>
      <c r="V60">
        <v>0</v>
      </c>
      <c r="W60" t="s">
        <v>67</v>
      </c>
      <c r="X60">
        <v>0</v>
      </c>
    </row>
    <row r="61" spans="1:24" x14ac:dyDescent="0.2">
      <c r="A61">
        <v>10286</v>
      </c>
      <c r="B61">
        <v>1963</v>
      </c>
      <c r="C61">
        <v>60</v>
      </c>
      <c r="D61" t="s">
        <v>23</v>
      </c>
      <c r="E61" t="s">
        <v>32</v>
      </c>
      <c r="F61" s="58">
        <v>38054</v>
      </c>
      <c r="G61">
        <v>0</v>
      </c>
      <c r="H61">
        <v>0</v>
      </c>
      <c r="I61" s="98">
        <v>41700</v>
      </c>
      <c r="J61">
        <v>2</v>
      </c>
      <c r="K61">
        <v>318</v>
      </c>
      <c r="L61">
        <v>8</v>
      </c>
      <c r="M61">
        <v>407</v>
      </c>
      <c r="N61">
        <v>150</v>
      </c>
      <c r="O61">
        <v>35</v>
      </c>
      <c r="P61">
        <v>8</v>
      </c>
      <c r="Q61">
        <v>1</v>
      </c>
      <c r="R61">
        <v>2</v>
      </c>
      <c r="S61">
        <v>13</v>
      </c>
      <c r="T61">
        <v>0</v>
      </c>
      <c r="U61">
        <v>0</v>
      </c>
      <c r="V61">
        <v>0</v>
      </c>
      <c r="W61" t="s">
        <v>67</v>
      </c>
      <c r="X61">
        <v>0</v>
      </c>
    </row>
    <row r="62" spans="1:24" x14ac:dyDescent="0.2">
      <c r="A62">
        <v>1992</v>
      </c>
      <c r="B62">
        <v>1965</v>
      </c>
      <c r="C62">
        <v>58</v>
      </c>
      <c r="D62" t="s">
        <v>23</v>
      </c>
      <c r="E62" t="s">
        <v>32</v>
      </c>
      <c r="F62" s="58">
        <v>41335</v>
      </c>
      <c r="G62">
        <v>0</v>
      </c>
      <c r="H62">
        <v>1</v>
      </c>
      <c r="I62" s="98">
        <v>41640</v>
      </c>
      <c r="J62">
        <v>2</v>
      </c>
      <c r="K62">
        <v>522</v>
      </c>
      <c r="L62">
        <v>0</v>
      </c>
      <c r="M62">
        <v>257</v>
      </c>
      <c r="N62">
        <v>32</v>
      </c>
      <c r="O62">
        <v>16</v>
      </c>
      <c r="P62">
        <v>66</v>
      </c>
      <c r="Q62">
        <v>4</v>
      </c>
      <c r="R62">
        <v>2</v>
      </c>
      <c r="S62">
        <v>8</v>
      </c>
      <c r="T62">
        <v>7</v>
      </c>
      <c r="U62">
        <v>1</v>
      </c>
      <c r="V62">
        <v>0</v>
      </c>
      <c r="W62" t="s">
        <v>27</v>
      </c>
      <c r="X62">
        <v>1</v>
      </c>
    </row>
    <row r="63" spans="1:24" x14ac:dyDescent="0.2">
      <c r="A63">
        <v>4246</v>
      </c>
      <c r="B63">
        <v>1983</v>
      </c>
      <c r="C63">
        <v>40</v>
      </c>
      <c r="D63" t="s">
        <v>53</v>
      </c>
      <c r="E63" t="s">
        <v>28</v>
      </c>
      <c r="F63" s="58">
        <v>41335</v>
      </c>
      <c r="G63">
        <v>0</v>
      </c>
      <c r="H63">
        <v>0</v>
      </c>
      <c r="I63" s="98">
        <v>41620</v>
      </c>
      <c r="J63">
        <v>2</v>
      </c>
      <c r="K63">
        <v>67</v>
      </c>
      <c r="L63">
        <v>11</v>
      </c>
      <c r="M63">
        <v>26</v>
      </c>
      <c r="N63">
        <v>4</v>
      </c>
      <c r="O63">
        <v>3</v>
      </c>
      <c r="P63">
        <v>262</v>
      </c>
      <c r="Q63">
        <v>0</v>
      </c>
      <c r="R63">
        <v>1</v>
      </c>
      <c r="S63">
        <v>1</v>
      </c>
      <c r="T63">
        <v>17</v>
      </c>
      <c r="U63">
        <v>0</v>
      </c>
      <c r="V63">
        <v>0</v>
      </c>
      <c r="W63" t="s">
        <v>27</v>
      </c>
      <c r="X63">
        <v>0</v>
      </c>
    </row>
    <row r="64" spans="1:24" x14ac:dyDescent="0.2">
      <c r="A64">
        <v>10623</v>
      </c>
      <c r="B64">
        <v>1962</v>
      </c>
      <c r="C64">
        <v>61</v>
      </c>
      <c r="D64" t="s">
        <v>53</v>
      </c>
      <c r="E64" t="s">
        <v>32</v>
      </c>
      <c r="F64" s="58">
        <v>35946</v>
      </c>
      <c r="G64">
        <v>0</v>
      </c>
      <c r="H64">
        <v>1</v>
      </c>
      <c r="I64" s="98">
        <v>41593</v>
      </c>
      <c r="J64">
        <v>2</v>
      </c>
      <c r="K64">
        <v>28</v>
      </c>
      <c r="L64">
        <v>0</v>
      </c>
      <c r="M64">
        <v>4</v>
      </c>
      <c r="N64">
        <v>0</v>
      </c>
      <c r="O64">
        <v>0</v>
      </c>
      <c r="P64">
        <v>0</v>
      </c>
      <c r="Q64">
        <v>1</v>
      </c>
      <c r="R64">
        <v>1</v>
      </c>
      <c r="S64">
        <v>3</v>
      </c>
      <c r="T64">
        <v>5</v>
      </c>
      <c r="U64">
        <v>0</v>
      </c>
      <c r="V64">
        <v>0</v>
      </c>
      <c r="W64" t="s">
        <v>27</v>
      </c>
      <c r="X64">
        <v>0</v>
      </c>
    </row>
    <row r="65" spans="1:24" x14ac:dyDescent="0.2">
      <c r="A65">
        <v>4867</v>
      </c>
      <c r="B65">
        <v>1969</v>
      </c>
      <c r="C65">
        <v>54</v>
      </c>
      <c r="D65" t="s">
        <v>40</v>
      </c>
      <c r="E65" t="s">
        <v>28</v>
      </c>
      <c r="F65" s="58">
        <v>44635</v>
      </c>
      <c r="G65">
        <v>1</v>
      </c>
      <c r="H65">
        <v>1</v>
      </c>
      <c r="I65" s="98">
        <v>41537</v>
      </c>
      <c r="J65">
        <v>2</v>
      </c>
      <c r="K65">
        <v>58</v>
      </c>
      <c r="L65">
        <v>0</v>
      </c>
      <c r="M65">
        <v>18</v>
      </c>
      <c r="N65">
        <v>2</v>
      </c>
      <c r="O65">
        <v>0</v>
      </c>
      <c r="P65">
        <v>10</v>
      </c>
      <c r="Q65">
        <v>4</v>
      </c>
      <c r="R65">
        <v>3</v>
      </c>
      <c r="S65">
        <v>4</v>
      </c>
      <c r="T65">
        <v>7</v>
      </c>
      <c r="U65">
        <v>0</v>
      </c>
      <c r="V65">
        <v>0</v>
      </c>
      <c r="W65" t="s">
        <v>27</v>
      </c>
      <c r="X65">
        <v>0</v>
      </c>
    </row>
    <row r="66" spans="1:24" x14ac:dyDescent="0.2">
      <c r="A66">
        <v>3112</v>
      </c>
      <c r="B66">
        <v>1978</v>
      </c>
      <c r="C66">
        <v>45</v>
      </c>
      <c r="D66" t="s">
        <v>53</v>
      </c>
      <c r="E66" t="s">
        <v>32</v>
      </c>
      <c r="F66" s="58">
        <v>19346</v>
      </c>
      <c r="G66">
        <v>1</v>
      </c>
      <c r="H66">
        <v>0</v>
      </c>
      <c r="I66" s="98">
        <v>41403</v>
      </c>
      <c r="J66">
        <v>2</v>
      </c>
      <c r="K66">
        <v>2</v>
      </c>
      <c r="L66">
        <v>4</v>
      </c>
      <c r="M66">
        <v>9</v>
      </c>
      <c r="N66">
        <v>0</v>
      </c>
      <c r="O66">
        <v>4</v>
      </c>
      <c r="P66">
        <v>5</v>
      </c>
      <c r="Q66">
        <v>1</v>
      </c>
      <c r="R66">
        <v>1</v>
      </c>
      <c r="S66">
        <v>3</v>
      </c>
      <c r="T66">
        <v>5</v>
      </c>
      <c r="U66">
        <v>0</v>
      </c>
      <c r="V66">
        <v>0</v>
      </c>
      <c r="W66" t="s">
        <v>27</v>
      </c>
      <c r="X66">
        <v>0</v>
      </c>
    </row>
    <row r="67" spans="1:24" x14ac:dyDescent="0.2">
      <c r="A67">
        <v>4865</v>
      </c>
      <c r="B67">
        <v>1975</v>
      </c>
      <c r="C67">
        <v>48</v>
      </c>
      <c r="D67" t="s">
        <v>53</v>
      </c>
      <c r="E67" t="s">
        <v>24</v>
      </c>
      <c r="F67" s="58">
        <v>48877</v>
      </c>
      <c r="G67">
        <v>1</v>
      </c>
      <c r="H67">
        <v>1</v>
      </c>
      <c r="I67" s="98">
        <v>41517</v>
      </c>
      <c r="J67">
        <v>2</v>
      </c>
      <c r="K67">
        <v>229</v>
      </c>
      <c r="L67">
        <v>7</v>
      </c>
      <c r="M67">
        <v>140</v>
      </c>
      <c r="N67">
        <v>10</v>
      </c>
      <c r="O67">
        <v>3</v>
      </c>
      <c r="P67">
        <v>11</v>
      </c>
      <c r="Q67">
        <v>7</v>
      </c>
      <c r="R67">
        <v>5</v>
      </c>
      <c r="S67">
        <v>8</v>
      </c>
      <c r="T67">
        <v>7</v>
      </c>
      <c r="U67">
        <v>1</v>
      </c>
      <c r="V67">
        <v>0</v>
      </c>
      <c r="W67" t="s">
        <v>38</v>
      </c>
      <c r="X67">
        <v>0</v>
      </c>
    </row>
    <row r="68" spans="1:24" x14ac:dyDescent="0.2">
      <c r="A68">
        <v>6287</v>
      </c>
      <c r="B68">
        <v>1987</v>
      </c>
      <c r="C68">
        <v>36</v>
      </c>
      <c r="D68" t="s">
        <v>23</v>
      </c>
      <c r="E68" t="s">
        <v>32</v>
      </c>
      <c r="F68" s="58">
        <v>62551</v>
      </c>
      <c r="G68">
        <v>1</v>
      </c>
      <c r="H68">
        <v>0</v>
      </c>
      <c r="I68" s="98">
        <v>41485</v>
      </c>
      <c r="J68">
        <v>2</v>
      </c>
      <c r="K68">
        <v>14</v>
      </c>
      <c r="L68">
        <v>0</v>
      </c>
      <c r="M68">
        <v>16</v>
      </c>
      <c r="N68">
        <v>0</v>
      </c>
      <c r="O68">
        <v>0</v>
      </c>
      <c r="P68">
        <v>6</v>
      </c>
      <c r="Q68">
        <v>1</v>
      </c>
      <c r="R68">
        <v>1</v>
      </c>
      <c r="S68">
        <v>2</v>
      </c>
      <c r="T68">
        <v>6</v>
      </c>
      <c r="U68">
        <v>1</v>
      </c>
      <c r="V68">
        <v>0</v>
      </c>
      <c r="W68" t="s">
        <v>27</v>
      </c>
      <c r="X68">
        <v>0</v>
      </c>
    </row>
    <row r="69" spans="1:24" x14ac:dyDescent="0.2">
      <c r="A69">
        <v>4405</v>
      </c>
      <c r="B69">
        <v>1957</v>
      </c>
      <c r="C69">
        <v>66</v>
      </c>
      <c r="D69" t="s">
        <v>53</v>
      </c>
      <c r="E69" t="s">
        <v>32</v>
      </c>
      <c r="F69" s="58">
        <v>55686</v>
      </c>
      <c r="G69">
        <v>0</v>
      </c>
      <c r="H69">
        <v>2</v>
      </c>
      <c r="I69" s="98">
        <v>41485</v>
      </c>
      <c r="J69">
        <v>2</v>
      </c>
      <c r="K69">
        <v>622</v>
      </c>
      <c r="L69">
        <v>7</v>
      </c>
      <c r="M69">
        <v>115</v>
      </c>
      <c r="N69">
        <v>30</v>
      </c>
      <c r="O69">
        <v>0</v>
      </c>
      <c r="P69">
        <v>15</v>
      </c>
      <c r="Q69">
        <v>2</v>
      </c>
      <c r="R69">
        <v>6</v>
      </c>
      <c r="S69">
        <v>12</v>
      </c>
      <c r="T69">
        <v>5</v>
      </c>
      <c r="U69">
        <v>0</v>
      </c>
      <c r="V69">
        <v>0</v>
      </c>
      <c r="W69" t="s">
        <v>38</v>
      </c>
      <c r="X69">
        <v>0</v>
      </c>
    </row>
    <row r="70" spans="1:24" x14ac:dyDescent="0.2">
      <c r="A70">
        <v>5332</v>
      </c>
      <c r="B70">
        <v>1961</v>
      </c>
      <c r="C70">
        <v>62</v>
      </c>
      <c r="D70" t="s">
        <v>43</v>
      </c>
      <c r="E70" t="s">
        <v>32</v>
      </c>
      <c r="F70" s="58">
        <v>51537</v>
      </c>
      <c r="G70">
        <v>0</v>
      </c>
      <c r="H70">
        <v>0</v>
      </c>
      <c r="I70" s="98">
        <v>41482</v>
      </c>
      <c r="J70">
        <v>2</v>
      </c>
      <c r="K70">
        <v>362</v>
      </c>
      <c r="L70">
        <v>50</v>
      </c>
      <c r="M70">
        <v>431</v>
      </c>
      <c r="N70">
        <v>134</v>
      </c>
      <c r="O70">
        <v>35</v>
      </c>
      <c r="P70">
        <v>54</v>
      </c>
      <c r="Q70">
        <v>1</v>
      </c>
      <c r="R70">
        <v>3</v>
      </c>
      <c r="S70">
        <v>7</v>
      </c>
      <c r="T70">
        <v>1</v>
      </c>
      <c r="U70">
        <v>0</v>
      </c>
      <c r="V70">
        <v>0</v>
      </c>
      <c r="W70" t="s">
        <v>50</v>
      </c>
      <c r="X70">
        <v>0</v>
      </c>
    </row>
    <row r="71" spans="1:24" x14ac:dyDescent="0.2">
      <c r="A71">
        <v>1519</v>
      </c>
      <c r="B71">
        <v>1973</v>
      </c>
      <c r="C71">
        <v>50</v>
      </c>
      <c r="D71" t="s">
        <v>40</v>
      </c>
      <c r="E71" t="s">
        <v>28</v>
      </c>
      <c r="F71" s="58">
        <v>45146</v>
      </c>
      <c r="G71">
        <v>1</v>
      </c>
      <c r="H71">
        <v>1</v>
      </c>
      <c r="I71" s="98">
        <v>41447</v>
      </c>
      <c r="J71">
        <v>2</v>
      </c>
      <c r="K71">
        <v>38</v>
      </c>
      <c r="L71">
        <v>4</v>
      </c>
      <c r="M71">
        <v>22</v>
      </c>
      <c r="N71">
        <v>3</v>
      </c>
      <c r="O71">
        <v>3</v>
      </c>
      <c r="P71">
        <v>3</v>
      </c>
      <c r="Q71">
        <v>3</v>
      </c>
      <c r="R71">
        <v>3</v>
      </c>
      <c r="S71">
        <v>3</v>
      </c>
      <c r="T71">
        <v>8</v>
      </c>
      <c r="U71">
        <v>1</v>
      </c>
      <c r="V71">
        <v>0</v>
      </c>
      <c r="W71" t="s">
        <v>27</v>
      </c>
      <c r="X71">
        <v>0</v>
      </c>
    </row>
    <row r="72" spans="1:24" x14ac:dyDescent="0.2">
      <c r="A72">
        <v>9080</v>
      </c>
      <c r="B72">
        <v>1973</v>
      </c>
      <c r="C72">
        <v>50</v>
      </c>
      <c r="D72" t="s">
        <v>40</v>
      </c>
      <c r="E72" t="s">
        <v>28</v>
      </c>
      <c r="F72" s="58">
        <v>42564</v>
      </c>
      <c r="G72">
        <v>1</v>
      </c>
      <c r="H72">
        <v>1</v>
      </c>
      <c r="I72" s="98">
        <v>41447</v>
      </c>
      <c r="J72">
        <v>2</v>
      </c>
      <c r="K72">
        <v>38</v>
      </c>
      <c r="L72">
        <v>4</v>
      </c>
      <c r="M72">
        <v>22</v>
      </c>
      <c r="N72">
        <v>3</v>
      </c>
      <c r="O72">
        <v>3</v>
      </c>
      <c r="P72">
        <v>3</v>
      </c>
      <c r="Q72">
        <v>3</v>
      </c>
      <c r="R72">
        <v>3</v>
      </c>
      <c r="S72">
        <v>3</v>
      </c>
      <c r="T72">
        <v>8</v>
      </c>
      <c r="U72">
        <v>0</v>
      </c>
      <c r="V72">
        <v>0</v>
      </c>
      <c r="W72" t="s">
        <v>27</v>
      </c>
      <c r="X72">
        <v>0</v>
      </c>
    </row>
    <row r="73" spans="1:24" x14ac:dyDescent="0.2">
      <c r="A73">
        <v>1772</v>
      </c>
      <c r="B73">
        <v>1976</v>
      </c>
      <c r="C73">
        <v>47</v>
      </c>
      <c r="D73" t="s">
        <v>40</v>
      </c>
      <c r="E73" t="s">
        <v>32</v>
      </c>
      <c r="F73" s="58">
        <v>59052</v>
      </c>
      <c r="G73">
        <v>0</v>
      </c>
      <c r="H73">
        <v>0</v>
      </c>
      <c r="I73" s="98">
        <v>41579</v>
      </c>
      <c r="J73">
        <v>2</v>
      </c>
      <c r="K73">
        <v>1074</v>
      </c>
      <c r="L73">
        <v>37</v>
      </c>
      <c r="M73">
        <v>518</v>
      </c>
      <c r="N73">
        <v>193</v>
      </c>
      <c r="O73">
        <v>92</v>
      </c>
      <c r="P73">
        <v>129</v>
      </c>
      <c r="Q73">
        <v>1</v>
      </c>
      <c r="R73">
        <v>5</v>
      </c>
      <c r="S73">
        <v>7</v>
      </c>
      <c r="T73">
        <v>2</v>
      </c>
      <c r="U73">
        <v>1</v>
      </c>
      <c r="V73">
        <v>0</v>
      </c>
      <c r="W73" t="s">
        <v>31</v>
      </c>
      <c r="X73">
        <v>2</v>
      </c>
    </row>
    <row r="74" spans="1:24" x14ac:dyDescent="0.2">
      <c r="A74">
        <v>5341</v>
      </c>
      <c r="B74">
        <v>1963</v>
      </c>
      <c r="C74">
        <v>60</v>
      </c>
      <c r="D74" t="s">
        <v>43</v>
      </c>
      <c r="E74" t="s">
        <v>24</v>
      </c>
      <c r="F74" s="58">
        <v>49160</v>
      </c>
      <c r="G74">
        <v>0</v>
      </c>
      <c r="H74">
        <v>1</v>
      </c>
      <c r="I74" s="98">
        <v>41395</v>
      </c>
      <c r="J74">
        <v>2</v>
      </c>
      <c r="K74">
        <v>983</v>
      </c>
      <c r="L74">
        <v>76</v>
      </c>
      <c r="M74">
        <v>184</v>
      </c>
      <c r="N74">
        <v>180</v>
      </c>
      <c r="O74">
        <v>138</v>
      </c>
      <c r="P74">
        <v>27</v>
      </c>
      <c r="Q74">
        <v>1</v>
      </c>
      <c r="R74">
        <v>6</v>
      </c>
      <c r="S74">
        <v>4</v>
      </c>
      <c r="T74">
        <v>7</v>
      </c>
      <c r="U74">
        <v>0</v>
      </c>
      <c r="V74">
        <v>0</v>
      </c>
      <c r="W74" t="s">
        <v>67</v>
      </c>
      <c r="X74">
        <v>1</v>
      </c>
    </row>
    <row r="75" spans="1:24" x14ac:dyDescent="0.2">
      <c r="A75">
        <v>5510</v>
      </c>
      <c r="B75">
        <v>1978</v>
      </c>
      <c r="C75">
        <v>45</v>
      </c>
      <c r="D75" t="s">
        <v>53</v>
      </c>
      <c r="E75" t="s">
        <v>32</v>
      </c>
      <c r="F75" s="58">
        <v>23272</v>
      </c>
      <c r="G75">
        <v>0</v>
      </c>
      <c r="H75">
        <v>1</v>
      </c>
      <c r="I75" s="98">
        <v>41234</v>
      </c>
      <c r="J75">
        <v>2</v>
      </c>
      <c r="K75">
        <v>262</v>
      </c>
      <c r="L75">
        <v>6</v>
      </c>
      <c r="M75">
        <v>61</v>
      </c>
      <c r="N75">
        <v>0</v>
      </c>
      <c r="O75">
        <v>10</v>
      </c>
      <c r="P75">
        <v>102</v>
      </c>
      <c r="Q75">
        <v>3</v>
      </c>
      <c r="R75">
        <v>5</v>
      </c>
      <c r="S75">
        <v>6</v>
      </c>
      <c r="T75">
        <v>5</v>
      </c>
      <c r="U75">
        <v>0</v>
      </c>
      <c r="V75">
        <v>0</v>
      </c>
      <c r="W75" t="s">
        <v>27</v>
      </c>
      <c r="X75">
        <v>0</v>
      </c>
    </row>
    <row r="76" spans="1:24" x14ac:dyDescent="0.2">
      <c r="A76">
        <v>3887</v>
      </c>
      <c r="B76">
        <v>1971</v>
      </c>
      <c r="C76">
        <v>52</v>
      </c>
      <c r="D76" t="s">
        <v>23</v>
      </c>
      <c r="E76" t="s">
        <v>28</v>
      </c>
      <c r="F76" s="58">
        <v>49476</v>
      </c>
      <c r="G76">
        <v>1</v>
      </c>
      <c r="H76">
        <v>0</v>
      </c>
      <c r="I76" s="98">
        <v>41224</v>
      </c>
      <c r="J76">
        <v>2</v>
      </c>
      <c r="K76">
        <v>3</v>
      </c>
      <c r="L76">
        <v>17</v>
      </c>
      <c r="M76">
        <v>26</v>
      </c>
      <c r="N76">
        <v>20</v>
      </c>
      <c r="O76">
        <v>1</v>
      </c>
      <c r="P76">
        <v>39</v>
      </c>
      <c r="Q76">
        <v>2</v>
      </c>
      <c r="R76">
        <v>2</v>
      </c>
      <c r="S76">
        <v>3</v>
      </c>
      <c r="T76">
        <v>9</v>
      </c>
      <c r="U76">
        <v>1</v>
      </c>
      <c r="V76">
        <v>0</v>
      </c>
      <c r="W76" t="s">
        <v>50</v>
      </c>
      <c r="X76">
        <v>0</v>
      </c>
    </row>
    <row r="77" spans="1:24" x14ac:dyDescent="0.2">
      <c r="A77">
        <v>7022</v>
      </c>
      <c r="B77">
        <v>1972</v>
      </c>
      <c r="C77">
        <v>51</v>
      </c>
      <c r="D77" t="s">
        <v>23</v>
      </c>
      <c r="E77" t="s">
        <v>32</v>
      </c>
      <c r="F77" s="58">
        <v>71022</v>
      </c>
      <c r="G77">
        <v>1</v>
      </c>
      <c r="H77">
        <v>0</v>
      </c>
      <c r="I77" s="98">
        <v>41180</v>
      </c>
      <c r="J77">
        <v>2</v>
      </c>
      <c r="K77">
        <v>739</v>
      </c>
      <c r="L77">
        <v>107</v>
      </c>
      <c r="M77">
        <v>309</v>
      </c>
      <c r="N77">
        <v>140</v>
      </c>
      <c r="O77">
        <v>80</v>
      </c>
      <c r="P77">
        <v>35</v>
      </c>
      <c r="Q77">
        <v>1</v>
      </c>
      <c r="R77">
        <v>2</v>
      </c>
      <c r="S77">
        <v>13</v>
      </c>
      <c r="T77">
        <v>6</v>
      </c>
      <c r="U77">
        <v>0</v>
      </c>
      <c r="V77">
        <v>0</v>
      </c>
      <c r="W77" t="s">
        <v>67</v>
      </c>
      <c r="X77">
        <v>0</v>
      </c>
    </row>
    <row r="78" spans="1:24" x14ac:dyDescent="0.2">
      <c r="A78">
        <v>9999</v>
      </c>
      <c r="B78">
        <v>1966</v>
      </c>
      <c r="C78">
        <v>57</v>
      </c>
      <c r="D78" t="s">
        <v>23</v>
      </c>
      <c r="E78" t="s">
        <v>32</v>
      </c>
      <c r="F78" s="58">
        <v>53034</v>
      </c>
      <c r="G78">
        <v>0</v>
      </c>
      <c r="H78">
        <v>0</v>
      </c>
      <c r="I78" s="98">
        <v>41179</v>
      </c>
      <c r="J78">
        <v>2</v>
      </c>
      <c r="K78">
        <v>610</v>
      </c>
      <c r="L78">
        <v>105</v>
      </c>
      <c r="M78">
        <v>125</v>
      </c>
      <c r="N78">
        <v>137</v>
      </c>
      <c r="O78">
        <v>42</v>
      </c>
      <c r="P78">
        <v>21</v>
      </c>
      <c r="Q78">
        <v>1</v>
      </c>
      <c r="R78">
        <v>9</v>
      </c>
      <c r="S78">
        <v>9</v>
      </c>
      <c r="T78">
        <v>5</v>
      </c>
      <c r="U78">
        <v>0</v>
      </c>
      <c r="V78">
        <v>0</v>
      </c>
      <c r="W78" t="s">
        <v>27</v>
      </c>
      <c r="X78">
        <v>0</v>
      </c>
    </row>
    <row r="79" spans="1:24" x14ac:dyDescent="0.2">
      <c r="A79">
        <v>10352</v>
      </c>
      <c r="B79">
        <v>1964</v>
      </c>
      <c r="C79">
        <v>59</v>
      </c>
      <c r="D79" t="s">
        <v>23</v>
      </c>
      <c r="E79" t="s">
        <v>55</v>
      </c>
      <c r="F79" s="58">
        <v>70287</v>
      </c>
      <c r="G79">
        <v>1</v>
      </c>
      <c r="H79">
        <v>1</v>
      </c>
      <c r="I79" s="98">
        <v>41099</v>
      </c>
      <c r="J79">
        <v>2</v>
      </c>
      <c r="K79">
        <v>50</v>
      </c>
      <c r="L79">
        <v>4</v>
      </c>
      <c r="M79">
        <v>28</v>
      </c>
      <c r="N79">
        <v>6</v>
      </c>
      <c r="O79">
        <v>3</v>
      </c>
      <c r="P79">
        <v>26</v>
      </c>
      <c r="Q79">
        <v>3</v>
      </c>
      <c r="R79">
        <v>3</v>
      </c>
      <c r="S79">
        <v>2</v>
      </c>
      <c r="T79">
        <v>9</v>
      </c>
      <c r="U79">
        <v>1</v>
      </c>
      <c r="V79">
        <v>0</v>
      </c>
      <c r="W79" t="s">
        <v>67</v>
      </c>
      <c r="X79">
        <v>0</v>
      </c>
    </row>
    <row r="80" spans="1:24" x14ac:dyDescent="0.2">
      <c r="A80">
        <v>7919</v>
      </c>
      <c r="B80">
        <v>1977</v>
      </c>
      <c r="C80">
        <v>46</v>
      </c>
      <c r="D80" t="s">
        <v>40</v>
      </c>
      <c r="E80" t="s">
        <v>32</v>
      </c>
      <c r="F80" s="58">
        <v>40780</v>
      </c>
      <c r="G80">
        <v>0</v>
      </c>
      <c r="H80">
        <v>0</v>
      </c>
      <c r="I80" s="98">
        <v>41134</v>
      </c>
      <c r="J80">
        <v>2</v>
      </c>
      <c r="K80">
        <v>1285</v>
      </c>
      <c r="L80">
        <v>105</v>
      </c>
      <c r="M80">
        <v>653</v>
      </c>
      <c r="N80">
        <v>28</v>
      </c>
      <c r="O80">
        <v>21</v>
      </c>
      <c r="P80">
        <v>0</v>
      </c>
      <c r="Q80">
        <v>1</v>
      </c>
      <c r="R80">
        <v>10</v>
      </c>
      <c r="S80">
        <v>8</v>
      </c>
      <c r="T80">
        <v>8</v>
      </c>
      <c r="U80">
        <v>1</v>
      </c>
      <c r="V80">
        <v>0</v>
      </c>
      <c r="W80" t="s">
        <v>27</v>
      </c>
      <c r="X80">
        <v>0</v>
      </c>
    </row>
    <row r="81" spans="1:24" x14ac:dyDescent="0.2">
      <c r="A81">
        <v>4114</v>
      </c>
      <c r="B81">
        <v>1965</v>
      </c>
      <c r="C81">
        <v>58</v>
      </c>
      <c r="D81" t="s">
        <v>53</v>
      </c>
      <c r="E81" t="s">
        <v>32</v>
      </c>
      <c r="F81" s="58">
        <v>22263</v>
      </c>
      <c r="G81">
        <v>0</v>
      </c>
      <c r="H81">
        <v>0</v>
      </c>
      <c r="I81" s="98">
        <v>41221</v>
      </c>
      <c r="J81">
        <v>2</v>
      </c>
      <c r="K81">
        <v>650</v>
      </c>
      <c r="L81">
        <v>37</v>
      </c>
      <c r="M81">
        <v>780</v>
      </c>
      <c r="N81">
        <v>27</v>
      </c>
      <c r="O81">
        <v>167</v>
      </c>
      <c r="P81">
        <v>32</v>
      </c>
      <c r="Q81">
        <v>1</v>
      </c>
      <c r="R81">
        <v>6</v>
      </c>
      <c r="S81">
        <v>13</v>
      </c>
      <c r="T81">
        <v>3</v>
      </c>
      <c r="U81">
        <v>0</v>
      </c>
      <c r="V81">
        <v>0</v>
      </c>
      <c r="W81" t="s">
        <v>38</v>
      </c>
      <c r="X81">
        <v>0</v>
      </c>
    </row>
    <row r="82" spans="1:24" x14ac:dyDescent="0.2">
      <c r="A82">
        <v>7990</v>
      </c>
      <c r="B82">
        <v>1948</v>
      </c>
      <c r="C82">
        <v>75</v>
      </c>
      <c r="D82" t="s">
        <v>23</v>
      </c>
      <c r="E82" t="s">
        <v>32</v>
      </c>
      <c r="F82" s="58">
        <v>41769</v>
      </c>
      <c r="G82">
        <v>0</v>
      </c>
      <c r="H82">
        <v>0</v>
      </c>
      <c r="I82" s="98">
        <v>40947</v>
      </c>
      <c r="J82">
        <v>2</v>
      </c>
      <c r="K82">
        <v>9</v>
      </c>
      <c r="L82">
        <v>1</v>
      </c>
      <c r="M82">
        <v>2</v>
      </c>
      <c r="N82">
        <v>3</v>
      </c>
      <c r="O82">
        <v>2</v>
      </c>
      <c r="P82">
        <v>0</v>
      </c>
      <c r="Q82">
        <v>1</v>
      </c>
      <c r="R82">
        <v>0</v>
      </c>
      <c r="S82">
        <v>3</v>
      </c>
      <c r="T82">
        <v>6</v>
      </c>
      <c r="U82">
        <v>0</v>
      </c>
      <c r="V82">
        <v>0</v>
      </c>
      <c r="W82" t="s">
        <v>31</v>
      </c>
      <c r="X82">
        <v>0</v>
      </c>
    </row>
    <row r="83" spans="1:24" x14ac:dyDescent="0.2">
      <c r="A83">
        <v>9888</v>
      </c>
      <c r="B83">
        <v>1970</v>
      </c>
      <c r="C83">
        <v>53</v>
      </c>
      <c r="D83" t="s">
        <v>23</v>
      </c>
      <c r="E83" t="s">
        <v>32</v>
      </c>
      <c r="F83" s="58">
        <v>67893</v>
      </c>
      <c r="G83">
        <v>0</v>
      </c>
      <c r="H83">
        <v>0</v>
      </c>
      <c r="I83" s="98">
        <v>41815</v>
      </c>
      <c r="J83">
        <v>3</v>
      </c>
      <c r="K83">
        <v>458</v>
      </c>
      <c r="L83">
        <v>81</v>
      </c>
      <c r="M83">
        <v>356</v>
      </c>
      <c r="N83">
        <v>106</v>
      </c>
      <c r="O83">
        <v>50</v>
      </c>
      <c r="P83">
        <v>40</v>
      </c>
      <c r="Q83">
        <v>1</v>
      </c>
      <c r="R83">
        <v>4</v>
      </c>
      <c r="S83">
        <v>7</v>
      </c>
      <c r="T83">
        <v>2</v>
      </c>
      <c r="U83">
        <v>0</v>
      </c>
      <c r="V83">
        <v>0</v>
      </c>
      <c r="W83" t="s">
        <v>27</v>
      </c>
      <c r="X83">
        <v>0</v>
      </c>
    </row>
    <row r="84" spans="1:24" x14ac:dyDescent="0.2">
      <c r="A84">
        <v>4399</v>
      </c>
      <c r="B84">
        <v>1970</v>
      </c>
      <c r="C84">
        <v>53</v>
      </c>
      <c r="D84" t="s">
        <v>23</v>
      </c>
      <c r="E84" t="s">
        <v>32</v>
      </c>
      <c r="F84" s="58">
        <v>20306.259259259259</v>
      </c>
      <c r="G84">
        <v>0</v>
      </c>
      <c r="H84">
        <v>0</v>
      </c>
      <c r="I84" s="98">
        <v>41815</v>
      </c>
      <c r="J84">
        <v>3</v>
      </c>
      <c r="K84">
        <v>458</v>
      </c>
      <c r="L84">
        <v>81</v>
      </c>
      <c r="M84">
        <v>356</v>
      </c>
      <c r="N84">
        <v>106</v>
      </c>
      <c r="O84">
        <v>50</v>
      </c>
      <c r="P84">
        <v>40</v>
      </c>
      <c r="Q84">
        <v>1</v>
      </c>
      <c r="R84">
        <v>4</v>
      </c>
      <c r="S84">
        <v>7</v>
      </c>
      <c r="T84">
        <v>2</v>
      </c>
      <c r="U84">
        <v>0</v>
      </c>
      <c r="V84">
        <v>0</v>
      </c>
      <c r="W84" t="s">
        <v>31</v>
      </c>
      <c r="X84">
        <v>0</v>
      </c>
    </row>
    <row r="85" spans="1:24" x14ac:dyDescent="0.2">
      <c r="A85">
        <v>4452</v>
      </c>
      <c r="B85">
        <v>1958</v>
      </c>
      <c r="C85">
        <v>65</v>
      </c>
      <c r="D85" t="s">
        <v>23</v>
      </c>
      <c r="E85" t="s">
        <v>28</v>
      </c>
      <c r="F85" s="58">
        <v>35682</v>
      </c>
      <c r="G85">
        <v>0</v>
      </c>
      <c r="H85">
        <v>1</v>
      </c>
      <c r="I85" s="98">
        <v>41787</v>
      </c>
      <c r="J85">
        <v>3</v>
      </c>
      <c r="K85">
        <v>292</v>
      </c>
      <c r="L85">
        <v>6</v>
      </c>
      <c r="M85">
        <v>37</v>
      </c>
      <c r="N85">
        <v>0</v>
      </c>
      <c r="O85">
        <v>3</v>
      </c>
      <c r="P85">
        <v>34</v>
      </c>
      <c r="Q85">
        <v>4</v>
      </c>
      <c r="R85">
        <v>6</v>
      </c>
      <c r="S85">
        <v>6</v>
      </c>
      <c r="T85">
        <v>7</v>
      </c>
      <c r="U85">
        <v>1</v>
      </c>
      <c r="V85">
        <v>0</v>
      </c>
      <c r="W85" t="s">
        <v>46</v>
      </c>
      <c r="X85">
        <v>2</v>
      </c>
    </row>
    <row r="86" spans="1:24" x14ac:dyDescent="0.2">
      <c r="A86">
        <v>4785</v>
      </c>
      <c r="B86">
        <v>1971</v>
      </c>
      <c r="C86">
        <v>52</v>
      </c>
      <c r="D86" t="s">
        <v>40</v>
      </c>
      <c r="E86" t="s">
        <v>32</v>
      </c>
      <c r="F86" s="58">
        <v>10979</v>
      </c>
      <c r="G86">
        <v>0</v>
      </c>
      <c r="H86">
        <v>2</v>
      </c>
      <c r="I86" s="98">
        <v>41743</v>
      </c>
      <c r="J86">
        <v>3</v>
      </c>
      <c r="K86">
        <v>520</v>
      </c>
      <c r="L86">
        <v>7</v>
      </c>
      <c r="M86">
        <v>154</v>
      </c>
      <c r="N86">
        <v>19</v>
      </c>
      <c r="O86">
        <v>0</v>
      </c>
      <c r="P86">
        <v>14</v>
      </c>
      <c r="Q86">
        <v>2</v>
      </c>
      <c r="R86">
        <v>6</v>
      </c>
      <c r="S86">
        <v>11</v>
      </c>
      <c r="T86">
        <v>3</v>
      </c>
      <c r="U86">
        <v>0</v>
      </c>
      <c r="V86">
        <v>0</v>
      </c>
      <c r="W86" t="s">
        <v>67</v>
      </c>
      <c r="X86">
        <v>0</v>
      </c>
    </row>
    <row r="87" spans="1:24" x14ac:dyDescent="0.2">
      <c r="A87">
        <v>8461</v>
      </c>
      <c r="B87">
        <v>1963</v>
      </c>
      <c r="C87">
        <v>60</v>
      </c>
      <c r="D87" t="s">
        <v>23</v>
      </c>
      <c r="E87" t="s">
        <v>24</v>
      </c>
      <c r="F87" s="58">
        <v>10979</v>
      </c>
      <c r="G87">
        <v>2</v>
      </c>
      <c r="H87">
        <v>1</v>
      </c>
      <c r="I87" s="98">
        <v>41915</v>
      </c>
      <c r="J87">
        <v>3</v>
      </c>
      <c r="K87">
        <v>14</v>
      </c>
      <c r="L87">
        <v>0</v>
      </c>
      <c r="M87">
        <v>1</v>
      </c>
      <c r="N87">
        <v>0</v>
      </c>
      <c r="O87">
        <v>0</v>
      </c>
      <c r="P87">
        <v>1</v>
      </c>
      <c r="Q87">
        <v>1</v>
      </c>
      <c r="R87">
        <v>1</v>
      </c>
      <c r="S87">
        <v>2</v>
      </c>
      <c r="T87">
        <v>7</v>
      </c>
      <c r="U87">
        <v>0</v>
      </c>
      <c r="V87">
        <v>0</v>
      </c>
      <c r="W87" t="s">
        <v>27</v>
      </c>
      <c r="X87">
        <v>0</v>
      </c>
    </row>
    <row r="88" spans="1:24" x14ac:dyDescent="0.2">
      <c r="A88">
        <v>3878</v>
      </c>
      <c r="B88">
        <v>1981</v>
      </c>
      <c r="C88">
        <v>42</v>
      </c>
      <c r="D88" t="s">
        <v>43</v>
      </c>
      <c r="E88" t="s">
        <v>28</v>
      </c>
      <c r="F88" s="58">
        <v>57912</v>
      </c>
      <c r="G88">
        <v>1</v>
      </c>
      <c r="H88">
        <v>0</v>
      </c>
      <c r="I88" s="98">
        <v>41697</v>
      </c>
      <c r="J88">
        <v>3</v>
      </c>
      <c r="K88">
        <v>3</v>
      </c>
      <c r="L88">
        <v>4</v>
      </c>
      <c r="M88">
        <v>7</v>
      </c>
      <c r="N88">
        <v>15</v>
      </c>
      <c r="O88">
        <v>8</v>
      </c>
      <c r="P88">
        <v>11</v>
      </c>
      <c r="Q88">
        <v>1</v>
      </c>
      <c r="R88">
        <v>1</v>
      </c>
      <c r="S88">
        <v>3</v>
      </c>
      <c r="T88">
        <v>7</v>
      </c>
      <c r="U88">
        <v>0</v>
      </c>
      <c r="V88">
        <v>0</v>
      </c>
      <c r="W88" t="s">
        <v>27</v>
      </c>
      <c r="X88">
        <v>0</v>
      </c>
    </row>
    <row r="89" spans="1:24" x14ac:dyDescent="0.2">
      <c r="A89">
        <v>9612</v>
      </c>
      <c r="B89">
        <v>1988</v>
      </c>
      <c r="C89">
        <v>35</v>
      </c>
      <c r="D89" t="s">
        <v>43</v>
      </c>
      <c r="E89" t="s">
        <v>28</v>
      </c>
      <c r="F89" s="58">
        <v>46086</v>
      </c>
      <c r="G89">
        <v>0</v>
      </c>
      <c r="H89">
        <v>0</v>
      </c>
      <c r="I89" s="98">
        <v>41822</v>
      </c>
      <c r="J89">
        <v>3</v>
      </c>
      <c r="K89">
        <v>1</v>
      </c>
      <c r="L89">
        <v>8</v>
      </c>
      <c r="M89">
        <v>6</v>
      </c>
      <c r="N89">
        <v>4</v>
      </c>
      <c r="O89">
        <v>8</v>
      </c>
      <c r="P89">
        <v>16</v>
      </c>
      <c r="Q89">
        <v>1</v>
      </c>
      <c r="R89">
        <v>1</v>
      </c>
      <c r="S89">
        <v>3</v>
      </c>
      <c r="T89">
        <v>7</v>
      </c>
      <c r="U89">
        <v>0</v>
      </c>
      <c r="V89">
        <v>0</v>
      </c>
      <c r="W89" t="s">
        <v>27</v>
      </c>
      <c r="X89">
        <v>0</v>
      </c>
    </row>
    <row r="90" spans="1:24" x14ac:dyDescent="0.2">
      <c r="A90">
        <v>4098</v>
      </c>
      <c r="B90">
        <v>1974</v>
      </c>
      <c r="C90">
        <v>49</v>
      </c>
      <c r="D90" t="s">
        <v>23</v>
      </c>
      <c r="E90" t="s">
        <v>32</v>
      </c>
      <c r="F90" s="58">
        <v>55635</v>
      </c>
      <c r="G90">
        <v>1</v>
      </c>
      <c r="H90">
        <v>1</v>
      </c>
      <c r="I90" s="98">
        <v>41667</v>
      </c>
      <c r="J90">
        <v>3</v>
      </c>
      <c r="K90">
        <v>20</v>
      </c>
      <c r="L90">
        <v>3</v>
      </c>
      <c r="M90">
        <v>16</v>
      </c>
      <c r="N90">
        <v>0</v>
      </c>
      <c r="O90">
        <v>4</v>
      </c>
      <c r="P90">
        <v>1</v>
      </c>
      <c r="Q90">
        <v>3</v>
      </c>
      <c r="R90">
        <v>2</v>
      </c>
      <c r="S90">
        <v>4</v>
      </c>
      <c r="T90">
        <v>6</v>
      </c>
      <c r="U90">
        <v>0</v>
      </c>
      <c r="V90">
        <v>0</v>
      </c>
      <c r="W90" t="s">
        <v>38</v>
      </c>
      <c r="X90">
        <v>0</v>
      </c>
    </row>
    <row r="91" spans="1:24" x14ac:dyDescent="0.2">
      <c r="A91">
        <v>158</v>
      </c>
      <c r="B91">
        <v>1946</v>
      </c>
      <c r="C91">
        <v>77</v>
      </c>
      <c r="D91" t="s">
        <v>40</v>
      </c>
      <c r="E91" t="s">
        <v>32</v>
      </c>
      <c r="F91" s="58">
        <v>78579</v>
      </c>
      <c r="G91">
        <v>0</v>
      </c>
      <c r="H91">
        <v>0</v>
      </c>
      <c r="I91" s="98">
        <v>41595</v>
      </c>
      <c r="J91">
        <v>3</v>
      </c>
      <c r="K91">
        <v>345</v>
      </c>
      <c r="L91">
        <v>53</v>
      </c>
      <c r="M91">
        <v>528</v>
      </c>
      <c r="N91">
        <v>98</v>
      </c>
      <c r="O91">
        <v>75</v>
      </c>
      <c r="P91">
        <v>97</v>
      </c>
      <c r="Q91">
        <v>1</v>
      </c>
      <c r="R91">
        <v>8</v>
      </c>
      <c r="S91">
        <v>5</v>
      </c>
      <c r="T91">
        <v>4</v>
      </c>
      <c r="U91">
        <v>1</v>
      </c>
      <c r="V91">
        <v>0</v>
      </c>
      <c r="W91" t="s">
        <v>27</v>
      </c>
      <c r="X91">
        <v>1</v>
      </c>
    </row>
    <row r="92" spans="1:24" x14ac:dyDescent="0.2">
      <c r="A92">
        <v>3896</v>
      </c>
      <c r="B92">
        <v>1985</v>
      </c>
      <c r="C92">
        <v>38</v>
      </c>
      <c r="D92" t="s">
        <v>23</v>
      </c>
      <c r="E92" t="s">
        <v>32</v>
      </c>
      <c r="F92" s="58">
        <v>78825</v>
      </c>
      <c r="G92">
        <v>1</v>
      </c>
      <c r="H92">
        <v>0</v>
      </c>
      <c r="I92" s="98">
        <v>41466</v>
      </c>
      <c r="J92">
        <v>3</v>
      </c>
      <c r="K92">
        <v>22</v>
      </c>
      <c r="L92">
        <v>1</v>
      </c>
      <c r="M92">
        <v>11</v>
      </c>
      <c r="N92">
        <v>0</v>
      </c>
      <c r="O92">
        <v>1</v>
      </c>
      <c r="P92">
        <v>2</v>
      </c>
      <c r="Q92">
        <v>1</v>
      </c>
      <c r="R92">
        <v>1</v>
      </c>
      <c r="S92">
        <v>3</v>
      </c>
      <c r="T92">
        <v>7</v>
      </c>
      <c r="U92">
        <v>0</v>
      </c>
      <c r="V92">
        <v>0</v>
      </c>
      <c r="W92" t="s">
        <v>27</v>
      </c>
      <c r="X92">
        <v>0</v>
      </c>
    </row>
    <row r="93" spans="1:24" x14ac:dyDescent="0.2">
      <c r="A93">
        <v>9970</v>
      </c>
      <c r="B93">
        <v>1978</v>
      </c>
      <c r="C93">
        <v>45</v>
      </c>
      <c r="D93" t="s">
        <v>23</v>
      </c>
      <c r="E93" t="s">
        <v>32</v>
      </c>
      <c r="F93" s="58">
        <v>28420</v>
      </c>
      <c r="G93">
        <v>0</v>
      </c>
      <c r="H93">
        <v>1</v>
      </c>
      <c r="I93" s="98">
        <v>41564</v>
      </c>
      <c r="J93">
        <v>3</v>
      </c>
      <c r="K93">
        <v>42</v>
      </c>
      <c r="L93">
        <v>11</v>
      </c>
      <c r="M93">
        <v>57</v>
      </c>
      <c r="N93">
        <v>10</v>
      </c>
      <c r="O93">
        <v>28</v>
      </c>
      <c r="P93">
        <v>14</v>
      </c>
      <c r="Q93">
        <v>1</v>
      </c>
      <c r="R93">
        <v>1</v>
      </c>
      <c r="S93">
        <v>6</v>
      </c>
      <c r="T93">
        <v>2</v>
      </c>
      <c r="U93">
        <v>0</v>
      </c>
      <c r="V93">
        <v>0</v>
      </c>
      <c r="W93" t="s">
        <v>31</v>
      </c>
      <c r="X93">
        <v>0</v>
      </c>
    </row>
    <row r="94" spans="1:24" x14ac:dyDescent="0.2">
      <c r="A94">
        <v>4002</v>
      </c>
      <c r="B94">
        <v>1961</v>
      </c>
      <c r="C94">
        <v>62</v>
      </c>
      <c r="D94" t="s">
        <v>40</v>
      </c>
      <c r="E94" t="s">
        <v>32</v>
      </c>
      <c r="F94" s="58">
        <v>32952</v>
      </c>
      <c r="G94">
        <v>0</v>
      </c>
      <c r="H94">
        <v>1</v>
      </c>
      <c r="I94" s="98">
        <v>41560</v>
      </c>
      <c r="J94">
        <v>3</v>
      </c>
      <c r="K94">
        <v>463</v>
      </c>
      <c r="L94">
        <v>96</v>
      </c>
      <c r="M94">
        <v>333</v>
      </c>
      <c r="N94">
        <v>168</v>
      </c>
      <c r="O94">
        <v>53</v>
      </c>
      <c r="P94">
        <v>10</v>
      </c>
      <c r="Q94">
        <v>1</v>
      </c>
      <c r="R94">
        <v>7</v>
      </c>
      <c r="S94">
        <v>12</v>
      </c>
      <c r="T94">
        <v>3</v>
      </c>
      <c r="U94">
        <v>0</v>
      </c>
      <c r="V94">
        <v>0</v>
      </c>
      <c r="W94" t="s">
        <v>27</v>
      </c>
      <c r="X94">
        <v>0</v>
      </c>
    </row>
    <row r="95" spans="1:24" x14ac:dyDescent="0.2">
      <c r="A95">
        <v>10914</v>
      </c>
      <c r="B95">
        <v>1971</v>
      </c>
      <c r="C95">
        <v>52</v>
      </c>
      <c r="D95" t="s">
        <v>23</v>
      </c>
      <c r="E95" t="s">
        <v>28</v>
      </c>
      <c r="F95" s="58">
        <v>35860</v>
      </c>
      <c r="G95">
        <v>1</v>
      </c>
      <c r="H95">
        <v>1</v>
      </c>
      <c r="I95" s="98">
        <v>41618</v>
      </c>
      <c r="J95">
        <v>3</v>
      </c>
      <c r="K95">
        <v>4</v>
      </c>
      <c r="L95">
        <v>1</v>
      </c>
      <c r="M95">
        <v>7</v>
      </c>
      <c r="N95">
        <v>2</v>
      </c>
      <c r="O95">
        <v>1</v>
      </c>
      <c r="P95">
        <v>2</v>
      </c>
      <c r="Q95">
        <v>2</v>
      </c>
      <c r="R95">
        <v>1</v>
      </c>
      <c r="S95">
        <v>3</v>
      </c>
      <c r="T95">
        <v>4</v>
      </c>
      <c r="U95">
        <v>0</v>
      </c>
      <c r="V95">
        <v>0</v>
      </c>
      <c r="W95" t="s">
        <v>27</v>
      </c>
      <c r="X95">
        <v>0</v>
      </c>
    </row>
    <row r="96" spans="1:24" x14ac:dyDescent="0.2">
      <c r="A96">
        <v>7279</v>
      </c>
      <c r="B96">
        <v>1970</v>
      </c>
      <c r="C96">
        <v>53</v>
      </c>
      <c r="D96" t="s">
        <v>40</v>
      </c>
      <c r="E96" t="s">
        <v>32</v>
      </c>
      <c r="F96" s="58">
        <v>35860</v>
      </c>
      <c r="G96">
        <v>0</v>
      </c>
      <c r="H96">
        <v>0</v>
      </c>
      <c r="I96" s="98">
        <v>41547</v>
      </c>
      <c r="J96">
        <v>3</v>
      </c>
      <c r="K96">
        <v>260</v>
      </c>
      <c r="L96">
        <v>86</v>
      </c>
      <c r="M96">
        <v>559</v>
      </c>
      <c r="N96">
        <v>63</v>
      </c>
      <c r="O96">
        <v>9</v>
      </c>
      <c r="P96">
        <v>67</v>
      </c>
      <c r="Q96">
        <v>1</v>
      </c>
      <c r="R96">
        <v>4</v>
      </c>
      <c r="S96">
        <v>4</v>
      </c>
      <c r="T96">
        <v>2</v>
      </c>
      <c r="U96">
        <v>0</v>
      </c>
      <c r="V96">
        <v>0</v>
      </c>
      <c r="W96" t="s">
        <v>35</v>
      </c>
      <c r="X96">
        <v>0</v>
      </c>
    </row>
    <row r="97" spans="1:24" x14ac:dyDescent="0.2">
      <c r="A97">
        <v>10582</v>
      </c>
      <c r="B97">
        <v>1980</v>
      </c>
      <c r="C97">
        <v>43</v>
      </c>
      <c r="D97" t="s">
        <v>23</v>
      </c>
      <c r="E97" t="s">
        <v>32</v>
      </c>
      <c r="F97" s="58">
        <v>35860</v>
      </c>
      <c r="G97">
        <v>0</v>
      </c>
      <c r="H97">
        <v>1</v>
      </c>
      <c r="I97" s="98">
        <v>41340</v>
      </c>
      <c r="J97">
        <v>3</v>
      </c>
      <c r="K97">
        <v>180</v>
      </c>
      <c r="L97">
        <v>32</v>
      </c>
      <c r="M97">
        <v>348</v>
      </c>
      <c r="N97">
        <v>76</v>
      </c>
      <c r="O97">
        <v>32</v>
      </c>
      <c r="P97">
        <v>90</v>
      </c>
      <c r="Q97">
        <v>2</v>
      </c>
      <c r="R97">
        <v>5</v>
      </c>
      <c r="S97">
        <v>12</v>
      </c>
      <c r="T97">
        <v>2</v>
      </c>
      <c r="U97">
        <v>0</v>
      </c>
      <c r="V97">
        <v>0</v>
      </c>
      <c r="W97" t="s">
        <v>46</v>
      </c>
      <c r="X97">
        <v>0</v>
      </c>
    </row>
    <row r="98" spans="1:24" x14ac:dyDescent="0.2">
      <c r="A98">
        <v>4470</v>
      </c>
      <c r="B98">
        <v>1963</v>
      </c>
      <c r="C98">
        <v>60</v>
      </c>
      <c r="D98" t="s">
        <v>53</v>
      </c>
      <c r="E98" t="s">
        <v>32</v>
      </c>
      <c r="F98" s="58">
        <v>51813</v>
      </c>
      <c r="G98">
        <v>0</v>
      </c>
      <c r="H98">
        <v>1</v>
      </c>
      <c r="I98" s="98">
        <v>41553</v>
      </c>
      <c r="J98">
        <v>3</v>
      </c>
      <c r="K98">
        <v>62</v>
      </c>
      <c r="L98">
        <v>1</v>
      </c>
      <c r="M98">
        <v>44</v>
      </c>
      <c r="N98">
        <v>6</v>
      </c>
      <c r="O98">
        <v>5</v>
      </c>
      <c r="P98">
        <v>22</v>
      </c>
      <c r="Q98">
        <v>1</v>
      </c>
      <c r="R98">
        <v>2</v>
      </c>
      <c r="S98">
        <v>4</v>
      </c>
      <c r="T98">
        <v>4</v>
      </c>
      <c r="U98">
        <v>0</v>
      </c>
      <c r="V98">
        <v>0</v>
      </c>
      <c r="W98" t="s">
        <v>27</v>
      </c>
      <c r="X98">
        <v>0</v>
      </c>
    </row>
    <row r="99" spans="1:24" x14ac:dyDescent="0.2">
      <c r="A99">
        <v>6183</v>
      </c>
      <c r="B99">
        <v>1963</v>
      </c>
      <c r="C99">
        <v>60</v>
      </c>
      <c r="D99" t="s">
        <v>53</v>
      </c>
      <c r="E99" t="s">
        <v>32</v>
      </c>
      <c r="F99" s="58">
        <v>62859</v>
      </c>
      <c r="G99">
        <v>0</v>
      </c>
      <c r="H99">
        <v>1</v>
      </c>
      <c r="I99" s="98">
        <v>41553</v>
      </c>
      <c r="J99">
        <v>3</v>
      </c>
      <c r="K99">
        <v>62</v>
      </c>
      <c r="L99">
        <v>1</v>
      </c>
      <c r="M99">
        <v>44</v>
      </c>
      <c r="N99">
        <v>6</v>
      </c>
      <c r="O99">
        <v>5</v>
      </c>
      <c r="P99">
        <v>22</v>
      </c>
      <c r="Q99">
        <v>1</v>
      </c>
      <c r="R99">
        <v>2</v>
      </c>
      <c r="S99">
        <v>4</v>
      </c>
      <c r="T99">
        <v>4</v>
      </c>
      <c r="U99">
        <v>0</v>
      </c>
      <c r="V99">
        <v>0</v>
      </c>
      <c r="W99" t="s">
        <v>46</v>
      </c>
      <c r="X99">
        <v>0</v>
      </c>
    </row>
    <row r="100" spans="1:24" x14ac:dyDescent="0.2">
      <c r="A100">
        <v>6379</v>
      </c>
      <c r="B100">
        <v>1950</v>
      </c>
      <c r="C100">
        <v>73</v>
      </c>
      <c r="D100" t="s">
        <v>53</v>
      </c>
      <c r="E100" t="s">
        <v>55</v>
      </c>
      <c r="F100" s="58">
        <v>21846</v>
      </c>
      <c r="G100">
        <v>1</v>
      </c>
      <c r="H100">
        <v>1</v>
      </c>
      <c r="I100" s="98">
        <v>41423</v>
      </c>
      <c r="J100">
        <v>3</v>
      </c>
      <c r="K100">
        <v>67</v>
      </c>
      <c r="L100">
        <v>1</v>
      </c>
      <c r="M100">
        <v>20</v>
      </c>
      <c r="N100">
        <v>0</v>
      </c>
      <c r="O100">
        <v>2</v>
      </c>
      <c r="P100">
        <v>31</v>
      </c>
      <c r="Q100">
        <v>3</v>
      </c>
      <c r="R100">
        <v>2</v>
      </c>
      <c r="S100">
        <v>2</v>
      </c>
      <c r="T100">
        <v>7</v>
      </c>
      <c r="U100">
        <v>1</v>
      </c>
      <c r="V100">
        <v>0</v>
      </c>
      <c r="W100" t="s">
        <v>35</v>
      </c>
      <c r="X100">
        <v>0</v>
      </c>
    </row>
    <row r="101" spans="1:24" x14ac:dyDescent="0.2">
      <c r="A101">
        <v>8601</v>
      </c>
      <c r="B101">
        <v>1981</v>
      </c>
      <c r="C101">
        <v>42</v>
      </c>
      <c r="D101" t="s">
        <v>23</v>
      </c>
      <c r="E101" t="s">
        <v>32</v>
      </c>
      <c r="F101" s="58">
        <v>33378</v>
      </c>
      <c r="G101">
        <v>0</v>
      </c>
      <c r="H101">
        <v>1</v>
      </c>
      <c r="I101" s="98">
        <v>41393</v>
      </c>
      <c r="J101">
        <v>3</v>
      </c>
      <c r="K101">
        <v>421</v>
      </c>
      <c r="L101">
        <v>76</v>
      </c>
      <c r="M101">
        <v>536</v>
      </c>
      <c r="N101">
        <v>82</v>
      </c>
      <c r="O101">
        <v>178</v>
      </c>
      <c r="P101">
        <v>102</v>
      </c>
      <c r="Q101">
        <v>2</v>
      </c>
      <c r="R101">
        <v>8</v>
      </c>
      <c r="S101">
        <v>5</v>
      </c>
      <c r="T101">
        <v>4</v>
      </c>
      <c r="U101">
        <v>0</v>
      </c>
      <c r="V101">
        <v>0</v>
      </c>
      <c r="W101" t="s">
        <v>38</v>
      </c>
      <c r="X101">
        <v>0</v>
      </c>
    </row>
    <row r="102" spans="1:24" x14ac:dyDescent="0.2">
      <c r="A102">
        <v>4827</v>
      </c>
      <c r="B102">
        <v>1957</v>
      </c>
      <c r="C102">
        <v>66</v>
      </c>
      <c r="D102" t="s">
        <v>40</v>
      </c>
      <c r="E102" t="s">
        <v>28</v>
      </c>
      <c r="F102" s="58">
        <v>62204</v>
      </c>
      <c r="G102">
        <v>0</v>
      </c>
      <c r="H102">
        <v>1</v>
      </c>
      <c r="I102" s="98">
        <v>41550</v>
      </c>
      <c r="J102">
        <v>3</v>
      </c>
      <c r="K102">
        <v>154</v>
      </c>
      <c r="L102">
        <v>22</v>
      </c>
      <c r="M102">
        <v>202</v>
      </c>
      <c r="N102">
        <v>39</v>
      </c>
      <c r="O102">
        <v>30</v>
      </c>
      <c r="P102">
        <v>8</v>
      </c>
      <c r="Q102">
        <v>5</v>
      </c>
      <c r="R102">
        <v>4</v>
      </c>
      <c r="S102">
        <v>9</v>
      </c>
      <c r="T102">
        <v>4</v>
      </c>
      <c r="U102">
        <v>1</v>
      </c>
      <c r="V102">
        <v>0</v>
      </c>
      <c r="W102" t="s">
        <v>27</v>
      </c>
      <c r="X102">
        <v>0</v>
      </c>
    </row>
    <row r="103" spans="1:24" x14ac:dyDescent="0.2">
      <c r="A103">
        <v>6715</v>
      </c>
      <c r="B103">
        <v>1949</v>
      </c>
      <c r="C103">
        <v>74</v>
      </c>
      <c r="D103" t="s">
        <v>40</v>
      </c>
      <c r="E103" t="s">
        <v>28</v>
      </c>
      <c r="F103" s="58">
        <v>63887</v>
      </c>
      <c r="G103">
        <v>0</v>
      </c>
      <c r="H103">
        <v>1</v>
      </c>
      <c r="I103" s="98">
        <v>41306</v>
      </c>
      <c r="J103">
        <v>3</v>
      </c>
      <c r="K103">
        <v>502</v>
      </c>
      <c r="L103">
        <v>19</v>
      </c>
      <c r="M103">
        <v>132</v>
      </c>
      <c r="N103">
        <v>0</v>
      </c>
      <c r="O103">
        <v>6</v>
      </c>
      <c r="P103">
        <v>26</v>
      </c>
      <c r="Q103">
        <v>6</v>
      </c>
      <c r="R103">
        <v>6</v>
      </c>
      <c r="S103">
        <v>11</v>
      </c>
      <c r="T103">
        <v>6</v>
      </c>
      <c r="U103">
        <v>0</v>
      </c>
      <c r="V103">
        <v>0</v>
      </c>
      <c r="W103" t="s">
        <v>27</v>
      </c>
      <c r="X103">
        <v>0</v>
      </c>
    </row>
    <row r="104" spans="1:24" x14ac:dyDescent="0.2">
      <c r="A104">
        <v>10676</v>
      </c>
      <c r="B104">
        <v>1983</v>
      </c>
      <c r="C104">
        <v>40</v>
      </c>
      <c r="D104" t="s">
        <v>23</v>
      </c>
      <c r="E104" t="s">
        <v>32</v>
      </c>
      <c r="F104" s="58">
        <v>14849</v>
      </c>
      <c r="G104">
        <v>0</v>
      </c>
      <c r="H104">
        <v>0</v>
      </c>
      <c r="I104" s="98">
        <v>40950</v>
      </c>
      <c r="J104">
        <v>3</v>
      </c>
      <c r="K104">
        <v>145</v>
      </c>
      <c r="L104">
        <v>193</v>
      </c>
      <c r="M104">
        <v>459</v>
      </c>
      <c r="N104">
        <v>205</v>
      </c>
      <c r="O104">
        <v>26</v>
      </c>
      <c r="P104">
        <v>145</v>
      </c>
      <c r="Q104">
        <v>2</v>
      </c>
      <c r="R104">
        <v>3</v>
      </c>
      <c r="S104">
        <v>7</v>
      </c>
      <c r="T104">
        <v>2</v>
      </c>
      <c r="U104">
        <v>1</v>
      </c>
      <c r="V104">
        <v>0</v>
      </c>
      <c r="W104" t="s">
        <v>27</v>
      </c>
      <c r="X104">
        <v>0</v>
      </c>
    </row>
    <row r="105" spans="1:24" x14ac:dyDescent="0.2">
      <c r="A105">
        <v>1041</v>
      </c>
      <c r="B105">
        <v>1974</v>
      </c>
      <c r="C105">
        <v>49</v>
      </c>
      <c r="D105" t="s">
        <v>40</v>
      </c>
      <c r="E105" t="s">
        <v>28</v>
      </c>
      <c r="F105" s="58">
        <v>75012</v>
      </c>
      <c r="G105">
        <v>0</v>
      </c>
      <c r="H105">
        <v>1</v>
      </c>
      <c r="I105" s="98">
        <v>41200</v>
      </c>
      <c r="J105">
        <v>3</v>
      </c>
      <c r="K105">
        <v>322</v>
      </c>
      <c r="L105">
        <v>3</v>
      </c>
      <c r="M105">
        <v>50</v>
      </c>
      <c r="N105">
        <v>4</v>
      </c>
      <c r="O105">
        <v>3</v>
      </c>
      <c r="P105">
        <v>42</v>
      </c>
      <c r="Q105">
        <v>5</v>
      </c>
      <c r="R105">
        <v>7</v>
      </c>
      <c r="S105">
        <v>6</v>
      </c>
      <c r="T105">
        <v>8</v>
      </c>
      <c r="U105">
        <v>1</v>
      </c>
      <c r="V105">
        <v>0</v>
      </c>
      <c r="W105" t="s">
        <v>67</v>
      </c>
      <c r="X105">
        <v>0</v>
      </c>
    </row>
    <row r="106" spans="1:24" x14ac:dyDescent="0.2">
      <c r="A106">
        <v>492</v>
      </c>
      <c r="B106">
        <v>1974</v>
      </c>
      <c r="C106">
        <v>49</v>
      </c>
      <c r="D106" t="s">
        <v>40</v>
      </c>
      <c r="E106" t="s">
        <v>2466</v>
      </c>
      <c r="F106" s="58">
        <v>64325</v>
      </c>
      <c r="G106">
        <v>0</v>
      </c>
      <c r="H106">
        <v>1</v>
      </c>
      <c r="I106" s="98">
        <v>41200</v>
      </c>
      <c r="J106">
        <v>3</v>
      </c>
      <c r="K106">
        <v>322</v>
      </c>
      <c r="L106">
        <v>3</v>
      </c>
      <c r="M106">
        <v>50</v>
      </c>
      <c r="N106">
        <v>4</v>
      </c>
      <c r="O106">
        <v>3</v>
      </c>
      <c r="P106">
        <v>42</v>
      </c>
      <c r="Q106">
        <v>5</v>
      </c>
      <c r="R106">
        <v>7</v>
      </c>
      <c r="S106">
        <v>6</v>
      </c>
      <c r="T106">
        <v>8</v>
      </c>
      <c r="U106">
        <v>0</v>
      </c>
      <c r="V106">
        <v>0</v>
      </c>
      <c r="W106" t="s">
        <v>31</v>
      </c>
      <c r="X106">
        <v>0</v>
      </c>
    </row>
    <row r="107" spans="1:24" x14ac:dyDescent="0.2">
      <c r="A107">
        <v>11133</v>
      </c>
      <c r="B107">
        <v>1974</v>
      </c>
      <c r="C107">
        <v>49</v>
      </c>
      <c r="D107" t="s">
        <v>40</v>
      </c>
      <c r="E107" t="s">
        <v>2466</v>
      </c>
      <c r="F107" s="58">
        <v>63998</v>
      </c>
      <c r="G107">
        <v>0</v>
      </c>
      <c r="H107">
        <v>1</v>
      </c>
      <c r="I107" s="98">
        <v>41200</v>
      </c>
      <c r="J107">
        <v>3</v>
      </c>
      <c r="K107">
        <v>322</v>
      </c>
      <c r="L107">
        <v>3</v>
      </c>
      <c r="M107">
        <v>50</v>
      </c>
      <c r="N107">
        <v>4</v>
      </c>
      <c r="O107">
        <v>3</v>
      </c>
      <c r="P107">
        <v>42</v>
      </c>
      <c r="Q107">
        <v>5</v>
      </c>
      <c r="R107">
        <v>7</v>
      </c>
      <c r="S107">
        <v>6</v>
      </c>
      <c r="T107">
        <v>8</v>
      </c>
      <c r="U107">
        <v>1</v>
      </c>
      <c r="V107">
        <v>0</v>
      </c>
      <c r="W107" t="s">
        <v>50</v>
      </c>
      <c r="X107">
        <v>0</v>
      </c>
    </row>
    <row r="108" spans="1:24" x14ac:dyDescent="0.2">
      <c r="A108">
        <v>4491</v>
      </c>
      <c r="B108">
        <v>1950</v>
      </c>
      <c r="C108">
        <v>73</v>
      </c>
      <c r="D108" t="s">
        <v>53</v>
      </c>
      <c r="E108" t="s">
        <v>32</v>
      </c>
      <c r="F108" s="58">
        <v>33986</v>
      </c>
      <c r="G108">
        <v>1</v>
      </c>
      <c r="H108">
        <v>1</v>
      </c>
      <c r="I108" s="98">
        <v>40918</v>
      </c>
      <c r="J108">
        <v>3</v>
      </c>
      <c r="K108">
        <v>1099</v>
      </c>
      <c r="L108">
        <v>0</v>
      </c>
      <c r="M108">
        <v>45</v>
      </c>
      <c r="N108">
        <v>0</v>
      </c>
      <c r="O108">
        <v>0</v>
      </c>
      <c r="P108">
        <v>34</v>
      </c>
      <c r="Q108">
        <v>11</v>
      </c>
      <c r="R108">
        <v>3</v>
      </c>
      <c r="S108">
        <v>10</v>
      </c>
      <c r="T108">
        <v>8</v>
      </c>
      <c r="U108">
        <v>0</v>
      </c>
      <c r="V108">
        <v>0</v>
      </c>
      <c r="W108" t="s">
        <v>27</v>
      </c>
      <c r="X108">
        <v>1</v>
      </c>
    </row>
    <row r="109" spans="1:24" x14ac:dyDescent="0.2">
      <c r="A109">
        <v>873</v>
      </c>
      <c r="B109">
        <v>1950</v>
      </c>
      <c r="C109">
        <v>73</v>
      </c>
      <c r="D109" t="s">
        <v>53</v>
      </c>
      <c r="E109" t="s">
        <v>32</v>
      </c>
      <c r="F109" s="58">
        <v>36957</v>
      </c>
      <c r="G109">
        <v>1</v>
      </c>
      <c r="H109">
        <v>1</v>
      </c>
      <c r="I109" s="98">
        <v>40918</v>
      </c>
      <c r="J109">
        <v>3</v>
      </c>
      <c r="K109">
        <v>1099</v>
      </c>
      <c r="L109">
        <v>0</v>
      </c>
      <c r="M109">
        <v>45</v>
      </c>
      <c r="N109">
        <v>0</v>
      </c>
      <c r="O109">
        <v>0</v>
      </c>
      <c r="P109">
        <v>34</v>
      </c>
      <c r="Q109">
        <v>11</v>
      </c>
      <c r="R109">
        <v>3</v>
      </c>
      <c r="S109">
        <v>10</v>
      </c>
      <c r="T109">
        <v>8</v>
      </c>
      <c r="U109">
        <v>1</v>
      </c>
      <c r="V109">
        <v>0</v>
      </c>
      <c r="W109" t="s">
        <v>27</v>
      </c>
      <c r="X109">
        <v>1</v>
      </c>
    </row>
    <row r="110" spans="1:24" x14ac:dyDescent="0.2">
      <c r="A110">
        <v>1631</v>
      </c>
      <c r="B110">
        <v>1966</v>
      </c>
      <c r="C110">
        <v>57</v>
      </c>
      <c r="D110" t="s">
        <v>40</v>
      </c>
      <c r="E110" t="s">
        <v>32</v>
      </c>
      <c r="F110" s="58">
        <v>13533</v>
      </c>
      <c r="G110">
        <v>0</v>
      </c>
      <c r="H110">
        <v>0</v>
      </c>
      <c r="I110" s="98">
        <v>40977</v>
      </c>
      <c r="J110">
        <v>3</v>
      </c>
      <c r="K110">
        <v>890</v>
      </c>
      <c r="L110">
        <v>63</v>
      </c>
      <c r="M110">
        <v>292</v>
      </c>
      <c r="N110">
        <v>0</v>
      </c>
      <c r="O110">
        <v>25</v>
      </c>
      <c r="P110">
        <v>12</v>
      </c>
      <c r="Q110">
        <v>4</v>
      </c>
      <c r="R110">
        <v>8</v>
      </c>
      <c r="S110">
        <v>7</v>
      </c>
      <c r="T110">
        <v>6</v>
      </c>
      <c r="U110">
        <v>1</v>
      </c>
      <c r="V110">
        <v>0</v>
      </c>
      <c r="W110" t="s">
        <v>46</v>
      </c>
      <c r="X110">
        <v>0</v>
      </c>
    </row>
    <row r="111" spans="1:24" x14ac:dyDescent="0.2">
      <c r="A111">
        <v>8278</v>
      </c>
      <c r="B111">
        <v>1991</v>
      </c>
      <c r="C111">
        <v>32</v>
      </c>
      <c r="D111" t="s">
        <v>40</v>
      </c>
      <c r="E111" t="s">
        <v>32</v>
      </c>
      <c r="F111" s="58">
        <v>54137</v>
      </c>
      <c r="G111">
        <v>0</v>
      </c>
      <c r="H111">
        <v>0</v>
      </c>
      <c r="I111" s="98">
        <v>41147</v>
      </c>
      <c r="J111">
        <v>3</v>
      </c>
      <c r="K111">
        <v>863</v>
      </c>
      <c r="L111">
        <v>83</v>
      </c>
      <c r="M111">
        <v>547</v>
      </c>
      <c r="N111">
        <v>86</v>
      </c>
      <c r="O111">
        <v>99</v>
      </c>
      <c r="P111">
        <v>33</v>
      </c>
      <c r="Q111">
        <v>1</v>
      </c>
      <c r="R111">
        <v>8</v>
      </c>
      <c r="S111">
        <v>5</v>
      </c>
      <c r="T111">
        <v>5</v>
      </c>
      <c r="U111">
        <v>0</v>
      </c>
      <c r="V111">
        <v>0</v>
      </c>
      <c r="W111" t="s">
        <v>27</v>
      </c>
      <c r="X111">
        <v>0</v>
      </c>
    </row>
    <row r="112" spans="1:24" x14ac:dyDescent="0.2">
      <c r="A112">
        <v>6815</v>
      </c>
      <c r="B112">
        <v>1981</v>
      </c>
      <c r="C112">
        <v>42</v>
      </c>
      <c r="D112" t="s">
        <v>43</v>
      </c>
      <c r="E112" t="s">
        <v>32</v>
      </c>
      <c r="F112" s="58">
        <v>69674</v>
      </c>
      <c r="G112">
        <v>0</v>
      </c>
      <c r="H112">
        <v>0</v>
      </c>
      <c r="I112" s="98">
        <v>41782</v>
      </c>
      <c r="J112">
        <v>4</v>
      </c>
      <c r="K112">
        <v>448</v>
      </c>
      <c r="L112">
        <v>21</v>
      </c>
      <c r="M112">
        <v>125</v>
      </c>
      <c r="N112">
        <v>52</v>
      </c>
      <c r="O112">
        <v>101</v>
      </c>
      <c r="P112">
        <v>62</v>
      </c>
      <c r="Q112">
        <v>0</v>
      </c>
      <c r="R112">
        <v>7</v>
      </c>
      <c r="S112">
        <v>8</v>
      </c>
      <c r="T112">
        <v>2</v>
      </c>
      <c r="U112">
        <v>1</v>
      </c>
      <c r="V112">
        <v>0</v>
      </c>
      <c r="W112" t="s">
        <v>27</v>
      </c>
      <c r="X112">
        <v>3</v>
      </c>
    </row>
    <row r="113" spans="1:24" x14ac:dyDescent="0.2">
      <c r="A113">
        <v>254</v>
      </c>
      <c r="B113">
        <v>1956</v>
      </c>
      <c r="C113">
        <v>67</v>
      </c>
      <c r="D113" t="s">
        <v>23</v>
      </c>
      <c r="E113" t="s">
        <v>32</v>
      </c>
      <c r="F113" s="58">
        <v>70044</v>
      </c>
      <c r="G113">
        <v>0</v>
      </c>
      <c r="H113">
        <v>1</v>
      </c>
      <c r="I113" s="98">
        <v>41776</v>
      </c>
      <c r="J113">
        <v>4</v>
      </c>
      <c r="K113">
        <v>399</v>
      </c>
      <c r="L113">
        <v>4</v>
      </c>
      <c r="M113">
        <v>30</v>
      </c>
      <c r="N113">
        <v>6</v>
      </c>
      <c r="O113">
        <v>4</v>
      </c>
      <c r="P113">
        <v>30</v>
      </c>
      <c r="Q113">
        <v>3</v>
      </c>
      <c r="R113">
        <v>7</v>
      </c>
      <c r="S113">
        <v>7</v>
      </c>
      <c r="T113">
        <v>7</v>
      </c>
      <c r="U113">
        <v>0</v>
      </c>
      <c r="V113">
        <v>0</v>
      </c>
      <c r="W113" t="s">
        <v>27</v>
      </c>
      <c r="X113">
        <v>1</v>
      </c>
    </row>
    <row r="114" spans="1:24" x14ac:dyDescent="0.2">
      <c r="A114">
        <v>1349</v>
      </c>
      <c r="B114">
        <v>1971</v>
      </c>
      <c r="C114">
        <v>52</v>
      </c>
      <c r="D114" t="s">
        <v>23</v>
      </c>
      <c r="E114" t="s">
        <v>32</v>
      </c>
      <c r="F114" s="58">
        <v>54237</v>
      </c>
      <c r="G114">
        <v>2</v>
      </c>
      <c r="H114">
        <v>0</v>
      </c>
      <c r="I114" s="98">
        <v>41750</v>
      </c>
      <c r="J114">
        <v>4</v>
      </c>
      <c r="K114">
        <v>85</v>
      </c>
      <c r="L114">
        <v>7</v>
      </c>
      <c r="M114">
        <v>24</v>
      </c>
      <c r="N114">
        <v>2</v>
      </c>
      <c r="O114">
        <v>3</v>
      </c>
      <c r="P114">
        <v>27</v>
      </c>
      <c r="Q114">
        <v>1</v>
      </c>
      <c r="R114">
        <v>3</v>
      </c>
      <c r="S114">
        <v>3</v>
      </c>
      <c r="T114">
        <v>6</v>
      </c>
      <c r="U114">
        <v>0</v>
      </c>
      <c r="V114">
        <v>0</v>
      </c>
      <c r="W114" t="s">
        <v>50</v>
      </c>
      <c r="X114">
        <v>0</v>
      </c>
    </row>
    <row r="115" spans="1:24" x14ac:dyDescent="0.2">
      <c r="A115">
        <v>2534</v>
      </c>
      <c r="B115">
        <v>1954</v>
      </c>
      <c r="C115">
        <v>69</v>
      </c>
      <c r="D115" t="s">
        <v>23</v>
      </c>
      <c r="E115" t="s">
        <v>32</v>
      </c>
      <c r="F115" s="58">
        <v>44267</v>
      </c>
      <c r="G115">
        <v>0</v>
      </c>
      <c r="H115">
        <v>1</v>
      </c>
      <c r="I115" s="98">
        <v>41750</v>
      </c>
      <c r="J115">
        <v>4</v>
      </c>
      <c r="K115">
        <v>97</v>
      </c>
      <c r="L115">
        <v>1</v>
      </c>
      <c r="M115">
        <v>41</v>
      </c>
      <c r="N115">
        <v>6</v>
      </c>
      <c r="O115">
        <v>2</v>
      </c>
      <c r="P115">
        <v>41</v>
      </c>
      <c r="Q115">
        <v>2</v>
      </c>
      <c r="R115">
        <v>4</v>
      </c>
      <c r="S115">
        <v>3</v>
      </c>
      <c r="T115">
        <v>7</v>
      </c>
      <c r="U115">
        <v>0</v>
      </c>
      <c r="V115">
        <v>0</v>
      </c>
      <c r="W115" t="s">
        <v>38</v>
      </c>
      <c r="X115">
        <v>0</v>
      </c>
    </row>
    <row r="116" spans="1:24" x14ac:dyDescent="0.2">
      <c r="A116">
        <v>2130</v>
      </c>
      <c r="B116">
        <v>1983</v>
      </c>
      <c r="C116">
        <v>40</v>
      </c>
      <c r="D116" t="s">
        <v>23</v>
      </c>
      <c r="E116" t="s">
        <v>32</v>
      </c>
      <c r="F116" s="58">
        <v>64587</v>
      </c>
      <c r="G116">
        <v>2</v>
      </c>
      <c r="H116">
        <v>0</v>
      </c>
      <c r="I116" s="98">
        <v>41721</v>
      </c>
      <c r="J116">
        <v>4</v>
      </c>
      <c r="K116">
        <v>35</v>
      </c>
      <c r="L116">
        <v>3</v>
      </c>
      <c r="M116">
        <v>67</v>
      </c>
      <c r="N116">
        <v>10</v>
      </c>
      <c r="O116">
        <v>8</v>
      </c>
      <c r="P116">
        <v>24</v>
      </c>
      <c r="Q116">
        <v>1</v>
      </c>
      <c r="R116">
        <v>3</v>
      </c>
      <c r="S116">
        <v>3</v>
      </c>
      <c r="T116">
        <v>6</v>
      </c>
      <c r="U116">
        <v>1</v>
      </c>
      <c r="V116">
        <v>0</v>
      </c>
      <c r="W116" t="s">
        <v>67</v>
      </c>
      <c r="X116">
        <v>0</v>
      </c>
    </row>
    <row r="117" spans="1:24" x14ac:dyDescent="0.2">
      <c r="A117">
        <v>2296</v>
      </c>
      <c r="B117">
        <v>1976</v>
      </c>
      <c r="C117">
        <v>47</v>
      </c>
      <c r="D117" t="s">
        <v>53</v>
      </c>
      <c r="E117" t="s">
        <v>32</v>
      </c>
      <c r="F117" s="58">
        <v>61250</v>
      </c>
      <c r="G117">
        <v>1</v>
      </c>
      <c r="H117">
        <v>0</v>
      </c>
      <c r="I117" s="98">
        <v>41624</v>
      </c>
      <c r="J117">
        <v>4</v>
      </c>
      <c r="K117">
        <v>3</v>
      </c>
      <c r="L117">
        <v>2</v>
      </c>
      <c r="M117">
        <v>11</v>
      </c>
      <c r="N117">
        <v>2</v>
      </c>
      <c r="O117">
        <v>2</v>
      </c>
      <c r="P117">
        <v>10</v>
      </c>
      <c r="Q117">
        <v>1</v>
      </c>
      <c r="R117">
        <v>1</v>
      </c>
      <c r="S117">
        <v>2</v>
      </c>
      <c r="T117">
        <v>6</v>
      </c>
      <c r="U117">
        <v>0</v>
      </c>
      <c r="V117">
        <v>0</v>
      </c>
      <c r="W117" t="s">
        <v>27</v>
      </c>
      <c r="X117">
        <v>1</v>
      </c>
    </row>
    <row r="118" spans="1:24" x14ac:dyDescent="0.2">
      <c r="A118">
        <v>3799</v>
      </c>
      <c r="B118">
        <v>1956</v>
      </c>
      <c r="C118">
        <v>67</v>
      </c>
      <c r="D118" t="s">
        <v>23</v>
      </c>
      <c r="E118" t="s">
        <v>32</v>
      </c>
      <c r="F118" s="58">
        <v>69142</v>
      </c>
      <c r="G118">
        <v>0</v>
      </c>
      <c r="H118">
        <v>1</v>
      </c>
      <c r="I118" s="98">
        <v>41604</v>
      </c>
      <c r="J118">
        <v>4</v>
      </c>
      <c r="K118">
        <v>315</v>
      </c>
      <c r="L118">
        <v>35</v>
      </c>
      <c r="M118">
        <v>322</v>
      </c>
      <c r="N118">
        <v>46</v>
      </c>
      <c r="O118">
        <v>7</v>
      </c>
      <c r="P118">
        <v>143</v>
      </c>
      <c r="Q118">
        <v>3</v>
      </c>
      <c r="R118">
        <v>7</v>
      </c>
      <c r="S118">
        <v>11</v>
      </c>
      <c r="T118">
        <v>5</v>
      </c>
      <c r="U118">
        <v>0</v>
      </c>
      <c r="V118">
        <v>0</v>
      </c>
      <c r="W118" t="s">
        <v>35</v>
      </c>
      <c r="X118">
        <v>0</v>
      </c>
    </row>
    <row r="119" spans="1:24" x14ac:dyDescent="0.2">
      <c r="A119">
        <v>11084</v>
      </c>
      <c r="B119">
        <v>1977</v>
      </c>
      <c r="C119">
        <v>46</v>
      </c>
      <c r="D119" t="s">
        <v>53</v>
      </c>
      <c r="E119" t="s">
        <v>32</v>
      </c>
      <c r="F119" s="58">
        <v>48721</v>
      </c>
      <c r="G119">
        <v>0</v>
      </c>
      <c r="H119">
        <v>1</v>
      </c>
      <c r="I119" s="98">
        <v>41592</v>
      </c>
      <c r="J119">
        <v>4</v>
      </c>
      <c r="K119">
        <v>738</v>
      </c>
      <c r="L119">
        <v>0</v>
      </c>
      <c r="M119">
        <v>232</v>
      </c>
      <c r="N119">
        <v>13</v>
      </c>
      <c r="O119">
        <v>20</v>
      </c>
      <c r="P119">
        <v>50</v>
      </c>
      <c r="Q119">
        <v>2</v>
      </c>
      <c r="R119">
        <v>3</v>
      </c>
      <c r="S119">
        <v>7</v>
      </c>
      <c r="T119">
        <v>7</v>
      </c>
      <c r="U119">
        <v>1</v>
      </c>
      <c r="V119">
        <v>0</v>
      </c>
      <c r="W119" t="s">
        <v>31</v>
      </c>
      <c r="X119">
        <v>0</v>
      </c>
    </row>
    <row r="120" spans="1:24" x14ac:dyDescent="0.2">
      <c r="A120">
        <v>5172</v>
      </c>
      <c r="B120">
        <v>1977</v>
      </c>
      <c r="C120">
        <v>46</v>
      </c>
      <c r="D120" t="s">
        <v>53</v>
      </c>
      <c r="E120" t="s">
        <v>32</v>
      </c>
      <c r="F120" s="58">
        <v>27215</v>
      </c>
      <c r="G120">
        <v>0</v>
      </c>
      <c r="H120">
        <v>1</v>
      </c>
      <c r="I120" s="98">
        <v>41592</v>
      </c>
      <c r="J120">
        <v>4</v>
      </c>
      <c r="K120">
        <v>738</v>
      </c>
      <c r="L120">
        <v>0</v>
      </c>
      <c r="M120">
        <v>232</v>
      </c>
      <c r="N120">
        <v>13</v>
      </c>
      <c r="O120">
        <v>20</v>
      </c>
      <c r="P120">
        <v>50</v>
      </c>
      <c r="Q120">
        <v>2</v>
      </c>
      <c r="R120">
        <v>3</v>
      </c>
      <c r="S120">
        <v>7</v>
      </c>
      <c r="T120">
        <v>7</v>
      </c>
      <c r="U120">
        <v>0</v>
      </c>
      <c r="V120">
        <v>0</v>
      </c>
      <c r="W120" t="s">
        <v>27</v>
      </c>
      <c r="X120">
        <v>0</v>
      </c>
    </row>
    <row r="121" spans="1:24" x14ac:dyDescent="0.2">
      <c r="A121">
        <v>9504</v>
      </c>
      <c r="B121">
        <v>1950</v>
      </c>
      <c r="C121">
        <v>73</v>
      </c>
      <c r="D121" t="s">
        <v>53</v>
      </c>
      <c r="E121" t="s">
        <v>32</v>
      </c>
      <c r="F121" s="58">
        <v>68118</v>
      </c>
      <c r="G121">
        <v>0</v>
      </c>
      <c r="H121">
        <v>0</v>
      </c>
      <c r="I121" s="98">
        <v>41436</v>
      </c>
      <c r="J121">
        <v>4</v>
      </c>
      <c r="K121">
        <v>179</v>
      </c>
      <c r="L121">
        <v>28</v>
      </c>
      <c r="M121">
        <v>520</v>
      </c>
      <c r="N121">
        <v>111</v>
      </c>
      <c r="O121">
        <v>123</v>
      </c>
      <c r="P121">
        <v>47</v>
      </c>
      <c r="Q121">
        <v>1</v>
      </c>
      <c r="R121">
        <v>3</v>
      </c>
      <c r="S121">
        <v>13</v>
      </c>
      <c r="T121">
        <v>1</v>
      </c>
      <c r="U121">
        <v>1</v>
      </c>
      <c r="V121">
        <v>0</v>
      </c>
      <c r="W121" t="s">
        <v>27</v>
      </c>
      <c r="X121">
        <v>0</v>
      </c>
    </row>
    <row r="122" spans="1:24" x14ac:dyDescent="0.2">
      <c r="A122">
        <v>850</v>
      </c>
      <c r="B122">
        <v>1969</v>
      </c>
      <c r="C122">
        <v>54</v>
      </c>
      <c r="D122" t="s">
        <v>23</v>
      </c>
      <c r="E122" t="s">
        <v>28</v>
      </c>
      <c r="F122" s="58">
        <v>68118</v>
      </c>
      <c r="G122">
        <v>0</v>
      </c>
      <c r="H122">
        <v>1</v>
      </c>
      <c r="I122" s="98">
        <v>41435</v>
      </c>
      <c r="J122">
        <v>4</v>
      </c>
      <c r="K122">
        <v>381</v>
      </c>
      <c r="L122">
        <v>28</v>
      </c>
      <c r="M122">
        <v>215</v>
      </c>
      <c r="N122">
        <v>84</v>
      </c>
      <c r="O122">
        <v>28</v>
      </c>
      <c r="P122">
        <v>21</v>
      </c>
      <c r="Q122">
        <v>2</v>
      </c>
      <c r="R122">
        <v>6</v>
      </c>
      <c r="S122">
        <v>9</v>
      </c>
      <c r="T122">
        <v>3</v>
      </c>
      <c r="U122">
        <v>0</v>
      </c>
      <c r="V122">
        <v>0</v>
      </c>
      <c r="W122" t="s">
        <v>27</v>
      </c>
      <c r="X122">
        <v>0</v>
      </c>
    </row>
    <row r="123" spans="1:24" x14ac:dyDescent="0.2">
      <c r="A123">
        <v>4477</v>
      </c>
      <c r="B123">
        <v>1959</v>
      </c>
      <c r="C123">
        <v>64</v>
      </c>
      <c r="D123" t="s">
        <v>23</v>
      </c>
      <c r="E123" t="s">
        <v>32</v>
      </c>
      <c r="F123" s="58">
        <v>78353</v>
      </c>
      <c r="G123">
        <v>0</v>
      </c>
      <c r="H123">
        <v>1</v>
      </c>
      <c r="I123" s="98">
        <v>41544</v>
      </c>
      <c r="J123">
        <v>4</v>
      </c>
      <c r="K123">
        <v>247</v>
      </c>
      <c r="L123">
        <v>49</v>
      </c>
      <c r="M123">
        <v>159</v>
      </c>
      <c r="N123">
        <v>7</v>
      </c>
      <c r="O123">
        <v>82</v>
      </c>
      <c r="P123">
        <v>109</v>
      </c>
      <c r="Q123">
        <v>1</v>
      </c>
      <c r="R123">
        <v>5</v>
      </c>
      <c r="S123">
        <v>10</v>
      </c>
      <c r="T123">
        <v>4</v>
      </c>
      <c r="U123">
        <v>0</v>
      </c>
      <c r="V123">
        <v>0</v>
      </c>
      <c r="W123" t="s">
        <v>46</v>
      </c>
      <c r="X123">
        <v>0</v>
      </c>
    </row>
    <row r="124" spans="1:24" x14ac:dyDescent="0.2">
      <c r="A124">
        <v>1945</v>
      </c>
      <c r="B124">
        <v>1963</v>
      </c>
      <c r="C124">
        <v>60</v>
      </c>
      <c r="D124" t="s">
        <v>23</v>
      </c>
      <c r="E124" t="s">
        <v>32</v>
      </c>
      <c r="F124" s="58">
        <v>81380</v>
      </c>
      <c r="G124">
        <v>0</v>
      </c>
      <c r="H124">
        <v>1</v>
      </c>
      <c r="I124" s="98">
        <v>41535</v>
      </c>
      <c r="J124">
        <v>4</v>
      </c>
      <c r="K124">
        <v>711</v>
      </c>
      <c r="L124">
        <v>36</v>
      </c>
      <c r="M124">
        <v>217</v>
      </c>
      <c r="N124">
        <v>172</v>
      </c>
      <c r="O124">
        <v>96</v>
      </c>
      <c r="P124">
        <v>168</v>
      </c>
      <c r="Q124">
        <v>3</v>
      </c>
      <c r="R124">
        <v>7</v>
      </c>
      <c r="S124">
        <v>7</v>
      </c>
      <c r="T124">
        <v>4</v>
      </c>
      <c r="U124">
        <v>0</v>
      </c>
      <c r="V124">
        <v>0</v>
      </c>
      <c r="W124" t="s">
        <v>27</v>
      </c>
      <c r="X124">
        <v>2</v>
      </c>
    </row>
    <row r="125" spans="1:24" x14ac:dyDescent="0.2">
      <c r="A125">
        <v>7685</v>
      </c>
      <c r="B125">
        <v>1979</v>
      </c>
      <c r="C125">
        <v>44</v>
      </c>
      <c r="D125" t="s">
        <v>23</v>
      </c>
      <c r="E125" t="s">
        <v>32</v>
      </c>
      <c r="F125" s="58">
        <v>25818</v>
      </c>
      <c r="G125">
        <v>1</v>
      </c>
      <c r="H125">
        <v>0</v>
      </c>
      <c r="I125" s="98">
        <v>41526</v>
      </c>
      <c r="J125">
        <v>4</v>
      </c>
      <c r="K125">
        <v>30</v>
      </c>
      <c r="L125">
        <v>8</v>
      </c>
      <c r="M125">
        <v>12</v>
      </c>
      <c r="N125">
        <v>8</v>
      </c>
      <c r="O125">
        <v>8</v>
      </c>
      <c r="P125">
        <v>12</v>
      </c>
      <c r="Q125">
        <v>1</v>
      </c>
      <c r="R125">
        <v>2</v>
      </c>
      <c r="S125">
        <v>4</v>
      </c>
      <c r="T125">
        <v>5</v>
      </c>
      <c r="U125">
        <v>0</v>
      </c>
      <c r="V125">
        <v>0</v>
      </c>
      <c r="W125" t="s">
        <v>27</v>
      </c>
      <c r="X125">
        <v>0</v>
      </c>
    </row>
    <row r="126" spans="1:24" x14ac:dyDescent="0.2">
      <c r="A126">
        <v>6310</v>
      </c>
      <c r="B126">
        <v>1979</v>
      </c>
      <c r="C126">
        <v>44</v>
      </c>
      <c r="D126" t="s">
        <v>23</v>
      </c>
      <c r="E126" t="s">
        <v>32</v>
      </c>
      <c r="F126" s="58">
        <v>64176</v>
      </c>
      <c r="G126">
        <v>1</v>
      </c>
      <c r="H126">
        <v>0</v>
      </c>
      <c r="I126" s="98">
        <v>41526</v>
      </c>
      <c r="J126">
        <v>4</v>
      </c>
      <c r="K126">
        <v>30</v>
      </c>
      <c r="L126">
        <v>8</v>
      </c>
      <c r="M126">
        <v>12</v>
      </c>
      <c r="N126">
        <v>8</v>
      </c>
      <c r="O126">
        <v>8</v>
      </c>
      <c r="P126">
        <v>12</v>
      </c>
      <c r="Q126">
        <v>1</v>
      </c>
      <c r="R126">
        <v>2</v>
      </c>
      <c r="S126">
        <v>4</v>
      </c>
      <c r="T126">
        <v>5</v>
      </c>
      <c r="U126">
        <v>0</v>
      </c>
      <c r="V126">
        <v>0</v>
      </c>
      <c r="W126" t="s">
        <v>31</v>
      </c>
      <c r="X126">
        <v>0</v>
      </c>
    </row>
    <row r="127" spans="1:24" x14ac:dyDescent="0.2">
      <c r="A127">
        <v>10832</v>
      </c>
      <c r="B127">
        <v>1959</v>
      </c>
      <c r="C127">
        <v>64</v>
      </c>
      <c r="D127" t="s">
        <v>23</v>
      </c>
      <c r="E127" t="s">
        <v>32</v>
      </c>
      <c r="F127" s="58">
        <v>35246</v>
      </c>
      <c r="G127">
        <v>0</v>
      </c>
      <c r="H127">
        <v>0</v>
      </c>
      <c r="I127" s="98">
        <v>41473</v>
      </c>
      <c r="J127">
        <v>4</v>
      </c>
      <c r="K127">
        <v>288</v>
      </c>
      <c r="L127">
        <v>10</v>
      </c>
      <c r="M127">
        <v>30</v>
      </c>
      <c r="N127">
        <v>4</v>
      </c>
      <c r="O127">
        <v>10</v>
      </c>
      <c r="P127">
        <v>125</v>
      </c>
      <c r="Q127">
        <v>1</v>
      </c>
      <c r="R127">
        <v>6</v>
      </c>
      <c r="S127">
        <v>6</v>
      </c>
      <c r="T127">
        <v>6</v>
      </c>
      <c r="U127">
        <v>0</v>
      </c>
      <c r="V127">
        <v>0</v>
      </c>
      <c r="W127" t="s">
        <v>27</v>
      </c>
      <c r="X127">
        <v>0</v>
      </c>
    </row>
    <row r="128" spans="1:24" x14ac:dyDescent="0.2">
      <c r="A128">
        <v>3025</v>
      </c>
      <c r="B128">
        <v>1959</v>
      </c>
      <c r="C128">
        <v>64</v>
      </c>
      <c r="D128" t="s">
        <v>23</v>
      </c>
      <c r="E128" t="s">
        <v>28</v>
      </c>
      <c r="F128" s="58">
        <v>59354</v>
      </c>
      <c r="G128">
        <v>0</v>
      </c>
      <c r="H128">
        <v>1</v>
      </c>
      <c r="I128" s="98">
        <v>41493</v>
      </c>
      <c r="J128">
        <v>4</v>
      </c>
      <c r="K128">
        <v>212</v>
      </c>
      <c r="L128">
        <v>6</v>
      </c>
      <c r="M128">
        <v>69</v>
      </c>
      <c r="N128">
        <v>4</v>
      </c>
      <c r="O128">
        <v>12</v>
      </c>
      <c r="P128">
        <v>3</v>
      </c>
      <c r="Q128">
        <v>3</v>
      </c>
      <c r="R128">
        <v>6</v>
      </c>
      <c r="S128">
        <v>5</v>
      </c>
      <c r="T128">
        <v>7</v>
      </c>
      <c r="U128">
        <v>0</v>
      </c>
      <c r="V128">
        <v>0</v>
      </c>
      <c r="W128" t="s">
        <v>31</v>
      </c>
      <c r="X128">
        <v>0</v>
      </c>
    </row>
    <row r="129" spans="1:24" x14ac:dyDescent="0.2">
      <c r="A129">
        <v>2404</v>
      </c>
      <c r="B129">
        <v>1977</v>
      </c>
      <c r="C129">
        <v>46</v>
      </c>
      <c r="D129" t="s">
        <v>23</v>
      </c>
      <c r="E129" t="s">
        <v>32</v>
      </c>
      <c r="F129" s="58">
        <v>44421</v>
      </c>
      <c r="G129">
        <v>1</v>
      </c>
      <c r="H129">
        <v>1</v>
      </c>
      <c r="I129" s="98">
        <v>41421</v>
      </c>
      <c r="J129">
        <v>4</v>
      </c>
      <c r="K129">
        <v>173</v>
      </c>
      <c r="L129">
        <v>4</v>
      </c>
      <c r="M129">
        <v>30</v>
      </c>
      <c r="N129">
        <v>3</v>
      </c>
      <c r="O129">
        <v>6</v>
      </c>
      <c r="P129">
        <v>41</v>
      </c>
      <c r="Q129">
        <v>4</v>
      </c>
      <c r="R129">
        <v>5</v>
      </c>
      <c r="S129">
        <v>4</v>
      </c>
      <c r="T129">
        <v>7</v>
      </c>
      <c r="U129">
        <v>0</v>
      </c>
      <c r="V129">
        <v>0</v>
      </c>
      <c r="W129" t="s">
        <v>35</v>
      </c>
      <c r="X129">
        <v>0</v>
      </c>
    </row>
    <row r="130" spans="1:24" x14ac:dyDescent="0.2">
      <c r="A130">
        <v>8581</v>
      </c>
      <c r="B130">
        <v>1972</v>
      </c>
      <c r="C130">
        <v>51</v>
      </c>
      <c r="D130" t="s">
        <v>53</v>
      </c>
      <c r="E130" t="s">
        <v>32</v>
      </c>
      <c r="F130" s="58">
        <v>48948</v>
      </c>
      <c r="G130">
        <v>1</v>
      </c>
      <c r="H130">
        <v>1</v>
      </c>
      <c r="I130" s="98">
        <v>41397</v>
      </c>
      <c r="J130">
        <v>4</v>
      </c>
      <c r="K130">
        <v>604</v>
      </c>
      <c r="L130">
        <v>0</v>
      </c>
      <c r="M130">
        <v>100</v>
      </c>
      <c r="N130">
        <v>19</v>
      </c>
      <c r="O130">
        <v>0</v>
      </c>
      <c r="P130">
        <v>28</v>
      </c>
      <c r="Q130">
        <v>9</v>
      </c>
      <c r="R130">
        <v>10</v>
      </c>
      <c r="S130">
        <v>8</v>
      </c>
      <c r="T130">
        <v>8</v>
      </c>
      <c r="U130">
        <v>0</v>
      </c>
      <c r="V130">
        <v>0</v>
      </c>
      <c r="W130" t="s">
        <v>27</v>
      </c>
      <c r="X130">
        <v>0</v>
      </c>
    </row>
    <row r="131" spans="1:24" x14ac:dyDescent="0.2">
      <c r="A131">
        <v>8755</v>
      </c>
      <c r="B131">
        <v>1947</v>
      </c>
      <c r="C131">
        <v>76</v>
      </c>
      <c r="D131" t="s">
        <v>53</v>
      </c>
      <c r="E131" t="s">
        <v>32</v>
      </c>
      <c r="F131" s="58">
        <v>48948</v>
      </c>
      <c r="G131">
        <v>0</v>
      </c>
      <c r="H131">
        <v>0</v>
      </c>
      <c r="I131" s="98">
        <v>41325</v>
      </c>
      <c r="J131">
        <v>4</v>
      </c>
      <c r="K131">
        <v>482</v>
      </c>
      <c r="L131">
        <v>34</v>
      </c>
      <c r="M131">
        <v>471</v>
      </c>
      <c r="N131">
        <v>119</v>
      </c>
      <c r="O131">
        <v>68</v>
      </c>
      <c r="P131">
        <v>22</v>
      </c>
      <c r="Q131">
        <v>1</v>
      </c>
      <c r="R131">
        <v>3</v>
      </c>
      <c r="S131">
        <v>9</v>
      </c>
      <c r="T131">
        <v>7</v>
      </c>
      <c r="U131">
        <v>0</v>
      </c>
      <c r="V131">
        <v>0</v>
      </c>
      <c r="W131" t="s">
        <v>38</v>
      </c>
      <c r="X131">
        <v>0</v>
      </c>
    </row>
    <row r="132" spans="1:24" x14ac:dyDescent="0.2">
      <c r="A132">
        <v>10177</v>
      </c>
      <c r="B132">
        <v>1955</v>
      </c>
      <c r="C132">
        <v>68</v>
      </c>
      <c r="D132" t="s">
        <v>23</v>
      </c>
      <c r="E132" t="s">
        <v>24</v>
      </c>
      <c r="F132" s="58">
        <v>63120</v>
      </c>
      <c r="G132">
        <v>0</v>
      </c>
      <c r="H132">
        <v>1</v>
      </c>
      <c r="I132" s="98">
        <v>41319</v>
      </c>
      <c r="J132">
        <v>4</v>
      </c>
      <c r="K132">
        <v>531</v>
      </c>
      <c r="L132">
        <v>69</v>
      </c>
      <c r="M132">
        <v>300</v>
      </c>
      <c r="N132">
        <v>150</v>
      </c>
      <c r="O132">
        <v>138</v>
      </c>
      <c r="P132">
        <v>150</v>
      </c>
      <c r="Q132">
        <v>3</v>
      </c>
      <c r="R132">
        <v>5</v>
      </c>
      <c r="S132">
        <v>8</v>
      </c>
      <c r="T132">
        <v>2</v>
      </c>
      <c r="U132">
        <v>0</v>
      </c>
      <c r="V132">
        <v>0</v>
      </c>
      <c r="W132" t="s">
        <v>27</v>
      </c>
      <c r="X132">
        <v>0</v>
      </c>
    </row>
    <row r="133" spans="1:24" x14ac:dyDescent="0.2">
      <c r="A133">
        <v>2429</v>
      </c>
      <c r="B133">
        <v>1955</v>
      </c>
      <c r="C133">
        <v>68</v>
      </c>
      <c r="D133" t="s">
        <v>23</v>
      </c>
      <c r="E133" t="s">
        <v>24</v>
      </c>
      <c r="F133" s="58">
        <v>82582</v>
      </c>
      <c r="G133">
        <v>0</v>
      </c>
      <c r="H133">
        <v>1</v>
      </c>
      <c r="I133" s="98">
        <v>41319</v>
      </c>
      <c r="J133">
        <v>4</v>
      </c>
      <c r="K133">
        <v>531</v>
      </c>
      <c r="L133">
        <v>69</v>
      </c>
      <c r="M133">
        <v>300</v>
      </c>
      <c r="N133">
        <v>150</v>
      </c>
      <c r="O133">
        <v>138</v>
      </c>
      <c r="P133">
        <v>150</v>
      </c>
      <c r="Q133">
        <v>3</v>
      </c>
      <c r="R133">
        <v>5</v>
      </c>
      <c r="S133">
        <v>8</v>
      </c>
      <c r="T133">
        <v>2</v>
      </c>
      <c r="U133">
        <v>0</v>
      </c>
      <c r="V133">
        <v>0</v>
      </c>
      <c r="W133" t="s">
        <v>31</v>
      </c>
      <c r="X133">
        <v>0</v>
      </c>
    </row>
    <row r="134" spans="1:24" x14ac:dyDescent="0.2">
      <c r="A134">
        <v>8920</v>
      </c>
      <c r="B134">
        <v>1968</v>
      </c>
      <c r="C134">
        <v>55</v>
      </c>
      <c r="D134" t="s">
        <v>53</v>
      </c>
      <c r="E134" t="s">
        <v>28</v>
      </c>
      <c r="F134" s="58">
        <v>79803</v>
      </c>
      <c r="G134">
        <v>1</v>
      </c>
      <c r="H134">
        <v>0</v>
      </c>
      <c r="I134" s="98">
        <v>41609</v>
      </c>
      <c r="J134">
        <v>4</v>
      </c>
      <c r="K134">
        <v>448</v>
      </c>
      <c r="L134">
        <v>40</v>
      </c>
      <c r="M134">
        <v>469</v>
      </c>
      <c r="N134">
        <v>80</v>
      </c>
      <c r="O134">
        <v>0</v>
      </c>
      <c r="P134">
        <v>91</v>
      </c>
      <c r="Q134">
        <v>3</v>
      </c>
      <c r="R134">
        <v>11</v>
      </c>
      <c r="S134">
        <v>12</v>
      </c>
      <c r="T134">
        <v>7</v>
      </c>
      <c r="U134">
        <v>0</v>
      </c>
      <c r="V134">
        <v>0</v>
      </c>
      <c r="W134" t="s">
        <v>50</v>
      </c>
      <c r="X134">
        <v>0</v>
      </c>
    </row>
    <row r="135" spans="1:24" x14ac:dyDescent="0.2">
      <c r="A135">
        <v>8430</v>
      </c>
      <c r="B135">
        <v>1958</v>
      </c>
      <c r="C135">
        <v>65</v>
      </c>
      <c r="D135" t="s">
        <v>23</v>
      </c>
      <c r="E135" t="s">
        <v>32</v>
      </c>
      <c r="F135" s="58">
        <v>31163</v>
      </c>
      <c r="G135">
        <v>0</v>
      </c>
      <c r="H135">
        <v>1</v>
      </c>
      <c r="I135" s="98">
        <v>41267</v>
      </c>
      <c r="J135">
        <v>4</v>
      </c>
      <c r="K135">
        <v>9</v>
      </c>
      <c r="L135">
        <v>0</v>
      </c>
      <c r="M135">
        <v>6</v>
      </c>
      <c r="N135">
        <v>3</v>
      </c>
      <c r="O135">
        <v>1</v>
      </c>
      <c r="P135">
        <v>3</v>
      </c>
      <c r="Q135">
        <v>1</v>
      </c>
      <c r="R135">
        <v>0</v>
      </c>
      <c r="S135">
        <v>3</v>
      </c>
      <c r="T135">
        <v>5</v>
      </c>
      <c r="U135">
        <v>0</v>
      </c>
      <c r="V135">
        <v>0</v>
      </c>
      <c r="W135" t="s">
        <v>38</v>
      </c>
      <c r="X135">
        <v>0</v>
      </c>
    </row>
    <row r="136" spans="1:24" x14ac:dyDescent="0.2">
      <c r="A136">
        <v>8619</v>
      </c>
      <c r="B136">
        <v>1958</v>
      </c>
      <c r="C136">
        <v>65</v>
      </c>
      <c r="D136" t="s">
        <v>23</v>
      </c>
      <c r="E136" t="s">
        <v>32</v>
      </c>
      <c r="F136" s="58">
        <v>31163</v>
      </c>
      <c r="G136">
        <v>0</v>
      </c>
      <c r="H136">
        <v>1</v>
      </c>
      <c r="I136" s="98">
        <v>41267</v>
      </c>
      <c r="J136">
        <v>4</v>
      </c>
      <c r="K136">
        <v>9</v>
      </c>
      <c r="L136">
        <v>0</v>
      </c>
      <c r="M136">
        <v>6</v>
      </c>
      <c r="N136">
        <v>3</v>
      </c>
      <c r="O136">
        <v>1</v>
      </c>
      <c r="P136">
        <v>3</v>
      </c>
      <c r="Q136">
        <v>1</v>
      </c>
      <c r="R136">
        <v>0</v>
      </c>
      <c r="S136">
        <v>3</v>
      </c>
      <c r="T136">
        <v>5</v>
      </c>
      <c r="U136">
        <v>0</v>
      </c>
      <c r="V136">
        <v>0</v>
      </c>
      <c r="W136" t="s">
        <v>27</v>
      </c>
      <c r="X136">
        <v>0</v>
      </c>
    </row>
    <row r="137" spans="1:24" x14ac:dyDescent="0.2">
      <c r="A137">
        <v>7233</v>
      </c>
      <c r="B137">
        <v>1973</v>
      </c>
      <c r="C137">
        <v>50</v>
      </c>
      <c r="D137" t="s">
        <v>23</v>
      </c>
      <c r="E137" t="s">
        <v>32</v>
      </c>
      <c r="F137" s="58">
        <v>37760</v>
      </c>
      <c r="G137">
        <v>0</v>
      </c>
      <c r="H137">
        <v>0</v>
      </c>
      <c r="I137" s="98">
        <v>41169</v>
      </c>
      <c r="J137">
        <v>4</v>
      </c>
      <c r="K137">
        <v>496</v>
      </c>
      <c r="L137">
        <v>32</v>
      </c>
      <c r="M137">
        <v>849</v>
      </c>
      <c r="N137">
        <v>229</v>
      </c>
      <c r="O137">
        <v>48</v>
      </c>
      <c r="P137">
        <v>128</v>
      </c>
      <c r="Q137">
        <v>2</v>
      </c>
      <c r="R137">
        <v>5</v>
      </c>
      <c r="S137">
        <v>6</v>
      </c>
      <c r="T137">
        <v>4</v>
      </c>
      <c r="U137">
        <v>0</v>
      </c>
      <c r="V137">
        <v>0</v>
      </c>
      <c r="W137" t="s">
        <v>31</v>
      </c>
      <c r="X137">
        <v>1</v>
      </c>
    </row>
    <row r="138" spans="1:24" x14ac:dyDescent="0.2">
      <c r="A138">
        <v>6678</v>
      </c>
      <c r="B138">
        <v>1990</v>
      </c>
      <c r="C138">
        <v>33</v>
      </c>
      <c r="D138" t="s">
        <v>23</v>
      </c>
      <c r="E138" t="s">
        <v>32</v>
      </c>
      <c r="F138" s="58">
        <v>39552</v>
      </c>
      <c r="G138">
        <v>1</v>
      </c>
      <c r="H138">
        <v>0</v>
      </c>
      <c r="I138" s="98">
        <v>41726</v>
      </c>
      <c r="J138">
        <v>5</v>
      </c>
      <c r="K138">
        <v>33</v>
      </c>
      <c r="L138">
        <v>4</v>
      </c>
      <c r="M138">
        <v>24</v>
      </c>
      <c r="N138">
        <v>4</v>
      </c>
      <c r="O138">
        <v>2</v>
      </c>
      <c r="P138">
        <v>5</v>
      </c>
      <c r="Q138">
        <v>2</v>
      </c>
      <c r="R138">
        <v>3</v>
      </c>
      <c r="S138">
        <v>4</v>
      </c>
      <c r="T138">
        <v>7</v>
      </c>
      <c r="U138">
        <v>0</v>
      </c>
      <c r="V138">
        <v>0</v>
      </c>
      <c r="W138" t="s">
        <v>50</v>
      </c>
      <c r="X138">
        <v>0</v>
      </c>
    </row>
    <row r="139" spans="1:24" x14ac:dyDescent="0.2">
      <c r="A139">
        <v>830</v>
      </c>
      <c r="B139">
        <v>1988</v>
      </c>
      <c r="C139">
        <v>35</v>
      </c>
      <c r="D139" t="s">
        <v>40</v>
      </c>
      <c r="E139" t="s">
        <v>28</v>
      </c>
      <c r="F139" s="58">
        <v>58401</v>
      </c>
      <c r="G139">
        <v>0</v>
      </c>
      <c r="H139">
        <v>0</v>
      </c>
      <c r="I139" s="98">
        <v>41694</v>
      </c>
      <c r="J139">
        <v>5</v>
      </c>
      <c r="K139">
        <v>784</v>
      </c>
      <c r="L139">
        <v>48</v>
      </c>
      <c r="M139">
        <v>560</v>
      </c>
      <c r="N139">
        <v>42</v>
      </c>
      <c r="O139">
        <v>176</v>
      </c>
      <c r="P139">
        <v>48</v>
      </c>
      <c r="Q139">
        <v>1</v>
      </c>
      <c r="R139">
        <v>4</v>
      </c>
      <c r="S139">
        <v>4</v>
      </c>
      <c r="T139">
        <v>3</v>
      </c>
      <c r="U139">
        <v>1</v>
      </c>
      <c r="V139">
        <v>0</v>
      </c>
      <c r="W139" t="s">
        <v>50</v>
      </c>
      <c r="X139">
        <v>2</v>
      </c>
    </row>
    <row r="140" spans="1:24" x14ac:dyDescent="0.2">
      <c r="A140">
        <v>6365</v>
      </c>
      <c r="B140">
        <v>1988</v>
      </c>
      <c r="C140">
        <v>35</v>
      </c>
      <c r="D140" t="s">
        <v>43</v>
      </c>
      <c r="E140" t="s">
        <v>32</v>
      </c>
      <c r="F140" s="58">
        <v>54959</v>
      </c>
      <c r="G140">
        <v>0</v>
      </c>
      <c r="H140">
        <v>0</v>
      </c>
      <c r="I140" s="98">
        <v>41314</v>
      </c>
      <c r="J140">
        <v>5</v>
      </c>
      <c r="K140">
        <v>10</v>
      </c>
      <c r="L140">
        <v>12</v>
      </c>
      <c r="M140">
        <v>12</v>
      </c>
      <c r="N140">
        <v>25</v>
      </c>
      <c r="O140">
        <v>1</v>
      </c>
      <c r="P140">
        <v>20</v>
      </c>
      <c r="Q140">
        <v>1</v>
      </c>
      <c r="R140">
        <v>2</v>
      </c>
      <c r="S140">
        <v>3</v>
      </c>
      <c r="T140">
        <v>6</v>
      </c>
      <c r="U140">
        <v>0</v>
      </c>
      <c r="V140">
        <v>0</v>
      </c>
      <c r="W140" t="s">
        <v>50</v>
      </c>
      <c r="X140">
        <v>0</v>
      </c>
    </row>
    <row r="141" spans="1:24" x14ac:dyDescent="0.2">
      <c r="A141">
        <v>6770</v>
      </c>
      <c r="B141">
        <v>1986</v>
      </c>
      <c r="C141">
        <v>37</v>
      </c>
      <c r="D141" t="s">
        <v>23</v>
      </c>
      <c r="E141" t="s">
        <v>32</v>
      </c>
      <c r="F141" s="58">
        <v>57333</v>
      </c>
      <c r="G141">
        <v>1</v>
      </c>
      <c r="H141">
        <v>0</v>
      </c>
      <c r="I141" s="98">
        <v>41506</v>
      </c>
      <c r="J141">
        <v>5</v>
      </c>
      <c r="K141">
        <v>5</v>
      </c>
      <c r="L141">
        <v>13</v>
      </c>
      <c r="M141">
        <v>14</v>
      </c>
      <c r="N141">
        <v>0</v>
      </c>
      <c r="O141">
        <v>5</v>
      </c>
      <c r="P141">
        <v>31</v>
      </c>
      <c r="Q141">
        <v>2</v>
      </c>
      <c r="R141">
        <v>2</v>
      </c>
      <c r="S141">
        <v>2</v>
      </c>
      <c r="T141">
        <v>6</v>
      </c>
      <c r="U141">
        <v>1</v>
      </c>
      <c r="V141">
        <v>0</v>
      </c>
      <c r="W141" t="s">
        <v>35</v>
      </c>
      <c r="X141">
        <v>1</v>
      </c>
    </row>
    <row r="142" spans="1:24" x14ac:dyDescent="0.2">
      <c r="A142">
        <v>2261</v>
      </c>
      <c r="B142">
        <v>1970</v>
      </c>
      <c r="C142">
        <v>53</v>
      </c>
      <c r="D142" t="s">
        <v>23</v>
      </c>
      <c r="E142" t="s">
        <v>32</v>
      </c>
      <c r="F142" s="58">
        <v>46390</v>
      </c>
      <c r="G142">
        <v>1</v>
      </c>
      <c r="H142">
        <v>0</v>
      </c>
      <c r="I142" s="98">
        <v>41448</v>
      </c>
      <c r="J142">
        <v>5</v>
      </c>
      <c r="K142">
        <v>4</v>
      </c>
      <c r="L142">
        <v>1</v>
      </c>
      <c r="M142">
        <v>5</v>
      </c>
      <c r="N142">
        <v>2</v>
      </c>
      <c r="O142">
        <v>0</v>
      </c>
      <c r="P142">
        <v>4</v>
      </c>
      <c r="Q142">
        <v>1</v>
      </c>
      <c r="R142">
        <v>1</v>
      </c>
      <c r="S142">
        <v>2</v>
      </c>
      <c r="T142">
        <v>7</v>
      </c>
      <c r="U142">
        <v>0</v>
      </c>
      <c r="V142">
        <v>0</v>
      </c>
      <c r="W142" t="s">
        <v>46</v>
      </c>
      <c r="X142">
        <v>0</v>
      </c>
    </row>
    <row r="143" spans="1:24" x14ac:dyDescent="0.2">
      <c r="A143">
        <v>1031</v>
      </c>
      <c r="B143">
        <v>1990</v>
      </c>
      <c r="C143">
        <v>33</v>
      </c>
      <c r="D143" t="s">
        <v>43</v>
      </c>
      <c r="E143" t="s">
        <v>32</v>
      </c>
      <c r="F143" s="58">
        <v>50616</v>
      </c>
      <c r="G143">
        <v>0</v>
      </c>
      <c r="H143">
        <v>0</v>
      </c>
      <c r="I143" s="98">
        <v>41399</v>
      </c>
      <c r="J143">
        <v>5</v>
      </c>
      <c r="K143">
        <v>600</v>
      </c>
      <c r="L143">
        <v>20</v>
      </c>
      <c r="M143">
        <v>350</v>
      </c>
      <c r="N143">
        <v>29</v>
      </c>
      <c r="O143">
        <v>30</v>
      </c>
      <c r="P143">
        <v>33</v>
      </c>
      <c r="Q143">
        <v>1</v>
      </c>
      <c r="R143">
        <v>6</v>
      </c>
      <c r="S143">
        <v>10</v>
      </c>
      <c r="T143">
        <v>2</v>
      </c>
      <c r="U143">
        <v>0</v>
      </c>
      <c r="V143">
        <v>0</v>
      </c>
      <c r="W143" t="s">
        <v>50</v>
      </c>
      <c r="X143">
        <v>1</v>
      </c>
    </row>
    <row r="144" spans="1:24" x14ac:dyDescent="0.2">
      <c r="A144">
        <v>10089</v>
      </c>
      <c r="B144">
        <v>1975</v>
      </c>
      <c r="C144">
        <v>48</v>
      </c>
      <c r="D144" t="s">
        <v>23</v>
      </c>
      <c r="E144" t="s">
        <v>24</v>
      </c>
      <c r="F144" s="58">
        <v>41713</v>
      </c>
      <c r="G144">
        <v>0</v>
      </c>
      <c r="H144">
        <v>0</v>
      </c>
      <c r="I144" s="98">
        <v>41398</v>
      </c>
      <c r="J144">
        <v>5</v>
      </c>
      <c r="K144">
        <v>168</v>
      </c>
      <c r="L144">
        <v>148</v>
      </c>
      <c r="M144">
        <v>444</v>
      </c>
      <c r="N144">
        <v>32</v>
      </c>
      <c r="O144">
        <v>172</v>
      </c>
      <c r="P144">
        <v>148</v>
      </c>
      <c r="Q144">
        <v>1</v>
      </c>
      <c r="R144">
        <v>6</v>
      </c>
      <c r="S144">
        <v>13</v>
      </c>
      <c r="T144">
        <v>2</v>
      </c>
      <c r="U144">
        <v>1</v>
      </c>
      <c r="V144">
        <v>0</v>
      </c>
      <c r="W144" t="s">
        <v>67</v>
      </c>
      <c r="X144">
        <v>4</v>
      </c>
    </row>
    <row r="145" spans="1:24" x14ac:dyDescent="0.2">
      <c r="A145">
        <v>9256</v>
      </c>
      <c r="B145">
        <v>1972</v>
      </c>
      <c r="C145">
        <v>51</v>
      </c>
      <c r="D145" t="s">
        <v>23</v>
      </c>
      <c r="E145" t="s">
        <v>28</v>
      </c>
      <c r="F145" s="58">
        <v>83664</v>
      </c>
      <c r="G145">
        <v>0</v>
      </c>
      <c r="H145">
        <v>1</v>
      </c>
      <c r="I145" s="98">
        <v>41365</v>
      </c>
      <c r="J145">
        <v>5</v>
      </c>
      <c r="K145">
        <v>493</v>
      </c>
      <c r="L145">
        <v>26</v>
      </c>
      <c r="M145">
        <v>206</v>
      </c>
      <c r="N145">
        <v>116</v>
      </c>
      <c r="O145">
        <v>80</v>
      </c>
      <c r="P145">
        <v>80</v>
      </c>
      <c r="Q145">
        <v>4</v>
      </c>
      <c r="R145">
        <v>8</v>
      </c>
      <c r="S145">
        <v>12</v>
      </c>
      <c r="T145">
        <v>6</v>
      </c>
      <c r="U145">
        <v>0</v>
      </c>
      <c r="V145">
        <v>0</v>
      </c>
      <c r="W145" t="s">
        <v>27</v>
      </c>
      <c r="X145">
        <v>0</v>
      </c>
    </row>
    <row r="146" spans="1:24" x14ac:dyDescent="0.2">
      <c r="A146">
        <v>10641</v>
      </c>
      <c r="B146">
        <v>1979</v>
      </c>
      <c r="C146">
        <v>44</v>
      </c>
      <c r="D146" t="s">
        <v>23</v>
      </c>
      <c r="E146" t="s">
        <v>28</v>
      </c>
      <c r="F146" s="58">
        <v>82623</v>
      </c>
      <c r="G146">
        <v>1</v>
      </c>
      <c r="H146">
        <v>1</v>
      </c>
      <c r="I146" s="98">
        <v>41270</v>
      </c>
      <c r="J146">
        <v>5</v>
      </c>
      <c r="K146">
        <v>6</v>
      </c>
      <c r="L146">
        <v>5</v>
      </c>
      <c r="M146">
        <v>4</v>
      </c>
      <c r="N146">
        <v>13</v>
      </c>
      <c r="O146">
        <v>4</v>
      </c>
      <c r="P146">
        <v>25</v>
      </c>
      <c r="Q146">
        <v>4</v>
      </c>
      <c r="R146">
        <v>2</v>
      </c>
      <c r="S146">
        <v>3</v>
      </c>
      <c r="T146">
        <v>6</v>
      </c>
      <c r="U146">
        <v>0</v>
      </c>
      <c r="V146">
        <v>0</v>
      </c>
      <c r="W146" t="s">
        <v>27</v>
      </c>
      <c r="X146">
        <v>0</v>
      </c>
    </row>
    <row r="147" spans="1:24" x14ac:dyDescent="0.2">
      <c r="A147">
        <v>624</v>
      </c>
      <c r="B147">
        <v>1985</v>
      </c>
      <c r="C147">
        <v>38</v>
      </c>
      <c r="D147" t="s">
        <v>53</v>
      </c>
      <c r="E147" t="s">
        <v>28</v>
      </c>
      <c r="F147" s="58">
        <v>15287</v>
      </c>
      <c r="G147">
        <v>0</v>
      </c>
      <c r="H147">
        <v>0</v>
      </c>
      <c r="I147" s="98">
        <v>41193</v>
      </c>
      <c r="J147">
        <v>5</v>
      </c>
      <c r="K147">
        <v>6</v>
      </c>
      <c r="L147">
        <v>4</v>
      </c>
      <c r="M147">
        <v>1</v>
      </c>
      <c r="N147">
        <v>7</v>
      </c>
      <c r="O147">
        <v>2</v>
      </c>
      <c r="P147">
        <v>15</v>
      </c>
      <c r="Q147">
        <v>1</v>
      </c>
      <c r="R147">
        <v>0</v>
      </c>
      <c r="S147">
        <v>2</v>
      </c>
      <c r="T147">
        <v>6</v>
      </c>
      <c r="U147">
        <v>1</v>
      </c>
      <c r="V147">
        <v>0</v>
      </c>
      <c r="W147" t="s">
        <v>67</v>
      </c>
      <c r="X147">
        <v>1</v>
      </c>
    </row>
    <row r="148" spans="1:24" x14ac:dyDescent="0.2">
      <c r="A148">
        <v>4211</v>
      </c>
      <c r="B148">
        <v>1987</v>
      </c>
      <c r="C148">
        <v>36</v>
      </c>
      <c r="D148" t="s">
        <v>118</v>
      </c>
      <c r="E148" t="s">
        <v>32</v>
      </c>
      <c r="F148" s="58">
        <v>15287</v>
      </c>
      <c r="G148">
        <v>1</v>
      </c>
      <c r="H148">
        <v>0</v>
      </c>
      <c r="I148" s="98">
        <v>41211</v>
      </c>
      <c r="J148">
        <v>5</v>
      </c>
      <c r="K148">
        <v>4</v>
      </c>
      <c r="L148">
        <v>12</v>
      </c>
      <c r="M148">
        <v>5</v>
      </c>
      <c r="N148">
        <v>3</v>
      </c>
      <c r="O148">
        <v>16</v>
      </c>
      <c r="P148">
        <v>17</v>
      </c>
      <c r="Q148">
        <v>2</v>
      </c>
      <c r="R148">
        <v>2</v>
      </c>
      <c r="S148">
        <v>3</v>
      </c>
      <c r="T148">
        <v>7</v>
      </c>
      <c r="U148">
        <v>0</v>
      </c>
      <c r="V148">
        <v>0</v>
      </c>
      <c r="W148" t="s">
        <v>31</v>
      </c>
      <c r="X148">
        <v>0</v>
      </c>
    </row>
    <row r="149" spans="1:24" x14ac:dyDescent="0.2">
      <c r="A149">
        <v>1407</v>
      </c>
      <c r="B149">
        <v>1987</v>
      </c>
      <c r="C149">
        <v>36</v>
      </c>
      <c r="D149" t="s">
        <v>118</v>
      </c>
      <c r="E149" t="s">
        <v>32</v>
      </c>
      <c r="F149" s="58">
        <v>26150</v>
      </c>
      <c r="G149">
        <v>1</v>
      </c>
      <c r="H149">
        <v>0</v>
      </c>
      <c r="I149" s="98">
        <v>41211</v>
      </c>
      <c r="J149">
        <v>5</v>
      </c>
      <c r="K149">
        <v>4</v>
      </c>
      <c r="L149">
        <v>12</v>
      </c>
      <c r="M149">
        <v>5</v>
      </c>
      <c r="N149">
        <v>3</v>
      </c>
      <c r="O149">
        <v>16</v>
      </c>
      <c r="P149">
        <v>17</v>
      </c>
      <c r="Q149">
        <v>2</v>
      </c>
      <c r="R149">
        <v>2</v>
      </c>
      <c r="S149">
        <v>3</v>
      </c>
      <c r="T149">
        <v>7</v>
      </c>
      <c r="U149">
        <v>0</v>
      </c>
      <c r="V149">
        <v>0</v>
      </c>
      <c r="W149" t="s">
        <v>46</v>
      </c>
      <c r="X149">
        <v>0</v>
      </c>
    </row>
    <row r="150" spans="1:24" x14ac:dyDescent="0.2">
      <c r="A150">
        <v>10356</v>
      </c>
      <c r="B150">
        <v>1958</v>
      </c>
      <c r="C150">
        <v>65</v>
      </c>
      <c r="D150" t="s">
        <v>40</v>
      </c>
      <c r="E150" t="s">
        <v>24</v>
      </c>
      <c r="F150" s="58">
        <v>35416</v>
      </c>
      <c r="G150">
        <v>1</v>
      </c>
      <c r="H150">
        <v>1</v>
      </c>
      <c r="I150" s="98">
        <v>41174</v>
      </c>
      <c r="J150">
        <v>5</v>
      </c>
      <c r="K150">
        <v>29</v>
      </c>
      <c r="L150">
        <v>0</v>
      </c>
      <c r="M150">
        <v>2</v>
      </c>
      <c r="N150">
        <v>0</v>
      </c>
      <c r="O150">
        <v>0</v>
      </c>
      <c r="P150">
        <v>1</v>
      </c>
      <c r="Q150">
        <v>1</v>
      </c>
      <c r="R150">
        <v>1</v>
      </c>
      <c r="S150">
        <v>3</v>
      </c>
      <c r="T150">
        <v>7</v>
      </c>
      <c r="U150">
        <v>0</v>
      </c>
      <c r="V150">
        <v>0</v>
      </c>
      <c r="W150" t="s">
        <v>27</v>
      </c>
      <c r="X150">
        <v>0</v>
      </c>
    </row>
    <row r="151" spans="1:24" x14ac:dyDescent="0.2">
      <c r="A151">
        <v>9323</v>
      </c>
      <c r="B151">
        <v>1950</v>
      </c>
      <c r="C151">
        <v>73</v>
      </c>
      <c r="D151" t="s">
        <v>53</v>
      </c>
      <c r="E151" t="s">
        <v>32</v>
      </c>
      <c r="F151" s="58">
        <v>63693</v>
      </c>
      <c r="G151">
        <v>0</v>
      </c>
      <c r="H151">
        <v>1</v>
      </c>
      <c r="I151" s="98">
        <v>41099</v>
      </c>
      <c r="J151">
        <v>5</v>
      </c>
      <c r="K151">
        <v>520</v>
      </c>
      <c r="L151">
        <v>8</v>
      </c>
      <c r="M151">
        <v>223</v>
      </c>
      <c r="N151">
        <v>32</v>
      </c>
      <c r="O151">
        <v>49</v>
      </c>
      <c r="P151">
        <v>42</v>
      </c>
      <c r="Q151">
        <v>4</v>
      </c>
      <c r="R151">
        <v>10</v>
      </c>
      <c r="S151">
        <v>7</v>
      </c>
      <c r="T151">
        <v>8</v>
      </c>
      <c r="U151">
        <v>1</v>
      </c>
      <c r="V151">
        <v>0</v>
      </c>
      <c r="W151" t="s">
        <v>247</v>
      </c>
      <c r="X151">
        <v>1</v>
      </c>
    </row>
    <row r="152" spans="1:24" x14ac:dyDescent="0.2">
      <c r="A152">
        <v>1146</v>
      </c>
      <c r="B152">
        <v>1950</v>
      </c>
      <c r="C152">
        <v>73</v>
      </c>
      <c r="D152" t="s">
        <v>53</v>
      </c>
      <c r="E152" t="s">
        <v>32</v>
      </c>
      <c r="F152" s="58">
        <v>63693</v>
      </c>
      <c r="G152">
        <v>0</v>
      </c>
      <c r="H152">
        <v>1</v>
      </c>
      <c r="I152" s="98">
        <v>41099</v>
      </c>
      <c r="J152">
        <v>5</v>
      </c>
      <c r="K152">
        <v>520</v>
      </c>
      <c r="L152">
        <v>8</v>
      </c>
      <c r="M152">
        <v>223</v>
      </c>
      <c r="N152">
        <v>32</v>
      </c>
      <c r="O152">
        <v>49</v>
      </c>
      <c r="P152">
        <v>42</v>
      </c>
      <c r="Q152">
        <v>4</v>
      </c>
      <c r="R152">
        <v>10</v>
      </c>
      <c r="S152">
        <v>7</v>
      </c>
      <c r="T152">
        <v>8</v>
      </c>
      <c r="U152">
        <v>1</v>
      </c>
      <c r="V152">
        <v>0</v>
      </c>
      <c r="W152" t="s">
        <v>38</v>
      </c>
      <c r="X152">
        <v>1</v>
      </c>
    </row>
    <row r="153" spans="1:24" x14ac:dyDescent="0.2">
      <c r="A153">
        <v>6343</v>
      </c>
      <c r="B153">
        <v>1960</v>
      </c>
      <c r="C153">
        <v>63</v>
      </c>
      <c r="D153" t="s">
        <v>23</v>
      </c>
      <c r="E153" t="s">
        <v>32</v>
      </c>
      <c r="F153" s="58">
        <v>52332</v>
      </c>
      <c r="G153">
        <v>0</v>
      </c>
      <c r="H153">
        <v>1</v>
      </c>
      <c r="I153" s="98">
        <v>41729</v>
      </c>
      <c r="J153">
        <v>6</v>
      </c>
      <c r="K153">
        <v>835</v>
      </c>
      <c r="L153">
        <v>73</v>
      </c>
      <c r="M153">
        <v>380</v>
      </c>
      <c r="N153">
        <v>114</v>
      </c>
      <c r="O153">
        <v>73</v>
      </c>
      <c r="P153">
        <v>43</v>
      </c>
      <c r="Q153">
        <v>1</v>
      </c>
      <c r="R153">
        <v>6</v>
      </c>
      <c r="S153">
        <v>7</v>
      </c>
      <c r="T153">
        <v>2</v>
      </c>
      <c r="U153">
        <v>0</v>
      </c>
      <c r="V153">
        <v>0</v>
      </c>
      <c r="W153" t="s">
        <v>38</v>
      </c>
      <c r="X153">
        <v>1</v>
      </c>
    </row>
    <row r="154" spans="1:24" x14ac:dyDescent="0.2">
      <c r="A154">
        <v>8545</v>
      </c>
      <c r="B154">
        <v>1955</v>
      </c>
      <c r="C154">
        <v>68</v>
      </c>
      <c r="D154" t="s">
        <v>23</v>
      </c>
      <c r="E154" t="s">
        <v>24</v>
      </c>
      <c r="F154" s="58">
        <v>40851</v>
      </c>
      <c r="G154">
        <v>0</v>
      </c>
      <c r="H154">
        <v>0</v>
      </c>
      <c r="I154" s="98">
        <v>41719</v>
      </c>
      <c r="J154">
        <v>6</v>
      </c>
      <c r="K154">
        <v>1296</v>
      </c>
      <c r="L154">
        <v>17</v>
      </c>
      <c r="M154">
        <v>311</v>
      </c>
      <c r="N154">
        <v>45</v>
      </c>
      <c r="O154">
        <v>69</v>
      </c>
      <c r="P154">
        <v>51</v>
      </c>
      <c r="Q154">
        <v>1</v>
      </c>
      <c r="R154">
        <v>2</v>
      </c>
      <c r="S154">
        <v>10</v>
      </c>
      <c r="T154">
        <v>1</v>
      </c>
      <c r="U154">
        <v>1</v>
      </c>
      <c r="V154">
        <v>0</v>
      </c>
      <c r="W154" t="s">
        <v>27</v>
      </c>
      <c r="X154">
        <v>4</v>
      </c>
    </row>
    <row r="155" spans="1:24" x14ac:dyDescent="0.2">
      <c r="A155">
        <v>8275</v>
      </c>
      <c r="B155">
        <v>1966</v>
      </c>
      <c r="C155">
        <v>57</v>
      </c>
      <c r="D155" t="s">
        <v>40</v>
      </c>
      <c r="E155" t="s">
        <v>24</v>
      </c>
      <c r="F155" s="58">
        <v>42835</v>
      </c>
      <c r="G155">
        <v>1</v>
      </c>
      <c r="H155">
        <v>1</v>
      </c>
      <c r="I155" s="98">
        <v>41884</v>
      </c>
      <c r="J155">
        <v>6</v>
      </c>
      <c r="K155">
        <v>16</v>
      </c>
      <c r="L155">
        <v>0</v>
      </c>
      <c r="M155">
        <v>3</v>
      </c>
      <c r="N155">
        <v>0</v>
      </c>
      <c r="O155">
        <v>0</v>
      </c>
      <c r="P155">
        <v>1</v>
      </c>
      <c r="Q155">
        <v>1</v>
      </c>
      <c r="R155">
        <v>1</v>
      </c>
      <c r="S155">
        <v>2</v>
      </c>
      <c r="T155">
        <v>7</v>
      </c>
      <c r="U155">
        <v>0</v>
      </c>
      <c r="V155">
        <v>0</v>
      </c>
      <c r="W155" t="s">
        <v>27</v>
      </c>
      <c r="X155">
        <v>0</v>
      </c>
    </row>
    <row r="156" spans="1:24" x14ac:dyDescent="0.2">
      <c r="A156">
        <v>10673</v>
      </c>
      <c r="B156">
        <v>1977</v>
      </c>
      <c r="C156">
        <v>46</v>
      </c>
      <c r="D156" t="s">
        <v>40</v>
      </c>
      <c r="E156" t="s">
        <v>32</v>
      </c>
      <c r="F156" s="58">
        <v>63841</v>
      </c>
      <c r="G156">
        <v>0</v>
      </c>
      <c r="H156">
        <v>1</v>
      </c>
      <c r="I156" s="98">
        <v>41595</v>
      </c>
      <c r="J156">
        <v>6</v>
      </c>
      <c r="K156">
        <v>760</v>
      </c>
      <c r="L156">
        <v>80</v>
      </c>
      <c r="M156">
        <v>466</v>
      </c>
      <c r="N156">
        <v>17</v>
      </c>
      <c r="O156">
        <v>13</v>
      </c>
      <c r="P156">
        <v>80</v>
      </c>
      <c r="Q156">
        <v>1</v>
      </c>
      <c r="R156">
        <v>6</v>
      </c>
      <c r="S156">
        <v>5</v>
      </c>
      <c r="T156">
        <v>3</v>
      </c>
      <c r="U156">
        <v>0</v>
      </c>
      <c r="V156">
        <v>0</v>
      </c>
      <c r="W156" t="s">
        <v>67</v>
      </c>
      <c r="X156">
        <v>0</v>
      </c>
    </row>
    <row r="157" spans="1:24" x14ac:dyDescent="0.2">
      <c r="A157">
        <v>8799</v>
      </c>
      <c r="B157">
        <v>1985</v>
      </c>
      <c r="C157">
        <v>38</v>
      </c>
      <c r="D157" t="s">
        <v>40</v>
      </c>
      <c r="E157" t="s">
        <v>32</v>
      </c>
      <c r="F157" s="58">
        <v>63841</v>
      </c>
      <c r="G157">
        <v>1</v>
      </c>
      <c r="H157">
        <v>0</v>
      </c>
      <c r="I157" s="98">
        <v>41540</v>
      </c>
      <c r="J157">
        <v>6</v>
      </c>
      <c r="K157">
        <v>70</v>
      </c>
      <c r="L157">
        <v>6</v>
      </c>
      <c r="M157">
        <v>69</v>
      </c>
      <c r="N157">
        <v>2</v>
      </c>
      <c r="O157">
        <v>3</v>
      </c>
      <c r="P157">
        <v>3</v>
      </c>
      <c r="Q157">
        <v>3</v>
      </c>
      <c r="R157">
        <v>3</v>
      </c>
      <c r="S157">
        <v>4</v>
      </c>
      <c r="T157">
        <v>7</v>
      </c>
      <c r="U157">
        <v>0</v>
      </c>
      <c r="V157">
        <v>0</v>
      </c>
      <c r="W157" t="s">
        <v>27</v>
      </c>
      <c r="X157">
        <v>0</v>
      </c>
    </row>
    <row r="158" spans="1:24" x14ac:dyDescent="0.2">
      <c r="A158">
        <v>67</v>
      </c>
      <c r="B158">
        <v>1973</v>
      </c>
      <c r="C158">
        <v>50</v>
      </c>
      <c r="D158" t="s">
        <v>53</v>
      </c>
      <c r="E158" t="s">
        <v>28</v>
      </c>
      <c r="F158" s="58">
        <v>63841</v>
      </c>
      <c r="G158">
        <v>1</v>
      </c>
      <c r="H158">
        <v>1</v>
      </c>
      <c r="I158" s="98">
        <v>41535</v>
      </c>
      <c r="J158">
        <v>6</v>
      </c>
      <c r="K158">
        <v>68</v>
      </c>
      <c r="L158">
        <v>0</v>
      </c>
      <c r="M158">
        <v>16</v>
      </c>
      <c r="N158">
        <v>0</v>
      </c>
      <c r="O158">
        <v>0</v>
      </c>
      <c r="P158">
        <v>8</v>
      </c>
      <c r="Q158">
        <v>3</v>
      </c>
      <c r="R158">
        <v>2</v>
      </c>
      <c r="S158">
        <v>4</v>
      </c>
      <c r="T158">
        <v>7</v>
      </c>
      <c r="U158">
        <v>0</v>
      </c>
      <c r="V158">
        <v>0</v>
      </c>
      <c r="W158" t="s">
        <v>27</v>
      </c>
      <c r="X158">
        <v>0</v>
      </c>
    </row>
    <row r="159" spans="1:24" x14ac:dyDescent="0.2">
      <c r="A159">
        <v>9923</v>
      </c>
      <c r="B159">
        <v>1973</v>
      </c>
      <c r="C159">
        <v>50</v>
      </c>
      <c r="D159" t="s">
        <v>53</v>
      </c>
      <c r="E159" t="s">
        <v>28</v>
      </c>
      <c r="F159" s="58">
        <v>52720.37365591398</v>
      </c>
      <c r="G159">
        <v>1</v>
      </c>
      <c r="H159">
        <v>1</v>
      </c>
      <c r="I159" s="98">
        <v>41535</v>
      </c>
      <c r="J159">
        <v>6</v>
      </c>
      <c r="K159">
        <v>68</v>
      </c>
      <c r="L159">
        <v>0</v>
      </c>
      <c r="M159">
        <v>16</v>
      </c>
      <c r="N159">
        <v>0</v>
      </c>
      <c r="O159">
        <v>0</v>
      </c>
      <c r="P159">
        <v>8</v>
      </c>
      <c r="Q159">
        <v>3</v>
      </c>
      <c r="R159">
        <v>2</v>
      </c>
      <c r="S159">
        <v>4</v>
      </c>
      <c r="T159">
        <v>7</v>
      </c>
      <c r="U159">
        <v>0</v>
      </c>
      <c r="V159">
        <v>0</v>
      </c>
      <c r="W159" t="s">
        <v>27</v>
      </c>
      <c r="X159">
        <v>0</v>
      </c>
    </row>
    <row r="160" spans="1:24" x14ac:dyDescent="0.2">
      <c r="A160">
        <v>2814</v>
      </c>
      <c r="B160">
        <v>1977</v>
      </c>
      <c r="C160">
        <v>46</v>
      </c>
      <c r="D160" t="s">
        <v>53</v>
      </c>
      <c r="E160" t="s">
        <v>32</v>
      </c>
      <c r="F160" s="58">
        <v>26759</v>
      </c>
      <c r="G160">
        <v>1</v>
      </c>
      <c r="H160">
        <v>0</v>
      </c>
      <c r="I160" s="98">
        <v>41452</v>
      </c>
      <c r="J160">
        <v>6</v>
      </c>
      <c r="K160">
        <v>9</v>
      </c>
      <c r="L160">
        <v>1</v>
      </c>
      <c r="M160">
        <v>5</v>
      </c>
      <c r="N160">
        <v>4</v>
      </c>
      <c r="O160">
        <v>5</v>
      </c>
      <c r="P160">
        <v>7</v>
      </c>
      <c r="Q160">
        <v>1</v>
      </c>
      <c r="R160">
        <v>1</v>
      </c>
      <c r="S160">
        <v>3</v>
      </c>
      <c r="T160">
        <v>7</v>
      </c>
      <c r="U160">
        <v>0</v>
      </c>
      <c r="V160">
        <v>0</v>
      </c>
      <c r="W160" t="s">
        <v>67</v>
      </c>
      <c r="X160">
        <v>0</v>
      </c>
    </row>
    <row r="161" spans="1:24" x14ac:dyDescent="0.2">
      <c r="A161">
        <v>2711</v>
      </c>
      <c r="B161">
        <v>1977</v>
      </c>
      <c r="C161">
        <v>46</v>
      </c>
      <c r="D161" t="s">
        <v>53</v>
      </c>
      <c r="E161" t="s">
        <v>32</v>
      </c>
      <c r="F161" s="58">
        <v>55412</v>
      </c>
      <c r="G161">
        <v>1</v>
      </c>
      <c r="H161">
        <v>0</v>
      </c>
      <c r="I161" s="98">
        <v>41452</v>
      </c>
      <c r="J161">
        <v>6</v>
      </c>
      <c r="K161">
        <v>9</v>
      </c>
      <c r="L161">
        <v>1</v>
      </c>
      <c r="M161">
        <v>5</v>
      </c>
      <c r="N161">
        <v>4</v>
      </c>
      <c r="O161">
        <v>5</v>
      </c>
      <c r="P161">
        <v>7</v>
      </c>
      <c r="Q161">
        <v>1</v>
      </c>
      <c r="R161">
        <v>1</v>
      </c>
      <c r="S161">
        <v>3</v>
      </c>
      <c r="T161">
        <v>7</v>
      </c>
      <c r="U161">
        <v>0</v>
      </c>
      <c r="V161">
        <v>0</v>
      </c>
      <c r="W161" t="s">
        <v>31</v>
      </c>
      <c r="X161">
        <v>0</v>
      </c>
    </row>
    <row r="162" spans="1:24" x14ac:dyDescent="0.2">
      <c r="A162">
        <v>4320</v>
      </c>
      <c r="B162">
        <v>1980</v>
      </c>
      <c r="C162">
        <v>43</v>
      </c>
      <c r="D162" t="s">
        <v>23</v>
      </c>
      <c r="E162" t="s">
        <v>28</v>
      </c>
      <c r="F162" s="58">
        <v>70647</v>
      </c>
      <c r="G162">
        <v>0</v>
      </c>
      <c r="H162">
        <v>1</v>
      </c>
      <c r="I162" s="98">
        <v>41361</v>
      </c>
      <c r="J162">
        <v>6</v>
      </c>
      <c r="K162">
        <v>325</v>
      </c>
      <c r="L162">
        <v>83</v>
      </c>
      <c r="M162">
        <v>300</v>
      </c>
      <c r="N162">
        <v>86</v>
      </c>
      <c r="O162">
        <v>58</v>
      </c>
      <c r="P162">
        <v>91</v>
      </c>
      <c r="Q162">
        <v>1</v>
      </c>
      <c r="R162">
        <v>6</v>
      </c>
      <c r="S162">
        <v>12</v>
      </c>
      <c r="T162">
        <v>3</v>
      </c>
      <c r="U162">
        <v>0</v>
      </c>
      <c r="V162">
        <v>0</v>
      </c>
      <c r="W162" t="s">
        <v>27</v>
      </c>
      <c r="X162">
        <v>0</v>
      </c>
    </row>
    <row r="163" spans="1:24" x14ac:dyDescent="0.2">
      <c r="A163">
        <v>10451</v>
      </c>
      <c r="B163">
        <v>1966</v>
      </c>
      <c r="C163">
        <v>57</v>
      </c>
      <c r="D163" t="s">
        <v>23</v>
      </c>
      <c r="E163" t="s">
        <v>32</v>
      </c>
      <c r="F163" s="58">
        <v>30630</v>
      </c>
      <c r="G163">
        <v>1</v>
      </c>
      <c r="H163">
        <v>1</v>
      </c>
      <c r="I163" s="98">
        <v>41611</v>
      </c>
      <c r="J163">
        <v>6</v>
      </c>
      <c r="K163">
        <v>9</v>
      </c>
      <c r="L163">
        <v>1</v>
      </c>
      <c r="M163">
        <v>3</v>
      </c>
      <c r="N163">
        <v>0</v>
      </c>
      <c r="O163">
        <v>4</v>
      </c>
      <c r="P163">
        <v>8</v>
      </c>
      <c r="Q163">
        <v>1</v>
      </c>
      <c r="R163">
        <v>0</v>
      </c>
      <c r="S163">
        <v>3</v>
      </c>
      <c r="T163">
        <v>6</v>
      </c>
      <c r="U163">
        <v>0</v>
      </c>
      <c r="V163">
        <v>0</v>
      </c>
      <c r="W163" t="s">
        <v>67</v>
      </c>
      <c r="X163">
        <v>0</v>
      </c>
    </row>
    <row r="164" spans="1:24" x14ac:dyDescent="0.2">
      <c r="A164">
        <v>4198</v>
      </c>
      <c r="B164">
        <v>1966</v>
      </c>
      <c r="C164">
        <v>57</v>
      </c>
      <c r="D164" t="s">
        <v>23</v>
      </c>
      <c r="E164" t="s">
        <v>32</v>
      </c>
      <c r="F164" s="58">
        <v>86979</v>
      </c>
      <c r="G164">
        <v>1</v>
      </c>
      <c r="H164">
        <v>1</v>
      </c>
      <c r="I164" s="98">
        <v>41611</v>
      </c>
      <c r="J164">
        <v>6</v>
      </c>
      <c r="K164">
        <v>9</v>
      </c>
      <c r="L164">
        <v>1</v>
      </c>
      <c r="M164">
        <v>3</v>
      </c>
      <c r="N164">
        <v>0</v>
      </c>
      <c r="O164">
        <v>4</v>
      </c>
      <c r="P164">
        <v>8</v>
      </c>
      <c r="Q164">
        <v>1</v>
      </c>
      <c r="R164">
        <v>0</v>
      </c>
      <c r="S164">
        <v>3</v>
      </c>
      <c r="T164">
        <v>6</v>
      </c>
      <c r="U164">
        <v>0</v>
      </c>
      <c r="V164">
        <v>0</v>
      </c>
      <c r="W164" t="s">
        <v>27</v>
      </c>
      <c r="X164">
        <v>0</v>
      </c>
    </row>
    <row r="165" spans="1:24" x14ac:dyDescent="0.2">
      <c r="A165">
        <v>10814</v>
      </c>
      <c r="B165">
        <v>1948</v>
      </c>
      <c r="C165">
        <v>75</v>
      </c>
      <c r="D165" t="s">
        <v>23</v>
      </c>
      <c r="E165" t="s">
        <v>32</v>
      </c>
      <c r="F165" s="58">
        <v>52034</v>
      </c>
      <c r="G165">
        <v>0</v>
      </c>
      <c r="H165">
        <v>0</v>
      </c>
      <c r="I165" s="98">
        <v>41290</v>
      </c>
      <c r="J165">
        <v>6</v>
      </c>
      <c r="K165">
        <v>303</v>
      </c>
      <c r="L165">
        <v>23</v>
      </c>
      <c r="M165">
        <v>751</v>
      </c>
      <c r="N165">
        <v>82</v>
      </c>
      <c r="O165">
        <v>26</v>
      </c>
      <c r="P165">
        <v>191</v>
      </c>
      <c r="Q165">
        <v>1</v>
      </c>
      <c r="R165">
        <v>6</v>
      </c>
      <c r="S165">
        <v>13</v>
      </c>
      <c r="T165">
        <v>4</v>
      </c>
      <c r="U165">
        <v>1</v>
      </c>
      <c r="V165">
        <v>0</v>
      </c>
      <c r="W165" t="s">
        <v>27</v>
      </c>
      <c r="X165">
        <v>0</v>
      </c>
    </row>
    <row r="166" spans="1:24" x14ac:dyDescent="0.2">
      <c r="A166">
        <v>944</v>
      </c>
      <c r="B166">
        <v>1963</v>
      </c>
      <c r="C166">
        <v>60</v>
      </c>
      <c r="D166" t="s">
        <v>23</v>
      </c>
      <c r="E166" t="s">
        <v>32</v>
      </c>
      <c r="F166" s="58">
        <v>57530</v>
      </c>
      <c r="G166">
        <v>0</v>
      </c>
      <c r="H166">
        <v>1</v>
      </c>
      <c r="I166" s="98">
        <v>41487</v>
      </c>
      <c r="J166">
        <v>6</v>
      </c>
      <c r="K166">
        <v>121</v>
      </c>
      <c r="L166">
        <v>103</v>
      </c>
      <c r="M166">
        <v>69</v>
      </c>
      <c r="N166">
        <v>8</v>
      </c>
      <c r="O166">
        <v>44</v>
      </c>
      <c r="P166">
        <v>48</v>
      </c>
      <c r="Q166">
        <v>1</v>
      </c>
      <c r="R166">
        <v>4</v>
      </c>
      <c r="S166">
        <v>7</v>
      </c>
      <c r="T166">
        <v>4</v>
      </c>
      <c r="U166">
        <v>0</v>
      </c>
      <c r="V166">
        <v>0</v>
      </c>
      <c r="W166" t="s">
        <v>27</v>
      </c>
      <c r="X166">
        <v>0</v>
      </c>
    </row>
    <row r="167" spans="1:24" x14ac:dyDescent="0.2">
      <c r="A167">
        <v>8151</v>
      </c>
      <c r="B167">
        <v>1991</v>
      </c>
      <c r="C167">
        <v>32</v>
      </c>
      <c r="D167" t="s">
        <v>118</v>
      </c>
      <c r="E167" t="s">
        <v>32</v>
      </c>
      <c r="F167" s="58">
        <v>41638</v>
      </c>
      <c r="G167">
        <v>0</v>
      </c>
      <c r="H167">
        <v>0</v>
      </c>
      <c r="I167" s="98">
        <v>41272</v>
      </c>
      <c r="J167">
        <v>6</v>
      </c>
      <c r="K167">
        <v>16</v>
      </c>
      <c r="L167">
        <v>36</v>
      </c>
      <c r="M167">
        <v>21</v>
      </c>
      <c r="N167">
        <v>20</v>
      </c>
      <c r="O167">
        <v>62</v>
      </c>
      <c r="P167">
        <v>108</v>
      </c>
      <c r="Q167">
        <v>1</v>
      </c>
      <c r="R167">
        <v>4</v>
      </c>
      <c r="S167">
        <v>3</v>
      </c>
      <c r="T167">
        <v>8</v>
      </c>
      <c r="U167">
        <v>0</v>
      </c>
      <c r="V167">
        <v>0</v>
      </c>
      <c r="W167" t="s">
        <v>27</v>
      </c>
      <c r="X167">
        <v>0</v>
      </c>
    </row>
    <row r="168" spans="1:24" x14ac:dyDescent="0.2">
      <c r="A168">
        <v>6184</v>
      </c>
      <c r="B168">
        <v>1970</v>
      </c>
      <c r="C168">
        <v>53</v>
      </c>
      <c r="D168" t="s">
        <v>40</v>
      </c>
      <c r="E168" t="s">
        <v>32</v>
      </c>
      <c r="F168" s="58">
        <v>40246</v>
      </c>
      <c r="G168">
        <v>0</v>
      </c>
      <c r="H168">
        <v>0</v>
      </c>
      <c r="I168" s="98">
        <v>41255</v>
      </c>
      <c r="J168">
        <v>6</v>
      </c>
      <c r="K168">
        <v>561</v>
      </c>
      <c r="L168">
        <v>64</v>
      </c>
      <c r="M168">
        <v>785</v>
      </c>
      <c r="N168">
        <v>84</v>
      </c>
      <c r="O168">
        <v>128</v>
      </c>
      <c r="P168">
        <v>48</v>
      </c>
      <c r="Q168">
        <v>1</v>
      </c>
      <c r="R168">
        <v>3</v>
      </c>
      <c r="S168">
        <v>8</v>
      </c>
      <c r="T168">
        <v>1</v>
      </c>
      <c r="U168">
        <v>0</v>
      </c>
      <c r="V168">
        <v>0</v>
      </c>
      <c r="W168" t="s">
        <v>27</v>
      </c>
      <c r="X168">
        <v>0</v>
      </c>
    </row>
    <row r="169" spans="1:24" x14ac:dyDescent="0.2">
      <c r="A169">
        <v>3498</v>
      </c>
      <c r="B169">
        <v>1977</v>
      </c>
      <c r="C169">
        <v>46</v>
      </c>
      <c r="D169" t="s">
        <v>40</v>
      </c>
      <c r="E169" t="s">
        <v>32</v>
      </c>
      <c r="F169" s="58">
        <v>70638</v>
      </c>
      <c r="G169">
        <v>0</v>
      </c>
      <c r="H169">
        <v>1</v>
      </c>
      <c r="I169" s="98">
        <v>41238</v>
      </c>
      <c r="J169">
        <v>6</v>
      </c>
      <c r="K169">
        <v>462</v>
      </c>
      <c r="L169">
        <v>61</v>
      </c>
      <c r="M169">
        <v>184</v>
      </c>
      <c r="N169">
        <v>10</v>
      </c>
      <c r="O169">
        <v>53</v>
      </c>
      <c r="P169">
        <v>107</v>
      </c>
      <c r="Q169">
        <v>4</v>
      </c>
      <c r="R169">
        <v>7</v>
      </c>
      <c r="S169">
        <v>9</v>
      </c>
      <c r="T169">
        <v>6</v>
      </c>
      <c r="U169">
        <v>1</v>
      </c>
      <c r="V169">
        <v>0</v>
      </c>
      <c r="W169" t="s">
        <v>27</v>
      </c>
      <c r="X169">
        <v>1</v>
      </c>
    </row>
    <row r="170" spans="1:24" x14ac:dyDescent="0.2">
      <c r="A170">
        <v>2870</v>
      </c>
      <c r="B170">
        <v>1974</v>
      </c>
      <c r="C170">
        <v>49</v>
      </c>
      <c r="D170" t="s">
        <v>23</v>
      </c>
      <c r="E170" t="s">
        <v>32</v>
      </c>
      <c r="F170" s="58">
        <v>74290</v>
      </c>
      <c r="G170">
        <v>0</v>
      </c>
      <c r="H170">
        <v>1</v>
      </c>
      <c r="I170" s="98">
        <v>41173</v>
      </c>
      <c r="J170">
        <v>6</v>
      </c>
      <c r="K170">
        <v>376</v>
      </c>
      <c r="L170">
        <v>0</v>
      </c>
      <c r="M170">
        <v>38</v>
      </c>
      <c r="N170">
        <v>11</v>
      </c>
      <c r="O170">
        <v>8</v>
      </c>
      <c r="P170">
        <v>69</v>
      </c>
      <c r="Q170">
        <v>5</v>
      </c>
      <c r="R170">
        <v>6</v>
      </c>
      <c r="S170">
        <v>6</v>
      </c>
      <c r="T170">
        <v>6</v>
      </c>
      <c r="U170">
        <v>0</v>
      </c>
      <c r="V170">
        <v>0</v>
      </c>
      <c r="W170" t="s">
        <v>27</v>
      </c>
      <c r="X170">
        <v>0</v>
      </c>
    </row>
    <row r="171" spans="1:24" x14ac:dyDescent="0.2">
      <c r="A171">
        <v>7342</v>
      </c>
      <c r="B171">
        <v>1962</v>
      </c>
      <c r="C171">
        <v>61</v>
      </c>
      <c r="D171" t="s">
        <v>43</v>
      </c>
      <c r="E171" t="s">
        <v>55</v>
      </c>
      <c r="F171" s="58">
        <v>49638</v>
      </c>
      <c r="G171">
        <v>0</v>
      </c>
      <c r="H171">
        <v>1</v>
      </c>
      <c r="I171" s="98">
        <v>41161</v>
      </c>
      <c r="J171">
        <v>6</v>
      </c>
      <c r="K171">
        <v>341</v>
      </c>
      <c r="L171">
        <v>142</v>
      </c>
      <c r="M171">
        <v>113</v>
      </c>
      <c r="N171">
        <v>259</v>
      </c>
      <c r="O171">
        <v>151</v>
      </c>
      <c r="P171">
        <v>66</v>
      </c>
      <c r="Q171">
        <v>3</v>
      </c>
      <c r="R171">
        <v>6</v>
      </c>
      <c r="S171">
        <v>12</v>
      </c>
      <c r="T171">
        <v>5</v>
      </c>
      <c r="U171">
        <v>0</v>
      </c>
      <c r="V171">
        <v>0</v>
      </c>
      <c r="W171" t="s">
        <v>27</v>
      </c>
      <c r="X171">
        <v>0</v>
      </c>
    </row>
    <row r="172" spans="1:24" x14ac:dyDescent="0.2">
      <c r="A172">
        <v>1911</v>
      </c>
      <c r="B172">
        <v>1988</v>
      </c>
      <c r="C172">
        <v>35</v>
      </c>
      <c r="D172" t="s">
        <v>23</v>
      </c>
      <c r="E172" t="s">
        <v>32</v>
      </c>
      <c r="F172" s="58">
        <v>26642</v>
      </c>
      <c r="G172">
        <v>0</v>
      </c>
      <c r="H172">
        <v>0</v>
      </c>
      <c r="I172" s="98">
        <v>41038</v>
      </c>
      <c r="J172">
        <v>6</v>
      </c>
      <c r="K172">
        <v>595</v>
      </c>
      <c r="L172">
        <v>97</v>
      </c>
      <c r="M172">
        <v>291</v>
      </c>
      <c r="N172">
        <v>127</v>
      </c>
      <c r="O172">
        <v>133</v>
      </c>
      <c r="P172">
        <v>121</v>
      </c>
      <c r="Q172">
        <v>1</v>
      </c>
      <c r="R172">
        <v>11</v>
      </c>
      <c r="S172">
        <v>12</v>
      </c>
      <c r="T172">
        <v>6</v>
      </c>
      <c r="U172">
        <v>0</v>
      </c>
      <c r="V172">
        <v>0</v>
      </c>
      <c r="W172" t="s">
        <v>46</v>
      </c>
      <c r="X172">
        <v>0</v>
      </c>
    </row>
    <row r="173" spans="1:24" x14ac:dyDescent="0.2">
      <c r="A173">
        <v>10862</v>
      </c>
      <c r="B173">
        <v>1961</v>
      </c>
      <c r="C173">
        <v>62</v>
      </c>
      <c r="D173" t="s">
        <v>53</v>
      </c>
      <c r="E173" t="s">
        <v>32</v>
      </c>
      <c r="F173" s="58">
        <v>64140</v>
      </c>
      <c r="G173">
        <v>0</v>
      </c>
      <c r="H173">
        <v>1</v>
      </c>
      <c r="I173" s="98">
        <v>41138</v>
      </c>
      <c r="J173">
        <v>6</v>
      </c>
      <c r="K173">
        <v>179</v>
      </c>
      <c r="L173">
        <v>8</v>
      </c>
      <c r="M173">
        <v>83</v>
      </c>
      <c r="N173">
        <v>19</v>
      </c>
      <c r="O173">
        <v>11</v>
      </c>
      <c r="P173">
        <v>26</v>
      </c>
      <c r="Q173">
        <v>5</v>
      </c>
      <c r="R173">
        <v>1</v>
      </c>
      <c r="S173">
        <v>9</v>
      </c>
      <c r="T173">
        <v>2</v>
      </c>
      <c r="U173">
        <v>0</v>
      </c>
      <c r="V173">
        <v>0</v>
      </c>
      <c r="W173" t="s">
        <v>27</v>
      </c>
      <c r="X173">
        <v>0</v>
      </c>
    </row>
    <row r="174" spans="1:24" x14ac:dyDescent="0.2">
      <c r="A174">
        <v>2546</v>
      </c>
      <c r="B174">
        <v>1978</v>
      </c>
      <c r="C174">
        <v>45</v>
      </c>
      <c r="D174" t="s">
        <v>43</v>
      </c>
      <c r="E174" t="s">
        <v>28</v>
      </c>
      <c r="F174" s="58">
        <v>61787</v>
      </c>
      <c r="G174">
        <v>0</v>
      </c>
      <c r="H174">
        <v>1</v>
      </c>
      <c r="I174" s="98">
        <v>41812</v>
      </c>
      <c r="J174">
        <v>7</v>
      </c>
      <c r="K174">
        <v>23</v>
      </c>
      <c r="L174">
        <v>4</v>
      </c>
      <c r="M174">
        <v>5</v>
      </c>
      <c r="N174">
        <v>10</v>
      </c>
      <c r="O174">
        <v>5</v>
      </c>
      <c r="P174">
        <v>23</v>
      </c>
      <c r="Q174">
        <v>1</v>
      </c>
      <c r="R174">
        <v>1</v>
      </c>
      <c r="S174">
        <v>4</v>
      </c>
      <c r="T174">
        <v>3</v>
      </c>
      <c r="U174">
        <v>0</v>
      </c>
      <c r="V174">
        <v>0</v>
      </c>
      <c r="W174" t="s">
        <v>27</v>
      </c>
      <c r="X174">
        <v>0</v>
      </c>
    </row>
    <row r="175" spans="1:24" x14ac:dyDescent="0.2">
      <c r="A175">
        <v>3005</v>
      </c>
      <c r="B175">
        <v>1993</v>
      </c>
      <c r="C175">
        <v>30</v>
      </c>
      <c r="D175" t="s">
        <v>23</v>
      </c>
      <c r="E175" t="s">
        <v>28</v>
      </c>
      <c r="F175" s="58">
        <v>23295</v>
      </c>
      <c r="G175">
        <v>0</v>
      </c>
      <c r="H175">
        <v>0</v>
      </c>
      <c r="I175" s="98">
        <v>41644</v>
      </c>
      <c r="J175">
        <v>7</v>
      </c>
      <c r="K175">
        <v>530</v>
      </c>
      <c r="L175">
        <v>117</v>
      </c>
      <c r="M175">
        <v>678</v>
      </c>
      <c r="N175">
        <v>134</v>
      </c>
      <c r="O175">
        <v>44</v>
      </c>
      <c r="P175">
        <v>147</v>
      </c>
      <c r="Q175">
        <v>1</v>
      </c>
      <c r="R175">
        <v>4</v>
      </c>
      <c r="S175">
        <v>8</v>
      </c>
      <c r="T175">
        <v>1</v>
      </c>
      <c r="U175">
        <v>1</v>
      </c>
      <c r="V175">
        <v>0</v>
      </c>
      <c r="W175" t="s">
        <v>27</v>
      </c>
      <c r="X175">
        <v>2</v>
      </c>
    </row>
    <row r="176" spans="1:24" x14ac:dyDescent="0.2">
      <c r="A176">
        <v>8318</v>
      </c>
      <c r="B176">
        <v>1980</v>
      </c>
      <c r="C176">
        <v>43</v>
      </c>
      <c r="D176" t="s">
        <v>23</v>
      </c>
      <c r="E176" t="s">
        <v>32</v>
      </c>
      <c r="F176" s="58">
        <v>28510</v>
      </c>
      <c r="G176">
        <v>0</v>
      </c>
      <c r="H176">
        <v>0</v>
      </c>
      <c r="I176" s="98">
        <v>41699</v>
      </c>
      <c r="J176">
        <v>7</v>
      </c>
      <c r="K176">
        <v>594</v>
      </c>
      <c r="L176">
        <v>134</v>
      </c>
      <c r="M176">
        <v>786</v>
      </c>
      <c r="N176">
        <v>33</v>
      </c>
      <c r="O176">
        <v>134</v>
      </c>
      <c r="P176">
        <v>57</v>
      </c>
      <c r="Q176">
        <v>0</v>
      </c>
      <c r="R176">
        <v>5</v>
      </c>
      <c r="S176">
        <v>8</v>
      </c>
      <c r="T176">
        <v>1</v>
      </c>
      <c r="U176">
        <v>0</v>
      </c>
      <c r="V176">
        <v>0</v>
      </c>
      <c r="W176" t="s">
        <v>27</v>
      </c>
      <c r="X176">
        <v>1</v>
      </c>
    </row>
    <row r="177" spans="1:24" x14ac:dyDescent="0.2">
      <c r="A177">
        <v>2930</v>
      </c>
      <c r="B177">
        <v>1979</v>
      </c>
      <c r="C177">
        <v>44</v>
      </c>
      <c r="D177" t="s">
        <v>53</v>
      </c>
      <c r="E177" t="s">
        <v>28</v>
      </c>
      <c r="F177" s="58">
        <v>36997</v>
      </c>
      <c r="G177">
        <v>0</v>
      </c>
      <c r="H177">
        <v>0</v>
      </c>
      <c r="I177" s="98">
        <v>41624</v>
      </c>
      <c r="J177">
        <v>7</v>
      </c>
      <c r="K177">
        <v>852</v>
      </c>
      <c r="L177">
        <v>60</v>
      </c>
      <c r="M177">
        <v>207</v>
      </c>
      <c r="N177">
        <v>78</v>
      </c>
      <c r="O177">
        <v>36</v>
      </c>
      <c r="P177">
        <v>48</v>
      </c>
      <c r="Q177">
        <v>2</v>
      </c>
      <c r="R177">
        <v>2</v>
      </c>
      <c r="S177">
        <v>10</v>
      </c>
      <c r="T177">
        <v>5</v>
      </c>
      <c r="U177">
        <v>0</v>
      </c>
      <c r="V177">
        <v>0</v>
      </c>
      <c r="W177" t="s">
        <v>67</v>
      </c>
      <c r="X177">
        <v>0</v>
      </c>
    </row>
    <row r="178" spans="1:24" x14ac:dyDescent="0.2">
      <c r="A178">
        <v>8216</v>
      </c>
      <c r="B178">
        <v>1973</v>
      </c>
      <c r="C178">
        <v>50</v>
      </c>
      <c r="D178" t="s">
        <v>53</v>
      </c>
      <c r="E178" t="s">
        <v>32</v>
      </c>
      <c r="F178" s="58">
        <v>68805</v>
      </c>
      <c r="G178">
        <v>1</v>
      </c>
      <c r="H178">
        <v>1</v>
      </c>
      <c r="I178" s="98">
        <v>41588</v>
      </c>
      <c r="J178">
        <v>7</v>
      </c>
      <c r="K178">
        <v>158</v>
      </c>
      <c r="L178">
        <v>0</v>
      </c>
      <c r="M178">
        <v>76</v>
      </c>
      <c r="N178">
        <v>13</v>
      </c>
      <c r="O178">
        <v>7</v>
      </c>
      <c r="P178">
        <v>71</v>
      </c>
      <c r="Q178">
        <v>6</v>
      </c>
      <c r="R178">
        <v>4</v>
      </c>
      <c r="S178">
        <v>3</v>
      </c>
      <c r="T178">
        <v>5</v>
      </c>
      <c r="U178">
        <v>0</v>
      </c>
      <c r="V178">
        <v>0</v>
      </c>
      <c r="W178" t="s">
        <v>38</v>
      </c>
      <c r="X178">
        <v>0</v>
      </c>
    </row>
    <row r="179" spans="1:24" x14ac:dyDescent="0.2">
      <c r="A179">
        <v>1212</v>
      </c>
      <c r="B179">
        <v>1974</v>
      </c>
      <c r="C179">
        <v>49</v>
      </c>
      <c r="D179" t="s">
        <v>23</v>
      </c>
      <c r="E179" t="s">
        <v>32</v>
      </c>
      <c r="F179" s="58">
        <v>45072</v>
      </c>
      <c r="G179">
        <v>1</v>
      </c>
      <c r="H179">
        <v>0</v>
      </c>
      <c r="I179" s="98">
        <v>41499</v>
      </c>
      <c r="J179">
        <v>7</v>
      </c>
      <c r="K179">
        <v>384</v>
      </c>
      <c r="L179">
        <v>25</v>
      </c>
      <c r="M179">
        <v>292</v>
      </c>
      <c r="N179">
        <v>130</v>
      </c>
      <c r="O179">
        <v>41</v>
      </c>
      <c r="P179">
        <v>64</v>
      </c>
      <c r="Q179">
        <v>3</v>
      </c>
      <c r="R179">
        <v>8</v>
      </c>
      <c r="S179">
        <v>6</v>
      </c>
      <c r="T179">
        <v>6</v>
      </c>
      <c r="U179">
        <v>0</v>
      </c>
      <c r="V179">
        <v>0</v>
      </c>
      <c r="W179" t="s">
        <v>27</v>
      </c>
      <c r="X179">
        <v>1</v>
      </c>
    </row>
    <row r="180" spans="1:24" x14ac:dyDescent="0.2">
      <c r="A180">
        <v>2541</v>
      </c>
      <c r="B180">
        <v>1977</v>
      </c>
      <c r="C180">
        <v>46</v>
      </c>
      <c r="D180" t="s">
        <v>23</v>
      </c>
      <c r="E180" t="s">
        <v>32</v>
      </c>
      <c r="F180" s="58">
        <v>36921</v>
      </c>
      <c r="G180">
        <v>1</v>
      </c>
      <c r="H180">
        <v>0</v>
      </c>
      <c r="I180" s="98">
        <v>41523</v>
      </c>
      <c r="J180">
        <v>7</v>
      </c>
      <c r="K180">
        <v>14</v>
      </c>
      <c r="L180">
        <v>7</v>
      </c>
      <c r="M180">
        <v>11</v>
      </c>
      <c r="N180">
        <v>11</v>
      </c>
      <c r="O180">
        <v>0</v>
      </c>
      <c r="P180">
        <v>5</v>
      </c>
      <c r="Q180">
        <v>2</v>
      </c>
      <c r="R180">
        <v>2</v>
      </c>
      <c r="S180">
        <v>3</v>
      </c>
      <c r="T180">
        <v>8</v>
      </c>
      <c r="U180">
        <v>0</v>
      </c>
      <c r="V180">
        <v>0</v>
      </c>
      <c r="W180" t="s">
        <v>27</v>
      </c>
      <c r="X180">
        <v>0</v>
      </c>
    </row>
    <row r="181" spans="1:24" x14ac:dyDescent="0.2">
      <c r="A181">
        <v>10659</v>
      </c>
      <c r="B181">
        <v>1980</v>
      </c>
      <c r="C181">
        <v>43</v>
      </c>
      <c r="D181" t="s">
        <v>43</v>
      </c>
      <c r="E181" t="s">
        <v>32</v>
      </c>
      <c r="F181" s="58">
        <v>37859</v>
      </c>
      <c r="G181">
        <v>1</v>
      </c>
      <c r="H181">
        <v>0</v>
      </c>
      <c r="I181" s="98">
        <v>41460</v>
      </c>
      <c r="J181">
        <v>7</v>
      </c>
      <c r="K181">
        <v>2</v>
      </c>
      <c r="L181">
        <v>8</v>
      </c>
      <c r="M181">
        <v>11</v>
      </c>
      <c r="N181">
        <v>3</v>
      </c>
      <c r="O181">
        <v>8</v>
      </c>
      <c r="P181">
        <v>21</v>
      </c>
      <c r="Q181">
        <v>4</v>
      </c>
      <c r="R181">
        <v>3</v>
      </c>
      <c r="S181">
        <v>2</v>
      </c>
      <c r="T181">
        <v>7</v>
      </c>
      <c r="U181">
        <v>0</v>
      </c>
      <c r="V181">
        <v>0</v>
      </c>
      <c r="W181" t="s">
        <v>50</v>
      </c>
      <c r="X181">
        <v>0</v>
      </c>
    </row>
    <row r="182" spans="1:24" x14ac:dyDescent="0.2">
      <c r="A182">
        <v>10905</v>
      </c>
      <c r="B182">
        <v>1956</v>
      </c>
      <c r="C182">
        <v>67</v>
      </c>
      <c r="D182" t="s">
        <v>23</v>
      </c>
      <c r="E182" t="s">
        <v>32</v>
      </c>
      <c r="F182" s="58">
        <v>21282</v>
      </c>
      <c r="G182">
        <v>1</v>
      </c>
      <c r="H182">
        <v>1</v>
      </c>
      <c r="I182" s="98">
        <v>41211</v>
      </c>
      <c r="J182">
        <v>7</v>
      </c>
      <c r="K182">
        <v>194</v>
      </c>
      <c r="L182">
        <v>2</v>
      </c>
      <c r="M182">
        <v>56</v>
      </c>
      <c r="N182">
        <v>0</v>
      </c>
      <c r="O182">
        <v>0</v>
      </c>
      <c r="P182">
        <v>0</v>
      </c>
      <c r="Q182">
        <v>5</v>
      </c>
      <c r="R182">
        <v>4</v>
      </c>
      <c r="S182">
        <v>6</v>
      </c>
      <c r="T182">
        <v>8</v>
      </c>
      <c r="U182">
        <v>1</v>
      </c>
      <c r="V182">
        <v>0</v>
      </c>
      <c r="W182" t="s">
        <v>27</v>
      </c>
      <c r="X182">
        <v>0</v>
      </c>
    </row>
    <row r="183" spans="1:24" x14ac:dyDescent="0.2">
      <c r="A183">
        <v>8910</v>
      </c>
      <c r="B183">
        <v>1956</v>
      </c>
      <c r="C183">
        <v>67</v>
      </c>
      <c r="D183" t="s">
        <v>23</v>
      </c>
      <c r="E183" t="s">
        <v>32</v>
      </c>
      <c r="F183" s="58">
        <v>62637</v>
      </c>
      <c r="G183">
        <v>1</v>
      </c>
      <c r="H183">
        <v>1</v>
      </c>
      <c r="I183" s="98">
        <v>41211</v>
      </c>
      <c r="J183">
        <v>7</v>
      </c>
      <c r="K183">
        <v>194</v>
      </c>
      <c r="L183">
        <v>2</v>
      </c>
      <c r="M183">
        <v>56</v>
      </c>
      <c r="N183">
        <v>0</v>
      </c>
      <c r="O183">
        <v>0</v>
      </c>
      <c r="P183">
        <v>0</v>
      </c>
      <c r="Q183">
        <v>5</v>
      </c>
      <c r="R183">
        <v>4</v>
      </c>
      <c r="S183">
        <v>6</v>
      </c>
      <c r="T183">
        <v>8</v>
      </c>
      <c r="U183">
        <v>1</v>
      </c>
      <c r="V183">
        <v>0</v>
      </c>
      <c r="W183" t="s">
        <v>27</v>
      </c>
      <c r="X183">
        <v>0</v>
      </c>
    </row>
    <row r="184" spans="1:24" x14ac:dyDescent="0.2">
      <c r="A184">
        <v>7349</v>
      </c>
      <c r="B184">
        <v>1974</v>
      </c>
      <c r="C184">
        <v>49</v>
      </c>
      <c r="D184" t="s">
        <v>118</v>
      </c>
      <c r="E184" t="s">
        <v>32</v>
      </c>
      <c r="F184" s="58">
        <v>82025</v>
      </c>
      <c r="G184">
        <v>1</v>
      </c>
      <c r="H184">
        <v>0</v>
      </c>
      <c r="I184" s="98">
        <v>40949</v>
      </c>
      <c r="J184">
        <v>7</v>
      </c>
      <c r="K184">
        <v>6</v>
      </c>
      <c r="L184">
        <v>17</v>
      </c>
      <c r="M184">
        <v>16</v>
      </c>
      <c r="N184">
        <v>6</v>
      </c>
      <c r="O184">
        <v>16</v>
      </c>
      <c r="P184">
        <v>42</v>
      </c>
      <c r="Q184">
        <v>4</v>
      </c>
      <c r="R184">
        <v>3</v>
      </c>
      <c r="S184">
        <v>3</v>
      </c>
      <c r="T184">
        <v>8</v>
      </c>
      <c r="U184">
        <v>1</v>
      </c>
      <c r="V184">
        <v>0</v>
      </c>
      <c r="W184" t="s">
        <v>27</v>
      </c>
      <c r="X184">
        <v>0</v>
      </c>
    </row>
    <row r="185" spans="1:24" x14ac:dyDescent="0.2">
      <c r="A185">
        <v>7872</v>
      </c>
      <c r="B185">
        <v>1976</v>
      </c>
      <c r="C185">
        <v>47</v>
      </c>
      <c r="D185" t="s">
        <v>40</v>
      </c>
      <c r="E185" t="s">
        <v>32</v>
      </c>
      <c r="F185" s="58">
        <v>64892</v>
      </c>
      <c r="G185">
        <v>0</v>
      </c>
      <c r="H185">
        <v>0</v>
      </c>
      <c r="I185" s="98">
        <v>41252</v>
      </c>
      <c r="J185">
        <v>7</v>
      </c>
      <c r="K185">
        <v>179</v>
      </c>
      <c r="L185">
        <v>21</v>
      </c>
      <c r="M185">
        <v>273</v>
      </c>
      <c r="N185">
        <v>0</v>
      </c>
      <c r="O185">
        <v>21</v>
      </c>
      <c r="P185">
        <v>63</v>
      </c>
      <c r="Q185">
        <v>1</v>
      </c>
      <c r="R185">
        <v>6</v>
      </c>
      <c r="S185">
        <v>6</v>
      </c>
      <c r="T185">
        <v>5</v>
      </c>
      <c r="U185">
        <v>1</v>
      </c>
      <c r="V185">
        <v>0</v>
      </c>
      <c r="W185" t="s">
        <v>27</v>
      </c>
      <c r="X185">
        <v>3</v>
      </c>
    </row>
    <row r="186" spans="1:24" x14ac:dyDescent="0.2">
      <c r="A186">
        <v>4290</v>
      </c>
      <c r="B186">
        <v>1973</v>
      </c>
      <c r="C186">
        <v>50</v>
      </c>
      <c r="D186" t="s">
        <v>23</v>
      </c>
      <c r="E186" t="s">
        <v>32</v>
      </c>
      <c r="F186" s="58">
        <v>29819</v>
      </c>
      <c r="G186">
        <v>1</v>
      </c>
      <c r="H186">
        <v>0</v>
      </c>
      <c r="I186" s="98">
        <v>41717</v>
      </c>
      <c r="J186">
        <v>8</v>
      </c>
      <c r="K186">
        <v>1</v>
      </c>
      <c r="L186">
        <v>3</v>
      </c>
      <c r="M186">
        <v>8</v>
      </c>
      <c r="N186">
        <v>2</v>
      </c>
      <c r="O186">
        <v>5</v>
      </c>
      <c r="P186">
        <v>5</v>
      </c>
      <c r="Q186">
        <v>1</v>
      </c>
      <c r="R186">
        <v>1</v>
      </c>
      <c r="S186">
        <v>2</v>
      </c>
      <c r="T186">
        <v>7</v>
      </c>
      <c r="U186">
        <v>0</v>
      </c>
      <c r="V186">
        <v>0</v>
      </c>
      <c r="W186" t="s">
        <v>31</v>
      </c>
      <c r="X186">
        <v>0</v>
      </c>
    </row>
    <row r="187" spans="1:24" x14ac:dyDescent="0.2">
      <c r="A187">
        <v>7408</v>
      </c>
      <c r="B187">
        <v>1953</v>
      </c>
      <c r="C187">
        <v>70</v>
      </c>
      <c r="D187" t="s">
        <v>40</v>
      </c>
      <c r="E187" t="s">
        <v>32</v>
      </c>
      <c r="F187" s="58">
        <v>65706</v>
      </c>
      <c r="G187">
        <v>0</v>
      </c>
      <c r="H187">
        <v>1</v>
      </c>
      <c r="I187" s="98">
        <v>41701</v>
      </c>
      <c r="J187">
        <v>8</v>
      </c>
      <c r="K187">
        <v>216</v>
      </c>
      <c r="L187">
        <v>2</v>
      </c>
      <c r="M187">
        <v>6</v>
      </c>
      <c r="N187">
        <v>0</v>
      </c>
      <c r="O187">
        <v>0</v>
      </c>
      <c r="P187">
        <v>9</v>
      </c>
      <c r="Q187">
        <v>2</v>
      </c>
      <c r="R187">
        <v>5</v>
      </c>
      <c r="S187">
        <v>4</v>
      </c>
      <c r="T187">
        <v>7</v>
      </c>
      <c r="U187">
        <v>0</v>
      </c>
      <c r="V187">
        <v>0</v>
      </c>
      <c r="W187" t="s">
        <v>67</v>
      </c>
      <c r="X187">
        <v>0</v>
      </c>
    </row>
    <row r="188" spans="1:24" x14ac:dyDescent="0.2">
      <c r="A188">
        <v>9986</v>
      </c>
      <c r="B188">
        <v>1983</v>
      </c>
      <c r="C188">
        <v>40</v>
      </c>
      <c r="D188" t="s">
        <v>23</v>
      </c>
      <c r="E188" t="s">
        <v>32</v>
      </c>
      <c r="F188" s="58">
        <v>31859</v>
      </c>
      <c r="G188">
        <v>1</v>
      </c>
      <c r="H188">
        <v>0</v>
      </c>
      <c r="I188" s="98">
        <v>41692</v>
      </c>
      <c r="J188">
        <v>8</v>
      </c>
      <c r="K188">
        <v>16</v>
      </c>
      <c r="L188">
        <v>0</v>
      </c>
      <c r="M188">
        <v>23</v>
      </c>
      <c r="N188">
        <v>3</v>
      </c>
      <c r="O188">
        <v>2</v>
      </c>
      <c r="P188">
        <v>10</v>
      </c>
      <c r="Q188">
        <v>3</v>
      </c>
      <c r="R188">
        <v>4</v>
      </c>
      <c r="S188">
        <v>2</v>
      </c>
      <c r="T188">
        <v>7</v>
      </c>
      <c r="U188">
        <v>1</v>
      </c>
      <c r="V188">
        <v>0</v>
      </c>
      <c r="W188" t="s">
        <v>67</v>
      </c>
      <c r="X188">
        <v>0</v>
      </c>
    </row>
    <row r="189" spans="1:24" x14ac:dyDescent="0.2">
      <c r="A189">
        <v>8235</v>
      </c>
      <c r="B189">
        <v>1957</v>
      </c>
      <c r="C189">
        <v>66</v>
      </c>
      <c r="D189" t="s">
        <v>53</v>
      </c>
      <c r="E189" t="s">
        <v>32</v>
      </c>
      <c r="F189" s="58">
        <v>58710</v>
      </c>
      <c r="G189">
        <v>0</v>
      </c>
      <c r="H189">
        <v>1</v>
      </c>
      <c r="I189" s="98">
        <v>41663</v>
      </c>
      <c r="J189">
        <v>8</v>
      </c>
      <c r="K189">
        <v>428</v>
      </c>
      <c r="L189">
        <v>30</v>
      </c>
      <c r="M189">
        <v>214</v>
      </c>
      <c r="N189">
        <v>80</v>
      </c>
      <c r="O189">
        <v>30</v>
      </c>
      <c r="P189">
        <v>61</v>
      </c>
      <c r="Q189">
        <v>2</v>
      </c>
      <c r="R189">
        <v>6</v>
      </c>
      <c r="S189">
        <v>10</v>
      </c>
      <c r="T189">
        <v>3</v>
      </c>
      <c r="U189">
        <v>0</v>
      </c>
      <c r="V189">
        <v>0</v>
      </c>
      <c r="W189" t="s">
        <v>67</v>
      </c>
      <c r="X189">
        <v>0</v>
      </c>
    </row>
    <row r="190" spans="1:24" x14ac:dyDescent="0.2">
      <c r="A190">
        <v>10949</v>
      </c>
      <c r="B190">
        <v>1964</v>
      </c>
      <c r="C190">
        <v>59</v>
      </c>
      <c r="D190" t="s">
        <v>40</v>
      </c>
      <c r="E190" t="s">
        <v>24</v>
      </c>
      <c r="F190" s="58">
        <v>82460</v>
      </c>
      <c r="G190">
        <v>0</v>
      </c>
      <c r="H190">
        <v>0</v>
      </c>
      <c r="I190" s="98">
        <v>41624</v>
      </c>
      <c r="J190">
        <v>8</v>
      </c>
      <c r="K190">
        <v>1092</v>
      </c>
      <c r="L190">
        <v>37</v>
      </c>
      <c r="M190">
        <v>592</v>
      </c>
      <c r="N190">
        <v>145</v>
      </c>
      <c r="O190">
        <v>37</v>
      </c>
      <c r="P190">
        <v>55</v>
      </c>
      <c r="Q190">
        <v>1</v>
      </c>
      <c r="R190">
        <v>5</v>
      </c>
      <c r="S190">
        <v>8</v>
      </c>
      <c r="T190">
        <v>3</v>
      </c>
      <c r="U190">
        <v>1</v>
      </c>
      <c r="V190">
        <v>0</v>
      </c>
      <c r="W190" t="s">
        <v>27</v>
      </c>
      <c r="X190">
        <v>1</v>
      </c>
    </row>
    <row r="191" spans="1:24" x14ac:dyDescent="0.2">
      <c r="A191">
        <v>7284</v>
      </c>
      <c r="B191">
        <v>1954</v>
      </c>
      <c r="C191">
        <v>69</v>
      </c>
      <c r="D191" t="s">
        <v>23</v>
      </c>
      <c r="E191" t="s">
        <v>32</v>
      </c>
      <c r="F191" s="58">
        <v>83829</v>
      </c>
      <c r="G191">
        <v>1</v>
      </c>
      <c r="H191">
        <v>2</v>
      </c>
      <c r="I191" s="98">
        <v>41376</v>
      </c>
      <c r="J191">
        <v>8</v>
      </c>
      <c r="K191">
        <v>10</v>
      </c>
      <c r="L191">
        <v>0</v>
      </c>
      <c r="M191">
        <v>7</v>
      </c>
      <c r="N191">
        <v>2</v>
      </c>
      <c r="O191">
        <v>0</v>
      </c>
      <c r="P191">
        <v>1</v>
      </c>
      <c r="Q191">
        <v>1</v>
      </c>
      <c r="R191">
        <v>1</v>
      </c>
      <c r="S191">
        <v>2</v>
      </c>
      <c r="T191">
        <v>8</v>
      </c>
      <c r="U191">
        <v>0</v>
      </c>
      <c r="V191">
        <v>0</v>
      </c>
      <c r="W191" t="s">
        <v>27</v>
      </c>
      <c r="X191">
        <v>0</v>
      </c>
    </row>
    <row r="192" spans="1:24" x14ac:dyDescent="0.2">
      <c r="A192">
        <v>9529</v>
      </c>
      <c r="B192">
        <v>1991</v>
      </c>
      <c r="C192">
        <v>32</v>
      </c>
      <c r="D192" t="s">
        <v>23</v>
      </c>
      <c r="E192" t="s">
        <v>32</v>
      </c>
      <c r="F192" s="58">
        <v>83829</v>
      </c>
      <c r="G192">
        <v>0</v>
      </c>
      <c r="H192">
        <v>0</v>
      </c>
      <c r="I192" s="98">
        <v>41606</v>
      </c>
      <c r="J192">
        <v>8</v>
      </c>
      <c r="K192">
        <v>559</v>
      </c>
      <c r="L192">
        <v>153</v>
      </c>
      <c r="M192">
        <v>503</v>
      </c>
      <c r="N192">
        <v>218</v>
      </c>
      <c r="O192">
        <v>13</v>
      </c>
      <c r="P192">
        <v>181</v>
      </c>
      <c r="Q192">
        <v>1</v>
      </c>
      <c r="R192">
        <v>3</v>
      </c>
      <c r="S192">
        <v>9</v>
      </c>
      <c r="T192">
        <v>2</v>
      </c>
      <c r="U192">
        <v>1</v>
      </c>
      <c r="V192">
        <v>0</v>
      </c>
      <c r="W192" t="s">
        <v>67</v>
      </c>
      <c r="X192">
        <v>1</v>
      </c>
    </row>
    <row r="193" spans="1:24" x14ac:dyDescent="0.2">
      <c r="A193">
        <v>9930</v>
      </c>
      <c r="B193">
        <v>1945</v>
      </c>
      <c r="C193">
        <v>78</v>
      </c>
      <c r="D193" t="s">
        <v>40</v>
      </c>
      <c r="E193" t="s">
        <v>28</v>
      </c>
      <c r="F193" s="58">
        <v>33462</v>
      </c>
      <c r="G193">
        <v>0</v>
      </c>
      <c r="H193">
        <v>0</v>
      </c>
      <c r="I193" s="98">
        <v>41405</v>
      </c>
      <c r="J193">
        <v>8</v>
      </c>
      <c r="K193">
        <v>606</v>
      </c>
      <c r="L193">
        <v>148</v>
      </c>
      <c r="M193">
        <v>228</v>
      </c>
      <c r="N193">
        <v>15</v>
      </c>
      <c r="O193">
        <v>148</v>
      </c>
      <c r="P193">
        <v>22</v>
      </c>
      <c r="Q193">
        <v>1</v>
      </c>
      <c r="R193">
        <v>6</v>
      </c>
      <c r="S193">
        <v>13</v>
      </c>
      <c r="T193">
        <v>2</v>
      </c>
      <c r="U193">
        <v>0</v>
      </c>
      <c r="V193">
        <v>0</v>
      </c>
      <c r="W193" t="s">
        <v>31</v>
      </c>
      <c r="X193">
        <v>0</v>
      </c>
    </row>
    <row r="194" spans="1:24" x14ac:dyDescent="0.2">
      <c r="A194">
        <v>10270</v>
      </c>
      <c r="B194">
        <v>1982</v>
      </c>
      <c r="C194">
        <v>41</v>
      </c>
      <c r="D194" t="s">
        <v>43</v>
      </c>
      <c r="E194" t="s">
        <v>32</v>
      </c>
      <c r="F194" s="58">
        <v>36627</v>
      </c>
      <c r="G194">
        <v>1</v>
      </c>
      <c r="H194">
        <v>0</v>
      </c>
      <c r="I194" s="98">
        <v>41343</v>
      </c>
      <c r="J194">
        <v>8</v>
      </c>
      <c r="K194">
        <v>11</v>
      </c>
      <c r="L194">
        <v>5</v>
      </c>
      <c r="M194">
        <v>22</v>
      </c>
      <c r="N194">
        <v>12</v>
      </c>
      <c r="O194">
        <v>5</v>
      </c>
      <c r="P194">
        <v>11</v>
      </c>
      <c r="Q194">
        <v>2</v>
      </c>
      <c r="R194">
        <v>3</v>
      </c>
      <c r="S194">
        <v>3</v>
      </c>
      <c r="T194">
        <v>7</v>
      </c>
      <c r="U194">
        <v>0</v>
      </c>
      <c r="V194">
        <v>0</v>
      </c>
      <c r="W194" t="s">
        <v>46</v>
      </c>
      <c r="X194">
        <v>0</v>
      </c>
    </row>
    <row r="195" spans="1:24" x14ac:dyDescent="0.2">
      <c r="A195">
        <v>760</v>
      </c>
      <c r="B195">
        <v>1976</v>
      </c>
      <c r="C195">
        <v>47</v>
      </c>
      <c r="D195" t="s">
        <v>40</v>
      </c>
      <c r="E195" t="s">
        <v>24</v>
      </c>
      <c r="F195" s="58">
        <v>76773</v>
      </c>
      <c r="G195">
        <v>1</v>
      </c>
      <c r="H195">
        <v>0</v>
      </c>
      <c r="I195" s="98">
        <v>41525</v>
      </c>
      <c r="J195">
        <v>8</v>
      </c>
      <c r="K195">
        <v>588</v>
      </c>
      <c r="L195">
        <v>7</v>
      </c>
      <c r="M195">
        <v>76</v>
      </c>
      <c r="N195">
        <v>110</v>
      </c>
      <c r="O195">
        <v>15</v>
      </c>
      <c r="P195">
        <v>15</v>
      </c>
      <c r="Q195">
        <v>2</v>
      </c>
      <c r="R195">
        <v>8</v>
      </c>
      <c r="S195">
        <v>9</v>
      </c>
      <c r="T195">
        <v>6</v>
      </c>
      <c r="U195">
        <v>0</v>
      </c>
      <c r="V195">
        <v>0</v>
      </c>
      <c r="W195" t="s">
        <v>67</v>
      </c>
      <c r="X195">
        <v>0</v>
      </c>
    </row>
    <row r="196" spans="1:24" x14ac:dyDescent="0.2">
      <c r="A196">
        <v>5519</v>
      </c>
      <c r="B196">
        <v>1957</v>
      </c>
      <c r="C196">
        <v>66</v>
      </c>
      <c r="D196" t="s">
        <v>23</v>
      </c>
      <c r="E196" t="s">
        <v>32</v>
      </c>
      <c r="F196" s="58">
        <v>31395</v>
      </c>
      <c r="G196">
        <v>0</v>
      </c>
      <c r="H196">
        <v>1</v>
      </c>
      <c r="I196" s="98">
        <v>41463</v>
      </c>
      <c r="J196">
        <v>8</v>
      </c>
      <c r="K196">
        <v>316</v>
      </c>
      <c r="L196">
        <v>58</v>
      </c>
      <c r="M196">
        <v>161</v>
      </c>
      <c r="N196">
        <v>76</v>
      </c>
      <c r="O196">
        <v>51</v>
      </c>
      <c r="P196">
        <v>135</v>
      </c>
      <c r="Q196">
        <v>1</v>
      </c>
      <c r="R196">
        <v>6</v>
      </c>
      <c r="S196">
        <v>4</v>
      </c>
      <c r="T196">
        <v>5</v>
      </c>
      <c r="U196">
        <v>1</v>
      </c>
      <c r="V196">
        <v>0</v>
      </c>
      <c r="W196" t="s">
        <v>67</v>
      </c>
      <c r="X196">
        <v>0</v>
      </c>
    </row>
    <row r="197" spans="1:24" x14ac:dyDescent="0.2">
      <c r="A197">
        <v>232</v>
      </c>
      <c r="B197">
        <v>1966</v>
      </c>
      <c r="C197">
        <v>57</v>
      </c>
      <c r="D197" t="s">
        <v>23</v>
      </c>
      <c r="E197" t="s">
        <v>28</v>
      </c>
      <c r="F197" s="58">
        <v>58086</v>
      </c>
      <c r="G197">
        <v>0</v>
      </c>
      <c r="H197">
        <v>1</v>
      </c>
      <c r="I197" s="98">
        <v>41472</v>
      </c>
      <c r="J197">
        <v>8</v>
      </c>
      <c r="K197">
        <v>279</v>
      </c>
      <c r="L197">
        <v>83</v>
      </c>
      <c r="M197">
        <v>88</v>
      </c>
      <c r="N197">
        <v>32</v>
      </c>
      <c r="O197">
        <v>14</v>
      </c>
      <c r="P197">
        <v>34</v>
      </c>
      <c r="Q197">
        <v>1</v>
      </c>
      <c r="R197">
        <v>4</v>
      </c>
      <c r="S197">
        <v>10</v>
      </c>
      <c r="T197">
        <v>3</v>
      </c>
      <c r="U197">
        <v>0</v>
      </c>
      <c r="V197">
        <v>0</v>
      </c>
      <c r="W197" t="s">
        <v>27</v>
      </c>
      <c r="X197">
        <v>0</v>
      </c>
    </row>
    <row r="198" spans="1:24" x14ac:dyDescent="0.2">
      <c r="A198">
        <v>3009</v>
      </c>
      <c r="B198">
        <v>1963</v>
      </c>
      <c r="C198">
        <v>60</v>
      </c>
      <c r="D198" t="s">
        <v>40</v>
      </c>
      <c r="E198" t="s">
        <v>55</v>
      </c>
      <c r="F198" s="58">
        <v>23910</v>
      </c>
      <c r="G198">
        <v>0</v>
      </c>
      <c r="H198">
        <v>0</v>
      </c>
      <c r="I198" s="98">
        <v>41524</v>
      </c>
      <c r="J198">
        <v>8</v>
      </c>
      <c r="K198">
        <v>1462</v>
      </c>
      <c r="L198">
        <v>16</v>
      </c>
      <c r="M198">
        <v>128</v>
      </c>
      <c r="N198">
        <v>0</v>
      </c>
      <c r="O198">
        <v>0</v>
      </c>
      <c r="P198">
        <v>160</v>
      </c>
      <c r="Q198">
        <v>1</v>
      </c>
      <c r="R198">
        <v>5</v>
      </c>
      <c r="S198">
        <v>6</v>
      </c>
      <c r="T198">
        <v>6</v>
      </c>
      <c r="U198">
        <v>1</v>
      </c>
      <c r="V198">
        <v>0</v>
      </c>
      <c r="W198" t="s">
        <v>27</v>
      </c>
      <c r="X198">
        <v>3</v>
      </c>
    </row>
    <row r="199" spans="1:24" x14ac:dyDescent="0.2">
      <c r="A199">
        <v>6518</v>
      </c>
      <c r="B199">
        <v>1952</v>
      </c>
      <c r="C199">
        <v>71</v>
      </c>
      <c r="D199" t="s">
        <v>40</v>
      </c>
      <c r="E199" t="s">
        <v>55</v>
      </c>
      <c r="F199" s="58">
        <v>71128</v>
      </c>
      <c r="G199">
        <v>0</v>
      </c>
      <c r="H199">
        <v>1</v>
      </c>
      <c r="I199" s="98">
        <v>41584</v>
      </c>
      <c r="J199">
        <v>8</v>
      </c>
      <c r="K199">
        <v>546</v>
      </c>
      <c r="L199">
        <v>0</v>
      </c>
      <c r="M199">
        <v>48</v>
      </c>
      <c r="N199">
        <v>0</v>
      </c>
      <c r="O199">
        <v>6</v>
      </c>
      <c r="P199">
        <v>6</v>
      </c>
      <c r="Q199">
        <v>1</v>
      </c>
      <c r="R199">
        <v>7</v>
      </c>
      <c r="S199">
        <v>8</v>
      </c>
      <c r="T199">
        <v>5</v>
      </c>
      <c r="U199">
        <v>0</v>
      </c>
      <c r="V199">
        <v>0</v>
      </c>
      <c r="W199" t="s">
        <v>38</v>
      </c>
      <c r="X199">
        <v>0</v>
      </c>
    </row>
    <row r="200" spans="1:24" x14ac:dyDescent="0.2">
      <c r="A200">
        <v>10669</v>
      </c>
      <c r="B200">
        <v>1982</v>
      </c>
      <c r="C200">
        <v>41</v>
      </c>
      <c r="D200" t="s">
        <v>23</v>
      </c>
      <c r="E200" t="s">
        <v>32</v>
      </c>
      <c r="F200" s="58">
        <v>153924</v>
      </c>
      <c r="G200">
        <v>0</v>
      </c>
      <c r="H200">
        <v>1</v>
      </c>
      <c r="I200" s="98">
        <v>41411</v>
      </c>
      <c r="J200">
        <v>8</v>
      </c>
      <c r="K200">
        <v>277</v>
      </c>
      <c r="L200">
        <v>21</v>
      </c>
      <c r="M200">
        <v>64</v>
      </c>
      <c r="N200">
        <v>62</v>
      </c>
      <c r="O200">
        <v>21</v>
      </c>
      <c r="P200">
        <v>25</v>
      </c>
      <c r="Q200">
        <v>2</v>
      </c>
      <c r="R200">
        <v>3</v>
      </c>
      <c r="S200">
        <v>10</v>
      </c>
      <c r="T200">
        <v>3</v>
      </c>
      <c r="U200">
        <v>0</v>
      </c>
      <c r="V200">
        <v>0</v>
      </c>
      <c r="W200" t="s">
        <v>27</v>
      </c>
      <c r="X200">
        <v>0</v>
      </c>
    </row>
    <row r="201" spans="1:24" x14ac:dyDescent="0.2">
      <c r="A201">
        <v>5682</v>
      </c>
      <c r="B201">
        <v>1954</v>
      </c>
      <c r="C201">
        <v>69</v>
      </c>
      <c r="D201" t="s">
        <v>40</v>
      </c>
      <c r="E201" t="s">
        <v>28</v>
      </c>
      <c r="F201" s="58">
        <v>71964</v>
      </c>
      <c r="G201">
        <v>0</v>
      </c>
      <c r="H201">
        <v>1</v>
      </c>
      <c r="I201" s="98">
        <v>41356</v>
      </c>
      <c r="J201">
        <v>8</v>
      </c>
      <c r="K201">
        <v>948</v>
      </c>
      <c r="L201">
        <v>10</v>
      </c>
      <c r="M201">
        <v>86</v>
      </c>
      <c r="N201">
        <v>13</v>
      </c>
      <c r="O201">
        <v>21</v>
      </c>
      <c r="P201">
        <v>21</v>
      </c>
      <c r="Q201">
        <v>4</v>
      </c>
      <c r="R201">
        <v>6</v>
      </c>
      <c r="S201">
        <v>11</v>
      </c>
      <c r="T201">
        <v>5</v>
      </c>
      <c r="U201">
        <v>0</v>
      </c>
      <c r="V201">
        <v>0</v>
      </c>
      <c r="W201" t="s">
        <v>38</v>
      </c>
      <c r="X201">
        <v>0</v>
      </c>
    </row>
    <row r="202" spans="1:24" x14ac:dyDescent="0.2">
      <c r="A202">
        <v>1570</v>
      </c>
      <c r="B202">
        <v>1952</v>
      </c>
      <c r="C202">
        <v>71</v>
      </c>
      <c r="D202" t="s">
        <v>40</v>
      </c>
      <c r="E202" t="s">
        <v>32</v>
      </c>
      <c r="F202" s="58">
        <v>68743</v>
      </c>
      <c r="G202">
        <v>0</v>
      </c>
      <c r="H202">
        <v>1</v>
      </c>
      <c r="I202" s="98">
        <v>41324</v>
      </c>
      <c r="J202">
        <v>8</v>
      </c>
      <c r="K202">
        <v>664</v>
      </c>
      <c r="L202">
        <v>9</v>
      </c>
      <c r="M202">
        <v>240</v>
      </c>
      <c r="N202">
        <v>50</v>
      </c>
      <c r="O202">
        <v>19</v>
      </c>
      <c r="P202">
        <v>57</v>
      </c>
      <c r="Q202">
        <v>2</v>
      </c>
      <c r="R202">
        <v>7</v>
      </c>
      <c r="S202">
        <v>10</v>
      </c>
      <c r="T202">
        <v>4</v>
      </c>
      <c r="U202">
        <v>0</v>
      </c>
      <c r="V202">
        <v>0</v>
      </c>
      <c r="W202" t="s">
        <v>27</v>
      </c>
      <c r="X202">
        <v>0</v>
      </c>
    </row>
    <row r="203" spans="1:24" x14ac:dyDescent="0.2">
      <c r="A203">
        <v>1497</v>
      </c>
      <c r="B203">
        <v>1953</v>
      </c>
      <c r="C203">
        <v>70</v>
      </c>
      <c r="D203" t="s">
        <v>23</v>
      </c>
      <c r="E203" t="s">
        <v>28</v>
      </c>
      <c r="F203" s="58">
        <v>63033</v>
      </c>
      <c r="G203">
        <v>0</v>
      </c>
      <c r="H203">
        <v>1</v>
      </c>
      <c r="I203" s="98">
        <v>41293</v>
      </c>
      <c r="J203">
        <v>8</v>
      </c>
      <c r="K203">
        <v>268</v>
      </c>
      <c r="L203">
        <v>11</v>
      </c>
      <c r="M203">
        <v>88</v>
      </c>
      <c r="N203">
        <v>15</v>
      </c>
      <c r="O203">
        <v>3</v>
      </c>
      <c r="P203">
        <v>22</v>
      </c>
      <c r="Q203">
        <v>2</v>
      </c>
      <c r="R203">
        <v>6</v>
      </c>
      <c r="S203">
        <v>5</v>
      </c>
      <c r="T203">
        <v>5</v>
      </c>
      <c r="U203">
        <v>0</v>
      </c>
      <c r="V203">
        <v>0</v>
      </c>
      <c r="W203" t="s">
        <v>67</v>
      </c>
      <c r="X203">
        <v>0</v>
      </c>
    </row>
    <row r="204" spans="1:24" x14ac:dyDescent="0.2">
      <c r="A204">
        <v>9723</v>
      </c>
      <c r="B204">
        <v>1961</v>
      </c>
      <c r="C204">
        <v>62</v>
      </c>
      <c r="D204" t="s">
        <v>23</v>
      </c>
      <c r="E204" t="s">
        <v>32</v>
      </c>
      <c r="F204" s="58">
        <v>31615</v>
      </c>
      <c r="G204">
        <v>0</v>
      </c>
      <c r="H204">
        <v>1</v>
      </c>
      <c r="I204" s="98">
        <v>41548</v>
      </c>
      <c r="J204">
        <v>8</v>
      </c>
      <c r="K204">
        <v>530</v>
      </c>
      <c r="L204">
        <v>142</v>
      </c>
      <c r="M204">
        <v>217</v>
      </c>
      <c r="N204">
        <v>62</v>
      </c>
      <c r="O204">
        <v>9</v>
      </c>
      <c r="P204">
        <v>56</v>
      </c>
      <c r="Q204">
        <v>4</v>
      </c>
      <c r="R204">
        <v>7</v>
      </c>
      <c r="S204">
        <v>13</v>
      </c>
      <c r="T204">
        <v>5</v>
      </c>
      <c r="U204">
        <v>0</v>
      </c>
      <c r="V204">
        <v>0</v>
      </c>
      <c r="W204" t="s">
        <v>31</v>
      </c>
      <c r="X204">
        <v>1</v>
      </c>
    </row>
    <row r="205" spans="1:24" x14ac:dyDescent="0.2">
      <c r="A205">
        <v>7261</v>
      </c>
      <c r="B205">
        <v>1972</v>
      </c>
      <c r="C205">
        <v>51</v>
      </c>
      <c r="D205" t="s">
        <v>23</v>
      </c>
      <c r="E205" t="s">
        <v>32</v>
      </c>
      <c r="F205" s="58">
        <v>68274</v>
      </c>
      <c r="G205">
        <v>1</v>
      </c>
      <c r="H205">
        <v>1</v>
      </c>
      <c r="I205" s="98">
        <v>41275</v>
      </c>
      <c r="J205">
        <v>8</v>
      </c>
      <c r="K205">
        <v>199</v>
      </c>
      <c r="L205">
        <v>33</v>
      </c>
      <c r="M205">
        <v>60</v>
      </c>
      <c r="N205">
        <v>8</v>
      </c>
      <c r="O205">
        <v>3</v>
      </c>
      <c r="P205">
        <v>15</v>
      </c>
      <c r="Q205">
        <v>5</v>
      </c>
      <c r="R205">
        <v>5</v>
      </c>
      <c r="S205">
        <v>5</v>
      </c>
      <c r="T205">
        <v>8</v>
      </c>
      <c r="U205">
        <v>1</v>
      </c>
      <c r="V205">
        <v>0</v>
      </c>
      <c r="W205" t="s">
        <v>27</v>
      </c>
      <c r="X205">
        <v>0</v>
      </c>
    </row>
    <row r="206" spans="1:24" x14ac:dyDescent="0.2">
      <c r="A206">
        <v>2452</v>
      </c>
      <c r="B206">
        <v>1972</v>
      </c>
      <c r="C206">
        <v>51</v>
      </c>
      <c r="D206" t="s">
        <v>23</v>
      </c>
      <c r="E206" t="s">
        <v>32</v>
      </c>
      <c r="F206" s="58">
        <v>30992</v>
      </c>
      <c r="G206">
        <v>1</v>
      </c>
      <c r="H206">
        <v>1</v>
      </c>
      <c r="I206" s="98">
        <v>41275</v>
      </c>
      <c r="J206">
        <v>8</v>
      </c>
      <c r="K206">
        <v>199</v>
      </c>
      <c r="L206">
        <v>33</v>
      </c>
      <c r="M206">
        <v>60</v>
      </c>
      <c r="N206">
        <v>8</v>
      </c>
      <c r="O206">
        <v>3</v>
      </c>
      <c r="P206">
        <v>15</v>
      </c>
      <c r="Q206">
        <v>5</v>
      </c>
      <c r="R206">
        <v>5</v>
      </c>
      <c r="S206">
        <v>5</v>
      </c>
      <c r="T206">
        <v>8</v>
      </c>
      <c r="U206">
        <v>1</v>
      </c>
      <c r="V206">
        <v>0</v>
      </c>
      <c r="W206" t="s">
        <v>27</v>
      </c>
      <c r="X206">
        <v>0</v>
      </c>
    </row>
    <row r="207" spans="1:24" x14ac:dyDescent="0.2">
      <c r="A207">
        <v>5621</v>
      </c>
      <c r="B207">
        <v>1970</v>
      </c>
      <c r="C207">
        <v>53</v>
      </c>
      <c r="D207" t="s">
        <v>23</v>
      </c>
      <c r="E207" t="s">
        <v>32</v>
      </c>
      <c r="F207" s="58">
        <v>30992</v>
      </c>
      <c r="G207">
        <v>1</v>
      </c>
      <c r="H207">
        <v>1</v>
      </c>
      <c r="I207" s="98">
        <v>41255</v>
      </c>
      <c r="J207">
        <v>8</v>
      </c>
      <c r="K207">
        <v>73</v>
      </c>
      <c r="L207">
        <v>57</v>
      </c>
      <c r="M207">
        <v>100</v>
      </c>
      <c r="N207">
        <v>71</v>
      </c>
      <c r="O207">
        <v>15</v>
      </c>
      <c r="P207">
        <v>0</v>
      </c>
      <c r="Q207">
        <v>5</v>
      </c>
      <c r="R207">
        <v>6</v>
      </c>
      <c r="S207">
        <v>5</v>
      </c>
      <c r="T207">
        <v>9</v>
      </c>
      <c r="U207">
        <v>1</v>
      </c>
      <c r="V207">
        <v>0</v>
      </c>
      <c r="W207" t="s">
        <v>27</v>
      </c>
      <c r="X207">
        <v>0</v>
      </c>
    </row>
    <row r="208" spans="1:24" x14ac:dyDescent="0.2">
      <c r="A208">
        <v>10995</v>
      </c>
      <c r="B208">
        <v>1989</v>
      </c>
      <c r="C208">
        <v>34</v>
      </c>
      <c r="D208" t="s">
        <v>43</v>
      </c>
      <c r="E208" t="s">
        <v>32</v>
      </c>
      <c r="F208" s="58">
        <v>77297</v>
      </c>
      <c r="G208">
        <v>1</v>
      </c>
      <c r="H208">
        <v>0</v>
      </c>
      <c r="I208" s="98">
        <v>41254</v>
      </c>
      <c r="J208">
        <v>8</v>
      </c>
      <c r="K208">
        <v>16</v>
      </c>
      <c r="L208">
        <v>5</v>
      </c>
      <c r="M208">
        <v>30</v>
      </c>
      <c r="N208">
        <v>8</v>
      </c>
      <c r="O208">
        <v>7</v>
      </c>
      <c r="P208">
        <v>26</v>
      </c>
      <c r="Q208">
        <v>3</v>
      </c>
      <c r="R208">
        <v>3</v>
      </c>
      <c r="S208">
        <v>4</v>
      </c>
      <c r="T208">
        <v>8</v>
      </c>
      <c r="U208">
        <v>0</v>
      </c>
      <c r="V208">
        <v>1</v>
      </c>
      <c r="W208" t="s">
        <v>67</v>
      </c>
      <c r="X208">
        <v>0</v>
      </c>
    </row>
    <row r="209" spans="1:24" x14ac:dyDescent="0.2">
      <c r="A209">
        <v>7373</v>
      </c>
      <c r="B209">
        <v>1953</v>
      </c>
      <c r="C209">
        <v>70</v>
      </c>
      <c r="D209" t="s">
        <v>40</v>
      </c>
      <c r="E209" t="s">
        <v>24</v>
      </c>
      <c r="F209" s="58">
        <v>39996</v>
      </c>
      <c r="G209">
        <v>0</v>
      </c>
      <c r="H209">
        <v>2</v>
      </c>
      <c r="I209" s="98">
        <v>41211</v>
      </c>
      <c r="J209">
        <v>8</v>
      </c>
      <c r="K209">
        <v>96</v>
      </c>
      <c r="L209">
        <v>12</v>
      </c>
      <c r="M209">
        <v>96</v>
      </c>
      <c r="N209">
        <v>33</v>
      </c>
      <c r="O209">
        <v>22</v>
      </c>
      <c r="P209">
        <v>43</v>
      </c>
      <c r="Q209">
        <v>6</v>
      </c>
      <c r="R209">
        <v>4</v>
      </c>
      <c r="S209">
        <v>6</v>
      </c>
      <c r="T209">
        <v>6</v>
      </c>
      <c r="U209">
        <v>1</v>
      </c>
      <c r="V209">
        <v>0</v>
      </c>
      <c r="W209" t="s">
        <v>38</v>
      </c>
      <c r="X209">
        <v>0</v>
      </c>
    </row>
    <row r="210" spans="1:24" x14ac:dyDescent="0.2">
      <c r="A210">
        <v>5331</v>
      </c>
      <c r="B210">
        <v>1978</v>
      </c>
      <c r="C210">
        <v>45</v>
      </c>
      <c r="D210" t="s">
        <v>23</v>
      </c>
      <c r="E210" t="s">
        <v>32</v>
      </c>
      <c r="F210" s="58">
        <v>55614</v>
      </c>
      <c r="G210">
        <v>0</v>
      </c>
      <c r="H210">
        <v>0</v>
      </c>
      <c r="I210" s="98">
        <v>41222</v>
      </c>
      <c r="J210">
        <v>8</v>
      </c>
      <c r="K210">
        <v>587</v>
      </c>
      <c r="L210">
        <v>51</v>
      </c>
      <c r="M210">
        <v>898</v>
      </c>
      <c r="N210">
        <v>247</v>
      </c>
      <c r="O210">
        <v>0</v>
      </c>
      <c r="P210">
        <v>86</v>
      </c>
      <c r="Q210">
        <v>1</v>
      </c>
      <c r="R210">
        <v>3</v>
      </c>
      <c r="S210">
        <v>7</v>
      </c>
      <c r="T210">
        <v>2</v>
      </c>
      <c r="U210">
        <v>0</v>
      </c>
      <c r="V210">
        <v>0</v>
      </c>
      <c r="W210" t="s">
        <v>46</v>
      </c>
      <c r="X210">
        <v>0</v>
      </c>
    </row>
    <row r="211" spans="1:24" x14ac:dyDescent="0.2">
      <c r="A211">
        <v>263</v>
      </c>
      <c r="B211">
        <v>1946</v>
      </c>
      <c r="C211">
        <v>77</v>
      </c>
      <c r="D211" t="s">
        <v>40</v>
      </c>
      <c r="E211" t="s">
        <v>28</v>
      </c>
      <c r="F211" s="58">
        <v>12571</v>
      </c>
      <c r="G211">
        <v>0</v>
      </c>
      <c r="H211">
        <v>0</v>
      </c>
      <c r="I211" s="98">
        <v>41787</v>
      </c>
      <c r="J211">
        <v>9</v>
      </c>
      <c r="K211">
        <v>56</v>
      </c>
      <c r="L211">
        <v>19</v>
      </c>
      <c r="M211">
        <v>29</v>
      </c>
      <c r="N211">
        <v>2</v>
      </c>
      <c r="O211">
        <v>14</v>
      </c>
      <c r="P211">
        <v>25</v>
      </c>
      <c r="Q211">
        <v>1</v>
      </c>
      <c r="R211">
        <v>3</v>
      </c>
      <c r="S211">
        <v>3</v>
      </c>
      <c r="T211">
        <v>8</v>
      </c>
      <c r="U211">
        <v>1</v>
      </c>
      <c r="V211">
        <v>0</v>
      </c>
      <c r="W211" t="s">
        <v>27</v>
      </c>
      <c r="X211">
        <v>0</v>
      </c>
    </row>
    <row r="212" spans="1:24" x14ac:dyDescent="0.2">
      <c r="A212">
        <v>4619</v>
      </c>
      <c r="B212">
        <v>1946</v>
      </c>
      <c r="C212">
        <v>77</v>
      </c>
      <c r="D212" t="s">
        <v>40</v>
      </c>
      <c r="E212" t="s">
        <v>28</v>
      </c>
      <c r="F212" s="58">
        <v>62335</v>
      </c>
      <c r="G212">
        <v>0</v>
      </c>
      <c r="H212">
        <v>0</v>
      </c>
      <c r="I212" s="98">
        <v>41787</v>
      </c>
      <c r="J212">
        <v>9</v>
      </c>
      <c r="K212">
        <v>6</v>
      </c>
      <c r="L212">
        <v>2</v>
      </c>
      <c r="M212">
        <v>3</v>
      </c>
      <c r="N212">
        <v>1</v>
      </c>
      <c r="O212">
        <v>262</v>
      </c>
      <c r="P212">
        <v>3</v>
      </c>
      <c r="Q212">
        <v>0</v>
      </c>
      <c r="R212">
        <v>27</v>
      </c>
      <c r="S212">
        <v>0</v>
      </c>
      <c r="T212">
        <v>1</v>
      </c>
      <c r="U212">
        <v>0</v>
      </c>
      <c r="V212">
        <v>0</v>
      </c>
      <c r="W212" t="s">
        <v>27</v>
      </c>
      <c r="X212">
        <v>0</v>
      </c>
    </row>
    <row r="213" spans="1:24" x14ac:dyDescent="0.2">
      <c r="A213">
        <v>940</v>
      </c>
      <c r="B213">
        <v>1988</v>
      </c>
      <c r="C213">
        <v>35</v>
      </c>
      <c r="D213" t="s">
        <v>23</v>
      </c>
      <c r="E213" t="s">
        <v>28</v>
      </c>
      <c r="F213" s="58">
        <v>43300</v>
      </c>
      <c r="G213">
        <v>1</v>
      </c>
      <c r="H213">
        <v>0</v>
      </c>
      <c r="I213" s="98">
        <v>41777</v>
      </c>
      <c r="J213">
        <v>9</v>
      </c>
      <c r="K213">
        <v>158</v>
      </c>
      <c r="L213">
        <v>11</v>
      </c>
      <c r="M213">
        <v>99</v>
      </c>
      <c r="N213">
        <v>15</v>
      </c>
      <c r="O213">
        <v>11</v>
      </c>
      <c r="P213">
        <v>17</v>
      </c>
      <c r="Q213">
        <v>2</v>
      </c>
      <c r="R213">
        <v>3</v>
      </c>
      <c r="S213">
        <v>7</v>
      </c>
      <c r="T213">
        <v>3</v>
      </c>
      <c r="U213">
        <v>0</v>
      </c>
      <c r="V213">
        <v>0</v>
      </c>
      <c r="W213" t="s">
        <v>67</v>
      </c>
      <c r="X213">
        <v>0</v>
      </c>
    </row>
    <row r="214" spans="1:24" x14ac:dyDescent="0.2">
      <c r="A214">
        <v>10084</v>
      </c>
      <c r="B214">
        <v>1973</v>
      </c>
      <c r="C214">
        <v>50</v>
      </c>
      <c r="D214" t="s">
        <v>23</v>
      </c>
      <c r="E214" t="s">
        <v>32</v>
      </c>
      <c r="F214" s="58">
        <v>85696</v>
      </c>
      <c r="G214">
        <v>2</v>
      </c>
      <c r="H214">
        <v>0</v>
      </c>
      <c r="I214" s="98">
        <v>41777</v>
      </c>
      <c r="J214">
        <v>9</v>
      </c>
      <c r="K214">
        <v>3</v>
      </c>
      <c r="L214">
        <v>2</v>
      </c>
      <c r="M214">
        <v>8</v>
      </c>
      <c r="N214">
        <v>20</v>
      </c>
      <c r="O214">
        <v>0</v>
      </c>
      <c r="P214">
        <v>17</v>
      </c>
      <c r="Q214">
        <v>2</v>
      </c>
      <c r="R214">
        <v>2</v>
      </c>
      <c r="S214">
        <v>2</v>
      </c>
      <c r="T214">
        <v>7</v>
      </c>
      <c r="U214">
        <v>0</v>
      </c>
      <c r="V214">
        <v>0</v>
      </c>
      <c r="W214" t="s">
        <v>50</v>
      </c>
      <c r="X214">
        <v>0</v>
      </c>
    </row>
    <row r="215" spans="1:24" x14ac:dyDescent="0.2">
      <c r="A215">
        <v>6019</v>
      </c>
      <c r="B215">
        <v>1972</v>
      </c>
      <c r="C215">
        <v>51</v>
      </c>
      <c r="D215" t="s">
        <v>40</v>
      </c>
      <c r="E215" t="s">
        <v>32</v>
      </c>
      <c r="F215" s="58">
        <v>85696</v>
      </c>
      <c r="G215">
        <v>1</v>
      </c>
      <c r="H215">
        <v>0</v>
      </c>
      <c r="I215" s="98">
        <v>41728</v>
      </c>
      <c r="J215">
        <v>9</v>
      </c>
      <c r="K215">
        <v>45</v>
      </c>
      <c r="L215">
        <v>3</v>
      </c>
      <c r="M215">
        <v>9</v>
      </c>
      <c r="N215">
        <v>4</v>
      </c>
      <c r="O215">
        <v>4</v>
      </c>
      <c r="P215">
        <v>7</v>
      </c>
      <c r="Q215">
        <v>1</v>
      </c>
      <c r="R215">
        <v>1</v>
      </c>
      <c r="S215">
        <v>2</v>
      </c>
      <c r="T215">
        <v>6</v>
      </c>
      <c r="U215">
        <v>1</v>
      </c>
      <c r="V215">
        <v>0</v>
      </c>
      <c r="W215" t="s">
        <v>27</v>
      </c>
      <c r="X215">
        <v>1</v>
      </c>
    </row>
    <row r="216" spans="1:24" x14ac:dyDescent="0.2">
      <c r="A216">
        <v>1463</v>
      </c>
      <c r="B216">
        <v>1959</v>
      </c>
      <c r="C216">
        <v>64</v>
      </c>
      <c r="D216" t="s">
        <v>23</v>
      </c>
      <c r="E216" t="s">
        <v>28</v>
      </c>
      <c r="F216" s="58">
        <v>59432</v>
      </c>
      <c r="G216">
        <v>1</v>
      </c>
      <c r="H216">
        <v>1</v>
      </c>
      <c r="I216" s="98">
        <v>41727</v>
      </c>
      <c r="J216">
        <v>9</v>
      </c>
      <c r="K216">
        <v>8</v>
      </c>
      <c r="L216">
        <v>2</v>
      </c>
      <c r="M216">
        <v>5</v>
      </c>
      <c r="N216">
        <v>3</v>
      </c>
      <c r="O216">
        <v>0</v>
      </c>
      <c r="P216">
        <v>3</v>
      </c>
      <c r="Q216">
        <v>1</v>
      </c>
      <c r="R216">
        <v>1</v>
      </c>
      <c r="S216">
        <v>2</v>
      </c>
      <c r="T216">
        <v>7</v>
      </c>
      <c r="U216">
        <v>0</v>
      </c>
      <c r="V216">
        <v>0</v>
      </c>
      <c r="W216" t="s">
        <v>38</v>
      </c>
      <c r="X216">
        <v>0</v>
      </c>
    </row>
    <row r="217" spans="1:24" x14ac:dyDescent="0.2">
      <c r="A217">
        <v>6424</v>
      </c>
      <c r="B217">
        <v>1978</v>
      </c>
      <c r="C217">
        <v>45</v>
      </c>
      <c r="D217" t="s">
        <v>23</v>
      </c>
      <c r="E217" t="s">
        <v>32</v>
      </c>
      <c r="F217" s="58">
        <v>43185</v>
      </c>
      <c r="G217">
        <v>1</v>
      </c>
      <c r="H217">
        <v>0</v>
      </c>
      <c r="I217" s="98">
        <v>41669</v>
      </c>
      <c r="J217">
        <v>9</v>
      </c>
      <c r="K217">
        <v>12</v>
      </c>
      <c r="L217">
        <v>6</v>
      </c>
      <c r="M217">
        <v>2</v>
      </c>
      <c r="N217">
        <v>11</v>
      </c>
      <c r="O217">
        <v>2</v>
      </c>
      <c r="P217">
        <v>16</v>
      </c>
      <c r="Q217">
        <v>1</v>
      </c>
      <c r="R217">
        <v>1</v>
      </c>
      <c r="S217">
        <v>3</v>
      </c>
      <c r="T217">
        <v>4</v>
      </c>
      <c r="U217">
        <v>0</v>
      </c>
      <c r="V217">
        <v>0</v>
      </c>
      <c r="W217" t="s">
        <v>27</v>
      </c>
      <c r="X217">
        <v>0</v>
      </c>
    </row>
    <row r="218" spans="1:24" x14ac:dyDescent="0.2">
      <c r="A218">
        <v>8233</v>
      </c>
      <c r="B218">
        <v>1951</v>
      </c>
      <c r="C218">
        <v>72</v>
      </c>
      <c r="D218" t="s">
        <v>53</v>
      </c>
      <c r="E218" t="s">
        <v>55</v>
      </c>
      <c r="F218" s="58">
        <v>70300</v>
      </c>
      <c r="G218">
        <v>0</v>
      </c>
      <c r="H218">
        <v>1</v>
      </c>
      <c r="I218" s="98">
        <v>41665</v>
      </c>
      <c r="J218">
        <v>9</v>
      </c>
      <c r="K218">
        <v>508</v>
      </c>
      <c r="L218">
        <v>5</v>
      </c>
      <c r="M218">
        <v>21</v>
      </c>
      <c r="N218">
        <v>7</v>
      </c>
      <c r="O218">
        <v>5</v>
      </c>
      <c r="P218">
        <v>10</v>
      </c>
      <c r="Q218">
        <v>4</v>
      </c>
      <c r="R218">
        <v>7</v>
      </c>
      <c r="S218">
        <v>7</v>
      </c>
      <c r="T218">
        <v>5</v>
      </c>
      <c r="U218">
        <v>0</v>
      </c>
      <c r="V218">
        <v>0</v>
      </c>
      <c r="W218" t="s">
        <v>31</v>
      </c>
      <c r="X218">
        <v>1</v>
      </c>
    </row>
    <row r="219" spans="1:24" x14ac:dyDescent="0.2">
      <c r="A219">
        <v>1515</v>
      </c>
      <c r="B219">
        <v>1976</v>
      </c>
      <c r="C219">
        <v>47</v>
      </c>
      <c r="D219" t="s">
        <v>53</v>
      </c>
      <c r="E219" t="s">
        <v>32</v>
      </c>
      <c r="F219" s="58">
        <v>27071</v>
      </c>
      <c r="G219">
        <v>0</v>
      </c>
      <c r="H219">
        <v>1</v>
      </c>
      <c r="I219" s="98">
        <v>41661</v>
      </c>
      <c r="J219">
        <v>9</v>
      </c>
      <c r="K219">
        <v>11</v>
      </c>
      <c r="L219">
        <v>2</v>
      </c>
      <c r="M219">
        <v>7</v>
      </c>
      <c r="N219">
        <v>4</v>
      </c>
      <c r="O219">
        <v>2</v>
      </c>
      <c r="P219">
        <v>2</v>
      </c>
      <c r="Q219">
        <v>1</v>
      </c>
      <c r="R219">
        <v>1</v>
      </c>
      <c r="S219">
        <v>3</v>
      </c>
      <c r="T219">
        <v>3</v>
      </c>
      <c r="U219">
        <v>0</v>
      </c>
      <c r="V219">
        <v>0</v>
      </c>
      <c r="W219" t="s">
        <v>31</v>
      </c>
      <c r="X219">
        <v>0</v>
      </c>
    </row>
    <row r="220" spans="1:24" x14ac:dyDescent="0.2">
      <c r="A220">
        <v>10855</v>
      </c>
      <c r="B220">
        <v>1969</v>
      </c>
      <c r="C220">
        <v>54</v>
      </c>
      <c r="D220" t="s">
        <v>53</v>
      </c>
      <c r="E220" t="s">
        <v>28</v>
      </c>
      <c r="F220" s="58">
        <v>37244</v>
      </c>
      <c r="G220">
        <v>1</v>
      </c>
      <c r="H220">
        <v>0</v>
      </c>
      <c r="I220" s="98">
        <v>41661</v>
      </c>
      <c r="J220">
        <v>9</v>
      </c>
      <c r="K220">
        <v>234</v>
      </c>
      <c r="L220">
        <v>14</v>
      </c>
      <c r="M220">
        <v>77</v>
      </c>
      <c r="N220">
        <v>19</v>
      </c>
      <c r="O220">
        <v>10</v>
      </c>
      <c r="P220">
        <v>42</v>
      </c>
      <c r="Q220">
        <v>2</v>
      </c>
      <c r="R220">
        <v>4</v>
      </c>
      <c r="S220">
        <v>8</v>
      </c>
      <c r="T220">
        <v>5</v>
      </c>
      <c r="U220">
        <v>0</v>
      </c>
      <c r="V220">
        <v>0</v>
      </c>
      <c r="W220" t="s">
        <v>27</v>
      </c>
      <c r="X220">
        <v>0</v>
      </c>
    </row>
    <row r="221" spans="1:24" x14ac:dyDescent="0.2">
      <c r="A221">
        <v>10909</v>
      </c>
      <c r="B221">
        <v>1949</v>
      </c>
      <c r="C221">
        <v>74</v>
      </c>
      <c r="D221" t="s">
        <v>23</v>
      </c>
      <c r="E221" t="s">
        <v>32</v>
      </c>
      <c r="F221" s="58">
        <v>49118</v>
      </c>
      <c r="G221">
        <v>0</v>
      </c>
      <c r="H221">
        <v>0</v>
      </c>
      <c r="I221" s="98">
        <v>41654</v>
      </c>
      <c r="J221">
        <v>9</v>
      </c>
      <c r="K221">
        <v>992</v>
      </c>
      <c r="L221">
        <v>24</v>
      </c>
      <c r="M221">
        <v>694</v>
      </c>
      <c r="N221">
        <v>51</v>
      </c>
      <c r="O221">
        <v>19</v>
      </c>
      <c r="P221">
        <v>119</v>
      </c>
      <c r="Q221">
        <v>0</v>
      </c>
      <c r="R221">
        <v>5</v>
      </c>
      <c r="S221">
        <v>5</v>
      </c>
      <c r="T221">
        <v>1</v>
      </c>
      <c r="U221">
        <v>0</v>
      </c>
      <c r="V221">
        <v>0</v>
      </c>
      <c r="W221" t="s">
        <v>38</v>
      </c>
      <c r="X221">
        <v>2</v>
      </c>
    </row>
    <row r="222" spans="1:24" x14ac:dyDescent="0.2">
      <c r="A222">
        <v>3376</v>
      </c>
      <c r="B222">
        <v>1971</v>
      </c>
      <c r="C222">
        <v>52</v>
      </c>
      <c r="D222" t="s">
        <v>53</v>
      </c>
      <c r="E222" t="s">
        <v>24</v>
      </c>
      <c r="F222" s="58">
        <v>56981</v>
      </c>
      <c r="G222">
        <v>1</v>
      </c>
      <c r="H222">
        <v>0</v>
      </c>
      <c r="I222" s="98">
        <v>41621</v>
      </c>
      <c r="J222">
        <v>9</v>
      </c>
      <c r="K222">
        <v>125</v>
      </c>
      <c r="L222">
        <v>6</v>
      </c>
      <c r="M222">
        <v>73</v>
      </c>
      <c r="N222">
        <v>8</v>
      </c>
      <c r="O222">
        <v>4</v>
      </c>
      <c r="P222">
        <v>19</v>
      </c>
      <c r="Q222">
        <v>1</v>
      </c>
      <c r="R222">
        <v>3</v>
      </c>
      <c r="S222">
        <v>6</v>
      </c>
      <c r="T222">
        <v>4</v>
      </c>
      <c r="U222">
        <v>0</v>
      </c>
      <c r="V222">
        <v>0</v>
      </c>
      <c r="W222" t="s">
        <v>27</v>
      </c>
      <c r="X222">
        <v>0</v>
      </c>
    </row>
    <row r="223" spans="1:24" x14ac:dyDescent="0.2">
      <c r="A223">
        <v>10232</v>
      </c>
      <c r="B223">
        <v>1964</v>
      </c>
      <c r="C223">
        <v>59</v>
      </c>
      <c r="D223" t="s">
        <v>40</v>
      </c>
      <c r="E223" t="s">
        <v>24</v>
      </c>
      <c r="F223" s="58">
        <v>22304</v>
      </c>
      <c r="G223">
        <v>0</v>
      </c>
      <c r="H223">
        <v>1</v>
      </c>
      <c r="I223" s="98">
        <v>41405</v>
      </c>
      <c r="J223">
        <v>9</v>
      </c>
      <c r="K223">
        <v>174</v>
      </c>
      <c r="L223">
        <v>18</v>
      </c>
      <c r="M223">
        <v>81</v>
      </c>
      <c r="N223">
        <v>28</v>
      </c>
      <c r="O223">
        <v>6</v>
      </c>
      <c r="P223">
        <v>24</v>
      </c>
      <c r="Q223">
        <v>3</v>
      </c>
      <c r="R223">
        <v>3</v>
      </c>
      <c r="S223">
        <v>7</v>
      </c>
      <c r="T223">
        <v>3</v>
      </c>
      <c r="U223">
        <v>0</v>
      </c>
      <c r="V223">
        <v>0</v>
      </c>
      <c r="W223" t="s">
        <v>27</v>
      </c>
      <c r="X223">
        <v>0</v>
      </c>
    </row>
    <row r="224" spans="1:24" x14ac:dyDescent="0.2">
      <c r="A224">
        <v>5547</v>
      </c>
      <c r="B224">
        <v>1983</v>
      </c>
      <c r="C224">
        <v>40</v>
      </c>
      <c r="D224" t="s">
        <v>40</v>
      </c>
      <c r="E224" t="s">
        <v>32</v>
      </c>
      <c r="F224" s="58">
        <v>42618</v>
      </c>
      <c r="G224">
        <v>0</v>
      </c>
      <c r="H224">
        <v>0</v>
      </c>
      <c r="I224" s="98">
        <v>41463</v>
      </c>
      <c r="J224">
        <v>9</v>
      </c>
      <c r="K224">
        <v>1478</v>
      </c>
      <c r="L224">
        <v>19</v>
      </c>
      <c r="M224">
        <v>403</v>
      </c>
      <c r="N224">
        <v>0</v>
      </c>
      <c r="O224">
        <v>19</v>
      </c>
      <c r="P224">
        <v>0</v>
      </c>
      <c r="Q224">
        <v>1</v>
      </c>
      <c r="R224">
        <v>7</v>
      </c>
      <c r="S224">
        <v>6</v>
      </c>
      <c r="T224">
        <v>3</v>
      </c>
      <c r="U224">
        <v>1</v>
      </c>
      <c r="V224">
        <v>0</v>
      </c>
      <c r="W224" t="s">
        <v>27</v>
      </c>
      <c r="X224">
        <v>2</v>
      </c>
    </row>
    <row r="225" spans="1:24" x14ac:dyDescent="0.2">
      <c r="A225">
        <v>8362</v>
      </c>
      <c r="B225">
        <v>1983</v>
      </c>
      <c r="C225">
        <v>40</v>
      </c>
      <c r="D225" t="s">
        <v>40</v>
      </c>
      <c r="E225" t="s">
        <v>32</v>
      </c>
      <c r="F225" s="58">
        <v>34487</v>
      </c>
      <c r="G225">
        <v>0</v>
      </c>
      <c r="H225">
        <v>0</v>
      </c>
      <c r="I225" s="98">
        <v>41463</v>
      </c>
      <c r="J225">
        <v>9</v>
      </c>
      <c r="K225">
        <v>1478</v>
      </c>
      <c r="L225">
        <v>19</v>
      </c>
      <c r="M225">
        <v>403</v>
      </c>
      <c r="N225">
        <v>0</v>
      </c>
      <c r="O225">
        <v>19</v>
      </c>
      <c r="P225">
        <v>0</v>
      </c>
      <c r="Q225">
        <v>1</v>
      </c>
      <c r="R225">
        <v>7</v>
      </c>
      <c r="S225">
        <v>6</v>
      </c>
      <c r="T225">
        <v>3</v>
      </c>
      <c r="U225">
        <v>1</v>
      </c>
      <c r="V225">
        <v>0</v>
      </c>
      <c r="W225" t="s">
        <v>67</v>
      </c>
      <c r="X225">
        <v>2</v>
      </c>
    </row>
    <row r="226" spans="1:24" x14ac:dyDescent="0.2">
      <c r="A226">
        <v>3524</v>
      </c>
      <c r="B226">
        <v>1972</v>
      </c>
      <c r="C226">
        <v>51</v>
      </c>
      <c r="D226" t="s">
        <v>53</v>
      </c>
      <c r="E226" t="s">
        <v>28</v>
      </c>
      <c r="F226" s="58">
        <v>69901</v>
      </c>
      <c r="G226">
        <v>1</v>
      </c>
      <c r="H226">
        <v>0</v>
      </c>
      <c r="I226" s="98">
        <v>41372</v>
      </c>
      <c r="J226">
        <v>9</v>
      </c>
      <c r="K226">
        <v>80</v>
      </c>
      <c r="L226">
        <v>1</v>
      </c>
      <c r="M226">
        <v>60</v>
      </c>
      <c r="N226">
        <v>4</v>
      </c>
      <c r="O226">
        <v>6</v>
      </c>
      <c r="P226">
        <v>16</v>
      </c>
      <c r="Q226">
        <v>2</v>
      </c>
      <c r="R226">
        <v>5</v>
      </c>
      <c r="S226">
        <v>2</v>
      </c>
      <c r="T226">
        <v>9</v>
      </c>
      <c r="U226">
        <v>1</v>
      </c>
      <c r="V226">
        <v>0</v>
      </c>
      <c r="W226" t="s">
        <v>27</v>
      </c>
      <c r="X226">
        <v>0</v>
      </c>
    </row>
    <row r="227" spans="1:24" x14ac:dyDescent="0.2">
      <c r="A227">
        <v>10095</v>
      </c>
      <c r="B227">
        <v>1976</v>
      </c>
      <c r="C227">
        <v>47</v>
      </c>
      <c r="D227" t="s">
        <v>40</v>
      </c>
      <c r="E227" t="s">
        <v>24</v>
      </c>
      <c r="F227" s="58">
        <v>71847</v>
      </c>
      <c r="G227">
        <v>0</v>
      </c>
      <c r="H227">
        <v>0</v>
      </c>
      <c r="I227" s="98">
        <v>41279</v>
      </c>
      <c r="J227">
        <v>9</v>
      </c>
      <c r="K227">
        <v>1001</v>
      </c>
      <c r="L227">
        <v>12</v>
      </c>
      <c r="M227">
        <v>240</v>
      </c>
      <c r="N227">
        <v>16</v>
      </c>
      <c r="O227">
        <v>12</v>
      </c>
      <c r="P227">
        <v>12</v>
      </c>
      <c r="Q227">
        <v>1</v>
      </c>
      <c r="R227">
        <v>5</v>
      </c>
      <c r="S227">
        <v>10</v>
      </c>
      <c r="T227">
        <v>2</v>
      </c>
      <c r="U227">
        <v>0</v>
      </c>
      <c r="V227">
        <v>0</v>
      </c>
      <c r="W227" t="s">
        <v>31</v>
      </c>
      <c r="X227">
        <v>0</v>
      </c>
    </row>
    <row r="228" spans="1:24" x14ac:dyDescent="0.2">
      <c r="A228">
        <v>8897</v>
      </c>
      <c r="B228">
        <v>1966</v>
      </c>
      <c r="C228">
        <v>57</v>
      </c>
      <c r="D228" t="s">
        <v>23</v>
      </c>
      <c r="E228" t="s">
        <v>28</v>
      </c>
      <c r="F228" s="58">
        <v>51983</v>
      </c>
      <c r="G228">
        <v>1</v>
      </c>
      <c r="H228">
        <v>1</v>
      </c>
      <c r="I228" s="98">
        <v>41388</v>
      </c>
      <c r="J228">
        <v>9</v>
      </c>
      <c r="K228">
        <v>392</v>
      </c>
      <c r="L228">
        <v>5</v>
      </c>
      <c r="M228">
        <v>91</v>
      </c>
      <c r="N228">
        <v>28</v>
      </c>
      <c r="O228">
        <v>26</v>
      </c>
      <c r="P228">
        <v>112</v>
      </c>
      <c r="Q228">
        <v>8</v>
      </c>
      <c r="R228">
        <v>7</v>
      </c>
      <c r="S228">
        <v>7</v>
      </c>
      <c r="T228">
        <v>8</v>
      </c>
      <c r="U228">
        <v>1</v>
      </c>
      <c r="V228">
        <v>0</v>
      </c>
      <c r="W228" t="s">
        <v>46</v>
      </c>
      <c r="X228">
        <v>0</v>
      </c>
    </row>
    <row r="229" spans="1:24" x14ac:dyDescent="0.2">
      <c r="A229">
        <v>466</v>
      </c>
      <c r="B229">
        <v>1945</v>
      </c>
      <c r="C229">
        <v>78</v>
      </c>
      <c r="D229" t="s">
        <v>23</v>
      </c>
      <c r="E229" t="s">
        <v>32</v>
      </c>
      <c r="F229" s="58">
        <v>78331</v>
      </c>
      <c r="G229">
        <v>0</v>
      </c>
      <c r="H229">
        <v>0</v>
      </c>
      <c r="I229" s="98">
        <v>41337</v>
      </c>
      <c r="J229">
        <v>9</v>
      </c>
      <c r="K229">
        <v>388</v>
      </c>
      <c r="L229">
        <v>14</v>
      </c>
      <c r="M229">
        <v>218</v>
      </c>
      <c r="N229">
        <v>91</v>
      </c>
      <c r="O229">
        <v>14</v>
      </c>
      <c r="P229">
        <v>21</v>
      </c>
      <c r="Q229">
        <v>1</v>
      </c>
      <c r="R229">
        <v>4</v>
      </c>
      <c r="S229">
        <v>13</v>
      </c>
      <c r="T229">
        <v>2</v>
      </c>
      <c r="U229">
        <v>0</v>
      </c>
      <c r="V229">
        <v>0</v>
      </c>
      <c r="W229" t="s">
        <v>27</v>
      </c>
      <c r="X229">
        <v>0</v>
      </c>
    </row>
    <row r="230" spans="1:24" x14ac:dyDescent="0.2">
      <c r="A230">
        <v>11025</v>
      </c>
      <c r="B230">
        <v>1962</v>
      </c>
      <c r="C230">
        <v>61</v>
      </c>
      <c r="D230" t="s">
        <v>23</v>
      </c>
      <c r="E230" t="s">
        <v>32</v>
      </c>
      <c r="F230" s="58">
        <v>69932</v>
      </c>
      <c r="G230">
        <v>1</v>
      </c>
      <c r="H230">
        <v>1</v>
      </c>
      <c r="I230" s="98">
        <v>41335</v>
      </c>
      <c r="J230">
        <v>9</v>
      </c>
      <c r="K230">
        <v>65</v>
      </c>
      <c r="L230">
        <v>0</v>
      </c>
      <c r="M230">
        <v>46</v>
      </c>
      <c r="N230">
        <v>4</v>
      </c>
      <c r="O230">
        <v>3</v>
      </c>
      <c r="P230">
        <v>20</v>
      </c>
      <c r="Q230">
        <v>4</v>
      </c>
      <c r="R230">
        <v>3</v>
      </c>
      <c r="S230">
        <v>3</v>
      </c>
      <c r="T230">
        <v>8</v>
      </c>
      <c r="U230">
        <v>0</v>
      </c>
      <c r="V230">
        <v>0</v>
      </c>
      <c r="W230" t="s">
        <v>27</v>
      </c>
      <c r="X230">
        <v>0</v>
      </c>
    </row>
    <row r="231" spans="1:24" x14ac:dyDescent="0.2">
      <c r="A231">
        <v>2387</v>
      </c>
      <c r="B231">
        <v>1953</v>
      </c>
      <c r="C231">
        <v>70</v>
      </c>
      <c r="D231" t="s">
        <v>53</v>
      </c>
      <c r="E231" t="s">
        <v>32</v>
      </c>
      <c r="F231" s="58">
        <v>23748</v>
      </c>
      <c r="G231">
        <v>1</v>
      </c>
      <c r="H231">
        <v>1</v>
      </c>
      <c r="I231" s="98">
        <v>41335</v>
      </c>
      <c r="J231">
        <v>9</v>
      </c>
      <c r="K231">
        <v>177</v>
      </c>
      <c r="L231">
        <v>2</v>
      </c>
      <c r="M231">
        <v>71</v>
      </c>
      <c r="N231">
        <v>3</v>
      </c>
      <c r="O231">
        <v>2</v>
      </c>
      <c r="P231">
        <v>20</v>
      </c>
      <c r="Q231">
        <v>6</v>
      </c>
      <c r="R231">
        <v>5</v>
      </c>
      <c r="S231">
        <v>4</v>
      </c>
      <c r="T231">
        <v>8</v>
      </c>
      <c r="U231">
        <v>1</v>
      </c>
      <c r="V231">
        <v>0</v>
      </c>
      <c r="W231" t="s">
        <v>67</v>
      </c>
      <c r="X231">
        <v>0</v>
      </c>
    </row>
    <row r="232" spans="1:24" x14ac:dyDescent="0.2">
      <c r="A232">
        <v>1618</v>
      </c>
      <c r="B232">
        <v>1966</v>
      </c>
      <c r="C232">
        <v>57</v>
      </c>
      <c r="D232" t="s">
        <v>23</v>
      </c>
      <c r="E232" t="s">
        <v>32</v>
      </c>
      <c r="F232" s="58">
        <v>90687</v>
      </c>
      <c r="G232">
        <v>0</v>
      </c>
      <c r="H232">
        <v>0</v>
      </c>
      <c r="I232" s="98">
        <v>41306</v>
      </c>
      <c r="J232">
        <v>9</v>
      </c>
      <c r="K232">
        <v>577</v>
      </c>
      <c r="L232">
        <v>0</v>
      </c>
      <c r="M232">
        <v>64</v>
      </c>
      <c r="N232">
        <v>0</v>
      </c>
      <c r="O232">
        <v>0</v>
      </c>
      <c r="P232">
        <v>51</v>
      </c>
      <c r="Q232">
        <v>2</v>
      </c>
      <c r="R232">
        <v>10</v>
      </c>
      <c r="S232">
        <v>8</v>
      </c>
      <c r="T232">
        <v>8</v>
      </c>
      <c r="U232">
        <v>1</v>
      </c>
      <c r="V232">
        <v>0</v>
      </c>
      <c r="W232" t="s">
        <v>46</v>
      </c>
      <c r="X232">
        <v>1</v>
      </c>
    </row>
    <row r="233" spans="1:24" x14ac:dyDescent="0.2">
      <c r="A233">
        <v>25</v>
      </c>
      <c r="B233">
        <v>1959</v>
      </c>
      <c r="C233">
        <v>64</v>
      </c>
      <c r="D233" t="s">
        <v>23</v>
      </c>
      <c r="E233" t="s">
        <v>32</v>
      </c>
      <c r="F233" s="58">
        <v>50611</v>
      </c>
      <c r="G233">
        <v>0</v>
      </c>
      <c r="H233">
        <v>1</v>
      </c>
      <c r="I233" s="98">
        <v>41229</v>
      </c>
      <c r="J233">
        <v>9</v>
      </c>
      <c r="K233">
        <v>460</v>
      </c>
      <c r="L233">
        <v>35</v>
      </c>
      <c r="M233">
        <v>422</v>
      </c>
      <c r="N233">
        <v>33</v>
      </c>
      <c r="O233">
        <v>12</v>
      </c>
      <c r="P233">
        <v>153</v>
      </c>
      <c r="Q233">
        <v>2</v>
      </c>
      <c r="R233">
        <v>6</v>
      </c>
      <c r="S233">
        <v>7</v>
      </c>
      <c r="T233">
        <v>4</v>
      </c>
      <c r="U233">
        <v>0</v>
      </c>
      <c r="V233">
        <v>0</v>
      </c>
      <c r="W233" t="s">
        <v>31</v>
      </c>
      <c r="X233">
        <v>0</v>
      </c>
    </row>
    <row r="234" spans="1:24" x14ac:dyDescent="0.2">
      <c r="A234">
        <v>3277</v>
      </c>
      <c r="B234">
        <v>1956</v>
      </c>
      <c r="C234">
        <v>67</v>
      </c>
      <c r="D234" t="s">
        <v>23</v>
      </c>
      <c r="E234" t="s">
        <v>24</v>
      </c>
      <c r="F234" s="58">
        <v>50611</v>
      </c>
      <c r="G234">
        <v>0</v>
      </c>
      <c r="H234">
        <v>1</v>
      </c>
      <c r="I234" s="98">
        <v>40976</v>
      </c>
      <c r="J234">
        <v>9</v>
      </c>
      <c r="K234">
        <v>219</v>
      </c>
      <c r="L234">
        <v>3</v>
      </c>
      <c r="M234">
        <v>100</v>
      </c>
      <c r="N234">
        <v>26</v>
      </c>
      <c r="O234">
        <v>0</v>
      </c>
      <c r="P234">
        <v>17</v>
      </c>
      <c r="Q234">
        <v>2</v>
      </c>
      <c r="R234">
        <v>7</v>
      </c>
      <c r="S234">
        <v>5</v>
      </c>
      <c r="T234">
        <v>8</v>
      </c>
      <c r="U234">
        <v>0</v>
      </c>
      <c r="V234">
        <v>0</v>
      </c>
      <c r="W234" t="s">
        <v>27</v>
      </c>
      <c r="X234">
        <v>0</v>
      </c>
    </row>
    <row r="235" spans="1:24" x14ac:dyDescent="0.2">
      <c r="A235">
        <v>8566</v>
      </c>
      <c r="B235">
        <v>1962</v>
      </c>
      <c r="C235">
        <v>61</v>
      </c>
      <c r="D235" t="s">
        <v>40</v>
      </c>
      <c r="E235" t="s">
        <v>32</v>
      </c>
      <c r="F235" s="58">
        <v>81702</v>
      </c>
      <c r="G235">
        <v>1</v>
      </c>
      <c r="H235">
        <v>1</v>
      </c>
      <c r="I235" s="98">
        <v>41805</v>
      </c>
      <c r="J235">
        <v>10</v>
      </c>
      <c r="K235">
        <v>5</v>
      </c>
      <c r="L235">
        <v>0</v>
      </c>
      <c r="M235">
        <v>3</v>
      </c>
      <c r="N235">
        <v>0</v>
      </c>
      <c r="O235">
        <v>0</v>
      </c>
      <c r="P235">
        <v>1</v>
      </c>
      <c r="Q235">
        <v>1</v>
      </c>
      <c r="R235">
        <v>1</v>
      </c>
      <c r="S235">
        <v>2</v>
      </c>
      <c r="T235">
        <v>7</v>
      </c>
      <c r="U235">
        <v>0</v>
      </c>
      <c r="V235">
        <v>0</v>
      </c>
      <c r="W235" t="s">
        <v>27</v>
      </c>
      <c r="X235">
        <v>0</v>
      </c>
    </row>
    <row r="236" spans="1:24" x14ac:dyDescent="0.2">
      <c r="A236">
        <v>2634</v>
      </c>
      <c r="B236">
        <v>1980</v>
      </c>
      <c r="C236">
        <v>43</v>
      </c>
      <c r="D236" t="s">
        <v>53</v>
      </c>
      <c r="E236" t="s">
        <v>28</v>
      </c>
      <c r="F236" s="58">
        <v>36640</v>
      </c>
      <c r="G236">
        <v>1</v>
      </c>
      <c r="H236">
        <v>0</v>
      </c>
      <c r="I236" s="98">
        <v>41747</v>
      </c>
      <c r="J236">
        <v>10</v>
      </c>
      <c r="K236">
        <v>5</v>
      </c>
      <c r="L236">
        <v>7</v>
      </c>
      <c r="M236">
        <v>31</v>
      </c>
      <c r="N236">
        <v>15</v>
      </c>
      <c r="O236">
        <v>4</v>
      </c>
      <c r="P236">
        <v>7</v>
      </c>
      <c r="Q236">
        <v>3</v>
      </c>
      <c r="R236">
        <v>2</v>
      </c>
      <c r="S236">
        <v>3</v>
      </c>
      <c r="T236">
        <v>6</v>
      </c>
      <c r="U236">
        <v>1</v>
      </c>
      <c r="V236">
        <v>0</v>
      </c>
      <c r="W236" t="s">
        <v>27</v>
      </c>
      <c r="X236">
        <v>0</v>
      </c>
    </row>
    <row r="237" spans="1:24" x14ac:dyDescent="0.2">
      <c r="A237">
        <v>8036</v>
      </c>
      <c r="B237">
        <v>1972</v>
      </c>
      <c r="C237">
        <v>51</v>
      </c>
      <c r="D237" t="s">
        <v>43</v>
      </c>
      <c r="E237" t="s">
        <v>32</v>
      </c>
      <c r="F237" s="58">
        <v>78901</v>
      </c>
      <c r="G237">
        <v>1</v>
      </c>
      <c r="H237">
        <v>1</v>
      </c>
      <c r="I237" s="98">
        <v>41747</v>
      </c>
      <c r="J237">
        <v>10</v>
      </c>
      <c r="K237">
        <v>31</v>
      </c>
      <c r="L237">
        <v>1</v>
      </c>
      <c r="M237">
        <v>13</v>
      </c>
      <c r="N237">
        <v>7</v>
      </c>
      <c r="O237">
        <v>2</v>
      </c>
      <c r="P237">
        <v>9</v>
      </c>
      <c r="Q237">
        <v>4</v>
      </c>
      <c r="R237">
        <v>2</v>
      </c>
      <c r="S237">
        <v>4</v>
      </c>
      <c r="T237">
        <v>4</v>
      </c>
      <c r="U237">
        <v>0</v>
      </c>
      <c r="V237">
        <v>0</v>
      </c>
      <c r="W237" t="s">
        <v>27</v>
      </c>
      <c r="X237">
        <v>0</v>
      </c>
    </row>
    <row r="238" spans="1:24" x14ac:dyDescent="0.2">
      <c r="A238">
        <v>8159</v>
      </c>
      <c r="B238">
        <v>1969</v>
      </c>
      <c r="C238">
        <v>54</v>
      </c>
      <c r="D238" t="s">
        <v>23</v>
      </c>
      <c r="E238" t="s">
        <v>32</v>
      </c>
      <c r="F238" s="58">
        <v>66476</v>
      </c>
      <c r="G238">
        <v>1</v>
      </c>
      <c r="H238">
        <v>1</v>
      </c>
      <c r="I238" s="98">
        <v>41643</v>
      </c>
      <c r="J238">
        <v>10</v>
      </c>
      <c r="K238">
        <v>117</v>
      </c>
      <c r="L238">
        <v>0</v>
      </c>
      <c r="M238">
        <v>22</v>
      </c>
      <c r="N238">
        <v>13</v>
      </c>
      <c r="O238">
        <v>0</v>
      </c>
      <c r="P238">
        <v>30</v>
      </c>
      <c r="Q238">
        <v>3</v>
      </c>
      <c r="R238">
        <v>4</v>
      </c>
      <c r="S238">
        <v>3</v>
      </c>
      <c r="T238">
        <v>7</v>
      </c>
      <c r="U238">
        <v>0</v>
      </c>
      <c r="V238">
        <v>0</v>
      </c>
      <c r="W238" t="s">
        <v>27</v>
      </c>
      <c r="X238">
        <v>0</v>
      </c>
    </row>
    <row r="239" spans="1:24" x14ac:dyDescent="0.2">
      <c r="A239">
        <v>7628</v>
      </c>
      <c r="B239">
        <v>1974</v>
      </c>
      <c r="C239">
        <v>49</v>
      </c>
      <c r="D239" t="s">
        <v>43</v>
      </c>
      <c r="E239" t="s">
        <v>32</v>
      </c>
      <c r="F239" s="58">
        <v>46310</v>
      </c>
      <c r="G239">
        <v>1</v>
      </c>
      <c r="H239">
        <v>0</v>
      </c>
      <c r="I239" s="98">
        <v>41716</v>
      </c>
      <c r="J239">
        <v>10</v>
      </c>
      <c r="K239">
        <v>30</v>
      </c>
      <c r="L239">
        <v>5</v>
      </c>
      <c r="M239">
        <v>24</v>
      </c>
      <c r="N239">
        <v>6</v>
      </c>
      <c r="O239">
        <v>3</v>
      </c>
      <c r="P239">
        <v>8</v>
      </c>
      <c r="Q239">
        <v>2</v>
      </c>
      <c r="R239">
        <v>2</v>
      </c>
      <c r="S239">
        <v>4</v>
      </c>
      <c r="T239">
        <v>5</v>
      </c>
      <c r="U239">
        <v>0</v>
      </c>
      <c r="V239">
        <v>0</v>
      </c>
      <c r="W239" t="s">
        <v>27</v>
      </c>
      <c r="X239">
        <v>0</v>
      </c>
    </row>
    <row r="240" spans="1:24" x14ac:dyDescent="0.2">
      <c r="A240">
        <v>9597</v>
      </c>
      <c r="B240">
        <v>1970</v>
      </c>
      <c r="C240">
        <v>53</v>
      </c>
      <c r="D240" t="s">
        <v>23</v>
      </c>
      <c r="E240" t="s">
        <v>32</v>
      </c>
      <c r="F240" s="58">
        <v>67267</v>
      </c>
      <c r="G240">
        <v>0</v>
      </c>
      <c r="H240">
        <v>0</v>
      </c>
      <c r="I240" s="98">
        <v>41914</v>
      </c>
      <c r="J240">
        <v>10</v>
      </c>
      <c r="K240">
        <v>236</v>
      </c>
      <c r="L240">
        <v>106</v>
      </c>
      <c r="M240">
        <v>189</v>
      </c>
      <c r="N240">
        <v>23</v>
      </c>
      <c r="O240">
        <v>41</v>
      </c>
      <c r="P240">
        <v>130</v>
      </c>
      <c r="Q240">
        <v>1</v>
      </c>
      <c r="R240">
        <v>7</v>
      </c>
      <c r="S240">
        <v>9</v>
      </c>
      <c r="T240">
        <v>4</v>
      </c>
      <c r="U240">
        <v>0</v>
      </c>
      <c r="V240">
        <v>0</v>
      </c>
      <c r="W240" t="s">
        <v>31</v>
      </c>
      <c r="X240">
        <v>0</v>
      </c>
    </row>
    <row r="241" spans="1:24" x14ac:dyDescent="0.2">
      <c r="A241">
        <v>1384</v>
      </c>
      <c r="B241">
        <v>1993</v>
      </c>
      <c r="C241">
        <v>30</v>
      </c>
      <c r="D241" t="s">
        <v>118</v>
      </c>
      <c r="E241" t="s">
        <v>32</v>
      </c>
      <c r="F241" s="58">
        <v>63564</v>
      </c>
      <c r="G241">
        <v>1</v>
      </c>
      <c r="H241">
        <v>0</v>
      </c>
      <c r="I241" s="98">
        <v>41601</v>
      </c>
      <c r="J241">
        <v>10</v>
      </c>
      <c r="K241">
        <v>6</v>
      </c>
      <c r="L241">
        <v>4</v>
      </c>
      <c r="M241">
        <v>14</v>
      </c>
      <c r="N241">
        <v>8</v>
      </c>
      <c r="O241">
        <v>8</v>
      </c>
      <c r="P241">
        <v>22</v>
      </c>
      <c r="Q241">
        <v>2</v>
      </c>
      <c r="R241">
        <v>2</v>
      </c>
      <c r="S241">
        <v>2</v>
      </c>
      <c r="T241">
        <v>8</v>
      </c>
      <c r="U241">
        <v>0</v>
      </c>
      <c r="V241">
        <v>0</v>
      </c>
      <c r="W241" t="s">
        <v>35</v>
      </c>
      <c r="X241">
        <v>1</v>
      </c>
    </row>
    <row r="242" spans="1:24" x14ac:dyDescent="0.2">
      <c r="A242">
        <v>10150</v>
      </c>
      <c r="B242">
        <v>1962</v>
      </c>
      <c r="C242">
        <v>61</v>
      </c>
      <c r="D242" t="s">
        <v>23</v>
      </c>
      <c r="E242" t="s">
        <v>28</v>
      </c>
      <c r="F242" s="58">
        <v>65324</v>
      </c>
      <c r="G242">
        <v>0</v>
      </c>
      <c r="H242">
        <v>0</v>
      </c>
      <c r="I242" s="98">
        <v>41599</v>
      </c>
      <c r="J242">
        <v>10</v>
      </c>
      <c r="K242">
        <v>464</v>
      </c>
      <c r="L242">
        <v>28</v>
      </c>
      <c r="M242">
        <v>873</v>
      </c>
      <c r="N242">
        <v>29</v>
      </c>
      <c r="O242">
        <v>18</v>
      </c>
      <c r="P242">
        <v>37</v>
      </c>
      <c r="Q242">
        <v>0</v>
      </c>
      <c r="R242">
        <v>7</v>
      </c>
      <c r="S242">
        <v>7</v>
      </c>
      <c r="T242">
        <v>2</v>
      </c>
      <c r="U242">
        <v>1</v>
      </c>
      <c r="V242">
        <v>0</v>
      </c>
      <c r="W242" t="s">
        <v>67</v>
      </c>
      <c r="X242">
        <v>1</v>
      </c>
    </row>
    <row r="243" spans="1:24" x14ac:dyDescent="0.2">
      <c r="A243">
        <v>3885</v>
      </c>
      <c r="B243">
        <v>1984</v>
      </c>
      <c r="C243">
        <v>39</v>
      </c>
      <c r="D243" t="s">
        <v>40</v>
      </c>
      <c r="E243" t="s">
        <v>32</v>
      </c>
      <c r="F243" s="58">
        <v>65324</v>
      </c>
      <c r="G243">
        <v>1</v>
      </c>
      <c r="H243">
        <v>0</v>
      </c>
      <c r="I243" s="98">
        <v>41563</v>
      </c>
      <c r="J243">
        <v>10</v>
      </c>
      <c r="K243">
        <v>16</v>
      </c>
      <c r="L243">
        <v>2</v>
      </c>
      <c r="M243">
        <v>18</v>
      </c>
      <c r="N243">
        <v>3</v>
      </c>
      <c r="O243">
        <v>0</v>
      </c>
      <c r="P243">
        <v>24</v>
      </c>
      <c r="Q243">
        <v>1</v>
      </c>
      <c r="R243">
        <v>1</v>
      </c>
      <c r="S243">
        <v>2</v>
      </c>
      <c r="T243">
        <v>8</v>
      </c>
      <c r="U243">
        <v>1</v>
      </c>
      <c r="V243">
        <v>0</v>
      </c>
      <c r="W243" t="s">
        <v>27</v>
      </c>
      <c r="X243">
        <v>1</v>
      </c>
    </row>
    <row r="244" spans="1:24" x14ac:dyDescent="0.2">
      <c r="A244">
        <v>11003</v>
      </c>
      <c r="B244">
        <v>1981</v>
      </c>
      <c r="C244">
        <v>42</v>
      </c>
      <c r="D244" t="s">
        <v>43</v>
      </c>
      <c r="E244" t="s">
        <v>32</v>
      </c>
      <c r="F244" s="58">
        <v>81044</v>
      </c>
      <c r="G244">
        <v>1</v>
      </c>
      <c r="H244">
        <v>0</v>
      </c>
      <c r="I244" s="98">
        <v>41315</v>
      </c>
      <c r="J244">
        <v>10</v>
      </c>
      <c r="K244">
        <v>2</v>
      </c>
      <c r="L244">
        <v>5</v>
      </c>
      <c r="M244">
        <v>7</v>
      </c>
      <c r="N244">
        <v>0</v>
      </c>
      <c r="O244">
        <v>18</v>
      </c>
      <c r="P244">
        <v>18</v>
      </c>
      <c r="Q244">
        <v>2</v>
      </c>
      <c r="R244">
        <v>2</v>
      </c>
      <c r="S244">
        <v>3</v>
      </c>
      <c r="T244">
        <v>7</v>
      </c>
      <c r="U244">
        <v>0</v>
      </c>
      <c r="V244">
        <v>0</v>
      </c>
      <c r="W244" t="s">
        <v>31</v>
      </c>
      <c r="X244">
        <v>0</v>
      </c>
    </row>
    <row r="245" spans="1:24" x14ac:dyDescent="0.2">
      <c r="A245">
        <v>8026</v>
      </c>
      <c r="B245">
        <v>1953</v>
      </c>
      <c r="C245">
        <v>70</v>
      </c>
      <c r="D245" t="s">
        <v>23</v>
      </c>
      <c r="E245" t="s">
        <v>32</v>
      </c>
      <c r="F245" s="58">
        <v>26872</v>
      </c>
      <c r="G245">
        <v>0</v>
      </c>
      <c r="H245">
        <v>1</v>
      </c>
      <c r="I245" s="98">
        <v>41547</v>
      </c>
      <c r="J245">
        <v>10</v>
      </c>
      <c r="K245">
        <v>120</v>
      </c>
      <c r="L245">
        <v>58</v>
      </c>
      <c r="M245">
        <v>73</v>
      </c>
      <c r="N245">
        <v>65</v>
      </c>
      <c r="O245">
        <v>89</v>
      </c>
      <c r="P245">
        <v>58</v>
      </c>
      <c r="Q245">
        <v>5</v>
      </c>
      <c r="R245">
        <v>5</v>
      </c>
      <c r="S245">
        <v>5</v>
      </c>
      <c r="T245">
        <v>5</v>
      </c>
      <c r="U245">
        <v>0</v>
      </c>
      <c r="V245">
        <v>0</v>
      </c>
      <c r="W245" t="s">
        <v>31</v>
      </c>
      <c r="X245">
        <v>0</v>
      </c>
    </row>
    <row r="246" spans="1:24" x14ac:dyDescent="0.2">
      <c r="A246">
        <v>577</v>
      </c>
      <c r="B246">
        <v>1977</v>
      </c>
      <c r="C246">
        <v>46</v>
      </c>
      <c r="D246" t="s">
        <v>43</v>
      </c>
      <c r="E246" t="s">
        <v>32</v>
      </c>
      <c r="F246" s="58">
        <v>52720.37365591398</v>
      </c>
      <c r="G246">
        <v>1</v>
      </c>
      <c r="H246">
        <v>1</v>
      </c>
      <c r="I246" s="98">
        <v>41506</v>
      </c>
      <c r="J246">
        <v>10</v>
      </c>
      <c r="K246">
        <v>9</v>
      </c>
      <c r="L246">
        <v>1</v>
      </c>
      <c r="M246">
        <v>7</v>
      </c>
      <c r="N246">
        <v>0</v>
      </c>
      <c r="O246">
        <v>3</v>
      </c>
      <c r="P246">
        <v>2</v>
      </c>
      <c r="Q246">
        <v>2</v>
      </c>
      <c r="R246">
        <v>1</v>
      </c>
      <c r="S246">
        <v>3</v>
      </c>
      <c r="T246">
        <v>7</v>
      </c>
      <c r="U246">
        <v>0</v>
      </c>
      <c r="V246">
        <v>0</v>
      </c>
      <c r="W246" t="s">
        <v>27</v>
      </c>
      <c r="X246">
        <v>0</v>
      </c>
    </row>
    <row r="247" spans="1:24" x14ac:dyDescent="0.2">
      <c r="A247">
        <v>8702</v>
      </c>
      <c r="B247">
        <v>1977</v>
      </c>
      <c r="C247">
        <v>46</v>
      </c>
      <c r="D247" t="s">
        <v>43</v>
      </c>
      <c r="E247" t="s">
        <v>32</v>
      </c>
      <c r="F247" s="58">
        <v>54809</v>
      </c>
      <c r="G247">
        <v>1</v>
      </c>
      <c r="H247">
        <v>1</v>
      </c>
      <c r="I247" s="98">
        <v>41506</v>
      </c>
      <c r="J247">
        <v>10</v>
      </c>
      <c r="K247">
        <v>9</v>
      </c>
      <c r="L247">
        <v>1</v>
      </c>
      <c r="M247">
        <v>7</v>
      </c>
      <c r="N247">
        <v>0</v>
      </c>
      <c r="O247">
        <v>3</v>
      </c>
      <c r="P247">
        <v>2</v>
      </c>
      <c r="Q247">
        <v>2</v>
      </c>
      <c r="R247">
        <v>1</v>
      </c>
      <c r="S247">
        <v>3</v>
      </c>
      <c r="T247">
        <v>7</v>
      </c>
      <c r="U247">
        <v>0</v>
      </c>
      <c r="V247">
        <v>0</v>
      </c>
      <c r="W247" t="s">
        <v>38</v>
      </c>
      <c r="X247">
        <v>0</v>
      </c>
    </row>
    <row r="248" spans="1:24" x14ac:dyDescent="0.2">
      <c r="A248">
        <v>5429</v>
      </c>
      <c r="B248">
        <v>1949</v>
      </c>
      <c r="C248">
        <v>74</v>
      </c>
      <c r="D248" t="s">
        <v>40</v>
      </c>
      <c r="E248" t="s">
        <v>32</v>
      </c>
      <c r="F248" s="58">
        <v>54809</v>
      </c>
      <c r="G248">
        <v>0</v>
      </c>
      <c r="H248">
        <v>1</v>
      </c>
      <c r="I248" s="98">
        <v>41506</v>
      </c>
      <c r="J248">
        <v>10</v>
      </c>
      <c r="K248">
        <v>145</v>
      </c>
      <c r="L248">
        <v>1</v>
      </c>
      <c r="M248">
        <v>33</v>
      </c>
      <c r="N248">
        <v>2</v>
      </c>
      <c r="O248">
        <v>1</v>
      </c>
      <c r="P248">
        <v>1</v>
      </c>
      <c r="Q248">
        <v>1</v>
      </c>
      <c r="R248">
        <v>4</v>
      </c>
      <c r="S248">
        <v>4</v>
      </c>
      <c r="T248">
        <v>6</v>
      </c>
      <c r="U248">
        <v>0</v>
      </c>
      <c r="V248">
        <v>0</v>
      </c>
      <c r="W248" t="s">
        <v>27</v>
      </c>
      <c r="X248">
        <v>0</v>
      </c>
    </row>
    <row r="249" spans="1:24" x14ac:dyDescent="0.2">
      <c r="A249">
        <v>977</v>
      </c>
      <c r="B249">
        <v>1958</v>
      </c>
      <c r="C249">
        <v>65</v>
      </c>
      <c r="D249" t="s">
        <v>23</v>
      </c>
      <c r="E249" t="s">
        <v>32</v>
      </c>
      <c r="F249" s="58">
        <v>40662</v>
      </c>
      <c r="G249">
        <v>0</v>
      </c>
      <c r="H249">
        <v>1</v>
      </c>
      <c r="I249" s="98">
        <v>41282</v>
      </c>
      <c r="J249">
        <v>10</v>
      </c>
      <c r="K249">
        <v>200</v>
      </c>
      <c r="L249">
        <v>19</v>
      </c>
      <c r="M249">
        <v>111</v>
      </c>
      <c r="N249">
        <v>50</v>
      </c>
      <c r="O249">
        <v>15</v>
      </c>
      <c r="P249">
        <v>19</v>
      </c>
      <c r="Q249">
        <v>6</v>
      </c>
      <c r="R249">
        <v>5</v>
      </c>
      <c r="S249">
        <v>8</v>
      </c>
      <c r="T249">
        <v>6</v>
      </c>
      <c r="U249">
        <v>0</v>
      </c>
      <c r="V249">
        <v>0</v>
      </c>
      <c r="W249" t="s">
        <v>31</v>
      </c>
      <c r="X249">
        <v>0</v>
      </c>
    </row>
    <row r="250" spans="1:24" x14ac:dyDescent="0.2">
      <c r="A250">
        <v>2793</v>
      </c>
      <c r="B250">
        <v>1977</v>
      </c>
      <c r="C250">
        <v>46</v>
      </c>
      <c r="D250" t="s">
        <v>40</v>
      </c>
      <c r="E250" t="s">
        <v>24</v>
      </c>
      <c r="F250" s="58">
        <v>49544</v>
      </c>
      <c r="G250">
        <v>0</v>
      </c>
      <c r="H250">
        <v>1</v>
      </c>
      <c r="I250" s="98">
        <v>41476</v>
      </c>
      <c r="J250">
        <v>10</v>
      </c>
      <c r="K250">
        <v>532</v>
      </c>
      <c r="L250">
        <v>88</v>
      </c>
      <c r="M250">
        <v>168</v>
      </c>
      <c r="N250">
        <v>69</v>
      </c>
      <c r="O250">
        <v>44</v>
      </c>
      <c r="P250">
        <v>133</v>
      </c>
      <c r="Q250">
        <v>3</v>
      </c>
      <c r="R250">
        <v>7</v>
      </c>
      <c r="S250">
        <v>13</v>
      </c>
      <c r="T250">
        <v>5</v>
      </c>
      <c r="U250">
        <v>0</v>
      </c>
      <c r="V250">
        <v>0</v>
      </c>
      <c r="W250" t="s">
        <v>67</v>
      </c>
      <c r="X250">
        <v>0</v>
      </c>
    </row>
    <row r="251" spans="1:24" x14ac:dyDescent="0.2">
      <c r="A251">
        <v>1071</v>
      </c>
      <c r="B251">
        <v>1977</v>
      </c>
      <c r="C251">
        <v>46</v>
      </c>
      <c r="D251" t="s">
        <v>40</v>
      </c>
      <c r="E251" t="s">
        <v>24</v>
      </c>
      <c r="F251" s="58">
        <v>79529</v>
      </c>
      <c r="G251">
        <v>0</v>
      </c>
      <c r="H251">
        <v>1</v>
      </c>
      <c r="I251" s="98">
        <v>41476</v>
      </c>
      <c r="J251">
        <v>10</v>
      </c>
      <c r="K251">
        <v>532</v>
      </c>
      <c r="L251">
        <v>88</v>
      </c>
      <c r="M251">
        <v>168</v>
      </c>
      <c r="N251">
        <v>69</v>
      </c>
      <c r="O251">
        <v>44</v>
      </c>
      <c r="P251">
        <v>133</v>
      </c>
      <c r="Q251">
        <v>3</v>
      </c>
      <c r="R251">
        <v>7</v>
      </c>
      <c r="S251">
        <v>13</v>
      </c>
      <c r="T251">
        <v>5</v>
      </c>
      <c r="U251">
        <v>0</v>
      </c>
      <c r="V251">
        <v>0</v>
      </c>
      <c r="W251" t="s">
        <v>35</v>
      </c>
      <c r="X251">
        <v>0</v>
      </c>
    </row>
    <row r="252" spans="1:24" x14ac:dyDescent="0.2">
      <c r="A252">
        <v>5074</v>
      </c>
      <c r="B252">
        <v>1987</v>
      </c>
      <c r="C252">
        <v>36</v>
      </c>
      <c r="D252" t="s">
        <v>53</v>
      </c>
      <c r="E252" t="s">
        <v>32</v>
      </c>
      <c r="F252" s="58">
        <v>46374</v>
      </c>
      <c r="G252">
        <v>1</v>
      </c>
      <c r="H252">
        <v>0</v>
      </c>
      <c r="I252" s="98">
        <v>41493</v>
      </c>
      <c r="J252">
        <v>10</v>
      </c>
      <c r="K252">
        <v>30</v>
      </c>
      <c r="L252">
        <v>0</v>
      </c>
      <c r="M252">
        <v>10</v>
      </c>
      <c r="N252">
        <v>2</v>
      </c>
      <c r="O252">
        <v>0</v>
      </c>
      <c r="P252">
        <v>5</v>
      </c>
      <c r="Q252">
        <v>1</v>
      </c>
      <c r="R252">
        <v>1</v>
      </c>
      <c r="S252">
        <v>3</v>
      </c>
      <c r="T252">
        <v>7</v>
      </c>
      <c r="U252">
        <v>0</v>
      </c>
      <c r="V252">
        <v>0</v>
      </c>
      <c r="W252" t="s">
        <v>31</v>
      </c>
      <c r="X252">
        <v>0</v>
      </c>
    </row>
    <row r="253" spans="1:24" x14ac:dyDescent="0.2">
      <c r="A253">
        <v>2632</v>
      </c>
      <c r="B253">
        <v>1955</v>
      </c>
      <c r="C253">
        <v>68</v>
      </c>
      <c r="D253" t="s">
        <v>23</v>
      </c>
      <c r="E253" t="s">
        <v>32</v>
      </c>
      <c r="F253" s="58">
        <v>18351</v>
      </c>
      <c r="G253">
        <v>1</v>
      </c>
      <c r="H253">
        <v>1</v>
      </c>
      <c r="I253" s="98">
        <v>41443</v>
      </c>
      <c r="J253">
        <v>10</v>
      </c>
      <c r="K253">
        <v>297</v>
      </c>
      <c r="L253">
        <v>0</v>
      </c>
      <c r="M253">
        <v>38</v>
      </c>
      <c r="N253">
        <v>13</v>
      </c>
      <c r="O253">
        <v>0</v>
      </c>
      <c r="P253">
        <v>152</v>
      </c>
      <c r="Q253">
        <v>7</v>
      </c>
      <c r="R253">
        <v>5</v>
      </c>
      <c r="S253">
        <v>4</v>
      </c>
      <c r="T253">
        <v>6</v>
      </c>
      <c r="U253">
        <v>1</v>
      </c>
      <c r="V253">
        <v>0</v>
      </c>
      <c r="W253" t="s">
        <v>50</v>
      </c>
      <c r="X253">
        <v>1</v>
      </c>
    </row>
    <row r="254" spans="1:24" x14ac:dyDescent="0.2">
      <c r="A254">
        <v>6404</v>
      </c>
      <c r="B254">
        <v>1970</v>
      </c>
      <c r="C254">
        <v>53</v>
      </c>
      <c r="D254" t="s">
        <v>23</v>
      </c>
      <c r="E254" t="s">
        <v>32</v>
      </c>
      <c r="F254" s="58">
        <v>65370</v>
      </c>
      <c r="G254">
        <v>1</v>
      </c>
      <c r="H254">
        <v>2</v>
      </c>
      <c r="I254" s="98">
        <v>41357</v>
      </c>
      <c r="J254">
        <v>10</v>
      </c>
      <c r="K254">
        <v>151</v>
      </c>
      <c r="L254">
        <v>7</v>
      </c>
      <c r="M254">
        <v>89</v>
      </c>
      <c r="N254">
        <v>0</v>
      </c>
      <c r="O254">
        <v>7</v>
      </c>
      <c r="P254">
        <v>28</v>
      </c>
      <c r="Q254">
        <v>5</v>
      </c>
      <c r="R254">
        <v>4</v>
      </c>
      <c r="S254">
        <v>6</v>
      </c>
      <c r="T254">
        <v>5</v>
      </c>
      <c r="U254">
        <v>0</v>
      </c>
      <c r="V254">
        <v>0</v>
      </c>
      <c r="W254" t="s">
        <v>67</v>
      </c>
      <c r="X254">
        <v>0</v>
      </c>
    </row>
    <row r="255" spans="1:24" x14ac:dyDescent="0.2">
      <c r="A255">
        <v>10240</v>
      </c>
      <c r="B255">
        <v>1950</v>
      </c>
      <c r="C255">
        <v>73</v>
      </c>
      <c r="D255" t="s">
        <v>23</v>
      </c>
      <c r="E255" t="s">
        <v>32</v>
      </c>
      <c r="F255" s="58">
        <v>61314</v>
      </c>
      <c r="G255">
        <v>0</v>
      </c>
      <c r="H255">
        <v>0</v>
      </c>
      <c r="I255" s="98">
        <v>41324</v>
      </c>
      <c r="J255">
        <v>10</v>
      </c>
      <c r="K255">
        <v>997</v>
      </c>
      <c r="L255">
        <v>26</v>
      </c>
      <c r="M255">
        <v>269</v>
      </c>
      <c r="N255">
        <v>34</v>
      </c>
      <c r="O255">
        <v>13</v>
      </c>
      <c r="P255">
        <v>42</v>
      </c>
      <c r="Q255">
        <v>1</v>
      </c>
      <c r="R255">
        <v>10</v>
      </c>
      <c r="S255">
        <v>6</v>
      </c>
      <c r="T255">
        <v>4</v>
      </c>
      <c r="U255">
        <v>1</v>
      </c>
      <c r="V255">
        <v>0</v>
      </c>
      <c r="W255" t="s">
        <v>31</v>
      </c>
      <c r="X255">
        <v>2</v>
      </c>
    </row>
    <row r="256" spans="1:24" x14ac:dyDescent="0.2">
      <c r="A256">
        <v>2521</v>
      </c>
      <c r="B256">
        <v>1972</v>
      </c>
      <c r="C256">
        <v>51</v>
      </c>
      <c r="D256" t="s">
        <v>53</v>
      </c>
      <c r="E256" t="s">
        <v>32</v>
      </c>
      <c r="F256" s="58">
        <v>66465</v>
      </c>
      <c r="G256">
        <v>1</v>
      </c>
      <c r="H256">
        <v>0</v>
      </c>
      <c r="I256" s="98">
        <v>41548</v>
      </c>
      <c r="J256">
        <v>10</v>
      </c>
      <c r="K256">
        <v>23</v>
      </c>
      <c r="L256">
        <v>1</v>
      </c>
      <c r="M256">
        <v>13</v>
      </c>
      <c r="N256">
        <v>2</v>
      </c>
      <c r="O256">
        <v>2</v>
      </c>
      <c r="P256">
        <v>18</v>
      </c>
      <c r="Q256">
        <v>1</v>
      </c>
      <c r="R256">
        <v>1</v>
      </c>
      <c r="S256">
        <v>2</v>
      </c>
      <c r="T256">
        <v>7</v>
      </c>
      <c r="U256">
        <v>1</v>
      </c>
      <c r="V256">
        <v>0</v>
      </c>
      <c r="W256" t="s">
        <v>27</v>
      </c>
      <c r="X256">
        <v>1</v>
      </c>
    </row>
    <row r="257" spans="1:24" x14ac:dyDescent="0.2">
      <c r="A257">
        <v>4301</v>
      </c>
      <c r="B257">
        <v>1972</v>
      </c>
      <c r="C257">
        <v>51</v>
      </c>
      <c r="D257" t="s">
        <v>53</v>
      </c>
      <c r="E257" t="s">
        <v>32</v>
      </c>
      <c r="F257" s="58">
        <v>32300</v>
      </c>
      <c r="G257">
        <v>1</v>
      </c>
      <c r="H257">
        <v>0</v>
      </c>
      <c r="I257" s="98">
        <v>41548</v>
      </c>
      <c r="J257">
        <v>10</v>
      </c>
      <c r="K257">
        <v>23</v>
      </c>
      <c r="L257">
        <v>1</v>
      </c>
      <c r="M257">
        <v>13</v>
      </c>
      <c r="N257">
        <v>2</v>
      </c>
      <c r="O257">
        <v>2</v>
      </c>
      <c r="P257">
        <v>18</v>
      </c>
      <c r="Q257">
        <v>1</v>
      </c>
      <c r="R257">
        <v>1</v>
      </c>
      <c r="S257">
        <v>2</v>
      </c>
      <c r="T257">
        <v>7</v>
      </c>
      <c r="U257">
        <v>1</v>
      </c>
      <c r="V257">
        <v>0</v>
      </c>
      <c r="W257" t="s">
        <v>38</v>
      </c>
      <c r="X257">
        <v>1</v>
      </c>
    </row>
    <row r="258" spans="1:24" x14ac:dyDescent="0.2">
      <c r="A258">
        <v>7381</v>
      </c>
      <c r="B258">
        <v>1969</v>
      </c>
      <c r="C258">
        <v>54</v>
      </c>
      <c r="D258" t="s">
        <v>23</v>
      </c>
      <c r="E258" t="s">
        <v>24</v>
      </c>
      <c r="F258" s="58">
        <v>74806</v>
      </c>
      <c r="G258">
        <v>0</v>
      </c>
      <c r="H258">
        <v>0</v>
      </c>
      <c r="I258" s="98">
        <v>41072</v>
      </c>
      <c r="J258">
        <v>10</v>
      </c>
      <c r="K258">
        <v>797</v>
      </c>
      <c r="L258">
        <v>153</v>
      </c>
      <c r="M258">
        <v>293</v>
      </c>
      <c r="N258">
        <v>72</v>
      </c>
      <c r="O258">
        <v>97</v>
      </c>
      <c r="P258">
        <v>30</v>
      </c>
      <c r="Q258">
        <v>1</v>
      </c>
      <c r="R258">
        <v>11</v>
      </c>
      <c r="S258">
        <v>6</v>
      </c>
      <c r="T258">
        <v>4</v>
      </c>
      <c r="U258">
        <v>1</v>
      </c>
      <c r="V258">
        <v>0</v>
      </c>
      <c r="W258" t="s">
        <v>27</v>
      </c>
      <c r="X258">
        <v>3</v>
      </c>
    </row>
    <row r="259" spans="1:24" x14ac:dyDescent="0.2">
      <c r="A259">
        <v>2407</v>
      </c>
      <c r="B259">
        <v>1983</v>
      </c>
      <c r="C259">
        <v>40</v>
      </c>
      <c r="D259" t="s">
        <v>23</v>
      </c>
      <c r="E259" t="s">
        <v>32</v>
      </c>
      <c r="F259" s="58">
        <v>14796</v>
      </c>
      <c r="G259">
        <v>0</v>
      </c>
      <c r="H259">
        <v>0</v>
      </c>
      <c r="I259" s="98">
        <v>41163</v>
      </c>
      <c r="J259">
        <v>10</v>
      </c>
      <c r="K259">
        <v>823</v>
      </c>
      <c r="L259">
        <v>25</v>
      </c>
      <c r="M259">
        <v>459</v>
      </c>
      <c r="N259">
        <v>124</v>
      </c>
      <c r="O259">
        <v>29</v>
      </c>
      <c r="P259">
        <v>95</v>
      </c>
      <c r="Q259">
        <v>1</v>
      </c>
      <c r="R259">
        <v>6</v>
      </c>
      <c r="S259">
        <v>7</v>
      </c>
      <c r="T259">
        <v>4</v>
      </c>
      <c r="U259">
        <v>1</v>
      </c>
      <c r="V259">
        <v>0</v>
      </c>
      <c r="W259" t="s">
        <v>35</v>
      </c>
      <c r="X259">
        <v>1</v>
      </c>
    </row>
    <row r="260" spans="1:24" x14ac:dyDescent="0.2">
      <c r="A260">
        <v>9064</v>
      </c>
      <c r="B260">
        <v>1983</v>
      </c>
      <c r="C260">
        <v>40</v>
      </c>
      <c r="D260" t="s">
        <v>23</v>
      </c>
      <c r="E260" t="s">
        <v>32</v>
      </c>
      <c r="F260" s="58">
        <v>66991</v>
      </c>
      <c r="G260">
        <v>0</v>
      </c>
      <c r="H260">
        <v>0</v>
      </c>
      <c r="I260" s="98">
        <v>41163</v>
      </c>
      <c r="J260">
        <v>10</v>
      </c>
      <c r="K260">
        <v>823</v>
      </c>
      <c r="L260">
        <v>25</v>
      </c>
      <c r="M260">
        <v>459</v>
      </c>
      <c r="N260">
        <v>124</v>
      </c>
      <c r="O260">
        <v>29</v>
      </c>
      <c r="P260">
        <v>95</v>
      </c>
      <c r="Q260">
        <v>1</v>
      </c>
      <c r="R260">
        <v>6</v>
      </c>
      <c r="S260">
        <v>7</v>
      </c>
      <c r="T260">
        <v>4</v>
      </c>
      <c r="U260">
        <v>1</v>
      </c>
      <c r="V260">
        <v>0</v>
      </c>
      <c r="W260" t="s">
        <v>27</v>
      </c>
      <c r="X260">
        <v>1</v>
      </c>
    </row>
    <row r="261" spans="1:24" x14ac:dyDescent="0.2">
      <c r="A261">
        <v>5067</v>
      </c>
      <c r="B261">
        <v>1995</v>
      </c>
      <c r="C261">
        <v>28</v>
      </c>
      <c r="D261" t="s">
        <v>23</v>
      </c>
      <c r="E261" t="s">
        <v>32</v>
      </c>
      <c r="F261" s="58">
        <v>90369</v>
      </c>
      <c r="G261">
        <v>0</v>
      </c>
      <c r="H261">
        <v>0</v>
      </c>
      <c r="I261" s="98">
        <v>41684</v>
      </c>
      <c r="J261">
        <v>11</v>
      </c>
      <c r="K261">
        <v>966</v>
      </c>
      <c r="L261">
        <v>26</v>
      </c>
      <c r="M261">
        <v>282</v>
      </c>
      <c r="N261">
        <v>52</v>
      </c>
      <c r="O261">
        <v>26</v>
      </c>
      <c r="P261">
        <v>26</v>
      </c>
      <c r="Q261">
        <v>1</v>
      </c>
      <c r="R261">
        <v>2</v>
      </c>
      <c r="S261">
        <v>11</v>
      </c>
      <c r="T261">
        <v>5</v>
      </c>
      <c r="U261">
        <v>0</v>
      </c>
      <c r="V261">
        <v>0</v>
      </c>
      <c r="W261" t="s">
        <v>27</v>
      </c>
      <c r="X261">
        <v>4</v>
      </c>
    </row>
    <row r="262" spans="1:24" x14ac:dyDescent="0.2">
      <c r="A262">
        <v>10281</v>
      </c>
      <c r="B262">
        <v>1971</v>
      </c>
      <c r="C262">
        <v>52</v>
      </c>
      <c r="D262" t="s">
        <v>23</v>
      </c>
      <c r="E262" t="s">
        <v>24</v>
      </c>
      <c r="F262" s="58">
        <v>18393</v>
      </c>
      <c r="G262">
        <v>1</v>
      </c>
      <c r="H262">
        <v>0</v>
      </c>
      <c r="I262" s="98">
        <v>41822</v>
      </c>
      <c r="J262">
        <v>11</v>
      </c>
      <c r="K262">
        <v>180</v>
      </c>
      <c r="L262">
        <v>60</v>
      </c>
      <c r="M262">
        <v>241</v>
      </c>
      <c r="N262">
        <v>13</v>
      </c>
      <c r="O262">
        <v>54</v>
      </c>
      <c r="P262">
        <v>54</v>
      </c>
      <c r="Q262">
        <v>2</v>
      </c>
      <c r="R262">
        <v>5</v>
      </c>
      <c r="S262">
        <v>7</v>
      </c>
      <c r="T262">
        <v>4</v>
      </c>
      <c r="U262">
        <v>1</v>
      </c>
      <c r="V262">
        <v>0</v>
      </c>
      <c r="W262" t="s">
        <v>38</v>
      </c>
      <c r="X262">
        <v>0</v>
      </c>
    </row>
    <row r="263" spans="1:24" x14ac:dyDescent="0.2">
      <c r="A263">
        <v>11191</v>
      </c>
      <c r="B263">
        <v>1987</v>
      </c>
      <c r="C263">
        <v>36</v>
      </c>
      <c r="D263" t="s">
        <v>23</v>
      </c>
      <c r="E263" t="s">
        <v>24</v>
      </c>
      <c r="F263" s="58">
        <v>38576</v>
      </c>
      <c r="G263">
        <v>0</v>
      </c>
      <c r="H263">
        <v>0</v>
      </c>
      <c r="I263" s="98">
        <v>41467</v>
      </c>
      <c r="J263">
        <v>11</v>
      </c>
      <c r="K263">
        <v>37</v>
      </c>
      <c r="L263">
        <v>32</v>
      </c>
      <c r="M263">
        <v>38</v>
      </c>
      <c r="N263">
        <v>11</v>
      </c>
      <c r="O263">
        <v>3</v>
      </c>
      <c r="P263">
        <v>18</v>
      </c>
      <c r="Q263">
        <v>1</v>
      </c>
      <c r="R263">
        <v>2</v>
      </c>
      <c r="S263">
        <v>4</v>
      </c>
      <c r="T263">
        <v>6</v>
      </c>
      <c r="U263">
        <v>0</v>
      </c>
      <c r="V263">
        <v>0</v>
      </c>
      <c r="W263" t="s">
        <v>27</v>
      </c>
      <c r="X263">
        <v>0</v>
      </c>
    </row>
    <row r="264" spans="1:24" x14ac:dyDescent="0.2">
      <c r="A264">
        <v>2552</v>
      </c>
      <c r="B264">
        <v>1956</v>
      </c>
      <c r="C264">
        <v>67</v>
      </c>
      <c r="D264" t="s">
        <v>40</v>
      </c>
      <c r="E264" t="s">
        <v>28</v>
      </c>
      <c r="F264" s="58">
        <v>83715</v>
      </c>
      <c r="G264">
        <v>1</v>
      </c>
      <c r="H264">
        <v>2</v>
      </c>
      <c r="I264" s="98">
        <v>41569</v>
      </c>
      <c r="J264">
        <v>11</v>
      </c>
      <c r="K264">
        <v>416</v>
      </c>
      <c r="L264">
        <v>0</v>
      </c>
      <c r="M264">
        <v>26</v>
      </c>
      <c r="N264">
        <v>0</v>
      </c>
      <c r="O264">
        <v>0</v>
      </c>
      <c r="P264">
        <v>4</v>
      </c>
      <c r="Q264">
        <v>9</v>
      </c>
      <c r="R264">
        <v>6</v>
      </c>
      <c r="S264">
        <v>6</v>
      </c>
      <c r="T264">
        <v>7</v>
      </c>
      <c r="U264">
        <v>1</v>
      </c>
      <c r="V264">
        <v>0</v>
      </c>
      <c r="W264" t="s">
        <v>27</v>
      </c>
      <c r="X264">
        <v>1</v>
      </c>
    </row>
    <row r="265" spans="1:24" x14ac:dyDescent="0.2">
      <c r="A265">
        <v>6720</v>
      </c>
      <c r="B265">
        <v>1969</v>
      </c>
      <c r="C265">
        <v>54</v>
      </c>
      <c r="D265" t="s">
        <v>53</v>
      </c>
      <c r="E265" t="s">
        <v>32</v>
      </c>
      <c r="F265" s="58">
        <v>60597</v>
      </c>
      <c r="G265">
        <v>0</v>
      </c>
      <c r="H265">
        <v>1</v>
      </c>
      <c r="I265" s="98">
        <v>41563</v>
      </c>
      <c r="J265">
        <v>11</v>
      </c>
      <c r="K265">
        <v>314</v>
      </c>
      <c r="L265">
        <v>11</v>
      </c>
      <c r="M265">
        <v>53</v>
      </c>
      <c r="N265">
        <v>4</v>
      </c>
      <c r="O265">
        <v>3</v>
      </c>
      <c r="P265">
        <v>107</v>
      </c>
      <c r="Q265">
        <v>3</v>
      </c>
      <c r="R265">
        <v>7</v>
      </c>
      <c r="S265">
        <v>4</v>
      </c>
      <c r="T265">
        <v>7</v>
      </c>
      <c r="U265">
        <v>1</v>
      </c>
      <c r="V265">
        <v>0</v>
      </c>
      <c r="W265" t="s">
        <v>27</v>
      </c>
      <c r="X265">
        <v>1</v>
      </c>
    </row>
    <row r="266" spans="1:24" x14ac:dyDescent="0.2">
      <c r="A266">
        <v>4557</v>
      </c>
      <c r="B266">
        <v>1971</v>
      </c>
      <c r="C266">
        <v>52</v>
      </c>
      <c r="D266" t="s">
        <v>23</v>
      </c>
      <c r="E266" t="s">
        <v>32</v>
      </c>
      <c r="F266" s="58">
        <v>22701</v>
      </c>
      <c r="G266">
        <v>1</v>
      </c>
      <c r="H266">
        <v>0</v>
      </c>
      <c r="I266" s="98">
        <v>41374</v>
      </c>
      <c r="J266">
        <v>11</v>
      </c>
      <c r="K266">
        <v>10</v>
      </c>
      <c r="L266">
        <v>7</v>
      </c>
      <c r="M266">
        <v>19</v>
      </c>
      <c r="N266">
        <v>8</v>
      </c>
      <c r="O266">
        <v>2</v>
      </c>
      <c r="P266">
        <v>21</v>
      </c>
      <c r="Q266">
        <v>2</v>
      </c>
      <c r="R266">
        <v>2</v>
      </c>
      <c r="S266">
        <v>2</v>
      </c>
      <c r="T266">
        <v>6</v>
      </c>
      <c r="U266">
        <v>0</v>
      </c>
      <c r="V266">
        <v>0</v>
      </c>
      <c r="W266" t="s">
        <v>67</v>
      </c>
      <c r="X266">
        <v>0</v>
      </c>
    </row>
    <row r="267" spans="1:24" x14ac:dyDescent="0.2">
      <c r="A267">
        <v>1183</v>
      </c>
      <c r="B267">
        <v>1950</v>
      </c>
      <c r="C267">
        <v>73</v>
      </c>
      <c r="D267" t="s">
        <v>53</v>
      </c>
      <c r="E267" t="s">
        <v>32</v>
      </c>
      <c r="F267" s="58">
        <v>63915</v>
      </c>
      <c r="G267">
        <v>1</v>
      </c>
      <c r="H267">
        <v>1</v>
      </c>
      <c r="I267" s="98">
        <v>41538</v>
      </c>
      <c r="J267">
        <v>11</v>
      </c>
      <c r="K267">
        <v>9</v>
      </c>
      <c r="L267">
        <v>1</v>
      </c>
      <c r="M267">
        <v>4</v>
      </c>
      <c r="N267">
        <v>3</v>
      </c>
      <c r="O267">
        <v>2</v>
      </c>
      <c r="P267">
        <v>3</v>
      </c>
      <c r="Q267">
        <v>1</v>
      </c>
      <c r="R267">
        <v>1</v>
      </c>
      <c r="S267">
        <v>2</v>
      </c>
      <c r="T267">
        <v>6</v>
      </c>
      <c r="U267">
        <v>0</v>
      </c>
      <c r="V267">
        <v>0</v>
      </c>
      <c r="W267" t="s">
        <v>46</v>
      </c>
      <c r="X267">
        <v>0</v>
      </c>
    </row>
    <row r="268" spans="1:24" x14ac:dyDescent="0.2">
      <c r="A268">
        <v>4186</v>
      </c>
      <c r="B268">
        <v>1951</v>
      </c>
      <c r="C268">
        <v>72</v>
      </c>
      <c r="D268" t="s">
        <v>23</v>
      </c>
      <c r="E268" t="s">
        <v>32</v>
      </c>
      <c r="F268" s="58">
        <v>82504</v>
      </c>
      <c r="G268">
        <v>1</v>
      </c>
      <c r="H268">
        <v>1</v>
      </c>
      <c r="I268" s="98">
        <v>41402</v>
      </c>
      <c r="J268">
        <v>11</v>
      </c>
      <c r="K268">
        <v>18</v>
      </c>
      <c r="L268">
        <v>6</v>
      </c>
      <c r="M268">
        <v>15</v>
      </c>
      <c r="N268">
        <v>12</v>
      </c>
      <c r="O268">
        <v>8</v>
      </c>
      <c r="P268">
        <v>17</v>
      </c>
      <c r="Q268">
        <v>3</v>
      </c>
      <c r="R268">
        <v>2</v>
      </c>
      <c r="S268">
        <v>3</v>
      </c>
      <c r="T268">
        <v>5</v>
      </c>
      <c r="U268">
        <v>0</v>
      </c>
      <c r="V268">
        <v>0</v>
      </c>
      <c r="W268" t="s">
        <v>31</v>
      </c>
      <c r="X268">
        <v>0</v>
      </c>
    </row>
    <row r="269" spans="1:24" x14ac:dyDescent="0.2">
      <c r="A269">
        <v>1419</v>
      </c>
      <c r="B269">
        <v>1951</v>
      </c>
      <c r="C269">
        <v>72</v>
      </c>
      <c r="D269" t="s">
        <v>23</v>
      </c>
      <c r="E269" t="s">
        <v>32</v>
      </c>
      <c r="F269" s="58">
        <v>79174</v>
      </c>
      <c r="G269">
        <v>1</v>
      </c>
      <c r="H269">
        <v>1</v>
      </c>
      <c r="I269" s="98">
        <v>41402</v>
      </c>
      <c r="J269">
        <v>11</v>
      </c>
      <c r="K269">
        <v>18</v>
      </c>
      <c r="L269">
        <v>6</v>
      </c>
      <c r="M269">
        <v>15</v>
      </c>
      <c r="N269">
        <v>12</v>
      </c>
      <c r="O269">
        <v>8</v>
      </c>
      <c r="P269">
        <v>17</v>
      </c>
      <c r="Q269">
        <v>3</v>
      </c>
      <c r="R269">
        <v>2</v>
      </c>
      <c r="S269">
        <v>3</v>
      </c>
      <c r="T269">
        <v>5</v>
      </c>
      <c r="U269">
        <v>0</v>
      </c>
      <c r="V269">
        <v>0</v>
      </c>
      <c r="W269" t="s">
        <v>27</v>
      </c>
      <c r="X269">
        <v>0</v>
      </c>
    </row>
    <row r="270" spans="1:24" x14ac:dyDescent="0.2">
      <c r="A270">
        <v>967</v>
      </c>
      <c r="B270">
        <v>1977</v>
      </c>
      <c r="C270">
        <v>46</v>
      </c>
      <c r="D270" t="s">
        <v>23</v>
      </c>
      <c r="E270" t="s">
        <v>32</v>
      </c>
      <c r="F270" s="58">
        <v>43263</v>
      </c>
      <c r="G270">
        <v>1</v>
      </c>
      <c r="H270">
        <v>1</v>
      </c>
      <c r="I270" s="98">
        <v>41476</v>
      </c>
      <c r="J270">
        <v>11</v>
      </c>
      <c r="K270">
        <v>342</v>
      </c>
      <c r="L270">
        <v>9</v>
      </c>
      <c r="M270">
        <v>112</v>
      </c>
      <c r="N270">
        <v>19</v>
      </c>
      <c r="O270">
        <v>14</v>
      </c>
      <c r="P270">
        <v>19</v>
      </c>
      <c r="Q270">
        <v>10</v>
      </c>
      <c r="R270">
        <v>5</v>
      </c>
      <c r="S270">
        <v>9</v>
      </c>
      <c r="T270">
        <v>7</v>
      </c>
      <c r="U270">
        <v>1</v>
      </c>
      <c r="V270">
        <v>0</v>
      </c>
      <c r="W270" t="s">
        <v>27</v>
      </c>
      <c r="X270">
        <v>0</v>
      </c>
    </row>
    <row r="271" spans="1:24" x14ac:dyDescent="0.2">
      <c r="A271">
        <v>1048</v>
      </c>
      <c r="B271">
        <v>1973</v>
      </c>
      <c r="C271">
        <v>50</v>
      </c>
      <c r="D271" t="s">
        <v>53</v>
      </c>
      <c r="E271" t="s">
        <v>32</v>
      </c>
      <c r="F271" s="58">
        <v>76445</v>
      </c>
      <c r="G271">
        <v>1</v>
      </c>
      <c r="H271">
        <v>0</v>
      </c>
      <c r="I271" s="98">
        <v>41469</v>
      </c>
      <c r="J271">
        <v>11</v>
      </c>
      <c r="K271">
        <v>63</v>
      </c>
      <c r="L271">
        <v>3</v>
      </c>
      <c r="M271">
        <v>67</v>
      </c>
      <c r="N271">
        <v>8</v>
      </c>
      <c r="O271">
        <v>9</v>
      </c>
      <c r="P271">
        <v>28</v>
      </c>
      <c r="Q271">
        <v>2</v>
      </c>
      <c r="R271">
        <v>3</v>
      </c>
      <c r="S271">
        <v>4</v>
      </c>
      <c r="T271">
        <v>7</v>
      </c>
      <c r="U271">
        <v>1</v>
      </c>
      <c r="V271">
        <v>0</v>
      </c>
      <c r="W271" t="s">
        <v>67</v>
      </c>
      <c r="X271">
        <v>0</v>
      </c>
    </row>
    <row r="272" spans="1:24" x14ac:dyDescent="0.2">
      <c r="A272">
        <v>9262</v>
      </c>
      <c r="B272">
        <v>1985</v>
      </c>
      <c r="C272">
        <v>38</v>
      </c>
      <c r="D272" t="s">
        <v>43</v>
      </c>
      <c r="E272" t="s">
        <v>32</v>
      </c>
      <c r="F272" s="58">
        <v>79143</v>
      </c>
      <c r="G272">
        <v>0</v>
      </c>
      <c r="H272">
        <v>0</v>
      </c>
      <c r="I272" s="98">
        <v>41371</v>
      </c>
      <c r="J272">
        <v>11</v>
      </c>
      <c r="K272">
        <v>20</v>
      </c>
      <c r="L272">
        <v>6</v>
      </c>
      <c r="M272">
        <v>5</v>
      </c>
      <c r="N272">
        <v>0</v>
      </c>
      <c r="O272">
        <v>9</v>
      </c>
      <c r="P272">
        <v>12</v>
      </c>
      <c r="Q272">
        <v>1</v>
      </c>
      <c r="R272">
        <v>1</v>
      </c>
      <c r="S272">
        <v>3</v>
      </c>
      <c r="T272">
        <v>7</v>
      </c>
      <c r="U272">
        <v>0</v>
      </c>
      <c r="V272">
        <v>0</v>
      </c>
      <c r="W272" t="s">
        <v>67</v>
      </c>
      <c r="X272">
        <v>1</v>
      </c>
    </row>
    <row r="273" spans="1:24" x14ac:dyDescent="0.2">
      <c r="A273">
        <v>3427</v>
      </c>
      <c r="B273">
        <v>1956</v>
      </c>
      <c r="C273">
        <v>67</v>
      </c>
      <c r="D273" t="s">
        <v>40</v>
      </c>
      <c r="E273" t="s">
        <v>32</v>
      </c>
      <c r="F273" s="58">
        <v>27469</v>
      </c>
      <c r="G273">
        <v>0</v>
      </c>
      <c r="H273">
        <v>1</v>
      </c>
      <c r="I273" s="98">
        <v>41612</v>
      </c>
      <c r="J273">
        <v>11</v>
      </c>
      <c r="K273">
        <v>629</v>
      </c>
      <c r="L273">
        <v>0</v>
      </c>
      <c r="M273">
        <v>70</v>
      </c>
      <c r="N273">
        <v>0</v>
      </c>
      <c r="O273">
        <v>0</v>
      </c>
      <c r="P273">
        <v>35</v>
      </c>
      <c r="Q273">
        <v>6</v>
      </c>
      <c r="R273">
        <v>11</v>
      </c>
      <c r="S273">
        <v>7</v>
      </c>
      <c r="T273">
        <v>8</v>
      </c>
      <c r="U273">
        <v>0</v>
      </c>
      <c r="V273">
        <v>0</v>
      </c>
      <c r="W273" t="s">
        <v>67</v>
      </c>
      <c r="X273">
        <v>0</v>
      </c>
    </row>
    <row r="274" spans="1:24" x14ac:dyDescent="0.2">
      <c r="A274">
        <v>5892</v>
      </c>
      <c r="B274">
        <v>1981</v>
      </c>
      <c r="C274">
        <v>42</v>
      </c>
      <c r="D274" t="s">
        <v>23</v>
      </c>
      <c r="E274" t="s">
        <v>32</v>
      </c>
      <c r="F274" s="58">
        <v>24639</v>
      </c>
      <c r="G274">
        <v>1</v>
      </c>
      <c r="H274">
        <v>0</v>
      </c>
      <c r="I274" s="98">
        <v>41551</v>
      </c>
      <c r="J274">
        <v>11</v>
      </c>
      <c r="K274">
        <v>158</v>
      </c>
      <c r="L274">
        <v>6</v>
      </c>
      <c r="M274">
        <v>45</v>
      </c>
      <c r="N274">
        <v>8</v>
      </c>
      <c r="O274">
        <v>2</v>
      </c>
      <c r="P274">
        <v>2</v>
      </c>
      <c r="Q274">
        <v>7</v>
      </c>
      <c r="R274">
        <v>3</v>
      </c>
      <c r="S274">
        <v>5</v>
      </c>
      <c r="T274">
        <v>7</v>
      </c>
      <c r="U274">
        <v>0</v>
      </c>
      <c r="V274">
        <v>0</v>
      </c>
      <c r="W274" t="s">
        <v>67</v>
      </c>
      <c r="X274">
        <v>0</v>
      </c>
    </row>
    <row r="275" spans="1:24" x14ac:dyDescent="0.2">
      <c r="A275">
        <v>8911</v>
      </c>
      <c r="B275">
        <v>1968</v>
      </c>
      <c r="C275">
        <v>55</v>
      </c>
      <c r="D275" t="s">
        <v>40</v>
      </c>
      <c r="E275" t="s">
        <v>32</v>
      </c>
      <c r="F275" s="58">
        <v>27255</v>
      </c>
      <c r="G275">
        <v>0</v>
      </c>
      <c r="H275">
        <v>1</v>
      </c>
      <c r="I275" s="98">
        <v>41490</v>
      </c>
      <c r="J275">
        <v>11</v>
      </c>
      <c r="K275">
        <v>201</v>
      </c>
      <c r="L275">
        <v>53</v>
      </c>
      <c r="M275">
        <v>172</v>
      </c>
      <c r="N275">
        <v>116</v>
      </c>
      <c r="O275">
        <v>77</v>
      </c>
      <c r="P275">
        <v>83</v>
      </c>
      <c r="Q275">
        <v>3</v>
      </c>
      <c r="R275">
        <v>5</v>
      </c>
      <c r="S275">
        <v>9</v>
      </c>
      <c r="T275">
        <v>4</v>
      </c>
      <c r="U275">
        <v>0</v>
      </c>
      <c r="V275">
        <v>0</v>
      </c>
      <c r="W275" t="s">
        <v>27</v>
      </c>
      <c r="X275">
        <v>0</v>
      </c>
    </row>
    <row r="276" spans="1:24" x14ac:dyDescent="0.2">
      <c r="A276">
        <v>6606</v>
      </c>
      <c r="B276">
        <v>1970</v>
      </c>
      <c r="C276">
        <v>53</v>
      </c>
      <c r="D276" t="s">
        <v>53</v>
      </c>
      <c r="E276" t="s">
        <v>32</v>
      </c>
      <c r="F276" s="58">
        <v>77037</v>
      </c>
      <c r="G276">
        <v>1</v>
      </c>
      <c r="H276">
        <v>0</v>
      </c>
      <c r="I276" s="98">
        <v>41364</v>
      </c>
      <c r="J276">
        <v>11</v>
      </c>
      <c r="K276">
        <v>964</v>
      </c>
      <c r="L276">
        <v>34</v>
      </c>
      <c r="M276">
        <v>137</v>
      </c>
      <c r="N276">
        <v>15</v>
      </c>
      <c r="O276">
        <v>0</v>
      </c>
      <c r="P276">
        <v>11</v>
      </c>
      <c r="Q276">
        <v>2</v>
      </c>
      <c r="R276">
        <v>5</v>
      </c>
      <c r="S276">
        <v>10</v>
      </c>
      <c r="T276">
        <v>8</v>
      </c>
      <c r="U276">
        <v>0</v>
      </c>
      <c r="V276">
        <v>0</v>
      </c>
      <c r="W276" t="s">
        <v>27</v>
      </c>
      <c r="X276">
        <v>1</v>
      </c>
    </row>
    <row r="277" spans="1:24" x14ac:dyDescent="0.2">
      <c r="A277">
        <v>2677</v>
      </c>
      <c r="B277">
        <v>1957</v>
      </c>
      <c r="C277">
        <v>66</v>
      </c>
      <c r="D277" t="s">
        <v>23</v>
      </c>
      <c r="E277" t="s">
        <v>32</v>
      </c>
      <c r="F277" s="58">
        <v>72063</v>
      </c>
      <c r="G277">
        <v>0</v>
      </c>
      <c r="H277">
        <v>1</v>
      </c>
      <c r="I277" s="98">
        <v>41364</v>
      </c>
      <c r="J277">
        <v>11</v>
      </c>
      <c r="K277">
        <v>72</v>
      </c>
      <c r="L277">
        <v>24</v>
      </c>
      <c r="M277">
        <v>68</v>
      </c>
      <c r="N277">
        <v>65</v>
      </c>
      <c r="O277">
        <v>4</v>
      </c>
      <c r="P277">
        <v>8</v>
      </c>
      <c r="Q277">
        <v>5</v>
      </c>
      <c r="R277">
        <v>3</v>
      </c>
      <c r="S277">
        <v>6</v>
      </c>
      <c r="T277">
        <v>4</v>
      </c>
      <c r="U277">
        <v>0</v>
      </c>
      <c r="V277">
        <v>0</v>
      </c>
      <c r="W277" t="s">
        <v>67</v>
      </c>
      <c r="X277">
        <v>0</v>
      </c>
    </row>
    <row r="278" spans="1:24" x14ac:dyDescent="0.2">
      <c r="A278">
        <v>252</v>
      </c>
      <c r="B278">
        <v>1964</v>
      </c>
      <c r="C278">
        <v>59</v>
      </c>
      <c r="D278" t="s">
        <v>40</v>
      </c>
      <c r="E278" t="s">
        <v>24</v>
      </c>
      <c r="F278" s="58">
        <v>58646</v>
      </c>
      <c r="G278">
        <v>0</v>
      </c>
      <c r="H278">
        <v>0</v>
      </c>
      <c r="I278" s="98">
        <v>41350</v>
      </c>
      <c r="J278">
        <v>11</v>
      </c>
      <c r="K278">
        <v>123</v>
      </c>
      <c r="L278">
        <v>133</v>
      </c>
      <c r="M278">
        <v>142</v>
      </c>
      <c r="N278">
        <v>71</v>
      </c>
      <c r="O278">
        <v>44</v>
      </c>
      <c r="P278">
        <v>88</v>
      </c>
      <c r="Q278">
        <v>1</v>
      </c>
      <c r="R278">
        <v>6</v>
      </c>
      <c r="S278">
        <v>8</v>
      </c>
      <c r="T278">
        <v>6</v>
      </c>
      <c r="U278">
        <v>0</v>
      </c>
      <c r="V278">
        <v>0</v>
      </c>
      <c r="W278" t="s">
        <v>67</v>
      </c>
      <c r="X278">
        <v>0</v>
      </c>
    </row>
    <row r="279" spans="1:24" x14ac:dyDescent="0.2">
      <c r="A279">
        <v>9860</v>
      </c>
      <c r="B279">
        <v>1960</v>
      </c>
      <c r="C279">
        <v>63</v>
      </c>
      <c r="D279" t="s">
        <v>23</v>
      </c>
      <c r="E279" t="s">
        <v>32</v>
      </c>
      <c r="F279" s="58">
        <v>58646</v>
      </c>
      <c r="G279">
        <v>0</v>
      </c>
      <c r="H279">
        <v>1</v>
      </c>
      <c r="I279" s="98">
        <v>41348</v>
      </c>
      <c r="J279">
        <v>11</v>
      </c>
      <c r="K279">
        <v>159</v>
      </c>
      <c r="L279">
        <v>0</v>
      </c>
      <c r="M279">
        <v>22</v>
      </c>
      <c r="N279">
        <v>2</v>
      </c>
      <c r="O279">
        <v>1</v>
      </c>
      <c r="P279">
        <v>31</v>
      </c>
      <c r="Q279">
        <v>3</v>
      </c>
      <c r="R279">
        <v>4</v>
      </c>
      <c r="S279">
        <v>4</v>
      </c>
      <c r="T279">
        <v>7</v>
      </c>
      <c r="U279">
        <v>0</v>
      </c>
      <c r="V279">
        <v>0</v>
      </c>
      <c r="W279" t="s">
        <v>27</v>
      </c>
      <c r="X279">
        <v>0</v>
      </c>
    </row>
    <row r="280" spans="1:24" x14ac:dyDescent="0.2">
      <c r="A280">
        <v>1388</v>
      </c>
      <c r="B280">
        <v>1976</v>
      </c>
      <c r="C280">
        <v>47</v>
      </c>
      <c r="D280" t="s">
        <v>23</v>
      </c>
      <c r="E280" t="s">
        <v>28</v>
      </c>
      <c r="F280" s="58">
        <v>80011</v>
      </c>
      <c r="G280">
        <v>1</v>
      </c>
      <c r="H280">
        <v>0</v>
      </c>
      <c r="I280" s="98">
        <v>41325</v>
      </c>
      <c r="J280">
        <v>11</v>
      </c>
      <c r="K280">
        <v>6</v>
      </c>
      <c r="L280">
        <v>10</v>
      </c>
      <c r="M280">
        <v>21</v>
      </c>
      <c r="N280">
        <v>19</v>
      </c>
      <c r="O280">
        <v>14</v>
      </c>
      <c r="P280">
        <v>42</v>
      </c>
      <c r="Q280">
        <v>2</v>
      </c>
      <c r="R280">
        <v>2</v>
      </c>
      <c r="S280">
        <v>3</v>
      </c>
      <c r="T280">
        <v>6</v>
      </c>
      <c r="U280">
        <v>0</v>
      </c>
      <c r="V280">
        <v>0</v>
      </c>
      <c r="W280" t="s">
        <v>38</v>
      </c>
      <c r="X280">
        <v>0</v>
      </c>
    </row>
    <row r="281" spans="1:24" x14ac:dyDescent="0.2">
      <c r="A281">
        <v>979</v>
      </c>
      <c r="B281">
        <v>1976</v>
      </c>
      <c r="C281">
        <v>47</v>
      </c>
      <c r="D281" t="s">
        <v>23</v>
      </c>
      <c r="E281" t="s">
        <v>28</v>
      </c>
      <c r="F281" s="58">
        <v>63211</v>
      </c>
      <c r="G281">
        <v>1</v>
      </c>
      <c r="H281">
        <v>0</v>
      </c>
      <c r="I281" s="98">
        <v>41325</v>
      </c>
      <c r="J281">
        <v>11</v>
      </c>
      <c r="K281">
        <v>6</v>
      </c>
      <c r="L281">
        <v>10</v>
      </c>
      <c r="M281">
        <v>21</v>
      </c>
      <c r="N281">
        <v>19</v>
      </c>
      <c r="O281">
        <v>14</v>
      </c>
      <c r="P281">
        <v>42</v>
      </c>
      <c r="Q281">
        <v>2</v>
      </c>
      <c r="R281">
        <v>2</v>
      </c>
      <c r="S281">
        <v>3</v>
      </c>
      <c r="T281">
        <v>6</v>
      </c>
      <c r="U281">
        <v>0</v>
      </c>
      <c r="V281">
        <v>0</v>
      </c>
      <c r="W281" t="s">
        <v>27</v>
      </c>
      <c r="X281">
        <v>0</v>
      </c>
    </row>
    <row r="282" spans="1:24" x14ac:dyDescent="0.2">
      <c r="A282">
        <v>7494</v>
      </c>
      <c r="B282">
        <v>1951</v>
      </c>
      <c r="C282">
        <v>72</v>
      </c>
      <c r="D282" t="s">
        <v>40</v>
      </c>
      <c r="E282" t="s">
        <v>24</v>
      </c>
      <c r="F282" s="58">
        <v>62845</v>
      </c>
      <c r="G282">
        <v>1</v>
      </c>
      <c r="H282">
        <v>1</v>
      </c>
      <c r="I282" s="98">
        <v>41295</v>
      </c>
      <c r="J282">
        <v>11</v>
      </c>
      <c r="K282">
        <v>209</v>
      </c>
      <c r="L282">
        <v>0</v>
      </c>
      <c r="M282">
        <v>40</v>
      </c>
      <c r="N282">
        <v>3</v>
      </c>
      <c r="O282">
        <v>2</v>
      </c>
      <c r="P282">
        <v>15</v>
      </c>
      <c r="Q282">
        <v>4</v>
      </c>
      <c r="R282">
        <v>6</v>
      </c>
      <c r="S282">
        <v>4</v>
      </c>
      <c r="T282">
        <v>8</v>
      </c>
      <c r="U282">
        <v>0</v>
      </c>
      <c r="V282">
        <v>0</v>
      </c>
      <c r="W282" t="s">
        <v>31</v>
      </c>
      <c r="X282">
        <v>0</v>
      </c>
    </row>
    <row r="283" spans="1:24" x14ac:dyDescent="0.2">
      <c r="A283">
        <v>10490</v>
      </c>
      <c r="B283">
        <v>1970</v>
      </c>
      <c r="C283">
        <v>53</v>
      </c>
      <c r="D283" t="s">
        <v>40</v>
      </c>
      <c r="E283" t="s">
        <v>32</v>
      </c>
      <c r="F283" s="58">
        <v>62845</v>
      </c>
      <c r="G283">
        <v>1</v>
      </c>
      <c r="H283">
        <v>1</v>
      </c>
      <c r="I283" s="98">
        <v>41194</v>
      </c>
      <c r="J283">
        <v>11</v>
      </c>
      <c r="K283">
        <v>100</v>
      </c>
      <c r="L283">
        <v>64</v>
      </c>
      <c r="M283">
        <v>79</v>
      </c>
      <c r="N283">
        <v>65</v>
      </c>
      <c r="O283">
        <v>0</v>
      </c>
      <c r="P283">
        <v>109</v>
      </c>
      <c r="Q283">
        <v>2</v>
      </c>
      <c r="R283">
        <v>6</v>
      </c>
      <c r="S283">
        <v>4</v>
      </c>
      <c r="T283">
        <v>7</v>
      </c>
      <c r="U283">
        <v>0</v>
      </c>
      <c r="V283">
        <v>0</v>
      </c>
      <c r="W283" t="s">
        <v>38</v>
      </c>
      <c r="X283">
        <v>0</v>
      </c>
    </row>
    <row r="284" spans="1:24" x14ac:dyDescent="0.2">
      <c r="A284">
        <v>3403</v>
      </c>
      <c r="B284">
        <v>1959</v>
      </c>
      <c r="C284">
        <v>64</v>
      </c>
      <c r="D284" t="s">
        <v>40</v>
      </c>
      <c r="E284" t="s">
        <v>32</v>
      </c>
      <c r="F284" s="58">
        <v>74214</v>
      </c>
      <c r="G284">
        <v>0</v>
      </c>
      <c r="H284">
        <v>1</v>
      </c>
      <c r="I284" s="98">
        <v>41176</v>
      </c>
      <c r="J284">
        <v>11</v>
      </c>
      <c r="K284">
        <v>1170</v>
      </c>
      <c r="L284">
        <v>19</v>
      </c>
      <c r="M284">
        <v>594</v>
      </c>
      <c r="N284">
        <v>99</v>
      </c>
      <c r="O284">
        <v>76</v>
      </c>
      <c r="P284">
        <v>134</v>
      </c>
      <c r="Q284">
        <v>2</v>
      </c>
      <c r="R284">
        <v>2</v>
      </c>
      <c r="S284">
        <v>12</v>
      </c>
      <c r="T284">
        <v>6</v>
      </c>
      <c r="U284">
        <v>0</v>
      </c>
      <c r="V284">
        <v>0</v>
      </c>
      <c r="W284" t="s">
        <v>27</v>
      </c>
      <c r="X284">
        <v>0</v>
      </c>
    </row>
    <row r="285" spans="1:24" x14ac:dyDescent="0.2">
      <c r="A285">
        <v>2715</v>
      </c>
      <c r="B285">
        <v>1967</v>
      </c>
      <c r="C285">
        <v>56</v>
      </c>
      <c r="D285" t="s">
        <v>53</v>
      </c>
      <c r="E285" t="s">
        <v>24</v>
      </c>
      <c r="F285" s="58">
        <v>96547</v>
      </c>
      <c r="G285">
        <v>1</v>
      </c>
      <c r="H285">
        <v>1</v>
      </c>
      <c r="I285" s="98">
        <v>41068</v>
      </c>
      <c r="J285">
        <v>11</v>
      </c>
      <c r="K285">
        <v>70</v>
      </c>
      <c r="L285">
        <v>3</v>
      </c>
      <c r="M285">
        <v>37</v>
      </c>
      <c r="N285">
        <v>4</v>
      </c>
      <c r="O285">
        <v>2</v>
      </c>
      <c r="P285">
        <v>64</v>
      </c>
      <c r="Q285">
        <v>4</v>
      </c>
      <c r="R285">
        <v>3</v>
      </c>
      <c r="S285">
        <v>2</v>
      </c>
      <c r="T285">
        <v>9</v>
      </c>
      <c r="U285">
        <v>1</v>
      </c>
      <c r="V285">
        <v>0</v>
      </c>
      <c r="W285" t="s">
        <v>31</v>
      </c>
      <c r="X285">
        <v>0</v>
      </c>
    </row>
    <row r="286" spans="1:24" x14ac:dyDescent="0.2">
      <c r="A286">
        <v>4828</v>
      </c>
      <c r="B286">
        <v>1955</v>
      </c>
      <c r="C286">
        <v>68</v>
      </c>
      <c r="D286" t="s">
        <v>23</v>
      </c>
      <c r="E286" t="s">
        <v>24</v>
      </c>
      <c r="F286" s="58">
        <v>50447</v>
      </c>
      <c r="G286">
        <v>0</v>
      </c>
      <c r="H286">
        <v>1</v>
      </c>
      <c r="I286" s="98">
        <v>41808</v>
      </c>
      <c r="J286">
        <v>12</v>
      </c>
      <c r="K286">
        <v>71</v>
      </c>
      <c r="L286">
        <v>99</v>
      </c>
      <c r="M286">
        <v>278</v>
      </c>
      <c r="N286">
        <v>185</v>
      </c>
      <c r="O286">
        <v>121</v>
      </c>
      <c r="P286">
        <v>38</v>
      </c>
      <c r="Q286">
        <v>1</v>
      </c>
      <c r="R286">
        <v>5</v>
      </c>
      <c r="S286">
        <v>5</v>
      </c>
      <c r="T286">
        <v>1</v>
      </c>
      <c r="U286">
        <v>0</v>
      </c>
      <c r="V286">
        <v>0</v>
      </c>
      <c r="W286" t="s">
        <v>67</v>
      </c>
      <c r="X286">
        <v>0</v>
      </c>
    </row>
    <row r="287" spans="1:24" x14ac:dyDescent="0.2">
      <c r="A287">
        <v>92</v>
      </c>
      <c r="B287">
        <v>1989</v>
      </c>
      <c r="C287">
        <v>34</v>
      </c>
      <c r="D287" t="s">
        <v>23</v>
      </c>
      <c r="E287" t="s">
        <v>28</v>
      </c>
      <c r="F287" s="58">
        <v>37716</v>
      </c>
      <c r="G287">
        <v>1</v>
      </c>
      <c r="H287">
        <v>0</v>
      </c>
      <c r="I287" s="98">
        <v>41978</v>
      </c>
      <c r="J287">
        <v>12</v>
      </c>
      <c r="K287">
        <v>5</v>
      </c>
      <c r="L287">
        <v>7</v>
      </c>
      <c r="M287">
        <v>24</v>
      </c>
      <c r="N287">
        <v>19</v>
      </c>
      <c r="O287">
        <v>14</v>
      </c>
      <c r="P287">
        <v>20</v>
      </c>
      <c r="Q287">
        <v>4</v>
      </c>
      <c r="R287">
        <v>3</v>
      </c>
      <c r="S287">
        <v>4</v>
      </c>
      <c r="T287">
        <v>6</v>
      </c>
      <c r="U287">
        <v>0</v>
      </c>
      <c r="V287">
        <v>0</v>
      </c>
      <c r="W287" t="s">
        <v>31</v>
      </c>
      <c r="X287">
        <v>0</v>
      </c>
    </row>
    <row r="288" spans="1:24" x14ac:dyDescent="0.2">
      <c r="A288">
        <v>3312</v>
      </c>
      <c r="B288">
        <v>1989</v>
      </c>
      <c r="C288">
        <v>34</v>
      </c>
      <c r="D288" t="s">
        <v>23</v>
      </c>
      <c r="E288" t="s">
        <v>28</v>
      </c>
      <c r="F288" s="58">
        <v>37368</v>
      </c>
      <c r="G288">
        <v>1</v>
      </c>
      <c r="H288">
        <v>0</v>
      </c>
      <c r="I288" s="98">
        <v>41978</v>
      </c>
      <c r="J288">
        <v>12</v>
      </c>
      <c r="K288">
        <v>5</v>
      </c>
      <c r="L288">
        <v>7</v>
      </c>
      <c r="M288">
        <v>24</v>
      </c>
      <c r="N288">
        <v>19</v>
      </c>
      <c r="O288">
        <v>14</v>
      </c>
      <c r="P288">
        <v>20</v>
      </c>
      <c r="Q288">
        <v>4</v>
      </c>
      <c r="R288">
        <v>3</v>
      </c>
      <c r="S288">
        <v>4</v>
      </c>
      <c r="T288">
        <v>6</v>
      </c>
      <c r="U288">
        <v>0</v>
      </c>
      <c r="V288">
        <v>0</v>
      </c>
      <c r="W288" t="s">
        <v>50</v>
      </c>
      <c r="X288">
        <v>0</v>
      </c>
    </row>
    <row r="289" spans="1:24" x14ac:dyDescent="0.2">
      <c r="A289">
        <v>11176</v>
      </c>
      <c r="B289">
        <v>1971</v>
      </c>
      <c r="C289">
        <v>52</v>
      </c>
      <c r="D289" t="s">
        <v>40</v>
      </c>
      <c r="E289" t="s">
        <v>32</v>
      </c>
      <c r="F289" s="58">
        <v>67225</v>
      </c>
      <c r="G289">
        <v>0</v>
      </c>
      <c r="H289">
        <v>1</v>
      </c>
      <c r="I289" s="98">
        <v>41978</v>
      </c>
      <c r="J289">
        <v>12</v>
      </c>
      <c r="K289">
        <v>376</v>
      </c>
      <c r="L289">
        <v>9</v>
      </c>
      <c r="M289">
        <v>83</v>
      </c>
      <c r="N289">
        <v>19</v>
      </c>
      <c r="O289">
        <v>4</v>
      </c>
      <c r="P289">
        <v>4</v>
      </c>
      <c r="Q289">
        <v>2</v>
      </c>
      <c r="R289">
        <v>5</v>
      </c>
      <c r="S289">
        <v>7</v>
      </c>
      <c r="T289">
        <v>3</v>
      </c>
      <c r="U289">
        <v>0</v>
      </c>
      <c r="V289">
        <v>0</v>
      </c>
      <c r="W289" t="s">
        <v>31</v>
      </c>
      <c r="X289">
        <v>0</v>
      </c>
    </row>
    <row r="290" spans="1:24" x14ac:dyDescent="0.2">
      <c r="A290">
        <v>1446</v>
      </c>
      <c r="B290">
        <v>1957</v>
      </c>
      <c r="C290">
        <v>66</v>
      </c>
      <c r="D290" t="s">
        <v>53</v>
      </c>
      <c r="E290" t="s">
        <v>28</v>
      </c>
      <c r="F290" s="58">
        <v>81698</v>
      </c>
      <c r="G290">
        <v>0</v>
      </c>
      <c r="H290">
        <v>0</v>
      </c>
      <c r="I290" s="98">
        <v>41763</v>
      </c>
      <c r="J290">
        <v>12</v>
      </c>
      <c r="K290">
        <v>387</v>
      </c>
      <c r="L290">
        <v>68</v>
      </c>
      <c r="M290">
        <v>569</v>
      </c>
      <c r="N290">
        <v>89</v>
      </c>
      <c r="O290">
        <v>45</v>
      </c>
      <c r="P290">
        <v>68</v>
      </c>
      <c r="Q290">
        <v>1</v>
      </c>
      <c r="R290">
        <v>6</v>
      </c>
      <c r="S290">
        <v>12</v>
      </c>
      <c r="T290">
        <v>1</v>
      </c>
      <c r="U290">
        <v>0</v>
      </c>
      <c r="V290">
        <v>0</v>
      </c>
      <c r="W290" t="s">
        <v>67</v>
      </c>
      <c r="X290">
        <v>0</v>
      </c>
    </row>
    <row r="291" spans="1:24" x14ac:dyDescent="0.2">
      <c r="A291">
        <v>9699</v>
      </c>
      <c r="B291">
        <v>1967</v>
      </c>
      <c r="C291">
        <v>56</v>
      </c>
      <c r="D291" t="s">
        <v>23</v>
      </c>
      <c r="E291" t="s">
        <v>24</v>
      </c>
      <c r="F291" s="58">
        <v>71434</v>
      </c>
      <c r="G291">
        <v>0</v>
      </c>
      <c r="H291">
        <v>1</v>
      </c>
      <c r="I291" s="98">
        <v>41629</v>
      </c>
      <c r="J291">
        <v>12</v>
      </c>
      <c r="K291">
        <v>357</v>
      </c>
      <c r="L291">
        <v>35</v>
      </c>
      <c r="M291">
        <v>271</v>
      </c>
      <c r="N291">
        <v>28</v>
      </c>
      <c r="O291">
        <v>28</v>
      </c>
      <c r="P291">
        <v>14</v>
      </c>
      <c r="Q291">
        <v>3</v>
      </c>
      <c r="R291">
        <v>6</v>
      </c>
      <c r="S291">
        <v>12</v>
      </c>
      <c r="T291">
        <v>5</v>
      </c>
      <c r="U291">
        <v>0</v>
      </c>
      <c r="V291">
        <v>0</v>
      </c>
      <c r="W291" t="s">
        <v>27</v>
      </c>
      <c r="X291">
        <v>0</v>
      </c>
    </row>
    <row r="292" spans="1:24" x14ac:dyDescent="0.2">
      <c r="A292">
        <v>9790</v>
      </c>
      <c r="B292">
        <v>1958</v>
      </c>
      <c r="C292">
        <v>65</v>
      </c>
      <c r="D292" t="s">
        <v>23</v>
      </c>
      <c r="E292" t="s">
        <v>28</v>
      </c>
      <c r="F292" s="58">
        <v>33039</v>
      </c>
      <c r="G292">
        <v>0</v>
      </c>
      <c r="H292">
        <v>0</v>
      </c>
      <c r="I292" s="98">
        <v>41601</v>
      </c>
      <c r="J292">
        <v>12</v>
      </c>
      <c r="K292">
        <v>912</v>
      </c>
      <c r="L292">
        <v>72</v>
      </c>
      <c r="M292">
        <v>170</v>
      </c>
      <c r="N292">
        <v>47</v>
      </c>
      <c r="O292">
        <v>36</v>
      </c>
      <c r="P292">
        <v>97</v>
      </c>
      <c r="Q292">
        <v>1</v>
      </c>
      <c r="R292">
        <v>11</v>
      </c>
      <c r="S292">
        <v>4</v>
      </c>
      <c r="T292">
        <v>4</v>
      </c>
      <c r="U292">
        <v>1</v>
      </c>
      <c r="V292">
        <v>0</v>
      </c>
      <c r="W292" t="s">
        <v>31</v>
      </c>
      <c r="X292">
        <v>1</v>
      </c>
    </row>
    <row r="293" spans="1:24" x14ac:dyDescent="0.2">
      <c r="A293">
        <v>2324</v>
      </c>
      <c r="B293">
        <v>1973</v>
      </c>
      <c r="C293">
        <v>50</v>
      </c>
      <c r="D293" t="s">
        <v>23</v>
      </c>
      <c r="E293" t="s">
        <v>32</v>
      </c>
      <c r="F293" s="58">
        <v>33039</v>
      </c>
      <c r="G293">
        <v>0</v>
      </c>
      <c r="H293">
        <v>1</v>
      </c>
      <c r="I293" s="98">
        <v>41574</v>
      </c>
      <c r="J293">
        <v>12</v>
      </c>
      <c r="K293">
        <v>625</v>
      </c>
      <c r="L293">
        <v>38</v>
      </c>
      <c r="M293">
        <v>242</v>
      </c>
      <c r="N293">
        <v>50</v>
      </c>
      <c r="O293">
        <v>34</v>
      </c>
      <c r="P293">
        <v>76</v>
      </c>
      <c r="Q293">
        <v>2</v>
      </c>
      <c r="R293">
        <v>7</v>
      </c>
      <c r="S293">
        <v>11</v>
      </c>
      <c r="T293">
        <v>4</v>
      </c>
      <c r="U293">
        <v>0</v>
      </c>
      <c r="V293">
        <v>0</v>
      </c>
      <c r="W293" t="s">
        <v>27</v>
      </c>
      <c r="X293">
        <v>1</v>
      </c>
    </row>
    <row r="294" spans="1:24" x14ac:dyDescent="0.2">
      <c r="A294">
        <v>5080</v>
      </c>
      <c r="B294">
        <v>1994</v>
      </c>
      <c r="C294">
        <v>29</v>
      </c>
      <c r="D294" t="s">
        <v>23</v>
      </c>
      <c r="E294" t="s">
        <v>28</v>
      </c>
      <c r="F294" s="58">
        <v>53359</v>
      </c>
      <c r="G294">
        <v>0</v>
      </c>
      <c r="H294">
        <v>0</v>
      </c>
      <c r="I294" s="98">
        <v>41568</v>
      </c>
      <c r="J294">
        <v>12</v>
      </c>
      <c r="K294">
        <v>420</v>
      </c>
      <c r="L294">
        <v>0</v>
      </c>
      <c r="M294">
        <v>452</v>
      </c>
      <c r="N294">
        <v>182</v>
      </c>
      <c r="O294">
        <v>64</v>
      </c>
      <c r="P294">
        <v>140</v>
      </c>
      <c r="Q294">
        <v>1</v>
      </c>
      <c r="R294">
        <v>6</v>
      </c>
      <c r="S294">
        <v>4</v>
      </c>
      <c r="T294">
        <v>2</v>
      </c>
      <c r="U294">
        <v>1</v>
      </c>
      <c r="V294">
        <v>0</v>
      </c>
      <c r="W294" t="s">
        <v>247</v>
      </c>
      <c r="X294">
        <v>0</v>
      </c>
    </row>
    <row r="295" spans="1:24" x14ac:dyDescent="0.2">
      <c r="A295">
        <v>4992</v>
      </c>
      <c r="B295">
        <v>1976</v>
      </c>
      <c r="C295">
        <v>47</v>
      </c>
      <c r="D295" t="s">
        <v>53</v>
      </c>
      <c r="E295" t="s">
        <v>32</v>
      </c>
      <c r="F295" s="58">
        <v>49505</v>
      </c>
      <c r="G295">
        <v>1</v>
      </c>
      <c r="H295">
        <v>0</v>
      </c>
      <c r="I295" s="98">
        <v>41536</v>
      </c>
      <c r="J295">
        <v>12</v>
      </c>
      <c r="K295">
        <v>6</v>
      </c>
      <c r="L295">
        <v>4</v>
      </c>
      <c r="M295">
        <v>16</v>
      </c>
      <c r="N295">
        <v>3</v>
      </c>
      <c r="O295">
        <v>10</v>
      </c>
      <c r="P295">
        <v>30</v>
      </c>
      <c r="Q295">
        <v>3</v>
      </c>
      <c r="R295">
        <v>3</v>
      </c>
      <c r="S295">
        <v>2</v>
      </c>
      <c r="T295">
        <v>7</v>
      </c>
      <c r="U295">
        <v>1</v>
      </c>
      <c r="V295">
        <v>0</v>
      </c>
      <c r="W295" t="s">
        <v>27</v>
      </c>
      <c r="X295">
        <v>0</v>
      </c>
    </row>
    <row r="296" spans="1:24" x14ac:dyDescent="0.2">
      <c r="A296">
        <v>7849</v>
      </c>
      <c r="B296">
        <v>1971</v>
      </c>
      <c r="C296">
        <v>52</v>
      </c>
      <c r="D296" t="s">
        <v>40</v>
      </c>
      <c r="E296" t="s">
        <v>32</v>
      </c>
      <c r="F296" s="58">
        <v>68657</v>
      </c>
      <c r="G296">
        <v>0</v>
      </c>
      <c r="H296">
        <v>0</v>
      </c>
      <c r="I296" s="98">
        <v>41526</v>
      </c>
      <c r="J296">
        <v>12</v>
      </c>
      <c r="K296">
        <v>209</v>
      </c>
      <c r="L296">
        <v>19</v>
      </c>
      <c r="M296">
        <v>456</v>
      </c>
      <c r="N296">
        <v>160</v>
      </c>
      <c r="O296">
        <v>142</v>
      </c>
      <c r="P296">
        <v>66</v>
      </c>
      <c r="Q296">
        <v>1</v>
      </c>
      <c r="R296">
        <v>2</v>
      </c>
      <c r="S296">
        <v>13</v>
      </c>
      <c r="T296">
        <v>1</v>
      </c>
      <c r="U296">
        <v>0</v>
      </c>
      <c r="V296">
        <v>0</v>
      </c>
      <c r="W296" t="s">
        <v>27</v>
      </c>
      <c r="X296">
        <v>0</v>
      </c>
    </row>
    <row r="297" spans="1:24" x14ac:dyDescent="0.2">
      <c r="A297">
        <v>4808</v>
      </c>
      <c r="B297">
        <v>1957</v>
      </c>
      <c r="C297">
        <v>66</v>
      </c>
      <c r="D297" t="s">
        <v>23</v>
      </c>
      <c r="E297" t="s">
        <v>32</v>
      </c>
      <c r="F297" s="58">
        <v>69209</v>
      </c>
      <c r="G297">
        <v>0</v>
      </c>
      <c r="H297">
        <v>0</v>
      </c>
      <c r="I297" s="98">
        <v>41403</v>
      </c>
      <c r="J297">
        <v>12</v>
      </c>
      <c r="K297">
        <v>1</v>
      </c>
      <c r="L297">
        <v>2</v>
      </c>
      <c r="M297">
        <v>5</v>
      </c>
      <c r="N297">
        <v>6</v>
      </c>
      <c r="O297">
        <v>0</v>
      </c>
      <c r="P297">
        <v>3</v>
      </c>
      <c r="Q297">
        <v>1</v>
      </c>
      <c r="R297">
        <v>1</v>
      </c>
      <c r="S297">
        <v>2</v>
      </c>
      <c r="T297">
        <v>7</v>
      </c>
      <c r="U297">
        <v>0</v>
      </c>
      <c r="V297">
        <v>0</v>
      </c>
      <c r="W297" t="s">
        <v>27</v>
      </c>
      <c r="X297">
        <v>0</v>
      </c>
    </row>
    <row r="298" spans="1:24" x14ac:dyDescent="0.2">
      <c r="A298">
        <v>10401</v>
      </c>
      <c r="B298">
        <v>1977</v>
      </c>
      <c r="C298">
        <v>46</v>
      </c>
      <c r="D298" t="s">
        <v>43</v>
      </c>
      <c r="E298" t="s">
        <v>32</v>
      </c>
      <c r="F298" s="58">
        <v>30390</v>
      </c>
      <c r="G298">
        <v>0</v>
      </c>
      <c r="H298">
        <v>0</v>
      </c>
      <c r="I298" s="98">
        <v>41373</v>
      </c>
      <c r="J298">
        <v>12</v>
      </c>
      <c r="K298">
        <v>1</v>
      </c>
      <c r="L298">
        <v>0</v>
      </c>
      <c r="M298">
        <v>5</v>
      </c>
      <c r="N298">
        <v>0</v>
      </c>
      <c r="O298">
        <v>3</v>
      </c>
      <c r="P298">
        <v>9</v>
      </c>
      <c r="Q298">
        <v>1</v>
      </c>
      <c r="R298">
        <v>0</v>
      </c>
      <c r="S298">
        <v>3</v>
      </c>
      <c r="T298">
        <v>3</v>
      </c>
      <c r="U298">
        <v>0</v>
      </c>
      <c r="V298">
        <v>1</v>
      </c>
      <c r="W298" t="s">
        <v>46</v>
      </c>
      <c r="X298">
        <v>0</v>
      </c>
    </row>
    <row r="299" spans="1:24" x14ac:dyDescent="0.2">
      <c r="A299">
        <v>7793</v>
      </c>
      <c r="B299">
        <v>1977</v>
      </c>
      <c r="C299">
        <v>46</v>
      </c>
      <c r="D299" t="s">
        <v>23</v>
      </c>
      <c r="E299" t="s">
        <v>32</v>
      </c>
      <c r="F299" s="58">
        <v>21355</v>
      </c>
      <c r="G299">
        <v>0</v>
      </c>
      <c r="H299">
        <v>1</v>
      </c>
      <c r="I299" s="98">
        <v>41517</v>
      </c>
      <c r="J299">
        <v>12</v>
      </c>
      <c r="K299">
        <v>641</v>
      </c>
      <c r="L299">
        <v>7</v>
      </c>
      <c r="M299">
        <v>84</v>
      </c>
      <c r="N299">
        <v>0</v>
      </c>
      <c r="O299">
        <v>30</v>
      </c>
      <c r="P299">
        <v>38</v>
      </c>
      <c r="Q299">
        <v>3</v>
      </c>
      <c r="R299">
        <v>10</v>
      </c>
      <c r="S299">
        <v>7</v>
      </c>
      <c r="T299">
        <v>6</v>
      </c>
      <c r="U299">
        <v>0</v>
      </c>
      <c r="V299">
        <v>0</v>
      </c>
      <c r="W299" t="s">
        <v>27</v>
      </c>
      <c r="X299">
        <v>1</v>
      </c>
    </row>
    <row r="300" spans="1:24" x14ac:dyDescent="0.2">
      <c r="A300">
        <v>9303</v>
      </c>
      <c r="B300">
        <v>1977</v>
      </c>
      <c r="C300">
        <v>46</v>
      </c>
      <c r="D300" t="s">
        <v>23</v>
      </c>
      <c r="E300" t="s">
        <v>32</v>
      </c>
      <c r="F300" s="58">
        <v>26304</v>
      </c>
      <c r="G300">
        <v>0</v>
      </c>
      <c r="H300">
        <v>1</v>
      </c>
      <c r="I300" s="98">
        <v>41485</v>
      </c>
      <c r="J300">
        <v>12</v>
      </c>
      <c r="K300">
        <v>12</v>
      </c>
      <c r="L300">
        <v>4</v>
      </c>
      <c r="M300">
        <v>7</v>
      </c>
      <c r="N300">
        <v>1</v>
      </c>
      <c r="O300">
        <v>3</v>
      </c>
      <c r="P300">
        <v>5</v>
      </c>
      <c r="Q300">
        <v>0</v>
      </c>
      <c r="R300">
        <v>1</v>
      </c>
      <c r="S300">
        <v>0</v>
      </c>
      <c r="T300">
        <v>13</v>
      </c>
      <c r="U300">
        <v>0</v>
      </c>
      <c r="V300">
        <v>0</v>
      </c>
      <c r="W300" t="s">
        <v>50</v>
      </c>
      <c r="X300">
        <v>0</v>
      </c>
    </row>
    <row r="301" spans="1:24" x14ac:dyDescent="0.2">
      <c r="A301">
        <v>6853</v>
      </c>
      <c r="B301">
        <v>1983</v>
      </c>
      <c r="C301">
        <v>40</v>
      </c>
      <c r="D301" t="s">
        <v>53</v>
      </c>
      <c r="E301" t="s">
        <v>28</v>
      </c>
      <c r="F301" s="58">
        <v>85710</v>
      </c>
      <c r="G301">
        <v>0</v>
      </c>
      <c r="H301">
        <v>0</v>
      </c>
      <c r="I301" s="98">
        <v>41371</v>
      </c>
      <c r="J301">
        <v>12</v>
      </c>
      <c r="K301">
        <v>712</v>
      </c>
      <c r="L301">
        <v>26</v>
      </c>
      <c r="M301">
        <v>538</v>
      </c>
      <c r="N301">
        <v>69</v>
      </c>
      <c r="O301">
        <v>13</v>
      </c>
      <c r="P301">
        <v>80</v>
      </c>
      <c r="Q301">
        <v>1</v>
      </c>
      <c r="R301">
        <v>3</v>
      </c>
      <c r="S301">
        <v>11</v>
      </c>
      <c r="T301">
        <v>1</v>
      </c>
      <c r="U301">
        <v>1</v>
      </c>
      <c r="V301">
        <v>0</v>
      </c>
      <c r="W301" t="s">
        <v>38</v>
      </c>
      <c r="X301">
        <v>2</v>
      </c>
    </row>
    <row r="302" spans="1:24" x14ac:dyDescent="0.2">
      <c r="A302">
        <v>7366</v>
      </c>
      <c r="B302">
        <v>1983</v>
      </c>
      <c r="C302">
        <v>40</v>
      </c>
      <c r="D302" t="s">
        <v>53</v>
      </c>
      <c r="E302" t="s">
        <v>28</v>
      </c>
      <c r="F302" s="58">
        <v>20425</v>
      </c>
      <c r="G302">
        <v>0</v>
      </c>
      <c r="H302">
        <v>0</v>
      </c>
      <c r="I302" s="98">
        <v>41371</v>
      </c>
      <c r="J302">
        <v>12</v>
      </c>
      <c r="K302">
        <v>712</v>
      </c>
      <c r="L302">
        <v>26</v>
      </c>
      <c r="M302">
        <v>538</v>
      </c>
      <c r="N302">
        <v>69</v>
      </c>
      <c r="O302">
        <v>13</v>
      </c>
      <c r="P302">
        <v>80</v>
      </c>
      <c r="Q302">
        <v>1</v>
      </c>
      <c r="R302">
        <v>3</v>
      </c>
      <c r="S302">
        <v>11</v>
      </c>
      <c r="T302">
        <v>1</v>
      </c>
      <c r="U302">
        <v>1</v>
      </c>
      <c r="V302">
        <v>0</v>
      </c>
      <c r="W302" t="s">
        <v>50</v>
      </c>
      <c r="X302">
        <v>2</v>
      </c>
    </row>
    <row r="303" spans="1:24" x14ac:dyDescent="0.2">
      <c r="A303">
        <v>9780</v>
      </c>
      <c r="B303">
        <v>1972</v>
      </c>
      <c r="C303">
        <v>51</v>
      </c>
      <c r="D303" t="s">
        <v>53</v>
      </c>
      <c r="E303" t="s">
        <v>32</v>
      </c>
      <c r="F303" s="58">
        <v>20425</v>
      </c>
      <c r="G303">
        <v>0</v>
      </c>
      <c r="H303">
        <v>1</v>
      </c>
      <c r="I303" s="98">
        <v>41450</v>
      </c>
      <c r="J303">
        <v>12</v>
      </c>
      <c r="K303">
        <v>465</v>
      </c>
      <c r="L303">
        <v>25</v>
      </c>
      <c r="M303">
        <v>132</v>
      </c>
      <c r="N303">
        <v>136</v>
      </c>
      <c r="O303">
        <v>0</v>
      </c>
      <c r="P303">
        <v>37</v>
      </c>
      <c r="Q303">
        <v>2</v>
      </c>
      <c r="R303">
        <v>8</v>
      </c>
      <c r="S303">
        <v>13</v>
      </c>
      <c r="T303">
        <v>4</v>
      </c>
      <c r="U303">
        <v>0</v>
      </c>
      <c r="V303">
        <v>0</v>
      </c>
      <c r="W303" t="s">
        <v>27</v>
      </c>
      <c r="X303">
        <v>0</v>
      </c>
    </row>
    <row r="304" spans="1:24" x14ac:dyDescent="0.2">
      <c r="A304">
        <v>7573</v>
      </c>
      <c r="B304">
        <v>1979</v>
      </c>
      <c r="C304">
        <v>44</v>
      </c>
      <c r="D304" t="s">
        <v>40</v>
      </c>
      <c r="E304" t="s">
        <v>28</v>
      </c>
      <c r="F304" s="58">
        <v>79823</v>
      </c>
      <c r="G304">
        <v>1</v>
      </c>
      <c r="H304">
        <v>0</v>
      </c>
      <c r="I304" s="98">
        <v>41552</v>
      </c>
      <c r="J304">
        <v>12</v>
      </c>
      <c r="K304">
        <v>39</v>
      </c>
      <c r="L304">
        <v>1</v>
      </c>
      <c r="M304">
        <v>9</v>
      </c>
      <c r="N304">
        <v>2</v>
      </c>
      <c r="O304">
        <v>1</v>
      </c>
      <c r="P304">
        <v>34</v>
      </c>
      <c r="Q304">
        <v>1</v>
      </c>
      <c r="R304">
        <v>2</v>
      </c>
      <c r="S304">
        <v>2</v>
      </c>
      <c r="T304">
        <v>7</v>
      </c>
      <c r="U304">
        <v>1</v>
      </c>
      <c r="V304">
        <v>0</v>
      </c>
      <c r="W304" t="s">
        <v>46</v>
      </c>
      <c r="X304">
        <v>1</v>
      </c>
    </row>
    <row r="305" spans="1:24" x14ac:dyDescent="0.2">
      <c r="A305">
        <v>1379</v>
      </c>
      <c r="B305">
        <v>1993</v>
      </c>
      <c r="C305">
        <v>30</v>
      </c>
      <c r="D305" t="s">
        <v>53</v>
      </c>
      <c r="E305" t="s">
        <v>32</v>
      </c>
      <c r="F305" s="58">
        <v>68397</v>
      </c>
      <c r="G305">
        <v>0</v>
      </c>
      <c r="H305">
        <v>0</v>
      </c>
      <c r="I305" s="98">
        <v>41391</v>
      </c>
      <c r="J305">
        <v>12</v>
      </c>
      <c r="K305">
        <v>154</v>
      </c>
      <c r="L305">
        <v>2</v>
      </c>
      <c r="M305">
        <v>46</v>
      </c>
      <c r="N305">
        <v>20</v>
      </c>
      <c r="O305">
        <v>4</v>
      </c>
      <c r="P305">
        <v>15</v>
      </c>
      <c r="Q305">
        <v>1</v>
      </c>
      <c r="R305">
        <v>4</v>
      </c>
      <c r="S305">
        <v>4</v>
      </c>
      <c r="T305">
        <v>4</v>
      </c>
      <c r="U305">
        <v>0</v>
      </c>
      <c r="V305">
        <v>0</v>
      </c>
      <c r="W305" t="s">
        <v>67</v>
      </c>
      <c r="X305">
        <v>0</v>
      </c>
    </row>
    <row r="306" spans="1:24" x14ac:dyDescent="0.2">
      <c r="A306">
        <v>8923</v>
      </c>
      <c r="B306">
        <v>1974</v>
      </c>
      <c r="C306">
        <v>49</v>
      </c>
      <c r="D306" t="s">
        <v>23</v>
      </c>
      <c r="E306" t="s">
        <v>28</v>
      </c>
      <c r="F306" s="58">
        <v>38175</v>
      </c>
      <c r="G306">
        <v>0</v>
      </c>
      <c r="H306">
        <v>0</v>
      </c>
      <c r="I306" s="98">
        <v>41382</v>
      </c>
      <c r="J306">
        <v>12</v>
      </c>
      <c r="K306">
        <v>514</v>
      </c>
      <c r="L306">
        <v>22</v>
      </c>
      <c r="M306">
        <v>732</v>
      </c>
      <c r="N306">
        <v>42</v>
      </c>
      <c r="O306">
        <v>198</v>
      </c>
      <c r="P306">
        <v>79</v>
      </c>
      <c r="Q306">
        <v>1</v>
      </c>
      <c r="R306">
        <v>6</v>
      </c>
      <c r="S306">
        <v>7</v>
      </c>
      <c r="T306">
        <v>3</v>
      </c>
      <c r="U306">
        <v>1</v>
      </c>
      <c r="V306">
        <v>0</v>
      </c>
      <c r="W306" t="s">
        <v>27</v>
      </c>
      <c r="X306">
        <v>0</v>
      </c>
    </row>
    <row r="307" spans="1:24" x14ac:dyDescent="0.2">
      <c r="A307">
        <v>3547</v>
      </c>
      <c r="B307">
        <v>1970</v>
      </c>
      <c r="C307">
        <v>53</v>
      </c>
      <c r="D307" t="s">
        <v>53</v>
      </c>
      <c r="E307" t="s">
        <v>32</v>
      </c>
      <c r="F307" s="58">
        <v>56181</v>
      </c>
      <c r="G307">
        <v>1</v>
      </c>
      <c r="H307">
        <v>0</v>
      </c>
      <c r="I307" s="98">
        <v>41273</v>
      </c>
      <c r="J307">
        <v>12</v>
      </c>
      <c r="K307">
        <v>14</v>
      </c>
      <c r="L307">
        <v>7</v>
      </c>
      <c r="M307">
        <v>9</v>
      </c>
      <c r="N307">
        <v>6</v>
      </c>
      <c r="O307">
        <v>16</v>
      </c>
      <c r="P307">
        <v>12</v>
      </c>
      <c r="Q307">
        <v>2</v>
      </c>
      <c r="R307">
        <v>2</v>
      </c>
      <c r="S307">
        <v>3</v>
      </c>
      <c r="T307">
        <v>6</v>
      </c>
      <c r="U307">
        <v>1</v>
      </c>
      <c r="V307">
        <v>0</v>
      </c>
      <c r="W307" t="s">
        <v>67</v>
      </c>
      <c r="X307">
        <v>0</v>
      </c>
    </row>
    <row r="308" spans="1:24" x14ac:dyDescent="0.2">
      <c r="A308">
        <v>8707</v>
      </c>
      <c r="B308">
        <v>1957</v>
      </c>
      <c r="C308">
        <v>66</v>
      </c>
      <c r="D308" t="s">
        <v>23</v>
      </c>
      <c r="E308" t="s">
        <v>32</v>
      </c>
      <c r="F308" s="58">
        <v>24279</v>
      </c>
      <c r="G308">
        <v>0</v>
      </c>
      <c r="H308">
        <v>0</v>
      </c>
      <c r="I308" s="98">
        <v>41143</v>
      </c>
      <c r="J308">
        <v>12</v>
      </c>
      <c r="K308">
        <v>565</v>
      </c>
      <c r="L308">
        <v>42</v>
      </c>
      <c r="M308">
        <v>548</v>
      </c>
      <c r="N308">
        <v>64</v>
      </c>
      <c r="O308">
        <v>83</v>
      </c>
      <c r="P308">
        <v>99</v>
      </c>
      <c r="Q308">
        <v>1</v>
      </c>
      <c r="R308">
        <v>5</v>
      </c>
      <c r="S308">
        <v>4</v>
      </c>
      <c r="T308">
        <v>3</v>
      </c>
      <c r="U308">
        <v>1</v>
      </c>
      <c r="V308">
        <v>0</v>
      </c>
      <c r="W308" t="s">
        <v>27</v>
      </c>
      <c r="X308">
        <v>0</v>
      </c>
    </row>
    <row r="309" spans="1:24" x14ac:dyDescent="0.2">
      <c r="A309">
        <v>1891</v>
      </c>
      <c r="B309">
        <v>1981</v>
      </c>
      <c r="C309">
        <v>42</v>
      </c>
      <c r="D309" t="s">
        <v>53</v>
      </c>
      <c r="E309" t="s">
        <v>24</v>
      </c>
      <c r="F309" s="58">
        <v>68462</v>
      </c>
      <c r="G309">
        <v>0</v>
      </c>
      <c r="H309">
        <v>0</v>
      </c>
      <c r="I309" s="98">
        <v>41129</v>
      </c>
      <c r="J309">
        <v>12</v>
      </c>
      <c r="K309">
        <v>667</v>
      </c>
      <c r="L309">
        <v>50</v>
      </c>
      <c r="M309">
        <v>850</v>
      </c>
      <c r="N309">
        <v>21</v>
      </c>
      <c r="O309">
        <v>83</v>
      </c>
      <c r="P309">
        <v>83</v>
      </c>
      <c r="Q309">
        <v>1</v>
      </c>
      <c r="R309">
        <v>4</v>
      </c>
      <c r="S309">
        <v>5</v>
      </c>
      <c r="T309">
        <v>2</v>
      </c>
      <c r="U309">
        <v>1</v>
      </c>
      <c r="V309">
        <v>0</v>
      </c>
      <c r="W309" t="s">
        <v>27</v>
      </c>
      <c r="X309">
        <v>0</v>
      </c>
    </row>
    <row r="310" spans="1:24" x14ac:dyDescent="0.2">
      <c r="A310">
        <v>6271</v>
      </c>
      <c r="B310">
        <v>1953</v>
      </c>
      <c r="C310">
        <v>70</v>
      </c>
      <c r="D310" t="s">
        <v>40</v>
      </c>
      <c r="E310" t="s">
        <v>32</v>
      </c>
      <c r="F310" s="58">
        <v>55424</v>
      </c>
      <c r="G310">
        <v>0</v>
      </c>
      <c r="H310">
        <v>1</v>
      </c>
      <c r="I310" s="98">
        <v>41809</v>
      </c>
      <c r="J310">
        <v>13</v>
      </c>
      <c r="K310">
        <v>53</v>
      </c>
      <c r="L310">
        <v>0</v>
      </c>
      <c r="M310">
        <v>8</v>
      </c>
      <c r="N310">
        <v>0</v>
      </c>
      <c r="O310">
        <v>0</v>
      </c>
      <c r="P310">
        <v>2</v>
      </c>
      <c r="Q310">
        <v>1</v>
      </c>
      <c r="R310">
        <v>2</v>
      </c>
      <c r="S310">
        <v>3</v>
      </c>
      <c r="T310">
        <v>5</v>
      </c>
      <c r="U310">
        <v>0</v>
      </c>
      <c r="V310">
        <v>0</v>
      </c>
      <c r="W310" t="s">
        <v>27</v>
      </c>
      <c r="X310">
        <v>0</v>
      </c>
    </row>
    <row r="311" spans="1:24" x14ac:dyDescent="0.2">
      <c r="A311">
        <v>9635</v>
      </c>
      <c r="B311">
        <v>1984</v>
      </c>
      <c r="C311">
        <v>39</v>
      </c>
      <c r="D311" t="s">
        <v>53</v>
      </c>
      <c r="E311" t="s">
        <v>32</v>
      </c>
      <c r="F311" s="58">
        <v>49094</v>
      </c>
      <c r="G311">
        <v>0</v>
      </c>
      <c r="H311">
        <v>0</v>
      </c>
      <c r="I311" s="98">
        <v>41749</v>
      </c>
      <c r="J311">
        <v>13</v>
      </c>
      <c r="K311">
        <v>66</v>
      </c>
      <c r="L311">
        <v>2</v>
      </c>
      <c r="M311">
        <v>40</v>
      </c>
      <c r="N311">
        <v>4</v>
      </c>
      <c r="O311">
        <v>3</v>
      </c>
      <c r="P311">
        <v>14</v>
      </c>
      <c r="Q311">
        <v>1</v>
      </c>
      <c r="R311">
        <v>3</v>
      </c>
      <c r="S311">
        <v>3</v>
      </c>
      <c r="T311">
        <v>6</v>
      </c>
      <c r="U311">
        <v>0</v>
      </c>
      <c r="V311">
        <v>0</v>
      </c>
      <c r="W311" t="s">
        <v>27</v>
      </c>
      <c r="X311">
        <v>0</v>
      </c>
    </row>
    <row r="312" spans="1:24" x14ac:dyDescent="0.2">
      <c r="A312">
        <v>9727</v>
      </c>
      <c r="B312">
        <v>1958</v>
      </c>
      <c r="C312">
        <v>65</v>
      </c>
      <c r="D312" t="s">
        <v>23</v>
      </c>
      <c r="E312" t="s">
        <v>32</v>
      </c>
      <c r="F312" s="58">
        <v>30522</v>
      </c>
      <c r="G312">
        <v>0</v>
      </c>
      <c r="H312">
        <v>0</v>
      </c>
      <c r="I312" s="98">
        <v>41698</v>
      </c>
      <c r="J312">
        <v>13</v>
      </c>
      <c r="K312">
        <v>4</v>
      </c>
      <c r="L312">
        <v>24</v>
      </c>
      <c r="M312">
        <v>11</v>
      </c>
      <c r="N312">
        <v>16</v>
      </c>
      <c r="O312">
        <v>1</v>
      </c>
      <c r="P312">
        <v>25</v>
      </c>
      <c r="Q312">
        <v>1</v>
      </c>
      <c r="R312">
        <v>2</v>
      </c>
      <c r="S312">
        <v>4</v>
      </c>
      <c r="T312">
        <v>6</v>
      </c>
      <c r="U312">
        <v>0</v>
      </c>
      <c r="V312">
        <v>0</v>
      </c>
      <c r="W312" t="s">
        <v>31</v>
      </c>
      <c r="X312">
        <v>0</v>
      </c>
    </row>
    <row r="313" spans="1:24" x14ac:dyDescent="0.2">
      <c r="A313">
        <v>6205</v>
      </c>
      <c r="B313">
        <v>1968</v>
      </c>
      <c r="C313">
        <v>55</v>
      </c>
      <c r="D313" t="s">
        <v>53</v>
      </c>
      <c r="E313" t="s">
        <v>28</v>
      </c>
      <c r="F313" s="58">
        <v>53761</v>
      </c>
      <c r="G313">
        <v>1</v>
      </c>
      <c r="H313">
        <v>0</v>
      </c>
      <c r="I313" s="98">
        <v>41694</v>
      </c>
      <c r="J313">
        <v>13</v>
      </c>
      <c r="K313">
        <v>34</v>
      </c>
      <c r="L313">
        <v>3</v>
      </c>
      <c r="M313">
        <v>29</v>
      </c>
      <c r="N313">
        <v>0</v>
      </c>
      <c r="O313">
        <v>4</v>
      </c>
      <c r="P313">
        <v>10</v>
      </c>
      <c r="Q313">
        <v>3</v>
      </c>
      <c r="R313">
        <v>2</v>
      </c>
      <c r="S313">
        <v>3</v>
      </c>
      <c r="T313">
        <v>5</v>
      </c>
      <c r="U313">
        <v>1</v>
      </c>
      <c r="V313">
        <v>0</v>
      </c>
      <c r="W313" t="s">
        <v>31</v>
      </c>
      <c r="X313">
        <v>0</v>
      </c>
    </row>
    <row r="314" spans="1:24" x14ac:dyDescent="0.2">
      <c r="A314">
        <v>10681</v>
      </c>
      <c r="B314">
        <v>1971</v>
      </c>
      <c r="C314">
        <v>52</v>
      </c>
      <c r="D314" t="s">
        <v>43</v>
      </c>
      <c r="E314" t="s">
        <v>32</v>
      </c>
      <c r="F314" s="58">
        <v>52845</v>
      </c>
      <c r="G314">
        <v>0</v>
      </c>
      <c r="H314">
        <v>1</v>
      </c>
      <c r="I314" s="98">
        <v>41654</v>
      </c>
      <c r="J314">
        <v>13</v>
      </c>
      <c r="K314">
        <v>129</v>
      </c>
      <c r="L314">
        <v>129</v>
      </c>
      <c r="M314">
        <v>259</v>
      </c>
      <c r="N314">
        <v>168</v>
      </c>
      <c r="O314">
        <v>121</v>
      </c>
      <c r="P314">
        <v>83</v>
      </c>
      <c r="Q314">
        <v>5</v>
      </c>
      <c r="R314">
        <v>6</v>
      </c>
      <c r="S314">
        <v>12</v>
      </c>
      <c r="T314">
        <v>4</v>
      </c>
      <c r="U314">
        <v>0</v>
      </c>
      <c r="V314">
        <v>0</v>
      </c>
      <c r="W314" t="s">
        <v>27</v>
      </c>
      <c r="X314">
        <v>0</v>
      </c>
    </row>
    <row r="315" spans="1:24" x14ac:dyDescent="0.2">
      <c r="A315">
        <v>5156</v>
      </c>
      <c r="B315">
        <v>1971</v>
      </c>
      <c r="C315">
        <v>52</v>
      </c>
      <c r="D315" t="s">
        <v>43</v>
      </c>
      <c r="E315" t="s">
        <v>32</v>
      </c>
      <c r="F315" s="58">
        <v>24027</v>
      </c>
      <c r="G315">
        <v>0</v>
      </c>
      <c r="H315">
        <v>1</v>
      </c>
      <c r="I315" s="98">
        <v>41654</v>
      </c>
      <c r="J315">
        <v>13</v>
      </c>
      <c r="K315">
        <v>129</v>
      </c>
      <c r="L315">
        <v>129</v>
      </c>
      <c r="M315">
        <v>259</v>
      </c>
      <c r="N315">
        <v>168</v>
      </c>
      <c r="O315">
        <v>121</v>
      </c>
      <c r="P315">
        <v>83</v>
      </c>
      <c r="Q315">
        <v>5</v>
      </c>
      <c r="R315">
        <v>6</v>
      </c>
      <c r="S315">
        <v>12</v>
      </c>
      <c r="T315">
        <v>4</v>
      </c>
      <c r="U315">
        <v>0</v>
      </c>
      <c r="V315">
        <v>0</v>
      </c>
      <c r="W315" t="s">
        <v>27</v>
      </c>
      <c r="X315">
        <v>0</v>
      </c>
    </row>
    <row r="316" spans="1:24" x14ac:dyDescent="0.2">
      <c r="A316">
        <v>3050</v>
      </c>
      <c r="B316">
        <v>1967</v>
      </c>
      <c r="C316">
        <v>56</v>
      </c>
      <c r="D316" t="s">
        <v>23</v>
      </c>
      <c r="E316" t="s">
        <v>32</v>
      </c>
      <c r="F316" s="58">
        <v>86836</v>
      </c>
      <c r="G316">
        <v>1</v>
      </c>
      <c r="H316">
        <v>1</v>
      </c>
      <c r="I316" s="98">
        <v>41625</v>
      </c>
      <c r="J316">
        <v>13</v>
      </c>
      <c r="K316">
        <v>185</v>
      </c>
      <c r="L316">
        <v>0</v>
      </c>
      <c r="M316">
        <v>28</v>
      </c>
      <c r="N316">
        <v>3</v>
      </c>
      <c r="O316">
        <v>2</v>
      </c>
      <c r="P316">
        <v>17</v>
      </c>
      <c r="Q316">
        <v>6</v>
      </c>
      <c r="R316">
        <v>3</v>
      </c>
      <c r="S316">
        <v>6</v>
      </c>
      <c r="T316">
        <v>4</v>
      </c>
      <c r="U316">
        <v>0</v>
      </c>
      <c r="V316">
        <v>0</v>
      </c>
      <c r="W316" t="s">
        <v>27</v>
      </c>
      <c r="X316">
        <v>0</v>
      </c>
    </row>
    <row r="317" spans="1:24" x14ac:dyDescent="0.2">
      <c r="A317">
        <v>8164</v>
      </c>
      <c r="B317">
        <v>1979</v>
      </c>
      <c r="C317">
        <v>44</v>
      </c>
      <c r="D317" t="s">
        <v>40</v>
      </c>
      <c r="E317" t="s">
        <v>32</v>
      </c>
      <c r="F317" s="58">
        <v>30467</v>
      </c>
      <c r="G317">
        <v>0</v>
      </c>
      <c r="H317">
        <v>0</v>
      </c>
      <c r="I317" s="98">
        <v>41603</v>
      </c>
      <c r="J317">
        <v>13</v>
      </c>
      <c r="K317">
        <v>1023</v>
      </c>
      <c r="L317">
        <v>93</v>
      </c>
      <c r="M317">
        <v>651</v>
      </c>
      <c r="N317">
        <v>49</v>
      </c>
      <c r="O317">
        <v>55</v>
      </c>
      <c r="P317">
        <v>37</v>
      </c>
      <c r="Q317">
        <v>1</v>
      </c>
      <c r="R317">
        <v>5</v>
      </c>
      <c r="S317">
        <v>7</v>
      </c>
      <c r="T317">
        <v>2</v>
      </c>
      <c r="U317">
        <v>0</v>
      </c>
      <c r="V317">
        <v>0</v>
      </c>
      <c r="W317" t="s">
        <v>67</v>
      </c>
      <c r="X317">
        <v>0</v>
      </c>
    </row>
    <row r="318" spans="1:24" x14ac:dyDescent="0.2">
      <c r="A318">
        <v>5626</v>
      </c>
      <c r="B318">
        <v>1965</v>
      </c>
      <c r="C318">
        <v>58</v>
      </c>
      <c r="D318" t="s">
        <v>40</v>
      </c>
      <c r="E318" t="s">
        <v>28</v>
      </c>
      <c r="F318" s="58">
        <v>54549</v>
      </c>
      <c r="G318">
        <v>0</v>
      </c>
      <c r="H318">
        <v>0</v>
      </c>
      <c r="I318" s="98">
        <v>41601</v>
      </c>
      <c r="J318">
        <v>13</v>
      </c>
      <c r="K318">
        <v>338</v>
      </c>
      <c r="L318">
        <v>4</v>
      </c>
      <c r="M318">
        <v>89</v>
      </c>
      <c r="N318">
        <v>11</v>
      </c>
      <c r="O318">
        <v>8</v>
      </c>
      <c r="P318">
        <v>13</v>
      </c>
      <c r="Q318">
        <v>1</v>
      </c>
      <c r="R318">
        <v>4</v>
      </c>
      <c r="S318">
        <v>9</v>
      </c>
      <c r="T318">
        <v>4</v>
      </c>
      <c r="U318">
        <v>0</v>
      </c>
      <c r="V318">
        <v>0</v>
      </c>
      <c r="W318" t="s">
        <v>27</v>
      </c>
      <c r="X318">
        <v>0</v>
      </c>
    </row>
    <row r="319" spans="1:24" x14ac:dyDescent="0.2">
      <c r="A319">
        <v>7600</v>
      </c>
      <c r="B319">
        <v>1993</v>
      </c>
      <c r="C319">
        <v>30</v>
      </c>
      <c r="D319" t="s">
        <v>118</v>
      </c>
      <c r="E319" t="s">
        <v>28</v>
      </c>
      <c r="F319" s="58">
        <v>48686</v>
      </c>
      <c r="G319">
        <v>1</v>
      </c>
      <c r="H319">
        <v>0</v>
      </c>
      <c r="I319" s="98">
        <v>41575</v>
      </c>
      <c r="J319">
        <v>13</v>
      </c>
      <c r="K319">
        <v>1</v>
      </c>
      <c r="L319">
        <v>3</v>
      </c>
      <c r="M319">
        <v>3</v>
      </c>
      <c r="N319">
        <v>8</v>
      </c>
      <c r="O319">
        <v>1</v>
      </c>
      <c r="P319">
        <v>13</v>
      </c>
      <c r="Q319">
        <v>2</v>
      </c>
      <c r="R319">
        <v>1</v>
      </c>
      <c r="S319">
        <v>3</v>
      </c>
      <c r="T319">
        <v>7</v>
      </c>
      <c r="U319">
        <v>0</v>
      </c>
      <c r="V319">
        <v>0</v>
      </c>
      <c r="W319" t="s">
        <v>31</v>
      </c>
      <c r="X319">
        <v>0</v>
      </c>
    </row>
    <row r="320" spans="1:24" x14ac:dyDescent="0.2">
      <c r="A320">
        <v>6406</v>
      </c>
      <c r="B320">
        <v>1989</v>
      </c>
      <c r="C320">
        <v>34</v>
      </c>
      <c r="D320" t="s">
        <v>53</v>
      </c>
      <c r="E320" t="s">
        <v>32</v>
      </c>
      <c r="F320" s="58">
        <v>73687</v>
      </c>
      <c r="G320">
        <v>0</v>
      </c>
      <c r="H320">
        <v>0</v>
      </c>
      <c r="I320" s="98">
        <v>41575</v>
      </c>
      <c r="J320">
        <v>13</v>
      </c>
      <c r="K320">
        <v>647</v>
      </c>
      <c r="L320">
        <v>107</v>
      </c>
      <c r="M320">
        <v>391</v>
      </c>
      <c r="N320">
        <v>175</v>
      </c>
      <c r="O320">
        <v>67</v>
      </c>
      <c r="P320">
        <v>40</v>
      </c>
      <c r="Q320">
        <v>1</v>
      </c>
      <c r="R320">
        <v>6</v>
      </c>
      <c r="S320">
        <v>10</v>
      </c>
      <c r="T320">
        <v>3</v>
      </c>
      <c r="U320">
        <v>0</v>
      </c>
      <c r="V320">
        <v>0</v>
      </c>
      <c r="W320" t="s">
        <v>46</v>
      </c>
      <c r="X320">
        <v>0</v>
      </c>
    </row>
    <row r="321" spans="1:24" x14ac:dyDescent="0.2">
      <c r="A321">
        <v>7002</v>
      </c>
      <c r="B321">
        <v>1956</v>
      </c>
      <c r="C321">
        <v>67</v>
      </c>
      <c r="D321" t="s">
        <v>23</v>
      </c>
      <c r="E321" t="s">
        <v>28</v>
      </c>
      <c r="F321" s="58">
        <v>35523</v>
      </c>
      <c r="G321">
        <v>0</v>
      </c>
      <c r="H321">
        <v>1</v>
      </c>
      <c r="I321" s="98">
        <v>41343</v>
      </c>
      <c r="J321">
        <v>13</v>
      </c>
      <c r="K321">
        <v>163</v>
      </c>
      <c r="L321">
        <v>48</v>
      </c>
      <c r="M321">
        <v>90</v>
      </c>
      <c r="N321">
        <v>0</v>
      </c>
      <c r="O321">
        <v>45</v>
      </c>
      <c r="P321">
        <v>52</v>
      </c>
      <c r="Q321">
        <v>1</v>
      </c>
      <c r="R321">
        <v>3</v>
      </c>
      <c r="S321">
        <v>8</v>
      </c>
      <c r="T321">
        <v>3</v>
      </c>
      <c r="U321">
        <v>0</v>
      </c>
      <c r="V321">
        <v>0</v>
      </c>
      <c r="W321" t="s">
        <v>27</v>
      </c>
      <c r="X321">
        <v>0</v>
      </c>
    </row>
    <row r="322" spans="1:24" x14ac:dyDescent="0.2">
      <c r="A322">
        <v>8234</v>
      </c>
      <c r="B322">
        <v>1974</v>
      </c>
      <c r="C322">
        <v>49</v>
      </c>
      <c r="D322" t="s">
        <v>118</v>
      </c>
      <c r="E322" t="s">
        <v>32</v>
      </c>
      <c r="F322" s="58">
        <v>54386</v>
      </c>
      <c r="G322">
        <v>1</v>
      </c>
      <c r="H322">
        <v>0</v>
      </c>
      <c r="I322" s="98">
        <v>41501</v>
      </c>
      <c r="J322">
        <v>13</v>
      </c>
      <c r="K322">
        <v>1</v>
      </c>
      <c r="L322">
        <v>6</v>
      </c>
      <c r="M322">
        <v>7</v>
      </c>
      <c r="N322">
        <v>0</v>
      </c>
      <c r="O322">
        <v>1</v>
      </c>
      <c r="P322">
        <v>3</v>
      </c>
      <c r="Q322">
        <v>1</v>
      </c>
      <c r="R322">
        <v>1</v>
      </c>
      <c r="S322">
        <v>2</v>
      </c>
      <c r="T322">
        <v>8</v>
      </c>
      <c r="U322">
        <v>1</v>
      </c>
      <c r="V322">
        <v>0</v>
      </c>
      <c r="W322" t="s">
        <v>27</v>
      </c>
      <c r="X322">
        <v>1</v>
      </c>
    </row>
    <row r="323" spans="1:24" x14ac:dyDescent="0.2">
      <c r="A323">
        <v>6116</v>
      </c>
      <c r="B323">
        <v>1969</v>
      </c>
      <c r="C323">
        <v>54</v>
      </c>
      <c r="D323" t="s">
        <v>43</v>
      </c>
      <c r="E323" t="s">
        <v>32</v>
      </c>
      <c r="F323" s="58">
        <v>67716</v>
      </c>
      <c r="G323">
        <v>0</v>
      </c>
      <c r="H323">
        <v>1</v>
      </c>
      <c r="I323" s="98">
        <v>41401</v>
      </c>
      <c r="J323">
        <v>13</v>
      </c>
      <c r="K323">
        <v>19</v>
      </c>
      <c r="L323">
        <v>13</v>
      </c>
      <c r="M323">
        <v>18</v>
      </c>
      <c r="N323">
        <v>10</v>
      </c>
      <c r="O323">
        <v>7</v>
      </c>
      <c r="P323">
        <v>8</v>
      </c>
      <c r="Q323">
        <v>1</v>
      </c>
      <c r="R323">
        <v>1</v>
      </c>
      <c r="S323">
        <v>3</v>
      </c>
      <c r="T323">
        <v>3</v>
      </c>
      <c r="U323">
        <v>0</v>
      </c>
      <c r="V323">
        <v>0</v>
      </c>
      <c r="W323" t="s">
        <v>27</v>
      </c>
      <c r="X323">
        <v>0</v>
      </c>
    </row>
    <row r="324" spans="1:24" x14ac:dyDescent="0.2">
      <c r="A324">
        <v>291</v>
      </c>
      <c r="B324">
        <v>1971</v>
      </c>
      <c r="C324">
        <v>52</v>
      </c>
      <c r="D324" t="s">
        <v>23</v>
      </c>
      <c r="E324" t="s">
        <v>32</v>
      </c>
      <c r="F324" s="58">
        <v>48752</v>
      </c>
      <c r="G324">
        <v>0</v>
      </c>
      <c r="H324">
        <v>0</v>
      </c>
      <c r="I324" s="98">
        <v>41444</v>
      </c>
      <c r="J324">
        <v>13</v>
      </c>
      <c r="K324">
        <v>182</v>
      </c>
      <c r="L324">
        <v>74</v>
      </c>
      <c r="M324">
        <v>298</v>
      </c>
      <c r="N324">
        <v>162</v>
      </c>
      <c r="O324">
        <v>149</v>
      </c>
      <c r="P324">
        <v>116</v>
      </c>
      <c r="Q324">
        <v>1</v>
      </c>
      <c r="R324">
        <v>3</v>
      </c>
      <c r="S324">
        <v>6</v>
      </c>
      <c r="T324">
        <v>1</v>
      </c>
      <c r="U324">
        <v>0</v>
      </c>
      <c r="V324">
        <v>0</v>
      </c>
      <c r="W324" t="s">
        <v>67</v>
      </c>
      <c r="X324">
        <v>0</v>
      </c>
    </row>
    <row r="325" spans="1:24" x14ac:dyDescent="0.2">
      <c r="A325">
        <v>8779</v>
      </c>
      <c r="B325">
        <v>1986</v>
      </c>
      <c r="C325">
        <v>37</v>
      </c>
      <c r="D325" t="s">
        <v>43</v>
      </c>
      <c r="E325" t="s">
        <v>32</v>
      </c>
      <c r="F325" s="58">
        <v>15716</v>
      </c>
      <c r="G325">
        <v>1</v>
      </c>
      <c r="H325">
        <v>0</v>
      </c>
      <c r="I325" s="98">
        <v>41441</v>
      </c>
      <c r="J325">
        <v>13</v>
      </c>
      <c r="K325">
        <v>56</v>
      </c>
      <c r="L325">
        <v>4</v>
      </c>
      <c r="M325">
        <v>76</v>
      </c>
      <c r="N325">
        <v>17</v>
      </c>
      <c r="O325">
        <v>1</v>
      </c>
      <c r="P325">
        <v>18</v>
      </c>
      <c r="Q325">
        <v>4</v>
      </c>
      <c r="R325">
        <v>4</v>
      </c>
      <c r="S325">
        <v>3</v>
      </c>
      <c r="T325">
        <v>9</v>
      </c>
      <c r="U325">
        <v>1</v>
      </c>
      <c r="V325">
        <v>0</v>
      </c>
      <c r="W325" t="s">
        <v>35</v>
      </c>
      <c r="X325">
        <v>1</v>
      </c>
    </row>
    <row r="326" spans="1:24" x14ac:dyDescent="0.2">
      <c r="A326">
        <v>4931</v>
      </c>
      <c r="B326">
        <v>1978</v>
      </c>
      <c r="C326">
        <v>45</v>
      </c>
      <c r="D326" t="s">
        <v>23</v>
      </c>
      <c r="E326" t="s">
        <v>32</v>
      </c>
      <c r="F326" s="58">
        <v>74985</v>
      </c>
      <c r="G326">
        <v>0</v>
      </c>
      <c r="H326">
        <v>0</v>
      </c>
      <c r="I326" s="98">
        <v>41393</v>
      </c>
      <c r="J326">
        <v>13</v>
      </c>
      <c r="K326">
        <v>1</v>
      </c>
      <c r="L326">
        <v>0</v>
      </c>
      <c r="M326">
        <v>1725</v>
      </c>
      <c r="N326">
        <v>2</v>
      </c>
      <c r="O326">
        <v>1</v>
      </c>
      <c r="P326">
        <v>1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0</v>
      </c>
      <c r="W326" t="s">
        <v>67</v>
      </c>
      <c r="X326">
        <v>0</v>
      </c>
    </row>
    <row r="327" spans="1:24" x14ac:dyDescent="0.2">
      <c r="A327">
        <v>1650</v>
      </c>
      <c r="B327">
        <v>1961</v>
      </c>
      <c r="C327">
        <v>62</v>
      </c>
      <c r="D327" t="s">
        <v>53</v>
      </c>
      <c r="E327" t="s">
        <v>32</v>
      </c>
      <c r="F327" s="58">
        <v>24434</v>
      </c>
      <c r="G327">
        <v>0</v>
      </c>
      <c r="H327">
        <v>0</v>
      </c>
      <c r="I327" s="98">
        <v>41386</v>
      </c>
      <c r="J327">
        <v>13</v>
      </c>
      <c r="K327">
        <v>779</v>
      </c>
      <c r="L327">
        <v>86</v>
      </c>
      <c r="M327">
        <v>537</v>
      </c>
      <c r="N327">
        <v>34</v>
      </c>
      <c r="O327">
        <v>69</v>
      </c>
      <c r="P327">
        <v>138</v>
      </c>
      <c r="Q327">
        <v>1</v>
      </c>
      <c r="R327">
        <v>5</v>
      </c>
      <c r="S327">
        <v>12</v>
      </c>
      <c r="T327">
        <v>3</v>
      </c>
      <c r="U327">
        <v>0</v>
      </c>
      <c r="V327">
        <v>0</v>
      </c>
      <c r="W327" t="s">
        <v>27</v>
      </c>
      <c r="X327">
        <v>0</v>
      </c>
    </row>
    <row r="328" spans="1:24" x14ac:dyDescent="0.2">
      <c r="A328">
        <v>9701</v>
      </c>
      <c r="B328">
        <v>1989</v>
      </c>
      <c r="C328">
        <v>34</v>
      </c>
      <c r="D328" t="s">
        <v>23</v>
      </c>
      <c r="E328" t="s">
        <v>32</v>
      </c>
      <c r="F328" s="58">
        <v>37126</v>
      </c>
      <c r="G328">
        <v>1</v>
      </c>
      <c r="H328">
        <v>0</v>
      </c>
      <c r="I328" s="98">
        <v>41352</v>
      </c>
      <c r="J328">
        <v>13</v>
      </c>
      <c r="K328">
        <v>32</v>
      </c>
      <c r="L328">
        <v>34</v>
      </c>
      <c r="M328">
        <v>41</v>
      </c>
      <c r="N328">
        <v>73</v>
      </c>
      <c r="O328">
        <v>16</v>
      </c>
      <c r="P328">
        <v>116</v>
      </c>
      <c r="Q328">
        <v>3</v>
      </c>
      <c r="R328">
        <v>4</v>
      </c>
      <c r="S328">
        <v>3</v>
      </c>
      <c r="T328">
        <v>7</v>
      </c>
      <c r="U328">
        <v>0</v>
      </c>
      <c r="V328">
        <v>0</v>
      </c>
      <c r="W328" t="s">
        <v>31</v>
      </c>
      <c r="X328">
        <v>0</v>
      </c>
    </row>
    <row r="329" spans="1:24" x14ac:dyDescent="0.2">
      <c r="A329">
        <v>6431</v>
      </c>
      <c r="B329">
        <v>1965</v>
      </c>
      <c r="C329">
        <v>58</v>
      </c>
      <c r="D329" t="s">
        <v>40</v>
      </c>
      <c r="E329" t="s">
        <v>32</v>
      </c>
      <c r="F329" s="58">
        <v>92344</v>
      </c>
      <c r="G329">
        <v>1</v>
      </c>
      <c r="H329">
        <v>1</v>
      </c>
      <c r="I329" s="98">
        <v>41328</v>
      </c>
      <c r="J329">
        <v>13</v>
      </c>
      <c r="K329">
        <v>42</v>
      </c>
      <c r="L329">
        <v>1</v>
      </c>
      <c r="M329">
        <v>18</v>
      </c>
      <c r="N329">
        <v>3</v>
      </c>
      <c r="O329">
        <v>0</v>
      </c>
      <c r="P329">
        <v>4</v>
      </c>
      <c r="Q329">
        <v>2</v>
      </c>
      <c r="R329">
        <v>2</v>
      </c>
      <c r="S329">
        <v>3</v>
      </c>
      <c r="T329">
        <v>7</v>
      </c>
      <c r="U329">
        <v>0</v>
      </c>
      <c r="V329">
        <v>0</v>
      </c>
      <c r="W329" t="s">
        <v>50</v>
      </c>
      <c r="X329">
        <v>0</v>
      </c>
    </row>
    <row r="330" spans="1:24" x14ac:dyDescent="0.2">
      <c r="A330">
        <v>10789</v>
      </c>
      <c r="B330">
        <v>1965</v>
      </c>
      <c r="C330">
        <v>58</v>
      </c>
      <c r="D330" t="s">
        <v>40</v>
      </c>
      <c r="E330" t="s">
        <v>32</v>
      </c>
      <c r="F330" s="58">
        <v>84169</v>
      </c>
      <c r="G330">
        <v>1</v>
      </c>
      <c r="H330">
        <v>1</v>
      </c>
      <c r="I330" s="98">
        <v>41328</v>
      </c>
      <c r="J330">
        <v>13</v>
      </c>
      <c r="K330">
        <v>42</v>
      </c>
      <c r="L330">
        <v>1</v>
      </c>
      <c r="M330">
        <v>18</v>
      </c>
      <c r="N330">
        <v>3</v>
      </c>
      <c r="O330">
        <v>0</v>
      </c>
      <c r="P330">
        <v>4</v>
      </c>
      <c r="Q330">
        <v>2</v>
      </c>
      <c r="R330">
        <v>2</v>
      </c>
      <c r="S330">
        <v>3</v>
      </c>
      <c r="T330">
        <v>7</v>
      </c>
      <c r="U330">
        <v>0</v>
      </c>
      <c r="V330">
        <v>0</v>
      </c>
      <c r="W330" t="s">
        <v>27</v>
      </c>
      <c r="X330">
        <v>0</v>
      </c>
    </row>
    <row r="331" spans="1:24" x14ac:dyDescent="0.2">
      <c r="A331">
        <v>5302</v>
      </c>
      <c r="B331">
        <v>1987</v>
      </c>
      <c r="C331">
        <v>36</v>
      </c>
      <c r="D331" t="s">
        <v>23</v>
      </c>
      <c r="E331" t="s">
        <v>32</v>
      </c>
      <c r="F331" s="58">
        <v>84169</v>
      </c>
      <c r="G331">
        <v>0</v>
      </c>
      <c r="H331">
        <v>0</v>
      </c>
      <c r="I331" s="98">
        <v>41320</v>
      </c>
      <c r="J331">
        <v>13</v>
      </c>
      <c r="K331">
        <v>298</v>
      </c>
      <c r="L331">
        <v>27</v>
      </c>
      <c r="M331">
        <v>697</v>
      </c>
      <c r="N331">
        <v>216</v>
      </c>
      <c r="O331">
        <v>24</v>
      </c>
      <c r="P331">
        <v>166</v>
      </c>
      <c r="Q331">
        <v>1</v>
      </c>
      <c r="R331">
        <v>4</v>
      </c>
      <c r="S331">
        <v>5</v>
      </c>
      <c r="T331">
        <v>2</v>
      </c>
      <c r="U331">
        <v>1</v>
      </c>
      <c r="V331">
        <v>0</v>
      </c>
      <c r="W331" t="s">
        <v>27</v>
      </c>
      <c r="X331">
        <v>0</v>
      </c>
    </row>
    <row r="332" spans="1:24" x14ac:dyDescent="0.2">
      <c r="A332">
        <v>4459</v>
      </c>
      <c r="B332">
        <v>1990</v>
      </c>
      <c r="C332">
        <v>33</v>
      </c>
      <c r="D332" t="s">
        <v>23</v>
      </c>
      <c r="E332" t="s">
        <v>28</v>
      </c>
      <c r="F332" s="58">
        <v>65275</v>
      </c>
      <c r="G332">
        <v>1</v>
      </c>
      <c r="H332">
        <v>0</v>
      </c>
      <c r="I332" s="98">
        <v>41273</v>
      </c>
      <c r="J332">
        <v>13</v>
      </c>
      <c r="K332">
        <v>10</v>
      </c>
      <c r="L332">
        <v>4</v>
      </c>
      <c r="M332">
        <v>14</v>
      </c>
      <c r="N332">
        <v>4</v>
      </c>
      <c r="O332">
        <v>4</v>
      </c>
      <c r="P332">
        <v>1</v>
      </c>
      <c r="Q332">
        <v>1</v>
      </c>
      <c r="R332">
        <v>1</v>
      </c>
      <c r="S332">
        <v>3</v>
      </c>
      <c r="T332">
        <v>8</v>
      </c>
      <c r="U332">
        <v>0</v>
      </c>
      <c r="V332">
        <v>0</v>
      </c>
      <c r="W332" t="s">
        <v>27</v>
      </c>
      <c r="X332">
        <v>0</v>
      </c>
    </row>
    <row r="333" spans="1:24" x14ac:dyDescent="0.2">
      <c r="A333">
        <v>10642</v>
      </c>
      <c r="B333">
        <v>1990</v>
      </c>
      <c r="C333">
        <v>33</v>
      </c>
      <c r="D333" t="s">
        <v>23</v>
      </c>
      <c r="E333" t="s">
        <v>28</v>
      </c>
      <c r="F333" s="58">
        <v>36443</v>
      </c>
      <c r="G333">
        <v>1</v>
      </c>
      <c r="H333">
        <v>0</v>
      </c>
      <c r="I333" s="98">
        <v>41273</v>
      </c>
      <c r="J333">
        <v>13</v>
      </c>
      <c r="K333">
        <v>10</v>
      </c>
      <c r="L333">
        <v>4</v>
      </c>
      <c r="M333">
        <v>14</v>
      </c>
      <c r="N333">
        <v>4</v>
      </c>
      <c r="O333">
        <v>4</v>
      </c>
      <c r="P333">
        <v>1</v>
      </c>
      <c r="Q333">
        <v>1</v>
      </c>
      <c r="R333">
        <v>1</v>
      </c>
      <c r="S333">
        <v>3</v>
      </c>
      <c r="T333">
        <v>8</v>
      </c>
      <c r="U333">
        <v>0</v>
      </c>
      <c r="V333">
        <v>0</v>
      </c>
      <c r="W333" t="s">
        <v>27</v>
      </c>
      <c r="X333">
        <v>0</v>
      </c>
    </row>
    <row r="334" spans="1:24" x14ac:dyDescent="0.2">
      <c r="A334">
        <v>9213</v>
      </c>
      <c r="B334">
        <v>1971</v>
      </c>
      <c r="C334">
        <v>52</v>
      </c>
      <c r="D334" t="s">
        <v>23</v>
      </c>
      <c r="E334" t="s">
        <v>55</v>
      </c>
      <c r="F334" s="58">
        <v>65148</v>
      </c>
      <c r="G334">
        <v>1</v>
      </c>
      <c r="H334">
        <v>0</v>
      </c>
      <c r="I334" s="98">
        <v>41213</v>
      </c>
      <c r="J334">
        <v>13</v>
      </c>
      <c r="K334">
        <v>4</v>
      </c>
      <c r="L334">
        <v>1</v>
      </c>
      <c r="M334">
        <v>5</v>
      </c>
      <c r="N334">
        <v>2</v>
      </c>
      <c r="O334">
        <v>0</v>
      </c>
      <c r="P334">
        <v>3</v>
      </c>
      <c r="Q334">
        <v>1</v>
      </c>
      <c r="R334">
        <v>1</v>
      </c>
      <c r="S334">
        <v>2</v>
      </c>
      <c r="T334">
        <v>8</v>
      </c>
      <c r="U334">
        <v>0</v>
      </c>
      <c r="V334">
        <v>0</v>
      </c>
      <c r="W334" t="s">
        <v>27</v>
      </c>
      <c r="X334">
        <v>0</v>
      </c>
    </row>
    <row r="335" spans="1:24" x14ac:dyDescent="0.2">
      <c r="A335">
        <v>3678</v>
      </c>
      <c r="B335">
        <v>1974</v>
      </c>
      <c r="C335">
        <v>49</v>
      </c>
      <c r="D335" t="s">
        <v>23</v>
      </c>
      <c r="E335" t="s">
        <v>55</v>
      </c>
      <c r="F335" s="58">
        <v>51287</v>
      </c>
      <c r="G335">
        <v>1</v>
      </c>
      <c r="H335">
        <v>1</v>
      </c>
      <c r="I335" s="98">
        <v>41100</v>
      </c>
      <c r="J335">
        <v>13</v>
      </c>
      <c r="K335">
        <v>488</v>
      </c>
      <c r="L335">
        <v>23</v>
      </c>
      <c r="M335">
        <v>71</v>
      </c>
      <c r="N335">
        <v>15</v>
      </c>
      <c r="O335">
        <v>0</v>
      </c>
      <c r="P335">
        <v>59</v>
      </c>
      <c r="Q335">
        <v>11</v>
      </c>
      <c r="R335">
        <v>8</v>
      </c>
      <c r="S335">
        <v>7</v>
      </c>
      <c r="T335">
        <v>7</v>
      </c>
      <c r="U335">
        <v>1</v>
      </c>
      <c r="V335">
        <v>0</v>
      </c>
      <c r="W335" t="s">
        <v>27</v>
      </c>
      <c r="X335">
        <v>1</v>
      </c>
    </row>
    <row r="336" spans="1:24" x14ac:dyDescent="0.2">
      <c r="A336">
        <v>3698</v>
      </c>
      <c r="B336">
        <v>1984</v>
      </c>
      <c r="C336">
        <v>39</v>
      </c>
      <c r="D336" t="s">
        <v>23</v>
      </c>
      <c r="E336" t="s">
        <v>32</v>
      </c>
      <c r="F336" s="58">
        <v>43050</v>
      </c>
      <c r="G336">
        <v>0</v>
      </c>
      <c r="H336">
        <v>0</v>
      </c>
      <c r="I336" s="98">
        <v>41160</v>
      </c>
      <c r="J336">
        <v>13</v>
      </c>
      <c r="K336">
        <v>817</v>
      </c>
      <c r="L336">
        <v>185</v>
      </c>
      <c r="M336">
        <v>687</v>
      </c>
      <c r="N336">
        <v>145</v>
      </c>
      <c r="O336">
        <v>55</v>
      </c>
      <c r="P336">
        <v>241</v>
      </c>
      <c r="Q336">
        <v>1</v>
      </c>
      <c r="R336">
        <v>4</v>
      </c>
      <c r="S336">
        <v>8</v>
      </c>
      <c r="T336">
        <v>2</v>
      </c>
      <c r="U336">
        <v>1</v>
      </c>
      <c r="V336">
        <v>0</v>
      </c>
      <c r="W336" t="s">
        <v>27</v>
      </c>
      <c r="X336">
        <v>1</v>
      </c>
    </row>
    <row r="337" spans="1:24" x14ac:dyDescent="0.2">
      <c r="A337">
        <v>5929</v>
      </c>
      <c r="B337">
        <v>1974</v>
      </c>
      <c r="C337">
        <v>49</v>
      </c>
      <c r="D337" t="s">
        <v>40</v>
      </c>
      <c r="E337" t="s">
        <v>32</v>
      </c>
      <c r="F337" s="58">
        <v>73448</v>
      </c>
      <c r="G337">
        <v>1</v>
      </c>
      <c r="H337">
        <v>0</v>
      </c>
      <c r="I337" s="98">
        <v>41795</v>
      </c>
      <c r="J337">
        <v>14</v>
      </c>
      <c r="K337">
        <v>19</v>
      </c>
      <c r="L337">
        <v>3</v>
      </c>
      <c r="M337">
        <v>19</v>
      </c>
      <c r="N337">
        <v>3</v>
      </c>
      <c r="O337">
        <v>1</v>
      </c>
      <c r="P337">
        <v>3</v>
      </c>
      <c r="Q337">
        <v>2</v>
      </c>
      <c r="R337">
        <v>2</v>
      </c>
      <c r="S337">
        <v>3</v>
      </c>
      <c r="T337">
        <v>7</v>
      </c>
      <c r="U337">
        <v>0</v>
      </c>
      <c r="V337">
        <v>0</v>
      </c>
      <c r="W337" t="s">
        <v>27</v>
      </c>
      <c r="X337">
        <v>0</v>
      </c>
    </row>
    <row r="338" spans="1:24" x14ac:dyDescent="0.2">
      <c r="A338">
        <v>10795</v>
      </c>
      <c r="B338">
        <v>1974</v>
      </c>
      <c r="C338">
        <v>49</v>
      </c>
      <c r="D338" t="s">
        <v>40</v>
      </c>
      <c r="E338" t="s">
        <v>32</v>
      </c>
      <c r="F338" s="58">
        <v>17256</v>
      </c>
      <c r="G338">
        <v>1</v>
      </c>
      <c r="H338">
        <v>0</v>
      </c>
      <c r="I338" s="98">
        <v>41795</v>
      </c>
      <c r="J338">
        <v>14</v>
      </c>
      <c r="K338">
        <v>19</v>
      </c>
      <c r="L338">
        <v>3</v>
      </c>
      <c r="M338">
        <v>19</v>
      </c>
      <c r="N338">
        <v>3</v>
      </c>
      <c r="O338">
        <v>1</v>
      </c>
      <c r="P338">
        <v>3</v>
      </c>
      <c r="Q338">
        <v>2</v>
      </c>
      <c r="R338">
        <v>2</v>
      </c>
      <c r="S338">
        <v>3</v>
      </c>
      <c r="T338">
        <v>7</v>
      </c>
      <c r="U338">
        <v>0</v>
      </c>
      <c r="V338">
        <v>0</v>
      </c>
      <c r="W338" t="s">
        <v>50</v>
      </c>
      <c r="X338">
        <v>0</v>
      </c>
    </row>
    <row r="339" spans="1:24" x14ac:dyDescent="0.2">
      <c r="A339">
        <v>4390</v>
      </c>
      <c r="B339">
        <v>1955</v>
      </c>
      <c r="C339">
        <v>68</v>
      </c>
      <c r="D339" t="s">
        <v>23</v>
      </c>
      <c r="E339" t="s">
        <v>32</v>
      </c>
      <c r="F339" s="58">
        <v>33569</v>
      </c>
      <c r="G339">
        <v>0</v>
      </c>
      <c r="H339">
        <v>1</v>
      </c>
      <c r="I339" s="98">
        <v>41744</v>
      </c>
      <c r="J339">
        <v>14</v>
      </c>
      <c r="K339">
        <v>459</v>
      </c>
      <c r="L339">
        <v>15</v>
      </c>
      <c r="M339">
        <v>171</v>
      </c>
      <c r="N339">
        <v>142</v>
      </c>
      <c r="O339">
        <v>23</v>
      </c>
      <c r="P339">
        <v>31</v>
      </c>
      <c r="Q339">
        <v>2</v>
      </c>
      <c r="R339">
        <v>5</v>
      </c>
      <c r="S339">
        <v>12</v>
      </c>
      <c r="T339">
        <v>2</v>
      </c>
      <c r="U339">
        <v>0</v>
      </c>
      <c r="V339">
        <v>0</v>
      </c>
      <c r="W339" t="s">
        <v>67</v>
      </c>
      <c r="X339">
        <v>0</v>
      </c>
    </row>
    <row r="340" spans="1:24" x14ac:dyDescent="0.2">
      <c r="A340">
        <v>9362</v>
      </c>
      <c r="B340">
        <v>1966</v>
      </c>
      <c r="C340">
        <v>57</v>
      </c>
      <c r="D340" t="s">
        <v>23</v>
      </c>
      <c r="E340" t="s">
        <v>28</v>
      </c>
      <c r="F340" s="58">
        <v>62998</v>
      </c>
      <c r="G340">
        <v>0</v>
      </c>
      <c r="H340">
        <v>1</v>
      </c>
      <c r="I340" s="98">
        <v>41762</v>
      </c>
      <c r="J340">
        <v>14</v>
      </c>
      <c r="K340">
        <v>492</v>
      </c>
      <c r="L340">
        <v>5</v>
      </c>
      <c r="M340">
        <v>32</v>
      </c>
      <c r="N340">
        <v>13</v>
      </c>
      <c r="O340">
        <v>5</v>
      </c>
      <c r="P340">
        <v>21</v>
      </c>
      <c r="Q340">
        <v>1</v>
      </c>
      <c r="R340">
        <v>9</v>
      </c>
      <c r="S340">
        <v>7</v>
      </c>
      <c r="T340">
        <v>6</v>
      </c>
      <c r="U340">
        <v>0</v>
      </c>
      <c r="V340">
        <v>0</v>
      </c>
      <c r="W340" t="s">
        <v>31</v>
      </c>
      <c r="X340">
        <v>1</v>
      </c>
    </row>
    <row r="341" spans="1:24" x14ac:dyDescent="0.2">
      <c r="A341">
        <v>1577</v>
      </c>
      <c r="B341">
        <v>1947</v>
      </c>
      <c r="C341">
        <v>76</v>
      </c>
      <c r="D341" t="s">
        <v>23</v>
      </c>
      <c r="E341" t="s">
        <v>32</v>
      </c>
      <c r="F341" s="58">
        <v>45579</v>
      </c>
      <c r="G341">
        <v>0</v>
      </c>
      <c r="H341">
        <v>0</v>
      </c>
      <c r="I341" s="98">
        <v>41689</v>
      </c>
      <c r="J341">
        <v>14</v>
      </c>
      <c r="K341">
        <v>558</v>
      </c>
      <c r="L341">
        <v>79</v>
      </c>
      <c r="M341">
        <v>622</v>
      </c>
      <c r="N341">
        <v>207</v>
      </c>
      <c r="O341">
        <v>175</v>
      </c>
      <c r="P341">
        <v>95</v>
      </c>
      <c r="Q341">
        <v>1</v>
      </c>
      <c r="R341">
        <v>4</v>
      </c>
      <c r="S341">
        <v>4</v>
      </c>
      <c r="T341">
        <v>1</v>
      </c>
      <c r="U341">
        <v>1</v>
      </c>
      <c r="V341">
        <v>0</v>
      </c>
      <c r="W341" t="s">
        <v>27</v>
      </c>
      <c r="X341">
        <v>1</v>
      </c>
    </row>
    <row r="342" spans="1:24" x14ac:dyDescent="0.2">
      <c r="A342">
        <v>4609</v>
      </c>
      <c r="B342">
        <v>1967</v>
      </c>
      <c r="C342">
        <v>56</v>
      </c>
      <c r="D342" t="s">
        <v>40</v>
      </c>
      <c r="E342" t="s">
        <v>32</v>
      </c>
      <c r="F342" s="58">
        <v>28072</v>
      </c>
      <c r="G342">
        <v>0</v>
      </c>
      <c r="H342">
        <v>1</v>
      </c>
      <c r="I342" s="98">
        <v>41944</v>
      </c>
      <c r="J342">
        <v>14</v>
      </c>
      <c r="K342">
        <v>383</v>
      </c>
      <c r="L342">
        <v>0</v>
      </c>
      <c r="M342">
        <v>53</v>
      </c>
      <c r="N342">
        <v>6</v>
      </c>
      <c r="O342">
        <v>4</v>
      </c>
      <c r="P342">
        <v>40</v>
      </c>
      <c r="Q342">
        <v>3</v>
      </c>
      <c r="R342">
        <v>8</v>
      </c>
      <c r="S342">
        <v>6</v>
      </c>
      <c r="T342">
        <v>6</v>
      </c>
      <c r="U342">
        <v>0</v>
      </c>
      <c r="V342">
        <v>0</v>
      </c>
      <c r="W342" t="s">
        <v>27</v>
      </c>
      <c r="X342">
        <v>0</v>
      </c>
    </row>
    <row r="343" spans="1:24" x14ac:dyDescent="0.2">
      <c r="A343">
        <v>7143</v>
      </c>
      <c r="B343">
        <v>1956</v>
      </c>
      <c r="C343">
        <v>67</v>
      </c>
      <c r="D343" t="s">
        <v>43</v>
      </c>
      <c r="E343" t="s">
        <v>32</v>
      </c>
      <c r="F343" s="58">
        <v>50501</v>
      </c>
      <c r="G343">
        <v>0</v>
      </c>
      <c r="H343">
        <v>1</v>
      </c>
      <c r="I343" s="98">
        <v>41436</v>
      </c>
      <c r="J343">
        <v>14</v>
      </c>
      <c r="K343">
        <v>209</v>
      </c>
      <c r="L343">
        <v>162</v>
      </c>
      <c r="M343">
        <v>209</v>
      </c>
      <c r="N343">
        <v>41</v>
      </c>
      <c r="O343">
        <v>162</v>
      </c>
      <c r="P343">
        <v>37</v>
      </c>
      <c r="Q343">
        <v>5</v>
      </c>
      <c r="R343">
        <v>4</v>
      </c>
      <c r="S343">
        <v>10</v>
      </c>
      <c r="T343">
        <v>2</v>
      </c>
      <c r="U343">
        <v>0</v>
      </c>
      <c r="V343">
        <v>0</v>
      </c>
      <c r="W343" t="s">
        <v>27</v>
      </c>
      <c r="X343">
        <v>0</v>
      </c>
    </row>
    <row r="344" spans="1:24" x14ac:dyDescent="0.2">
      <c r="A344">
        <v>1729</v>
      </c>
      <c r="B344">
        <v>1962</v>
      </c>
      <c r="C344">
        <v>61</v>
      </c>
      <c r="D344" t="s">
        <v>40</v>
      </c>
      <c r="E344" t="s">
        <v>32</v>
      </c>
      <c r="F344" s="58">
        <v>35178</v>
      </c>
      <c r="G344">
        <v>0</v>
      </c>
      <c r="H344">
        <v>1</v>
      </c>
      <c r="I344" s="98">
        <v>41315</v>
      </c>
      <c r="J344">
        <v>14</v>
      </c>
      <c r="K344">
        <v>1043</v>
      </c>
      <c r="L344">
        <v>24</v>
      </c>
      <c r="M344">
        <v>97</v>
      </c>
      <c r="N344">
        <v>32</v>
      </c>
      <c r="O344">
        <v>24</v>
      </c>
      <c r="P344">
        <v>157</v>
      </c>
      <c r="Q344">
        <v>2</v>
      </c>
      <c r="R344">
        <v>3</v>
      </c>
      <c r="S344">
        <v>10</v>
      </c>
      <c r="T344">
        <v>6</v>
      </c>
      <c r="U344">
        <v>0</v>
      </c>
      <c r="V344">
        <v>0</v>
      </c>
      <c r="W344" t="s">
        <v>27</v>
      </c>
      <c r="X344">
        <v>0</v>
      </c>
    </row>
    <row r="345" spans="1:24" x14ac:dyDescent="0.2">
      <c r="A345">
        <v>10664</v>
      </c>
      <c r="B345">
        <v>1950</v>
      </c>
      <c r="C345">
        <v>73</v>
      </c>
      <c r="D345" t="s">
        <v>53</v>
      </c>
      <c r="E345" t="s">
        <v>55</v>
      </c>
      <c r="F345" s="58">
        <v>35178</v>
      </c>
      <c r="G345">
        <v>0</v>
      </c>
      <c r="H345">
        <v>1</v>
      </c>
      <c r="I345" s="98">
        <v>41464</v>
      </c>
      <c r="J345">
        <v>14</v>
      </c>
      <c r="K345">
        <v>400</v>
      </c>
      <c r="L345">
        <v>4</v>
      </c>
      <c r="M345">
        <v>35</v>
      </c>
      <c r="N345">
        <v>6</v>
      </c>
      <c r="O345">
        <v>0</v>
      </c>
      <c r="P345">
        <v>22</v>
      </c>
      <c r="Q345">
        <v>2</v>
      </c>
      <c r="R345">
        <v>9</v>
      </c>
      <c r="S345">
        <v>5</v>
      </c>
      <c r="T345">
        <v>8</v>
      </c>
      <c r="U345">
        <v>0</v>
      </c>
      <c r="V345">
        <v>0</v>
      </c>
      <c r="W345" t="s">
        <v>27</v>
      </c>
      <c r="X345">
        <v>0</v>
      </c>
    </row>
    <row r="346" spans="1:24" x14ac:dyDescent="0.2">
      <c r="A346">
        <v>5029</v>
      </c>
      <c r="B346">
        <v>1947</v>
      </c>
      <c r="C346">
        <v>76</v>
      </c>
      <c r="D346" t="s">
        <v>23</v>
      </c>
      <c r="E346" t="s">
        <v>32</v>
      </c>
      <c r="F346" s="58">
        <v>69109</v>
      </c>
      <c r="G346">
        <v>0</v>
      </c>
      <c r="H346">
        <v>0</v>
      </c>
      <c r="I346" s="98">
        <v>41433</v>
      </c>
      <c r="J346">
        <v>14</v>
      </c>
      <c r="K346">
        <v>3</v>
      </c>
      <c r="L346">
        <v>1</v>
      </c>
      <c r="M346">
        <v>2</v>
      </c>
      <c r="N346">
        <v>4</v>
      </c>
      <c r="O346">
        <v>3</v>
      </c>
      <c r="P346">
        <v>1</v>
      </c>
      <c r="Q346">
        <v>1</v>
      </c>
      <c r="R346">
        <v>0</v>
      </c>
      <c r="S346">
        <v>3</v>
      </c>
      <c r="T346">
        <v>5</v>
      </c>
      <c r="U346">
        <v>0</v>
      </c>
      <c r="V346">
        <v>0</v>
      </c>
      <c r="W346" t="s">
        <v>27</v>
      </c>
      <c r="X346">
        <v>0</v>
      </c>
    </row>
    <row r="347" spans="1:24" x14ac:dyDescent="0.2">
      <c r="A347">
        <v>10507</v>
      </c>
      <c r="B347">
        <v>1978</v>
      </c>
      <c r="C347">
        <v>45</v>
      </c>
      <c r="D347" t="s">
        <v>43</v>
      </c>
      <c r="E347" t="s">
        <v>24</v>
      </c>
      <c r="F347" s="58">
        <v>69109</v>
      </c>
      <c r="G347">
        <v>0</v>
      </c>
      <c r="H347">
        <v>1</v>
      </c>
      <c r="I347" s="98">
        <v>41480</v>
      </c>
      <c r="J347">
        <v>14</v>
      </c>
      <c r="K347">
        <v>691</v>
      </c>
      <c r="L347">
        <v>7</v>
      </c>
      <c r="M347">
        <v>69</v>
      </c>
      <c r="N347">
        <v>0</v>
      </c>
      <c r="O347">
        <v>7</v>
      </c>
      <c r="P347">
        <v>23</v>
      </c>
      <c r="Q347">
        <v>4</v>
      </c>
      <c r="R347">
        <v>2</v>
      </c>
      <c r="S347">
        <v>7</v>
      </c>
      <c r="T347">
        <v>8</v>
      </c>
      <c r="U347">
        <v>0</v>
      </c>
      <c r="V347">
        <v>0</v>
      </c>
      <c r="W347" t="s">
        <v>35</v>
      </c>
      <c r="X347">
        <v>1</v>
      </c>
    </row>
    <row r="348" spans="1:24" x14ac:dyDescent="0.2">
      <c r="A348">
        <v>3865</v>
      </c>
      <c r="B348">
        <v>1978</v>
      </c>
      <c r="C348">
        <v>45</v>
      </c>
      <c r="D348" t="s">
        <v>43</v>
      </c>
      <c r="E348" t="s">
        <v>32</v>
      </c>
      <c r="F348" s="58">
        <v>36408</v>
      </c>
      <c r="G348">
        <v>0</v>
      </c>
      <c r="H348">
        <v>0</v>
      </c>
      <c r="I348" s="98">
        <v>41394</v>
      </c>
      <c r="J348">
        <v>14</v>
      </c>
      <c r="K348">
        <v>2</v>
      </c>
      <c r="L348">
        <v>12</v>
      </c>
      <c r="M348">
        <v>10</v>
      </c>
      <c r="N348">
        <v>6</v>
      </c>
      <c r="O348">
        <v>13</v>
      </c>
      <c r="P348">
        <v>30</v>
      </c>
      <c r="Q348">
        <v>1</v>
      </c>
      <c r="R348">
        <v>3</v>
      </c>
      <c r="S348">
        <v>2</v>
      </c>
      <c r="T348">
        <v>8</v>
      </c>
      <c r="U348">
        <v>1</v>
      </c>
      <c r="V348">
        <v>0</v>
      </c>
      <c r="W348" t="s">
        <v>31</v>
      </c>
      <c r="X348">
        <v>0</v>
      </c>
    </row>
    <row r="349" spans="1:24" x14ac:dyDescent="0.2">
      <c r="A349">
        <v>6982</v>
      </c>
      <c r="B349">
        <v>1977</v>
      </c>
      <c r="C349">
        <v>46</v>
      </c>
      <c r="D349" t="s">
        <v>23</v>
      </c>
      <c r="E349" t="s">
        <v>32</v>
      </c>
      <c r="F349" s="58">
        <v>46049</v>
      </c>
      <c r="G349">
        <v>0</v>
      </c>
      <c r="H349">
        <v>0</v>
      </c>
      <c r="I349" s="98">
        <v>41352</v>
      </c>
      <c r="J349">
        <v>14</v>
      </c>
      <c r="K349">
        <v>783</v>
      </c>
      <c r="L349">
        <v>30</v>
      </c>
      <c r="M349">
        <v>537</v>
      </c>
      <c r="N349">
        <v>140</v>
      </c>
      <c r="O349">
        <v>76</v>
      </c>
      <c r="P349">
        <v>15</v>
      </c>
      <c r="Q349">
        <v>1</v>
      </c>
      <c r="R349">
        <v>4</v>
      </c>
      <c r="S349">
        <v>9</v>
      </c>
      <c r="T349">
        <v>2</v>
      </c>
      <c r="U349">
        <v>0</v>
      </c>
      <c r="V349">
        <v>0</v>
      </c>
      <c r="W349" t="s">
        <v>50</v>
      </c>
      <c r="X349">
        <v>0</v>
      </c>
    </row>
    <row r="350" spans="1:24" x14ac:dyDescent="0.2">
      <c r="A350">
        <v>7042</v>
      </c>
      <c r="B350">
        <v>1984</v>
      </c>
      <c r="C350">
        <v>39</v>
      </c>
      <c r="D350" t="s">
        <v>23</v>
      </c>
      <c r="E350" t="s">
        <v>32</v>
      </c>
      <c r="F350" s="58">
        <v>35641</v>
      </c>
      <c r="G350">
        <v>0</v>
      </c>
      <c r="H350">
        <v>0</v>
      </c>
      <c r="I350" s="98">
        <v>41277</v>
      </c>
      <c r="J350">
        <v>14</v>
      </c>
      <c r="K350">
        <v>3</v>
      </c>
      <c r="L350">
        <v>3</v>
      </c>
      <c r="M350">
        <v>14</v>
      </c>
      <c r="N350">
        <v>15</v>
      </c>
      <c r="O350">
        <v>21</v>
      </c>
      <c r="P350">
        <v>10</v>
      </c>
      <c r="Q350">
        <v>1</v>
      </c>
      <c r="R350">
        <v>2</v>
      </c>
      <c r="S350">
        <v>2</v>
      </c>
      <c r="T350">
        <v>9</v>
      </c>
      <c r="U350">
        <v>1</v>
      </c>
      <c r="V350">
        <v>0</v>
      </c>
      <c r="W350" t="s">
        <v>27</v>
      </c>
      <c r="X350">
        <v>0</v>
      </c>
    </row>
    <row r="351" spans="1:24" x14ac:dyDescent="0.2">
      <c r="A351">
        <v>9668</v>
      </c>
      <c r="B351">
        <v>1972</v>
      </c>
      <c r="C351">
        <v>51</v>
      </c>
      <c r="D351" t="s">
        <v>23</v>
      </c>
      <c r="E351" t="s">
        <v>32</v>
      </c>
      <c r="F351" s="58">
        <v>59821</v>
      </c>
      <c r="G351">
        <v>1</v>
      </c>
      <c r="H351">
        <v>0</v>
      </c>
      <c r="I351" s="98">
        <v>41609</v>
      </c>
      <c r="J351">
        <v>14</v>
      </c>
      <c r="K351">
        <v>4</v>
      </c>
      <c r="L351">
        <v>16</v>
      </c>
      <c r="M351">
        <v>20</v>
      </c>
      <c r="N351">
        <v>0</v>
      </c>
      <c r="O351">
        <v>17</v>
      </c>
      <c r="P351">
        <v>20</v>
      </c>
      <c r="Q351">
        <v>3</v>
      </c>
      <c r="R351">
        <v>2</v>
      </c>
      <c r="S351">
        <v>4</v>
      </c>
      <c r="T351">
        <v>8</v>
      </c>
      <c r="U351">
        <v>0</v>
      </c>
      <c r="V351">
        <v>0</v>
      </c>
      <c r="W351" t="s">
        <v>67</v>
      </c>
      <c r="X351">
        <v>0</v>
      </c>
    </row>
    <row r="352" spans="1:24" x14ac:dyDescent="0.2">
      <c r="A352">
        <v>6878</v>
      </c>
      <c r="B352">
        <v>1955</v>
      </c>
      <c r="C352">
        <v>68</v>
      </c>
      <c r="D352" t="s">
        <v>23</v>
      </c>
      <c r="E352" t="s">
        <v>55</v>
      </c>
      <c r="F352" s="58">
        <v>34968</v>
      </c>
      <c r="G352">
        <v>0</v>
      </c>
      <c r="H352">
        <v>0</v>
      </c>
      <c r="I352" s="98">
        <v>41255</v>
      </c>
      <c r="J352">
        <v>14</v>
      </c>
      <c r="K352">
        <v>43</v>
      </c>
      <c r="L352">
        <v>12</v>
      </c>
      <c r="M352">
        <v>96</v>
      </c>
      <c r="N352">
        <v>78</v>
      </c>
      <c r="O352">
        <v>40</v>
      </c>
      <c r="P352">
        <v>55</v>
      </c>
      <c r="Q352">
        <v>3</v>
      </c>
      <c r="R352">
        <v>4</v>
      </c>
      <c r="S352">
        <v>6</v>
      </c>
      <c r="T352">
        <v>7</v>
      </c>
      <c r="U352">
        <v>0</v>
      </c>
      <c r="V352">
        <v>0</v>
      </c>
      <c r="W352" t="s">
        <v>27</v>
      </c>
      <c r="X352">
        <v>0</v>
      </c>
    </row>
    <row r="353" spans="1:24" x14ac:dyDescent="0.2">
      <c r="A353">
        <v>4099</v>
      </c>
      <c r="B353">
        <v>1973</v>
      </c>
      <c r="C353">
        <v>50</v>
      </c>
      <c r="D353" t="s">
        <v>23</v>
      </c>
      <c r="E353" t="s">
        <v>32</v>
      </c>
      <c r="F353" s="58">
        <v>56320</v>
      </c>
      <c r="G353">
        <v>1</v>
      </c>
      <c r="H353">
        <v>0</v>
      </c>
      <c r="I353" s="98">
        <v>41254</v>
      </c>
      <c r="J353">
        <v>14</v>
      </c>
      <c r="K353">
        <v>10</v>
      </c>
      <c r="L353">
        <v>2</v>
      </c>
      <c r="M353">
        <v>16</v>
      </c>
      <c r="N353">
        <v>11</v>
      </c>
      <c r="O353">
        <v>2</v>
      </c>
      <c r="P353">
        <v>21</v>
      </c>
      <c r="Q353">
        <v>1</v>
      </c>
      <c r="R353">
        <v>1</v>
      </c>
      <c r="S353">
        <v>3</v>
      </c>
      <c r="T353">
        <v>8</v>
      </c>
      <c r="U353">
        <v>0</v>
      </c>
      <c r="V353">
        <v>0</v>
      </c>
      <c r="W353" t="s">
        <v>27</v>
      </c>
      <c r="X353">
        <v>0</v>
      </c>
    </row>
    <row r="354" spans="1:24" x14ac:dyDescent="0.2">
      <c r="A354">
        <v>5031</v>
      </c>
      <c r="B354">
        <v>1975</v>
      </c>
      <c r="C354">
        <v>48</v>
      </c>
      <c r="D354" t="s">
        <v>23</v>
      </c>
      <c r="E354" t="s">
        <v>32</v>
      </c>
      <c r="F354" s="58">
        <v>70091</v>
      </c>
      <c r="G354">
        <v>0</v>
      </c>
      <c r="H354">
        <v>0</v>
      </c>
      <c r="I354" s="98">
        <v>41174</v>
      </c>
      <c r="J354">
        <v>14</v>
      </c>
      <c r="K354">
        <v>777</v>
      </c>
      <c r="L354">
        <v>35</v>
      </c>
      <c r="M354">
        <v>731</v>
      </c>
      <c r="N354">
        <v>39</v>
      </c>
      <c r="O354">
        <v>137</v>
      </c>
      <c r="P354">
        <v>114</v>
      </c>
      <c r="Q354">
        <v>1</v>
      </c>
      <c r="R354">
        <v>5</v>
      </c>
      <c r="S354">
        <v>11</v>
      </c>
      <c r="T354">
        <v>2</v>
      </c>
      <c r="U354">
        <v>1</v>
      </c>
      <c r="V354">
        <v>0</v>
      </c>
      <c r="W354" t="s">
        <v>27</v>
      </c>
      <c r="X354">
        <v>1</v>
      </c>
    </row>
    <row r="355" spans="1:24" x14ac:dyDescent="0.2">
      <c r="A355">
        <v>1970</v>
      </c>
      <c r="B355">
        <v>1969</v>
      </c>
      <c r="C355">
        <v>54</v>
      </c>
      <c r="D355" t="s">
        <v>53</v>
      </c>
      <c r="E355" t="s">
        <v>32</v>
      </c>
      <c r="F355" s="58">
        <v>51039</v>
      </c>
      <c r="G355">
        <v>0</v>
      </c>
      <c r="H355">
        <v>1</v>
      </c>
      <c r="I355" s="98">
        <v>41191</v>
      </c>
      <c r="J355">
        <v>14</v>
      </c>
      <c r="K355">
        <v>63</v>
      </c>
      <c r="L355">
        <v>0</v>
      </c>
      <c r="M355">
        <v>21</v>
      </c>
      <c r="N355">
        <v>7</v>
      </c>
      <c r="O355">
        <v>0</v>
      </c>
      <c r="P355">
        <v>12</v>
      </c>
      <c r="Q355">
        <v>1</v>
      </c>
      <c r="R355">
        <v>3</v>
      </c>
      <c r="S355">
        <v>3</v>
      </c>
      <c r="T355">
        <v>8</v>
      </c>
      <c r="U355">
        <v>0</v>
      </c>
      <c r="V355">
        <v>0</v>
      </c>
      <c r="W355" t="s">
        <v>27</v>
      </c>
      <c r="X355">
        <v>0</v>
      </c>
    </row>
    <row r="356" spans="1:24" x14ac:dyDescent="0.2">
      <c r="A356">
        <v>5726</v>
      </c>
      <c r="B356">
        <v>1984</v>
      </c>
      <c r="C356">
        <v>39</v>
      </c>
      <c r="D356" t="s">
        <v>53</v>
      </c>
      <c r="E356" t="s">
        <v>28</v>
      </c>
      <c r="F356" s="58">
        <v>80336</v>
      </c>
      <c r="G356">
        <v>1</v>
      </c>
      <c r="H356">
        <v>0</v>
      </c>
      <c r="I356" s="98">
        <v>41718</v>
      </c>
      <c r="J356">
        <v>15</v>
      </c>
      <c r="K356">
        <v>16</v>
      </c>
      <c r="L356">
        <v>7</v>
      </c>
      <c r="M356">
        <v>23</v>
      </c>
      <c r="N356">
        <v>0</v>
      </c>
      <c r="O356">
        <v>8</v>
      </c>
      <c r="P356">
        <v>6</v>
      </c>
      <c r="Q356">
        <v>3</v>
      </c>
      <c r="R356">
        <v>3</v>
      </c>
      <c r="S356">
        <v>4</v>
      </c>
      <c r="T356">
        <v>5</v>
      </c>
      <c r="U356">
        <v>0</v>
      </c>
      <c r="V356">
        <v>1</v>
      </c>
      <c r="W356" t="s">
        <v>67</v>
      </c>
      <c r="X356">
        <v>0</v>
      </c>
    </row>
    <row r="357" spans="1:24" x14ac:dyDescent="0.2">
      <c r="A357">
        <v>5231</v>
      </c>
      <c r="B357">
        <v>1975</v>
      </c>
      <c r="C357">
        <v>48</v>
      </c>
      <c r="D357" t="s">
        <v>43</v>
      </c>
      <c r="E357" t="s">
        <v>32</v>
      </c>
      <c r="F357" s="58">
        <v>15759</v>
      </c>
      <c r="G357">
        <v>0</v>
      </c>
      <c r="H357">
        <v>2</v>
      </c>
      <c r="I357" s="98">
        <v>41697</v>
      </c>
      <c r="J357">
        <v>15</v>
      </c>
      <c r="K357">
        <v>27</v>
      </c>
      <c r="L357">
        <v>2</v>
      </c>
      <c r="M357">
        <v>7</v>
      </c>
      <c r="N357">
        <v>0</v>
      </c>
      <c r="O357">
        <v>2</v>
      </c>
      <c r="P357">
        <v>13</v>
      </c>
      <c r="Q357">
        <v>1</v>
      </c>
      <c r="R357">
        <v>1</v>
      </c>
      <c r="S357">
        <v>3</v>
      </c>
      <c r="T357">
        <v>5</v>
      </c>
      <c r="U357">
        <v>0</v>
      </c>
      <c r="V357">
        <v>0</v>
      </c>
      <c r="W357" t="s">
        <v>27</v>
      </c>
      <c r="X357">
        <v>0</v>
      </c>
    </row>
    <row r="358" spans="1:24" x14ac:dyDescent="0.2">
      <c r="A358">
        <v>1307</v>
      </c>
      <c r="B358">
        <v>1979</v>
      </c>
      <c r="C358">
        <v>44</v>
      </c>
      <c r="D358" t="s">
        <v>23</v>
      </c>
      <c r="E358" t="s">
        <v>24</v>
      </c>
      <c r="F358" s="58">
        <v>52720.37365591398</v>
      </c>
      <c r="G358">
        <v>0</v>
      </c>
      <c r="H358">
        <v>1</v>
      </c>
      <c r="I358" s="98">
        <v>41884</v>
      </c>
      <c r="J358">
        <v>15</v>
      </c>
      <c r="K358">
        <v>27</v>
      </c>
      <c r="L358">
        <v>5</v>
      </c>
      <c r="M358">
        <v>8</v>
      </c>
      <c r="N358">
        <v>8</v>
      </c>
      <c r="O358">
        <v>3</v>
      </c>
      <c r="P358">
        <v>12</v>
      </c>
      <c r="Q358">
        <v>3</v>
      </c>
      <c r="R358">
        <v>3</v>
      </c>
      <c r="S358">
        <v>4</v>
      </c>
      <c r="T358">
        <v>4</v>
      </c>
      <c r="U358">
        <v>0</v>
      </c>
      <c r="V358">
        <v>0</v>
      </c>
      <c r="W358" t="s">
        <v>27</v>
      </c>
      <c r="X358">
        <v>0</v>
      </c>
    </row>
    <row r="359" spans="1:24" x14ac:dyDescent="0.2">
      <c r="A359">
        <v>10609</v>
      </c>
      <c r="B359">
        <v>1963</v>
      </c>
      <c r="C359">
        <v>60</v>
      </c>
      <c r="D359" t="s">
        <v>40</v>
      </c>
      <c r="E359" t="s">
        <v>32</v>
      </c>
      <c r="F359" s="58">
        <v>79456</v>
      </c>
      <c r="G359">
        <v>0</v>
      </c>
      <c r="H359">
        <v>1</v>
      </c>
      <c r="I359" s="98">
        <v>41618</v>
      </c>
      <c r="J359">
        <v>15</v>
      </c>
      <c r="K359">
        <v>71</v>
      </c>
      <c r="L359">
        <v>0</v>
      </c>
      <c r="M359">
        <v>13</v>
      </c>
      <c r="N359">
        <v>3</v>
      </c>
      <c r="O359">
        <v>1</v>
      </c>
      <c r="P359">
        <v>0</v>
      </c>
      <c r="Q359">
        <v>2</v>
      </c>
      <c r="R359">
        <v>1</v>
      </c>
      <c r="S359">
        <v>4</v>
      </c>
      <c r="T359">
        <v>4</v>
      </c>
      <c r="U359">
        <v>0</v>
      </c>
      <c r="V359">
        <v>0</v>
      </c>
      <c r="W359" t="s">
        <v>31</v>
      </c>
      <c r="X359">
        <v>0</v>
      </c>
    </row>
    <row r="360" spans="1:24" x14ac:dyDescent="0.2">
      <c r="A360">
        <v>5782</v>
      </c>
      <c r="B360">
        <v>1983</v>
      </c>
      <c r="C360">
        <v>40</v>
      </c>
      <c r="D360" t="s">
        <v>43</v>
      </c>
      <c r="E360" t="s">
        <v>32</v>
      </c>
      <c r="F360" s="58">
        <v>50870</v>
      </c>
      <c r="G360">
        <v>0</v>
      </c>
      <c r="H360">
        <v>1</v>
      </c>
      <c r="I360" s="98">
        <v>41545</v>
      </c>
      <c r="J360">
        <v>15</v>
      </c>
      <c r="K360">
        <v>402</v>
      </c>
      <c r="L360">
        <v>35</v>
      </c>
      <c r="M360">
        <v>106</v>
      </c>
      <c r="N360">
        <v>101</v>
      </c>
      <c r="O360">
        <v>77</v>
      </c>
      <c r="P360">
        <v>42</v>
      </c>
      <c r="Q360">
        <v>2</v>
      </c>
      <c r="R360">
        <v>9</v>
      </c>
      <c r="S360">
        <v>9</v>
      </c>
      <c r="T360">
        <v>5</v>
      </c>
      <c r="U360">
        <v>0</v>
      </c>
      <c r="V360">
        <v>0</v>
      </c>
      <c r="W360" t="s">
        <v>27</v>
      </c>
      <c r="X360">
        <v>1</v>
      </c>
    </row>
    <row r="361" spans="1:24" x14ac:dyDescent="0.2">
      <c r="A361">
        <v>7533</v>
      </c>
      <c r="B361">
        <v>1965</v>
      </c>
      <c r="C361">
        <v>58</v>
      </c>
      <c r="D361" t="s">
        <v>23</v>
      </c>
      <c r="E361" t="s">
        <v>32</v>
      </c>
      <c r="F361" s="58">
        <v>35876</v>
      </c>
      <c r="G361">
        <v>1</v>
      </c>
      <c r="H361">
        <v>1</v>
      </c>
      <c r="I361" s="98">
        <v>41541</v>
      </c>
      <c r="J361">
        <v>15</v>
      </c>
      <c r="K361">
        <v>144</v>
      </c>
      <c r="L361">
        <v>1</v>
      </c>
      <c r="M361">
        <v>32</v>
      </c>
      <c r="N361">
        <v>2</v>
      </c>
      <c r="O361">
        <v>1</v>
      </c>
      <c r="P361">
        <v>7</v>
      </c>
      <c r="Q361">
        <v>4</v>
      </c>
      <c r="R361">
        <v>4</v>
      </c>
      <c r="S361">
        <v>4</v>
      </c>
      <c r="T361">
        <v>7</v>
      </c>
      <c r="U361">
        <v>0</v>
      </c>
      <c r="V361">
        <v>0</v>
      </c>
      <c r="W361" t="s">
        <v>31</v>
      </c>
      <c r="X361">
        <v>0</v>
      </c>
    </row>
    <row r="362" spans="1:24" x14ac:dyDescent="0.2">
      <c r="A362">
        <v>9493</v>
      </c>
      <c r="B362">
        <v>1981</v>
      </c>
      <c r="C362">
        <v>42</v>
      </c>
      <c r="D362" t="s">
        <v>40</v>
      </c>
      <c r="E362" t="s">
        <v>28</v>
      </c>
      <c r="F362" s="58">
        <v>23539</v>
      </c>
      <c r="G362">
        <v>0</v>
      </c>
      <c r="H362">
        <v>0</v>
      </c>
      <c r="I362" s="98">
        <v>41399</v>
      </c>
      <c r="J362">
        <v>15</v>
      </c>
      <c r="K362">
        <v>840</v>
      </c>
      <c r="L362">
        <v>53</v>
      </c>
      <c r="M362">
        <v>804</v>
      </c>
      <c r="N362">
        <v>23</v>
      </c>
      <c r="O362">
        <v>71</v>
      </c>
      <c r="P362">
        <v>17</v>
      </c>
      <c r="Q362">
        <v>1</v>
      </c>
      <c r="R362">
        <v>5</v>
      </c>
      <c r="S362">
        <v>8</v>
      </c>
      <c r="T362">
        <v>3</v>
      </c>
      <c r="U362">
        <v>1</v>
      </c>
      <c r="V362">
        <v>0</v>
      </c>
      <c r="W362" t="s">
        <v>31</v>
      </c>
      <c r="X362">
        <v>2</v>
      </c>
    </row>
    <row r="363" spans="1:24" x14ac:dyDescent="0.2">
      <c r="A363">
        <v>2253</v>
      </c>
      <c r="B363">
        <v>1991</v>
      </c>
      <c r="C363">
        <v>32</v>
      </c>
      <c r="D363" t="s">
        <v>23</v>
      </c>
      <c r="E363" t="s">
        <v>32</v>
      </c>
      <c r="F363" s="58">
        <v>62466</v>
      </c>
      <c r="G363">
        <v>0</v>
      </c>
      <c r="H363">
        <v>0</v>
      </c>
      <c r="I363" s="98">
        <v>41321</v>
      </c>
      <c r="J363">
        <v>15</v>
      </c>
      <c r="K363">
        <v>32</v>
      </c>
      <c r="L363">
        <v>0</v>
      </c>
      <c r="M363">
        <v>8</v>
      </c>
      <c r="N363">
        <v>23</v>
      </c>
      <c r="O363">
        <v>4</v>
      </c>
      <c r="P363">
        <v>18</v>
      </c>
      <c r="Q363">
        <v>1</v>
      </c>
      <c r="R363">
        <v>1</v>
      </c>
      <c r="S363">
        <v>4</v>
      </c>
      <c r="T363">
        <v>6</v>
      </c>
      <c r="U363">
        <v>0</v>
      </c>
      <c r="V363">
        <v>0</v>
      </c>
      <c r="W363" t="s">
        <v>27</v>
      </c>
      <c r="X363">
        <v>0</v>
      </c>
    </row>
    <row r="364" spans="1:24" x14ac:dyDescent="0.2">
      <c r="A364">
        <v>2326</v>
      </c>
      <c r="B364">
        <v>1991</v>
      </c>
      <c r="C364">
        <v>32</v>
      </c>
      <c r="D364" t="s">
        <v>23</v>
      </c>
      <c r="E364" t="s">
        <v>32</v>
      </c>
      <c r="F364" s="58">
        <v>62466</v>
      </c>
      <c r="G364">
        <v>0</v>
      </c>
      <c r="H364">
        <v>0</v>
      </c>
      <c r="I364" s="98">
        <v>41321</v>
      </c>
      <c r="J364">
        <v>15</v>
      </c>
      <c r="K364">
        <v>32</v>
      </c>
      <c r="L364">
        <v>0</v>
      </c>
      <c r="M364">
        <v>8</v>
      </c>
      <c r="N364">
        <v>23</v>
      </c>
      <c r="O364">
        <v>4</v>
      </c>
      <c r="P364">
        <v>18</v>
      </c>
      <c r="Q364">
        <v>1</v>
      </c>
      <c r="R364">
        <v>1</v>
      </c>
      <c r="S364">
        <v>4</v>
      </c>
      <c r="T364">
        <v>6</v>
      </c>
      <c r="U364">
        <v>0</v>
      </c>
      <c r="V364">
        <v>0</v>
      </c>
      <c r="W364" t="s">
        <v>27</v>
      </c>
      <c r="X364">
        <v>0</v>
      </c>
    </row>
    <row r="365" spans="1:24" x14ac:dyDescent="0.2">
      <c r="A365">
        <v>1876</v>
      </c>
      <c r="B365">
        <v>1991</v>
      </c>
      <c r="C365">
        <v>32</v>
      </c>
      <c r="D365" t="s">
        <v>23</v>
      </c>
      <c r="E365" t="s">
        <v>32</v>
      </c>
      <c r="F365" s="58">
        <v>54198</v>
      </c>
      <c r="G365">
        <v>0</v>
      </c>
      <c r="H365">
        <v>0</v>
      </c>
      <c r="I365" s="98">
        <v>41321</v>
      </c>
      <c r="J365">
        <v>15</v>
      </c>
      <c r="K365">
        <v>32</v>
      </c>
      <c r="L365">
        <v>0</v>
      </c>
      <c r="M365">
        <v>8</v>
      </c>
      <c r="N365">
        <v>23</v>
      </c>
      <c r="O365">
        <v>4</v>
      </c>
      <c r="P365">
        <v>18</v>
      </c>
      <c r="Q365">
        <v>1</v>
      </c>
      <c r="R365">
        <v>1</v>
      </c>
      <c r="S365">
        <v>4</v>
      </c>
      <c r="T365">
        <v>6</v>
      </c>
      <c r="U365">
        <v>0</v>
      </c>
      <c r="V365">
        <v>0</v>
      </c>
      <c r="W365" t="s">
        <v>50</v>
      </c>
      <c r="X365">
        <v>0</v>
      </c>
    </row>
    <row r="366" spans="1:24" x14ac:dyDescent="0.2">
      <c r="A366">
        <v>7141</v>
      </c>
      <c r="B366">
        <v>1987</v>
      </c>
      <c r="C366">
        <v>36</v>
      </c>
      <c r="D366" t="s">
        <v>53</v>
      </c>
      <c r="E366" t="s">
        <v>28</v>
      </c>
      <c r="F366" s="58">
        <v>82170</v>
      </c>
      <c r="G366">
        <v>1</v>
      </c>
      <c r="H366">
        <v>0</v>
      </c>
      <c r="I366" s="98">
        <v>41272</v>
      </c>
      <c r="J366">
        <v>15</v>
      </c>
      <c r="K366">
        <v>88</v>
      </c>
      <c r="L366">
        <v>10</v>
      </c>
      <c r="M366">
        <v>46</v>
      </c>
      <c r="N366">
        <v>2</v>
      </c>
      <c r="O366">
        <v>3</v>
      </c>
      <c r="P366">
        <v>64</v>
      </c>
      <c r="Q366">
        <v>4</v>
      </c>
      <c r="R366">
        <v>5</v>
      </c>
      <c r="S366">
        <v>2</v>
      </c>
      <c r="T366">
        <v>10</v>
      </c>
      <c r="U366">
        <v>1</v>
      </c>
      <c r="V366">
        <v>0</v>
      </c>
      <c r="W366" t="s">
        <v>27</v>
      </c>
      <c r="X366">
        <v>0</v>
      </c>
    </row>
    <row r="367" spans="1:24" x14ac:dyDescent="0.2">
      <c r="A367">
        <v>7393</v>
      </c>
      <c r="B367">
        <v>1979</v>
      </c>
      <c r="C367">
        <v>44</v>
      </c>
      <c r="D367" t="s">
        <v>23</v>
      </c>
      <c r="E367" t="s">
        <v>32</v>
      </c>
      <c r="F367" s="58">
        <v>78285</v>
      </c>
      <c r="G367">
        <v>1</v>
      </c>
      <c r="H367">
        <v>1</v>
      </c>
      <c r="I367" s="98">
        <v>41194</v>
      </c>
      <c r="J367">
        <v>15</v>
      </c>
      <c r="K367">
        <v>56</v>
      </c>
      <c r="L367">
        <v>5</v>
      </c>
      <c r="M367">
        <v>24</v>
      </c>
      <c r="N367">
        <v>4</v>
      </c>
      <c r="O367">
        <v>0</v>
      </c>
      <c r="P367">
        <v>3</v>
      </c>
      <c r="Q367">
        <v>3</v>
      </c>
      <c r="R367">
        <v>2</v>
      </c>
      <c r="S367">
        <v>3</v>
      </c>
      <c r="T367">
        <v>5</v>
      </c>
      <c r="U367">
        <v>0</v>
      </c>
      <c r="V367">
        <v>0</v>
      </c>
      <c r="W367" t="s">
        <v>27</v>
      </c>
      <c r="X367">
        <v>0</v>
      </c>
    </row>
    <row r="368" spans="1:24" x14ac:dyDescent="0.2">
      <c r="A368">
        <v>4713</v>
      </c>
      <c r="B368">
        <v>1980</v>
      </c>
      <c r="C368">
        <v>43</v>
      </c>
      <c r="D368" t="s">
        <v>40</v>
      </c>
      <c r="E368" t="s">
        <v>32</v>
      </c>
      <c r="F368" s="58">
        <v>48985</v>
      </c>
      <c r="G368">
        <v>1</v>
      </c>
      <c r="H368">
        <v>0</v>
      </c>
      <c r="I368" s="98">
        <v>41235</v>
      </c>
      <c r="J368">
        <v>15</v>
      </c>
      <c r="K368">
        <v>74</v>
      </c>
      <c r="L368">
        <v>0</v>
      </c>
      <c r="M368">
        <v>42</v>
      </c>
      <c r="N368">
        <v>2</v>
      </c>
      <c r="O368">
        <v>1</v>
      </c>
      <c r="P368">
        <v>6</v>
      </c>
      <c r="Q368">
        <v>2</v>
      </c>
      <c r="R368">
        <v>2</v>
      </c>
      <c r="S368">
        <v>4</v>
      </c>
      <c r="T368">
        <v>7</v>
      </c>
      <c r="U368">
        <v>0</v>
      </c>
      <c r="V368">
        <v>0</v>
      </c>
      <c r="W368" t="s">
        <v>27</v>
      </c>
      <c r="X368">
        <v>0</v>
      </c>
    </row>
    <row r="369" spans="1:24" x14ac:dyDescent="0.2">
      <c r="A369">
        <v>5093</v>
      </c>
      <c r="B369">
        <v>1975</v>
      </c>
      <c r="C369">
        <v>48</v>
      </c>
      <c r="D369" t="s">
        <v>40</v>
      </c>
      <c r="E369" t="s">
        <v>24</v>
      </c>
      <c r="F369" s="58">
        <v>72940</v>
      </c>
      <c r="G369">
        <v>1</v>
      </c>
      <c r="H369">
        <v>0</v>
      </c>
      <c r="I369" s="98">
        <v>41170</v>
      </c>
      <c r="J369">
        <v>15</v>
      </c>
      <c r="K369">
        <v>40</v>
      </c>
      <c r="L369">
        <v>3</v>
      </c>
      <c r="M369">
        <v>30</v>
      </c>
      <c r="N369">
        <v>10</v>
      </c>
      <c r="O369">
        <v>7</v>
      </c>
      <c r="P369">
        <v>11</v>
      </c>
      <c r="Q369">
        <v>3</v>
      </c>
      <c r="R369">
        <v>3</v>
      </c>
      <c r="S369">
        <v>3</v>
      </c>
      <c r="T369">
        <v>9</v>
      </c>
      <c r="U369">
        <v>1</v>
      </c>
      <c r="V369">
        <v>0</v>
      </c>
      <c r="W369" t="s">
        <v>27</v>
      </c>
      <c r="X369">
        <v>0</v>
      </c>
    </row>
    <row r="370" spans="1:24" x14ac:dyDescent="0.2">
      <c r="A370">
        <v>8524</v>
      </c>
      <c r="B370">
        <v>1975</v>
      </c>
      <c r="C370">
        <v>48</v>
      </c>
      <c r="D370" t="s">
        <v>40</v>
      </c>
      <c r="E370" t="s">
        <v>24</v>
      </c>
      <c r="F370" s="58">
        <v>36145</v>
      </c>
      <c r="G370">
        <v>1</v>
      </c>
      <c r="H370">
        <v>0</v>
      </c>
      <c r="I370" s="98">
        <v>41170</v>
      </c>
      <c r="J370">
        <v>15</v>
      </c>
      <c r="K370">
        <v>40</v>
      </c>
      <c r="L370">
        <v>3</v>
      </c>
      <c r="M370">
        <v>30</v>
      </c>
      <c r="N370">
        <v>10</v>
      </c>
      <c r="O370">
        <v>7</v>
      </c>
      <c r="P370">
        <v>11</v>
      </c>
      <c r="Q370">
        <v>3</v>
      </c>
      <c r="R370">
        <v>3</v>
      </c>
      <c r="S370">
        <v>3</v>
      </c>
      <c r="T370">
        <v>9</v>
      </c>
      <c r="U370">
        <v>1</v>
      </c>
      <c r="V370">
        <v>0</v>
      </c>
      <c r="W370" t="s">
        <v>27</v>
      </c>
      <c r="X370">
        <v>0</v>
      </c>
    </row>
    <row r="371" spans="1:24" x14ac:dyDescent="0.2">
      <c r="A371">
        <v>3766</v>
      </c>
      <c r="B371">
        <v>1960</v>
      </c>
      <c r="C371">
        <v>63</v>
      </c>
      <c r="D371" t="s">
        <v>53</v>
      </c>
      <c r="E371" t="s">
        <v>55</v>
      </c>
      <c r="F371" s="58">
        <v>81843</v>
      </c>
      <c r="G371">
        <v>0</v>
      </c>
      <c r="H371">
        <v>0</v>
      </c>
      <c r="I371" s="98">
        <v>41137</v>
      </c>
      <c r="J371">
        <v>15</v>
      </c>
      <c r="K371">
        <v>100</v>
      </c>
      <c r="L371">
        <v>71</v>
      </c>
      <c r="M371">
        <v>243</v>
      </c>
      <c r="N371">
        <v>108</v>
      </c>
      <c r="O371">
        <v>94</v>
      </c>
      <c r="P371">
        <v>219</v>
      </c>
      <c r="Q371">
        <v>3</v>
      </c>
      <c r="R371">
        <v>9</v>
      </c>
      <c r="S371">
        <v>8</v>
      </c>
      <c r="T371">
        <v>9</v>
      </c>
      <c r="U371">
        <v>1</v>
      </c>
      <c r="V371">
        <v>0</v>
      </c>
      <c r="W371" t="s">
        <v>27</v>
      </c>
      <c r="X371">
        <v>0</v>
      </c>
    </row>
    <row r="372" spans="1:24" x14ac:dyDescent="0.2">
      <c r="A372">
        <v>9725</v>
      </c>
      <c r="B372">
        <v>1967</v>
      </c>
      <c r="C372">
        <v>56</v>
      </c>
      <c r="D372" t="s">
        <v>40</v>
      </c>
      <c r="E372" t="s">
        <v>32</v>
      </c>
      <c r="F372" s="58">
        <v>45759</v>
      </c>
      <c r="G372">
        <v>1</v>
      </c>
      <c r="H372">
        <v>1</v>
      </c>
      <c r="I372" s="98">
        <v>41765</v>
      </c>
      <c r="J372">
        <v>16</v>
      </c>
      <c r="K372">
        <v>8</v>
      </c>
      <c r="L372">
        <v>0</v>
      </c>
      <c r="M372">
        <v>3</v>
      </c>
      <c r="N372">
        <v>0</v>
      </c>
      <c r="O372">
        <v>0</v>
      </c>
      <c r="P372">
        <v>1</v>
      </c>
      <c r="Q372">
        <v>1</v>
      </c>
      <c r="R372">
        <v>1</v>
      </c>
      <c r="S372">
        <v>2</v>
      </c>
      <c r="T372">
        <v>8</v>
      </c>
      <c r="U372">
        <v>0</v>
      </c>
      <c r="V372">
        <v>0</v>
      </c>
      <c r="W372" t="s">
        <v>27</v>
      </c>
      <c r="X372">
        <v>1</v>
      </c>
    </row>
    <row r="373" spans="1:24" x14ac:dyDescent="0.2">
      <c r="A373">
        <v>8933</v>
      </c>
      <c r="B373">
        <v>1984</v>
      </c>
      <c r="C373">
        <v>39</v>
      </c>
      <c r="D373" t="s">
        <v>43</v>
      </c>
      <c r="E373" t="s">
        <v>32</v>
      </c>
      <c r="F373" s="58">
        <v>45759</v>
      </c>
      <c r="G373">
        <v>1</v>
      </c>
      <c r="H373">
        <v>0</v>
      </c>
      <c r="I373" s="98">
        <v>41978</v>
      </c>
      <c r="J373">
        <v>16</v>
      </c>
      <c r="K373">
        <v>26</v>
      </c>
      <c r="L373">
        <v>3</v>
      </c>
      <c r="M373">
        <v>23</v>
      </c>
      <c r="N373">
        <v>4</v>
      </c>
      <c r="O373">
        <v>7</v>
      </c>
      <c r="P373">
        <v>3</v>
      </c>
      <c r="Q373">
        <v>2</v>
      </c>
      <c r="R373">
        <v>2</v>
      </c>
      <c r="S373">
        <v>4</v>
      </c>
      <c r="T373">
        <v>6</v>
      </c>
      <c r="U373">
        <v>0</v>
      </c>
      <c r="V373">
        <v>0</v>
      </c>
      <c r="W373" t="s">
        <v>31</v>
      </c>
      <c r="X373">
        <v>0</v>
      </c>
    </row>
    <row r="374" spans="1:24" x14ac:dyDescent="0.2">
      <c r="A374">
        <v>10779</v>
      </c>
      <c r="B374">
        <v>1984</v>
      </c>
      <c r="C374">
        <v>39</v>
      </c>
      <c r="D374" t="s">
        <v>23</v>
      </c>
      <c r="E374" t="s">
        <v>28</v>
      </c>
      <c r="F374" s="58">
        <v>37401</v>
      </c>
      <c r="G374">
        <v>0</v>
      </c>
      <c r="H374">
        <v>0</v>
      </c>
      <c r="I374" s="98">
        <v>41742</v>
      </c>
      <c r="J374">
        <v>16</v>
      </c>
      <c r="K374">
        <v>15</v>
      </c>
      <c r="L374">
        <v>5</v>
      </c>
      <c r="M374">
        <v>14</v>
      </c>
      <c r="N374">
        <v>0</v>
      </c>
      <c r="O374">
        <v>4</v>
      </c>
      <c r="P374">
        <v>11</v>
      </c>
      <c r="Q374">
        <v>1</v>
      </c>
      <c r="R374">
        <v>1</v>
      </c>
      <c r="S374">
        <v>3</v>
      </c>
      <c r="T374">
        <v>7</v>
      </c>
      <c r="U374">
        <v>0</v>
      </c>
      <c r="V374">
        <v>0</v>
      </c>
      <c r="W374" t="s">
        <v>27</v>
      </c>
      <c r="X374">
        <v>0</v>
      </c>
    </row>
    <row r="375" spans="1:24" x14ac:dyDescent="0.2">
      <c r="A375">
        <v>9289</v>
      </c>
      <c r="B375">
        <v>1980</v>
      </c>
      <c r="C375">
        <v>43</v>
      </c>
      <c r="D375" t="s">
        <v>23</v>
      </c>
      <c r="E375" t="s">
        <v>32</v>
      </c>
      <c r="F375" s="58">
        <v>37401</v>
      </c>
      <c r="G375">
        <v>1</v>
      </c>
      <c r="H375">
        <v>0</v>
      </c>
      <c r="I375" s="98">
        <v>41916</v>
      </c>
      <c r="J375">
        <v>16</v>
      </c>
      <c r="K375">
        <v>29</v>
      </c>
      <c r="L375">
        <v>1</v>
      </c>
      <c r="M375">
        <v>17</v>
      </c>
      <c r="N375">
        <v>0</v>
      </c>
      <c r="O375">
        <v>3</v>
      </c>
      <c r="P375">
        <v>13</v>
      </c>
      <c r="Q375">
        <v>1</v>
      </c>
      <c r="R375">
        <v>2</v>
      </c>
      <c r="S375">
        <v>2</v>
      </c>
      <c r="T375">
        <v>8</v>
      </c>
      <c r="U375">
        <v>1</v>
      </c>
      <c r="V375">
        <v>0</v>
      </c>
      <c r="W375" t="s">
        <v>27</v>
      </c>
      <c r="X375">
        <v>0</v>
      </c>
    </row>
    <row r="376" spans="1:24" x14ac:dyDescent="0.2">
      <c r="A376">
        <v>2613</v>
      </c>
      <c r="B376">
        <v>1961</v>
      </c>
      <c r="C376">
        <v>62</v>
      </c>
      <c r="D376" t="s">
        <v>53</v>
      </c>
      <c r="E376" t="s">
        <v>32</v>
      </c>
      <c r="F376" s="58">
        <v>78569</v>
      </c>
      <c r="G376">
        <v>0</v>
      </c>
      <c r="H376">
        <v>1</v>
      </c>
      <c r="I376" s="98">
        <v>41702</v>
      </c>
      <c r="J376">
        <v>16</v>
      </c>
      <c r="K376">
        <v>162</v>
      </c>
      <c r="L376">
        <v>6</v>
      </c>
      <c r="M376">
        <v>37</v>
      </c>
      <c r="N376">
        <v>6</v>
      </c>
      <c r="O376">
        <v>13</v>
      </c>
      <c r="P376">
        <v>13</v>
      </c>
      <c r="Q376">
        <v>2</v>
      </c>
      <c r="R376">
        <v>1</v>
      </c>
      <c r="S376">
        <v>6</v>
      </c>
      <c r="T376">
        <v>1</v>
      </c>
      <c r="U376">
        <v>0</v>
      </c>
      <c r="V376">
        <v>0</v>
      </c>
      <c r="W376" t="s">
        <v>27</v>
      </c>
      <c r="X376">
        <v>0</v>
      </c>
    </row>
    <row r="377" spans="1:24" x14ac:dyDescent="0.2">
      <c r="A377">
        <v>10133</v>
      </c>
      <c r="B377">
        <v>1971</v>
      </c>
      <c r="C377">
        <v>52</v>
      </c>
      <c r="D377" t="s">
        <v>23</v>
      </c>
      <c r="E377" t="s">
        <v>28</v>
      </c>
      <c r="F377" s="58">
        <v>57705</v>
      </c>
      <c r="G377">
        <v>0</v>
      </c>
      <c r="H377">
        <v>0</v>
      </c>
      <c r="I377" s="98">
        <v>41975</v>
      </c>
      <c r="J377">
        <v>16</v>
      </c>
      <c r="K377">
        <v>1302</v>
      </c>
      <c r="L377">
        <v>68</v>
      </c>
      <c r="M377">
        <v>731</v>
      </c>
      <c r="N377">
        <v>89</v>
      </c>
      <c r="O377">
        <v>114</v>
      </c>
      <c r="P377">
        <v>45</v>
      </c>
      <c r="Q377">
        <v>0</v>
      </c>
      <c r="R377">
        <v>6</v>
      </c>
      <c r="S377">
        <v>12</v>
      </c>
      <c r="T377">
        <v>2</v>
      </c>
      <c r="U377">
        <v>1</v>
      </c>
      <c r="V377">
        <v>0</v>
      </c>
      <c r="W377" t="s">
        <v>31</v>
      </c>
      <c r="X377">
        <v>3</v>
      </c>
    </row>
    <row r="378" spans="1:24" x14ac:dyDescent="0.2">
      <c r="A378">
        <v>8443</v>
      </c>
      <c r="B378">
        <v>1973</v>
      </c>
      <c r="C378">
        <v>50</v>
      </c>
      <c r="D378" t="s">
        <v>23</v>
      </c>
      <c r="E378" t="s">
        <v>28</v>
      </c>
      <c r="F378" s="58">
        <v>18100</v>
      </c>
      <c r="G378">
        <v>1</v>
      </c>
      <c r="H378">
        <v>0</v>
      </c>
      <c r="I378" s="98">
        <v>41914</v>
      </c>
      <c r="J378">
        <v>16</v>
      </c>
      <c r="K378">
        <v>6</v>
      </c>
      <c r="L378">
        <v>10</v>
      </c>
      <c r="M378">
        <v>12</v>
      </c>
      <c r="N378">
        <v>3</v>
      </c>
      <c r="O378">
        <v>15</v>
      </c>
      <c r="P378">
        <v>40</v>
      </c>
      <c r="Q378">
        <v>3</v>
      </c>
      <c r="R378">
        <v>3</v>
      </c>
      <c r="S378">
        <v>2</v>
      </c>
      <c r="T378">
        <v>8</v>
      </c>
      <c r="U378">
        <v>1</v>
      </c>
      <c r="V378">
        <v>0</v>
      </c>
      <c r="W378" t="s">
        <v>67</v>
      </c>
      <c r="X378">
        <v>1</v>
      </c>
    </row>
    <row r="379" spans="1:24" x14ac:dyDescent="0.2">
      <c r="A379">
        <v>10796</v>
      </c>
      <c r="B379">
        <v>1985</v>
      </c>
      <c r="C379">
        <v>38</v>
      </c>
      <c r="D379" t="s">
        <v>53</v>
      </c>
      <c r="E379" t="s">
        <v>32</v>
      </c>
      <c r="F379" s="58">
        <v>74068</v>
      </c>
      <c r="G379">
        <v>1</v>
      </c>
      <c r="H379">
        <v>0</v>
      </c>
      <c r="I379" s="98">
        <v>41661</v>
      </c>
      <c r="J379">
        <v>16</v>
      </c>
      <c r="K379">
        <v>47</v>
      </c>
      <c r="L379">
        <v>1</v>
      </c>
      <c r="M379">
        <v>6</v>
      </c>
      <c r="N379">
        <v>0</v>
      </c>
      <c r="O379">
        <v>0</v>
      </c>
      <c r="P379">
        <v>12</v>
      </c>
      <c r="Q379">
        <v>1</v>
      </c>
      <c r="R379">
        <v>1</v>
      </c>
      <c r="S379">
        <v>3</v>
      </c>
      <c r="T379">
        <v>6</v>
      </c>
      <c r="U379">
        <v>0</v>
      </c>
      <c r="V379">
        <v>0</v>
      </c>
      <c r="W379" t="s">
        <v>50</v>
      </c>
      <c r="X379">
        <v>0</v>
      </c>
    </row>
    <row r="380" spans="1:24" x14ac:dyDescent="0.2">
      <c r="A380">
        <v>10241</v>
      </c>
      <c r="B380">
        <v>1976</v>
      </c>
      <c r="C380">
        <v>47</v>
      </c>
      <c r="D380" t="s">
        <v>43</v>
      </c>
      <c r="E380" t="s">
        <v>24</v>
      </c>
      <c r="F380" s="58">
        <v>36790</v>
      </c>
      <c r="G380">
        <v>0</v>
      </c>
      <c r="H380">
        <v>0</v>
      </c>
      <c r="I380" s="98">
        <v>41623</v>
      </c>
      <c r="J380">
        <v>16</v>
      </c>
      <c r="K380">
        <v>0</v>
      </c>
      <c r="L380">
        <v>0</v>
      </c>
      <c r="M380">
        <v>0</v>
      </c>
      <c r="N380">
        <v>6</v>
      </c>
      <c r="O380">
        <v>2</v>
      </c>
      <c r="P380">
        <v>6</v>
      </c>
      <c r="Q380">
        <v>1</v>
      </c>
      <c r="R380">
        <v>1</v>
      </c>
      <c r="S380">
        <v>2</v>
      </c>
      <c r="T380">
        <v>6</v>
      </c>
      <c r="U380">
        <v>0</v>
      </c>
      <c r="V380">
        <v>0</v>
      </c>
      <c r="W380" t="s">
        <v>27</v>
      </c>
      <c r="X380">
        <v>0</v>
      </c>
    </row>
    <row r="381" spans="1:24" x14ac:dyDescent="0.2">
      <c r="A381">
        <v>3388</v>
      </c>
      <c r="B381">
        <v>1968</v>
      </c>
      <c r="C381">
        <v>55</v>
      </c>
      <c r="D381" t="s">
        <v>23</v>
      </c>
      <c r="E381" t="s">
        <v>24</v>
      </c>
      <c r="F381" s="58">
        <v>18793</v>
      </c>
      <c r="G381">
        <v>1</v>
      </c>
      <c r="H381">
        <v>1</v>
      </c>
      <c r="I381" s="98">
        <v>41577</v>
      </c>
      <c r="J381">
        <v>16</v>
      </c>
      <c r="K381">
        <v>129</v>
      </c>
      <c r="L381">
        <v>26</v>
      </c>
      <c r="M381">
        <v>67</v>
      </c>
      <c r="N381">
        <v>3</v>
      </c>
      <c r="O381">
        <v>67</v>
      </c>
      <c r="P381">
        <v>2</v>
      </c>
      <c r="Q381">
        <v>5</v>
      </c>
      <c r="R381">
        <v>6</v>
      </c>
      <c r="S381">
        <v>5</v>
      </c>
      <c r="T381">
        <v>7</v>
      </c>
      <c r="U381">
        <v>0</v>
      </c>
      <c r="V381">
        <v>0</v>
      </c>
      <c r="W381" t="s">
        <v>46</v>
      </c>
      <c r="X381">
        <v>0</v>
      </c>
    </row>
    <row r="382" spans="1:24" x14ac:dyDescent="0.2">
      <c r="A382">
        <v>6507</v>
      </c>
      <c r="B382">
        <v>1981</v>
      </c>
      <c r="C382">
        <v>42</v>
      </c>
      <c r="D382" t="s">
        <v>23</v>
      </c>
      <c r="E382" t="s">
        <v>28</v>
      </c>
      <c r="F382" s="58">
        <v>30675</v>
      </c>
      <c r="G382">
        <v>1</v>
      </c>
      <c r="H382">
        <v>0</v>
      </c>
      <c r="I382" s="98">
        <v>41374</v>
      </c>
      <c r="J382">
        <v>16</v>
      </c>
      <c r="K382">
        <v>16</v>
      </c>
      <c r="L382">
        <v>11</v>
      </c>
      <c r="M382">
        <v>15</v>
      </c>
      <c r="N382">
        <v>2</v>
      </c>
      <c r="O382">
        <v>0</v>
      </c>
      <c r="P382">
        <v>12</v>
      </c>
      <c r="Q382">
        <v>2</v>
      </c>
      <c r="R382">
        <v>1</v>
      </c>
      <c r="S382">
        <v>4</v>
      </c>
      <c r="T382">
        <v>3</v>
      </c>
      <c r="U382">
        <v>0</v>
      </c>
      <c r="V382">
        <v>0</v>
      </c>
      <c r="W382" t="s">
        <v>38</v>
      </c>
      <c r="X382">
        <v>0</v>
      </c>
    </row>
    <row r="383" spans="1:24" x14ac:dyDescent="0.2">
      <c r="A383">
        <v>7446</v>
      </c>
      <c r="B383">
        <v>1968</v>
      </c>
      <c r="C383">
        <v>55</v>
      </c>
      <c r="D383" t="s">
        <v>53</v>
      </c>
      <c r="E383" t="s">
        <v>32</v>
      </c>
      <c r="F383" s="58">
        <v>45894</v>
      </c>
      <c r="G383">
        <v>0</v>
      </c>
      <c r="H383">
        <v>1</v>
      </c>
      <c r="I383" s="98">
        <v>41526</v>
      </c>
      <c r="J383">
        <v>16</v>
      </c>
      <c r="K383">
        <v>520</v>
      </c>
      <c r="L383">
        <v>42</v>
      </c>
      <c r="M383">
        <v>98</v>
      </c>
      <c r="N383">
        <v>0</v>
      </c>
      <c r="O383">
        <v>42</v>
      </c>
      <c r="P383">
        <v>14</v>
      </c>
      <c r="Q383">
        <v>2</v>
      </c>
      <c r="R383">
        <v>6</v>
      </c>
      <c r="S383">
        <v>10</v>
      </c>
      <c r="T383">
        <v>6</v>
      </c>
      <c r="U383">
        <v>0</v>
      </c>
      <c r="V383">
        <v>0</v>
      </c>
      <c r="W383" t="s">
        <v>35</v>
      </c>
      <c r="X383">
        <v>0</v>
      </c>
    </row>
    <row r="384" spans="1:24" x14ac:dyDescent="0.2">
      <c r="A384">
        <v>87</v>
      </c>
      <c r="B384">
        <v>1982</v>
      </c>
      <c r="C384">
        <v>41</v>
      </c>
      <c r="D384" t="s">
        <v>43</v>
      </c>
      <c r="E384" t="s">
        <v>32</v>
      </c>
      <c r="F384" s="58">
        <v>42769</v>
      </c>
      <c r="G384">
        <v>1</v>
      </c>
      <c r="H384">
        <v>0</v>
      </c>
      <c r="I384" s="98">
        <v>41512</v>
      </c>
      <c r="J384">
        <v>16</v>
      </c>
      <c r="K384">
        <v>0</v>
      </c>
      <c r="L384">
        <v>7</v>
      </c>
      <c r="M384">
        <v>5</v>
      </c>
      <c r="N384">
        <v>26</v>
      </c>
      <c r="O384">
        <v>2</v>
      </c>
      <c r="P384">
        <v>17</v>
      </c>
      <c r="Q384">
        <v>2</v>
      </c>
      <c r="R384">
        <v>2</v>
      </c>
      <c r="S384">
        <v>3</v>
      </c>
      <c r="T384">
        <v>7</v>
      </c>
      <c r="U384">
        <v>0</v>
      </c>
      <c r="V384">
        <v>0</v>
      </c>
      <c r="W384" t="s">
        <v>46</v>
      </c>
      <c r="X384">
        <v>0</v>
      </c>
    </row>
    <row r="385" spans="1:24" x14ac:dyDescent="0.2">
      <c r="A385">
        <v>10477</v>
      </c>
      <c r="B385">
        <v>1974</v>
      </c>
      <c r="C385">
        <v>49</v>
      </c>
      <c r="D385" t="s">
        <v>40</v>
      </c>
      <c r="E385" t="s">
        <v>32</v>
      </c>
      <c r="F385" s="58">
        <v>49096</v>
      </c>
      <c r="G385">
        <v>1</v>
      </c>
      <c r="H385">
        <v>0</v>
      </c>
      <c r="I385" s="98">
        <v>41433</v>
      </c>
      <c r="J385">
        <v>16</v>
      </c>
      <c r="K385">
        <v>71</v>
      </c>
      <c r="L385">
        <v>0</v>
      </c>
      <c r="M385">
        <v>18</v>
      </c>
      <c r="N385">
        <v>0</v>
      </c>
      <c r="O385">
        <v>0</v>
      </c>
      <c r="P385">
        <v>13</v>
      </c>
      <c r="Q385">
        <v>1</v>
      </c>
      <c r="R385">
        <v>3</v>
      </c>
      <c r="S385">
        <v>2</v>
      </c>
      <c r="T385">
        <v>7</v>
      </c>
      <c r="U385">
        <v>0</v>
      </c>
      <c r="V385">
        <v>0</v>
      </c>
      <c r="W385" t="s">
        <v>27</v>
      </c>
      <c r="X385">
        <v>0</v>
      </c>
    </row>
    <row r="386" spans="1:24" x14ac:dyDescent="0.2">
      <c r="A386">
        <v>6072</v>
      </c>
      <c r="B386">
        <v>1971</v>
      </c>
      <c r="C386">
        <v>52</v>
      </c>
      <c r="D386" t="s">
        <v>53</v>
      </c>
      <c r="E386" t="s">
        <v>28</v>
      </c>
      <c r="F386" s="58">
        <v>18929</v>
      </c>
      <c r="G386">
        <v>0</v>
      </c>
      <c r="H386">
        <v>0</v>
      </c>
      <c r="I386" s="98">
        <v>41307</v>
      </c>
      <c r="J386">
        <v>16</v>
      </c>
      <c r="K386">
        <v>918</v>
      </c>
      <c r="L386">
        <v>57</v>
      </c>
      <c r="M386">
        <v>842</v>
      </c>
      <c r="N386">
        <v>99</v>
      </c>
      <c r="O386">
        <v>38</v>
      </c>
      <c r="P386">
        <v>133</v>
      </c>
      <c r="Q386">
        <v>1</v>
      </c>
      <c r="R386">
        <v>5</v>
      </c>
      <c r="S386">
        <v>6</v>
      </c>
      <c r="T386">
        <v>3</v>
      </c>
      <c r="U386">
        <v>1</v>
      </c>
      <c r="V386">
        <v>0</v>
      </c>
      <c r="W386" t="s">
        <v>27</v>
      </c>
      <c r="X386">
        <v>1</v>
      </c>
    </row>
    <row r="387" spans="1:24" x14ac:dyDescent="0.2">
      <c r="A387">
        <v>2518</v>
      </c>
      <c r="B387">
        <v>1987</v>
      </c>
      <c r="C387">
        <v>36</v>
      </c>
      <c r="D387" t="s">
        <v>43</v>
      </c>
      <c r="E387" t="s">
        <v>32</v>
      </c>
      <c r="F387" s="58">
        <v>18929</v>
      </c>
      <c r="G387">
        <v>0</v>
      </c>
      <c r="H387">
        <v>0</v>
      </c>
      <c r="I387" s="98">
        <v>41299</v>
      </c>
      <c r="J387">
        <v>16</v>
      </c>
      <c r="K387">
        <v>5</v>
      </c>
      <c r="L387">
        <v>4</v>
      </c>
      <c r="M387">
        <v>5</v>
      </c>
      <c r="N387">
        <v>4</v>
      </c>
      <c r="O387">
        <v>2</v>
      </c>
      <c r="P387">
        <v>10</v>
      </c>
      <c r="Q387">
        <v>1</v>
      </c>
      <c r="R387">
        <v>0</v>
      </c>
      <c r="S387">
        <v>2</v>
      </c>
      <c r="T387">
        <v>7</v>
      </c>
      <c r="U387">
        <v>0</v>
      </c>
      <c r="V387">
        <v>0</v>
      </c>
      <c r="W387" t="s">
        <v>46</v>
      </c>
      <c r="X387">
        <v>0</v>
      </c>
    </row>
    <row r="388" spans="1:24" x14ac:dyDescent="0.2">
      <c r="A388">
        <v>247</v>
      </c>
      <c r="B388">
        <v>1972</v>
      </c>
      <c r="C388">
        <v>51</v>
      </c>
      <c r="D388" t="s">
        <v>23</v>
      </c>
      <c r="E388" t="s">
        <v>32</v>
      </c>
      <c r="F388" s="58">
        <v>18929</v>
      </c>
      <c r="G388">
        <v>1</v>
      </c>
      <c r="H388">
        <v>0</v>
      </c>
      <c r="I388" s="98">
        <v>41230</v>
      </c>
      <c r="J388">
        <v>16</v>
      </c>
      <c r="K388">
        <v>172</v>
      </c>
      <c r="L388">
        <v>10</v>
      </c>
      <c r="M388">
        <v>125</v>
      </c>
      <c r="N388">
        <v>21</v>
      </c>
      <c r="O388">
        <v>13</v>
      </c>
      <c r="P388">
        <v>16</v>
      </c>
      <c r="Q388">
        <v>6</v>
      </c>
      <c r="R388">
        <v>7</v>
      </c>
      <c r="S388">
        <v>4</v>
      </c>
      <c r="T388">
        <v>9</v>
      </c>
      <c r="U388">
        <v>1</v>
      </c>
      <c r="V388">
        <v>0</v>
      </c>
      <c r="W388" t="s">
        <v>27</v>
      </c>
      <c r="X388">
        <v>0</v>
      </c>
    </row>
    <row r="389" spans="1:24" x14ac:dyDescent="0.2">
      <c r="A389">
        <v>9463</v>
      </c>
      <c r="B389">
        <v>1960</v>
      </c>
      <c r="C389">
        <v>63</v>
      </c>
      <c r="D389" t="s">
        <v>23</v>
      </c>
      <c r="E389" t="s">
        <v>32</v>
      </c>
      <c r="F389" s="58">
        <v>31605</v>
      </c>
      <c r="G389">
        <v>0</v>
      </c>
      <c r="H389">
        <v>1</v>
      </c>
      <c r="I389" s="98">
        <v>41226</v>
      </c>
      <c r="J389">
        <v>16</v>
      </c>
      <c r="K389">
        <v>931</v>
      </c>
      <c r="L389">
        <v>56</v>
      </c>
      <c r="M389">
        <v>253</v>
      </c>
      <c r="N389">
        <v>91</v>
      </c>
      <c r="O389">
        <v>98</v>
      </c>
      <c r="P389">
        <v>14</v>
      </c>
      <c r="Q389">
        <v>4</v>
      </c>
      <c r="R389">
        <v>9</v>
      </c>
      <c r="S389">
        <v>7</v>
      </c>
      <c r="T389">
        <v>5</v>
      </c>
      <c r="U389">
        <v>0</v>
      </c>
      <c r="V389">
        <v>0</v>
      </c>
      <c r="W389" t="s">
        <v>31</v>
      </c>
      <c r="X389">
        <v>0</v>
      </c>
    </row>
    <row r="390" spans="1:24" x14ac:dyDescent="0.2">
      <c r="A390">
        <v>1459</v>
      </c>
      <c r="B390">
        <v>1967</v>
      </c>
      <c r="C390">
        <v>56</v>
      </c>
      <c r="D390" t="s">
        <v>40</v>
      </c>
      <c r="E390" t="s">
        <v>32</v>
      </c>
      <c r="F390" s="58">
        <v>32146</v>
      </c>
      <c r="G390">
        <v>0</v>
      </c>
      <c r="H390">
        <v>1</v>
      </c>
      <c r="I390" s="98">
        <v>41101</v>
      </c>
      <c r="J390">
        <v>16</v>
      </c>
      <c r="K390">
        <v>666</v>
      </c>
      <c r="L390">
        <v>35</v>
      </c>
      <c r="M390">
        <v>124</v>
      </c>
      <c r="N390">
        <v>69</v>
      </c>
      <c r="O390">
        <v>8</v>
      </c>
      <c r="P390">
        <v>26</v>
      </c>
      <c r="Q390">
        <v>1</v>
      </c>
      <c r="R390">
        <v>5</v>
      </c>
      <c r="S390">
        <v>5</v>
      </c>
      <c r="T390">
        <v>3</v>
      </c>
      <c r="U390">
        <v>0</v>
      </c>
      <c r="V390">
        <v>0</v>
      </c>
      <c r="W390" t="s">
        <v>27</v>
      </c>
      <c r="X390">
        <v>0</v>
      </c>
    </row>
    <row r="391" spans="1:24" x14ac:dyDescent="0.2">
      <c r="A391">
        <v>9530</v>
      </c>
      <c r="B391">
        <v>1989</v>
      </c>
      <c r="C391">
        <v>34</v>
      </c>
      <c r="D391" t="s">
        <v>23</v>
      </c>
      <c r="E391" t="s">
        <v>32</v>
      </c>
      <c r="F391" s="58">
        <v>36781</v>
      </c>
      <c r="G391">
        <v>1</v>
      </c>
      <c r="H391">
        <v>0</v>
      </c>
      <c r="I391" s="98">
        <v>40919</v>
      </c>
      <c r="J391">
        <v>16</v>
      </c>
      <c r="K391">
        <v>5</v>
      </c>
      <c r="L391">
        <v>3</v>
      </c>
      <c r="M391">
        <v>4</v>
      </c>
      <c r="N391">
        <v>4</v>
      </c>
      <c r="O391">
        <v>1</v>
      </c>
      <c r="P391">
        <v>0</v>
      </c>
      <c r="Q391">
        <v>1</v>
      </c>
      <c r="R391">
        <v>1</v>
      </c>
      <c r="S391">
        <v>2</v>
      </c>
      <c r="T391">
        <v>8</v>
      </c>
      <c r="U391">
        <v>0</v>
      </c>
      <c r="V391">
        <v>0</v>
      </c>
      <c r="W391" t="s">
        <v>67</v>
      </c>
      <c r="X391">
        <v>0</v>
      </c>
    </row>
    <row r="392" spans="1:24" x14ac:dyDescent="0.2">
      <c r="A392">
        <v>9653</v>
      </c>
      <c r="B392">
        <v>1976</v>
      </c>
      <c r="C392">
        <v>47</v>
      </c>
      <c r="D392" t="s">
        <v>23</v>
      </c>
      <c r="E392" t="s">
        <v>32</v>
      </c>
      <c r="F392" s="58">
        <v>54197</v>
      </c>
      <c r="G392">
        <v>0</v>
      </c>
      <c r="H392">
        <v>1</v>
      </c>
      <c r="I392" s="98">
        <v>41198</v>
      </c>
      <c r="J392">
        <v>16</v>
      </c>
      <c r="K392">
        <v>27</v>
      </c>
      <c r="L392">
        <v>1</v>
      </c>
      <c r="M392">
        <v>14</v>
      </c>
      <c r="N392">
        <v>4</v>
      </c>
      <c r="O392">
        <v>1</v>
      </c>
      <c r="P392">
        <v>21</v>
      </c>
      <c r="Q392">
        <v>2</v>
      </c>
      <c r="R392">
        <v>2</v>
      </c>
      <c r="S392">
        <v>3</v>
      </c>
      <c r="T392">
        <v>8</v>
      </c>
      <c r="U392">
        <v>0</v>
      </c>
      <c r="V392">
        <v>0</v>
      </c>
      <c r="W392" t="s">
        <v>67</v>
      </c>
      <c r="X392">
        <v>0</v>
      </c>
    </row>
    <row r="393" spans="1:24" x14ac:dyDescent="0.2">
      <c r="A393">
        <v>10785</v>
      </c>
      <c r="B393">
        <v>1970</v>
      </c>
      <c r="C393">
        <v>53</v>
      </c>
      <c r="D393" t="s">
        <v>23</v>
      </c>
      <c r="E393" t="s">
        <v>32</v>
      </c>
      <c r="F393" s="58">
        <v>30477</v>
      </c>
      <c r="G393">
        <v>1</v>
      </c>
      <c r="H393">
        <v>1</v>
      </c>
      <c r="I393" s="98">
        <v>41809</v>
      </c>
      <c r="J393">
        <v>17</v>
      </c>
      <c r="K393">
        <v>24</v>
      </c>
      <c r="L393">
        <v>1</v>
      </c>
      <c r="M393">
        <v>10</v>
      </c>
      <c r="N393">
        <v>2</v>
      </c>
      <c r="O393">
        <v>0</v>
      </c>
      <c r="P393">
        <v>4</v>
      </c>
      <c r="Q393">
        <v>2</v>
      </c>
      <c r="R393">
        <v>2</v>
      </c>
      <c r="S393">
        <v>3</v>
      </c>
      <c r="T393">
        <v>5</v>
      </c>
      <c r="U393">
        <v>0</v>
      </c>
      <c r="V393">
        <v>0</v>
      </c>
      <c r="W393" t="s">
        <v>67</v>
      </c>
      <c r="X393">
        <v>0</v>
      </c>
    </row>
    <row r="394" spans="1:24" x14ac:dyDescent="0.2">
      <c r="A394">
        <v>9392</v>
      </c>
      <c r="B394">
        <v>1972</v>
      </c>
      <c r="C394">
        <v>51</v>
      </c>
      <c r="D394" t="s">
        <v>23</v>
      </c>
      <c r="E394" t="s">
        <v>28</v>
      </c>
      <c r="F394" s="58">
        <v>27733</v>
      </c>
      <c r="G394">
        <v>1</v>
      </c>
      <c r="H394">
        <v>0</v>
      </c>
      <c r="I394" s="98">
        <v>41856</v>
      </c>
      <c r="J394">
        <v>17</v>
      </c>
      <c r="K394">
        <v>4</v>
      </c>
      <c r="L394">
        <v>1</v>
      </c>
      <c r="M394">
        <v>11</v>
      </c>
      <c r="N394">
        <v>0</v>
      </c>
      <c r="O394">
        <v>0</v>
      </c>
      <c r="P394">
        <v>1</v>
      </c>
      <c r="Q394">
        <v>1</v>
      </c>
      <c r="R394">
        <v>1</v>
      </c>
      <c r="S394">
        <v>2</v>
      </c>
      <c r="T394">
        <v>7</v>
      </c>
      <c r="U394">
        <v>0</v>
      </c>
      <c r="V394">
        <v>0</v>
      </c>
      <c r="W394" t="s">
        <v>27</v>
      </c>
      <c r="X394">
        <v>0</v>
      </c>
    </row>
    <row r="395" spans="1:24" x14ac:dyDescent="0.2">
      <c r="A395">
        <v>10146</v>
      </c>
      <c r="B395">
        <v>1973</v>
      </c>
      <c r="C395">
        <v>50</v>
      </c>
      <c r="D395" t="s">
        <v>40</v>
      </c>
      <c r="E395" t="s">
        <v>32</v>
      </c>
      <c r="F395" s="58">
        <v>36715</v>
      </c>
      <c r="G395">
        <v>1</v>
      </c>
      <c r="H395">
        <v>0</v>
      </c>
      <c r="I395" s="98">
        <v>41673</v>
      </c>
      <c r="J395">
        <v>17</v>
      </c>
      <c r="K395">
        <v>25</v>
      </c>
      <c r="L395">
        <v>1</v>
      </c>
      <c r="M395">
        <v>13</v>
      </c>
      <c r="N395">
        <v>0</v>
      </c>
      <c r="O395">
        <v>0</v>
      </c>
      <c r="P395">
        <v>3</v>
      </c>
      <c r="Q395">
        <v>1</v>
      </c>
      <c r="R395">
        <v>1</v>
      </c>
      <c r="S395">
        <v>3</v>
      </c>
      <c r="T395">
        <v>7</v>
      </c>
      <c r="U395">
        <v>0</v>
      </c>
      <c r="V395">
        <v>0</v>
      </c>
      <c r="W395" t="s">
        <v>38</v>
      </c>
      <c r="X395">
        <v>0</v>
      </c>
    </row>
    <row r="396" spans="1:24" x14ac:dyDescent="0.2">
      <c r="A396">
        <v>4741</v>
      </c>
      <c r="B396">
        <v>1975</v>
      </c>
      <c r="C396">
        <v>48</v>
      </c>
      <c r="D396" t="s">
        <v>43</v>
      </c>
      <c r="E396" t="s">
        <v>32</v>
      </c>
      <c r="F396" s="58">
        <v>69063</v>
      </c>
      <c r="G396">
        <v>1</v>
      </c>
      <c r="H396">
        <v>0</v>
      </c>
      <c r="I396" s="98">
        <v>41669</v>
      </c>
      <c r="J396">
        <v>17</v>
      </c>
      <c r="K396">
        <v>391</v>
      </c>
      <c r="L396">
        <v>32</v>
      </c>
      <c r="M396">
        <v>70</v>
      </c>
      <c r="N396">
        <v>21</v>
      </c>
      <c r="O396">
        <v>32</v>
      </c>
      <c r="P396">
        <v>16</v>
      </c>
      <c r="Q396">
        <v>2</v>
      </c>
      <c r="R396">
        <v>6</v>
      </c>
      <c r="S396">
        <v>9</v>
      </c>
      <c r="T396">
        <v>5</v>
      </c>
      <c r="U396">
        <v>0</v>
      </c>
      <c r="V396">
        <v>0</v>
      </c>
      <c r="W396" t="s">
        <v>27</v>
      </c>
      <c r="X396">
        <v>1</v>
      </c>
    </row>
    <row r="397" spans="1:24" x14ac:dyDescent="0.2">
      <c r="A397">
        <v>1880</v>
      </c>
      <c r="B397">
        <v>1960</v>
      </c>
      <c r="C397">
        <v>63</v>
      </c>
      <c r="D397" t="s">
        <v>40</v>
      </c>
      <c r="E397" t="s">
        <v>32</v>
      </c>
      <c r="F397" s="58">
        <v>24645</v>
      </c>
      <c r="G397">
        <v>1</v>
      </c>
      <c r="H397">
        <v>1</v>
      </c>
      <c r="I397" s="98">
        <v>41669</v>
      </c>
      <c r="J397">
        <v>17</v>
      </c>
      <c r="K397">
        <v>81</v>
      </c>
      <c r="L397">
        <v>0</v>
      </c>
      <c r="M397">
        <v>6</v>
      </c>
      <c r="N397">
        <v>0</v>
      </c>
      <c r="O397">
        <v>0</v>
      </c>
      <c r="P397">
        <v>6</v>
      </c>
      <c r="Q397">
        <v>2</v>
      </c>
      <c r="R397">
        <v>2</v>
      </c>
      <c r="S397">
        <v>3</v>
      </c>
      <c r="T397">
        <v>5</v>
      </c>
      <c r="U397">
        <v>0</v>
      </c>
      <c r="V397">
        <v>0</v>
      </c>
      <c r="W397" t="s">
        <v>50</v>
      </c>
      <c r="X397">
        <v>0</v>
      </c>
    </row>
    <row r="398" spans="1:24" x14ac:dyDescent="0.2">
      <c r="A398">
        <v>6471</v>
      </c>
      <c r="B398">
        <v>1972</v>
      </c>
      <c r="C398">
        <v>51</v>
      </c>
      <c r="D398" t="s">
        <v>53</v>
      </c>
      <c r="E398" t="s">
        <v>28</v>
      </c>
      <c r="F398" s="58">
        <v>35797</v>
      </c>
      <c r="G398">
        <v>1</v>
      </c>
      <c r="H398">
        <v>0</v>
      </c>
      <c r="I398" s="98">
        <v>41564</v>
      </c>
      <c r="J398">
        <v>17</v>
      </c>
      <c r="K398">
        <v>14</v>
      </c>
      <c r="L398">
        <v>2</v>
      </c>
      <c r="M398">
        <v>30</v>
      </c>
      <c r="N398">
        <v>8</v>
      </c>
      <c r="O398">
        <v>2</v>
      </c>
      <c r="P398">
        <v>3</v>
      </c>
      <c r="Q398">
        <v>1</v>
      </c>
      <c r="R398">
        <v>2</v>
      </c>
      <c r="S398">
        <v>4</v>
      </c>
      <c r="T398">
        <v>5</v>
      </c>
      <c r="U398">
        <v>0</v>
      </c>
      <c r="V398">
        <v>0</v>
      </c>
      <c r="W398" t="s">
        <v>27</v>
      </c>
      <c r="X398">
        <v>0</v>
      </c>
    </row>
    <row r="399" spans="1:24" x14ac:dyDescent="0.2">
      <c r="A399">
        <v>5718</v>
      </c>
      <c r="B399">
        <v>1951</v>
      </c>
      <c r="C399">
        <v>72</v>
      </c>
      <c r="D399" t="s">
        <v>23</v>
      </c>
      <c r="E399" t="s">
        <v>32</v>
      </c>
      <c r="F399" s="58">
        <v>44078</v>
      </c>
      <c r="G399">
        <v>0</v>
      </c>
      <c r="H399">
        <v>0</v>
      </c>
      <c r="I399" s="98">
        <v>41501</v>
      </c>
      <c r="J399">
        <v>17</v>
      </c>
      <c r="K399">
        <v>674</v>
      </c>
      <c r="L399">
        <v>168</v>
      </c>
      <c r="M399">
        <v>108</v>
      </c>
      <c r="N399">
        <v>192</v>
      </c>
      <c r="O399">
        <v>42</v>
      </c>
      <c r="P399">
        <v>231</v>
      </c>
      <c r="Q399">
        <v>1</v>
      </c>
      <c r="R399">
        <v>5</v>
      </c>
      <c r="S399">
        <v>6</v>
      </c>
      <c r="T399">
        <v>3</v>
      </c>
      <c r="U399">
        <v>1</v>
      </c>
      <c r="V399">
        <v>0</v>
      </c>
      <c r="W399" t="s">
        <v>67</v>
      </c>
      <c r="X399">
        <v>2</v>
      </c>
    </row>
    <row r="400" spans="1:24" x14ac:dyDescent="0.2">
      <c r="A400">
        <v>3478</v>
      </c>
      <c r="B400">
        <v>1972</v>
      </c>
      <c r="C400">
        <v>51</v>
      </c>
      <c r="D400" t="s">
        <v>40</v>
      </c>
      <c r="E400" t="s">
        <v>32</v>
      </c>
      <c r="F400" s="58">
        <v>65463</v>
      </c>
      <c r="G400">
        <v>1</v>
      </c>
      <c r="H400">
        <v>1</v>
      </c>
      <c r="I400" s="98">
        <v>41449</v>
      </c>
      <c r="J400">
        <v>17</v>
      </c>
      <c r="K400">
        <v>267</v>
      </c>
      <c r="L400">
        <v>42</v>
      </c>
      <c r="M400">
        <v>309</v>
      </c>
      <c r="N400">
        <v>55</v>
      </c>
      <c r="O400">
        <v>42</v>
      </c>
      <c r="P400">
        <v>21</v>
      </c>
      <c r="Q400">
        <v>10</v>
      </c>
      <c r="R400">
        <v>7</v>
      </c>
      <c r="S400">
        <v>9</v>
      </c>
      <c r="T400">
        <v>5</v>
      </c>
      <c r="U400">
        <v>1</v>
      </c>
      <c r="V400">
        <v>0</v>
      </c>
      <c r="W400" t="s">
        <v>31</v>
      </c>
      <c r="X400">
        <v>0</v>
      </c>
    </row>
    <row r="401" spans="1:24" x14ac:dyDescent="0.2">
      <c r="A401">
        <v>7848</v>
      </c>
      <c r="B401">
        <v>1975</v>
      </c>
      <c r="C401">
        <v>48</v>
      </c>
      <c r="D401" t="s">
        <v>23</v>
      </c>
      <c r="E401" t="s">
        <v>28</v>
      </c>
      <c r="F401" s="58">
        <v>80763</v>
      </c>
      <c r="G401">
        <v>0</v>
      </c>
      <c r="H401">
        <v>1</v>
      </c>
      <c r="I401" s="98">
        <v>41438</v>
      </c>
      <c r="J401">
        <v>17</v>
      </c>
      <c r="K401">
        <v>224</v>
      </c>
      <c r="L401">
        <v>2</v>
      </c>
      <c r="M401">
        <v>25</v>
      </c>
      <c r="N401">
        <v>7</v>
      </c>
      <c r="O401">
        <v>0</v>
      </c>
      <c r="P401">
        <v>110</v>
      </c>
      <c r="Q401">
        <v>2</v>
      </c>
      <c r="R401">
        <v>5</v>
      </c>
      <c r="S401">
        <v>3</v>
      </c>
      <c r="T401">
        <v>6</v>
      </c>
      <c r="U401">
        <v>0</v>
      </c>
      <c r="V401">
        <v>0</v>
      </c>
      <c r="W401" t="s">
        <v>50</v>
      </c>
      <c r="X401">
        <v>0</v>
      </c>
    </row>
    <row r="402" spans="1:24" x14ac:dyDescent="0.2">
      <c r="A402">
        <v>7999</v>
      </c>
      <c r="B402">
        <v>1956</v>
      </c>
      <c r="C402">
        <v>67</v>
      </c>
      <c r="D402" t="s">
        <v>40</v>
      </c>
      <c r="E402" t="s">
        <v>32</v>
      </c>
      <c r="F402" s="58">
        <v>60585</v>
      </c>
      <c r="G402">
        <v>0</v>
      </c>
      <c r="H402">
        <v>0</v>
      </c>
      <c r="I402" s="98">
        <v>41387</v>
      </c>
      <c r="J402">
        <v>17</v>
      </c>
      <c r="K402">
        <v>1239</v>
      </c>
      <c r="L402">
        <v>17</v>
      </c>
      <c r="M402">
        <v>413</v>
      </c>
      <c r="N402">
        <v>23</v>
      </c>
      <c r="O402">
        <v>34</v>
      </c>
      <c r="P402">
        <v>17</v>
      </c>
      <c r="Q402">
        <v>1</v>
      </c>
      <c r="R402">
        <v>5</v>
      </c>
      <c r="S402">
        <v>5</v>
      </c>
      <c r="T402">
        <v>2</v>
      </c>
      <c r="U402">
        <v>1</v>
      </c>
      <c r="V402">
        <v>0</v>
      </c>
      <c r="W402" t="s">
        <v>27</v>
      </c>
      <c r="X402">
        <v>2</v>
      </c>
    </row>
    <row r="403" spans="1:24" x14ac:dyDescent="0.2">
      <c r="A403">
        <v>11101</v>
      </c>
      <c r="B403">
        <v>1992</v>
      </c>
      <c r="C403">
        <v>31</v>
      </c>
      <c r="D403" t="s">
        <v>23</v>
      </c>
      <c r="E403" t="s">
        <v>32</v>
      </c>
      <c r="F403" s="58">
        <v>72828</v>
      </c>
      <c r="G403">
        <v>0</v>
      </c>
      <c r="H403">
        <v>0</v>
      </c>
      <c r="I403" s="98">
        <v>41379</v>
      </c>
      <c r="J403">
        <v>17</v>
      </c>
      <c r="K403">
        <v>412</v>
      </c>
      <c r="L403">
        <v>22</v>
      </c>
      <c r="M403">
        <v>132</v>
      </c>
      <c r="N403">
        <v>59</v>
      </c>
      <c r="O403">
        <v>28</v>
      </c>
      <c r="P403">
        <v>183</v>
      </c>
      <c r="Q403">
        <v>1</v>
      </c>
      <c r="R403">
        <v>11</v>
      </c>
      <c r="S403">
        <v>8</v>
      </c>
      <c r="T403">
        <v>4</v>
      </c>
      <c r="U403">
        <v>0</v>
      </c>
      <c r="V403">
        <v>0</v>
      </c>
      <c r="W403" t="s">
        <v>38</v>
      </c>
      <c r="X403">
        <v>1</v>
      </c>
    </row>
    <row r="404" spans="1:24" x14ac:dyDescent="0.2">
      <c r="A404">
        <v>9212</v>
      </c>
      <c r="B404">
        <v>1963</v>
      </c>
      <c r="C404">
        <v>60</v>
      </c>
      <c r="D404" t="s">
        <v>53</v>
      </c>
      <c r="E404" t="s">
        <v>32</v>
      </c>
      <c r="F404" s="58">
        <v>81300</v>
      </c>
      <c r="G404">
        <v>0</v>
      </c>
      <c r="H404">
        <v>1</v>
      </c>
      <c r="I404" s="98">
        <v>41319</v>
      </c>
      <c r="J404">
        <v>17</v>
      </c>
      <c r="K404">
        <v>1205</v>
      </c>
      <c r="L404">
        <v>0</v>
      </c>
      <c r="M404">
        <v>235</v>
      </c>
      <c r="N404">
        <v>19</v>
      </c>
      <c r="O404">
        <v>14</v>
      </c>
      <c r="P404">
        <v>205</v>
      </c>
      <c r="Q404">
        <v>6</v>
      </c>
      <c r="R404">
        <v>6</v>
      </c>
      <c r="S404">
        <v>13</v>
      </c>
      <c r="T404">
        <v>7</v>
      </c>
      <c r="U404">
        <v>0</v>
      </c>
      <c r="V404">
        <v>0</v>
      </c>
      <c r="W404" t="s">
        <v>27</v>
      </c>
      <c r="X404">
        <v>0</v>
      </c>
    </row>
    <row r="405" spans="1:24" x14ac:dyDescent="0.2">
      <c r="A405">
        <v>10983</v>
      </c>
      <c r="B405">
        <v>1953</v>
      </c>
      <c r="C405">
        <v>70</v>
      </c>
      <c r="D405" t="s">
        <v>23</v>
      </c>
      <c r="E405" t="s">
        <v>32</v>
      </c>
      <c r="F405" s="58">
        <v>69389</v>
      </c>
      <c r="G405">
        <v>0</v>
      </c>
      <c r="H405">
        <v>0</v>
      </c>
      <c r="I405" s="98">
        <v>41303</v>
      </c>
      <c r="J405">
        <v>17</v>
      </c>
      <c r="K405">
        <v>304</v>
      </c>
      <c r="L405">
        <v>98</v>
      </c>
      <c r="M405">
        <v>230</v>
      </c>
      <c r="N405">
        <v>150</v>
      </c>
      <c r="O405">
        <v>74</v>
      </c>
      <c r="P405">
        <v>74</v>
      </c>
      <c r="Q405">
        <v>1</v>
      </c>
      <c r="R405">
        <v>6</v>
      </c>
      <c r="S405">
        <v>13</v>
      </c>
      <c r="T405">
        <v>3</v>
      </c>
      <c r="U405">
        <v>0</v>
      </c>
      <c r="V405">
        <v>0</v>
      </c>
      <c r="W405" t="s">
        <v>67</v>
      </c>
      <c r="X405">
        <v>0</v>
      </c>
    </row>
    <row r="406" spans="1:24" x14ac:dyDescent="0.2">
      <c r="A406">
        <v>3629</v>
      </c>
      <c r="B406">
        <v>1979</v>
      </c>
      <c r="C406">
        <v>44</v>
      </c>
      <c r="D406" t="s">
        <v>23</v>
      </c>
      <c r="E406" t="s">
        <v>28</v>
      </c>
      <c r="F406" s="58">
        <v>61014</v>
      </c>
      <c r="G406">
        <v>1</v>
      </c>
      <c r="H406">
        <v>0</v>
      </c>
      <c r="I406" s="98">
        <v>41262</v>
      </c>
      <c r="J406">
        <v>17</v>
      </c>
      <c r="K406">
        <v>76</v>
      </c>
      <c r="L406">
        <v>3</v>
      </c>
      <c r="M406">
        <v>31</v>
      </c>
      <c r="N406">
        <v>4</v>
      </c>
      <c r="O406">
        <v>4</v>
      </c>
      <c r="P406">
        <v>27</v>
      </c>
      <c r="Q406">
        <v>2</v>
      </c>
      <c r="R406">
        <v>3</v>
      </c>
      <c r="S406">
        <v>3</v>
      </c>
      <c r="T406">
        <v>7</v>
      </c>
      <c r="U406">
        <v>0</v>
      </c>
      <c r="V406">
        <v>0</v>
      </c>
      <c r="W406" t="s">
        <v>31</v>
      </c>
      <c r="X406">
        <v>0</v>
      </c>
    </row>
    <row r="407" spans="1:24" x14ac:dyDescent="0.2">
      <c r="A407">
        <v>4673</v>
      </c>
      <c r="B407">
        <v>1964</v>
      </c>
      <c r="C407">
        <v>59</v>
      </c>
      <c r="D407" t="s">
        <v>40</v>
      </c>
      <c r="E407" t="s">
        <v>32</v>
      </c>
      <c r="F407" s="58">
        <v>44319</v>
      </c>
      <c r="G407">
        <v>0</v>
      </c>
      <c r="H407">
        <v>1</v>
      </c>
      <c r="I407" s="98">
        <v>41212</v>
      </c>
      <c r="J407">
        <v>17</v>
      </c>
      <c r="K407">
        <v>1004</v>
      </c>
      <c r="L407">
        <v>12</v>
      </c>
      <c r="M407">
        <v>145</v>
      </c>
      <c r="N407">
        <v>32</v>
      </c>
      <c r="O407">
        <v>12</v>
      </c>
      <c r="P407">
        <v>36</v>
      </c>
      <c r="Q407">
        <v>3</v>
      </c>
      <c r="R407">
        <v>10</v>
      </c>
      <c r="S407">
        <v>5</v>
      </c>
      <c r="T407">
        <v>5</v>
      </c>
      <c r="U407">
        <v>1</v>
      </c>
      <c r="V407">
        <v>0</v>
      </c>
      <c r="W407" t="s">
        <v>27</v>
      </c>
      <c r="X407">
        <v>1</v>
      </c>
    </row>
    <row r="408" spans="1:24" x14ac:dyDescent="0.2">
      <c r="A408">
        <v>796</v>
      </c>
      <c r="B408">
        <v>1966</v>
      </c>
      <c r="C408">
        <v>57</v>
      </c>
      <c r="D408" t="s">
        <v>43</v>
      </c>
      <c r="E408" t="s">
        <v>24</v>
      </c>
      <c r="F408" s="58">
        <v>53233</v>
      </c>
      <c r="G408">
        <v>0</v>
      </c>
      <c r="H408">
        <v>1</v>
      </c>
      <c r="I408" s="98">
        <v>41205</v>
      </c>
      <c r="J408">
        <v>17</v>
      </c>
      <c r="K408">
        <v>584</v>
      </c>
      <c r="L408">
        <v>44</v>
      </c>
      <c r="M408">
        <v>212</v>
      </c>
      <c r="N408">
        <v>46</v>
      </c>
      <c r="O408">
        <v>8</v>
      </c>
      <c r="P408">
        <v>177</v>
      </c>
      <c r="Q408">
        <v>3</v>
      </c>
      <c r="R408">
        <v>11</v>
      </c>
      <c r="S408">
        <v>8</v>
      </c>
      <c r="T408">
        <v>8</v>
      </c>
      <c r="U408">
        <v>0</v>
      </c>
      <c r="V408">
        <v>0</v>
      </c>
      <c r="W408" t="s">
        <v>31</v>
      </c>
      <c r="X408">
        <v>0</v>
      </c>
    </row>
    <row r="409" spans="1:24" x14ac:dyDescent="0.2">
      <c r="A409">
        <v>618</v>
      </c>
      <c r="B409">
        <v>1978</v>
      </c>
      <c r="C409">
        <v>45</v>
      </c>
      <c r="D409" t="s">
        <v>40</v>
      </c>
      <c r="E409" t="s">
        <v>32</v>
      </c>
      <c r="F409" s="58">
        <v>42403</v>
      </c>
      <c r="G409">
        <v>0</v>
      </c>
      <c r="H409">
        <v>1</v>
      </c>
      <c r="I409" s="98">
        <v>41180</v>
      </c>
      <c r="J409">
        <v>17</v>
      </c>
      <c r="K409">
        <v>422</v>
      </c>
      <c r="L409">
        <v>7</v>
      </c>
      <c r="M409">
        <v>238</v>
      </c>
      <c r="N409">
        <v>69</v>
      </c>
      <c r="O409">
        <v>46</v>
      </c>
      <c r="P409">
        <v>15</v>
      </c>
      <c r="Q409">
        <v>1</v>
      </c>
      <c r="R409">
        <v>7</v>
      </c>
      <c r="S409">
        <v>12</v>
      </c>
      <c r="T409">
        <v>4</v>
      </c>
      <c r="U409">
        <v>0</v>
      </c>
      <c r="V409">
        <v>0</v>
      </c>
      <c r="W409" t="s">
        <v>38</v>
      </c>
      <c r="X409">
        <v>0</v>
      </c>
    </row>
    <row r="410" spans="1:24" x14ac:dyDescent="0.2">
      <c r="A410">
        <v>380</v>
      </c>
      <c r="B410">
        <v>1955</v>
      </c>
      <c r="C410">
        <v>68</v>
      </c>
      <c r="D410" t="s">
        <v>23</v>
      </c>
      <c r="E410" t="s">
        <v>24</v>
      </c>
      <c r="F410" s="58">
        <v>37406</v>
      </c>
      <c r="G410">
        <v>0</v>
      </c>
      <c r="H410">
        <v>1</v>
      </c>
      <c r="I410" s="98">
        <v>41191</v>
      </c>
      <c r="J410">
        <v>17</v>
      </c>
      <c r="K410">
        <v>1170</v>
      </c>
      <c r="L410">
        <v>48</v>
      </c>
      <c r="M410">
        <v>320</v>
      </c>
      <c r="N410">
        <v>42</v>
      </c>
      <c r="O410">
        <v>32</v>
      </c>
      <c r="P410">
        <v>192</v>
      </c>
      <c r="Q410">
        <v>5</v>
      </c>
      <c r="R410">
        <v>11</v>
      </c>
      <c r="S410">
        <v>9</v>
      </c>
      <c r="T410">
        <v>8</v>
      </c>
      <c r="U410">
        <v>1</v>
      </c>
      <c r="V410">
        <v>0</v>
      </c>
      <c r="W410" t="s">
        <v>67</v>
      </c>
      <c r="X410">
        <v>1</v>
      </c>
    </row>
    <row r="411" spans="1:24" x14ac:dyDescent="0.2">
      <c r="A411">
        <v>1092</v>
      </c>
      <c r="B411">
        <v>1981</v>
      </c>
      <c r="C411">
        <v>42</v>
      </c>
      <c r="D411" t="s">
        <v>23</v>
      </c>
      <c r="E411" t="s">
        <v>32</v>
      </c>
      <c r="F411" s="58">
        <v>54210</v>
      </c>
      <c r="G411">
        <v>0</v>
      </c>
      <c r="H411">
        <v>1</v>
      </c>
      <c r="I411" s="98">
        <v>41221</v>
      </c>
      <c r="J411">
        <v>17</v>
      </c>
      <c r="K411">
        <v>269</v>
      </c>
      <c r="L411">
        <v>129</v>
      </c>
      <c r="M411">
        <v>495</v>
      </c>
      <c r="N411">
        <v>182</v>
      </c>
      <c r="O411">
        <v>43</v>
      </c>
      <c r="P411">
        <v>29</v>
      </c>
      <c r="Q411">
        <v>4</v>
      </c>
      <c r="R411">
        <v>9</v>
      </c>
      <c r="S411">
        <v>4</v>
      </c>
      <c r="T411">
        <v>7</v>
      </c>
      <c r="U411">
        <v>0</v>
      </c>
      <c r="V411">
        <v>0</v>
      </c>
      <c r="W411" t="s">
        <v>50</v>
      </c>
      <c r="X411">
        <v>0</v>
      </c>
    </row>
    <row r="412" spans="1:24" x14ac:dyDescent="0.2">
      <c r="A412">
        <v>8962</v>
      </c>
      <c r="B412">
        <v>1976</v>
      </c>
      <c r="C412">
        <v>47</v>
      </c>
      <c r="D412" t="s">
        <v>53</v>
      </c>
      <c r="E412" t="s">
        <v>32</v>
      </c>
      <c r="F412" s="58">
        <v>40794</v>
      </c>
      <c r="G412">
        <v>1</v>
      </c>
      <c r="H412">
        <v>1</v>
      </c>
      <c r="I412" s="98">
        <v>41746</v>
      </c>
      <c r="J412">
        <v>18</v>
      </c>
      <c r="K412">
        <v>26</v>
      </c>
      <c r="L412">
        <v>0</v>
      </c>
      <c r="M412">
        <v>8</v>
      </c>
      <c r="N412">
        <v>0</v>
      </c>
      <c r="O412">
        <v>0</v>
      </c>
      <c r="P412">
        <v>3</v>
      </c>
      <c r="Q412">
        <v>2</v>
      </c>
      <c r="R412">
        <v>2</v>
      </c>
      <c r="S412">
        <v>3</v>
      </c>
      <c r="T412">
        <v>5</v>
      </c>
      <c r="U412">
        <v>0</v>
      </c>
      <c r="V412">
        <v>0</v>
      </c>
      <c r="W412" t="s">
        <v>67</v>
      </c>
      <c r="X412">
        <v>0</v>
      </c>
    </row>
    <row r="413" spans="1:24" x14ac:dyDescent="0.2">
      <c r="A413">
        <v>8207</v>
      </c>
      <c r="B413">
        <v>1958</v>
      </c>
      <c r="C413">
        <v>65</v>
      </c>
      <c r="D413" t="s">
        <v>43</v>
      </c>
      <c r="E413" t="s">
        <v>32</v>
      </c>
      <c r="F413" s="58">
        <v>89058</v>
      </c>
      <c r="G413">
        <v>0</v>
      </c>
      <c r="H413">
        <v>1</v>
      </c>
      <c r="I413" s="98">
        <v>41716</v>
      </c>
      <c r="J413">
        <v>18</v>
      </c>
      <c r="K413">
        <v>28</v>
      </c>
      <c r="L413">
        <v>0</v>
      </c>
      <c r="M413">
        <v>9</v>
      </c>
      <c r="N413">
        <v>3</v>
      </c>
      <c r="O413">
        <v>0</v>
      </c>
      <c r="P413">
        <v>0</v>
      </c>
      <c r="Q413">
        <v>1</v>
      </c>
      <c r="R413">
        <v>1</v>
      </c>
      <c r="S413">
        <v>3</v>
      </c>
      <c r="T413">
        <v>4</v>
      </c>
      <c r="U413">
        <v>0</v>
      </c>
      <c r="V413">
        <v>0</v>
      </c>
      <c r="W413" t="s">
        <v>31</v>
      </c>
      <c r="X413">
        <v>0</v>
      </c>
    </row>
    <row r="414" spans="1:24" x14ac:dyDescent="0.2">
      <c r="A414">
        <v>6521</v>
      </c>
      <c r="B414">
        <v>1955</v>
      </c>
      <c r="C414">
        <v>68</v>
      </c>
      <c r="D414" t="s">
        <v>23</v>
      </c>
      <c r="E414" t="s">
        <v>32</v>
      </c>
      <c r="F414" s="58">
        <v>72099</v>
      </c>
      <c r="G414">
        <v>0</v>
      </c>
      <c r="H414">
        <v>0</v>
      </c>
      <c r="I414" s="98">
        <v>41716</v>
      </c>
      <c r="J414">
        <v>18</v>
      </c>
      <c r="K414">
        <v>613</v>
      </c>
      <c r="L414">
        <v>22</v>
      </c>
      <c r="M414">
        <v>319</v>
      </c>
      <c r="N414">
        <v>33</v>
      </c>
      <c r="O414">
        <v>102</v>
      </c>
      <c r="P414">
        <v>12</v>
      </c>
      <c r="Q414">
        <v>1</v>
      </c>
      <c r="R414">
        <v>4</v>
      </c>
      <c r="S414">
        <v>9</v>
      </c>
      <c r="T414">
        <v>1</v>
      </c>
      <c r="U414">
        <v>0</v>
      </c>
      <c r="V414">
        <v>0</v>
      </c>
      <c r="W414" t="s">
        <v>67</v>
      </c>
      <c r="X414">
        <v>0</v>
      </c>
    </row>
    <row r="415" spans="1:24" x14ac:dyDescent="0.2">
      <c r="A415">
        <v>535</v>
      </c>
      <c r="B415">
        <v>1988</v>
      </c>
      <c r="C415">
        <v>35</v>
      </c>
      <c r="D415" t="s">
        <v>23</v>
      </c>
      <c r="E415" t="s">
        <v>24</v>
      </c>
      <c r="F415" s="58">
        <v>43824</v>
      </c>
      <c r="G415">
        <v>0</v>
      </c>
      <c r="H415">
        <v>0</v>
      </c>
      <c r="I415" s="98">
        <v>41695</v>
      </c>
      <c r="J415">
        <v>18</v>
      </c>
      <c r="K415">
        <v>163</v>
      </c>
      <c r="L415">
        <v>23</v>
      </c>
      <c r="M415">
        <v>424</v>
      </c>
      <c r="N415">
        <v>27</v>
      </c>
      <c r="O415">
        <v>65</v>
      </c>
      <c r="P415">
        <v>76</v>
      </c>
      <c r="Q415">
        <v>1</v>
      </c>
      <c r="R415">
        <v>3</v>
      </c>
      <c r="S415">
        <v>13</v>
      </c>
      <c r="T415">
        <v>1</v>
      </c>
      <c r="U415">
        <v>0</v>
      </c>
      <c r="V415">
        <v>0</v>
      </c>
      <c r="W415" t="s">
        <v>46</v>
      </c>
      <c r="X415">
        <v>0</v>
      </c>
    </row>
    <row r="416" spans="1:24" x14ac:dyDescent="0.2">
      <c r="A416">
        <v>4608</v>
      </c>
      <c r="B416">
        <v>1988</v>
      </c>
      <c r="C416">
        <v>35</v>
      </c>
      <c r="D416" t="s">
        <v>23</v>
      </c>
      <c r="E416" t="s">
        <v>24</v>
      </c>
      <c r="F416" s="58">
        <v>44359</v>
      </c>
      <c r="G416">
        <v>0</v>
      </c>
      <c r="H416">
        <v>0</v>
      </c>
      <c r="I416" s="98">
        <v>41695</v>
      </c>
      <c r="J416">
        <v>18</v>
      </c>
      <c r="K416">
        <v>163</v>
      </c>
      <c r="L416">
        <v>23</v>
      </c>
      <c r="M416">
        <v>424</v>
      </c>
      <c r="N416">
        <v>27</v>
      </c>
      <c r="O416">
        <v>65</v>
      </c>
      <c r="P416">
        <v>76</v>
      </c>
      <c r="Q416">
        <v>1</v>
      </c>
      <c r="R416">
        <v>3</v>
      </c>
      <c r="S416">
        <v>13</v>
      </c>
      <c r="T416">
        <v>1</v>
      </c>
      <c r="U416">
        <v>1</v>
      </c>
      <c r="V416">
        <v>0</v>
      </c>
      <c r="W416" t="s">
        <v>67</v>
      </c>
      <c r="X416">
        <v>0</v>
      </c>
    </row>
    <row r="417" spans="1:24" x14ac:dyDescent="0.2">
      <c r="A417">
        <v>11086</v>
      </c>
      <c r="B417">
        <v>1985</v>
      </c>
      <c r="C417">
        <v>38</v>
      </c>
      <c r="D417" t="s">
        <v>118</v>
      </c>
      <c r="E417" t="s">
        <v>28</v>
      </c>
      <c r="F417" s="58">
        <v>79410</v>
      </c>
      <c r="G417">
        <v>1</v>
      </c>
      <c r="H417">
        <v>0</v>
      </c>
      <c r="I417" s="98">
        <v>41657</v>
      </c>
      <c r="J417">
        <v>18</v>
      </c>
      <c r="K417">
        <v>1</v>
      </c>
      <c r="L417">
        <v>6</v>
      </c>
      <c r="M417">
        <v>2</v>
      </c>
      <c r="N417">
        <v>3</v>
      </c>
      <c r="O417">
        <v>6</v>
      </c>
      <c r="P417">
        <v>3</v>
      </c>
      <c r="Q417">
        <v>1</v>
      </c>
      <c r="R417">
        <v>1</v>
      </c>
      <c r="S417">
        <v>3</v>
      </c>
      <c r="T417">
        <v>7</v>
      </c>
      <c r="U417">
        <v>0</v>
      </c>
      <c r="V417">
        <v>0</v>
      </c>
      <c r="W417" t="s">
        <v>27</v>
      </c>
      <c r="X417">
        <v>0</v>
      </c>
    </row>
    <row r="418" spans="1:24" x14ac:dyDescent="0.2">
      <c r="A418">
        <v>1064</v>
      </c>
      <c r="B418">
        <v>1972</v>
      </c>
      <c r="C418">
        <v>51</v>
      </c>
      <c r="D418" t="s">
        <v>40</v>
      </c>
      <c r="E418" t="s">
        <v>32</v>
      </c>
      <c r="F418" s="58">
        <v>55842</v>
      </c>
      <c r="G418">
        <v>1</v>
      </c>
      <c r="H418">
        <v>0</v>
      </c>
      <c r="I418" s="98">
        <v>41590</v>
      </c>
      <c r="J418">
        <v>18</v>
      </c>
      <c r="K418">
        <v>22</v>
      </c>
      <c r="L418">
        <v>1</v>
      </c>
      <c r="M418">
        <v>11</v>
      </c>
      <c r="N418">
        <v>0</v>
      </c>
      <c r="O418">
        <v>5</v>
      </c>
      <c r="P418">
        <v>3</v>
      </c>
      <c r="Q418">
        <v>1</v>
      </c>
      <c r="R418">
        <v>1</v>
      </c>
      <c r="S418">
        <v>3</v>
      </c>
      <c r="T418">
        <v>8</v>
      </c>
      <c r="U418">
        <v>0</v>
      </c>
      <c r="V418">
        <v>0</v>
      </c>
      <c r="W418" t="s">
        <v>27</v>
      </c>
      <c r="X418">
        <v>0</v>
      </c>
    </row>
    <row r="419" spans="1:24" x14ac:dyDescent="0.2">
      <c r="A419">
        <v>7000</v>
      </c>
      <c r="B419">
        <v>1973</v>
      </c>
      <c r="C419">
        <v>50</v>
      </c>
      <c r="D419" t="s">
        <v>43</v>
      </c>
      <c r="E419" t="s">
        <v>28</v>
      </c>
      <c r="F419" s="58">
        <v>80184</v>
      </c>
      <c r="G419">
        <v>0</v>
      </c>
      <c r="H419">
        <v>0</v>
      </c>
      <c r="I419" s="98">
        <v>41560</v>
      </c>
      <c r="J419">
        <v>18</v>
      </c>
      <c r="K419">
        <v>279</v>
      </c>
      <c r="L419">
        <v>172</v>
      </c>
      <c r="M419">
        <v>74</v>
      </c>
      <c r="N419">
        <v>38</v>
      </c>
      <c r="O419">
        <v>8</v>
      </c>
      <c r="P419">
        <v>246</v>
      </c>
      <c r="Q419">
        <v>1</v>
      </c>
      <c r="R419">
        <v>2</v>
      </c>
      <c r="S419">
        <v>10</v>
      </c>
      <c r="T419">
        <v>1</v>
      </c>
      <c r="U419">
        <v>0</v>
      </c>
      <c r="V419">
        <v>0</v>
      </c>
      <c r="W419" t="s">
        <v>46</v>
      </c>
      <c r="X419">
        <v>0</v>
      </c>
    </row>
    <row r="420" spans="1:24" x14ac:dyDescent="0.2">
      <c r="A420">
        <v>1581</v>
      </c>
      <c r="B420">
        <v>1981</v>
      </c>
      <c r="C420">
        <v>42</v>
      </c>
      <c r="D420" t="s">
        <v>23</v>
      </c>
      <c r="E420" t="s">
        <v>32</v>
      </c>
      <c r="F420" s="58">
        <v>29009</v>
      </c>
      <c r="G420">
        <v>1</v>
      </c>
      <c r="H420">
        <v>0</v>
      </c>
      <c r="I420" s="98">
        <v>41557</v>
      </c>
      <c r="J420">
        <v>18</v>
      </c>
      <c r="K420">
        <v>2</v>
      </c>
      <c r="L420">
        <v>0</v>
      </c>
      <c r="M420">
        <v>8</v>
      </c>
      <c r="N420">
        <v>2</v>
      </c>
      <c r="O420">
        <v>2</v>
      </c>
      <c r="P420">
        <v>3</v>
      </c>
      <c r="Q420">
        <v>1</v>
      </c>
      <c r="R420">
        <v>1</v>
      </c>
      <c r="S420">
        <v>2</v>
      </c>
      <c r="T420">
        <v>8</v>
      </c>
      <c r="U420">
        <v>1</v>
      </c>
      <c r="V420">
        <v>0</v>
      </c>
      <c r="W420" t="s">
        <v>27</v>
      </c>
      <c r="X420">
        <v>0</v>
      </c>
    </row>
    <row r="421" spans="1:24" x14ac:dyDescent="0.2">
      <c r="A421">
        <v>7384</v>
      </c>
      <c r="B421">
        <v>1952</v>
      </c>
      <c r="C421">
        <v>71</v>
      </c>
      <c r="D421" t="s">
        <v>53</v>
      </c>
      <c r="E421" t="s">
        <v>32</v>
      </c>
      <c r="F421" s="58">
        <v>78931</v>
      </c>
      <c r="G421">
        <v>0</v>
      </c>
      <c r="H421">
        <v>0</v>
      </c>
      <c r="I421" s="98">
        <v>41476</v>
      </c>
      <c r="J421">
        <v>18</v>
      </c>
      <c r="K421">
        <v>113</v>
      </c>
      <c r="L421">
        <v>61</v>
      </c>
      <c r="M421">
        <v>204</v>
      </c>
      <c r="N421">
        <v>34</v>
      </c>
      <c r="O421">
        <v>26</v>
      </c>
      <c r="P421">
        <v>47</v>
      </c>
      <c r="Q421">
        <v>2</v>
      </c>
      <c r="R421">
        <v>7</v>
      </c>
      <c r="S421">
        <v>7</v>
      </c>
      <c r="T421">
        <v>8</v>
      </c>
      <c r="U421">
        <v>0</v>
      </c>
      <c r="V421">
        <v>0</v>
      </c>
      <c r="W421" t="s">
        <v>27</v>
      </c>
      <c r="X421">
        <v>0</v>
      </c>
    </row>
    <row r="422" spans="1:24" x14ac:dyDescent="0.2">
      <c r="A422">
        <v>10552</v>
      </c>
      <c r="B422">
        <v>1980</v>
      </c>
      <c r="C422">
        <v>43</v>
      </c>
      <c r="D422" t="s">
        <v>43</v>
      </c>
      <c r="E422" t="s">
        <v>32</v>
      </c>
      <c r="F422" s="58">
        <v>52917.534246575342</v>
      </c>
      <c r="G422">
        <v>0</v>
      </c>
      <c r="H422">
        <v>1</v>
      </c>
      <c r="I422" s="98">
        <v>41414</v>
      </c>
      <c r="J422">
        <v>18</v>
      </c>
      <c r="K422">
        <v>70</v>
      </c>
      <c r="L422">
        <v>54</v>
      </c>
      <c r="M422">
        <v>109</v>
      </c>
      <c r="N422">
        <v>80</v>
      </c>
      <c r="O422">
        <v>9</v>
      </c>
      <c r="P422">
        <v>45</v>
      </c>
      <c r="Q422">
        <v>2</v>
      </c>
      <c r="R422">
        <v>4</v>
      </c>
      <c r="S422">
        <v>7</v>
      </c>
      <c r="T422">
        <v>5</v>
      </c>
      <c r="U422">
        <v>0</v>
      </c>
      <c r="V422">
        <v>0</v>
      </c>
      <c r="W422" t="s">
        <v>27</v>
      </c>
      <c r="X422">
        <v>0</v>
      </c>
    </row>
    <row r="423" spans="1:24" x14ac:dyDescent="0.2">
      <c r="A423">
        <v>6409</v>
      </c>
      <c r="B423">
        <v>1968</v>
      </c>
      <c r="C423">
        <v>55</v>
      </c>
      <c r="D423" t="s">
        <v>23</v>
      </c>
      <c r="E423" t="s">
        <v>24</v>
      </c>
      <c r="F423" s="58">
        <v>56939</v>
      </c>
      <c r="G423">
        <v>0</v>
      </c>
      <c r="H423">
        <v>0</v>
      </c>
      <c r="I423" s="98">
        <v>41412</v>
      </c>
      <c r="J423">
        <v>18</v>
      </c>
      <c r="K423">
        <v>267</v>
      </c>
      <c r="L423">
        <v>140</v>
      </c>
      <c r="M423">
        <v>599</v>
      </c>
      <c r="N423">
        <v>34</v>
      </c>
      <c r="O423">
        <v>12</v>
      </c>
      <c r="P423">
        <v>127</v>
      </c>
      <c r="Q423">
        <v>1</v>
      </c>
      <c r="R423">
        <v>7</v>
      </c>
      <c r="S423">
        <v>7</v>
      </c>
      <c r="T423">
        <v>6</v>
      </c>
      <c r="U423">
        <v>1</v>
      </c>
      <c r="V423">
        <v>0</v>
      </c>
      <c r="W423" t="s">
        <v>67</v>
      </c>
      <c r="X423">
        <v>0</v>
      </c>
    </row>
    <row r="424" spans="1:24" x14ac:dyDescent="0.2">
      <c r="A424">
        <v>9507</v>
      </c>
      <c r="B424">
        <v>1976</v>
      </c>
      <c r="C424">
        <v>47</v>
      </c>
      <c r="D424" t="s">
        <v>23</v>
      </c>
      <c r="E424" t="s">
        <v>32</v>
      </c>
      <c r="F424" s="58">
        <v>30093</v>
      </c>
      <c r="G424">
        <v>0</v>
      </c>
      <c r="H424">
        <v>1</v>
      </c>
      <c r="I424" s="98">
        <v>41459</v>
      </c>
      <c r="J424">
        <v>18</v>
      </c>
      <c r="K424">
        <v>261</v>
      </c>
      <c r="L424">
        <v>23</v>
      </c>
      <c r="M424">
        <v>73</v>
      </c>
      <c r="N424">
        <v>4</v>
      </c>
      <c r="O424">
        <v>23</v>
      </c>
      <c r="P424">
        <v>50</v>
      </c>
      <c r="Q424">
        <v>2</v>
      </c>
      <c r="R424">
        <v>6</v>
      </c>
      <c r="S424">
        <v>5</v>
      </c>
      <c r="T424">
        <v>7</v>
      </c>
      <c r="U424">
        <v>0</v>
      </c>
      <c r="V424">
        <v>0</v>
      </c>
      <c r="W424" t="s">
        <v>27</v>
      </c>
      <c r="X424">
        <v>0</v>
      </c>
    </row>
    <row r="425" spans="1:24" x14ac:dyDescent="0.2">
      <c r="A425">
        <v>9560</v>
      </c>
      <c r="B425">
        <v>1966</v>
      </c>
      <c r="C425">
        <v>57</v>
      </c>
      <c r="D425" t="s">
        <v>23</v>
      </c>
      <c r="E425" t="s">
        <v>32</v>
      </c>
      <c r="F425" s="58">
        <v>43974</v>
      </c>
      <c r="G425">
        <v>0</v>
      </c>
      <c r="H425">
        <v>0</v>
      </c>
      <c r="I425" s="98">
        <v>41336</v>
      </c>
      <c r="J425">
        <v>18</v>
      </c>
      <c r="K425">
        <v>856</v>
      </c>
      <c r="L425">
        <v>61</v>
      </c>
      <c r="M425">
        <v>570</v>
      </c>
      <c r="N425">
        <v>40</v>
      </c>
      <c r="O425">
        <v>25</v>
      </c>
      <c r="P425">
        <v>122</v>
      </c>
      <c r="Q425">
        <v>1</v>
      </c>
      <c r="R425">
        <v>7</v>
      </c>
      <c r="S425">
        <v>8</v>
      </c>
      <c r="T425">
        <v>3</v>
      </c>
      <c r="U425">
        <v>1</v>
      </c>
      <c r="V425">
        <v>0</v>
      </c>
      <c r="W425" t="s">
        <v>27</v>
      </c>
      <c r="X425">
        <v>1</v>
      </c>
    </row>
    <row r="426" spans="1:24" x14ac:dyDescent="0.2">
      <c r="A426">
        <v>10991</v>
      </c>
      <c r="B426">
        <v>1961</v>
      </c>
      <c r="C426">
        <v>62</v>
      </c>
      <c r="D426" t="s">
        <v>53</v>
      </c>
      <c r="E426" t="s">
        <v>32</v>
      </c>
      <c r="F426" s="58">
        <v>16860</v>
      </c>
      <c r="G426">
        <v>0</v>
      </c>
      <c r="H426">
        <v>0</v>
      </c>
      <c r="I426" s="98">
        <v>41102</v>
      </c>
      <c r="J426">
        <v>18</v>
      </c>
      <c r="K426">
        <v>454</v>
      </c>
      <c r="L426">
        <v>194</v>
      </c>
      <c r="M426">
        <v>106</v>
      </c>
      <c r="N426">
        <v>31</v>
      </c>
      <c r="O426">
        <v>22</v>
      </c>
      <c r="P426">
        <v>43</v>
      </c>
      <c r="Q426">
        <v>1</v>
      </c>
      <c r="R426">
        <v>5</v>
      </c>
      <c r="S426">
        <v>4</v>
      </c>
      <c r="T426">
        <v>2</v>
      </c>
      <c r="U426">
        <v>0</v>
      </c>
      <c r="V426">
        <v>0</v>
      </c>
      <c r="W426" t="s">
        <v>31</v>
      </c>
      <c r="X426">
        <v>0</v>
      </c>
    </row>
    <row r="427" spans="1:24" x14ac:dyDescent="0.2">
      <c r="A427">
        <v>4712</v>
      </c>
      <c r="B427">
        <v>1992</v>
      </c>
      <c r="C427">
        <v>31</v>
      </c>
      <c r="D427" t="s">
        <v>43</v>
      </c>
      <c r="E427" t="s">
        <v>32</v>
      </c>
      <c r="F427" s="58">
        <v>52720.37365591398</v>
      </c>
      <c r="G427">
        <v>0</v>
      </c>
      <c r="H427">
        <v>0</v>
      </c>
      <c r="I427" s="98">
        <v>41241</v>
      </c>
      <c r="J427">
        <v>18</v>
      </c>
      <c r="K427">
        <v>8</v>
      </c>
      <c r="L427">
        <v>8</v>
      </c>
      <c r="M427">
        <v>22</v>
      </c>
      <c r="N427">
        <v>24</v>
      </c>
      <c r="O427">
        <v>11</v>
      </c>
      <c r="P427">
        <v>9</v>
      </c>
      <c r="Q427">
        <v>1</v>
      </c>
      <c r="R427">
        <v>1</v>
      </c>
      <c r="S427">
        <v>4</v>
      </c>
      <c r="T427">
        <v>4</v>
      </c>
      <c r="U427">
        <v>0</v>
      </c>
      <c r="V427">
        <v>0</v>
      </c>
      <c r="W427" t="s">
        <v>27</v>
      </c>
      <c r="X427">
        <v>0</v>
      </c>
    </row>
    <row r="428" spans="1:24" x14ac:dyDescent="0.2">
      <c r="A428">
        <v>11056</v>
      </c>
      <c r="B428">
        <v>1975</v>
      </c>
      <c r="C428">
        <v>48</v>
      </c>
      <c r="D428" t="s">
        <v>23</v>
      </c>
      <c r="E428" t="s">
        <v>32</v>
      </c>
      <c r="F428" s="58">
        <v>38196</v>
      </c>
      <c r="G428">
        <v>0</v>
      </c>
      <c r="H428">
        <v>0</v>
      </c>
      <c r="I428" s="98">
        <v>41209</v>
      </c>
      <c r="J428">
        <v>18</v>
      </c>
      <c r="K428">
        <v>546</v>
      </c>
      <c r="L428">
        <v>91</v>
      </c>
      <c r="M428">
        <v>410</v>
      </c>
      <c r="N428">
        <v>119</v>
      </c>
      <c r="O428">
        <v>0</v>
      </c>
      <c r="P428">
        <v>22</v>
      </c>
      <c r="Q428">
        <v>1</v>
      </c>
      <c r="R428">
        <v>3</v>
      </c>
      <c r="S428">
        <v>10</v>
      </c>
      <c r="T428">
        <v>1</v>
      </c>
      <c r="U428">
        <v>0</v>
      </c>
      <c r="V428">
        <v>0</v>
      </c>
      <c r="W428" t="s">
        <v>27</v>
      </c>
      <c r="X428">
        <v>0</v>
      </c>
    </row>
    <row r="429" spans="1:24" x14ac:dyDescent="0.2">
      <c r="A429">
        <v>7414</v>
      </c>
      <c r="B429">
        <v>1972</v>
      </c>
      <c r="C429">
        <v>51</v>
      </c>
      <c r="D429" t="s">
        <v>23</v>
      </c>
      <c r="E429" t="s">
        <v>32</v>
      </c>
      <c r="F429" s="58">
        <v>41145</v>
      </c>
      <c r="G429">
        <v>1</v>
      </c>
      <c r="H429">
        <v>1</v>
      </c>
      <c r="I429" s="98">
        <v>41167</v>
      </c>
      <c r="J429">
        <v>18</v>
      </c>
      <c r="K429">
        <v>96</v>
      </c>
      <c r="L429">
        <v>1</v>
      </c>
      <c r="M429">
        <v>42</v>
      </c>
      <c r="N429">
        <v>12</v>
      </c>
      <c r="O429">
        <v>3</v>
      </c>
      <c r="P429">
        <v>32</v>
      </c>
      <c r="Q429">
        <v>4</v>
      </c>
      <c r="R429">
        <v>3</v>
      </c>
      <c r="S429">
        <v>4</v>
      </c>
      <c r="T429">
        <v>8</v>
      </c>
      <c r="U429">
        <v>0</v>
      </c>
      <c r="V429">
        <v>0</v>
      </c>
      <c r="W429" t="s">
        <v>27</v>
      </c>
      <c r="X429">
        <v>0</v>
      </c>
    </row>
    <row r="430" spans="1:24" x14ac:dyDescent="0.2">
      <c r="A430">
        <v>3076</v>
      </c>
      <c r="B430">
        <v>1976</v>
      </c>
      <c r="C430">
        <v>47</v>
      </c>
      <c r="D430" t="s">
        <v>23</v>
      </c>
      <c r="E430" t="s">
        <v>32</v>
      </c>
      <c r="F430" s="58">
        <v>45688</v>
      </c>
      <c r="G430">
        <v>1</v>
      </c>
      <c r="H430">
        <v>1</v>
      </c>
      <c r="I430" s="98">
        <v>41099</v>
      </c>
      <c r="J430">
        <v>18</v>
      </c>
      <c r="K430">
        <v>452</v>
      </c>
      <c r="L430">
        <v>18</v>
      </c>
      <c r="M430">
        <v>102</v>
      </c>
      <c r="N430">
        <v>16</v>
      </c>
      <c r="O430">
        <v>18</v>
      </c>
      <c r="P430">
        <v>6</v>
      </c>
      <c r="Q430">
        <v>4</v>
      </c>
      <c r="R430">
        <v>4</v>
      </c>
      <c r="S430">
        <v>12</v>
      </c>
      <c r="T430">
        <v>3</v>
      </c>
      <c r="U430">
        <v>0</v>
      </c>
      <c r="V430">
        <v>0</v>
      </c>
      <c r="W430" t="s">
        <v>38</v>
      </c>
      <c r="X430">
        <v>0</v>
      </c>
    </row>
    <row r="431" spans="1:24" x14ac:dyDescent="0.2">
      <c r="A431">
        <v>6355</v>
      </c>
      <c r="B431">
        <v>1979</v>
      </c>
      <c r="C431">
        <v>44</v>
      </c>
      <c r="D431" t="s">
        <v>23</v>
      </c>
      <c r="E431" t="s">
        <v>32</v>
      </c>
      <c r="F431" s="58">
        <v>42169</v>
      </c>
      <c r="G431">
        <v>1</v>
      </c>
      <c r="H431">
        <v>1</v>
      </c>
      <c r="I431" s="98">
        <v>41807</v>
      </c>
      <c r="J431">
        <v>19</v>
      </c>
      <c r="K431">
        <v>20</v>
      </c>
      <c r="L431">
        <v>0</v>
      </c>
      <c r="M431">
        <v>14</v>
      </c>
      <c r="N431">
        <v>7</v>
      </c>
      <c r="O431">
        <v>3</v>
      </c>
      <c r="P431">
        <v>1</v>
      </c>
      <c r="Q431">
        <v>3</v>
      </c>
      <c r="R431">
        <v>2</v>
      </c>
      <c r="S431">
        <v>4</v>
      </c>
      <c r="T431">
        <v>3</v>
      </c>
      <c r="U431">
        <v>0</v>
      </c>
      <c r="V431">
        <v>0</v>
      </c>
      <c r="W431" t="s">
        <v>27</v>
      </c>
      <c r="X431">
        <v>0</v>
      </c>
    </row>
    <row r="432" spans="1:24" x14ac:dyDescent="0.2">
      <c r="A432">
        <v>7959</v>
      </c>
      <c r="B432">
        <v>1962</v>
      </c>
      <c r="C432">
        <v>61</v>
      </c>
      <c r="D432" t="s">
        <v>23</v>
      </c>
      <c r="E432" t="s">
        <v>32</v>
      </c>
      <c r="F432" s="58">
        <v>80952</v>
      </c>
      <c r="G432">
        <v>0</v>
      </c>
      <c r="H432">
        <v>0</v>
      </c>
      <c r="I432" s="98">
        <v>41788</v>
      </c>
      <c r="J432">
        <v>19</v>
      </c>
      <c r="K432">
        <v>658</v>
      </c>
      <c r="L432">
        <v>80</v>
      </c>
      <c r="M432">
        <v>483</v>
      </c>
      <c r="N432">
        <v>123</v>
      </c>
      <c r="O432">
        <v>13</v>
      </c>
      <c r="P432">
        <v>13</v>
      </c>
      <c r="Q432">
        <v>1</v>
      </c>
      <c r="R432">
        <v>3</v>
      </c>
      <c r="S432">
        <v>5</v>
      </c>
      <c r="T432">
        <v>1</v>
      </c>
      <c r="U432">
        <v>0</v>
      </c>
      <c r="V432">
        <v>0</v>
      </c>
      <c r="W432" t="s">
        <v>27</v>
      </c>
      <c r="X432">
        <v>0</v>
      </c>
    </row>
    <row r="433" spans="1:24" x14ac:dyDescent="0.2">
      <c r="A433">
        <v>5512</v>
      </c>
      <c r="B433">
        <v>1978</v>
      </c>
      <c r="C433">
        <v>45</v>
      </c>
      <c r="D433" t="s">
        <v>53</v>
      </c>
      <c r="E433" t="s">
        <v>32</v>
      </c>
      <c r="F433" s="58">
        <v>86718</v>
      </c>
      <c r="G433">
        <v>0</v>
      </c>
      <c r="H433">
        <v>1</v>
      </c>
      <c r="I433" s="98">
        <v>41782</v>
      </c>
      <c r="J433">
        <v>19</v>
      </c>
      <c r="K433">
        <v>451</v>
      </c>
      <c r="L433">
        <v>0</v>
      </c>
      <c r="M433">
        <v>39</v>
      </c>
      <c r="N433">
        <v>0</v>
      </c>
      <c r="O433">
        <v>4</v>
      </c>
      <c r="P433">
        <v>24</v>
      </c>
      <c r="Q433">
        <v>1</v>
      </c>
      <c r="R433">
        <v>7</v>
      </c>
      <c r="S433">
        <v>8</v>
      </c>
      <c r="T433">
        <v>5</v>
      </c>
      <c r="U433">
        <v>0</v>
      </c>
      <c r="V433">
        <v>0</v>
      </c>
      <c r="W433" t="s">
        <v>27</v>
      </c>
      <c r="X433">
        <v>0</v>
      </c>
    </row>
    <row r="434" spans="1:24" x14ac:dyDescent="0.2">
      <c r="A434">
        <v>10102</v>
      </c>
      <c r="B434">
        <v>1967</v>
      </c>
      <c r="C434">
        <v>56</v>
      </c>
      <c r="D434" t="s">
        <v>23</v>
      </c>
      <c r="E434" t="s">
        <v>55</v>
      </c>
      <c r="F434" s="58">
        <v>80141</v>
      </c>
      <c r="G434">
        <v>0</v>
      </c>
      <c r="H434">
        <v>0</v>
      </c>
      <c r="I434" s="98">
        <v>41978</v>
      </c>
      <c r="J434">
        <v>19</v>
      </c>
      <c r="K434">
        <v>395</v>
      </c>
      <c r="L434">
        <v>183</v>
      </c>
      <c r="M434">
        <v>565</v>
      </c>
      <c r="N434">
        <v>166</v>
      </c>
      <c r="O434">
        <v>141</v>
      </c>
      <c r="P434">
        <v>28</v>
      </c>
      <c r="Q434">
        <v>1</v>
      </c>
      <c r="R434">
        <v>5</v>
      </c>
      <c r="S434">
        <v>5</v>
      </c>
      <c r="T434">
        <v>3</v>
      </c>
      <c r="U434">
        <v>0</v>
      </c>
      <c r="V434">
        <v>0</v>
      </c>
      <c r="W434" t="s">
        <v>67</v>
      </c>
      <c r="X434">
        <v>0</v>
      </c>
    </row>
    <row r="435" spans="1:24" x14ac:dyDescent="0.2">
      <c r="A435">
        <v>9369</v>
      </c>
      <c r="B435">
        <v>1980</v>
      </c>
      <c r="C435">
        <v>43</v>
      </c>
      <c r="D435" t="s">
        <v>43</v>
      </c>
      <c r="E435" t="s">
        <v>28</v>
      </c>
      <c r="F435" s="58">
        <v>58597</v>
      </c>
      <c r="G435">
        <v>0</v>
      </c>
      <c r="H435">
        <v>1</v>
      </c>
      <c r="I435" s="98">
        <v>41717</v>
      </c>
      <c r="J435">
        <v>19</v>
      </c>
      <c r="K435">
        <v>688</v>
      </c>
      <c r="L435">
        <v>14</v>
      </c>
      <c r="M435">
        <v>309</v>
      </c>
      <c r="N435">
        <v>201</v>
      </c>
      <c r="O435">
        <v>24</v>
      </c>
      <c r="P435">
        <v>38</v>
      </c>
      <c r="Q435">
        <v>1</v>
      </c>
      <c r="R435">
        <v>11</v>
      </c>
      <c r="S435">
        <v>10</v>
      </c>
      <c r="T435">
        <v>5</v>
      </c>
      <c r="U435">
        <v>1</v>
      </c>
      <c r="V435">
        <v>0</v>
      </c>
      <c r="W435" t="s">
        <v>46</v>
      </c>
      <c r="X435">
        <v>2</v>
      </c>
    </row>
    <row r="436" spans="1:24" x14ac:dyDescent="0.2">
      <c r="A436">
        <v>3711</v>
      </c>
      <c r="B436">
        <v>1945</v>
      </c>
      <c r="C436">
        <v>78</v>
      </c>
      <c r="D436" t="s">
        <v>53</v>
      </c>
      <c r="E436" t="s">
        <v>32</v>
      </c>
      <c r="F436" s="58">
        <v>70356</v>
      </c>
      <c r="G436">
        <v>0</v>
      </c>
      <c r="H436">
        <v>0</v>
      </c>
      <c r="I436" s="98">
        <v>41642</v>
      </c>
      <c r="J436">
        <v>19</v>
      </c>
      <c r="K436">
        <v>1035</v>
      </c>
      <c r="L436">
        <v>134</v>
      </c>
      <c r="M436">
        <v>670</v>
      </c>
      <c r="N436">
        <v>25</v>
      </c>
      <c r="O436">
        <v>38</v>
      </c>
      <c r="P436">
        <v>0</v>
      </c>
      <c r="Q436">
        <v>1</v>
      </c>
      <c r="R436">
        <v>6</v>
      </c>
      <c r="S436">
        <v>10</v>
      </c>
      <c r="T436">
        <v>3</v>
      </c>
      <c r="U436">
        <v>0</v>
      </c>
      <c r="V436">
        <v>0</v>
      </c>
      <c r="W436" t="s">
        <v>27</v>
      </c>
      <c r="X436">
        <v>2</v>
      </c>
    </row>
    <row r="437" spans="1:24" x14ac:dyDescent="0.2">
      <c r="A437">
        <v>6931</v>
      </c>
      <c r="B437">
        <v>1968</v>
      </c>
      <c r="C437">
        <v>55</v>
      </c>
      <c r="D437" t="s">
        <v>23</v>
      </c>
      <c r="E437" t="s">
        <v>24</v>
      </c>
      <c r="F437" s="58">
        <v>29791</v>
      </c>
      <c r="G437">
        <v>0</v>
      </c>
      <c r="H437">
        <v>0</v>
      </c>
      <c r="I437" s="98">
        <v>41685</v>
      </c>
      <c r="J437">
        <v>19</v>
      </c>
      <c r="K437">
        <v>464</v>
      </c>
      <c r="L437">
        <v>151</v>
      </c>
      <c r="M437">
        <v>292</v>
      </c>
      <c r="N437">
        <v>65</v>
      </c>
      <c r="O437">
        <v>60</v>
      </c>
      <c r="P437">
        <v>30</v>
      </c>
      <c r="Q437">
        <v>1</v>
      </c>
      <c r="R437">
        <v>8</v>
      </c>
      <c r="S437">
        <v>4</v>
      </c>
      <c r="T437">
        <v>4</v>
      </c>
      <c r="U437">
        <v>1</v>
      </c>
      <c r="V437">
        <v>0</v>
      </c>
      <c r="W437" t="s">
        <v>27</v>
      </c>
      <c r="X437">
        <v>1</v>
      </c>
    </row>
    <row r="438" spans="1:24" x14ac:dyDescent="0.2">
      <c r="A438">
        <v>9596</v>
      </c>
      <c r="B438">
        <v>1981</v>
      </c>
      <c r="C438">
        <v>42</v>
      </c>
      <c r="D438" t="s">
        <v>40</v>
      </c>
      <c r="E438" t="s">
        <v>28</v>
      </c>
      <c r="F438" s="58">
        <v>58692</v>
      </c>
      <c r="G438">
        <v>0</v>
      </c>
      <c r="H438">
        <v>0</v>
      </c>
      <c r="I438" s="98">
        <v>41631</v>
      </c>
      <c r="J438">
        <v>19</v>
      </c>
      <c r="K438">
        <v>365</v>
      </c>
      <c r="L438">
        <v>32</v>
      </c>
      <c r="M438">
        <v>117</v>
      </c>
      <c r="N438">
        <v>34</v>
      </c>
      <c r="O438">
        <v>110</v>
      </c>
      <c r="P438">
        <v>6</v>
      </c>
      <c r="Q438">
        <v>1</v>
      </c>
      <c r="R438">
        <v>3</v>
      </c>
      <c r="S438">
        <v>13</v>
      </c>
      <c r="T438">
        <v>2</v>
      </c>
      <c r="U438">
        <v>0</v>
      </c>
      <c r="V438">
        <v>0</v>
      </c>
      <c r="W438" t="s">
        <v>35</v>
      </c>
      <c r="X438">
        <v>0</v>
      </c>
    </row>
    <row r="439" spans="1:24" x14ac:dyDescent="0.2">
      <c r="A439">
        <v>2727</v>
      </c>
      <c r="B439">
        <v>1974</v>
      </c>
      <c r="C439">
        <v>49</v>
      </c>
      <c r="D439" t="s">
        <v>23</v>
      </c>
      <c r="E439" t="s">
        <v>32</v>
      </c>
      <c r="F439" s="58">
        <v>39356</v>
      </c>
      <c r="G439">
        <v>0</v>
      </c>
      <c r="H439">
        <v>0</v>
      </c>
      <c r="I439" s="98">
        <v>41376</v>
      </c>
      <c r="J439">
        <v>19</v>
      </c>
      <c r="K439">
        <v>181</v>
      </c>
      <c r="L439">
        <v>21</v>
      </c>
      <c r="M439">
        <v>69</v>
      </c>
      <c r="N439">
        <v>39</v>
      </c>
      <c r="O439">
        <v>3</v>
      </c>
      <c r="P439">
        <v>96</v>
      </c>
      <c r="Q439">
        <v>1</v>
      </c>
      <c r="R439">
        <v>3</v>
      </c>
      <c r="S439">
        <v>6</v>
      </c>
      <c r="T439">
        <v>3</v>
      </c>
      <c r="U439">
        <v>0</v>
      </c>
      <c r="V439">
        <v>0</v>
      </c>
      <c r="W439" t="s">
        <v>67</v>
      </c>
      <c r="X439">
        <v>0</v>
      </c>
    </row>
    <row r="440" spans="1:24" x14ac:dyDescent="0.2">
      <c r="A440">
        <v>8416</v>
      </c>
      <c r="B440">
        <v>1982</v>
      </c>
      <c r="C440">
        <v>41</v>
      </c>
      <c r="D440" t="s">
        <v>23</v>
      </c>
      <c r="E440" t="s">
        <v>32</v>
      </c>
      <c r="F440" s="58">
        <v>76234</v>
      </c>
      <c r="G440">
        <v>1</v>
      </c>
      <c r="H440">
        <v>0</v>
      </c>
      <c r="I440" s="98">
        <v>41607</v>
      </c>
      <c r="J440">
        <v>19</v>
      </c>
      <c r="K440">
        <v>6</v>
      </c>
      <c r="L440">
        <v>6</v>
      </c>
      <c r="M440">
        <v>15</v>
      </c>
      <c r="N440">
        <v>10</v>
      </c>
      <c r="O440">
        <v>5</v>
      </c>
      <c r="P440">
        <v>2</v>
      </c>
      <c r="Q440">
        <v>2</v>
      </c>
      <c r="R440">
        <v>2</v>
      </c>
      <c r="S440">
        <v>3</v>
      </c>
      <c r="T440">
        <v>6</v>
      </c>
      <c r="U440">
        <v>0</v>
      </c>
      <c r="V440">
        <v>0</v>
      </c>
      <c r="W440" t="s">
        <v>35</v>
      </c>
      <c r="X440">
        <v>0</v>
      </c>
    </row>
    <row r="441" spans="1:24" x14ac:dyDescent="0.2">
      <c r="A441">
        <v>3967</v>
      </c>
      <c r="B441">
        <v>1972</v>
      </c>
      <c r="C441">
        <v>51</v>
      </c>
      <c r="D441" t="s">
        <v>40</v>
      </c>
      <c r="E441" t="s">
        <v>32</v>
      </c>
      <c r="F441" s="58">
        <v>55434</v>
      </c>
      <c r="G441">
        <v>0</v>
      </c>
      <c r="H441">
        <v>0</v>
      </c>
      <c r="I441" s="98">
        <v>41572</v>
      </c>
      <c r="J441">
        <v>19</v>
      </c>
      <c r="K441">
        <v>331</v>
      </c>
      <c r="L441">
        <v>197</v>
      </c>
      <c r="M441">
        <v>170</v>
      </c>
      <c r="N441">
        <v>58</v>
      </c>
      <c r="O441">
        <v>152</v>
      </c>
      <c r="P441">
        <v>35</v>
      </c>
      <c r="Q441">
        <v>1</v>
      </c>
      <c r="R441">
        <v>2</v>
      </c>
      <c r="S441">
        <v>13</v>
      </c>
      <c r="T441">
        <v>1</v>
      </c>
      <c r="U441">
        <v>0</v>
      </c>
      <c r="V441">
        <v>0</v>
      </c>
      <c r="W441" t="s">
        <v>31</v>
      </c>
      <c r="X441">
        <v>0</v>
      </c>
    </row>
    <row r="442" spans="1:24" x14ac:dyDescent="0.2">
      <c r="A442">
        <v>2139</v>
      </c>
      <c r="B442">
        <v>1976</v>
      </c>
      <c r="C442">
        <v>47</v>
      </c>
      <c r="D442" t="s">
        <v>53</v>
      </c>
      <c r="E442" t="s">
        <v>32</v>
      </c>
      <c r="F442" s="58">
        <v>66835</v>
      </c>
      <c r="G442">
        <v>1</v>
      </c>
      <c r="H442">
        <v>0</v>
      </c>
      <c r="I442" s="98">
        <v>41315</v>
      </c>
      <c r="J442">
        <v>19</v>
      </c>
      <c r="K442">
        <v>3</v>
      </c>
      <c r="L442">
        <v>1</v>
      </c>
      <c r="M442">
        <v>10</v>
      </c>
      <c r="N442">
        <v>3</v>
      </c>
      <c r="O442">
        <v>2</v>
      </c>
      <c r="P442">
        <v>12</v>
      </c>
      <c r="Q442">
        <v>3</v>
      </c>
      <c r="R442">
        <v>2</v>
      </c>
      <c r="S442">
        <v>3</v>
      </c>
      <c r="T442">
        <v>5</v>
      </c>
      <c r="U442">
        <v>0</v>
      </c>
      <c r="V442">
        <v>0</v>
      </c>
      <c r="W442" t="s">
        <v>38</v>
      </c>
      <c r="X442">
        <v>0</v>
      </c>
    </row>
    <row r="443" spans="1:24" x14ac:dyDescent="0.2">
      <c r="A443">
        <v>2162</v>
      </c>
      <c r="B443">
        <v>1977</v>
      </c>
      <c r="C443">
        <v>46</v>
      </c>
      <c r="D443" t="s">
        <v>23</v>
      </c>
      <c r="E443" t="s">
        <v>32</v>
      </c>
      <c r="F443" s="58">
        <v>66835</v>
      </c>
      <c r="G443">
        <v>0</v>
      </c>
      <c r="H443">
        <v>1</v>
      </c>
      <c r="I443" s="98">
        <v>41535</v>
      </c>
      <c r="J443">
        <v>19</v>
      </c>
      <c r="K443">
        <v>256</v>
      </c>
      <c r="L443">
        <v>34</v>
      </c>
      <c r="M443">
        <v>103</v>
      </c>
      <c r="N443">
        <v>90</v>
      </c>
      <c r="O443">
        <v>29</v>
      </c>
      <c r="P443">
        <v>49</v>
      </c>
      <c r="Q443">
        <v>2</v>
      </c>
      <c r="R443">
        <v>3</v>
      </c>
      <c r="S443">
        <v>10</v>
      </c>
      <c r="T443">
        <v>3</v>
      </c>
      <c r="U443">
        <v>0</v>
      </c>
      <c r="V443">
        <v>0</v>
      </c>
      <c r="W443" t="s">
        <v>27</v>
      </c>
      <c r="X443">
        <v>0</v>
      </c>
    </row>
    <row r="444" spans="1:24" x14ac:dyDescent="0.2">
      <c r="A444">
        <v>9242</v>
      </c>
      <c r="B444">
        <v>1991</v>
      </c>
      <c r="C444">
        <v>32</v>
      </c>
      <c r="D444" t="s">
        <v>23</v>
      </c>
      <c r="E444" t="s">
        <v>28</v>
      </c>
      <c r="F444" s="58">
        <v>71965</v>
      </c>
      <c r="G444">
        <v>0</v>
      </c>
      <c r="H444">
        <v>0</v>
      </c>
      <c r="I444" s="98">
        <v>41503</v>
      </c>
      <c r="J444">
        <v>19</v>
      </c>
      <c r="K444">
        <v>836</v>
      </c>
      <c r="L444">
        <v>185</v>
      </c>
      <c r="M444">
        <v>575</v>
      </c>
      <c r="N444">
        <v>24</v>
      </c>
      <c r="O444">
        <v>25</v>
      </c>
      <c r="P444">
        <v>77</v>
      </c>
      <c r="Q444">
        <v>1</v>
      </c>
      <c r="R444">
        <v>6</v>
      </c>
      <c r="S444">
        <v>9</v>
      </c>
      <c r="T444">
        <v>4</v>
      </c>
      <c r="U444">
        <v>1</v>
      </c>
      <c r="V444">
        <v>0</v>
      </c>
      <c r="W444" t="s">
        <v>67</v>
      </c>
      <c r="X444">
        <v>1</v>
      </c>
    </row>
    <row r="445" spans="1:24" x14ac:dyDescent="0.2">
      <c r="A445">
        <v>10595</v>
      </c>
      <c r="B445">
        <v>1991</v>
      </c>
      <c r="C445">
        <v>32</v>
      </c>
      <c r="D445" t="s">
        <v>23</v>
      </c>
      <c r="E445" t="s">
        <v>32</v>
      </c>
      <c r="F445" s="58">
        <v>65991</v>
      </c>
      <c r="G445">
        <v>0</v>
      </c>
      <c r="H445">
        <v>0</v>
      </c>
      <c r="I445" s="98">
        <v>41493</v>
      </c>
      <c r="J445">
        <v>19</v>
      </c>
      <c r="K445">
        <v>2</v>
      </c>
      <c r="L445">
        <v>6</v>
      </c>
      <c r="M445">
        <v>28</v>
      </c>
      <c r="N445">
        <v>13</v>
      </c>
      <c r="O445">
        <v>4</v>
      </c>
      <c r="P445">
        <v>16</v>
      </c>
      <c r="Q445">
        <v>1</v>
      </c>
      <c r="R445">
        <v>2</v>
      </c>
      <c r="S445">
        <v>3</v>
      </c>
      <c r="T445">
        <v>7</v>
      </c>
      <c r="U445">
        <v>0</v>
      </c>
      <c r="V445">
        <v>0</v>
      </c>
      <c r="W445" t="s">
        <v>27</v>
      </c>
      <c r="X445">
        <v>0</v>
      </c>
    </row>
    <row r="446" spans="1:24" x14ac:dyDescent="0.2">
      <c r="A446">
        <v>4855</v>
      </c>
      <c r="B446">
        <v>1975</v>
      </c>
      <c r="C446">
        <v>48</v>
      </c>
      <c r="D446" t="s">
        <v>40</v>
      </c>
      <c r="E446" t="s">
        <v>32</v>
      </c>
      <c r="F446" s="58">
        <v>160803</v>
      </c>
      <c r="G446">
        <v>1</v>
      </c>
      <c r="H446">
        <v>0</v>
      </c>
      <c r="I446" s="98">
        <v>41431</v>
      </c>
      <c r="J446">
        <v>19</v>
      </c>
      <c r="K446">
        <v>14</v>
      </c>
      <c r="L446">
        <v>0</v>
      </c>
      <c r="M446">
        <v>24</v>
      </c>
      <c r="N446">
        <v>3</v>
      </c>
      <c r="O446">
        <v>3</v>
      </c>
      <c r="P446">
        <v>2</v>
      </c>
      <c r="Q446">
        <v>1</v>
      </c>
      <c r="R446">
        <v>3</v>
      </c>
      <c r="S446">
        <v>2</v>
      </c>
      <c r="T446">
        <v>9</v>
      </c>
      <c r="U446">
        <v>1</v>
      </c>
      <c r="V446">
        <v>0</v>
      </c>
      <c r="W446" t="s">
        <v>35</v>
      </c>
      <c r="X446">
        <v>0</v>
      </c>
    </row>
    <row r="447" spans="1:24" x14ac:dyDescent="0.2">
      <c r="A447">
        <v>5049</v>
      </c>
      <c r="B447">
        <v>1975</v>
      </c>
      <c r="C447">
        <v>48</v>
      </c>
      <c r="D447" t="s">
        <v>40</v>
      </c>
      <c r="E447" t="s">
        <v>32</v>
      </c>
      <c r="F447" s="58">
        <v>43783</v>
      </c>
      <c r="G447">
        <v>1</v>
      </c>
      <c r="H447">
        <v>0</v>
      </c>
      <c r="I447" s="98">
        <v>41431</v>
      </c>
      <c r="J447">
        <v>19</v>
      </c>
      <c r="K447">
        <v>14</v>
      </c>
      <c r="L447">
        <v>0</v>
      </c>
      <c r="M447">
        <v>24</v>
      </c>
      <c r="N447">
        <v>3</v>
      </c>
      <c r="O447">
        <v>3</v>
      </c>
      <c r="P447">
        <v>2</v>
      </c>
      <c r="Q447">
        <v>1</v>
      </c>
      <c r="R447">
        <v>3</v>
      </c>
      <c r="S447">
        <v>2</v>
      </c>
      <c r="T447">
        <v>9</v>
      </c>
      <c r="U447">
        <v>0</v>
      </c>
      <c r="V447">
        <v>0</v>
      </c>
      <c r="W447" t="s">
        <v>27</v>
      </c>
      <c r="X447">
        <v>0</v>
      </c>
    </row>
    <row r="448" spans="1:24" x14ac:dyDescent="0.2">
      <c r="A448">
        <v>4967</v>
      </c>
      <c r="B448">
        <v>1961</v>
      </c>
      <c r="C448">
        <v>62</v>
      </c>
      <c r="D448" t="s">
        <v>40</v>
      </c>
      <c r="E448" t="s">
        <v>32</v>
      </c>
      <c r="F448" s="58">
        <v>30396</v>
      </c>
      <c r="G448">
        <v>0</v>
      </c>
      <c r="H448">
        <v>1</v>
      </c>
      <c r="I448" s="98">
        <v>41362</v>
      </c>
      <c r="J448">
        <v>19</v>
      </c>
      <c r="K448">
        <v>233</v>
      </c>
      <c r="L448">
        <v>0</v>
      </c>
      <c r="M448">
        <v>23</v>
      </c>
      <c r="N448">
        <v>0</v>
      </c>
      <c r="O448">
        <v>0</v>
      </c>
      <c r="P448">
        <v>12</v>
      </c>
      <c r="Q448">
        <v>4</v>
      </c>
      <c r="R448">
        <v>5</v>
      </c>
      <c r="S448">
        <v>5</v>
      </c>
      <c r="T448">
        <v>8</v>
      </c>
      <c r="U448">
        <v>0</v>
      </c>
      <c r="V448">
        <v>0</v>
      </c>
      <c r="W448" t="s">
        <v>67</v>
      </c>
      <c r="X448">
        <v>0</v>
      </c>
    </row>
    <row r="449" spans="1:24" x14ac:dyDescent="0.2">
      <c r="A449">
        <v>9215</v>
      </c>
      <c r="B449">
        <v>1981</v>
      </c>
      <c r="C449">
        <v>42</v>
      </c>
      <c r="D449" t="s">
        <v>40</v>
      </c>
      <c r="E449" t="s">
        <v>32</v>
      </c>
      <c r="F449" s="58">
        <v>65526</v>
      </c>
      <c r="G449">
        <v>1</v>
      </c>
      <c r="H449">
        <v>0</v>
      </c>
      <c r="I449" s="98">
        <v>41255</v>
      </c>
      <c r="J449">
        <v>19</v>
      </c>
      <c r="K449">
        <v>378</v>
      </c>
      <c r="L449">
        <v>0</v>
      </c>
      <c r="M449">
        <v>101</v>
      </c>
      <c r="N449">
        <v>0</v>
      </c>
      <c r="O449">
        <v>0</v>
      </c>
      <c r="P449">
        <v>72</v>
      </c>
      <c r="Q449">
        <v>5</v>
      </c>
      <c r="R449">
        <v>6</v>
      </c>
      <c r="S449">
        <v>6</v>
      </c>
      <c r="T449">
        <v>7</v>
      </c>
      <c r="U449">
        <v>0</v>
      </c>
      <c r="V449">
        <v>0</v>
      </c>
      <c r="W449" t="s">
        <v>31</v>
      </c>
      <c r="X449">
        <v>0</v>
      </c>
    </row>
    <row r="450" spans="1:24" x14ac:dyDescent="0.2">
      <c r="A450">
        <v>3525</v>
      </c>
      <c r="B450">
        <v>1971</v>
      </c>
      <c r="C450">
        <v>52</v>
      </c>
      <c r="D450" t="s">
        <v>23</v>
      </c>
      <c r="E450" t="s">
        <v>32</v>
      </c>
      <c r="F450" s="58">
        <v>65526</v>
      </c>
      <c r="G450">
        <v>1</v>
      </c>
      <c r="H450">
        <v>1</v>
      </c>
      <c r="I450" s="98">
        <v>41102</v>
      </c>
      <c r="J450">
        <v>19</v>
      </c>
      <c r="K450">
        <v>12</v>
      </c>
      <c r="L450">
        <v>0</v>
      </c>
      <c r="M450">
        <v>4</v>
      </c>
      <c r="N450">
        <v>0</v>
      </c>
      <c r="O450">
        <v>0</v>
      </c>
      <c r="P450">
        <v>1</v>
      </c>
      <c r="Q450">
        <v>1</v>
      </c>
      <c r="R450">
        <v>1</v>
      </c>
      <c r="S450">
        <v>2</v>
      </c>
      <c r="T450">
        <v>7</v>
      </c>
      <c r="U450">
        <v>0</v>
      </c>
      <c r="V450">
        <v>0</v>
      </c>
      <c r="W450" t="s">
        <v>27</v>
      </c>
      <c r="X450">
        <v>0</v>
      </c>
    </row>
    <row r="451" spans="1:24" x14ac:dyDescent="0.2">
      <c r="A451">
        <v>3619</v>
      </c>
      <c r="B451">
        <v>1961</v>
      </c>
      <c r="C451">
        <v>62</v>
      </c>
      <c r="D451" t="s">
        <v>43</v>
      </c>
      <c r="E451" t="s">
        <v>24</v>
      </c>
      <c r="F451" s="58">
        <v>55956</v>
      </c>
      <c r="G451">
        <v>0</v>
      </c>
      <c r="H451">
        <v>0</v>
      </c>
      <c r="I451" s="98">
        <v>41175</v>
      </c>
      <c r="J451">
        <v>19</v>
      </c>
      <c r="K451">
        <v>345</v>
      </c>
      <c r="L451">
        <v>25</v>
      </c>
      <c r="M451">
        <v>501</v>
      </c>
      <c r="N451">
        <v>63</v>
      </c>
      <c r="O451">
        <v>138</v>
      </c>
      <c r="P451">
        <v>80</v>
      </c>
      <c r="Q451">
        <v>1</v>
      </c>
      <c r="R451">
        <v>5</v>
      </c>
      <c r="S451">
        <v>8</v>
      </c>
      <c r="T451">
        <v>2</v>
      </c>
      <c r="U451">
        <v>1</v>
      </c>
      <c r="V451">
        <v>0</v>
      </c>
      <c r="W451" t="s">
        <v>38</v>
      </c>
      <c r="X451">
        <v>1</v>
      </c>
    </row>
    <row r="452" spans="1:24" x14ac:dyDescent="0.2">
      <c r="A452">
        <v>4415</v>
      </c>
      <c r="B452">
        <v>1962</v>
      </c>
      <c r="C452">
        <v>61</v>
      </c>
      <c r="D452" t="s">
        <v>23</v>
      </c>
      <c r="E452" t="s">
        <v>32</v>
      </c>
      <c r="F452" s="58">
        <v>57236</v>
      </c>
      <c r="G452">
        <v>1</v>
      </c>
      <c r="H452">
        <v>1</v>
      </c>
      <c r="I452" s="98">
        <v>41252</v>
      </c>
      <c r="J452">
        <v>19</v>
      </c>
      <c r="K452">
        <v>10</v>
      </c>
      <c r="L452">
        <v>4</v>
      </c>
      <c r="M452">
        <v>4</v>
      </c>
      <c r="N452">
        <v>3</v>
      </c>
      <c r="O452">
        <v>3</v>
      </c>
      <c r="P452">
        <v>14</v>
      </c>
      <c r="Q452">
        <v>3</v>
      </c>
      <c r="R452">
        <v>1</v>
      </c>
      <c r="S452">
        <v>3</v>
      </c>
      <c r="T452">
        <v>7</v>
      </c>
      <c r="U452">
        <v>0</v>
      </c>
      <c r="V452">
        <v>0</v>
      </c>
      <c r="W452" t="s">
        <v>27</v>
      </c>
      <c r="X452">
        <v>0</v>
      </c>
    </row>
    <row r="453" spans="1:24" x14ac:dyDescent="0.2">
      <c r="A453">
        <v>3645</v>
      </c>
      <c r="B453">
        <v>1973</v>
      </c>
      <c r="C453">
        <v>50</v>
      </c>
      <c r="D453" t="s">
        <v>40</v>
      </c>
      <c r="E453" t="s">
        <v>28</v>
      </c>
      <c r="F453" s="58">
        <v>33622</v>
      </c>
      <c r="G453">
        <v>1</v>
      </c>
      <c r="H453">
        <v>0</v>
      </c>
      <c r="I453" s="98">
        <v>41151</v>
      </c>
      <c r="J453">
        <v>19</v>
      </c>
      <c r="K453">
        <v>19</v>
      </c>
      <c r="L453">
        <v>3</v>
      </c>
      <c r="M453">
        <v>26</v>
      </c>
      <c r="N453">
        <v>10</v>
      </c>
      <c r="O453">
        <v>9</v>
      </c>
      <c r="P453">
        <v>3</v>
      </c>
      <c r="Q453">
        <v>3</v>
      </c>
      <c r="R453">
        <v>2</v>
      </c>
      <c r="S453">
        <v>4</v>
      </c>
      <c r="T453">
        <v>8</v>
      </c>
      <c r="U453">
        <v>1</v>
      </c>
      <c r="V453">
        <v>0</v>
      </c>
      <c r="W453" t="s">
        <v>27</v>
      </c>
      <c r="X453">
        <v>0</v>
      </c>
    </row>
    <row r="454" spans="1:24" x14ac:dyDescent="0.2">
      <c r="A454">
        <v>4692</v>
      </c>
      <c r="B454">
        <v>1977</v>
      </c>
      <c r="C454">
        <v>46</v>
      </c>
      <c r="D454" t="s">
        <v>23</v>
      </c>
      <c r="E454" t="s">
        <v>32</v>
      </c>
      <c r="F454" s="58">
        <v>45921</v>
      </c>
      <c r="G454">
        <v>1</v>
      </c>
      <c r="H454">
        <v>0</v>
      </c>
      <c r="I454" s="98">
        <v>40916</v>
      </c>
      <c r="J454">
        <v>19</v>
      </c>
      <c r="K454">
        <v>7</v>
      </c>
      <c r="L454">
        <v>0</v>
      </c>
      <c r="M454">
        <v>12</v>
      </c>
      <c r="N454">
        <v>13</v>
      </c>
      <c r="O454">
        <v>7</v>
      </c>
      <c r="P454">
        <v>32</v>
      </c>
      <c r="Q454">
        <v>5</v>
      </c>
      <c r="R454">
        <v>4</v>
      </c>
      <c r="S454">
        <v>2</v>
      </c>
      <c r="T454">
        <v>9</v>
      </c>
      <c r="U454">
        <v>1</v>
      </c>
      <c r="V454">
        <v>0</v>
      </c>
      <c r="W454" t="s">
        <v>38</v>
      </c>
      <c r="X454">
        <v>1</v>
      </c>
    </row>
    <row r="455" spans="1:24" x14ac:dyDescent="0.2">
      <c r="A455">
        <v>3955</v>
      </c>
      <c r="B455">
        <v>1966</v>
      </c>
      <c r="C455">
        <v>57</v>
      </c>
      <c r="D455" t="s">
        <v>23</v>
      </c>
      <c r="E455" t="s">
        <v>24</v>
      </c>
      <c r="F455" s="58">
        <v>77027</v>
      </c>
      <c r="G455">
        <v>0</v>
      </c>
      <c r="H455">
        <v>0</v>
      </c>
      <c r="I455" s="98">
        <v>41812</v>
      </c>
      <c r="J455">
        <v>20</v>
      </c>
      <c r="K455">
        <v>2</v>
      </c>
      <c r="L455">
        <v>1</v>
      </c>
      <c r="M455">
        <v>1</v>
      </c>
      <c r="N455">
        <v>1</v>
      </c>
      <c r="O455">
        <v>0</v>
      </c>
      <c r="P455">
        <v>1</v>
      </c>
      <c r="Q455">
        <v>0</v>
      </c>
      <c r="R455">
        <v>0</v>
      </c>
      <c r="S455">
        <v>0</v>
      </c>
      <c r="T455">
        <v>14</v>
      </c>
      <c r="U455">
        <v>0</v>
      </c>
      <c r="V455">
        <v>0</v>
      </c>
      <c r="W455" t="s">
        <v>67</v>
      </c>
      <c r="X455">
        <v>0</v>
      </c>
    </row>
    <row r="456" spans="1:24" x14ac:dyDescent="0.2">
      <c r="A456">
        <v>5313</v>
      </c>
      <c r="B456">
        <v>1972</v>
      </c>
      <c r="C456">
        <v>51</v>
      </c>
      <c r="D456" t="s">
        <v>53</v>
      </c>
      <c r="E456" t="s">
        <v>32</v>
      </c>
      <c r="F456" s="58">
        <v>69139</v>
      </c>
      <c r="G456">
        <v>1</v>
      </c>
      <c r="H456">
        <v>1</v>
      </c>
      <c r="I456" s="98">
        <v>41747</v>
      </c>
      <c r="J456">
        <v>20</v>
      </c>
      <c r="K456">
        <v>30</v>
      </c>
      <c r="L456">
        <v>0</v>
      </c>
      <c r="M456">
        <v>11</v>
      </c>
      <c r="N456">
        <v>0</v>
      </c>
      <c r="O456">
        <v>0</v>
      </c>
      <c r="P456">
        <v>3</v>
      </c>
      <c r="Q456">
        <v>3</v>
      </c>
      <c r="R456">
        <v>2</v>
      </c>
      <c r="S456">
        <v>4</v>
      </c>
      <c r="T456">
        <v>5</v>
      </c>
      <c r="U456">
        <v>0</v>
      </c>
      <c r="V456">
        <v>0</v>
      </c>
      <c r="W456" t="s">
        <v>27</v>
      </c>
      <c r="X456">
        <v>0</v>
      </c>
    </row>
    <row r="457" spans="1:24" x14ac:dyDescent="0.2">
      <c r="A457">
        <v>7196</v>
      </c>
      <c r="B457">
        <v>1951</v>
      </c>
      <c r="C457">
        <v>72</v>
      </c>
      <c r="D457" t="s">
        <v>40</v>
      </c>
      <c r="E457" t="s">
        <v>32</v>
      </c>
      <c r="F457" s="58">
        <v>69139</v>
      </c>
      <c r="G457">
        <v>1</v>
      </c>
      <c r="H457">
        <v>1</v>
      </c>
      <c r="I457" s="98">
        <v>41853</v>
      </c>
      <c r="J457">
        <v>20</v>
      </c>
      <c r="K457">
        <v>9</v>
      </c>
      <c r="L457">
        <v>0</v>
      </c>
      <c r="M457">
        <v>3</v>
      </c>
      <c r="N457">
        <v>0</v>
      </c>
      <c r="O457">
        <v>0</v>
      </c>
      <c r="P457">
        <v>1</v>
      </c>
      <c r="Q457">
        <v>1</v>
      </c>
      <c r="R457">
        <v>0</v>
      </c>
      <c r="S457">
        <v>3</v>
      </c>
      <c r="T457">
        <v>3</v>
      </c>
      <c r="U457">
        <v>0</v>
      </c>
      <c r="V457">
        <v>0</v>
      </c>
      <c r="W457" t="s">
        <v>31</v>
      </c>
      <c r="X457">
        <v>0</v>
      </c>
    </row>
    <row r="458" spans="1:24" x14ac:dyDescent="0.2">
      <c r="A458">
        <v>1381</v>
      </c>
      <c r="B458">
        <v>1983</v>
      </c>
      <c r="C458">
        <v>40</v>
      </c>
      <c r="D458" t="s">
        <v>40</v>
      </c>
      <c r="E458" t="s">
        <v>28</v>
      </c>
      <c r="F458" s="58">
        <v>65169</v>
      </c>
      <c r="G458">
        <v>1</v>
      </c>
      <c r="H458">
        <v>0</v>
      </c>
      <c r="I458" s="98">
        <v>41667</v>
      </c>
      <c r="J458">
        <v>20</v>
      </c>
      <c r="K458">
        <v>172</v>
      </c>
      <c r="L458">
        <v>3</v>
      </c>
      <c r="M458">
        <v>115</v>
      </c>
      <c r="N458">
        <v>16</v>
      </c>
      <c r="O458">
        <v>0</v>
      </c>
      <c r="P458">
        <v>18</v>
      </c>
      <c r="Q458">
        <v>5</v>
      </c>
      <c r="R458">
        <v>6</v>
      </c>
      <c r="S458">
        <v>5</v>
      </c>
      <c r="T458">
        <v>8</v>
      </c>
      <c r="U458">
        <v>1</v>
      </c>
      <c r="V458">
        <v>0</v>
      </c>
      <c r="W458" t="s">
        <v>27</v>
      </c>
      <c r="X458">
        <v>0</v>
      </c>
    </row>
    <row r="459" spans="1:24" x14ac:dyDescent="0.2">
      <c r="A459">
        <v>10951</v>
      </c>
      <c r="B459">
        <v>1969</v>
      </c>
      <c r="C459">
        <v>54</v>
      </c>
      <c r="D459" t="s">
        <v>23</v>
      </c>
      <c r="E459" t="s">
        <v>32</v>
      </c>
      <c r="F459" s="58">
        <v>69755</v>
      </c>
      <c r="G459">
        <v>0</v>
      </c>
      <c r="H459">
        <v>1</v>
      </c>
      <c r="I459" s="98">
        <v>41664</v>
      </c>
      <c r="J459">
        <v>20</v>
      </c>
      <c r="K459">
        <v>279</v>
      </c>
      <c r="L459">
        <v>0</v>
      </c>
      <c r="M459">
        <v>18</v>
      </c>
      <c r="N459">
        <v>0</v>
      </c>
      <c r="O459">
        <v>0</v>
      </c>
      <c r="P459">
        <v>9</v>
      </c>
      <c r="Q459">
        <v>2</v>
      </c>
      <c r="R459">
        <v>3</v>
      </c>
      <c r="S459">
        <v>8</v>
      </c>
      <c r="T459">
        <v>4</v>
      </c>
      <c r="U459">
        <v>0</v>
      </c>
      <c r="V459">
        <v>0</v>
      </c>
      <c r="W459" t="s">
        <v>27</v>
      </c>
      <c r="X459">
        <v>1</v>
      </c>
    </row>
    <row r="460" spans="1:24" x14ac:dyDescent="0.2">
      <c r="A460">
        <v>4322</v>
      </c>
      <c r="B460">
        <v>1959</v>
      </c>
      <c r="C460">
        <v>64</v>
      </c>
      <c r="D460" t="s">
        <v>40</v>
      </c>
      <c r="E460" t="s">
        <v>32</v>
      </c>
      <c r="F460" s="58">
        <v>54456</v>
      </c>
      <c r="G460">
        <v>0</v>
      </c>
      <c r="H460">
        <v>0</v>
      </c>
      <c r="I460" s="98">
        <v>41605</v>
      </c>
      <c r="J460">
        <v>20</v>
      </c>
      <c r="K460">
        <v>881</v>
      </c>
      <c r="L460">
        <v>38</v>
      </c>
      <c r="M460">
        <v>319</v>
      </c>
      <c r="N460">
        <v>16</v>
      </c>
      <c r="O460">
        <v>25</v>
      </c>
      <c r="P460">
        <v>12</v>
      </c>
      <c r="Q460">
        <v>1</v>
      </c>
      <c r="R460">
        <v>4</v>
      </c>
      <c r="S460">
        <v>10</v>
      </c>
      <c r="T460">
        <v>2</v>
      </c>
      <c r="U460">
        <v>0</v>
      </c>
      <c r="V460">
        <v>0</v>
      </c>
      <c r="W460" t="s">
        <v>27</v>
      </c>
      <c r="X460">
        <v>0</v>
      </c>
    </row>
    <row r="461" spans="1:24" x14ac:dyDescent="0.2">
      <c r="A461">
        <v>7444</v>
      </c>
      <c r="B461">
        <v>1970</v>
      </c>
      <c r="C461">
        <v>53</v>
      </c>
      <c r="D461" t="s">
        <v>53</v>
      </c>
      <c r="E461" t="s">
        <v>32</v>
      </c>
      <c r="F461" s="58">
        <v>28164</v>
      </c>
      <c r="G461">
        <v>1</v>
      </c>
      <c r="H461">
        <v>1</v>
      </c>
      <c r="I461" s="98">
        <v>41566</v>
      </c>
      <c r="J461">
        <v>20</v>
      </c>
      <c r="K461">
        <v>19</v>
      </c>
      <c r="L461">
        <v>0</v>
      </c>
      <c r="M461">
        <v>9</v>
      </c>
      <c r="N461">
        <v>0</v>
      </c>
      <c r="O461">
        <v>0</v>
      </c>
      <c r="P461">
        <v>2</v>
      </c>
      <c r="Q461">
        <v>2</v>
      </c>
      <c r="R461">
        <v>1</v>
      </c>
      <c r="S461">
        <v>3</v>
      </c>
      <c r="T461">
        <v>8</v>
      </c>
      <c r="U461">
        <v>0</v>
      </c>
      <c r="V461">
        <v>0</v>
      </c>
      <c r="W461" t="s">
        <v>27</v>
      </c>
      <c r="X461">
        <v>0</v>
      </c>
    </row>
    <row r="462" spans="1:24" x14ac:dyDescent="0.2">
      <c r="A462">
        <v>2942</v>
      </c>
      <c r="B462">
        <v>1965</v>
      </c>
      <c r="C462">
        <v>58</v>
      </c>
      <c r="D462" t="s">
        <v>23</v>
      </c>
      <c r="E462" t="s">
        <v>28</v>
      </c>
      <c r="F462" s="58">
        <v>64795</v>
      </c>
      <c r="G462">
        <v>0</v>
      </c>
      <c r="H462">
        <v>1</v>
      </c>
      <c r="I462" s="98">
        <v>41460</v>
      </c>
      <c r="J462">
        <v>20</v>
      </c>
      <c r="K462">
        <v>305</v>
      </c>
      <c r="L462">
        <v>3</v>
      </c>
      <c r="M462">
        <v>27</v>
      </c>
      <c r="N462">
        <v>4</v>
      </c>
      <c r="O462">
        <v>3</v>
      </c>
      <c r="P462">
        <v>144</v>
      </c>
      <c r="Q462">
        <v>2</v>
      </c>
      <c r="R462">
        <v>5</v>
      </c>
      <c r="S462">
        <v>4</v>
      </c>
      <c r="T462">
        <v>5</v>
      </c>
      <c r="U462">
        <v>0</v>
      </c>
      <c r="V462">
        <v>0</v>
      </c>
      <c r="W462" t="s">
        <v>27</v>
      </c>
      <c r="X462">
        <v>1</v>
      </c>
    </row>
    <row r="463" spans="1:24" x14ac:dyDescent="0.2">
      <c r="A463">
        <v>2874</v>
      </c>
      <c r="B463">
        <v>1989</v>
      </c>
      <c r="C463">
        <v>34</v>
      </c>
      <c r="D463" t="s">
        <v>43</v>
      </c>
      <c r="E463" t="s">
        <v>24</v>
      </c>
      <c r="F463" s="58">
        <v>30801</v>
      </c>
      <c r="G463">
        <v>1</v>
      </c>
      <c r="H463">
        <v>0</v>
      </c>
      <c r="I463" s="98">
        <v>41458</v>
      </c>
      <c r="J463">
        <v>20</v>
      </c>
      <c r="K463">
        <v>6</v>
      </c>
      <c r="L463">
        <v>4</v>
      </c>
      <c r="M463">
        <v>7</v>
      </c>
      <c r="N463">
        <v>4</v>
      </c>
      <c r="O463">
        <v>3</v>
      </c>
      <c r="P463">
        <v>8</v>
      </c>
      <c r="Q463">
        <v>1</v>
      </c>
      <c r="R463">
        <v>1</v>
      </c>
      <c r="S463">
        <v>3</v>
      </c>
      <c r="T463">
        <v>7</v>
      </c>
      <c r="U463">
        <v>0</v>
      </c>
      <c r="V463">
        <v>0</v>
      </c>
      <c r="W463" t="s">
        <v>67</v>
      </c>
      <c r="X463">
        <v>0</v>
      </c>
    </row>
    <row r="464" spans="1:24" x14ac:dyDescent="0.2">
      <c r="A464">
        <v>3667</v>
      </c>
      <c r="B464">
        <v>1970</v>
      </c>
      <c r="C464">
        <v>53</v>
      </c>
      <c r="D464" t="s">
        <v>23</v>
      </c>
      <c r="E464" t="s">
        <v>32</v>
      </c>
      <c r="F464" s="58">
        <v>83891</v>
      </c>
      <c r="G464">
        <v>0</v>
      </c>
      <c r="H464">
        <v>0</v>
      </c>
      <c r="I464" s="98">
        <v>41333</v>
      </c>
      <c r="J464">
        <v>20</v>
      </c>
      <c r="K464">
        <v>778</v>
      </c>
      <c r="L464">
        <v>178</v>
      </c>
      <c r="M464">
        <v>689</v>
      </c>
      <c r="N464">
        <v>41</v>
      </c>
      <c r="O464">
        <v>27</v>
      </c>
      <c r="P464">
        <v>44</v>
      </c>
      <c r="Q464">
        <v>1</v>
      </c>
      <c r="R464">
        <v>8</v>
      </c>
      <c r="S464">
        <v>11</v>
      </c>
      <c r="T464">
        <v>8</v>
      </c>
      <c r="U464">
        <v>1</v>
      </c>
      <c r="V464">
        <v>0</v>
      </c>
      <c r="W464" t="s">
        <v>46</v>
      </c>
      <c r="X464">
        <v>3</v>
      </c>
    </row>
    <row r="465" spans="1:24" x14ac:dyDescent="0.2">
      <c r="A465">
        <v>3697</v>
      </c>
      <c r="B465">
        <v>1955</v>
      </c>
      <c r="C465">
        <v>68</v>
      </c>
      <c r="D465" t="s">
        <v>23</v>
      </c>
      <c r="E465" t="s">
        <v>32</v>
      </c>
      <c r="F465" s="58">
        <v>14045</v>
      </c>
      <c r="G465">
        <v>0</v>
      </c>
      <c r="H465">
        <v>1</v>
      </c>
      <c r="I465" s="98">
        <v>41610</v>
      </c>
      <c r="J465">
        <v>20</v>
      </c>
      <c r="K465">
        <v>69</v>
      </c>
      <c r="L465">
        <v>8</v>
      </c>
      <c r="M465">
        <v>26</v>
      </c>
      <c r="N465">
        <v>12</v>
      </c>
      <c r="O465">
        <v>7</v>
      </c>
      <c r="P465">
        <v>12</v>
      </c>
      <c r="Q465">
        <v>2</v>
      </c>
      <c r="R465">
        <v>3</v>
      </c>
      <c r="S465">
        <v>4</v>
      </c>
      <c r="T465">
        <v>7</v>
      </c>
      <c r="U465">
        <v>0</v>
      </c>
      <c r="V465">
        <v>0</v>
      </c>
      <c r="W465" t="s">
        <v>31</v>
      </c>
      <c r="X465">
        <v>0</v>
      </c>
    </row>
    <row r="466" spans="1:24" x14ac:dyDescent="0.2">
      <c r="A466">
        <v>9955</v>
      </c>
      <c r="B466">
        <v>1955</v>
      </c>
      <c r="C466">
        <v>68</v>
      </c>
      <c r="D466" t="s">
        <v>23</v>
      </c>
      <c r="E466" t="s">
        <v>32</v>
      </c>
      <c r="F466" s="58">
        <v>44155</v>
      </c>
      <c r="G466">
        <v>0</v>
      </c>
      <c r="H466">
        <v>1</v>
      </c>
      <c r="I466" s="98">
        <v>41610</v>
      </c>
      <c r="J466">
        <v>20</v>
      </c>
      <c r="K466">
        <v>69</v>
      </c>
      <c r="L466">
        <v>8</v>
      </c>
      <c r="M466">
        <v>26</v>
      </c>
      <c r="N466">
        <v>12</v>
      </c>
      <c r="O466">
        <v>7</v>
      </c>
      <c r="P466">
        <v>12</v>
      </c>
      <c r="Q466">
        <v>2</v>
      </c>
      <c r="R466">
        <v>3</v>
      </c>
      <c r="S466">
        <v>4</v>
      </c>
      <c r="T466">
        <v>7</v>
      </c>
      <c r="U466">
        <v>0</v>
      </c>
      <c r="V466">
        <v>0</v>
      </c>
      <c r="W466" t="s">
        <v>27</v>
      </c>
      <c r="X466">
        <v>0</v>
      </c>
    </row>
    <row r="467" spans="1:24" x14ac:dyDescent="0.2">
      <c r="A467">
        <v>5320</v>
      </c>
      <c r="B467">
        <v>1974</v>
      </c>
      <c r="C467">
        <v>49</v>
      </c>
      <c r="D467" t="s">
        <v>53</v>
      </c>
      <c r="E467" t="s">
        <v>24</v>
      </c>
      <c r="F467" s="58">
        <v>31353</v>
      </c>
      <c r="G467">
        <v>1</v>
      </c>
      <c r="H467">
        <v>1</v>
      </c>
      <c r="I467" s="98">
        <v>41303</v>
      </c>
      <c r="J467">
        <v>20</v>
      </c>
      <c r="K467">
        <v>79</v>
      </c>
      <c r="L467">
        <v>7</v>
      </c>
      <c r="M467">
        <v>58</v>
      </c>
      <c r="N467">
        <v>6</v>
      </c>
      <c r="O467">
        <v>3</v>
      </c>
      <c r="P467">
        <v>18</v>
      </c>
      <c r="Q467">
        <v>4</v>
      </c>
      <c r="R467">
        <v>3</v>
      </c>
      <c r="S467">
        <v>4</v>
      </c>
      <c r="T467">
        <v>6</v>
      </c>
      <c r="U467">
        <v>1</v>
      </c>
      <c r="V467">
        <v>0</v>
      </c>
      <c r="W467" t="s">
        <v>67</v>
      </c>
      <c r="X467">
        <v>0</v>
      </c>
    </row>
    <row r="468" spans="1:24" x14ac:dyDescent="0.2">
      <c r="A468">
        <v>6422</v>
      </c>
      <c r="B468">
        <v>1955</v>
      </c>
      <c r="C468">
        <v>68</v>
      </c>
      <c r="D468" t="s">
        <v>23</v>
      </c>
      <c r="E468" t="s">
        <v>32</v>
      </c>
      <c r="F468" s="58">
        <v>31353</v>
      </c>
      <c r="G468">
        <v>0</v>
      </c>
      <c r="H468">
        <v>0</v>
      </c>
      <c r="I468" s="98">
        <v>41291</v>
      </c>
      <c r="J468">
        <v>20</v>
      </c>
      <c r="K468">
        <v>344</v>
      </c>
      <c r="L468">
        <v>189</v>
      </c>
      <c r="M468">
        <v>482</v>
      </c>
      <c r="N468">
        <v>50</v>
      </c>
      <c r="O468">
        <v>33</v>
      </c>
      <c r="P468">
        <v>172</v>
      </c>
      <c r="Q468">
        <v>1</v>
      </c>
      <c r="R468">
        <v>5</v>
      </c>
      <c r="S468">
        <v>5</v>
      </c>
      <c r="T468">
        <v>2</v>
      </c>
      <c r="U468">
        <v>0</v>
      </c>
      <c r="V468">
        <v>0</v>
      </c>
      <c r="W468" t="s">
        <v>50</v>
      </c>
      <c r="X468">
        <v>0</v>
      </c>
    </row>
    <row r="469" spans="1:24" x14ac:dyDescent="0.2">
      <c r="A469">
        <v>3690</v>
      </c>
      <c r="B469">
        <v>1987</v>
      </c>
      <c r="C469">
        <v>36</v>
      </c>
      <c r="D469" t="s">
        <v>53</v>
      </c>
      <c r="E469" t="s">
        <v>32</v>
      </c>
      <c r="F469" s="58">
        <v>36262</v>
      </c>
      <c r="G469">
        <v>0</v>
      </c>
      <c r="H469">
        <v>0</v>
      </c>
      <c r="I469" s="98">
        <v>41579</v>
      </c>
      <c r="J469">
        <v>20</v>
      </c>
      <c r="K469">
        <v>1184</v>
      </c>
      <c r="L469">
        <v>102</v>
      </c>
      <c r="M469">
        <v>673</v>
      </c>
      <c r="N469">
        <v>52</v>
      </c>
      <c r="O469">
        <v>40</v>
      </c>
      <c r="P469">
        <v>40</v>
      </c>
      <c r="Q469">
        <v>1</v>
      </c>
      <c r="R469">
        <v>7</v>
      </c>
      <c r="S469">
        <v>10</v>
      </c>
      <c r="T469">
        <v>6</v>
      </c>
      <c r="U469">
        <v>1</v>
      </c>
      <c r="V469">
        <v>0</v>
      </c>
      <c r="W469" t="s">
        <v>27</v>
      </c>
      <c r="X469">
        <v>1</v>
      </c>
    </row>
    <row r="470" spans="1:24" x14ac:dyDescent="0.2">
      <c r="A470">
        <v>2408</v>
      </c>
      <c r="B470">
        <v>1977</v>
      </c>
      <c r="C470">
        <v>46</v>
      </c>
      <c r="D470" t="s">
        <v>23</v>
      </c>
      <c r="E470" t="s">
        <v>32</v>
      </c>
      <c r="F470" s="58">
        <v>48150</v>
      </c>
      <c r="G470">
        <v>1</v>
      </c>
      <c r="H470">
        <v>1</v>
      </c>
      <c r="I470" s="98">
        <v>41233</v>
      </c>
      <c r="J470">
        <v>20</v>
      </c>
      <c r="K470">
        <v>490</v>
      </c>
      <c r="L470">
        <v>0</v>
      </c>
      <c r="M470">
        <v>184</v>
      </c>
      <c r="N470">
        <v>10</v>
      </c>
      <c r="O470">
        <v>28</v>
      </c>
      <c r="P470">
        <v>21</v>
      </c>
      <c r="Q470">
        <v>12</v>
      </c>
      <c r="R470">
        <v>7</v>
      </c>
      <c r="S470">
        <v>9</v>
      </c>
      <c r="T470">
        <v>7</v>
      </c>
      <c r="U470">
        <v>0</v>
      </c>
      <c r="V470">
        <v>0</v>
      </c>
      <c r="W470" t="s">
        <v>50</v>
      </c>
      <c r="X470">
        <v>0</v>
      </c>
    </row>
    <row r="471" spans="1:24" x14ac:dyDescent="0.2">
      <c r="A471">
        <v>9260</v>
      </c>
      <c r="B471">
        <v>1946</v>
      </c>
      <c r="C471">
        <v>77</v>
      </c>
      <c r="D471" t="s">
        <v>40</v>
      </c>
      <c r="E471" t="s">
        <v>32</v>
      </c>
      <c r="F471" s="58">
        <v>56796</v>
      </c>
      <c r="G471">
        <v>0</v>
      </c>
      <c r="H471">
        <v>0</v>
      </c>
      <c r="I471" s="98">
        <v>41040</v>
      </c>
      <c r="J471">
        <v>20</v>
      </c>
      <c r="K471">
        <v>1349</v>
      </c>
      <c r="L471">
        <v>16</v>
      </c>
      <c r="M471">
        <v>249</v>
      </c>
      <c r="N471">
        <v>43</v>
      </c>
      <c r="O471">
        <v>16</v>
      </c>
      <c r="P471">
        <v>33</v>
      </c>
      <c r="Q471">
        <v>2</v>
      </c>
      <c r="R471">
        <v>10</v>
      </c>
      <c r="S471">
        <v>9</v>
      </c>
      <c r="T471">
        <v>6</v>
      </c>
      <c r="U471">
        <v>0</v>
      </c>
      <c r="V471">
        <v>0</v>
      </c>
      <c r="W471" t="s">
        <v>31</v>
      </c>
      <c r="X471">
        <v>0</v>
      </c>
    </row>
    <row r="472" spans="1:24" x14ac:dyDescent="0.2">
      <c r="A472">
        <v>9648</v>
      </c>
      <c r="B472">
        <v>1968</v>
      </c>
      <c r="C472">
        <v>55</v>
      </c>
      <c r="D472" t="s">
        <v>23</v>
      </c>
      <c r="E472" t="s">
        <v>28</v>
      </c>
      <c r="F472" s="58">
        <v>56796</v>
      </c>
      <c r="G472">
        <v>1</v>
      </c>
      <c r="H472">
        <v>1</v>
      </c>
      <c r="I472" s="98">
        <v>40979</v>
      </c>
      <c r="J472">
        <v>20</v>
      </c>
      <c r="K472">
        <v>153</v>
      </c>
      <c r="L472">
        <v>4</v>
      </c>
      <c r="M472">
        <v>56</v>
      </c>
      <c r="N472">
        <v>0</v>
      </c>
      <c r="O472">
        <v>9</v>
      </c>
      <c r="P472">
        <v>31</v>
      </c>
      <c r="Q472">
        <v>4</v>
      </c>
      <c r="R472">
        <v>5</v>
      </c>
      <c r="S472">
        <v>4</v>
      </c>
      <c r="T472">
        <v>8</v>
      </c>
      <c r="U472">
        <v>0</v>
      </c>
      <c r="V472">
        <v>0</v>
      </c>
      <c r="W472" t="s">
        <v>27</v>
      </c>
      <c r="X472">
        <v>0</v>
      </c>
    </row>
    <row r="473" spans="1:24" x14ac:dyDescent="0.2">
      <c r="A473">
        <v>4939</v>
      </c>
      <c r="B473">
        <v>1947</v>
      </c>
      <c r="C473">
        <v>76</v>
      </c>
      <c r="D473" t="s">
        <v>23</v>
      </c>
      <c r="E473" t="s">
        <v>32</v>
      </c>
      <c r="F473" s="58">
        <v>47633.19</v>
      </c>
      <c r="G473">
        <v>0</v>
      </c>
      <c r="H473">
        <v>0</v>
      </c>
      <c r="I473" s="98">
        <v>41152</v>
      </c>
      <c r="J473">
        <v>20</v>
      </c>
      <c r="K473">
        <v>84</v>
      </c>
      <c r="L473">
        <v>5</v>
      </c>
      <c r="M473">
        <v>38</v>
      </c>
      <c r="N473">
        <v>150</v>
      </c>
      <c r="O473">
        <v>12</v>
      </c>
      <c r="P473">
        <v>28</v>
      </c>
      <c r="Q473">
        <v>2</v>
      </c>
      <c r="R473">
        <v>4</v>
      </c>
      <c r="S473">
        <v>6</v>
      </c>
      <c r="T473">
        <v>7</v>
      </c>
      <c r="U473">
        <v>0</v>
      </c>
      <c r="V473">
        <v>0</v>
      </c>
      <c r="W473" t="s">
        <v>35</v>
      </c>
      <c r="X473">
        <v>0</v>
      </c>
    </row>
    <row r="474" spans="1:24" x14ac:dyDescent="0.2">
      <c r="A474">
        <v>8652</v>
      </c>
      <c r="B474">
        <v>1947</v>
      </c>
      <c r="C474">
        <v>76</v>
      </c>
      <c r="D474" t="s">
        <v>23</v>
      </c>
      <c r="E474" t="s">
        <v>32</v>
      </c>
      <c r="F474" s="58">
        <v>33444</v>
      </c>
      <c r="G474">
        <v>0</v>
      </c>
      <c r="H474">
        <v>0</v>
      </c>
      <c r="I474" s="98">
        <v>41152</v>
      </c>
      <c r="J474">
        <v>20</v>
      </c>
      <c r="K474">
        <v>84</v>
      </c>
      <c r="L474">
        <v>5</v>
      </c>
      <c r="M474">
        <v>38</v>
      </c>
      <c r="N474">
        <v>150</v>
      </c>
      <c r="O474">
        <v>12</v>
      </c>
      <c r="P474">
        <v>28</v>
      </c>
      <c r="Q474">
        <v>2</v>
      </c>
      <c r="R474">
        <v>4</v>
      </c>
      <c r="S474">
        <v>6</v>
      </c>
      <c r="T474">
        <v>7</v>
      </c>
      <c r="U474">
        <v>0</v>
      </c>
      <c r="V474">
        <v>0</v>
      </c>
      <c r="W474" t="s">
        <v>67</v>
      </c>
      <c r="X474">
        <v>0</v>
      </c>
    </row>
    <row r="475" spans="1:24" x14ac:dyDescent="0.2">
      <c r="A475">
        <v>4702</v>
      </c>
      <c r="B475">
        <v>1965</v>
      </c>
      <c r="C475">
        <v>58</v>
      </c>
      <c r="D475" t="s">
        <v>23</v>
      </c>
      <c r="E475" t="s">
        <v>28</v>
      </c>
      <c r="F475" s="58">
        <v>20895</v>
      </c>
      <c r="G475">
        <v>0</v>
      </c>
      <c r="H475">
        <v>0</v>
      </c>
      <c r="I475" s="98">
        <v>41251</v>
      </c>
      <c r="J475">
        <v>20</v>
      </c>
      <c r="K475">
        <v>1000</v>
      </c>
      <c r="L475">
        <v>155</v>
      </c>
      <c r="M475">
        <v>379</v>
      </c>
      <c r="N475">
        <v>224</v>
      </c>
      <c r="O475">
        <v>17</v>
      </c>
      <c r="P475">
        <v>120</v>
      </c>
      <c r="Q475">
        <v>1</v>
      </c>
      <c r="R475">
        <v>4</v>
      </c>
      <c r="S475">
        <v>4</v>
      </c>
      <c r="T475">
        <v>8</v>
      </c>
      <c r="U475">
        <v>0</v>
      </c>
      <c r="V475">
        <v>0</v>
      </c>
      <c r="W475" t="s">
        <v>27</v>
      </c>
      <c r="X475">
        <v>0</v>
      </c>
    </row>
    <row r="476" spans="1:24" x14ac:dyDescent="0.2">
      <c r="A476">
        <v>2587</v>
      </c>
      <c r="B476">
        <v>1973</v>
      </c>
      <c r="C476">
        <v>50</v>
      </c>
      <c r="D476" t="s">
        <v>40</v>
      </c>
      <c r="E476" t="s">
        <v>32</v>
      </c>
      <c r="F476" s="58">
        <v>88097</v>
      </c>
      <c r="G476">
        <v>1</v>
      </c>
      <c r="H476">
        <v>0</v>
      </c>
      <c r="I476" s="98">
        <v>41774</v>
      </c>
      <c r="J476">
        <v>21</v>
      </c>
      <c r="K476">
        <v>14</v>
      </c>
      <c r="L476">
        <v>0</v>
      </c>
      <c r="M476">
        <v>6</v>
      </c>
      <c r="N476">
        <v>0</v>
      </c>
      <c r="O476">
        <v>0</v>
      </c>
      <c r="P476">
        <v>0</v>
      </c>
      <c r="Q476">
        <v>2</v>
      </c>
      <c r="R476">
        <v>2</v>
      </c>
      <c r="S476">
        <v>3</v>
      </c>
      <c r="T476">
        <v>5</v>
      </c>
      <c r="U476">
        <v>0</v>
      </c>
      <c r="V476">
        <v>0</v>
      </c>
      <c r="W476" t="s">
        <v>38</v>
      </c>
      <c r="X476">
        <v>0</v>
      </c>
    </row>
    <row r="477" spans="1:24" x14ac:dyDescent="0.2">
      <c r="A477">
        <v>2811</v>
      </c>
      <c r="B477">
        <v>1964</v>
      </c>
      <c r="C477">
        <v>59</v>
      </c>
      <c r="D477" t="s">
        <v>40</v>
      </c>
      <c r="E477" t="s">
        <v>28</v>
      </c>
      <c r="F477" s="58">
        <v>59041</v>
      </c>
      <c r="G477">
        <v>1</v>
      </c>
      <c r="H477">
        <v>1</v>
      </c>
      <c r="I477" s="98">
        <v>41977</v>
      </c>
      <c r="J477">
        <v>21</v>
      </c>
      <c r="K477">
        <v>52</v>
      </c>
      <c r="L477">
        <v>0</v>
      </c>
      <c r="M477">
        <v>9</v>
      </c>
      <c r="N477">
        <v>0</v>
      </c>
      <c r="O477">
        <v>0</v>
      </c>
      <c r="P477">
        <v>1</v>
      </c>
      <c r="Q477">
        <v>2</v>
      </c>
      <c r="R477">
        <v>1</v>
      </c>
      <c r="S477">
        <v>4</v>
      </c>
      <c r="T477">
        <v>4</v>
      </c>
      <c r="U477">
        <v>0</v>
      </c>
      <c r="V477">
        <v>0</v>
      </c>
      <c r="W477" t="s">
        <v>27</v>
      </c>
      <c r="X477">
        <v>0</v>
      </c>
    </row>
    <row r="478" spans="1:24" x14ac:dyDescent="0.2">
      <c r="A478">
        <v>9150</v>
      </c>
      <c r="B478">
        <v>1964</v>
      </c>
      <c r="C478">
        <v>59</v>
      </c>
      <c r="D478" t="s">
        <v>40</v>
      </c>
      <c r="E478" t="s">
        <v>28</v>
      </c>
      <c r="F478" s="58">
        <v>34242</v>
      </c>
      <c r="G478">
        <v>1</v>
      </c>
      <c r="H478">
        <v>1</v>
      </c>
      <c r="I478" s="98">
        <v>41977</v>
      </c>
      <c r="J478">
        <v>21</v>
      </c>
      <c r="K478">
        <v>52</v>
      </c>
      <c r="L478">
        <v>0</v>
      </c>
      <c r="M478">
        <v>9</v>
      </c>
      <c r="N478">
        <v>0</v>
      </c>
      <c r="O478">
        <v>0</v>
      </c>
      <c r="P478">
        <v>1</v>
      </c>
      <c r="Q478">
        <v>2</v>
      </c>
      <c r="R478">
        <v>1</v>
      </c>
      <c r="S478">
        <v>4</v>
      </c>
      <c r="T478">
        <v>4</v>
      </c>
      <c r="U478">
        <v>0</v>
      </c>
      <c r="V478">
        <v>0</v>
      </c>
      <c r="W478" t="s">
        <v>27</v>
      </c>
      <c r="X478">
        <v>0</v>
      </c>
    </row>
    <row r="479" spans="1:24" x14ac:dyDescent="0.2">
      <c r="A479">
        <v>10127</v>
      </c>
      <c r="B479">
        <v>1966</v>
      </c>
      <c r="C479">
        <v>57</v>
      </c>
      <c r="D479" t="s">
        <v>23</v>
      </c>
      <c r="E479" t="s">
        <v>32</v>
      </c>
      <c r="F479" s="58">
        <v>65210</v>
      </c>
      <c r="G479">
        <v>0</v>
      </c>
      <c r="H479">
        <v>1</v>
      </c>
      <c r="I479" s="98">
        <v>41794</v>
      </c>
      <c r="J479">
        <v>21</v>
      </c>
      <c r="K479">
        <v>301</v>
      </c>
      <c r="L479">
        <v>11</v>
      </c>
      <c r="M479">
        <v>61</v>
      </c>
      <c r="N479">
        <v>4</v>
      </c>
      <c r="O479">
        <v>7</v>
      </c>
      <c r="P479">
        <v>11</v>
      </c>
      <c r="Q479">
        <v>1</v>
      </c>
      <c r="R479">
        <v>8</v>
      </c>
      <c r="S479">
        <v>4</v>
      </c>
      <c r="T479">
        <v>7</v>
      </c>
      <c r="U479">
        <v>0</v>
      </c>
      <c r="V479">
        <v>0</v>
      </c>
      <c r="W479" t="s">
        <v>31</v>
      </c>
      <c r="X479">
        <v>0</v>
      </c>
    </row>
    <row r="480" spans="1:24" x14ac:dyDescent="0.2">
      <c r="A480">
        <v>5493</v>
      </c>
      <c r="B480">
        <v>1977</v>
      </c>
      <c r="C480">
        <v>46</v>
      </c>
      <c r="D480" t="s">
        <v>23</v>
      </c>
      <c r="E480" t="s">
        <v>32</v>
      </c>
      <c r="F480" s="58">
        <v>90765</v>
      </c>
      <c r="G480">
        <v>1</v>
      </c>
      <c r="H480">
        <v>1</v>
      </c>
      <c r="I480" s="98">
        <v>41717</v>
      </c>
      <c r="J480">
        <v>21</v>
      </c>
      <c r="K480">
        <v>15</v>
      </c>
      <c r="L480">
        <v>0</v>
      </c>
      <c r="M480">
        <v>2</v>
      </c>
      <c r="N480">
        <v>0</v>
      </c>
      <c r="O480">
        <v>0</v>
      </c>
      <c r="P480">
        <v>6</v>
      </c>
      <c r="Q480">
        <v>1</v>
      </c>
      <c r="R480">
        <v>1</v>
      </c>
      <c r="S480">
        <v>2</v>
      </c>
      <c r="T480">
        <v>6</v>
      </c>
      <c r="U480">
        <v>0</v>
      </c>
      <c r="V480">
        <v>0</v>
      </c>
      <c r="W480" t="s">
        <v>27</v>
      </c>
      <c r="X480">
        <v>1</v>
      </c>
    </row>
    <row r="481" spans="1:24" x14ac:dyDescent="0.2">
      <c r="A481">
        <v>2666</v>
      </c>
      <c r="B481">
        <v>1973</v>
      </c>
      <c r="C481">
        <v>50</v>
      </c>
      <c r="D481" t="s">
        <v>53</v>
      </c>
      <c r="E481" t="s">
        <v>32</v>
      </c>
      <c r="F481" s="58">
        <v>80589</v>
      </c>
      <c r="G481">
        <v>0</v>
      </c>
      <c r="H481">
        <v>1</v>
      </c>
      <c r="I481" s="98">
        <v>41792</v>
      </c>
      <c r="J481">
        <v>21</v>
      </c>
      <c r="K481">
        <v>519</v>
      </c>
      <c r="L481">
        <v>50</v>
      </c>
      <c r="M481">
        <v>167</v>
      </c>
      <c r="N481">
        <v>130</v>
      </c>
      <c r="O481">
        <v>0</v>
      </c>
      <c r="P481">
        <v>41</v>
      </c>
      <c r="Q481">
        <v>1</v>
      </c>
      <c r="R481">
        <v>8</v>
      </c>
      <c r="S481">
        <v>11</v>
      </c>
      <c r="T481">
        <v>3</v>
      </c>
      <c r="U481">
        <v>0</v>
      </c>
      <c r="V481">
        <v>0</v>
      </c>
      <c r="W481" t="s">
        <v>31</v>
      </c>
      <c r="X481">
        <v>1</v>
      </c>
    </row>
    <row r="482" spans="1:24" x14ac:dyDescent="0.2">
      <c r="A482">
        <v>10099</v>
      </c>
      <c r="B482">
        <v>1985</v>
      </c>
      <c r="C482">
        <v>38</v>
      </c>
      <c r="D482" t="s">
        <v>23</v>
      </c>
      <c r="E482" t="s">
        <v>32</v>
      </c>
      <c r="F482" s="58">
        <v>49572</v>
      </c>
      <c r="G482">
        <v>1</v>
      </c>
      <c r="H482">
        <v>0</v>
      </c>
      <c r="I482" s="98">
        <v>41404</v>
      </c>
      <c r="J482">
        <v>21</v>
      </c>
      <c r="K482">
        <v>238</v>
      </c>
      <c r="L482">
        <v>115</v>
      </c>
      <c r="M482">
        <v>215</v>
      </c>
      <c r="N482">
        <v>169</v>
      </c>
      <c r="O482">
        <v>69</v>
      </c>
      <c r="P482">
        <v>76</v>
      </c>
      <c r="Q482">
        <v>3</v>
      </c>
      <c r="R482">
        <v>5</v>
      </c>
      <c r="S482">
        <v>13</v>
      </c>
      <c r="T482">
        <v>4</v>
      </c>
      <c r="U482">
        <v>0</v>
      </c>
      <c r="V482">
        <v>0</v>
      </c>
      <c r="W482" t="s">
        <v>67</v>
      </c>
      <c r="X482">
        <v>0</v>
      </c>
    </row>
    <row r="483" spans="1:24" x14ac:dyDescent="0.2">
      <c r="A483">
        <v>10562</v>
      </c>
      <c r="B483">
        <v>1947</v>
      </c>
      <c r="C483">
        <v>76</v>
      </c>
      <c r="D483" t="s">
        <v>53</v>
      </c>
      <c r="E483" t="s">
        <v>32</v>
      </c>
      <c r="F483" s="58">
        <v>58512</v>
      </c>
      <c r="G483">
        <v>0</v>
      </c>
      <c r="H483">
        <v>0</v>
      </c>
      <c r="I483" s="98">
        <v>41545</v>
      </c>
      <c r="J483">
        <v>21</v>
      </c>
      <c r="K483">
        <v>620</v>
      </c>
      <c r="L483">
        <v>26</v>
      </c>
      <c r="M483">
        <v>195</v>
      </c>
      <c r="N483">
        <v>34</v>
      </c>
      <c r="O483">
        <v>17</v>
      </c>
      <c r="P483">
        <v>141</v>
      </c>
      <c r="Q483">
        <v>1</v>
      </c>
      <c r="R483">
        <v>6</v>
      </c>
      <c r="S483">
        <v>13</v>
      </c>
      <c r="T483">
        <v>2</v>
      </c>
      <c r="U483">
        <v>0</v>
      </c>
      <c r="V483">
        <v>0</v>
      </c>
      <c r="W483" t="s">
        <v>50</v>
      </c>
      <c r="X483">
        <v>0</v>
      </c>
    </row>
    <row r="484" spans="1:24" x14ac:dyDescent="0.2">
      <c r="A484">
        <v>7881</v>
      </c>
      <c r="B484">
        <v>1947</v>
      </c>
      <c r="C484">
        <v>76</v>
      </c>
      <c r="D484" t="s">
        <v>53</v>
      </c>
      <c r="E484" t="s">
        <v>32</v>
      </c>
      <c r="F484" s="58">
        <v>56337</v>
      </c>
      <c r="G484">
        <v>0</v>
      </c>
      <c r="H484">
        <v>0</v>
      </c>
      <c r="I484" s="98">
        <v>41545</v>
      </c>
      <c r="J484">
        <v>21</v>
      </c>
      <c r="K484">
        <v>620</v>
      </c>
      <c r="L484">
        <v>26</v>
      </c>
      <c r="M484">
        <v>195</v>
      </c>
      <c r="N484">
        <v>34</v>
      </c>
      <c r="O484">
        <v>17</v>
      </c>
      <c r="P484">
        <v>141</v>
      </c>
      <c r="Q484">
        <v>1</v>
      </c>
      <c r="R484">
        <v>6</v>
      </c>
      <c r="S484">
        <v>13</v>
      </c>
      <c r="T484">
        <v>2</v>
      </c>
      <c r="U484">
        <v>0</v>
      </c>
      <c r="V484">
        <v>0</v>
      </c>
      <c r="W484" t="s">
        <v>27</v>
      </c>
      <c r="X484">
        <v>0</v>
      </c>
    </row>
    <row r="485" spans="1:24" x14ac:dyDescent="0.2">
      <c r="A485">
        <v>6721</v>
      </c>
      <c r="B485">
        <v>1952</v>
      </c>
      <c r="C485">
        <v>71</v>
      </c>
      <c r="D485" t="s">
        <v>23</v>
      </c>
      <c r="E485" t="s">
        <v>32</v>
      </c>
      <c r="F485" s="58">
        <v>92163</v>
      </c>
      <c r="G485">
        <v>0</v>
      </c>
      <c r="H485">
        <v>1</v>
      </c>
      <c r="I485" s="98">
        <v>41484</v>
      </c>
      <c r="J485">
        <v>21</v>
      </c>
      <c r="K485">
        <v>572</v>
      </c>
      <c r="L485">
        <v>19</v>
      </c>
      <c r="M485">
        <v>286</v>
      </c>
      <c r="N485">
        <v>50</v>
      </c>
      <c r="O485">
        <v>38</v>
      </c>
      <c r="P485">
        <v>248</v>
      </c>
      <c r="Q485">
        <v>3</v>
      </c>
      <c r="R485">
        <v>6</v>
      </c>
      <c r="S485">
        <v>5</v>
      </c>
      <c r="T485">
        <v>3</v>
      </c>
      <c r="U485">
        <v>0</v>
      </c>
      <c r="V485">
        <v>0</v>
      </c>
      <c r="W485" t="s">
        <v>31</v>
      </c>
      <c r="X485">
        <v>0</v>
      </c>
    </row>
    <row r="486" spans="1:24" x14ac:dyDescent="0.2">
      <c r="A486">
        <v>5204</v>
      </c>
      <c r="B486">
        <v>1972</v>
      </c>
      <c r="C486">
        <v>51</v>
      </c>
      <c r="D486" t="s">
        <v>23</v>
      </c>
      <c r="E486" t="s">
        <v>32</v>
      </c>
      <c r="F486" s="58">
        <v>26751</v>
      </c>
      <c r="G486">
        <v>0</v>
      </c>
      <c r="H486">
        <v>0</v>
      </c>
      <c r="I486" s="98">
        <v>41454</v>
      </c>
      <c r="J486">
        <v>21</v>
      </c>
      <c r="K486">
        <v>380</v>
      </c>
      <c r="L486">
        <v>98</v>
      </c>
      <c r="M486">
        <v>733</v>
      </c>
      <c r="N486">
        <v>110</v>
      </c>
      <c r="O486">
        <v>112</v>
      </c>
      <c r="P486">
        <v>28</v>
      </c>
      <c r="Q486">
        <v>1</v>
      </c>
      <c r="R486">
        <v>8</v>
      </c>
      <c r="S486">
        <v>5</v>
      </c>
      <c r="T486">
        <v>3</v>
      </c>
      <c r="U486">
        <v>1</v>
      </c>
      <c r="V486">
        <v>0</v>
      </c>
      <c r="W486" t="s">
        <v>27</v>
      </c>
      <c r="X486">
        <v>1</v>
      </c>
    </row>
    <row r="487" spans="1:24" x14ac:dyDescent="0.2">
      <c r="A487">
        <v>5209</v>
      </c>
      <c r="B487">
        <v>1955</v>
      </c>
      <c r="C487">
        <v>68</v>
      </c>
      <c r="D487" t="s">
        <v>23</v>
      </c>
      <c r="E487" t="s">
        <v>24</v>
      </c>
      <c r="F487" s="58">
        <v>71427</v>
      </c>
      <c r="G487">
        <v>0</v>
      </c>
      <c r="H487">
        <v>1</v>
      </c>
      <c r="I487" s="98">
        <v>41442</v>
      </c>
      <c r="J487">
        <v>21</v>
      </c>
      <c r="K487">
        <v>443</v>
      </c>
      <c r="L487">
        <v>5</v>
      </c>
      <c r="M487">
        <v>71</v>
      </c>
      <c r="N487">
        <v>21</v>
      </c>
      <c r="O487">
        <v>16</v>
      </c>
      <c r="P487">
        <v>82</v>
      </c>
      <c r="Q487">
        <v>2</v>
      </c>
      <c r="R487">
        <v>8</v>
      </c>
      <c r="S487">
        <v>7</v>
      </c>
      <c r="T487">
        <v>7</v>
      </c>
      <c r="U487">
        <v>0</v>
      </c>
      <c r="V487">
        <v>0</v>
      </c>
      <c r="W487" t="s">
        <v>67</v>
      </c>
      <c r="X487">
        <v>0</v>
      </c>
    </row>
    <row r="488" spans="1:24" x14ac:dyDescent="0.2">
      <c r="A488">
        <v>10128</v>
      </c>
      <c r="B488">
        <v>1959</v>
      </c>
      <c r="C488">
        <v>64</v>
      </c>
      <c r="D488" t="s">
        <v>23</v>
      </c>
      <c r="E488" t="s">
        <v>32</v>
      </c>
      <c r="F488" s="58">
        <v>59892</v>
      </c>
      <c r="G488">
        <v>0</v>
      </c>
      <c r="H488">
        <v>1</v>
      </c>
      <c r="I488" s="98">
        <v>41492</v>
      </c>
      <c r="J488">
        <v>21</v>
      </c>
      <c r="K488">
        <v>620</v>
      </c>
      <c r="L488">
        <v>16</v>
      </c>
      <c r="M488">
        <v>165</v>
      </c>
      <c r="N488">
        <v>0</v>
      </c>
      <c r="O488">
        <v>24</v>
      </c>
      <c r="P488">
        <v>82</v>
      </c>
      <c r="Q488">
        <v>5</v>
      </c>
      <c r="R488">
        <v>5</v>
      </c>
      <c r="S488">
        <v>12</v>
      </c>
      <c r="T488">
        <v>5</v>
      </c>
      <c r="U488">
        <v>0</v>
      </c>
      <c r="V488">
        <v>0</v>
      </c>
      <c r="W488" t="s">
        <v>31</v>
      </c>
      <c r="X488">
        <v>0</v>
      </c>
    </row>
    <row r="489" spans="1:24" x14ac:dyDescent="0.2">
      <c r="A489">
        <v>9284</v>
      </c>
      <c r="B489">
        <v>1959</v>
      </c>
      <c r="C489">
        <v>64</v>
      </c>
      <c r="D489" t="s">
        <v>23</v>
      </c>
      <c r="E489" t="s">
        <v>32</v>
      </c>
      <c r="F489" s="58">
        <v>25252</v>
      </c>
      <c r="G489">
        <v>0</v>
      </c>
      <c r="H489">
        <v>1</v>
      </c>
      <c r="I489" s="98">
        <v>41492</v>
      </c>
      <c r="J489">
        <v>21</v>
      </c>
      <c r="K489">
        <v>620</v>
      </c>
      <c r="L489">
        <v>16</v>
      </c>
      <c r="M489">
        <v>165</v>
      </c>
      <c r="N489">
        <v>0</v>
      </c>
      <c r="O489">
        <v>24</v>
      </c>
      <c r="P489">
        <v>82</v>
      </c>
      <c r="Q489">
        <v>5</v>
      </c>
      <c r="R489">
        <v>5</v>
      </c>
      <c r="S489">
        <v>12</v>
      </c>
      <c r="T489">
        <v>5</v>
      </c>
      <c r="U489">
        <v>0</v>
      </c>
      <c r="V489">
        <v>0</v>
      </c>
      <c r="W489" t="s">
        <v>27</v>
      </c>
      <c r="X489">
        <v>0</v>
      </c>
    </row>
    <row r="490" spans="1:24" x14ac:dyDescent="0.2">
      <c r="A490">
        <v>8643</v>
      </c>
      <c r="B490">
        <v>1972</v>
      </c>
      <c r="C490">
        <v>51</v>
      </c>
      <c r="D490" t="s">
        <v>23</v>
      </c>
      <c r="E490" t="s">
        <v>32</v>
      </c>
      <c r="F490" s="58">
        <v>82584</v>
      </c>
      <c r="G490">
        <v>0</v>
      </c>
      <c r="H490">
        <v>0</v>
      </c>
      <c r="I490" s="98">
        <v>41420</v>
      </c>
      <c r="J490">
        <v>21</v>
      </c>
      <c r="K490">
        <v>252</v>
      </c>
      <c r="L490">
        <v>98</v>
      </c>
      <c r="M490">
        <v>827</v>
      </c>
      <c r="N490">
        <v>219</v>
      </c>
      <c r="O490">
        <v>70</v>
      </c>
      <c r="P490">
        <v>196</v>
      </c>
      <c r="Q490">
        <v>1</v>
      </c>
      <c r="R490">
        <v>4</v>
      </c>
      <c r="S490">
        <v>12</v>
      </c>
      <c r="T490">
        <v>3</v>
      </c>
      <c r="U490">
        <v>0</v>
      </c>
      <c r="V490">
        <v>0</v>
      </c>
      <c r="W490" t="s">
        <v>50</v>
      </c>
      <c r="X490">
        <v>0</v>
      </c>
    </row>
    <row r="491" spans="1:24" x14ac:dyDescent="0.2">
      <c r="A491">
        <v>1685</v>
      </c>
      <c r="B491">
        <v>1968</v>
      </c>
      <c r="C491">
        <v>55</v>
      </c>
      <c r="D491" t="s">
        <v>40</v>
      </c>
      <c r="E491" t="s">
        <v>32</v>
      </c>
      <c r="F491" s="58">
        <v>38360</v>
      </c>
      <c r="G491">
        <v>0</v>
      </c>
      <c r="H491">
        <v>0</v>
      </c>
      <c r="I491" s="98">
        <v>41350</v>
      </c>
      <c r="J491">
        <v>21</v>
      </c>
      <c r="K491">
        <v>796</v>
      </c>
      <c r="L491">
        <v>14</v>
      </c>
      <c r="M491">
        <v>590</v>
      </c>
      <c r="N491">
        <v>38</v>
      </c>
      <c r="O491">
        <v>44</v>
      </c>
      <c r="P491">
        <v>0</v>
      </c>
      <c r="Q491">
        <v>1</v>
      </c>
      <c r="R491">
        <v>4</v>
      </c>
      <c r="S491">
        <v>13</v>
      </c>
      <c r="T491">
        <v>3</v>
      </c>
      <c r="U491">
        <v>0</v>
      </c>
      <c r="V491">
        <v>0</v>
      </c>
      <c r="W491" t="s">
        <v>31</v>
      </c>
      <c r="X491">
        <v>1</v>
      </c>
    </row>
    <row r="492" spans="1:24" x14ac:dyDescent="0.2">
      <c r="A492">
        <v>2877</v>
      </c>
      <c r="B492">
        <v>1975</v>
      </c>
      <c r="C492">
        <v>48</v>
      </c>
      <c r="D492" t="s">
        <v>53</v>
      </c>
      <c r="E492" t="s">
        <v>32</v>
      </c>
      <c r="F492" s="58">
        <v>75283</v>
      </c>
      <c r="G492">
        <v>1</v>
      </c>
      <c r="H492">
        <v>1</v>
      </c>
      <c r="I492" s="98">
        <v>41295</v>
      </c>
      <c r="J492">
        <v>21</v>
      </c>
      <c r="K492">
        <v>410</v>
      </c>
      <c r="L492">
        <v>0</v>
      </c>
      <c r="M492">
        <v>59</v>
      </c>
      <c r="N492">
        <v>19</v>
      </c>
      <c r="O492">
        <v>9</v>
      </c>
      <c r="P492">
        <v>44</v>
      </c>
      <c r="Q492">
        <v>10</v>
      </c>
      <c r="R492">
        <v>7</v>
      </c>
      <c r="S492">
        <v>8</v>
      </c>
      <c r="T492">
        <v>7</v>
      </c>
      <c r="U492">
        <v>0</v>
      </c>
      <c r="V492">
        <v>0</v>
      </c>
      <c r="W492" t="s">
        <v>67</v>
      </c>
      <c r="X492">
        <v>0</v>
      </c>
    </row>
    <row r="493" spans="1:24" x14ac:dyDescent="0.2">
      <c r="A493">
        <v>8369</v>
      </c>
      <c r="B493">
        <v>1988</v>
      </c>
      <c r="C493">
        <v>35</v>
      </c>
      <c r="D493" t="s">
        <v>23</v>
      </c>
      <c r="E493" t="s">
        <v>32</v>
      </c>
      <c r="F493" s="58">
        <v>90226</v>
      </c>
      <c r="G493">
        <v>1</v>
      </c>
      <c r="H493">
        <v>0</v>
      </c>
      <c r="I493" s="98">
        <v>41132</v>
      </c>
      <c r="J493">
        <v>21</v>
      </c>
      <c r="K493">
        <v>1</v>
      </c>
      <c r="L493">
        <v>2</v>
      </c>
      <c r="M493">
        <v>7</v>
      </c>
      <c r="N493">
        <v>4</v>
      </c>
      <c r="O493">
        <v>3</v>
      </c>
      <c r="P493">
        <v>11</v>
      </c>
      <c r="Q493">
        <v>1</v>
      </c>
      <c r="R493">
        <v>0</v>
      </c>
      <c r="S493">
        <v>2</v>
      </c>
      <c r="T493">
        <v>8</v>
      </c>
      <c r="U493">
        <v>0</v>
      </c>
      <c r="V493">
        <v>0</v>
      </c>
      <c r="W493" t="s">
        <v>27</v>
      </c>
      <c r="X493">
        <v>0</v>
      </c>
    </row>
    <row r="494" spans="1:24" x14ac:dyDescent="0.2">
      <c r="A494">
        <v>6233</v>
      </c>
      <c r="B494">
        <v>1977</v>
      </c>
      <c r="C494">
        <v>46</v>
      </c>
      <c r="D494" t="s">
        <v>23</v>
      </c>
      <c r="E494" t="s">
        <v>32</v>
      </c>
      <c r="F494" s="58">
        <v>44989</v>
      </c>
      <c r="G494">
        <v>0</v>
      </c>
      <c r="H494">
        <v>1</v>
      </c>
      <c r="I494" s="98">
        <v>41099</v>
      </c>
      <c r="J494">
        <v>21</v>
      </c>
      <c r="K494">
        <v>507</v>
      </c>
      <c r="L494">
        <v>19</v>
      </c>
      <c r="M494">
        <v>364</v>
      </c>
      <c r="N494">
        <v>25</v>
      </c>
      <c r="O494">
        <v>47</v>
      </c>
      <c r="P494">
        <v>9</v>
      </c>
      <c r="Q494">
        <v>3</v>
      </c>
      <c r="R494">
        <v>9</v>
      </c>
      <c r="S494">
        <v>10</v>
      </c>
      <c r="T494">
        <v>7</v>
      </c>
      <c r="U494">
        <v>0</v>
      </c>
      <c r="V494">
        <v>0</v>
      </c>
      <c r="W494" t="s">
        <v>27</v>
      </c>
      <c r="X494">
        <v>0</v>
      </c>
    </row>
    <row r="495" spans="1:24" x14ac:dyDescent="0.2">
      <c r="A495">
        <v>195</v>
      </c>
      <c r="B495">
        <v>1973</v>
      </c>
      <c r="C495">
        <v>50</v>
      </c>
      <c r="D495" t="s">
        <v>23</v>
      </c>
      <c r="E495" t="s">
        <v>28</v>
      </c>
      <c r="F495" s="58">
        <v>44989</v>
      </c>
      <c r="G495">
        <v>1</v>
      </c>
      <c r="H495">
        <v>0</v>
      </c>
      <c r="I495" s="98">
        <v>41147</v>
      </c>
      <c r="J495">
        <v>21</v>
      </c>
      <c r="K495">
        <v>125</v>
      </c>
      <c r="L495">
        <v>17</v>
      </c>
      <c r="M495">
        <v>52</v>
      </c>
      <c r="N495">
        <v>3</v>
      </c>
      <c r="O495">
        <v>19</v>
      </c>
      <c r="P495">
        <v>30</v>
      </c>
      <c r="Q495">
        <v>4</v>
      </c>
      <c r="R495">
        <v>5</v>
      </c>
      <c r="S495">
        <v>4</v>
      </c>
      <c r="T495">
        <v>8</v>
      </c>
      <c r="U495">
        <v>1</v>
      </c>
      <c r="V495">
        <v>0</v>
      </c>
      <c r="W495" t="s">
        <v>27</v>
      </c>
      <c r="X495">
        <v>1</v>
      </c>
    </row>
    <row r="496" spans="1:24" x14ac:dyDescent="0.2">
      <c r="A496">
        <v>1501</v>
      </c>
      <c r="B496">
        <v>1983</v>
      </c>
      <c r="C496">
        <v>40</v>
      </c>
      <c r="D496" t="s">
        <v>40</v>
      </c>
      <c r="E496" t="s">
        <v>32</v>
      </c>
      <c r="F496" s="58">
        <v>43586</v>
      </c>
      <c r="G496">
        <v>0</v>
      </c>
      <c r="H496">
        <v>0</v>
      </c>
      <c r="I496" s="98">
        <v>41007</v>
      </c>
      <c r="J496">
        <v>21</v>
      </c>
      <c r="K496">
        <v>55</v>
      </c>
      <c r="L496">
        <v>16</v>
      </c>
      <c r="M496">
        <v>1622</v>
      </c>
      <c r="N496">
        <v>17</v>
      </c>
      <c r="O496">
        <v>3</v>
      </c>
      <c r="P496">
        <v>4</v>
      </c>
      <c r="Q496">
        <v>15</v>
      </c>
      <c r="R496">
        <v>0</v>
      </c>
      <c r="S496">
        <v>1</v>
      </c>
      <c r="T496">
        <v>0</v>
      </c>
      <c r="U496">
        <v>0</v>
      </c>
      <c r="V496">
        <v>0</v>
      </c>
      <c r="W496" t="s">
        <v>35</v>
      </c>
      <c r="X496">
        <v>0</v>
      </c>
    </row>
    <row r="497" spans="1:24" x14ac:dyDescent="0.2">
      <c r="A497">
        <v>10846</v>
      </c>
      <c r="B497">
        <v>1979</v>
      </c>
      <c r="C497">
        <v>44</v>
      </c>
      <c r="D497" t="s">
        <v>53</v>
      </c>
      <c r="E497" t="s">
        <v>32</v>
      </c>
      <c r="F497" s="58">
        <v>84219</v>
      </c>
      <c r="G497">
        <v>1</v>
      </c>
      <c r="H497">
        <v>0</v>
      </c>
      <c r="I497" s="98">
        <v>41788</v>
      </c>
      <c r="J497">
        <v>22</v>
      </c>
      <c r="K497">
        <v>327</v>
      </c>
      <c r="L497">
        <v>9</v>
      </c>
      <c r="M497">
        <v>125</v>
      </c>
      <c r="N497">
        <v>25</v>
      </c>
      <c r="O497">
        <v>4</v>
      </c>
      <c r="P497">
        <v>139</v>
      </c>
      <c r="Q497">
        <v>6</v>
      </c>
      <c r="R497">
        <v>7</v>
      </c>
      <c r="S497">
        <v>8</v>
      </c>
      <c r="T497">
        <v>7</v>
      </c>
      <c r="U497">
        <v>0</v>
      </c>
      <c r="V497">
        <v>0</v>
      </c>
      <c r="W497" t="s">
        <v>31</v>
      </c>
      <c r="X497">
        <v>1</v>
      </c>
    </row>
    <row r="498" spans="1:24" x14ac:dyDescent="0.2">
      <c r="A498">
        <v>8341</v>
      </c>
      <c r="B498">
        <v>1970</v>
      </c>
      <c r="C498">
        <v>53</v>
      </c>
      <c r="D498" t="s">
        <v>40</v>
      </c>
      <c r="E498" t="s">
        <v>32</v>
      </c>
      <c r="F498" s="58">
        <v>84219</v>
      </c>
      <c r="G498">
        <v>1</v>
      </c>
      <c r="H498">
        <v>0</v>
      </c>
      <c r="I498" s="98">
        <v>41759</v>
      </c>
      <c r="J498">
        <v>22</v>
      </c>
      <c r="K498">
        <v>15</v>
      </c>
      <c r="L498">
        <v>0</v>
      </c>
      <c r="M498">
        <v>6</v>
      </c>
      <c r="N498">
        <v>0</v>
      </c>
      <c r="O498">
        <v>1</v>
      </c>
      <c r="P498">
        <v>12</v>
      </c>
      <c r="Q498">
        <v>2</v>
      </c>
      <c r="R498">
        <v>1</v>
      </c>
      <c r="S498">
        <v>2</v>
      </c>
      <c r="T498">
        <v>7</v>
      </c>
      <c r="U498">
        <v>1</v>
      </c>
      <c r="V498">
        <v>0</v>
      </c>
      <c r="W498" t="s">
        <v>27</v>
      </c>
      <c r="X498">
        <v>1</v>
      </c>
    </row>
    <row r="499" spans="1:24" x14ac:dyDescent="0.2">
      <c r="A499">
        <v>10766</v>
      </c>
      <c r="B499">
        <v>1965</v>
      </c>
      <c r="C499">
        <v>58</v>
      </c>
      <c r="D499" t="s">
        <v>40</v>
      </c>
      <c r="E499" t="s">
        <v>32</v>
      </c>
      <c r="F499" s="58">
        <v>75236</v>
      </c>
      <c r="G499">
        <v>0</v>
      </c>
      <c r="H499">
        <v>1</v>
      </c>
      <c r="I499" s="98">
        <v>41947</v>
      </c>
      <c r="J499">
        <v>22</v>
      </c>
      <c r="K499">
        <v>397</v>
      </c>
      <c r="L499">
        <v>19</v>
      </c>
      <c r="M499">
        <v>69</v>
      </c>
      <c r="N499">
        <v>12</v>
      </c>
      <c r="O499">
        <v>0</v>
      </c>
      <c r="P499">
        <v>9</v>
      </c>
      <c r="Q499">
        <v>1</v>
      </c>
      <c r="R499">
        <v>4</v>
      </c>
      <c r="S499">
        <v>8</v>
      </c>
      <c r="T499">
        <v>2</v>
      </c>
      <c r="U499">
        <v>0</v>
      </c>
      <c r="V499">
        <v>0</v>
      </c>
      <c r="W499" t="s">
        <v>27</v>
      </c>
      <c r="X499">
        <v>0</v>
      </c>
    </row>
    <row r="500" spans="1:24" x14ac:dyDescent="0.2">
      <c r="A500">
        <v>9971</v>
      </c>
      <c r="B500">
        <v>1965</v>
      </c>
      <c r="C500">
        <v>58</v>
      </c>
      <c r="D500" t="s">
        <v>40</v>
      </c>
      <c r="E500" t="s">
        <v>32</v>
      </c>
      <c r="F500" s="58">
        <v>15315</v>
      </c>
      <c r="G500">
        <v>0</v>
      </c>
      <c r="H500">
        <v>1</v>
      </c>
      <c r="I500" s="98">
        <v>41947</v>
      </c>
      <c r="J500">
        <v>22</v>
      </c>
      <c r="K500">
        <v>397</v>
      </c>
      <c r="L500">
        <v>19</v>
      </c>
      <c r="M500">
        <v>69</v>
      </c>
      <c r="N500">
        <v>12</v>
      </c>
      <c r="O500">
        <v>0</v>
      </c>
      <c r="P500">
        <v>9</v>
      </c>
      <c r="Q500">
        <v>1</v>
      </c>
      <c r="R500">
        <v>4</v>
      </c>
      <c r="S500">
        <v>8</v>
      </c>
      <c r="T500">
        <v>2</v>
      </c>
      <c r="U500">
        <v>0</v>
      </c>
      <c r="V500">
        <v>0</v>
      </c>
      <c r="W500" t="s">
        <v>67</v>
      </c>
      <c r="X500">
        <v>0</v>
      </c>
    </row>
    <row r="501" spans="1:24" x14ac:dyDescent="0.2">
      <c r="A501">
        <v>1740</v>
      </c>
      <c r="B501">
        <v>1945</v>
      </c>
      <c r="C501">
        <v>78</v>
      </c>
      <c r="D501" t="s">
        <v>23</v>
      </c>
      <c r="E501" t="s">
        <v>32</v>
      </c>
      <c r="F501" s="58">
        <v>15315</v>
      </c>
      <c r="G501">
        <v>0</v>
      </c>
      <c r="H501">
        <v>0</v>
      </c>
      <c r="I501" s="98">
        <v>41824</v>
      </c>
      <c r="J501">
        <v>22</v>
      </c>
      <c r="K501">
        <v>760</v>
      </c>
      <c r="L501">
        <v>38</v>
      </c>
      <c r="M501">
        <v>104</v>
      </c>
      <c r="N501">
        <v>50</v>
      </c>
      <c r="O501">
        <v>9</v>
      </c>
      <c r="P501">
        <v>38</v>
      </c>
      <c r="Q501">
        <v>2</v>
      </c>
      <c r="R501">
        <v>7</v>
      </c>
      <c r="S501">
        <v>4</v>
      </c>
      <c r="T501">
        <v>4</v>
      </c>
      <c r="U501">
        <v>0</v>
      </c>
      <c r="V501">
        <v>0</v>
      </c>
      <c r="W501" t="s">
        <v>27</v>
      </c>
      <c r="X501">
        <v>1</v>
      </c>
    </row>
    <row r="502" spans="1:24" x14ac:dyDescent="0.2">
      <c r="A502">
        <v>8737</v>
      </c>
      <c r="B502">
        <v>1979</v>
      </c>
      <c r="C502">
        <v>44</v>
      </c>
      <c r="D502" t="s">
        <v>23</v>
      </c>
      <c r="E502" t="s">
        <v>24</v>
      </c>
      <c r="F502" s="58">
        <v>87171</v>
      </c>
      <c r="G502">
        <v>0</v>
      </c>
      <c r="H502">
        <v>1</v>
      </c>
      <c r="I502" s="98">
        <v>41763</v>
      </c>
      <c r="J502">
        <v>22</v>
      </c>
      <c r="K502">
        <v>29</v>
      </c>
      <c r="L502">
        <v>1</v>
      </c>
      <c r="M502">
        <v>9</v>
      </c>
      <c r="N502">
        <v>2</v>
      </c>
      <c r="O502">
        <v>0</v>
      </c>
      <c r="P502">
        <v>2</v>
      </c>
      <c r="Q502">
        <v>1</v>
      </c>
      <c r="R502">
        <v>2</v>
      </c>
      <c r="S502">
        <v>3</v>
      </c>
      <c r="T502">
        <v>3</v>
      </c>
      <c r="U502">
        <v>0</v>
      </c>
      <c r="V502">
        <v>0</v>
      </c>
      <c r="W502" t="s">
        <v>27</v>
      </c>
      <c r="X502">
        <v>0</v>
      </c>
    </row>
    <row r="503" spans="1:24" x14ac:dyDescent="0.2">
      <c r="A503">
        <v>6466</v>
      </c>
      <c r="B503">
        <v>1966</v>
      </c>
      <c r="C503">
        <v>57</v>
      </c>
      <c r="D503" t="s">
        <v>40</v>
      </c>
      <c r="E503" t="s">
        <v>32</v>
      </c>
      <c r="F503" s="58">
        <v>26887</v>
      </c>
      <c r="G503">
        <v>1</v>
      </c>
      <c r="H503">
        <v>1</v>
      </c>
      <c r="I503" s="98">
        <v>41976</v>
      </c>
      <c r="J503">
        <v>22</v>
      </c>
      <c r="K503">
        <v>105</v>
      </c>
      <c r="L503">
        <v>0</v>
      </c>
      <c r="M503">
        <v>9</v>
      </c>
      <c r="N503">
        <v>2</v>
      </c>
      <c r="O503">
        <v>1</v>
      </c>
      <c r="P503">
        <v>4</v>
      </c>
      <c r="Q503">
        <v>3</v>
      </c>
      <c r="R503">
        <v>2</v>
      </c>
      <c r="S503">
        <v>4</v>
      </c>
      <c r="T503">
        <v>3</v>
      </c>
      <c r="U503">
        <v>0</v>
      </c>
      <c r="V503">
        <v>0</v>
      </c>
      <c r="W503" t="s">
        <v>27</v>
      </c>
      <c r="X503">
        <v>0</v>
      </c>
    </row>
    <row r="504" spans="1:24" x14ac:dyDescent="0.2">
      <c r="A504">
        <v>10430</v>
      </c>
      <c r="B504">
        <v>1974</v>
      </c>
      <c r="C504">
        <v>49</v>
      </c>
      <c r="D504" t="s">
        <v>23</v>
      </c>
      <c r="E504" t="s">
        <v>24</v>
      </c>
      <c r="F504" s="58">
        <v>61996</v>
      </c>
      <c r="G504">
        <v>1</v>
      </c>
      <c r="H504">
        <v>1</v>
      </c>
      <c r="I504" s="98">
        <v>41527</v>
      </c>
      <c r="J504">
        <v>22</v>
      </c>
      <c r="K504">
        <v>1126</v>
      </c>
      <c r="L504">
        <v>28</v>
      </c>
      <c r="M504">
        <v>211</v>
      </c>
      <c r="N504">
        <v>37</v>
      </c>
      <c r="O504">
        <v>28</v>
      </c>
      <c r="P504">
        <v>42</v>
      </c>
      <c r="Q504">
        <v>3</v>
      </c>
      <c r="R504">
        <v>4</v>
      </c>
      <c r="S504">
        <v>4</v>
      </c>
      <c r="T504">
        <v>5</v>
      </c>
      <c r="U504">
        <v>0</v>
      </c>
      <c r="V504">
        <v>0</v>
      </c>
      <c r="W504" t="s">
        <v>38</v>
      </c>
      <c r="X504">
        <v>3</v>
      </c>
    </row>
    <row r="505" spans="1:24" x14ac:dyDescent="0.2">
      <c r="A505">
        <v>8773</v>
      </c>
      <c r="B505">
        <v>1972</v>
      </c>
      <c r="C505">
        <v>51</v>
      </c>
      <c r="D505" t="s">
        <v>53</v>
      </c>
      <c r="E505" t="s">
        <v>32</v>
      </c>
      <c r="F505" s="58">
        <v>77343</v>
      </c>
      <c r="G505">
        <v>0</v>
      </c>
      <c r="H505">
        <v>1</v>
      </c>
      <c r="I505" s="98">
        <v>41450</v>
      </c>
      <c r="J505">
        <v>22</v>
      </c>
      <c r="K505">
        <v>280</v>
      </c>
      <c r="L505">
        <v>0</v>
      </c>
      <c r="M505">
        <v>18</v>
      </c>
      <c r="N505">
        <v>0</v>
      </c>
      <c r="O505">
        <v>0</v>
      </c>
      <c r="P505">
        <v>24</v>
      </c>
      <c r="Q505">
        <v>3</v>
      </c>
      <c r="R505">
        <v>5</v>
      </c>
      <c r="S505">
        <v>6</v>
      </c>
      <c r="T505">
        <v>7</v>
      </c>
      <c r="U505">
        <v>0</v>
      </c>
      <c r="V505">
        <v>0</v>
      </c>
      <c r="W505" t="s">
        <v>35</v>
      </c>
      <c r="X505">
        <v>1</v>
      </c>
    </row>
    <row r="506" spans="1:24" x14ac:dyDescent="0.2">
      <c r="A506">
        <v>2371</v>
      </c>
      <c r="B506">
        <v>1973</v>
      </c>
      <c r="C506">
        <v>50</v>
      </c>
      <c r="D506" t="s">
        <v>23</v>
      </c>
      <c r="E506" t="s">
        <v>32</v>
      </c>
      <c r="F506" s="58">
        <v>75433</v>
      </c>
      <c r="G506">
        <v>1</v>
      </c>
      <c r="H506">
        <v>1</v>
      </c>
      <c r="I506" s="98">
        <v>41377</v>
      </c>
      <c r="J506">
        <v>22</v>
      </c>
      <c r="K506">
        <v>39</v>
      </c>
      <c r="L506">
        <v>1</v>
      </c>
      <c r="M506">
        <v>22</v>
      </c>
      <c r="N506">
        <v>3</v>
      </c>
      <c r="O506">
        <v>4</v>
      </c>
      <c r="P506">
        <v>12</v>
      </c>
      <c r="Q506">
        <v>3</v>
      </c>
      <c r="R506">
        <v>2</v>
      </c>
      <c r="S506">
        <v>4</v>
      </c>
      <c r="T506">
        <v>7</v>
      </c>
      <c r="U506">
        <v>0</v>
      </c>
      <c r="V506">
        <v>0</v>
      </c>
      <c r="W506" t="s">
        <v>46</v>
      </c>
      <c r="X506">
        <v>0</v>
      </c>
    </row>
    <row r="507" spans="1:24" x14ac:dyDescent="0.2">
      <c r="A507">
        <v>7786</v>
      </c>
      <c r="B507">
        <v>1987</v>
      </c>
      <c r="C507">
        <v>36</v>
      </c>
      <c r="D507" t="s">
        <v>40</v>
      </c>
      <c r="E507" t="s">
        <v>28</v>
      </c>
      <c r="F507" s="58">
        <v>30023</v>
      </c>
      <c r="G507">
        <v>1</v>
      </c>
      <c r="H507">
        <v>0</v>
      </c>
      <c r="I507" s="98">
        <v>41318</v>
      </c>
      <c r="J507">
        <v>22</v>
      </c>
      <c r="K507">
        <v>68</v>
      </c>
      <c r="L507">
        <v>7</v>
      </c>
      <c r="M507">
        <v>59</v>
      </c>
      <c r="N507">
        <v>10</v>
      </c>
      <c r="O507">
        <v>5</v>
      </c>
      <c r="P507">
        <v>11</v>
      </c>
      <c r="Q507">
        <v>4</v>
      </c>
      <c r="R507">
        <v>3</v>
      </c>
      <c r="S507">
        <v>4</v>
      </c>
      <c r="T507">
        <v>8</v>
      </c>
      <c r="U507">
        <v>0</v>
      </c>
      <c r="V507">
        <v>0</v>
      </c>
      <c r="W507" t="s">
        <v>27</v>
      </c>
      <c r="X507">
        <v>0</v>
      </c>
    </row>
    <row r="508" spans="1:24" x14ac:dyDescent="0.2">
      <c r="A508">
        <v>4088</v>
      </c>
      <c r="B508">
        <v>1963</v>
      </c>
      <c r="C508">
        <v>60</v>
      </c>
      <c r="D508" t="s">
        <v>40</v>
      </c>
      <c r="E508" t="s">
        <v>32</v>
      </c>
      <c r="F508" s="58">
        <v>33228</v>
      </c>
      <c r="G508">
        <v>0</v>
      </c>
      <c r="H508">
        <v>1</v>
      </c>
      <c r="I508" s="98">
        <v>41072</v>
      </c>
      <c r="J508">
        <v>22</v>
      </c>
      <c r="K508">
        <v>108</v>
      </c>
      <c r="L508">
        <v>1</v>
      </c>
      <c r="M508">
        <v>28</v>
      </c>
      <c r="N508">
        <v>13</v>
      </c>
      <c r="O508">
        <v>1</v>
      </c>
      <c r="P508">
        <v>4</v>
      </c>
      <c r="Q508">
        <v>2</v>
      </c>
      <c r="R508">
        <v>3</v>
      </c>
      <c r="S508">
        <v>4</v>
      </c>
      <c r="T508">
        <v>8</v>
      </c>
      <c r="U508">
        <v>0</v>
      </c>
      <c r="V508">
        <v>0</v>
      </c>
      <c r="W508" t="s">
        <v>27</v>
      </c>
      <c r="X508">
        <v>0</v>
      </c>
    </row>
    <row r="509" spans="1:24" x14ac:dyDescent="0.2">
      <c r="A509">
        <v>4971</v>
      </c>
      <c r="B509">
        <v>1963</v>
      </c>
      <c r="C509">
        <v>60</v>
      </c>
      <c r="D509" t="s">
        <v>40</v>
      </c>
      <c r="E509" t="s">
        <v>32</v>
      </c>
      <c r="F509" s="58">
        <v>22574</v>
      </c>
      <c r="G509">
        <v>0</v>
      </c>
      <c r="H509">
        <v>1</v>
      </c>
      <c r="I509" s="98">
        <v>41072</v>
      </c>
      <c r="J509">
        <v>22</v>
      </c>
      <c r="K509">
        <v>108</v>
      </c>
      <c r="L509">
        <v>1</v>
      </c>
      <c r="M509">
        <v>28</v>
      </c>
      <c r="N509">
        <v>13</v>
      </c>
      <c r="O509">
        <v>1</v>
      </c>
      <c r="P509">
        <v>4</v>
      </c>
      <c r="Q509">
        <v>2</v>
      </c>
      <c r="R509">
        <v>3</v>
      </c>
      <c r="S509">
        <v>4</v>
      </c>
      <c r="T509">
        <v>8</v>
      </c>
      <c r="U509">
        <v>0</v>
      </c>
      <c r="V509">
        <v>0</v>
      </c>
      <c r="W509" t="s">
        <v>67</v>
      </c>
      <c r="X509">
        <v>0</v>
      </c>
    </row>
    <row r="510" spans="1:24" x14ac:dyDescent="0.2">
      <c r="A510">
        <v>10560</v>
      </c>
      <c r="B510">
        <v>1981</v>
      </c>
      <c r="C510">
        <v>42</v>
      </c>
      <c r="D510" t="s">
        <v>40</v>
      </c>
      <c r="E510" t="s">
        <v>28</v>
      </c>
      <c r="F510" s="58">
        <v>22574</v>
      </c>
      <c r="G510">
        <v>1</v>
      </c>
      <c r="H510">
        <v>0</v>
      </c>
      <c r="I510" s="98">
        <v>41806</v>
      </c>
      <c r="J510">
        <v>23</v>
      </c>
      <c r="K510">
        <v>16</v>
      </c>
      <c r="L510">
        <v>1</v>
      </c>
      <c r="M510">
        <v>2</v>
      </c>
      <c r="N510">
        <v>0</v>
      </c>
      <c r="O510">
        <v>0</v>
      </c>
      <c r="P510">
        <v>1</v>
      </c>
      <c r="Q510">
        <v>1</v>
      </c>
      <c r="R510">
        <v>1</v>
      </c>
      <c r="S510">
        <v>3</v>
      </c>
      <c r="T510">
        <v>5</v>
      </c>
      <c r="U510">
        <v>0</v>
      </c>
      <c r="V510">
        <v>0</v>
      </c>
      <c r="W510" t="s">
        <v>27</v>
      </c>
      <c r="X510">
        <v>0</v>
      </c>
    </row>
    <row r="511" spans="1:24" x14ac:dyDescent="0.2">
      <c r="A511">
        <v>6892</v>
      </c>
      <c r="B511">
        <v>1969</v>
      </c>
      <c r="C511">
        <v>54</v>
      </c>
      <c r="D511" t="s">
        <v>23</v>
      </c>
      <c r="E511" t="s">
        <v>24</v>
      </c>
      <c r="F511" s="58">
        <v>55267</v>
      </c>
      <c r="G511">
        <v>0</v>
      </c>
      <c r="H511">
        <v>1</v>
      </c>
      <c r="I511" s="98">
        <v>41704</v>
      </c>
      <c r="J511">
        <v>23</v>
      </c>
      <c r="K511">
        <v>641</v>
      </c>
      <c r="L511">
        <v>7</v>
      </c>
      <c r="M511">
        <v>56</v>
      </c>
      <c r="N511">
        <v>0</v>
      </c>
      <c r="O511">
        <v>0</v>
      </c>
      <c r="P511">
        <v>28</v>
      </c>
      <c r="Q511">
        <v>8</v>
      </c>
      <c r="R511">
        <v>10</v>
      </c>
      <c r="S511">
        <v>6</v>
      </c>
      <c r="T511">
        <v>8</v>
      </c>
      <c r="U511">
        <v>0</v>
      </c>
      <c r="V511">
        <v>0</v>
      </c>
      <c r="W511" t="s">
        <v>27</v>
      </c>
      <c r="X511">
        <v>2</v>
      </c>
    </row>
    <row r="512" spans="1:24" x14ac:dyDescent="0.2">
      <c r="A512">
        <v>1818</v>
      </c>
      <c r="B512">
        <v>1972</v>
      </c>
      <c r="C512">
        <v>51</v>
      </c>
      <c r="D512" t="s">
        <v>40</v>
      </c>
      <c r="E512" t="s">
        <v>32</v>
      </c>
      <c r="F512" s="58">
        <v>50437</v>
      </c>
      <c r="G512">
        <v>1</v>
      </c>
      <c r="H512">
        <v>0</v>
      </c>
      <c r="I512" s="98">
        <v>41723</v>
      </c>
      <c r="J512">
        <v>23</v>
      </c>
      <c r="K512">
        <v>25</v>
      </c>
      <c r="L512">
        <v>0</v>
      </c>
      <c r="M512">
        <v>8</v>
      </c>
      <c r="N512">
        <v>0</v>
      </c>
      <c r="O512">
        <v>1</v>
      </c>
      <c r="P512">
        <v>4</v>
      </c>
      <c r="Q512">
        <v>1</v>
      </c>
      <c r="R512">
        <v>2</v>
      </c>
      <c r="S512">
        <v>2</v>
      </c>
      <c r="T512">
        <v>9</v>
      </c>
      <c r="U512">
        <v>0</v>
      </c>
      <c r="V512">
        <v>0</v>
      </c>
      <c r="W512" t="s">
        <v>31</v>
      </c>
      <c r="X512">
        <v>0</v>
      </c>
    </row>
    <row r="513" spans="1:24" x14ac:dyDescent="0.2">
      <c r="A513">
        <v>9485</v>
      </c>
      <c r="B513">
        <v>1987</v>
      </c>
      <c r="C513">
        <v>36</v>
      </c>
      <c r="D513" t="s">
        <v>40</v>
      </c>
      <c r="E513" t="s">
        <v>32</v>
      </c>
      <c r="F513" s="58">
        <v>56145.313929313932</v>
      </c>
      <c r="G513">
        <v>0</v>
      </c>
      <c r="H513">
        <v>0</v>
      </c>
      <c r="I513" s="98">
        <v>41915</v>
      </c>
      <c r="J513">
        <v>23</v>
      </c>
      <c r="K513">
        <v>102</v>
      </c>
      <c r="L513">
        <v>9</v>
      </c>
      <c r="M513">
        <v>49</v>
      </c>
      <c r="N513">
        <v>24</v>
      </c>
      <c r="O513">
        <v>3</v>
      </c>
      <c r="P513">
        <v>12</v>
      </c>
      <c r="Q513">
        <v>1</v>
      </c>
      <c r="R513">
        <v>2</v>
      </c>
      <c r="S513">
        <v>6</v>
      </c>
      <c r="T513">
        <v>4</v>
      </c>
      <c r="U513">
        <v>0</v>
      </c>
      <c r="V513">
        <v>0</v>
      </c>
      <c r="W513" t="s">
        <v>67</v>
      </c>
      <c r="X513">
        <v>0</v>
      </c>
    </row>
    <row r="514" spans="1:24" x14ac:dyDescent="0.2">
      <c r="A514">
        <v>6646</v>
      </c>
      <c r="B514">
        <v>1985</v>
      </c>
      <c r="C514">
        <v>38</v>
      </c>
      <c r="D514" t="s">
        <v>23</v>
      </c>
      <c r="E514" t="s">
        <v>32</v>
      </c>
      <c r="F514" s="58">
        <v>42693</v>
      </c>
      <c r="G514">
        <v>1</v>
      </c>
      <c r="H514">
        <v>0</v>
      </c>
      <c r="I514" s="98">
        <v>41642</v>
      </c>
      <c r="J514">
        <v>23</v>
      </c>
      <c r="K514">
        <v>3</v>
      </c>
      <c r="L514">
        <v>0</v>
      </c>
      <c r="M514">
        <v>5</v>
      </c>
      <c r="N514">
        <v>13</v>
      </c>
      <c r="O514">
        <v>0</v>
      </c>
      <c r="P514">
        <v>1</v>
      </c>
      <c r="Q514">
        <v>1</v>
      </c>
      <c r="R514">
        <v>1</v>
      </c>
      <c r="S514">
        <v>3</v>
      </c>
      <c r="T514">
        <v>6</v>
      </c>
      <c r="U514">
        <v>0</v>
      </c>
      <c r="V514">
        <v>0</v>
      </c>
      <c r="W514" t="s">
        <v>31</v>
      </c>
      <c r="X514">
        <v>0</v>
      </c>
    </row>
    <row r="515" spans="1:24" x14ac:dyDescent="0.2">
      <c r="A515">
        <v>4248</v>
      </c>
      <c r="B515">
        <v>1961</v>
      </c>
      <c r="C515">
        <v>62</v>
      </c>
      <c r="D515" t="s">
        <v>53</v>
      </c>
      <c r="E515" t="s">
        <v>28</v>
      </c>
      <c r="F515" s="58">
        <v>62694</v>
      </c>
      <c r="G515">
        <v>0</v>
      </c>
      <c r="H515">
        <v>0</v>
      </c>
      <c r="I515" s="98">
        <v>41687</v>
      </c>
      <c r="J515">
        <v>23</v>
      </c>
      <c r="K515">
        <v>1000</v>
      </c>
      <c r="L515">
        <v>19</v>
      </c>
      <c r="M515">
        <v>711</v>
      </c>
      <c r="N515">
        <v>125</v>
      </c>
      <c r="O515">
        <v>115</v>
      </c>
      <c r="P515">
        <v>38</v>
      </c>
      <c r="Q515">
        <v>0</v>
      </c>
      <c r="R515">
        <v>4</v>
      </c>
      <c r="S515">
        <v>9</v>
      </c>
      <c r="T515">
        <v>1</v>
      </c>
      <c r="U515">
        <v>0</v>
      </c>
      <c r="V515">
        <v>0</v>
      </c>
      <c r="W515" t="s">
        <v>27</v>
      </c>
      <c r="X515">
        <v>1</v>
      </c>
    </row>
    <row r="516" spans="1:24" x14ac:dyDescent="0.2">
      <c r="A516">
        <v>7451</v>
      </c>
      <c r="B516">
        <v>1961</v>
      </c>
      <c r="C516">
        <v>62</v>
      </c>
      <c r="D516" t="s">
        <v>53</v>
      </c>
      <c r="E516" t="s">
        <v>28</v>
      </c>
      <c r="F516" s="58">
        <v>65031</v>
      </c>
      <c r="G516">
        <v>0</v>
      </c>
      <c r="H516">
        <v>0</v>
      </c>
      <c r="I516" s="98">
        <v>41687</v>
      </c>
      <c r="J516">
        <v>23</v>
      </c>
      <c r="K516">
        <v>1000</v>
      </c>
      <c r="L516">
        <v>19</v>
      </c>
      <c r="M516">
        <v>711</v>
      </c>
      <c r="N516">
        <v>125</v>
      </c>
      <c r="O516">
        <v>115</v>
      </c>
      <c r="P516">
        <v>38</v>
      </c>
      <c r="Q516">
        <v>0</v>
      </c>
      <c r="R516">
        <v>4</v>
      </c>
      <c r="S516">
        <v>9</v>
      </c>
      <c r="T516">
        <v>1</v>
      </c>
      <c r="U516">
        <v>0</v>
      </c>
      <c r="V516">
        <v>0</v>
      </c>
      <c r="W516" t="s">
        <v>27</v>
      </c>
      <c r="X516">
        <v>1</v>
      </c>
    </row>
    <row r="517" spans="1:24" x14ac:dyDescent="0.2">
      <c r="A517">
        <v>7861</v>
      </c>
      <c r="B517">
        <v>1953</v>
      </c>
      <c r="C517">
        <v>70</v>
      </c>
      <c r="D517" t="s">
        <v>53</v>
      </c>
      <c r="E517" t="s">
        <v>32</v>
      </c>
      <c r="F517" s="58">
        <v>59462</v>
      </c>
      <c r="G517">
        <v>0</v>
      </c>
      <c r="H517">
        <v>1</v>
      </c>
      <c r="I517" s="98">
        <v>41761</v>
      </c>
      <c r="J517">
        <v>23</v>
      </c>
      <c r="K517">
        <v>820</v>
      </c>
      <c r="L517">
        <v>57</v>
      </c>
      <c r="M517">
        <v>242</v>
      </c>
      <c r="N517">
        <v>45</v>
      </c>
      <c r="O517">
        <v>0</v>
      </c>
      <c r="P517">
        <v>11</v>
      </c>
      <c r="Q517">
        <v>2</v>
      </c>
      <c r="R517">
        <v>8</v>
      </c>
      <c r="S517">
        <v>6</v>
      </c>
      <c r="T517">
        <v>4</v>
      </c>
      <c r="U517">
        <v>0</v>
      </c>
      <c r="V517">
        <v>0</v>
      </c>
      <c r="W517" t="s">
        <v>27</v>
      </c>
      <c r="X517">
        <v>0</v>
      </c>
    </row>
    <row r="518" spans="1:24" x14ac:dyDescent="0.2">
      <c r="A518">
        <v>5232</v>
      </c>
      <c r="B518">
        <v>1966</v>
      </c>
      <c r="C518">
        <v>57</v>
      </c>
      <c r="D518" t="s">
        <v>23</v>
      </c>
      <c r="E518" t="s">
        <v>32</v>
      </c>
      <c r="F518" s="58">
        <v>25965</v>
      </c>
      <c r="G518">
        <v>0</v>
      </c>
      <c r="H518">
        <v>1</v>
      </c>
      <c r="I518" s="98">
        <v>41666</v>
      </c>
      <c r="J518">
        <v>23</v>
      </c>
      <c r="K518">
        <v>86</v>
      </c>
      <c r="L518">
        <v>12</v>
      </c>
      <c r="M518">
        <v>75</v>
      </c>
      <c r="N518">
        <v>33</v>
      </c>
      <c r="O518">
        <v>15</v>
      </c>
      <c r="P518">
        <v>6</v>
      </c>
      <c r="Q518">
        <v>1</v>
      </c>
      <c r="R518">
        <v>4</v>
      </c>
      <c r="S518">
        <v>5</v>
      </c>
      <c r="T518">
        <v>4</v>
      </c>
      <c r="U518">
        <v>0</v>
      </c>
      <c r="V518">
        <v>0</v>
      </c>
      <c r="W518" t="s">
        <v>27</v>
      </c>
      <c r="X518">
        <v>0</v>
      </c>
    </row>
    <row r="519" spans="1:24" x14ac:dyDescent="0.2">
      <c r="A519">
        <v>3011</v>
      </c>
      <c r="B519">
        <v>1966</v>
      </c>
      <c r="C519">
        <v>57</v>
      </c>
      <c r="D519" t="s">
        <v>23</v>
      </c>
      <c r="E519" t="s">
        <v>32</v>
      </c>
      <c r="F519" s="58">
        <v>22979</v>
      </c>
      <c r="G519">
        <v>0</v>
      </c>
      <c r="H519">
        <v>1</v>
      </c>
      <c r="I519" s="98">
        <v>41666</v>
      </c>
      <c r="J519">
        <v>23</v>
      </c>
      <c r="K519">
        <v>86</v>
      </c>
      <c r="L519">
        <v>12</v>
      </c>
      <c r="M519">
        <v>75</v>
      </c>
      <c r="N519">
        <v>33</v>
      </c>
      <c r="O519">
        <v>15</v>
      </c>
      <c r="P519">
        <v>6</v>
      </c>
      <c r="Q519">
        <v>1</v>
      </c>
      <c r="R519">
        <v>4</v>
      </c>
      <c r="S519">
        <v>5</v>
      </c>
      <c r="T519">
        <v>4</v>
      </c>
      <c r="U519">
        <v>0</v>
      </c>
      <c r="V519">
        <v>0</v>
      </c>
      <c r="W519" t="s">
        <v>67</v>
      </c>
      <c r="X519">
        <v>0</v>
      </c>
    </row>
    <row r="520" spans="1:24" x14ac:dyDescent="0.2">
      <c r="A520">
        <v>5758</v>
      </c>
      <c r="B520">
        <v>1983</v>
      </c>
      <c r="C520">
        <v>40</v>
      </c>
      <c r="D520" t="s">
        <v>23</v>
      </c>
      <c r="E520" t="s">
        <v>32</v>
      </c>
      <c r="F520" s="58">
        <v>44322</v>
      </c>
      <c r="G520">
        <v>0</v>
      </c>
      <c r="H520">
        <v>0</v>
      </c>
      <c r="I520" s="98">
        <v>41653</v>
      </c>
      <c r="J520">
        <v>23</v>
      </c>
      <c r="K520">
        <v>1074</v>
      </c>
      <c r="L520">
        <v>0</v>
      </c>
      <c r="M520">
        <v>69</v>
      </c>
      <c r="N520">
        <v>0</v>
      </c>
      <c r="O520">
        <v>0</v>
      </c>
      <c r="P520">
        <v>46</v>
      </c>
      <c r="Q520">
        <v>1</v>
      </c>
      <c r="R520">
        <v>10</v>
      </c>
      <c r="S520">
        <v>13</v>
      </c>
      <c r="T520">
        <v>6</v>
      </c>
      <c r="U520">
        <v>1</v>
      </c>
      <c r="V520">
        <v>0</v>
      </c>
      <c r="W520" t="s">
        <v>27</v>
      </c>
      <c r="X520">
        <v>4</v>
      </c>
    </row>
    <row r="521" spans="1:24" x14ac:dyDescent="0.2">
      <c r="A521">
        <v>2173</v>
      </c>
      <c r="B521">
        <v>1953</v>
      </c>
      <c r="C521">
        <v>70</v>
      </c>
      <c r="D521" t="s">
        <v>23</v>
      </c>
      <c r="E521" t="s">
        <v>55</v>
      </c>
      <c r="F521" s="58">
        <v>30096</v>
      </c>
      <c r="G521">
        <v>0</v>
      </c>
      <c r="H521">
        <v>1</v>
      </c>
      <c r="I521" s="98">
        <v>41563</v>
      </c>
      <c r="J521">
        <v>23</v>
      </c>
      <c r="K521">
        <v>13</v>
      </c>
      <c r="L521">
        <v>6</v>
      </c>
      <c r="M521">
        <v>7</v>
      </c>
      <c r="N521">
        <v>0</v>
      </c>
      <c r="O521">
        <v>3</v>
      </c>
      <c r="P521">
        <v>3</v>
      </c>
      <c r="Q521">
        <v>1</v>
      </c>
      <c r="R521">
        <v>1</v>
      </c>
      <c r="S521">
        <v>3</v>
      </c>
      <c r="T521">
        <v>6</v>
      </c>
      <c r="U521">
        <v>0</v>
      </c>
      <c r="V521">
        <v>0</v>
      </c>
      <c r="W521" t="s">
        <v>27</v>
      </c>
      <c r="X521">
        <v>0</v>
      </c>
    </row>
    <row r="522" spans="1:24" x14ac:dyDescent="0.2">
      <c r="A522">
        <v>10711</v>
      </c>
      <c r="B522">
        <v>1946</v>
      </c>
      <c r="C522">
        <v>77</v>
      </c>
      <c r="D522" t="s">
        <v>23</v>
      </c>
      <c r="E522" t="s">
        <v>32</v>
      </c>
      <c r="F522" s="58">
        <v>30096</v>
      </c>
      <c r="G522">
        <v>0</v>
      </c>
      <c r="H522">
        <v>0</v>
      </c>
      <c r="I522" s="98">
        <v>41315</v>
      </c>
      <c r="J522">
        <v>23</v>
      </c>
      <c r="K522">
        <v>217</v>
      </c>
      <c r="L522">
        <v>77</v>
      </c>
      <c r="M522">
        <v>373</v>
      </c>
      <c r="N522">
        <v>111</v>
      </c>
      <c r="O522">
        <v>23</v>
      </c>
      <c r="P522">
        <v>93</v>
      </c>
      <c r="Q522">
        <v>1</v>
      </c>
      <c r="R522">
        <v>3</v>
      </c>
      <c r="S522">
        <v>12</v>
      </c>
      <c r="T522">
        <v>1</v>
      </c>
      <c r="U522">
        <v>0</v>
      </c>
      <c r="V522">
        <v>0</v>
      </c>
      <c r="W522" t="s">
        <v>67</v>
      </c>
      <c r="X522">
        <v>0</v>
      </c>
    </row>
    <row r="523" spans="1:24" x14ac:dyDescent="0.2">
      <c r="A523">
        <v>2782</v>
      </c>
      <c r="B523">
        <v>1962</v>
      </c>
      <c r="C523">
        <v>61</v>
      </c>
      <c r="D523" t="s">
        <v>40</v>
      </c>
      <c r="E523" t="s">
        <v>32</v>
      </c>
      <c r="F523" s="58">
        <v>43057</v>
      </c>
      <c r="G523">
        <v>0</v>
      </c>
      <c r="H523">
        <v>1</v>
      </c>
      <c r="I523" s="98">
        <v>41585</v>
      </c>
      <c r="J523">
        <v>23</v>
      </c>
      <c r="K523">
        <v>352</v>
      </c>
      <c r="L523">
        <v>0</v>
      </c>
      <c r="M523">
        <v>27</v>
      </c>
      <c r="N523">
        <v>10</v>
      </c>
      <c r="O523">
        <v>0</v>
      </c>
      <c r="P523">
        <v>15</v>
      </c>
      <c r="Q523">
        <v>3</v>
      </c>
      <c r="R523">
        <v>6</v>
      </c>
      <c r="S523">
        <v>7</v>
      </c>
      <c r="T523">
        <v>6</v>
      </c>
      <c r="U523">
        <v>0</v>
      </c>
      <c r="V523">
        <v>0</v>
      </c>
      <c r="W523" t="s">
        <v>27</v>
      </c>
      <c r="X523">
        <v>0</v>
      </c>
    </row>
    <row r="524" spans="1:24" x14ac:dyDescent="0.2">
      <c r="A524">
        <v>9432</v>
      </c>
      <c r="B524">
        <v>1978</v>
      </c>
      <c r="C524">
        <v>45</v>
      </c>
      <c r="D524" t="s">
        <v>23</v>
      </c>
      <c r="E524" t="s">
        <v>32</v>
      </c>
      <c r="F524" s="58">
        <v>47808</v>
      </c>
      <c r="G524">
        <v>1</v>
      </c>
      <c r="H524">
        <v>0</v>
      </c>
      <c r="I524" s="98">
        <v>41311</v>
      </c>
      <c r="J524">
        <v>23</v>
      </c>
      <c r="K524">
        <v>9</v>
      </c>
      <c r="L524">
        <v>14</v>
      </c>
      <c r="M524">
        <v>18</v>
      </c>
      <c r="N524">
        <v>8</v>
      </c>
      <c r="O524">
        <v>1</v>
      </c>
      <c r="P524">
        <v>12</v>
      </c>
      <c r="Q524">
        <v>4</v>
      </c>
      <c r="R524">
        <v>3</v>
      </c>
      <c r="S524">
        <v>3</v>
      </c>
      <c r="T524">
        <v>6</v>
      </c>
      <c r="U524">
        <v>0</v>
      </c>
      <c r="V524">
        <v>0</v>
      </c>
      <c r="W524" t="s">
        <v>67</v>
      </c>
      <c r="X524">
        <v>0</v>
      </c>
    </row>
    <row r="525" spans="1:24" x14ac:dyDescent="0.2">
      <c r="A525">
        <v>5872</v>
      </c>
      <c r="B525">
        <v>1952</v>
      </c>
      <c r="C525">
        <v>71</v>
      </c>
      <c r="D525" t="s">
        <v>23</v>
      </c>
      <c r="E525" t="s">
        <v>28</v>
      </c>
      <c r="F525" s="58">
        <v>77520</v>
      </c>
      <c r="G525">
        <v>0</v>
      </c>
      <c r="H525">
        <v>1</v>
      </c>
      <c r="I525" s="98">
        <v>41280</v>
      </c>
      <c r="J525">
        <v>23</v>
      </c>
      <c r="K525">
        <v>240</v>
      </c>
      <c r="L525">
        <v>90</v>
      </c>
      <c r="M525">
        <v>216</v>
      </c>
      <c r="N525">
        <v>63</v>
      </c>
      <c r="O525">
        <v>6</v>
      </c>
      <c r="P525">
        <v>24</v>
      </c>
      <c r="Q525">
        <v>4</v>
      </c>
      <c r="R525">
        <v>4</v>
      </c>
      <c r="S525">
        <v>10</v>
      </c>
      <c r="T525">
        <v>3</v>
      </c>
      <c r="U525">
        <v>0</v>
      </c>
      <c r="V525">
        <v>0</v>
      </c>
      <c r="W525" t="s">
        <v>35</v>
      </c>
      <c r="X525">
        <v>0</v>
      </c>
    </row>
    <row r="526" spans="1:24" x14ac:dyDescent="0.2">
      <c r="A526">
        <v>11187</v>
      </c>
      <c r="B526">
        <v>1979</v>
      </c>
      <c r="C526">
        <v>44</v>
      </c>
      <c r="D526" t="s">
        <v>118</v>
      </c>
      <c r="E526" t="s">
        <v>28</v>
      </c>
      <c r="F526" s="58">
        <v>40211</v>
      </c>
      <c r="G526">
        <v>1</v>
      </c>
      <c r="H526">
        <v>0</v>
      </c>
      <c r="I526" s="98">
        <v>41414</v>
      </c>
      <c r="J526">
        <v>23</v>
      </c>
      <c r="K526">
        <v>2</v>
      </c>
      <c r="L526">
        <v>8</v>
      </c>
      <c r="M526">
        <v>10</v>
      </c>
      <c r="N526">
        <v>12</v>
      </c>
      <c r="O526">
        <v>14</v>
      </c>
      <c r="P526">
        <v>23</v>
      </c>
      <c r="Q526">
        <v>3</v>
      </c>
      <c r="R526">
        <v>2</v>
      </c>
      <c r="S526">
        <v>3</v>
      </c>
      <c r="T526">
        <v>5</v>
      </c>
      <c r="U526">
        <v>0</v>
      </c>
      <c r="V526">
        <v>0</v>
      </c>
      <c r="W526" t="s">
        <v>31</v>
      </c>
      <c r="X526">
        <v>0</v>
      </c>
    </row>
    <row r="527" spans="1:24" x14ac:dyDescent="0.2">
      <c r="A527">
        <v>2428</v>
      </c>
      <c r="B527">
        <v>1971</v>
      </c>
      <c r="C527">
        <v>52</v>
      </c>
      <c r="D527" t="s">
        <v>23</v>
      </c>
      <c r="E527" t="s">
        <v>32</v>
      </c>
      <c r="F527" s="58">
        <v>79908</v>
      </c>
      <c r="G527">
        <v>1</v>
      </c>
      <c r="H527">
        <v>0</v>
      </c>
      <c r="I527" s="98">
        <v>41369</v>
      </c>
      <c r="J527">
        <v>23</v>
      </c>
      <c r="K527">
        <v>3</v>
      </c>
      <c r="L527">
        <v>18</v>
      </c>
      <c r="M527">
        <v>26</v>
      </c>
      <c r="N527">
        <v>11</v>
      </c>
      <c r="O527">
        <v>8</v>
      </c>
      <c r="P527">
        <v>12</v>
      </c>
      <c r="Q527">
        <v>3</v>
      </c>
      <c r="R527">
        <v>2</v>
      </c>
      <c r="S527">
        <v>4</v>
      </c>
      <c r="T527">
        <v>7</v>
      </c>
      <c r="U527">
        <v>0</v>
      </c>
      <c r="V527">
        <v>0</v>
      </c>
      <c r="W527" t="s">
        <v>46</v>
      </c>
      <c r="X527">
        <v>0</v>
      </c>
    </row>
    <row r="528" spans="1:24" x14ac:dyDescent="0.2">
      <c r="A528">
        <v>1726</v>
      </c>
      <c r="B528">
        <v>1971</v>
      </c>
      <c r="C528">
        <v>52</v>
      </c>
      <c r="D528" t="s">
        <v>23</v>
      </c>
      <c r="E528" t="s">
        <v>28</v>
      </c>
      <c r="F528" s="58">
        <v>38179</v>
      </c>
      <c r="G528">
        <v>0</v>
      </c>
      <c r="H528">
        <v>0</v>
      </c>
      <c r="I528" s="98">
        <v>41351</v>
      </c>
      <c r="J528">
        <v>23</v>
      </c>
      <c r="K528">
        <v>3</v>
      </c>
      <c r="L528">
        <v>9</v>
      </c>
      <c r="M528">
        <v>15</v>
      </c>
      <c r="N528">
        <v>13</v>
      </c>
      <c r="O528">
        <v>2</v>
      </c>
      <c r="P528">
        <v>39</v>
      </c>
      <c r="Q528">
        <v>1</v>
      </c>
      <c r="R528">
        <v>1</v>
      </c>
      <c r="S528">
        <v>2</v>
      </c>
      <c r="T528">
        <v>9</v>
      </c>
      <c r="U528">
        <v>1</v>
      </c>
      <c r="V528">
        <v>0</v>
      </c>
      <c r="W528" t="s">
        <v>27</v>
      </c>
      <c r="X528">
        <v>1</v>
      </c>
    </row>
    <row r="529" spans="1:24" x14ac:dyDescent="0.2">
      <c r="A529">
        <v>1802</v>
      </c>
      <c r="B529">
        <v>1972</v>
      </c>
      <c r="C529">
        <v>51</v>
      </c>
      <c r="D529" t="s">
        <v>23</v>
      </c>
      <c r="E529" t="s">
        <v>32</v>
      </c>
      <c r="F529" s="58">
        <v>39922</v>
      </c>
      <c r="G529">
        <v>0</v>
      </c>
      <c r="H529">
        <v>1</v>
      </c>
      <c r="I529" s="98">
        <v>41291</v>
      </c>
      <c r="J529">
        <v>23</v>
      </c>
      <c r="K529">
        <v>412</v>
      </c>
      <c r="L529">
        <v>5</v>
      </c>
      <c r="M529">
        <v>119</v>
      </c>
      <c r="N529">
        <v>38</v>
      </c>
      <c r="O529">
        <v>29</v>
      </c>
      <c r="P529">
        <v>77</v>
      </c>
      <c r="Q529">
        <v>3</v>
      </c>
      <c r="R529">
        <v>3</v>
      </c>
      <c r="S529">
        <v>12</v>
      </c>
      <c r="T529">
        <v>2</v>
      </c>
      <c r="U529">
        <v>0</v>
      </c>
      <c r="V529">
        <v>0</v>
      </c>
      <c r="W529" t="s">
        <v>27</v>
      </c>
      <c r="X529">
        <v>0</v>
      </c>
    </row>
    <row r="530" spans="1:24" x14ac:dyDescent="0.2">
      <c r="A530">
        <v>1162</v>
      </c>
      <c r="B530">
        <v>1988</v>
      </c>
      <c r="C530">
        <v>35</v>
      </c>
      <c r="D530" t="s">
        <v>40</v>
      </c>
      <c r="E530" t="s">
        <v>28</v>
      </c>
      <c r="F530" s="58">
        <v>39922</v>
      </c>
      <c r="G530">
        <v>0</v>
      </c>
      <c r="H530">
        <v>0</v>
      </c>
      <c r="I530" s="98">
        <v>41548</v>
      </c>
      <c r="J530">
        <v>23</v>
      </c>
      <c r="K530">
        <v>124</v>
      </c>
      <c r="L530">
        <v>83</v>
      </c>
      <c r="M530">
        <v>267</v>
      </c>
      <c r="N530">
        <v>85</v>
      </c>
      <c r="O530">
        <v>59</v>
      </c>
      <c r="P530">
        <v>35</v>
      </c>
      <c r="Q530">
        <v>2</v>
      </c>
      <c r="R530">
        <v>5</v>
      </c>
      <c r="S530">
        <v>11</v>
      </c>
      <c r="T530">
        <v>5</v>
      </c>
      <c r="U530">
        <v>1</v>
      </c>
      <c r="V530">
        <v>0</v>
      </c>
      <c r="W530" t="s">
        <v>27</v>
      </c>
      <c r="X530">
        <v>0</v>
      </c>
    </row>
    <row r="531" spans="1:24" x14ac:dyDescent="0.2">
      <c r="A531">
        <v>10643</v>
      </c>
      <c r="B531">
        <v>1988</v>
      </c>
      <c r="C531">
        <v>35</v>
      </c>
      <c r="D531" t="s">
        <v>40</v>
      </c>
      <c r="E531" t="s">
        <v>28</v>
      </c>
      <c r="F531" s="58">
        <v>39922</v>
      </c>
      <c r="G531">
        <v>0</v>
      </c>
      <c r="H531">
        <v>0</v>
      </c>
      <c r="I531" s="98">
        <v>41548</v>
      </c>
      <c r="J531">
        <v>23</v>
      </c>
      <c r="K531">
        <v>124</v>
      </c>
      <c r="L531">
        <v>83</v>
      </c>
      <c r="M531">
        <v>267</v>
      </c>
      <c r="N531">
        <v>85</v>
      </c>
      <c r="O531">
        <v>59</v>
      </c>
      <c r="P531">
        <v>35</v>
      </c>
      <c r="Q531">
        <v>2</v>
      </c>
      <c r="R531">
        <v>5</v>
      </c>
      <c r="S531">
        <v>11</v>
      </c>
      <c r="T531">
        <v>5</v>
      </c>
      <c r="U531">
        <v>1</v>
      </c>
      <c r="V531">
        <v>0</v>
      </c>
      <c r="W531" t="s">
        <v>38</v>
      </c>
      <c r="X531">
        <v>0</v>
      </c>
    </row>
    <row r="532" spans="1:24" x14ac:dyDescent="0.2">
      <c r="A532">
        <v>11112</v>
      </c>
      <c r="B532">
        <v>1967</v>
      </c>
      <c r="C532">
        <v>56</v>
      </c>
      <c r="D532" t="s">
        <v>23</v>
      </c>
      <c r="E532" t="s">
        <v>32</v>
      </c>
      <c r="F532" s="58">
        <v>83512</v>
      </c>
      <c r="G532">
        <v>0</v>
      </c>
      <c r="H532">
        <v>1</v>
      </c>
      <c r="I532" s="98">
        <v>40980</v>
      </c>
      <c r="J532">
        <v>23</v>
      </c>
      <c r="K532">
        <v>736</v>
      </c>
      <c r="L532">
        <v>114</v>
      </c>
      <c r="M532">
        <v>279</v>
      </c>
      <c r="N532">
        <v>82</v>
      </c>
      <c r="O532">
        <v>76</v>
      </c>
      <c r="P532">
        <v>190</v>
      </c>
      <c r="Q532">
        <v>6</v>
      </c>
      <c r="R532">
        <v>5</v>
      </c>
      <c r="S532">
        <v>8</v>
      </c>
      <c r="T532">
        <v>3</v>
      </c>
      <c r="U532">
        <v>0</v>
      </c>
      <c r="V532">
        <v>0</v>
      </c>
      <c r="W532" t="s">
        <v>27</v>
      </c>
      <c r="X532">
        <v>0</v>
      </c>
    </row>
    <row r="533" spans="1:24" x14ac:dyDescent="0.2">
      <c r="A533">
        <v>2114</v>
      </c>
      <c r="B533">
        <v>1947</v>
      </c>
      <c r="C533">
        <v>76</v>
      </c>
      <c r="D533" t="s">
        <v>40</v>
      </c>
      <c r="E533" t="s">
        <v>28</v>
      </c>
      <c r="F533" s="58">
        <v>31686</v>
      </c>
      <c r="G533">
        <v>0</v>
      </c>
      <c r="H533">
        <v>0</v>
      </c>
      <c r="I533" s="98">
        <v>41237</v>
      </c>
      <c r="J533">
        <v>23</v>
      </c>
      <c r="K533">
        <v>1006</v>
      </c>
      <c r="L533">
        <v>22</v>
      </c>
      <c r="M533">
        <v>115</v>
      </c>
      <c r="N533">
        <v>59</v>
      </c>
      <c r="O533">
        <v>68</v>
      </c>
      <c r="P533">
        <v>45</v>
      </c>
      <c r="Q533">
        <v>1</v>
      </c>
      <c r="R533">
        <v>7</v>
      </c>
      <c r="S533">
        <v>12</v>
      </c>
      <c r="T533">
        <v>3</v>
      </c>
      <c r="U533">
        <v>1</v>
      </c>
      <c r="V533">
        <v>0</v>
      </c>
      <c r="W533" t="s">
        <v>35</v>
      </c>
      <c r="X533">
        <v>2</v>
      </c>
    </row>
    <row r="534" spans="1:24" x14ac:dyDescent="0.2">
      <c r="A534">
        <v>4261</v>
      </c>
      <c r="B534">
        <v>1947</v>
      </c>
      <c r="C534">
        <v>76</v>
      </c>
      <c r="D534" t="s">
        <v>40</v>
      </c>
      <c r="E534" t="s">
        <v>28</v>
      </c>
      <c r="F534" s="58">
        <v>37717</v>
      </c>
      <c r="G534">
        <v>0</v>
      </c>
      <c r="H534">
        <v>0</v>
      </c>
      <c r="I534" s="98">
        <v>41237</v>
      </c>
      <c r="J534">
        <v>23</v>
      </c>
      <c r="K534">
        <v>1006</v>
      </c>
      <c r="L534">
        <v>22</v>
      </c>
      <c r="M534">
        <v>115</v>
      </c>
      <c r="N534">
        <v>59</v>
      </c>
      <c r="O534">
        <v>68</v>
      </c>
      <c r="P534">
        <v>45</v>
      </c>
      <c r="Q534">
        <v>1</v>
      </c>
      <c r="R534">
        <v>7</v>
      </c>
      <c r="S534">
        <v>12</v>
      </c>
      <c r="T534">
        <v>3</v>
      </c>
      <c r="U534">
        <v>1</v>
      </c>
      <c r="V534">
        <v>0</v>
      </c>
      <c r="W534" t="s">
        <v>67</v>
      </c>
      <c r="X534">
        <v>2</v>
      </c>
    </row>
    <row r="535" spans="1:24" x14ac:dyDescent="0.2">
      <c r="A535">
        <v>2457</v>
      </c>
      <c r="B535">
        <v>1976</v>
      </c>
      <c r="C535">
        <v>47</v>
      </c>
      <c r="D535" t="s">
        <v>118</v>
      </c>
      <c r="E535" t="s">
        <v>32</v>
      </c>
      <c r="F535" s="58">
        <v>37717</v>
      </c>
      <c r="G535">
        <v>0</v>
      </c>
      <c r="H535">
        <v>1</v>
      </c>
      <c r="I535" s="98">
        <v>41208</v>
      </c>
      <c r="J535">
        <v>23</v>
      </c>
      <c r="K535">
        <v>8</v>
      </c>
      <c r="L535">
        <v>4</v>
      </c>
      <c r="M535">
        <v>5</v>
      </c>
      <c r="N535">
        <v>15</v>
      </c>
      <c r="O535">
        <v>2</v>
      </c>
      <c r="P535">
        <v>11</v>
      </c>
      <c r="Q535">
        <v>2</v>
      </c>
      <c r="R535">
        <v>1</v>
      </c>
      <c r="S535">
        <v>3</v>
      </c>
      <c r="T535">
        <v>7</v>
      </c>
      <c r="U535">
        <v>0</v>
      </c>
      <c r="V535">
        <v>0</v>
      </c>
      <c r="W535" t="s">
        <v>27</v>
      </c>
      <c r="X535">
        <v>0</v>
      </c>
    </row>
    <row r="536" spans="1:24" x14ac:dyDescent="0.2">
      <c r="A536">
        <v>2495</v>
      </c>
      <c r="B536">
        <v>1975</v>
      </c>
      <c r="C536">
        <v>48</v>
      </c>
      <c r="D536" t="s">
        <v>53</v>
      </c>
      <c r="E536" t="s">
        <v>32</v>
      </c>
      <c r="F536" s="58">
        <v>53312</v>
      </c>
      <c r="G536">
        <v>0</v>
      </c>
      <c r="H536">
        <v>1</v>
      </c>
      <c r="I536" s="98">
        <v>41810</v>
      </c>
      <c r="J536">
        <v>24</v>
      </c>
      <c r="K536">
        <v>217</v>
      </c>
      <c r="L536">
        <v>38</v>
      </c>
      <c r="M536">
        <v>350</v>
      </c>
      <c r="N536">
        <v>111</v>
      </c>
      <c r="O536">
        <v>85</v>
      </c>
      <c r="P536">
        <v>15</v>
      </c>
      <c r="Q536">
        <v>1</v>
      </c>
      <c r="R536">
        <v>4</v>
      </c>
      <c r="S536">
        <v>10</v>
      </c>
      <c r="T536">
        <v>1</v>
      </c>
      <c r="U536">
        <v>0</v>
      </c>
      <c r="V536">
        <v>0</v>
      </c>
      <c r="W536" t="s">
        <v>27</v>
      </c>
      <c r="X536">
        <v>0</v>
      </c>
    </row>
    <row r="537" spans="1:24" x14ac:dyDescent="0.2">
      <c r="A537">
        <v>6983</v>
      </c>
      <c r="B537">
        <v>1951</v>
      </c>
      <c r="C537">
        <v>72</v>
      </c>
      <c r="D537" t="s">
        <v>53</v>
      </c>
      <c r="E537" t="s">
        <v>24</v>
      </c>
      <c r="F537" s="58">
        <v>50150</v>
      </c>
      <c r="G537">
        <v>1</v>
      </c>
      <c r="H537">
        <v>1</v>
      </c>
      <c r="I537" s="98">
        <v>41644</v>
      </c>
      <c r="J537">
        <v>24</v>
      </c>
      <c r="K537">
        <v>23</v>
      </c>
      <c r="L537">
        <v>2</v>
      </c>
      <c r="M537">
        <v>17</v>
      </c>
      <c r="N537">
        <v>2</v>
      </c>
      <c r="O537">
        <v>1</v>
      </c>
      <c r="P537">
        <v>0</v>
      </c>
      <c r="Q537">
        <v>2</v>
      </c>
      <c r="R537">
        <v>2</v>
      </c>
      <c r="S537">
        <v>3</v>
      </c>
      <c r="T537">
        <v>7</v>
      </c>
      <c r="U537">
        <v>0</v>
      </c>
      <c r="V537">
        <v>0</v>
      </c>
      <c r="W537" t="s">
        <v>50</v>
      </c>
      <c r="X537">
        <v>0</v>
      </c>
    </row>
    <row r="538" spans="1:24" x14ac:dyDescent="0.2">
      <c r="A538">
        <v>3436</v>
      </c>
      <c r="B538">
        <v>1970</v>
      </c>
      <c r="C538">
        <v>53</v>
      </c>
      <c r="D538" t="s">
        <v>23</v>
      </c>
      <c r="E538" t="s">
        <v>32</v>
      </c>
      <c r="F538" s="58">
        <v>50150</v>
      </c>
      <c r="G538">
        <v>1</v>
      </c>
      <c r="H538">
        <v>0</v>
      </c>
      <c r="I538" s="98">
        <v>41665</v>
      </c>
      <c r="J538">
        <v>24</v>
      </c>
      <c r="K538">
        <v>11</v>
      </c>
      <c r="L538">
        <v>0</v>
      </c>
      <c r="M538">
        <v>5</v>
      </c>
      <c r="N538">
        <v>2</v>
      </c>
      <c r="O538">
        <v>1</v>
      </c>
      <c r="P538">
        <v>1</v>
      </c>
      <c r="Q538">
        <v>1</v>
      </c>
      <c r="R538">
        <v>1</v>
      </c>
      <c r="S538">
        <v>3</v>
      </c>
      <c r="T538">
        <v>7</v>
      </c>
      <c r="U538">
        <v>0</v>
      </c>
      <c r="V538">
        <v>0</v>
      </c>
      <c r="W538" t="s">
        <v>27</v>
      </c>
      <c r="X538">
        <v>0</v>
      </c>
    </row>
    <row r="539" spans="1:24" x14ac:dyDescent="0.2">
      <c r="A539">
        <v>7505</v>
      </c>
      <c r="B539">
        <v>1958</v>
      </c>
      <c r="C539">
        <v>65</v>
      </c>
      <c r="D539" t="s">
        <v>40</v>
      </c>
      <c r="E539" t="s">
        <v>32</v>
      </c>
      <c r="F539" s="58">
        <v>33454</v>
      </c>
      <c r="G539">
        <v>1</v>
      </c>
      <c r="H539">
        <v>1</v>
      </c>
      <c r="I539" s="98">
        <v>41658</v>
      </c>
      <c r="J539">
        <v>24</v>
      </c>
      <c r="K539">
        <v>22</v>
      </c>
      <c r="L539">
        <v>1</v>
      </c>
      <c r="M539">
        <v>9</v>
      </c>
      <c r="N539">
        <v>0</v>
      </c>
      <c r="O539">
        <v>0</v>
      </c>
      <c r="P539">
        <v>14</v>
      </c>
      <c r="Q539">
        <v>1</v>
      </c>
      <c r="R539">
        <v>1</v>
      </c>
      <c r="S539">
        <v>2</v>
      </c>
      <c r="T539">
        <v>4</v>
      </c>
      <c r="U539">
        <v>0</v>
      </c>
      <c r="V539">
        <v>0</v>
      </c>
      <c r="W539" t="s">
        <v>27</v>
      </c>
      <c r="X539">
        <v>0</v>
      </c>
    </row>
    <row r="540" spans="1:24" x14ac:dyDescent="0.2">
      <c r="A540">
        <v>4286</v>
      </c>
      <c r="B540">
        <v>1971</v>
      </c>
      <c r="C540">
        <v>52</v>
      </c>
      <c r="D540" t="s">
        <v>40</v>
      </c>
      <c r="E540" t="s">
        <v>28</v>
      </c>
      <c r="F540" s="58">
        <v>52914</v>
      </c>
      <c r="G540">
        <v>0</v>
      </c>
      <c r="H540">
        <v>1</v>
      </c>
      <c r="I540" s="98">
        <v>41883</v>
      </c>
      <c r="J540">
        <v>24</v>
      </c>
      <c r="K540">
        <v>580</v>
      </c>
      <c r="L540">
        <v>6</v>
      </c>
      <c r="M540">
        <v>58</v>
      </c>
      <c r="N540">
        <v>8</v>
      </c>
      <c r="O540">
        <v>0</v>
      </c>
      <c r="P540">
        <v>27</v>
      </c>
      <c r="Q540">
        <v>3</v>
      </c>
      <c r="R540">
        <v>7</v>
      </c>
      <c r="S540">
        <v>6</v>
      </c>
      <c r="T540">
        <v>4</v>
      </c>
      <c r="U540">
        <v>0</v>
      </c>
      <c r="V540">
        <v>0</v>
      </c>
      <c r="W540" t="s">
        <v>50</v>
      </c>
      <c r="X540">
        <v>1</v>
      </c>
    </row>
    <row r="541" spans="1:24" x14ac:dyDescent="0.2">
      <c r="A541">
        <v>7224</v>
      </c>
      <c r="B541">
        <v>1978</v>
      </c>
      <c r="C541">
        <v>45</v>
      </c>
      <c r="D541" t="s">
        <v>23</v>
      </c>
      <c r="E541" t="s">
        <v>32</v>
      </c>
      <c r="F541" s="58">
        <v>24884</v>
      </c>
      <c r="G541">
        <v>1</v>
      </c>
      <c r="H541">
        <v>1</v>
      </c>
      <c r="I541" s="98">
        <v>41637</v>
      </c>
      <c r="J541">
        <v>24</v>
      </c>
      <c r="K541">
        <v>10</v>
      </c>
      <c r="L541">
        <v>0</v>
      </c>
      <c r="M541">
        <v>10</v>
      </c>
      <c r="N541">
        <v>3</v>
      </c>
      <c r="O541">
        <v>1</v>
      </c>
      <c r="P541">
        <v>7</v>
      </c>
      <c r="Q541">
        <v>2</v>
      </c>
      <c r="R541">
        <v>1</v>
      </c>
      <c r="S541">
        <v>2</v>
      </c>
      <c r="T541">
        <v>8</v>
      </c>
      <c r="U541">
        <v>0</v>
      </c>
      <c r="V541">
        <v>0</v>
      </c>
      <c r="W541" t="s">
        <v>50</v>
      </c>
      <c r="X541">
        <v>0</v>
      </c>
    </row>
    <row r="542" spans="1:24" x14ac:dyDescent="0.2">
      <c r="A542">
        <v>6215</v>
      </c>
      <c r="B542">
        <v>1978</v>
      </c>
      <c r="C542">
        <v>45</v>
      </c>
      <c r="D542" t="s">
        <v>23</v>
      </c>
      <c r="E542" t="s">
        <v>32</v>
      </c>
      <c r="F542" s="58">
        <v>51651</v>
      </c>
      <c r="G542">
        <v>1</v>
      </c>
      <c r="H542">
        <v>1</v>
      </c>
      <c r="I542" s="98">
        <v>41637</v>
      </c>
      <c r="J542">
        <v>24</v>
      </c>
      <c r="K542">
        <v>10</v>
      </c>
      <c r="L542">
        <v>0</v>
      </c>
      <c r="M542">
        <v>10</v>
      </c>
      <c r="N542">
        <v>3</v>
      </c>
      <c r="O542">
        <v>1</v>
      </c>
      <c r="P542">
        <v>7</v>
      </c>
      <c r="Q542">
        <v>2</v>
      </c>
      <c r="R542">
        <v>1</v>
      </c>
      <c r="S542">
        <v>2</v>
      </c>
      <c r="T542">
        <v>8</v>
      </c>
      <c r="U542">
        <v>1</v>
      </c>
      <c r="V542">
        <v>0</v>
      </c>
      <c r="W542" t="s">
        <v>67</v>
      </c>
      <c r="X542">
        <v>0</v>
      </c>
    </row>
    <row r="543" spans="1:24" x14ac:dyDescent="0.2">
      <c r="A543">
        <v>968</v>
      </c>
      <c r="B543">
        <v>1969</v>
      </c>
      <c r="C543">
        <v>54</v>
      </c>
      <c r="D543" t="s">
        <v>53</v>
      </c>
      <c r="E543" t="s">
        <v>24</v>
      </c>
      <c r="F543" s="58">
        <v>82497</v>
      </c>
      <c r="G543">
        <v>1</v>
      </c>
      <c r="H543">
        <v>0</v>
      </c>
      <c r="I543" s="98">
        <v>41634</v>
      </c>
      <c r="J543">
        <v>24</v>
      </c>
      <c r="K543">
        <v>112</v>
      </c>
      <c r="L543">
        <v>19</v>
      </c>
      <c r="M543">
        <v>21</v>
      </c>
      <c r="N543">
        <v>16</v>
      </c>
      <c r="O543">
        <v>14</v>
      </c>
      <c r="P543">
        <v>5</v>
      </c>
      <c r="Q543">
        <v>3</v>
      </c>
      <c r="R543">
        <v>4</v>
      </c>
      <c r="S543">
        <v>4</v>
      </c>
      <c r="T543">
        <v>7</v>
      </c>
      <c r="U543">
        <v>0</v>
      </c>
      <c r="V543">
        <v>0</v>
      </c>
      <c r="W543" t="s">
        <v>38</v>
      </c>
      <c r="X543">
        <v>0</v>
      </c>
    </row>
    <row r="544" spans="1:24" x14ac:dyDescent="0.2">
      <c r="A544">
        <v>4096</v>
      </c>
      <c r="B544">
        <v>1969</v>
      </c>
      <c r="C544">
        <v>54</v>
      </c>
      <c r="D544" t="s">
        <v>53</v>
      </c>
      <c r="E544" t="s">
        <v>24</v>
      </c>
      <c r="F544" s="58">
        <v>32632</v>
      </c>
      <c r="G544">
        <v>1</v>
      </c>
      <c r="H544">
        <v>0</v>
      </c>
      <c r="I544" s="98">
        <v>41634</v>
      </c>
      <c r="J544">
        <v>24</v>
      </c>
      <c r="K544">
        <v>112</v>
      </c>
      <c r="L544">
        <v>19</v>
      </c>
      <c r="M544">
        <v>21</v>
      </c>
      <c r="N544">
        <v>16</v>
      </c>
      <c r="O544">
        <v>14</v>
      </c>
      <c r="P544">
        <v>5</v>
      </c>
      <c r="Q544">
        <v>3</v>
      </c>
      <c r="R544">
        <v>4</v>
      </c>
      <c r="S544">
        <v>4</v>
      </c>
      <c r="T544">
        <v>7</v>
      </c>
      <c r="U544">
        <v>0</v>
      </c>
      <c r="V544">
        <v>0</v>
      </c>
      <c r="W544" t="s">
        <v>35</v>
      </c>
      <c r="X544">
        <v>0</v>
      </c>
    </row>
    <row r="545" spans="1:24" x14ac:dyDescent="0.2">
      <c r="A545">
        <v>3153</v>
      </c>
      <c r="B545">
        <v>1958</v>
      </c>
      <c r="C545">
        <v>65</v>
      </c>
      <c r="D545" t="s">
        <v>40</v>
      </c>
      <c r="E545" t="s">
        <v>28</v>
      </c>
      <c r="F545" s="58">
        <v>33562</v>
      </c>
      <c r="G545">
        <v>2</v>
      </c>
      <c r="H545">
        <v>1</v>
      </c>
      <c r="I545" s="98">
        <v>41498</v>
      </c>
      <c r="J545">
        <v>24</v>
      </c>
      <c r="K545">
        <v>11</v>
      </c>
      <c r="L545">
        <v>0</v>
      </c>
      <c r="M545">
        <v>4</v>
      </c>
      <c r="N545">
        <v>0</v>
      </c>
      <c r="O545">
        <v>0</v>
      </c>
      <c r="P545">
        <v>2</v>
      </c>
      <c r="Q545">
        <v>1</v>
      </c>
      <c r="R545">
        <v>1</v>
      </c>
      <c r="S545">
        <v>2</v>
      </c>
      <c r="T545">
        <v>8</v>
      </c>
      <c r="U545">
        <v>0</v>
      </c>
      <c r="V545">
        <v>0</v>
      </c>
      <c r="W545" t="s">
        <v>67</v>
      </c>
      <c r="X545">
        <v>0</v>
      </c>
    </row>
    <row r="546" spans="1:24" x14ac:dyDescent="0.2">
      <c r="A546">
        <v>6504</v>
      </c>
      <c r="B546">
        <v>1976</v>
      </c>
      <c r="C546">
        <v>47</v>
      </c>
      <c r="D546" t="s">
        <v>43</v>
      </c>
      <c r="E546" t="s">
        <v>32</v>
      </c>
      <c r="F546" s="58">
        <v>27159</v>
      </c>
      <c r="G546">
        <v>1</v>
      </c>
      <c r="H546">
        <v>0</v>
      </c>
      <c r="I546" s="98">
        <v>41598</v>
      </c>
      <c r="J546">
        <v>24</v>
      </c>
      <c r="K546">
        <v>2</v>
      </c>
      <c r="L546">
        <v>5</v>
      </c>
      <c r="M546">
        <v>9</v>
      </c>
      <c r="N546">
        <v>28</v>
      </c>
      <c r="O546">
        <v>6</v>
      </c>
      <c r="P546">
        <v>28</v>
      </c>
      <c r="Q546">
        <v>3</v>
      </c>
      <c r="R546">
        <v>2</v>
      </c>
      <c r="S546">
        <v>3</v>
      </c>
      <c r="T546">
        <v>5</v>
      </c>
      <c r="U546">
        <v>0</v>
      </c>
      <c r="V546">
        <v>0</v>
      </c>
      <c r="W546" t="s">
        <v>27</v>
      </c>
      <c r="X546">
        <v>1</v>
      </c>
    </row>
    <row r="547" spans="1:24" x14ac:dyDescent="0.2">
      <c r="A547">
        <v>5329</v>
      </c>
      <c r="B547">
        <v>1950</v>
      </c>
      <c r="C547">
        <v>73</v>
      </c>
      <c r="D547" t="s">
        <v>40</v>
      </c>
      <c r="E547" t="s">
        <v>24</v>
      </c>
      <c r="F547" s="58">
        <v>76800</v>
      </c>
      <c r="G547">
        <v>1</v>
      </c>
      <c r="H547">
        <v>1</v>
      </c>
      <c r="I547" s="98">
        <v>41544</v>
      </c>
      <c r="J547">
        <v>24</v>
      </c>
      <c r="K547">
        <v>8</v>
      </c>
      <c r="L547">
        <v>0</v>
      </c>
      <c r="M547">
        <v>3</v>
      </c>
      <c r="N547">
        <v>0</v>
      </c>
      <c r="O547">
        <v>0</v>
      </c>
      <c r="P547">
        <v>0</v>
      </c>
      <c r="Q547">
        <v>1</v>
      </c>
      <c r="R547">
        <v>0</v>
      </c>
      <c r="S547">
        <v>3</v>
      </c>
      <c r="T547">
        <v>5</v>
      </c>
      <c r="U547">
        <v>0</v>
      </c>
      <c r="V547">
        <v>0</v>
      </c>
      <c r="W547" t="s">
        <v>38</v>
      </c>
      <c r="X547">
        <v>0</v>
      </c>
    </row>
    <row r="548" spans="1:24" x14ac:dyDescent="0.2">
      <c r="A548">
        <v>1175</v>
      </c>
      <c r="B548">
        <v>1984</v>
      </c>
      <c r="C548">
        <v>39</v>
      </c>
      <c r="D548" t="s">
        <v>53</v>
      </c>
      <c r="E548" t="s">
        <v>32</v>
      </c>
      <c r="F548" s="58">
        <v>75794</v>
      </c>
      <c r="G548">
        <v>0</v>
      </c>
      <c r="H548">
        <v>0</v>
      </c>
      <c r="I548" s="98">
        <v>41537</v>
      </c>
      <c r="J548">
        <v>24</v>
      </c>
      <c r="K548">
        <v>88</v>
      </c>
      <c r="L548">
        <v>39</v>
      </c>
      <c r="M548">
        <v>54</v>
      </c>
      <c r="N548">
        <v>64</v>
      </c>
      <c r="O548">
        <v>28</v>
      </c>
      <c r="P548">
        <v>153</v>
      </c>
      <c r="Q548">
        <v>1</v>
      </c>
      <c r="R548">
        <v>3</v>
      </c>
      <c r="S548">
        <v>3</v>
      </c>
      <c r="T548">
        <v>6</v>
      </c>
      <c r="U548">
        <v>1</v>
      </c>
      <c r="V548">
        <v>0</v>
      </c>
      <c r="W548" t="s">
        <v>27</v>
      </c>
      <c r="X548">
        <v>1</v>
      </c>
    </row>
    <row r="549" spans="1:24" x14ac:dyDescent="0.2">
      <c r="A549">
        <v>1377</v>
      </c>
      <c r="B549">
        <v>1955</v>
      </c>
      <c r="C549">
        <v>68</v>
      </c>
      <c r="D549" t="s">
        <v>53</v>
      </c>
      <c r="E549" t="s">
        <v>55</v>
      </c>
      <c r="F549" s="58">
        <v>30833</v>
      </c>
      <c r="G549">
        <v>0</v>
      </c>
      <c r="H549">
        <v>1</v>
      </c>
      <c r="I549" s="98">
        <v>41517</v>
      </c>
      <c r="J549">
        <v>24</v>
      </c>
      <c r="K549">
        <v>182</v>
      </c>
      <c r="L549">
        <v>4</v>
      </c>
      <c r="M549">
        <v>33</v>
      </c>
      <c r="N549">
        <v>0</v>
      </c>
      <c r="O549">
        <v>0</v>
      </c>
      <c r="P549">
        <v>66</v>
      </c>
      <c r="Q549">
        <v>2</v>
      </c>
      <c r="R549">
        <v>4</v>
      </c>
      <c r="S549">
        <v>5</v>
      </c>
      <c r="T549">
        <v>7</v>
      </c>
      <c r="U549">
        <v>0</v>
      </c>
      <c r="V549">
        <v>0</v>
      </c>
      <c r="W549" t="s">
        <v>67</v>
      </c>
      <c r="X549">
        <v>0</v>
      </c>
    </row>
    <row r="550" spans="1:24" x14ac:dyDescent="0.2">
      <c r="A550">
        <v>4607</v>
      </c>
      <c r="B550">
        <v>1960</v>
      </c>
      <c r="C550">
        <v>63</v>
      </c>
      <c r="D550" t="s">
        <v>23</v>
      </c>
      <c r="E550" t="s">
        <v>32</v>
      </c>
      <c r="F550" s="58">
        <v>57036</v>
      </c>
      <c r="G550">
        <v>0</v>
      </c>
      <c r="H550">
        <v>0</v>
      </c>
      <c r="I550" s="98">
        <v>41509</v>
      </c>
      <c r="J550">
        <v>24</v>
      </c>
      <c r="K550">
        <v>227</v>
      </c>
      <c r="L550">
        <v>23</v>
      </c>
      <c r="M550">
        <v>389</v>
      </c>
      <c r="N550">
        <v>42</v>
      </c>
      <c r="O550">
        <v>21</v>
      </c>
      <c r="P550">
        <v>75</v>
      </c>
      <c r="Q550">
        <v>1</v>
      </c>
      <c r="R550">
        <v>4</v>
      </c>
      <c r="S550">
        <v>7</v>
      </c>
      <c r="T550">
        <v>2</v>
      </c>
      <c r="U550">
        <v>0</v>
      </c>
      <c r="V550">
        <v>0</v>
      </c>
      <c r="W550" t="s">
        <v>27</v>
      </c>
      <c r="X550">
        <v>0</v>
      </c>
    </row>
    <row r="551" spans="1:24" x14ac:dyDescent="0.2">
      <c r="A551">
        <v>4944</v>
      </c>
      <c r="B551">
        <v>1960</v>
      </c>
      <c r="C551">
        <v>63</v>
      </c>
      <c r="D551" t="s">
        <v>23</v>
      </c>
      <c r="E551" t="s">
        <v>32</v>
      </c>
      <c r="F551" s="58">
        <v>36026</v>
      </c>
      <c r="G551">
        <v>0</v>
      </c>
      <c r="H551">
        <v>0</v>
      </c>
      <c r="I551" s="98">
        <v>41509</v>
      </c>
      <c r="J551">
        <v>24</v>
      </c>
      <c r="K551">
        <v>227</v>
      </c>
      <c r="L551">
        <v>23</v>
      </c>
      <c r="M551">
        <v>389</v>
      </c>
      <c r="N551">
        <v>42</v>
      </c>
      <c r="O551">
        <v>21</v>
      </c>
      <c r="P551">
        <v>75</v>
      </c>
      <c r="Q551">
        <v>1</v>
      </c>
      <c r="R551">
        <v>4</v>
      </c>
      <c r="S551">
        <v>7</v>
      </c>
      <c r="T551">
        <v>2</v>
      </c>
      <c r="U551">
        <v>0</v>
      </c>
      <c r="V551">
        <v>0</v>
      </c>
      <c r="W551" t="s">
        <v>27</v>
      </c>
      <c r="X551">
        <v>0</v>
      </c>
    </row>
    <row r="552" spans="1:24" x14ac:dyDescent="0.2">
      <c r="A552">
        <v>9483</v>
      </c>
      <c r="B552">
        <v>1960</v>
      </c>
      <c r="C552">
        <v>63</v>
      </c>
      <c r="D552" t="s">
        <v>23</v>
      </c>
      <c r="E552" t="s">
        <v>32</v>
      </c>
      <c r="F552" s="58">
        <v>35788</v>
      </c>
      <c r="G552">
        <v>0</v>
      </c>
      <c r="H552">
        <v>1</v>
      </c>
      <c r="I552" s="98">
        <v>41505</v>
      </c>
      <c r="J552">
        <v>24</v>
      </c>
      <c r="K552">
        <v>290</v>
      </c>
      <c r="L552">
        <v>59</v>
      </c>
      <c r="M552">
        <v>177</v>
      </c>
      <c r="N552">
        <v>77</v>
      </c>
      <c r="O552">
        <v>5</v>
      </c>
      <c r="P552">
        <v>29</v>
      </c>
      <c r="Q552">
        <v>7</v>
      </c>
      <c r="R552">
        <v>4</v>
      </c>
      <c r="S552">
        <v>8</v>
      </c>
      <c r="T552">
        <v>3</v>
      </c>
      <c r="U552">
        <v>0</v>
      </c>
      <c r="V552">
        <v>1</v>
      </c>
      <c r="W552" t="s">
        <v>31</v>
      </c>
      <c r="X552">
        <v>0</v>
      </c>
    </row>
    <row r="553" spans="1:24" x14ac:dyDescent="0.2">
      <c r="A553">
        <v>1378</v>
      </c>
      <c r="B553">
        <v>1973</v>
      </c>
      <c r="C553">
        <v>50</v>
      </c>
      <c r="D553" t="s">
        <v>43</v>
      </c>
      <c r="E553" t="s">
        <v>32</v>
      </c>
      <c r="F553" s="58">
        <v>42243</v>
      </c>
      <c r="G553">
        <v>0</v>
      </c>
      <c r="H553">
        <v>1</v>
      </c>
      <c r="I553" s="98">
        <v>41479</v>
      </c>
      <c r="J553">
        <v>24</v>
      </c>
      <c r="K553">
        <v>284</v>
      </c>
      <c r="L553">
        <v>16</v>
      </c>
      <c r="M553">
        <v>160</v>
      </c>
      <c r="N553">
        <v>84</v>
      </c>
      <c r="O553">
        <v>16</v>
      </c>
      <c r="P553">
        <v>134</v>
      </c>
      <c r="Q553">
        <v>6</v>
      </c>
      <c r="R553">
        <v>7</v>
      </c>
      <c r="S553">
        <v>6</v>
      </c>
      <c r="T553">
        <v>6</v>
      </c>
      <c r="U553">
        <v>0</v>
      </c>
      <c r="V553">
        <v>0</v>
      </c>
      <c r="W553" t="s">
        <v>67</v>
      </c>
      <c r="X553">
        <v>0</v>
      </c>
    </row>
    <row r="554" spans="1:24" x14ac:dyDescent="0.2">
      <c r="A554">
        <v>5991</v>
      </c>
      <c r="B554">
        <v>1950</v>
      </c>
      <c r="C554">
        <v>73</v>
      </c>
      <c r="D554" t="s">
        <v>53</v>
      </c>
      <c r="E554" t="s">
        <v>32</v>
      </c>
      <c r="F554" s="58">
        <v>25804</v>
      </c>
      <c r="G554">
        <v>0</v>
      </c>
      <c r="H554">
        <v>1</v>
      </c>
      <c r="I554" s="98">
        <v>41492</v>
      </c>
      <c r="J554">
        <v>24</v>
      </c>
      <c r="K554">
        <v>173</v>
      </c>
      <c r="L554">
        <v>2</v>
      </c>
      <c r="M554">
        <v>39</v>
      </c>
      <c r="N554">
        <v>3</v>
      </c>
      <c r="O554">
        <v>2</v>
      </c>
      <c r="P554">
        <v>47</v>
      </c>
      <c r="Q554">
        <v>3</v>
      </c>
      <c r="R554">
        <v>5</v>
      </c>
      <c r="S554">
        <v>4</v>
      </c>
      <c r="T554">
        <v>7</v>
      </c>
      <c r="U554">
        <v>0</v>
      </c>
      <c r="V554">
        <v>0</v>
      </c>
      <c r="W554" t="s">
        <v>46</v>
      </c>
      <c r="X554">
        <v>0</v>
      </c>
    </row>
    <row r="555" spans="1:24" x14ac:dyDescent="0.2">
      <c r="A555">
        <v>2807</v>
      </c>
      <c r="B555">
        <v>1970</v>
      </c>
      <c r="C555">
        <v>53</v>
      </c>
      <c r="D555" t="s">
        <v>23</v>
      </c>
      <c r="E555" t="s">
        <v>32</v>
      </c>
      <c r="F555" s="58">
        <v>72117</v>
      </c>
      <c r="G555">
        <v>0</v>
      </c>
      <c r="H555">
        <v>1</v>
      </c>
      <c r="I555" s="98">
        <v>41321</v>
      </c>
      <c r="J555">
        <v>24</v>
      </c>
      <c r="K555">
        <v>656</v>
      </c>
      <c r="L555">
        <v>38</v>
      </c>
      <c r="M555">
        <v>161</v>
      </c>
      <c r="N555">
        <v>62</v>
      </c>
      <c r="O555">
        <v>47</v>
      </c>
      <c r="P555">
        <v>37</v>
      </c>
      <c r="Q555">
        <v>3</v>
      </c>
      <c r="R555">
        <v>8</v>
      </c>
      <c r="S555">
        <v>7</v>
      </c>
      <c r="T555">
        <v>7</v>
      </c>
      <c r="U555">
        <v>0</v>
      </c>
      <c r="V555">
        <v>0</v>
      </c>
      <c r="W555" t="s">
        <v>27</v>
      </c>
      <c r="X555">
        <v>0</v>
      </c>
    </row>
    <row r="556" spans="1:24" x14ac:dyDescent="0.2">
      <c r="A556">
        <v>1052</v>
      </c>
      <c r="B556">
        <v>1970</v>
      </c>
      <c r="C556">
        <v>53</v>
      </c>
      <c r="D556" t="s">
        <v>23</v>
      </c>
      <c r="E556" t="s">
        <v>32</v>
      </c>
      <c r="F556" s="58">
        <v>61286</v>
      </c>
      <c r="G556">
        <v>0</v>
      </c>
      <c r="H556">
        <v>1</v>
      </c>
      <c r="I556" s="98">
        <v>41321</v>
      </c>
      <c r="J556">
        <v>24</v>
      </c>
      <c r="K556">
        <v>656</v>
      </c>
      <c r="L556">
        <v>38</v>
      </c>
      <c r="M556">
        <v>161</v>
      </c>
      <c r="N556">
        <v>62</v>
      </c>
      <c r="O556">
        <v>47</v>
      </c>
      <c r="P556">
        <v>37</v>
      </c>
      <c r="Q556">
        <v>3</v>
      </c>
      <c r="R556">
        <v>8</v>
      </c>
      <c r="S556">
        <v>7</v>
      </c>
      <c r="T556">
        <v>7</v>
      </c>
      <c r="U556">
        <v>0</v>
      </c>
      <c r="V556">
        <v>0</v>
      </c>
      <c r="W556" t="s">
        <v>38</v>
      </c>
      <c r="X556">
        <v>0</v>
      </c>
    </row>
    <row r="557" spans="1:24" x14ac:dyDescent="0.2">
      <c r="A557">
        <v>9760</v>
      </c>
      <c r="B557">
        <v>1964</v>
      </c>
      <c r="C557">
        <v>59</v>
      </c>
      <c r="D557" t="s">
        <v>40</v>
      </c>
      <c r="E557" t="s">
        <v>55</v>
      </c>
      <c r="F557" s="58">
        <v>61286</v>
      </c>
      <c r="G557">
        <v>0</v>
      </c>
      <c r="H557">
        <v>1</v>
      </c>
      <c r="I557" s="98">
        <v>41299</v>
      </c>
      <c r="J557">
        <v>24</v>
      </c>
      <c r="K557">
        <v>953</v>
      </c>
      <c r="L557">
        <v>0</v>
      </c>
      <c r="M557">
        <v>71</v>
      </c>
      <c r="N557">
        <v>0</v>
      </c>
      <c r="O557">
        <v>0</v>
      </c>
      <c r="P557">
        <v>174</v>
      </c>
      <c r="Q557">
        <v>6</v>
      </c>
      <c r="R557">
        <v>10</v>
      </c>
      <c r="S557">
        <v>10</v>
      </c>
      <c r="T557">
        <v>8</v>
      </c>
      <c r="U557">
        <v>1</v>
      </c>
      <c r="V557">
        <v>0</v>
      </c>
      <c r="W557" t="s">
        <v>67</v>
      </c>
      <c r="X557">
        <v>0</v>
      </c>
    </row>
    <row r="558" spans="1:24" x14ac:dyDescent="0.2">
      <c r="A558">
        <v>7101</v>
      </c>
      <c r="B558">
        <v>1964</v>
      </c>
      <c r="C558">
        <v>59</v>
      </c>
      <c r="D558" t="s">
        <v>40</v>
      </c>
      <c r="E558" t="s">
        <v>55</v>
      </c>
      <c r="F558" s="58">
        <v>75251</v>
      </c>
      <c r="G558">
        <v>0</v>
      </c>
      <c r="H558">
        <v>1</v>
      </c>
      <c r="I558" s="98">
        <v>41299</v>
      </c>
      <c r="J558">
        <v>24</v>
      </c>
      <c r="K558">
        <v>953</v>
      </c>
      <c r="L558">
        <v>0</v>
      </c>
      <c r="M558">
        <v>71</v>
      </c>
      <c r="N558">
        <v>0</v>
      </c>
      <c r="O558">
        <v>0</v>
      </c>
      <c r="P558">
        <v>174</v>
      </c>
      <c r="Q558">
        <v>6</v>
      </c>
      <c r="R558">
        <v>10</v>
      </c>
      <c r="S558">
        <v>10</v>
      </c>
      <c r="T558">
        <v>8</v>
      </c>
      <c r="U558">
        <v>0</v>
      </c>
      <c r="V558">
        <v>0</v>
      </c>
      <c r="W558" t="s">
        <v>27</v>
      </c>
      <c r="X558">
        <v>0</v>
      </c>
    </row>
    <row r="559" spans="1:24" x14ac:dyDescent="0.2">
      <c r="A559">
        <v>9909</v>
      </c>
      <c r="B559">
        <v>1997</v>
      </c>
      <c r="C559">
        <v>26</v>
      </c>
      <c r="D559" t="s">
        <v>43</v>
      </c>
      <c r="E559" t="s">
        <v>32</v>
      </c>
      <c r="F559" s="58">
        <v>87195</v>
      </c>
      <c r="G559">
        <v>0</v>
      </c>
      <c r="H559">
        <v>0</v>
      </c>
      <c r="I559" s="98">
        <v>41163</v>
      </c>
      <c r="J559">
        <v>24</v>
      </c>
      <c r="K559">
        <v>3</v>
      </c>
      <c r="L559">
        <v>18</v>
      </c>
      <c r="M559">
        <v>14</v>
      </c>
      <c r="N559">
        <v>15</v>
      </c>
      <c r="O559">
        <v>22</v>
      </c>
      <c r="P559">
        <v>50</v>
      </c>
      <c r="Q559">
        <v>3</v>
      </c>
      <c r="R559">
        <v>3</v>
      </c>
      <c r="S559">
        <v>3</v>
      </c>
      <c r="T559">
        <v>9</v>
      </c>
      <c r="U559">
        <v>1</v>
      </c>
      <c r="V559">
        <v>0</v>
      </c>
      <c r="W559" t="s">
        <v>38</v>
      </c>
      <c r="X559">
        <v>0</v>
      </c>
    </row>
    <row r="560" spans="1:24" x14ac:dyDescent="0.2">
      <c r="A560">
        <v>5907</v>
      </c>
      <c r="B560">
        <v>1953</v>
      </c>
      <c r="C560">
        <v>70</v>
      </c>
      <c r="D560" t="s">
        <v>53</v>
      </c>
      <c r="E560" t="s">
        <v>32</v>
      </c>
      <c r="F560" s="58">
        <v>94642</v>
      </c>
      <c r="G560">
        <v>1</v>
      </c>
      <c r="H560">
        <v>1</v>
      </c>
      <c r="I560" s="98">
        <v>40979</v>
      </c>
      <c r="J560">
        <v>24</v>
      </c>
      <c r="K560">
        <v>8</v>
      </c>
      <c r="L560">
        <v>0</v>
      </c>
      <c r="M560">
        <v>8</v>
      </c>
      <c r="N560">
        <v>0</v>
      </c>
      <c r="O560">
        <v>0</v>
      </c>
      <c r="P560">
        <v>2</v>
      </c>
      <c r="Q560">
        <v>1</v>
      </c>
      <c r="R560">
        <v>1</v>
      </c>
      <c r="S560">
        <v>2</v>
      </c>
      <c r="T560">
        <v>8</v>
      </c>
      <c r="U560">
        <v>0</v>
      </c>
      <c r="V560">
        <v>0</v>
      </c>
      <c r="W560" t="s">
        <v>27</v>
      </c>
      <c r="X560">
        <v>0</v>
      </c>
    </row>
    <row r="561" spans="1:24" x14ac:dyDescent="0.2">
      <c r="A561">
        <v>793</v>
      </c>
      <c r="B561">
        <v>1974</v>
      </c>
      <c r="C561">
        <v>49</v>
      </c>
      <c r="D561" t="s">
        <v>23</v>
      </c>
      <c r="E561" t="s">
        <v>32</v>
      </c>
      <c r="F561" s="58">
        <v>92955</v>
      </c>
      <c r="G561">
        <v>1</v>
      </c>
      <c r="H561">
        <v>0</v>
      </c>
      <c r="I561" s="98">
        <v>41070</v>
      </c>
      <c r="J561">
        <v>24</v>
      </c>
      <c r="K561">
        <v>18</v>
      </c>
      <c r="L561">
        <v>3</v>
      </c>
      <c r="M561">
        <v>17</v>
      </c>
      <c r="N561">
        <v>3</v>
      </c>
      <c r="O561">
        <v>0</v>
      </c>
      <c r="P561">
        <v>4</v>
      </c>
      <c r="Q561">
        <v>1</v>
      </c>
      <c r="R561">
        <v>2</v>
      </c>
      <c r="S561">
        <v>3</v>
      </c>
      <c r="T561">
        <v>9</v>
      </c>
      <c r="U561">
        <v>0</v>
      </c>
      <c r="V561">
        <v>0</v>
      </c>
      <c r="W561" t="s">
        <v>38</v>
      </c>
      <c r="X561">
        <v>0</v>
      </c>
    </row>
    <row r="562" spans="1:24" x14ac:dyDescent="0.2">
      <c r="A562">
        <v>8832</v>
      </c>
      <c r="B562">
        <v>1977</v>
      </c>
      <c r="C562">
        <v>46</v>
      </c>
      <c r="D562" t="s">
        <v>53</v>
      </c>
      <c r="E562" t="s">
        <v>32</v>
      </c>
      <c r="F562" s="58">
        <v>25545</v>
      </c>
      <c r="G562">
        <v>1</v>
      </c>
      <c r="H562">
        <v>0</v>
      </c>
      <c r="I562" s="98">
        <v>41252</v>
      </c>
      <c r="J562">
        <v>24</v>
      </c>
      <c r="K562">
        <v>37</v>
      </c>
      <c r="L562">
        <v>5</v>
      </c>
      <c r="M562">
        <v>56</v>
      </c>
      <c r="N562">
        <v>12</v>
      </c>
      <c r="O562">
        <v>8</v>
      </c>
      <c r="P562">
        <v>5</v>
      </c>
      <c r="Q562">
        <v>2</v>
      </c>
      <c r="R562">
        <v>3</v>
      </c>
      <c r="S562">
        <v>4</v>
      </c>
      <c r="T562">
        <v>7</v>
      </c>
      <c r="U562">
        <v>0</v>
      </c>
      <c r="V562">
        <v>0</v>
      </c>
      <c r="W562" t="s">
        <v>46</v>
      </c>
      <c r="X562">
        <v>0</v>
      </c>
    </row>
    <row r="563" spans="1:24" x14ac:dyDescent="0.2">
      <c r="A563">
        <v>2535</v>
      </c>
      <c r="B563">
        <v>1979</v>
      </c>
      <c r="C563">
        <v>44</v>
      </c>
      <c r="D563" t="s">
        <v>53</v>
      </c>
      <c r="E563" t="s">
        <v>32</v>
      </c>
      <c r="F563" s="58">
        <v>25224</v>
      </c>
      <c r="G563">
        <v>1</v>
      </c>
      <c r="H563">
        <v>0</v>
      </c>
      <c r="I563" s="98">
        <v>41139</v>
      </c>
      <c r="J563">
        <v>24</v>
      </c>
      <c r="K563">
        <v>163</v>
      </c>
      <c r="L563">
        <v>0</v>
      </c>
      <c r="M563">
        <v>480</v>
      </c>
      <c r="N563">
        <v>0</v>
      </c>
      <c r="O563">
        <v>126</v>
      </c>
      <c r="P563">
        <v>75</v>
      </c>
      <c r="Q563">
        <v>1</v>
      </c>
      <c r="R563">
        <v>6</v>
      </c>
      <c r="S563">
        <v>8</v>
      </c>
      <c r="T563">
        <v>9</v>
      </c>
      <c r="U563">
        <v>1</v>
      </c>
      <c r="V563">
        <v>0</v>
      </c>
      <c r="W563" t="s">
        <v>27</v>
      </c>
      <c r="X563">
        <v>3</v>
      </c>
    </row>
    <row r="564" spans="1:24" x14ac:dyDescent="0.2">
      <c r="A564">
        <v>1523</v>
      </c>
      <c r="B564">
        <v>1974</v>
      </c>
      <c r="C564">
        <v>49</v>
      </c>
      <c r="D564" t="s">
        <v>23</v>
      </c>
      <c r="E564" t="s">
        <v>32</v>
      </c>
      <c r="F564" s="58">
        <v>46149</v>
      </c>
      <c r="G564">
        <v>1</v>
      </c>
      <c r="H564">
        <v>1</v>
      </c>
      <c r="I564" s="98">
        <v>41825</v>
      </c>
      <c r="J564">
        <v>25</v>
      </c>
      <c r="K564">
        <v>69</v>
      </c>
      <c r="L564">
        <v>2</v>
      </c>
      <c r="M564">
        <v>15</v>
      </c>
      <c r="N564">
        <v>2</v>
      </c>
      <c r="O564">
        <v>2</v>
      </c>
      <c r="P564">
        <v>6</v>
      </c>
      <c r="Q564">
        <v>2</v>
      </c>
      <c r="R564">
        <v>2</v>
      </c>
      <c r="S564">
        <v>4</v>
      </c>
      <c r="T564">
        <v>5</v>
      </c>
      <c r="U564">
        <v>0</v>
      </c>
      <c r="V564">
        <v>0</v>
      </c>
      <c r="W564" t="s">
        <v>67</v>
      </c>
      <c r="X564">
        <v>0</v>
      </c>
    </row>
    <row r="565" spans="1:24" x14ac:dyDescent="0.2">
      <c r="A565">
        <v>1839</v>
      </c>
      <c r="B565">
        <v>1975</v>
      </c>
      <c r="C565">
        <v>48</v>
      </c>
      <c r="D565" t="s">
        <v>23</v>
      </c>
      <c r="E565" t="s">
        <v>28</v>
      </c>
      <c r="F565" s="58">
        <v>35701</v>
      </c>
      <c r="G565">
        <v>0</v>
      </c>
      <c r="H565">
        <v>0</v>
      </c>
      <c r="I565" s="98">
        <v>41750</v>
      </c>
      <c r="J565">
        <v>25</v>
      </c>
      <c r="K565">
        <v>56</v>
      </c>
      <c r="L565">
        <v>7</v>
      </c>
      <c r="M565">
        <v>48</v>
      </c>
      <c r="N565">
        <v>10</v>
      </c>
      <c r="O565">
        <v>2</v>
      </c>
      <c r="P565">
        <v>18</v>
      </c>
      <c r="Q565">
        <v>1</v>
      </c>
      <c r="R565">
        <v>3</v>
      </c>
      <c r="S565">
        <v>4</v>
      </c>
      <c r="T565">
        <v>7</v>
      </c>
      <c r="U565">
        <v>0</v>
      </c>
      <c r="V565">
        <v>0</v>
      </c>
      <c r="W565" t="s">
        <v>50</v>
      </c>
      <c r="X565">
        <v>0</v>
      </c>
    </row>
    <row r="566" spans="1:24" x14ac:dyDescent="0.2">
      <c r="A566">
        <v>9972</v>
      </c>
      <c r="B566">
        <v>1956</v>
      </c>
      <c r="C566">
        <v>67</v>
      </c>
      <c r="D566" t="s">
        <v>40</v>
      </c>
      <c r="E566" t="s">
        <v>32</v>
      </c>
      <c r="F566" s="58">
        <v>22518</v>
      </c>
      <c r="G566">
        <v>1</v>
      </c>
      <c r="H566">
        <v>1</v>
      </c>
      <c r="I566" s="98">
        <v>41742</v>
      </c>
      <c r="J566">
        <v>25</v>
      </c>
      <c r="K566">
        <v>38</v>
      </c>
      <c r="L566">
        <v>0</v>
      </c>
      <c r="M566">
        <v>2</v>
      </c>
      <c r="N566">
        <v>0</v>
      </c>
      <c r="O566">
        <v>0</v>
      </c>
      <c r="P566">
        <v>6</v>
      </c>
      <c r="Q566">
        <v>1</v>
      </c>
      <c r="R566">
        <v>1</v>
      </c>
      <c r="S566">
        <v>3</v>
      </c>
      <c r="T566">
        <v>7</v>
      </c>
      <c r="U566">
        <v>0</v>
      </c>
      <c r="V566">
        <v>0</v>
      </c>
      <c r="W566" t="s">
        <v>67</v>
      </c>
      <c r="X566">
        <v>2</v>
      </c>
    </row>
    <row r="567" spans="1:24" x14ac:dyDescent="0.2">
      <c r="A567">
        <v>2945</v>
      </c>
      <c r="B567">
        <v>1956</v>
      </c>
      <c r="C567">
        <v>67</v>
      </c>
      <c r="D567" t="s">
        <v>40</v>
      </c>
      <c r="E567" t="s">
        <v>32</v>
      </c>
      <c r="F567" s="58">
        <v>59809</v>
      </c>
      <c r="G567">
        <v>1</v>
      </c>
      <c r="H567">
        <v>1</v>
      </c>
      <c r="I567" s="98">
        <v>41742</v>
      </c>
      <c r="J567">
        <v>25</v>
      </c>
      <c r="K567">
        <v>38</v>
      </c>
      <c r="L567">
        <v>0</v>
      </c>
      <c r="M567">
        <v>2</v>
      </c>
      <c r="N567">
        <v>0</v>
      </c>
      <c r="O567">
        <v>0</v>
      </c>
      <c r="P567">
        <v>6</v>
      </c>
      <c r="Q567">
        <v>1</v>
      </c>
      <c r="R567">
        <v>1</v>
      </c>
      <c r="S567">
        <v>3</v>
      </c>
      <c r="T567">
        <v>7</v>
      </c>
      <c r="U567">
        <v>0</v>
      </c>
      <c r="V567">
        <v>0</v>
      </c>
      <c r="W567" t="s">
        <v>31</v>
      </c>
      <c r="X567">
        <v>2</v>
      </c>
    </row>
    <row r="568" spans="1:24" x14ac:dyDescent="0.2">
      <c r="A568">
        <v>9291</v>
      </c>
      <c r="B568">
        <v>1960</v>
      </c>
      <c r="C568">
        <v>63</v>
      </c>
      <c r="D568" t="s">
        <v>53</v>
      </c>
      <c r="E568" t="s">
        <v>32</v>
      </c>
      <c r="F568" s="58">
        <v>67353</v>
      </c>
      <c r="G568">
        <v>0</v>
      </c>
      <c r="H568">
        <v>1</v>
      </c>
      <c r="I568" s="98">
        <v>41721</v>
      </c>
      <c r="J568">
        <v>25</v>
      </c>
      <c r="K568">
        <v>8</v>
      </c>
      <c r="L568">
        <v>2</v>
      </c>
      <c r="M568">
        <v>4</v>
      </c>
      <c r="N568">
        <v>0</v>
      </c>
      <c r="O568">
        <v>0</v>
      </c>
      <c r="P568">
        <v>1</v>
      </c>
      <c r="Q568">
        <v>1</v>
      </c>
      <c r="R568">
        <v>0</v>
      </c>
      <c r="S568">
        <v>3</v>
      </c>
      <c r="T568">
        <v>5</v>
      </c>
      <c r="U568">
        <v>0</v>
      </c>
      <c r="V568">
        <v>0</v>
      </c>
      <c r="W568" t="s">
        <v>27</v>
      </c>
      <c r="X568">
        <v>0</v>
      </c>
    </row>
    <row r="569" spans="1:24" x14ac:dyDescent="0.2">
      <c r="A569">
        <v>2829</v>
      </c>
      <c r="B569">
        <v>1956</v>
      </c>
      <c r="C569">
        <v>67</v>
      </c>
      <c r="D569" t="s">
        <v>23</v>
      </c>
      <c r="E569" t="s">
        <v>32</v>
      </c>
      <c r="F569" s="58">
        <v>17003</v>
      </c>
      <c r="G569">
        <v>0</v>
      </c>
      <c r="H569">
        <v>1</v>
      </c>
      <c r="I569" s="98">
        <v>41915</v>
      </c>
      <c r="J569">
        <v>25</v>
      </c>
      <c r="K569">
        <v>626</v>
      </c>
      <c r="L569">
        <v>0</v>
      </c>
      <c r="M569">
        <v>70</v>
      </c>
      <c r="N569">
        <v>0</v>
      </c>
      <c r="O569">
        <v>7</v>
      </c>
      <c r="P569">
        <v>28</v>
      </c>
      <c r="Q569">
        <v>2</v>
      </c>
      <c r="R569">
        <v>9</v>
      </c>
      <c r="S569">
        <v>8</v>
      </c>
      <c r="T569">
        <v>6</v>
      </c>
      <c r="U569">
        <v>0</v>
      </c>
      <c r="V569">
        <v>0</v>
      </c>
      <c r="W569" t="s">
        <v>31</v>
      </c>
      <c r="X569">
        <v>2</v>
      </c>
    </row>
    <row r="570" spans="1:24" x14ac:dyDescent="0.2">
      <c r="A570">
        <v>8594</v>
      </c>
      <c r="B570">
        <v>1959</v>
      </c>
      <c r="C570">
        <v>64</v>
      </c>
      <c r="D570" t="s">
        <v>40</v>
      </c>
      <c r="E570" t="s">
        <v>55</v>
      </c>
      <c r="F570" s="58">
        <v>51267</v>
      </c>
      <c r="G570">
        <v>0</v>
      </c>
      <c r="H570">
        <v>1</v>
      </c>
      <c r="I570" s="98">
        <v>41667</v>
      </c>
      <c r="J570">
        <v>25</v>
      </c>
      <c r="K570">
        <v>112</v>
      </c>
      <c r="L570">
        <v>0</v>
      </c>
      <c r="M570">
        <v>6</v>
      </c>
      <c r="N570">
        <v>2</v>
      </c>
      <c r="O570">
        <v>1</v>
      </c>
      <c r="P570">
        <v>14</v>
      </c>
      <c r="Q570">
        <v>2</v>
      </c>
      <c r="R570">
        <v>3</v>
      </c>
      <c r="S570">
        <v>3</v>
      </c>
      <c r="T570">
        <v>6</v>
      </c>
      <c r="U570">
        <v>0</v>
      </c>
      <c r="V570">
        <v>0</v>
      </c>
      <c r="W570" t="s">
        <v>27</v>
      </c>
      <c r="X570">
        <v>0</v>
      </c>
    </row>
    <row r="571" spans="1:24" x14ac:dyDescent="0.2">
      <c r="A571">
        <v>1592</v>
      </c>
      <c r="B571">
        <v>1971</v>
      </c>
      <c r="C571">
        <v>52</v>
      </c>
      <c r="D571" t="s">
        <v>23</v>
      </c>
      <c r="E571" t="s">
        <v>32</v>
      </c>
      <c r="F571" s="58">
        <v>51373</v>
      </c>
      <c r="G571">
        <v>0</v>
      </c>
      <c r="H571">
        <v>0</v>
      </c>
      <c r="I571" s="98">
        <v>41663</v>
      </c>
      <c r="J571">
        <v>25</v>
      </c>
      <c r="K571">
        <v>547</v>
      </c>
      <c r="L571">
        <v>99</v>
      </c>
      <c r="M571">
        <v>812</v>
      </c>
      <c r="N571">
        <v>151</v>
      </c>
      <c r="O571">
        <v>82</v>
      </c>
      <c r="P571">
        <v>33</v>
      </c>
      <c r="Q571">
        <v>0</v>
      </c>
      <c r="R571">
        <v>4</v>
      </c>
      <c r="S571">
        <v>5</v>
      </c>
      <c r="T571">
        <v>1</v>
      </c>
      <c r="U571">
        <v>0</v>
      </c>
      <c r="V571">
        <v>0</v>
      </c>
      <c r="W571" t="s">
        <v>31</v>
      </c>
      <c r="X571">
        <v>2</v>
      </c>
    </row>
    <row r="572" spans="1:24" x14ac:dyDescent="0.2">
      <c r="A572">
        <v>4310</v>
      </c>
      <c r="B572">
        <v>1945</v>
      </c>
      <c r="C572">
        <v>78</v>
      </c>
      <c r="D572" t="s">
        <v>23</v>
      </c>
      <c r="E572" t="s">
        <v>32</v>
      </c>
      <c r="F572" s="58">
        <v>54432</v>
      </c>
      <c r="G572">
        <v>0</v>
      </c>
      <c r="H572">
        <v>0</v>
      </c>
      <c r="I572" s="98">
        <v>41661</v>
      </c>
      <c r="J572">
        <v>25</v>
      </c>
      <c r="K572">
        <v>507</v>
      </c>
      <c r="L572">
        <v>93</v>
      </c>
      <c r="M572">
        <v>520</v>
      </c>
      <c r="N572">
        <v>242</v>
      </c>
      <c r="O572">
        <v>40</v>
      </c>
      <c r="P572">
        <v>26</v>
      </c>
      <c r="Q572">
        <v>1</v>
      </c>
      <c r="R572">
        <v>5</v>
      </c>
      <c r="S572">
        <v>5</v>
      </c>
      <c r="T572">
        <v>1</v>
      </c>
      <c r="U572">
        <v>1</v>
      </c>
      <c r="V572">
        <v>0</v>
      </c>
      <c r="W572" t="s">
        <v>38</v>
      </c>
      <c r="X572">
        <v>1</v>
      </c>
    </row>
    <row r="573" spans="1:24" x14ac:dyDescent="0.2">
      <c r="A573">
        <v>6950</v>
      </c>
      <c r="B573">
        <v>1959</v>
      </c>
      <c r="C573">
        <v>64</v>
      </c>
      <c r="D573" t="s">
        <v>53</v>
      </c>
      <c r="E573" t="s">
        <v>32</v>
      </c>
      <c r="F573" s="58">
        <v>17487</v>
      </c>
      <c r="G573">
        <v>1</v>
      </c>
      <c r="H573">
        <v>1</v>
      </c>
      <c r="I573" s="98">
        <v>41623</v>
      </c>
      <c r="J573">
        <v>25</v>
      </c>
      <c r="K573">
        <v>35</v>
      </c>
      <c r="L573">
        <v>1</v>
      </c>
      <c r="M573">
        <v>16</v>
      </c>
      <c r="N573">
        <v>0</v>
      </c>
      <c r="O573">
        <v>1</v>
      </c>
      <c r="P573">
        <v>1</v>
      </c>
      <c r="Q573">
        <v>2</v>
      </c>
      <c r="R573">
        <v>2</v>
      </c>
      <c r="S573">
        <v>3</v>
      </c>
      <c r="T573">
        <v>7</v>
      </c>
      <c r="U573">
        <v>0</v>
      </c>
      <c r="V573">
        <v>0</v>
      </c>
      <c r="W573" t="s">
        <v>31</v>
      </c>
      <c r="X573">
        <v>0</v>
      </c>
    </row>
    <row r="574" spans="1:24" x14ac:dyDescent="0.2">
      <c r="A574">
        <v>8492</v>
      </c>
      <c r="B574">
        <v>1979</v>
      </c>
      <c r="C574">
        <v>44</v>
      </c>
      <c r="D574" t="s">
        <v>23</v>
      </c>
      <c r="E574" t="s">
        <v>32</v>
      </c>
      <c r="F574" s="58">
        <v>61074</v>
      </c>
      <c r="G574">
        <v>0</v>
      </c>
      <c r="H574">
        <v>0</v>
      </c>
      <c r="I574" s="98">
        <v>41528</v>
      </c>
      <c r="J574">
        <v>25</v>
      </c>
      <c r="K574">
        <v>795</v>
      </c>
      <c r="L574">
        <v>0</v>
      </c>
      <c r="M574">
        <v>545</v>
      </c>
      <c r="N574">
        <v>95</v>
      </c>
      <c r="O574">
        <v>58</v>
      </c>
      <c r="P574">
        <v>0</v>
      </c>
      <c r="Q574">
        <v>1</v>
      </c>
      <c r="R574">
        <v>8</v>
      </c>
      <c r="S574">
        <v>10</v>
      </c>
      <c r="T574">
        <v>6</v>
      </c>
      <c r="U574">
        <v>0</v>
      </c>
      <c r="V574">
        <v>0</v>
      </c>
      <c r="W574" t="s">
        <v>27</v>
      </c>
      <c r="X574">
        <v>1</v>
      </c>
    </row>
    <row r="575" spans="1:24" x14ac:dyDescent="0.2">
      <c r="A575">
        <v>5684</v>
      </c>
      <c r="B575">
        <v>1972</v>
      </c>
      <c r="C575">
        <v>51</v>
      </c>
      <c r="D575" t="s">
        <v>53</v>
      </c>
      <c r="E575" t="s">
        <v>24</v>
      </c>
      <c r="F575" s="58">
        <v>58116</v>
      </c>
      <c r="G575">
        <v>1</v>
      </c>
      <c r="H575">
        <v>1</v>
      </c>
      <c r="I575" s="98">
        <v>41588</v>
      </c>
      <c r="J575">
        <v>25</v>
      </c>
      <c r="K575">
        <v>56</v>
      </c>
      <c r="L575">
        <v>0</v>
      </c>
      <c r="M575">
        <v>9</v>
      </c>
      <c r="N575">
        <v>0</v>
      </c>
      <c r="O575">
        <v>0</v>
      </c>
      <c r="P575">
        <v>3</v>
      </c>
      <c r="Q575">
        <v>2</v>
      </c>
      <c r="R575">
        <v>2</v>
      </c>
      <c r="S575">
        <v>3</v>
      </c>
      <c r="T575">
        <v>7</v>
      </c>
      <c r="U575">
        <v>0</v>
      </c>
      <c r="V575">
        <v>0</v>
      </c>
      <c r="W575" t="s">
        <v>27</v>
      </c>
      <c r="X575">
        <v>0</v>
      </c>
    </row>
    <row r="576" spans="1:24" x14ac:dyDescent="0.2">
      <c r="A576">
        <v>5909</v>
      </c>
      <c r="B576">
        <v>1965</v>
      </c>
      <c r="C576">
        <v>58</v>
      </c>
      <c r="D576" t="s">
        <v>23</v>
      </c>
      <c r="E576" t="s">
        <v>32</v>
      </c>
      <c r="F576" s="58">
        <v>77353</v>
      </c>
      <c r="G576">
        <v>0</v>
      </c>
      <c r="H576">
        <v>1</v>
      </c>
      <c r="I576" s="98">
        <v>41536</v>
      </c>
      <c r="J576">
        <v>25</v>
      </c>
      <c r="K576">
        <v>895</v>
      </c>
      <c r="L576">
        <v>10</v>
      </c>
      <c r="M576">
        <v>101</v>
      </c>
      <c r="N576">
        <v>13</v>
      </c>
      <c r="O576">
        <v>0</v>
      </c>
      <c r="P576">
        <v>152</v>
      </c>
      <c r="Q576">
        <v>5</v>
      </c>
      <c r="R576">
        <v>3</v>
      </c>
      <c r="S576">
        <v>8</v>
      </c>
      <c r="T576">
        <v>8</v>
      </c>
      <c r="U576">
        <v>0</v>
      </c>
      <c r="V576">
        <v>0</v>
      </c>
      <c r="W576" t="s">
        <v>46</v>
      </c>
      <c r="X576">
        <v>0</v>
      </c>
    </row>
    <row r="577" spans="1:24" x14ac:dyDescent="0.2">
      <c r="A577">
        <v>9855</v>
      </c>
      <c r="B577">
        <v>1953</v>
      </c>
      <c r="C577">
        <v>70</v>
      </c>
      <c r="D577" t="s">
        <v>40</v>
      </c>
      <c r="E577" t="s">
        <v>28</v>
      </c>
      <c r="F577" s="58">
        <v>70053</v>
      </c>
      <c r="G577">
        <v>0</v>
      </c>
      <c r="H577">
        <v>1</v>
      </c>
      <c r="I577" s="98">
        <v>41511</v>
      </c>
      <c r="J577">
        <v>25</v>
      </c>
      <c r="K577">
        <v>899</v>
      </c>
      <c r="L577">
        <v>0</v>
      </c>
      <c r="M577">
        <v>101</v>
      </c>
      <c r="N577">
        <v>0</v>
      </c>
      <c r="O577">
        <v>0</v>
      </c>
      <c r="P577">
        <v>20</v>
      </c>
      <c r="Q577">
        <v>1</v>
      </c>
      <c r="R577">
        <v>6</v>
      </c>
      <c r="S577">
        <v>13</v>
      </c>
      <c r="T577">
        <v>4</v>
      </c>
      <c r="U577">
        <v>0</v>
      </c>
      <c r="V577">
        <v>0</v>
      </c>
      <c r="W577" t="s">
        <v>27</v>
      </c>
      <c r="X577">
        <v>1</v>
      </c>
    </row>
    <row r="578" spans="1:24" x14ac:dyDescent="0.2">
      <c r="A578">
        <v>975</v>
      </c>
      <c r="B578">
        <v>1957</v>
      </c>
      <c r="C578">
        <v>66</v>
      </c>
      <c r="D578" t="s">
        <v>23</v>
      </c>
      <c r="E578" t="s">
        <v>28</v>
      </c>
      <c r="F578" s="58">
        <v>51148</v>
      </c>
      <c r="G578">
        <v>1</v>
      </c>
      <c r="H578">
        <v>1</v>
      </c>
      <c r="I578" s="98">
        <v>41422</v>
      </c>
      <c r="J578">
        <v>25</v>
      </c>
      <c r="K578">
        <v>178</v>
      </c>
      <c r="L578">
        <v>4</v>
      </c>
      <c r="M578">
        <v>26</v>
      </c>
      <c r="N578">
        <v>8</v>
      </c>
      <c r="O578">
        <v>4</v>
      </c>
      <c r="P578">
        <v>44</v>
      </c>
      <c r="Q578">
        <v>5</v>
      </c>
      <c r="R578">
        <v>4</v>
      </c>
      <c r="S578">
        <v>5</v>
      </c>
      <c r="T578">
        <v>6</v>
      </c>
      <c r="U578">
        <v>0</v>
      </c>
      <c r="V578">
        <v>0</v>
      </c>
      <c r="W578" t="s">
        <v>38</v>
      </c>
      <c r="X578">
        <v>0</v>
      </c>
    </row>
    <row r="579" spans="1:24" x14ac:dyDescent="0.2">
      <c r="A579">
        <v>8754</v>
      </c>
      <c r="B579">
        <v>1975</v>
      </c>
      <c r="C579">
        <v>48</v>
      </c>
      <c r="D579" t="s">
        <v>40</v>
      </c>
      <c r="E579" t="s">
        <v>32</v>
      </c>
      <c r="F579" s="58">
        <v>32644</v>
      </c>
      <c r="G579">
        <v>0</v>
      </c>
      <c r="H579">
        <v>1</v>
      </c>
      <c r="I579" s="98">
        <v>41410</v>
      </c>
      <c r="J579">
        <v>25</v>
      </c>
      <c r="K579">
        <v>14</v>
      </c>
      <c r="L579">
        <v>0</v>
      </c>
      <c r="M579">
        <v>3</v>
      </c>
      <c r="N579">
        <v>0</v>
      </c>
      <c r="O579">
        <v>0</v>
      </c>
      <c r="P579">
        <v>3</v>
      </c>
      <c r="Q579">
        <v>1</v>
      </c>
      <c r="R579">
        <v>1</v>
      </c>
      <c r="S579">
        <v>2</v>
      </c>
      <c r="T579">
        <v>7</v>
      </c>
      <c r="U579">
        <v>0</v>
      </c>
      <c r="V579">
        <v>0</v>
      </c>
      <c r="W579" t="s">
        <v>27</v>
      </c>
      <c r="X579">
        <v>0</v>
      </c>
    </row>
    <row r="580" spans="1:24" x14ac:dyDescent="0.2">
      <c r="A580">
        <v>1456</v>
      </c>
      <c r="B580">
        <v>1980</v>
      </c>
      <c r="C580">
        <v>43</v>
      </c>
      <c r="D580" t="s">
        <v>23</v>
      </c>
      <c r="E580" t="s">
        <v>28</v>
      </c>
      <c r="F580" s="58">
        <v>33581</v>
      </c>
      <c r="G580">
        <v>0</v>
      </c>
      <c r="H580">
        <v>1</v>
      </c>
      <c r="I580" s="98">
        <v>41278</v>
      </c>
      <c r="J580">
        <v>25</v>
      </c>
      <c r="K580">
        <v>265</v>
      </c>
      <c r="L580">
        <v>199</v>
      </c>
      <c r="M580">
        <v>303</v>
      </c>
      <c r="N580">
        <v>234</v>
      </c>
      <c r="O580">
        <v>9</v>
      </c>
      <c r="P580">
        <v>170</v>
      </c>
      <c r="Q580">
        <v>7</v>
      </c>
      <c r="R580">
        <v>10</v>
      </c>
      <c r="S580">
        <v>12</v>
      </c>
      <c r="T580">
        <v>7</v>
      </c>
      <c r="U580">
        <v>0</v>
      </c>
      <c r="V580">
        <v>0</v>
      </c>
      <c r="W580" t="s">
        <v>50</v>
      </c>
      <c r="X580">
        <v>0</v>
      </c>
    </row>
    <row r="581" spans="1:24" x14ac:dyDescent="0.2">
      <c r="A581">
        <v>2849</v>
      </c>
      <c r="B581">
        <v>1980</v>
      </c>
      <c r="C581">
        <v>43</v>
      </c>
      <c r="D581" t="s">
        <v>23</v>
      </c>
      <c r="E581" t="s">
        <v>28</v>
      </c>
      <c r="F581" s="58">
        <v>12393</v>
      </c>
      <c r="G581">
        <v>0</v>
      </c>
      <c r="H581">
        <v>1</v>
      </c>
      <c r="I581" s="98">
        <v>41278</v>
      </c>
      <c r="J581">
        <v>25</v>
      </c>
      <c r="K581">
        <v>265</v>
      </c>
      <c r="L581">
        <v>199</v>
      </c>
      <c r="M581">
        <v>303</v>
      </c>
      <c r="N581">
        <v>234</v>
      </c>
      <c r="O581">
        <v>9</v>
      </c>
      <c r="P581">
        <v>170</v>
      </c>
      <c r="Q581">
        <v>7</v>
      </c>
      <c r="R581">
        <v>10</v>
      </c>
      <c r="S581">
        <v>12</v>
      </c>
      <c r="T581">
        <v>7</v>
      </c>
      <c r="U581">
        <v>0</v>
      </c>
      <c r="V581">
        <v>0</v>
      </c>
      <c r="W581" t="s">
        <v>31</v>
      </c>
      <c r="X581">
        <v>0</v>
      </c>
    </row>
    <row r="582" spans="1:24" x14ac:dyDescent="0.2">
      <c r="A582">
        <v>9984</v>
      </c>
      <c r="B582">
        <v>1982</v>
      </c>
      <c r="C582">
        <v>41</v>
      </c>
      <c r="D582" t="s">
        <v>43</v>
      </c>
      <c r="E582" t="s">
        <v>32</v>
      </c>
      <c r="F582" s="58">
        <v>82347</v>
      </c>
      <c r="G582">
        <v>1</v>
      </c>
      <c r="H582">
        <v>1</v>
      </c>
      <c r="I582" s="98">
        <v>41360</v>
      </c>
      <c r="J582">
        <v>25</v>
      </c>
      <c r="K582">
        <v>349</v>
      </c>
      <c r="L582">
        <v>16</v>
      </c>
      <c r="M582">
        <v>144</v>
      </c>
      <c r="N582">
        <v>28</v>
      </c>
      <c r="O582">
        <v>5</v>
      </c>
      <c r="P582">
        <v>182</v>
      </c>
      <c r="Q582">
        <v>5</v>
      </c>
      <c r="R582">
        <v>8</v>
      </c>
      <c r="S582">
        <v>4</v>
      </c>
      <c r="T582">
        <v>8</v>
      </c>
      <c r="U582">
        <v>1</v>
      </c>
      <c r="V582">
        <v>0</v>
      </c>
      <c r="W582" t="s">
        <v>27</v>
      </c>
      <c r="X582">
        <v>2</v>
      </c>
    </row>
    <row r="583" spans="1:24" x14ac:dyDescent="0.2">
      <c r="A583">
        <v>5527</v>
      </c>
      <c r="B583">
        <v>1988</v>
      </c>
      <c r="C583">
        <v>35</v>
      </c>
      <c r="D583" t="s">
        <v>23</v>
      </c>
      <c r="E583" t="s">
        <v>32</v>
      </c>
      <c r="F583" s="58">
        <v>82347</v>
      </c>
      <c r="G583">
        <v>1</v>
      </c>
      <c r="H583">
        <v>0</v>
      </c>
      <c r="I583" s="98">
        <v>41318</v>
      </c>
      <c r="J583">
        <v>25</v>
      </c>
      <c r="K583">
        <v>4</v>
      </c>
      <c r="L583">
        <v>12</v>
      </c>
      <c r="M583">
        <v>11</v>
      </c>
      <c r="N583">
        <v>3</v>
      </c>
      <c r="O583">
        <v>13</v>
      </c>
      <c r="P583">
        <v>15</v>
      </c>
      <c r="Q583">
        <v>2</v>
      </c>
      <c r="R583">
        <v>2</v>
      </c>
      <c r="S583">
        <v>3</v>
      </c>
      <c r="T583">
        <v>8</v>
      </c>
      <c r="U583">
        <v>0</v>
      </c>
      <c r="V583">
        <v>0</v>
      </c>
      <c r="W583" t="s">
        <v>27</v>
      </c>
      <c r="X583">
        <v>0</v>
      </c>
    </row>
    <row r="584" spans="1:24" x14ac:dyDescent="0.2">
      <c r="A584">
        <v>5628</v>
      </c>
      <c r="B584">
        <v>1983</v>
      </c>
      <c r="C584">
        <v>40</v>
      </c>
      <c r="D584" t="s">
        <v>23</v>
      </c>
      <c r="E584" t="s">
        <v>32</v>
      </c>
      <c r="F584" s="58">
        <v>22554</v>
      </c>
      <c r="G584">
        <v>0</v>
      </c>
      <c r="H584">
        <v>0</v>
      </c>
      <c r="I584" s="98">
        <v>41488</v>
      </c>
      <c r="J584">
        <v>25</v>
      </c>
      <c r="K584">
        <v>848</v>
      </c>
      <c r="L584">
        <v>154</v>
      </c>
      <c r="M584">
        <v>323</v>
      </c>
      <c r="N584">
        <v>201</v>
      </c>
      <c r="O584">
        <v>61</v>
      </c>
      <c r="P584">
        <v>78</v>
      </c>
      <c r="Q584">
        <v>1</v>
      </c>
      <c r="R584">
        <v>10</v>
      </c>
      <c r="S584">
        <v>10</v>
      </c>
      <c r="T584">
        <v>6</v>
      </c>
      <c r="U584">
        <v>0</v>
      </c>
      <c r="V584">
        <v>0</v>
      </c>
      <c r="W584" t="s">
        <v>35</v>
      </c>
      <c r="X584">
        <v>1</v>
      </c>
    </row>
    <row r="585" spans="1:24" x14ac:dyDescent="0.2">
      <c r="A585">
        <v>7627</v>
      </c>
      <c r="B585">
        <v>1976</v>
      </c>
      <c r="C585">
        <v>47</v>
      </c>
      <c r="D585" t="s">
        <v>53</v>
      </c>
      <c r="E585" t="s">
        <v>32</v>
      </c>
      <c r="F585" s="58">
        <v>17323</v>
      </c>
      <c r="G585">
        <v>0</v>
      </c>
      <c r="H585">
        <v>0</v>
      </c>
      <c r="I585" s="98">
        <v>41255</v>
      </c>
      <c r="J585">
        <v>25</v>
      </c>
      <c r="K585">
        <v>817</v>
      </c>
      <c r="L585">
        <v>183</v>
      </c>
      <c r="M585">
        <v>797</v>
      </c>
      <c r="N585">
        <v>106</v>
      </c>
      <c r="O585">
        <v>163</v>
      </c>
      <c r="P585">
        <v>20</v>
      </c>
      <c r="Q585">
        <v>0</v>
      </c>
      <c r="R585">
        <v>5</v>
      </c>
      <c r="S585">
        <v>5</v>
      </c>
      <c r="T585">
        <v>2</v>
      </c>
      <c r="U585">
        <v>1</v>
      </c>
      <c r="V585">
        <v>0</v>
      </c>
      <c r="W585" t="s">
        <v>27</v>
      </c>
      <c r="X585">
        <v>2</v>
      </c>
    </row>
    <row r="586" spans="1:24" x14ac:dyDescent="0.2">
      <c r="A586">
        <v>1351</v>
      </c>
      <c r="B586">
        <v>1957</v>
      </c>
      <c r="C586">
        <v>66</v>
      </c>
      <c r="D586" t="s">
        <v>53</v>
      </c>
      <c r="E586" t="s">
        <v>32</v>
      </c>
      <c r="F586" s="58">
        <v>61482</v>
      </c>
      <c r="G586">
        <v>0</v>
      </c>
      <c r="H586">
        <v>1</v>
      </c>
      <c r="I586" s="98">
        <v>41172</v>
      </c>
      <c r="J586">
        <v>25</v>
      </c>
      <c r="K586">
        <v>962</v>
      </c>
      <c r="L586">
        <v>12</v>
      </c>
      <c r="M586">
        <v>194</v>
      </c>
      <c r="N586">
        <v>16</v>
      </c>
      <c r="O586">
        <v>24</v>
      </c>
      <c r="P586">
        <v>12</v>
      </c>
      <c r="Q586">
        <v>4</v>
      </c>
      <c r="R586">
        <v>7</v>
      </c>
      <c r="S586">
        <v>13</v>
      </c>
      <c r="T586">
        <v>6</v>
      </c>
      <c r="U586">
        <v>0</v>
      </c>
      <c r="V586">
        <v>0</v>
      </c>
      <c r="W586" t="s">
        <v>27</v>
      </c>
      <c r="X586">
        <v>1</v>
      </c>
    </row>
    <row r="587" spans="1:24" x14ac:dyDescent="0.2">
      <c r="A587">
        <v>10395</v>
      </c>
      <c r="B587">
        <v>1987</v>
      </c>
      <c r="C587">
        <v>36</v>
      </c>
      <c r="D587" t="s">
        <v>118</v>
      </c>
      <c r="E587" t="s">
        <v>28</v>
      </c>
      <c r="F587" s="58">
        <v>19329</v>
      </c>
      <c r="G587">
        <v>1</v>
      </c>
      <c r="H587">
        <v>0</v>
      </c>
      <c r="I587" s="98">
        <v>41143</v>
      </c>
      <c r="J587">
        <v>25</v>
      </c>
      <c r="K587">
        <v>1</v>
      </c>
      <c r="L587">
        <v>45</v>
      </c>
      <c r="M587">
        <v>3</v>
      </c>
      <c r="N587">
        <v>4</v>
      </c>
      <c r="O587">
        <v>6</v>
      </c>
      <c r="P587">
        <v>42</v>
      </c>
      <c r="Q587">
        <v>3</v>
      </c>
      <c r="R587">
        <v>3</v>
      </c>
      <c r="S587">
        <v>3</v>
      </c>
      <c r="T587">
        <v>8</v>
      </c>
      <c r="U587">
        <v>0</v>
      </c>
      <c r="V587">
        <v>0</v>
      </c>
      <c r="W587" t="s">
        <v>27</v>
      </c>
      <c r="X587">
        <v>0</v>
      </c>
    </row>
    <row r="588" spans="1:24" x14ac:dyDescent="0.2">
      <c r="A588">
        <v>6961</v>
      </c>
      <c r="B588">
        <v>1975</v>
      </c>
      <c r="C588">
        <v>48</v>
      </c>
      <c r="D588" t="s">
        <v>23</v>
      </c>
      <c r="E588" t="s">
        <v>32</v>
      </c>
      <c r="F588" s="58">
        <v>34109</v>
      </c>
      <c r="G588">
        <v>2</v>
      </c>
      <c r="H588">
        <v>0</v>
      </c>
      <c r="I588" s="98">
        <v>41781</v>
      </c>
      <c r="J588">
        <v>26</v>
      </c>
      <c r="K588">
        <v>1</v>
      </c>
      <c r="L588">
        <v>1</v>
      </c>
      <c r="M588">
        <v>5</v>
      </c>
      <c r="N588">
        <v>0</v>
      </c>
      <c r="O588">
        <v>3</v>
      </c>
      <c r="P588">
        <v>1</v>
      </c>
      <c r="Q588">
        <v>1</v>
      </c>
      <c r="R588">
        <v>1</v>
      </c>
      <c r="S588">
        <v>2</v>
      </c>
      <c r="T588">
        <v>8</v>
      </c>
      <c r="U588">
        <v>0</v>
      </c>
      <c r="V588">
        <v>0</v>
      </c>
      <c r="W588" t="s">
        <v>27</v>
      </c>
      <c r="X588">
        <v>0</v>
      </c>
    </row>
    <row r="589" spans="1:24" x14ac:dyDescent="0.2">
      <c r="A589">
        <v>10196</v>
      </c>
      <c r="B589">
        <v>1979</v>
      </c>
      <c r="C589">
        <v>44</v>
      </c>
      <c r="D589" t="s">
        <v>23</v>
      </c>
      <c r="E589" t="s">
        <v>32</v>
      </c>
      <c r="F589" s="58">
        <v>23477</v>
      </c>
      <c r="G589">
        <v>2</v>
      </c>
      <c r="H589">
        <v>0</v>
      </c>
      <c r="I589" s="98">
        <v>41976</v>
      </c>
      <c r="J589">
        <v>26</v>
      </c>
      <c r="K589">
        <v>212</v>
      </c>
      <c r="L589">
        <v>123</v>
      </c>
      <c r="M589">
        <v>177</v>
      </c>
      <c r="N589">
        <v>15</v>
      </c>
      <c r="O589">
        <v>64</v>
      </c>
      <c r="P589">
        <v>23</v>
      </c>
      <c r="Q589">
        <v>2</v>
      </c>
      <c r="R589">
        <v>8</v>
      </c>
      <c r="S589">
        <v>8</v>
      </c>
      <c r="T589">
        <v>4</v>
      </c>
      <c r="U589">
        <v>0</v>
      </c>
      <c r="V589">
        <v>0</v>
      </c>
      <c r="W589" t="s">
        <v>35</v>
      </c>
      <c r="X589">
        <v>0</v>
      </c>
    </row>
    <row r="590" spans="1:24" x14ac:dyDescent="0.2">
      <c r="A590">
        <v>6182</v>
      </c>
      <c r="B590">
        <v>1985</v>
      </c>
      <c r="C590">
        <v>38</v>
      </c>
      <c r="D590" t="s">
        <v>23</v>
      </c>
      <c r="E590" t="s">
        <v>32</v>
      </c>
      <c r="F590" s="58">
        <v>26224</v>
      </c>
      <c r="G590">
        <v>1</v>
      </c>
      <c r="H590">
        <v>0</v>
      </c>
      <c r="I590" s="98">
        <v>41914</v>
      </c>
      <c r="J590">
        <v>26</v>
      </c>
      <c r="K590">
        <v>11</v>
      </c>
      <c r="L590">
        <v>4</v>
      </c>
      <c r="M590">
        <v>20</v>
      </c>
      <c r="N590">
        <v>10</v>
      </c>
      <c r="O590">
        <v>3</v>
      </c>
      <c r="P590">
        <v>5</v>
      </c>
      <c r="Q590">
        <v>2</v>
      </c>
      <c r="R590">
        <v>2</v>
      </c>
      <c r="S590">
        <v>4</v>
      </c>
      <c r="T590">
        <v>6</v>
      </c>
      <c r="U590">
        <v>0</v>
      </c>
      <c r="V590">
        <v>0</v>
      </c>
      <c r="W590" t="s">
        <v>35</v>
      </c>
      <c r="X590">
        <v>0</v>
      </c>
    </row>
    <row r="591" spans="1:24" x14ac:dyDescent="0.2">
      <c r="A591">
        <v>10432</v>
      </c>
      <c r="B591">
        <v>1975</v>
      </c>
      <c r="C591">
        <v>48</v>
      </c>
      <c r="D591" t="s">
        <v>23</v>
      </c>
      <c r="E591" t="s">
        <v>24</v>
      </c>
      <c r="F591" s="58">
        <v>72550</v>
      </c>
      <c r="G591">
        <v>1</v>
      </c>
      <c r="H591">
        <v>0</v>
      </c>
      <c r="I591" s="98">
        <v>41669</v>
      </c>
      <c r="J591">
        <v>26</v>
      </c>
      <c r="K591">
        <v>2</v>
      </c>
      <c r="L591">
        <v>0</v>
      </c>
      <c r="M591">
        <v>9</v>
      </c>
      <c r="N591">
        <v>3</v>
      </c>
      <c r="O591">
        <v>6</v>
      </c>
      <c r="P591">
        <v>2</v>
      </c>
      <c r="Q591">
        <v>1</v>
      </c>
      <c r="R591">
        <v>1</v>
      </c>
      <c r="S591">
        <v>3</v>
      </c>
      <c r="T591">
        <v>8</v>
      </c>
      <c r="U591">
        <v>0</v>
      </c>
      <c r="V591">
        <v>0</v>
      </c>
      <c r="W591" t="s">
        <v>31</v>
      </c>
      <c r="X591">
        <v>0</v>
      </c>
    </row>
    <row r="592" spans="1:24" x14ac:dyDescent="0.2">
      <c r="A592">
        <v>1542</v>
      </c>
      <c r="B592">
        <v>1976</v>
      </c>
      <c r="C592">
        <v>47</v>
      </c>
      <c r="D592" t="s">
        <v>23</v>
      </c>
      <c r="E592" t="s">
        <v>28</v>
      </c>
      <c r="F592" s="58">
        <v>44511</v>
      </c>
      <c r="G592">
        <v>1</v>
      </c>
      <c r="H592">
        <v>2</v>
      </c>
      <c r="I592" s="98">
        <v>41638</v>
      </c>
      <c r="J592">
        <v>26</v>
      </c>
      <c r="K592">
        <v>347</v>
      </c>
      <c r="L592">
        <v>0</v>
      </c>
      <c r="M592">
        <v>35</v>
      </c>
      <c r="N592">
        <v>4</v>
      </c>
      <c r="O592">
        <v>3</v>
      </c>
      <c r="P592">
        <v>7</v>
      </c>
      <c r="Q592">
        <v>6</v>
      </c>
      <c r="R592">
        <v>4</v>
      </c>
      <c r="S592">
        <v>8</v>
      </c>
      <c r="T592">
        <v>5</v>
      </c>
      <c r="U592">
        <v>0</v>
      </c>
      <c r="V592">
        <v>0</v>
      </c>
      <c r="W592" t="s">
        <v>35</v>
      </c>
      <c r="X592">
        <v>0</v>
      </c>
    </row>
    <row r="593" spans="1:24" x14ac:dyDescent="0.2">
      <c r="A593">
        <v>4220</v>
      </c>
      <c r="B593">
        <v>1971</v>
      </c>
      <c r="C593">
        <v>52</v>
      </c>
      <c r="D593" t="s">
        <v>40</v>
      </c>
      <c r="E593" t="s">
        <v>32</v>
      </c>
      <c r="F593" s="58">
        <v>62972</v>
      </c>
      <c r="G593">
        <v>0</v>
      </c>
      <c r="H593">
        <v>1</v>
      </c>
      <c r="I593" s="98">
        <v>41316</v>
      </c>
      <c r="J593">
        <v>26</v>
      </c>
      <c r="K593">
        <v>73</v>
      </c>
      <c r="L593">
        <v>0</v>
      </c>
      <c r="M593">
        <v>13</v>
      </c>
      <c r="N593">
        <v>0</v>
      </c>
      <c r="O593">
        <v>1</v>
      </c>
      <c r="P593">
        <v>0</v>
      </c>
      <c r="Q593">
        <v>1</v>
      </c>
      <c r="R593">
        <v>2</v>
      </c>
      <c r="S593">
        <v>3</v>
      </c>
      <c r="T593">
        <v>3</v>
      </c>
      <c r="U593">
        <v>0</v>
      </c>
      <c r="V593">
        <v>0</v>
      </c>
      <c r="W593" t="s">
        <v>31</v>
      </c>
      <c r="X593">
        <v>0</v>
      </c>
    </row>
    <row r="594" spans="1:24" x14ac:dyDescent="0.2">
      <c r="A594">
        <v>4141</v>
      </c>
      <c r="B594">
        <v>1966</v>
      </c>
      <c r="C594">
        <v>57</v>
      </c>
      <c r="D594" t="s">
        <v>23</v>
      </c>
      <c r="E594" t="s">
        <v>32</v>
      </c>
      <c r="F594" s="58">
        <v>62972</v>
      </c>
      <c r="G594">
        <v>0</v>
      </c>
      <c r="H594">
        <v>0</v>
      </c>
      <c r="I594" s="98">
        <v>41507</v>
      </c>
      <c r="J594">
        <v>26</v>
      </c>
      <c r="K594">
        <v>426</v>
      </c>
      <c r="L594">
        <v>49</v>
      </c>
      <c r="M594">
        <v>127</v>
      </c>
      <c r="N594">
        <v>111</v>
      </c>
      <c r="O594">
        <v>21</v>
      </c>
      <c r="P594">
        <v>42</v>
      </c>
      <c r="Q594">
        <v>1</v>
      </c>
      <c r="R594">
        <v>8</v>
      </c>
      <c r="S594">
        <v>10</v>
      </c>
      <c r="T594">
        <v>4</v>
      </c>
      <c r="U594">
        <v>0</v>
      </c>
      <c r="V594">
        <v>0</v>
      </c>
      <c r="W594" t="s">
        <v>35</v>
      </c>
      <c r="X594">
        <v>0</v>
      </c>
    </row>
    <row r="595" spans="1:24" x14ac:dyDescent="0.2">
      <c r="A595">
        <v>1940</v>
      </c>
      <c r="B595">
        <v>1987</v>
      </c>
      <c r="C595">
        <v>36</v>
      </c>
      <c r="D595" t="s">
        <v>23</v>
      </c>
      <c r="E595" t="s">
        <v>32</v>
      </c>
      <c r="F595" s="58">
        <v>36663</v>
      </c>
      <c r="G595">
        <v>1</v>
      </c>
      <c r="H595">
        <v>0</v>
      </c>
      <c r="I595" s="98">
        <v>41615</v>
      </c>
      <c r="J595">
        <v>26</v>
      </c>
      <c r="K595">
        <v>1</v>
      </c>
      <c r="L595">
        <v>3</v>
      </c>
      <c r="M595">
        <v>4</v>
      </c>
      <c r="N595">
        <v>2</v>
      </c>
      <c r="O595">
        <v>2</v>
      </c>
      <c r="P595">
        <v>6</v>
      </c>
      <c r="Q595">
        <v>1</v>
      </c>
      <c r="R595">
        <v>1</v>
      </c>
      <c r="S595">
        <v>2</v>
      </c>
      <c r="T595">
        <v>8</v>
      </c>
      <c r="U595">
        <v>0</v>
      </c>
      <c r="V595">
        <v>0</v>
      </c>
      <c r="W595" t="s">
        <v>38</v>
      </c>
      <c r="X595">
        <v>0</v>
      </c>
    </row>
    <row r="596" spans="1:24" x14ac:dyDescent="0.2">
      <c r="A596">
        <v>1506</v>
      </c>
      <c r="B596">
        <v>1976</v>
      </c>
      <c r="C596">
        <v>47</v>
      </c>
      <c r="D596" t="s">
        <v>23</v>
      </c>
      <c r="E596" t="s">
        <v>28</v>
      </c>
      <c r="F596" s="58">
        <v>53204</v>
      </c>
      <c r="G596">
        <v>1</v>
      </c>
      <c r="H596">
        <v>1</v>
      </c>
      <c r="I596" s="98">
        <v>41453</v>
      </c>
      <c r="J596">
        <v>26</v>
      </c>
      <c r="K596">
        <v>48</v>
      </c>
      <c r="L596">
        <v>9</v>
      </c>
      <c r="M596">
        <v>45</v>
      </c>
      <c r="N596">
        <v>3</v>
      </c>
      <c r="O596">
        <v>15</v>
      </c>
      <c r="P596">
        <v>20</v>
      </c>
      <c r="Q596">
        <v>4</v>
      </c>
      <c r="R596">
        <v>2</v>
      </c>
      <c r="S596">
        <v>4</v>
      </c>
      <c r="T596">
        <v>6</v>
      </c>
      <c r="U596">
        <v>1</v>
      </c>
      <c r="V596">
        <v>0</v>
      </c>
      <c r="W596" t="s">
        <v>27</v>
      </c>
      <c r="X596">
        <v>0</v>
      </c>
    </row>
    <row r="597" spans="1:24" x14ac:dyDescent="0.2">
      <c r="A597">
        <v>6347</v>
      </c>
      <c r="B597">
        <v>1980</v>
      </c>
      <c r="C597">
        <v>43</v>
      </c>
      <c r="D597" t="s">
        <v>118</v>
      </c>
      <c r="E597" t="s">
        <v>28</v>
      </c>
      <c r="F597" s="58">
        <v>21059</v>
      </c>
      <c r="G597">
        <v>1</v>
      </c>
      <c r="H597">
        <v>0</v>
      </c>
      <c r="I597" s="98">
        <v>41452</v>
      </c>
      <c r="J597">
        <v>26</v>
      </c>
      <c r="K597">
        <v>1</v>
      </c>
      <c r="L597">
        <v>1</v>
      </c>
      <c r="M597">
        <v>4</v>
      </c>
      <c r="N597">
        <v>11</v>
      </c>
      <c r="O597">
        <v>9</v>
      </c>
      <c r="P597">
        <v>10</v>
      </c>
      <c r="Q597">
        <v>1</v>
      </c>
      <c r="R597">
        <v>1</v>
      </c>
      <c r="S597">
        <v>3</v>
      </c>
      <c r="T597">
        <v>8</v>
      </c>
      <c r="U597">
        <v>0</v>
      </c>
      <c r="V597">
        <v>0</v>
      </c>
      <c r="W597" t="s">
        <v>27</v>
      </c>
      <c r="X597">
        <v>0</v>
      </c>
    </row>
    <row r="598" spans="1:24" x14ac:dyDescent="0.2">
      <c r="A598">
        <v>1361</v>
      </c>
      <c r="B598">
        <v>1975</v>
      </c>
      <c r="C598">
        <v>48</v>
      </c>
      <c r="D598" t="s">
        <v>53</v>
      </c>
      <c r="E598" t="s">
        <v>32</v>
      </c>
      <c r="F598" s="58">
        <v>67087</v>
      </c>
      <c r="G598">
        <v>0</v>
      </c>
      <c r="H598">
        <v>0</v>
      </c>
      <c r="I598" s="98">
        <v>41370</v>
      </c>
      <c r="J598">
        <v>26</v>
      </c>
      <c r="K598">
        <v>1076</v>
      </c>
      <c r="L598">
        <v>68</v>
      </c>
      <c r="M598">
        <v>103</v>
      </c>
      <c r="N598">
        <v>29</v>
      </c>
      <c r="O598">
        <v>91</v>
      </c>
      <c r="P598">
        <v>68</v>
      </c>
      <c r="Q598">
        <v>1</v>
      </c>
      <c r="R598">
        <v>3</v>
      </c>
      <c r="S598">
        <v>8</v>
      </c>
      <c r="T598">
        <v>1</v>
      </c>
      <c r="U598">
        <v>1</v>
      </c>
      <c r="V598">
        <v>0</v>
      </c>
      <c r="W598" t="s">
        <v>27</v>
      </c>
      <c r="X598">
        <v>2</v>
      </c>
    </row>
    <row r="599" spans="1:24" x14ac:dyDescent="0.2">
      <c r="A599">
        <v>9422</v>
      </c>
      <c r="B599">
        <v>1990</v>
      </c>
      <c r="C599">
        <v>33</v>
      </c>
      <c r="D599" t="s">
        <v>23</v>
      </c>
      <c r="E599" t="s">
        <v>32</v>
      </c>
      <c r="F599" s="58">
        <v>42192</v>
      </c>
      <c r="G599">
        <v>1</v>
      </c>
      <c r="H599">
        <v>0</v>
      </c>
      <c r="I599" s="98">
        <v>41425</v>
      </c>
      <c r="J599">
        <v>26</v>
      </c>
      <c r="K599">
        <v>36</v>
      </c>
      <c r="L599">
        <v>2</v>
      </c>
      <c r="M599">
        <v>42</v>
      </c>
      <c r="N599">
        <v>20</v>
      </c>
      <c r="O599">
        <v>21</v>
      </c>
      <c r="P599">
        <v>10</v>
      </c>
      <c r="Q599">
        <v>2</v>
      </c>
      <c r="R599">
        <v>2</v>
      </c>
      <c r="S599">
        <v>4</v>
      </c>
      <c r="T599">
        <v>3</v>
      </c>
      <c r="U599">
        <v>0</v>
      </c>
      <c r="V599">
        <v>0</v>
      </c>
      <c r="W599" t="s">
        <v>38</v>
      </c>
      <c r="X599">
        <v>0</v>
      </c>
    </row>
    <row r="600" spans="1:24" x14ac:dyDescent="0.2">
      <c r="A600">
        <v>1081</v>
      </c>
      <c r="B600">
        <v>1958</v>
      </c>
      <c r="C600">
        <v>65</v>
      </c>
      <c r="D600" t="s">
        <v>40</v>
      </c>
      <c r="E600" t="s">
        <v>32</v>
      </c>
      <c r="F600" s="58">
        <v>31454</v>
      </c>
      <c r="G600">
        <v>1</v>
      </c>
      <c r="H600">
        <v>2</v>
      </c>
      <c r="I600" s="98">
        <v>41360</v>
      </c>
      <c r="J600">
        <v>26</v>
      </c>
      <c r="K600">
        <v>733</v>
      </c>
      <c r="L600">
        <v>9</v>
      </c>
      <c r="M600">
        <v>180</v>
      </c>
      <c r="N600">
        <v>12</v>
      </c>
      <c r="O600">
        <v>19</v>
      </c>
      <c r="P600">
        <v>66</v>
      </c>
      <c r="Q600">
        <v>11</v>
      </c>
      <c r="R600">
        <v>6</v>
      </c>
      <c r="S600">
        <v>5</v>
      </c>
      <c r="T600">
        <v>4</v>
      </c>
      <c r="U600">
        <v>0</v>
      </c>
      <c r="V600">
        <v>0</v>
      </c>
      <c r="W600" t="s">
        <v>67</v>
      </c>
      <c r="X600">
        <v>0</v>
      </c>
    </row>
    <row r="601" spans="1:24" x14ac:dyDescent="0.2">
      <c r="A601">
        <v>7458</v>
      </c>
      <c r="B601">
        <v>1957</v>
      </c>
      <c r="C601">
        <v>66</v>
      </c>
      <c r="D601" t="s">
        <v>53</v>
      </c>
      <c r="E601" t="s">
        <v>32</v>
      </c>
      <c r="F601" s="58">
        <v>80134</v>
      </c>
      <c r="G601">
        <v>1</v>
      </c>
      <c r="H601">
        <v>1</v>
      </c>
      <c r="I601" s="98">
        <v>41428</v>
      </c>
      <c r="J601">
        <v>26</v>
      </c>
      <c r="K601">
        <v>39</v>
      </c>
      <c r="L601">
        <v>2</v>
      </c>
      <c r="M601">
        <v>25</v>
      </c>
      <c r="N601">
        <v>4</v>
      </c>
      <c r="O601">
        <v>3</v>
      </c>
      <c r="P601">
        <v>24</v>
      </c>
      <c r="Q601">
        <v>2</v>
      </c>
      <c r="R601">
        <v>3</v>
      </c>
      <c r="S601">
        <v>3</v>
      </c>
      <c r="T601">
        <v>8</v>
      </c>
      <c r="U601">
        <v>0</v>
      </c>
      <c r="V601">
        <v>0</v>
      </c>
      <c r="W601" t="s">
        <v>38</v>
      </c>
      <c r="X601">
        <v>0</v>
      </c>
    </row>
    <row r="602" spans="1:24" x14ac:dyDescent="0.2">
      <c r="A602">
        <v>1012</v>
      </c>
      <c r="B602">
        <v>1953</v>
      </c>
      <c r="C602">
        <v>70</v>
      </c>
      <c r="D602" t="s">
        <v>23</v>
      </c>
      <c r="E602" t="s">
        <v>28</v>
      </c>
      <c r="F602" s="58">
        <v>80134</v>
      </c>
      <c r="G602">
        <v>0</v>
      </c>
      <c r="H602">
        <v>1</v>
      </c>
      <c r="I602" s="98">
        <v>41323</v>
      </c>
      <c r="J602">
        <v>26</v>
      </c>
      <c r="K602">
        <v>523</v>
      </c>
      <c r="L602">
        <v>7</v>
      </c>
      <c r="M602">
        <v>134</v>
      </c>
      <c r="N602">
        <v>37</v>
      </c>
      <c r="O602">
        <v>14</v>
      </c>
      <c r="P602">
        <v>169</v>
      </c>
      <c r="Q602">
        <v>4</v>
      </c>
      <c r="R602">
        <v>8</v>
      </c>
      <c r="S602">
        <v>10</v>
      </c>
      <c r="T602">
        <v>7</v>
      </c>
      <c r="U602">
        <v>0</v>
      </c>
      <c r="V602">
        <v>0</v>
      </c>
      <c r="W602" t="s">
        <v>38</v>
      </c>
      <c r="X602">
        <v>0</v>
      </c>
    </row>
    <row r="603" spans="1:24" x14ac:dyDescent="0.2">
      <c r="A603">
        <v>5453</v>
      </c>
      <c r="B603">
        <v>1957</v>
      </c>
      <c r="C603">
        <v>66</v>
      </c>
      <c r="D603" t="s">
        <v>53</v>
      </c>
      <c r="E603" t="s">
        <v>32</v>
      </c>
      <c r="F603" s="58">
        <v>14188</v>
      </c>
      <c r="G603">
        <v>0</v>
      </c>
      <c r="H603">
        <v>0</v>
      </c>
      <c r="I603" s="98">
        <v>41178</v>
      </c>
      <c r="J603">
        <v>26</v>
      </c>
      <c r="K603">
        <v>1083</v>
      </c>
      <c r="L603">
        <v>108</v>
      </c>
      <c r="M603">
        <v>649</v>
      </c>
      <c r="N603">
        <v>253</v>
      </c>
      <c r="O603">
        <v>151</v>
      </c>
      <c r="P603">
        <v>108</v>
      </c>
      <c r="Q603">
        <v>1</v>
      </c>
      <c r="R603">
        <v>4</v>
      </c>
      <c r="S603">
        <v>12</v>
      </c>
      <c r="T603">
        <v>2</v>
      </c>
      <c r="U603">
        <v>0</v>
      </c>
      <c r="V603">
        <v>0</v>
      </c>
      <c r="W603" t="s">
        <v>67</v>
      </c>
      <c r="X603">
        <v>1</v>
      </c>
    </row>
    <row r="604" spans="1:24" x14ac:dyDescent="0.2">
      <c r="A604">
        <v>6818</v>
      </c>
      <c r="B604">
        <v>1975</v>
      </c>
      <c r="C604">
        <v>48</v>
      </c>
      <c r="D604" t="s">
        <v>23</v>
      </c>
      <c r="E604" t="s">
        <v>32</v>
      </c>
      <c r="F604" s="58">
        <v>18169</v>
      </c>
      <c r="G604">
        <v>0</v>
      </c>
      <c r="H604">
        <v>1</v>
      </c>
      <c r="I604" s="98">
        <v>41252</v>
      </c>
      <c r="J604">
        <v>26</v>
      </c>
      <c r="K604">
        <v>98</v>
      </c>
      <c r="L604">
        <v>0</v>
      </c>
      <c r="M604">
        <v>106</v>
      </c>
      <c r="N604">
        <v>49</v>
      </c>
      <c r="O604">
        <v>10</v>
      </c>
      <c r="P604">
        <v>106</v>
      </c>
      <c r="Q604">
        <v>5</v>
      </c>
      <c r="R604">
        <v>5</v>
      </c>
      <c r="S604">
        <v>5</v>
      </c>
      <c r="T604">
        <v>6</v>
      </c>
      <c r="U604">
        <v>0</v>
      </c>
      <c r="V604">
        <v>0</v>
      </c>
      <c r="W604" t="s">
        <v>27</v>
      </c>
      <c r="X604">
        <v>0</v>
      </c>
    </row>
    <row r="605" spans="1:24" x14ac:dyDescent="0.2">
      <c r="A605">
        <v>7807</v>
      </c>
      <c r="B605">
        <v>1975</v>
      </c>
      <c r="C605">
        <v>48</v>
      </c>
      <c r="D605" t="s">
        <v>23</v>
      </c>
      <c r="E605" t="s">
        <v>32</v>
      </c>
      <c r="F605" s="58">
        <v>62503</v>
      </c>
      <c r="G605">
        <v>0</v>
      </c>
      <c r="H605">
        <v>1</v>
      </c>
      <c r="I605" s="98">
        <v>41252</v>
      </c>
      <c r="J605">
        <v>26</v>
      </c>
      <c r="K605">
        <v>98</v>
      </c>
      <c r="L605">
        <v>0</v>
      </c>
      <c r="M605">
        <v>106</v>
      </c>
      <c r="N605">
        <v>49</v>
      </c>
      <c r="O605">
        <v>10</v>
      </c>
      <c r="P605">
        <v>106</v>
      </c>
      <c r="Q605">
        <v>5</v>
      </c>
      <c r="R605">
        <v>5</v>
      </c>
      <c r="S605">
        <v>5</v>
      </c>
      <c r="T605">
        <v>6</v>
      </c>
      <c r="U605">
        <v>0</v>
      </c>
      <c r="V605">
        <v>0</v>
      </c>
      <c r="W605" t="s">
        <v>27</v>
      </c>
      <c r="X605">
        <v>0</v>
      </c>
    </row>
    <row r="606" spans="1:24" x14ac:dyDescent="0.2">
      <c r="A606">
        <v>7532</v>
      </c>
      <c r="B606">
        <v>1981</v>
      </c>
      <c r="C606">
        <v>42</v>
      </c>
      <c r="D606" t="s">
        <v>23</v>
      </c>
      <c r="E606" t="s">
        <v>32</v>
      </c>
      <c r="F606" s="58">
        <v>46734</v>
      </c>
      <c r="G606">
        <v>0</v>
      </c>
      <c r="H606">
        <v>1</v>
      </c>
      <c r="I606" s="98">
        <v>41151</v>
      </c>
      <c r="J606">
        <v>26</v>
      </c>
      <c r="K606">
        <v>99</v>
      </c>
      <c r="L606">
        <v>2</v>
      </c>
      <c r="M606">
        <v>11</v>
      </c>
      <c r="N606">
        <v>4</v>
      </c>
      <c r="O606">
        <v>0</v>
      </c>
      <c r="P606">
        <v>16</v>
      </c>
      <c r="Q606">
        <v>3</v>
      </c>
      <c r="R606">
        <v>3</v>
      </c>
      <c r="S606">
        <v>4</v>
      </c>
      <c r="T606">
        <v>8</v>
      </c>
      <c r="U606">
        <v>0</v>
      </c>
      <c r="V606">
        <v>0</v>
      </c>
      <c r="W606" t="s">
        <v>46</v>
      </c>
      <c r="X606">
        <v>0</v>
      </c>
    </row>
    <row r="607" spans="1:24" x14ac:dyDescent="0.2">
      <c r="A607">
        <v>8346</v>
      </c>
      <c r="B607">
        <v>1975</v>
      </c>
      <c r="C607">
        <v>48</v>
      </c>
      <c r="D607" t="s">
        <v>23</v>
      </c>
      <c r="E607" t="s">
        <v>28</v>
      </c>
      <c r="F607" s="58">
        <v>52869</v>
      </c>
      <c r="G607">
        <v>1</v>
      </c>
      <c r="H607">
        <v>0</v>
      </c>
      <c r="I607" s="98">
        <v>41140</v>
      </c>
      <c r="J607">
        <v>26</v>
      </c>
      <c r="K607">
        <v>138</v>
      </c>
      <c r="L607">
        <v>15</v>
      </c>
      <c r="M607">
        <v>35</v>
      </c>
      <c r="N607">
        <v>25</v>
      </c>
      <c r="O607">
        <v>11</v>
      </c>
      <c r="P607">
        <v>72</v>
      </c>
      <c r="Q607">
        <v>2</v>
      </c>
      <c r="R607">
        <v>6</v>
      </c>
      <c r="S607">
        <v>2</v>
      </c>
      <c r="T607">
        <v>9</v>
      </c>
      <c r="U607">
        <v>1</v>
      </c>
      <c r="V607">
        <v>0</v>
      </c>
      <c r="W607" t="s">
        <v>27</v>
      </c>
      <c r="X607">
        <v>1</v>
      </c>
    </row>
    <row r="608" spans="1:24" x14ac:dyDescent="0.2">
      <c r="A608">
        <v>5564</v>
      </c>
      <c r="B608">
        <v>1970</v>
      </c>
      <c r="C608">
        <v>53</v>
      </c>
      <c r="D608" t="s">
        <v>23</v>
      </c>
      <c r="E608" t="s">
        <v>32</v>
      </c>
      <c r="F608" s="58">
        <v>57045</v>
      </c>
      <c r="G608">
        <v>0</v>
      </c>
      <c r="H608">
        <v>1</v>
      </c>
      <c r="I608" s="98">
        <v>41160</v>
      </c>
      <c r="J608">
        <v>26</v>
      </c>
      <c r="K608">
        <v>509</v>
      </c>
      <c r="L608">
        <v>133</v>
      </c>
      <c r="M608">
        <v>497</v>
      </c>
      <c r="N608">
        <v>78</v>
      </c>
      <c r="O608">
        <v>24</v>
      </c>
      <c r="P608">
        <v>97</v>
      </c>
      <c r="Q608">
        <v>2</v>
      </c>
      <c r="R608">
        <v>7</v>
      </c>
      <c r="S608">
        <v>6</v>
      </c>
      <c r="T608">
        <v>4</v>
      </c>
      <c r="U608">
        <v>0</v>
      </c>
      <c r="V608">
        <v>0</v>
      </c>
      <c r="W608" t="s">
        <v>38</v>
      </c>
      <c r="X608">
        <v>0</v>
      </c>
    </row>
    <row r="609" spans="1:24" x14ac:dyDescent="0.2">
      <c r="A609">
        <v>3267</v>
      </c>
      <c r="B609">
        <v>1964</v>
      </c>
      <c r="C609">
        <v>59</v>
      </c>
      <c r="D609" t="s">
        <v>53</v>
      </c>
      <c r="E609" t="s">
        <v>32</v>
      </c>
      <c r="F609" s="58">
        <v>27803</v>
      </c>
      <c r="G609">
        <v>0</v>
      </c>
      <c r="H609">
        <v>1</v>
      </c>
      <c r="I609" s="98">
        <v>41815</v>
      </c>
      <c r="J609">
        <v>27</v>
      </c>
      <c r="K609">
        <v>527</v>
      </c>
      <c r="L609">
        <v>0</v>
      </c>
      <c r="M609">
        <v>21</v>
      </c>
      <c r="N609">
        <v>0</v>
      </c>
      <c r="O609">
        <v>0</v>
      </c>
      <c r="P609">
        <v>60</v>
      </c>
      <c r="Q609">
        <v>3</v>
      </c>
      <c r="R609">
        <v>8</v>
      </c>
      <c r="S609">
        <v>8</v>
      </c>
      <c r="T609">
        <v>6</v>
      </c>
      <c r="U609">
        <v>0</v>
      </c>
      <c r="V609">
        <v>0</v>
      </c>
      <c r="W609" t="s">
        <v>31</v>
      </c>
      <c r="X609">
        <v>1</v>
      </c>
    </row>
    <row r="610" spans="1:24" x14ac:dyDescent="0.2">
      <c r="A610">
        <v>3091</v>
      </c>
      <c r="B610">
        <v>1982</v>
      </c>
      <c r="C610">
        <v>41</v>
      </c>
      <c r="D610" t="s">
        <v>43</v>
      </c>
      <c r="E610" t="s">
        <v>32</v>
      </c>
      <c r="F610" s="58">
        <v>69283</v>
      </c>
      <c r="G610">
        <v>1</v>
      </c>
      <c r="H610">
        <v>0</v>
      </c>
      <c r="I610" s="98">
        <v>41675</v>
      </c>
      <c r="J610">
        <v>27</v>
      </c>
      <c r="K610">
        <v>340</v>
      </c>
      <c r="L610">
        <v>21</v>
      </c>
      <c r="M610">
        <v>134</v>
      </c>
      <c r="N610">
        <v>258</v>
      </c>
      <c r="O610">
        <v>14</v>
      </c>
      <c r="P610">
        <v>56</v>
      </c>
      <c r="Q610">
        <v>1</v>
      </c>
      <c r="R610">
        <v>7</v>
      </c>
      <c r="S610">
        <v>8</v>
      </c>
      <c r="T610">
        <v>4</v>
      </c>
      <c r="U610">
        <v>0</v>
      </c>
      <c r="V610">
        <v>0</v>
      </c>
      <c r="W610" t="s">
        <v>67</v>
      </c>
      <c r="X610">
        <v>0</v>
      </c>
    </row>
    <row r="611" spans="1:24" x14ac:dyDescent="0.2">
      <c r="A611">
        <v>762</v>
      </c>
      <c r="B611">
        <v>1982</v>
      </c>
      <c r="C611">
        <v>41</v>
      </c>
      <c r="D611" t="s">
        <v>43</v>
      </c>
      <c r="E611" t="s">
        <v>32</v>
      </c>
      <c r="F611" s="58">
        <v>70924</v>
      </c>
      <c r="G611">
        <v>1</v>
      </c>
      <c r="H611">
        <v>0</v>
      </c>
      <c r="I611" s="98">
        <v>41675</v>
      </c>
      <c r="J611">
        <v>27</v>
      </c>
      <c r="K611">
        <v>340</v>
      </c>
      <c r="L611">
        <v>21</v>
      </c>
      <c r="M611">
        <v>134</v>
      </c>
      <c r="N611">
        <v>258</v>
      </c>
      <c r="O611">
        <v>14</v>
      </c>
      <c r="P611">
        <v>56</v>
      </c>
      <c r="Q611">
        <v>1</v>
      </c>
      <c r="R611">
        <v>7</v>
      </c>
      <c r="S611">
        <v>8</v>
      </c>
      <c r="T611">
        <v>4</v>
      </c>
      <c r="U611">
        <v>0</v>
      </c>
      <c r="V611">
        <v>0</v>
      </c>
      <c r="W611" t="s">
        <v>27</v>
      </c>
      <c r="X611">
        <v>0</v>
      </c>
    </row>
    <row r="612" spans="1:24" x14ac:dyDescent="0.2">
      <c r="A612">
        <v>8029</v>
      </c>
      <c r="B612">
        <v>1989</v>
      </c>
      <c r="C612">
        <v>34</v>
      </c>
      <c r="D612" t="s">
        <v>53</v>
      </c>
      <c r="E612" t="s">
        <v>28</v>
      </c>
      <c r="F612" s="58">
        <v>70924</v>
      </c>
      <c r="G612">
        <v>0</v>
      </c>
      <c r="H612">
        <v>0</v>
      </c>
      <c r="I612" s="98">
        <v>41758</v>
      </c>
      <c r="J612">
        <v>27</v>
      </c>
      <c r="K612">
        <v>1184</v>
      </c>
      <c r="L612">
        <v>32</v>
      </c>
      <c r="M612">
        <v>352</v>
      </c>
      <c r="N612">
        <v>21</v>
      </c>
      <c r="O612">
        <v>16</v>
      </c>
      <c r="P612">
        <v>16</v>
      </c>
      <c r="Q612">
        <v>1</v>
      </c>
      <c r="R612">
        <v>3</v>
      </c>
      <c r="S612">
        <v>7</v>
      </c>
      <c r="T612">
        <v>1</v>
      </c>
      <c r="U612">
        <v>1</v>
      </c>
      <c r="V612">
        <v>0</v>
      </c>
      <c r="W612" t="s">
        <v>35</v>
      </c>
      <c r="X612">
        <v>3</v>
      </c>
    </row>
    <row r="613" spans="1:24" x14ac:dyDescent="0.2">
      <c r="A613">
        <v>4376</v>
      </c>
      <c r="B613">
        <v>1961</v>
      </c>
      <c r="C613">
        <v>62</v>
      </c>
      <c r="D613" t="s">
        <v>43</v>
      </c>
      <c r="E613" t="s">
        <v>28</v>
      </c>
      <c r="F613" s="58">
        <v>27161</v>
      </c>
      <c r="G613">
        <v>0</v>
      </c>
      <c r="H613">
        <v>0</v>
      </c>
      <c r="I613" s="98">
        <v>41685</v>
      </c>
      <c r="J613">
        <v>27</v>
      </c>
      <c r="K613">
        <v>10</v>
      </c>
      <c r="L613">
        <v>24</v>
      </c>
      <c r="M613">
        <v>15</v>
      </c>
      <c r="N613">
        <v>13</v>
      </c>
      <c r="O613">
        <v>1</v>
      </c>
      <c r="P613">
        <v>30</v>
      </c>
      <c r="Q613">
        <v>1</v>
      </c>
      <c r="R613">
        <v>2</v>
      </c>
      <c r="S613">
        <v>3</v>
      </c>
      <c r="T613">
        <v>7</v>
      </c>
      <c r="U613">
        <v>1</v>
      </c>
      <c r="V613">
        <v>0</v>
      </c>
      <c r="W613" t="s">
        <v>27</v>
      </c>
      <c r="X613">
        <v>1</v>
      </c>
    </row>
    <row r="614" spans="1:24" x14ac:dyDescent="0.2">
      <c r="A614">
        <v>10981</v>
      </c>
      <c r="B614">
        <v>1989</v>
      </c>
      <c r="C614">
        <v>34</v>
      </c>
      <c r="D614" t="s">
        <v>23</v>
      </c>
      <c r="E614" t="s">
        <v>32</v>
      </c>
      <c r="F614" s="58">
        <v>18978</v>
      </c>
      <c r="G614">
        <v>0</v>
      </c>
      <c r="H614">
        <v>0</v>
      </c>
      <c r="I614" s="98">
        <v>41672</v>
      </c>
      <c r="J614">
        <v>27</v>
      </c>
      <c r="K614">
        <v>434</v>
      </c>
      <c r="L614">
        <v>137</v>
      </c>
      <c r="M614">
        <v>400</v>
      </c>
      <c r="N614">
        <v>45</v>
      </c>
      <c r="O614">
        <v>137</v>
      </c>
      <c r="P614">
        <v>45</v>
      </c>
      <c r="Q614">
        <v>1</v>
      </c>
      <c r="R614">
        <v>3</v>
      </c>
      <c r="S614">
        <v>10</v>
      </c>
      <c r="T614">
        <v>1</v>
      </c>
      <c r="U614">
        <v>0</v>
      </c>
      <c r="V614">
        <v>0</v>
      </c>
      <c r="W614" t="s">
        <v>67</v>
      </c>
      <c r="X614">
        <v>0</v>
      </c>
    </row>
    <row r="615" spans="1:24" x14ac:dyDescent="0.2">
      <c r="A615">
        <v>486</v>
      </c>
      <c r="B615">
        <v>1989</v>
      </c>
      <c r="C615">
        <v>34</v>
      </c>
      <c r="D615" t="s">
        <v>23</v>
      </c>
      <c r="E615" t="s">
        <v>32</v>
      </c>
      <c r="F615" s="58">
        <v>41124</v>
      </c>
      <c r="G615">
        <v>0</v>
      </c>
      <c r="H615">
        <v>0</v>
      </c>
      <c r="I615" s="98">
        <v>41672</v>
      </c>
      <c r="J615">
        <v>27</v>
      </c>
      <c r="K615">
        <v>434</v>
      </c>
      <c r="L615">
        <v>137</v>
      </c>
      <c r="M615">
        <v>400</v>
      </c>
      <c r="N615">
        <v>45</v>
      </c>
      <c r="O615">
        <v>137</v>
      </c>
      <c r="P615">
        <v>45</v>
      </c>
      <c r="Q615">
        <v>1</v>
      </c>
      <c r="R615">
        <v>3</v>
      </c>
      <c r="S615">
        <v>10</v>
      </c>
      <c r="T615">
        <v>1</v>
      </c>
      <c r="U615">
        <v>0</v>
      </c>
      <c r="V615">
        <v>0</v>
      </c>
      <c r="W615" t="s">
        <v>31</v>
      </c>
      <c r="X615">
        <v>0</v>
      </c>
    </row>
    <row r="616" spans="1:24" x14ac:dyDescent="0.2">
      <c r="A616">
        <v>1158</v>
      </c>
      <c r="B616">
        <v>1967</v>
      </c>
      <c r="C616">
        <v>56</v>
      </c>
      <c r="D616" t="s">
        <v>23</v>
      </c>
      <c r="E616" t="s">
        <v>24</v>
      </c>
      <c r="F616" s="58">
        <v>53378</v>
      </c>
      <c r="G616">
        <v>0</v>
      </c>
      <c r="H616">
        <v>1</v>
      </c>
      <c r="I616" s="98">
        <v>41760</v>
      </c>
      <c r="J616">
        <v>27</v>
      </c>
      <c r="K616">
        <v>102</v>
      </c>
      <c r="L616">
        <v>1</v>
      </c>
      <c r="M616">
        <v>15</v>
      </c>
      <c r="N616">
        <v>2</v>
      </c>
      <c r="O616">
        <v>0</v>
      </c>
      <c r="P616">
        <v>24</v>
      </c>
      <c r="Q616">
        <v>1</v>
      </c>
      <c r="R616">
        <v>3</v>
      </c>
      <c r="S616">
        <v>4</v>
      </c>
      <c r="T616">
        <v>7</v>
      </c>
      <c r="U616">
        <v>0</v>
      </c>
      <c r="V616">
        <v>0</v>
      </c>
      <c r="W616" t="s">
        <v>27</v>
      </c>
      <c r="X616">
        <v>0</v>
      </c>
    </row>
    <row r="617" spans="1:24" x14ac:dyDescent="0.2">
      <c r="A617">
        <v>9119</v>
      </c>
      <c r="B617">
        <v>1951</v>
      </c>
      <c r="C617">
        <v>72</v>
      </c>
      <c r="D617" t="s">
        <v>23</v>
      </c>
      <c r="E617" t="s">
        <v>32</v>
      </c>
      <c r="F617" s="58">
        <v>37040</v>
      </c>
      <c r="G617">
        <v>0</v>
      </c>
      <c r="H617">
        <v>1</v>
      </c>
      <c r="I617" s="98">
        <v>41406</v>
      </c>
      <c r="J617">
        <v>27</v>
      </c>
      <c r="K617">
        <v>208</v>
      </c>
      <c r="L617">
        <v>17</v>
      </c>
      <c r="M617">
        <v>76</v>
      </c>
      <c r="N617">
        <v>36</v>
      </c>
      <c r="O617">
        <v>17</v>
      </c>
      <c r="P617">
        <v>38</v>
      </c>
      <c r="Q617">
        <v>2</v>
      </c>
      <c r="R617">
        <v>3</v>
      </c>
      <c r="S617">
        <v>7</v>
      </c>
      <c r="T617">
        <v>2</v>
      </c>
      <c r="U617">
        <v>0</v>
      </c>
      <c r="V617">
        <v>0</v>
      </c>
      <c r="W617" t="s">
        <v>35</v>
      </c>
      <c r="X617">
        <v>0</v>
      </c>
    </row>
    <row r="618" spans="1:24" x14ac:dyDescent="0.2">
      <c r="A618">
        <v>6694</v>
      </c>
      <c r="B618">
        <v>1965</v>
      </c>
      <c r="C618">
        <v>58</v>
      </c>
      <c r="D618" t="s">
        <v>23</v>
      </c>
      <c r="E618" t="s">
        <v>32</v>
      </c>
      <c r="F618" s="58">
        <v>78710</v>
      </c>
      <c r="G618">
        <v>0</v>
      </c>
      <c r="H618">
        <v>1</v>
      </c>
      <c r="I618" s="98">
        <v>41603</v>
      </c>
      <c r="J618">
        <v>27</v>
      </c>
      <c r="K618">
        <v>438</v>
      </c>
      <c r="L618">
        <v>66</v>
      </c>
      <c r="M618">
        <v>400</v>
      </c>
      <c r="N618">
        <v>12</v>
      </c>
      <c r="O618">
        <v>38</v>
      </c>
      <c r="P618">
        <v>114</v>
      </c>
      <c r="Q618">
        <v>1</v>
      </c>
      <c r="R618">
        <v>8</v>
      </c>
      <c r="S618">
        <v>13</v>
      </c>
      <c r="T618">
        <v>4</v>
      </c>
      <c r="U618">
        <v>0</v>
      </c>
      <c r="V618">
        <v>0</v>
      </c>
      <c r="W618" t="s">
        <v>27</v>
      </c>
      <c r="X618">
        <v>0</v>
      </c>
    </row>
    <row r="619" spans="1:24" x14ac:dyDescent="0.2">
      <c r="A619">
        <v>10573</v>
      </c>
      <c r="B619">
        <v>1954</v>
      </c>
      <c r="C619">
        <v>69</v>
      </c>
      <c r="D619" t="s">
        <v>23</v>
      </c>
      <c r="E619" t="s">
        <v>24</v>
      </c>
      <c r="F619" s="58">
        <v>92910</v>
      </c>
      <c r="G619">
        <v>0</v>
      </c>
      <c r="H619">
        <v>0</v>
      </c>
      <c r="I619" s="98">
        <v>41596</v>
      </c>
      <c r="J619">
        <v>27</v>
      </c>
      <c r="K619">
        <v>125</v>
      </c>
      <c r="L619">
        <v>16</v>
      </c>
      <c r="M619">
        <v>98</v>
      </c>
      <c r="N619">
        <v>134</v>
      </c>
      <c r="O619">
        <v>21</v>
      </c>
      <c r="P619">
        <v>27</v>
      </c>
      <c r="Q619">
        <v>1</v>
      </c>
      <c r="R619">
        <v>6</v>
      </c>
      <c r="S619">
        <v>4</v>
      </c>
      <c r="T619">
        <v>3</v>
      </c>
      <c r="U619">
        <v>0</v>
      </c>
      <c r="V619">
        <v>0</v>
      </c>
      <c r="W619" t="s">
        <v>50</v>
      </c>
      <c r="X619">
        <v>1</v>
      </c>
    </row>
    <row r="620" spans="1:24" x14ac:dyDescent="0.2">
      <c r="A620">
        <v>10140</v>
      </c>
      <c r="B620">
        <v>1984</v>
      </c>
      <c r="C620">
        <v>39</v>
      </c>
      <c r="D620" t="s">
        <v>40</v>
      </c>
      <c r="E620" t="s">
        <v>32</v>
      </c>
      <c r="F620" s="58">
        <v>51412</v>
      </c>
      <c r="G620">
        <v>0</v>
      </c>
      <c r="H620">
        <v>0</v>
      </c>
      <c r="I620" s="98">
        <v>41545</v>
      </c>
      <c r="J620">
        <v>27</v>
      </c>
      <c r="K620">
        <v>1308</v>
      </c>
      <c r="L620">
        <v>0</v>
      </c>
      <c r="M620">
        <v>396</v>
      </c>
      <c r="N620">
        <v>23</v>
      </c>
      <c r="O620">
        <v>0</v>
      </c>
      <c r="P620">
        <v>0</v>
      </c>
      <c r="Q620">
        <v>1</v>
      </c>
      <c r="R620">
        <v>5</v>
      </c>
      <c r="S620">
        <v>4</v>
      </c>
      <c r="T620">
        <v>3</v>
      </c>
      <c r="U620">
        <v>0</v>
      </c>
      <c r="V620">
        <v>0</v>
      </c>
      <c r="W620" t="s">
        <v>50</v>
      </c>
      <c r="X620">
        <v>2</v>
      </c>
    </row>
    <row r="621" spans="1:24" x14ac:dyDescent="0.2">
      <c r="A621">
        <v>2286</v>
      </c>
      <c r="B621">
        <v>1963</v>
      </c>
      <c r="C621">
        <v>60</v>
      </c>
      <c r="D621" t="s">
        <v>23</v>
      </c>
      <c r="E621" t="s">
        <v>28</v>
      </c>
      <c r="F621" s="58">
        <v>27889</v>
      </c>
      <c r="G621">
        <v>1</v>
      </c>
      <c r="H621">
        <v>1</v>
      </c>
      <c r="I621" s="98">
        <v>41556</v>
      </c>
      <c r="J621">
        <v>27</v>
      </c>
      <c r="K621">
        <v>64</v>
      </c>
      <c r="L621">
        <v>1</v>
      </c>
      <c r="M621">
        <v>21</v>
      </c>
      <c r="N621">
        <v>0</v>
      </c>
      <c r="O621">
        <v>1</v>
      </c>
      <c r="P621">
        <v>27</v>
      </c>
      <c r="Q621">
        <v>2</v>
      </c>
      <c r="R621">
        <v>2</v>
      </c>
      <c r="S621">
        <v>3</v>
      </c>
      <c r="T621">
        <v>6</v>
      </c>
      <c r="U621">
        <v>0</v>
      </c>
      <c r="V621">
        <v>0</v>
      </c>
      <c r="W621" t="s">
        <v>31</v>
      </c>
      <c r="X621">
        <v>0</v>
      </c>
    </row>
    <row r="622" spans="1:24" x14ac:dyDescent="0.2">
      <c r="A622">
        <v>8420</v>
      </c>
      <c r="B622">
        <v>1971</v>
      </c>
      <c r="C622">
        <v>52</v>
      </c>
      <c r="D622" t="s">
        <v>43</v>
      </c>
      <c r="E622" t="s">
        <v>32</v>
      </c>
      <c r="F622" s="58">
        <v>52720.37365591398</v>
      </c>
      <c r="G622">
        <v>0</v>
      </c>
      <c r="H622">
        <v>0</v>
      </c>
      <c r="I622" s="98">
        <v>41341</v>
      </c>
      <c r="J622">
        <v>27</v>
      </c>
      <c r="K622">
        <v>7</v>
      </c>
      <c r="L622">
        <v>4</v>
      </c>
      <c r="M622">
        <v>13</v>
      </c>
      <c r="N622">
        <v>15</v>
      </c>
      <c r="O622">
        <v>8</v>
      </c>
      <c r="P622">
        <v>17</v>
      </c>
      <c r="Q622">
        <v>2</v>
      </c>
      <c r="R622">
        <v>2</v>
      </c>
      <c r="S622">
        <v>4</v>
      </c>
      <c r="T622">
        <v>5</v>
      </c>
      <c r="U622">
        <v>0</v>
      </c>
      <c r="V622">
        <v>0</v>
      </c>
      <c r="W622" t="s">
        <v>27</v>
      </c>
      <c r="X622">
        <v>0</v>
      </c>
    </row>
    <row r="623" spans="1:24" x14ac:dyDescent="0.2">
      <c r="A623">
        <v>10065</v>
      </c>
      <c r="B623">
        <v>1971</v>
      </c>
      <c r="C623">
        <v>52</v>
      </c>
      <c r="D623" t="s">
        <v>43</v>
      </c>
      <c r="E623" t="s">
        <v>32</v>
      </c>
      <c r="F623" s="58">
        <v>42387</v>
      </c>
      <c r="G623">
        <v>0</v>
      </c>
      <c r="H623">
        <v>0</v>
      </c>
      <c r="I623" s="98">
        <v>41341</v>
      </c>
      <c r="J623">
        <v>27</v>
      </c>
      <c r="K623">
        <v>7</v>
      </c>
      <c r="L623">
        <v>4</v>
      </c>
      <c r="M623">
        <v>13</v>
      </c>
      <c r="N623">
        <v>15</v>
      </c>
      <c r="O623">
        <v>8</v>
      </c>
      <c r="P623">
        <v>17</v>
      </c>
      <c r="Q623">
        <v>2</v>
      </c>
      <c r="R623">
        <v>2</v>
      </c>
      <c r="S623">
        <v>4</v>
      </c>
      <c r="T623">
        <v>5</v>
      </c>
      <c r="U623">
        <v>0</v>
      </c>
      <c r="V623">
        <v>0</v>
      </c>
      <c r="W623" t="s">
        <v>27</v>
      </c>
      <c r="X623">
        <v>0</v>
      </c>
    </row>
    <row r="624" spans="1:24" x14ac:dyDescent="0.2">
      <c r="A624">
        <v>1029</v>
      </c>
      <c r="B624">
        <v>1971</v>
      </c>
      <c r="C624">
        <v>52</v>
      </c>
      <c r="D624" t="s">
        <v>40</v>
      </c>
      <c r="E624" t="s">
        <v>32</v>
      </c>
      <c r="F624" s="58">
        <v>18988</v>
      </c>
      <c r="G624">
        <v>0</v>
      </c>
      <c r="H624">
        <v>1</v>
      </c>
      <c r="I624" s="98">
        <v>41282</v>
      </c>
      <c r="J624">
        <v>27</v>
      </c>
      <c r="K624">
        <v>200</v>
      </c>
      <c r="L624">
        <v>5</v>
      </c>
      <c r="M624">
        <v>44</v>
      </c>
      <c r="N624">
        <v>0</v>
      </c>
      <c r="O624">
        <v>10</v>
      </c>
      <c r="P624">
        <v>20</v>
      </c>
      <c r="Q624">
        <v>1</v>
      </c>
      <c r="R624">
        <v>5</v>
      </c>
      <c r="S624">
        <v>5</v>
      </c>
      <c r="T624">
        <v>5</v>
      </c>
      <c r="U624">
        <v>0</v>
      </c>
      <c r="V624">
        <v>0</v>
      </c>
      <c r="W624" t="s">
        <v>27</v>
      </c>
      <c r="X624">
        <v>0</v>
      </c>
    </row>
    <row r="625" spans="1:24" x14ac:dyDescent="0.2">
      <c r="A625">
        <v>4207</v>
      </c>
      <c r="B625">
        <v>1982</v>
      </c>
      <c r="C625">
        <v>41</v>
      </c>
      <c r="D625" t="s">
        <v>40</v>
      </c>
      <c r="E625" t="s">
        <v>32</v>
      </c>
      <c r="F625" s="58">
        <v>81051</v>
      </c>
      <c r="G625">
        <v>0</v>
      </c>
      <c r="H625">
        <v>0</v>
      </c>
      <c r="I625" s="98">
        <v>41279</v>
      </c>
      <c r="J625">
        <v>27</v>
      </c>
      <c r="K625">
        <v>1001</v>
      </c>
      <c r="L625">
        <v>44</v>
      </c>
      <c r="M625">
        <v>107</v>
      </c>
      <c r="N625">
        <v>58</v>
      </c>
      <c r="O625">
        <v>44</v>
      </c>
      <c r="P625">
        <v>44</v>
      </c>
      <c r="Q625">
        <v>1</v>
      </c>
      <c r="R625">
        <v>6</v>
      </c>
      <c r="S625">
        <v>11</v>
      </c>
      <c r="T625">
        <v>2</v>
      </c>
      <c r="U625">
        <v>0</v>
      </c>
      <c r="V625">
        <v>0</v>
      </c>
      <c r="W625" t="s">
        <v>27</v>
      </c>
      <c r="X625">
        <v>2</v>
      </c>
    </row>
    <row r="626" spans="1:24" x14ac:dyDescent="0.2">
      <c r="A626">
        <v>10277</v>
      </c>
      <c r="B626">
        <v>1962</v>
      </c>
      <c r="C626">
        <v>61</v>
      </c>
      <c r="D626" t="s">
        <v>23</v>
      </c>
      <c r="E626" t="s">
        <v>28</v>
      </c>
      <c r="F626" s="58">
        <v>52854</v>
      </c>
      <c r="G626">
        <v>0</v>
      </c>
      <c r="H626">
        <v>1</v>
      </c>
      <c r="I626" s="98">
        <v>41326</v>
      </c>
      <c r="J626">
        <v>27</v>
      </c>
      <c r="K626">
        <v>36</v>
      </c>
      <c r="L626">
        <v>0</v>
      </c>
      <c r="M626">
        <v>2</v>
      </c>
      <c r="N626">
        <v>0</v>
      </c>
      <c r="O626">
        <v>0</v>
      </c>
      <c r="P626">
        <v>4</v>
      </c>
      <c r="Q626">
        <v>1</v>
      </c>
      <c r="R626">
        <v>1</v>
      </c>
      <c r="S626">
        <v>3</v>
      </c>
      <c r="T626">
        <v>7</v>
      </c>
      <c r="U626">
        <v>0</v>
      </c>
      <c r="V626">
        <v>0</v>
      </c>
      <c r="W626" t="s">
        <v>27</v>
      </c>
      <c r="X626">
        <v>0</v>
      </c>
    </row>
    <row r="627" spans="1:24" x14ac:dyDescent="0.2">
      <c r="A627">
        <v>4436</v>
      </c>
      <c r="B627">
        <v>1977</v>
      </c>
      <c r="C627">
        <v>46</v>
      </c>
      <c r="D627" t="s">
        <v>23</v>
      </c>
      <c r="E627" t="s">
        <v>28</v>
      </c>
      <c r="F627" s="58">
        <v>69084</v>
      </c>
      <c r="G627">
        <v>0</v>
      </c>
      <c r="H627">
        <v>0</v>
      </c>
      <c r="I627" s="98">
        <v>41325</v>
      </c>
      <c r="J627">
        <v>27</v>
      </c>
      <c r="K627">
        <v>18</v>
      </c>
      <c r="L627">
        <v>42</v>
      </c>
      <c r="M627">
        <v>24</v>
      </c>
      <c r="N627">
        <v>15</v>
      </c>
      <c r="O627">
        <v>20</v>
      </c>
      <c r="P627">
        <v>18</v>
      </c>
      <c r="Q627">
        <v>1</v>
      </c>
      <c r="R627">
        <v>2</v>
      </c>
      <c r="S627">
        <v>4</v>
      </c>
      <c r="T627">
        <v>7</v>
      </c>
      <c r="U627">
        <v>0</v>
      </c>
      <c r="V627">
        <v>0</v>
      </c>
      <c r="W627" t="s">
        <v>27</v>
      </c>
      <c r="X627">
        <v>0</v>
      </c>
    </row>
    <row r="628" spans="1:24" x14ac:dyDescent="0.2">
      <c r="A628">
        <v>2929</v>
      </c>
      <c r="B628">
        <v>1977</v>
      </c>
      <c r="C628">
        <v>46</v>
      </c>
      <c r="D628" t="s">
        <v>23</v>
      </c>
      <c r="E628" t="s">
        <v>28</v>
      </c>
      <c r="F628" s="58">
        <v>69084</v>
      </c>
      <c r="G628">
        <v>0</v>
      </c>
      <c r="H628">
        <v>0</v>
      </c>
      <c r="I628" s="98">
        <v>41325</v>
      </c>
      <c r="J628">
        <v>27</v>
      </c>
      <c r="K628">
        <v>18</v>
      </c>
      <c r="L628">
        <v>42</v>
      </c>
      <c r="M628">
        <v>24</v>
      </c>
      <c r="N628">
        <v>15</v>
      </c>
      <c r="O628">
        <v>20</v>
      </c>
      <c r="P628">
        <v>18</v>
      </c>
      <c r="Q628">
        <v>1</v>
      </c>
      <c r="R628">
        <v>2</v>
      </c>
      <c r="S628">
        <v>4</v>
      </c>
      <c r="T628">
        <v>7</v>
      </c>
      <c r="U628">
        <v>0</v>
      </c>
      <c r="V628">
        <v>0</v>
      </c>
      <c r="W628" t="s">
        <v>27</v>
      </c>
      <c r="X628">
        <v>0</v>
      </c>
    </row>
    <row r="629" spans="1:24" x14ac:dyDescent="0.2">
      <c r="A629">
        <v>6281</v>
      </c>
      <c r="B629">
        <v>1967</v>
      </c>
      <c r="C629">
        <v>56</v>
      </c>
      <c r="D629" t="s">
        <v>23</v>
      </c>
      <c r="E629" t="s">
        <v>24</v>
      </c>
      <c r="F629" s="58">
        <v>65352</v>
      </c>
      <c r="G629">
        <v>0</v>
      </c>
      <c r="H629">
        <v>1</v>
      </c>
      <c r="I629" s="98">
        <v>41319</v>
      </c>
      <c r="J629">
        <v>27</v>
      </c>
      <c r="K629">
        <v>673</v>
      </c>
      <c r="L629">
        <v>0</v>
      </c>
      <c r="M629">
        <v>199</v>
      </c>
      <c r="N629">
        <v>37</v>
      </c>
      <c r="O629">
        <v>47</v>
      </c>
      <c r="P629">
        <v>26</v>
      </c>
      <c r="Q629">
        <v>2</v>
      </c>
      <c r="R629">
        <v>6</v>
      </c>
      <c r="S629">
        <v>5</v>
      </c>
      <c r="T629">
        <v>4</v>
      </c>
      <c r="U629">
        <v>0</v>
      </c>
      <c r="V629">
        <v>0</v>
      </c>
      <c r="W629" t="s">
        <v>27</v>
      </c>
      <c r="X629">
        <v>1</v>
      </c>
    </row>
    <row r="630" spans="1:24" x14ac:dyDescent="0.2">
      <c r="A630">
        <v>10390</v>
      </c>
      <c r="B630">
        <v>1960</v>
      </c>
      <c r="C630">
        <v>63</v>
      </c>
      <c r="D630" t="s">
        <v>43</v>
      </c>
      <c r="E630" t="s">
        <v>32</v>
      </c>
      <c r="F630" s="58">
        <v>22063</v>
      </c>
      <c r="G630">
        <v>0</v>
      </c>
      <c r="H630">
        <v>1</v>
      </c>
      <c r="I630" s="98">
        <v>41549</v>
      </c>
      <c r="J630">
        <v>27</v>
      </c>
      <c r="K630">
        <v>6</v>
      </c>
      <c r="L630">
        <v>7</v>
      </c>
      <c r="M630">
        <v>4</v>
      </c>
      <c r="N630">
        <v>3</v>
      </c>
      <c r="O630">
        <v>4</v>
      </c>
      <c r="P630">
        <v>6</v>
      </c>
      <c r="Q630">
        <v>1</v>
      </c>
      <c r="R630">
        <v>1</v>
      </c>
      <c r="S630">
        <v>3</v>
      </c>
      <c r="T630">
        <v>6</v>
      </c>
      <c r="U630">
        <v>0</v>
      </c>
      <c r="V630">
        <v>0</v>
      </c>
      <c r="W630" t="s">
        <v>27</v>
      </c>
      <c r="X630">
        <v>0</v>
      </c>
    </row>
    <row r="631" spans="1:24" x14ac:dyDescent="0.2">
      <c r="A631">
        <v>2574</v>
      </c>
      <c r="B631">
        <v>1978</v>
      </c>
      <c r="C631">
        <v>45</v>
      </c>
      <c r="D631" t="s">
        <v>40</v>
      </c>
      <c r="E631" t="s">
        <v>32</v>
      </c>
      <c r="F631" s="58">
        <v>29187</v>
      </c>
      <c r="G631">
        <v>0</v>
      </c>
      <c r="H631">
        <v>1</v>
      </c>
      <c r="I631" s="98">
        <v>41305</v>
      </c>
      <c r="J631">
        <v>27</v>
      </c>
      <c r="K631">
        <v>1050</v>
      </c>
      <c r="L631">
        <v>12</v>
      </c>
      <c r="M631">
        <v>144</v>
      </c>
      <c r="N631">
        <v>0</v>
      </c>
      <c r="O631">
        <v>0</v>
      </c>
      <c r="P631">
        <v>24</v>
      </c>
      <c r="Q631">
        <v>3</v>
      </c>
      <c r="R631">
        <v>6</v>
      </c>
      <c r="S631">
        <v>8</v>
      </c>
      <c r="T631">
        <v>5</v>
      </c>
      <c r="U631">
        <v>1</v>
      </c>
      <c r="V631">
        <v>0</v>
      </c>
      <c r="W631" t="s">
        <v>27</v>
      </c>
      <c r="X631">
        <v>3</v>
      </c>
    </row>
    <row r="632" spans="1:24" x14ac:dyDescent="0.2">
      <c r="A632">
        <v>709</v>
      </c>
      <c r="B632">
        <v>1953</v>
      </c>
      <c r="C632">
        <v>70</v>
      </c>
      <c r="D632" t="s">
        <v>23</v>
      </c>
      <c r="E632" t="s">
        <v>24</v>
      </c>
      <c r="F632" s="58">
        <v>42664</v>
      </c>
      <c r="G632">
        <v>0</v>
      </c>
      <c r="H632">
        <v>1</v>
      </c>
      <c r="I632" s="98">
        <v>41164</v>
      </c>
      <c r="J632">
        <v>27</v>
      </c>
      <c r="K632">
        <v>787</v>
      </c>
      <c r="L632">
        <v>20</v>
      </c>
      <c r="M632">
        <v>204</v>
      </c>
      <c r="N632">
        <v>0</v>
      </c>
      <c r="O632">
        <v>0</v>
      </c>
      <c r="P632">
        <v>92</v>
      </c>
      <c r="Q632">
        <v>3</v>
      </c>
      <c r="R632">
        <v>2</v>
      </c>
      <c r="S632">
        <v>11</v>
      </c>
      <c r="T632">
        <v>8</v>
      </c>
      <c r="U632">
        <v>0</v>
      </c>
      <c r="V632">
        <v>0</v>
      </c>
      <c r="W632" t="s">
        <v>67</v>
      </c>
      <c r="X632">
        <v>0</v>
      </c>
    </row>
    <row r="633" spans="1:24" x14ac:dyDescent="0.2">
      <c r="A633">
        <v>5955</v>
      </c>
      <c r="B633">
        <v>1963</v>
      </c>
      <c r="C633">
        <v>60</v>
      </c>
      <c r="D633" t="s">
        <v>23</v>
      </c>
      <c r="E633" t="s">
        <v>32</v>
      </c>
      <c r="F633" s="58">
        <v>78497</v>
      </c>
      <c r="G633">
        <v>0</v>
      </c>
      <c r="H633">
        <v>0</v>
      </c>
      <c r="I633" s="98">
        <v>41230</v>
      </c>
      <c r="J633">
        <v>27</v>
      </c>
      <c r="K633">
        <v>833</v>
      </c>
      <c r="L633">
        <v>33</v>
      </c>
      <c r="M633">
        <v>549</v>
      </c>
      <c r="N633">
        <v>151</v>
      </c>
      <c r="O633">
        <v>133</v>
      </c>
      <c r="P633">
        <v>233</v>
      </c>
      <c r="Q633">
        <v>1</v>
      </c>
      <c r="R633">
        <v>4</v>
      </c>
      <c r="S633">
        <v>8</v>
      </c>
      <c r="T633">
        <v>3</v>
      </c>
      <c r="U633">
        <v>0</v>
      </c>
      <c r="V633">
        <v>0</v>
      </c>
      <c r="W633" t="s">
        <v>27</v>
      </c>
      <c r="X633">
        <v>0</v>
      </c>
    </row>
    <row r="634" spans="1:24" x14ac:dyDescent="0.2">
      <c r="A634">
        <v>8486</v>
      </c>
      <c r="B634">
        <v>1972</v>
      </c>
      <c r="C634">
        <v>51</v>
      </c>
      <c r="D634" t="s">
        <v>53</v>
      </c>
      <c r="E634" t="s">
        <v>32</v>
      </c>
      <c r="F634" s="58">
        <v>78497</v>
      </c>
      <c r="G634">
        <v>1</v>
      </c>
      <c r="H634">
        <v>0</v>
      </c>
      <c r="I634" s="98">
        <v>40918</v>
      </c>
      <c r="J634">
        <v>27</v>
      </c>
      <c r="K634">
        <v>284</v>
      </c>
      <c r="L634">
        <v>0</v>
      </c>
      <c r="M634">
        <v>52</v>
      </c>
      <c r="N634">
        <v>8</v>
      </c>
      <c r="O634">
        <v>3</v>
      </c>
      <c r="P634">
        <v>20</v>
      </c>
      <c r="Q634">
        <v>4</v>
      </c>
      <c r="R634">
        <v>9</v>
      </c>
      <c r="S634">
        <v>4</v>
      </c>
      <c r="T634">
        <v>10</v>
      </c>
      <c r="U634">
        <v>0</v>
      </c>
      <c r="V634">
        <v>0</v>
      </c>
      <c r="W634" t="s">
        <v>27</v>
      </c>
      <c r="X634">
        <v>0</v>
      </c>
    </row>
    <row r="635" spans="1:24" x14ac:dyDescent="0.2">
      <c r="A635">
        <v>10343</v>
      </c>
      <c r="B635">
        <v>1992</v>
      </c>
      <c r="C635">
        <v>31</v>
      </c>
      <c r="D635" t="s">
        <v>43</v>
      </c>
      <c r="E635" t="s">
        <v>28</v>
      </c>
      <c r="F635" s="58">
        <v>80950</v>
      </c>
      <c r="G635">
        <v>0</v>
      </c>
      <c r="H635">
        <v>0</v>
      </c>
      <c r="I635" s="98">
        <v>41181</v>
      </c>
      <c r="J635">
        <v>27</v>
      </c>
      <c r="K635">
        <v>605</v>
      </c>
      <c r="L635">
        <v>91</v>
      </c>
      <c r="M635">
        <v>399</v>
      </c>
      <c r="N635">
        <v>0</v>
      </c>
      <c r="O635">
        <v>45</v>
      </c>
      <c r="P635">
        <v>205</v>
      </c>
      <c r="Q635">
        <v>2</v>
      </c>
      <c r="R635">
        <v>3</v>
      </c>
      <c r="S635">
        <v>8</v>
      </c>
      <c r="T635">
        <v>3</v>
      </c>
      <c r="U635">
        <v>0</v>
      </c>
      <c r="V635">
        <v>0</v>
      </c>
      <c r="W635" t="s">
        <v>50</v>
      </c>
      <c r="X635">
        <v>0</v>
      </c>
    </row>
    <row r="636" spans="1:24" x14ac:dyDescent="0.2">
      <c r="A636">
        <v>6652</v>
      </c>
      <c r="B636">
        <v>1966</v>
      </c>
      <c r="C636">
        <v>57</v>
      </c>
      <c r="D636" t="s">
        <v>23</v>
      </c>
      <c r="E636" t="s">
        <v>32</v>
      </c>
      <c r="F636" s="58">
        <v>30732</v>
      </c>
      <c r="G636">
        <v>0</v>
      </c>
      <c r="H636">
        <v>0</v>
      </c>
      <c r="I636" s="98">
        <v>41888</v>
      </c>
      <c r="J636">
        <v>28</v>
      </c>
      <c r="K636">
        <v>227</v>
      </c>
      <c r="L636">
        <v>151</v>
      </c>
      <c r="M636">
        <v>573</v>
      </c>
      <c r="N636">
        <v>98</v>
      </c>
      <c r="O636">
        <v>54</v>
      </c>
      <c r="P636">
        <v>31</v>
      </c>
      <c r="Q636">
        <v>1</v>
      </c>
      <c r="R636">
        <v>3</v>
      </c>
      <c r="S636">
        <v>9</v>
      </c>
      <c r="T636">
        <v>1</v>
      </c>
      <c r="U636">
        <v>0</v>
      </c>
      <c r="V636">
        <v>0</v>
      </c>
      <c r="W636" t="s">
        <v>31</v>
      </c>
      <c r="X636">
        <v>0</v>
      </c>
    </row>
    <row r="637" spans="1:24" x14ac:dyDescent="0.2">
      <c r="A637">
        <v>8746</v>
      </c>
      <c r="B637">
        <v>1990</v>
      </c>
      <c r="C637">
        <v>33</v>
      </c>
      <c r="D637" t="s">
        <v>23</v>
      </c>
      <c r="E637" t="s">
        <v>32</v>
      </c>
      <c r="F637" s="58">
        <v>70617</v>
      </c>
      <c r="G637">
        <v>1</v>
      </c>
      <c r="H637">
        <v>0</v>
      </c>
      <c r="I637" s="98">
        <v>41763</v>
      </c>
      <c r="J637">
        <v>28</v>
      </c>
      <c r="K637">
        <v>800</v>
      </c>
      <c r="L637">
        <v>0</v>
      </c>
      <c r="M637">
        <v>297</v>
      </c>
      <c r="N637">
        <v>0</v>
      </c>
      <c r="O637">
        <v>34</v>
      </c>
      <c r="P637">
        <v>57</v>
      </c>
      <c r="Q637">
        <v>2</v>
      </c>
      <c r="R637">
        <v>2</v>
      </c>
      <c r="S637">
        <v>10</v>
      </c>
      <c r="T637">
        <v>6</v>
      </c>
      <c r="U637">
        <v>0</v>
      </c>
      <c r="V637">
        <v>0</v>
      </c>
      <c r="W637" t="s">
        <v>27</v>
      </c>
      <c r="X637">
        <v>2</v>
      </c>
    </row>
    <row r="638" spans="1:24" x14ac:dyDescent="0.2">
      <c r="A638">
        <v>4686</v>
      </c>
      <c r="B638">
        <v>1963</v>
      </c>
      <c r="C638">
        <v>60</v>
      </c>
      <c r="D638" t="s">
        <v>40</v>
      </c>
      <c r="E638" t="s">
        <v>55</v>
      </c>
      <c r="F638" s="58">
        <v>67536</v>
      </c>
      <c r="G638">
        <v>0</v>
      </c>
      <c r="H638">
        <v>0</v>
      </c>
      <c r="I638" s="98">
        <v>41674</v>
      </c>
      <c r="J638">
        <v>28</v>
      </c>
      <c r="K638">
        <v>861</v>
      </c>
      <c r="L638">
        <v>31</v>
      </c>
      <c r="M638">
        <v>558</v>
      </c>
      <c r="N638">
        <v>62</v>
      </c>
      <c r="O638">
        <v>95</v>
      </c>
      <c r="P638">
        <v>79</v>
      </c>
      <c r="Q638">
        <v>0</v>
      </c>
      <c r="R638">
        <v>6</v>
      </c>
      <c r="S638">
        <v>13</v>
      </c>
      <c r="T638">
        <v>2</v>
      </c>
      <c r="U638">
        <v>0</v>
      </c>
      <c r="V638">
        <v>0</v>
      </c>
      <c r="W638" t="s">
        <v>27</v>
      </c>
      <c r="X638">
        <v>1</v>
      </c>
    </row>
    <row r="639" spans="1:24" x14ac:dyDescent="0.2">
      <c r="A639">
        <v>3551</v>
      </c>
      <c r="B639">
        <v>1955</v>
      </c>
      <c r="C639">
        <v>68</v>
      </c>
      <c r="D639" t="s">
        <v>53</v>
      </c>
      <c r="E639" t="s">
        <v>32</v>
      </c>
      <c r="F639" s="58">
        <v>27573</v>
      </c>
      <c r="G639">
        <v>0</v>
      </c>
      <c r="H639">
        <v>1</v>
      </c>
      <c r="I639" s="98">
        <v>41727</v>
      </c>
      <c r="J639">
        <v>28</v>
      </c>
      <c r="K639">
        <v>62</v>
      </c>
      <c r="L639">
        <v>1</v>
      </c>
      <c r="M639">
        <v>57</v>
      </c>
      <c r="N639">
        <v>19</v>
      </c>
      <c r="O639">
        <v>11</v>
      </c>
      <c r="P639">
        <v>48</v>
      </c>
      <c r="Q639">
        <v>2</v>
      </c>
      <c r="R639">
        <v>2</v>
      </c>
      <c r="S639">
        <v>5</v>
      </c>
      <c r="T639">
        <v>2</v>
      </c>
      <c r="U639">
        <v>0</v>
      </c>
      <c r="V639">
        <v>0</v>
      </c>
      <c r="W639" t="s">
        <v>27</v>
      </c>
      <c r="X639">
        <v>0</v>
      </c>
    </row>
    <row r="640" spans="1:24" x14ac:dyDescent="0.2">
      <c r="A640">
        <v>4338</v>
      </c>
      <c r="B640">
        <v>1984</v>
      </c>
      <c r="C640">
        <v>39</v>
      </c>
      <c r="D640" t="s">
        <v>23</v>
      </c>
      <c r="E640" t="s">
        <v>28</v>
      </c>
      <c r="F640" s="58">
        <v>50725</v>
      </c>
      <c r="G640">
        <v>1</v>
      </c>
      <c r="H640">
        <v>0</v>
      </c>
      <c r="I640" s="98">
        <v>41723</v>
      </c>
      <c r="J640">
        <v>28</v>
      </c>
      <c r="K640">
        <v>23</v>
      </c>
      <c r="L640">
        <v>0</v>
      </c>
      <c r="M640">
        <v>9</v>
      </c>
      <c r="N640">
        <v>0</v>
      </c>
      <c r="O640">
        <v>0</v>
      </c>
      <c r="P640">
        <v>12</v>
      </c>
      <c r="Q640">
        <v>1</v>
      </c>
      <c r="R640">
        <v>1</v>
      </c>
      <c r="S640">
        <v>3</v>
      </c>
      <c r="T640">
        <v>4</v>
      </c>
      <c r="U640">
        <v>0</v>
      </c>
      <c r="V640">
        <v>0</v>
      </c>
      <c r="W640" t="s">
        <v>27</v>
      </c>
      <c r="X640">
        <v>1</v>
      </c>
    </row>
    <row r="641" spans="1:24" x14ac:dyDescent="0.2">
      <c r="A641">
        <v>4444</v>
      </c>
      <c r="B641">
        <v>1973</v>
      </c>
      <c r="C641">
        <v>50</v>
      </c>
      <c r="D641" t="s">
        <v>23</v>
      </c>
      <c r="E641" t="s">
        <v>32</v>
      </c>
      <c r="F641" s="58">
        <v>57113</v>
      </c>
      <c r="G641">
        <v>1</v>
      </c>
      <c r="H641">
        <v>0</v>
      </c>
      <c r="I641" s="98">
        <v>41722</v>
      </c>
      <c r="J641">
        <v>28</v>
      </c>
      <c r="K641">
        <v>11</v>
      </c>
      <c r="L641">
        <v>0</v>
      </c>
      <c r="M641">
        <v>16</v>
      </c>
      <c r="N641">
        <v>7</v>
      </c>
      <c r="O641">
        <v>6</v>
      </c>
      <c r="P641">
        <v>21</v>
      </c>
      <c r="Q641">
        <v>1</v>
      </c>
      <c r="R641">
        <v>2</v>
      </c>
      <c r="S641">
        <v>3</v>
      </c>
      <c r="T641">
        <v>8</v>
      </c>
      <c r="U641">
        <v>0</v>
      </c>
      <c r="V641">
        <v>0</v>
      </c>
      <c r="W641" t="s">
        <v>27</v>
      </c>
      <c r="X641">
        <v>0</v>
      </c>
    </row>
    <row r="642" spans="1:24" x14ac:dyDescent="0.2">
      <c r="A642">
        <v>498</v>
      </c>
      <c r="B642">
        <v>1971</v>
      </c>
      <c r="C642">
        <v>52</v>
      </c>
      <c r="D642" t="s">
        <v>23</v>
      </c>
      <c r="E642" t="s">
        <v>28</v>
      </c>
      <c r="F642" s="58">
        <v>25271</v>
      </c>
      <c r="G642">
        <v>1</v>
      </c>
      <c r="H642">
        <v>0</v>
      </c>
      <c r="I642" s="98">
        <v>41672</v>
      </c>
      <c r="J642">
        <v>28</v>
      </c>
      <c r="K642">
        <v>25</v>
      </c>
      <c r="L642">
        <v>0</v>
      </c>
      <c r="M642">
        <v>22</v>
      </c>
      <c r="N642">
        <v>2</v>
      </c>
      <c r="O642">
        <v>3</v>
      </c>
      <c r="P642">
        <v>5</v>
      </c>
      <c r="Q642">
        <v>2</v>
      </c>
      <c r="R642">
        <v>1</v>
      </c>
      <c r="S642">
        <v>4</v>
      </c>
      <c r="T642">
        <v>5</v>
      </c>
      <c r="U642">
        <v>0</v>
      </c>
      <c r="V642">
        <v>0</v>
      </c>
      <c r="W642" t="s">
        <v>27</v>
      </c>
      <c r="X642">
        <v>0</v>
      </c>
    </row>
    <row r="643" spans="1:24" x14ac:dyDescent="0.2">
      <c r="A643">
        <v>8230</v>
      </c>
      <c r="B643">
        <v>1981</v>
      </c>
      <c r="C643">
        <v>42</v>
      </c>
      <c r="D643" t="s">
        <v>23</v>
      </c>
      <c r="E643" t="s">
        <v>32</v>
      </c>
      <c r="F643" s="58">
        <v>22108</v>
      </c>
      <c r="G643">
        <v>1</v>
      </c>
      <c r="H643">
        <v>0</v>
      </c>
      <c r="I643" s="98">
        <v>41662</v>
      </c>
      <c r="J643">
        <v>28</v>
      </c>
      <c r="K643">
        <v>22</v>
      </c>
      <c r="L643">
        <v>2</v>
      </c>
      <c r="M643">
        <v>31</v>
      </c>
      <c r="N643">
        <v>7</v>
      </c>
      <c r="O643">
        <v>4</v>
      </c>
      <c r="P643">
        <v>5</v>
      </c>
      <c r="Q643">
        <v>1</v>
      </c>
      <c r="R643">
        <v>2</v>
      </c>
      <c r="S643">
        <v>3</v>
      </c>
      <c r="T643">
        <v>7</v>
      </c>
      <c r="U643">
        <v>0</v>
      </c>
      <c r="V643">
        <v>0</v>
      </c>
      <c r="W643" t="s">
        <v>27</v>
      </c>
      <c r="X643">
        <v>0</v>
      </c>
    </row>
    <row r="644" spans="1:24" x14ac:dyDescent="0.2">
      <c r="A644">
        <v>2826</v>
      </c>
      <c r="B644">
        <v>1968</v>
      </c>
      <c r="C644">
        <v>55</v>
      </c>
      <c r="D644" t="s">
        <v>23</v>
      </c>
      <c r="E644" t="s">
        <v>32</v>
      </c>
      <c r="F644" s="58">
        <v>72025</v>
      </c>
      <c r="G644">
        <v>2</v>
      </c>
      <c r="H644">
        <v>1</v>
      </c>
      <c r="I644" s="98">
        <v>41575</v>
      </c>
      <c r="J644">
        <v>28</v>
      </c>
      <c r="K644">
        <v>25</v>
      </c>
      <c r="L644">
        <v>0</v>
      </c>
      <c r="M644">
        <v>8</v>
      </c>
      <c r="N644">
        <v>2</v>
      </c>
      <c r="O644">
        <v>0</v>
      </c>
      <c r="P644">
        <v>2</v>
      </c>
      <c r="Q644">
        <v>2</v>
      </c>
      <c r="R644">
        <v>2</v>
      </c>
      <c r="S644">
        <v>3</v>
      </c>
      <c r="T644">
        <v>7</v>
      </c>
      <c r="U644">
        <v>0</v>
      </c>
      <c r="V644">
        <v>0</v>
      </c>
      <c r="W644" t="s">
        <v>27</v>
      </c>
      <c r="X644">
        <v>0</v>
      </c>
    </row>
    <row r="645" spans="1:24" x14ac:dyDescent="0.2">
      <c r="A645">
        <v>6222</v>
      </c>
      <c r="B645">
        <v>1968</v>
      </c>
      <c r="C645">
        <v>55</v>
      </c>
      <c r="D645" t="s">
        <v>23</v>
      </c>
      <c r="E645" t="s">
        <v>32</v>
      </c>
      <c r="F645" s="58">
        <v>33183</v>
      </c>
      <c r="G645">
        <v>2</v>
      </c>
      <c r="H645">
        <v>1</v>
      </c>
      <c r="I645" s="98">
        <v>41575</v>
      </c>
      <c r="J645">
        <v>28</v>
      </c>
      <c r="K645">
        <v>25</v>
      </c>
      <c r="L645">
        <v>0</v>
      </c>
      <c r="M645">
        <v>8</v>
      </c>
      <c r="N645">
        <v>2</v>
      </c>
      <c r="O645">
        <v>0</v>
      </c>
      <c r="P645">
        <v>2</v>
      </c>
      <c r="Q645">
        <v>2</v>
      </c>
      <c r="R645">
        <v>2</v>
      </c>
      <c r="S645">
        <v>3</v>
      </c>
      <c r="T645">
        <v>7</v>
      </c>
      <c r="U645">
        <v>0</v>
      </c>
      <c r="V645">
        <v>0</v>
      </c>
      <c r="W645" t="s">
        <v>27</v>
      </c>
      <c r="X645">
        <v>0</v>
      </c>
    </row>
    <row r="646" spans="1:24" x14ac:dyDescent="0.2">
      <c r="A646">
        <v>7352</v>
      </c>
      <c r="B646">
        <v>1958</v>
      </c>
      <c r="C646">
        <v>65</v>
      </c>
      <c r="D646" t="s">
        <v>23</v>
      </c>
      <c r="E646" t="s">
        <v>32</v>
      </c>
      <c r="F646" s="58">
        <v>75759</v>
      </c>
      <c r="G646">
        <v>0</v>
      </c>
      <c r="H646">
        <v>1</v>
      </c>
      <c r="I646" s="98">
        <v>41568</v>
      </c>
      <c r="J646">
        <v>28</v>
      </c>
      <c r="K646">
        <v>161</v>
      </c>
      <c r="L646">
        <v>28</v>
      </c>
      <c r="M646">
        <v>136</v>
      </c>
      <c r="N646">
        <v>32</v>
      </c>
      <c r="O646">
        <v>3</v>
      </c>
      <c r="P646">
        <v>45</v>
      </c>
      <c r="Q646">
        <v>4</v>
      </c>
      <c r="R646">
        <v>3</v>
      </c>
      <c r="S646">
        <v>6</v>
      </c>
      <c r="T646">
        <v>3</v>
      </c>
      <c r="U646">
        <v>0</v>
      </c>
      <c r="V646">
        <v>0</v>
      </c>
      <c r="W646" t="s">
        <v>31</v>
      </c>
      <c r="X646">
        <v>0</v>
      </c>
    </row>
    <row r="647" spans="1:24" x14ac:dyDescent="0.2">
      <c r="A647">
        <v>10928</v>
      </c>
      <c r="B647">
        <v>1959</v>
      </c>
      <c r="C647">
        <v>64</v>
      </c>
      <c r="D647" t="s">
        <v>23</v>
      </c>
      <c r="E647" t="s">
        <v>32</v>
      </c>
      <c r="F647" s="58">
        <v>61223</v>
      </c>
      <c r="G647">
        <v>0</v>
      </c>
      <c r="H647">
        <v>1</v>
      </c>
      <c r="I647" s="98">
        <v>41533</v>
      </c>
      <c r="J647">
        <v>28</v>
      </c>
      <c r="K647">
        <v>315</v>
      </c>
      <c r="L647">
        <v>4</v>
      </c>
      <c r="M647">
        <v>62</v>
      </c>
      <c r="N647">
        <v>41</v>
      </c>
      <c r="O647">
        <v>31</v>
      </c>
      <c r="P647">
        <v>146</v>
      </c>
      <c r="Q647">
        <v>2</v>
      </c>
      <c r="R647">
        <v>7</v>
      </c>
      <c r="S647">
        <v>7</v>
      </c>
      <c r="T647">
        <v>5</v>
      </c>
      <c r="U647">
        <v>0</v>
      </c>
      <c r="V647">
        <v>0</v>
      </c>
      <c r="W647" t="s">
        <v>27</v>
      </c>
      <c r="X647">
        <v>0</v>
      </c>
    </row>
    <row r="648" spans="1:24" x14ac:dyDescent="0.2">
      <c r="A648">
        <v>10736</v>
      </c>
      <c r="B648">
        <v>1972</v>
      </c>
      <c r="C648">
        <v>51</v>
      </c>
      <c r="D648" t="s">
        <v>23</v>
      </c>
      <c r="E648" t="s">
        <v>28</v>
      </c>
      <c r="F648" s="58">
        <v>37284</v>
      </c>
      <c r="G648">
        <v>0</v>
      </c>
      <c r="H648">
        <v>1</v>
      </c>
      <c r="I648" s="98">
        <v>41617</v>
      </c>
      <c r="J648">
        <v>28</v>
      </c>
      <c r="K648">
        <v>522</v>
      </c>
      <c r="L648">
        <v>0</v>
      </c>
      <c r="M648">
        <v>522</v>
      </c>
      <c r="N648">
        <v>227</v>
      </c>
      <c r="O648">
        <v>120</v>
      </c>
      <c r="P648">
        <v>134</v>
      </c>
      <c r="Q648">
        <v>2</v>
      </c>
      <c r="R648">
        <v>6</v>
      </c>
      <c r="S648">
        <v>5</v>
      </c>
      <c r="T648">
        <v>2</v>
      </c>
      <c r="U648">
        <v>0</v>
      </c>
      <c r="V648">
        <v>0</v>
      </c>
      <c r="W648" t="s">
        <v>31</v>
      </c>
      <c r="X648">
        <v>0</v>
      </c>
    </row>
    <row r="649" spans="1:24" x14ac:dyDescent="0.2">
      <c r="A649">
        <v>10163</v>
      </c>
      <c r="B649">
        <v>1985</v>
      </c>
      <c r="C649">
        <v>38</v>
      </c>
      <c r="D649" t="s">
        <v>40</v>
      </c>
      <c r="E649" t="s">
        <v>28</v>
      </c>
      <c r="F649" s="58">
        <v>37284</v>
      </c>
      <c r="G649">
        <v>0</v>
      </c>
      <c r="H649">
        <v>0</v>
      </c>
      <c r="I649" s="98">
        <v>41556</v>
      </c>
      <c r="J649">
        <v>28</v>
      </c>
      <c r="K649">
        <v>712</v>
      </c>
      <c r="L649">
        <v>50</v>
      </c>
      <c r="M649">
        <v>420</v>
      </c>
      <c r="N649">
        <v>65</v>
      </c>
      <c r="O649">
        <v>38</v>
      </c>
      <c r="P649">
        <v>38</v>
      </c>
      <c r="Q649">
        <v>1</v>
      </c>
      <c r="R649">
        <v>8</v>
      </c>
      <c r="S649">
        <v>7</v>
      </c>
      <c r="T649">
        <v>4</v>
      </c>
      <c r="U649">
        <v>1</v>
      </c>
      <c r="V649">
        <v>0</v>
      </c>
      <c r="W649" t="s">
        <v>27</v>
      </c>
      <c r="X649">
        <v>0</v>
      </c>
    </row>
    <row r="650" spans="1:24" x14ac:dyDescent="0.2">
      <c r="A650">
        <v>6168</v>
      </c>
      <c r="B650">
        <v>1964</v>
      </c>
      <c r="C650">
        <v>59</v>
      </c>
      <c r="D650" t="s">
        <v>23</v>
      </c>
      <c r="E650" t="s">
        <v>24</v>
      </c>
      <c r="F650" s="58">
        <v>24480</v>
      </c>
      <c r="G650">
        <v>1</v>
      </c>
      <c r="H650">
        <v>1</v>
      </c>
      <c r="I650" s="98">
        <v>41470</v>
      </c>
      <c r="J650">
        <v>28</v>
      </c>
      <c r="K650">
        <v>33</v>
      </c>
      <c r="L650">
        <v>0</v>
      </c>
      <c r="M650">
        <v>5</v>
      </c>
      <c r="N650">
        <v>0</v>
      </c>
      <c r="O650">
        <v>0</v>
      </c>
      <c r="P650">
        <v>15</v>
      </c>
      <c r="Q650">
        <v>2</v>
      </c>
      <c r="R650">
        <v>1</v>
      </c>
      <c r="S650">
        <v>2</v>
      </c>
      <c r="T650">
        <v>4</v>
      </c>
      <c r="U650">
        <v>0</v>
      </c>
      <c r="V650">
        <v>0</v>
      </c>
      <c r="W650" t="s">
        <v>50</v>
      </c>
      <c r="X650">
        <v>0</v>
      </c>
    </row>
    <row r="651" spans="1:24" x14ac:dyDescent="0.2">
      <c r="A651">
        <v>4656</v>
      </c>
      <c r="B651">
        <v>1991</v>
      </c>
      <c r="C651">
        <v>32</v>
      </c>
      <c r="D651" t="s">
        <v>43</v>
      </c>
      <c r="E651" t="s">
        <v>28</v>
      </c>
      <c r="F651" s="58">
        <v>54233</v>
      </c>
      <c r="G651">
        <v>1</v>
      </c>
      <c r="H651">
        <v>0</v>
      </c>
      <c r="I651" s="98">
        <v>41363</v>
      </c>
      <c r="J651">
        <v>28</v>
      </c>
      <c r="K651">
        <v>342</v>
      </c>
      <c r="L651">
        <v>32</v>
      </c>
      <c r="M651">
        <v>230</v>
      </c>
      <c r="N651">
        <v>34</v>
      </c>
      <c r="O651">
        <v>32</v>
      </c>
      <c r="P651">
        <v>40</v>
      </c>
      <c r="Q651">
        <v>5</v>
      </c>
      <c r="R651">
        <v>10</v>
      </c>
      <c r="S651">
        <v>4</v>
      </c>
      <c r="T651">
        <v>9</v>
      </c>
      <c r="U651">
        <v>0</v>
      </c>
      <c r="V651">
        <v>0</v>
      </c>
      <c r="W651" t="s">
        <v>67</v>
      </c>
      <c r="X651">
        <v>1</v>
      </c>
    </row>
    <row r="652" spans="1:24" x14ac:dyDescent="0.2">
      <c r="A652">
        <v>626</v>
      </c>
      <c r="B652">
        <v>1952</v>
      </c>
      <c r="C652">
        <v>71</v>
      </c>
      <c r="D652" t="s">
        <v>23</v>
      </c>
      <c r="E652" t="s">
        <v>32</v>
      </c>
      <c r="F652" s="58">
        <v>80124</v>
      </c>
      <c r="G652">
        <v>1</v>
      </c>
      <c r="H652">
        <v>1</v>
      </c>
      <c r="I652" s="98">
        <v>41520</v>
      </c>
      <c r="J652">
        <v>28</v>
      </c>
      <c r="K652">
        <v>22</v>
      </c>
      <c r="L652">
        <v>2</v>
      </c>
      <c r="M652">
        <v>12</v>
      </c>
      <c r="N652">
        <v>0</v>
      </c>
      <c r="O652">
        <v>2</v>
      </c>
      <c r="P652">
        <v>5</v>
      </c>
      <c r="Q652">
        <v>1</v>
      </c>
      <c r="R652">
        <v>1</v>
      </c>
      <c r="S652">
        <v>3</v>
      </c>
      <c r="T652">
        <v>4</v>
      </c>
      <c r="U652">
        <v>0</v>
      </c>
      <c r="V652">
        <v>0</v>
      </c>
      <c r="W652" t="s">
        <v>35</v>
      </c>
      <c r="X652">
        <v>0</v>
      </c>
    </row>
    <row r="653" spans="1:24" x14ac:dyDescent="0.2">
      <c r="A653">
        <v>3870</v>
      </c>
      <c r="B653">
        <v>1979</v>
      </c>
      <c r="C653">
        <v>44</v>
      </c>
      <c r="D653" t="s">
        <v>43</v>
      </c>
      <c r="E653" t="s">
        <v>32</v>
      </c>
      <c r="F653" s="58">
        <v>80124</v>
      </c>
      <c r="G653">
        <v>0</v>
      </c>
      <c r="H653">
        <v>0</v>
      </c>
      <c r="I653" s="98">
        <v>41519</v>
      </c>
      <c r="J653">
        <v>28</v>
      </c>
      <c r="K653">
        <v>359</v>
      </c>
      <c r="L653">
        <v>35</v>
      </c>
      <c r="M653">
        <v>314</v>
      </c>
      <c r="N653">
        <v>93</v>
      </c>
      <c r="O653">
        <v>116</v>
      </c>
      <c r="P653">
        <v>89</v>
      </c>
      <c r="Q653">
        <v>1</v>
      </c>
      <c r="R653">
        <v>7</v>
      </c>
      <c r="S653">
        <v>13</v>
      </c>
      <c r="T653">
        <v>4</v>
      </c>
      <c r="U653">
        <v>0</v>
      </c>
      <c r="V653">
        <v>0</v>
      </c>
      <c r="W653" t="s">
        <v>46</v>
      </c>
      <c r="X653">
        <v>0</v>
      </c>
    </row>
    <row r="654" spans="1:24" x14ac:dyDescent="0.2">
      <c r="A654">
        <v>6299</v>
      </c>
      <c r="B654">
        <v>1969</v>
      </c>
      <c r="C654">
        <v>54</v>
      </c>
      <c r="D654" t="s">
        <v>40</v>
      </c>
      <c r="E654" t="s">
        <v>24</v>
      </c>
      <c r="F654" s="58">
        <v>50183</v>
      </c>
      <c r="G654">
        <v>0</v>
      </c>
      <c r="H654">
        <v>1</v>
      </c>
      <c r="I654" s="98">
        <v>41306</v>
      </c>
      <c r="J654">
        <v>28</v>
      </c>
      <c r="K654">
        <v>324</v>
      </c>
      <c r="L654">
        <v>48</v>
      </c>
      <c r="M654">
        <v>186</v>
      </c>
      <c r="N654">
        <v>39</v>
      </c>
      <c r="O654">
        <v>18</v>
      </c>
      <c r="P654">
        <v>198</v>
      </c>
      <c r="Q654">
        <v>6</v>
      </c>
      <c r="R654">
        <v>6</v>
      </c>
      <c r="S654">
        <v>4</v>
      </c>
      <c r="T654">
        <v>7</v>
      </c>
      <c r="U654">
        <v>1</v>
      </c>
      <c r="V654">
        <v>0</v>
      </c>
      <c r="W654" t="s">
        <v>31</v>
      </c>
      <c r="X654">
        <v>1</v>
      </c>
    </row>
    <row r="655" spans="1:24" x14ac:dyDescent="0.2">
      <c r="A655">
        <v>7798</v>
      </c>
      <c r="B655">
        <v>1973</v>
      </c>
      <c r="C655">
        <v>50</v>
      </c>
      <c r="D655" t="s">
        <v>43</v>
      </c>
      <c r="E655" t="s">
        <v>32</v>
      </c>
      <c r="F655" s="58">
        <v>64722</v>
      </c>
      <c r="G655">
        <v>0</v>
      </c>
      <c r="H655">
        <v>1</v>
      </c>
      <c r="I655" s="98">
        <v>41257</v>
      </c>
      <c r="J655">
        <v>28</v>
      </c>
      <c r="K655">
        <v>233</v>
      </c>
      <c r="L655">
        <v>20</v>
      </c>
      <c r="M655">
        <v>57</v>
      </c>
      <c r="N655">
        <v>8</v>
      </c>
      <c r="O655">
        <v>20</v>
      </c>
      <c r="P655">
        <v>91</v>
      </c>
      <c r="Q655">
        <v>4</v>
      </c>
      <c r="R655">
        <v>7</v>
      </c>
      <c r="S655">
        <v>5</v>
      </c>
      <c r="T655">
        <v>7</v>
      </c>
      <c r="U655">
        <v>0</v>
      </c>
      <c r="V655">
        <v>0</v>
      </c>
      <c r="W655" t="s">
        <v>31</v>
      </c>
      <c r="X655">
        <v>0</v>
      </c>
    </row>
    <row r="656" spans="1:24" x14ac:dyDescent="0.2">
      <c r="A656">
        <v>9973</v>
      </c>
      <c r="B656">
        <v>1964</v>
      </c>
      <c r="C656">
        <v>59</v>
      </c>
      <c r="D656" t="s">
        <v>23</v>
      </c>
      <c r="E656" t="s">
        <v>32</v>
      </c>
      <c r="F656" s="58">
        <v>29543</v>
      </c>
      <c r="G656">
        <v>0</v>
      </c>
      <c r="H656">
        <v>2</v>
      </c>
      <c r="I656" s="98">
        <v>41199</v>
      </c>
      <c r="J656">
        <v>28</v>
      </c>
      <c r="K656">
        <v>370</v>
      </c>
      <c r="L656">
        <v>9</v>
      </c>
      <c r="M656">
        <v>92</v>
      </c>
      <c r="N656">
        <v>6</v>
      </c>
      <c r="O656">
        <v>9</v>
      </c>
      <c r="P656">
        <v>4</v>
      </c>
      <c r="Q656">
        <v>3</v>
      </c>
      <c r="R656">
        <v>7</v>
      </c>
      <c r="S656">
        <v>8</v>
      </c>
      <c r="T656">
        <v>7</v>
      </c>
      <c r="U656">
        <v>0</v>
      </c>
      <c r="V656">
        <v>0</v>
      </c>
      <c r="W656" t="s">
        <v>27</v>
      </c>
      <c r="X656">
        <v>0</v>
      </c>
    </row>
    <row r="657" spans="1:24" x14ac:dyDescent="0.2">
      <c r="A657">
        <v>4299</v>
      </c>
      <c r="B657">
        <v>1961</v>
      </c>
      <c r="C657">
        <v>62</v>
      </c>
      <c r="D657" t="s">
        <v>23</v>
      </c>
      <c r="E657" t="s">
        <v>32</v>
      </c>
      <c r="F657" s="58">
        <v>19514</v>
      </c>
      <c r="G657">
        <v>0</v>
      </c>
      <c r="H657">
        <v>1</v>
      </c>
      <c r="I657" s="98">
        <v>41173</v>
      </c>
      <c r="J657">
        <v>28</v>
      </c>
      <c r="K657">
        <v>1001</v>
      </c>
      <c r="L657">
        <v>17</v>
      </c>
      <c r="M657">
        <v>572</v>
      </c>
      <c r="N657">
        <v>93</v>
      </c>
      <c r="O657">
        <v>125</v>
      </c>
      <c r="P657">
        <v>17</v>
      </c>
      <c r="Q657">
        <v>7</v>
      </c>
      <c r="R657">
        <v>11</v>
      </c>
      <c r="S657">
        <v>5</v>
      </c>
      <c r="T657">
        <v>7</v>
      </c>
      <c r="U657">
        <v>1</v>
      </c>
      <c r="V657">
        <v>0</v>
      </c>
      <c r="W657" t="s">
        <v>27</v>
      </c>
      <c r="X657">
        <v>0</v>
      </c>
    </row>
    <row r="658" spans="1:24" x14ac:dyDescent="0.2">
      <c r="A658">
        <v>10971</v>
      </c>
      <c r="B658">
        <v>1978</v>
      </c>
      <c r="C658">
        <v>45</v>
      </c>
      <c r="D658" t="s">
        <v>23</v>
      </c>
      <c r="E658" t="s">
        <v>28</v>
      </c>
      <c r="F658" s="58">
        <v>19514</v>
      </c>
      <c r="G658">
        <v>2</v>
      </c>
      <c r="H658">
        <v>0</v>
      </c>
      <c r="I658" s="98">
        <v>40977</v>
      </c>
      <c r="J658">
        <v>28</v>
      </c>
      <c r="K658">
        <v>173</v>
      </c>
      <c r="L658">
        <v>8</v>
      </c>
      <c r="M658">
        <v>107</v>
      </c>
      <c r="N658">
        <v>7</v>
      </c>
      <c r="O658">
        <v>2</v>
      </c>
      <c r="P658">
        <v>176</v>
      </c>
      <c r="Q658">
        <v>4</v>
      </c>
      <c r="R658">
        <v>7</v>
      </c>
      <c r="S658">
        <v>3</v>
      </c>
      <c r="T658">
        <v>9</v>
      </c>
      <c r="U658">
        <v>1</v>
      </c>
      <c r="V658">
        <v>1</v>
      </c>
      <c r="W658" t="s">
        <v>27</v>
      </c>
      <c r="X658">
        <v>1</v>
      </c>
    </row>
    <row r="659" spans="1:24" x14ac:dyDescent="0.2">
      <c r="A659">
        <v>9931</v>
      </c>
      <c r="B659">
        <v>1964</v>
      </c>
      <c r="C659">
        <v>59</v>
      </c>
      <c r="D659" t="s">
        <v>40</v>
      </c>
      <c r="E659" t="s">
        <v>32</v>
      </c>
      <c r="F659" s="58">
        <v>59973</v>
      </c>
      <c r="G659">
        <v>1</v>
      </c>
      <c r="H659">
        <v>1</v>
      </c>
      <c r="I659" s="98">
        <v>41813</v>
      </c>
      <c r="J659">
        <v>29</v>
      </c>
      <c r="K659">
        <v>5</v>
      </c>
      <c r="L659">
        <v>0</v>
      </c>
      <c r="M659">
        <v>1</v>
      </c>
      <c r="N659">
        <v>1</v>
      </c>
      <c r="O659">
        <v>1</v>
      </c>
      <c r="P659">
        <v>1</v>
      </c>
      <c r="Q659">
        <v>15</v>
      </c>
      <c r="R659">
        <v>0</v>
      </c>
      <c r="S659">
        <v>0</v>
      </c>
      <c r="T659">
        <v>19</v>
      </c>
      <c r="U659">
        <v>0</v>
      </c>
      <c r="V659">
        <v>0</v>
      </c>
      <c r="W659" t="s">
        <v>27</v>
      </c>
      <c r="X659">
        <v>0</v>
      </c>
    </row>
    <row r="660" spans="1:24" x14ac:dyDescent="0.2">
      <c r="A660">
        <v>6679</v>
      </c>
      <c r="B660">
        <v>1967</v>
      </c>
      <c r="C660">
        <v>56</v>
      </c>
      <c r="D660" t="s">
        <v>23</v>
      </c>
      <c r="E660" t="s">
        <v>28</v>
      </c>
      <c r="F660" s="58">
        <v>61456</v>
      </c>
      <c r="G660">
        <v>0</v>
      </c>
      <c r="H660">
        <v>0</v>
      </c>
      <c r="I660" s="98">
        <v>41979</v>
      </c>
      <c r="J660">
        <v>29</v>
      </c>
      <c r="K660">
        <v>10</v>
      </c>
      <c r="L660">
        <v>3</v>
      </c>
      <c r="M660">
        <v>3</v>
      </c>
      <c r="N660">
        <v>0</v>
      </c>
      <c r="O660">
        <v>0</v>
      </c>
      <c r="P660">
        <v>0</v>
      </c>
      <c r="Q660">
        <v>1</v>
      </c>
      <c r="R660">
        <v>0</v>
      </c>
      <c r="S660">
        <v>3</v>
      </c>
      <c r="T660">
        <v>3</v>
      </c>
      <c r="U660">
        <v>0</v>
      </c>
      <c r="V660">
        <v>0</v>
      </c>
      <c r="W660" t="s">
        <v>27</v>
      </c>
      <c r="X660">
        <v>0</v>
      </c>
    </row>
    <row r="661" spans="1:24" x14ac:dyDescent="0.2">
      <c r="A661">
        <v>5961</v>
      </c>
      <c r="B661">
        <v>1979</v>
      </c>
      <c r="C661">
        <v>44</v>
      </c>
      <c r="D661" t="s">
        <v>23</v>
      </c>
      <c r="E661" t="s">
        <v>32</v>
      </c>
      <c r="F661" s="58">
        <v>23957</v>
      </c>
      <c r="G661">
        <v>1</v>
      </c>
      <c r="H661">
        <v>0</v>
      </c>
      <c r="I661" s="98">
        <v>41826</v>
      </c>
      <c r="J661">
        <v>29</v>
      </c>
      <c r="K661">
        <v>8</v>
      </c>
      <c r="L661">
        <v>4</v>
      </c>
      <c r="M661">
        <v>20</v>
      </c>
      <c r="N661">
        <v>6</v>
      </c>
      <c r="O661">
        <v>3</v>
      </c>
      <c r="P661">
        <v>16</v>
      </c>
      <c r="Q661">
        <v>1</v>
      </c>
      <c r="R661">
        <v>1</v>
      </c>
      <c r="S661">
        <v>3</v>
      </c>
      <c r="T661">
        <v>5</v>
      </c>
      <c r="U661">
        <v>0</v>
      </c>
      <c r="V661">
        <v>0</v>
      </c>
      <c r="W661" t="s">
        <v>27</v>
      </c>
      <c r="X661">
        <v>0</v>
      </c>
    </row>
    <row r="662" spans="1:24" x14ac:dyDescent="0.2">
      <c r="A662">
        <v>6255</v>
      </c>
      <c r="B662">
        <v>1953</v>
      </c>
      <c r="C662">
        <v>70</v>
      </c>
      <c r="D662" t="s">
        <v>53</v>
      </c>
      <c r="E662" t="s">
        <v>32</v>
      </c>
      <c r="F662" s="58">
        <v>33471</v>
      </c>
      <c r="G662">
        <v>0</v>
      </c>
      <c r="H662">
        <v>1</v>
      </c>
      <c r="I662" s="98">
        <v>41704</v>
      </c>
      <c r="J662">
        <v>29</v>
      </c>
      <c r="K662">
        <v>138</v>
      </c>
      <c r="L662">
        <v>39</v>
      </c>
      <c r="M662">
        <v>63</v>
      </c>
      <c r="N662">
        <v>55</v>
      </c>
      <c r="O662">
        <v>18</v>
      </c>
      <c r="P662">
        <v>21</v>
      </c>
      <c r="Q662">
        <v>1</v>
      </c>
      <c r="R662">
        <v>4</v>
      </c>
      <c r="S662">
        <v>7</v>
      </c>
      <c r="T662">
        <v>2</v>
      </c>
      <c r="U662">
        <v>0</v>
      </c>
      <c r="V662">
        <v>0</v>
      </c>
      <c r="W662" t="s">
        <v>38</v>
      </c>
      <c r="X662">
        <v>0</v>
      </c>
    </row>
    <row r="663" spans="1:24" x14ac:dyDescent="0.2">
      <c r="A663">
        <v>8614</v>
      </c>
      <c r="B663">
        <v>1958</v>
      </c>
      <c r="C663">
        <v>65</v>
      </c>
      <c r="D663" t="s">
        <v>23</v>
      </c>
      <c r="E663" t="s">
        <v>55</v>
      </c>
      <c r="F663" s="58">
        <v>40344</v>
      </c>
      <c r="G663">
        <v>0</v>
      </c>
      <c r="H663">
        <v>1</v>
      </c>
      <c r="I663" s="98">
        <v>41978</v>
      </c>
      <c r="J663">
        <v>29</v>
      </c>
      <c r="K663">
        <v>245</v>
      </c>
      <c r="L663">
        <v>19</v>
      </c>
      <c r="M663">
        <v>125</v>
      </c>
      <c r="N663">
        <v>37</v>
      </c>
      <c r="O663">
        <v>67</v>
      </c>
      <c r="P663">
        <v>14</v>
      </c>
      <c r="Q663">
        <v>1</v>
      </c>
      <c r="R663">
        <v>4</v>
      </c>
      <c r="S663">
        <v>10</v>
      </c>
      <c r="T663">
        <v>2</v>
      </c>
      <c r="U663">
        <v>0</v>
      </c>
      <c r="V663">
        <v>0</v>
      </c>
      <c r="W663" t="s">
        <v>38</v>
      </c>
      <c r="X663">
        <v>0</v>
      </c>
    </row>
    <row r="664" spans="1:24" x14ac:dyDescent="0.2">
      <c r="A664">
        <v>7828</v>
      </c>
      <c r="B664">
        <v>1982</v>
      </c>
      <c r="C664">
        <v>41</v>
      </c>
      <c r="D664" t="s">
        <v>53</v>
      </c>
      <c r="E664" t="s">
        <v>32</v>
      </c>
      <c r="F664" s="58">
        <v>25410</v>
      </c>
      <c r="G664">
        <v>0</v>
      </c>
      <c r="H664">
        <v>0</v>
      </c>
      <c r="I664" s="98">
        <v>41759</v>
      </c>
      <c r="J664">
        <v>29</v>
      </c>
      <c r="K664">
        <v>68</v>
      </c>
      <c r="L664">
        <v>129</v>
      </c>
      <c r="M664">
        <v>396</v>
      </c>
      <c r="N664">
        <v>188</v>
      </c>
      <c r="O664">
        <v>22</v>
      </c>
      <c r="P664">
        <v>15</v>
      </c>
      <c r="Q664">
        <v>1</v>
      </c>
      <c r="R664">
        <v>3</v>
      </c>
      <c r="S664">
        <v>5</v>
      </c>
      <c r="T664">
        <v>1</v>
      </c>
      <c r="U664">
        <v>0</v>
      </c>
      <c r="V664">
        <v>0</v>
      </c>
      <c r="W664" t="s">
        <v>67</v>
      </c>
      <c r="X664">
        <v>0</v>
      </c>
    </row>
    <row r="665" spans="1:24" x14ac:dyDescent="0.2">
      <c r="A665">
        <v>1277</v>
      </c>
      <c r="B665">
        <v>1961</v>
      </c>
      <c r="C665">
        <v>62</v>
      </c>
      <c r="D665" t="s">
        <v>23</v>
      </c>
      <c r="E665" t="s">
        <v>32</v>
      </c>
      <c r="F665" s="58">
        <v>13260</v>
      </c>
      <c r="G665">
        <v>0</v>
      </c>
      <c r="H665">
        <v>0</v>
      </c>
      <c r="I665" s="98">
        <v>41886</v>
      </c>
      <c r="J665">
        <v>29</v>
      </c>
      <c r="K665">
        <v>434</v>
      </c>
      <c r="L665">
        <v>22</v>
      </c>
      <c r="M665">
        <v>388</v>
      </c>
      <c r="N665">
        <v>104</v>
      </c>
      <c r="O665">
        <v>22</v>
      </c>
      <c r="P665">
        <v>34</v>
      </c>
      <c r="Q665">
        <v>1</v>
      </c>
      <c r="R665">
        <v>10</v>
      </c>
      <c r="S665">
        <v>10</v>
      </c>
      <c r="T665">
        <v>4</v>
      </c>
      <c r="U665">
        <v>0</v>
      </c>
      <c r="V665">
        <v>0</v>
      </c>
      <c r="W665" t="s">
        <v>35</v>
      </c>
      <c r="X665">
        <v>1</v>
      </c>
    </row>
    <row r="666" spans="1:24" x14ac:dyDescent="0.2">
      <c r="A666">
        <v>3595</v>
      </c>
      <c r="B666">
        <v>1964</v>
      </c>
      <c r="C666">
        <v>59</v>
      </c>
      <c r="D666" t="s">
        <v>23</v>
      </c>
      <c r="E666" t="s">
        <v>32</v>
      </c>
      <c r="F666" s="58">
        <v>42691</v>
      </c>
      <c r="G666">
        <v>0</v>
      </c>
      <c r="H666">
        <v>1</v>
      </c>
      <c r="I666" s="98">
        <v>41698</v>
      </c>
      <c r="J666">
        <v>29</v>
      </c>
      <c r="K666">
        <v>631</v>
      </c>
      <c r="L666">
        <v>43</v>
      </c>
      <c r="M666">
        <v>239</v>
      </c>
      <c r="N666">
        <v>128</v>
      </c>
      <c r="O666">
        <v>76</v>
      </c>
      <c r="P666">
        <v>21</v>
      </c>
      <c r="Q666">
        <v>2</v>
      </c>
      <c r="R666">
        <v>6</v>
      </c>
      <c r="S666">
        <v>12</v>
      </c>
      <c r="T666">
        <v>3</v>
      </c>
      <c r="U666">
        <v>0</v>
      </c>
      <c r="V666">
        <v>0</v>
      </c>
      <c r="W666" t="s">
        <v>27</v>
      </c>
      <c r="X666">
        <v>0</v>
      </c>
    </row>
    <row r="667" spans="1:24" x14ac:dyDescent="0.2">
      <c r="A667">
        <v>5735</v>
      </c>
      <c r="B667">
        <v>1992</v>
      </c>
      <c r="C667">
        <v>31</v>
      </c>
      <c r="D667" t="s">
        <v>53</v>
      </c>
      <c r="E667" t="s">
        <v>28</v>
      </c>
      <c r="F667" s="58">
        <v>36138</v>
      </c>
      <c r="G667">
        <v>0</v>
      </c>
      <c r="H667">
        <v>0</v>
      </c>
      <c r="I667" s="98">
        <v>41683</v>
      </c>
      <c r="J667">
        <v>29</v>
      </c>
      <c r="K667">
        <v>1156</v>
      </c>
      <c r="L667">
        <v>120</v>
      </c>
      <c r="M667">
        <v>915</v>
      </c>
      <c r="N667">
        <v>94</v>
      </c>
      <c r="O667">
        <v>144</v>
      </c>
      <c r="P667">
        <v>96</v>
      </c>
      <c r="Q667">
        <v>1</v>
      </c>
      <c r="R667">
        <v>3</v>
      </c>
      <c r="S667">
        <v>10</v>
      </c>
      <c r="T667">
        <v>1</v>
      </c>
      <c r="U667">
        <v>0</v>
      </c>
      <c r="V667">
        <v>0</v>
      </c>
      <c r="W667" t="s">
        <v>27</v>
      </c>
      <c r="X667">
        <v>1</v>
      </c>
    </row>
    <row r="668" spans="1:24" x14ac:dyDescent="0.2">
      <c r="A668">
        <v>5350</v>
      </c>
      <c r="B668">
        <v>1992</v>
      </c>
      <c r="C668">
        <v>31</v>
      </c>
      <c r="D668" t="s">
        <v>53</v>
      </c>
      <c r="E668" t="s">
        <v>28</v>
      </c>
      <c r="F668" s="58">
        <v>57136</v>
      </c>
      <c r="G668">
        <v>0</v>
      </c>
      <c r="H668">
        <v>0</v>
      </c>
      <c r="I668" s="98">
        <v>41683</v>
      </c>
      <c r="J668">
        <v>29</v>
      </c>
      <c r="K668">
        <v>1156</v>
      </c>
      <c r="L668">
        <v>120</v>
      </c>
      <c r="M668">
        <v>915</v>
      </c>
      <c r="N668">
        <v>94</v>
      </c>
      <c r="O668">
        <v>144</v>
      </c>
      <c r="P668">
        <v>96</v>
      </c>
      <c r="Q668">
        <v>1</v>
      </c>
      <c r="R668">
        <v>3</v>
      </c>
      <c r="S668">
        <v>10</v>
      </c>
      <c r="T668">
        <v>1</v>
      </c>
      <c r="U668">
        <v>1</v>
      </c>
      <c r="V668">
        <v>0</v>
      </c>
      <c r="W668" t="s">
        <v>67</v>
      </c>
      <c r="X668">
        <v>1</v>
      </c>
    </row>
    <row r="669" spans="1:24" x14ac:dyDescent="0.2">
      <c r="A669">
        <v>4137</v>
      </c>
      <c r="B669">
        <v>1949</v>
      </c>
      <c r="C669">
        <v>74</v>
      </c>
      <c r="D669" t="s">
        <v>23</v>
      </c>
      <c r="E669" t="s">
        <v>32</v>
      </c>
      <c r="F669" s="58">
        <v>34596</v>
      </c>
      <c r="G669">
        <v>0</v>
      </c>
      <c r="H669">
        <v>0</v>
      </c>
      <c r="I669" s="98">
        <v>41437</v>
      </c>
      <c r="J669">
        <v>29</v>
      </c>
      <c r="K669">
        <v>398</v>
      </c>
      <c r="L669">
        <v>40</v>
      </c>
      <c r="M669">
        <v>367</v>
      </c>
      <c r="N669">
        <v>119</v>
      </c>
      <c r="O669">
        <v>122</v>
      </c>
      <c r="P669">
        <v>30</v>
      </c>
      <c r="Q669">
        <v>1</v>
      </c>
      <c r="R669">
        <v>7</v>
      </c>
      <c r="S669">
        <v>4</v>
      </c>
      <c r="T669">
        <v>4</v>
      </c>
      <c r="U669">
        <v>0</v>
      </c>
      <c r="V669">
        <v>0</v>
      </c>
      <c r="W669" t="s">
        <v>38</v>
      </c>
      <c r="X669">
        <v>0</v>
      </c>
    </row>
    <row r="670" spans="1:24" x14ac:dyDescent="0.2">
      <c r="A670">
        <v>6357</v>
      </c>
      <c r="B670">
        <v>1960</v>
      </c>
      <c r="C670">
        <v>63</v>
      </c>
      <c r="D670" t="s">
        <v>43</v>
      </c>
      <c r="E670" t="s">
        <v>24</v>
      </c>
      <c r="F670" s="58">
        <v>34596</v>
      </c>
      <c r="G670">
        <v>0</v>
      </c>
      <c r="H670">
        <v>1</v>
      </c>
      <c r="I670" s="98">
        <v>41595</v>
      </c>
      <c r="J670">
        <v>29</v>
      </c>
      <c r="K670">
        <v>230</v>
      </c>
      <c r="L670">
        <v>35</v>
      </c>
      <c r="M670">
        <v>75</v>
      </c>
      <c r="N670">
        <v>63</v>
      </c>
      <c r="O670">
        <v>57</v>
      </c>
      <c r="P670">
        <v>31</v>
      </c>
      <c r="Q670">
        <v>3</v>
      </c>
      <c r="R670">
        <v>7</v>
      </c>
      <c r="S670">
        <v>7</v>
      </c>
      <c r="T670">
        <v>5</v>
      </c>
      <c r="U670">
        <v>0</v>
      </c>
      <c r="V670">
        <v>0</v>
      </c>
      <c r="W670" t="s">
        <v>67</v>
      </c>
      <c r="X670">
        <v>0</v>
      </c>
    </row>
    <row r="671" spans="1:24" x14ac:dyDescent="0.2">
      <c r="A671">
        <v>9316</v>
      </c>
      <c r="B671">
        <v>1953</v>
      </c>
      <c r="C671">
        <v>70</v>
      </c>
      <c r="D671" t="s">
        <v>118</v>
      </c>
      <c r="E671" t="s">
        <v>32</v>
      </c>
      <c r="F671" s="58">
        <v>68487</v>
      </c>
      <c r="G671">
        <v>0</v>
      </c>
      <c r="H671">
        <v>0</v>
      </c>
      <c r="I671" s="98">
        <v>41316</v>
      </c>
      <c r="J671">
        <v>29</v>
      </c>
      <c r="K671">
        <v>2</v>
      </c>
      <c r="L671">
        <v>0</v>
      </c>
      <c r="M671">
        <v>7</v>
      </c>
      <c r="N671">
        <v>3</v>
      </c>
      <c r="O671">
        <v>7</v>
      </c>
      <c r="P671">
        <v>10</v>
      </c>
      <c r="Q671">
        <v>1</v>
      </c>
      <c r="R671">
        <v>1</v>
      </c>
      <c r="S671">
        <v>3</v>
      </c>
      <c r="T671">
        <v>6</v>
      </c>
      <c r="U671">
        <v>0</v>
      </c>
      <c r="V671">
        <v>0</v>
      </c>
      <c r="W671" t="s">
        <v>35</v>
      </c>
      <c r="X671">
        <v>0</v>
      </c>
    </row>
    <row r="672" spans="1:24" x14ac:dyDescent="0.2">
      <c r="A672">
        <v>3578</v>
      </c>
      <c r="B672">
        <v>1950</v>
      </c>
      <c r="C672">
        <v>73</v>
      </c>
      <c r="D672" t="s">
        <v>23</v>
      </c>
      <c r="E672" t="s">
        <v>24</v>
      </c>
      <c r="F672" s="58">
        <v>68487</v>
      </c>
      <c r="G672">
        <v>0</v>
      </c>
      <c r="H672">
        <v>1</v>
      </c>
      <c r="I672" s="98">
        <v>41567</v>
      </c>
      <c r="J672">
        <v>29</v>
      </c>
      <c r="K672">
        <v>122</v>
      </c>
      <c r="L672">
        <v>21</v>
      </c>
      <c r="M672">
        <v>43</v>
      </c>
      <c r="N672">
        <v>25</v>
      </c>
      <c r="O672">
        <v>10</v>
      </c>
      <c r="P672">
        <v>15</v>
      </c>
      <c r="Q672">
        <v>2</v>
      </c>
      <c r="R672">
        <v>3</v>
      </c>
      <c r="S672">
        <v>6</v>
      </c>
      <c r="T672">
        <v>6</v>
      </c>
      <c r="U672">
        <v>0</v>
      </c>
      <c r="V672">
        <v>0</v>
      </c>
      <c r="W672" t="s">
        <v>27</v>
      </c>
      <c r="X672">
        <v>0</v>
      </c>
    </row>
    <row r="673" spans="1:24" x14ac:dyDescent="0.2">
      <c r="A673">
        <v>153</v>
      </c>
      <c r="B673">
        <v>1954</v>
      </c>
      <c r="C673">
        <v>69</v>
      </c>
      <c r="D673" t="s">
        <v>23</v>
      </c>
      <c r="E673" t="s">
        <v>24</v>
      </c>
      <c r="F673" s="58">
        <v>74190</v>
      </c>
      <c r="G673">
        <v>0</v>
      </c>
      <c r="H673">
        <v>0</v>
      </c>
      <c r="I673" s="98">
        <v>41564</v>
      </c>
      <c r="J673">
        <v>29</v>
      </c>
      <c r="K673">
        <v>19</v>
      </c>
      <c r="L673">
        <v>3</v>
      </c>
      <c r="M673">
        <v>6</v>
      </c>
      <c r="N673">
        <v>4</v>
      </c>
      <c r="O673">
        <v>2</v>
      </c>
      <c r="P673">
        <v>12</v>
      </c>
      <c r="Q673">
        <v>1</v>
      </c>
      <c r="R673">
        <v>1</v>
      </c>
      <c r="S673">
        <v>3</v>
      </c>
      <c r="T673">
        <v>4</v>
      </c>
      <c r="U673">
        <v>0</v>
      </c>
      <c r="V673">
        <v>0</v>
      </c>
      <c r="W673" t="s">
        <v>27</v>
      </c>
      <c r="X673">
        <v>0</v>
      </c>
    </row>
    <row r="674" spans="1:24" x14ac:dyDescent="0.2">
      <c r="A674">
        <v>10524</v>
      </c>
      <c r="B674">
        <v>1964</v>
      </c>
      <c r="C674">
        <v>59</v>
      </c>
      <c r="D674" t="s">
        <v>53</v>
      </c>
      <c r="E674" t="s">
        <v>24</v>
      </c>
      <c r="F674" s="58">
        <v>32765</v>
      </c>
      <c r="G674">
        <v>0</v>
      </c>
      <c r="H674">
        <v>1</v>
      </c>
      <c r="I674" s="98">
        <v>41445</v>
      </c>
      <c r="J674">
        <v>29</v>
      </c>
      <c r="K674">
        <v>386</v>
      </c>
      <c r="L674">
        <v>23</v>
      </c>
      <c r="M674">
        <v>95</v>
      </c>
      <c r="N674">
        <v>54</v>
      </c>
      <c r="O674">
        <v>41</v>
      </c>
      <c r="P674">
        <v>196</v>
      </c>
      <c r="Q674">
        <v>4</v>
      </c>
      <c r="R674">
        <v>2</v>
      </c>
      <c r="S674">
        <v>5</v>
      </c>
      <c r="T674">
        <v>2</v>
      </c>
      <c r="U674">
        <v>0</v>
      </c>
      <c r="V674">
        <v>0</v>
      </c>
      <c r="W674" t="s">
        <v>31</v>
      </c>
      <c r="X674">
        <v>0</v>
      </c>
    </row>
    <row r="675" spans="1:24" x14ac:dyDescent="0.2">
      <c r="A675">
        <v>1518</v>
      </c>
      <c r="B675">
        <v>1966</v>
      </c>
      <c r="C675">
        <v>57</v>
      </c>
      <c r="D675" t="s">
        <v>53</v>
      </c>
      <c r="E675" t="s">
        <v>32</v>
      </c>
      <c r="F675" s="58">
        <v>22212</v>
      </c>
      <c r="G675">
        <v>1</v>
      </c>
      <c r="H675">
        <v>1</v>
      </c>
      <c r="I675" s="98">
        <v>41442</v>
      </c>
      <c r="J675">
        <v>29</v>
      </c>
      <c r="K675">
        <v>379</v>
      </c>
      <c r="L675">
        <v>6</v>
      </c>
      <c r="M675">
        <v>157</v>
      </c>
      <c r="N675">
        <v>25</v>
      </c>
      <c r="O675">
        <v>91</v>
      </c>
      <c r="P675">
        <v>91</v>
      </c>
      <c r="Q675">
        <v>5</v>
      </c>
      <c r="R675">
        <v>9</v>
      </c>
      <c r="S675">
        <v>7</v>
      </c>
      <c r="T675">
        <v>7</v>
      </c>
      <c r="U675">
        <v>0</v>
      </c>
      <c r="V675">
        <v>0</v>
      </c>
      <c r="W675" t="s">
        <v>27</v>
      </c>
      <c r="X675">
        <v>0</v>
      </c>
    </row>
    <row r="676" spans="1:24" x14ac:dyDescent="0.2">
      <c r="A676">
        <v>2036</v>
      </c>
      <c r="B676">
        <v>1974</v>
      </c>
      <c r="C676">
        <v>49</v>
      </c>
      <c r="D676" t="s">
        <v>40</v>
      </c>
      <c r="E676" t="s">
        <v>32</v>
      </c>
      <c r="F676" s="58">
        <v>26067</v>
      </c>
      <c r="G676">
        <v>0</v>
      </c>
      <c r="H676">
        <v>1</v>
      </c>
      <c r="I676" s="98">
        <v>41584</v>
      </c>
      <c r="J676">
        <v>29</v>
      </c>
      <c r="K676">
        <v>243</v>
      </c>
      <c r="L676">
        <v>11</v>
      </c>
      <c r="M676">
        <v>119</v>
      </c>
      <c r="N676">
        <v>10</v>
      </c>
      <c r="O676">
        <v>3</v>
      </c>
      <c r="P676">
        <v>15</v>
      </c>
      <c r="Q676">
        <v>3</v>
      </c>
      <c r="R676">
        <v>4</v>
      </c>
      <c r="S676">
        <v>8</v>
      </c>
      <c r="T676">
        <v>4</v>
      </c>
      <c r="U676">
        <v>0</v>
      </c>
      <c r="V676">
        <v>0</v>
      </c>
      <c r="W676" t="s">
        <v>50</v>
      </c>
      <c r="X676">
        <v>0</v>
      </c>
    </row>
    <row r="677" spans="1:24" x14ac:dyDescent="0.2">
      <c r="A677">
        <v>9495</v>
      </c>
      <c r="B677">
        <v>1983</v>
      </c>
      <c r="C677">
        <v>40</v>
      </c>
      <c r="D677" t="s">
        <v>23</v>
      </c>
      <c r="E677" t="s">
        <v>32</v>
      </c>
      <c r="F677" s="58">
        <v>19107</v>
      </c>
      <c r="G677">
        <v>0</v>
      </c>
      <c r="H677">
        <v>0</v>
      </c>
      <c r="I677" s="98">
        <v>41491</v>
      </c>
      <c r="J677">
        <v>29</v>
      </c>
      <c r="K677">
        <v>358</v>
      </c>
      <c r="L677">
        <v>108</v>
      </c>
      <c r="M677">
        <v>413</v>
      </c>
      <c r="N677">
        <v>141</v>
      </c>
      <c r="O677">
        <v>97</v>
      </c>
      <c r="P677">
        <v>32</v>
      </c>
      <c r="Q677">
        <v>1</v>
      </c>
      <c r="R677">
        <v>2</v>
      </c>
      <c r="S677">
        <v>6</v>
      </c>
      <c r="T677">
        <v>1</v>
      </c>
      <c r="U677">
        <v>0</v>
      </c>
      <c r="V677">
        <v>0</v>
      </c>
      <c r="W677" t="s">
        <v>27</v>
      </c>
      <c r="X677">
        <v>0</v>
      </c>
    </row>
    <row r="678" spans="1:24" x14ac:dyDescent="0.2">
      <c r="A678">
        <v>2631</v>
      </c>
      <c r="B678">
        <v>1983</v>
      </c>
      <c r="C678">
        <v>40</v>
      </c>
      <c r="D678" t="s">
        <v>23</v>
      </c>
      <c r="E678" t="s">
        <v>32</v>
      </c>
      <c r="F678" s="58">
        <v>62187</v>
      </c>
      <c r="G678">
        <v>0</v>
      </c>
      <c r="H678">
        <v>0</v>
      </c>
      <c r="I678" s="98">
        <v>41491</v>
      </c>
      <c r="J678">
        <v>29</v>
      </c>
      <c r="K678">
        <v>358</v>
      </c>
      <c r="L678">
        <v>108</v>
      </c>
      <c r="M678">
        <v>413</v>
      </c>
      <c r="N678">
        <v>141</v>
      </c>
      <c r="O678">
        <v>97</v>
      </c>
      <c r="P678">
        <v>32</v>
      </c>
      <c r="Q678">
        <v>1</v>
      </c>
      <c r="R678">
        <v>2</v>
      </c>
      <c r="S678">
        <v>6</v>
      </c>
      <c r="T678">
        <v>1</v>
      </c>
      <c r="U678">
        <v>0</v>
      </c>
      <c r="V678">
        <v>0</v>
      </c>
      <c r="W678" t="s">
        <v>27</v>
      </c>
      <c r="X678">
        <v>0</v>
      </c>
    </row>
    <row r="679" spans="1:24" x14ac:dyDescent="0.2">
      <c r="A679">
        <v>6312</v>
      </c>
      <c r="B679">
        <v>1960</v>
      </c>
      <c r="C679">
        <v>63</v>
      </c>
      <c r="D679" t="s">
        <v>23</v>
      </c>
      <c r="E679" t="s">
        <v>32</v>
      </c>
      <c r="F679" s="58">
        <v>37633</v>
      </c>
      <c r="G679">
        <v>0</v>
      </c>
      <c r="H679">
        <v>1</v>
      </c>
      <c r="I679" s="98">
        <v>41350</v>
      </c>
      <c r="J679">
        <v>29</v>
      </c>
      <c r="K679">
        <v>258</v>
      </c>
      <c r="L679">
        <v>107</v>
      </c>
      <c r="M679">
        <v>291</v>
      </c>
      <c r="N679">
        <v>84</v>
      </c>
      <c r="O679">
        <v>37</v>
      </c>
      <c r="P679">
        <v>86</v>
      </c>
      <c r="Q679">
        <v>4</v>
      </c>
      <c r="R679">
        <v>10</v>
      </c>
      <c r="S679">
        <v>13</v>
      </c>
      <c r="T679">
        <v>7</v>
      </c>
      <c r="U679">
        <v>0</v>
      </c>
      <c r="V679">
        <v>0</v>
      </c>
      <c r="W679" t="s">
        <v>46</v>
      </c>
      <c r="X679">
        <v>0</v>
      </c>
    </row>
    <row r="680" spans="1:24" x14ac:dyDescent="0.2">
      <c r="A680">
        <v>615</v>
      </c>
      <c r="B680">
        <v>1961</v>
      </c>
      <c r="C680">
        <v>62</v>
      </c>
      <c r="D680" t="s">
        <v>23</v>
      </c>
      <c r="E680" t="s">
        <v>32</v>
      </c>
      <c r="F680" s="58">
        <v>36947</v>
      </c>
      <c r="G680">
        <v>0</v>
      </c>
      <c r="H680">
        <v>0</v>
      </c>
      <c r="I680" s="98">
        <v>41581</v>
      </c>
      <c r="J680">
        <v>29</v>
      </c>
      <c r="K680">
        <v>65</v>
      </c>
      <c r="L680">
        <v>36</v>
      </c>
      <c r="M680">
        <v>74</v>
      </c>
      <c r="N680">
        <v>38</v>
      </c>
      <c r="O680">
        <v>20</v>
      </c>
      <c r="P680">
        <v>110</v>
      </c>
      <c r="Q680">
        <v>1</v>
      </c>
      <c r="R680">
        <v>5</v>
      </c>
      <c r="S680">
        <v>4</v>
      </c>
      <c r="T680">
        <v>7</v>
      </c>
      <c r="U680">
        <v>0</v>
      </c>
      <c r="V680">
        <v>0</v>
      </c>
      <c r="W680" t="s">
        <v>27</v>
      </c>
      <c r="X680">
        <v>0</v>
      </c>
    </row>
    <row r="681" spans="1:24" x14ac:dyDescent="0.2">
      <c r="A681">
        <v>4406</v>
      </c>
      <c r="B681">
        <v>1971</v>
      </c>
      <c r="C681">
        <v>52</v>
      </c>
      <c r="D681" t="s">
        <v>23</v>
      </c>
      <c r="E681" t="s">
        <v>32</v>
      </c>
      <c r="F681" s="58">
        <v>53154</v>
      </c>
      <c r="G681">
        <v>0</v>
      </c>
      <c r="H681">
        <v>1</v>
      </c>
      <c r="I681" s="98">
        <v>41290</v>
      </c>
      <c r="J681">
        <v>29</v>
      </c>
      <c r="K681">
        <v>846</v>
      </c>
      <c r="L681">
        <v>84</v>
      </c>
      <c r="M681">
        <v>352</v>
      </c>
      <c r="N681">
        <v>91</v>
      </c>
      <c r="O681">
        <v>56</v>
      </c>
      <c r="P681">
        <v>42</v>
      </c>
      <c r="Q681">
        <v>4</v>
      </c>
      <c r="R681">
        <v>9</v>
      </c>
      <c r="S681">
        <v>8</v>
      </c>
      <c r="T681">
        <v>5</v>
      </c>
      <c r="U681">
        <v>0</v>
      </c>
      <c r="V681">
        <v>0</v>
      </c>
      <c r="W681" t="s">
        <v>31</v>
      </c>
      <c r="X681">
        <v>0</v>
      </c>
    </row>
    <row r="682" spans="1:24" x14ac:dyDescent="0.2">
      <c r="A682">
        <v>10061</v>
      </c>
      <c r="B682">
        <v>1951</v>
      </c>
      <c r="C682">
        <v>72</v>
      </c>
      <c r="D682" t="s">
        <v>23</v>
      </c>
      <c r="E682" t="s">
        <v>32</v>
      </c>
      <c r="F682" s="58">
        <v>65695</v>
      </c>
      <c r="G682">
        <v>0</v>
      </c>
      <c r="H682">
        <v>1</v>
      </c>
      <c r="I682" s="98">
        <v>41395</v>
      </c>
      <c r="J682">
        <v>29</v>
      </c>
      <c r="K682">
        <v>724</v>
      </c>
      <c r="L682">
        <v>17</v>
      </c>
      <c r="M682">
        <v>143</v>
      </c>
      <c r="N682">
        <v>0</v>
      </c>
      <c r="O682">
        <v>8</v>
      </c>
      <c r="P682">
        <v>196</v>
      </c>
      <c r="Q682">
        <v>2</v>
      </c>
      <c r="R682">
        <v>9</v>
      </c>
      <c r="S682">
        <v>12</v>
      </c>
      <c r="T682">
        <v>7</v>
      </c>
      <c r="U682">
        <v>0</v>
      </c>
      <c r="V682">
        <v>0</v>
      </c>
      <c r="W682" t="s">
        <v>35</v>
      </c>
      <c r="X682">
        <v>0</v>
      </c>
    </row>
    <row r="683" spans="1:24" x14ac:dyDescent="0.2">
      <c r="A683">
        <v>10619</v>
      </c>
      <c r="B683">
        <v>1995</v>
      </c>
      <c r="C683">
        <v>28</v>
      </c>
      <c r="D683" t="s">
        <v>23</v>
      </c>
      <c r="E683" t="s">
        <v>28</v>
      </c>
      <c r="F683" s="58">
        <v>26228</v>
      </c>
      <c r="G683">
        <v>0</v>
      </c>
      <c r="H683">
        <v>0</v>
      </c>
      <c r="I683" s="98">
        <v>40980</v>
      </c>
      <c r="J683">
        <v>29</v>
      </c>
      <c r="K683">
        <v>770</v>
      </c>
      <c r="L683">
        <v>29</v>
      </c>
      <c r="M683">
        <v>890</v>
      </c>
      <c r="N683">
        <v>250</v>
      </c>
      <c r="O683">
        <v>27</v>
      </c>
      <c r="P683">
        <v>24</v>
      </c>
      <c r="Q683">
        <v>1</v>
      </c>
      <c r="R683">
        <v>7</v>
      </c>
      <c r="S683">
        <v>7</v>
      </c>
      <c r="T683">
        <v>3</v>
      </c>
      <c r="U683">
        <v>1</v>
      </c>
      <c r="V683">
        <v>0</v>
      </c>
      <c r="W683" t="s">
        <v>67</v>
      </c>
      <c r="X683">
        <v>1</v>
      </c>
    </row>
    <row r="684" spans="1:24" x14ac:dyDescent="0.2">
      <c r="A684">
        <v>4945</v>
      </c>
      <c r="B684">
        <v>1954</v>
      </c>
      <c r="C684">
        <v>69</v>
      </c>
      <c r="D684" t="s">
        <v>23</v>
      </c>
      <c r="E684" t="s">
        <v>55</v>
      </c>
      <c r="F684" s="58">
        <v>37787</v>
      </c>
      <c r="G684">
        <v>0</v>
      </c>
      <c r="H684">
        <v>0</v>
      </c>
      <c r="I684" s="98">
        <v>41101</v>
      </c>
      <c r="J684">
        <v>29</v>
      </c>
      <c r="K684">
        <v>815</v>
      </c>
      <c r="L684">
        <v>10</v>
      </c>
      <c r="M684">
        <v>239</v>
      </c>
      <c r="N684">
        <v>28</v>
      </c>
      <c r="O684">
        <v>10</v>
      </c>
      <c r="P684">
        <v>108</v>
      </c>
      <c r="Q684">
        <v>2</v>
      </c>
      <c r="R684">
        <v>10</v>
      </c>
      <c r="S684">
        <v>12</v>
      </c>
      <c r="T684">
        <v>6</v>
      </c>
      <c r="U684">
        <v>0</v>
      </c>
      <c r="V684">
        <v>0</v>
      </c>
      <c r="W684" t="s">
        <v>27</v>
      </c>
      <c r="X684">
        <v>0</v>
      </c>
    </row>
    <row r="685" spans="1:24" x14ac:dyDescent="0.2">
      <c r="A685">
        <v>1777</v>
      </c>
      <c r="B685">
        <v>1981</v>
      </c>
      <c r="C685">
        <v>42</v>
      </c>
      <c r="D685" t="s">
        <v>118</v>
      </c>
      <c r="E685" t="s">
        <v>32</v>
      </c>
      <c r="F685" s="58">
        <v>37087</v>
      </c>
      <c r="G685">
        <v>0</v>
      </c>
      <c r="H685">
        <v>0</v>
      </c>
      <c r="I685" s="98">
        <v>41099</v>
      </c>
      <c r="J685">
        <v>29</v>
      </c>
      <c r="K685">
        <v>2</v>
      </c>
      <c r="L685">
        <v>2</v>
      </c>
      <c r="M685">
        <v>11</v>
      </c>
      <c r="N685">
        <v>41</v>
      </c>
      <c r="O685">
        <v>7</v>
      </c>
      <c r="P685">
        <v>11</v>
      </c>
      <c r="Q685">
        <v>1</v>
      </c>
      <c r="R685">
        <v>2</v>
      </c>
      <c r="S685">
        <v>3</v>
      </c>
      <c r="T685">
        <v>8</v>
      </c>
      <c r="U685">
        <v>0</v>
      </c>
      <c r="V685">
        <v>0</v>
      </c>
      <c r="W685" t="s">
        <v>27</v>
      </c>
      <c r="X685">
        <v>0</v>
      </c>
    </row>
    <row r="686" spans="1:24" x14ac:dyDescent="0.2">
      <c r="A686">
        <v>4023</v>
      </c>
      <c r="B686">
        <v>1971</v>
      </c>
      <c r="C686">
        <v>52</v>
      </c>
      <c r="D686" t="s">
        <v>23</v>
      </c>
      <c r="E686" t="s">
        <v>32</v>
      </c>
      <c r="F686" s="58">
        <v>36930</v>
      </c>
      <c r="G686">
        <v>1</v>
      </c>
      <c r="H686">
        <v>0</v>
      </c>
      <c r="I686" s="98">
        <v>41069</v>
      </c>
      <c r="J686">
        <v>29</v>
      </c>
      <c r="K686">
        <v>16</v>
      </c>
      <c r="L686">
        <v>17</v>
      </c>
      <c r="M686">
        <v>19</v>
      </c>
      <c r="N686">
        <v>20</v>
      </c>
      <c r="O686">
        <v>21</v>
      </c>
      <c r="P686">
        <v>22</v>
      </c>
      <c r="Q686">
        <v>3</v>
      </c>
      <c r="R686">
        <v>3</v>
      </c>
      <c r="S686">
        <v>2</v>
      </c>
      <c r="T686">
        <v>8</v>
      </c>
      <c r="U686">
        <v>1</v>
      </c>
      <c r="V686">
        <v>0</v>
      </c>
      <c r="W686" t="s">
        <v>27</v>
      </c>
      <c r="X686">
        <v>0</v>
      </c>
    </row>
    <row r="687" spans="1:24" x14ac:dyDescent="0.2">
      <c r="A687">
        <v>7922</v>
      </c>
      <c r="B687">
        <v>1952</v>
      </c>
      <c r="C687">
        <v>71</v>
      </c>
      <c r="D687" t="s">
        <v>40</v>
      </c>
      <c r="E687" t="s">
        <v>28</v>
      </c>
      <c r="F687" s="58">
        <v>43641</v>
      </c>
      <c r="G687">
        <v>0</v>
      </c>
      <c r="H687">
        <v>1</v>
      </c>
      <c r="I687" s="98">
        <v>41251</v>
      </c>
      <c r="J687">
        <v>29</v>
      </c>
      <c r="K687">
        <v>819</v>
      </c>
      <c r="L687">
        <v>0</v>
      </c>
      <c r="M687">
        <v>72</v>
      </c>
      <c r="N687">
        <v>12</v>
      </c>
      <c r="O687">
        <v>0</v>
      </c>
      <c r="P687">
        <v>63</v>
      </c>
      <c r="Q687">
        <v>2</v>
      </c>
      <c r="R687">
        <v>11</v>
      </c>
      <c r="S687">
        <v>10</v>
      </c>
      <c r="T687">
        <v>7</v>
      </c>
      <c r="U687">
        <v>0</v>
      </c>
      <c r="V687">
        <v>0</v>
      </c>
      <c r="W687" t="s">
        <v>67</v>
      </c>
      <c r="X687">
        <v>1</v>
      </c>
    </row>
    <row r="688" spans="1:24" x14ac:dyDescent="0.2">
      <c r="A688">
        <v>10699</v>
      </c>
      <c r="B688">
        <v>1986</v>
      </c>
      <c r="C688">
        <v>37</v>
      </c>
      <c r="D688" t="s">
        <v>23</v>
      </c>
      <c r="E688" t="s">
        <v>32</v>
      </c>
      <c r="F688" s="58">
        <v>75903</v>
      </c>
      <c r="G688">
        <v>1</v>
      </c>
      <c r="H688">
        <v>0</v>
      </c>
      <c r="I688" s="98">
        <v>41806</v>
      </c>
      <c r="J688">
        <v>30</v>
      </c>
      <c r="K688">
        <v>46</v>
      </c>
      <c r="L688">
        <v>0</v>
      </c>
      <c r="M688">
        <v>40</v>
      </c>
      <c r="N688">
        <v>3</v>
      </c>
      <c r="O688">
        <v>0</v>
      </c>
      <c r="P688">
        <v>3</v>
      </c>
      <c r="Q688">
        <v>2</v>
      </c>
      <c r="R688">
        <v>3</v>
      </c>
      <c r="S688">
        <v>3</v>
      </c>
      <c r="T688">
        <v>8</v>
      </c>
      <c r="U688">
        <v>0</v>
      </c>
      <c r="V688">
        <v>0</v>
      </c>
      <c r="W688" t="s">
        <v>67</v>
      </c>
      <c r="X688">
        <v>0</v>
      </c>
    </row>
    <row r="689" spans="1:24" x14ac:dyDescent="0.2">
      <c r="A689">
        <v>7516</v>
      </c>
      <c r="B689">
        <v>1984</v>
      </c>
      <c r="C689">
        <v>39</v>
      </c>
      <c r="D689" t="s">
        <v>23</v>
      </c>
      <c r="E689" t="s">
        <v>32</v>
      </c>
      <c r="F689" s="58">
        <v>71391</v>
      </c>
      <c r="G689">
        <v>1</v>
      </c>
      <c r="H689">
        <v>0</v>
      </c>
      <c r="I689" s="98">
        <v>41781</v>
      </c>
      <c r="J689">
        <v>30</v>
      </c>
      <c r="K689">
        <v>5</v>
      </c>
      <c r="L689">
        <v>3</v>
      </c>
      <c r="M689">
        <v>11</v>
      </c>
      <c r="N689">
        <v>12</v>
      </c>
      <c r="O689">
        <v>5</v>
      </c>
      <c r="P689">
        <v>9</v>
      </c>
      <c r="Q689">
        <v>1</v>
      </c>
      <c r="R689">
        <v>2</v>
      </c>
      <c r="S689">
        <v>3</v>
      </c>
      <c r="T689">
        <v>6</v>
      </c>
      <c r="U689">
        <v>0</v>
      </c>
      <c r="V689">
        <v>0</v>
      </c>
      <c r="W689" t="s">
        <v>46</v>
      </c>
      <c r="X689">
        <v>0</v>
      </c>
    </row>
    <row r="690" spans="1:24" x14ac:dyDescent="0.2">
      <c r="A690">
        <v>3129</v>
      </c>
      <c r="B690">
        <v>1984</v>
      </c>
      <c r="C690">
        <v>39</v>
      </c>
      <c r="D690" t="s">
        <v>23</v>
      </c>
      <c r="E690" t="s">
        <v>32</v>
      </c>
      <c r="F690" s="58">
        <v>16927</v>
      </c>
      <c r="G690">
        <v>1</v>
      </c>
      <c r="H690">
        <v>0</v>
      </c>
      <c r="I690" s="98">
        <v>41781</v>
      </c>
      <c r="J690">
        <v>30</v>
      </c>
      <c r="K690">
        <v>5</v>
      </c>
      <c r="L690">
        <v>3</v>
      </c>
      <c r="M690">
        <v>11</v>
      </c>
      <c r="N690">
        <v>12</v>
      </c>
      <c r="O690">
        <v>5</v>
      </c>
      <c r="P690">
        <v>9</v>
      </c>
      <c r="Q690">
        <v>1</v>
      </c>
      <c r="R690">
        <v>2</v>
      </c>
      <c r="S690">
        <v>3</v>
      </c>
      <c r="T690">
        <v>6</v>
      </c>
      <c r="U690">
        <v>0</v>
      </c>
      <c r="V690">
        <v>0</v>
      </c>
      <c r="W690" t="s">
        <v>27</v>
      </c>
      <c r="X690">
        <v>0</v>
      </c>
    </row>
    <row r="691" spans="1:24" x14ac:dyDescent="0.2">
      <c r="A691">
        <v>5121</v>
      </c>
      <c r="B691">
        <v>1978</v>
      </c>
      <c r="C691">
        <v>45</v>
      </c>
      <c r="D691" t="s">
        <v>23</v>
      </c>
      <c r="E691" t="s">
        <v>28</v>
      </c>
      <c r="F691" s="58">
        <v>53858</v>
      </c>
      <c r="G691">
        <v>0</v>
      </c>
      <c r="H691">
        <v>1</v>
      </c>
      <c r="I691" s="98">
        <v>41719</v>
      </c>
      <c r="J691">
        <v>30</v>
      </c>
      <c r="K691">
        <v>479</v>
      </c>
      <c r="L691">
        <v>5</v>
      </c>
      <c r="M691">
        <v>82</v>
      </c>
      <c r="N691">
        <v>7</v>
      </c>
      <c r="O691">
        <v>17</v>
      </c>
      <c r="P691">
        <v>171</v>
      </c>
      <c r="Q691">
        <v>2</v>
      </c>
      <c r="R691">
        <v>7</v>
      </c>
      <c r="S691">
        <v>5</v>
      </c>
      <c r="T691">
        <v>5</v>
      </c>
      <c r="U691">
        <v>0</v>
      </c>
      <c r="V691">
        <v>0</v>
      </c>
      <c r="W691" t="s">
        <v>31</v>
      </c>
      <c r="X691">
        <v>1</v>
      </c>
    </row>
    <row r="692" spans="1:24" x14ac:dyDescent="0.2">
      <c r="A692">
        <v>2186</v>
      </c>
      <c r="B692">
        <v>1978</v>
      </c>
      <c r="C692">
        <v>45</v>
      </c>
      <c r="D692" t="s">
        <v>43</v>
      </c>
      <c r="E692" t="s">
        <v>32</v>
      </c>
      <c r="F692" s="58">
        <v>63943</v>
      </c>
      <c r="G692">
        <v>0</v>
      </c>
      <c r="H692">
        <v>0</v>
      </c>
      <c r="I692" s="98">
        <v>41915</v>
      </c>
      <c r="J692">
        <v>30</v>
      </c>
      <c r="K692">
        <v>938</v>
      </c>
      <c r="L692">
        <v>142</v>
      </c>
      <c r="M692">
        <v>754</v>
      </c>
      <c r="N692">
        <v>159</v>
      </c>
      <c r="O692">
        <v>81</v>
      </c>
      <c r="P692">
        <v>183</v>
      </c>
      <c r="Q692">
        <v>1</v>
      </c>
      <c r="R692">
        <v>5</v>
      </c>
      <c r="S692">
        <v>6</v>
      </c>
      <c r="T692">
        <v>2</v>
      </c>
      <c r="U692">
        <v>1</v>
      </c>
      <c r="V692">
        <v>0</v>
      </c>
      <c r="W692" t="s">
        <v>27</v>
      </c>
      <c r="X692">
        <v>3</v>
      </c>
    </row>
    <row r="693" spans="1:24" x14ac:dyDescent="0.2">
      <c r="A693">
        <v>10548</v>
      </c>
      <c r="B693">
        <v>1996</v>
      </c>
      <c r="C693">
        <v>27</v>
      </c>
      <c r="D693" t="s">
        <v>23</v>
      </c>
      <c r="E693" t="s">
        <v>28</v>
      </c>
      <c r="F693" s="58">
        <v>54348</v>
      </c>
      <c r="G693">
        <v>0</v>
      </c>
      <c r="H693">
        <v>0</v>
      </c>
      <c r="I693" s="98">
        <v>41885</v>
      </c>
      <c r="J693">
        <v>30</v>
      </c>
      <c r="K693">
        <v>283</v>
      </c>
      <c r="L693">
        <v>17</v>
      </c>
      <c r="M693">
        <v>372</v>
      </c>
      <c r="N693">
        <v>138</v>
      </c>
      <c r="O693">
        <v>106</v>
      </c>
      <c r="P693">
        <v>44</v>
      </c>
      <c r="Q693">
        <v>1</v>
      </c>
      <c r="R693">
        <v>3</v>
      </c>
      <c r="S693">
        <v>12</v>
      </c>
      <c r="T693">
        <v>1</v>
      </c>
      <c r="U693">
        <v>0</v>
      </c>
      <c r="V693">
        <v>0</v>
      </c>
      <c r="W693" t="s">
        <v>46</v>
      </c>
      <c r="X693">
        <v>0</v>
      </c>
    </row>
    <row r="694" spans="1:24" x14ac:dyDescent="0.2">
      <c r="A694">
        <v>6384</v>
      </c>
      <c r="B694">
        <v>1979</v>
      </c>
      <c r="C694">
        <v>44</v>
      </c>
      <c r="D694" t="s">
        <v>23</v>
      </c>
      <c r="E694" t="s">
        <v>24</v>
      </c>
      <c r="F694" s="58">
        <v>54984</v>
      </c>
      <c r="G694">
        <v>0</v>
      </c>
      <c r="H694">
        <v>1</v>
      </c>
      <c r="I694" s="98">
        <v>41945</v>
      </c>
      <c r="J694">
        <v>30</v>
      </c>
      <c r="K694">
        <v>909</v>
      </c>
      <c r="L694">
        <v>12</v>
      </c>
      <c r="M694">
        <v>278</v>
      </c>
      <c r="N694">
        <v>0</v>
      </c>
      <c r="O694">
        <v>12</v>
      </c>
      <c r="P694">
        <v>242</v>
      </c>
      <c r="Q694">
        <v>3</v>
      </c>
      <c r="R694">
        <v>5</v>
      </c>
      <c r="S694">
        <v>11</v>
      </c>
      <c r="T694">
        <v>8</v>
      </c>
      <c r="U694">
        <v>0</v>
      </c>
      <c r="V694">
        <v>0</v>
      </c>
      <c r="W694" t="s">
        <v>35</v>
      </c>
      <c r="X694">
        <v>1</v>
      </c>
    </row>
    <row r="695" spans="1:24" x14ac:dyDescent="0.2">
      <c r="A695">
        <v>2625</v>
      </c>
      <c r="B695">
        <v>1955</v>
      </c>
      <c r="C695">
        <v>68</v>
      </c>
      <c r="D695" t="s">
        <v>43</v>
      </c>
      <c r="E695" t="s">
        <v>28</v>
      </c>
      <c r="F695" s="58">
        <v>51948</v>
      </c>
      <c r="G695">
        <v>0</v>
      </c>
      <c r="H695">
        <v>1</v>
      </c>
      <c r="I695" s="98">
        <v>41595</v>
      </c>
      <c r="J695">
        <v>30</v>
      </c>
      <c r="K695">
        <v>156</v>
      </c>
      <c r="L695">
        <v>29</v>
      </c>
      <c r="M695">
        <v>56</v>
      </c>
      <c r="N695">
        <v>30</v>
      </c>
      <c r="O695">
        <v>32</v>
      </c>
      <c r="P695">
        <v>47</v>
      </c>
      <c r="Q695">
        <v>2</v>
      </c>
      <c r="R695">
        <v>3</v>
      </c>
      <c r="S695">
        <v>7</v>
      </c>
      <c r="T695">
        <v>3</v>
      </c>
      <c r="U695">
        <v>0</v>
      </c>
      <c r="V695">
        <v>0</v>
      </c>
      <c r="W695" t="s">
        <v>67</v>
      </c>
      <c r="X695">
        <v>0</v>
      </c>
    </row>
    <row r="696" spans="1:24" x14ac:dyDescent="0.2">
      <c r="A696">
        <v>1676</v>
      </c>
      <c r="B696">
        <v>1976</v>
      </c>
      <c r="C696">
        <v>47</v>
      </c>
      <c r="D696" t="s">
        <v>23</v>
      </c>
      <c r="E696" t="s">
        <v>32</v>
      </c>
      <c r="F696" s="58">
        <v>25293</v>
      </c>
      <c r="G696">
        <v>0</v>
      </c>
      <c r="H696">
        <v>1</v>
      </c>
      <c r="I696" s="98">
        <v>41577</v>
      </c>
      <c r="J696">
        <v>30</v>
      </c>
      <c r="K696">
        <v>213</v>
      </c>
      <c r="L696">
        <v>2</v>
      </c>
      <c r="M696">
        <v>44</v>
      </c>
      <c r="N696">
        <v>0</v>
      </c>
      <c r="O696">
        <v>2</v>
      </c>
      <c r="P696">
        <v>5</v>
      </c>
      <c r="Q696">
        <v>4</v>
      </c>
      <c r="R696">
        <v>4</v>
      </c>
      <c r="S696">
        <v>5</v>
      </c>
      <c r="T696">
        <v>5</v>
      </c>
      <c r="U696">
        <v>0</v>
      </c>
      <c r="V696">
        <v>0</v>
      </c>
      <c r="W696" t="s">
        <v>27</v>
      </c>
      <c r="X696">
        <v>0</v>
      </c>
    </row>
    <row r="697" spans="1:24" x14ac:dyDescent="0.2">
      <c r="A697">
        <v>5534</v>
      </c>
      <c r="B697">
        <v>1976</v>
      </c>
      <c r="C697">
        <v>47</v>
      </c>
      <c r="D697" t="s">
        <v>53</v>
      </c>
      <c r="E697" t="s">
        <v>32</v>
      </c>
      <c r="F697" s="58">
        <v>25293</v>
      </c>
      <c r="G697">
        <v>0</v>
      </c>
      <c r="H697">
        <v>1</v>
      </c>
      <c r="I697" s="98">
        <v>41567</v>
      </c>
      <c r="J697">
        <v>30</v>
      </c>
      <c r="K697">
        <v>123</v>
      </c>
      <c r="L697">
        <v>1</v>
      </c>
      <c r="M697">
        <v>26</v>
      </c>
      <c r="N697">
        <v>2</v>
      </c>
      <c r="O697">
        <v>0</v>
      </c>
      <c r="P697">
        <v>72</v>
      </c>
      <c r="Q697">
        <v>2</v>
      </c>
      <c r="R697">
        <v>3</v>
      </c>
      <c r="S697">
        <v>3</v>
      </c>
      <c r="T697">
        <v>7</v>
      </c>
      <c r="U697">
        <v>0</v>
      </c>
      <c r="V697">
        <v>0</v>
      </c>
      <c r="W697" t="s">
        <v>27</v>
      </c>
      <c r="X697">
        <v>1</v>
      </c>
    </row>
    <row r="698" spans="1:24" x14ac:dyDescent="0.2">
      <c r="A698">
        <v>6859</v>
      </c>
      <c r="B698">
        <v>1988</v>
      </c>
      <c r="C698">
        <v>35</v>
      </c>
      <c r="D698" t="s">
        <v>23</v>
      </c>
      <c r="E698" t="s">
        <v>28</v>
      </c>
      <c r="F698" s="58">
        <v>41551</v>
      </c>
      <c r="G698">
        <v>1</v>
      </c>
      <c r="H698">
        <v>0</v>
      </c>
      <c r="I698" s="98">
        <v>41496</v>
      </c>
      <c r="J698">
        <v>30</v>
      </c>
      <c r="K698">
        <v>37</v>
      </c>
      <c r="L698">
        <v>4</v>
      </c>
      <c r="M698">
        <v>24</v>
      </c>
      <c r="N698">
        <v>16</v>
      </c>
      <c r="O698">
        <v>9</v>
      </c>
      <c r="P698">
        <v>9</v>
      </c>
      <c r="Q698">
        <v>2</v>
      </c>
      <c r="R698">
        <v>4</v>
      </c>
      <c r="S698">
        <v>3</v>
      </c>
      <c r="T698">
        <v>9</v>
      </c>
      <c r="U698">
        <v>0</v>
      </c>
      <c r="V698">
        <v>0</v>
      </c>
      <c r="W698" t="s">
        <v>27</v>
      </c>
      <c r="X698">
        <v>0</v>
      </c>
    </row>
    <row r="699" spans="1:24" x14ac:dyDescent="0.2">
      <c r="A699">
        <v>271</v>
      </c>
      <c r="B699">
        <v>1970</v>
      </c>
      <c r="C699">
        <v>53</v>
      </c>
      <c r="D699" t="s">
        <v>23</v>
      </c>
      <c r="E699" t="s">
        <v>55</v>
      </c>
      <c r="F699" s="58">
        <v>67433</v>
      </c>
      <c r="G699">
        <v>1</v>
      </c>
      <c r="H699">
        <v>1</v>
      </c>
      <c r="I699" s="98">
        <v>41315</v>
      </c>
      <c r="J699">
        <v>30</v>
      </c>
      <c r="K699">
        <v>154</v>
      </c>
      <c r="L699">
        <v>0</v>
      </c>
      <c r="M699">
        <v>50</v>
      </c>
      <c r="N699">
        <v>6</v>
      </c>
      <c r="O699">
        <v>11</v>
      </c>
      <c r="P699">
        <v>37</v>
      </c>
      <c r="Q699">
        <v>5</v>
      </c>
      <c r="R699">
        <v>3</v>
      </c>
      <c r="S699">
        <v>3</v>
      </c>
      <c r="T699">
        <v>6</v>
      </c>
      <c r="U699">
        <v>0</v>
      </c>
      <c r="V699">
        <v>0</v>
      </c>
      <c r="W699" t="s">
        <v>31</v>
      </c>
      <c r="X699">
        <v>1</v>
      </c>
    </row>
    <row r="700" spans="1:24" x14ac:dyDescent="0.2">
      <c r="A700">
        <v>7699</v>
      </c>
      <c r="B700">
        <v>1970</v>
      </c>
      <c r="C700">
        <v>53</v>
      </c>
      <c r="D700" t="s">
        <v>23</v>
      </c>
      <c r="E700" t="s">
        <v>55</v>
      </c>
      <c r="F700" s="58">
        <v>62820</v>
      </c>
      <c r="G700">
        <v>1</v>
      </c>
      <c r="H700">
        <v>1</v>
      </c>
      <c r="I700" s="98">
        <v>41315</v>
      </c>
      <c r="J700">
        <v>30</v>
      </c>
      <c r="K700">
        <v>154</v>
      </c>
      <c r="L700">
        <v>0</v>
      </c>
      <c r="M700">
        <v>50</v>
      </c>
      <c r="N700">
        <v>6</v>
      </c>
      <c r="O700">
        <v>11</v>
      </c>
      <c r="P700">
        <v>37</v>
      </c>
      <c r="Q700">
        <v>5</v>
      </c>
      <c r="R700">
        <v>3</v>
      </c>
      <c r="S700">
        <v>3</v>
      </c>
      <c r="T700">
        <v>6</v>
      </c>
      <c r="U700">
        <v>0</v>
      </c>
      <c r="V700">
        <v>0</v>
      </c>
      <c r="W700" t="s">
        <v>31</v>
      </c>
      <c r="X700">
        <v>1</v>
      </c>
    </row>
    <row r="701" spans="1:24" x14ac:dyDescent="0.2">
      <c r="A701">
        <v>7832</v>
      </c>
      <c r="B701">
        <v>1960</v>
      </c>
      <c r="C701">
        <v>63</v>
      </c>
      <c r="D701" t="s">
        <v>53</v>
      </c>
      <c r="E701" t="s">
        <v>32</v>
      </c>
      <c r="F701" s="58">
        <v>62820</v>
      </c>
      <c r="G701">
        <v>0</v>
      </c>
      <c r="H701">
        <v>1</v>
      </c>
      <c r="I701" s="98">
        <v>41514</v>
      </c>
      <c r="J701">
        <v>30</v>
      </c>
      <c r="K701">
        <v>940</v>
      </c>
      <c r="L701">
        <v>44</v>
      </c>
      <c r="M701">
        <v>396</v>
      </c>
      <c r="N701">
        <v>0</v>
      </c>
      <c r="O701">
        <v>88</v>
      </c>
      <c r="P701">
        <v>58</v>
      </c>
      <c r="Q701">
        <v>1</v>
      </c>
      <c r="R701">
        <v>8</v>
      </c>
      <c r="S701">
        <v>7</v>
      </c>
      <c r="T701">
        <v>4</v>
      </c>
      <c r="U701">
        <v>1</v>
      </c>
      <c r="V701">
        <v>0</v>
      </c>
      <c r="W701" t="s">
        <v>27</v>
      </c>
      <c r="X701">
        <v>3</v>
      </c>
    </row>
    <row r="702" spans="1:24" x14ac:dyDescent="0.2">
      <c r="A702">
        <v>938</v>
      </c>
      <c r="B702">
        <v>1982</v>
      </c>
      <c r="C702">
        <v>41</v>
      </c>
      <c r="D702" t="s">
        <v>23</v>
      </c>
      <c r="E702" t="s">
        <v>32</v>
      </c>
      <c r="F702" s="58">
        <v>57183</v>
      </c>
      <c r="G702">
        <v>1</v>
      </c>
      <c r="H702">
        <v>1</v>
      </c>
      <c r="I702" s="98">
        <v>41485</v>
      </c>
      <c r="J702">
        <v>30</v>
      </c>
      <c r="K702">
        <v>51</v>
      </c>
      <c r="L702">
        <v>1</v>
      </c>
      <c r="M702">
        <v>7</v>
      </c>
      <c r="N702">
        <v>2</v>
      </c>
      <c r="O702">
        <v>1</v>
      </c>
      <c r="P702">
        <v>25</v>
      </c>
      <c r="Q702">
        <v>2</v>
      </c>
      <c r="R702">
        <v>2</v>
      </c>
      <c r="S702">
        <v>2</v>
      </c>
      <c r="T702">
        <v>8</v>
      </c>
      <c r="U702">
        <v>0</v>
      </c>
      <c r="V702">
        <v>0</v>
      </c>
      <c r="W702" t="s">
        <v>27</v>
      </c>
      <c r="X702">
        <v>1</v>
      </c>
    </row>
    <row r="703" spans="1:24" x14ac:dyDescent="0.2">
      <c r="A703">
        <v>7873</v>
      </c>
      <c r="B703">
        <v>1974</v>
      </c>
      <c r="C703">
        <v>49</v>
      </c>
      <c r="D703" t="s">
        <v>40</v>
      </c>
      <c r="E703" t="s">
        <v>32</v>
      </c>
      <c r="F703" s="58">
        <v>37155</v>
      </c>
      <c r="G703">
        <v>1</v>
      </c>
      <c r="H703">
        <v>1</v>
      </c>
      <c r="I703" s="98">
        <v>41432</v>
      </c>
      <c r="J703">
        <v>30</v>
      </c>
      <c r="K703">
        <v>141</v>
      </c>
      <c r="L703">
        <v>11</v>
      </c>
      <c r="M703">
        <v>114</v>
      </c>
      <c r="N703">
        <v>15</v>
      </c>
      <c r="O703">
        <v>14</v>
      </c>
      <c r="P703">
        <v>5</v>
      </c>
      <c r="Q703">
        <v>4</v>
      </c>
      <c r="R703">
        <v>4</v>
      </c>
      <c r="S703">
        <v>7</v>
      </c>
      <c r="T703">
        <v>5</v>
      </c>
      <c r="U703">
        <v>0</v>
      </c>
      <c r="V703">
        <v>0</v>
      </c>
      <c r="W703" t="s">
        <v>31</v>
      </c>
      <c r="X703">
        <v>0</v>
      </c>
    </row>
    <row r="704" spans="1:24" x14ac:dyDescent="0.2">
      <c r="A704">
        <v>9967</v>
      </c>
      <c r="B704">
        <v>1975</v>
      </c>
      <c r="C704">
        <v>48</v>
      </c>
      <c r="D704" t="s">
        <v>23</v>
      </c>
      <c r="E704" t="s">
        <v>24</v>
      </c>
      <c r="F704" s="58">
        <v>41850</v>
      </c>
      <c r="G704">
        <v>1</v>
      </c>
      <c r="H704">
        <v>1</v>
      </c>
      <c r="I704" s="98">
        <v>41424</v>
      </c>
      <c r="J704">
        <v>30</v>
      </c>
      <c r="K704">
        <v>160</v>
      </c>
      <c r="L704">
        <v>15</v>
      </c>
      <c r="M704">
        <v>196</v>
      </c>
      <c r="N704">
        <v>15</v>
      </c>
      <c r="O704">
        <v>11</v>
      </c>
      <c r="P704">
        <v>50</v>
      </c>
      <c r="Q704">
        <v>8</v>
      </c>
      <c r="R704">
        <v>6</v>
      </c>
      <c r="S704">
        <v>7</v>
      </c>
      <c r="T704">
        <v>8</v>
      </c>
      <c r="U704">
        <v>0</v>
      </c>
      <c r="V704">
        <v>0</v>
      </c>
      <c r="W704" t="s">
        <v>35</v>
      </c>
      <c r="X704">
        <v>0</v>
      </c>
    </row>
    <row r="705" spans="1:24" x14ac:dyDescent="0.2">
      <c r="A705">
        <v>1087</v>
      </c>
      <c r="B705">
        <v>1976</v>
      </c>
      <c r="C705">
        <v>47</v>
      </c>
      <c r="D705" t="s">
        <v>53</v>
      </c>
      <c r="E705" t="s">
        <v>32</v>
      </c>
      <c r="F705" s="58">
        <v>50300</v>
      </c>
      <c r="G705">
        <v>1</v>
      </c>
      <c r="H705">
        <v>0</v>
      </c>
      <c r="I705" s="98">
        <v>41416</v>
      </c>
      <c r="J705">
        <v>30</v>
      </c>
      <c r="K705">
        <v>16</v>
      </c>
      <c r="L705">
        <v>14</v>
      </c>
      <c r="M705">
        <v>36</v>
      </c>
      <c r="N705">
        <v>37</v>
      </c>
      <c r="O705">
        <v>22</v>
      </c>
      <c r="P705">
        <v>48</v>
      </c>
      <c r="Q705">
        <v>3</v>
      </c>
      <c r="R705">
        <v>4</v>
      </c>
      <c r="S705">
        <v>2</v>
      </c>
      <c r="T705">
        <v>9</v>
      </c>
      <c r="U705">
        <v>1</v>
      </c>
      <c r="V705">
        <v>0</v>
      </c>
      <c r="W705" t="s">
        <v>27</v>
      </c>
      <c r="X705">
        <v>0</v>
      </c>
    </row>
    <row r="706" spans="1:24" x14ac:dyDescent="0.2">
      <c r="A706">
        <v>8314</v>
      </c>
      <c r="B706">
        <v>1983</v>
      </c>
      <c r="C706">
        <v>40</v>
      </c>
      <c r="D706" t="s">
        <v>23</v>
      </c>
      <c r="E706" t="s">
        <v>32</v>
      </c>
      <c r="F706" s="58">
        <v>38725</v>
      </c>
      <c r="G706">
        <v>0</v>
      </c>
      <c r="H706">
        <v>0</v>
      </c>
      <c r="I706" s="98">
        <v>41398</v>
      </c>
      <c r="J706">
        <v>30</v>
      </c>
      <c r="K706">
        <v>557</v>
      </c>
      <c r="L706">
        <v>129</v>
      </c>
      <c r="M706">
        <v>761</v>
      </c>
      <c r="N706">
        <v>29</v>
      </c>
      <c r="O706">
        <v>185</v>
      </c>
      <c r="P706">
        <v>111</v>
      </c>
      <c r="Q706">
        <v>1</v>
      </c>
      <c r="R706">
        <v>5</v>
      </c>
      <c r="S706">
        <v>7</v>
      </c>
      <c r="T706">
        <v>2</v>
      </c>
      <c r="U706">
        <v>0</v>
      </c>
      <c r="V706">
        <v>0</v>
      </c>
      <c r="W706" t="s">
        <v>27</v>
      </c>
      <c r="X706">
        <v>1</v>
      </c>
    </row>
    <row r="707" spans="1:24" x14ac:dyDescent="0.2">
      <c r="A707">
        <v>3762</v>
      </c>
      <c r="B707">
        <v>1987</v>
      </c>
      <c r="C707">
        <v>36</v>
      </c>
      <c r="D707" t="s">
        <v>40</v>
      </c>
      <c r="E707" t="s">
        <v>28</v>
      </c>
      <c r="F707" s="58">
        <v>72905</v>
      </c>
      <c r="G707">
        <v>0</v>
      </c>
      <c r="H707">
        <v>0</v>
      </c>
      <c r="I707" s="98">
        <v>41309</v>
      </c>
      <c r="J707">
        <v>30</v>
      </c>
      <c r="K707">
        <v>196</v>
      </c>
      <c r="L707">
        <v>0</v>
      </c>
      <c r="M707">
        <v>512</v>
      </c>
      <c r="N707">
        <v>33</v>
      </c>
      <c r="O707">
        <v>130</v>
      </c>
      <c r="P707">
        <v>54</v>
      </c>
      <c r="Q707">
        <v>1</v>
      </c>
      <c r="R707">
        <v>3</v>
      </c>
      <c r="S707">
        <v>8</v>
      </c>
      <c r="T707">
        <v>1</v>
      </c>
      <c r="U707">
        <v>1</v>
      </c>
      <c r="V707">
        <v>0</v>
      </c>
      <c r="W707" t="s">
        <v>67</v>
      </c>
      <c r="X707">
        <v>1</v>
      </c>
    </row>
    <row r="708" spans="1:24" x14ac:dyDescent="0.2">
      <c r="A708">
        <v>10383</v>
      </c>
      <c r="B708">
        <v>1967</v>
      </c>
      <c r="C708">
        <v>56</v>
      </c>
      <c r="D708" t="s">
        <v>23</v>
      </c>
      <c r="E708" t="s">
        <v>24</v>
      </c>
      <c r="F708" s="58">
        <v>62058</v>
      </c>
      <c r="G708">
        <v>0</v>
      </c>
      <c r="H708">
        <v>0</v>
      </c>
      <c r="I708" s="98">
        <v>41309</v>
      </c>
      <c r="J708">
        <v>30</v>
      </c>
      <c r="K708">
        <v>295</v>
      </c>
      <c r="L708">
        <v>35</v>
      </c>
      <c r="M708">
        <v>482</v>
      </c>
      <c r="N708">
        <v>121</v>
      </c>
      <c r="O708">
        <v>120</v>
      </c>
      <c r="P708">
        <v>40</v>
      </c>
      <c r="Q708">
        <v>1</v>
      </c>
      <c r="R708">
        <v>5</v>
      </c>
      <c r="S708">
        <v>10</v>
      </c>
      <c r="T708">
        <v>3</v>
      </c>
      <c r="U708">
        <v>1</v>
      </c>
      <c r="V708">
        <v>0</v>
      </c>
      <c r="W708" t="s">
        <v>38</v>
      </c>
      <c r="X708">
        <v>0</v>
      </c>
    </row>
    <row r="709" spans="1:24" x14ac:dyDescent="0.2">
      <c r="A709">
        <v>6798</v>
      </c>
      <c r="B709">
        <v>1967</v>
      </c>
      <c r="C709">
        <v>56</v>
      </c>
      <c r="D709" t="s">
        <v>23</v>
      </c>
      <c r="E709" t="s">
        <v>28</v>
      </c>
      <c r="F709" s="58">
        <v>23536</v>
      </c>
      <c r="G709">
        <v>1</v>
      </c>
      <c r="H709">
        <v>1</v>
      </c>
      <c r="I709" s="98">
        <v>41353</v>
      </c>
      <c r="J709">
        <v>30</v>
      </c>
      <c r="K709">
        <v>231</v>
      </c>
      <c r="L709">
        <v>7</v>
      </c>
      <c r="M709">
        <v>137</v>
      </c>
      <c r="N709">
        <v>4</v>
      </c>
      <c r="O709">
        <v>15</v>
      </c>
      <c r="P709">
        <v>39</v>
      </c>
      <c r="Q709">
        <v>9</v>
      </c>
      <c r="R709">
        <v>5</v>
      </c>
      <c r="S709">
        <v>8</v>
      </c>
      <c r="T709">
        <v>7</v>
      </c>
      <c r="U709">
        <v>1</v>
      </c>
      <c r="V709">
        <v>0</v>
      </c>
      <c r="W709" t="s">
        <v>67</v>
      </c>
      <c r="X709">
        <v>0</v>
      </c>
    </row>
    <row r="710" spans="1:24" x14ac:dyDescent="0.2">
      <c r="A710">
        <v>4168</v>
      </c>
      <c r="B710">
        <v>1967</v>
      </c>
      <c r="C710">
        <v>56</v>
      </c>
      <c r="D710" t="s">
        <v>23</v>
      </c>
      <c r="E710" t="s">
        <v>28</v>
      </c>
      <c r="F710" s="58">
        <v>28442</v>
      </c>
      <c r="G710">
        <v>1</v>
      </c>
      <c r="H710">
        <v>1</v>
      </c>
      <c r="I710" s="98">
        <v>41353</v>
      </c>
      <c r="J710">
        <v>30</v>
      </c>
      <c r="K710">
        <v>231</v>
      </c>
      <c r="L710">
        <v>7</v>
      </c>
      <c r="M710">
        <v>137</v>
      </c>
      <c r="N710">
        <v>4</v>
      </c>
      <c r="O710">
        <v>15</v>
      </c>
      <c r="P710">
        <v>39</v>
      </c>
      <c r="Q710">
        <v>9</v>
      </c>
      <c r="R710">
        <v>5</v>
      </c>
      <c r="S710">
        <v>8</v>
      </c>
      <c r="T710">
        <v>7</v>
      </c>
      <c r="U710">
        <v>1</v>
      </c>
      <c r="V710">
        <v>0</v>
      </c>
      <c r="W710" t="s">
        <v>27</v>
      </c>
      <c r="X710">
        <v>0</v>
      </c>
    </row>
    <row r="711" spans="1:24" x14ac:dyDescent="0.2">
      <c r="A711">
        <v>6690</v>
      </c>
      <c r="B711">
        <v>1967</v>
      </c>
      <c r="C711">
        <v>56</v>
      </c>
      <c r="D711" t="s">
        <v>53</v>
      </c>
      <c r="E711" t="s">
        <v>32</v>
      </c>
      <c r="F711" s="58">
        <v>48195</v>
      </c>
      <c r="G711">
        <v>1</v>
      </c>
      <c r="H711">
        <v>1</v>
      </c>
      <c r="I711" s="98">
        <v>41347</v>
      </c>
      <c r="J711">
        <v>30</v>
      </c>
      <c r="K711">
        <v>38</v>
      </c>
      <c r="L711">
        <v>4</v>
      </c>
      <c r="M711">
        <v>22</v>
      </c>
      <c r="N711">
        <v>4</v>
      </c>
      <c r="O711">
        <v>2</v>
      </c>
      <c r="P711">
        <v>20</v>
      </c>
      <c r="Q711">
        <v>4</v>
      </c>
      <c r="R711">
        <v>3</v>
      </c>
      <c r="S711">
        <v>3</v>
      </c>
      <c r="T711">
        <v>7</v>
      </c>
      <c r="U711">
        <v>0</v>
      </c>
      <c r="V711">
        <v>0</v>
      </c>
      <c r="W711" t="s">
        <v>67</v>
      </c>
      <c r="X711">
        <v>0</v>
      </c>
    </row>
    <row r="712" spans="1:24" x14ac:dyDescent="0.2">
      <c r="A712">
        <v>10602</v>
      </c>
      <c r="B712">
        <v>1984</v>
      </c>
      <c r="C712">
        <v>39</v>
      </c>
      <c r="D712" t="s">
        <v>23</v>
      </c>
      <c r="E712" t="s">
        <v>32</v>
      </c>
      <c r="F712" s="58">
        <v>62710</v>
      </c>
      <c r="G712">
        <v>1</v>
      </c>
      <c r="H712">
        <v>0</v>
      </c>
      <c r="I712" s="98">
        <v>41319</v>
      </c>
      <c r="J712">
        <v>30</v>
      </c>
      <c r="K712">
        <v>29</v>
      </c>
      <c r="L712">
        <v>12</v>
      </c>
      <c r="M712">
        <v>59</v>
      </c>
      <c r="N712">
        <v>19</v>
      </c>
      <c r="O712">
        <v>1</v>
      </c>
      <c r="P712">
        <v>36</v>
      </c>
      <c r="Q712">
        <v>2</v>
      </c>
      <c r="R712">
        <v>3</v>
      </c>
      <c r="S712">
        <v>4</v>
      </c>
      <c r="T712">
        <v>8</v>
      </c>
      <c r="U712">
        <v>0</v>
      </c>
      <c r="V712">
        <v>0</v>
      </c>
      <c r="W712" t="s">
        <v>50</v>
      </c>
      <c r="X712">
        <v>0</v>
      </c>
    </row>
    <row r="713" spans="1:24" x14ac:dyDescent="0.2">
      <c r="A713">
        <v>3220</v>
      </c>
      <c r="B713">
        <v>1984</v>
      </c>
      <c r="C713">
        <v>39</v>
      </c>
      <c r="D713" t="s">
        <v>23</v>
      </c>
      <c r="E713" t="s">
        <v>32</v>
      </c>
      <c r="F713" s="58">
        <v>43815</v>
      </c>
      <c r="G713">
        <v>1</v>
      </c>
      <c r="H713">
        <v>0</v>
      </c>
      <c r="I713" s="98">
        <v>41319</v>
      </c>
      <c r="J713">
        <v>30</v>
      </c>
      <c r="K713">
        <v>29</v>
      </c>
      <c r="L713">
        <v>12</v>
      </c>
      <c r="M713">
        <v>59</v>
      </c>
      <c r="N713">
        <v>19</v>
      </c>
      <c r="O713">
        <v>1</v>
      </c>
      <c r="P713">
        <v>36</v>
      </c>
      <c r="Q713">
        <v>2</v>
      </c>
      <c r="R713">
        <v>3</v>
      </c>
      <c r="S713">
        <v>4</v>
      </c>
      <c r="T713">
        <v>8</v>
      </c>
      <c r="U713">
        <v>0</v>
      </c>
      <c r="V713">
        <v>0</v>
      </c>
      <c r="W713" t="s">
        <v>46</v>
      </c>
      <c r="X713">
        <v>0</v>
      </c>
    </row>
    <row r="714" spans="1:24" x14ac:dyDescent="0.2">
      <c r="A714">
        <v>5424</v>
      </c>
      <c r="B714">
        <v>1984</v>
      </c>
      <c r="C714">
        <v>39</v>
      </c>
      <c r="D714" t="s">
        <v>23</v>
      </c>
      <c r="E714" t="s">
        <v>32</v>
      </c>
      <c r="F714" s="58">
        <v>55517</v>
      </c>
      <c r="G714">
        <v>1</v>
      </c>
      <c r="H714">
        <v>0</v>
      </c>
      <c r="I714" s="98">
        <v>41319</v>
      </c>
      <c r="J714">
        <v>30</v>
      </c>
      <c r="K714">
        <v>29</v>
      </c>
      <c r="L714">
        <v>12</v>
      </c>
      <c r="M714">
        <v>59</v>
      </c>
      <c r="N714">
        <v>19</v>
      </c>
      <c r="O714">
        <v>1</v>
      </c>
      <c r="P714">
        <v>36</v>
      </c>
      <c r="Q714">
        <v>2</v>
      </c>
      <c r="R714">
        <v>3</v>
      </c>
      <c r="S714">
        <v>4</v>
      </c>
      <c r="T714">
        <v>8</v>
      </c>
      <c r="U714">
        <v>0</v>
      </c>
      <c r="V714">
        <v>0</v>
      </c>
      <c r="W714" t="s">
        <v>67</v>
      </c>
      <c r="X714">
        <v>0</v>
      </c>
    </row>
    <row r="715" spans="1:24" x14ac:dyDescent="0.2">
      <c r="A715">
        <v>7488</v>
      </c>
      <c r="B715">
        <v>1964</v>
      </c>
      <c r="C715">
        <v>59</v>
      </c>
      <c r="D715" t="s">
        <v>53</v>
      </c>
      <c r="E715" t="s">
        <v>28</v>
      </c>
      <c r="F715" s="58">
        <v>65685</v>
      </c>
      <c r="G715">
        <v>0</v>
      </c>
      <c r="H715">
        <v>1</v>
      </c>
      <c r="I715" s="98">
        <v>41296</v>
      </c>
      <c r="J715">
        <v>30</v>
      </c>
      <c r="K715">
        <v>420</v>
      </c>
      <c r="L715">
        <v>15</v>
      </c>
      <c r="M715">
        <v>186</v>
      </c>
      <c r="N715">
        <v>151</v>
      </c>
      <c r="O715">
        <v>38</v>
      </c>
      <c r="P715">
        <v>15</v>
      </c>
      <c r="Q715">
        <v>3</v>
      </c>
      <c r="R715">
        <v>5</v>
      </c>
      <c r="S715">
        <v>13</v>
      </c>
      <c r="T715">
        <v>3</v>
      </c>
      <c r="U715">
        <v>0</v>
      </c>
      <c r="V715">
        <v>0</v>
      </c>
      <c r="W715" t="s">
        <v>27</v>
      </c>
      <c r="X715">
        <v>0</v>
      </c>
    </row>
    <row r="716" spans="1:24" x14ac:dyDescent="0.2">
      <c r="A716">
        <v>5289</v>
      </c>
      <c r="B716">
        <v>1976</v>
      </c>
      <c r="C716">
        <v>47</v>
      </c>
      <c r="D716" t="s">
        <v>43</v>
      </c>
      <c r="E716" t="s">
        <v>28</v>
      </c>
      <c r="F716" s="58">
        <v>65685</v>
      </c>
      <c r="G716">
        <v>1</v>
      </c>
      <c r="H716">
        <v>1</v>
      </c>
      <c r="I716" s="98">
        <v>41163</v>
      </c>
      <c r="J716">
        <v>30</v>
      </c>
      <c r="K716">
        <v>8</v>
      </c>
      <c r="L716">
        <v>4</v>
      </c>
      <c r="M716">
        <v>12</v>
      </c>
      <c r="N716">
        <v>15</v>
      </c>
      <c r="O716">
        <v>4</v>
      </c>
      <c r="P716">
        <v>29</v>
      </c>
      <c r="Q716">
        <v>2</v>
      </c>
      <c r="R716">
        <v>1</v>
      </c>
      <c r="S716">
        <v>2</v>
      </c>
      <c r="T716">
        <v>4</v>
      </c>
      <c r="U716">
        <v>0</v>
      </c>
      <c r="V716">
        <v>0</v>
      </c>
      <c r="W716" t="s">
        <v>38</v>
      </c>
      <c r="X716">
        <v>0</v>
      </c>
    </row>
    <row r="717" spans="1:24" x14ac:dyDescent="0.2">
      <c r="A717">
        <v>347</v>
      </c>
      <c r="B717">
        <v>1977</v>
      </c>
      <c r="C717">
        <v>46</v>
      </c>
      <c r="D717" t="s">
        <v>23</v>
      </c>
      <c r="E717" t="s">
        <v>24</v>
      </c>
      <c r="F717" s="58">
        <v>35704</v>
      </c>
      <c r="G717">
        <v>0</v>
      </c>
      <c r="H717">
        <v>1</v>
      </c>
      <c r="I717" s="98">
        <v>41130</v>
      </c>
      <c r="J717">
        <v>30</v>
      </c>
      <c r="K717">
        <v>229</v>
      </c>
      <c r="L717">
        <v>27</v>
      </c>
      <c r="M717">
        <v>71</v>
      </c>
      <c r="N717">
        <v>13</v>
      </c>
      <c r="O717">
        <v>3</v>
      </c>
      <c r="P717">
        <v>34</v>
      </c>
      <c r="Q717">
        <v>4</v>
      </c>
      <c r="R717">
        <v>7</v>
      </c>
      <c r="S717">
        <v>5</v>
      </c>
      <c r="T717">
        <v>9</v>
      </c>
      <c r="U717">
        <v>0</v>
      </c>
      <c r="V717">
        <v>0</v>
      </c>
      <c r="W717" t="s">
        <v>31</v>
      </c>
      <c r="X717">
        <v>0</v>
      </c>
    </row>
    <row r="718" spans="1:24" x14ac:dyDescent="0.2">
      <c r="A718">
        <v>5236</v>
      </c>
      <c r="B718">
        <v>1980</v>
      </c>
      <c r="C718">
        <v>43</v>
      </c>
      <c r="D718" t="s">
        <v>23</v>
      </c>
      <c r="E718" t="s">
        <v>32</v>
      </c>
      <c r="F718" s="58">
        <v>45503</v>
      </c>
      <c r="G718">
        <v>0</v>
      </c>
      <c r="H718">
        <v>1</v>
      </c>
      <c r="I718" s="98">
        <v>41146</v>
      </c>
      <c r="J718">
        <v>30</v>
      </c>
      <c r="K718">
        <v>1230</v>
      </c>
      <c r="L718">
        <v>0</v>
      </c>
      <c r="M718">
        <v>396</v>
      </c>
      <c r="N718">
        <v>232</v>
      </c>
      <c r="O718">
        <v>178</v>
      </c>
      <c r="P718">
        <v>158</v>
      </c>
      <c r="Q718">
        <v>1</v>
      </c>
      <c r="R718">
        <v>10</v>
      </c>
      <c r="S718">
        <v>8</v>
      </c>
      <c r="T718">
        <v>5</v>
      </c>
      <c r="U718">
        <v>0</v>
      </c>
      <c r="V718">
        <v>0</v>
      </c>
      <c r="W718" t="s">
        <v>27</v>
      </c>
      <c r="X718">
        <v>3</v>
      </c>
    </row>
    <row r="719" spans="1:24" x14ac:dyDescent="0.2">
      <c r="A719">
        <v>9478</v>
      </c>
      <c r="B719">
        <v>1986</v>
      </c>
      <c r="C719">
        <v>37</v>
      </c>
      <c r="D719" t="s">
        <v>23</v>
      </c>
      <c r="E719" t="s">
        <v>28</v>
      </c>
      <c r="F719" s="58">
        <v>72635</v>
      </c>
      <c r="G719">
        <v>1</v>
      </c>
      <c r="H719">
        <v>0</v>
      </c>
      <c r="I719" s="98">
        <v>41135</v>
      </c>
      <c r="J719">
        <v>30</v>
      </c>
      <c r="K719">
        <v>91</v>
      </c>
      <c r="L719">
        <v>64</v>
      </c>
      <c r="M719">
        <v>128</v>
      </c>
      <c r="N719">
        <v>65</v>
      </c>
      <c r="O719">
        <v>3</v>
      </c>
      <c r="P719">
        <v>50</v>
      </c>
      <c r="Q719">
        <v>2</v>
      </c>
      <c r="R719">
        <v>4</v>
      </c>
      <c r="S719">
        <v>6</v>
      </c>
      <c r="T719">
        <v>3</v>
      </c>
      <c r="U719">
        <v>0</v>
      </c>
      <c r="V719">
        <v>0</v>
      </c>
      <c r="W719" t="s">
        <v>27</v>
      </c>
      <c r="X719">
        <v>0</v>
      </c>
    </row>
    <row r="720" spans="1:24" x14ac:dyDescent="0.2">
      <c r="A720">
        <v>477</v>
      </c>
      <c r="B720">
        <v>1987</v>
      </c>
      <c r="C720">
        <v>36</v>
      </c>
      <c r="D720" t="s">
        <v>23</v>
      </c>
      <c r="E720" t="s">
        <v>32</v>
      </c>
      <c r="F720" s="58">
        <v>72635</v>
      </c>
      <c r="G720">
        <v>0</v>
      </c>
      <c r="H720">
        <v>0</v>
      </c>
      <c r="I720" s="98">
        <v>41807</v>
      </c>
      <c r="J720">
        <v>31</v>
      </c>
      <c r="K720">
        <v>1060</v>
      </c>
      <c r="L720">
        <v>61</v>
      </c>
      <c r="M720">
        <v>835</v>
      </c>
      <c r="N720">
        <v>80</v>
      </c>
      <c r="O720">
        <v>20</v>
      </c>
      <c r="P720">
        <v>101</v>
      </c>
      <c r="Q720">
        <v>1</v>
      </c>
      <c r="R720">
        <v>4</v>
      </c>
      <c r="S720">
        <v>10</v>
      </c>
      <c r="T720">
        <v>1</v>
      </c>
      <c r="U720">
        <v>1</v>
      </c>
      <c r="V720">
        <v>0</v>
      </c>
      <c r="W720" t="s">
        <v>27</v>
      </c>
      <c r="X720">
        <v>4</v>
      </c>
    </row>
    <row r="721" spans="1:24" x14ac:dyDescent="0.2">
      <c r="A721">
        <v>7411</v>
      </c>
      <c r="B721">
        <v>1965</v>
      </c>
      <c r="C721">
        <v>58</v>
      </c>
      <c r="D721" t="s">
        <v>40</v>
      </c>
      <c r="E721" t="s">
        <v>32</v>
      </c>
      <c r="F721" s="58">
        <v>77142</v>
      </c>
      <c r="G721">
        <v>1</v>
      </c>
      <c r="H721">
        <v>1</v>
      </c>
      <c r="I721" s="98">
        <v>41765</v>
      </c>
      <c r="J721">
        <v>31</v>
      </c>
      <c r="K721">
        <v>11</v>
      </c>
      <c r="L721">
        <v>0</v>
      </c>
      <c r="M721">
        <v>5</v>
      </c>
      <c r="N721">
        <v>0</v>
      </c>
      <c r="O721">
        <v>0</v>
      </c>
      <c r="P721">
        <v>1</v>
      </c>
      <c r="Q721">
        <v>2</v>
      </c>
      <c r="R721">
        <v>1</v>
      </c>
      <c r="S721">
        <v>3</v>
      </c>
      <c r="T721">
        <v>6</v>
      </c>
      <c r="U721">
        <v>0</v>
      </c>
      <c r="V721">
        <v>0</v>
      </c>
      <c r="W721" t="s">
        <v>67</v>
      </c>
      <c r="X721">
        <v>0</v>
      </c>
    </row>
    <row r="722" spans="1:24" x14ac:dyDescent="0.2">
      <c r="A722">
        <v>3107</v>
      </c>
      <c r="B722">
        <v>1977</v>
      </c>
      <c r="C722">
        <v>46</v>
      </c>
      <c r="D722" t="s">
        <v>23</v>
      </c>
      <c r="E722" t="s">
        <v>32</v>
      </c>
      <c r="F722" s="58">
        <v>48006</v>
      </c>
      <c r="G722">
        <v>0</v>
      </c>
      <c r="H722">
        <v>1</v>
      </c>
      <c r="I722" s="98">
        <v>41675</v>
      </c>
      <c r="J722">
        <v>31</v>
      </c>
      <c r="K722">
        <v>121</v>
      </c>
      <c r="L722">
        <v>24</v>
      </c>
      <c r="M722">
        <v>124</v>
      </c>
      <c r="N722">
        <v>24</v>
      </c>
      <c r="O722">
        <v>15</v>
      </c>
      <c r="P722">
        <v>42</v>
      </c>
      <c r="Q722">
        <v>1</v>
      </c>
      <c r="R722">
        <v>4</v>
      </c>
      <c r="S722">
        <v>7</v>
      </c>
      <c r="T722">
        <v>2</v>
      </c>
      <c r="U722">
        <v>0</v>
      </c>
      <c r="V722">
        <v>0</v>
      </c>
      <c r="W722" t="s">
        <v>38</v>
      </c>
      <c r="X722">
        <v>0</v>
      </c>
    </row>
    <row r="723" spans="1:24" x14ac:dyDescent="0.2">
      <c r="A723">
        <v>7437</v>
      </c>
      <c r="B723">
        <v>1989</v>
      </c>
      <c r="C723">
        <v>34</v>
      </c>
      <c r="D723" t="s">
        <v>23</v>
      </c>
      <c r="E723" t="s">
        <v>28</v>
      </c>
      <c r="F723" s="58">
        <v>65106</v>
      </c>
      <c r="G723">
        <v>1</v>
      </c>
      <c r="H723">
        <v>0</v>
      </c>
      <c r="I723" s="98">
        <v>41757</v>
      </c>
      <c r="J723">
        <v>31</v>
      </c>
      <c r="K723">
        <v>13</v>
      </c>
      <c r="L723">
        <v>0</v>
      </c>
      <c r="M723">
        <v>8</v>
      </c>
      <c r="N723">
        <v>2</v>
      </c>
      <c r="O723">
        <v>1</v>
      </c>
      <c r="P723">
        <v>5</v>
      </c>
      <c r="Q723">
        <v>1</v>
      </c>
      <c r="R723">
        <v>1</v>
      </c>
      <c r="S723">
        <v>4</v>
      </c>
      <c r="T723">
        <v>3</v>
      </c>
      <c r="U723">
        <v>0</v>
      </c>
      <c r="V723">
        <v>0</v>
      </c>
      <c r="W723" t="s">
        <v>38</v>
      </c>
      <c r="X723">
        <v>0</v>
      </c>
    </row>
    <row r="724" spans="1:24" x14ac:dyDescent="0.2">
      <c r="A724">
        <v>255</v>
      </c>
      <c r="B724">
        <v>1952</v>
      </c>
      <c r="C724">
        <v>71</v>
      </c>
      <c r="D724" t="s">
        <v>23</v>
      </c>
      <c r="E724" t="s">
        <v>24</v>
      </c>
      <c r="F724" s="58">
        <v>29315</v>
      </c>
      <c r="G724">
        <v>1</v>
      </c>
      <c r="H724">
        <v>1</v>
      </c>
      <c r="I724" s="98">
        <v>41728</v>
      </c>
      <c r="J724">
        <v>31</v>
      </c>
      <c r="K724">
        <v>17</v>
      </c>
      <c r="L724">
        <v>0</v>
      </c>
      <c r="M724">
        <v>2</v>
      </c>
      <c r="N724">
        <v>0</v>
      </c>
      <c r="O724">
        <v>0</v>
      </c>
      <c r="P724">
        <v>2</v>
      </c>
      <c r="Q724">
        <v>2</v>
      </c>
      <c r="R724">
        <v>1</v>
      </c>
      <c r="S724">
        <v>3</v>
      </c>
      <c r="T724">
        <v>6</v>
      </c>
      <c r="U724">
        <v>0</v>
      </c>
      <c r="V724">
        <v>1</v>
      </c>
      <c r="W724" t="s">
        <v>27</v>
      </c>
      <c r="X724">
        <v>0</v>
      </c>
    </row>
    <row r="725" spans="1:24" x14ac:dyDescent="0.2">
      <c r="A725">
        <v>3790</v>
      </c>
      <c r="B725">
        <v>1957</v>
      </c>
      <c r="C725">
        <v>66</v>
      </c>
      <c r="D725" t="s">
        <v>23</v>
      </c>
      <c r="E725" t="s">
        <v>32</v>
      </c>
      <c r="F725" s="58">
        <v>28520</v>
      </c>
      <c r="G725">
        <v>2</v>
      </c>
      <c r="H725">
        <v>1</v>
      </c>
      <c r="I725" s="98">
        <v>41662</v>
      </c>
      <c r="J725">
        <v>31</v>
      </c>
      <c r="K725">
        <v>8</v>
      </c>
      <c r="L725">
        <v>1</v>
      </c>
      <c r="M725">
        <v>5</v>
      </c>
      <c r="N725">
        <v>0</v>
      </c>
      <c r="O725">
        <v>0</v>
      </c>
      <c r="P725">
        <v>1</v>
      </c>
      <c r="Q725">
        <v>1</v>
      </c>
      <c r="R725">
        <v>1</v>
      </c>
      <c r="S725">
        <v>2</v>
      </c>
      <c r="T725">
        <v>6</v>
      </c>
      <c r="U725">
        <v>0</v>
      </c>
      <c r="V725">
        <v>0</v>
      </c>
      <c r="W725" t="s">
        <v>67</v>
      </c>
      <c r="X725">
        <v>0</v>
      </c>
    </row>
    <row r="726" spans="1:24" x14ac:dyDescent="0.2">
      <c r="A726">
        <v>749</v>
      </c>
      <c r="B726">
        <v>1982</v>
      </c>
      <c r="C726">
        <v>41</v>
      </c>
      <c r="D726" t="s">
        <v>23</v>
      </c>
      <c r="E726" t="s">
        <v>32</v>
      </c>
      <c r="F726" s="58">
        <v>59412</v>
      </c>
      <c r="G726">
        <v>1</v>
      </c>
      <c r="H726">
        <v>0</v>
      </c>
      <c r="I726" s="98">
        <v>41597</v>
      </c>
      <c r="J726">
        <v>31</v>
      </c>
      <c r="K726">
        <v>46</v>
      </c>
      <c r="L726">
        <v>7</v>
      </c>
      <c r="M726">
        <v>59</v>
      </c>
      <c r="N726">
        <v>2</v>
      </c>
      <c r="O726">
        <v>4</v>
      </c>
      <c r="P726">
        <v>27</v>
      </c>
      <c r="Q726">
        <v>2</v>
      </c>
      <c r="R726">
        <v>3</v>
      </c>
      <c r="S726">
        <v>3</v>
      </c>
      <c r="T726">
        <v>6</v>
      </c>
      <c r="U726">
        <v>1</v>
      </c>
      <c r="V726">
        <v>0</v>
      </c>
      <c r="W726" t="s">
        <v>27</v>
      </c>
      <c r="X726">
        <v>1</v>
      </c>
    </row>
    <row r="727" spans="1:24" x14ac:dyDescent="0.2">
      <c r="A727">
        <v>1503</v>
      </c>
      <c r="B727">
        <v>1977</v>
      </c>
      <c r="C727">
        <v>46</v>
      </c>
      <c r="D727" t="s">
        <v>40</v>
      </c>
      <c r="E727" t="s">
        <v>32</v>
      </c>
      <c r="F727" s="58">
        <v>57937</v>
      </c>
      <c r="G727">
        <v>1</v>
      </c>
      <c r="H727">
        <v>1</v>
      </c>
      <c r="I727" s="98">
        <v>41339</v>
      </c>
      <c r="J727">
        <v>31</v>
      </c>
      <c r="K727">
        <v>85</v>
      </c>
      <c r="L727">
        <v>1</v>
      </c>
      <c r="M727">
        <v>16</v>
      </c>
      <c r="N727">
        <v>2</v>
      </c>
      <c r="O727">
        <v>1</v>
      </c>
      <c r="P727">
        <v>2</v>
      </c>
      <c r="Q727">
        <v>0</v>
      </c>
      <c r="R727">
        <v>0</v>
      </c>
      <c r="S727">
        <v>1</v>
      </c>
      <c r="T727">
        <v>1</v>
      </c>
      <c r="U727">
        <v>0</v>
      </c>
      <c r="V727">
        <v>0</v>
      </c>
      <c r="W727" t="s">
        <v>27</v>
      </c>
      <c r="X727">
        <v>0</v>
      </c>
    </row>
    <row r="728" spans="1:24" x14ac:dyDescent="0.2">
      <c r="A728">
        <v>8650</v>
      </c>
      <c r="B728">
        <v>1979</v>
      </c>
      <c r="C728">
        <v>44</v>
      </c>
      <c r="D728" t="s">
        <v>23</v>
      </c>
      <c r="E728" t="s">
        <v>55</v>
      </c>
      <c r="F728" s="58">
        <v>73356</v>
      </c>
      <c r="G728">
        <v>1</v>
      </c>
      <c r="H728">
        <v>1</v>
      </c>
      <c r="I728" s="98">
        <v>41351</v>
      </c>
      <c r="J728">
        <v>31</v>
      </c>
      <c r="K728">
        <v>5</v>
      </c>
      <c r="L728">
        <v>6</v>
      </c>
      <c r="M728">
        <v>10</v>
      </c>
      <c r="N728">
        <v>6</v>
      </c>
      <c r="O728">
        <v>5</v>
      </c>
      <c r="P728">
        <v>10</v>
      </c>
      <c r="Q728">
        <v>1</v>
      </c>
      <c r="R728">
        <v>1</v>
      </c>
      <c r="S728">
        <v>3</v>
      </c>
      <c r="T728">
        <v>4</v>
      </c>
      <c r="U728">
        <v>0</v>
      </c>
      <c r="V728">
        <v>0</v>
      </c>
      <c r="W728" t="s">
        <v>27</v>
      </c>
      <c r="X728">
        <v>0</v>
      </c>
    </row>
    <row r="729" spans="1:24" x14ac:dyDescent="0.2">
      <c r="A729">
        <v>607</v>
      </c>
      <c r="B729">
        <v>1956</v>
      </c>
      <c r="C729">
        <v>67</v>
      </c>
      <c r="D729" t="s">
        <v>43</v>
      </c>
      <c r="E729" t="s">
        <v>24</v>
      </c>
      <c r="F729" s="58">
        <v>58494</v>
      </c>
      <c r="G729">
        <v>0</v>
      </c>
      <c r="H729">
        <v>1</v>
      </c>
      <c r="I729" s="98">
        <v>41318</v>
      </c>
      <c r="J729">
        <v>31</v>
      </c>
      <c r="K729">
        <v>302</v>
      </c>
      <c r="L729">
        <v>29</v>
      </c>
      <c r="M729">
        <v>131</v>
      </c>
      <c r="N729">
        <v>32</v>
      </c>
      <c r="O729">
        <v>0</v>
      </c>
      <c r="P729">
        <v>27</v>
      </c>
      <c r="Q729">
        <v>6</v>
      </c>
      <c r="R729">
        <v>8</v>
      </c>
      <c r="S729">
        <v>7</v>
      </c>
      <c r="T729">
        <v>8</v>
      </c>
      <c r="U729">
        <v>0</v>
      </c>
      <c r="V729">
        <v>0</v>
      </c>
      <c r="W729" t="s">
        <v>50</v>
      </c>
      <c r="X729">
        <v>0</v>
      </c>
    </row>
    <row r="730" spans="1:24" x14ac:dyDescent="0.2">
      <c r="A730">
        <v>1008</v>
      </c>
      <c r="B730">
        <v>1982</v>
      </c>
      <c r="C730">
        <v>41</v>
      </c>
      <c r="D730" t="s">
        <v>40</v>
      </c>
      <c r="E730" t="s">
        <v>32</v>
      </c>
      <c r="F730" s="58">
        <v>72460</v>
      </c>
      <c r="G730">
        <v>0</v>
      </c>
      <c r="H730">
        <v>0</v>
      </c>
      <c r="I730" s="98">
        <v>41264</v>
      </c>
      <c r="J730">
        <v>31</v>
      </c>
      <c r="K730">
        <v>728</v>
      </c>
      <c r="L730">
        <v>17</v>
      </c>
      <c r="M730">
        <v>133</v>
      </c>
      <c r="N730">
        <v>11</v>
      </c>
      <c r="O730">
        <v>8</v>
      </c>
      <c r="P730">
        <v>124</v>
      </c>
      <c r="Q730">
        <v>1</v>
      </c>
      <c r="R730">
        <v>7</v>
      </c>
      <c r="S730">
        <v>13</v>
      </c>
      <c r="T730">
        <v>6</v>
      </c>
      <c r="U730">
        <v>0</v>
      </c>
      <c r="V730">
        <v>0</v>
      </c>
      <c r="W730" t="s">
        <v>46</v>
      </c>
      <c r="X730">
        <v>1</v>
      </c>
    </row>
    <row r="731" spans="1:24" x14ac:dyDescent="0.2">
      <c r="A731">
        <v>9396</v>
      </c>
      <c r="B731">
        <v>1979</v>
      </c>
      <c r="C731">
        <v>44</v>
      </c>
      <c r="D731" t="s">
        <v>40</v>
      </c>
      <c r="E731" t="s">
        <v>32</v>
      </c>
      <c r="F731" s="58">
        <v>36959</v>
      </c>
      <c r="G731">
        <v>1</v>
      </c>
      <c r="H731">
        <v>0</v>
      </c>
      <c r="I731" s="98">
        <v>41236</v>
      </c>
      <c r="J731">
        <v>31</v>
      </c>
      <c r="K731">
        <v>9</v>
      </c>
      <c r="L731">
        <v>0</v>
      </c>
      <c r="M731">
        <v>6</v>
      </c>
      <c r="N731">
        <v>4</v>
      </c>
      <c r="O731">
        <v>1</v>
      </c>
      <c r="P731">
        <v>5</v>
      </c>
      <c r="Q731">
        <v>1</v>
      </c>
      <c r="R731">
        <v>1</v>
      </c>
      <c r="S731">
        <v>2</v>
      </c>
      <c r="T731">
        <v>9</v>
      </c>
      <c r="U731">
        <v>0</v>
      </c>
      <c r="V731">
        <v>0</v>
      </c>
      <c r="W731" t="s">
        <v>67</v>
      </c>
      <c r="X731">
        <v>0</v>
      </c>
    </row>
    <row r="732" spans="1:24" x14ac:dyDescent="0.2">
      <c r="A732">
        <v>933</v>
      </c>
      <c r="B732">
        <v>1979</v>
      </c>
      <c r="C732">
        <v>44</v>
      </c>
      <c r="D732" t="s">
        <v>40</v>
      </c>
      <c r="E732" t="s">
        <v>32</v>
      </c>
      <c r="F732" s="58">
        <v>46463</v>
      </c>
      <c r="G732">
        <v>1</v>
      </c>
      <c r="H732">
        <v>0</v>
      </c>
      <c r="I732" s="98">
        <v>41236</v>
      </c>
      <c r="J732">
        <v>31</v>
      </c>
      <c r="K732">
        <v>9</v>
      </c>
      <c r="L732">
        <v>0</v>
      </c>
      <c r="M732">
        <v>6</v>
      </c>
      <c r="N732">
        <v>4</v>
      </c>
      <c r="O732">
        <v>1</v>
      </c>
      <c r="P732">
        <v>5</v>
      </c>
      <c r="Q732">
        <v>1</v>
      </c>
      <c r="R732">
        <v>1</v>
      </c>
      <c r="S732">
        <v>2</v>
      </c>
      <c r="T732">
        <v>9</v>
      </c>
      <c r="U732">
        <v>0</v>
      </c>
      <c r="V732">
        <v>0</v>
      </c>
      <c r="W732" t="s">
        <v>27</v>
      </c>
      <c r="X732">
        <v>0</v>
      </c>
    </row>
    <row r="733" spans="1:24" x14ac:dyDescent="0.2">
      <c r="A733">
        <v>5710</v>
      </c>
      <c r="B733">
        <v>1971</v>
      </c>
      <c r="C733">
        <v>52</v>
      </c>
      <c r="D733" t="s">
        <v>23</v>
      </c>
      <c r="E733" t="s">
        <v>32</v>
      </c>
      <c r="F733" s="58">
        <v>28691</v>
      </c>
      <c r="G733">
        <v>0</v>
      </c>
      <c r="H733">
        <v>1</v>
      </c>
      <c r="I733" s="98">
        <v>41192</v>
      </c>
      <c r="J733">
        <v>31</v>
      </c>
      <c r="K733">
        <v>110</v>
      </c>
      <c r="L733">
        <v>0</v>
      </c>
      <c r="M733">
        <v>5</v>
      </c>
      <c r="N733">
        <v>2</v>
      </c>
      <c r="O733">
        <v>0</v>
      </c>
      <c r="P733">
        <v>3</v>
      </c>
      <c r="Q733">
        <v>2</v>
      </c>
      <c r="R733">
        <v>2</v>
      </c>
      <c r="S733">
        <v>4</v>
      </c>
      <c r="T733">
        <v>5</v>
      </c>
      <c r="U733">
        <v>0</v>
      </c>
      <c r="V733">
        <v>0</v>
      </c>
      <c r="W733" t="s">
        <v>38</v>
      </c>
      <c r="X733">
        <v>1</v>
      </c>
    </row>
    <row r="734" spans="1:24" x14ac:dyDescent="0.2">
      <c r="A734">
        <v>2882</v>
      </c>
      <c r="B734">
        <v>1976</v>
      </c>
      <c r="C734">
        <v>47</v>
      </c>
      <c r="D734" t="s">
        <v>43</v>
      </c>
      <c r="E734" t="s">
        <v>24</v>
      </c>
      <c r="F734" s="58">
        <v>28691</v>
      </c>
      <c r="G734">
        <v>0</v>
      </c>
      <c r="H734">
        <v>1</v>
      </c>
      <c r="I734" s="98">
        <v>40918</v>
      </c>
      <c r="J734">
        <v>31</v>
      </c>
      <c r="K734">
        <v>711</v>
      </c>
      <c r="L734">
        <v>28</v>
      </c>
      <c r="M734">
        <v>142</v>
      </c>
      <c r="N734">
        <v>49</v>
      </c>
      <c r="O734">
        <v>18</v>
      </c>
      <c r="P734">
        <v>47</v>
      </c>
      <c r="Q734">
        <v>2</v>
      </c>
      <c r="R734">
        <v>3</v>
      </c>
      <c r="S734">
        <v>9</v>
      </c>
      <c r="T734">
        <v>8</v>
      </c>
      <c r="U734">
        <v>0</v>
      </c>
      <c r="V734">
        <v>0</v>
      </c>
      <c r="W734" t="s">
        <v>67</v>
      </c>
      <c r="X734">
        <v>0</v>
      </c>
    </row>
    <row r="735" spans="1:24" x14ac:dyDescent="0.2">
      <c r="A735">
        <v>2379</v>
      </c>
      <c r="B735">
        <v>1954</v>
      </c>
      <c r="C735">
        <v>69</v>
      </c>
      <c r="D735" t="s">
        <v>23</v>
      </c>
      <c r="E735" t="s">
        <v>28</v>
      </c>
      <c r="F735" s="58">
        <v>47743</v>
      </c>
      <c r="G735">
        <v>0</v>
      </c>
      <c r="H735">
        <v>0</v>
      </c>
      <c r="I735" s="98">
        <v>41174</v>
      </c>
      <c r="J735">
        <v>31</v>
      </c>
      <c r="K735">
        <v>778</v>
      </c>
      <c r="L735">
        <v>44</v>
      </c>
      <c r="M735">
        <v>499</v>
      </c>
      <c r="N735">
        <v>95</v>
      </c>
      <c r="O735">
        <v>73</v>
      </c>
      <c r="P735">
        <v>146</v>
      </c>
      <c r="Q735">
        <v>2</v>
      </c>
      <c r="R735">
        <v>3</v>
      </c>
      <c r="S735">
        <v>5</v>
      </c>
      <c r="T735">
        <v>7</v>
      </c>
      <c r="U735">
        <v>1</v>
      </c>
      <c r="V735">
        <v>0</v>
      </c>
      <c r="W735" t="s">
        <v>67</v>
      </c>
      <c r="X735">
        <v>0</v>
      </c>
    </row>
    <row r="736" spans="1:24" x14ac:dyDescent="0.2">
      <c r="A736">
        <v>5342</v>
      </c>
      <c r="B736">
        <v>1977</v>
      </c>
      <c r="C736">
        <v>46</v>
      </c>
      <c r="D736" t="s">
        <v>118</v>
      </c>
      <c r="E736" t="s">
        <v>24</v>
      </c>
      <c r="F736" s="58">
        <v>80360</v>
      </c>
      <c r="G736">
        <v>1</v>
      </c>
      <c r="H736">
        <v>0</v>
      </c>
      <c r="I736" s="98">
        <v>41129</v>
      </c>
      <c r="J736">
        <v>31</v>
      </c>
      <c r="K736">
        <v>0</v>
      </c>
      <c r="L736">
        <v>1</v>
      </c>
      <c r="M736">
        <v>3</v>
      </c>
      <c r="N736">
        <v>10</v>
      </c>
      <c r="O736">
        <v>6</v>
      </c>
      <c r="P736">
        <v>9</v>
      </c>
      <c r="Q736">
        <v>2</v>
      </c>
      <c r="R736">
        <v>1</v>
      </c>
      <c r="S736">
        <v>3</v>
      </c>
      <c r="T736">
        <v>8</v>
      </c>
      <c r="U736">
        <v>0</v>
      </c>
      <c r="V736">
        <v>0</v>
      </c>
      <c r="W736" t="s">
        <v>31</v>
      </c>
      <c r="X736">
        <v>0</v>
      </c>
    </row>
    <row r="737" spans="1:24" x14ac:dyDescent="0.2">
      <c r="A737">
        <v>3262</v>
      </c>
      <c r="B737">
        <v>1959</v>
      </c>
      <c r="C737">
        <v>64</v>
      </c>
      <c r="D737" t="s">
        <v>23</v>
      </c>
      <c r="E737" t="s">
        <v>28</v>
      </c>
      <c r="F737" s="58">
        <v>66303</v>
      </c>
      <c r="G737">
        <v>0</v>
      </c>
      <c r="H737">
        <v>0</v>
      </c>
      <c r="I737" s="98">
        <v>41098</v>
      </c>
      <c r="J737">
        <v>31</v>
      </c>
      <c r="K737">
        <v>995</v>
      </c>
      <c r="L737">
        <v>112</v>
      </c>
      <c r="M737">
        <v>417</v>
      </c>
      <c r="N737">
        <v>42</v>
      </c>
      <c r="O737">
        <v>48</v>
      </c>
      <c r="P737">
        <v>41</v>
      </c>
      <c r="Q737">
        <v>1</v>
      </c>
      <c r="R737">
        <v>2</v>
      </c>
      <c r="S737">
        <v>13</v>
      </c>
      <c r="T737">
        <v>5</v>
      </c>
      <c r="U737">
        <v>1</v>
      </c>
      <c r="V737">
        <v>0</v>
      </c>
      <c r="W737" t="s">
        <v>27</v>
      </c>
      <c r="X737">
        <v>0</v>
      </c>
    </row>
    <row r="738" spans="1:24" x14ac:dyDescent="0.2">
      <c r="A738">
        <v>5832</v>
      </c>
      <c r="B738">
        <v>1961</v>
      </c>
      <c r="C738">
        <v>62</v>
      </c>
      <c r="D738" t="s">
        <v>43</v>
      </c>
      <c r="E738" t="s">
        <v>32</v>
      </c>
      <c r="F738" s="58">
        <v>52413</v>
      </c>
      <c r="G738">
        <v>0</v>
      </c>
      <c r="H738">
        <v>0</v>
      </c>
      <c r="I738" s="98">
        <v>41749</v>
      </c>
      <c r="J738">
        <v>32</v>
      </c>
      <c r="K738">
        <v>493</v>
      </c>
      <c r="L738">
        <v>183</v>
      </c>
      <c r="M738">
        <v>352</v>
      </c>
      <c r="N738">
        <v>184</v>
      </c>
      <c r="O738">
        <v>23</v>
      </c>
      <c r="P738">
        <v>28</v>
      </c>
      <c r="Q738">
        <v>0</v>
      </c>
      <c r="R738">
        <v>3</v>
      </c>
      <c r="S738">
        <v>13</v>
      </c>
      <c r="T738">
        <v>0</v>
      </c>
      <c r="U738">
        <v>0</v>
      </c>
      <c r="V738">
        <v>0</v>
      </c>
      <c r="W738" t="s">
        <v>27</v>
      </c>
      <c r="X738">
        <v>0</v>
      </c>
    </row>
    <row r="739" spans="1:24" x14ac:dyDescent="0.2">
      <c r="A739">
        <v>5025</v>
      </c>
      <c r="B739">
        <v>1980</v>
      </c>
      <c r="C739">
        <v>43</v>
      </c>
      <c r="D739" t="s">
        <v>23</v>
      </c>
      <c r="E739" t="s">
        <v>28</v>
      </c>
      <c r="F739" s="58">
        <v>80427</v>
      </c>
      <c r="G739">
        <v>1</v>
      </c>
      <c r="H739">
        <v>0</v>
      </c>
      <c r="I739" s="98">
        <v>41632</v>
      </c>
      <c r="J739">
        <v>32</v>
      </c>
      <c r="K739">
        <v>23</v>
      </c>
      <c r="L739">
        <v>17</v>
      </c>
      <c r="M739">
        <v>23</v>
      </c>
      <c r="N739">
        <v>43</v>
      </c>
      <c r="O739">
        <v>20</v>
      </c>
      <c r="P739">
        <v>9</v>
      </c>
      <c r="Q739">
        <v>1</v>
      </c>
      <c r="R739">
        <v>2</v>
      </c>
      <c r="S739">
        <v>4</v>
      </c>
      <c r="T739">
        <v>3</v>
      </c>
      <c r="U739">
        <v>0</v>
      </c>
      <c r="V739">
        <v>0</v>
      </c>
      <c r="W739" t="s">
        <v>27</v>
      </c>
      <c r="X739">
        <v>0</v>
      </c>
    </row>
    <row r="740" spans="1:24" x14ac:dyDescent="0.2">
      <c r="A740">
        <v>569</v>
      </c>
      <c r="B740">
        <v>1992</v>
      </c>
      <c r="C740">
        <v>31</v>
      </c>
      <c r="D740" t="s">
        <v>23</v>
      </c>
      <c r="E740" t="s">
        <v>28</v>
      </c>
      <c r="F740" s="58">
        <v>42014</v>
      </c>
      <c r="G740">
        <v>0</v>
      </c>
      <c r="H740">
        <v>0</v>
      </c>
      <c r="I740" s="98">
        <v>41622</v>
      </c>
      <c r="J740">
        <v>32</v>
      </c>
      <c r="K740">
        <v>704</v>
      </c>
      <c r="L740">
        <v>129</v>
      </c>
      <c r="M740">
        <v>853</v>
      </c>
      <c r="N740">
        <v>120</v>
      </c>
      <c r="O740">
        <v>74</v>
      </c>
      <c r="P740">
        <v>111</v>
      </c>
      <c r="Q740">
        <v>1</v>
      </c>
      <c r="R740">
        <v>5</v>
      </c>
      <c r="S740">
        <v>7</v>
      </c>
      <c r="T740">
        <v>2</v>
      </c>
      <c r="U740">
        <v>1</v>
      </c>
      <c r="V740">
        <v>0</v>
      </c>
      <c r="W740" t="s">
        <v>27</v>
      </c>
      <c r="X740">
        <v>3</v>
      </c>
    </row>
    <row r="741" spans="1:24" x14ac:dyDescent="0.2">
      <c r="A741">
        <v>3102</v>
      </c>
      <c r="B741">
        <v>1982</v>
      </c>
      <c r="C741">
        <v>41</v>
      </c>
      <c r="D741" t="s">
        <v>43</v>
      </c>
      <c r="E741" t="s">
        <v>32</v>
      </c>
      <c r="F741" s="58">
        <v>42014</v>
      </c>
      <c r="G741">
        <v>1</v>
      </c>
      <c r="H741">
        <v>0</v>
      </c>
      <c r="I741" s="98">
        <v>41563</v>
      </c>
      <c r="J741">
        <v>32</v>
      </c>
      <c r="K741">
        <v>2</v>
      </c>
      <c r="L741">
        <v>3</v>
      </c>
      <c r="M741">
        <v>12</v>
      </c>
      <c r="N741">
        <v>3</v>
      </c>
      <c r="O741">
        <v>5</v>
      </c>
      <c r="P741">
        <v>7</v>
      </c>
      <c r="Q741">
        <v>1</v>
      </c>
      <c r="R741">
        <v>1</v>
      </c>
      <c r="S741">
        <v>3</v>
      </c>
      <c r="T741">
        <v>8</v>
      </c>
      <c r="U741">
        <v>0</v>
      </c>
      <c r="V741">
        <v>0</v>
      </c>
      <c r="W741" t="s">
        <v>31</v>
      </c>
      <c r="X741">
        <v>0</v>
      </c>
    </row>
    <row r="742" spans="1:24" x14ac:dyDescent="0.2">
      <c r="A742">
        <v>9449</v>
      </c>
      <c r="B742">
        <v>1959</v>
      </c>
      <c r="C742">
        <v>64</v>
      </c>
      <c r="D742" t="s">
        <v>40</v>
      </c>
      <c r="E742" t="s">
        <v>28</v>
      </c>
      <c r="F742" s="58">
        <v>62670</v>
      </c>
      <c r="G742">
        <v>0</v>
      </c>
      <c r="H742">
        <v>1</v>
      </c>
      <c r="I742" s="98">
        <v>41374</v>
      </c>
      <c r="J742">
        <v>32</v>
      </c>
      <c r="K742">
        <v>415</v>
      </c>
      <c r="L742">
        <v>5</v>
      </c>
      <c r="M742">
        <v>124</v>
      </c>
      <c r="N742">
        <v>15</v>
      </c>
      <c r="O742">
        <v>35</v>
      </c>
      <c r="P742">
        <v>11</v>
      </c>
      <c r="Q742">
        <v>1</v>
      </c>
      <c r="R742">
        <v>5</v>
      </c>
      <c r="S742">
        <v>11</v>
      </c>
      <c r="T742">
        <v>3</v>
      </c>
      <c r="U742">
        <v>0</v>
      </c>
      <c r="V742">
        <v>0</v>
      </c>
      <c r="W742" t="s">
        <v>67</v>
      </c>
      <c r="X742">
        <v>0</v>
      </c>
    </row>
    <row r="743" spans="1:24" x14ac:dyDescent="0.2">
      <c r="A743">
        <v>8104</v>
      </c>
      <c r="B743">
        <v>1952</v>
      </c>
      <c r="C743">
        <v>71</v>
      </c>
      <c r="D743" t="s">
        <v>40</v>
      </c>
      <c r="E743" t="s">
        <v>32</v>
      </c>
      <c r="F743" s="58">
        <v>70932</v>
      </c>
      <c r="G743">
        <v>0</v>
      </c>
      <c r="H743">
        <v>0</v>
      </c>
      <c r="I743" s="98">
        <v>41525</v>
      </c>
      <c r="J743">
        <v>32</v>
      </c>
      <c r="K743">
        <v>241</v>
      </c>
      <c r="L743">
        <v>0</v>
      </c>
      <c r="M743">
        <v>12</v>
      </c>
      <c r="N743">
        <v>0</v>
      </c>
      <c r="O743">
        <v>0</v>
      </c>
      <c r="P743">
        <v>25</v>
      </c>
      <c r="Q743">
        <v>1</v>
      </c>
      <c r="R743">
        <v>5</v>
      </c>
      <c r="S743">
        <v>5</v>
      </c>
      <c r="T743">
        <v>7</v>
      </c>
      <c r="U743">
        <v>0</v>
      </c>
      <c r="V743">
        <v>0</v>
      </c>
      <c r="W743" t="s">
        <v>27</v>
      </c>
      <c r="X743">
        <v>0</v>
      </c>
    </row>
    <row r="744" spans="1:24" x14ac:dyDescent="0.2">
      <c r="A744">
        <v>75</v>
      </c>
      <c r="B744">
        <v>1983</v>
      </c>
      <c r="C744">
        <v>40</v>
      </c>
      <c r="D744" t="s">
        <v>43</v>
      </c>
      <c r="E744" t="s">
        <v>32</v>
      </c>
      <c r="F744" s="58">
        <v>78939</v>
      </c>
      <c r="G744">
        <v>0</v>
      </c>
      <c r="H744">
        <v>0</v>
      </c>
      <c r="I744" s="98">
        <v>41480</v>
      </c>
      <c r="J744">
        <v>32</v>
      </c>
      <c r="K744">
        <v>34</v>
      </c>
      <c r="L744">
        <v>11</v>
      </c>
      <c r="M744">
        <v>137</v>
      </c>
      <c r="N744">
        <v>179</v>
      </c>
      <c r="O744">
        <v>61</v>
      </c>
      <c r="P744">
        <v>45</v>
      </c>
      <c r="Q744">
        <v>1</v>
      </c>
      <c r="R744">
        <v>8</v>
      </c>
      <c r="S744">
        <v>5</v>
      </c>
      <c r="T744">
        <v>8</v>
      </c>
      <c r="U744">
        <v>0</v>
      </c>
      <c r="V744">
        <v>0</v>
      </c>
      <c r="W744" t="s">
        <v>35</v>
      </c>
      <c r="X744">
        <v>0</v>
      </c>
    </row>
    <row r="745" spans="1:24" x14ac:dyDescent="0.2">
      <c r="A745">
        <v>6421</v>
      </c>
      <c r="B745">
        <v>1962</v>
      </c>
      <c r="C745">
        <v>61</v>
      </c>
      <c r="D745" t="s">
        <v>23</v>
      </c>
      <c r="E745" t="s">
        <v>32</v>
      </c>
      <c r="F745" s="58">
        <v>63967</v>
      </c>
      <c r="G745">
        <v>0</v>
      </c>
      <c r="H745">
        <v>0</v>
      </c>
      <c r="I745" s="98">
        <v>41340</v>
      </c>
      <c r="J745">
        <v>32</v>
      </c>
      <c r="K745">
        <v>1050</v>
      </c>
      <c r="L745">
        <v>178</v>
      </c>
      <c r="M745">
        <v>555</v>
      </c>
      <c r="N745">
        <v>77</v>
      </c>
      <c r="O745">
        <v>138</v>
      </c>
      <c r="P745">
        <v>118</v>
      </c>
      <c r="Q745">
        <v>1</v>
      </c>
      <c r="R745">
        <v>4</v>
      </c>
      <c r="S745">
        <v>9</v>
      </c>
      <c r="T745">
        <v>1</v>
      </c>
      <c r="U745">
        <v>0</v>
      </c>
      <c r="V745">
        <v>0</v>
      </c>
      <c r="W745" t="s">
        <v>27</v>
      </c>
      <c r="X745">
        <v>1</v>
      </c>
    </row>
    <row r="746" spans="1:24" x14ac:dyDescent="0.2">
      <c r="A746">
        <v>3037</v>
      </c>
      <c r="B746">
        <v>1984</v>
      </c>
      <c r="C746">
        <v>39</v>
      </c>
      <c r="D746" t="s">
        <v>40</v>
      </c>
      <c r="E746" t="s">
        <v>32</v>
      </c>
      <c r="F746" s="58">
        <v>66373</v>
      </c>
      <c r="G746">
        <v>0</v>
      </c>
      <c r="H746">
        <v>0</v>
      </c>
      <c r="I746" s="98">
        <v>41445</v>
      </c>
      <c r="J746">
        <v>32</v>
      </c>
      <c r="K746">
        <v>135</v>
      </c>
      <c r="L746">
        <v>46</v>
      </c>
      <c r="M746">
        <v>92</v>
      </c>
      <c r="N746">
        <v>65</v>
      </c>
      <c r="O746">
        <v>61</v>
      </c>
      <c r="P746">
        <v>11</v>
      </c>
      <c r="Q746">
        <v>2</v>
      </c>
      <c r="R746">
        <v>5</v>
      </c>
      <c r="S746">
        <v>7</v>
      </c>
      <c r="T746">
        <v>5</v>
      </c>
      <c r="U746">
        <v>0</v>
      </c>
      <c r="V746">
        <v>0</v>
      </c>
      <c r="W746" t="s">
        <v>31</v>
      </c>
      <c r="X746">
        <v>0</v>
      </c>
    </row>
    <row r="747" spans="1:24" x14ac:dyDescent="0.2">
      <c r="A747">
        <v>4698</v>
      </c>
      <c r="B747">
        <v>1984</v>
      </c>
      <c r="C747">
        <v>39</v>
      </c>
      <c r="D747" t="s">
        <v>40</v>
      </c>
      <c r="E747" t="s">
        <v>32</v>
      </c>
      <c r="F747" s="58">
        <v>66373</v>
      </c>
      <c r="G747">
        <v>0</v>
      </c>
      <c r="H747">
        <v>0</v>
      </c>
      <c r="I747" s="98">
        <v>41445</v>
      </c>
      <c r="J747">
        <v>32</v>
      </c>
      <c r="K747">
        <v>135</v>
      </c>
      <c r="L747">
        <v>46</v>
      </c>
      <c r="M747">
        <v>92</v>
      </c>
      <c r="N747">
        <v>65</v>
      </c>
      <c r="O747">
        <v>61</v>
      </c>
      <c r="P747">
        <v>11</v>
      </c>
      <c r="Q747">
        <v>2</v>
      </c>
      <c r="R747">
        <v>5</v>
      </c>
      <c r="S747">
        <v>7</v>
      </c>
      <c r="T747">
        <v>5</v>
      </c>
      <c r="U747">
        <v>0</v>
      </c>
      <c r="V747">
        <v>0</v>
      </c>
      <c r="W747" t="s">
        <v>27</v>
      </c>
      <c r="X747">
        <v>0</v>
      </c>
    </row>
    <row r="748" spans="1:24" x14ac:dyDescent="0.2">
      <c r="A748">
        <v>948</v>
      </c>
      <c r="B748">
        <v>1972</v>
      </c>
      <c r="C748">
        <v>51</v>
      </c>
      <c r="D748" t="s">
        <v>23</v>
      </c>
      <c r="E748" t="s">
        <v>28</v>
      </c>
      <c r="F748" s="58">
        <v>27450</v>
      </c>
      <c r="G748">
        <v>1</v>
      </c>
      <c r="H748">
        <v>0</v>
      </c>
      <c r="I748" s="98">
        <v>41409</v>
      </c>
      <c r="J748">
        <v>32</v>
      </c>
      <c r="K748">
        <v>4</v>
      </c>
      <c r="L748">
        <v>7</v>
      </c>
      <c r="M748">
        <v>7</v>
      </c>
      <c r="N748">
        <v>6</v>
      </c>
      <c r="O748">
        <v>4</v>
      </c>
      <c r="P748">
        <v>13</v>
      </c>
      <c r="Q748">
        <v>3</v>
      </c>
      <c r="R748">
        <v>1</v>
      </c>
      <c r="S748">
        <v>2</v>
      </c>
      <c r="T748">
        <v>5</v>
      </c>
      <c r="U748">
        <v>0</v>
      </c>
      <c r="V748">
        <v>0</v>
      </c>
      <c r="W748" t="s">
        <v>27</v>
      </c>
      <c r="X748">
        <v>0</v>
      </c>
    </row>
    <row r="749" spans="1:24" x14ac:dyDescent="0.2">
      <c r="A749">
        <v>6177</v>
      </c>
      <c r="B749">
        <v>1986</v>
      </c>
      <c r="C749">
        <v>37</v>
      </c>
      <c r="D749" t="s">
        <v>40</v>
      </c>
      <c r="E749" t="s">
        <v>32</v>
      </c>
      <c r="F749" s="58">
        <v>71322</v>
      </c>
      <c r="G749">
        <v>1</v>
      </c>
      <c r="H749">
        <v>0</v>
      </c>
      <c r="I749" s="98">
        <v>41491</v>
      </c>
      <c r="J749">
        <v>32</v>
      </c>
      <c r="K749">
        <v>76</v>
      </c>
      <c r="L749">
        <v>10</v>
      </c>
      <c r="M749">
        <v>56</v>
      </c>
      <c r="N749">
        <v>3</v>
      </c>
      <c r="O749">
        <v>1</v>
      </c>
      <c r="P749">
        <v>23</v>
      </c>
      <c r="Q749">
        <v>2</v>
      </c>
      <c r="R749">
        <v>4</v>
      </c>
      <c r="S749">
        <v>4</v>
      </c>
      <c r="T749">
        <v>8</v>
      </c>
      <c r="U749">
        <v>0</v>
      </c>
      <c r="V749">
        <v>0</v>
      </c>
      <c r="W749" t="s">
        <v>35</v>
      </c>
      <c r="X749">
        <v>0</v>
      </c>
    </row>
    <row r="750" spans="1:24" x14ac:dyDescent="0.2">
      <c r="A750">
        <v>3517</v>
      </c>
      <c r="B750">
        <v>1953</v>
      </c>
      <c r="C750">
        <v>70</v>
      </c>
      <c r="D750" t="s">
        <v>23</v>
      </c>
      <c r="E750" t="s">
        <v>28</v>
      </c>
      <c r="F750" s="58">
        <v>34469</v>
      </c>
      <c r="G750">
        <v>1</v>
      </c>
      <c r="H750">
        <v>1</v>
      </c>
      <c r="I750" s="98">
        <v>41430</v>
      </c>
      <c r="J750">
        <v>32</v>
      </c>
      <c r="K750">
        <v>50</v>
      </c>
      <c r="L750">
        <v>4</v>
      </c>
      <c r="M750">
        <v>44</v>
      </c>
      <c r="N750">
        <v>10</v>
      </c>
      <c r="O750">
        <v>10</v>
      </c>
      <c r="P750">
        <v>43</v>
      </c>
      <c r="Q750">
        <v>3</v>
      </c>
      <c r="R750">
        <v>3</v>
      </c>
      <c r="S750">
        <v>3</v>
      </c>
      <c r="T750">
        <v>9</v>
      </c>
      <c r="U750">
        <v>1</v>
      </c>
      <c r="V750">
        <v>0</v>
      </c>
      <c r="W750" t="s">
        <v>27</v>
      </c>
      <c r="X750">
        <v>0</v>
      </c>
    </row>
    <row r="751" spans="1:24" x14ac:dyDescent="0.2">
      <c r="A751">
        <v>3491</v>
      </c>
      <c r="B751">
        <v>1976</v>
      </c>
      <c r="C751">
        <v>47</v>
      </c>
      <c r="D751" t="s">
        <v>23</v>
      </c>
      <c r="E751" t="s">
        <v>32</v>
      </c>
      <c r="F751" s="58">
        <v>28332</v>
      </c>
      <c r="G751">
        <v>0</v>
      </c>
      <c r="H751">
        <v>1</v>
      </c>
      <c r="I751" s="98">
        <v>41393</v>
      </c>
      <c r="J751">
        <v>32</v>
      </c>
      <c r="K751">
        <v>384</v>
      </c>
      <c r="L751">
        <v>60</v>
      </c>
      <c r="M751">
        <v>364</v>
      </c>
      <c r="N751">
        <v>119</v>
      </c>
      <c r="O751">
        <v>101</v>
      </c>
      <c r="P751">
        <v>232</v>
      </c>
      <c r="Q751">
        <v>4</v>
      </c>
      <c r="R751">
        <v>11</v>
      </c>
      <c r="S751">
        <v>8</v>
      </c>
      <c r="T751">
        <v>7</v>
      </c>
      <c r="U751">
        <v>0</v>
      </c>
      <c r="V751">
        <v>0</v>
      </c>
      <c r="W751" t="s">
        <v>35</v>
      </c>
      <c r="X751">
        <v>0</v>
      </c>
    </row>
    <row r="752" spans="1:24" x14ac:dyDescent="0.2">
      <c r="A752">
        <v>7610</v>
      </c>
      <c r="B752">
        <v>1984</v>
      </c>
      <c r="C752">
        <v>39</v>
      </c>
      <c r="D752" t="s">
        <v>23</v>
      </c>
      <c r="E752" t="s">
        <v>32</v>
      </c>
      <c r="F752" s="58">
        <v>38443</v>
      </c>
      <c r="G752">
        <v>1</v>
      </c>
      <c r="H752">
        <v>0</v>
      </c>
      <c r="I752" s="98">
        <v>41382</v>
      </c>
      <c r="J752">
        <v>32</v>
      </c>
      <c r="K752">
        <v>275</v>
      </c>
      <c r="L752">
        <v>0</v>
      </c>
      <c r="M752">
        <v>86</v>
      </c>
      <c r="N752">
        <v>10</v>
      </c>
      <c r="O752">
        <v>23</v>
      </c>
      <c r="P752">
        <v>66</v>
      </c>
      <c r="Q752">
        <v>5</v>
      </c>
      <c r="R752">
        <v>6</v>
      </c>
      <c r="S752">
        <v>5</v>
      </c>
      <c r="T752">
        <v>8</v>
      </c>
      <c r="U752">
        <v>0</v>
      </c>
      <c r="V752">
        <v>0</v>
      </c>
      <c r="W752" t="s">
        <v>27</v>
      </c>
      <c r="X752">
        <v>0</v>
      </c>
    </row>
    <row r="753" spans="1:24" x14ac:dyDescent="0.2">
      <c r="A753">
        <v>4377</v>
      </c>
      <c r="B753">
        <v>1972</v>
      </c>
      <c r="C753">
        <v>51</v>
      </c>
      <c r="D753" t="s">
        <v>23</v>
      </c>
      <c r="E753" t="s">
        <v>32</v>
      </c>
      <c r="F753" s="58">
        <v>73691</v>
      </c>
      <c r="G753">
        <v>0</v>
      </c>
      <c r="H753">
        <v>1</v>
      </c>
      <c r="I753" s="98">
        <v>41456</v>
      </c>
      <c r="J753">
        <v>32</v>
      </c>
      <c r="K753">
        <v>254</v>
      </c>
      <c r="L753">
        <v>10</v>
      </c>
      <c r="M753">
        <v>44</v>
      </c>
      <c r="N753">
        <v>30</v>
      </c>
      <c r="O753">
        <v>10</v>
      </c>
      <c r="P753">
        <v>227</v>
      </c>
      <c r="Q753">
        <v>2</v>
      </c>
      <c r="R753">
        <v>7</v>
      </c>
      <c r="S753">
        <v>3</v>
      </c>
      <c r="T753">
        <v>7</v>
      </c>
      <c r="U753">
        <v>0</v>
      </c>
      <c r="V753">
        <v>0</v>
      </c>
      <c r="W753" t="s">
        <v>31</v>
      </c>
      <c r="X753">
        <v>1</v>
      </c>
    </row>
    <row r="754" spans="1:24" x14ac:dyDescent="0.2">
      <c r="A754">
        <v>9850</v>
      </c>
      <c r="B754">
        <v>1973</v>
      </c>
      <c r="C754">
        <v>50</v>
      </c>
      <c r="D754" t="s">
        <v>43</v>
      </c>
      <c r="E754" t="s">
        <v>32</v>
      </c>
      <c r="F754" s="58">
        <v>82017</v>
      </c>
      <c r="G754">
        <v>1</v>
      </c>
      <c r="H754">
        <v>0</v>
      </c>
      <c r="I754" s="98">
        <v>41242</v>
      </c>
      <c r="J754">
        <v>32</v>
      </c>
      <c r="K754">
        <v>3</v>
      </c>
      <c r="L754">
        <v>6</v>
      </c>
      <c r="M754">
        <v>7</v>
      </c>
      <c r="N754">
        <v>0</v>
      </c>
      <c r="O754">
        <v>0</v>
      </c>
      <c r="P754">
        <v>3</v>
      </c>
      <c r="Q754">
        <v>1</v>
      </c>
      <c r="R754">
        <v>0</v>
      </c>
      <c r="S754">
        <v>3</v>
      </c>
      <c r="T754">
        <v>7</v>
      </c>
      <c r="U754">
        <v>0</v>
      </c>
      <c r="V754">
        <v>0</v>
      </c>
      <c r="W754" t="s">
        <v>27</v>
      </c>
      <c r="X754">
        <v>0</v>
      </c>
    </row>
    <row r="755" spans="1:24" x14ac:dyDescent="0.2">
      <c r="A755">
        <v>5544</v>
      </c>
      <c r="B755">
        <v>1971</v>
      </c>
      <c r="C755">
        <v>52</v>
      </c>
      <c r="D755" t="s">
        <v>23</v>
      </c>
      <c r="E755" t="s">
        <v>28</v>
      </c>
      <c r="F755" s="58">
        <v>59354</v>
      </c>
      <c r="G755">
        <v>0</v>
      </c>
      <c r="H755">
        <v>1</v>
      </c>
      <c r="I755" s="98">
        <v>41193</v>
      </c>
      <c r="J755">
        <v>32</v>
      </c>
      <c r="K755">
        <v>957</v>
      </c>
      <c r="L755">
        <v>40</v>
      </c>
      <c r="M755">
        <v>175</v>
      </c>
      <c r="N755">
        <v>158</v>
      </c>
      <c r="O755">
        <v>53</v>
      </c>
      <c r="P755">
        <v>107</v>
      </c>
      <c r="Q755">
        <v>2</v>
      </c>
      <c r="R755">
        <v>7</v>
      </c>
      <c r="S755">
        <v>5</v>
      </c>
      <c r="T755">
        <v>5</v>
      </c>
      <c r="U755">
        <v>0</v>
      </c>
      <c r="V755">
        <v>0</v>
      </c>
      <c r="W755" t="s">
        <v>27</v>
      </c>
      <c r="X755">
        <v>1</v>
      </c>
    </row>
    <row r="756" spans="1:24" x14ac:dyDescent="0.2">
      <c r="A756">
        <v>6497</v>
      </c>
      <c r="B756">
        <v>1961</v>
      </c>
      <c r="C756">
        <v>62</v>
      </c>
      <c r="D756" t="s">
        <v>23</v>
      </c>
      <c r="E756" t="s">
        <v>32</v>
      </c>
      <c r="F756" s="58">
        <v>58482</v>
      </c>
      <c r="G756">
        <v>0</v>
      </c>
      <c r="H756">
        <v>1</v>
      </c>
      <c r="I756" s="98">
        <v>41101</v>
      </c>
      <c r="J756">
        <v>32</v>
      </c>
      <c r="K756">
        <v>293</v>
      </c>
      <c r="L756">
        <v>6</v>
      </c>
      <c r="M756">
        <v>23</v>
      </c>
      <c r="N756">
        <v>13</v>
      </c>
      <c r="O756">
        <v>6</v>
      </c>
      <c r="P756">
        <v>92</v>
      </c>
      <c r="Q756">
        <v>4</v>
      </c>
      <c r="R756">
        <v>6</v>
      </c>
      <c r="S756">
        <v>5</v>
      </c>
      <c r="T756">
        <v>8</v>
      </c>
      <c r="U756">
        <v>0</v>
      </c>
      <c r="V756">
        <v>0</v>
      </c>
      <c r="W756" t="s">
        <v>38</v>
      </c>
      <c r="X756">
        <v>0</v>
      </c>
    </row>
    <row r="757" spans="1:24" x14ac:dyDescent="0.2">
      <c r="A757">
        <v>4543</v>
      </c>
      <c r="B757">
        <v>1981</v>
      </c>
      <c r="C757">
        <v>42</v>
      </c>
      <c r="D757" t="s">
        <v>23</v>
      </c>
      <c r="E757" t="s">
        <v>32</v>
      </c>
      <c r="F757" s="58">
        <v>40321</v>
      </c>
      <c r="G757">
        <v>0</v>
      </c>
      <c r="H757">
        <v>0</v>
      </c>
      <c r="I757" s="98">
        <v>41213</v>
      </c>
      <c r="J757">
        <v>32</v>
      </c>
      <c r="K757">
        <v>777</v>
      </c>
      <c r="L757">
        <v>129</v>
      </c>
      <c r="M757">
        <v>573</v>
      </c>
      <c r="N757">
        <v>216</v>
      </c>
      <c r="O757">
        <v>21</v>
      </c>
      <c r="P757">
        <v>203</v>
      </c>
      <c r="Q757">
        <v>1</v>
      </c>
      <c r="R757">
        <v>2</v>
      </c>
      <c r="S757">
        <v>9</v>
      </c>
      <c r="T757">
        <v>4</v>
      </c>
      <c r="U757">
        <v>0</v>
      </c>
      <c r="V757">
        <v>0</v>
      </c>
      <c r="W757" t="s">
        <v>67</v>
      </c>
      <c r="X757">
        <v>1</v>
      </c>
    </row>
    <row r="758" spans="1:24" x14ac:dyDescent="0.2">
      <c r="A758">
        <v>5117</v>
      </c>
      <c r="B758">
        <v>1964</v>
      </c>
      <c r="C758">
        <v>59</v>
      </c>
      <c r="D758" t="s">
        <v>43</v>
      </c>
      <c r="E758" t="s">
        <v>32</v>
      </c>
      <c r="F758" s="58">
        <v>40321</v>
      </c>
      <c r="G758">
        <v>0</v>
      </c>
      <c r="H758">
        <v>0</v>
      </c>
      <c r="I758" s="98">
        <v>40947</v>
      </c>
      <c r="J758">
        <v>32</v>
      </c>
      <c r="K758">
        <v>63</v>
      </c>
      <c r="L758">
        <v>151</v>
      </c>
      <c r="M758">
        <v>137</v>
      </c>
      <c r="N758">
        <v>153</v>
      </c>
      <c r="O758">
        <v>19</v>
      </c>
      <c r="P758">
        <v>53</v>
      </c>
      <c r="Q758">
        <v>2</v>
      </c>
      <c r="R758">
        <v>4</v>
      </c>
      <c r="S758">
        <v>8</v>
      </c>
      <c r="T758">
        <v>5</v>
      </c>
      <c r="U758">
        <v>0</v>
      </c>
      <c r="V758">
        <v>0</v>
      </c>
      <c r="W758" t="s">
        <v>27</v>
      </c>
      <c r="X758">
        <v>0</v>
      </c>
    </row>
    <row r="759" spans="1:24" x14ac:dyDescent="0.2">
      <c r="A759">
        <v>1448</v>
      </c>
      <c r="B759">
        <v>1964</v>
      </c>
      <c r="C759">
        <v>59</v>
      </c>
      <c r="D759" t="s">
        <v>53</v>
      </c>
      <c r="E759" t="s">
        <v>32</v>
      </c>
      <c r="F759" s="58">
        <v>71855</v>
      </c>
      <c r="G759">
        <v>1</v>
      </c>
      <c r="H759">
        <v>2</v>
      </c>
      <c r="I759" s="98">
        <v>41815</v>
      </c>
      <c r="J759">
        <v>33</v>
      </c>
      <c r="K759">
        <v>21</v>
      </c>
      <c r="L759">
        <v>12</v>
      </c>
      <c r="M759">
        <v>12</v>
      </c>
      <c r="N759">
        <v>0</v>
      </c>
      <c r="O759">
        <v>3</v>
      </c>
      <c r="P759">
        <v>3</v>
      </c>
      <c r="Q759">
        <v>3</v>
      </c>
      <c r="R759">
        <v>2</v>
      </c>
      <c r="S759">
        <v>4</v>
      </c>
      <c r="T759">
        <v>4</v>
      </c>
      <c r="U759">
        <v>0</v>
      </c>
      <c r="V759">
        <v>0</v>
      </c>
      <c r="W759" t="s">
        <v>50</v>
      </c>
      <c r="X759">
        <v>0</v>
      </c>
    </row>
    <row r="760" spans="1:24" x14ac:dyDescent="0.2">
      <c r="A760">
        <v>6887</v>
      </c>
      <c r="B760">
        <v>1968</v>
      </c>
      <c r="C760">
        <v>55</v>
      </c>
      <c r="D760" t="s">
        <v>23</v>
      </c>
      <c r="E760" t="s">
        <v>28</v>
      </c>
      <c r="F760" s="58">
        <v>20306.259259259259</v>
      </c>
      <c r="G760">
        <v>1</v>
      </c>
      <c r="H760">
        <v>1</v>
      </c>
      <c r="I760" s="98">
        <v>41753</v>
      </c>
      <c r="J760">
        <v>33</v>
      </c>
      <c r="K760">
        <v>245</v>
      </c>
      <c r="L760">
        <v>16</v>
      </c>
      <c r="M760">
        <v>223</v>
      </c>
      <c r="N760">
        <v>21</v>
      </c>
      <c r="O760">
        <v>43</v>
      </c>
      <c r="P760">
        <v>16</v>
      </c>
      <c r="Q760">
        <v>2</v>
      </c>
      <c r="R760">
        <v>8</v>
      </c>
      <c r="S760">
        <v>8</v>
      </c>
      <c r="T760">
        <v>6</v>
      </c>
      <c r="U760">
        <v>0</v>
      </c>
      <c r="V760">
        <v>0</v>
      </c>
      <c r="W760" t="s">
        <v>46</v>
      </c>
      <c r="X760">
        <v>0</v>
      </c>
    </row>
    <row r="761" spans="1:24" x14ac:dyDescent="0.2">
      <c r="A761">
        <v>7500</v>
      </c>
      <c r="B761">
        <v>1968</v>
      </c>
      <c r="C761">
        <v>55</v>
      </c>
      <c r="D761" t="s">
        <v>23</v>
      </c>
      <c r="E761" t="s">
        <v>28</v>
      </c>
      <c r="F761" s="58">
        <v>71969</v>
      </c>
      <c r="G761">
        <v>1</v>
      </c>
      <c r="H761">
        <v>1</v>
      </c>
      <c r="I761" s="98">
        <v>41753</v>
      </c>
      <c r="J761">
        <v>33</v>
      </c>
      <c r="K761">
        <v>245</v>
      </c>
      <c r="L761">
        <v>16</v>
      </c>
      <c r="M761">
        <v>223</v>
      </c>
      <c r="N761">
        <v>21</v>
      </c>
      <c r="O761">
        <v>43</v>
      </c>
      <c r="P761">
        <v>16</v>
      </c>
      <c r="Q761">
        <v>2</v>
      </c>
      <c r="R761">
        <v>8</v>
      </c>
      <c r="S761">
        <v>8</v>
      </c>
      <c r="T761">
        <v>6</v>
      </c>
      <c r="U761">
        <v>0</v>
      </c>
      <c r="V761">
        <v>0</v>
      </c>
      <c r="W761" t="s">
        <v>27</v>
      </c>
      <c r="X761">
        <v>0</v>
      </c>
    </row>
    <row r="762" spans="1:24" x14ac:dyDescent="0.2">
      <c r="A762">
        <v>2724</v>
      </c>
      <c r="B762">
        <v>1982</v>
      </c>
      <c r="C762">
        <v>41</v>
      </c>
      <c r="D762" t="s">
        <v>53</v>
      </c>
      <c r="E762" t="s">
        <v>28</v>
      </c>
      <c r="F762" s="58">
        <v>28973</v>
      </c>
      <c r="G762">
        <v>1</v>
      </c>
      <c r="H762">
        <v>0</v>
      </c>
      <c r="I762" s="98">
        <v>41728</v>
      </c>
      <c r="J762">
        <v>33</v>
      </c>
      <c r="K762">
        <v>12</v>
      </c>
      <c r="L762">
        <v>0</v>
      </c>
      <c r="M762">
        <v>1</v>
      </c>
      <c r="N762">
        <v>0</v>
      </c>
      <c r="O762">
        <v>0</v>
      </c>
      <c r="P762">
        <v>6</v>
      </c>
      <c r="Q762">
        <v>1</v>
      </c>
      <c r="R762">
        <v>0</v>
      </c>
      <c r="S762">
        <v>2</v>
      </c>
      <c r="T762">
        <v>3</v>
      </c>
      <c r="U762">
        <v>0</v>
      </c>
      <c r="V762">
        <v>0</v>
      </c>
      <c r="W762" t="s">
        <v>27</v>
      </c>
      <c r="X762">
        <v>0</v>
      </c>
    </row>
    <row r="763" spans="1:24" x14ac:dyDescent="0.2">
      <c r="A763">
        <v>2256</v>
      </c>
      <c r="B763">
        <v>1974</v>
      </c>
      <c r="C763">
        <v>49</v>
      </c>
      <c r="D763" t="s">
        <v>53</v>
      </c>
      <c r="E763" t="s">
        <v>32</v>
      </c>
      <c r="F763" s="58">
        <v>84117</v>
      </c>
      <c r="G763">
        <v>1</v>
      </c>
      <c r="H763">
        <v>1</v>
      </c>
      <c r="I763" s="98">
        <v>41727</v>
      </c>
      <c r="J763">
        <v>33</v>
      </c>
      <c r="K763">
        <v>17</v>
      </c>
      <c r="L763">
        <v>0</v>
      </c>
      <c r="M763">
        <v>3</v>
      </c>
      <c r="N763">
        <v>0</v>
      </c>
      <c r="O763">
        <v>0</v>
      </c>
      <c r="P763">
        <v>1</v>
      </c>
      <c r="Q763">
        <v>2</v>
      </c>
      <c r="R763">
        <v>1</v>
      </c>
      <c r="S763">
        <v>3</v>
      </c>
      <c r="T763">
        <v>6</v>
      </c>
      <c r="U763">
        <v>0</v>
      </c>
      <c r="V763">
        <v>0</v>
      </c>
      <c r="W763" t="s">
        <v>27</v>
      </c>
      <c r="X763">
        <v>0</v>
      </c>
    </row>
    <row r="764" spans="1:24" x14ac:dyDescent="0.2">
      <c r="A764">
        <v>1100</v>
      </c>
      <c r="B764">
        <v>1961</v>
      </c>
      <c r="C764">
        <v>62</v>
      </c>
      <c r="D764" t="s">
        <v>53</v>
      </c>
      <c r="E764" t="s">
        <v>32</v>
      </c>
      <c r="F764" s="58">
        <v>38961</v>
      </c>
      <c r="G764">
        <v>1</v>
      </c>
      <c r="H764">
        <v>2</v>
      </c>
      <c r="I764" s="98">
        <v>41722</v>
      </c>
      <c r="J764">
        <v>33</v>
      </c>
      <c r="K764">
        <v>24</v>
      </c>
      <c r="L764">
        <v>4</v>
      </c>
      <c r="M764">
        <v>22</v>
      </c>
      <c r="N764">
        <v>0</v>
      </c>
      <c r="O764">
        <v>2</v>
      </c>
      <c r="P764">
        <v>9</v>
      </c>
      <c r="Q764">
        <v>4</v>
      </c>
      <c r="R764">
        <v>3</v>
      </c>
      <c r="S764">
        <v>3</v>
      </c>
      <c r="T764">
        <v>5</v>
      </c>
      <c r="U764">
        <v>0</v>
      </c>
      <c r="V764">
        <v>0</v>
      </c>
      <c r="W764" t="s">
        <v>31</v>
      </c>
      <c r="X764">
        <v>0</v>
      </c>
    </row>
    <row r="765" spans="1:24" x14ac:dyDescent="0.2">
      <c r="A765">
        <v>7725</v>
      </c>
      <c r="B765">
        <v>1966</v>
      </c>
      <c r="C765">
        <v>57</v>
      </c>
      <c r="D765" t="s">
        <v>43</v>
      </c>
      <c r="E765" t="s">
        <v>32</v>
      </c>
      <c r="F765" s="58">
        <v>56962</v>
      </c>
      <c r="G765">
        <v>0</v>
      </c>
      <c r="H765">
        <v>0</v>
      </c>
      <c r="I765" s="98">
        <v>41854</v>
      </c>
      <c r="J765">
        <v>33</v>
      </c>
      <c r="K765">
        <v>173</v>
      </c>
      <c r="L765">
        <v>26</v>
      </c>
      <c r="M765">
        <v>255</v>
      </c>
      <c r="N765">
        <v>35</v>
      </c>
      <c r="O765">
        <v>71</v>
      </c>
      <c r="P765">
        <v>81</v>
      </c>
      <c r="Q765">
        <v>1</v>
      </c>
      <c r="R765">
        <v>4</v>
      </c>
      <c r="S765">
        <v>7</v>
      </c>
      <c r="T765">
        <v>1</v>
      </c>
      <c r="U765">
        <v>0</v>
      </c>
      <c r="V765">
        <v>0</v>
      </c>
      <c r="W765" t="s">
        <v>50</v>
      </c>
      <c r="X765">
        <v>0</v>
      </c>
    </row>
    <row r="766" spans="1:24" x14ac:dyDescent="0.2">
      <c r="A766">
        <v>2612</v>
      </c>
      <c r="B766">
        <v>1988</v>
      </c>
      <c r="C766">
        <v>35</v>
      </c>
      <c r="D766" t="s">
        <v>23</v>
      </c>
      <c r="E766" t="s">
        <v>32</v>
      </c>
      <c r="F766" s="58">
        <v>56962</v>
      </c>
      <c r="G766">
        <v>0</v>
      </c>
      <c r="H766">
        <v>0</v>
      </c>
      <c r="I766" s="98">
        <v>41632</v>
      </c>
      <c r="J766">
        <v>33</v>
      </c>
      <c r="K766">
        <v>754</v>
      </c>
      <c r="L766">
        <v>160</v>
      </c>
      <c r="M766">
        <v>625</v>
      </c>
      <c r="N766">
        <v>63</v>
      </c>
      <c r="O766">
        <v>32</v>
      </c>
      <c r="P766">
        <v>48</v>
      </c>
      <c r="Q766">
        <v>1</v>
      </c>
      <c r="R766">
        <v>7</v>
      </c>
      <c r="S766">
        <v>12</v>
      </c>
      <c r="T766">
        <v>3</v>
      </c>
      <c r="U766">
        <v>0</v>
      </c>
      <c r="V766">
        <v>0</v>
      </c>
      <c r="W766" t="s">
        <v>67</v>
      </c>
      <c r="X766">
        <v>1</v>
      </c>
    </row>
    <row r="767" spans="1:24" x14ac:dyDescent="0.2">
      <c r="A767">
        <v>113</v>
      </c>
      <c r="B767">
        <v>1952</v>
      </c>
      <c r="C767">
        <v>71</v>
      </c>
      <c r="D767" t="s">
        <v>23</v>
      </c>
      <c r="E767" t="s">
        <v>32</v>
      </c>
      <c r="F767" s="58">
        <v>65308</v>
      </c>
      <c r="G767">
        <v>1</v>
      </c>
      <c r="H767">
        <v>1</v>
      </c>
      <c r="I767" s="98">
        <v>41471</v>
      </c>
      <c r="J767">
        <v>33</v>
      </c>
      <c r="K767">
        <v>11</v>
      </c>
      <c r="L767">
        <v>0</v>
      </c>
      <c r="M767">
        <v>7</v>
      </c>
      <c r="N767">
        <v>3</v>
      </c>
      <c r="O767">
        <v>1</v>
      </c>
      <c r="P767">
        <v>6</v>
      </c>
      <c r="Q767">
        <v>2</v>
      </c>
      <c r="R767">
        <v>1</v>
      </c>
      <c r="S767">
        <v>3</v>
      </c>
      <c r="T767">
        <v>5</v>
      </c>
      <c r="U767">
        <v>0</v>
      </c>
      <c r="V767">
        <v>0</v>
      </c>
      <c r="W767" t="s">
        <v>27</v>
      </c>
      <c r="X767">
        <v>0</v>
      </c>
    </row>
    <row r="768" spans="1:24" x14ac:dyDescent="0.2">
      <c r="A768">
        <v>2868</v>
      </c>
      <c r="B768">
        <v>1950</v>
      </c>
      <c r="C768">
        <v>73</v>
      </c>
      <c r="D768" t="s">
        <v>40</v>
      </c>
      <c r="E768" t="s">
        <v>28</v>
      </c>
      <c r="F768" s="58">
        <v>63246</v>
      </c>
      <c r="G768">
        <v>1</v>
      </c>
      <c r="H768">
        <v>1</v>
      </c>
      <c r="I768" s="98">
        <v>41490</v>
      </c>
      <c r="J768">
        <v>33</v>
      </c>
      <c r="K768">
        <v>20</v>
      </c>
      <c r="L768">
        <v>1</v>
      </c>
      <c r="M768">
        <v>28</v>
      </c>
      <c r="N768">
        <v>3</v>
      </c>
      <c r="O768">
        <v>3</v>
      </c>
      <c r="P768">
        <v>2</v>
      </c>
      <c r="Q768">
        <v>3</v>
      </c>
      <c r="R768">
        <v>2</v>
      </c>
      <c r="S768">
        <v>3</v>
      </c>
      <c r="T768">
        <v>8</v>
      </c>
      <c r="U768">
        <v>1</v>
      </c>
      <c r="V768">
        <v>0</v>
      </c>
      <c r="W768" t="s">
        <v>35</v>
      </c>
      <c r="X768">
        <v>0</v>
      </c>
    </row>
    <row r="769" spans="1:24" x14ac:dyDescent="0.2">
      <c r="A769">
        <v>4216</v>
      </c>
      <c r="B769">
        <v>1982</v>
      </c>
      <c r="C769">
        <v>41</v>
      </c>
      <c r="D769" t="s">
        <v>23</v>
      </c>
      <c r="E769" t="s">
        <v>28</v>
      </c>
      <c r="F769" s="58">
        <v>82333</v>
      </c>
      <c r="G769">
        <v>0</v>
      </c>
      <c r="H769">
        <v>0</v>
      </c>
      <c r="I769" s="98">
        <v>41327</v>
      </c>
      <c r="J769">
        <v>33</v>
      </c>
      <c r="K769">
        <v>822</v>
      </c>
      <c r="L769">
        <v>114</v>
      </c>
      <c r="M769">
        <v>108</v>
      </c>
      <c r="N769">
        <v>179</v>
      </c>
      <c r="O769">
        <v>137</v>
      </c>
      <c r="P769">
        <v>114</v>
      </c>
      <c r="Q769">
        <v>1</v>
      </c>
      <c r="R769">
        <v>7</v>
      </c>
      <c r="S769">
        <v>9</v>
      </c>
      <c r="T769">
        <v>3</v>
      </c>
      <c r="U769">
        <v>1</v>
      </c>
      <c r="V769">
        <v>0</v>
      </c>
      <c r="W769" t="s">
        <v>27</v>
      </c>
      <c r="X769">
        <v>2</v>
      </c>
    </row>
    <row r="770" spans="1:24" x14ac:dyDescent="0.2">
      <c r="A770">
        <v>199</v>
      </c>
      <c r="B770">
        <v>1963</v>
      </c>
      <c r="C770">
        <v>60</v>
      </c>
      <c r="D770" t="s">
        <v>53</v>
      </c>
      <c r="E770" t="s">
        <v>28</v>
      </c>
      <c r="F770" s="58">
        <v>51563</v>
      </c>
      <c r="G770">
        <v>0</v>
      </c>
      <c r="H770">
        <v>0</v>
      </c>
      <c r="I770" s="98">
        <v>41294</v>
      </c>
      <c r="J770">
        <v>33</v>
      </c>
      <c r="K770">
        <v>219</v>
      </c>
      <c r="L770">
        <v>3</v>
      </c>
      <c r="M770">
        <v>60</v>
      </c>
      <c r="N770">
        <v>12</v>
      </c>
      <c r="O770">
        <v>9</v>
      </c>
      <c r="P770">
        <v>12</v>
      </c>
      <c r="Q770">
        <v>1</v>
      </c>
      <c r="R770">
        <v>4</v>
      </c>
      <c r="S770">
        <v>7</v>
      </c>
      <c r="T770">
        <v>7</v>
      </c>
      <c r="U770">
        <v>0</v>
      </c>
      <c r="V770">
        <v>0</v>
      </c>
      <c r="W770" t="s">
        <v>31</v>
      </c>
      <c r="X770">
        <v>1</v>
      </c>
    </row>
    <row r="771" spans="1:24" x14ac:dyDescent="0.2">
      <c r="A771">
        <v>359</v>
      </c>
      <c r="B771">
        <v>1951</v>
      </c>
      <c r="C771">
        <v>72</v>
      </c>
      <c r="D771" t="s">
        <v>23</v>
      </c>
      <c r="E771" t="s">
        <v>32</v>
      </c>
      <c r="F771" s="58">
        <v>81929</v>
      </c>
      <c r="G771">
        <v>0</v>
      </c>
      <c r="H771">
        <v>1</v>
      </c>
      <c r="I771" s="98">
        <v>41287</v>
      </c>
      <c r="J771">
        <v>33</v>
      </c>
      <c r="K771">
        <v>373</v>
      </c>
      <c r="L771">
        <v>14</v>
      </c>
      <c r="M771">
        <v>83</v>
      </c>
      <c r="N771">
        <v>6</v>
      </c>
      <c r="O771">
        <v>9</v>
      </c>
      <c r="P771">
        <v>19</v>
      </c>
      <c r="Q771">
        <v>3</v>
      </c>
      <c r="R771">
        <v>8</v>
      </c>
      <c r="S771">
        <v>6</v>
      </c>
      <c r="T771">
        <v>7</v>
      </c>
      <c r="U771">
        <v>0</v>
      </c>
      <c r="V771">
        <v>1</v>
      </c>
      <c r="W771" t="s">
        <v>27</v>
      </c>
      <c r="X771">
        <v>0</v>
      </c>
    </row>
    <row r="772" spans="1:24" x14ac:dyDescent="0.2">
      <c r="A772">
        <v>8842</v>
      </c>
      <c r="B772">
        <v>1972</v>
      </c>
      <c r="C772">
        <v>51</v>
      </c>
      <c r="D772" t="s">
        <v>23</v>
      </c>
      <c r="E772" t="s">
        <v>55</v>
      </c>
      <c r="F772" s="58">
        <v>60432</v>
      </c>
      <c r="G772">
        <v>1</v>
      </c>
      <c r="H772">
        <v>1</v>
      </c>
      <c r="I772" s="98">
        <v>41268</v>
      </c>
      <c r="J772">
        <v>33</v>
      </c>
      <c r="K772">
        <v>15</v>
      </c>
      <c r="L772">
        <v>0</v>
      </c>
      <c r="M772">
        <v>12</v>
      </c>
      <c r="N772">
        <v>7</v>
      </c>
      <c r="O772">
        <v>3</v>
      </c>
      <c r="P772">
        <v>7</v>
      </c>
      <c r="Q772">
        <v>3</v>
      </c>
      <c r="R772">
        <v>2</v>
      </c>
      <c r="S772">
        <v>3</v>
      </c>
      <c r="T772">
        <v>7</v>
      </c>
      <c r="U772">
        <v>0</v>
      </c>
      <c r="V772">
        <v>0</v>
      </c>
      <c r="W772" t="s">
        <v>27</v>
      </c>
      <c r="X772">
        <v>0</v>
      </c>
    </row>
    <row r="773" spans="1:24" x14ac:dyDescent="0.2">
      <c r="A773">
        <v>2154</v>
      </c>
      <c r="B773">
        <v>1972</v>
      </c>
      <c r="C773">
        <v>51</v>
      </c>
      <c r="D773" t="s">
        <v>23</v>
      </c>
      <c r="E773" t="s">
        <v>55</v>
      </c>
      <c r="F773" s="58">
        <v>66726</v>
      </c>
      <c r="G773">
        <v>1</v>
      </c>
      <c r="H773">
        <v>1</v>
      </c>
      <c r="I773" s="98">
        <v>41268</v>
      </c>
      <c r="J773">
        <v>33</v>
      </c>
      <c r="K773">
        <v>15</v>
      </c>
      <c r="L773">
        <v>0</v>
      </c>
      <c r="M773">
        <v>12</v>
      </c>
      <c r="N773">
        <v>7</v>
      </c>
      <c r="O773">
        <v>3</v>
      </c>
      <c r="P773">
        <v>7</v>
      </c>
      <c r="Q773">
        <v>3</v>
      </c>
      <c r="R773">
        <v>2</v>
      </c>
      <c r="S773">
        <v>3</v>
      </c>
      <c r="T773">
        <v>7</v>
      </c>
      <c r="U773">
        <v>0</v>
      </c>
      <c r="V773">
        <v>0</v>
      </c>
      <c r="W773" t="s">
        <v>27</v>
      </c>
      <c r="X773">
        <v>0</v>
      </c>
    </row>
    <row r="774" spans="1:24" x14ac:dyDescent="0.2">
      <c r="A774">
        <v>6050</v>
      </c>
      <c r="B774">
        <v>1976</v>
      </c>
      <c r="C774">
        <v>47</v>
      </c>
      <c r="D774" t="s">
        <v>43</v>
      </c>
      <c r="E774" t="s">
        <v>32</v>
      </c>
      <c r="F774" s="58">
        <v>43269</v>
      </c>
      <c r="G774">
        <v>0</v>
      </c>
      <c r="H774">
        <v>1</v>
      </c>
      <c r="I774" s="98">
        <v>41225</v>
      </c>
      <c r="J774">
        <v>33</v>
      </c>
      <c r="K774">
        <v>1171</v>
      </c>
      <c r="L774">
        <v>43</v>
      </c>
      <c r="M774">
        <v>219</v>
      </c>
      <c r="N774">
        <v>19</v>
      </c>
      <c r="O774">
        <v>14</v>
      </c>
      <c r="P774">
        <v>47</v>
      </c>
      <c r="Q774">
        <v>4</v>
      </c>
      <c r="R774">
        <v>6</v>
      </c>
      <c r="S774">
        <v>13</v>
      </c>
      <c r="T774">
        <v>9</v>
      </c>
      <c r="U774">
        <v>0</v>
      </c>
      <c r="V774">
        <v>0</v>
      </c>
      <c r="W774" t="s">
        <v>50</v>
      </c>
      <c r="X774">
        <v>1</v>
      </c>
    </row>
    <row r="775" spans="1:24" x14ac:dyDescent="0.2">
      <c r="A775">
        <v>9204</v>
      </c>
      <c r="B775">
        <v>1971</v>
      </c>
      <c r="C775">
        <v>52</v>
      </c>
      <c r="D775" t="s">
        <v>23</v>
      </c>
      <c r="E775" t="s">
        <v>55</v>
      </c>
      <c r="F775" s="58">
        <v>33762</v>
      </c>
      <c r="G775">
        <v>0</v>
      </c>
      <c r="H775">
        <v>1</v>
      </c>
      <c r="I775" s="98">
        <v>41252</v>
      </c>
      <c r="J775">
        <v>33</v>
      </c>
      <c r="K775">
        <v>371</v>
      </c>
      <c r="L775">
        <v>159</v>
      </c>
      <c r="M775">
        <v>194</v>
      </c>
      <c r="N775">
        <v>58</v>
      </c>
      <c r="O775">
        <v>106</v>
      </c>
      <c r="P775">
        <v>141</v>
      </c>
      <c r="Q775">
        <v>4</v>
      </c>
      <c r="R775">
        <v>4</v>
      </c>
      <c r="S775">
        <v>6</v>
      </c>
      <c r="T775">
        <v>3</v>
      </c>
      <c r="U775">
        <v>0</v>
      </c>
      <c r="V775">
        <v>0</v>
      </c>
      <c r="W775" t="s">
        <v>27</v>
      </c>
      <c r="X775">
        <v>0</v>
      </c>
    </row>
    <row r="776" spans="1:24" x14ac:dyDescent="0.2">
      <c r="A776">
        <v>4472</v>
      </c>
      <c r="B776">
        <v>1971</v>
      </c>
      <c r="C776">
        <v>52</v>
      </c>
      <c r="D776" t="s">
        <v>40</v>
      </c>
      <c r="E776" t="s">
        <v>24</v>
      </c>
      <c r="F776" s="58">
        <v>50737</v>
      </c>
      <c r="G776">
        <v>1</v>
      </c>
      <c r="H776">
        <v>0</v>
      </c>
      <c r="I776" s="98">
        <v>41817</v>
      </c>
      <c r="J776">
        <v>34</v>
      </c>
      <c r="K776">
        <v>23</v>
      </c>
      <c r="L776">
        <v>0</v>
      </c>
      <c r="M776">
        <v>8</v>
      </c>
      <c r="N776">
        <v>6</v>
      </c>
      <c r="O776">
        <v>2</v>
      </c>
      <c r="P776">
        <v>18</v>
      </c>
      <c r="Q776">
        <v>1</v>
      </c>
      <c r="R776">
        <v>1</v>
      </c>
      <c r="S776">
        <v>3</v>
      </c>
      <c r="T776">
        <v>2</v>
      </c>
      <c r="U776">
        <v>0</v>
      </c>
      <c r="V776">
        <v>0</v>
      </c>
      <c r="W776" t="s">
        <v>38</v>
      </c>
      <c r="X776">
        <v>0</v>
      </c>
    </row>
    <row r="777" spans="1:24" x14ac:dyDescent="0.2">
      <c r="A777">
        <v>6864</v>
      </c>
      <c r="B777">
        <v>1990</v>
      </c>
      <c r="C777">
        <v>33</v>
      </c>
      <c r="D777" t="s">
        <v>53</v>
      </c>
      <c r="E777" t="s">
        <v>24</v>
      </c>
      <c r="F777" s="58">
        <v>57304</v>
      </c>
      <c r="G777">
        <v>0</v>
      </c>
      <c r="H777">
        <v>0</v>
      </c>
      <c r="I777" s="98">
        <v>41781</v>
      </c>
      <c r="J777">
        <v>34</v>
      </c>
      <c r="K777">
        <v>8</v>
      </c>
      <c r="L777">
        <v>4</v>
      </c>
      <c r="M777">
        <v>10</v>
      </c>
      <c r="N777">
        <v>2</v>
      </c>
      <c r="O777">
        <v>2</v>
      </c>
      <c r="P777">
        <v>4</v>
      </c>
      <c r="Q777">
        <v>2</v>
      </c>
      <c r="R777">
        <v>3</v>
      </c>
      <c r="S777">
        <v>3</v>
      </c>
      <c r="T777">
        <v>5</v>
      </c>
      <c r="U777">
        <v>0</v>
      </c>
      <c r="V777">
        <v>0</v>
      </c>
      <c r="W777" t="s">
        <v>38</v>
      </c>
      <c r="X777">
        <v>0</v>
      </c>
    </row>
    <row r="778" spans="1:24" x14ac:dyDescent="0.2">
      <c r="A778">
        <v>10617</v>
      </c>
      <c r="B778">
        <v>1990</v>
      </c>
      <c r="C778">
        <v>33</v>
      </c>
      <c r="D778" t="s">
        <v>53</v>
      </c>
      <c r="E778" t="s">
        <v>24</v>
      </c>
      <c r="F778" s="58">
        <v>71107</v>
      </c>
      <c r="G778">
        <v>0</v>
      </c>
      <c r="H778">
        <v>0</v>
      </c>
      <c r="I778" s="98">
        <v>41781</v>
      </c>
      <c r="J778">
        <v>34</v>
      </c>
      <c r="K778">
        <v>8</v>
      </c>
      <c r="L778">
        <v>4</v>
      </c>
      <c r="M778">
        <v>10</v>
      </c>
      <c r="N778">
        <v>2</v>
      </c>
      <c r="O778">
        <v>2</v>
      </c>
      <c r="P778">
        <v>4</v>
      </c>
      <c r="Q778">
        <v>2</v>
      </c>
      <c r="R778">
        <v>3</v>
      </c>
      <c r="S778">
        <v>3</v>
      </c>
      <c r="T778">
        <v>5</v>
      </c>
      <c r="U778">
        <v>0</v>
      </c>
      <c r="V778">
        <v>0</v>
      </c>
      <c r="W778" t="s">
        <v>27</v>
      </c>
      <c r="X778">
        <v>0</v>
      </c>
    </row>
    <row r="779" spans="1:24" x14ac:dyDescent="0.2">
      <c r="A779">
        <v>3924</v>
      </c>
      <c r="B779">
        <v>1966</v>
      </c>
      <c r="C779">
        <v>57</v>
      </c>
      <c r="D779" t="s">
        <v>40</v>
      </c>
      <c r="E779" t="s">
        <v>24</v>
      </c>
      <c r="F779" s="58">
        <v>81320</v>
      </c>
      <c r="G779">
        <v>0</v>
      </c>
      <c r="H779">
        <v>1</v>
      </c>
      <c r="I779" s="98">
        <v>41715</v>
      </c>
      <c r="J779">
        <v>34</v>
      </c>
      <c r="K779">
        <v>801</v>
      </c>
      <c r="L779">
        <v>0</v>
      </c>
      <c r="M779">
        <v>80</v>
      </c>
      <c r="N779">
        <v>0</v>
      </c>
      <c r="O779">
        <v>0</v>
      </c>
      <c r="P779">
        <v>35</v>
      </c>
      <c r="Q779">
        <v>5</v>
      </c>
      <c r="R779">
        <v>8</v>
      </c>
      <c r="S779">
        <v>12</v>
      </c>
      <c r="T779">
        <v>5</v>
      </c>
      <c r="U779">
        <v>0</v>
      </c>
      <c r="V779">
        <v>0</v>
      </c>
      <c r="W779" t="s">
        <v>67</v>
      </c>
      <c r="X779">
        <v>1</v>
      </c>
    </row>
    <row r="780" spans="1:24" x14ac:dyDescent="0.2">
      <c r="A780">
        <v>5654</v>
      </c>
      <c r="B780">
        <v>1973</v>
      </c>
      <c r="C780">
        <v>50</v>
      </c>
      <c r="D780" t="s">
        <v>23</v>
      </c>
      <c r="E780" t="s">
        <v>32</v>
      </c>
      <c r="F780" s="58">
        <v>87000</v>
      </c>
      <c r="G780">
        <v>2</v>
      </c>
      <c r="H780">
        <v>1</v>
      </c>
      <c r="I780" s="98">
        <v>41714</v>
      </c>
      <c r="J780">
        <v>34</v>
      </c>
      <c r="K780">
        <v>20</v>
      </c>
      <c r="L780">
        <v>4</v>
      </c>
      <c r="M780">
        <v>10</v>
      </c>
      <c r="N780">
        <v>6</v>
      </c>
      <c r="O780">
        <v>4</v>
      </c>
      <c r="P780">
        <v>17</v>
      </c>
      <c r="Q780">
        <v>2</v>
      </c>
      <c r="R780">
        <v>2</v>
      </c>
      <c r="S780">
        <v>3</v>
      </c>
      <c r="T780">
        <v>6</v>
      </c>
      <c r="U780">
        <v>0</v>
      </c>
      <c r="V780">
        <v>0</v>
      </c>
      <c r="W780" t="s">
        <v>38</v>
      </c>
      <c r="X780">
        <v>0</v>
      </c>
    </row>
    <row r="781" spans="1:24" x14ac:dyDescent="0.2">
      <c r="A781">
        <v>9216</v>
      </c>
      <c r="B781">
        <v>1972</v>
      </c>
      <c r="C781">
        <v>51</v>
      </c>
      <c r="D781" t="s">
        <v>23</v>
      </c>
      <c r="E781" t="s">
        <v>32</v>
      </c>
      <c r="F781" s="58">
        <v>40049</v>
      </c>
      <c r="G781">
        <v>1</v>
      </c>
      <c r="H781">
        <v>1</v>
      </c>
      <c r="I781" s="98">
        <v>41662</v>
      </c>
      <c r="J781">
        <v>34</v>
      </c>
      <c r="K781">
        <v>23</v>
      </c>
      <c r="L781">
        <v>2</v>
      </c>
      <c r="M781">
        <v>11</v>
      </c>
      <c r="N781">
        <v>3</v>
      </c>
      <c r="O781">
        <v>1</v>
      </c>
      <c r="P781">
        <v>4</v>
      </c>
      <c r="Q781">
        <v>2</v>
      </c>
      <c r="R781">
        <v>2</v>
      </c>
      <c r="S781">
        <v>3</v>
      </c>
      <c r="T781">
        <v>6</v>
      </c>
      <c r="U781">
        <v>0</v>
      </c>
      <c r="V781">
        <v>0</v>
      </c>
      <c r="W781" t="s">
        <v>31</v>
      </c>
      <c r="X781">
        <v>0</v>
      </c>
    </row>
    <row r="782" spans="1:24" x14ac:dyDescent="0.2">
      <c r="A782">
        <v>8086</v>
      </c>
      <c r="B782">
        <v>1960</v>
      </c>
      <c r="C782">
        <v>63</v>
      </c>
      <c r="D782" t="s">
        <v>23</v>
      </c>
      <c r="E782" t="s">
        <v>32</v>
      </c>
      <c r="F782" s="58">
        <v>63684</v>
      </c>
      <c r="G782">
        <v>1</v>
      </c>
      <c r="H782">
        <v>1</v>
      </c>
      <c r="I782" s="98">
        <v>41590</v>
      </c>
      <c r="J782">
        <v>34</v>
      </c>
      <c r="K782">
        <v>48</v>
      </c>
      <c r="L782">
        <v>0</v>
      </c>
      <c r="M782">
        <v>2</v>
      </c>
      <c r="N782">
        <v>0</v>
      </c>
      <c r="O782">
        <v>0</v>
      </c>
      <c r="P782">
        <v>5</v>
      </c>
      <c r="Q782">
        <v>2</v>
      </c>
      <c r="R782">
        <v>2</v>
      </c>
      <c r="S782">
        <v>3</v>
      </c>
      <c r="T782">
        <v>7</v>
      </c>
      <c r="U782">
        <v>0</v>
      </c>
      <c r="V782">
        <v>0</v>
      </c>
      <c r="W782" t="s">
        <v>67</v>
      </c>
      <c r="X782">
        <v>0</v>
      </c>
    </row>
    <row r="783" spans="1:24" x14ac:dyDescent="0.2">
      <c r="A783">
        <v>9097</v>
      </c>
      <c r="B783">
        <v>1957</v>
      </c>
      <c r="C783">
        <v>66</v>
      </c>
      <c r="D783" t="s">
        <v>23</v>
      </c>
      <c r="E783" t="s">
        <v>24</v>
      </c>
      <c r="F783" s="58">
        <v>69016</v>
      </c>
      <c r="G783">
        <v>0</v>
      </c>
      <c r="H783">
        <v>1</v>
      </c>
      <c r="I783" s="98">
        <v>41344</v>
      </c>
      <c r="J783">
        <v>34</v>
      </c>
      <c r="K783">
        <v>244</v>
      </c>
      <c r="L783">
        <v>8</v>
      </c>
      <c r="M783">
        <v>32</v>
      </c>
      <c r="N783">
        <v>7</v>
      </c>
      <c r="O783">
        <v>2</v>
      </c>
      <c r="P783">
        <v>50</v>
      </c>
      <c r="Q783">
        <v>4</v>
      </c>
      <c r="R783">
        <v>3</v>
      </c>
      <c r="S783">
        <v>8</v>
      </c>
      <c r="T783">
        <v>4</v>
      </c>
      <c r="U783">
        <v>0</v>
      </c>
      <c r="V783">
        <v>0</v>
      </c>
      <c r="W783" t="s">
        <v>27</v>
      </c>
      <c r="X783">
        <v>0</v>
      </c>
    </row>
    <row r="784" spans="1:24" x14ac:dyDescent="0.2">
      <c r="A784">
        <v>7631</v>
      </c>
      <c r="B784">
        <v>1979</v>
      </c>
      <c r="C784">
        <v>44</v>
      </c>
      <c r="D784" t="s">
        <v>53</v>
      </c>
      <c r="E784" t="s">
        <v>32</v>
      </c>
      <c r="F784" s="58">
        <v>52720.37365591398</v>
      </c>
      <c r="G784">
        <v>1</v>
      </c>
      <c r="H784">
        <v>0</v>
      </c>
      <c r="I784" s="98">
        <v>41435</v>
      </c>
      <c r="J784">
        <v>34</v>
      </c>
      <c r="K784">
        <v>562</v>
      </c>
      <c r="L784">
        <v>58</v>
      </c>
      <c r="M784">
        <v>168</v>
      </c>
      <c r="N784">
        <v>43</v>
      </c>
      <c r="O784">
        <v>16</v>
      </c>
      <c r="P784">
        <v>142</v>
      </c>
      <c r="Q784">
        <v>1</v>
      </c>
      <c r="R784">
        <v>5</v>
      </c>
      <c r="S784">
        <v>10</v>
      </c>
      <c r="T784">
        <v>3</v>
      </c>
      <c r="U784">
        <v>0</v>
      </c>
      <c r="V784">
        <v>0</v>
      </c>
      <c r="W784" t="s">
        <v>50</v>
      </c>
      <c r="X784">
        <v>0</v>
      </c>
    </row>
    <row r="785" spans="1:24" x14ac:dyDescent="0.2">
      <c r="A785">
        <v>7275</v>
      </c>
      <c r="B785">
        <v>1972</v>
      </c>
      <c r="C785">
        <v>51</v>
      </c>
      <c r="D785" t="s">
        <v>53</v>
      </c>
      <c r="E785" t="s">
        <v>28</v>
      </c>
      <c r="F785" s="58">
        <v>73803</v>
      </c>
      <c r="G785">
        <v>1</v>
      </c>
      <c r="H785">
        <v>1</v>
      </c>
      <c r="I785" s="98">
        <v>41374</v>
      </c>
      <c r="J785">
        <v>34</v>
      </c>
      <c r="K785">
        <v>79</v>
      </c>
      <c r="L785">
        <v>1</v>
      </c>
      <c r="M785">
        <v>31</v>
      </c>
      <c r="N785">
        <v>4</v>
      </c>
      <c r="O785">
        <v>4</v>
      </c>
      <c r="P785">
        <v>12</v>
      </c>
      <c r="Q785">
        <v>3</v>
      </c>
      <c r="R785">
        <v>2</v>
      </c>
      <c r="S785">
        <v>4</v>
      </c>
      <c r="T785">
        <v>6</v>
      </c>
      <c r="U785">
        <v>0</v>
      </c>
      <c r="V785">
        <v>0</v>
      </c>
      <c r="W785" t="s">
        <v>35</v>
      </c>
      <c r="X785">
        <v>0</v>
      </c>
    </row>
    <row r="786" spans="1:24" x14ac:dyDescent="0.2">
      <c r="A786">
        <v>8334</v>
      </c>
      <c r="B786">
        <v>1972</v>
      </c>
      <c r="C786">
        <v>51</v>
      </c>
      <c r="D786" t="s">
        <v>53</v>
      </c>
      <c r="E786" t="s">
        <v>28</v>
      </c>
      <c r="F786" s="58">
        <v>46094</v>
      </c>
      <c r="G786">
        <v>1</v>
      </c>
      <c r="H786">
        <v>1</v>
      </c>
      <c r="I786" s="98">
        <v>41374</v>
      </c>
      <c r="J786">
        <v>34</v>
      </c>
      <c r="K786">
        <v>79</v>
      </c>
      <c r="L786">
        <v>1</v>
      </c>
      <c r="M786">
        <v>31</v>
      </c>
      <c r="N786">
        <v>4</v>
      </c>
      <c r="O786">
        <v>4</v>
      </c>
      <c r="P786">
        <v>12</v>
      </c>
      <c r="Q786">
        <v>3</v>
      </c>
      <c r="R786">
        <v>2</v>
      </c>
      <c r="S786">
        <v>4</v>
      </c>
      <c r="T786">
        <v>6</v>
      </c>
      <c r="U786">
        <v>0</v>
      </c>
      <c r="V786">
        <v>0</v>
      </c>
      <c r="W786" t="s">
        <v>27</v>
      </c>
      <c r="X786">
        <v>0</v>
      </c>
    </row>
    <row r="787" spans="1:24" x14ac:dyDescent="0.2">
      <c r="A787">
        <v>1987</v>
      </c>
      <c r="B787">
        <v>1988</v>
      </c>
      <c r="C787">
        <v>35</v>
      </c>
      <c r="D787" t="s">
        <v>118</v>
      </c>
      <c r="E787" t="s">
        <v>28</v>
      </c>
      <c r="F787" s="58">
        <v>85844</v>
      </c>
      <c r="G787">
        <v>1</v>
      </c>
      <c r="H787">
        <v>0</v>
      </c>
      <c r="I787" s="98">
        <v>41542</v>
      </c>
      <c r="J787">
        <v>34</v>
      </c>
      <c r="K787">
        <v>1</v>
      </c>
      <c r="L787">
        <v>10</v>
      </c>
      <c r="M787">
        <v>11</v>
      </c>
      <c r="N787">
        <v>19</v>
      </c>
      <c r="O787">
        <v>3</v>
      </c>
      <c r="P787">
        <v>15</v>
      </c>
      <c r="Q787">
        <v>2</v>
      </c>
      <c r="R787">
        <v>2</v>
      </c>
      <c r="S787">
        <v>3</v>
      </c>
      <c r="T787">
        <v>6</v>
      </c>
      <c r="U787">
        <v>0</v>
      </c>
      <c r="V787">
        <v>0</v>
      </c>
      <c r="W787" t="s">
        <v>27</v>
      </c>
      <c r="X787">
        <v>0</v>
      </c>
    </row>
    <row r="788" spans="1:24" x14ac:dyDescent="0.2">
      <c r="A788">
        <v>2281</v>
      </c>
      <c r="B788">
        <v>1971</v>
      </c>
      <c r="C788">
        <v>52</v>
      </c>
      <c r="D788" t="s">
        <v>23</v>
      </c>
      <c r="E788" t="s">
        <v>28</v>
      </c>
      <c r="F788" s="58">
        <v>38452</v>
      </c>
      <c r="G788">
        <v>1</v>
      </c>
      <c r="H788">
        <v>0</v>
      </c>
      <c r="I788" s="98">
        <v>41532</v>
      </c>
      <c r="J788">
        <v>34</v>
      </c>
      <c r="K788">
        <v>4</v>
      </c>
      <c r="L788">
        <v>3</v>
      </c>
      <c r="M788">
        <v>7</v>
      </c>
      <c r="N788">
        <v>0</v>
      </c>
      <c r="O788">
        <v>3</v>
      </c>
      <c r="P788">
        <v>11</v>
      </c>
      <c r="Q788">
        <v>1</v>
      </c>
      <c r="R788">
        <v>1</v>
      </c>
      <c r="S788">
        <v>2</v>
      </c>
      <c r="T788">
        <v>7</v>
      </c>
      <c r="U788">
        <v>0</v>
      </c>
      <c r="V788">
        <v>0</v>
      </c>
      <c r="W788" t="s">
        <v>46</v>
      </c>
      <c r="X788">
        <v>1</v>
      </c>
    </row>
    <row r="789" spans="1:24" x14ac:dyDescent="0.2">
      <c r="A789">
        <v>7034</v>
      </c>
      <c r="B789">
        <v>1979</v>
      </c>
      <c r="C789">
        <v>44</v>
      </c>
      <c r="D789" t="s">
        <v>43</v>
      </c>
      <c r="E789" t="s">
        <v>32</v>
      </c>
      <c r="F789" s="58">
        <v>38452</v>
      </c>
      <c r="G789">
        <v>1</v>
      </c>
      <c r="H789">
        <v>0</v>
      </c>
      <c r="I789" s="98">
        <v>41283</v>
      </c>
      <c r="J789">
        <v>34</v>
      </c>
      <c r="K789">
        <v>8</v>
      </c>
      <c r="L789">
        <v>7</v>
      </c>
      <c r="M789">
        <v>9</v>
      </c>
      <c r="N789">
        <v>13</v>
      </c>
      <c r="O789">
        <v>6</v>
      </c>
      <c r="P789">
        <v>12</v>
      </c>
      <c r="Q789">
        <v>2</v>
      </c>
      <c r="R789">
        <v>2</v>
      </c>
      <c r="S789">
        <v>3</v>
      </c>
      <c r="T789">
        <v>8</v>
      </c>
      <c r="U789">
        <v>0</v>
      </c>
      <c r="V789">
        <v>0</v>
      </c>
      <c r="W789" t="s">
        <v>31</v>
      </c>
      <c r="X789">
        <v>0</v>
      </c>
    </row>
    <row r="790" spans="1:24" x14ac:dyDescent="0.2">
      <c r="A790">
        <v>2797</v>
      </c>
      <c r="B790">
        <v>1978</v>
      </c>
      <c r="C790">
        <v>45</v>
      </c>
      <c r="D790" t="s">
        <v>23</v>
      </c>
      <c r="E790" t="s">
        <v>32</v>
      </c>
      <c r="F790" s="58">
        <v>80395</v>
      </c>
      <c r="G790">
        <v>0</v>
      </c>
      <c r="H790">
        <v>1</v>
      </c>
      <c r="I790" s="98">
        <v>41506</v>
      </c>
      <c r="J790">
        <v>34</v>
      </c>
      <c r="K790">
        <v>707</v>
      </c>
      <c r="L790">
        <v>20</v>
      </c>
      <c r="M790">
        <v>171</v>
      </c>
      <c r="N790">
        <v>65</v>
      </c>
      <c r="O790">
        <v>60</v>
      </c>
      <c r="P790">
        <v>50</v>
      </c>
      <c r="Q790">
        <v>1</v>
      </c>
      <c r="R790">
        <v>9</v>
      </c>
      <c r="S790">
        <v>9</v>
      </c>
      <c r="T790">
        <v>5</v>
      </c>
      <c r="U790">
        <v>0</v>
      </c>
      <c r="V790">
        <v>0</v>
      </c>
      <c r="W790" t="s">
        <v>27</v>
      </c>
      <c r="X790">
        <v>0</v>
      </c>
    </row>
    <row r="791" spans="1:24" x14ac:dyDescent="0.2">
      <c r="A791">
        <v>3934</v>
      </c>
      <c r="B791">
        <v>1967</v>
      </c>
      <c r="C791">
        <v>56</v>
      </c>
      <c r="D791" t="s">
        <v>23</v>
      </c>
      <c r="E791" t="s">
        <v>32</v>
      </c>
      <c r="F791" s="58">
        <v>31158</v>
      </c>
      <c r="G791">
        <v>0</v>
      </c>
      <c r="H791">
        <v>1</v>
      </c>
      <c r="I791" s="98">
        <v>41313</v>
      </c>
      <c r="J791">
        <v>34</v>
      </c>
      <c r="K791">
        <v>356</v>
      </c>
      <c r="L791">
        <v>0</v>
      </c>
      <c r="M791">
        <v>107</v>
      </c>
      <c r="N791">
        <v>19</v>
      </c>
      <c r="O791">
        <v>9</v>
      </c>
      <c r="P791">
        <v>117</v>
      </c>
      <c r="Q791">
        <v>2</v>
      </c>
      <c r="R791">
        <v>7</v>
      </c>
      <c r="S791">
        <v>8</v>
      </c>
      <c r="T791">
        <v>5</v>
      </c>
      <c r="U791">
        <v>0</v>
      </c>
      <c r="V791">
        <v>0</v>
      </c>
      <c r="W791" t="s">
        <v>50</v>
      </c>
      <c r="X791">
        <v>0</v>
      </c>
    </row>
    <row r="792" spans="1:24" x14ac:dyDescent="0.2">
      <c r="A792">
        <v>2493</v>
      </c>
      <c r="B792">
        <v>1967</v>
      </c>
      <c r="C792">
        <v>56</v>
      </c>
      <c r="D792" t="s">
        <v>23</v>
      </c>
      <c r="E792" t="s">
        <v>32</v>
      </c>
      <c r="F792" s="58">
        <v>34838</v>
      </c>
      <c r="G792">
        <v>0</v>
      </c>
      <c r="H792">
        <v>1</v>
      </c>
      <c r="I792" s="98">
        <v>41313</v>
      </c>
      <c r="J792">
        <v>34</v>
      </c>
      <c r="K792">
        <v>356</v>
      </c>
      <c r="L792">
        <v>0</v>
      </c>
      <c r="M792">
        <v>107</v>
      </c>
      <c r="N792">
        <v>19</v>
      </c>
      <c r="O792">
        <v>9</v>
      </c>
      <c r="P792">
        <v>117</v>
      </c>
      <c r="Q792">
        <v>2</v>
      </c>
      <c r="R792">
        <v>7</v>
      </c>
      <c r="S792">
        <v>8</v>
      </c>
      <c r="T792">
        <v>5</v>
      </c>
      <c r="U792">
        <v>0</v>
      </c>
      <c r="V792">
        <v>0</v>
      </c>
      <c r="W792" t="s">
        <v>46</v>
      </c>
      <c r="X792">
        <v>0</v>
      </c>
    </row>
    <row r="793" spans="1:24" x14ac:dyDescent="0.2">
      <c r="A793">
        <v>3759</v>
      </c>
      <c r="B793">
        <v>1959</v>
      </c>
      <c r="C793">
        <v>64</v>
      </c>
      <c r="D793" t="s">
        <v>23</v>
      </c>
      <c r="E793" t="s">
        <v>32</v>
      </c>
      <c r="F793" s="58">
        <v>56775</v>
      </c>
      <c r="G793">
        <v>0</v>
      </c>
      <c r="H793">
        <v>2</v>
      </c>
      <c r="I793" s="98">
        <v>41480</v>
      </c>
      <c r="J793">
        <v>34</v>
      </c>
      <c r="K793">
        <v>743</v>
      </c>
      <c r="L793">
        <v>19</v>
      </c>
      <c r="M793">
        <v>181</v>
      </c>
      <c r="N793">
        <v>12</v>
      </c>
      <c r="O793">
        <v>0</v>
      </c>
      <c r="P793">
        <v>200</v>
      </c>
      <c r="Q793">
        <v>2</v>
      </c>
      <c r="R793">
        <v>7</v>
      </c>
      <c r="S793">
        <v>11</v>
      </c>
      <c r="T793">
        <v>5</v>
      </c>
      <c r="U793">
        <v>0</v>
      </c>
      <c r="V793">
        <v>0</v>
      </c>
      <c r="W793" t="s">
        <v>27</v>
      </c>
      <c r="X793">
        <v>1</v>
      </c>
    </row>
    <row r="794" spans="1:24" x14ac:dyDescent="0.2">
      <c r="A794">
        <v>965</v>
      </c>
      <c r="B794">
        <v>1972</v>
      </c>
      <c r="C794">
        <v>51</v>
      </c>
      <c r="D794" t="s">
        <v>23</v>
      </c>
      <c r="E794" t="s">
        <v>24</v>
      </c>
      <c r="F794" s="58">
        <v>72159</v>
      </c>
      <c r="G794">
        <v>0</v>
      </c>
      <c r="H794">
        <v>1</v>
      </c>
      <c r="I794" s="98">
        <v>41226</v>
      </c>
      <c r="J794">
        <v>34</v>
      </c>
      <c r="K794">
        <v>235</v>
      </c>
      <c r="L794">
        <v>65</v>
      </c>
      <c r="M794">
        <v>164</v>
      </c>
      <c r="N794">
        <v>50</v>
      </c>
      <c r="O794">
        <v>49</v>
      </c>
      <c r="P794">
        <v>27</v>
      </c>
      <c r="Q794">
        <v>4</v>
      </c>
      <c r="R794">
        <v>7</v>
      </c>
      <c r="S794">
        <v>7</v>
      </c>
      <c r="T794">
        <v>6</v>
      </c>
      <c r="U794">
        <v>0</v>
      </c>
      <c r="V794">
        <v>0</v>
      </c>
      <c r="W794" t="s">
        <v>35</v>
      </c>
      <c r="X794">
        <v>0</v>
      </c>
    </row>
    <row r="795" spans="1:24" x14ac:dyDescent="0.2">
      <c r="A795">
        <v>7378</v>
      </c>
      <c r="B795">
        <v>1982</v>
      </c>
      <c r="C795">
        <v>41</v>
      </c>
      <c r="D795" t="s">
        <v>53</v>
      </c>
      <c r="E795" t="s">
        <v>32</v>
      </c>
      <c r="F795" s="58">
        <v>55954</v>
      </c>
      <c r="G795">
        <v>1</v>
      </c>
      <c r="H795">
        <v>0</v>
      </c>
      <c r="I795" s="98">
        <v>41152</v>
      </c>
      <c r="J795">
        <v>34</v>
      </c>
      <c r="K795">
        <v>393</v>
      </c>
      <c r="L795">
        <v>5</v>
      </c>
      <c r="M795">
        <v>136</v>
      </c>
      <c r="N795">
        <v>7</v>
      </c>
      <c r="O795">
        <v>5</v>
      </c>
      <c r="P795">
        <v>27</v>
      </c>
      <c r="Q795">
        <v>5</v>
      </c>
      <c r="R795">
        <v>10</v>
      </c>
      <c r="S795">
        <v>6</v>
      </c>
      <c r="T795">
        <v>9</v>
      </c>
      <c r="U795">
        <v>0</v>
      </c>
      <c r="V795">
        <v>0</v>
      </c>
      <c r="W795" t="s">
        <v>27</v>
      </c>
      <c r="X795">
        <v>1</v>
      </c>
    </row>
    <row r="796" spans="1:24" x14ac:dyDescent="0.2">
      <c r="A796">
        <v>1859</v>
      </c>
      <c r="B796">
        <v>1973</v>
      </c>
      <c r="C796">
        <v>50</v>
      </c>
      <c r="D796" t="s">
        <v>53</v>
      </c>
      <c r="E796" t="s">
        <v>32</v>
      </c>
      <c r="F796" s="58">
        <v>19510</v>
      </c>
      <c r="G796">
        <v>0</v>
      </c>
      <c r="H796">
        <v>0</v>
      </c>
      <c r="I796" s="98">
        <v>41148</v>
      </c>
      <c r="J796">
        <v>34</v>
      </c>
      <c r="K796">
        <v>721</v>
      </c>
      <c r="L796">
        <v>111</v>
      </c>
      <c r="M796">
        <v>925</v>
      </c>
      <c r="N796">
        <v>97</v>
      </c>
      <c r="O796">
        <v>18</v>
      </c>
      <c r="P796">
        <v>18</v>
      </c>
      <c r="Q796">
        <v>1</v>
      </c>
      <c r="R796">
        <v>7</v>
      </c>
      <c r="S796">
        <v>5</v>
      </c>
      <c r="T796">
        <v>5</v>
      </c>
      <c r="U796">
        <v>1</v>
      </c>
      <c r="V796">
        <v>0</v>
      </c>
      <c r="W796" t="s">
        <v>46</v>
      </c>
      <c r="X796">
        <v>0</v>
      </c>
    </row>
    <row r="797" spans="1:24" x14ac:dyDescent="0.2">
      <c r="A797">
        <v>6263</v>
      </c>
      <c r="B797">
        <v>1969</v>
      </c>
      <c r="C797">
        <v>54</v>
      </c>
      <c r="D797" t="s">
        <v>23</v>
      </c>
      <c r="E797" t="s">
        <v>32</v>
      </c>
      <c r="F797" s="58">
        <v>58607</v>
      </c>
      <c r="G797">
        <v>1</v>
      </c>
      <c r="H797">
        <v>2</v>
      </c>
      <c r="I797" s="98">
        <v>41143</v>
      </c>
      <c r="J797">
        <v>34</v>
      </c>
      <c r="K797">
        <v>28</v>
      </c>
      <c r="L797">
        <v>9</v>
      </c>
      <c r="M797">
        <v>37</v>
      </c>
      <c r="N797">
        <v>12</v>
      </c>
      <c r="O797">
        <v>7</v>
      </c>
      <c r="P797">
        <v>13</v>
      </c>
      <c r="Q797">
        <v>3</v>
      </c>
      <c r="R797">
        <v>2</v>
      </c>
      <c r="S797">
        <v>4</v>
      </c>
      <c r="T797">
        <v>8</v>
      </c>
      <c r="U797">
        <v>0</v>
      </c>
      <c r="V797">
        <v>0</v>
      </c>
      <c r="W797" t="s">
        <v>27</v>
      </c>
      <c r="X797">
        <v>0</v>
      </c>
    </row>
    <row r="798" spans="1:24" x14ac:dyDescent="0.2">
      <c r="A798">
        <v>2072</v>
      </c>
      <c r="B798">
        <v>1970</v>
      </c>
      <c r="C798">
        <v>53</v>
      </c>
      <c r="D798" t="s">
        <v>40</v>
      </c>
      <c r="E798" t="s">
        <v>32</v>
      </c>
      <c r="F798" s="58">
        <v>67445</v>
      </c>
      <c r="G798">
        <v>0</v>
      </c>
      <c r="H798">
        <v>1</v>
      </c>
      <c r="I798" s="98">
        <v>41137</v>
      </c>
      <c r="J798">
        <v>34</v>
      </c>
      <c r="K798">
        <v>896</v>
      </c>
      <c r="L798">
        <v>10</v>
      </c>
      <c r="M798">
        <v>101</v>
      </c>
      <c r="N798">
        <v>13</v>
      </c>
      <c r="O798">
        <v>10</v>
      </c>
      <c r="P798">
        <v>34</v>
      </c>
      <c r="Q798">
        <v>6</v>
      </c>
      <c r="R798">
        <v>4</v>
      </c>
      <c r="S798">
        <v>9</v>
      </c>
      <c r="T798">
        <v>9</v>
      </c>
      <c r="U798">
        <v>1</v>
      </c>
      <c r="V798">
        <v>0</v>
      </c>
      <c r="W798" t="s">
        <v>31</v>
      </c>
      <c r="X798">
        <v>1</v>
      </c>
    </row>
    <row r="799" spans="1:24" x14ac:dyDescent="0.2">
      <c r="A799">
        <v>8908</v>
      </c>
      <c r="B799">
        <v>1960</v>
      </c>
      <c r="C799">
        <v>63</v>
      </c>
      <c r="D799" t="s">
        <v>23</v>
      </c>
      <c r="E799" t="s">
        <v>32</v>
      </c>
      <c r="F799" s="58">
        <v>67445</v>
      </c>
      <c r="G799">
        <v>0</v>
      </c>
      <c r="H799">
        <v>0</v>
      </c>
      <c r="I799" s="98">
        <v>41856</v>
      </c>
      <c r="J799">
        <v>35</v>
      </c>
      <c r="K799">
        <v>217</v>
      </c>
      <c r="L799">
        <v>76</v>
      </c>
      <c r="M799">
        <v>690</v>
      </c>
      <c r="N799">
        <v>50</v>
      </c>
      <c r="O799">
        <v>26</v>
      </c>
      <c r="P799">
        <v>38</v>
      </c>
      <c r="Q799">
        <v>1</v>
      </c>
      <c r="R799">
        <v>3</v>
      </c>
      <c r="S799">
        <v>5</v>
      </c>
      <c r="T799">
        <v>1</v>
      </c>
      <c r="U799">
        <v>1</v>
      </c>
      <c r="V799">
        <v>0</v>
      </c>
      <c r="W799" t="s">
        <v>31</v>
      </c>
      <c r="X799">
        <v>0</v>
      </c>
    </row>
    <row r="800" spans="1:24" x14ac:dyDescent="0.2">
      <c r="A800">
        <v>738</v>
      </c>
      <c r="B800">
        <v>1982</v>
      </c>
      <c r="C800">
        <v>41</v>
      </c>
      <c r="D800" t="s">
        <v>43</v>
      </c>
      <c r="E800" t="s">
        <v>28</v>
      </c>
      <c r="F800" s="58">
        <v>67445</v>
      </c>
      <c r="G800">
        <v>1</v>
      </c>
      <c r="H800">
        <v>1</v>
      </c>
      <c r="I800" s="98">
        <v>41733</v>
      </c>
      <c r="J800">
        <v>35</v>
      </c>
      <c r="K800">
        <v>48</v>
      </c>
      <c r="L800">
        <v>13</v>
      </c>
      <c r="M800">
        <v>57</v>
      </c>
      <c r="N800">
        <v>24</v>
      </c>
      <c r="O800">
        <v>15</v>
      </c>
      <c r="P800">
        <v>25</v>
      </c>
      <c r="Q800">
        <v>4</v>
      </c>
      <c r="R800">
        <v>3</v>
      </c>
      <c r="S800">
        <v>4</v>
      </c>
      <c r="T800">
        <v>7</v>
      </c>
      <c r="U800">
        <v>0</v>
      </c>
      <c r="V800">
        <v>0</v>
      </c>
      <c r="W800" t="s">
        <v>50</v>
      </c>
      <c r="X800">
        <v>0</v>
      </c>
    </row>
    <row r="801" spans="1:24" x14ac:dyDescent="0.2">
      <c r="A801">
        <v>10129</v>
      </c>
      <c r="B801">
        <v>1967</v>
      </c>
      <c r="C801">
        <v>56</v>
      </c>
      <c r="D801" t="s">
        <v>23</v>
      </c>
      <c r="E801" t="s">
        <v>32</v>
      </c>
      <c r="F801" s="58">
        <v>36778</v>
      </c>
      <c r="G801">
        <v>0</v>
      </c>
      <c r="H801">
        <v>0</v>
      </c>
      <c r="I801" s="98">
        <v>41976</v>
      </c>
      <c r="J801">
        <v>35</v>
      </c>
      <c r="K801">
        <v>482</v>
      </c>
      <c r="L801">
        <v>147</v>
      </c>
      <c r="M801">
        <v>509</v>
      </c>
      <c r="N801">
        <v>104</v>
      </c>
      <c r="O801">
        <v>107</v>
      </c>
      <c r="P801">
        <v>107</v>
      </c>
      <c r="Q801">
        <v>1</v>
      </c>
      <c r="R801">
        <v>3</v>
      </c>
      <c r="S801">
        <v>12</v>
      </c>
      <c r="T801">
        <v>1</v>
      </c>
      <c r="U801">
        <v>0</v>
      </c>
      <c r="V801">
        <v>0</v>
      </c>
      <c r="W801" t="s">
        <v>27</v>
      </c>
      <c r="X801">
        <v>1</v>
      </c>
    </row>
    <row r="802" spans="1:24" x14ac:dyDescent="0.2">
      <c r="A802">
        <v>807</v>
      </c>
      <c r="B802">
        <v>1970</v>
      </c>
      <c r="C802">
        <v>53</v>
      </c>
      <c r="D802" t="s">
        <v>53</v>
      </c>
      <c r="E802" t="s">
        <v>32</v>
      </c>
      <c r="F802" s="58">
        <v>69969</v>
      </c>
      <c r="G802">
        <v>1</v>
      </c>
      <c r="H802">
        <v>1</v>
      </c>
      <c r="I802" s="98">
        <v>41685</v>
      </c>
      <c r="J802">
        <v>35</v>
      </c>
      <c r="K802">
        <v>167</v>
      </c>
      <c r="L802">
        <v>2</v>
      </c>
      <c r="M802">
        <v>89</v>
      </c>
      <c r="N802">
        <v>0</v>
      </c>
      <c r="O802">
        <v>0</v>
      </c>
      <c r="P802">
        <v>34</v>
      </c>
      <c r="Q802">
        <v>6</v>
      </c>
      <c r="R802">
        <v>6</v>
      </c>
      <c r="S802">
        <v>4</v>
      </c>
      <c r="T802">
        <v>8</v>
      </c>
      <c r="U802">
        <v>0</v>
      </c>
      <c r="V802">
        <v>0</v>
      </c>
      <c r="W802" t="s">
        <v>50</v>
      </c>
      <c r="X802">
        <v>0</v>
      </c>
    </row>
    <row r="803" spans="1:24" x14ac:dyDescent="0.2">
      <c r="A803">
        <v>3334</v>
      </c>
      <c r="B803">
        <v>1952</v>
      </c>
      <c r="C803">
        <v>71</v>
      </c>
      <c r="D803" t="s">
        <v>23</v>
      </c>
      <c r="E803" t="s">
        <v>32</v>
      </c>
      <c r="F803" s="58">
        <v>54730</v>
      </c>
      <c r="G803">
        <v>0</v>
      </c>
      <c r="H803">
        <v>0</v>
      </c>
      <c r="I803" s="98">
        <v>41975</v>
      </c>
      <c r="J803">
        <v>35</v>
      </c>
      <c r="K803">
        <v>879</v>
      </c>
      <c r="L803">
        <v>143</v>
      </c>
      <c r="M803">
        <v>797</v>
      </c>
      <c r="N803">
        <v>106</v>
      </c>
      <c r="O803">
        <v>143</v>
      </c>
      <c r="P803">
        <v>143</v>
      </c>
      <c r="Q803">
        <v>0</v>
      </c>
      <c r="R803">
        <v>5</v>
      </c>
      <c r="S803">
        <v>9</v>
      </c>
      <c r="T803">
        <v>1</v>
      </c>
      <c r="U803">
        <v>0</v>
      </c>
      <c r="V803">
        <v>0</v>
      </c>
      <c r="W803" t="s">
        <v>27</v>
      </c>
      <c r="X803">
        <v>2</v>
      </c>
    </row>
    <row r="804" spans="1:24" x14ac:dyDescent="0.2">
      <c r="A804">
        <v>5423</v>
      </c>
      <c r="B804">
        <v>1984</v>
      </c>
      <c r="C804">
        <v>39</v>
      </c>
      <c r="D804" t="s">
        <v>23</v>
      </c>
      <c r="E804" t="s">
        <v>32</v>
      </c>
      <c r="F804" s="58">
        <v>53843</v>
      </c>
      <c r="G804">
        <v>1</v>
      </c>
      <c r="H804">
        <v>0</v>
      </c>
      <c r="I804" s="98">
        <v>41574</v>
      </c>
      <c r="J804">
        <v>35</v>
      </c>
      <c r="K804">
        <v>6</v>
      </c>
      <c r="L804">
        <v>0</v>
      </c>
      <c r="M804">
        <v>5</v>
      </c>
      <c r="N804">
        <v>2</v>
      </c>
      <c r="O804">
        <v>1</v>
      </c>
      <c r="P804">
        <v>2</v>
      </c>
      <c r="Q804">
        <v>1</v>
      </c>
      <c r="R804">
        <v>1</v>
      </c>
      <c r="S804">
        <v>2</v>
      </c>
      <c r="T804">
        <v>7</v>
      </c>
      <c r="U804">
        <v>0</v>
      </c>
      <c r="V804">
        <v>0</v>
      </c>
      <c r="W804" t="s">
        <v>67</v>
      </c>
      <c r="X804">
        <v>0</v>
      </c>
    </row>
    <row r="805" spans="1:24" x14ac:dyDescent="0.2">
      <c r="A805">
        <v>4426</v>
      </c>
      <c r="B805">
        <v>1976</v>
      </c>
      <c r="C805">
        <v>47</v>
      </c>
      <c r="D805" t="s">
        <v>23</v>
      </c>
      <c r="E805" t="s">
        <v>28</v>
      </c>
      <c r="F805" s="58">
        <v>79530</v>
      </c>
      <c r="G805">
        <v>1</v>
      </c>
      <c r="H805">
        <v>1</v>
      </c>
      <c r="I805" s="98">
        <v>41539</v>
      </c>
      <c r="J805">
        <v>35</v>
      </c>
      <c r="K805">
        <v>367</v>
      </c>
      <c r="L805">
        <v>4</v>
      </c>
      <c r="M805">
        <v>51</v>
      </c>
      <c r="N805">
        <v>6</v>
      </c>
      <c r="O805">
        <v>4</v>
      </c>
      <c r="P805">
        <v>95</v>
      </c>
      <c r="Q805">
        <v>6</v>
      </c>
      <c r="R805">
        <v>7</v>
      </c>
      <c r="S805">
        <v>6</v>
      </c>
      <c r="T805">
        <v>7</v>
      </c>
      <c r="U805">
        <v>0</v>
      </c>
      <c r="V805">
        <v>0</v>
      </c>
      <c r="W805" t="s">
        <v>35</v>
      </c>
      <c r="X805">
        <v>1</v>
      </c>
    </row>
    <row r="806" spans="1:24" x14ac:dyDescent="0.2">
      <c r="A806">
        <v>10489</v>
      </c>
      <c r="B806">
        <v>1974</v>
      </c>
      <c r="C806">
        <v>49</v>
      </c>
      <c r="D806" t="s">
        <v>23</v>
      </c>
      <c r="E806" t="s">
        <v>32</v>
      </c>
      <c r="F806" s="58">
        <v>27100</v>
      </c>
      <c r="G806">
        <v>0</v>
      </c>
      <c r="H806">
        <v>0</v>
      </c>
      <c r="I806" s="98">
        <v>41505</v>
      </c>
      <c r="J806">
        <v>35</v>
      </c>
      <c r="K806">
        <v>693</v>
      </c>
      <c r="L806">
        <v>21</v>
      </c>
      <c r="M806">
        <v>925</v>
      </c>
      <c r="N806">
        <v>31</v>
      </c>
      <c r="O806">
        <v>24</v>
      </c>
      <c r="P806">
        <v>84</v>
      </c>
      <c r="Q806">
        <v>1</v>
      </c>
      <c r="R806">
        <v>6</v>
      </c>
      <c r="S806">
        <v>9</v>
      </c>
      <c r="T806">
        <v>2</v>
      </c>
      <c r="U806">
        <v>1</v>
      </c>
      <c r="V806">
        <v>0</v>
      </c>
      <c r="W806" t="s">
        <v>67</v>
      </c>
      <c r="X806">
        <v>2</v>
      </c>
    </row>
    <row r="807" spans="1:24" x14ac:dyDescent="0.2">
      <c r="A807">
        <v>2570</v>
      </c>
      <c r="B807">
        <v>1969</v>
      </c>
      <c r="C807">
        <v>54</v>
      </c>
      <c r="D807" t="s">
        <v>23</v>
      </c>
      <c r="E807" t="s">
        <v>32</v>
      </c>
      <c r="F807" s="58">
        <v>27100</v>
      </c>
      <c r="G807">
        <v>0</v>
      </c>
      <c r="H807">
        <v>1</v>
      </c>
      <c r="I807" s="98">
        <v>41478</v>
      </c>
      <c r="J807">
        <v>35</v>
      </c>
      <c r="K807">
        <v>691</v>
      </c>
      <c r="L807">
        <v>7</v>
      </c>
      <c r="M807">
        <v>61</v>
      </c>
      <c r="N807">
        <v>10</v>
      </c>
      <c r="O807">
        <v>0</v>
      </c>
      <c r="P807">
        <v>46</v>
      </c>
      <c r="Q807">
        <v>4</v>
      </c>
      <c r="R807">
        <v>10</v>
      </c>
      <c r="S807">
        <v>7</v>
      </c>
      <c r="T807">
        <v>8</v>
      </c>
      <c r="U807">
        <v>1</v>
      </c>
      <c r="V807">
        <v>0</v>
      </c>
      <c r="W807" t="s">
        <v>27</v>
      </c>
      <c r="X807">
        <v>2</v>
      </c>
    </row>
    <row r="808" spans="1:24" x14ac:dyDescent="0.2">
      <c r="A808">
        <v>3834</v>
      </c>
      <c r="B808">
        <v>1963</v>
      </c>
      <c r="C808">
        <v>60</v>
      </c>
      <c r="D808" t="s">
        <v>23</v>
      </c>
      <c r="E808" t="s">
        <v>28</v>
      </c>
      <c r="F808" s="58">
        <v>76618</v>
      </c>
      <c r="G808">
        <v>0</v>
      </c>
      <c r="H808">
        <v>1</v>
      </c>
      <c r="I808" s="98">
        <v>41350</v>
      </c>
      <c r="J808">
        <v>35</v>
      </c>
      <c r="K808">
        <v>231</v>
      </c>
      <c r="L808">
        <v>161</v>
      </c>
      <c r="M808">
        <v>215</v>
      </c>
      <c r="N808">
        <v>171</v>
      </c>
      <c r="O808">
        <v>30</v>
      </c>
      <c r="P808">
        <v>53</v>
      </c>
      <c r="Q808">
        <v>2</v>
      </c>
      <c r="R808">
        <v>8</v>
      </c>
      <c r="S808">
        <v>11</v>
      </c>
      <c r="T808">
        <v>5</v>
      </c>
      <c r="U808">
        <v>0</v>
      </c>
      <c r="V808">
        <v>0</v>
      </c>
      <c r="W808" t="s">
        <v>35</v>
      </c>
      <c r="X808">
        <v>0</v>
      </c>
    </row>
    <row r="809" spans="1:24" x14ac:dyDescent="0.2">
      <c r="A809">
        <v>590</v>
      </c>
      <c r="B809">
        <v>1971</v>
      </c>
      <c r="C809">
        <v>52</v>
      </c>
      <c r="D809" t="s">
        <v>53</v>
      </c>
      <c r="E809" t="s">
        <v>24</v>
      </c>
      <c r="F809" s="58">
        <v>45207</v>
      </c>
      <c r="G809">
        <v>0</v>
      </c>
      <c r="H809">
        <v>0</v>
      </c>
      <c r="I809" s="98">
        <v>41265</v>
      </c>
      <c r="J809">
        <v>35</v>
      </c>
      <c r="K809">
        <v>816</v>
      </c>
      <c r="L809">
        <v>66</v>
      </c>
      <c r="M809">
        <v>549</v>
      </c>
      <c r="N809">
        <v>216</v>
      </c>
      <c r="O809">
        <v>66</v>
      </c>
      <c r="P809">
        <v>99</v>
      </c>
      <c r="Q809">
        <v>1</v>
      </c>
      <c r="R809">
        <v>5</v>
      </c>
      <c r="S809">
        <v>4</v>
      </c>
      <c r="T809">
        <v>3</v>
      </c>
      <c r="U809">
        <v>1</v>
      </c>
      <c r="V809">
        <v>0</v>
      </c>
      <c r="W809" t="s">
        <v>27</v>
      </c>
      <c r="X809">
        <v>0</v>
      </c>
    </row>
    <row r="810" spans="1:24" x14ac:dyDescent="0.2">
      <c r="A810">
        <v>4791</v>
      </c>
      <c r="B810">
        <v>1981</v>
      </c>
      <c r="C810">
        <v>42</v>
      </c>
      <c r="D810" t="s">
        <v>23</v>
      </c>
      <c r="E810" t="s">
        <v>32</v>
      </c>
      <c r="F810" s="58">
        <v>56721</v>
      </c>
      <c r="G810">
        <v>1</v>
      </c>
      <c r="H810">
        <v>1</v>
      </c>
      <c r="I810" s="98">
        <v>41259</v>
      </c>
      <c r="J810">
        <v>35</v>
      </c>
      <c r="K810">
        <v>19</v>
      </c>
      <c r="L810">
        <v>1</v>
      </c>
      <c r="M810">
        <v>17</v>
      </c>
      <c r="N810">
        <v>2</v>
      </c>
      <c r="O810">
        <v>0</v>
      </c>
      <c r="P810">
        <v>2</v>
      </c>
      <c r="Q810">
        <v>1</v>
      </c>
      <c r="R810">
        <v>1</v>
      </c>
      <c r="S810">
        <v>3</v>
      </c>
      <c r="T810">
        <v>8</v>
      </c>
      <c r="U810">
        <v>0</v>
      </c>
      <c r="V810">
        <v>0</v>
      </c>
      <c r="W810" t="s">
        <v>38</v>
      </c>
      <c r="X810">
        <v>0</v>
      </c>
    </row>
    <row r="811" spans="1:24" x14ac:dyDescent="0.2">
      <c r="A811">
        <v>5304</v>
      </c>
      <c r="B811">
        <v>1975</v>
      </c>
      <c r="C811">
        <v>48</v>
      </c>
      <c r="D811" t="s">
        <v>40</v>
      </c>
      <c r="E811" t="s">
        <v>28</v>
      </c>
      <c r="F811" s="58">
        <v>37085</v>
      </c>
      <c r="G811">
        <v>1</v>
      </c>
      <c r="H811">
        <v>0</v>
      </c>
      <c r="I811" s="98">
        <v>41195</v>
      </c>
      <c r="J811">
        <v>35</v>
      </c>
      <c r="K811">
        <v>24</v>
      </c>
      <c r="L811">
        <v>0</v>
      </c>
      <c r="M811">
        <v>8</v>
      </c>
      <c r="N811">
        <v>0</v>
      </c>
      <c r="O811">
        <v>0</v>
      </c>
      <c r="P811">
        <v>1</v>
      </c>
      <c r="Q811">
        <v>2</v>
      </c>
      <c r="R811">
        <v>1</v>
      </c>
      <c r="S811">
        <v>3</v>
      </c>
      <c r="T811">
        <v>6</v>
      </c>
      <c r="U811">
        <v>0</v>
      </c>
      <c r="V811">
        <v>0</v>
      </c>
      <c r="W811" t="s">
        <v>67</v>
      </c>
      <c r="X811">
        <v>0</v>
      </c>
    </row>
    <row r="812" spans="1:24" x14ac:dyDescent="0.2">
      <c r="A812">
        <v>2426</v>
      </c>
      <c r="B812">
        <v>1965</v>
      </c>
      <c r="C812">
        <v>58</v>
      </c>
      <c r="D812" t="s">
        <v>40</v>
      </c>
      <c r="E812" t="s">
        <v>24</v>
      </c>
      <c r="F812" s="58">
        <v>49605</v>
      </c>
      <c r="G812">
        <v>0</v>
      </c>
      <c r="H812">
        <v>0</v>
      </c>
      <c r="I812" s="98">
        <v>41166</v>
      </c>
      <c r="J812">
        <v>35</v>
      </c>
      <c r="K812">
        <v>483</v>
      </c>
      <c r="L812">
        <v>74</v>
      </c>
      <c r="M812">
        <v>114</v>
      </c>
      <c r="N812">
        <v>169</v>
      </c>
      <c r="O812">
        <v>37</v>
      </c>
      <c r="P812">
        <v>18</v>
      </c>
      <c r="Q812">
        <v>1</v>
      </c>
      <c r="R812">
        <v>5</v>
      </c>
      <c r="S812">
        <v>13</v>
      </c>
      <c r="T812">
        <v>3</v>
      </c>
      <c r="U812">
        <v>1</v>
      </c>
      <c r="V812">
        <v>0</v>
      </c>
      <c r="W812" t="s">
        <v>27</v>
      </c>
      <c r="X812">
        <v>0</v>
      </c>
    </row>
    <row r="813" spans="1:24" x14ac:dyDescent="0.2">
      <c r="A813">
        <v>35</v>
      </c>
      <c r="B813">
        <v>1988</v>
      </c>
      <c r="C813">
        <v>35</v>
      </c>
      <c r="D813" t="s">
        <v>23</v>
      </c>
      <c r="E813" t="s">
        <v>32</v>
      </c>
      <c r="F813" s="58">
        <v>63206</v>
      </c>
      <c r="G813">
        <v>1</v>
      </c>
      <c r="H813">
        <v>0</v>
      </c>
      <c r="I813" s="98">
        <v>41130</v>
      </c>
      <c r="J813">
        <v>35</v>
      </c>
      <c r="K813">
        <v>32</v>
      </c>
      <c r="L813">
        <v>1</v>
      </c>
      <c r="M813">
        <v>64</v>
      </c>
      <c r="N813">
        <v>16</v>
      </c>
      <c r="O813">
        <v>12</v>
      </c>
      <c r="P813">
        <v>85</v>
      </c>
      <c r="Q813">
        <v>3</v>
      </c>
      <c r="R813">
        <v>2</v>
      </c>
      <c r="S813">
        <v>3</v>
      </c>
      <c r="T813">
        <v>6</v>
      </c>
      <c r="U813">
        <v>1</v>
      </c>
      <c r="V813">
        <v>0</v>
      </c>
      <c r="W813" t="s">
        <v>27</v>
      </c>
      <c r="X813">
        <v>0</v>
      </c>
    </row>
    <row r="814" spans="1:24" x14ac:dyDescent="0.2">
      <c r="A814">
        <v>8041</v>
      </c>
      <c r="B814">
        <v>1972</v>
      </c>
      <c r="C814">
        <v>51</v>
      </c>
      <c r="D814" t="s">
        <v>40</v>
      </c>
      <c r="E814" t="s">
        <v>55</v>
      </c>
      <c r="F814" s="58">
        <v>70886</v>
      </c>
      <c r="G814">
        <v>0</v>
      </c>
      <c r="H814">
        <v>1</v>
      </c>
      <c r="I814" s="98">
        <v>41130</v>
      </c>
      <c r="J814">
        <v>35</v>
      </c>
      <c r="K814">
        <v>595</v>
      </c>
      <c r="L814">
        <v>71</v>
      </c>
      <c r="M814">
        <v>153</v>
      </c>
      <c r="N814">
        <v>120</v>
      </c>
      <c r="O814">
        <v>112</v>
      </c>
      <c r="P814">
        <v>41</v>
      </c>
      <c r="Q814">
        <v>6</v>
      </c>
      <c r="R814">
        <v>3</v>
      </c>
      <c r="S814">
        <v>10</v>
      </c>
      <c r="T814">
        <v>9</v>
      </c>
      <c r="U814">
        <v>0</v>
      </c>
      <c r="V814">
        <v>0</v>
      </c>
      <c r="W814" t="s">
        <v>67</v>
      </c>
      <c r="X814">
        <v>0</v>
      </c>
    </row>
    <row r="815" spans="1:24" x14ac:dyDescent="0.2">
      <c r="A815">
        <v>3584</v>
      </c>
      <c r="B815">
        <v>1956</v>
      </c>
      <c r="C815">
        <v>67</v>
      </c>
      <c r="D815" t="s">
        <v>40</v>
      </c>
      <c r="E815" t="s">
        <v>28</v>
      </c>
      <c r="F815" s="58">
        <v>65073</v>
      </c>
      <c r="G815">
        <v>0</v>
      </c>
      <c r="H815">
        <v>0</v>
      </c>
      <c r="I815" s="98">
        <v>41141</v>
      </c>
      <c r="J815">
        <v>35</v>
      </c>
      <c r="K815">
        <v>1181</v>
      </c>
      <c r="L815">
        <v>26</v>
      </c>
      <c r="M815">
        <v>120</v>
      </c>
      <c r="N815">
        <v>17</v>
      </c>
      <c r="O815">
        <v>13</v>
      </c>
      <c r="P815">
        <v>39</v>
      </c>
      <c r="Q815">
        <v>2</v>
      </c>
      <c r="R815">
        <v>5</v>
      </c>
      <c r="S815">
        <v>5</v>
      </c>
      <c r="T815">
        <v>8</v>
      </c>
      <c r="U815">
        <v>1</v>
      </c>
      <c r="V815">
        <v>0</v>
      </c>
      <c r="W815" t="s">
        <v>31</v>
      </c>
      <c r="X815">
        <v>1</v>
      </c>
    </row>
    <row r="816" spans="1:24" x14ac:dyDescent="0.2">
      <c r="A816">
        <v>7718</v>
      </c>
      <c r="B816">
        <v>1948</v>
      </c>
      <c r="C816">
        <v>75</v>
      </c>
      <c r="D816" t="s">
        <v>53</v>
      </c>
      <c r="E816" t="s">
        <v>32</v>
      </c>
      <c r="F816" s="58">
        <v>44300</v>
      </c>
      <c r="G816">
        <v>0</v>
      </c>
      <c r="H816">
        <v>0</v>
      </c>
      <c r="I816" s="98">
        <v>41749</v>
      </c>
      <c r="J816">
        <v>36</v>
      </c>
      <c r="K816">
        <v>244</v>
      </c>
      <c r="L816">
        <v>51</v>
      </c>
      <c r="M816">
        <v>270</v>
      </c>
      <c r="N816">
        <v>101</v>
      </c>
      <c r="O816">
        <v>0</v>
      </c>
      <c r="P816">
        <v>45</v>
      </c>
      <c r="Q816">
        <v>1</v>
      </c>
      <c r="R816">
        <v>1</v>
      </c>
      <c r="S816">
        <v>5</v>
      </c>
      <c r="T816">
        <v>1</v>
      </c>
      <c r="U816">
        <v>0</v>
      </c>
      <c r="V816">
        <v>0</v>
      </c>
      <c r="W816" t="s">
        <v>27</v>
      </c>
      <c r="X816">
        <v>0</v>
      </c>
    </row>
    <row r="817" spans="1:24" x14ac:dyDescent="0.2">
      <c r="A817">
        <v>8605</v>
      </c>
      <c r="B817">
        <v>1965</v>
      </c>
      <c r="C817">
        <v>58</v>
      </c>
      <c r="D817" t="s">
        <v>40</v>
      </c>
      <c r="E817" t="s">
        <v>32</v>
      </c>
      <c r="F817" s="58">
        <v>65316</v>
      </c>
      <c r="G817">
        <v>1</v>
      </c>
      <c r="H817">
        <v>1</v>
      </c>
      <c r="I817" s="98">
        <v>41721</v>
      </c>
      <c r="J817">
        <v>36</v>
      </c>
      <c r="K817">
        <v>48</v>
      </c>
      <c r="L817">
        <v>0</v>
      </c>
      <c r="M817">
        <v>14</v>
      </c>
      <c r="N817">
        <v>0</v>
      </c>
      <c r="O817">
        <v>0</v>
      </c>
      <c r="P817">
        <v>6</v>
      </c>
      <c r="Q817">
        <v>2</v>
      </c>
      <c r="R817">
        <v>2</v>
      </c>
      <c r="S817">
        <v>3</v>
      </c>
      <c r="T817">
        <v>6</v>
      </c>
      <c r="U817">
        <v>0</v>
      </c>
      <c r="V817">
        <v>0</v>
      </c>
      <c r="W817" t="s">
        <v>27</v>
      </c>
      <c r="X817">
        <v>0</v>
      </c>
    </row>
    <row r="818" spans="1:24" x14ac:dyDescent="0.2">
      <c r="A818">
        <v>1646</v>
      </c>
      <c r="B818">
        <v>1973</v>
      </c>
      <c r="C818">
        <v>50</v>
      </c>
      <c r="D818" t="s">
        <v>118</v>
      </c>
      <c r="E818" t="s">
        <v>32</v>
      </c>
      <c r="F818" s="58">
        <v>41014</v>
      </c>
      <c r="G818">
        <v>1</v>
      </c>
      <c r="H818">
        <v>0</v>
      </c>
      <c r="I818" s="98">
        <v>41714</v>
      </c>
      <c r="J818">
        <v>36</v>
      </c>
      <c r="K818">
        <v>4</v>
      </c>
      <c r="L818">
        <v>9</v>
      </c>
      <c r="M818">
        <v>12</v>
      </c>
      <c r="N818">
        <v>11</v>
      </c>
      <c r="O818">
        <v>2</v>
      </c>
      <c r="P818">
        <v>8</v>
      </c>
      <c r="Q818">
        <v>2</v>
      </c>
      <c r="R818">
        <v>1</v>
      </c>
      <c r="S818">
        <v>3</v>
      </c>
      <c r="T818">
        <v>3</v>
      </c>
      <c r="U818">
        <v>0</v>
      </c>
      <c r="V818">
        <v>0</v>
      </c>
      <c r="W818" t="s">
        <v>31</v>
      </c>
      <c r="X818">
        <v>0</v>
      </c>
    </row>
    <row r="819" spans="1:24" x14ac:dyDescent="0.2">
      <c r="A819">
        <v>9206</v>
      </c>
      <c r="B819">
        <v>1969</v>
      </c>
      <c r="C819">
        <v>54</v>
      </c>
      <c r="D819" t="s">
        <v>23</v>
      </c>
      <c r="E819" t="s">
        <v>32</v>
      </c>
      <c r="F819" s="58">
        <v>55212</v>
      </c>
      <c r="G819">
        <v>0</v>
      </c>
      <c r="H819">
        <v>1</v>
      </c>
      <c r="I819" s="98">
        <v>41821</v>
      </c>
      <c r="J819">
        <v>36</v>
      </c>
      <c r="K819">
        <v>491</v>
      </c>
      <c r="L819">
        <v>48</v>
      </c>
      <c r="M819">
        <v>231</v>
      </c>
      <c r="N819">
        <v>112</v>
      </c>
      <c r="O819">
        <v>105</v>
      </c>
      <c r="P819">
        <v>134</v>
      </c>
      <c r="Q819">
        <v>2</v>
      </c>
      <c r="R819">
        <v>5</v>
      </c>
      <c r="S819">
        <v>12</v>
      </c>
      <c r="T819">
        <v>1</v>
      </c>
      <c r="U819">
        <v>0</v>
      </c>
      <c r="V819">
        <v>0</v>
      </c>
      <c r="W819" t="s">
        <v>27</v>
      </c>
      <c r="X819">
        <v>1</v>
      </c>
    </row>
    <row r="820" spans="1:24" x14ac:dyDescent="0.2">
      <c r="A820">
        <v>10757</v>
      </c>
      <c r="B820">
        <v>1968</v>
      </c>
      <c r="C820">
        <v>55</v>
      </c>
      <c r="D820" t="s">
        <v>40</v>
      </c>
      <c r="E820" t="s">
        <v>24</v>
      </c>
      <c r="F820" s="58">
        <v>55212</v>
      </c>
      <c r="G820">
        <v>1</v>
      </c>
      <c r="H820">
        <v>0</v>
      </c>
      <c r="I820" s="98">
        <v>41632</v>
      </c>
      <c r="J820">
        <v>36</v>
      </c>
      <c r="K820">
        <v>4</v>
      </c>
      <c r="L820">
        <v>2</v>
      </c>
      <c r="M820">
        <v>5</v>
      </c>
      <c r="N820">
        <v>2</v>
      </c>
      <c r="O820">
        <v>0</v>
      </c>
      <c r="P820">
        <v>0</v>
      </c>
      <c r="Q820">
        <v>1</v>
      </c>
      <c r="R820">
        <v>1</v>
      </c>
      <c r="S820">
        <v>2</v>
      </c>
      <c r="T820">
        <v>6</v>
      </c>
      <c r="U820">
        <v>0</v>
      </c>
      <c r="V820">
        <v>0</v>
      </c>
      <c r="W820" t="s">
        <v>27</v>
      </c>
      <c r="X820">
        <v>0</v>
      </c>
    </row>
    <row r="821" spans="1:24" x14ac:dyDescent="0.2">
      <c r="A821">
        <v>6885</v>
      </c>
      <c r="B821">
        <v>1978</v>
      </c>
      <c r="C821">
        <v>45</v>
      </c>
      <c r="D821" t="s">
        <v>23</v>
      </c>
      <c r="E821" t="s">
        <v>24</v>
      </c>
      <c r="F821" s="58">
        <v>38410</v>
      </c>
      <c r="G821">
        <v>1</v>
      </c>
      <c r="H821">
        <v>0</v>
      </c>
      <c r="I821" s="98">
        <v>41286</v>
      </c>
      <c r="J821">
        <v>36</v>
      </c>
      <c r="K821">
        <v>38</v>
      </c>
      <c r="L821">
        <v>0</v>
      </c>
      <c r="M821">
        <v>12</v>
      </c>
      <c r="N821">
        <v>3</v>
      </c>
      <c r="O821">
        <v>1</v>
      </c>
      <c r="P821">
        <v>1</v>
      </c>
      <c r="Q821">
        <v>1</v>
      </c>
      <c r="R821">
        <v>2</v>
      </c>
      <c r="S821">
        <v>3</v>
      </c>
      <c r="T821">
        <v>7</v>
      </c>
      <c r="U821">
        <v>0</v>
      </c>
      <c r="V821">
        <v>0</v>
      </c>
      <c r="W821" t="s">
        <v>31</v>
      </c>
      <c r="X821">
        <v>0</v>
      </c>
    </row>
    <row r="822" spans="1:24" x14ac:dyDescent="0.2">
      <c r="A822">
        <v>907</v>
      </c>
      <c r="B822">
        <v>1976</v>
      </c>
      <c r="C822">
        <v>47</v>
      </c>
      <c r="D822" t="s">
        <v>23</v>
      </c>
      <c r="E822" t="s">
        <v>32</v>
      </c>
      <c r="F822" s="58">
        <v>35684</v>
      </c>
      <c r="G822">
        <v>0</v>
      </c>
      <c r="H822">
        <v>1</v>
      </c>
      <c r="I822" s="98">
        <v>41607</v>
      </c>
      <c r="J822">
        <v>36</v>
      </c>
      <c r="K822">
        <v>254</v>
      </c>
      <c r="L822">
        <v>6</v>
      </c>
      <c r="M822">
        <v>71</v>
      </c>
      <c r="N822">
        <v>4</v>
      </c>
      <c r="O822">
        <v>0</v>
      </c>
      <c r="P822">
        <v>27</v>
      </c>
      <c r="Q822">
        <v>5</v>
      </c>
      <c r="R822">
        <v>5</v>
      </c>
      <c r="S822">
        <v>7</v>
      </c>
      <c r="T822">
        <v>5</v>
      </c>
      <c r="U822">
        <v>0</v>
      </c>
      <c r="V822">
        <v>0</v>
      </c>
      <c r="W822" t="s">
        <v>27</v>
      </c>
      <c r="X822">
        <v>0</v>
      </c>
    </row>
    <row r="823" spans="1:24" x14ac:dyDescent="0.2">
      <c r="A823">
        <v>3867</v>
      </c>
      <c r="B823">
        <v>1948</v>
      </c>
      <c r="C823">
        <v>75</v>
      </c>
      <c r="D823" t="s">
        <v>40</v>
      </c>
      <c r="E823" t="s">
        <v>32</v>
      </c>
      <c r="F823" s="58">
        <v>49681</v>
      </c>
      <c r="G823">
        <v>0</v>
      </c>
      <c r="H823">
        <v>1</v>
      </c>
      <c r="I823" s="98">
        <v>41517</v>
      </c>
      <c r="J823">
        <v>36</v>
      </c>
      <c r="K823">
        <v>410</v>
      </c>
      <c r="L823">
        <v>112</v>
      </c>
      <c r="M823">
        <v>420</v>
      </c>
      <c r="N823">
        <v>0</v>
      </c>
      <c r="O823">
        <v>82</v>
      </c>
      <c r="P823">
        <v>71</v>
      </c>
      <c r="Q823">
        <v>1</v>
      </c>
      <c r="R823">
        <v>9</v>
      </c>
      <c r="S823">
        <v>13</v>
      </c>
      <c r="T823">
        <v>4</v>
      </c>
      <c r="U823">
        <v>0</v>
      </c>
      <c r="V823">
        <v>0</v>
      </c>
      <c r="W823" t="s">
        <v>27</v>
      </c>
      <c r="X823">
        <v>0</v>
      </c>
    </row>
    <row r="824" spans="1:24" x14ac:dyDescent="0.2">
      <c r="A824">
        <v>3859</v>
      </c>
      <c r="B824">
        <v>1948</v>
      </c>
      <c r="C824">
        <v>75</v>
      </c>
      <c r="D824" t="s">
        <v>40</v>
      </c>
      <c r="E824" t="s">
        <v>32</v>
      </c>
      <c r="F824" s="58">
        <v>70951</v>
      </c>
      <c r="G824">
        <v>0</v>
      </c>
      <c r="H824">
        <v>1</v>
      </c>
      <c r="I824" s="98">
        <v>41517</v>
      </c>
      <c r="J824">
        <v>36</v>
      </c>
      <c r="K824">
        <v>410</v>
      </c>
      <c r="L824">
        <v>112</v>
      </c>
      <c r="M824">
        <v>420</v>
      </c>
      <c r="N824">
        <v>0</v>
      </c>
      <c r="O824">
        <v>82</v>
      </c>
      <c r="P824">
        <v>71</v>
      </c>
      <c r="Q824">
        <v>1</v>
      </c>
      <c r="R824">
        <v>9</v>
      </c>
      <c r="S824">
        <v>13</v>
      </c>
      <c r="T824">
        <v>4</v>
      </c>
      <c r="U824">
        <v>0</v>
      </c>
      <c r="V824">
        <v>0</v>
      </c>
      <c r="W824" t="s">
        <v>67</v>
      </c>
      <c r="X824">
        <v>0</v>
      </c>
    </row>
    <row r="825" spans="1:24" x14ac:dyDescent="0.2">
      <c r="A825">
        <v>3265</v>
      </c>
      <c r="B825">
        <v>1960</v>
      </c>
      <c r="C825">
        <v>63</v>
      </c>
      <c r="D825" t="s">
        <v>23</v>
      </c>
      <c r="E825" t="s">
        <v>32</v>
      </c>
      <c r="F825" s="58">
        <v>55357</v>
      </c>
      <c r="G825">
        <v>0</v>
      </c>
      <c r="H825">
        <v>0</v>
      </c>
      <c r="I825" s="98">
        <v>41352</v>
      </c>
      <c r="J825">
        <v>36</v>
      </c>
      <c r="K825">
        <v>21</v>
      </c>
      <c r="L825">
        <v>1</v>
      </c>
      <c r="M825">
        <v>9</v>
      </c>
      <c r="N825">
        <v>7</v>
      </c>
      <c r="O825">
        <v>3</v>
      </c>
      <c r="P825">
        <v>5</v>
      </c>
      <c r="Q825">
        <v>1</v>
      </c>
      <c r="R825">
        <v>1</v>
      </c>
      <c r="S825">
        <v>3</v>
      </c>
      <c r="T825">
        <v>6</v>
      </c>
      <c r="U825">
        <v>0</v>
      </c>
      <c r="V825">
        <v>0</v>
      </c>
      <c r="W825" t="s">
        <v>27</v>
      </c>
      <c r="X825">
        <v>0</v>
      </c>
    </row>
    <row r="826" spans="1:24" x14ac:dyDescent="0.2">
      <c r="A826">
        <v>4418</v>
      </c>
      <c r="B826">
        <v>1984</v>
      </c>
      <c r="C826">
        <v>39</v>
      </c>
      <c r="D826" t="s">
        <v>53</v>
      </c>
      <c r="E826" t="s">
        <v>28</v>
      </c>
      <c r="F826" s="58">
        <v>58113</v>
      </c>
      <c r="G826">
        <v>0</v>
      </c>
      <c r="H826">
        <v>0</v>
      </c>
      <c r="I826" s="98">
        <v>41330</v>
      </c>
      <c r="J826">
        <v>36</v>
      </c>
      <c r="K826">
        <v>671</v>
      </c>
      <c r="L826">
        <v>47</v>
      </c>
      <c r="M826">
        <v>655</v>
      </c>
      <c r="N826">
        <v>145</v>
      </c>
      <c r="O826">
        <v>111</v>
      </c>
      <c r="P826">
        <v>15</v>
      </c>
      <c r="Q826">
        <v>1</v>
      </c>
      <c r="R826">
        <v>7</v>
      </c>
      <c r="S826">
        <v>12</v>
      </c>
      <c r="T826">
        <v>2</v>
      </c>
      <c r="U826">
        <v>1</v>
      </c>
      <c r="V826">
        <v>0</v>
      </c>
      <c r="W826" t="s">
        <v>31</v>
      </c>
      <c r="X826">
        <v>0</v>
      </c>
    </row>
    <row r="827" spans="1:24" x14ac:dyDescent="0.2">
      <c r="A827">
        <v>4611</v>
      </c>
      <c r="B827">
        <v>1971</v>
      </c>
      <c r="C827">
        <v>52</v>
      </c>
      <c r="D827" t="s">
        <v>23</v>
      </c>
      <c r="E827" t="s">
        <v>32</v>
      </c>
      <c r="F827" s="58">
        <v>70643</v>
      </c>
      <c r="G827">
        <v>0</v>
      </c>
      <c r="H827">
        <v>0</v>
      </c>
      <c r="I827" s="98">
        <v>41295</v>
      </c>
      <c r="J827">
        <v>36</v>
      </c>
      <c r="K827">
        <v>1009</v>
      </c>
      <c r="L827">
        <v>181</v>
      </c>
      <c r="M827">
        <v>104</v>
      </c>
      <c r="N827">
        <v>202</v>
      </c>
      <c r="O827">
        <v>21</v>
      </c>
      <c r="P827">
        <v>207</v>
      </c>
      <c r="Q827">
        <v>0</v>
      </c>
      <c r="R827">
        <v>9</v>
      </c>
      <c r="S827">
        <v>13</v>
      </c>
      <c r="T827">
        <v>3</v>
      </c>
      <c r="U827">
        <v>1</v>
      </c>
      <c r="V827">
        <v>0</v>
      </c>
      <c r="W827" t="s">
        <v>27</v>
      </c>
      <c r="X827">
        <v>2</v>
      </c>
    </row>
    <row r="828" spans="1:24" x14ac:dyDescent="0.2">
      <c r="A828">
        <v>4530</v>
      </c>
      <c r="B828">
        <v>1949</v>
      </c>
      <c r="C828">
        <v>74</v>
      </c>
      <c r="D828" t="s">
        <v>53</v>
      </c>
      <c r="E828" t="s">
        <v>55</v>
      </c>
      <c r="F828" s="58">
        <v>64355</v>
      </c>
      <c r="G828">
        <v>0</v>
      </c>
      <c r="H828">
        <v>0</v>
      </c>
      <c r="I828" s="98">
        <v>41206</v>
      </c>
      <c r="J828">
        <v>36</v>
      </c>
      <c r="K828">
        <v>972</v>
      </c>
      <c r="L828">
        <v>19</v>
      </c>
      <c r="M828">
        <v>595</v>
      </c>
      <c r="N828">
        <v>180</v>
      </c>
      <c r="O828">
        <v>26</v>
      </c>
      <c r="P828">
        <v>138</v>
      </c>
      <c r="Q828">
        <v>3</v>
      </c>
      <c r="R828">
        <v>3</v>
      </c>
      <c r="S828">
        <v>10</v>
      </c>
      <c r="T828">
        <v>3</v>
      </c>
      <c r="U828">
        <v>1</v>
      </c>
      <c r="V828">
        <v>0</v>
      </c>
      <c r="W828" t="s">
        <v>46</v>
      </c>
      <c r="X828">
        <v>1</v>
      </c>
    </row>
    <row r="829" spans="1:24" x14ac:dyDescent="0.2">
      <c r="A829">
        <v>7736</v>
      </c>
      <c r="B829">
        <v>1987</v>
      </c>
      <c r="C829">
        <v>36</v>
      </c>
      <c r="D829" t="s">
        <v>23</v>
      </c>
      <c r="E829" t="s">
        <v>32</v>
      </c>
      <c r="F829" s="58">
        <v>72570</v>
      </c>
      <c r="G829">
        <v>1</v>
      </c>
      <c r="H829">
        <v>0</v>
      </c>
      <c r="I829" s="98">
        <v>41204</v>
      </c>
      <c r="J829">
        <v>36</v>
      </c>
      <c r="K829">
        <v>11</v>
      </c>
      <c r="L829">
        <v>7</v>
      </c>
      <c r="M829">
        <v>12</v>
      </c>
      <c r="N829">
        <v>2</v>
      </c>
      <c r="O829">
        <v>2</v>
      </c>
      <c r="P829">
        <v>27</v>
      </c>
      <c r="Q829">
        <v>2</v>
      </c>
      <c r="R829">
        <v>2</v>
      </c>
      <c r="S829">
        <v>2</v>
      </c>
      <c r="T829">
        <v>5</v>
      </c>
      <c r="U829">
        <v>1</v>
      </c>
      <c r="V829">
        <v>0</v>
      </c>
      <c r="W829" t="s">
        <v>27</v>
      </c>
      <c r="X829">
        <v>1</v>
      </c>
    </row>
    <row r="830" spans="1:24" x14ac:dyDescent="0.2">
      <c r="A830">
        <v>9949</v>
      </c>
      <c r="B830">
        <v>1977</v>
      </c>
      <c r="C830">
        <v>46</v>
      </c>
      <c r="D830" t="s">
        <v>23</v>
      </c>
      <c r="E830" t="s">
        <v>32</v>
      </c>
      <c r="F830" s="58">
        <v>67381</v>
      </c>
      <c r="G830">
        <v>0</v>
      </c>
      <c r="H830">
        <v>2</v>
      </c>
      <c r="I830" s="98">
        <v>41200</v>
      </c>
      <c r="J830">
        <v>36</v>
      </c>
      <c r="K830">
        <v>598</v>
      </c>
      <c r="L830">
        <v>16</v>
      </c>
      <c r="M830">
        <v>141</v>
      </c>
      <c r="N830">
        <v>32</v>
      </c>
      <c r="O830">
        <v>41</v>
      </c>
      <c r="P830">
        <v>49</v>
      </c>
      <c r="Q830">
        <v>3</v>
      </c>
      <c r="R830">
        <v>3</v>
      </c>
      <c r="S830">
        <v>6</v>
      </c>
      <c r="T830">
        <v>8</v>
      </c>
      <c r="U830">
        <v>0</v>
      </c>
      <c r="V830">
        <v>0</v>
      </c>
      <c r="W830" t="s">
        <v>31</v>
      </c>
      <c r="X830">
        <v>0</v>
      </c>
    </row>
    <row r="831" spans="1:24" x14ac:dyDescent="0.2">
      <c r="A831">
        <v>942</v>
      </c>
      <c r="B831">
        <v>1983</v>
      </c>
      <c r="C831">
        <v>40</v>
      </c>
      <c r="D831" t="s">
        <v>23</v>
      </c>
      <c r="E831" t="s">
        <v>28</v>
      </c>
      <c r="F831" s="58">
        <v>51479</v>
      </c>
      <c r="G831">
        <v>1</v>
      </c>
      <c r="H831">
        <v>0</v>
      </c>
      <c r="I831" s="98">
        <v>41129</v>
      </c>
      <c r="J831">
        <v>36</v>
      </c>
      <c r="K831">
        <v>139</v>
      </c>
      <c r="L831">
        <v>13</v>
      </c>
      <c r="M831">
        <v>78</v>
      </c>
      <c r="N831">
        <v>20</v>
      </c>
      <c r="O831">
        <v>13</v>
      </c>
      <c r="P831">
        <v>36</v>
      </c>
      <c r="Q831">
        <v>3</v>
      </c>
      <c r="R831">
        <v>7</v>
      </c>
      <c r="S831">
        <v>3</v>
      </c>
      <c r="T831">
        <v>9</v>
      </c>
      <c r="U831">
        <v>1</v>
      </c>
      <c r="V831">
        <v>0</v>
      </c>
      <c r="W831" t="s">
        <v>27</v>
      </c>
      <c r="X831">
        <v>0</v>
      </c>
    </row>
    <row r="832" spans="1:24" x14ac:dyDescent="0.2">
      <c r="A832">
        <v>6181</v>
      </c>
      <c r="B832">
        <v>1951</v>
      </c>
      <c r="C832">
        <v>72</v>
      </c>
      <c r="D832" t="s">
        <v>43</v>
      </c>
      <c r="E832" t="s">
        <v>32</v>
      </c>
      <c r="F832" s="58">
        <v>76068</v>
      </c>
      <c r="G832">
        <v>0</v>
      </c>
      <c r="H832">
        <v>0</v>
      </c>
      <c r="I832" s="98">
        <v>41121</v>
      </c>
      <c r="J832">
        <v>36</v>
      </c>
      <c r="K832">
        <v>488</v>
      </c>
      <c r="L832">
        <v>21</v>
      </c>
      <c r="M832">
        <v>238</v>
      </c>
      <c r="N832">
        <v>56</v>
      </c>
      <c r="O832">
        <v>108</v>
      </c>
      <c r="P832">
        <v>28</v>
      </c>
      <c r="Q832">
        <v>1</v>
      </c>
      <c r="R832">
        <v>8</v>
      </c>
      <c r="S832">
        <v>11</v>
      </c>
      <c r="T832">
        <v>6</v>
      </c>
      <c r="U832">
        <v>0</v>
      </c>
      <c r="V832">
        <v>0</v>
      </c>
      <c r="W832" t="s">
        <v>35</v>
      </c>
      <c r="X832">
        <v>0</v>
      </c>
    </row>
    <row r="833" spans="1:24" x14ac:dyDescent="0.2">
      <c r="A833">
        <v>7660</v>
      </c>
      <c r="B833">
        <v>1974</v>
      </c>
      <c r="C833">
        <v>49</v>
      </c>
      <c r="D833" t="s">
        <v>40</v>
      </c>
      <c r="E833" t="s">
        <v>28</v>
      </c>
      <c r="F833" s="58">
        <v>62905</v>
      </c>
      <c r="G833">
        <v>1</v>
      </c>
      <c r="H833">
        <v>1</v>
      </c>
      <c r="I833" s="98">
        <v>41778</v>
      </c>
      <c r="J833">
        <v>37</v>
      </c>
      <c r="K833">
        <v>15</v>
      </c>
      <c r="L833">
        <v>0</v>
      </c>
      <c r="M833">
        <v>8</v>
      </c>
      <c r="N833">
        <v>4</v>
      </c>
      <c r="O833">
        <v>2</v>
      </c>
      <c r="P833">
        <v>20</v>
      </c>
      <c r="Q833">
        <v>2</v>
      </c>
      <c r="R833">
        <v>1</v>
      </c>
      <c r="S833">
        <v>2</v>
      </c>
      <c r="T833">
        <v>5</v>
      </c>
      <c r="U833">
        <v>1</v>
      </c>
      <c r="V833">
        <v>0</v>
      </c>
      <c r="W833" t="s">
        <v>31</v>
      </c>
      <c r="X833">
        <v>1</v>
      </c>
    </row>
    <row r="834" spans="1:24" x14ac:dyDescent="0.2">
      <c r="A834">
        <v>2055</v>
      </c>
      <c r="B834">
        <v>1974</v>
      </c>
      <c r="C834">
        <v>49</v>
      </c>
      <c r="D834" t="s">
        <v>40</v>
      </c>
      <c r="E834" t="s">
        <v>24</v>
      </c>
      <c r="F834" s="58">
        <v>65846</v>
      </c>
      <c r="G834">
        <v>1</v>
      </c>
      <c r="H834">
        <v>1</v>
      </c>
      <c r="I834" s="98">
        <v>41778</v>
      </c>
      <c r="J834">
        <v>37</v>
      </c>
      <c r="K834">
        <v>15</v>
      </c>
      <c r="L834">
        <v>0</v>
      </c>
      <c r="M834">
        <v>8</v>
      </c>
      <c r="N834">
        <v>4</v>
      </c>
      <c r="O834">
        <v>2</v>
      </c>
      <c r="P834">
        <v>20</v>
      </c>
      <c r="Q834">
        <v>2</v>
      </c>
      <c r="R834">
        <v>1</v>
      </c>
      <c r="S834">
        <v>2</v>
      </c>
      <c r="T834">
        <v>5</v>
      </c>
      <c r="U834">
        <v>0</v>
      </c>
      <c r="V834">
        <v>0</v>
      </c>
      <c r="W834" t="s">
        <v>27</v>
      </c>
      <c r="X834">
        <v>1</v>
      </c>
    </row>
    <row r="835" spans="1:24" x14ac:dyDescent="0.2">
      <c r="A835">
        <v>5107</v>
      </c>
      <c r="B835">
        <v>1974</v>
      </c>
      <c r="C835">
        <v>49</v>
      </c>
      <c r="D835" t="s">
        <v>40</v>
      </c>
      <c r="E835" t="s">
        <v>24</v>
      </c>
      <c r="F835" s="58">
        <v>34380</v>
      </c>
      <c r="G835">
        <v>1</v>
      </c>
      <c r="H835">
        <v>1</v>
      </c>
      <c r="I835" s="98">
        <v>41778</v>
      </c>
      <c r="J835">
        <v>37</v>
      </c>
      <c r="K835">
        <v>15</v>
      </c>
      <c r="L835">
        <v>0</v>
      </c>
      <c r="M835">
        <v>8</v>
      </c>
      <c r="N835">
        <v>4</v>
      </c>
      <c r="O835">
        <v>2</v>
      </c>
      <c r="P835">
        <v>20</v>
      </c>
      <c r="Q835">
        <v>2</v>
      </c>
      <c r="R835">
        <v>1</v>
      </c>
      <c r="S835">
        <v>2</v>
      </c>
      <c r="T835">
        <v>5</v>
      </c>
      <c r="U835">
        <v>0</v>
      </c>
      <c r="V835">
        <v>0</v>
      </c>
      <c r="W835" t="s">
        <v>27</v>
      </c>
      <c r="X835">
        <v>1</v>
      </c>
    </row>
    <row r="836" spans="1:24" x14ac:dyDescent="0.2">
      <c r="A836">
        <v>1626</v>
      </c>
      <c r="B836">
        <v>1974</v>
      </c>
      <c r="C836">
        <v>49</v>
      </c>
      <c r="D836" t="s">
        <v>40</v>
      </c>
      <c r="E836" t="s">
        <v>24</v>
      </c>
      <c r="F836" s="58">
        <v>43140</v>
      </c>
      <c r="G836">
        <v>1</v>
      </c>
      <c r="H836">
        <v>1</v>
      </c>
      <c r="I836" s="98">
        <v>41778</v>
      </c>
      <c r="J836">
        <v>37</v>
      </c>
      <c r="K836">
        <v>15</v>
      </c>
      <c r="L836">
        <v>0</v>
      </c>
      <c r="M836">
        <v>8</v>
      </c>
      <c r="N836">
        <v>4</v>
      </c>
      <c r="O836">
        <v>2</v>
      </c>
      <c r="P836">
        <v>20</v>
      </c>
      <c r="Q836">
        <v>2</v>
      </c>
      <c r="R836">
        <v>1</v>
      </c>
      <c r="S836">
        <v>2</v>
      </c>
      <c r="T836">
        <v>5</v>
      </c>
      <c r="U836">
        <v>1</v>
      </c>
      <c r="V836">
        <v>0</v>
      </c>
      <c r="W836" t="s">
        <v>67</v>
      </c>
      <c r="X836">
        <v>1</v>
      </c>
    </row>
    <row r="837" spans="1:24" x14ac:dyDescent="0.2">
      <c r="A837">
        <v>6428</v>
      </c>
      <c r="B837">
        <v>1951</v>
      </c>
      <c r="C837">
        <v>72</v>
      </c>
      <c r="D837" t="s">
        <v>40</v>
      </c>
      <c r="E837" t="s">
        <v>55</v>
      </c>
      <c r="F837" s="58">
        <v>52531</v>
      </c>
      <c r="G837">
        <v>0</v>
      </c>
      <c r="H837">
        <v>0</v>
      </c>
      <c r="I837" s="98">
        <v>41703</v>
      </c>
      <c r="J837">
        <v>37</v>
      </c>
      <c r="K837">
        <v>605</v>
      </c>
      <c r="L837">
        <v>10</v>
      </c>
      <c r="M837">
        <v>345</v>
      </c>
      <c r="N837">
        <v>84</v>
      </c>
      <c r="O837">
        <v>54</v>
      </c>
      <c r="P837">
        <v>32</v>
      </c>
      <c r="Q837">
        <v>1</v>
      </c>
      <c r="R837">
        <v>1</v>
      </c>
      <c r="S837">
        <v>7</v>
      </c>
      <c r="T837">
        <v>0</v>
      </c>
      <c r="U837">
        <v>0</v>
      </c>
      <c r="V837">
        <v>0</v>
      </c>
      <c r="W837" t="s">
        <v>27</v>
      </c>
      <c r="X837">
        <v>0</v>
      </c>
    </row>
    <row r="838" spans="1:24" x14ac:dyDescent="0.2">
      <c r="A838">
        <v>9617</v>
      </c>
      <c r="B838">
        <v>1952</v>
      </c>
      <c r="C838">
        <v>71</v>
      </c>
      <c r="D838" t="s">
        <v>23</v>
      </c>
      <c r="E838" t="s">
        <v>28</v>
      </c>
      <c r="F838" s="58">
        <v>49154</v>
      </c>
      <c r="G838">
        <v>0</v>
      </c>
      <c r="H838">
        <v>0</v>
      </c>
      <c r="I838" s="98">
        <v>41745</v>
      </c>
      <c r="J838">
        <v>37</v>
      </c>
      <c r="K838">
        <v>0</v>
      </c>
      <c r="L838">
        <v>4</v>
      </c>
      <c r="M838">
        <v>5</v>
      </c>
      <c r="N838">
        <v>6</v>
      </c>
      <c r="O838">
        <v>0</v>
      </c>
      <c r="P838">
        <v>4</v>
      </c>
      <c r="Q838">
        <v>1</v>
      </c>
      <c r="R838">
        <v>1</v>
      </c>
      <c r="S838">
        <v>3</v>
      </c>
      <c r="T838">
        <v>3</v>
      </c>
      <c r="U838">
        <v>0</v>
      </c>
      <c r="V838">
        <v>0</v>
      </c>
      <c r="W838" t="s">
        <v>67</v>
      </c>
      <c r="X838">
        <v>0</v>
      </c>
    </row>
    <row r="839" spans="1:24" x14ac:dyDescent="0.2">
      <c r="A839">
        <v>4339</v>
      </c>
      <c r="B839">
        <v>1971</v>
      </c>
      <c r="C839">
        <v>52</v>
      </c>
      <c r="D839" t="s">
        <v>40</v>
      </c>
      <c r="E839" t="s">
        <v>32</v>
      </c>
      <c r="F839" s="58">
        <v>38136</v>
      </c>
      <c r="G839">
        <v>0</v>
      </c>
      <c r="H839">
        <v>1</v>
      </c>
      <c r="I839" s="98">
        <v>41639</v>
      </c>
      <c r="J839">
        <v>37</v>
      </c>
      <c r="K839">
        <v>702</v>
      </c>
      <c r="L839">
        <v>17</v>
      </c>
      <c r="M839">
        <v>151</v>
      </c>
      <c r="N839">
        <v>0</v>
      </c>
      <c r="O839">
        <v>8</v>
      </c>
      <c r="P839">
        <v>35</v>
      </c>
      <c r="Q839">
        <v>5</v>
      </c>
      <c r="R839">
        <v>5</v>
      </c>
      <c r="S839">
        <v>12</v>
      </c>
      <c r="T839">
        <v>2</v>
      </c>
      <c r="U839">
        <v>0</v>
      </c>
      <c r="V839">
        <v>0</v>
      </c>
      <c r="W839" t="s">
        <v>38</v>
      </c>
      <c r="X839">
        <v>0</v>
      </c>
    </row>
    <row r="840" spans="1:24" x14ac:dyDescent="0.2">
      <c r="A840">
        <v>7235</v>
      </c>
      <c r="B840">
        <v>1976</v>
      </c>
      <c r="C840">
        <v>47</v>
      </c>
      <c r="D840" t="s">
        <v>43</v>
      </c>
      <c r="E840" t="s">
        <v>32</v>
      </c>
      <c r="F840" s="58">
        <v>67432</v>
      </c>
      <c r="G840">
        <v>1</v>
      </c>
      <c r="H840">
        <v>0</v>
      </c>
      <c r="I840" s="98">
        <v>41529</v>
      </c>
      <c r="J840">
        <v>37</v>
      </c>
      <c r="K840">
        <v>2</v>
      </c>
      <c r="L840">
        <v>5</v>
      </c>
      <c r="M840">
        <v>12</v>
      </c>
      <c r="N840">
        <v>4</v>
      </c>
      <c r="O840">
        <v>8</v>
      </c>
      <c r="P840">
        <v>7</v>
      </c>
      <c r="Q840">
        <v>3</v>
      </c>
      <c r="R840">
        <v>2</v>
      </c>
      <c r="S840">
        <v>4</v>
      </c>
      <c r="T840">
        <v>5</v>
      </c>
      <c r="U840">
        <v>0</v>
      </c>
      <c r="V840">
        <v>0</v>
      </c>
      <c r="W840" t="s">
        <v>46</v>
      </c>
      <c r="X840">
        <v>0</v>
      </c>
    </row>
    <row r="841" spans="1:24" x14ac:dyDescent="0.2">
      <c r="A841">
        <v>8527</v>
      </c>
      <c r="B841">
        <v>1966</v>
      </c>
      <c r="C841">
        <v>57</v>
      </c>
      <c r="D841" t="s">
        <v>53</v>
      </c>
      <c r="E841" t="s">
        <v>32</v>
      </c>
      <c r="F841" s="58">
        <v>44325</v>
      </c>
      <c r="G841">
        <v>1</v>
      </c>
      <c r="H841">
        <v>1</v>
      </c>
      <c r="I841" s="98">
        <v>41467</v>
      </c>
      <c r="J841">
        <v>37</v>
      </c>
      <c r="K841">
        <v>239</v>
      </c>
      <c r="L841">
        <v>7</v>
      </c>
      <c r="M841">
        <v>119</v>
      </c>
      <c r="N841">
        <v>4</v>
      </c>
      <c r="O841">
        <v>15</v>
      </c>
      <c r="P841">
        <v>11</v>
      </c>
      <c r="Q841">
        <v>5</v>
      </c>
      <c r="R841">
        <v>6</v>
      </c>
      <c r="S841">
        <v>6</v>
      </c>
      <c r="T841">
        <v>7</v>
      </c>
      <c r="U841">
        <v>0</v>
      </c>
      <c r="V841">
        <v>0</v>
      </c>
      <c r="W841" t="s">
        <v>27</v>
      </c>
      <c r="X841">
        <v>0</v>
      </c>
    </row>
    <row r="842" spans="1:24" x14ac:dyDescent="0.2">
      <c r="A842">
        <v>1968</v>
      </c>
      <c r="B842">
        <v>1972</v>
      </c>
      <c r="C842">
        <v>51</v>
      </c>
      <c r="D842" t="s">
        <v>23</v>
      </c>
      <c r="E842" t="s">
        <v>55</v>
      </c>
      <c r="F842" s="58">
        <v>61467</v>
      </c>
      <c r="G842">
        <v>1</v>
      </c>
      <c r="H842">
        <v>0</v>
      </c>
      <c r="I842" s="98">
        <v>41317</v>
      </c>
      <c r="J842">
        <v>37</v>
      </c>
      <c r="K842">
        <v>5</v>
      </c>
      <c r="L842">
        <v>1</v>
      </c>
      <c r="M842">
        <v>5</v>
      </c>
      <c r="N842">
        <v>10</v>
      </c>
      <c r="O842">
        <v>0</v>
      </c>
      <c r="P842">
        <v>7</v>
      </c>
      <c r="Q842">
        <v>1</v>
      </c>
      <c r="R842">
        <v>1</v>
      </c>
      <c r="S842">
        <v>2</v>
      </c>
      <c r="T842">
        <v>7</v>
      </c>
      <c r="U842">
        <v>0</v>
      </c>
      <c r="V842">
        <v>0</v>
      </c>
      <c r="W842" t="s">
        <v>67</v>
      </c>
      <c r="X842">
        <v>0</v>
      </c>
    </row>
    <row r="843" spans="1:24" x14ac:dyDescent="0.2">
      <c r="A843">
        <v>9862</v>
      </c>
      <c r="B843">
        <v>1970</v>
      </c>
      <c r="C843">
        <v>53</v>
      </c>
      <c r="D843" t="s">
        <v>23</v>
      </c>
      <c r="E843" t="s">
        <v>32</v>
      </c>
      <c r="F843" s="58">
        <v>48178</v>
      </c>
      <c r="G843">
        <v>1</v>
      </c>
      <c r="H843">
        <v>0</v>
      </c>
      <c r="I843" s="98">
        <v>41592</v>
      </c>
      <c r="J843">
        <v>37</v>
      </c>
      <c r="K843">
        <v>1</v>
      </c>
      <c r="L843">
        <v>6</v>
      </c>
      <c r="M843">
        <v>7</v>
      </c>
      <c r="N843">
        <v>11</v>
      </c>
      <c r="O843">
        <v>5</v>
      </c>
      <c r="P843">
        <v>3</v>
      </c>
      <c r="Q843">
        <v>2</v>
      </c>
      <c r="R843">
        <v>2</v>
      </c>
      <c r="S843">
        <v>3</v>
      </c>
      <c r="T843">
        <v>6</v>
      </c>
      <c r="U843">
        <v>0</v>
      </c>
      <c r="V843">
        <v>0</v>
      </c>
      <c r="W843" t="s">
        <v>31</v>
      </c>
      <c r="X843">
        <v>0</v>
      </c>
    </row>
    <row r="844" spans="1:24" x14ac:dyDescent="0.2">
      <c r="A844">
        <v>11075</v>
      </c>
      <c r="B844">
        <v>1979</v>
      </c>
      <c r="C844">
        <v>44</v>
      </c>
      <c r="D844" t="s">
        <v>23</v>
      </c>
      <c r="E844" t="s">
        <v>32</v>
      </c>
      <c r="F844" s="58">
        <v>16005</v>
      </c>
      <c r="G844">
        <v>1</v>
      </c>
      <c r="H844">
        <v>1</v>
      </c>
      <c r="I844" s="98">
        <v>41576</v>
      </c>
      <c r="J844">
        <v>37</v>
      </c>
      <c r="K844">
        <v>183</v>
      </c>
      <c r="L844">
        <v>2</v>
      </c>
      <c r="M844">
        <v>64</v>
      </c>
      <c r="N844">
        <v>7</v>
      </c>
      <c r="O844">
        <v>2</v>
      </c>
      <c r="P844">
        <v>12</v>
      </c>
      <c r="Q844">
        <v>4</v>
      </c>
      <c r="R844">
        <v>3</v>
      </c>
      <c r="S844">
        <v>5</v>
      </c>
      <c r="T844">
        <v>4</v>
      </c>
      <c r="U844">
        <v>0</v>
      </c>
      <c r="V844">
        <v>0</v>
      </c>
      <c r="W844" t="s">
        <v>31</v>
      </c>
      <c r="X844">
        <v>0</v>
      </c>
    </row>
    <row r="845" spans="1:24" x14ac:dyDescent="0.2">
      <c r="A845">
        <v>6658</v>
      </c>
      <c r="B845">
        <v>1973</v>
      </c>
      <c r="C845">
        <v>50</v>
      </c>
      <c r="D845" t="s">
        <v>23</v>
      </c>
      <c r="E845" t="s">
        <v>32</v>
      </c>
      <c r="F845" s="58">
        <v>79593</v>
      </c>
      <c r="G845">
        <v>0</v>
      </c>
      <c r="H845">
        <v>1</v>
      </c>
      <c r="I845" s="98">
        <v>41477</v>
      </c>
      <c r="J845">
        <v>37</v>
      </c>
      <c r="K845">
        <v>771</v>
      </c>
      <c r="L845">
        <v>51</v>
      </c>
      <c r="M845">
        <v>154</v>
      </c>
      <c r="N845">
        <v>54</v>
      </c>
      <c r="O845">
        <v>10</v>
      </c>
      <c r="P845">
        <v>154</v>
      </c>
      <c r="Q845">
        <v>7</v>
      </c>
      <c r="R845">
        <v>11</v>
      </c>
      <c r="S845">
        <v>12</v>
      </c>
      <c r="T845">
        <v>6</v>
      </c>
      <c r="U845">
        <v>0</v>
      </c>
      <c r="V845">
        <v>0</v>
      </c>
      <c r="W845" t="s">
        <v>27</v>
      </c>
      <c r="X845">
        <v>0</v>
      </c>
    </row>
    <row r="846" spans="1:24" x14ac:dyDescent="0.2">
      <c r="A846">
        <v>4552</v>
      </c>
      <c r="B846">
        <v>1992</v>
      </c>
      <c r="C846">
        <v>31</v>
      </c>
      <c r="D846" t="s">
        <v>23</v>
      </c>
      <c r="E846" t="s">
        <v>32</v>
      </c>
      <c r="F846" s="58">
        <v>79593</v>
      </c>
      <c r="G846">
        <v>0</v>
      </c>
      <c r="H846">
        <v>0</v>
      </c>
      <c r="I846" s="98">
        <v>41447</v>
      </c>
      <c r="J846">
        <v>37</v>
      </c>
      <c r="K846">
        <v>83</v>
      </c>
      <c r="L846">
        <v>2</v>
      </c>
      <c r="M846">
        <v>101</v>
      </c>
      <c r="N846">
        <v>64</v>
      </c>
      <c r="O846">
        <v>26</v>
      </c>
      <c r="P846">
        <v>117</v>
      </c>
      <c r="Q846">
        <v>1</v>
      </c>
      <c r="R846">
        <v>3</v>
      </c>
      <c r="S846">
        <v>3</v>
      </c>
      <c r="T846">
        <v>4</v>
      </c>
      <c r="U846">
        <v>0</v>
      </c>
      <c r="V846">
        <v>0</v>
      </c>
      <c r="W846" t="s">
        <v>27</v>
      </c>
      <c r="X846">
        <v>0</v>
      </c>
    </row>
    <row r="847" spans="1:24" x14ac:dyDescent="0.2">
      <c r="A847">
        <v>10377</v>
      </c>
      <c r="B847">
        <v>1959</v>
      </c>
      <c r="C847">
        <v>64</v>
      </c>
      <c r="D847" t="s">
        <v>53</v>
      </c>
      <c r="E847" t="s">
        <v>32</v>
      </c>
      <c r="F847" s="58">
        <v>61180</v>
      </c>
      <c r="G847">
        <v>0</v>
      </c>
      <c r="H847">
        <v>1</v>
      </c>
      <c r="I847" s="98">
        <v>41431</v>
      </c>
      <c r="J847">
        <v>37</v>
      </c>
      <c r="K847">
        <v>170</v>
      </c>
      <c r="L847">
        <v>6</v>
      </c>
      <c r="M847">
        <v>97</v>
      </c>
      <c r="N847">
        <v>24</v>
      </c>
      <c r="O847">
        <v>12</v>
      </c>
      <c r="P847">
        <v>88</v>
      </c>
      <c r="Q847">
        <v>3</v>
      </c>
      <c r="R847">
        <v>6</v>
      </c>
      <c r="S847">
        <v>5</v>
      </c>
      <c r="T847">
        <v>6</v>
      </c>
      <c r="U847">
        <v>0</v>
      </c>
      <c r="V847">
        <v>0</v>
      </c>
      <c r="W847" t="s">
        <v>27</v>
      </c>
      <c r="X847">
        <v>0</v>
      </c>
    </row>
    <row r="848" spans="1:24" x14ac:dyDescent="0.2">
      <c r="A848">
        <v>5336</v>
      </c>
      <c r="B848">
        <v>1972</v>
      </c>
      <c r="C848">
        <v>51</v>
      </c>
      <c r="D848" t="s">
        <v>53</v>
      </c>
      <c r="E848" t="s">
        <v>32</v>
      </c>
      <c r="F848" s="58">
        <v>77437</v>
      </c>
      <c r="G848">
        <v>1</v>
      </c>
      <c r="H848">
        <v>0</v>
      </c>
      <c r="I848" s="98">
        <v>41370</v>
      </c>
      <c r="J848">
        <v>37</v>
      </c>
      <c r="K848">
        <v>39</v>
      </c>
      <c r="L848">
        <v>1</v>
      </c>
      <c r="M848">
        <v>9</v>
      </c>
      <c r="N848">
        <v>2</v>
      </c>
      <c r="O848">
        <v>0</v>
      </c>
      <c r="P848">
        <v>8</v>
      </c>
      <c r="Q848">
        <v>0</v>
      </c>
      <c r="R848">
        <v>1</v>
      </c>
      <c r="S848">
        <v>1</v>
      </c>
      <c r="T848">
        <v>1</v>
      </c>
      <c r="U848">
        <v>0</v>
      </c>
      <c r="V848">
        <v>0</v>
      </c>
      <c r="W848" t="s">
        <v>27</v>
      </c>
      <c r="X848">
        <v>0</v>
      </c>
    </row>
    <row r="849" spans="1:24" x14ac:dyDescent="0.2">
      <c r="A849">
        <v>10350</v>
      </c>
      <c r="B849">
        <v>1951</v>
      </c>
      <c r="C849">
        <v>72</v>
      </c>
      <c r="D849" t="s">
        <v>40</v>
      </c>
      <c r="E849" t="s">
        <v>32</v>
      </c>
      <c r="F849" s="58">
        <v>17649</v>
      </c>
      <c r="G849">
        <v>2</v>
      </c>
      <c r="H849">
        <v>1</v>
      </c>
      <c r="I849" s="98">
        <v>41522</v>
      </c>
      <c r="J849">
        <v>37</v>
      </c>
      <c r="K849">
        <v>33</v>
      </c>
      <c r="L849">
        <v>0</v>
      </c>
      <c r="M849">
        <v>5</v>
      </c>
      <c r="N849">
        <v>0</v>
      </c>
      <c r="O849">
        <v>0</v>
      </c>
      <c r="P849">
        <v>0</v>
      </c>
      <c r="Q849">
        <v>1</v>
      </c>
      <c r="R849">
        <v>1</v>
      </c>
      <c r="S849">
        <v>3</v>
      </c>
      <c r="T849">
        <v>4</v>
      </c>
      <c r="U849">
        <v>0</v>
      </c>
      <c r="V849">
        <v>0</v>
      </c>
      <c r="W849" t="s">
        <v>27</v>
      </c>
      <c r="X849">
        <v>0</v>
      </c>
    </row>
    <row r="850" spans="1:24" x14ac:dyDescent="0.2">
      <c r="A850">
        <v>11071</v>
      </c>
      <c r="B850">
        <v>1985</v>
      </c>
      <c r="C850">
        <v>38</v>
      </c>
      <c r="D850" t="s">
        <v>23</v>
      </c>
      <c r="E850" t="s">
        <v>28</v>
      </c>
      <c r="F850" s="58">
        <v>18222</v>
      </c>
      <c r="G850">
        <v>0</v>
      </c>
      <c r="H850">
        <v>0</v>
      </c>
      <c r="I850" s="98">
        <v>41385</v>
      </c>
      <c r="J850">
        <v>37</v>
      </c>
      <c r="K850">
        <v>450</v>
      </c>
      <c r="L850">
        <v>133</v>
      </c>
      <c r="M850">
        <v>951</v>
      </c>
      <c r="N850">
        <v>173</v>
      </c>
      <c r="O850">
        <v>0</v>
      </c>
      <c r="P850">
        <v>216</v>
      </c>
      <c r="Q850">
        <v>1</v>
      </c>
      <c r="R850">
        <v>3</v>
      </c>
      <c r="S850">
        <v>6</v>
      </c>
      <c r="T850">
        <v>1</v>
      </c>
      <c r="U850">
        <v>1</v>
      </c>
      <c r="V850">
        <v>0</v>
      </c>
      <c r="W850" t="s">
        <v>31</v>
      </c>
      <c r="X850">
        <v>0</v>
      </c>
    </row>
    <row r="851" spans="1:24" x14ac:dyDescent="0.2">
      <c r="A851">
        <v>11100</v>
      </c>
      <c r="B851">
        <v>1973</v>
      </c>
      <c r="C851">
        <v>50</v>
      </c>
      <c r="D851" t="s">
        <v>23</v>
      </c>
      <c r="E851" t="s">
        <v>24</v>
      </c>
      <c r="F851" s="58">
        <v>77610</v>
      </c>
      <c r="G851">
        <v>1</v>
      </c>
      <c r="H851">
        <v>1</v>
      </c>
      <c r="I851" s="98">
        <v>41582</v>
      </c>
      <c r="J851">
        <v>37</v>
      </c>
      <c r="K851">
        <v>51</v>
      </c>
      <c r="L851">
        <v>2</v>
      </c>
      <c r="M851">
        <v>7</v>
      </c>
      <c r="N851">
        <v>0</v>
      </c>
      <c r="O851">
        <v>1</v>
      </c>
      <c r="P851">
        <v>2</v>
      </c>
      <c r="Q851">
        <v>2</v>
      </c>
      <c r="R851">
        <v>2</v>
      </c>
      <c r="S851">
        <v>3</v>
      </c>
      <c r="T851">
        <v>7</v>
      </c>
      <c r="U851">
        <v>0</v>
      </c>
      <c r="V851">
        <v>0</v>
      </c>
      <c r="W851" t="s">
        <v>31</v>
      </c>
      <c r="X851">
        <v>0</v>
      </c>
    </row>
    <row r="852" spans="1:24" x14ac:dyDescent="0.2">
      <c r="A852">
        <v>6516</v>
      </c>
      <c r="B852">
        <v>1990</v>
      </c>
      <c r="C852">
        <v>33</v>
      </c>
      <c r="D852" t="s">
        <v>118</v>
      </c>
      <c r="E852" t="s">
        <v>32</v>
      </c>
      <c r="F852" s="58">
        <v>38097</v>
      </c>
      <c r="G852">
        <v>1</v>
      </c>
      <c r="H852">
        <v>0</v>
      </c>
      <c r="I852" s="98">
        <v>41351</v>
      </c>
      <c r="J852">
        <v>37</v>
      </c>
      <c r="K852">
        <v>0</v>
      </c>
      <c r="L852">
        <v>0</v>
      </c>
      <c r="M852">
        <v>1</v>
      </c>
      <c r="N852">
        <v>7</v>
      </c>
      <c r="O852">
        <v>4</v>
      </c>
      <c r="P852">
        <v>6</v>
      </c>
      <c r="Q852">
        <v>1</v>
      </c>
      <c r="R852">
        <v>1</v>
      </c>
      <c r="S852">
        <v>2</v>
      </c>
      <c r="T852">
        <v>7</v>
      </c>
      <c r="U852">
        <v>0</v>
      </c>
      <c r="V852">
        <v>0</v>
      </c>
      <c r="W852" t="s">
        <v>38</v>
      </c>
      <c r="X852">
        <v>0</v>
      </c>
    </row>
    <row r="853" spans="1:24" x14ac:dyDescent="0.2">
      <c r="A853">
        <v>1734</v>
      </c>
      <c r="B853">
        <v>1969</v>
      </c>
      <c r="C853">
        <v>54</v>
      </c>
      <c r="D853" t="s">
        <v>40</v>
      </c>
      <c r="E853" t="s">
        <v>32</v>
      </c>
      <c r="F853" s="58">
        <v>44377</v>
      </c>
      <c r="G853">
        <v>2</v>
      </c>
      <c r="H853">
        <v>1</v>
      </c>
      <c r="I853" s="98">
        <v>41291</v>
      </c>
      <c r="J853">
        <v>37</v>
      </c>
      <c r="K853">
        <v>59</v>
      </c>
      <c r="L853">
        <v>0</v>
      </c>
      <c r="M853">
        <v>11</v>
      </c>
      <c r="N853">
        <v>4</v>
      </c>
      <c r="O853">
        <v>2</v>
      </c>
      <c r="P853">
        <v>5</v>
      </c>
      <c r="Q853">
        <v>4</v>
      </c>
      <c r="R853">
        <v>3</v>
      </c>
      <c r="S853">
        <v>4</v>
      </c>
      <c r="T853">
        <v>7</v>
      </c>
      <c r="U853">
        <v>0</v>
      </c>
      <c r="V853">
        <v>0</v>
      </c>
      <c r="W853" t="s">
        <v>67</v>
      </c>
      <c r="X853">
        <v>0</v>
      </c>
    </row>
    <row r="854" spans="1:24" x14ac:dyDescent="0.2">
      <c r="A854">
        <v>2131</v>
      </c>
      <c r="B854">
        <v>1960</v>
      </c>
      <c r="C854">
        <v>63</v>
      </c>
      <c r="D854" t="s">
        <v>40</v>
      </c>
      <c r="E854" t="s">
        <v>24</v>
      </c>
      <c r="F854" s="58">
        <v>66480</v>
      </c>
      <c r="G854">
        <v>0</v>
      </c>
      <c r="H854">
        <v>1</v>
      </c>
      <c r="I854" s="98">
        <v>41273</v>
      </c>
      <c r="J854">
        <v>37</v>
      </c>
      <c r="K854">
        <v>1063</v>
      </c>
      <c r="L854">
        <v>89</v>
      </c>
      <c r="M854">
        <v>102</v>
      </c>
      <c r="N854">
        <v>16</v>
      </c>
      <c r="O854">
        <v>12</v>
      </c>
      <c r="P854">
        <v>25</v>
      </c>
      <c r="Q854">
        <v>4</v>
      </c>
      <c r="R854">
        <v>9</v>
      </c>
      <c r="S854">
        <v>6</v>
      </c>
      <c r="T854">
        <v>6</v>
      </c>
      <c r="U854">
        <v>0</v>
      </c>
      <c r="V854">
        <v>0</v>
      </c>
      <c r="W854" t="s">
        <v>27</v>
      </c>
      <c r="X854">
        <v>0</v>
      </c>
    </row>
    <row r="855" spans="1:24" x14ac:dyDescent="0.2">
      <c r="A855">
        <v>6439</v>
      </c>
      <c r="B855">
        <v>1959</v>
      </c>
      <c r="C855">
        <v>64</v>
      </c>
      <c r="D855" t="s">
        <v>23</v>
      </c>
      <c r="E855" t="s">
        <v>32</v>
      </c>
      <c r="F855" s="58">
        <v>36732</v>
      </c>
      <c r="G855">
        <v>0</v>
      </c>
      <c r="H855">
        <v>1</v>
      </c>
      <c r="I855" s="98">
        <v>41138</v>
      </c>
      <c r="J855">
        <v>37</v>
      </c>
      <c r="K855">
        <v>789</v>
      </c>
      <c r="L855">
        <v>0</v>
      </c>
      <c r="M855">
        <v>133</v>
      </c>
      <c r="N855">
        <v>0</v>
      </c>
      <c r="O855">
        <v>28</v>
      </c>
      <c r="P855">
        <v>152</v>
      </c>
      <c r="Q855">
        <v>7</v>
      </c>
      <c r="R855">
        <v>11</v>
      </c>
      <c r="S855">
        <v>8</v>
      </c>
      <c r="T855">
        <v>7</v>
      </c>
      <c r="U855">
        <v>0</v>
      </c>
      <c r="V855">
        <v>0</v>
      </c>
      <c r="W855" t="s">
        <v>67</v>
      </c>
      <c r="X855">
        <v>0</v>
      </c>
    </row>
    <row r="856" spans="1:24" x14ac:dyDescent="0.2">
      <c r="A856">
        <v>10591</v>
      </c>
      <c r="B856">
        <v>1970</v>
      </c>
      <c r="C856">
        <v>53</v>
      </c>
      <c r="D856" t="s">
        <v>23</v>
      </c>
      <c r="E856" t="s">
        <v>55</v>
      </c>
      <c r="F856" s="58">
        <v>54072</v>
      </c>
      <c r="G856">
        <v>0</v>
      </c>
      <c r="H856">
        <v>1</v>
      </c>
      <c r="I856" s="98">
        <v>41068</v>
      </c>
      <c r="J856">
        <v>37</v>
      </c>
      <c r="K856">
        <v>63</v>
      </c>
      <c r="L856">
        <v>10</v>
      </c>
      <c r="M856">
        <v>83</v>
      </c>
      <c r="N856">
        <v>7</v>
      </c>
      <c r="O856">
        <v>19</v>
      </c>
      <c r="P856">
        <v>19</v>
      </c>
      <c r="Q856">
        <v>2</v>
      </c>
      <c r="R856">
        <v>4</v>
      </c>
      <c r="S856">
        <v>4</v>
      </c>
      <c r="T856">
        <v>7</v>
      </c>
      <c r="U856">
        <v>0</v>
      </c>
      <c r="V856">
        <v>0</v>
      </c>
      <c r="W856" t="s">
        <v>27</v>
      </c>
      <c r="X856">
        <v>0</v>
      </c>
    </row>
    <row r="857" spans="1:24" x14ac:dyDescent="0.2">
      <c r="A857">
        <v>9797</v>
      </c>
      <c r="B857">
        <v>1957</v>
      </c>
      <c r="C857">
        <v>66</v>
      </c>
      <c r="D857" t="s">
        <v>23</v>
      </c>
      <c r="E857" t="s">
        <v>32</v>
      </c>
      <c r="F857" s="58">
        <v>34935</v>
      </c>
      <c r="G857">
        <v>0</v>
      </c>
      <c r="H857">
        <v>1</v>
      </c>
      <c r="I857" s="98">
        <v>41742</v>
      </c>
      <c r="J857">
        <v>38</v>
      </c>
      <c r="K857">
        <v>228</v>
      </c>
      <c r="L857">
        <v>19</v>
      </c>
      <c r="M857">
        <v>130</v>
      </c>
      <c r="N857">
        <v>4</v>
      </c>
      <c r="O857">
        <v>11</v>
      </c>
      <c r="P857">
        <v>51</v>
      </c>
      <c r="Q857">
        <v>2</v>
      </c>
      <c r="R857">
        <v>3</v>
      </c>
      <c r="S857">
        <v>8</v>
      </c>
      <c r="T857">
        <v>2</v>
      </c>
      <c r="U857">
        <v>0</v>
      </c>
      <c r="V857">
        <v>0</v>
      </c>
      <c r="W857" t="s">
        <v>27</v>
      </c>
      <c r="X857">
        <v>0</v>
      </c>
    </row>
    <row r="858" spans="1:24" x14ac:dyDescent="0.2">
      <c r="A858">
        <v>9336</v>
      </c>
      <c r="B858">
        <v>1970</v>
      </c>
      <c r="C858">
        <v>53</v>
      </c>
      <c r="D858" t="s">
        <v>40</v>
      </c>
      <c r="E858" t="s">
        <v>55</v>
      </c>
      <c r="F858" s="58">
        <v>34935</v>
      </c>
      <c r="G858">
        <v>0</v>
      </c>
      <c r="H858">
        <v>1</v>
      </c>
      <c r="I858" s="98">
        <v>41720</v>
      </c>
      <c r="J858">
        <v>38</v>
      </c>
      <c r="K858">
        <v>512</v>
      </c>
      <c r="L858">
        <v>0</v>
      </c>
      <c r="M858">
        <v>83</v>
      </c>
      <c r="N858">
        <v>0</v>
      </c>
      <c r="O858">
        <v>0</v>
      </c>
      <c r="P858">
        <v>41</v>
      </c>
      <c r="Q858">
        <v>3</v>
      </c>
      <c r="R858">
        <v>6</v>
      </c>
      <c r="S858">
        <v>10</v>
      </c>
      <c r="T858">
        <v>4</v>
      </c>
      <c r="U858">
        <v>0</v>
      </c>
      <c r="V858">
        <v>0</v>
      </c>
      <c r="W858" t="s">
        <v>27</v>
      </c>
      <c r="X858">
        <v>0</v>
      </c>
    </row>
    <row r="859" spans="1:24" x14ac:dyDescent="0.2">
      <c r="A859">
        <v>2174</v>
      </c>
      <c r="B859">
        <v>1955</v>
      </c>
      <c r="C859">
        <v>68</v>
      </c>
      <c r="D859" t="s">
        <v>23</v>
      </c>
      <c r="E859" t="s">
        <v>28</v>
      </c>
      <c r="F859" s="58">
        <v>92491</v>
      </c>
      <c r="G859">
        <v>1</v>
      </c>
      <c r="H859">
        <v>1</v>
      </c>
      <c r="I859" s="98">
        <v>41854</v>
      </c>
      <c r="J859">
        <v>38</v>
      </c>
      <c r="K859">
        <v>11</v>
      </c>
      <c r="L859">
        <v>1</v>
      </c>
      <c r="M859">
        <v>6</v>
      </c>
      <c r="N859">
        <v>2</v>
      </c>
      <c r="O859">
        <v>1</v>
      </c>
      <c r="P859">
        <v>6</v>
      </c>
      <c r="Q859">
        <v>2</v>
      </c>
      <c r="R859">
        <v>1</v>
      </c>
      <c r="S859">
        <v>2</v>
      </c>
      <c r="T859">
        <v>5</v>
      </c>
      <c r="U859">
        <v>0</v>
      </c>
      <c r="V859">
        <v>0</v>
      </c>
      <c r="W859" t="s">
        <v>35</v>
      </c>
      <c r="X859">
        <v>0</v>
      </c>
    </row>
    <row r="860" spans="1:24" x14ac:dyDescent="0.2">
      <c r="A860">
        <v>3197</v>
      </c>
      <c r="B860">
        <v>1981</v>
      </c>
      <c r="C860">
        <v>42</v>
      </c>
      <c r="D860" t="s">
        <v>23</v>
      </c>
      <c r="E860" t="s">
        <v>32</v>
      </c>
      <c r="F860" s="58">
        <v>42207</v>
      </c>
      <c r="G860">
        <v>0</v>
      </c>
      <c r="H860">
        <v>1</v>
      </c>
      <c r="I860" s="98">
        <v>41624</v>
      </c>
      <c r="J860">
        <v>38</v>
      </c>
      <c r="K860">
        <v>275</v>
      </c>
      <c r="L860">
        <v>59</v>
      </c>
      <c r="M860">
        <v>107</v>
      </c>
      <c r="N860">
        <v>69</v>
      </c>
      <c r="O860">
        <v>101</v>
      </c>
      <c r="P860">
        <v>59</v>
      </c>
      <c r="Q860">
        <v>2</v>
      </c>
      <c r="R860">
        <v>6</v>
      </c>
      <c r="S860">
        <v>8</v>
      </c>
      <c r="T860">
        <v>4</v>
      </c>
      <c r="U860">
        <v>0</v>
      </c>
      <c r="V860">
        <v>0</v>
      </c>
      <c r="W860" t="s">
        <v>27</v>
      </c>
      <c r="X860">
        <v>0</v>
      </c>
    </row>
    <row r="861" spans="1:24" x14ac:dyDescent="0.2">
      <c r="A861">
        <v>9185</v>
      </c>
      <c r="B861">
        <v>1967</v>
      </c>
      <c r="C861">
        <v>56</v>
      </c>
      <c r="D861" t="s">
        <v>40</v>
      </c>
      <c r="E861" t="s">
        <v>28</v>
      </c>
      <c r="F861" s="58">
        <v>79734</v>
      </c>
      <c r="G861">
        <v>0</v>
      </c>
      <c r="H861">
        <v>0</v>
      </c>
      <c r="I861" s="98">
        <v>41575</v>
      </c>
      <c r="J861">
        <v>38</v>
      </c>
      <c r="K861">
        <v>452</v>
      </c>
      <c r="L861">
        <v>20</v>
      </c>
      <c r="M861">
        <v>514</v>
      </c>
      <c r="N861">
        <v>13</v>
      </c>
      <c r="O861">
        <v>30</v>
      </c>
      <c r="P861">
        <v>0</v>
      </c>
      <c r="Q861">
        <v>3</v>
      </c>
      <c r="R861">
        <v>4</v>
      </c>
      <c r="S861">
        <v>5</v>
      </c>
      <c r="T861">
        <v>3</v>
      </c>
      <c r="U861">
        <v>1</v>
      </c>
      <c r="V861">
        <v>0</v>
      </c>
      <c r="W861" t="s">
        <v>27</v>
      </c>
      <c r="X861">
        <v>0</v>
      </c>
    </row>
    <row r="862" spans="1:24" x14ac:dyDescent="0.2">
      <c r="A862">
        <v>905</v>
      </c>
      <c r="B862">
        <v>1987</v>
      </c>
      <c r="C862">
        <v>36</v>
      </c>
      <c r="D862" t="s">
        <v>23</v>
      </c>
      <c r="E862" t="s">
        <v>24</v>
      </c>
      <c r="F862" s="58">
        <v>50353</v>
      </c>
      <c r="G862">
        <v>1</v>
      </c>
      <c r="H862">
        <v>0</v>
      </c>
      <c r="I862" s="98">
        <v>41569</v>
      </c>
      <c r="J862">
        <v>38</v>
      </c>
      <c r="K862">
        <v>7</v>
      </c>
      <c r="L862">
        <v>17</v>
      </c>
      <c r="M862">
        <v>18</v>
      </c>
      <c r="N862">
        <v>6</v>
      </c>
      <c r="O862">
        <v>10</v>
      </c>
      <c r="P862">
        <v>26</v>
      </c>
      <c r="Q862">
        <v>4</v>
      </c>
      <c r="R862">
        <v>4</v>
      </c>
      <c r="S862">
        <v>3</v>
      </c>
      <c r="T862">
        <v>8</v>
      </c>
      <c r="U862">
        <v>0</v>
      </c>
      <c r="V862">
        <v>0</v>
      </c>
      <c r="W862" t="s">
        <v>67</v>
      </c>
      <c r="X862">
        <v>0</v>
      </c>
    </row>
    <row r="863" spans="1:24" x14ac:dyDescent="0.2">
      <c r="A863">
        <v>10858</v>
      </c>
      <c r="B863">
        <v>1976</v>
      </c>
      <c r="C863">
        <v>47</v>
      </c>
      <c r="D863" t="s">
        <v>23</v>
      </c>
      <c r="E863" t="s">
        <v>32</v>
      </c>
      <c r="F863" s="58">
        <v>78075</v>
      </c>
      <c r="G863">
        <v>1</v>
      </c>
      <c r="H863">
        <v>1</v>
      </c>
      <c r="I863" s="98">
        <v>41526</v>
      </c>
      <c r="J863">
        <v>38</v>
      </c>
      <c r="K863">
        <v>355</v>
      </c>
      <c r="L863">
        <v>30</v>
      </c>
      <c r="M863">
        <v>177</v>
      </c>
      <c r="N863">
        <v>90</v>
      </c>
      <c r="O863">
        <v>138</v>
      </c>
      <c r="P863">
        <v>30</v>
      </c>
      <c r="Q863">
        <v>4</v>
      </c>
      <c r="R863">
        <v>9</v>
      </c>
      <c r="S863">
        <v>7</v>
      </c>
      <c r="T863">
        <v>5</v>
      </c>
      <c r="U863">
        <v>0</v>
      </c>
      <c r="V863">
        <v>0</v>
      </c>
      <c r="W863" t="s">
        <v>27</v>
      </c>
      <c r="X863">
        <v>0</v>
      </c>
    </row>
    <row r="864" spans="1:24" x14ac:dyDescent="0.2">
      <c r="A864">
        <v>8925</v>
      </c>
      <c r="B864">
        <v>1966</v>
      </c>
      <c r="C864">
        <v>57</v>
      </c>
      <c r="D864" t="s">
        <v>53</v>
      </c>
      <c r="E864" t="s">
        <v>32</v>
      </c>
      <c r="F864" s="58">
        <v>56223</v>
      </c>
      <c r="G864">
        <v>0</v>
      </c>
      <c r="H864">
        <v>1</v>
      </c>
      <c r="I864" s="98">
        <v>41340</v>
      </c>
      <c r="J864">
        <v>38</v>
      </c>
      <c r="K864">
        <v>512</v>
      </c>
      <c r="L864">
        <v>53</v>
      </c>
      <c r="M864">
        <v>98</v>
      </c>
      <c r="N864">
        <v>81</v>
      </c>
      <c r="O864">
        <v>179</v>
      </c>
      <c r="P864">
        <v>89</v>
      </c>
      <c r="Q864">
        <v>3</v>
      </c>
      <c r="R864">
        <v>8</v>
      </c>
      <c r="S864">
        <v>10</v>
      </c>
      <c r="T864">
        <v>5</v>
      </c>
      <c r="U864">
        <v>0</v>
      </c>
      <c r="V864">
        <v>0</v>
      </c>
      <c r="W864" t="s">
        <v>27</v>
      </c>
      <c r="X864">
        <v>0</v>
      </c>
    </row>
    <row r="865" spans="1:24" x14ac:dyDescent="0.2">
      <c r="A865">
        <v>2499</v>
      </c>
      <c r="B865">
        <v>1959</v>
      </c>
      <c r="C865">
        <v>64</v>
      </c>
      <c r="D865" t="s">
        <v>43</v>
      </c>
      <c r="E865" t="s">
        <v>28</v>
      </c>
      <c r="F865" s="58">
        <v>47850</v>
      </c>
      <c r="G865">
        <v>0</v>
      </c>
      <c r="H865">
        <v>1</v>
      </c>
      <c r="I865" s="98">
        <v>41430</v>
      </c>
      <c r="J865">
        <v>38</v>
      </c>
      <c r="K865">
        <v>204</v>
      </c>
      <c r="L865">
        <v>97</v>
      </c>
      <c r="M865">
        <v>97</v>
      </c>
      <c r="N865">
        <v>21</v>
      </c>
      <c r="O865">
        <v>118</v>
      </c>
      <c r="P865">
        <v>26</v>
      </c>
      <c r="Q865">
        <v>1</v>
      </c>
      <c r="R865">
        <v>5</v>
      </c>
      <c r="S865">
        <v>10</v>
      </c>
      <c r="T865">
        <v>4</v>
      </c>
      <c r="U865">
        <v>0</v>
      </c>
      <c r="V865">
        <v>0</v>
      </c>
      <c r="W865" t="s">
        <v>27</v>
      </c>
      <c r="X865">
        <v>0</v>
      </c>
    </row>
    <row r="866" spans="1:24" x14ac:dyDescent="0.2">
      <c r="A866">
        <v>1109</v>
      </c>
      <c r="B866">
        <v>1983</v>
      </c>
      <c r="C866">
        <v>40</v>
      </c>
      <c r="D866" t="s">
        <v>53</v>
      </c>
      <c r="E866" t="s">
        <v>32</v>
      </c>
      <c r="F866" s="58">
        <v>67131</v>
      </c>
      <c r="G866">
        <v>1</v>
      </c>
      <c r="H866">
        <v>0</v>
      </c>
      <c r="I866" s="98">
        <v>41387</v>
      </c>
      <c r="J866">
        <v>38</v>
      </c>
      <c r="K866">
        <v>6</v>
      </c>
      <c r="L866">
        <v>0</v>
      </c>
      <c r="M866">
        <v>5</v>
      </c>
      <c r="N866">
        <v>0</v>
      </c>
      <c r="O866">
        <v>0</v>
      </c>
      <c r="P866">
        <v>1</v>
      </c>
      <c r="Q866">
        <v>1</v>
      </c>
      <c r="R866">
        <v>1</v>
      </c>
      <c r="S866">
        <v>2</v>
      </c>
      <c r="T866">
        <v>7</v>
      </c>
      <c r="U866">
        <v>0</v>
      </c>
      <c r="V866">
        <v>0</v>
      </c>
      <c r="W866" t="s">
        <v>27</v>
      </c>
      <c r="X866">
        <v>0</v>
      </c>
    </row>
    <row r="867" spans="1:24" x14ac:dyDescent="0.2">
      <c r="A867">
        <v>326</v>
      </c>
      <c r="B867">
        <v>1974</v>
      </c>
      <c r="C867">
        <v>49</v>
      </c>
      <c r="D867" t="s">
        <v>23</v>
      </c>
      <c r="E867" t="s">
        <v>32</v>
      </c>
      <c r="F867" s="58">
        <v>56242</v>
      </c>
      <c r="G867">
        <v>1</v>
      </c>
      <c r="H867">
        <v>1</v>
      </c>
      <c r="I867" s="98">
        <v>41323</v>
      </c>
      <c r="J867">
        <v>38</v>
      </c>
      <c r="K867">
        <v>235</v>
      </c>
      <c r="L867">
        <v>6</v>
      </c>
      <c r="M867">
        <v>45</v>
      </c>
      <c r="N867">
        <v>8</v>
      </c>
      <c r="O867">
        <v>9</v>
      </c>
      <c r="P867">
        <v>12</v>
      </c>
      <c r="Q867">
        <v>4</v>
      </c>
      <c r="R867">
        <v>5</v>
      </c>
      <c r="S867">
        <v>6</v>
      </c>
      <c r="T867">
        <v>6</v>
      </c>
      <c r="U867">
        <v>0</v>
      </c>
      <c r="V867">
        <v>0</v>
      </c>
      <c r="W867" t="s">
        <v>50</v>
      </c>
      <c r="X867">
        <v>0</v>
      </c>
    </row>
    <row r="868" spans="1:24" x14ac:dyDescent="0.2">
      <c r="A868">
        <v>10967</v>
      </c>
      <c r="B868">
        <v>1964</v>
      </c>
      <c r="C868">
        <v>59</v>
      </c>
      <c r="D868" t="s">
        <v>23</v>
      </c>
      <c r="E868" t="s">
        <v>24</v>
      </c>
      <c r="F868" s="58">
        <v>86580</v>
      </c>
      <c r="G868">
        <v>1</v>
      </c>
      <c r="H868">
        <v>1</v>
      </c>
      <c r="I868" s="98">
        <v>41427</v>
      </c>
      <c r="J868">
        <v>38</v>
      </c>
      <c r="K868">
        <v>33</v>
      </c>
      <c r="L868">
        <v>6</v>
      </c>
      <c r="M868">
        <v>40</v>
      </c>
      <c r="N868">
        <v>3</v>
      </c>
      <c r="O868">
        <v>7</v>
      </c>
      <c r="P868">
        <v>10</v>
      </c>
      <c r="Q868">
        <v>3</v>
      </c>
      <c r="R868">
        <v>2</v>
      </c>
      <c r="S868">
        <v>4</v>
      </c>
      <c r="T868">
        <v>7</v>
      </c>
      <c r="U868">
        <v>0</v>
      </c>
      <c r="V868">
        <v>0</v>
      </c>
      <c r="W868" t="s">
        <v>67</v>
      </c>
      <c r="X868">
        <v>0</v>
      </c>
    </row>
    <row r="869" spans="1:24" x14ac:dyDescent="0.2">
      <c r="A869">
        <v>5370</v>
      </c>
      <c r="B869">
        <v>1974</v>
      </c>
      <c r="C869">
        <v>49</v>
      </c>
      <c r="D869" t="s">
        <v>40</v>
      </c>
      <c r="E869" t="s">
        <v>32</v>
      </c>
      <c r="F869" s="58">
        <v>54693</v>
      </c>
      <c r="G869">
        <v>1</v>
      </c>
      <c r="H869">
        <v>0</v>
      </c>
      <c r="I869" s="98">
        <v>41290</v>
      </c>
      <c r="J869">
        <v>38</v>
      </c>
      <c r="K869">
        <v>239</v>
      </c>
      <c r="L869">
        <v>3</v>
      </c>
      <c r="M869">
        <v>141</v>
      </c>
      <c r="N869">
        <v>0</v>
      </c>
      <c r="O869">
        <v>7</v>
      </c>
      <c r="P869">
        <v>23</v>
      </c>
      <c r="Q869">
        <v>4</v>
      </c>
      <c r="R869">
        <v>7</v>
      </c>
      <c r="S869">
        <v>6</v>
      </c>
      <c r="T869">
        <v>8</v>
      </c>
      <c r="U869">
        <v>0</v>
      </c>
      <c r="V869">
        <v>0</v>
      </c>
      <c r="W869" t="s">
        <v>27</v>
      </c>
      <c r="X869">
        <v>1</v>
      </c>
    </row>
    <row r="870" spans="1:24" x14ac:dyDescent="0.2">
      <c r="A870">
        <v>2098</v>
      </c>
      <c r="B870">
        <v>1970</v>
      </c>
      <c r="C870">
        <v>53</v>
      </c>
      <c r="D870" t="s">
        <v>40</v>
      </c>
      <c r="E870" t="s">
        <v>32</v>
      </c>
      <c r="F870" s="58">
        <v>52750</v>
      </c>
      <c r="G870">
        <v>2</v>
      </c>
      <c r="H870">
        <v>0</v>
      </c>
      <c r="I870" s="98">
        <v>41487</v>
      </c>
      <c r="J870">
        <v>38</v>
      </c>
      <c r="K870">
        <v>11</v>
      </c>
      <c r="L870">
        <v>0</v>
      </c>
      <c r="M870">
        <v>5</v>
      </c>
      <c r="N870">
        <v>0</v>
      </c>
      <c r="O870">
        <v>0</v>
      </c>
      <c r="P870">
        <v>1</v>
      </c>
      <c r="Q870">
        <v>1</v>
      </c>
      <c r="R870">
        <v>1</v>
      </c>
      <c r="S870">
        <v>2</v>
      </c>
      <c r="T870">
        <v>8</v>
      </c>
      <c r="U870">
        <v>0</v>
      </c>
      <c r="V870">
        <v>0</v>
      </c>
      <c r="W870" t="s">
        <v>27</v>
      </c>
      <c r="X870">
        <v>0</v>
      </c>
    </row>
    <row r="871" spans="1:24" x14ac:dyDescent="0.2">
      <c r="A871">
        <v>1773</v>
      </c>
      <c r="B871">
        <v>1979</v>
      </c>
      <c r="C871">
        <v>44</v>
      </c>
      <c r="D871" t="s">
        <v>43</v>
      </c>
      <c r="E871" t="s">
        <v>32</v>
      </c>
      <c r="F871" s="58">
        <v>79930</v>
      </c>
      <c r="G871">
        <v>0</v>
      </c>
      <c r="H871">
        <v>0</v>
      </c>
      <c r="I871" s="98">
        <v>41011</v>
      </c>
      <c r="J871">
        <v>38</v>
      </c>
      <c r="K871">
        <v>5</v>
      </c>
      <c r="L871">
        <v>6</v>
      </c>
      <c r="M871">
        <v>15</v>
      </c>
      <c r="N871">
        <v>11</v>
      </c>
      <c r="O871">
        <v>7</v>
      </c>
      <c r="P871">
        <v>13</v>
      </c>
      <c r="Q871">
        <v>1</v>
      </c>
      <c r="R871">
        <v>2</v>
      </c>
      <c r="S871">
        <v>3</v>
      </c>
      <c r="T871">
        <v>9</v>
      </c>
      <c r="U871">
        <v>0</v>
      </c>
      <c r="V871">
        <v>0</v>
      </c>
      <c r="W871" t="s">
        <v>67</v>
      </c>
      <c r="X871">
        <v>0</v>
      </c>
    </row>
    <row r="872" spans="1:24" x14ac:dyDescent="0.2">
      <c r="A872">
        <v>5036</v>
      </c>
      <c r="B872">
        <v>1985</v>
      </c>
      <c r="C872">
        <v>38</v>
      </c>
      <c r="D872" t="s">
        <v>40</v>
      </c>
      <c r="E872" t="s">
        <v>28</v>
      </c>
      <c r="F872" s="58">
        <v>55158</v>
      </c>
      <c r="G872">
        <v>1</v>
      </c>
      <c r="H872">
        <v>0</v>
      </c>
      <c r="I872" s="98">
        <v>41241</v>
      </c>
      <c r="J872">
        <v>38</v>
      </c>
      <c r="K872">
        <v>252</v>
      </c>
      <c r="L872">
        <v>3</v>
      </c>
      <c r="M872">
        <v>42</v>
      </c>
      <c r="N872">
        <v>4</v>
      </c>
      <c r="O872">
        <v>3</v>
      </c>
      <c r="P872">
        <v>102</v>
      </c>
      <c r="Q872">
        <v>2</v>
      </c>
      <c r="R872">
        <v>4</v>
      </c>
      <c r="S872">
        <v>3</v>
      </c>
      <c r="T872">
        <v>6</v>
      </c>
      <c r="U872">
        <v>0</v>
      </c>
      <c r="V872">
        <v>0</v>
      </c>
      <c r="W872" t="s">
        <v>27</v>
      </c>
      <c r="X872">
        <v>0</v>
      </c>
    </row>
    <row r="873" spans="1:24" x14ac:dyDescent="0.2">
      <c r="A873">
        <v>4856</v>
      </c>
      <c r="B873">
        <v>1958</v>
      </c>
      <c r="C873">
        <v>65</v>
      </c>
      <c r="D873" t="s">
        <v>43</v>
      </c>
      <c r="E873" t="s">
        <v>32</v>
      </c>
      <c r="F873" s="58">
        <v>75865</v>
      </c>
      <c r="G873">
        <v>0</v>
      </c>
      <c r="H873">
        <v>0</v>
      </c>
      <c r="I873" s="98">
        <v>41071</v>
      </c>
      <c r="J873">
        <v>38</v>
      </c>
      <c r="K873">
        <v>556</v>
      </c>
      <c r="L873">
        <v>54</v>
      </c>
      <c r="M873">
        <v>845</v>
      </c>
      <c r="N873">
        <v>202</v>
      </c>
      <c r="O873">
        <v>133</v>
      </c>
      <c r="P873">
        <v>63</v>
      </c>
      <c r="Q873">
        <v>1</v>
      </c>
      <c r="R873">
        <v>7</v>
      </c>
      <c r="S873">
        <v>10</v>
      </c>
      <c r="T873">
        <v>3</v>
      </c>
      <c r="U873">
        <v>0</v>
      </c>
      <c r="V873">
        <v>0</v>
      </c>
      <c r="W873" t="s">
        <v>50</v>
      </c>
      <c r="X873">
        <v>2</v>
      </c>
    </row>
    <row r="874" spans="1:24" x14ac:dyDescent="0.2">
      <c r="A874">
        <v>8722</v>
      </c>
      <c r="B874">
        <v>1958</v>
      </c>
      <c r="C874">
        <v>65</v>
      </c>
      <c r="D874" t="s">
        <v>43</v>
      </c>
      <c r="E874" t="s">
        <v>32</v>
      </c>
      <c r="F874" s="58">
        <v>44375</v>
      </c>
      <c r="G874">
        <v>0</v>
      </c>
      <c r="H874">
        <v>0</v>
      </c>
      <c r="I874" s="98">
        <v>41071</v>
      </c>
      <c r="J874">
        <v>38</v>
      </c>
      <c r="K874">
        <v>556</v>
      </c>
      <c r="L874">
        <v>54</v>
      </c>
      <c r="M874">
        <v>845</v>
      </c>
      <c r="N874">
        <v>202</v>
      </c>
      <c r="O874">
        <v>133</v>
      </c>
      <c r="P874">
        <v>63</v>
      </c>
      <c r="Q874">
        <v>1</v>
      </c>
      <c r="R874">
        <v>7</v>
      </c>
      <c r="S874">
        <v>10</v>
      </c>
      <c r="T874">
        <v>3</v>
      </c>
      <c r="U874">
        <v>1</v>
      </c>
      <c r="V874">
        <v>0</v>
      </c>
      <c r="W874" t="s">
        <v>31</v>
      </c>
      <c r="X874">
        <v>2</v>
      </c>
    </row>
    <row r="875" spans="1:24" x14ac:dyDescent="0.2">
      <c r="A875">
        <v>2156</v>
      </c>
      <c r="B875">
        <v>1956</v>
      </c>
      <c r="C875">
        <v>67</v>
      </c>
      <c r="D875" t="s">
        <v>40</v>
      </c>
      <c r="E875" t="s">
        <v>32</v>
      </c>
      <c r="F875" s="58">
        <v>65492</v>
      </c>
      <c r="G875">
        <v>1</v>
      </c>
      <c r="H875">
        <v>1</v>
      </c>
      <c r="I875" s="98">
        <v>40979</v>
      </c>
      <c r="J875">
        <v>38</v>
      </c>
      <c r="K875">
        <v>27</v>
      </c>
      <c r="L875">
        <v>0</v>
      </c>
      <c r="M875">
        <v>10</v>
      </c>
      <c r="N875">
        <v>0</v>
      </c>
      <c r="O875">
        <v>0</v>
      </c>
      <c r="P875">
        <v>4</v>
      </c>
      <c r="Q875">
        <v>4</v>
      </c>
      <c r="R875">
        <v>2</v>
      </c>
      <c r="S875">
        <v>4</v>
      </c>
      <c r="T875">
        <v>5</v>
      </c>
      <c r="U875">
        <v>0</v>
      </c>
      <c r="V875">
        <v>0</v>
      </c>
      <c r="W875" t="s">
        <v>27</v>
      </c>
      <c r="X875">
        <v>0</v>
      </c>
    </row>
    <row r="876" spans="1:24" x14ac:dyDescent="0.2">
      <c r="A876">
        <v>2569</v>
      </c>
      <c r="B876">
        <v>1988</v>
      </c>
      <c r="C876">
        <v>35</v>
      </c>
      <c r="D876" t="s">
        <v>23</v>
      </c>
      <c r="E876" t="s">
        <v>32</v>
      </c>
      <c r="F876" s="58">
        <v>86111</v>
      </c>
      <c r="G876">
        <v>0</v>
      </c>
      <c r="H876">
        <v>0</v>
      </c>
      <c r="I876" s="98">
        <v>41192</v>
      </c>
      <c r="J876">
        <v>38</v>
      </c>
      <c r="K876">
        <v>3</v>
      </c>
      <c r="L876">
        <v>14</v>
      </c>
      <c r="M876">
        <v>17</v>
      </c>
      <c r="N876">
        <v>6</v>
      </c>
      <c r="O876">
        <v>1</v>
      </c>
      <c r="P876">
        <v>5</v>
      </c>
      <c r="Q876">
        <v>1</v>
      </c>
      <c r="R876">
        <v>1</v>
      </c>
      <c r="S876">
        <v>3</v>
      </c>
      <c r="T876">
        <v>8</v>
      </c>
      <c r="U876">
        <v>0</v>
      </c>
      <c r="V876">
        <v>0</v>
      </c>
      <c r="W876" t="s">
        <v>35</v>
      </c>
      <c r="X876">
        <v>0</v>
      </c>
    </row>
    <row r="877" spans="1:24" x14ac:dyDescent="0.2">
      <c r="A877">
        <v>10151</v>
      </c>
      <c r="B877">
        <v>1961</v>
      </c>
      <c r="C877">
        <v>62</v>
      </c>
      <c r="D877" t="s">
        <v>23</v>
      </c>
      <c r="E877" t="s">
        <v>24</v>
      </c>
      <c r="F877" s="58">
        <v>31814</v>
      </c>
      <c r="G877">
        <v>0</v>
      </c>
      <c r="H877">
        <v>2</v>
      </c>
      <c r="I877" s="98">
        <v>41252</v>
      </c>
      <c r="J877">
        <v>38</v>
      </c>
      <c r="K877">
        <v>317</v>
      </c>
      <c r="L877">
        <v>46</v>
      </c>
      <c r="M877">
        <v>247</v>
      </c>
      <c r="N877">
        <v>151</v>
      </c>
      <c r="O877">
        <v>46</v>
      </c>
      <c r="P877">
        <v>139</v>
      </c>
      <c r="Q877">
        <v>1</v>
      </c>
      <c r="R877">
        <v>4</v>
      </c>
      <c r="S877">
        <v>12</v>
      </c>
      <c r="T877">
        <v>3</v>
      </c>
      <c r="U877">
        <v>0</v>
      </c>
      <c r="V877">
        <v>0</v>
      </c>
      <c r="W877" t="s">
        <v>27</v>
      </c>
      <c r="X877">
        <v>0</v>
      </c>
    </row>
    <row r="878" spans="1:24" x14ac:dyDescent="0.2">
      <c r="A878">
        <v>10473</v>
      </c>
      <c r="B878">
        <v>1957</v>
      </c>
      <c r="C878">
        <v>66</v>
      </c>
      <c r="D878" t="s">
        <v>40</v>
      </c>
      <c r="E878" t="s">
        <v>55</v>
      </c>
      <c r="F878" s="58">
        <v>70116</v>
      </c>
      <c r="G878">
        <v>0</v>
      </c>
      <c r="H878">
        <v>1</v>
      </c>
      <c r="I878" s="98">
        <v>41191</v>
      </c>
      <c r="J878">
        <v>38</v>
      </c>
      <c r="K878">
        <v>158</v>
      </c>
      <c r="L878">
        <v>19</v>
      </c>
      <c r="M878">
        <v>288</v>
      </c>
      <c r="N878">
        <v>25</v>
      </c>
      <c r="O878">
        <v>0</v>
      </c>
      <c r="P878">
        <v>38</v>
      </c>
      <c r="Q878">
        <v>1</v>
      </c>
      <c r="R878">
        <v>6</v>
      </c>
      <c r="S878">
        <v>9</v>
      </c>
      <c r="T878">
        <v>7</v>
      </c>
      <c r="U878">
        <v>1</v>
      </c>
      <c r="V878">
        <v>0</v>
      </c>
      <c r="W878" t="s">
        <v>27</v>
      </c>
      <c r="X878">
        <v>2</v>
      </c>
    </row>
    <row r="879" spans="1:24" x14ac:dyDescent="0.2">
      <c r="A879">
        <v>7079</v>
      </c>
      <c r="B879">
        <v>1963</v>
      </c>
      <c r="C879">
        <v>60</v>
      </c>
      <c r="D879" t="s">
        <v>23</v>
      </c>
      <c r="E879" t="s">
        <v>24</v>
      </c>
      <c r="F879" s="58">
        <v>70503</v>
      </c>
      <c r="G879">
        <v>0</v>
      </c>
      <c r="H879">
        <v>1</v>
      </c>
      <c r="I879" s="98">
        <v>41130</v>
      </c>
      <c r="J879">
        <v>38</v>
      </c>
      <c r="K879">
        <v>897</v>
      </c>
      <c r="L879">
        <v>23</v>
      </c>
      <c r="M879">
        <v>207</v>
      </c>
      <c r="N879">
        <v>15</v>
      </c>
      <c r="O879">
        <v>11</v>
      </c>
      <c r="P879">
        <v>92</v>
      </c>
      <c r="Q879">
        <v>5</v>
      </c>
      <c r="R879">
        <v>9</v>
      </c>
      <c r="S879">
        <v>12</v>
      </c>
      <c r="T879">
        <v>6</v>
      </c>
      <c r="U879">
        <v>0</v>
      </c>
      <c r="V879">
        <v>0</v>
      </c>
      <c r="W879" t="s">
        <v>67</v>
      </c>
      <c r="X879">
        <v>0</v>
      </c>
    </row>
    <row r="880" spans="1:24" x14ac:dyDescent="0.2">
      <c r="A880">
        <v>6875</v>
      </c>
      <c r="B880">
        <v>1966</v>
      </c>
      <c r="C880">
        <v>57</v>
      </c>
      <c r="D880" t="s">
        <v>40</v>
      </c>
      <c r="E880" t="s">
        <v>32</v>
      </c>
      <c r="F880" s="58">
        <v>79205</v>
      </c>
      <c r="G880">
        <v>0</v>
      </c>
      <c r="H880">
        <v>0</v>
      </c>
      <c r="I880" s="98">
        <v>41149</v>
      </c>
      <c r="J880">
        <v>38</v>
      </c>
      <c r="K880">
        <v>167</v>
      </c>
      <c r="L880">
        <v>13</v>
      </c>
      <c r="M880">
        <v>180</v>
      </c>
      <c r="N880">
        <v>86</v>
      </c>
      <c r="O880">
        <v>13</v>
      </c>
      <c r="P880">
        <v>70</v>
      </c>
      <c r="Q880">
        <v>2</v>
      </c>
      <c r="R880">
        <v>7</v>
      </c>
      <c r="S880">
        <v>5</v>
      </c>
      <c r="T880">
        <v>8</v>
      </c>
      <c r="U880">
        <v>0</v>
      </c>
      <c r="V880">
        <v>0</v>
      </c>
      <c r="W880" t="s">
        <v>31</v>
      </c>
      <c r="X880">
        <v>0</v>
      </c>
    </row>
    <row r="881" spans="1:24" x14ac:dyDescent="0.2">
      <c r="A881">
        <v>6728</v>
      </c>
      <c r="B881">
        <v>1986</v>
      </c>
      <c r="C881">
        <v>37</v>
      </c>
      <c r="D881" t="s">
        <v>23</v>
      </c>
      <c r="E881" t="s">
        <v>32</v>
      </c>
      <c r="F881" s="58">
        <v>19986</v>
      </c>
      <c r="G881">
        <v>1</v>
      </c>
      <c r="H881">
        <v>0</v>
      </c>
      <c r="I881" s="98">
        <v>41148</v>
      </c>
      <c r="J881">
        <v>38</v>
      </c>
      <c r="K881">
        <v>16</v>
      </c>
      <c r="L881">
        <v>0</v>
      </c>
      <c r="M881">
        <v>17</v>
      </c>
      <c r="N881">
        <v>6</v>
      </c>
      <c r="O881">
        <v>3</v>
      </c>
      <c r="P881">
        <v>6</v>
      </c>
      <c r="Q881">
        <v>2</v>
      </c>
      <c r="R881">
        <v>1</v>
      </c>
      <c r="S881">
        <v>3</v>
      </c>
      <c r="T881">
        <v>9</v>
      </c>
      <c r="U881">
        <v>0</v>
      </c>
      <c r="V881">
        <v>0</v>
      </c>
      <c r="W881" t="s">
        <v>27</v>
      </c>
      <c r="X881">
        <v>0</v>
      </c>
    </row>
    <row r="882" spans="1:24" x14ac:dyDescent="0.2">
      <c r="A882">
        <v>2471</v>
      </c>
      <c r="B882">
        <v>1966</v>
      </c>
      <c r="C882">
        <v>57</v>
      </c>
      <c r="D882" t="s">
        <v>23</v>
      </c>
      <c r="E882" t="s">
        <v>32</v>
      </c>
      <c r="F882" s="58">
        <v>19986</v>
      </c>
      <c r="G882">
        <v>0</v>
      </c>
      <c r="H882">
        <v>0</v>
      </c>
      <c r="I882" s="98">
        <v>41817</v>
      </c>
      <c r="J882">
        <v>39</v>
      </c>
      <c r="K882">
        <v>48</v>
      </c>
      <c r="L882">
        <v>58</v>
      </c>
      <c r="M882">
        <v>68</v>
      </c>
      <c r="N882">
        <v>16</v>
      </c>
      <c r="O882">
        <v>66</v>
      </c>
      <c r="P882">
        <v>43</v>
      </c>
      <c r="Q882">
        <v>1</v>
      </c>
      <c r="R882">
        <v>3</v>
      </c>
      <c r="S882">
        <v>6</v>
      </c>
      <c r="T882">
        <v>2</v>
      </c>
      <c r="U882">
        <v>0</v>
      </c>
      <c r="V882">
        <v>0</v>
      </c>
      <c r="W882" t="s">
        <v>67</v>
      </c>
      <c r="X882">
        <v>0</v>
      </c>
    </row>
    <row r="883" spans="1:24" x14ac:dyDescent="0.2">
      <c r="A883">
        <v>49</v>
      </c>
      <c r="B883">
        <v>1971</v>
      </c>
      <c r="C883">
        <v>52</v>
      </c>
      <c r="D883" t="s">
        <v>23</v>
      </c>
      <c r="E883" t="s">
        <v>28</v>
      </c>
      <c r="F883" s="58">
        <v>59062</v>
      </c>
      <c r="G883">
        <v>1</v>
      </c>
      <c r="H883">
        <v>0</v>
      </c>
      <c r="I883" s="98">
        <v>41948</v>
      </c>
      <c r="J883">
        <v>39</v>
      </c>
      <c r="K883">
        <v>2</v>
      </c>
      <c r="L883">
        <v>3</v>
      </c>
      <c r="M883">
        <v>6</v>
      </c>
      <c r="N883">
        <v>4</v>
      </c>
      <c r="O883">
        <v>1</v>
      </c>
      <c r="P883">
        <v>9</v>
      </c>
      <c r="Q883">
        <v>1</v>
      </c>
      <c r="R883">
        <v>1</v>
      </c>
      <c r="S883">
        <v>2</v>
      </c>
      <c r="T883">
        <v>7</v>
      </c>
      <c r="U883">
        <v>0</v>
      </c>
      <c r="V883">
        <v>0</v>
      </c>
      <c r="W883" t="s">
        <v>31</v>
      </c>
      <c r="X883">
        <v>0</v>
      </c>
    </row>
    <row r="884" spans="1:24" x14ac:dyDescent="0.2">
      <c r="A884">
        <v>4973</v>
      </c>
      <c r="B884">
        <v>1971</v>
      </c>
      <c r="C884">
        <v>52</v>
      </c>
      <c r="D884" t="s">
        <v>23</v>
      </c>
      <c r="E884" t="s">
        <v>28</v>
      </c>
      <c r="F884" s="58">
        <v>61794</v>
      </c>
      <c r="G884">
        <v>1</v>
      </c>
      <c r="H884">
        <v>0</v>
      </c>
      <c r="I884" s="98">
        <v>41948</v>
      </c>
      <c r="J884">
        <v>39</v>
      </c>
      <c r="K884">
        <v>2</v>
      </c>
      <c r="L884">
        <v>3</v>
      </c>
      <c r="M884">
        <v>6</v>
      </c>
      <c r="N884">
        <v>4</v>
      </c>
      <c r="O884">
        <v>1</v>
      </c>
      <c r="P884">
        <v>9</v>
      </c>
      <c r="Q884">
        <v>1</v>
      </c>
      <c r="R884">
        <v>1</v>
      </c>
      <c r="S884">
        <v>2</v>
      </c>
      <c r="T884">
        <v>7</v>
      </c>
      <c r="U884">
        <v>0</v>
      </c>
      <c r="V884">
        <v>0</v>
      </c>
      <c r="W884" t="s">
        <v>31</v>
      </c>
      <c r="X884">
        <v>0</v>
      </c>
    </row>
    <row r="885" spans="1:24" x14ac:dyDescent="0.2">
      <c r="A885">
        <v>6387</v>
      </c>
      <c r="B885">
        <v>1977</v>
      </c>
      <c r="C885">
        <v>46</v>
      </c>
      <c r="D885" t="s">
        <v>40</v>
      </c>
      <c r="E885" t="s">
        <v>32</v>
      </c>
      <c r="F885" s="58">
        <v>75032</v>
      </c>
      <c r="G885">
        <v>1</v>
      </c>
      <c r="H885">
        <v>1</v>
      </c>
      <c r="I885" s="98">
        <v>41856</v>
      </c>
      <c r="J885">
        <v>39</v>
      </c>
      <c r="K885">
        <v>42</v>
      </c>
      <c r="L885">
        <v>0</v>
      </c>
      <c r="M885">
        <v>17</v>
      </c>
      <c r="N885">
        <v>0</v>
      </c>
      <c r="O885">
        <v>0</v>
      </c>
      <c r="P885">
        <v>18</v>
      </c>
      <c r="Q885">
        <v>3</v>
      </c>
      <c r="R885">
        <v>2</v>
      </c>
      <c r="S885">
        <v>3</v>
      </c>
      <c r="T885">
        <v>5</v>
      </c>
      <c r="U885">
        <v>0</v>
      </c>
      <c r="V885">
        <v>0</v>
      </c>
      <c r="W885" t="s">
        <v>67</v>
      </c>
      <c r="X885">
        <v>1</v>
      </c>
    </row>
    <row r="886" spans="1:24" x14ac:dyDescent="0.2">
      <c r="A886">
        <v>5866</v>
      </c>
      <c r="B886">
        <v>1975</v>
      </c>
      <c r="C886">
        <v>48</v>
      </c>
      <c r="D886" t="s">
        <v>23</v>
      </c>
      <c r="E886" t="s">
        <v>32</v>
      </c>
      <c r="F886" s="58">
        <v>22419</v>
      </c>
      <c r="G886">
        <v>1</v>
      </c>
      <c r="H886">
        <v>0</v>
      </c>
      <c r="I886" s="98">
        <v>41718</v>
      </c>
      <c r="J886">
        <v>39</v>
      </c>
      <c r="K886">
        <v>97</v>
      </c>
      <c r="L886">
        <v>3</v>
      </c>
      <c r="M886">
        <v>66</v>
      </c>
      <c r="N886">
        <v>12</v>
      </c>
      <c r="O886">
        <v>7</v>
      </c>
      <c r="P886">
        <v>34</v>
      </c>
      <c r="Q886">
        <v>3</v>
      </c>
      <c r="R886">
        <v>4</v>
      </c>
      <c r="S886">
        <v>4</v>
      </c>
      <c r="T886">
        <v>7</v>
      </c>
      <c r="U886">
        <v>0</v>
      </c>
      <c r="V886">
        <v>0</v>
      </c>
      <c r="W886" t="s">
        <v>27</v>
      </c>
      <c r="X886">
        <v>0</v>
      </c>
    </row>
    <row r="887" spans="1:24" x14ac:dyDescent="0.2">
      <c r="A887">
        <v>8523</v>
      </c>
      <c r="B887">
        <v>1969</v>
      </c>
      <c r="C887">
        <v>54</v>
      </c>
      <c r="D887" t="s">
        <v>23</v>
      </c>
      <c r="E887" t="s">
        <v>32</v>
      </c>
      <c r="F887" s="58">
        <v>22419</v>
      </c>
      <c r="G887">
        <v>1</v>
      </c>
      <c r="H887">
        <v>0</v>
      </c>
      <c r="I887" s="98">
        <v>41622</v>
      </c>
      <c r="J887">
        <v>39</v>
      </c>
      <c r="K887">
        <v>24</v>
      </c>
      <c r="L887">
        <v>1</v>
      </c>
      <c r="M887">
        <v>16</v>
      </c>
      <c r="N887">
        <v>12</v>
      </c>
      <c r="O887">
        <v>2</v>
      </c>
      <c r="P887">
        <v>5</v>
      </c>
      <c r="Q887">
        <v>3</v>
      </c>
      <c r="R887">
        <v>4</v>
      </c>
      <c r="S887">
        <v>3</v>
      </c>
      <c r="T887">
        <v>8</v>
      </c>
      <c r="U887">
        <v>0</v>
      </c>
      <c r="V887">
        <v>0</v>
      </c>
      <c r="W887" t="s">
        <v>31</v>
      </c>
      <c r="X887">
        <v>0</v>
      </c>
    </row>
    <row r="888" spans="1:24" x14ac:dyDescent="0.2">
      <c r="A888">
        <v>7901</v>
      </c>
      <c r="B888">
        <v>1972</v>
      </c>
      <c r="C888">
        <v>51</v>
      </c>
      <c r="D888" t="s">
        <v>53</v>
      </c>
      <c r="E888" t="s">
        <v>32</v>
      </c>
      <c r="F888" s="58">
        <v>36550</v>
      </c>
      <c r="G888">
        <v>0</v>
      </c>
      <c r="H888">
        <v>1</v>
      </c>
      <c r="I888" s="98">
        <v>41436</v>
      </c>
      <c r="J888">
        <v>39</v>
      </c>
      <c r="K888">
        <v>9</v>
      </c>
      <c r="L888">
        <v>1</v>
      </c>
      <c r="M888">
        <v>5</v>
      </c>
      <c r="N888">
        <v>2</v>
      </c>
      <c r="O888">
        <v>1</v>
      </c>
      <c r="P888">
        <v>4</v>
      </c>
      <c r="Q888">
        <v>1</v>
      </c>
      <c r="R888">
        <v>0</v>
      </c>
      <c r="S888">
        <v>3</v>
      </c>
      <c r="T888">
        <v>4</v>
      </c>
      <c r="U888">
        <v>0</v>
      </c>
      <c r="V888">
        <v>0</v>
      </c>
      <c r="W888" t="s">
        <v>38</v>
      </c>
      <c r="X888">
        <v>0</v>
      </c>
    </row>
    <row r="889" spans="1:24" x14ac:dyDescent="0.2">
      <c r="A889">
        <v>898</v>
      </c>
      <c r="B889">
        <v>1987</v>
      </c>
      <c r="C889">
        <v>36</v>
      </c>
      <c r="D889" t="s">
        <v>23</v>
      </c>
      <c r="E889" t="s">
        <v>32</v>
      </c>
      <c r="F889" s="58">
        <v>75027</v>
      </c>
      <c r="G889">
        <v>1</v>
      </c>
      <c r="H889">
        <v>0</v>
      </c>
      <c r="I889" s="98">
        <v>41568</v>
      </c>
      <c r="J889">
        <v>39</v>
      </c>
      <c r="K889">
        <v>38</v>
      </c>
      <c r="L889">
        <v>15</v>
      </c>
      <c r="M889">
        <v>54</v>
      </c>
      <c r="N889">
        <v>3</v>
      </c>
      <c r="O889">
        <v>8</v>
      </c>
      <c r="P889">
        <v>29</v>
      </c>
      <c r="Q889">
        <v>3</v>
      </c>
      <c r="R889">
        <v>3</v>
      </c>
      <c r="S889">
        <v>4</v>
      </c>
      <c r="T889">
        <v>8</v>
      </c>
      <c r="U889">
        <v>0</v>
      </c>
      <c r="V889">
        <v>0</v>
      </c>
      <c r="W889" t="s">
        <v>27</v>
      </c>
      <c r="X889">
        <v>0</v>
      </c>
    </row>
    <row r="890" spans="1:24" x14ac:dyDescent="0.2">
      <c r="A890">
        <v>10242</v>
      </c>
      <c r="B890">
        <v>1967</v>
      </c>
      <c r="C890">
        <v>56</v>
      </c>
      <c r="D890" t="s">
        <v>40</v>
      </c>
      <c r="E890" t="s">
        <v>32</v>
      </c>
      <c r="F890" s="58">
        <v>54108</v>
      </c>
      <c r="G890">
        <v>1</v>
      </c>
      <c r="H890">
        <v>1</v>
      </c>
      <c r="I890" s="98">
        <v>41533</v>
      </c>
      <c r="J890">
        <v>39</v>
      </c>
      <c r="K890">
        <v>56</v>
      </c>
      <c r="L890">
        <v>0</v>
      </c>
      <c r="M890">
        <v>11</v>
      </c>
      <c r="N890">
        <v>0</v>
      </c>
      <c r="O890">
        <v>0</v>
      </c>
      <c r="P890">
        <v>8</v>
      </c>
      <c r="Q890">
        <v>2</v>
      </c>
      <c r="R890">
        <v>2</v>
      </c>
      <c r="S890">
        <v>4</v>
      </c>
      <c r="T890">
        <v>5</v>
      </c>
      <c r="U890">
        <v>0</v>
      </c>
      <c r="V890">
        <v>0</v>
      </c>
      <c r="W890" t="s">
        <v>27</v>
      </c>
      <c r="X890">
        <v>0</v>
      </c>
    </row>
    <row r="891" spans="1:24" x14ac:dyDescent="0.2">
      <c r="A891">
        <v>5835</v>
      </c>
      <c r="B891">
        <v>1977</v>
      </c>
      <c r="C891">
        <v>46</v>
      </c>
      <c r="D891" t="s">
        <v>40</v>
      </c>
      <c r="E891" t="s">
        <v>24</v>
      </c>
      <c r="F891" s="58">
        <v>81795</v>
      </c>
      <c r="G891">
        <v>1</v>
      </c>
      <c r="H891">
        <v>0</v>
      </c>
      <c r="I891" s="98">
        <v>41312</v>
      </c>
      <c r="J891">
        <v>39</v>
      </c>
      <c r="K891">
        <v>21</v>
      </c>
      <c r="L891">
        <v>2</v>
      </c>
      <c r="M891">
        <v>28</v>
      </c>
      <c r="N891">
        <v>3</v>
      </c>
      <c r="O891">
        <v>2</v>
      </c>
      <c r="P891">
        <v>9</v>
      </c>
      <c r="Q891">
        <v>3</v>
      </c>
      <c r="R891">
        <v>2</v>
      </c>
      <c r="S891">
        <v>4</v>
      </c>
      <c r="T891">
        <v>8</v>
      </c>
      <c r="U891">
        <v>0</v>
      </c>
      <c r="V891">
        <v>0</v>
      </c>
      <c r="W891" t="s">
        <v>27</v>
      </c>
      <c r="X891">
        <v>0</v>
      </c>
    </row>
    <row r="892" spans="1:24" x14ac:dyDescent="0.2">
      <c r="A892">
        <v>6919</v>
      </c>
      <c r="B892">
        <v>1979</v>
      </c>
      <c r="C892">
        <v>44</v>
      </c>
      <c r="D892" t="s">
        <v>43</v>
      </c>
      <c r="E892" t="s">
        <v>32</v>
      </c>
      <c r="F892" s="58">
        <v>59594</v>
      </c>
      <c r="G892">
        <v>1</v>
      </c>
      <c r="H892">
        <v>0</v>
      </c>
      <c r="I892" s="98">
        <v>41370</v>
      </c>
      <c r="J892">
        <v>39</v>
      </c>
      <c r="K892">
        <v>4</v>
      </c>
      <c r="L892">
        <v>7</v>
      </c>
      <c r="M892">
        <v>15</v>
      </c>
      <c r="N892">
        <v>13</v>
      </c>
      <c r="O892">
        <v>9</v>
      </c>
      <c r="P892">
        <v>15</v>
      </c>
      <c r="Q892">
        <v>3</v>
      </c>
      <c r="R892">
        <v>2</v>
      </c>
      <c r="S892">
        <v>3</v>
      </c>
      <c r="T892">
        <v>6</v>
      </c>
      <c r="U892">
        <v>0</v>
      </c>
      <c r="V892">
        <v>0</v>
      </c>
      <c r="W892" t="s">
        <v>27</v>
      </c>
      <c r="X892">
        <v>0</v>
      </c>
    </row>
    <row r="893" spans="1:24" x14ac:dyDescent="0.2">
      <c r="A893">
        <v>6197</v>
      </c>
      <c r="B893">
        <v>1963</v>
      </c>
      <c r="C893">
        <v>60</v>
      </c>
      <c r="D893" t="s">
        <v>40</v>
      </c>
      <c r="E893" t="s">
        <v>28</v>
      </c>
      <c r="F893" s="58">
        <v>30631</v>
      </c>
      <c r="G893">
        <v>1</v>
      </c>
      <c r="H893">
        <v>1</v>
      </c>
      <c r="I893" s="98">
        <v>41384</v>
      </c>
      <c r="J893">
        <v>39</v>
      </c>
      <c r="K893">
        <v>37</v>
      </c>
      <c r="L893">
        <v>0</v>
      </c>
      <c r="M893">
        <v>17</v>
      </c>
      <c r="N893">
        <v>0</v>
      </c>
      <c r="O893">
        <v>0</v>
      </c>
      <c r="P893">
        <v>3</v>
      </c>
      <c r="Q893">
        <v>3</v>
      </c>
      <c r="R893">
        <v>3</v>
      </c>
      <c r="S893">
        <v>3</v>
      </c>
      <c r="T893">
        <v>9</v>
      </c>
      <c r="U893">
        <v>0</v>
      </c>
      <c r="V893">
        <v>0</v>
      </c>
      <c r="W893" t="s">
        <v>27</v>
      </c>
      <c r="X893">
        <v>0</v>
      </c>
    </row>
    <row r="894" spans="1:24" x14ac:dyDescent="0.2">
      <c r="A894">
        <v>4201</v>
      </c>
      <c r="B894">
        <v>1963</v>
      </c>
      <c r="C894">
        <v>60</v>
      </c>
      <c r="D894" t="s">
        <v>23</v>
      </c>
      <c r="E894" t="s">
        <v>28</v>
      </c>
      <c r="F894" s="58">
        <v>25721</v>
      </c>
      <c r="G894">
        <v>0</v>
      </c>
      <c r="H894">
        <v>1</v>
      </c>
      <c r="I894" s="98">
        <v>41336</v>
      </c>
      <c r="J894">
        <v>39</v>
      </c>
      <c r="K894">
        <v>229</v>
      </c>
      <c r="L894">
        <v>7</v>
      </c>
      <c r="M894">
        <v>137</v>
      </c>
      <c r="N894">
        <v>4</v>
      </c>
      <c r="O894">
        <v>0</v>
      </c>
      <c r="P894">
        <v>91</v>
      </c>
      <c r="Q894">
        <v>5</v>
      </c>
      <c r="R894">
        <v>4</v>
      </c>
      <c r="S894">
        <v>8</v>
      </c>
      <c r="T894">
        <v>5</v>
      </c>
      <c r="U894">
        <v>0</v>
      </c>
      <c r="V894">
        <v>0</v>
      </c>
      <c r="W894" t="s">
        <v>50</v>
      </c>
      <c r="X894">
        <v>0</v>
      </c>
    </row>
    <row r="895" spans="1:24" x14ac:dyDescent="0.2">
      <c r="A895">
        <v>5092</v>
      </c>
      <c r="B895">
        <v>1950</v>
      </c>
      <c r="C895">
        <v>73</v>
      </c>
      <c r="D895" t="s">
        <v>40</v>
      </c>
      <c r="E895" t="s">
        <v>55</v>
      </c>
      <c r="F895" s="58">
        <v>54690</v>
      </c>
      <c r="G895">
        <v>0</v>
      </c>
      <c r="H895">
        <v>1</v>
      </c>
      <c r="I895" s="98">
        <v>41610</v>
      </c>
      <c r="J895">
        <v>39</v>
      </c>
      <c r="K895">
        <v>380</v>
      </c>
      <c r="L895">
        <v>0</v>
      </c>
      <c r="M895">
        <v>47</v>
      </c>
      <c r="N895">
        <v>6</v>
      </c>
      <c r="O895">
        <v>0</v>
      </c>
      <c r="P895">
        <v>34</v>
      </c>
      <c r="Q895">
        <v>4</v>
      </c>
      <c r="R895">
        <v>7</v>
      </c>
      <c r="S895">
        <v>7</v>
      </c>
      <c r="T895">
        <v>8</v>
      </c>
      <c r="U895">
        <v>1</v>
      </c>
      <c r="V895">
        <v>0</v>
      </c>
      <c r="W895" t="s">
        <v>27</v>
      </c>
      <c r="X895">
        <v>1</v>
      </c>
    </row>
    <row r="896" spans="1:24" x14ac:dyDescent="0.2">
      <c r="A896">
        <v>6566</v>
      </c>
      <c r="B896">
        <v>1955</v>
      </c>
      <c r="C896">
        <v>68</v>
      </c>
      <c r="D896" t="s">
        <v>40</v>
      </c>
      <c r="E896" t="s">
        <v>32</v>
      </c>
      <c r="F896" s="58">
        <v>54690</v>
      </c>
      <c r="G896">
        <v>1</v>
      </c>
      <c r="H896">
        <v>1</v>
      </c>
      <c r="I896" s="98">
        <v>41132</v>
      </c>
      <c r="J896">
        <v>39</v>
      </c>
      <c r="K896">
        <v>826</v>
      </c>
      <c r="L896">
        <v>50</v>
      </c>
      <c r="M896">
        <v>317</v>
      </c>
      <c r="N896">
        <v>50</v>
      </c>
      <c r="O896">
        <v>38</v>
      </c>
      <c r="P896">
        <v>38</v>
      </c>
      <c r="Q896">
        <v>9</v>
      </c>
      <c r="R896">
        <v>5</v>
      </c>
      <c r="S896">
        <v>12</v>
      </c>
      <c r="T896">
        <v>8</v>
      </c>
      <c r="U896">
        <v>0</v>
      </c>
      <c r="V896">
        <v>0</v>
      </c>
      <c r="W896" t="s">
        <v>38</v>
      </c>
      <c r="X896">
        <v>0</v>
      </c>
    </row>
    <row r="897" spans="1:24" x14ac:dyDescent="0.2">
      <c r="A897">
        <v>6613</v>
      </c>
      <c r="B897">
        <v>1971</v>
      </c>
      <c r="C897">
        <v>52</v>
      </c>
      <c r="D897" t="s">
        <v>53</v>
      </c>
      <c r="E897" t="s">
        <v>32</v>
      </c>
      <c r="F897" s="58">
        <v>23718</v>
      </c>
      <c r="G897">
        <v>1</v>
      </c>
      <c r="H897">
        <v>0</v>
      </c>
      <c r="I897" s="98">
        <v>41253</v>
      </c>
      <c r="J897">
        <v>39</v>
      </c>
      <c r="K897">
        <v>513</v>
      </c>
      <c r="L897">
        <v>7</v>
      </c>
      <c r="M897">
        <v>133</v>
      </c>
      <c r="N897">
        <v>46</v>
      </c>
      <c r="O897">
        <v>14</v>
      </c>
      <c r="P897">
        <v>14</v>
      </c>
      <c r="Q897">
        <v>6</v>
      </c>
      <c r="R897">
        <v>8</v>
      </c>
      <c r="S897">
        <v>8</v>
      </c>
      <c r="T897">
        <v>8</v>
      </c>
      <c r="U897">
        <v>0</v>
      </c>
      <c r="V897">
        <v>0</v>
      </c>
      <c r="W897" t="s">
        <v>38</v>
      </c>
      <c r="X897">
        <v>0</v>
      </c>
    </row>
    <row r="898" spans="1:24" x14ac:dyDescent="0.2">
      <c r="A898">
        <v>9094</v>
      </c>
      <c r="B898">
        <v>1956</v>
      </c>
      <c r="C898">
        <v>67</v>
      </c>
      <c r="D898" t="s">
        <v>43</v>
      </c>
      <c r="E898" t="s">
        <v>32</v>
      </c>
      <c r="F898" s="58">
        <v>48192</v>
      </c>
      <c r="G898">
        <v>0</v>
      </c>
      <c r="H898">
        <v>1</v>
      </c>
      <c r="I898" s="98">
        <v>40976</v>
      </c>
      <c r="J898">
        <v>39</v>
      </c>
      <c r="K898">
        <v>313</v>
      </c>
      <c r="L898">
        <v>15</v>
      </c>
      <c r="M898">
        <v>47</v>
      </c>
      <c r="N898">
        <v>20</v>
      </c>
      <c r="O898">
        <v>0</v>
      </c>
      <c r="P898">
        <v>192</v>
      </c>
      <c r="Q898">
        <v>2</v>
      </c>
      <c r="R898">
        <v>7</v>
      </c>
      <c r="S898">
        <v>3</v>
      </c>
      <c r="T898">
        <v>6</v>
      </c>
      <c r="U898">
        <v>1</v>
      </c>
      <c r="V898">
        <v>0</v>
      </c>
      <c r="W898" t="s">
        <v>27</v>
      </c>
      <c r="X898">
        <v>0</v>
      </c>
    </row>
    <row r="899" spans="1:24" x14ac:dyDescent="0.2">
      <c r="A899">
        <v>9847</v>
      </c>
      <c r="B899">
        <v>1956</v>
      </c>
      <c r="C899">
        <v>67</v>
      </c>
      <c r="D899" t="s">
        <v>43</v>
      </c>
      <c r="E899" t="s">
        <v>32</v>
      </c>
      <c r="F899" s="58">
        <v>32880</v>
      </c>
      <c r="G899">
        <v>0</v>
      </c>
      <c r="H899">
        <v>1</v>
      </c>
      <c r="I899" s="98">
        <v>40976</v>
      </c>
      <c r="J899">
        <v>39</v>
      </c>
      <c r="K899">
        <v>313</v>
      </c>
      <c r="L899">
        <v>15</v>
      </c>
      <c r="M899">
        <v>47</v>
      </c>
      <c r="N899">
        <v>20</v>
      </c>
      <c r="O899">
        <v>0</v>
      </c>
      <c r="P899">
        <v>192</v>
      </c>
      <c r="Q899">
        <v>2</v>
      </c>
      <c r="R899">
        <v>7</v>
      </c>
      <c r="S899">
        <v>3</v>
      </c>
      <c r="T899">
        <v>6</v>
      </c>
      <c r="U899">
        <v>0</v>
      </c>
      <c r="V899">
        <v>0</v>
      </c>
      <c r="W899" t="s">
        <v>27</v>
      </c>
      <c r="X899">
        <v>0</v>
      </c>
    </row>
    <row r="900" spans="1:24" x14ac:dyDescent="0.2">
      <c r="A900">
        <v>10767</v>
      </c>
      <c r="B900">
        <v>1990</v>
      </c>
      <c r="C900">
        <v>33</v>
      </c>
      <c r="D900" t="s">
        <v>40</v>
      </c>
      <c r="E900" t="s">
        <v>32</v>
      </c>
      <c r="F900" s="58">
        <v>19419</v>
      </c>
      <c r="G900">
        <v>0</v>
      </c>
      <c r="H900">
        <v>0</v>
      </c>
      <c r="I900" s="98">
        <v>41775</v>
      </c>
      <c r="J900">
        <v>40</v>
      </c>
      <c r="K900">
        <v>760</v>
      </c>
      <c r="L900">
        <v>40</v>
      </c>
      <c r="M900">
        <v>480</v>
      </c>
      <c r="N900">
        <v>0</v>
      </c>
      <c r="O900">
        <v>40</v>
      </c>
      <c r="P900">
        <v>26</v>
      </c>
      <c r="Q900">
        <v>1</v>
      </c>
      <c r="R900">
        <v>3</v>
      </c>
      <c r="S900">
        <v>12</v>
      </c>
      <c r="T900">
        <v>1</v>
      </c>
      <c r="U900">
        <v>0</v>
      </c>
      <c r="V900">
        <v>0</v>
      </c>
      <c r="W900" t="s">
        <v>35</v>
      </c>
      <c r="X900">
        <v>2</v>
      </c>
    </row>
    <row r="901" spans="1:24" x14ac:dyDescent="0.2">
      <c r="A901">
        <v>7943</v>
      </c>
      <c r="B901">
        <v>1976</v>
      </c>
      <c r="C901">
        <v>47</v>
      </c>
      <c r="D901" t="s">
        <v>40</v>
      </c>
      <c r="E901" t="s">
        <v>32</v>
      </c>
      <c r="F901" s="58">
        <v>34961</v>
      </c>
      <c r="G901">
        <v>1</v>
      </c>
      <c r="H901">
        <v>0</v>
      </c>
      <c r="I901" s="98">
        <v>41754</v>
      </c>
      <c r="J901">
        <v>40</v>
      </c>
      <c r="K901">
        <v>18</v>
      </c>
      <c r="L901">
        <v>0</v>
      </c>
      <c r="M901">
        <v>6</v>
      </c>
      <c r="N901">
        <v>3</v>
      </c>
      <c r="O901">
        <v>3</v>
      </c>
      <c r="P901">
        <v>5</v>
      </c>
      <c r="Q901">
        <v>1</v>
      </c>
      <c r="R901">
        <v>1</v>
      </c>
      <c r="S901">
        <v>3</v>
      </c>
      <c r="T901">
        <v>2</v>
      </c>
      <c r="U901">
        <v>0</v>
      </c>
      <c r="V901">
        <v>0</v>
      </c>
      <c r="W901" t="s">
        <v>67</v>
      </c>
      <c r="X901">
        <v>0</v>
      </c>
    </row>
    <row r="902" spans="1:24" x14ac:dyDescent="0.2">
      <c r="A902">
        <v>1055</v>
      </c>
      <c r="B902">
        <v>1977</v>
      </c>
      <c r="C902">
        <v>46</v>
      </c>
      <c r="D902" t="s">
        <v>53</v>
      </c>
      <c r="E902" t="s">
        <v>32</v>
      </c>
      <c r="F902" s="58">
        <v>16248</v>
      </c>
      <c r="G902">
        <v>1</v>
      </c>
      <c r="H902">
        <v>1</v>
      </c>
      <c r="I902" s="98">
        <v>41718</v>
      </c>
      <c r="J902">
        <v>40</v>
      </c>
      <c r="K902">
        <v>29</v>
      </c>
      <c r="L902">
        <v>0</v>
      </c>
      <c r="M902">
        <v>8</v>
      </c>
      <c r="N902">
        <v>2</v>
      </c>
      <c r="O902">
        <v>0</v>
      </c>
      <c r="P902">
        <v>6</v>
      </c>
      <c r="Q902">
        <v>1</v>
      </c>
      <c r="R902">
        <v>1</v>
      </c>
      <c r="S902">
        <v>3</v>
      </c>
      <c r="T902">
        <v>4</v>
      </c>
      <c r="U902">
        <v>0</v>
      </c>
      <c r="V902">
        <v>0</v>
      </c>
      <c r="W902" t="s">
        <v>46</v>
      </c>
      <c r="X902">
        <v>0</v>
      </c>
    </row>
    <row r="903" spans="1:24" x14ac:dyDescent="0.2">
      <c r="A903">
        <v>1458</v>
      </c>
      <c r="B903">
        <v>1983</v>
      </c>
      <c r="C903">
        <v>40</v>
      </c>
      <c r="D903" t="s">
        <v>53</v>
      </c>
      <c r="E903" t="s">
        <v>32</v>
      </c>
      <c r="F903" s="58">
        <v>59060</v>
      </c>
      <c r="G903">
        <v>1</v>
      </c>
      <c r="H903">
        <v>0</v>
      </c>
      <c r="I903" s="98">
        <v>41821</v>
      </c>
      <c r="J903">
        <v>40</v>
      </c>
      <c r="K903">
        <v>8</v>
      </c>
      <c r="L903">
        <v>3</v>
      </c>
      <c r="M903">
        <v>19</v>
      </c>
      <c r="N903">
        <v>3</v>
      </c>
      <c r="O903">
        <v>3</v>
      </c>
      <c r="P903">
        <v>8</v>
      </c>
      <c r="Q903">
        <v>3</v>
      </c>
      <c r="R903">
        <v>3</v>
      </c>
      <c r="S903">
        <v>3</v>
      </c>
      <c r="T903">
        <v>6</v>
      </c>
      <c r="U903">
        <v>0</v>
      </c>
      <c r="V903">
        <v>0</v>
      </c>
      <c r="W903" t="s">
        <v>27</v>
      </c>
      <c r="X903">
        <v>0</v>
      </c>
    </row>
    <row r="904" spans="1:24" x14ac:dyDescent="0.2">
      <c r="A904">
        <v>8402</v>
      </c>
      <c r="B904">
        <v>1954</v>
      </c>
      <c r="C904">
        <v>69</v>
      </c>
      <c r="D904" t="s">
        <v>53</v>
      </c>
      <c r="E904" t="s">
        <v>32</v>
      </c>
      <c r="F904" s="58">
        <v>65665</v>
      </c>
      <c r="G904">
        <v>0</v>
      </c>
      <c r="H904">
        <v>1</v>
      </c>
      <c r="I904" s="98">
        <v>41625</v>
      </c>
      <c r="J904">
        <v>40</v>
      </c>
      <c r="K904">
        <v>329</v>
      </c>
      <c r="L904">
        <v>35</v>
      </c>
      <c r="M904">
        <v>222</v>
      </c>
      <c r="N904">
        <v>130</v>
      </c>
      <c r="O904">
        <v>35</v>
      </c>
      <c r="P904">
        <v>43</v>
      </c>
      <c r="Q904">
        <v>2</v>
      </c>
      <c r="R904">
        <v>7</v>
      </c>
      <c r="S904">
        <v>8</v>
      </c>
      <c r="T904">
        <v>4</v>
      </c>
      <c r="U904">
        <v>0</v>
      </c>
      <c r="V904">
        <v>0</v>
      </c>
      <c r="W904" t="s">
        <v>38</v>
      </c>
      <c r="X904">
        <v>0</v>
      </c>
    </row>
    <row r="905" spans="1:24" x14ac:dyDescent="0.2">
      <c r="A905">
        <v>6246</v>
      </c>
      <c r="B905">
        <v>1954</v>
      </c>
      <c r="C905">
        <v>69</v>
      </c>
      <c r="D905" t="s">
        <v>23</v>
      </c>
      <c r="E905" t="s">
        <v>28</v>
      </c>
      <c r="F905" s="58">
        <v>93027</v>
      </c>
      <c r="G905">
        <v>0</v>
      </c>
      <c r="H905">
        <v>0</v>
      </c>
      <c r="I905" s="98">
        <v>41591</v>
      </c>
      <c r="J905">
        <v>40</v>
      </c>
      <c r="K905">
        <v>703</v>
      </c>
      <c r="L905">
        <v>102</v>
      </c>
      <c r="M905">
        <v>601</v>
      </c>
      <c r="N905">
        <v>0</v>
      </c>
      <c r="O905">
        <v>58</v>
      </c>
      <c r="P905">
        <v>43</v>
      </c>
      <c r="Q905">
        <v>1</v>
      </c>
      <c r="R905">
        <v>3</v>
      </c>
      <c r="S905">
        <v>8</v>
      </c>
      <c r="T905">
        <v>1</v>
      </c>
      <c r="U905">
        <v>1</v>
      </c>
      <c r="V905">
        <v>0</v>
      </c>
      <c r="W905" t="s">
        <v>31</v>
      </c>
      <c r="X905">
        <v>0</v>
      </c>
    </row>
    <row r="906" spans="1:24" x14ac:dyDescent="0.2">
      <c r="A906">
        <v>4654</v>
      </c>
      <c r="B906">
        <v>1993</v>
      </c>
      <c r="C906">
        <v>30</v>
      </c>
      <c r="D906" t="s">
        <v>23</v>
      </c>
      <c r="E906" t="s">
        <v>32</v>
      </c>
      <c r="F906" s="58">
        <v>40800</v>
      </c>
      <c r="G906">
        <v>0</v>
      </c>
      <c r="H906">
        <v>0</v>
      </c>
      <c r="I906" s="98">
        <v>41466</v>
      </c>
      <c r="J906">
        <v>40</v>
      </c>
      <c r="K906">
        <v>571</v>
      </c>
      <c r="L906">
        <v>12</v>
      </c>
      <c r="M906">
        <v>523</v>
      </c>
      <c r="N906">
        <v>63</v>
      </c>
      <c r="O906">
        <v>60</v>
      </c>
      <c r="P906">
        <v>24</v>
      </c>
      <c r="Q906">
        <v>1</v>
      </c>
      <c r="R906">
        <v>3</v>
      </c>
      <c r="S906">
        <v>5</v>
      </c>
      <c r="T906">
        <v>2</v>
      </c>
      <c r="U906">
        <v>0</v>
      </c>
      <c r="V906">
        <v>0</v>
      </c>
      <c r="W906" t="s">
        <v>67</v>
      </c>
      <c r="X906">
        <v>0</v>
      </c>
    </row>
    <row r="907" spans="1:24" x14ac:dyDescent="0.2">
      <c r="A907">
        <v>6103</v>
      </c>
      <c r="B907">
        <v>1949</v>
      </c>
      <c r="C907">
        <v>74</v>
      </c>
      <c r="D907" t="s">
        <v>23</v>
      </c>
      <c r="E907" t="s">
        <v>32</v>
      </c>
      <c r="F907" s="58">
        <v>18690</v>
      </c>
      <c r="G907">
        <v>0</v>
      </c>
      <c r="H907">
        <v>0</v>
      </c>
      <c r="I907" s="98">
        <v>41434</v>
      </c>
      <c r="J907">
        <v>40</v>
      </c>
      <c r="K907">
        <v>40</v>
      </c>
      <c r="L907">
        <v>15</v>
      </c>
      <c r="M907">
        <v>15</v>
      </c>
      <c r="N907">
        <v>17</v>
      </c>
      <c r="O907">
        <v>6</v>
      </c>
      <c r="P907">
        <v>7</v>
      </c>
      <c r="Q907">
        <v>1</v>
      </c>
      <c r="R907">
        <v>2</v>
      </c>
      <c r="S907">
        <v>3</v>
      </c>
      <c r="T907">
        <v>4</v>
      </c>
      <c r="U907">
        <v>0</v>
      </c>
      <c r="V907">
        <v>0</v>
      </c>
      <c r="W907" t="s">
        <v>38</v>
      </c>
      <c r="X907">
        <v>0</v>
      </c>
    </row>
    <row r="908" spans="1:24" x14ac:dyDescent="0.2">
      <c r="A908">
        <v>8147</v>
      </c>
      <c r="B908">
        <v>1961</v>
      </c>
      <c r="C908">
        <v>62</v>
      </c>
      <c r="D908" t="s">
        <v>23</v>
      </c>
      <c r="E908" t="s">
        <v>32</v>
      </c>
      <c r="F908" s="58">
        <v>18690</v>
      </c>
      <c r="G908">
        <v>1</v>
      </c>
      <c r="H908">
        <v>1</v>
      </c>
      <c r="I908" s="98">
        <v>41432</v>
      </c>
      <c r="J908">
        <v>40</v>
      </c>
      <c r="K908">
        <v>28</v>
      </c>
      <c r="L908">
        <v>0</v>
      </c>
      <c r="M908">
        <v>11</v>
      </c>
      <c r="N908">
        <v>0</v>
      </c>
      <c r="O908">
        <v>0</v>
      </c>
      <c r="P908">
        <v>9</v>
      </c>
      <c r="Q908">
        <v>3</v>
      </c>
      <c r="R908">
        <v>2</v>
      </c>
      <c r="S908">
        <v>3</v>
      </c>
      <c r="T908">
        <v>8</v>
      </c>
      <c r="U908">
        <v>0</v>
      </c>
      <c r="V908">
        <v>0</v>
      </c>
      <c r="W908" t="s">
        <v>27</v>
      </c>
      <c r="X908">
        <v>0</v>
      </c>
    </row>
    <row r="909" spans="1:24" x14ac:dyDescent="0.2">
      <c r="A909">
        <v>10207</v>
      </c>
      <c r="B909">
        <v>1979</v>
      </c>
      <c r="C909">
        <v>44</v>
      </c>
      <c r="D909" t="s">
        <v>23</v>
      </c>
      <c r="E909" t="s">
        <v>32</v>
      </c>
      <c r="F909" s="58">
        <v>18690</v>
      </c>
      <c r="G909">
        <v>1</v>
      </c>
      <c r="H909">
        <v>0</v>
      </c>
      <c r="I909" s="98">
        <v>41444</v>
      </c>
      <c r="J909">
        <v>40</v>
      </c>
      <c r="K909">
        <v>5</v>
      </c>
      <c r="L909">
        <v>1</v>
      </c>
      <c r="M909">
        <v>8</v>
      </c>
      <c r="N909">
        <v>0</v>
      </c>
      <c r="O909">
        <v>0</v>
      </c>
      <c r="P909">
        <v>1</v>
      </c>
      <c r="Q909">
        <v>1</v>
      </c>
      <c r="R909">
        <v>1</v>
      </c>
      <c r="S909">
        <v>2</v>
      </c>
      <c r="T909">
        <v>8</v>
      </c>
      <c r="U909">
        <v>0</v>
      </c>
      <c r="V909">
        <v>0</v>
      </c>
      <c r="W909" t="s">
        <v>67</v>
      </c>
      <c r="X909">
        <v>0</v>
      </c>
    </row>
    <row r="910" spans="1:24" x14ac:dyDescent="0.2">
      <c r="A910">
        <v>4838</v>
      </c>
      <c r="B910">
        <v>1979</v>
      </c>
      <c r="C910">
        <v>44</v>
      </c>
      <c r="D910" t="s">
        <v>23</v>
      </c>
      <c r="E910" t="s">
        <v>32</v>
      </c>
      <c r="F910" s="58">
        <v>27116</v>
      </c>
      <c r="G910">
        <v>1</v>
      </c>
      <c r="H910">
        <v>0</v>
      </c>
      <c r="I910" s="98">
        <v>41444</v>
      </c>
      <c r="J910">
        <v>40</v>
      </c>
      <c r="K910">
        <v>5</v>
      </c>
      <c r="L910">
        <v>1</v>
      </c>
      <c r="M910">
        <v>8</v>
      </c>
      <c r="N910">
        <v>0</v>
      </c>
      <c r="O910">
        <v>0</v>
      </c>
      <c r="P910">
        <v>1</v>
      </c>
      <c r="Q910">
        <v>1</v>
      </c>
      <c r="R910">
        <v>1</v>
      </c>
      <c r="S910">
        <v>2</v>
      </c>
      <c r="T910">
        <v>8</v>
      </c>
      <c r="U910">
        <v>0</v>
      </c>
      <c r="V910">
        <v>0</v>
      </c>
      <c r="W910" t="s">
        <v>50</v>
      </c>
      <c r="X910">
        <v>0</v>
      </c>
    </row>
    <row r="911" spans="1:24" x14ac:dyDescent="0.2">
      <c r="A911">
        <v>10219</v>
      </c>
      <c r="B911">
        <v>1973</v>
      </c>
      <c r="C911">
        <v>50</v>
      </c>
      <c r="D911" t="s">
        <v>23</v>
      </c>
      <c r="E911" t="s">
        <v>32</v>
      </c>
      <c r="F911" s="58">
        <v>28718</v>
      </c>
      <c r="G911">
        <v>1</v>
      </c>
      <c r="H911">
        <v>0</v>
      </c>
      <c r="I911" s="98">
        <v>41443</v>
      </c>
      <c r="J911">
        <v>40</v>
      </c>
      <c r="K911">
        <v>6</v>
      </c>
      <c r="L911">
        <v>2</v>
      </c>
      <c r="M911">
        <v>15</v>
      </c>
      <c r="N911">
        <v>6</v>
      </c>
      <c r="O911">
        <v>6</v>
      </c>
      <c r="P911">
        <v>3</v>
      </c>
      <c r="Q911">
        <v>1</v>
      </c>
      <c r="R911">
        <v>1</v>
      </c>
      <c r="S911">
        <v>3</v>
      </c>
      <c r="T911">
        <v>8</v>
      </c>
      <c r="U911">
        <v>0</v>
      </c>
      <c r="V911">
        <v>0</v>
      </c>
      <c r="W911" t="s">
        <v>31</v>
      </c>
      <c r="X911">
        <v>0</v>
      </c>
    </row>
    <row r="912" spans="1:24" x14ac:dyDescent="0.2">
      <c r="A912">
        <v>2176</v>
      </c>
      <c r="B912">
        <v>1973</v>
      </c>
      <c r="C912">
        <v>50</v>
      </c>
      <c r="D912" t="s">
        <v>23</v>
      </c>
      <c r="E912" t="s">
        <v>32</v>
      </c>
      <c r="F912" s="58">
        <v>77981</v>
      </c>
      <c r="G912">
        <v>1</v>
      </c>
      <c r="H912">
        <v>0</v>
      </c>
      <c r="I912" s="98">
        <v>41414</v>
      </c>
      <c r="J912">
        <v>40</v>
      </c>
      <c r="K912">
        <v>1218</v>
      </c>
      <c r="L912">
        <v>16</v>
      </c>
      <c r="M912">
        <v>272</v>
      </c>
      <c r="N912">
        <v>104</v>
      </c>
      <c r="O912">
        <v>0</v>
      </c>
      <c r="P912">
        <v>80</v>
      </c>
      <c r="Q912">
        <v>2</v>
      </c>
      <c r="R912">
        <v>5</v>
      </c>
      <c r="S912">
        <v>6</v>
      </c>
      <c r="T912">
        <v>6</v>
      </c>
      <c r="U912">
        <v>1</v>
      </c>
      <c r="V912">
        <v>0</v>
      </c>
      <c r="W912" t="s">
        <v>67</v>
      </c>
      <c r="X912">
        <v>3</v>
      </c>
    </row>
    <row r="913" spans="1:24" x14ac:dyDescent="0.2">
      <c r="A913">
        <v>9121</v>
      </c>
      <c r="B913">
        <v>1973</v>
      </c>
      <c r="C913">
        <v>50</v>
      </c>
      <c r="D913" t="s">
        <v>23</v>
      </c>
      <c r="E913" t="s">
        <v>32</v>
      </c>
      <c r="F913" s="58">
        <v>41443</v>
      </c>
      <c r="G913">
        <v>1</v>
      </c>
      <c r="H913">
        <v>0</v>
      </c>
      <c r="I913" s="98">
        <v>41414</v>
      </c>
      <c r="J913">
        <v>40</v>
      </c>
      <c r="K913">
        <v>1218</v>
      </c>
      <c r="L913">
        <v>16</v>
      </c>
      <c r="M913">
        <v>272</v>
      </c>
      <c r="N913">
        <v>104</v>
      </c>
      <c r="O913">
        <v>0</v>
      </c>
      <c r="P913">
        <v>80</v>
      </c>
      <c r="Q913">
        <v>2</v>
      </c>
      <c r="R913">
        <v>5</v>
      </c>
      <c r="S913">
        <v>6</v>
      </c>
      <c r="T913">
        <v>6</v>
      </c>
      <c r="U913">
        <v>1</v>
      </c>
      <c r="V913">
        <v>0</v>
      </c>
      <c r="W913" t="s">
        <v>38</v>
      </c>
      <c r="X913">
        <v>3</v>
      </c>
    </row>
    <row r="914" spans="1:24" x14ac:dyDescent="0.2">
      <c r="A914">
        <v>5802</v>
      </c>
      <c r="B914">
        <v>1973</v>
      </c>
      <c r="C914">
        <v>50</v>
      </c>
      <c r="D914" t="s">
        <v>118</v>
      </c>
      <c r="E914" t="s">
        <v>32</v>
      </c>
      <c r="F914" s="58">
        <v>57072</v>
      </c>
      <c r="G914">
        <v>0</v>
      </c>
      <c r="H914">
        <v>0</v>
      </c>
      <c r="I914" s="98">
        <v>41333</v>
      </c>
      <c r="J914">
        <v>40</v>
      </c>
      <c r="K914">
        <v>2</v>
      </c>
      <c r="L914">
        <v>7</v>
      </c>
      <c r="M914">
        <v>11</v>
      </c>
      <c r="N914">
        <v>16</v>
      </c>
      <c r="O914">
        <v>12</v>
      </c>
      <c r="P914">
        <v>27</v>
      </c>
      <c r="Q914">
        <v>1</v>
      </c>
      <c r="R914">
        <v>2</v>
      </c>
      <c r="S914">
        <v>4</v>
      </c>
      <c r="T914">
        <v>6</v>
      </c>
      <c r="U914">
        <v>0</v>
      </c>
      <c r="V914">
        <v>0</v>
      </c>
      <c r="W914" t="s">
        <v>46</v>
      </c>
      <c r="X914">
        <v>0</v>
      </c>
    </row>
    <row r="915" spans="1:24" x14ac:dyDescent="0.2">
      <c r="A915">
        <v>10790</v>
      </c>
      <c r="B915">
        <v>1986</v>
      </c>
      <c r="C915">
        <v>37</v>
      </c>
      <c r="D915" t="s">
        <v>40</v>
      </c>
      <c r="E915" t="s">
        <v>32</v>
      </c>
      <c r="F915" s="58">
        <v>31086</v>
      </c>
      <c r="G915">
        <v>1</v>
      </c>
      <c r="H915">
        <v>0</v>
      </c>
      <c r="I915" s="98">
        <v>41324</v>
      </c>
      <c r="J915">
        <v>40</v>
      </c>
      <c r="K915">
        <v>9</v>
      </c>
      <c r="L915">
        <v>0</v>
      </c>
      <c r="M915">
        <v>5</v>
      </c>
      <c r="N915">
        <v>0</v>
      </c>
      <c r="O915">
        <v>0</v>
      </c>
      <c r="P915">
        <v>7</v>
      </c>
      <c r="Q915">
        <v>1</v>
      </c>
      <c r="R915">
        <v>1</v>
      </c>
      <c r="S915">
        <v>2</v>
      </c>
      <c r="T915">
        <v>8</v>
      </c>
      <c r="U915">
        <v>0</v>
      </c>
      <c r="V915">
        <v>0</v>
      </c>
      <c r="W915" t="s">
        <v>27</v>
      </c>
      <c r="X915">
        <v>0</v>
      </c>
    </row>
    <row r="916" spans="1:24" x14ac:dyDescent="0.2">
      <c r="A916">
        <v>178</v>
      </c>
      <c r="B916">
        <v>1957</v>
      </c>
      <c r="C916">
        <v>66</v>
      </c>
      <c r="D916" t="s">
        <v>23</v>
      </c>
      <c r="E916" t="s">
        <v>32</v>
      </c>
      <c r="F916" s="58">
        <v>72190</v>
      </c>
      <c r="G916">
        <v>0</v>
      </c>
      <c r="H916">
        <v>1</v>
      </c>
      <c r="I916" s="98">
        <v>41323</v>
      </c>
      <c r="J916">
        <v>40</v>
      </c>
      <c r="K916">
        <v>478</v>
      </c>
      <c r="L916">
        <v>0</v>
      </c>
      <c r="M916">
        <v>193</v>
      </c>
      <c r="N916">
        <v>110</v>
      </c>
      <c r="O916">
        <v>75</v>
      </c>
      <c r="P916">
        <v>117</v>
      </c>
      <c r="Q916">
        <v>4</v>
      </c>
      <c r="R916">
        <v>8</v>
      </c>
      <c r="S916">
        <v>11</v>
      </c>
      <c r="T916">
        <v>5</v>
      </c>
      <c r="U916">
        <v>0</v>
      </c>
      <c r="V916">
        <v>0</v>
      </c>
      <c r="W916" t="s">
        <v>27</v>
      </c>
      <c r="X916">
        <v>0</v>
      </c>
    </row>
    <row r="917" spans="1:24" x14ac:dyDescent="0.2">
      <c r="A917">
        <v>2308</v>
      </c>
      <c r="B917">
        <v>1955</v>
      </c>
      <c r="C917">
        <v>68</v>
      </c>
      <c r="D917" t="s">
        <v>23</v>
      </c>
      <c r="E917" t="s">
        <v>32</v>
      </c>
      <c r="F917" s="58">
        <v>83837</v>
      </c>
      <c r="G917">
        <v>0</v>
      </c>
      <c r="H917">
        <v>1</v>
      </c>
      <c r="I917" s="98">
        <v>41231</v>
      </c>
      <c r="J917">
        <v>40</v>
      </c>
      <c r="K917">
        <v>110</v>
      </c>
      <c r="L917">
        <v>5</v>
      </c>
      <c r="M917">
        <v>137</v>
      </c>
      <c r="N917">
        <v>26</v>
      </c>
      <c r="O917">
        <v>23</v>
      </c>
      <c r="P917">
        <v>29</v>
      </c>
      <c r="Q917">
        <v>2</v>
      </c>
      <c r="R917">
        <v>6</v>
      </c>
      <c r="S917">
        <v>5</v>
      </c>
      <c r="T917">
        <v>7</v>
      </c>
      <c r="U917">
        <v>0</v>
      </c>
      <c r="V917">
        <v>0</v>
      </c>
      <c r="W917" t="s">
        <v>27</v>
      </c>
      <c r="X917">
        <v>0</v>
      </c>
    </row>
    <row r="918" spans="1:24" x14ac:dyDescent="0.2">
      <c r="A918">
        <v>7431</v>
      </c>
      <c r="B918">
        <v>1992</v>
      </c>
      <c r="C918">
        <v>31</v>
      </c>
      <c r="D918" t="s">
        <v>40</v>
      </c>
      <c r="E918" t="s">
        <v>28</v>
      </c>
      <c r="F918" s="58">
        <v>17345</v>
      </c>
      <c r="G918">
        <v>0</v>
      </c>
      <c r="H918">
        <v>0</v>
      </c>
      <c r="I918" s="98">
        <v>41193</v>
      </c>
      <c r="J918">
        <v>40</v>
      </c>
      <c r="K918">
        <v>1332</v>
      </c>
      <c r="L918">
        <v>17</v>
      </c>
      <c r="M918">
        <v>311</v>
      </c>
      <c r="N918">
        <v>23</v>
      </c>
      <c r="O918">
        <v>51</v>
      </c>
      <c r="P918">
        <v>86</v>
      </c>
      <c r="Q918">
        <v>1</v>
      </c>
      <c r="R918">
        <v>7</v>
      </c>
      <c r="S918">
        <v>5</v>
      </c>
      <c r="T918">
        <v>9</v>
      </c>
      <c r="U918">
        <v>1</v>
      </c>
      <c r="V918">
        <v>0</v>
      </c>
      <c r="W918" t="s">
        <v>31</v>
      </c>
      <c r="X918">
        <v>1</v>
      </c>
    </row>
    <row r="919" spans="1:24" x14ac:dyDescent="0.2">
      <c r="A919">
        <v>9405</v>
      </c>
      <c r="B919">
        <v>1955</v>
      </c>
      <c r="C919">
        <v>68</v>
      </c>
      <c r="D919" t="s">
        <v>40</v>
      </c>
      <c r="E919" t="s">
        <v>32</v>
      </c>
      <c r="F919" s="58">
        <v>28249</v>
      </c>
      <c r="G919">
        <v>1</v>
      </c>
      <c r="H919">
        <v>1</v>
      </c>
      <c r="I919" s="98">
        <v>41197</v>
      </c>
      <c r="J919">
        <v>40</v>
      </c>
      <c r="K919">
        <v>84</v>
      </c>
      <c r="L919">
        <v>3</v>
      </c>
      <c r="M919">
        <v>61</v>
      </c>
      <c r="N919">
        <v>2</v>
      </c>
      <c r="O919">
        <v>1</v>
      </c>
      <c r="P919">
        <v>21</v>
      </c>
      <c r="Q919">
        <v>3</v>
      </c>
      <c r="R919">
        <v>3</v>
      </c>
      <c r="S919">
        <v>4</v>
      </c>
      <c r="T919">
        <v>7</v>
      </c>
      <c r="U919">
        <v>1</v>
      </c>
      <c r="V919">
        <v>0</v>
      </c>
      <c r="W919" t="s">
        <v>67</v>
      </c>
      <c r="X919">
        <v>0</v>
      </c>
    </row>
    <row r="920" spans="1:24" x14ac:dyDescent="0.2">
      <c r="A920">
        <v>10525</v>
      </c>
      <c r="B920">
        <v>1987</v>
      </c>
      <c r="C920">
        <v>36</v>
      </c>
      <c r="D920" t="s">
        <v>23</v>
      </c>
      <c r="E920" t="s">
        <v>28</v>
      </c>
      <c r="F920" s="58">
        <v>28249</v>
      </c>
      <c r="G920">
        <v>1</v>
      </c>
      <c r="H920">
        <v>0</v>
      </c>
      <c r="I920" s="98">
        <v>41195</v>
      </c>
      <c r="J920">
        <v>40</v>
      </c>
      <c r="K920">
        <v>10</v>
      </c>
      <c r="L920">
        <v>0</v>
      </c>
      <c r="M920">
        <v>8</v>
      </c>
      <c r="N920">
        <v>0</v>
      </c>
      <c r="O920">
        <v>0</v>
      </c>
      <c r="P920">
        <v>9</v>
      </c>
      <c r="Q920">
        <v>1</v>
      </c>
      <c r="R920">
        <v>1</v>
      </c>
      <c r="S920">
        <v>2</v>
      </c>
      <c r="T920">
        <v>9</v>
      </c>
      <c r="U920">
        <v>1</v>
      </c>
      <c r="V920">
        <v>0</v>
      </c>
      <c r="W920" t="s">
        <v>27</v>
      </c>
      <c r="X920">
        <v>1</v>
      </c>
    </row>
    <row r="921" spans="1:24" x14ac:dyDescent="0.2">
      <c r="A921">
        <v>7503</v>
      </c>
      <c r="B921">
        <v>1977</v>
      </c>
      <c r="C921">
        <v>46</v>
      </c>
      <c r="D921" t="s">
        <v>23</v>
      </c>
      <c r="E921" t="s">
        <v>28</v>
      </c>
      <c r="F921" s="58">
        <v>69661</v>
      </c>
      <c r="G921">
        <v>0</v>
      </c>
      <c r="H921">
        <v>0</v>
      </c>
      <c r="I921" s="98">
        <v>41253</v>
      </c>
      <c r="J921">
        <v>40</v>
      </c>
      <c r="K921">
        <v>1032</v>
      </c>
      <c r="L921">
        <v>105</v>
      </c>
      <c r="M921">
        <v>779</v>
      </c>
      <c r="N921">
        <v>137</v>
      </c>
      <c r="O921">
        <v>105</v>
      </c>
      <c r="P921">
        <v>51</v>
      </c>
      <c r="Q921">
        <v>0</v>
      </c>
      <c r="R921">
        <v>5</v>
      </c>
      <c r="S921">
        <v>9</v>
      </c>
      <c r="T921">
        <v>4</v>
      </c>
      <c r="U921">
        <v>1</v>
      </c>
      <c r="V921">
        <v>0</v>
      </c>
      <c r="W921" t="s">
        <v>46</v>
      </c>
      <c r="X921">
        <v>1</v>
      </c>
    </row>
    <row r="922" spans="1:24" x14ac:dyDescent="0.2">
      <c r="A922">
        <v>8783</v>
      </c>
      <c r="B922">
        <v>1951</v>
      </c>
      <c r="C922">
        <v>72</v>
      </c>
      <c r="D922" t="s">
        <v>23</v>
      </c>
      <c r="E922" t="s">
        <v>32</v>
      </c>
      <c r="F922" s="58">
        <v>70777</v>
      </c>
      <c r="G922">
        <v>0</v>
      </c>
      <c r="H922">
        <v>1</v>
      </c>
      <c r="I922" s="98">
        <v>41130</v>
      </c>
      <c r="J922">
        <v>40</v>
      </c>
      <c r="K922">
        <v>296</v>
      </c>
      <c r="L922">
        <v>13</v>
      </c>
      <c r="M922">
        <v>104</v>
      </c>
      <c r="N922">
        <v>11</v>
      </c>
      <c r="O922">
        <v>13</v>
      </c>
      <c r="P922">
        <v>17</v>
      </c>
      <c r="Q922">
        <v>3</v>
      </c>
      <c r="R922">
        <v>4</v>
      </c>
      <c r="S922">
        <v>9</v>
      </c>
      <c r="T922">
        <v>3</v>
      </c>
      <c r="U922">
        <v>0</v>
      </c>
      <c r="V922">
        <v>0</v>
      </c>
      <c r="W922" t="s">
        <v>38</v>
      </c>
      <c r="X922">
        <v>0</v>
      </c>
    </row>
    <row r="923" spans="1:24" x14ac:dyDescent="0.2">
      <c r="A923">
        <v>1403</v>
      </c>
      <c r="B923">
        <v>1976</v>
      </c>
      <c r="C923">
        <v>47</v>
      </c>
      <c r="D923" t="s">
        <v>43</v>
      </c>
      <c r="E923" t="s">
        <v>32</v>
      </c>
      <c r="F923" s="58">
        <v>17148</v>
      </c>
      <c r="G923">
        <v>1</v>
      </c>
      <c r="H923">
        <v>1</v>
      </c>
      <c r="I923" s="98">
        <v>41069</v>
      </c>
      <c r="J923">
        <v>40</v>
      </c>
      <c r="K923">
        <v>8</v>
      </c>
      <c r="L923">
        <v>4</v>
      </c>
      <c r="M923">
        <v>15</v>
      </c>
      <c r="N923">
        <v>3</v>
      </c>
      <c r="O923">
        <v>5</v>
      </c>
      <c r="P923">
        <v>3</v>
      </c>
      <c r="Q923">
        <v>2</v>
      </c>
      <c r="R923">
        <v>1</v>
      </c>
      <c r="S923">
        <v>3</v>
      </c>
      <c r="T923">
        <v>7</v>
      </c>
      <c r="U923">
        <v>0</v>
      </c>
      <c r="V923">
        <v>0</v>
      </c>
      <c r="W923" t="s">
        <v>27</v>
      </c>
      <c r="X923">
        <v>0</v>
      </c>
    </row>
    <row r="924" spans="1:24" x14ac:dyDescent="0.2">
      <c r="A924">
        <v>4643</v>
      </c>
      <c r="B924">
        <v>1974</v>
      </c>
      <c r="C924">
        <v>49</v>
      </c>
      <c r="D924" t="s">
        <v>23</v>
      </c>
      <c r="E924" t="s">
        <v>32</v>
      </c>
      <c r="F924" s="58">
        <v>45057</v>
      </c>
      <c r="G924">
        <v>1</v>
      </c>
      <c r="H924">
        <v>0</v>
      </c>
      <c r="I924" s="98">
        <v>41147</v>
      </c>
      <c r="J924">
        <v>40</v>
      </c>
      <c r="K924">
        <v>8</v>
      </c>
      <c r="L924">
        <v>26</v>
      </c>
      <c r="M924">
        <v>46</v>
      </c>
      <c r="N924">
        <v>38</v>
      </c>
      <c r="O924">
        <v>9</v>
      </c>
      <c r="P924">
        <v>49</v>
      </c>
      <c r="Q924">
        <v>2</v>
      </c>
      <c r="R924">
        <v>3</v>
      </c>
      <c r="S924">
        <v>4</v>
      </c>
      <c r="T924">
        <v>8</v>
      </c>
      <c r="U924">
        <v>0</v>
      </c>
      <c r="V924">
        <v>0</v>
      </c>
      <c r="W924" t="s">
        <v>38</v>
      </c>
      <c r="X924">
        <v>0</v>
      </c>
    </row>
    <row r="925" spans="1:24" x14ac:dyDescent="0.2">
      <c r="A925">
        <v>3463</v>
      </c>
      <c r="B925">
        <v>1976</v>
      </c>
      <c r="C925">
        <v>47</v>
      </c>
      <c r="D925" t="s">
        <v>40</v>
      </c>
      <c r="E925" t="s">
        <v>32</v>
      </c>
      <c r="F925" s="58">
        <v>41120</v>
      </c>
      <c r="G925">
        <v>0</v>
      </c>
      <c r="H925">
        <v>1</v>
      </c>
      <c r="I925" s="98">
        <v>41804</v>
      </c>
      <c r="J925">
        <v>41</v>
      </c>
      <c r="K925">
        <v>674</v>
      </c>
      <c r="L925">
        <v>62</v>
      </c>
      <c r="M925">
        <v>134</v>
      </c>
      <c r="N925">
        <v>0</v>
      </c>
      <c r="O925">
        <v>26</v>
      </c>
      <c r="P925">
        <v>8</v>
      </c>
      <c r="Q925">
        <v>4</v>
      </c>
      <c r="R925">
        <v>7</v>
      </c>
      <c r="S925">
        <v>13</v>
      </c>
      <c r="T925">
        <v>5</v>
      </c>
      <c r="U925">
        <v>0</v>
      </c>
      <c r="V925">
        <v>0</v>
      </c>
      <c r="W925" t="s">
        <v>50</v>
      </c>
      <c r="X925">
        <v>0</v>
      </c>
    </row>
    <row r="926" spans="1:24" x14ac:dyDescent="0.2">
      <c r="A926">
        <v>4055</v>
      </c>
      <c r="B926">
        <v>1993</v>
      </c>
      <c r="C926">
        <v>30</v>
      </c>
      <c r="D926" t="s">
        <v>118</v>
      </c>
      <c r="E926" t="s">
        <v>28</v>
      </c>
      <c r="F926" s="58">
        <v>83151</v>
      </c>
      <c r="G926">
        <v>1</v>
      </c>
      <c r="H926">
        <v>0</v>
      </c>
      <c r="I926" s="98">
        <v>41788</v>
      </c>
      <c r="J926">
        <v>41</v>
      </c>
      <c r="K926">
        <v>2</v>
      </c>
      <c r="L926">
        <v>10</v>
      </c>
      <c r="M926">
        <v>11</v>
      </c>
      <c r="N926">
        <v>12</v>
      </c>
      <c r="O926">
        <v>9</v>
      </c>
      <c r="P926">
        <v>20</v>
      </c>
      <c r="Q926">
        <v>2</v>
      </c>
      <c r="R926">
        <v>3</v>
      </c>
      <c r="S926">
        <v>3</v>
      </c>
      <c r="T926">
        <v>6</v>
      </c>
      <c r="U926">
        <v>0</v>
      </c>
      <c r="V926">
        <v>0</v>
      </c>
      <c r="W926" t="s">
        <v>27</v>
      </c>
      <c r="X926">
        <v>0</v>
      </c>
    </row>
    <row r="927" spans="1:24" x14ac:dyDescent="0.2">
      <c r="A927">
        <v>7010</v>
      </c>
      <c r="B927">
        <v>1966</v>
      </c>
      <c r="C927">
        <v>57</v>
      </c>
      <c r="D927" t="s">
        <v>43</v>
      </c>
      <c r="E927" t="s">
        <v>32</v>
      </c>
      <c r="F927" s="58">
        <v>37150</v>
      </c>
      <c r="G927">
        <v>0</v>
      </c>
      <c r="H927">
        <v>0</v>
      </c>
      <c r="I927" s="98">
        <v>41824</v>
      </c>
      <c r="J927">
        <v>41</v>
      </c>
      <c r="K927">
        <v>635</v>
      </c>
      <c r="L927">
        <v>114</v>
      </c>
      <c r="M927">
        <v>254</v>
      </c>
      <c r="N927">
        <v>132</v>
      </c>
      <c r="O927">
        <v>152</v>
      </c>
      <c r="P927">
        <v>76</v>
      </c>
      <c r="Q927">
        <v>1</v>
      </c>
      <c r="R927">
        <v>6</v>
      </c>
      <c r="S927">
        <v>7</v>
      </c>
      <c r="T927">
        <v>3</v>
      </c>
      <c r="U927">
        <v>0</v>
      </c>
      <c r="V927">
        <v>0</v>
      </c>
      <c r="W927" t="s">
        <v>27</v>
      </c>
      <c r="X927">
        <v>1</v>
      </c>
    </row>
    <row r="928" spans="1:24" x14ac:dyDescent="0.2">
      <c r="A928">
        <v>4767</v>
      </c>
      <c r="B928">
        <v>1966</v>
      </c>
      <c r="C928">
        <v>57</v>
      </c>
      <c r="D928" t="s">
        <v>43</v>
      </c>
      <c r="E928" t="s">
        <v>32</v>
      </c>
      <c r="F928" s="58">
        <v>61064</v>
      </c>
      <c r="G928">
        <v>0</v>
      </c>
      <c r="H928">
        <v>0</v>
      </c>
      <c r="I928" s="98">
        <v>41824</v>
      </c>
      <c r="J928">
        <v>41</v>
      </c>
      <c r="K928">
        <v>635</v>
      </c>
      <c r="L928">
        <v>114</v>
      </c>
      <c r="M928">
        <v>254</v>
      </c>
      <c r="N928">
        <v>132</v>
      </c>
      <c r="O928">
        <v>152</v>
      </c>
      <c r="P928">
        <v>76</v>
      </c>
      <c r="Q928">
        <v>1</v>
      </c>
      <c r="R928">
        <v>6</v>
      </c>
      <c r="S928">
        <v>7</v>
      </c>
      <c r="T928">
        <v>3</v>
      </c>
      <c r="U928">
        <v>0</v>
      </c>
      <c r="V928">
        <v>0</v>
      </c>
      <c r="W928" t="s">
        <v>27</v>
      </c>
      <c r="X928">
        <v>1</v>
      </c>
    </row>
    <row r="929" spans="1:24" x14ac:dyDescent="0.2">
      <c r="A929">
        <v>1927</v>
      </c>
      <c r="B929">
        <v>1974</v>
      </c>
      <c r="C929">
        <v>49</v>
      </c>
      <c r="D929" t="s">
        <v>43</v>
      </c>
      <c r="E929" t="s">
        <v>32</v>
      </c>
      <c r="F929" s="58">
        <v>51650</v>
      </c>
      <c r="G929">
        <v>0</v>
      </c>
      <c r="H929">
        <v>1</v>
      </c>
      <c r="I929" s="98">
        <v>41721</v>
      </c>
      <c r="J929">
        <v>41</v>
      </c>
      <c r="K929">
        <v>399</v>
      </c>
      <c r="L929">
        <v>27</v>
      </c>
      <c r="M929">
        <v>159</v>
      </c>
      <c r="N929">
        <v>58</v>
      </c>
      <c r="O929">
        <v>8</v>
      </c>
      <c r="P929">
        <v>39</v>
      </c>
      <c r="Q929">
        <v>4</v>
      </c>
      <c r="R929">
        <v>4</v>
      </c>
      <c r="S929">
        <v>5</v>
      </c>
      <c r="T929">
        <v>2</v>
      </c>
      <c r="U929">
        <v>0</v>
      </c>
      <c r="V929">
        <v>0</v>
      </c>
      <c r="W929" t="s">
        <v>46</v>
      </c>
      <c r="X929">
        <v>0</v>
      </c>
    </row>
    <row r="930" spans="1:24" x14ac:dyDescent="0.2">
      <c r="A930">
        <v>437</v>
      </c>
      <c r="B930">
        <v>1977</v>
      </c>
      <c r="C930">
        <v>46</v>
      </c>
      <c r="D930" t="s">
        <v>53</v>
      </c>
      <c r="E930" t="s">
        <v>24</v>
      </c>
      <c r="F930" s="58">
        <v>14421</v>
      </c>
      <c r="G930">
        <v>0</v>
      </c>
      <c r="H930">
        <v>0</v>
      </c>
      <c r="I930" s="98">
        <v>41664</v>
      </c>
      <c r="J930">
        <v>41</v>
      </c>
      <c r="K930">
        <v>294</v>
      </c>
      <c r="L930">
        <v>142</v>
      </c>
      <c r="M930">
        <v>218</v>
      </c>
      <c r="N930">
        <v>164</v>
      </c>
      <c r="O930">
        <v>58</v>
      </c>
      <c r="P930">
        <v>151</v>
      </c>
      <c r="Q930">
        <v>1</v>
      </c>
      <c r="R930">
        <v>3</v>
      </c>
      <c r="S930">
        <v>11</v>
      </c>
      <c r="T930">
        <v>1</v>
      </c>
      <c r="U930">
        <v>0</v>
      </c>
      <c r="V930">
        <v>0</v>
      </c>
      <c r="W930" t="s">
        <v>38</v>
      </c>
      <c r="X930">
        <v>0</v>
      </c>
    </row>
    <row r="931" spans="1:24" x14ac:dyDescent="0.2">
      <c r="A931">
        <v>4331</v>
      </c>
      <c r="B931">
        <v>1979</v>
      </c>
      <c r="C931">
        <v>44</v>
      </c>
      <c r="D931" t="s">
        <v>53</v>
      </c>
      <c r="E931" t="s">
        <v>32</v>
      </c>
      <c r="F931" s="58">
        <v>64813</v>
      </c>
      <c r="G931">
        <v>0</v>
      </c>
      <c r="H931">
        <v>0</v>
      </c>
      <c r="I931" s="98">
        <v>41662</v>
      </c>
      <c r="J931">
        <v>41</v>
      </c>
      <c r="K931">
        <v>913</v>
      </c>
      <c r="L931">
        <v>26</v>
      </c>
      <c r="M931">
        <v>376</v>
      </c>
      <c r="N931">
        <v>17</v>
      </c>
      <c r="O931">
        <v>26</v>
      </c>
      <c r="P931">
        <v>13</v>
      </c>
      <c r="Q931">
        <v>1</v>
      </c>
      <c r="R931">
        <v>3</v>
      </c>
      <c r="S931">
        <v>11</v>
      </c>
      <c r="T931">
        <v>1</v>
      </c>
      <c r="U931">
        <v>0</v>
      </c>
      <c r="V931">
        <v>0</v>
      </c>
      <c r="W931" t="s">
        <v>27</v>
      </c>
      <c r="X931">
        <v>2</v>
      </c>
    </row>
    <row r="932" spans="1:24" x14ac:dyDescent="0.2">
      <c r="A932">
        <v>4084</v>
      </c>
      <c r="B932">
        <v>1976</v>
      </c>
      <c r="C932">
        <v>47</v>
      </c>
      <c r="D932" t="s">
        <v>23</v>
      </c>
      <c r="E932" t="s">
        <v>32</v>
      </c>
      <c r="F932" s="58">
        <v>61872</v>
      </c>
      <c r="G932">
        <v>0</v>
      </c>
      <c r="H932">
        <v>1</v>
      </c>
      <c r="I932" s="98">
        <v>41656</v>
      </c>
      <c r="J932">
        <v>41</v>
      </c>
      <c r="K932">
        <v>224</v>
      </c>
      <c r="L932">
        <v>155</v>
      </c>
      <c r="M932">
        <v>155</v>
      </c>
      <c r="N932">
        <v>192</v>
      </c>
      <c r="O932">
        <v>93</v>
      </c>
      <c r="P932">
        <v>54</v>
      </c>
      <c r="Q932">
        <v>2</v>
      </c>
      <c r="R932">
        <v>6</v>
      </c>
      <c r="S932">
        <v>11</v>
      </c>
      <c r="T932">
        <v>4</v>
      </c>
      <c r="U932">
        <v>0</v>
      </c>
      <c r="V932">
        <v>0</v>
      </c>
      <c r="W932" t="s">
        <v>31</v>
      </c>
      <c r="X932">
        <v>0</v>
      </c>
    </row>
    <row r="933" spans="1:24" x14ac:dyDescent="0.2">
      <c r="A933">
        <v>8135</v>
      </c>
      <c r="B933">
        <v>1987</v>
      </c>
      <c r="C933">
        <v>36</v>
      </c>
      <c r="D933" t="s">
        <v>53</v>
      </c>
      <c r="E933" t="s">
        <v>32</v>
      </c>
      <c r="F933" s="58">
        <v>58025</v>
      </c>
      <c r="G933">
        <v>1</v>
      </c>
      <c r="H933">
        <v>0</v>
      </c>
      <c r="I933" s="98">
        <v>41575</v>
      </c>
      <c r="J933">
        <v>41</v>
      </c>
      <c r="K933">
        <v>7</v>
      </c>
      <c r="L933">
        <v>4</v>
      </c>
      <c r="M933">
        <v>23</v>
      </c>
      <c r="N933">
        <v>7</v>
      </c>
      <c r="O933">
        <v>0</v>
      </c>
      <c r="P933">
        <v>11</v>
      </c>
      <c r="Q933">
        <v>1</v>
      </c>
      <c r="R933">
        <v>1</v>
      </c>
      <c r="S933">
        <v>3</v>
      </c>
      <c r="T933">
        <v>7</v>
      </c>
      <c r="U933">
        <v>0</v>
      </c>
      <c r="V933">
        <v>0</v>
      </c>
      <c r="W933" t="s">
        <v>67</v>
      </c>
      <c r="X933">
        <v>0</v>
      </c>
    </row>
    <row r="934" spans="1:24" x14ac:dyDescent="0.2">
      <c r="A934">
        <v>9750</v>
      </c>
      <c r="B934">
        <v>1962</v>
      </c>
      <c r="C934">
        <v>61</v>
      </c>
      <c r="D934" t="s">
        <v>40</v>
      </c>
      <c r="E934" t="s">
        <v>24</v>
      </c>
      <c r="F934" s="58">
        <v>83790</v>
      </c>
      <c r="G934">
        <v>0</v>
      </c>
      <c r="H934">
        <v>1</v>
      </c>
      <c r="I934" s="98">
        <v>41457</v>
      </c>
      <c r="J934">
        <v>41</v>
      </c>
      <c r="K934">
        <v>731</v>
      </c>
      <c r="L934">
        <v>60</v>
      </c>
      <c r="M934">
        <v>353</v>
      </c>
      <c r="N934">
        <v>78</v>
      </c>
      <c r="O934">
        <v>12</v>
      </c>
      <c r="P934">
        <v>73</v>
      </c>
      <c r="Q934">
        <v>5</v>
      </c>
      <c r="R934">
        <v>10</v>
      </c>
      <c r="S934">
        <v>5</v>
      </c>
      <c r="T934">
        <v>7</v>
      </c>
      <c r="U934">
        <v>0</v>
      </c>
      <c r="V934">
        <v>0</v>
      </c>
      <c r="W934" t="s">
        <v>27</v>
      </c>
      <c r="X934">
        <v>0</v>
      </c>
    </row>
    <row r="935" spans="1:24" x14ac:dyDescent="0.2">
      <c r="A935">
        <v>6682</v>
      </c>
      <c r="B935">
        <v>1974</v>
      </c>
      <c r="C935">
        <v>49</v>
      </c>
      <c r="D935" t="s">
        <v>118</v>
      </c>
      <c r="E935" t="s">
        <v>32</v>
      </c>
      <c r="F935" s="58">
        <v>21955</v>
      </c>
      <c r="G935">
        <v>1</v>
      </c>
      <c r="H935">
        <v>0</v>
      </c>
      <c r="I935" s="98">
        <v>41225</v>
      </c>
      <c r="J935">
        <v>41</v>
      </c>
      <c r="K935">
        <v>2</v>
      </c>
      <c r="L935">
        <v>8</v>
      </c>
      <c r="M935">
        <v>1</v>
      </c>
      <c r="N935">
        <v>4</v>
      </c>
      <c r="O935">
        <v>7</v>
      </c>
      <c r="P935">
        <v>15</v>
      </c>
      <c r="Q935">
        <v>1</v>
      </c>
      <c r="R935">
        <v>1</v>
      </c>
      <c r="S935">
        <v>3</v>
      </c>
      <c r="T935">
        <v>8</v>
      </c>
      <c r="U935">
        <v>0</v>
      </c>
      <c r="V935">
        <v>0</v>
      </c>
      <c r="W935" t="s">
        <v>27</v>
      </c>
      <c r="X935">
        <v>0</v>
      </c>
    </row>
    <row r="936" spans="1:24" x14ac:dyDescent="0.2">
      <c r="A936">
        <v>10581</v>
      </c>
      <c r="B936">
        <v>1978</v>
      </c>
      <c r="C936">
        <v>45</v>
      </c>
      <c r="D936" t="s">
        <v>23</v>
      </c>
      <c r="E936" t="s">
        <v>32</v>
      </c>
      <c r="F936" s="58">
        <v>60491</v>
      </c>
      <c r="G936">
        <v>1</v>
      </c>
      <c r="H936">
        <v>0</v>
      </c>
      <c r="I936" s="98">
        <v>41213</v>
      </c>
      <c r="J936">
        <v>41</v>
      </c>
      <c r="K936">
        <v>281</v>
      </c>
      <c r="L936">
        <v>7</v>
      </c>
      <c r="M936">
        <v>84</v>
      </c>
      <c r="N936">
        <v>15</v>
      </c>
      <c r="O936">
        <v>0</v>
      </c>
      <c r="P936">
        <v>119</v>
      </c>
      <c r="Q936">
        <v>7</v>
      </c>
      <c r="R936">
        <v>7</v>
      </c>
      <c r="S936">
        <v>4</v>
      </c>
      <c r="T936">
        <v>8</v>
      </c>
      <c r="U936">
        <v>0</v>
      </c>
      <c r="V936">
        <v>0</v>
      </c>
      <c r="W936" t="s">
        <v>27</v>
      </c>
      <c r="X936">
        <v>0</v>
      </c>
    </row>
    <row r="937" spans="1:24" x14ac:dyDescent="0.2">
      <c r="A937">
        <v>3710</v>
      </c>
      <c r="B937">
        <v>1985</v>
      </c>
      <c r="C937">
        <v>38</v>
      </c>
      <c r="D937" t="s">
        <v>40</v>
      </c>
      <c r="E937" t="s">
        <v>28</v>
      </c>
      <c r="F937" s="58">
        <v>59304</v>
      </c>
      <c r="G937">
        <v>1</v>
      </c>
      <c r="H937">
        <v>0</v>
      </c>
      <c r="I937" s="98">
        <v>41253</v>
      </c>
      <c r="J937">
        <v>41</v>
      </c>
      <c r="K937">
        <v>19</v>
      </c>
      <c r="L937">
        <v>0</v>
      </c>
      <c r="M937">
        <v>35</v>
      </c>
      <c r="N937">
        <v>6</v>
      </c>
      <c r="O937">
        <v>4</v>
      </c>
      <c r="P937">
        <v>17</v>
      </c>
      <c r="Q937">
        <v>2</v>
      </c>
      <c r="R937">
        <v>2</v>
      </c>
      <c r="S937">
        <v>2</v>
      </c>
      <c r="T937">
        <v>7</v>
      </c>
      <c r="U937">
        <v>1</v>
      </c>
      <c r="V937">
        <v>1</v>
      </c>
      <c r="W937" t="s">
        <v>27</v>
      </c>
      <c r="X937">
        <v>0</v>
      </c>
    </row>
    <row r="938" spans="1:24" x14ac:dyDescent="0.2">
      <c r="A938">
        <v>5207</v>
      </c>
      <c r="B938">
        <v>1964</v>
      </c>
      <c r="C938">
        <v>59</v>
      </c>
      <c r="D938" t="s">
        <v>40</v>
      </c>
      <c r="E938" t="s">
        <v>32</v>
      </c>
      <c r="F938" s="58">
        <v>34421</v>
      </c>
      <c r="G938">
        <v>1</v>
      </c>
      <c r="H938">
        <v>1</v>
      </c>
      <c r="I938" s="98">
        <v>41176</v>
      </c>
      <c r="J938">
        <v>41</v>
      </c>
      <c r="K938">
        <v>489</v>
      </c>
      <c r="L938">
        <v>6</v>
      </c>
      <c r="M938">
        <v>152</v>
      </c>
      <c r="N938">
        <v>8</v>
      </c>
      <c r="O938">
        <v>6</v>
      </c>
      <c r="P938">
        <v>132</v>
      </c>
      <c r="Q938">
        <v>10</v>
      </c>
      <c r="R938">
        <v>9</v>
      </c>
      <c r="S938">
        <v>6</v>
      </c>
      <c r="T938">
        <v>8</v>
      </c>
      <c r="U938">
        <v>1</v>
      </c>
      <c r="V938">
        <v>0</v>
      </c>
      <c r="W938" t="s">
        <v>27</v>
      </c>
      <c r="X938">
        <v>0</v>
      </c>
    </row>
    <row r="939" spans="1:24" x14ac:dyDescent="0.2">
      <c r="A939">
        <v>9360</v>
      </c>
      <c r="B939">
        <v>1983</v>
      </c>
      <c r="C939">
        <v>40</v>
      </c>
      <c r="D939" t="s">
        <v>23</v>
      </c>
      <c r="E939" t="s">
        <v>32</v>
      </c>
      <c r="F939" s="58">
        <v>34421</v>
      </c>
      <c r="G939">
        <v>0</v>
      </c>
      <c r="H939">
        <v>0</v>
      </c>
      <c r="I939" s="98">
        <v>41129</v>
      </c>
      <c r="J939">
        <v>41</v>
      </c>
      <c r="K939">
        <v>86</v>
      </c>
      <c r="L939">
        <v>2</v>
      </c>
      <c r="M939">
        <v>73</v>
      </c>
      <c r="N939">
        <v>69</v>
      </c>
      <c r="O939">
        <v>38</v>
      </c>
      <c r="P939">
        <v>48</v>
      </c>
      <c r="Q939">
        <v>1</v>
      </c>
      <c r="R939">
        <v>4</v>
      </c>
      <c r="S939">
        <v>5</v>
      </c>
      <c r="T939">
        <v>8</v>
      </c>
      <c r="U939">
        <v>0</v>
      </c>
      <c r="V939">
        <v>0</v>
      </c>
      <c r="W939" t="s">
        <v>35</v>
      </c>
      <c r="X939">
        <v>0</v>
      </c>
    </row>
    <row r="940" spans="1:24" x14ac:dyDescent="0.2">
      <c r="A940">
        <v>4679</v>
      </c>
      <c r="B940">
        <v>1978</v>
      </c>
      <c r="C940">
        <v>45</v>
      </c>
      <c r="D940" t="s">
        <v>53</v>
      </c>
      <c r="E940" t="s">
        <v>32</v>
      </c>
      <c r="F940" s="58">
        <v>49678</v>
      </c>
      <c r="G940">
        <v>0</v>
      </c>
      <c r="H940">
        <v>1</v>
      </c>
      <c r="I940" s="98">
        <v>41782</v>
      </c>
      <c r="J940">
        <v>42</v>
      </c>
      <c r="K940">
        <v>721</v>
      </c>
      <c r="L940">
        <v>0</v>
      </c>
      <c r="M940">
        <v>152</v>
      </c>
      <c r="N940">
        <v>119</v>
      </c>
      <c r="O940">
        <v>50</v>
      </c>
      <c r="P940">
        <v>50</v>
      </c>
      <c r="Q940">
        <v>3</v>
      </c>
      <c r="R940">
        <v>7</v>
      </c>
      <c r="S940">
        <v>12</v>
      </c>
      <c r="T940">
        <v>4</v>
      </c>
      <c r="U940">
        <v>0</v>
      </c>
      <c r="V940">
        <v>0</v>
      </c>
      <c r="W940" t="s">
        <v>27</v>
      </c>
      <c r="X940">
        <v>0</v>
      </c>
    </row>
    <row r="941" spans="1:24" x14ac:dyDescent="0.2">
      <c r="A941">
        <v>1340</v>
      </c>
      <c r="B941">
        <v>1987</v>
      </c>
      <c r="C941">
        <v>36</v>
      </c>
      <c r="D941" t="s">
        <v>23</v>
      </c>
      <c r="E941" t="s">
        <v>32</v>
      </c>
      <c r="F941" s="58">
        <v>44689</v>
      </c>
      <c r="G941">
        <v>0</v>
      </c>
      <c r="H941">
        <v>0</v>
      </c>
      <c r="I941" s="98">
        <v>41753</v>
      </c>
      <c r="J941">
        <v>42</v>
      </c>
      <c r="K941">
        <v>551</v>
      </c>
      <c r="L941">
        <v>137</v>
      </c>
      <c r="M941">
        <v>792</v>
      </c>
      <c r="N941">
        <v>179</v>
      </c>
      <c r="O941">
        <v>103</v>
      </c>
      <c r="P941">
        <v>33</v>
      </c>
      <c r="Q941">
        <v>1</v>
      </c>
      <c r="R941">
        <v>6</v>
      </c>
      <c r="S941">
        <v>13</v>
      </c>
      <c r="T941">
        <v>1</v>
      </c>
      <c r="U941">
        <v>0</v>
      </c>
      <c r="V941">
        <v>0</v>
      </c>
      <c r="W941" t="s">
        <v>27</v>
      </c>
      <c r="X941">
        <v>3</v>
      </c>
    </row>
    <row r="942" spans="1:24" x14ac:dyDescent="0.2">
      <c r="A942">
        <v>10839</v>
      </c>
      <c r="B942">
        <v>1977</v>
      </c>
      <c r="C942">
        <v>46</v>
      </c>
      <c r="D942" t="s">
        <v>23</v>
      </c>
      <c r="E942" t="s">
        <v>32</v>
      </c>
      <c r="F942" s="58">
        <v>23162</v>
      </c>
      <c r="G942">
        <v>1</v>
      </c>
      <c r="H942">
        <v>1</v>
      </c>
      <c r="I942" s="98">
        <v>41743</v>
      </c>
      <c r="J942">
        <v>42</v>
      </c>
      <c r="K942">
        <v>6</v>
      </c>
      <c r="L942">
        <v>5</v>
      </c>
      <c r="M942">
        <v>5</v>
      </c>
      <c r="N942">
        <v>8</v>
      </c>
      <c r="O942">
        <v>0</v>
      </c>
      <c r="P942">
        <v>5</v>
      </c>
      <c r="Q942">
        <v>2</v>
      </c>
      <c r="R942">
        <v>1</v>
      </c>
      <c r="S942">
        <v>3</v>
      </c>
      <c r="T942">
        <v>4</v>
      </c>
      <c r="U942">
        <v>0</v>
      </c>
      <c r="V942">
        <v>0</v>
      </c>
      <c r="W942" t="s">
        <v>31</v>
      </c>
      <c r="X942">
        <v>0</v>
      </c>
    </row>
    <row r="943" spans="1:24" x14ac:dyDescent="0.2">
      <c r="A943">
        <v>5303</v>
      </c>
      <c r="B943">
        <v>1975</v>
      </c>
      <c r="C943">
        <v>48</v>
      </c>
      <c r="D943" t="s">
        <v>40</v>
      </c>
      <c r="E943" t="s">
        <v>32</v>
      </c>
      <c r="F943" s="58">
        <v>40059</v>
      </c>
      <c r="G943">
        <v>0</v>
      </c>
      <c r="H943">
        <v>0</v>
      </c>
      <c r="I943" s="98">
        <v>41855</v>
      </c>
      <c r="J943">
        <v>42</v>
      </c>
      <c r="K943">
        <v>471</v>
      </c>
      <c r="L943">
        <v>0</v>
      </c>
      <c r="M943">
        <v>510</v>
      </c>
      <c r="N943">
        <v>99</v>
      </c>
      <c r="O943">
        <v>21</v>
      </c>
      <c r="P943">
        <v>12</v>
      </c>
      <c r="Q943">
        <v>1</v>
      </c>
      <c r="R943">
        <v>6</v>
      </c>
      <c r="S943">
        <v>9</v>
      </c>
      <c r="T943">
        <v>2</v>
      </c>
      <c r="U943">
        <v>0</v>
      </c>
      <c r="V943">
        <v>0</v>
      </c>
      <c r="W943" t="s">
        <v>67</v>
      </c>
      <c r="X943">
        <v>0</v>
      </c>
    </row>
    <row r="944" spans="1:24" x14ac:dyDescent="0.2">
      <c r="A944">
        <v>9829</v>
      </c>
      <c r="B944">
        <v>1979</v>
      </c>
      <c r="C944">
        <v>44</v>
      </c>
      <c r="D944" t="s">
        <v>23</v>
      </c>
      <c r="E944" t="s">
        <v>32</v>
      </c>
      <c r="F944" s="58">
        <v>80067</v>
      </c>
      <c r="G944">
        <v>1</v>
      </c>
      <c r="H944">
        <v>0</v>
      </c>
      <c r="I944" s="98">
        <v>41975</v>
      </c>
      <c r="J944">
        <v>42</v>
      </c>
      <c r="K944">
        <v>22</v>
      </c>
      <c r="L944">
        <v>4</v>
      </c>
      <c r="M944">
        <v>17</v>
      </c>
      <c r="N944">
        <v>12</v>
      </c>
      <c r="O944">
        <v>10</v>
      </c>
      <c r="P944">
        <v>13</v>
      </c>
      <c r="Q944">
        <v>3</v>
      </c>
      <c r="R944">
        <v>2</v>
      </c>
      <c r="S944">
        <v>4</v>
      </c>
      <c r="T944">
        <v>6</v>
      </c>
      <c r="U944">
        <v>0</v>
      </c>
      <c r="V944">
        <v>0</v>
      </c>
      <c r="W944" t="s">
        <v>27</v>
      </c>
      <c r="X944">
        <v>0</v>
      </c>
    </row>
    <row r="945" spans="1:24" x14ac:dyDescent="0.2">
      <c r="A945">
        <v>10469</v>
      </c>
      <c r="B945">
        <v>1982</v>
      </c>
      <c r="C945">
        <v>41</v>
      </c>
      <c r="D945" t="s">
        <v>23</v>
      </c>
      <c r="E945" t="s">
        <v>32</v>
      </c>
      <c r="F945" s="58">
        <v>66334</v>
      </c>
      <c r="G945">
        <v>0</v>
      </c>
      <c r="H945">
        <v>0</v>
      </c>
      <c r="I945" s="98">
        <v>41761</v>
      </c>
      <c r="J945">
        <v>42</v>
      </c>
      <c r="K945">
        <v>519</v>
      </c>
      <c r="L945">
        <v>71</v>
      </c>
      <c r="M945">
        <v>860</v>
      </c>
      <c r="N945">
        <v>93</v>
      </c>
      <c r="O945">
        <v>27</v>
      </c>
      <c r="P945">
        <v>53</v>
      </c>
      <c r="Q945">
        <v>1</v>
      </c>
      <c r="R945">
        <v>6</v>
      </c>
      <c r="S945">
        <v>9</v>
      </c>
      <c r="T945">
        <v>2</v>
      </c>
      <c r="U945">
        <v>0</v>
      </c>
      <c r="V945">
        <v>0</v>
      </c>
      <c r="W945" t="s">
        <v>50</v>
      </c>
      <c r="X945">
        <v>0</v>
      </c>
    </row>
    <row r="946" spans="1:24" x14ac:dyDescent="0.2">
      <c r="A946">
        <v>3602</v>
      </c>
      <c r="B946">
        <v>1959</v>
      </c>
      <c r="C946">
        <v>64</v>
      </c>
      <c r="D946" t="s">
        <v>53</v>
      </c>
      <c r="E946" t="s">
        <v>32</v>
      </c>
      <c r="F946" s="58">
        <v>69098</v>
      </c>
      <c r="G946">
        <v>0</v>
      </c>
      <c r="H946">
        <v>1</v>
      </c>
      <c r="I946" s="98">
        <v>41639</v>
      </c>
      <c r="J946">
        <v>42</v>
      </c>
      <c r="K946">
        <v>140</v>
      </c>
      <c r="L946">
        <v>3</v>
      </c>
      <c r="M946">
        <v>29</v>
      </c>
      <c r="N946">
        <v>4</v>
      </c>
      <c r="O946">
        <v>5</v>
      </c>
      <c r="P946">
        <v>14</v>
      </c>
      <c r="Q946">
        <v>2</v>
      </c>
      <c r="R946">
        <v>3</v>
      </c>
      <c r="S946">
        <v>4</v>
      </c>
      <c r="T946">
        <v>4</v>
      </c>
      <c r="U946">
        <v>0</v>
      </c>
      <c r="V946">
        <v>0</v>
      </c>
      <c r="W946" t="s">
        <v>27</v>
      </c>
      <c r="X946">
        <v>0</v>
      </c>
    </row>
    <row r="947" spans="1:24" x14ac:dyDescent="0.2">
      <c r="A947">
        <v>4756</v>
      </c>
      <c r="B947">
        <v>1953</v>
      </c>
      <c r="C947">
        <v>70</v>
      </c>
      <c r="D947" t="s">
        <v>43</v>
      </c>
      <c r="E947" t="s">
        <v>24</v>
      </c>
      <c r="F947" s="58">
        <v>17688</v>
      </c>
      <c r="G947">
        <v>0</v>
      </c>
      <c r="H947">
        <v>0</v>
      </c>
      <c r="I947" s="98">
        <v>41628</v>
      </c>
      <c r="J947">
        <v>42</v>
      </c>
      <c r="K947">
        <v>176</v>
      </c>
      <c r="L947">
        <v>29</v>
      </c>
      <c r="M947">
        <v>818</v>
      </c>
      <c r="N947">
        <v>0</v>
      </c>
      <c r="O947">
        <v>33</v>
      </c>
      <c r="P947">
        <v>112</v>
      </c>
      <c r="Q947">
        <v>1</v>
      </c>
      <c r="R947">
        <v>7</v>
      </c>
      <c r="S947">
        <v>11</v>
      </c>
      <c r="T947">
        <v>4</v>
      </c>
      <c r="U947">
        <v>1</v>
      </c>
      <c r="V947">
        <v>0</v>
      </c>
      <c r="W947" t="s">
        <v>27</v>
      </c>
      <c r="X947">
        <v>0</v>
      </c>
    </row>
    <row r="948" spans="1:24" x14ac:dyDescent="0.2">
      <c r="A948">
        <v>8181</v>
      </c>
      <c r="B948">
        <v>1979</v>
      </c>
      <c r="C948">
        <v>44</v>
      </c>
      <c r="D948" t="s">
        <v>43</v>
      </c>
      <c r="E948" t="s">
        <v>28</v>
      </c>
      <c r="F948" s="58">
        <v>25443</v>
      </c>
      <c r="G948">
        <v>1</v>
      </c>
      <c r="H948">
        <v>0</v>
      </c>
      <c r="I948" s="98">
        <v>41530</v>
      </c>
      <c r="J948">
        <v>42</v>
      </c>
      <c r="K948">
        <v>51</v>
      </c>
      <c r="L948">
        <v>12</v>
      </c>
      <c r="M948">
        <v>49</v>
      </c>
      <c r="N948">
        <v>17</v>
      </c>
      <c r="O948">
        <v>24</v>
      </c>
      <c r="P948">
        <v>24</v>
      </c>
      <c r="Q948">
        <v>3</v>
      </c>
      <c r="R948">
        <v>4</v>
      </c>
      <c r="S948">
        <v>3</v>
      </c>
      <c r="T948">
        <v>8</v>
      </c>
      <c r="U948">
        <v>0</v>
      </c>
      <c r="V948">
        <v>0</v>
      </c>
      <c r="W948" t="s">
        <v>27</v>
      </c>
      <c r="X948">
        <v>0</v>
      </c>
    </row>
    <row r="949" spans="1:24" x14ac:dyDescent="0.2">
      <c r="A949">
        <v>6958</v>
      </c>
      <c r="B949">
        <v>1978</v>
      </c>
      <c r="C949">
        <v>45</v>
      </c>
      <c r="D949" t="s">
        <v>53</v>
      </c>
      <c r="E949" t="s">
        <v>32</v>
      </c>
      <c r="F949" s="58">
        <v>57091</v>
      </c>
      <c r="G949">
        <v>1</v>
      </c>
      <c r="H949">
        <v>0</v>
      </c>
      <c r="I949" s="98">
        <v>41401</v>
      </c>
      <c r="J949">
        <v>42</v>
      </c>
      <c r="K949">
        <v>14</v>
      </c>
      <c r="L949">
        <v>0</v>
      </c>
      <c r="M949">
        <v>4</v>
      </c>
      <c r="N949">
        <v>0</v>
      </c>
      <c r="O949">
        <v>0</v>
      </c>
      <c r="P949">
        <v>8</v>
      </c>
      <c r="Q949">
        <v>1</v>
      </c>
      <c r="R949">
        <v>1</v>
      </c>
      <c r="S949">
        <v>2</v>
      </c>
      <c r="T949">
        <v>6</v>
      </c>
      <c r="U949">
        <v>0</v>
      </c>
      <c r="V949">
        <v>0</v>
      </c>
      <c r="W949" t="s">
        <v>38</v>
      </c>
      <c r="X949">
        <v>0</v>
      </c>
    </row>
    <row r="950" spans="1:24" x14ac:dyDescent="0.2">
      <c r="A950">
        <v>10856</v>
      </c>
      <c r="B950">
        <v>1981</v>
      </c>
      <c r="C950">
        <v>42</v>
      </c>
      <c r="D950" t="s">
        <v>43</v>
      </c>
      <c r="E950" t="s">
        <v>28</v>
      </c>
      <c r="F950" s="58">
        <v>51111</v>
      </c>
      <c r="G950">
        <v>0</v>
      </c>
      <c r="H950">
        <v>1</v>
      </c>
      <c r="I950" s="98">
        <v>41312</v>
      </c>
      <c r="J950">
        <v>42</v>
      </c>
      <c r="K950">
        <v>31</v>
      </c>
      <c r="L950">
        <v>0</v>
      </c>
      <c r="M950">
        <v>6</v>
      </c>
      <c r="N950">
        <v>0</v>
      </c>
      <c r="O950">
        <v>1</v>
      </c>
      <c r="P950">
        <v>8</v>
      </c>
      <c r="Q950">
        <v>1</v>
      </c>
      <c r="R950">
        <v>1</v>
      </c>
      <c r="S950">
        <v>3</v>
      </c>
      <c r="T950">
        <v>6</v>
      </c>
      <c r="U950">
        <v>0</v>
      </c>
      <c r="V950">
        <v>0</v>
      </c>
      <c r="W950" t="s">
        <v>31</v>
      </c>
      <c r="X950">
        <v>0</v>
      </c>
    </row>
    <row r="951" spans="1:24" x14ac:dyDescent="0.2">
      <c r="A951">
        <v>3321</v>
      </c>
      <c r="B951">
        <v>1968</v>
      </c>
      <c r="C951">
        <v>55</v>
      </c>
      <c r="D951" t="s">
        <v>40</v>
      </c>
      <c r="E951" t="s">
        <v>32</v>
      </c>
      <c r="F951" s="58">
        <v>56850</v>
      </c>
      <c r="G951">
        <v>0</v>
      </c>
      <c r="H951">
        <v>2</v>
      </c>
      <c r="I951" s="98">
        <v>41399</v>
      </c>
      <c r="J951">
        <v>42</v>
      </c>
      <c r="K951">
        <v>421</v>
      </c>
      <c r="L951">
        <v>5</v>
      </c>
      <c r="M951">
        <v>90</v>
      </c>
      <c r="N951">
        <v>0</v>
      </c>
      <c r="O951">
        <v>16</v>
      </c>
      <c r="P951">
        <v>10</v>
      </c>
      <c r="Q951">
        <v>3</v>
      </c>
      <c r="R951">
        <v>7</v>
      </c>
      <c r="S951">
        <v>7</v>
      </c>
      <c r="T951">
        <v>5</v>
      </c>
      <c r="U951">
        <v>0</v>
      </c>
      <c r="V951">
        <v>0</v>
      </c>
      <c r="W951" t="s">
        <v>31</v>
      </c>
      <c r="X951">
        <v>0</v>
      </c>
    </row>
    <row r="952" spans="1:24" x14ac:dyDescent="0.2">
      <c r="A952">
        <v>5394</v>
      </c>
      <c r="B952">
        <v>1980</v>
      </c>
      <c r="C952">
        <v>43</v>
      </c>
      <c r="D952" t="s">
        <v>118</v>
      </c>
      <c r="E952" t="s">
        <v>28</v>
      </c>
      <c r="F952" s="58">
        <v>23148</v>
      </c>
      <c r="G952">
        <v>1</v>
      </c>
      <c r="H952">
        <v>1</v>
      </c>
      <c r="I952" s="98">
        <v>41350</v>
      </c>
      <c r="J952">
        <v>42</v>
      </c>
      <c r="K952">
        <v>3</v>
      </c>
      <c r="L952">
        <v>9</v>
      </c>
      <c r="M952">
        <v>4</v>
      </c>
      <c r="N952">
        <v>7</v>
      </c>
      <c r="O952">
        <v>8</v>
      </c>
      <c r="P952">
        <v>7</v>
      </c>
      <c r="Q952">
        <v>4</v>
      </c>
      <c r="R952">
        <v>1</v>
      </c>
      <c r="S952">
        <v>4</v>
      </c>
      <c r="T952">
        <v>3</v>
      </c>
      <c r="U952">
        <v>0</v>
      </c>
      <c r="V952">
        <v>0</v>
      </c>
      <c r="W952" t="s">
        <v>27</v>
      </c>
      <c r="X952">
        <v>0</v>
      </c>
    </row>
    <row r="953" spans="1:24" x14ac:dyDescent="0.2">
      <c r="A953">
        <v>433</v>
      </c>
      <c r="B953">
        <v>1959</v>
      </c>
      <c r="C953">
        <v>64</v>
      </c>
      <c r="D953" t="s">
        <v>53</v>
      </c>
      <c r="E953" t="s">
        <v>28</v>
      </c>
      <c r="F953" s="58">
        <v>82224</v>
      </c>
      <c r="G953">
        <v>1</v>
      </c>
      <c r="H953">
        <v>1</v>
      </c>
      <c r="I953" s="98">
        <v>41550</v>
      </c>
      <c r="J953">
        <v>42</v>
      </c>
      <c r="K953">
        <v>534</v>
      </c>
      <c r="L953">
        <v>5</v>
      </c>
      <c r="M953">
        <v>47</v>
      </c>
      <c r="N953">
        <v>0</v>
      </c>
      <c r="O953">
        <v>5</v>
      </c>
      <c r="P953">
        <v>41</v>
      </c>
      <c r="Q953">
        <v>5</v>
      </c>
      <c r="R953">
        <v>11</v>
      </c>
      <c r="S953">
        <v>6</v>
      </c>
      <c r="T953">
        <v>8</v>
      </c>
      <c r="U953">
        <v>0</v>
      </c>
      <c r="V953">
        <v>0</v>
      </c>
      <c r="W953" t="s">
        <v>31</v>
      </c>
      <c r="X953">
        <v>0</v>
      </c>
    </row>
    <row r="954" spans="1:24" x14ac:dyDescent="0.2">
      <c r="A954">
        <v>6320</v>
      </c>
      <c r="B954">
        <v>1977</v>
      </c>
      <c r="C954">
        <v>46</v>
      </c>
      <c r="D954" t="s">
        <v>53</v>
      </c>
      <c r="E954" t="s">
        <v>28</v>
      </c>
      <c r="F954" s="58">
        <v>61917</v>
      </c>
      <c r="G954">
        <v>0</v>
      </c>
      <c r="H954">
        <v>0</v>
      </c>
      <c r="I954" s="98">
        <v>41427</v>
      </c>
      <c r="J954">
        <v>42</v>
      </c>
      <c r="K954">
        <v>768</v>
      </c>
      <c r="L954">
        <v>44</v>
      </c>
      <c r="M954">
        <v>561</v>
      </c>
      <c r="N954">
        <v>77</v>
      </c>
      <c r="O954">
        <v>44</v>
      </c>
      <c r="P954">
        <v>14</v>
      </c>
      <c r="Q954">
        <v>1</v>
      </c>
      <c r="R954">
        <v>6</v>
      </c>
      <c r="S954">
        <v>10</v>
      </c>
      <c r="T954">
        <v>3</v>
      </c>
      <c r="U954">
        <v>0</v>
      </c>
      <c r="V954">
        <v>0</v>
      </c>
      <c r="W954" t="s">
        <v>27</v>
      </c>
      <c r="X954">
        <v>0</v>
      </c>
    </row>
    <row r="955" spans="1:24" x14ac:dyDescent="0.2">
      <c r="A955">
        <v>5376</v>
      </c>
      <c r="B955">
        <v>1980</v>
      </c>
      <c r="C955">
        <v>43</v>
      </c>
      <c r="D955" t="s">
        <v>23</v>
      </c>
      <c r="E955" t="s">
        <v>32</v>
      </c>
      <c r="F955" s="58">
        <v>74268</v>
      </c>
      <c r="G955">
        <v>1</v>
      </c>
      <c r="H955">
        <v>0</v>
      </c>
      <c r="I955" s="98">
        <v>41426</v>
      </c>
      <c r="J955">
        <v>42</v>
      </c>
      <c r="K955">
        <v>1</v>
      </c>
      <c r="L955">
        <v>1</v>
      </c>
      <c r="M955">
        <v>1725</v>
      </c>
      <c r="N955">
        <v>1</v>
      </c>
      <c r="O955">
        <v>1</v>
      </c>
      <c r="P955">
        <v>1</v>
      </c>
      <c r="Q955">
        <v>15</v>
      </c>
      <c r="R955">
        <v>0</v>
      </c>
      <c r="S955">
        <v>0</v>
      </c>
      <c r="T955">
        <v>1</v>
      </c>
      <c r="U955">
        <v>0</v>
      </c>
      <c r="V955">
        <v>0</v>
      </c>
      <c r="W955" t="s">
        <v>35</v>
      </c>
      <c r="X955">
        <v>0</v>
      </c>
    </row>
    <row r="956" spans="1:24" x14ac:dyDescent="0.2">
      <c r="A956">
        <v>1867</v>
      </c>
      <c r="B956">
        <v>1958</v>
      </c>
      <c r="C956">
        <v>65</v>
      </c>
      <c r="D956" t="s">
        <v>23</v>
      </c>
      <c r="E956" t="s">
        <v>28</v>
      </c>
      <c r="F956" s="58">
        <v>23626</v>
      </c>
      <c r="G956">
        <v>0</v>
      </c>
      <c r="H956">
        <v>0</v>
      </c>
      <c r="I956" s="98">
        <v>41226</v>
      </c>
      <c r="J956">
        <v>42</v>
      </c>
      <c r="K956">
        <v>652</v>
      </c>
      <c r="L956">
        <v>48</v>
      </c>
      <c r="M956">
        <v>350</v>
      </c>
      <c r="N956">
        <v>94</v>
      </c>
      <c r="O956">
        <v>84</v>
      </c>
      <c r="P956">
        <v>108</v>
      </c>
      <c r="Q956">
        <v>1</v>
      </c>
      <c r="R956">
        <v>9</v>
      </c>
      <c r="S956">
        <v>6</v>
      </c>
      <c r="T956">
        <v>5</v>
      </c>
      <c r="U956">
        <v>1</v>
      </c>
      <c r="V956">
        <v>0</v>
      </c>
      <c r="W956" t="s">
        <v>27</v>
      </c>
      <c r="X956">
        <v>0</v>
      </c>
    </row>
    <row r="957" spans="1:24" x14ac:dyDescent="0.2">
      <c r="A957">
        <v>4324</v>
      </c>
      <c r="B957">
        <v>1990</v>
      </c>
      <c r="C957">
        <v>33</v>
      </c>
      <c r="D957" t="s">
        <v>23</v>
      </c>
      <c r="E957" t="s">
        <v>32</v>
      </c>
      <c r="F957" s="58">
        <v>81168</v>
      </c>
      <c r="G957">
        <v>1</v>
      </c>
      <c r="H957">
        <v>0</v>
      </c>
      <c r="I957" s="98">
        <v>41211</v>
      </c>
      <c r="J957">
        <v>42</v>
      </c>
      <c r="K957">
        <v>235</v>
      </c>
      <c r="L957">
        <v>0</v>
      </c>
      <c r="M957">
        <v>235</v>
      </c>
      <c r="N957">
        <v>19</v>
      </c>
      <c r="O957">
        <v>4</v>
      </c>
      <c r="P957">
        <v>191</v>
      </c>
      <c r="Q957">
        <v>5</v>
      </c>
      <c r="R957">
        <v>8</v>
      </c>
      <c r="S957">
        <v>7</v>
      </c>
      <c r="T957">
        <v>8</v>
      </c>
      <c r="U957">
        <v>0</v>
      </c>
      <c r="V957">
        <v>0</v>
      </c>
      <c r="W957" t="s">
        <v>27</v>
      </c>
      <c r="X957">
        <v>0</v>
      </c>
    </row>
    <row r="958" spans="1:24" x14ac:dyDescent="0.2">
      <c r="A958">
        <v>3661</v>
      </c>
      <c r="B958">
        <v>1996</v>
      </c>
      <c r="C958">
        <v>27</v>
      </c>
      <c r="D958" t="s">
        <v>43</v>
      </c>
      <c r="E958" t="s">
        <v>28</v>
      </c>
      <c r="F958" s="58">
        <v>27244</v>
      </c>
      <c r="G958">
        <v>0</v>
      </c>
      <c r="H958">
        <v>0</v>
      </c>
      <c r="I958" s="98">
        <v>41253</v>
      </c>
      <c r="J958">
        <v>42</v>
      </c>
      <c r="K958">
        <v>594</v>
      </c>
      <c r="L958">
        <v>51</v>
      </c>
      <c r="M958">
        <v>631</v>
      </c>
      <c r="N958">
        <v>72</v>
      </c>
      <c r="O958">
        <v>55</v>
      </c>
      <c r="P958">
        <v>32</v>
      </c>
      <c r="Q958">
        <v>1</v>
      </c>
      <c r="R958">
        <v>4</v>
      </c>
      <c r="S958">
        <v>8</v>
      </c>
      <c r="T958">
        <v>2</v>
      </c>
      <c r="U958">
        <v>0</v>
      </c>
      <c r="V958">
        <v>0</v>
      </c>
      <c r="W958" t="s">
        <v>50</v>
      </c>
      <c r="X958">
        <v>0</v>
      </c>
    </row>
    <row r="959" spans="1:24" x14ac:dyDescent="0.2">
      <c r="A959">
        <v>521</v>
      </c>
      <c r="B959">
        <v>1986</v>
      </c>
      <c r="C959">
        <v>37</v>
      </c>
      <c r="D959" t="s">
        <v>23</v>
      </c>
      <c r="E959" t="s">
        <v>32</v>
      </c>
      <c r="F959" s="58">
        <v>43142</v>
      </c>
      <c r="G959">
        <v>1</v>
      </c>
      <c r="H959">
        <v>0</v>
      </c>
      <c r="I959" s="98">
        <v>41170</v>
      </c>
      <c r="J959">
        <v>42</v>
      </c>
      <c r="K959">
        <v>174</v>
      </c>
      <c r="L959">
        <v>77</v>
      </c>
      <c r="M959">
        <v>203</v>
      </c>
      <c r="N959">
        <v>6</v>
      </c>
      <c r="O959">
        <v>24</v>
      </c>
      <c r="P959">
        <v>97</v>
      </c>
      <c r="Q959">
        <v>2</v>
      </c>
      <c r="R959">
        <v>8</v>
      </c>
      <c r="S959">
        <v>7</v>
      </c>
      <c r="T959">
        <v>7</v>
      </c>
      <c r="U959">
        <v>0</v>
      </c>
      <c r="V959">
        <v>0</v>
      </c>
      <c r="W959" t="s">
        <v>27</v>
      </c>
      <c r="X959">
        <v>0</v>
      </c>
    </row>
    <row r="960" spans="1:24" x14ac:dyDescent="0.2">
      <c r="A960">
        <v>10403</v>
      </c>
      <c r="B960">
        <v>1979</v>
      </c>
      <c r="C960">
        <v>44</v>
      </c>
      <c r="D960" t="s">
        <v>23</v>
      </c>
      <c r="E960" t="s">
        <v>32</v>
      </c>
      <c r="F960" s="58">
        <v>92533</v>
      </c>
      <c r="G960">
        <v>1</v>
      </c>
      <c r="H960">
        <v>0</v>
      </c>
      <c r="I960" s="98">
        <v>41808</v>
      </c>
      <c r="J960">
        <v>43</v>
      </c>
      <c r="K960">
        <v>2</v>
      </c>
      <c r="L960">
        <v>13</v>
      </c>
      <c r="M960">
        <v>6</v>
      </c>
      <c r="N960">
        <v>7</v>
      </c>
      <c r="O960">
        <v>5</v>
      </c>
      <c r="P960">
        <v>11</v>
      </c>
      <c r="Q960">
        <v>3</v>
      </c>
      <c r="R960">
        <v>3</v>
      </c>
      <c r="S960">
        <v>3</v>
      </c>
      <c r="T960">
        <v>7</v>
      </c>
      <c r="U960">
        <v>0</v>
      </c>
      <c r="V960">
        <v>0</v>
      </c>
      <c r="W960" t="s">
        <v>31</v>
      </c>
      <c r="X960">
        <v>0</v>
      </c>
    </row>
    <row r="961" spans="1:24" x14ac:dyDescent="0.2">
      <c r="A961">
        <v>7186</v>
      </c>
      <c r="B961">
        <v>1967</v>
      </c>
      <c r="C961">
        <v>56</v>
      </c>
      <c r="D961" t="s">
        <v>40</v>
      </c>
      <c r="E961" t="s">
        <v>32</v>
      </c>
      <c r="F961" s="58">
        <v>40233</v>
      </c>
      <c r="G961">
        <v>1</v>
      </c>
      <c r="H961">
        <v>1</v>
      </c>
      <c r="I961" s="98">
        <v>41785</v>
      </c>
      <c r="J961">
        <v>43</v>
      </c>
      <c r="K961">
        <v>24</v>
      </c>
      <c r="L961">
        <v>0</v>
      </c>
      <c r="M961">
        <v>2</v>
      </c>
      <c r="N961">
        <v>0</v>
      </c>
      <c r="O961">
        <v>0</v>
      </c>
      <c r="P961">
        <v>9</v>
      </c>
      <c r="Q961">
        <v>2</v>
      </c>
      <c r="R961">
        <v>1</v>
      </c>
      <c r="S961">
        <v>2</v>
      </c>
      <c r="T961">
        <v>5</v>
      </c>
      <c r="U961">
        <v>0</v>
      </c>
      <c r="V961">
        <v>0</v>
      </c>
      <c r="W961" t="s">
        <v>50</v>
      </c>
      <c r="X961">
        <v>1</v>
      </c>
    </row>
    <row r="962" spans="1:24" x14ac:dyDescent="0.2">
      <c r="A962">
        <v>4329</v>
      </c>
      <c r="B962">
        <v>1985</v>
      </c>
      <c r="C962">
        <v>38</v>
      </c>
      <c r="D962" t="s">
        <v>40</v>
      </c>
      <c r="E962" t="s">
        <v>32</v>
      </c>
      <c r="F962" s="58">
        <v>46831</v>
      </c>
      <c r="G962">
        <v>1</v>
      </c>
      <c r="H962">
        <v>0</v>
      </c>
      <c r="I962" s="98">
        <v>41782</v>
      </c>
      <c r="J962">
        <v>43</v>
      </c>
      <c r="K962">
        <v>6</v>
      </c>
      <c r="L962">
        <v>0</v>
      </c>
      <c r="M962">
        <v>6</v>
      </c>
      <c r="N962">
        <v>2</v>
      </c>
      <c r="O962">
        <v>1</v>
      </c>
      <c r="P962">
        <v>1</v>
      </c>
      <c r="Q962">
        <v>2</v>
      </c>
      <c r="R962">
        <v>1</v>
      </c>
      <c r="S962">
        <v>3</v>
      </c>
      <c r="T962">
        <v>7</v>
      </c>
      <c r="U962">
        <v>0</v>
      </c>
      <c r="V962">
        <v>0</v>
      </c>
      <c r="W962" t="s">
        <v>38</v>
      </c>
      <c r="X962">
        <v>0</v>
      </c>
    </row>
    <row r="963" spans="1:24" x14ac:dyDescent="0.2">
      <c r="A963">
        <v>4394</v>
      </c>
      <c r="B963">
        <v>1966</v>
      </c>
      <c r="C963">
        <v>57</v>
      </c>
      <c r="D963" t="s">
        <v>40</v>
      </c>
      <c r="E963" t="s">
        <v>32</v>
      </c>
      <c r="F963" s="58">
        <v>55759</v>
      </c>
      <c r="G963">
        <v>0</v>
      </c>
      <c r="H963">
        <v>0</v>
      </c>
      <c r="I963" s="98">
        <v>41782</v>
      </c>
      <c r="J963">
        <v>43</v>
      </c>
      <c r="K963">
        <v>1142</v>
      </c>
      <c r="L963">
        <v>29</v>
      </c>
      <c r="M963">
        <v>249</v>
      </c>
      <c r="N963">
        <v>38</v>
      </c>
      <c r="O963">
        <v>29</v>
      </c>
      <c r="P963">
        <v>14</v>
      </c>
      <c r="Q963">
        <v>1</v>
      </c>
      <c r="R963">
        <v>5</v>
      </c>
      <c r="S963">
        <v>12</v>
      </c>
      <c r="T963">
        <v>2</v>
      </c>
      <c r="U963">
        <v>0</v>
      </c>
      <c r="V963">
        <v>0</v>
      </c>
      <c r="W963" t="s">
        <v>27</v>
      </c>
      <c r="X963">
        <v>2</v>
      </c>
    </row>
    <row r="964" spans="1:24" x14ac:dyDescent="0.2">
      <c r="A964">
        <v>1717</v>
      </c>
      <c r="B964">
        <v>1989</v>
      </c>
      <c r="C964">
        <v>34</v>
      </c>
      <c r="D964" t="s">
        <v>23</v>
      </c>
      <c r="E964" t="s">
        <v>28</v>
      </c>
      <c r="F964" s="58">
        <v>44159</v>
      </c>
      <c r="G964">
        <v>1</v>
      </c>
      <c r="H964">
        <v>0</v>
      </c>
      <c r="I964" s="98">
        <v>41742</v>
      </c>
      <c r="J964">
        <v>43</v>
      </c>
      <c r="K964">
        <v>80</v>
      </c>
      <c r="L964">
        <v>15</v>
      </c>
      <c r="M964">
        <v>93</v>
      </c>
      <c r="N964">
        <v>20</v>
      </c>
      <c r="O964">
        <v>13</v>
      </c>
      <c r="P964">
        <v>52</v>
      </c>
      <c r="Q964">
        <v>3</v>
      </c>
      <c r="R964">
        <v>5</v>
      </c>
      <c r="S964">
        <v>4</v>
      </c>
      <c r="T964">
        <v>8</v>
      </c>
      <c r="U964">
        <v>0</v>
      </c>
      <c r="V964">
        <v>0</v>
      </c>
      <c r="W964" t="s">
        <v>67</v>
      </c>
      <c r="X964">
        <v>0</v>
      </c>
    </row>
    <row r="965" spans="1:24" x14ac:dyDescent="0.2">
      <c r="A965">
        <v>1016</v>
      </c>
      <c r="B965">
        <v>1960</v>
      </c>
      <c r="C965">
        <v>63</v>
      </c>
      <c r="D965" t="s">
        <v>40</v>
      </c>
      <c r="E965" t="s">
        <v>28</v>
      </c>
      <c r="F965" s="58">
        <v>71866</v>
      </c>
      <c r="G965">
        <v>0</v>
      </c>
      <c r="H965">
        <v>1</v>
      </c>
      <c r="I965" s="98">
        <v>41728</v>
      </c>
      <c r="J965">
        <v>43</v>
      </c>
      <c r="K965">
        <v>41</v>
      </c>
      <c r="L965">
        <v>1</v>
      </c>
      <c r="M965">
        <v>6</v>
      </c>
      <c r="N965">
        <v>2</v>
      </c>
      <c r="O965">
        <v>0</v>
      </c>
      <c r="P965">
        <v>5</v>
      </c>
      <c r="Q965">
        <v>2</v>
      </c>
      <c r="R965">
        <v>2</v>
      </c>
      <c r="S965">
        <v>3</v>
      </c>
      <c r="T965">
        <v>6</v>
      </c>
      <c r="U965">
        <v>0</v>
      </c>
      <c r="V965">
        <v>0</v>
      </c>
      <c r="W965" t="s">
        <v>31</v>
      </c>
      <c r="X965">
        <v>0</v>
      </c>
    </row>
    <row r="966" spans="1:24" x14ac:dyDescent="0.2">
      <c r="A966">
        <v>3783</v>
      </c>
      <c r="B966">
        <v>1960</v>
      </c>
      <c r="C966">
        <v>63</v>
      </c>
      <c r="D966" t="s">
        <v>40</v>
      </c>
      <c r="E966" t="s">
        <v>32</v>
      </c>
      <c r="F966" s="58">
        <v>156924</v>
      </c>
      <c r="G966">
        <v>1</v>
      </c>
      <c r="H966">
        <v>1</v>
      </c>
      <c r="I966" s="98">
        <v>41722</v>
      </c>
      <c r="J966">
        <v>43</v>
      </c>
      <c r="K966">
        <v>105</v>
      </c>
      <c r="L966">
        <v>0</v>
      </c>
      <c r="M966">
        <v>10</v>
      </c>
      <c r="N966">
        <v>0</v>
      </c>
      <c r="O966">
        <v>1</v>
      </c>
      <c r="P966">
        <v>0</v>
      </c>
      <c r="Q966">
        <v>2</v>
      </c>
      <c r="R966">
        <v>2</v>
      </c>
      <c r="S966">
        <v>4</v>
      </c>
      <c r="T966">
        <v>5</v>
      </c>
      <c r="U966">
        <v>0</v>
      </c>
      <c r="V966">
        <v>0</v>
      </c>
      <c r="W966" t="s">
        <v>67</v>
      </c>
      <c r="X966">
        <v>0</v>
      </c>
    </row>
    <row r="967" spans="1:24" x14ac:dyDescent="0.2">
      <c r="A967">
        <v>5848</v>
      </c>
      <c r="B967">
        <v>1971</v>
      </c>
      <c r="C967">
        <v>52</v>
      </c>
      <c r="D967" t="s">
        <v>23</v>
      </c>
      <c r="E967" t="s">
        <v>32</v>
      </c>
      <c r="F967" s="58">
        <v>76998</v>
      </c>
      <c r="G967">
        <v>0</v>
      </c>
      <c r="H967">
        <v>0</v>
      </c>
      <c r="I967" s="98">
        <v>41652</v>
      </c>
      <c r="J967">
        <v>43</v>
      </c>
      <c r="K967">
        <v>724</v>
      </c>
      <c r="L967">
        <v>74</v>
      </c>
      <c r="M967">
        <v>929</v>
      </c>
      <c r="N967">
        <v>97</v>
      </c>
      <c r="O967">
        <v>55</v>
      </c>
      <c r="P967">
        <v>130</v>
      </c>
      <c r="Q967">
        <v>1</v>
      </c>
      <c r="R967">
        <v>5</v>
      </c>
      <c r="S967">
        <v>7</v>
      </c>
      <c r="T967">
        <v>2</v>
      </c>
      <c r="U967">
        <v>1</v>
      </c>
      <c r="V967">
        <v>0</v>
      </c>
      <c r="W967" t="s">
        <v>50</v>
      </c>
      <c r="X967">
        <v>3</v>
      </c>
    </row>
    <row r="968" spans="1:24" x14ac:dyDescent="0.2">
      <c r="A968">
        <v>10727</v>
      </c>
      <c r="B968">
        <v>1971</v>
      </c>
      <c r="C968">
        <v>52</v>
      </c>
      <c r="D968" t="s">
        <v>40</v>
      </c>
      <c r="E968" t="s">
        <v>32</v>
      </c>
      <c r="F968" s="58">
        <v>24711</v>
      </c>
      <c r="G968">
        <v>1</v>
      </c>
      <c r="H968">
        <v>0</v>
      </c>
      <c r="I968" s="98">
        <v>41597</v>
      </c>
      <c r="J968">
        <v>43</v>
      </c>
      <c r="K968">
        <v>1181</v>
      </c>
      <c r="L968">
        <v>107</v>
      </c>
      <c r="M968">
        <v>199</v>
      </c>
      <c r="N968">
        <v>39</v>
      </c>
      <c r="O968">
        <v>30</v>
      </c>
      <c r="P968">
        <v>30</v>
      </c>
      <c r="Q968">
        <v>2</v>
      </c>
      <c r="R968">
        <v>7</v>
      </c>
      <c r="S968">
        <v>13</v>
      </c>
      <c r="T968">
        <v>8</v>
      </c>
      <c r="U968">
        <v>0</v>
      </c>
      <c r="V968">
        <v>0</v>
      </c>
      <c r="W968" t="s">
        <v>27</v>
      </c>
      <c r="X968">
        <v>0</v>
      </c>
    </row>
    <row r="969" spans="1:24" x14ac:dyDescent="0.2">
      <c r="A969">
        <v>5299</v>
      </c>
      <c r="B969">
        <v>1971</v>
      </c>
      <c r="C969">
        <v>52</v>
      </c>
      <c r="D969" t="s">
        <v>40</v>
      </c>
      <c r="E969" t="s">
        <v>32</v>
      </c>
      <c r="F969" s="58">
        <v>38829</v>
      </c>
      <c r="G969">
        <v>1</v>
      </c>
      <c r="H969">
        <v>0</v>
      </c>
      <c r="I969" s="98">
        <v>41597</v>
      </c>
      <c r="J969">
        <v>43</v>
      </c>
      <c r="K969">
        <v>1181</v>
      </c>
      <c r="L969">
        <v>107</v>
      </c>
      <c r="M969">
        <v>199</v>
      </c>
      <c r="N969">
        <v>39</v>
      </c>
      <c r="O969">
        <v>30</v>
      </c>
      <c r="P969">
        <v>30</v>
      </c>
      <c r="Q969">
        <v>2</v>
      </c>
      <c r="R969">
        <v>7</v>
      </c>
      <c r="S969">
        <v>13</v>
      </c>
      <c r="T969">
        <v>8</v>
      </c>
      <c r="U969">
        <v>0</v>
      </c>
      <c r="V969">
        <v>0</v>
      </c>
      <c r="W969" t="s">
        <v>27</v>
      </c>
      <c r="X969">
        <v>0</v>
      </c>
    </row>
    <row r="970" spans="1:24" x14ac:dyDescent="0.2">
      <c r="A970">
        <v>6872</v>
      </c>
      <c r="B970">
        <v>1975</v>
      </c>
      <c r="C970">
        <v>48</v>
      </c>
      <c r="D970" t="s">
        <v>40</v>
      </c>
      <c r="E970" t="s">
        <v>32</v>
      </c>
      <c r="F970" s="58">
        <v>53790</v>
      </c>
      <c r="G970">
        <v>0</v>
      </c>
      <c r="H970">
        <v>1</v>
      </c>
      <c r="I970" s="98">
        <v>41507</v>
      </c>
      <c r="J970">
        <v>43</v>
      </c>
      <c r="K970">
        <v>284</v>
      </c>
      <c r="L970">
        <v>3</v>
      </c>
      <c r="M970">
        <v>84</v>
      </c>
      <c r="N970">
        <v>4</v>
      </c>
      <c r="O970">
        <v>7</v>
      </c>
      <c r="P970">
        <v>23</v>
      </c>
      <c r="Q970">
        <v>2</v>
      </c>
      <c r="R970">
        <v>4</v>
      </c>
      <c r="S970">
        <v>8</v>
      </c>
      <c r="T970">
        <v>4</v>
      </c>
      <c r="U970">
        <v>0</v>
      </c>
      <c r="V970">
        <v>0</v>
      </c>
      <c r="W970" t="s">
        <v>67</v>
      </c>
      <c r="X970">
        <v>0</v>
      </c>
    </row>
    <row r="971" spans="1:24" x14ac:dyDescent="0.2">
      <c r="A971">
        <v>1143</v>
      </c>
      <c r="B971">
        <v>1973</v>
      </c>
      <c r="C971">
        <v>50</v>
      </c>
      <c r="D971" t="s">
        <v>23</v>
      </c>
      <c r="E971" t="s">
        <v>32</v>
      </c>
      <c r="F971" s="58">
        <v>22448</v>
      </c>
      <c r="G971">
        <v>1</v>
      </c>
      <c r="H971">
        <v>0</v>
      </c>
      <c r="I971" s="98">
        <v>41494</v>
      </c>
      <c r="J971">
        <v>43</v>
      </c>
      <c r="K971">
        <v>7</v>
      </c>
      <c r="L971">
        <v>10</v>
      </c>
      <c r="M971">
        <v>13</v>
      </c>
      <c r="N971">
        <v>3</v>
      </c>
      <c r="O971">
        <v>11</v>
      </c>
      <c r="P971">
        <v>11</v>
      </c>
      <c r="Q971">
        <v>2</v>
      </c>
      <c r="R971">
        <v>2</v>
      </c>
      <c r="S971">
        <v>3</v>
      </c>
      <c r="T971">
        <v>7</v>
      </c>
      <c r="U971">
        <v>0</v>
      </c>
      <c r="V971">
        <v>0</v>
      </c>
      <c r="W971" t="s">
        <v>31</v>
      </c>
      <c r="X971">
        <v>0</v>
      </c>
    </row>
    <row r="972" spans="1:24" x14ac:dyDescent="0.2">
      <c r="A972">
        <v>10381</v>
      </c>
      <c r="B972">
        <v>1980</v>
      </c>
      <c r="C972">
        <v>43</v>
      </c>
      <c r="D972" t="s">
        <v>23</v>
      </c>
      <c r="E972" t="s">
        <v>28</v>
      </c>
      <c r="F972" s="58">
        <v>35765</v>
      </c>
      <c r="G972">
        <v>0</v>
      </c>
      <c r="H972">
        <v>1</v>
      </c>
      <c r="I972" s="98">
        <v>41401</v>
      </c>
      <c r="J972">
        <v>43</v>
      </c>
      <c r="K972">
        <v>14</v>
      </c>
      <c r="L972">
        <v>0</v>
      </c>
      <c r="M972">
        <v>3</v>
      </c>
      <c r="N972">
        <v>0</v>
      </c>
      <c r="O972">
        <v>0</v>
      </c>
      <c r="P972">
        <v>4</v>
      </c>
      <c r="Q972">
        <v>1</v>
      </c>
      <c r="R972">
        <v>1</v>
      </c>
      <c r="S972">
        <v>2</v>
      </c>
      <c r="T972">
        <v>6</v>
      </c>
      <c r="U972">
        <v>0</v>
      </c>
      <c r="V972">
        <v>0</v>
      </c>
      <c r="W972" t="s">
        <v>27</v>
      </c>
      <c r="X972">
        <v>0</v>
      </c>
    </row>
    <row r="973" spans="1:24" x14ac:dyDescent="0.2">
      <c r="A973">
        <v>11007</v>
      </c>
      <c r="B973">
        <v>1969</v>
      </c>
      <c r="C973">
        <v>54</v>
      </c>
      <c r="D973" t="s">
        <v>40</v>
      </c>
      <c r="E973" t="s">
        <v>32</v>
      </c>
      <c r="F973" s="58">
        <v>44393</v>
      </c>
      <c r="G973">
        <v>1</v>
      </c>
      <c r="H973">
        <v>0</v>
      </c>
      <c r="I973" s="98">
        <v>41522</v>
      </c>
      <c r="J973">
        <v>43</v>
      </c>
      <c r="K973">
        <v>26</v>
      </c>
      <c r="L973">
        <v>0</v>
      </c>
      <c r="M973">
        <v>6</v>
      </c>
      <c r="N973">
        <v>0</v>
      </c>
      <c r="O973">
        <v>0</v>
      </c>
      <c r="P973">
        <v>2</v>
      </c>
      <c r="Q973">
        <v>1</v>
      </c>
      <c r="R973">
        <v>1</v>
      </c>
      <c r="S973">
        <v>3</v>
      </c>
      <c r="T973">
        <v>8</v>
      </c>
      <c r="U973">
        <v>0</v>
      </c>
      <c r="V973">
        <v>0</v>
      </c>
      <c r="W973" t="s">
        <v>27</v>
      </c>
      <c r="X973">
        <v>0</v>
      </c>
    </row>
    <row r="974" spans="1:24" x14ac:dyDescent="0.2">
      <c r="A974">
        <v>9145</v>
      </c>
      <c r="B974">
        <v>1973</v>
      </c>
      <c r="C974">
        <v>50</v>
      </c>
      <c r="D974" t="s">
        <v>23</v>
      </c>
      <c r="E974" t="s">
        <v>28</v>
      </c>
      <c r="F974" s="58">
        <v>51012</v>
      </c>
      <c r="G974">
        <v>0</v>
      </c>
      <c r="H974">
        <v>1</v>
      </c>
      <c r="I974" s="98">
        <v>41429</v>
      </c>
      <c r="J974">
        <v>43</v>
      </c>
      <c r="K974">
        <v>604</v>
      </c>
      <c r="L974">
        <v>26</v>
      </c>
      <c r="M974">
        <v>470</v>
      </c>
      <c r="N974">
        <v>123</v>
      </c>
      <c r="O974">
        <v>161</v>
      </c>
      <c r="P974">
        <v>94</v>
      </c>
      <c r="Q974">
        <v>2</v>
      </c>
      <c r="R974">
        <v>5</v>
      </c>
      <c r="S974">
        <v>6</v>
      </c>
      <c r="T974">
        <v>2</v>
      </c>
      <c r="U974">
        <v>0</v>
      </c>
      <c r="V974">
        <v>0</v>
      </c>
      <c r="W974" t="s">
        <v>31</v>
      </c>
      <c r="X974">
        <v>0</v>
      </c>
    </row>
    <row r="975" spans="1:24" x14ac:dyDescent="0.2">
      <c r="A975">
        <v>5267</v>
      </c>
      <c r="B975">
        <v>1971</v>
      </c>
      <c r="C975">
        <v>52</v>
      </c>
      <c r="D975" t="s">
        <v>23</v>
      </c>
      <c r="E975" t="s">
        <v>24</v>
      </c>
      <c r="F975" s="58">
        <v>51012</v>
      </c>
      <c r="G975">
        <v>1</v>
      </c>
      <c r="H975">
        <v>0</v>
      </c>
      <c r="I975" s="98">
        <v>41347</v>
      </c>
      <c r="J975">
        <v>43</v>
      </c>
      <c r="K975">
        <v>16</v>
      </c>
      <c r="L975">
        <v>2</v>
      </c>
      <c r="M975">
        <v>18</v>
      </c>
      <c r="N975">
        <v>2</v>
      </c>
      <c r="O975">
        <v>1</v>
      </c>
      <c r="P975">
        <v>5</v>
      </c>
      <c r="Q975">
        <v>1</v>
      </c>
      <c r="R975">
        <v>1</v>
      </c>
      <c r="S975">
        <v>3</v>
      </c>
      <c r="T975">
        <v>7</v>
      </c>
      <c r="U975">
        <v>0</v>
      </c>
      <c r="V975">
        <v>0</v>
      </c>
      <c r="W975" t="s">
        <v>27</v>
      </c>
      <c r="X975">
        <v>0</v>
      </c>
    </row>
    <row r="976" spans="1:24" x14ac:dyDescent="0.2">
      <c r="A976">
        <v>9738</v>
      </c>
      <c r="B976">
        <v>1987</v>
      </c>
      <c r="C976">
        <v>36</v>
      </c>
      <c r="D976" t="s">
        <v>53</v>
      </c>
      <c r="E976" t="s">
        <v>32</v>
      </c>
      <c r="F976" s="58">
        <v>42081</v>
      </c>
      <c r="G976">
        <v>1</v>
      </c>
      <c r="H976">
        <v>0</v>
      </c>
      <c r="I976" s="98">
        <v>41287</v>
      </c>
      <c r="J976">
        <v>43</v>
      </c>
      <c r="K976">
        <v>65</v>
      </c>
      <c r="L976">
        <v>4</v>
      </c>
      <c r="M976">
        <v>16</v>
      </c>
      <c r="N976">
        <v>0</v>
      </c>
      <c r="O976">
        <v>4</v>
      </c>
      <c r="P976">
        <v>11</v>
      </c>
      <c r="Q976">
        <v>1</v>
      </c>
      <c r="R976">
        <v>3</v>
      </c>
      <c r="S976">
        <v>3</v>
      </c>
      <c r="T976">
        <v>8</v>
      </c>
      <c r="U976">
        <v>0</v>
      </c>
      <c r="V976">
        <v>0</v>
      </c>
      <c r="W976" t="s">
        <v>67</v>
      </c>
      <c r="X976">
        <v>0</v>
      </c>
    </row>
    <row r="977" spans="1:24" x14ac:dyDescent="0.2">
      <c r="A977">
        <v>10212</v>
      </c>
      <c r="B977">
        <v>1987</v>
      </c>
      <c r="C977">
        <v>36</v>
      </c>
      <c r="D977" t="s">
        <v>53</v>
      </c>
      <c r="E977" t="s">
        <v>32</v>
      </c>
      <c r="F977" s="58">
        <v>53230</v>
      </c>
      <c r="G977">
        <v>1</v>
      </c>
      <c r="H977">
        <v>0</v>
      </c>
      <c r="I977" s="98">
        <v>41287</v>
      </c>
      <c r="J977">
        <v>43</v>
      </c>
      <c r="K977">
        <v>65</v>
      </c>
      <c r="L977">
        <v>4</v>
      </c>
      <c r="M977">
        <v>16</v>
      </c>
      <c r="N977">
        <v>0</v>
      </c>
      <c r="O977">
        <v>4</v>
      </c>
      <c r="P977">
        <v>11</v>
      </c>
      <c r="Q977">
        <v>1</v>
      </c>
      <c r="R977">
        <v>3</v>
      </c>
      <c r="S977">
        <v>3</v>
      </c>
      <c r="T977">
        <v>8</v>
      </c>
      <c r="U977">
        <v>0</v>
      </c>
      <c r="V977">
        <v>0</v>
      </c>
      <c r="W977" t="s">
        <v>50</v>
      </c>
      <c r="X977">
        <v>0</v>
      </c>
    </row>
    <row r="978" spans="1:24" x14ac:dyDescent="0.2">
      <c r="A978">
        <v>10010</v>
      </c>
      <c r="B978">
        <v>1954</v>
      </c>
      <c r="C978">
        <v>69</v>
      </c>
      <c r="D978" t="s">
        <v>40</v>
      </c>
      <c r="E978" t="s">
        <v>24</v>
      </c>
      <c r="F978" s="58">
        <v>70829</v>
      </c>
      <c r="G978">
        <v>1</v>
      </c>
      <c r="H978">
        <v>1</v>
      </c>
      <c r="I978" s="98">
        <v>41069</v>
      </c>
      <c r="J978">
        <v>43</v>
      </c>
      <c r="K978">
        <v>100</v>
      </c>
      <c r="L978">
        <v>2</v>
      </c>
      <c r="M978">
        <v>16</v>
      </c>
      <c r="N978">
        <v>2</v>
      </c>
      <c r="O978">
        <v>1</v>
      </c>
      <c r="P978">
        <v>31</v>
      </c>
      <c r="Q978">
        <v>4</v>
      </c>
      <c r="R978">
        <v>3</v>
      </c>
      <c r="S978">
        <v>2</v>
      </c>
      <c r="T978">
        <v>9</v>
      </c>
      <c r="U978">
        <v>1</v>
      </c>
      <c r="V978">
        <v>0</v>
      </c>
      <c r="W978" t="s">
        <v>38</v>
      </c>
      <c r="X978">
        <v>0</v>
      </c>
    </row>
    <row r="979" spans="1:24" x14ac:dyDescent="0.2">
      <c r="A979">
        <v>10069</v>
      </c>
      <c r="B979">
        <v>1989</v>
      </c>
      <c r="C979">
        <v>34</v>
      </c>
      <c r="D979" t="s">
        <v>118</v>
      </c>
      <c r="E979" t="s">
        <v>32</v>
      </c>
      <c r="F979" s="58">
        <v>23559</v>
      </c>
      <c r="G979">
        <v>1</v>
      </c>
      <c r="H979">
        <v>0</v>
      </c>
      <c r="I979" s="98">
        <v>41152</v>
      </c>
      <c r="J979">
        <v>43</v>
      </c>
      <c r="K979">
        <v>2</v>
      </c>
      <c r="L979">
        <v>7</v>
      </c>
      <c r="M979">
        <v>5</v>
      </c>
      <c r="N979">
        <v>2</v>
      </c>
      <c r="O979">
        <v>15</v>
      </c>
      <c r="P979">
        <v>27</v>
      </c>
      <c r="Q979">
        <v>1</v>
      </c>
      <c r="R979">
        <v>2</v>
      </c>
      <c r="S979">
        <v>2</v>
      </c>
      <c r="T979">
        <v>9</v>
      </c>
      <c r="U979">
        <v>0</v>
      </c>
      <c r="V979">
        <v>0</v>
      </c>
      <c r="W979" t="s">
        <v>67</v>
      </c>
      <c r="X979">
        <v>1</v>
      </c>
    </row>
    <row r="980" spans="1:24" x14ac:dyDescent="0.2">
      <c r="A980">
        <v>2694</v>
      </c>
      <c r="B980">
        <v>1968</v>
      </c>
      <c r="C980">
        <v>55</v>
      </c>
      <c r="D980" t="s">
        <v>23</v>
      </c>
      <c r="E980" t="s">
        <v>32</v>
      </c>
      <c r="F980" s="58">
        <v>63777</v>
      </c>
      <c r="G980">
        <v>0</v>
      </c>
      <c r="H980">
        <v>1</v>
      </c>
      <c r="I980" s="98">
        <v>41716</v>
      </c>
      <c r="J980">
        <v>44</v>
      </c>
      <c r="K980">
        <v>21</v>
      </c>
      <c r="L980">
        <v>0</v>
      </c>
      <c r="M980">
        <v>3</v>
      </c>
      <c r="N980">
        <v>0</v>
      </c>
      <c r="O980">
        <v>0</v>
      </c>
      <c r="P980">
        <v>0</v>
      </c>
      <c r="Q980">
        <v>1</v>
      </c>
      <c r="R980">
        <v>1</v>
      </c>
      <c r="S980">
        <v>3</v>
      </c>
      <c r="T980">
        <v>6</v>
      </c>
      <c r="U980">
        <v>0</v>
      </c>
      <c r="V980">
        <v>0</v>
      </c>
      <c r="W980" t="s">
        <v>27</v>
      </c>
      <c r="X980">
        <v>0</v>
      </c>
    </row>
    <row r="981" spans="1:24" x14ac:dyDescent="0.2">
      <c r="A981">
        <v>10613</v>
      </c>
      <c r="B981">
        <v>1959</v>
      </c>
      <c r="C981">
        <v>64</v>
      </c>
      <c r="D981" t="s">
        <v>40</v>
      </c>
      <c r="E981" t="s">
        <v>32</v>
      </c>
      <c r="F981" s="58">
        <v>59666</v>
      </c>
      <c r="G981">
        <v>1</v>
      </c>
      <c r="H981">
        <v>1</v>
      </c>
      <c r="I981" s="98">
        <v>41696</v>
      </c>
      <c r="J981">
        <v>44</v>
      </c>
      <c r="K981">
        <v>26</v>
      </c>
      <c r="L981">
        <v>1</v>
      </c>
      <c r="M981">
        <v>16</v>
      </c>
      <c r="N981">
        <v>2</v>
      </c>
      <c r="O981">
        <v>2</v>
      </c>
      <c r="P981">
        <v>15</v>
      </c>
      <c r="Q981">
        <v>4</v>
      </c>
      <c r="R981">
        <v>3</v>
      </c>
      <c r="S981">
        <v>4</v>
      </c>
      <c r="T981">
        <v>4</v>
      </c>
      <c r="U981">
        <v>0</v>
      </c>
      <c r="V981">
        <v>0</v>
      </c>
      <c r="W981" t="s">
        <v>27</v>
      </c>
      <c r="X981">
        <v>0</v>
      </c>
    </row>
    <row r="982" spans="1:24" x14ac:dyDescent="0.2">
      <c r="A982">
        <v>4646</v>
      </c>
      <c r="B982">
        <v>1952</v>
      </c>
      <c r="C982">
        <v>71</v>
      </c>
      <c r="D982" t="s">
        <v>43</v>
      </c>
      <c r="E982" t="s">
        <v>32</v>
      </c>
      <c r="F982" s="58">
        <v>50965</v>
      </c>
      <c r="G982">
        <v>0</v>
      </c>
      <c r="H982">
        <v>0</v>
      </c>
      <c r="I982" s="98">
        <v>41286</v>
      </c>
      <c r="J982">
        <v>44</v>
      </c>
      <c r="K982">
        <v>207</v>
      </c>
      <c r="L982">
        <v>26</v>
      </c>
      <c r="M982">
        <v>447</v>
      </c>
      <c r="N982">
        <v>75</v>
      </c>
      <c r="O982">
        <v>0</v>
      </c>
      <c r="P982">
        <v>223</v>
      </c>
      <c r="Q982">
        <v>1</v>
      </c>
      <c r="R982">
        <v>5</v>
      </c>
      <c r="S982">
        <v>12</v>
      </c>
      <c r="T982">
        <v>2</v>
      </c>
      <c r="U982">
        <v>0</v>
      </c>
      <c r="V982">
        <v>0</v>
      </c>
      <c r="W982" t="s">
        <v>31</v>
      </c>
      <c r="X982">
        <v>1</v>
      </c>
    </row>
    <row r="983" spans="1:24" x14ac:dyDescent="0.2">
      <c r="A983">
        <v>6935</v>
      </c>
      <c r="B983">
        <v>1952</v>
      </c>
      <c r="C983">
        <v>71</v>
      </c>
      <c r="D983" t="s">
        <v>43</v>
      </c>
      <c r="E983" t="s">
        <v>32</v>
      </c>
      <c r="F983" s="58">
        <v>78618</v>
      </c>
      <c r="G983">
        <v>0</v>
      </c>
      <c r="H983">
        <v>0</v>
      </c>
      <c r="I983" s="98">
        <v>41286</v>
      </c>
      <c r="J983">
        <v>44</v>
      </c>
      <c r="K983">
        <v>207</v>
      </c>
      <c r="L983">
        <v>26</v>
      </c>
      <c r="M983">
        <v>447</v>
      </c>
      <c r="N983">
        <v>75</v>
      </c>
      <c r="O983">
        <v>0</v>
      </c>
      <c r="P983">
        <v>223</v>
      </c>
      <c r="Q983">
        <v>1</v>
      </c>
      <c r="R983">
        <v>5</v>
      </c>
      <c r="S983">
        <v>12</v>
      </c>
      <c r="T983">
        <v>2</v>
      </c>
      <c r="U983">
        <v>0</v>
      </c>
      <c r="V983">
        <v>0</v>
      </c>
      <c r="W983" t="s">
        <v>50</v>
      </c>
      <c r="X983">
        <v>1</v>
      </c>
    </row>
    <row r="984" spans="1:24" x14ac:dyDescent="0.2">
      <c r="A984">
        <v>5596</v>
      </c>
      <c r="B984">
        <v>1957</v>
      </c>
      <c r="C984">
        <v>66</v>
      </c>
      <c r="D984" t="s">
        <v>43</v>
      </c>
      <c r="E984" t="s">
        <v>32</v>
      </c>
      <c r="F984" s="58">
        <v>49413</v>
      </c>
      <c r="G984">
        <v>0</v>
      </c>
      <c r="H984">
        <v>1</v>
      </c>
      <c r="I984" s="98">
        <v>41618</v>
      </c>
      <c r="J984">
        <v>44</v>
      </c>
      <c r="K984">
        <v>513</v>
      </c>
      <c r="L984">
        <v>14</v>
      </c>
      <c r="M984">
        <v>154</v>
      </c>
      <c r="N984">
        <v>19</v>
      </c>
      <c r="O984">
        <v>0</v>
      </c>
      <c r="P984">
        <v>28</v>
      </c>
      <c r="Q984">
        <v>1</v>
      </c>
      <c r="R984">
        <v>9</v>
      </c>
      <c r="S984">
        <v>9</v>
      </c>
      <c r="T984">
        <v>6</v>
      </c>
      <c r="U984">
        <v>0</v>
      </c>
      <c r="V984">
        <v>0</v>
      </c>
      <c r="W984" t="s">
        <v>67</v>
      </c>
      <c r="X984">
        <v>0</v>
      </c>
    </row>
    <row r="985" spans="1:24" x14ac:dyDescent="0.2">
      <c r="A985">
        <v>1044</v>
      </c>
      <c r="B985">
        <v>1954</v>
      </c>
      <c r="C985">
        <v>69</v>
      </c>
      <c r="D985" t="s">
        <v>23</v>
      </c>
      <c r="E985" t="s">
        <v>32</v>
      </c>
      <c r="F985" s="58">
        <v>51876</v>
      </c>
      <c r="G985">
        <v>0</v>
      </c>
      <c r="H985">
        <v>0</v>
      </c>
      <c r="I985" s="98">
        <v>41408</v>
      </c>
      <c r="J985">
        <v>44</v>
      </c>
      <c r="K985">
        <v>299</v>
      </c>
      <c r="L985">
        <v>5</v>
      </c>
      <c r="M985">
        <v>201</v>
      </c>
      <c r="N985">
        <v>21</v>
      </c>
      <c r="O985">
        <v>21</v>
      </c>
      <c r="P985">
        <v>49</v>
      </c>
      <c r="Q985">
        <v>3</v>
      </c>
      <c r="R985">
        <v>5</v>
      </c>
      <c r="S985">
        <v>8</v>
      </c>
      <c r="T985">
        <v>4</v>
      </c>
      <c r="U985">
        <v>0</v>
      </c>
      <c r="V985">
        <v>0</v>
      </c>
      <c r="W985" t="s">
        <v>38</v>
      </c>
      <c r="X985">
        <v>0</v>
      </c>
    </row>
    <row r="986" spans="1:24" x14ac:dyDescent="0.2">
      <c r="A986">
        <v>9274</v>
      </c>
      <c r="B986">
        <v>1962</v>
      </c>
      <c r="C986">
        <v>61</v>
      </c>
      <c r="D986" t="s">
        <v>53</v>
      </c>
      <c r="E986" t="s">
        <v>32</v>
      </c>
      <c r="F986" s="58">
        <v>45837</v>
      </c>
      <c r="G986">
        <v>0</v>
      </c>
      <c r="H986">
        <v>0</v>
      </c>
      <c r="I986" s="98">
        <v>41361</v>
      </c>
      <c r="J986">
        <v>44</v>
      </c>
      <c r="K986">
        <v>525</v>
      </c>
      <c r="L986">
        <v>147</v>
      </c>
      <c r="M986">
        <v>112</v>
      </c>
      <c r="N986">
        <v>219</v>
      </c>
      <c r="O986">
        <v>147</v>
      </c>
      <c r="P986">
        <v>63</v>
      </c>
      <c r="Q986">
        <v>1</v>
      </c>
      <c r="R986">
        <v>6</v>
      </c>
      <c r="S986">
        <v>9</v>
      </c>
      <c r="T986">
        <v>2</v>
      </c>
      <c r="U986">
        <v>0</v>
      </c>
      <c r="V986">
        <v>0</v>
      </c>
      <c r="W986" t="s">
        <v>67</v>
      </c>
      <c r="X986">
        <v>1</v>
      </c>
    </row>
    <row r="987" spans="1:24" x14ac:dyDescent="0.2">
      <c r="A987">
        <v>9076</v>
      </c>
      <c r="B987">
        <v>1981</v>
      </c>
      <c r="C987">
        <v>42</v>
      </c>
      <c r="D987" t="s">
        <v>40</v>
      </c>
      <c r="E987" t="s">
        <v>32</v>
      </c>
      <c r="F987" s="58">
        <v>60631</v>
      </c>
      <c r="G987">
        <v>1</v>
      </c>
      <c r="H987">
        <v>0</v>
      </c>
      <c r="I987" s="98">
        <v>41395</v>
      </c>
      <c r="J987">
        <v>44</v>
      </c>
      <c r="K987">
        <v>155</v>
      </c>
      <c r="L987">
        <v>1</v>
      </c>
      <c r="M987">
        <v>25</v>
      </c>
      <c r="N987">
        <v>0</v>
      </c>
      <c r="O987">
        <v>1</v>
      </c>
      <c r="P987">
        <v>3</v>
      </c>
      <c r="Q987">
        <v>4</v>
      </c>
      <c r="R987">
        <v>4</v>
      </c>
      <c r="S987">
        <v>4</v>
      </c>
      <c r="T987">
        <v>8</v>
      </c>
      <c r="U987">
        <v>0</v>
      </c>
      <c r="V987">
        <v>0</v>
      </c>
      <c r="W987" t="s">
        <v>67</v>
      </c>
      <c r="X987">
        <v>0</v>
      </c>
    </row>
    <row r="988" spans="1:24" x14ac:dyDescent="0.2">
      <c r="A988">
        <v>4947</v>
      </c>
      <c r="B988">
        <v>1967</v>
      </c>
      <c r="C988">
        <v>56</v>
      </c>
      <c r="D988" t="s">
        <v>43</v>
      </c>
      <c r="E988" t="s">
        <v>28</v>
      </c>
      <c r="F988" s="58">
        <v>20559</v>
      </c>
      <c r="G988">
        <v>0</v>
      </c>
      <c r="H988">
        <v>0</v>
      </c>
      <c r="I988" s="98">
        <v>41167</v>
      </c>
      <c r="J988">
        <v>44</v>
      </c>
      <c r="K988">
        <v>606</v>
      </c>
      <c r="L988">
        <v>24</v>
      </c>
      <c r="M988">
        <v>974</v>
      </c>
      <c r="N988">
        <v>197</v>
      </c>
      <c r="O988">
        <v>194</v>
      </c>
      <c r="P988">
        <v>64</v>
      </c>
      <c r="Q988">
        <v>1</v>
      </c>
      <c r="R988">
        <v>7</v>
      </c>
      <c r="S988">
        <v>9</v>
      </c>
      <c r="T988">
        <v>4</v>
      </c>
      <c r="U988">
        <v>1</v>
      </c>
      <c r="V988">
        <v>0</v>
      </c>
      <c r="W988" t="s">
        <v>27</v>
      </c>
      <c r="X988">
        <v>2</v>
      </c>
    </row>
    <row r="989" spans="1:24" x14ac:dyDescent="0.2">
      <c r="A989">
        <v>10176</v>
      </c>
      <c r="B989">
        <v>1969</v>
      </c>
      <c r="C989">
        <v>54</v>
      </c>
      <c r="D989" t="s">
        <v>23</v>
      </c>
      <c r="E989" t="s">
        <v>28</v>
      </c>
      <c r="F989" s="58">
        <v>73807</v>
      </c>
      <c r="G989">
        <v>0</v>
      </c>
      <c r="H989">
        <v>1</v>
      </c>
      <c r="I989" s="98">
        <v>41145</v>
      </c>
      <c r="J989">
        <v>44</v>
      </c>
      <c r="K989">
        <v>159</v>
      </c>
      <c r="L989">
        <v>0</v>
      </c>
      <c r="M989">
        <v>120</v>
      </c>
      <c r="N989">
        <v>0</v>
      </c>
      <c r="O989">
        <v>0</v>
      </c>
      <c r="P989">
        <v>137</v>
      </c>
      <c r="Q989">
        <v>7</v>
      </c>
      <c r="R989">
        <v>4</v>
      </c>
      <c r="S989">
        <v>8</v>
      </c>
      <c r="T989">
        <v>8</v>
      </c>
      <c r="U989">
        <v>1</v>
      </c>
      <c r="V989">
        <v>0</v>
      </c>
      <c r="W989" t="s">
        <v>27</v>
      </c>
      <c r="X989">
        <v>2</v>
      </c>
    </row>
    <row r="990" spans="1:24" x14ac:dyDescent="0.2">
      <c r="A990">
        <v>3507</v>
      </c>
      <c r="B990">
        <v>1971</v>
      </c>
      <c r="C990">
        <v>52</v>
      </c>
      <c r="D990" t="s">
        <v>23</v>
      </c>
      <c r="E990" t="s">
        <v>28</v>
      </c>
      <c r="F990" s="58">
        <v>30772</v>
      </c>
      <c r="G990">
        <v>1</v>
      </c>
      <c r="H990">
        <v>0</v>
      </c>
      <c r="I990" s="98">
        <v>41138</v>
      </c>
      <c r="J990">
        <v>44</v>
      </c>
      <c r="K990">
        <v>676</v>
      </c>
      <c r="L990">
        <v>161</v>
      </c>
      <c r="M990">
        <v>426</v>
      </c>
      <c r="N990">
        <v>210</v>
      </c>
      <c r="O990">
        <v>44</v>
      </c>
      <c r="P990">
        <v>58</v>
      </c>
      <c r="Q990">
        <v>2</v>
      </c>
      <c r="R990">
        <v>2</v>
      </c>
      <c r="S990">
        <v>5</v>
      </c>
      <c r="T990">
        <v>6</v>
      </c>
      <c r="U990">
        <v>1</v>
      </c>
      <c r="V990">
        <v>0</v>
      </c>
      <c r="W990" t="s">
        <v>35</v>
      </c>
      <c r="X990">
        <v>0</v>
      </c>
    </row>
    <row r="991" spans="1:24" x14ac:dyDescent="0.2">
      <c r="A991">
        <v>10341</v>
      </c>
      <c r="B991">
        <v>1949</v>
      </c>
      <c r="C991">
        <v>74</v>
      </c>
      <c r="D991" t="s">
        <v>23</v>
      </c>
      <c r="E991" t="s">
        <v>32</v>
      </c>
      <c r="F991" s="58">
        <v>46377</v>
      </c>
      <c r="G991">
        <v>0</v>
      </c>
      <c r="H991">
        <v>0</v>
      </c>
      <c r="I991" s="98">
        <v>41693</v>
      </c>
      <c r="J991">
        <v>45</v>
      </c>
      <c r="K991">
        <v>68</v>
      </c>
      <c r="L991">
        <v>28</v>
      </c>
      <c r="M991">
        <v>39</v>
      </c>
      <c r="N991">
        <v>16</v>
      </c>
      <c r="O991">
        <v>30</v>
      </c>
      <c r="P991">
        <v>41</v>
      </c>
      <c r="Q991">
        <v>1</v>
      </c>
      <c r="R991">
        <v>2</v>
      </c>
      <c r="S991">
        <v>5</v>
      </c>
      <c r="T991">
        <v>2</v>
      </c>
      <c r="U991">
        <v>0</v>
      </c>
      <c r="V991">
        <v>0</v>
      </c>
      <c r="W991" t="s">
        <v>38</v>
      </c>
      <c r="X991">
        <v>0</v>
      </c>
    </row>
    <row r="992" spans="1:24" x14ac:dyDescent="0.2">
      <c r="A992">
        <v>2639</v>
      </c>
      <c r="B992">
        <v>1967</v>
      </c>
      <c r="C992">
        <v>56</v>
      </c>
      <c r="D992" t="s">
        <v>23</v>
      </c>
      <c r="E992" t="s">
        <v>28</v>
      </c>
      <c r="F992" s="58">
        <v>78128</v>
      </c>
      <c r="G992">
        <v>1</v>
      </c>
      <c r="H992">
        <v>1</v>
      </c>
      <c r="I992" s="98">
        <v>41913</v>
      </c>
      <c r="J992">
        <v>45</v>
      </c>
      <c r="K992">
        <v>19</v>
      </c>
      <c r="L992">
        <v>5</v>
      </c>
      <c r="M992">
        <v>12</v>
      </c>
      <c r="N992">
        <v>10</v>
      </c>
      <c r="O992">
        <v>3</v>
      </c>
      <c r="P992">
        <v>19</v>
      </c>
      <c r="Q992">
        <v>3</v>
      </c>
      <c r="R992">
        <v>3</v>
      </c>
      <c r="S992">
        <v>2</v>
      </c>
      <c r="T992">
        <v>6</v>
      </c>
      <c r="U992">
        <v>0</v>
      </c>
      <c r="V992">
        <v>0</v>
      </c>
      <c r="W992" t="s">
        <v>67</v>
      </c>
      <c r="X992">
        <v>0</v>
      </c>
    </row>
    <row r="993" spans="1:24" x14ac:dyDescent="0.2">
      <c r="A993">
        <v>6201</v>
      </c>
      <c r="B993">
        <v>1979</v>
      </c>
      <c r="C993">
        <v>44</v>
      </c>
      <c r="D993" t="s">
        <v>23</v>
      </c>
      <c r="E993" t="s">
        <v>28</v>
      </c>
      <c r="F993" s="58">
        <v>37054</v>
      </c>
      <c r="G993">
        <v>1</v>
      </c>
      <c r="H993">
        <v>1</v>
      </c>
      <c r="I993" s="98">
        <v>41607</v>
      </c>
      <c r="J993">
        <v>45</v>
      </c>
      <c r="K993">
        <v>22</v>
      </c>
      <c r="L993">
        <v>2</v>
      </c>
      <c r="M993">
        <v>14</v>
      </c>
      <c r="N993">
        <v>0</v>
      </c>
      <c r="O993">
        <v>1</v>
      </c>
      <c r="P993">
        <v>10</v>
      </c>
      <c r="Q993">
        <v>2</v>
      </c>
      <c r="R993">
        <v>2</v>
      </c>
      <c r="S993">
        <v>3</v>
      </c>
      <c r="T993">
        <v>7</v>
      </c>
      <c r="U993">
        <v>0</v>
      </c>
      <c r="V993">
        <v>1</v>
      </c>
      <c r="W993" t="s">
        <v>27</v>
      </c>
      <c r="X993">
        <v>0</v>
      </c>
    </row>
    <row r="994" spans="1:24" x14ac:dyDescent="0.2">
      <c r="A994">
        <v>7397</v>
      </c>
      <c r="B994">
        <v>1952</v>
      </c>
      <c r="C994">
        <v>71</v>
      </c>
      <c r="D994" t="s">
        <v>23</v>
      </c>
      <c r="E994" t="s">
        <v>28</v>
      </c>
      <c r="F994" s="58">
        <v>32011</v>
      </c>
      <c r="G994">
        <v>0</v>
      </c>
      <c r="H994">
        <v>1</v>
      </c>
      <c r="I994" s="98">
        <v>41474</v>
      </c>
      <c r="J994">
        <v>45</v>
      </c>
      <c r="K994">
        <v>494</v>
      </c>
      <c r="L994">
        <v>5</v>
      </c>
      <c r="M994">
        <v>82</v>
      </c>
      <c r="N994">
        <v>7</v>
      </c>
      <c r="O994">
        <v>0</v>
      </c>
      <c r="P994">
        <v>100</v>
      </c>
      <c r="Q994">
        <v>3</v>
      </c>
      <c r="R994">
        <v>7</v>
      </c>
      <c r="S994">
        <v>9</v>
      </c>
      <c r="T994">
        <v>7</v>
      </c>
      <c r="U994">
        <v>0</v>
      </c>
      <c r="V994">
        <v>0</v>
      </c>
      <c r="W994" t="s">
        <v>27</v>
      </c>
      <c r="X994">
        <v>0</v>
      </c>
    </row>
    <row r="995" spans="1:24" x14ac:dyDescent="0.2">
      <c r="A995">
        <v>2181</v>
      </c>
      <c r="B995">
        <v>1971</v>
      </c>
      <c r="C995">
        <v>52</v>
      </c>
      <c r="D995" t="s">
        <v>23</v>
      </c>
      <c r="E995" t="s">
        <v>32</v>
      </c>
      <c r="F995" s="58">
        <v>39791</v>
      </c>
      <c r="G995">
        <v>0</v>
      </c>
      <c r="H995">
        <v>0</v>
      </c>
      <c r="I995" s="98">
        <v>41448</v>
      </c>
      <c r="J995">
        <v>45</v>
      </c>
      <c r="K995">
        <v>353</v>
      </c>
      <c r="L995">
        <v>61</v>
      </c>
      <c r="M995">
        <v>753</v>
      </c>
      <c r="N995">
        <v>40</v>
      </c>
      <c r="O995">
        <v>46</v>
      </c>
      <c r="P995">
        <v>27</v>
      </c>
      <c r="Q995">
        <v>1</v>
      </c>
      <c r="R995">
        <v>3</v>
      </c>
      <c r="S995">
        <v>7</v>
      </c>
      <c r="T995">
        <v>2</v>
      </c>
      <c r="U995">
        <v>0</v>
      </c>
      <c r="V995">
        <v>0</v>
      </c>
      <c r="W995" t="s">
        <v>27</v>
      </c>
      <c r="X995">
        <v>0</v>
      </c>
    </row>
    <row r="996" spans="1:24" x14ac:dyDescent="0.2">
      <c r="A996">
        <v>1204</v>
      </c>
      <c r="B996">
        <v>1971</v>
      </c>
      <c r="C996">
        <v>52</v>
      </c>
      <c r="D996" t="s">
        <v>40</v>
      </c>
      <c r="E996" t="s">
        <v>32</v>
      </c>
      <c r="F996" s="58">
        <v>62745</v>
      </c>
      <c r="G996">
        <v>0</v>
      </c>
      <c r="H996">
        <v>1</v>
      </c>
      <c r="I996" s="98">
        <v>41416</v>
      </c>
      <c r="J996">
        <v>45</v>
      </c>
      <c r="K996">
        <v>1253</v>
      </c>
      <c r="L996">
        <v>0</v>
      </c>
      <c r="M996">
        <v>447</v>
      </c>
      <c r="N996">
        <v>23</v>
      </c>
      <c r="O996">
        <v>71</v>
      </c>
      <c r="P996">
        <v>35</v>
      </c>
      <c r="Q996">
        <v>3</v>
      </c>
      <c r="R996">
        <v>11</v>
      </c>
      <c r="S996">
        <v>11</v>
      </c>
      <c r="T996">
        <v>8</v>
      </c>
      <c r="U996">
        <v>0</v>
      </c>
      <c r="V996">
        <v>0</v>
      </c>
      <c r="W996" t="s">
        <v>67</v>
      </c>
      <c r="X996">
        <v>1</v>
      </c>
    </row>
    <row r="997" spans="1:24" x14ac:dyDescent="0.2">
      <c r="A997">
        <v>1170</v>
      </c>
      <c r="B997">
        <v>1976</v>
      </c>
      <c r="C997">
        <v>47</v>
      </c>
      <c r="D997" t="s">
        <v>23</v>
      </c>
      <c r="E997" t="s">
        <v>32</v>
      </c>
      <c r="F997" s="58">
        <v>26997</v>
      </c>
      <c r="G997">
        <v>1</v>
      </c>
      <c r="H997">
        <v>0</v>
      </c>
      <c r="I997" s="98">
        <v>41358</v>
      </c>
      <c r="J997">
        <v>45</v>
      </c>
      <c r="K997">
        <v>50</v>
      </c>
      <c r="L997">
        <v>15</v>
      </c>
      <c r="M997">
        <v>110</v>
      </c>
      <c r="N997">
        <v>39</v>
      </c>
      <c r="O997">
        <v>15</v>
      </c>
      <c r="P997">
        <v>15</v>
      </c>
      <c r="Q997">
        <v>4</v>
      </c>
      <c r="R997">
        <v>5</v>
      </c>
      <c r="S997">
        <v>4</v>
      </c>
      <c r="T997">
        <v>8</v>
      </c>
      <c r="U997">
        <v>0</v>
      </c>
      <c r="V997">
        <v>0</v>
      </c>
      <c r="W997" t="s">
        <v>27</v>
      </c>
      <c r="X997">
        <v>0</v>
      </c>
    </row>
    <row r="998" spans="1:24" x14ac:dyDescent="0.2">
      <c r="A998">
        <v>8812</v>
      </c>
      <c r="B998">
        <v>1980</v>
      </c>
      <c r="C998">
        <v>43</v>
      </c>
      <c r="D998" t="s">
        <v>43</v>
      </c>
      <c r="E998" t="s">
        <v>24</v>
      </c>
      <c r="F998" s="58">
        <v>38853</v>
      </c>
      <c r="G998">
        <v>1</v>
      </c>
      <c r="H998">
        <v>0</v>
      </c>
      <c r="I998" s="98">
        <v>41550</v>
      </c>
      <c r="J998">
        <v>45</v>
      </c>
      <c r="K998">
        <v>12</v>
      </c>
      <c r="L998">
        <v>3</v>
      </c>
      <c r="M998">
        <v>8</v>
      </c>
      <c r="N998">
        <v>8</v>
      </c>
      <c r="O998">
        <v>0</v>
      </c>
      <c r="P998">
        <v>17</v>
      </c>
      <c r="Q998">
        <v>2</v>
      </c>
      <c r="R998">
        <v>2</v>
      </c>
      <c r="S998">
        <v>3</v>
      </c>
      <c r="T998">
        <v>7</v>
      </c>
      <c r="U998">
        <v>0</v>
      </c>
      <c r="V998">
        <v>0</v>
      </c>
      <c r="W998" t="s">
        <v>27</v>
      </c>
      <c r="X998">
        <v>0</v>
      </c>
    </row>
    <row r="999" spans="1:24" x14ac:dyDescent="0.2">
      <c r="A999">
        <v>4690</v>
      </c>
      <c r="B999">
        <v>1954</v>
      </c>
      <c r="C999">
        <v>69</v>
      </c>
      <c r="D999" t="s">
        <v>23</v>
      </c>
      <c r="E999" t="s">
        <v>32</v>
      </c>
      <c r="F999" s="58">
        <v>33181</v>
      </c>
      <c r="G999">
        <v>0</v>
      </c>
      <c r="H999">
        <v>1</v>
      </c>
      <c r="I999" s="98">
        <v>41318</v>
      </c>
      <c r="J999">
        <v>45</v>
      </c>
      <c r="K999">
        <v>443</v>
      </c>
      <c r="L999">
        <v>10</v>
      </c>
      <c r="M999">
        <v>75</v>
      </c>
      <c r="N999">
        <v>0</v>
      </c>
      <c r="O999">
        <v>10</v>
      </c>
      <c r="P999">
        <v>48</v>
      </c>
      <c r="Q999">
        <v>4</v>
      </c>
      <c r="R999">
        <v>8</v>
      </c>
      <c r="S999">
        <v>8</v>
      </c>
      <c r="T999">
        <v>8</v>
      </c>
      <c r="U999">
        <v>0</v>
      </c>
      <c r="V999">
        <v>0</v>
      </c>
      <c r="W999" t="s">
        <v>31</v>
      </c>
      <c r="X999">
        <v>0</v>
      </c>
    </row>
    <row r="1000" spans="1:24" x14ac:dyDescent="0.2">
      <c r="A1000">
        <v>1715</v>
      </c>
      <c r="B1000">
        <v>1979</v>
      </c>
      <c r="C1000">
        <v>44</v>
      </c>
      <c r="D1000" t="s">
        <v>23</v>
      </c>
      <c r="E1000" t="s">
        <v>32</v>
      </c>
      <c r="F1000" s="58">
        <v>48699</v>
      </c>
      <c r="G1000">
        <v>1</v>
      </c>
      <c r="H1000">
        <v>0</v>
      </c>
      <c r="I1000" s="98">
        <v>41580</v>
      </c>
      <c r="J1000">
        <v>45</v>
      </c>
      <c r="K1000">
        <v>9</v>
      </c>
      <c r="L1000">
        <v>4</v>
      </c>
      <c r="M1000">
        <v>18</v>
      </c>
      <c r="N1000">
        <v>7</v>
      </c>
      <c r="O1000">
        <v>5</v>
      </c>
      <c r="P1000">
        <v>5</v>
      </c>
      <c r="Q1000">
        <v>2</v>
      </c>
      <c r="R1000">
        <v>2</v>
      </c>
      <c r="S1000">
        <v>3</v>
      </c>
      <c r="T1000">
        <v>7</v>
      </c>
      <c r="U1000">
        <v>0</v>
      </c>
      <c r="V1000">
        <v>0</v>
      </c>
      <c r="W1000" t="s">
        <v>38</v>
      </c>
      <c r="X1000">
        <v>0</v>
      </c>
    </row>
    <row r="1001" spans="1:24" x14ac:dyDescent="0.2">
      <c r="A1001">
        <v>10821</v>
      </c>
      <c r="B1001">
        <v>1979</v>
      </c>
      <c r="C1001">
        <v>44</v>
      </c>
      <c r="D1001" t="s">
        <v>23</v>
      </c>
      <c r="E1001" t="s">
        <v>32</v>
      </c>
      <c r="F1001" s="58">
        <v>59111</v>
      </c>
      <c r="G1001">
        <v>1</v>
      </c>
      <c r="H1001">
        <v>1</v>
      </c>
      <c r="I1001" s="98">
        <v>41427</v>
      </c>
      <c r="J1001">
        <v>45</v>
      </c>
      <c r="K1001">
        <v>182</v>
      </c>
      <c r="L1001">
        <v>4</v>
      </c>
      <c r="M1001">
        <v>33</v>
      </c>
      <c r="N1001">
        <v>0</v>
      </c>
      <c r="O1001">
        <v>2</v>
      </c>
      <c r="P1001">
        <v>42</v>
      </c>
      <c r="Q1001">
        <v>6</v>
      </c>
      <c r="R1001">
        <v>4</v>
      </c>
      <c r="S1001">
        <v>5</v>
      </c>
      <c r="T1001">
        <v>7</v>
      </c>
      <c r="U1001">
        <v>0</v>
      </c>
      <c r="V1001">
        <v>0</v>
      </c>
      <c r="W1001" t="s">
        <v>27</v>
      </c>
      <c r="X1001">
        <v>0</v>
      </c>
    </row>
    <row r="1002" spans="1:24" x14ac:dyDescent="0.2">
      <c r="A1002">
        <v>6543</v>
      </c>
      <c r="B1002">
        <v>1946</v>
      </c>
      <c r="C1002">
        <v>77</v>
      </c>
      <c r="D1002" t="s">
        <v>53</v>
      </c>
      <c r="E1002" t="s">
        <v>32</v>
      </c>
      <c r="F1002" s="58">
        <v>48726</v>
      </c>
      <c r="G1002">
        <v>0</v>
      </c>
      <c r="H1002">
        <v>0</v>
      </c>
      <c r="I1002" s="98">
        <v>41289</v>
      </c>
      <c r="J1002">
        <v>45</v>
      </c>
      <c r="K1002">
        <v>521</v>
      </c>
      <c r="L1002">
        <v>168</v>
      </c>
      <c r="M1002">
        <v>706</v>
      </c>
      <c r="N1002">
        <v>80</v>
      </c>
      <c r="O1002">
        <v>76</v>
      </c>
      <c r="P1002">
        <v>61</v>
      </c>
      <c r="Q1002">
        <v>1</v>
      </c>
      <c r="R1002">
        <v>3</v>
      </c>
      <c r="S1002">
        <v>4</v>
      </c>
      <c r="T1002">
        <v>2</v>
      </c>
      <c r="U1002">
        <v>0</v>
      </c>
      <c r="V1002">
        <v>0</v>
      </c>
      <c r="W1002" t="s">
        <v>31</v>
      </c>
      <c r="X1002">
        <v>0</v>
      </c>
    </row>
    <row r="1003" spans="1:24" x14ac:dyDescent="0.2">
      <c r="A1003">
        <v>7119</v>
      </c>
      <c r="B1003">
        <v>1983</v>
      </c>
      <c r="C1003">
        <v>40</v>
      </c>
      <c r="D1003" t="s">
        <v>23</v>
      </c>
      <c r="E1003" t="s">
        <v>28</v>
      </c>
      <c r="F1003" s="58">
        <v>60896</v>
      </c>
      <c r="G1003">
        <v>0</v>
      </c>
      <c r="H1003">
        <v>0</v>
      </c>
      <c r="I1003" s="98">
        <v>41609</v>
      </c>
      <c r="J1003">
        <v>45</v>
      </c>
      <c r="K1003">
        <v>395</v>
      </c>
      <c r="L1003">
        <v>15</v>
      </c>
      <c r="M1003">
        <v>263</v>
      </c>
      <c r="N1003">
        <v>60</v>
      </c>
      <c r="O1003">
        <v>54</v>
      </c>
      <c r="P1003">
        <v>38</v>
      </c>
      <c r="Q1003">
        <v>1</v>
      </c>
      <c r="R1003">
        <v>2</v>
      </c>
      <c r="S1003">
        <v>6</v>
      </c>
      <c r="T1003">
        <v>1</v>
      </c>
      <c r="U1003">
        <v>0</v>
      </c>
      <c r="V1003">
        <v>0</v>
      </c>
      <c r="W1003" t="s">
        <v>67</v>
      </c>
      <c r="X1003">
        <v>0</v>
      </c>
    </row>
    <row r="1004" spans="1:24" x14ac:dyDescent="0.2">
      <c r="A1004">
        <v>3518</v>
      </c>
      <c r="B1004">
        <v>1984</v>
      </c>
      <c r="C1004">
        <v>39</v>
      </c>
      <c r="D1004" t="s">
        <v>23</v>
      </c>
      <c r="E1004" t="s">
        <v>32</v>
      </c>
      <c r="F1004" s="58">
        <v>67546</v>
      </c>
      <c r="G1004">
        <v>1</v>
      </c>
      <c r="H1004">
        <v>0</v>
      </c>
      <c r="I1004" s="98">
        <v>41041</v>
      </c>
      <c r="J1004">
        <v>45</v>
      </c>
      <c r="K1004">
        <v>10</v>
      </c>
      <c r="L1004">
        <v>1</v>
      </c>
      <c r="M1004">
        <v>18</v>
      </c>
      <c r="N1004">
        <v>10</v>
      </c>
      <c r="O1004">
        <v>4</v>
      </c>
      <c r="P1004">
        <v>7</v>
      </c>
      <c r="Q1004">
        <v>1</v>
      </c>
      <c r="R1004">
        <v>1</v>
      </c>
      <c r="S1004">
        <v>2</v>
      </c>
      <c r="T1004">
        <v>9</v>
      </c>
      <c r="U1004">
        <v>0</v>
      </c>
      <c r="V1004">
        <v>0</v>
      </c>
      <c r="W1004" t="s">
        <v>50</v>
      </c>
      <c r="X1004">
        <v>0</v>
      </c>
    </row>
    <row r="1005" spans="1:24" x14ac:dyDescent="0.2">
      <c r="A1005">
        <v>1245</v>
      </c>
      <c r="B1005">
        <v>1967</v>
      </c>
      <c r="C1005">
        <v>56</v>
      </c>
      <c r="D1005" t="s">
        <v>23</v>
      </c>
      <c r="E1005" t="s">
        <v>28</v>
      </c>
      <c r="F1005" s="58">
        <v>67546</v>
      </c>
      <c r="G1005">
        <v>0</v>
      </c>
      <c r="H1005">
        <v>1</v>
      </c>
      <c r="I1005" s="98">
        <v>41224</v>
      </c>
      <c r="J1005">
        <v>45</v>
      </c>
      <c r="K1005">
        <v>977</v>
      </c>
      <c r="L1005">
        <v>12</v>
      </c>
      <c r="M1005">
        <v>253</v>
      </c>
      <c r="N1005">
        <v>16</v>
      </c>
      <c r="O1005">
        <v>12</v>
      </c>
      <c r="P1005">
        <v>101</v>
      </c>
      <c r="Q1005">
        <v>4</v>
      </c>
      <c r="R1005">
        <v>4</v>
      </c>
      <c r="S1005">
        <v>12</v>
      </c>
      <c r="T1005">
        <v>8</v>
      </c>
      <c r="U1005">
        <v>0</v>
      </c>
      <c r="V1005">
        <v>0</v>
      </c>
      <c r="W1005" t="s">
        <v>27</v>
      </c>
      <c r="X1005">
        <v>1</v>
      </c>
    </row>
    <row r="1006" spans="1:24" x14ac:dyDescent="0.2">
      <c r="A1006">
        <v>2561</v>
      </c>
      <c r="B1006">
        <v>1967</v>
      </c>
      <c r="C1006">
        <v>56</v>
      </c>
      <c r="D1006" t="s">
        <v>23</v>
      </c>
      <c r="E1006" t="s">
        <v>28</v>
      </c>
      <c r="F1006" s="58">
        <v>38988</v>
      </c>
      <c r="G1006">
        <v>0</v>
      </c>
      <c r="H1006">
        <v>1</v>
      </c>
      <c r="I1006" s="98">
        <v>41224</v>
      </c>
      <c r="J1006">
        <v>45</v>
      </c>
      <c r="K1006">
        <v>977</v>
      </c>
      <c r="L1006">
        <v>12</v>
      </c>
      <c r="M1006">
        <v>253</v>
      </c>
      <c r="N1006">
        <v>16</v>
      </c>
      <c r="O1006">
        <v>12</v>
      </c>
      <c r="P1006">
        <v>101</v>
      </c>
      <c r="Q1006">
        <v>4</v>
      </c>
      <c r="R1006">
        <v>4</v>
      </c>
      <c r="S1006">
        <v>12</v>
      </c>
      <c r="T1006">
        <v>8</v>
      </c>
      <c r="U1006">
        <v>0</v>
      </c>
      <c r="V1006">
        <v>0</v>
      </c>
      <c r="W1006" t="s">
        <v>46</v>
      </c>
      <c r="X1006">
        <v>1</v>
      </c>
    </row>
    <row r="1007" spans="1:24" x14ac:dyDescent="0.2">
      <c r="A1007">
        <v>9624</v>
      </c>
      <c r="B1007">
        <v>1959</v>
      </c>
      <c r="C1007">
        <v>64</v>
      </c>
      <c r="D1007" t="s">
        <v>40</v>
      </c>
      <c r="E1007" t="s">
        <v>32</v>
      </c>
      <c r="F1007" s="58">
        <v>23228</v>
      </c>
      <c r="G1007">
        <v>0</v>
      </c>
      <c r="H1007">
        <v>0</v>
      </c>
      <c r="I1007" s="98">
        <v>41803</v>
      </c>
      <c r="J1007">
        <v>46</v>
      </c>
      <c r="K1007">
        <v>603</v>
      </c>
      <c r="L1007">
        <v>45</v>
      </c>
      <c r="M1007">
        <v>207</v>
      </c>
      <c r="N1007">
        <v>36</v>
      </c>
      <c r="O1007">
        <v>18</v>
      </c>
      <c r="P1007">
        <v>54</v>
      </c>
      <c r="Q1007">
        <v>1</v>
      </c>
      <c r="R1007">
        <v>3</v>
      </c>
      <c r="S1007">
        <v>6</v>
      </c>
      <c r="T1007">
        <v>1</v>
      </c>
      <c r="U1007">
        <v>0</v>
      </c>
      <c r="V1007">
        <v>0</v>
      </c>
      <c r="W1007" t="s">
        <v>27</v>
      </c>
      <c r="X1007">
        <v>0</v>
      </c>
    </row>
    <row r="1008" spans="1:24" x14ac:dyDescent="0.2">
      <c r="A1008">
        <v>10509</v>
      </c>
      <c r="B1008">
        <v>1956</v>
      </c>
      <c r="C1008">
        <v>67</v>
      </c>
      <c r="D1008" t="s">
        <v>53</v>
      </c>
      <c r="E1008" t="s">
        <v>28</v>
      </c>
      <c r="F1008" s="58">
        <v>90000</v>
      </c>
      <c r="G1008">
        <v>1</v>
      </c>
      <c r="H1008">
        <v>1</v>
      </c>
      <c r="I1008" s="98">
        <v>41676</v>
      </c>
      <c r="J1008">
        <v>46</v>
      </c>
      <c r="K1008">
        <v>51</v>
      </c>
      <c r="L1008">
        <v>0</v>
      </c>
      <c r="M1008">
        <v>16</v>
      </c>
      <c r="N1008">
        <v>0</v>
      </c>
      <c r="O1008">
        <v>0</v>
      </c>
      <c r="P1008">
        <v>4</v>
      </c>
      <c r="Q1008">
        <v>2</v>
      </c>
      <c r="R1008">
        <v>3</v>
      </c>
      <c r="S1008">
        <v>3</v>
      </c>
      <c r="T1008">
        <v>8</v>
      </c>
      <c r="U1008">
        <v>0</v>
      </c>
      <c r="V1008">
        <v>0</v>
      </c>
      <c r="W1008" t="s">
        <v>35</v>
      </c>
      <c r="X1008">
        <v>0</v>
      </c>
    </row>
    <row r="1009" spans="1:24" x14ac:dyDescent="0.2">
      <c r="A1009">
        <v>7629</v>
      </c>
      <c r="B1009">
        <v>1978</v>
      </c>
      <c r="C1009">
        <v>45</v>
      </c>
      <c r="D1009" t="s">
        <v>23</v>
      </c>
      <c r="E1009" t="s">
        <v>32</v>
      </c>
      <c r="F1009" s="58">
        <v>55707</v>
      </c>
      <c r="G1009">
        <v>1</v>
      </c>
      <c r="H1009">
        <v>1</v>
      </c>
      <c r="I1009" s="98">
        <v>41856</v>
      </c>
      <c r="J1009">
        <v>46</v>
      </c>
      <c r="K1009">
        <v>5</v>
      </c>
      <c r="L1009">
        <v>3</v>
      </c>
      <c r="M1009">
        <v>9</v>
      </c>
      <c r="N1009">
        <v>6</v>
      </c>
      <c r="O1009">
        <v>2</v>
      </c>
      <c r="P1009">
        <v>6</v>
      </c>
      <c r="Q1009">
        <v>2</v>
      </c>
      <c r="R1009">
        <v>2</v>
      </c>
      <c r="S1009">
        <v>3</v>
      </c>
      <c r="T1009">
        <v>7</v>
      </c>
      <c r="U1009">
        <v>0</v>
      </c>
      <c r="V1009">
        <v>0</v>
      </c>
      <c r="W1009" t="s">
        <v>27</v>
      </c>
      <c r="X1009">
        <v>0</v>
      </c>
    </row>
    <row r="1010" spans="1:24" x14ac:dyDescent="0.2">
      <c r="A1010">
        <v>7875</v>
      </c>
      <c r="B1010">
        <v>1950</v>
      </c>
      <c r="C1010">
        <v>73</v>
      </c>
      <c r="D1010" t="s">
        <v>23</v>
      </c>
      <c r="E1010" t="s">
        <v>32</v>
      </c>
      <c r="F1010" s="58">
        <v>57744</v>
      </c>
      <c r="G1010">
        <v>0</v>
      </c>
      <c r="H1010">
        <v>0</v>
      </c>
      <c r="I1010" s="98">
        <v>41758</v>
      </c>
      <c r="J1010">
        <v>46</v>
      </c>
      <c r="K1010">
        <v>967</v>
      </c>
      <c r="L1010">
        <v>0</v>
      </c>
      <c r="M1010">
        <v>617</v>
      </c>
      <c r="N1010">
        <v>43</v>
      </c>
      <c r="O1010">
        <v>50</v>
      </c>
      <c r="P1010">
        <v>0</v>
      </c>
      <c r="Q1010">
        <v>1</v>
      </c>
      <c r="R1010">
        <v>4</v>
      </c>
      <c r="S1010">
        <v>13</v>
      </c>
      <c r="T1010">
        <v>2</v>
      </c>
      <c r="U1010">
        <v>1</v>
      </c>
      <c r="V1010">
        <v>0</v>
      </c>
      <c r="W1010" t="s">
        <v>38</v>
      </c>
      <c r="X1010">
        <v>3</v>
      </c>
    </row>
    <row r="1011" spans="1:24" x14ac:dyDescent="0.2">
      <c r="A1011">
        <v>2815</v>
      </c>
      <c r="B1011">
        <v>1976</v>
      </c>
      <c r="C1011">
        <v>47</v>
      </c>
      <c r="D1011" t="s">
        <v>23</v>
      </c>
      <c r="E1011" t="s">
        <v>32</v>
      </c>
      <c r="F1011" s="58">
        <v>33585</v>
      </c>
      <c r="G1011">
        <v>1</v>
      </c>
      <c r="H1011">
        <v>0</v>
      </c>
      <c r="I1011" s="98">
        <v>41694</v>
      </c>
      <c r="J1011">
        <v>46</v>
      </c>
      <c r="K1011">
        <v>7</v>
      </c>
      <c r="L1011">
        <v>5</v>
      </c>
      <c r="M1011">
        <v>39</v>
      </c>
      <c r="N1011">
        <v>17</v>
      </c>
      <c r="O1011">
        <v>15</v>
      </c>
      <c r="P1011">
        <v>37</v>
      </c>
      <c r="Q1011">
        <v>2</v>
      </c>
      <c r="R1011">
        <v>4</v>
      </c>
      <c r="S1011">
        <v>3</v>
      </c>
      <c r="T1011">
        <v>7</v>
      </c>
      <c r="U1011">
        <v>0</v>
      </c>
      <c r="V1011">
        <v>0</v>
      </c>
      <c r="W1011" t="s">
        <v>27</v>
      </c>
      <c r="X1011">
        <v>0</v>
      </c>
    </row>
    <row r="1012" spans="1:24" x14ac:dyDescent="0.2">
      <c r="A1012">
        <v>2936</v>
      </c>
      <c r="B1012">
        <v>1983</v>
      </c>
      <c r="C1012">
        <v>40</v>
      </c>
      <c r="D1012" t="s">
        <v>53</v>
      </c>
      <c r="E1012" t="s">
        <v>32</v>
      </c>
      <c r="F1012" s="58">
        <v>46891</v>
      </c>
      <c r="G1012">
        <v>1</v>
      </c>
      <c r="H1012">
        <v>0</v>
      </c>
      <c r="I1012" s="98">
        <v>41376</v>
      </c>
      <c r="J1012">
        <v>46</v>
      </c>
      <c r="K1012">
        <v>18</v>
      </c>
      <c r="L1012">
        <v>0</v>
      </c>
      <c r="M1012">
        <v>4</v>
      </c>
      <c r="N1012">
        <v>0</v>
      </c>
      <c r="O1012">
        <v>0</v>
      </c>
      <c r="P1012">
        <v>1</v>
      </c>
      <c r="Q1012">
        <v>1</v>
      </c>
      <c r="R1012">
        <v>1</v>
      </c>
      <c r="S1012">
        <v>3</v>
      </c>
      <c r="T1012">
        <v>7</v>
      </c>
      <c r="U1012">
        <v>0</v>
      </c>
      <c r="V1012">
        <v>0</v>
      </c>
      <c r="W1012" t="s">
        <v>67</v>
      </c>
      <c r="X1012">
        <v>0</v>
      </c>
    </row>
    <row r="1013" spans="1:24" x14ac:dyDescent="0.2">
      <c r="A1013">
        <v>3665</v>
      </c>
      <c r="B1013">
        <v>1978</v>
      </c>
      <c r="C1013">
        <v>45</v>
      </c>
      <c r="D1013" t="s">
        <v>43</v>
      </c>
      <c r="E1013" t="s">
        <v>32</v>
      </c>
      <c r="F1013" s="58">
        <v>46891</v>
      </c>
      <c r="G1013">
        <v>1</v>
      </c>
      <c r="H1013">
        <v>0</v>
      </c>
      <c r="I1013" s="98">
        <v>41466</v>
      </c>
      <c r="J1013">
        <v>46</v>
      </c>
      <c r="K1013">
        <v>1</v>
      </c>
      <c r="L1013">
        <v>9</v>
      </c>
      <c r="M1013">
        <v>8</v>
      </c>
      <c r="N1013">
        <v>11</v>
      </c>
      <c r="O1013">
        <v>3</v>
      </c>
      <c r="P1013">
        <v>22</v>
      </c>
      <c r="Q1013">
        <v>3</v>
      </c>
      <c r="R1013">
        <v>3</v>
      </c>
      <c r="S1013">
        <v>3</v>
      </c>
      <c r="T1013">
        <v>8</v>
      </c>
      <c r="U1013">
        <v>0</v>
      </c>
      <c r="V1013">
        <v>0</v>
      </c>
      <c r="W1013" t="s">
        <v>27</v>
      </c>
      <c r="X1013">
        <v>0</v>
      </c>
    </row>
    <row r="1014" spans="1:24" x14ac:dyDescent="0.2">
      <c r="A1014">
        <v>10888</v>
      </c>
      <c r="B1014">
        <v>1962</v>
      </c>
      <c r="C1014">
        <v>61</v>
      </c>
      <c r="D1014" t="s">
        <v>23</v>
      </c>
      <c r="E1014" t="s">
        <v>28</v>
      </c>
      <c r="F1014" s="58">
        <v>50387</v>
      </c>
      <c r="G1014">
        <v>0</v>
      </c>
      <c r="H1014">
        <v>0</v>
      </c>
      <c r="I1014" s="98">
        <v>41344</v>
      </c>
      <c r="J1014">
        <v>46</v>
      </c>
      <c r="K1014">
        <v>273</v>
      </c>
      <c r="L1014">
        <v>11</v>
      </c>
      <c r="M1014">
        <v>178</v>
      </c>
      <c r="N1014">
        <v>62</v>
      </c>
      <c r="O1014">
        <v>83</v>
      </c>
      <c r="P1014">
        <v>29</v>
      </c>
      <c r="Q1014">
        <v>2</v>
      </c>
      <c r="R1014">
        <v>8</v>
      </c>
      <c r="S1014">
        <v>6</v>
      </c>
      <c r="T1014">
        <v>6</v>
      </c>
      <c r="U1014">
        <v>0</v>
      </c>
      <c r="V1014">
        <v>0</v>
      </c>
      <c r="W1014" t="s">
        <v>35</v>
      </c>
      <c r="X1014">
        <v>0</v>
      </c>
    </row>
    <row r="1015" spans="1:24" x14ac:dyDescent="0.2">
      <c r="A1015">
        <v>6637</v>
      </c>
      <c r="B1015">
        <v>1989</v>
      </c>
      <c r="C1015">
        <v>34</v>
      </c>
      <c r="D1015" t="s">
        <v>23</v>
      </c>
      <c r="E1015" t="s">
        <v>28</v>
      </c>
      <c r="F1015" s="58">
        <v>76995</v>
      </c>
      <c r="G1015">
        <v>0</v>
      </c>
      <c r="H1015">
        <v>0</v>
      </c>
      <c r="I1015" s="98">
        <v>41316</v>
      </c>
      <c r="J1015">
        <v>46</v>
      </c>
      <c r="K1015">
        <v>277</v>
      </c>
      <c r="L1015">
        <v>162</v>
      </c>
      <c r="M1015">
        <v>305</v>
      </c>
      <c r="N1015">
        <v>173</v>
      </c>
      <c r="O1015">
        <v>76</v>
      </c>
      <c r="P1015">
        <v>124</v>
      </c>
      <c r="Q1015">
        <v>1</v>
      </c>
      <c r="R1015">
        <v>3</v>
      </c>
      <c r="S1015">
        <v>7</v>
      </c>
      <c r="T1015">
        <v>1</v>
      </c>
      <c r="U1015">
        <v>0</v>
      </c>
      <c r="V1015">
        <v>0</v>
      </c>
      <c r="W1015" t="s">
        <v>50</v>
      </c>
      <c r="X1015">
        <v>0</v>
      </c>
    </row>
    <row r="1016" spans="1:24" x14ac:dyDescent="0.2">
      <c r="A1016">
        <v>5077</v>
      </c>
      <c r="B1016">
        <v>1980</v>
      </c>
      <c r="C1016">
        <v>43</v>
      </c>
      <c r="D1016" t="s">
        <v>23</v>
      </c>
      <c r="E1016" t="s">
        <v>32</v>
      </c>
      <c r="F1016" s="58">
        <v>38415</v>
      </c>
      <c r="G1016">
        <v>0</v>
      </c>
      <c r="H1016">
        <v>1</v>
      </c>
      <c r="I1016" s="98">
        <v>41316</v>
      </c>
      <c r="J1016">
        <v>46</v>
      </c>
      <c r="K1016">
        <v>425</v>
      </c>
      <c r="L1016">
        <v>115</v>
      </c>
      <c r="M1016">
        <v>292</v>
      </c>
      <c r="N1016">
        <v>23</v>
      </c>
      <c r="O1016">
        <v>35</v>
      </c>
      <c r="P1016">
        <v>79</v>
      </c>
      <c r="Q1016">
        <v>1</v>
      </c>
      <c r="R1016">
        <v>6</v>
      </c>
      <c r="S1016">
        <v>11</v>
      </c>
      <c r="T1016">
        <v>3</v>
      </c>
      <c r="U1016">
        <v>0</v>
      </c>
      <c r="V1016">
        <v>0</v>
      </c>
      <c r="W1016" t="s">
        <v>31</v>
      </c>
      <c r="X1016">
        <v>0</v>
      </c>
    </row>
    <row r="1017" spans="1:24" x14ac:dyDescent="0.2">
      <c r="A1017">
        <v>6173</v>
      </c>
      <c r="B1017">
        <v>1980</v>
      </c>
      <c r="C1017">
        <v>43</v>
      </c>
      <c r="D1017" t="s">
        <v>23</v>
      </c>
      <c r="E1017" t="s">
        <v>32</v>
      </c>
      <c r="F1017" s="58">
        <v>39722</v>
      </c>
      <c r="G1017">
        <v>0</v>
      </c>
      <c r="H1017">
        <v>1</v>
      </c>
      <c r="I1017" s="98">
        <v>41316</v>
      </c>
      <c r="J1017">
        <v>46</v>
      </c>
      <c r="K1017">
        <v>425</v>
      </c>
      <c r="L1017">
        <v>115</v>
      </c>
      <c r="M1017">
        <v>292</v>
      </c>
      <c r="N1017">
        <v>23</v>
      </c>
      <c r="O1017">
        <v>35</v>
      </c>
      <c r="P1017">
        <v>79</v>
      </c>
      <c r="Q1017">
        <v>1</v>
      </c>
      <c r="R1017">
        <v>6</v>
      </c>
      <c r="S1017">
        <v>11</v>
      </c>
      <c r="T1017">
        <v>3</v>
      </c>
      <c r="U1017">
        <v>0</v>
      </c>
      <c r="V1017">
        <v>0</v>
      </c>
      <c r="W1017" t="s">
        <v>27</v>
      </c>
      <c r="X1017">
        <v>0</v>
      </c>
    </row>
    <row r="1018" spans="1:24" x14ac:dyDescent="0.2">
      <c r="A1018">
        <v>3969</v>
      </c>
      <c r="B1018">
        <v>1975</v>
      </c>
      <c r="C1018">
        <v>48</v>
      </c>
      <c r="D1018" t="s">
        <v>53</v>
      </c>
      <c r="E1018" t="s">
        <v>32</v>
      </c>
      <c r="F1018" s="58">
        <v>74716</v>
      </c>
      <c r="G1018">
        <v>0</v>
      </c>
      <c r="H1018">
        <v>1</v>
      </c>
      <c r="I1018" s="98">
        <v>41285</v>
      </c>
      <c r="J1018">
        <v>46</v>
      </c>
      <c r="K1018">
        <v>35</v>
      </c>
      <c r="L1018">
        <v>4</v>
      </c>
      <c r="M1018">
        <v>17</v>
      </c>
      <c r="N1018">
        <v>7</v>
      </c>
      <c r="O1018">
        <v>6</v>
      </c>
      <c r="P1018">
        <v>64</v>
      </c>
      <c r="Q1018">
        <v>1</v>
      </c>
      <c r="R1018">
        <v>2</v>
      </c>
      <c r="S1018">
        <v>2</v>
      </c>
      <c r="T1018">
        <v>5</v>
      </c>
      <c r="U1018">
        <v>0</v>
      </c>
      <c r="V1018">
        <v>0</v>
      </c>
      <c r="W1018" t="s">
        <v>46</v>
      </c>
      <c r="X1018">
        <v>0</v>
      </c>
    </row>
    <row r="1019" spans="1:24" x14ac:dyDescent="0.2">
      <c r="A1019">
        <v>4580</v>
      </c>
      <c r="B1019">
        <v>1970</v>
      </c>
      <c r="C1019">
        <v>53</v>
      </c>
      <c r="D1019" t="s">
        <v>23</v>
      </c>
      <c r="E1019" t="s">
        <v>32</v>
      </c>
      <c r="F1019" s="58">
        <v>45736</v>
      </c>
      <c r="G1019">
        <v>0</v>
      </c>
      <c r="H1019">
        <v>0</v>
      </c>
      <c r="I1019" s="98">
        <v>41572</v>
      </c>
      <c r="J1019">
        <v>46</v>
      </c>
      <c r="K1019">
        <v>1394</v>
      </c>
      <c r="L1019">
        <v>22</v>
      </c>
      <c r="M1019">
        <v>708</v>
      </c>
      <c r="N1019">
        <v>89</v>
      </c>
      <c r="O1019">
        <v>91</v>
      </c>
      <c r="P1019">
        <v>182</v>
      </c>
      <c r="Q1019">
        <v>1</v>
      </c>
      <c r="R1019">
        <v>9</v>
      </c>
      <c r="S1019">
        <v>9</v>
      </c>
      <c r="T1019">
        <v>5</v>
      </c>
      <c r="U1019">
        <v>1</v>
      </c>
      <c r="V1019">
        <v>0</v>
      </c>
      <c r="W1019" t="s">
        <v>67</v>
      </c>
      <c r="X1019">
        <v>3</v>
      </c>
    </row>
    <row r="1020" spans="1:24" x14ac:dyDescent="0.2">
      <c r="A1020">
        <v>663</v>
      </c>
      <c r="B1020">
        <v>1990</v>
      </c>
      <c r="C1020">
        <v>33</v>
      </c>
      <c r="D1020" t="s">
        <v>40</v>
      </c>
      <c r="E1020" t="s">
        <v>28</v>
      </c>
      <c r="F1020" s="58">
        <v>60093</v>
      </c>
      <c r="G1020">
        <v>0</v>
      </c>
      <c r="H1020">
        <v>0</v>
      </c>
      <c r="I1020" s="98">
        <v>41587</v>
      </c>
      <c r="J1020">
        <v>46</v>
      </c>
      <c r="K1020">
        <v>40</v>
      </c>
      <c r="L1020">
        <v>2</v>
      </c>
      <c r="M1020">
        <v>15</v>
      </c>
      <c r="N1020">
        <v>8</v>
      </c>
      <c r="O1020">
        <v>0</v>
      </c>
      <c r="P1020">
        <v>6</v>
      </c>
      <c r="Q1020">
        <v>1</v>
      </c>
      <c r="R1020">
        <v>1</v>
      </c>
      <c r="S1020">
        <v>3</v>
      </c>
      <c r="T1020">
        <v>4</v>
      </c>
      <c r="U1020">
        <v>0</v>
      </c>
      <c r="V1020">
        <v>0</v>
      </c>
      <c r="W1020" t="s">
        <v>27</v>
      </c>
      <c r="X1020">
        <v>0</v>
      </c>
    </row>
    <row r="1021" spans="1:24" x14ac:dyDescent="0.2">
      <c r="A1021">
        <v>8299</v>
      </c>
      <c r="B1021">
        <v>1990</v>
      </c>
      <c r="C1021">
        <v>33</v>
      </c>
      <c r="D1021" t="s">
        <v>40</v>
      </c>
      <c r="E1021" t="s">
        <v>28</v>
      </c>
      <c r="F1021" s="58">
        <v>80739</v>
      </c>
      <c r="G1021">
        <v>0</v>
      </c>
      <c r="H1021">
        <v>0</v>
      </c>
      <c r="I1021" s="98">
        <v>41587</v>
      </c>
      <c r="J1021">
        <v>46</v>
      </c>
      <c r="K1021">
        <v>40</v>
      </c>
      <c r="L1021">
        <v>2</v>
      </c>
      <c r="M1021">
        <v>15</v>
      </c>
      <c r="N1021">
        <v>8</v>
      </c>
      <c r="O1021">
        <v>0</v>
      </c>
      <c r="P1021">
        <v>6</v>
      </c>
      <c r="Q1021">
        <v>1</v>
      </c>
      <c r="R1021">
        <v>1</v>
      </c>
      <c r="S1021">
        <v>3</v>
      </c>
      <c r="T1021">
        <v>4</v>
      </c>
      <c r="U1021">
        <v>0</v>
      </c>
      <c r="V1021">
        <v>0</v>
      </c>
      <c r="W1021" t="s">
        <v>67</v>
      </c>
      <c r="X1021">
        <v>0</v>
      </c>
    </row>
    <row r="1022" spans="1:24" x14ac:dyDescent="0.2">
      <c r="A1022">
        <v>8945</v>
      </c>
      <c r="B1022">
        <v>1971</v>
      </c>
      <c r="C1022">
        <v>52</v>
      </c>
      <c r="D1022" t="s">
        <v>23</v>
      </c>
      <c r="E1022" t="s">
        <v>24</v>
      </c>
      <c r="F1022" s="58">
        <v>34445</v>
      </c>
      <c r="G1022">
        <v>0</v>
      </c>
      <c r="H1022">
        <v>1</v>
      </c>
      <c r="I1022" s="98">
        <v>41502</v>
      </c>
      <c r="J1022">
        <v>46</v>
      </c>
      <c r="K1022">
        <v>171</v>
      </c>
      <c r="L1022">
        <v>0</v>
      </c>
      <c r="M1022">
        <v>11</v>
      </c>
      <c r="N1022">
        <v>0</v>
      </c>
      <c r="O1022">
        <v>1</v>
      </c>
      <c r="P1022">
        <v>20</v>
      </c>
      <c r="Q1022">
        <v>2</v>
      </c>
      <c r="R1022">
        <v>4</v>
      </c>
      <c r="S1022">
        <v>4</v>
      </c>
      <c r="T1022">
        <v>6</v>
      </c>
      <c r="U1022">
        <v>0</v>
      </c>
      <c r="V1022">
        <v>0</v>
      </c>
      <c r="W1022" t="s">
        <v>67</v>
      </c>
      <c r="X1022">
        <v>0</v>
      </c>
    </row>
    <row r="1023" spans="1:24" x14ac:dyDescent="0.2">
      <c r="A1023">
        <v>10870</v>
      </c>
      <c r="B1023">
        <v>1968</v>
      </c>
      <c r="C1023">
        <v>55</v>
      </c>
      <c r="D1023" t="s">
        <v>23</v>
      </c>
      <c r="E1023" t="s">
        <v>32</v>
      </c>
      <c r="F1023" s="58">
        <v>73538</v>
      </c>
      <c r="G1023">
        <v>0</v>
      </c>
      <c r="H1023">
        <v>1</v>
      </c>
      <c r="I1023" s="98">
        <v>41438</v>
      </c>
      <c r="J1023">
        <v>46</v>
      </c>
      <c r="K1023">
        <v>709</v>
      </c>
      <c r="L1023">
        <v>43</v>
      </c>
      <c r="M1023">
        <v>182</v>
      </c>
      <c r="N1023">
        <v>42</v>
      </c>
      <c r="O1023">
        <v>118</v>
      </c>
      <c r="P1023">
        <v>247</v>
      </c>
      <c r="Q1023">
        <v>2</v>
      </c>
      <c r="R1023">
        <v>9</v>
      </c>
      <c r="S1023">
        <v>4</v>
      </c>
      <c r="T1023">
        <v>5</v>
      </c>
      <c r="U1023">
        <v>0</v>
      </c>
      <c r="V1023">
        <v>0</v>
      </c>
      <c r="W1023" t="s">
        <v>67</v>
      </c>
      <c r="X1023">
        <v>0</v>
      </c>
    </row>
    <row r="1024" spans="1:24" x14ac:dyDescent="0.2">
      <c r="A1024">
        <v>1184</v>
      </c>
      <c r="B1024">
        <v>1969</v>
      </c>
      <c r="C1024">
        <v>54</v>
      </c>
      <c r="D1024" t="s">
        <v>40</v>
      </c>
      <c r="E1024" t="s">
        <v>24</v>
      </c>
      <c r="F1024" s="58">
        <v>80398</v>
      </c>
      <c r="G1024">
        <v>0</v>
      </c>
      <c r="H1024">
        <v>2</v>
      </c>
      <c r="I1024" s="98">
        <v>41416</v>
      </c>
      <c r="J1024">
        <v>46</v>
      </c>
      <c r="K1024">
        <v>554</v>
      </c>
      <c r="L1024">
        <v>41</v>
      </c>
      <c r="M1024">
        <v>215</v>
      </c>
      <c r="N1024">
        <v>11</v>
      </c>
      <c r="O1024">
        <v>0</v>
      </c>
      <c r="P1024">
        <v>24</v>
      </c>
      <c r="Q1024">
        <v>3</v>
      </c>
      <c r="R1024">
        <v>10</v>
      </c>
      <c r="S1024">
        <v>10</v>
      </c>
      <c r="T1024">
        <v>5</v>
      </c>
      <c r="U1024">
        <v>0</v>
      </c>
      <c r="V1024">
        <v>0</v>
      </c>
      <c r="W1024" t="s">
        <v>67</v>
      </c>
      <c r="X1024">
        <v>0</v>
      </c>
    </row>
    <row r="1025" spans="1:24" x14ac:dyDescent="0.2">
      <c r="A1025">
        <v>6141</v>
      </c>
      <c r="B1025">
        <v>1973</v>
      </c>
      <c r="C1025">
        <v>50</v>
      </c>
      <c r="D1025" t="s">
        <v>53</v>
      </c>
      <c r="E1025" t="s">
        <v>28</v>
      </c>
      <c r="F1025" s="58">
        <v>52973</v>
      </c>
      <c r="G1025">
        <v>1</v>
      </c>
      <c r="H1025">
        <v>0</v>
      </c>
      <c r="I1025" s="98">
        <v>41389</v>
      </c>
      <c r="J1025">
        <v>46</v>
      </c>
      <c r="K1025">
        <v>191</v>
      </c>
      <c r="L1025">
        <v>9</v>
      </c>
      <c r="M1025">
        <v>97</v>
      </c>
      <c r="N1025">
        <v>0</v>
      </c>
      <c r="O1025">
        <v>6</v>
      </c>
      <c r="P1025">
        <v>82</v>
      </c>
      <c r="Q1025">
        <v>2</v>
      </c>
      <c r="R1025">
        <v>6</v>
      </c>
      <c r="S1025">
        <v>5</v>
      </c>
      <c r="T1025">
        <v>7</v>
      </c>
      <c r="U1025">
        <v>0</v>
      </c>
      <c r="V1025">
        <v>0</v>
      </c>
      <c r="W1025" t="s">
        <v>31</v>
      </c>
      <c r="X1025">
        <v>0</v>
      </c>
    </row>
    <row r="1026" spans="1:24" x14ac:dyDescent="0.2">
      <c r="A1026">
        <v>8825</v>
      </c>
      <c r="B1026">
        <v>1963</v>
      </c>
      <c r="C1026">
        <v>60</v>
      </c>
      <c r="D1026" t="s">
        <v>23</v>
      </c>
      <c r="E1026" t="s">
        <v>32</v>
      </c>
      <c r="F1026" s="58">
        <v>38998</v>
      </c>
      <c r="G1026">
        <v>1</v>
      </c>
      <c r="H1026">
        <v>1</v>
      </c>
      <c r="I1026" s="98">
        <v>41278</v>
      </c>
      <c r="J1026">
        <v>46</v>
      </c>
      <c r="K1026">
        <v>230</v>
      </c>
      <c r="L1026">
        <v>14</v>
      </c>
      <c r="M1026">
        <v>156</v>
      </c>
      <c r="N1026">
        <v>82</v>
      </c>
      <c r="O1026">
        <v>24</v>
      </c>
      <c r="P1026">
        <v>58</v>
      </c>
      <c r="Q1026">
        <v>8</v>
      </c>
      <c r="R1026">
        <v>9</v>
      </c>
      <c r="S1026">
        <v>5</v>
      </c>
      <c r="T1026">
        <v>8</v>
      </c>
      <c r="U1026">
        <v>0</v>
      </c>
      <c r="V1026">
        <v>0</v>
      </c>
      <c r="W1026" t="s">
        <v>67</v>
      </c>
      <c r="X1026">
        <v>0</v>
      </c>
    </row>
    <row r="1027" spans="1:24" x14ac:dyDescent="0.2">
      <c r="A1027">
        <v>2217</v>
      </c>
      <c r="B1027">
        <v>1976</v>
      </c>
      <c r="C1027">
        <v>47</v>
      </c>
      <c r="D1027" t="s">
        <v>43</v>
      </c>
      <c r="E1027" t="s">
        <v>32</v>
      </c>
      <c r="F1027" s="58">
        <v>38998</v>
      </c>
      <c r="G1027">
        <v>1</v>
      </c>
      <c r="H1027">
        <v>1</v>
      </c>
      <c r="I1027" s="98">
        <v>41362</v>
      </c>
      <c r="J1027">
        <v>46</v>
      </c>
      <c r="K1027">
        <v>11</v>
      </c>
      <c r="L1027">
        <v>1</v>
      </c>
      <c r="M1027">
        <v>2</v>
      </c>
      <c r="N1027">
        <v>2</v>
      </c>
      <c r="O1027">
        <v>1</v>
      </c>
      <c r="P1027">
        <v>6</v>
      </c>
      <c r="Q1027">
        <v>1</v>
      </c>
      <c r="R1027">
        <v>0</v>
      </c>
      <c r="S1027">
        <v>3</v>
      </c>
      <c r="T1027">
        <v>6</v>
      </c>
      <c r="U1027">
        <v>0</v>
      </c>
      <c r="V1027">
        <v>0</v>
      </c>
      <c r="W1027" t="s">
        <v>50</v>
      </c>
      <c r="X1027">
        <v>0</v>
      </c>
    </row>
    <row r="1028" spans="1:24" x14ac:dyDescent="0.2">
      <c r="A1028">
        <v>4102</v>
      </c>
      <c r="B1028">
        <v>1976</v>
      </c>
      <c r="C1028">
        <v>47</v>
      </c>
      <c r="D1028" t="s">
        <v>43</v>
      </c>
      <c r="E1028" t="s">
        <v>32</v>
      </c>
      <c r="F1028" s="58">
        <v>23331</v>
      </c>
      <c r="G1028">
        <v>1</v>
      </c>
      <c r="H1028">
        <v>1</v>
      </c>
      <c r="I1028" s="98">
        <v>41362</v>
      </c>
      <c r="J1028">
        <v>46</v>
      </c>
      <c r="K1028">
        <v>11</v>
      </c>
      <c r="L1028">
        <v>1</v>
      </c>
      <c r="M1028">
        <v>2</v>
      </c>
      <c r="N1028">
        <v>2</v>
      </c>
      <c r="O1028">
        <v>1</v>
      </c>
      <c r="P1028">
        <v>6</v>
      </c>
      <c r="Q1028">
        <v>1</v>
      </c>
      <c r="R1028">
        <v>0</v>
      </c>
      <c r="S1028">
        <v>3</v>
      </c>
      <c r="T1028">
        <v>6</v>
      </c>
      <c r="U1028">
        <v>0</v>
      </c>
      <c r="V1028">
        <v>0</v>
      </c>
      <c r="W1028" t="s">
        <v>27</v>
      </c>
      <c r="X1028">
        <v>0</v>
      </c>
    </row>
    <row r="1029" spans="1:24" x14ac:dyDescent="0.2">
      <c r="A1029">
        <v>4653</v>
      </c>
      <c r="B1029">
        <v>1979</v>
      </c>
      <c r="C1029">
        <v>44</v>
      </c>
      <c r="D1029" t="s">
        <v>23</v>
      </c>
      <c r="E1029" t="s">
        <v>32</v>
      </c>
      <c r="F1029" s="58">
        <v>60544</v>
      </c>
      <c r="G1029">
        <v>1</v>
      </c>
      <c r="H1029">
        <v>0</v>
      </c>
      <c r="I1029" s="98">
        <v>41359</v>
      </c>
      <c r="J1029">
        <v>46</v>
      </c>
      <c r="K1029">
        <v>131</v>
      </c>
      <c r="L1029">
        <v>0</v>
      </c>
      <c r="M1029">
        <v>16</v>
      </c>
      <c r="N1029">
        <v>2</v>
      </c>
      <c r="O1029">
        <v>1</v>
      </c>
      <c r="P1029">
        <v>39</v>
      </c>
      <c r="Q1029">
        <v>4</v>
      </c>
      <c r="R1029">
        <v>3</v>
      </c>
      <c r="S1029">
        <v>4</v>
      </c>
      <c r="T1029">
        <v>8</v>
      </c>
      <c r="U1029">
        <v>0</v>
      </c>
      <c r="V1029">
        <v>0</v>
      </c>
      <c r="W1029" t="s">
        <v>67</v>
      </c>
      <c r="X1029">
        <v>0</v>
      </c>
    </row>
    <row r="1030" spans="1:24" x14ac:dyDescent="0.2">
      <c r="A1030">
        <v>10092</v>
      </c>
      <c r="B1030">
        <v>1955</v>
      </c>
      <c r="C1030">
        <v>68</v>
      </c>
      <c r="D1030" t="s">
        <v>23</v>
      </c>
      <c r="E1030" t="s">
        <v>24</v>
      </c>
      <c r="F1030" s="58">
        <v>60544</v>
      </c>
      <c r="G1030">
        <v>0</v>
      </c>
      <c r="H1030">
        <v>1</v>
      </c>
      <c r="I1030" s="98">
        <v>41323</v>
      </c>
      <c r="J1030">
        <v>46</v>
      </c>
      <c r="K1030">
        <v>1073</v>
      </c>
      <c r="L1030">
        <v>0</v>
      </c>
      <c r="M1030">
        <v>250</v>
      </c>
      <c r="N1030">
        <v>153</v>
      </c>
      <c r="O1030">
        <v>14</v>
      </c>
      <c r="P1030">
        <v>14</v>
      </c>
      <c r="Q1030">
        <v>4</v>
      </c>
      <c r="R1030">
        <v>7</v>
      </c>
      <c r="S1030">
        <v>5</v>
      </c>
      <c r="T1030">
        <v>5</v>
      </c>
      <c r="U1030">
        <v>0</v>
      </c>
      <c r="V1030">
        <v>0</v>
      </c>
      <c r="W1030" t="s">
        <v>27</v>
      </c>
      <c r="X1030">
        <v>0</v>
      </c>
    </row>
    <row r="1031" spans="1:24" x14ac:dyDescent="0.2">
      <c r="A1031">
        <v>5788</v>
      </c>
      <c r="B1031">
        <v>1973</v>
      </c>
      <c r="C1031">
        <v>50</v>
      </c>
      <c r="D1031" t="s">
        <v>23</v>
      </c>
      <c r="E1031" t="s">
        <v>32</v>
      </c>
      <c r="F1031" s="58">
        <v>67023</v>
      </c>
      <c r="G1031">
        <v>1</v>
      </c>
      <c r="H1031">
        <v>0</v>
      </c>
      <c r="I1031" s="98">
        <v>41322</v>
      </c>
      <c r="J1031">
        <v>46</v>
      </c>
      <c r="K1031">
        <v>56</v>
      </c>
      <c r="L1031">
        <v>10</v>
      </c>
      <c r="M1031">
        <v>92</v>
      </c>
      <c r="N1031">
        <v>19</v>
      </c>
      <c r="O1031">
        <v>7</v>
      </c>
      <c r="P1031">
        <v>25</v>
      </c>
      <c r="Q1031">
        <v>3</v>
      </c>
      <c r="R1031">
        <v>3</v>
      </c>
      <c r="S1031">
        <v>4</v>
      </c>
      <c r="T1031">
        <v>5</v>
      </c>
      <c r="U1031">
        <v>0</v>
      </c>
      <c r="V1031">
        <v>0</v>
      </c>
      <c r="W1031" t="s">
        <v>46</v>
      </c>
      <c r="X1031">
        <v>0</v>
      </c>
    </row>
    <row r="1032" spans="1:24" x14ac:dyDescent="0.2">
      <c r="A1032">
        <v>4669</v>
      </c>
      <c r="B1032">
        <v>1982</v>
      </c>
      <c r="C1032">
        <v>41</v>
      </c>
      <c r="D1032" t="s">
        <v>118</v>
      </c>
      <c r="E1032" t="s">
        <v>32</v>
      </c>
      <c r="F1032" s="58">
        <v>77583</v>
      </c>
      <c r="G1032">
        <v>1</v>
      </c>
      <c r="H1032">
        <v>0</v>
      </c>
      <c r="I1032" s="98">
        <v>41580</v>
      </c>
      <c r="J1032">
        <v>46</v>
      </c>
      <c r="K1032">
        <v>4</v>
      </c>
      <c r="L1032">
        <v>19</v>
      </c>
      <c r="M1032">
        <v>9</v>
      </c>
      <c r="N1032">
        <v>28</v>
      </c>
      <c r="O1032">
        <v>25</v>
      </c>
      <c r="P1032">
        <v>17</v>
      </c>
      <c r="Q1032">
        <v>3</v>
      </c>
      <c r="R1032">
        <v>3</v>
      </c>
      <c r="S1032">
        <v>4</v>
      </c>
      <c r="T1032">
        <v>7</v>
      </c>
      <c r="U1032">
        <v>0</v>
      </c>
      <c r="V1032">
        <v>0</v>
      </c>
      <c r="W1032" t="s">
        <v>67</v>
      </c>
      <c r="X1032">
        <v>0</v>
      </c>
    </row>
    <row r="1033" spans="1:24" x14ac:dyDescent="0.2">
      <c r="A1033">
        <v>6295</v>
      </c>
      <c r="B1033">
        <v>1978</v>
      </c>
      <c r="C1033">
        <v>45</v>
      </c>
      <c r="D1033" t="s">
        <v>23</v>
      </c>
      <c r="E1033" t="s">
        <v>32</v>
      </c>
      <c r="F1033" s="58">
        <v>76630</v>
      </c>
      <c r="G1033">
        <v>0</v>
      </c>
      <c r="H1033">
        <v>1</v>
      </c>
      <c r="I1033" s="98">
        <v>41366</v>
      </c>
      <c r="J1033">
        <v>46</v>
      </c>
      <c r="K1033">
        <v>652</v>
      </c>
      <c r="L1033">
        <v>8</v>
      </c>
      <c r="M1033">
        <v>158</v>
      </c>
      <c r="N1033">
        <v>21</v>
      </c>
      <c r="O1033">
        <v>0</v>
      </c>
      <c r="P1033">
        <v>142</v>
      </c>
      <c r="Q1033">
        <v>4</v>
      </c>
      <c r="R1033">
        <v>11</v>
      </c>
      <c r="S1033">
        <v>5</v>
      </c>
      <c r="T1033">
        <v>8</v>
      </c>
      <c r="U1033">
        <v>0</v>
      </c>
      <c r="V1033">
        <v>0</v>
      </c>
      <c r="W1033" t="s">
        <v>27</v>
      </c>
      <c r="X1033">
        <v>0</v>
      </c>
    </row>
    <row r="1034" spans="1:24" x14ac:dyDescent="0.2">
      <c r="A1034">
        <v>7453</v>
      </c>
      <c r="B1034">
        <v>1955</v>
      </c>
      <c r="C1034">
        <v>68</v>
      </c>
      <c r="D1034" t="s">
        <v>23</v>
      </c>
      <c r="E1034" t="s">
        <v>28</v>
      </c>
      <c r="F1034" s="58">
        <v>47353</v>
      </c>
      <c r="G1034">
        <v>0</v>
      </c>
      <c r="H1034">
        <v>1</v>
      </c>
      <c r="I1034" s="98">
        <v>41307</v>
      </c>
      <c r="J1034">
        <v>46</v>
      </c>
      <c r="K1034">
        <v>157</v>
      </c>
      <c r="L1034">
        <v>43</v>
      </c>
      <c r="M1034">
        <v>127</v>
      </c>
      <c r="N1034">
        <v>68</v>
      </c>
      <c r="O1034">
        <v>56</v>
      </c>
      <c r="P1034">
        <v>37</v>
      </c>
      <c r="Q1034">
        <v>6</v>
      </c>
      <c r="R1034">
        <v>3</v>
      </c>
      <c r="S1034">
        <v>4</v>
      </c>
      <c r="T1034">
        <v>4</v>
      </c>
      <c r="U1034">
        <v>1</v>
      </c>
      <c r="V1034">
        <v>0</v>
      </c>
      <c r="W1034" t="s">
        <v>27</v>
      </c>
      <c r="X1034">
        <v>1</v>
      </c>
    </row>
    <row r="1035" spans="1:24" x14ac:dyDescent="0.2">
      <c r="A1035">
        <v>10841</v>
      </c>
      <c r="B1035">
        <v>1976</v>
      </c>
      <c r="C1035">
        <v>47</v>
      </c>
      <c r="D1035" t="s">
        <v>40</v>
      </c>
      <c r="E1035" t="s">
        <v>32</v>
      </c>
      <c r="F1035" s="58">
        <v>48920</v>
      </c>
      <c r="G1035">
        <v>0</v>
      </c>
      <c r="H1035">
        <v>1</v>
      </c>
      <c r="I1035" s="98">
        <v>41268</v>
      </c>
      <c r="J1035">
        <v>46</v>
      </c>
      <c r="K1035">
        <v>226</v>
      </c>
      <c r="L1035">
        <v>22</v>
      </c>
      <c r="M1035">
        <v>133</v>
      </c>
      <c r="N1035">
        <v>41</v>
      </c>
      <c r="O1035">
        <v>31</v>
      </c>
      <c r="P1035">
        <v>31</v>
      </c>
      <c r="Q1035">
        <v>3</v>
      </c>
      <c r="R1035">
        <v>4</v>
      </c>
      <c r="S1035">
        <v>8</v>
      </c>
      <c r="T1035">
        <v>4</v>
      </c>
      <c r="U1035">
        <v>0</v>
      </c>
      <c r="V1035">
        <v>0</v>
      </c>
      <c r="W1035" t="s">
        <v>27</v>
      </c>
      <c r="X1035">
        <v>0</v>
      </c>
    </row>
    <row r="1036" spans="1:24" x14ac:dyDescent="0.2">
      <c r="A1036">
        <v>821</v>
      </c>
      <c r="B1036">
        <v>1993</v>
      </c>
      <c r="C1036">
        <v>30</v>
      </c>
      <c r="D1036" t="s">
        <v>53</v>
      </c>
      <c r="E1036" t="s">
        <v>28</v>
      </c>
      <c r="F1036" s="58">
        <v>67472</v>
      </c>
      <c r="G1036">
        <v>0</v>
      </c>
      <c r="H1036">
        <v>0</v>
      </c>
      <c r="I1036" s="98">
        <v>41201</v>
      </c>
      <c r="J1036">
        <v>46</v>
      </c>
      <c r="K1036">
        <v>962</v>
      </c>
      <c r="L1036">
        <v>61</v>
      </c>
      <c r="M1036">
        <v>921</v>
      </c>
      <c r="N1036">
        <v>52</v>
      </c>
      <c r="O1036">
        <v>61</v>
      </c>
      <c r="P1036">
        <v>20</v>
      </c>
      <c r="Q1036">
        <v>1</v>
      </c>
      <c r="R1036">
        <v>5</v>
      </c>
      <c r="S1036">
        <v>12</v>
      </c>
      <c r="T1036">
        <v>2</v>
      </c>
      <c r="U1036">
        <v>0</v>
      </c>
      <c r="V1036">
        <v>0</v>
      </c>
      <c r="W1036" t="s">
        <v>31</v>
      </c>
      <c r="X1036">
        <v>0</v>
      </c>
    </row>
    <row r="1037" spans="1:24" x14ac:dyDescent="0.2">
      <c r="A1037">
        <v>3933</v>
      </c>
      <c r="B1037">
        <v>1981</v>
      </c>
      <c r="C1037">
        <v>42</v>
      </c>
      <c r="D1037" t="s">
        <v>23</v>
      </c>
      <c r="E1037" t="s">
        <v>32</v>
      </c>
      <c r="F1037" s="58">
        <v>64100</v>
      </c>
      <c r="G1037">
        <v>1</v>
      </c>
      <c r="H1037">
        <v>0</v>
      </c>
      <c r="I1037" s="98">
        <v>41195</v>
      </c>
      <c r="J1037">
        <v>46</v>
      </c>
      <c r="K1037">
        <v>186</v>
      </c>
      <c r="L1037">
        <v>36</v>
      </c>
      <c r="M1037">
        <v>234</v>
      </c>
      <c r="N1037">
        <v>86</v>
      </c>
      <c r="O1037">
        <v>72</v>
      </c>
      <c r="P1037">
        <v>48</v>
      </c>
      <c r="Q1037">
        <v>6</v>
      </c>
      <c r="R1037">
        <v>10</v>
      </c>
      <c r="S1037">
        <v>6</v>
      </c>
      <c r="T1037">
        <v>9</v>
      </c>
      <c r="U1037">
        <v>0</v>
      </c>
      <c r="V1037">
        <v>0</v>
      </c>
      <c r="W1037" t="s">
        <v>67</v>
      </c>
      <c r="X1037">
        <v>0</v>
      </c>
    </row>
    <row r="1038" spans="1:24" x14ac:dyDescent="0.2">
      <c r="A1038">
        <v>1225</v>
      </c>
      <c r="B1038">
        <v>1964</v>
      </c>
      <c r="C1038">
        <v>59</v>
      </c>
      <c r="D1038" t="s">
        <v>23</v>
      </c>
      <c r="E1038" t="s">
        <v>32</v>
      </c>
      <c r="F1038" s="58">
        <v>38872</v>
      </c>
      <c r="G1038">
        <v>0</v>
      </c>
      <c r="H1038">
        <v>0</v>
      </c>
      <c r="I1038" s="98">
        <v>41816</v>
      </c>
      <c r="J1038">
        <v>47</v>
      </c>
      <c r="K1038">
        <v>483</v>
      </c>
      <c r="L1038">
        <v>84</v>
      </c>
      <c r="M1038">
        <v>398</v>
      </c>
      <c r="N1038">
        <v>205</v>
      </c>
      <c r="O1038">
        <v>84</v>
      </c>
      <c r="P1038">
        <v>241</v>
      </c>
      <c r="Q1038">
        <v>1</v>
      </c>
      <c r="R1038">
        <v>3</v>
      </c>
      <c r="S1038">
        <v>8</v>
      </c>
      <c r="T1038">
        <v>1</v>
      </c>
      <c r="U1038">
        <v>0</v>
      </c>
      <c r="V1038">
        <v>0</v>
      </c>
      <c r="W1038" t="s">
        <v>67</v>
      </c>
      <c r="X1038">
        <v>1</v>
      </c>
    </row>
    <row r="1039" spans="1:24" x14ac:dyDescent="0.2">
      <c r="A1039">
        <v>7059</v>
      </c>
      <c r="B1039">
        <v>1964</v>
      </c>
      <c r="C1039">
        <v>59</v>
      </c>
      <c r="D1039" t="s">
        <v>23</v>
      </c>
      <c r="E1039" t="s">
        <v>32</v>
      </c>
      <c r="F1039" s="58">
        <v>13624</v>
      </c>
      <c r="G1039">
        <v>0</v>
      </c>
      <c r="H1039">
        <v>0</v>
      </c>
      <c r="I1039" s="98">
        <v>41816</v>
      </c>
      <c r="J1039">
        <v>47</v>
      </c>
      <c r="K1039">
        <v>483</v>
      </c>
      <c r="L1039">
        <v>84</v>
      </c>
      <c r="M1039">
        <v>398</v>
      </c>
      <c r="N1039">
        <v>205</v>
      </c>
      <c r="O1039">
        <v>84</v>
      </c>
      <c r="P1039">
        <v>241</v>
      </c>
      <c r="Q1039">
        <v>1</v>
      </c>
      <c r="R1039">
        <v>3</v>
      </c>
      <c r="S1039">
        <v>8</v>
      </c>
      <c r="T1039">
        <v>1</v>
      </c>
      <c r="U1039">
        <v>0</v>
      </c>
      <c r="V1039">
        <v>0</v>
      </c>
      <c r="W1039" t="s">
        <v>27</v>
      </c>
      <c r="X1039">
        <v>1</v>
      </c>
    </row>
    <row r="1040" spans="1:24" x14ac:dyDescent="0.2">
      <c r="A1040">
        <v>5633</v>
      </c>
      <c r="B1040">
        <v>1981</v>
      </c>
      <c r="C1040">
        <v>42</v>
      </c>
      <c r="D1040" t="s">
        <v>23</v>
      </c>
      <c r="E1040" t="s">
        <v>32</v>
      </c>
      <c r="F1040" s="58">
        <v>71952</v>
      </c>
      <c r="G1040">
        <v>1</v>
      </c>
      <c r="H1040">
        <v>1</v>
      </c>
      <c r="I1040" s="98">
        <v>41815</v>
      </c>
      <c r="J1040">
        <v>47</v>
      </c>
      <c r="K1040">
        <v>97</v>
      </c>
      <c r="L1040">
        <v>12</v>
      </c>
      <c r="M1040">
        <v>84</v>
      </c>
      <c r="N1040">
        <v>13</v>
      </c>
      <c r="O1040">
        <v>10</v>
      </c>
      <c r="P1040">
        <v>15</v>
      </c>
      <c r="Q1040">
        <v>7</v>
      </c>
      <c r="R1040">
        <v>3</v>
      </c>
      <c r="S1040">
        <v>6</v>
      </c>
      <c r="T1040">
        <v>5</v>
      </c>
      <c r="U1040">
        <v>0</v>
      </c>
      <c r="V1040">
        <v>0</v>
      </c>
      <c r="W1040" t="s">
        <v>67</v>
      </c>
      <c r="X1040">
        <v>0</v>
      </c>
    </row>
    <row r="1041" spans="1:24" x14ac:dyDescent="0.2">
      <c r="A1041">
        <v>843</v>
      </c>
      <c r="B1041">
        <v>1972</v>
      </c>
      <c r="C1041">
        <v>51</v>
      </c>
      <c r="D1041" t="s">
        <v>23</v>
      </c>
      <c r="E1041" t="s">
        <v>32</v>
      </c>
      <c r="F1041" s="58">
        <v>71952</v>
      </c>
      <c r="G1041">
        <v>1</v>
      </c>
      <c r="H1041">
        <v>0</v>
      </c>
      <c r="I1041" s="98">
        <v>41785</v>
      </c>
      <c r="J1041">
        <v>47</v>
      </c>
      <c r="K1041">
        <v>303</v>
      </c>
      <c r="L1041">
        <v>0</v>
      </c>
      <c r="M1041">
        <v>280</v>
      </c>
      <c r="N1041">
        <v>60</v>
      </c>
      <c r="O1041">
        <v>147</v>
      </c>
      <c r="P1041">
        <v>15</v>
      </c>
      <c r="Q1041">
        <v>4</v>
      </c>
      <c r="R1041">
        <v>8</v>
      </c>
      <c r="S1041">
        <v>11</v>
      </c>
      <c r="T1041">
        <v>6</v>
      </c>
      <c r="U1041">
        <v>0</v>
      </c>
      <c r="V1041">
        <v>0</v>
      </c>
      <c r="W1041" t="s">
        <v>27</v>
      </c>
      <c r="X1041">
        <v>0</v>
      </c>
    </row>
    <row r="1042" spans="1:24" x14ac:dyDescent="0.2">
      <c r="A1042">
        <v>6211</v>
      </c>
      <c r="B1042">
        <v>1977</v>
      </c>
      <c r="C1042">
        <v>46</v>
      </c>
      <c r="D1042" t="s">
        <v>40</v>
      </c>
      <c r="E1042" t="s">
        <v>32</v>
      </c>
      <c r="F1042" s="58">
        <v>78041</v>
      </c>
      <c r="G1042">
        <v>1</v>
      </c>
      <c r="H1042">
        <v>0</v>
      </c>
      <c r="I1042" s="98">
        <v>41675</v>
      </c>
      <c r="J1042">
        <v>47</v>
      </c>
      <c r="K1042">
        <v>18</v>
      </c>
      <c r="L1042">
        <v>0</v>
      </c>
      <c r="M1042">
        <v>9</v>
      </c>
      <c r="N1042">
        <v>0</v>
      </c>
      <c r="O1042">
        <v>1</v>
      </c>
      <c r="P1042">
        <v>11</v>
      </c>
      <c r="Q1042">
        <v>1</v>
      </c>
      <c r="R1042">
        <v>1</v>
      </c>
      <c r="S1042">
        <v>3</v>
      </c>
      <c r="T1042">
        <v>6</v>
      </c>
      <c r="U1042">
        <v>0</v>
      </c>
      <c r="V1042">
        <v>0</v>
      </c>
      <c r="W1042" t="s">
        <v>27</v>
      </c>
      <c r="X1042">
        <v>0</v>
      </c>
    </row>
    <row r="1043" spans="1:24" x14ac:dyDescent="0.2">
      <c r="A1043">
        <v>7007</v>
      </c>
      <c r="B1043">
        <v>1969</v>
      </c>
      <c r="C1043">
        <v>54</v>
      </c>
      <c r="D1043" t="s">
        <v>53</v>
      </c>
      <c r="E1043" t="s">
        <v>32</v>
      </c>
      <c r="F1043" s="58">
        <v>52852</v>
      </c>
      <c r="G1043">
        <v>2</v>
      </c>
      <c r="H1043">
        <v>0</v>
      </c>
      <c r="I1043" s="98">
        <v>41643</v>
      </c>
      <c r="J1043">
        <v>47</v>
      </c>
      <c r="K1043">
        <v>17</v>
      </c>
      <c r="L1043">
        <v>3</v>
      </c>
      <c r="M1043">
        <v>18</v>
      </c>
      <c r="N1043">
        <v>3</v>
      </c>
      <c r="O1043">
        <v>4</v>
      </c>
      <c r="P1043">
        <v>18</v>
      </c>
      <c r="Q1043">
        <v>2</v>
      </c>
      <c r="R1043">
        <v>3</v>
      </c>
      <c r="S1043">
        <v>2</v>
      </c>
      <c r="T1043">
        <v>7</v>
      </c>
      <c r="U1043">
        <v>0</v>
      </c>
      <c r="V1043">
        <v>0</v>
      </c>
      <c r="W1043" t="s">
        <v>27</v>
      </c>
      <c r="X1043">
        <v>0</v>
      </c>
    </row>
    <row r="1044" spans="1:24" x14ac:dyDescent="0.2">
      <c r="A1044">
        <v>9671</v>
      </c>
      <c r="B1044">
        <v>1969</v>
      </c>
      <c r="C1044">
        <v>54</v>
      </c>
      <c r="D1044" t="s">
        <v>23</v>
      </c>
      <c r="E1044" t="s">
        <v>32</v>
      </c>
      <c r="F1044" s="58">
        <v>62010</v>
      </c>
      <c r="G1044">
        <v>1</v>
      </c>
      <c r="H1044">
        <v>1</v>
      </c>
      <c r="I1044" s="98">
        <v>41665</v>
      </c>
      <c r="J1044">
        <v>47</v>
      </c>
      <c r="K1044">
        <v>14</v>
      </c>
      <c r="L1044">
        <v>3</v>
      </c>
      <c r="M1044">
        <v>21</v>
      </c>
      <c r="N1044">
        <v>2</v>
      </c>
      <c r="O1044">
        <v>1</v>
      </c>
      <c r="P1044">
        <v>28</v>
      </c>
      <c r="Q1044">
        <v>4</v>
      </c>
      <c r="R1044">
        <v>3</v>
      </c>
      <c r="S1044">
        <v>2</v>
      </c>
      <c r="T1044">
        <v>8</v>
      </c>
      <c r="U1044">
        <v>1</v>
      </c>
      <c r="V1044">
        <v>0</v>
      </c>
      <c r="W1044" t="s">
        <v>27</v>
      </c>
      <c r="X1044">
        <v>1</v>
      </c>
    </row>
    <row r="1045" spans="1:24" x14ac:dyDescent="0.2">
      <c r="A1045">
        <v>8975</v>
      </c>
      <c r="B1045">
        <v>1969</v>
      </c>
      <c r="C1045">
        <v>54</v>
      </c>
      <c r="D1045" t="s">
        <v>23</v>
      </c>
      <c r="E1045" t="s">
        <v>32</v>
      </c>
      <c r="F1045" s="58">
        <v>77870</v>
      </c>
      <c r="G1045">
        <v>1</v>
      </c>
      <c r="H1045">
        <v>1</v>
      </c>
      <c r="I1045" s="98">
        <v>41665</v>
      </c>
      <c r="J1045">
        <v>47</v>
      </c>
      <c r="K1045">
        <v>14</v>
      </c>
      <c r="L1045">
        <v>3</v>
      </c>
      <c r="M1045">
        <v>21</v>
      </c>
      <c r="N1045">
        <v>2</v>
      </c>
      <c r="O1045">
        <v>1</v>
      </c>
      <c r="P1045">
        <v>28</v>
      </c>
      <c r="Q1045">
        <v>4</v>
      </c>
      <c r="R1045">
        <v>3</v>
      </c>
      <c r="S1045">
        <v>2</v>
      </c>
      <c r="T1045">
        <v>8</v>
      </c>
      <c r="U1045">
        <v>0</v>
      </c>
      <c r="V1045">
        <v>0</v>
      </c>
      <c r="W1045" t="s">
        <v>27</v>
      </c>
      <c r="X1045">
        <v>1</v>
      </c>
    </row>
    <row r="1046" spans="1:24" x14ac:dyDescent="0.2">
      <c r="A1046">
        <v>6616</v>
      </c>
      <c r="B1046">
        <v>1976</v>
      </c>
      <c r="C1046">
        <v>47</v>
      </c>
      <c r="D1046" t="s">
        <v>23</v>
      </c>
      <c r="E1046" t="s">
        <v>32</v>
      </c>
      <c r="F1046" s="58">
        <v>73395</v>
      </c>
      <c r="G1046">
        <v>0</v>
      </c>
      <c r="H1046">
        <v>1</v>
      </c>
      <c r="I1046" s="98">
        <v>41570</v>
      </c>
      <c r="J1046">
        <v>47</v>
      </c>
      <c r="K1046">
        <v>178</v>
      </c>
      <c r="L1046">
        <v>3</v>
      </c>
      <c r="M1046">
        <v>85</v>
      </c>
      <c r="N1046">
        <v>71</v>
      </c>
      <c r="O1046">
        <v>66</v>
      </c>
      <c r="P1046">
        <v>58</v>
      </c>
      <c r="Q1046">
        <v>2</v>
      </c>
      <c r="R1046">
        <v>3</v>
      </c>
      <c r="S1046">
        <v>8</v>
      </c>
      <c r="T1046">
        <v>2</v>
      </c>
      <c r="U1046">
        <v>0</v>
      </c>
      <c r="V1046">
        <v>0</v>
      </c>
      <c r="W1046" t="s">
        <v>27</v>
      </c>
      <c r="X1046">
        <v>0</v>
      </c>
    </row>
    <row r="1047" spans="1:24" x14ac:dyDescent="0.2">
      <c r="A1047">
        <v>6248</v>
      </c>
      <c r="B1047">
        <v>1948</v>
      </c>
      <c r="C1047">
        <v>75</v>
      </c>
      <c r="D1047" t="s">
        <v>53</v>
      </c>
      <c r="E1047" t="s">
        <v>28</v>
      </c>
      <c r="F1047" s="58">
        <v>58293</v>
      </c>
      <c r="G1047">
        <v>0</v>
      </c>
      <c r="H1047">
        <v>0</v>
      </c>
      <c r="I1047" s="98">
        <v>41564</v>
      </c>
      <c r="J1047">
        <v>47</v>
      </c>
      <c r="K1047">
        <v>1276</v>
      </c>
      <c r="L1047">
        <v>24</v>
      </c>
      <c r="M1047">
        <v>746</v>
      </c>
      <c r="N1047">
        <v>94</v>
      </c>
      <c r="O1047">
        <v>29</v>
      </c>
      <c r="P1047">
        <v>48</v>
      </c>
      <c r="Q1047">
        <v>0</v>
      </c>
      <c r="R1047">
        <v>9</v>
      </c>
      <c r="S1047">
        <v>11</v>
      </c>
      <c r="T1047">
        <v>3</v>
      </c>
      <c r="U1047">
        <v>1</v>
      </c>
      <c r="V1047">
        <v>0</v>
      </c>
      <c r="W1047" t="s">
        <v>27</v>
      </c>
      <c r="X1047">
        <v>1</v>
      </c>
    </row>
    <row r="1048" spans="1:24" x14ac:dyDescent="0.2">
      <c r="A1048">
        <v>7428</v>
      </c>
      <c r="B1048">
        <v>1976</v>
      </c>
      <c r="C1048">
        <v>47</v>
      </c>
      <c r="D1048" t="s">
        <v>23</v>
      </c>
      <c r="E1048" t="s">
        <v>32</v>
      </c>
      <c r="F1048" s="58">
        <v>61923</v>
      </c>
      <c r="G1048">
        <v>0</v>
      </c>
      <c r="H1048">
        <v>0</v>
      </c>
      <c r="I1048" s="98">
        <v>41547</v>
      </c>
      <c r="J1048">
        <v>47</v>
      </c>
      <c r="K1048">
        <v>240</v>
      </c>
      <c r="L1048">
        <v>132</v>
      </c>
      <c r="M1048">
        <v>445</v>
      </c>
      <c r="N1048">
        <v>250</v>
      </c>
      <c r="O1048">
        <v>192</v>
      </c>
      <c r="P1048">
        <v>108</v>
      </c>
      <c r="Q1048">
        <v>1</v>
      </c>
      <c r="R1048">
        <v>3</v>
      </c>
      <c r="S1048">
        <v>8</v>
      </c>
      <c r="T1048">
        <v>1</v>
      </c>
      <c r="U1048">
        <v>0</v>
      </c>
      <c r="V1048">
        <v>0</v>
      </c>
      <c r="W1048" t="s">
        <v>38</v>
      </c>
      <c r="X1048">
        <v>0</v>
      </c>
    </row>
    <row r="1049" spans="1:24" x14ac:dyDescent="0.2">
      <c r="A1049">
        <v>3075</v>
      </c>
      <c r="B1049">
        <v>1973</v>
      </c>
      <c r="C1049">
        <v>50</v>
      </c>
      <c r="D1049" t="s">
        <v>40</v>
      </c>
      <c r="E1049" t="s">
        <v>32</v>
      </c>
      <c r="F1049" s="58">
        <v>35441</v>
      </c>
      <c r="G1049">
        <v>0</v>
      </c>
      <c r="H1049">
        <v>0</v>
      </c>
      <c r="I1049" s="98">
        <v>41587</v>
      </c>
      <c r="J1049">
        <v>47</v>
      </c>
      <c r="K1049">
        <v>130</v>
      </c>
      <c r="L1049">
        <v>30</v>
      </c>
      <c r="M1049">
        <v>168</v>
      </c>
      <c r="N1049">
        <v>20</v>
      </c>
      <c r="O1049">
        <v>34</v>
      </c>
      <c r="P1049">
        <v>0</v>
      </c>
      <c r="Q1049">
        <v>1</v>
      </c>
      <c r="R1049">
        <v>3</v>
      </c>
      <c r="S1049">
        <v>7</v>
      </c>
      <c r="T1049">
        <v>1</v>
      </c>
      <c r="U1049">
        <v>0</v>
      </c>
      <c r="V1049">
        <v>0</v>
      </c>
      <c r="W1049" t="s">
        <v>27</v>
      </c>
      <c r="X1049">
        <v>0</v>
      </c>
    </row>
    <row r="1050" spans="1:24" x14ac:dyDescent="0.2">
      <c r="A1050">
        <v>2937</v>
      </c>
      <c r="B1050">
        <v>1975</v>
      </c>
      <c r="C1050">
        <v>48</v>
      </c>
      <c r="D1050" t="s">
        <v>40</v>
      </c>
      <c r="E1050" t="s">
        <v>28</v>
      </c>
      <c r="F1050" s="58">
        <v>52720.37365591398</v>
      </c>
      <c r="G1050">
        <v>0</v>
      </c>
      <c r="H1050">
        <v>1</v>
      </c>
      <c r="I1050" s="98">
        <v>41514</v>
      </c>
      <c r="J1050">
        <v>47</v>
      </c>
      <c r="K1050">
        <v>614</v>
      </c>
      <c r="L1050">
        <v>16</v>
      </c>
      <c r="M1050">
        <v>132</v>
      </c>
      <c r="N1050">
        <v>43</v>
      </c>
      <c r="O1050">
        <v>33</v>
      </c>
      <c r="P1050">
        <v>33</v>
      </c>
      <c r="Q1050">
        <v>3</v>
      </c>
      <c r="R1050">
        <v>8</v>
      </c>
      <c r="S1050">
        <v>9</v>
      </c>
      <c r="T1050">
        <v>6</v>
      </c>
      <c r="U1050">
        <v>0</v>
      </c>
      <c r="V1050">
        <v>0</v>
      </c>
      <c r="W1050" t="s">
        <v>31</v>
      </c>
      <c r="X1050">
        <v>0</v>
      </c>
    </row>
    <row r="1051" spans="1:24" x14ac:dyDescent="0.2">
      <c r="A1051">
        <v>203</v>
      </c>
      <c r="B1051">
        <v>1976</v>
      </c>
      <c r="C1051">
        <v>47</v>
      </c>
      <c r="D1051" t="s">
        <v>53</v>
      </c>
      <c r="E1051" t="s">
        <v>28</v>
      </c>
      <c r="F1051" s="58">
        <v>71626</v>
      </c>
      <c r="G1051">
        <v>0</v>
      </c>
      <c r="H1051">
        <v>0</v>
      </c>
      <c r="I1051" s="98">
        <v>41378</v>
      </c>
      <c r="J1051">
        <v>47</v>
      </c>
      <c r="K1051">
        <v>1288</v>
      </c>
      <c r="L1051">
        <v>20</v>
      </c>
      <c r="M1051">
        <v>613</v>
      </c>
      <c r="N1051">
        <v>80</v>
      </c>
      <c r="O1051">
        <v>61</v>
      </c>
      <c r="P1051">
        <v>27</v>
      </c>
      <c r="Q1051">
        <v>1</v>
      </c>
      <c r="R1051">
        <v>5</v>
      </c>
      <c r="S1051">
        <v>9</v>
      </c>
      <c r="T1051">
        <v>2</v>
      </c>
      <c r="U1051">
        <v>0</v>
      </c>
      <c r="V1051">
        <v>0</v>
      </c>
      <c r="W1051" t="s">
        <v>27</v>
      </c>
      <c r="X1051">
        <v>0</v>
      </c>
    </row>
    <row r="1052" spans="1:24" x14ac:dyDescent="0.2">
      <c r="A1052">
        <v>2021</v>
      </c>
      <c r="B1052">
        <v>1976</v>
      </c>
      <c r="C1052">
        <v>47</v>
      </c>
      <c r="D1052" t="s">
        <v>23</v>
      </c>
      <c r="E1052" t="s">
        <v>32</v>
      </c>
      <c r="F1052" s="58">
        <v>75330</v>
      </c>
      <c r="G1052">
        <v>0</v>
      </c>
      <c r="H1052">
        <v>1</v>
      </c>
      <c r="I1052" s="98">
        <v>41360</v>
      </c>
      <c r="J1052">
        <v>47</v>
      </c>
      <c r="K1052">
        <v>563</v>
      </c>
      <c r="L1052">
        <v>76</v>
      </c>
      <c r="M1052">
        <v>384</v>
      </c>
      <c r="N1052">
        <v>84</v>
      </c>
      <c r="O1052">
        <v>192</v>
      </c>
      <c r="P1052">
        <v>89</v>
      </c>
      <c r="Q1052">
        <v>4</v>
      </c>
      <c r="R1052">
        <v>6</v>
      </c>
      <c r="S1052">
        <v>13</v>
      </c>
      <c r="T1052">
        <v>4</v>
      </c>
      <c r="U1052">
        <v>0</v>
      </c>
      <c r="V1052">
        <v>0</v>
      </c>
      <c r="W1052" t="s">
        <v>27</v>
      </c>
      <c r="X1052">
        <v>0</v>
      </c>
    </row>
    <row r="1053" spans="1:24" x14ac:dyDescent="0.2">
      <c r="A1053">
        <v>880</v>
      </c>
      <c r="B1053">
        <v>1967</v>
      </c>
      <c r="C1053">
        <v>56</v>
      </c>
      <c r="D1053" t="s">
        <v>118</v>
      </c>
      <c r="E1053" t="s">
        <v>32</v>
      </c>
      <c r="F1053" s="58">
        <v>34529</v>
      </c>
      <c r="G1053">
        <v>0</v>
      </c>
      <c r="H1053">
        <v>0</v>
      </c>
      <c r="I1053" s="98">
        <v>41290</v>
      </c>
      <c r="J1053">
        <v>47</v>
      </c>
      <c r="K1053">
        <v>2</v>
      </c>
      <c r="L1053">
        <v>23</v>
      </c>
      <c r="M1053">
        <v>11</v>
      </c>
      <c r="N1053">
        <v>8</v>
      </c>
      <c r="O1053">
        <v>6</v>
      </c>
      <c r="P1053">
        <v>46</v>
      </c>
      <c r="Q1053">
        <v>1</v>
      </c>
      <c r="R1053">
        <v>2</v>
      </c>
      <c r="S1053">
        <v>2</v>
      </c>
      <c r="T1053">
        <v>8</v>
      </c>
      <c r="U1053">
        <v>0</v>
      </c>
      <c r="V1053">
        <v>0</v>
      </c>
      <c r="W1053" t="s">
        <v>27</v>
      </c>
      <c r="X1053">
        <v>0</v>
      </c>
    </row>
    <row r="1054" spans="1:24" x14ac:dyDescent="0.2">
      <c r="A1054">
        <v>524</v>
      </c>
      <c r="B1054">
        <v>1967</v>
      </c>
      <c r="C1054">
        <v>56</v>
      </c>
      <c r="D1054" t="s">
        <v>118</v>
      </c>
      <c r="E1054" t="s">
        <v>32</v>
      </c>
      <c r="F1054" s="58">
        <v>35688</v>
      </c>
      <c r="G1054">
        <v>0</v>
      </c>
      <c r="H1054">
        <v>0</v>
      </c>
      <c r="I1054" s="98">
        <v>41290</v>
      </c>
      <c r="J1054">
        <v>47</v>
      </c>
      <c r="K1054">
        <v>2</v>
      </c>
      <c r="L1054">
        <v>23</v>
      </c>
      <c r="M1054">
        <v>11</v>
      </c>
      <c r="N1054">
        <v>8</v>
      </c>
      <c r="O1054">
        <v>6</v>
      </c>
      <c r="P1054">
        <v>46</v>
      </c>
      <c r="Q1054">
        <v>1</v>
      </c>
      <c r="R1054">
        <v>2</v>
      </c>
      <c r="S1054">
        <v>2</v>
      </c>
      <c r="T1054">
        <v>8</v>
      </c>
      <c r="U1054">
        <v>0</v>
      </c>
      <c r="V1054">
        <v>0</v>
      </c>
      <c r="W1054" t="s">
        <v>38</v>
      </c>
      <c r="X1054">
        <v>0</v>
      </c>
    </row>
    <row r="1055" spans="1:24" x14ac:dyDescent="0.2">
      <c r="A1055">
        <v>10837</v>
      </c>
      <c r="B1055">
        <v>1976</v>
      </c>
      <c r="C1055">
        <v>47</v>
      </c>
      <c r="D1055" t="s">
        <v>23</v>
      </c>
      <c r="E1055" t="s">
        <v>32</v>
      </c>
      <c r="F1055" s="58">
        <v>35688</v>
      </c>
      <c r="G1055">
        <v>1</v>
      </c>
      <c r="H1055">
        <v>0</v>
      </c>
      <c r="I1055" s="98">
        <v>41210</v>
      </c>
      <c r="J1055">
        <v>47</v>
      </c>
      <c r="K1055">
        <v>2</v>
      </c>
      <c r="L1055">
        <v>1</v>
      </c>
      <c r="M1055">
        <v>18</v>
      </c>
      <c r="N1055">
        <v>20</v>
      </c>
      <c r="O1055">
        <v>11</v>
      </c>
      <c r="P1055">
        <v>16</v>
      </c>
      <c r="Q1055">
        <v>1</v>
      </c>
      <c r="R1055">
        <v>2</v>
      </c>
      <c r="S1055">
        <v>3</v>
      </c>
      <c r="T1055">
        <v>6</v>
      </c>
      <c r="U1055">
        <v>1</v>
      </c>
      <c r="V1055">
        <v>0</v>
      </c>
      <c r="W1055" t="s">
        <v>31</v>
      </c>
      <c r="X1055">
        <v>0</v>
      </c>
    </row>
    <row r="1056" spans="1:24" x14ac:dyDescent="0.2">
      <c r="A1056">
        <v>7011</v>
      </c>
      <c r="B1056">
        <v>1974</v>
      </c>
      <c r="C1056">
        <v>49</v>
      </c>
      <c r="D1056" t="s">
        <v>23</v>
      </c>
      <c r="E1056" t="s">
        <v>32</v>
      </c>
      <c r="F1056" s="58">
        <v>71113</v>
      </c>
      <c r="G1056">
        <v>1</v>
      </c>
      <c r="H1056">
        <v>0</v>
      </c>
      <c r="I1056" s="98">
        <v>41253</v>
      </c>
      <c r="J1056">
        <v>47</v>
      </c>
      <c r="K1056">
        <v>43</v>
      </c>
      <c r="L1056">
        <v>2</v>
      </c>
      <c r="M1056">
        <v>27</v>
      </c>
      <c r="N1056">
        <v>0</v>
      </c>
      <c r="O1056">
        <v>9</v>
      </c>
      <c r="P1056">
        <v>12</v>
      </c>
      <c r="Q1056">
        <v>3</v>
      </c>
      <c r="R1056">
        <v>3</v>
      </c>
      <c r="S1056">
        <v>4</v>
      </c>
      <c r="T1056">
        <v>7</v>
      </c>
      <c r="U1056">
        <v>0</v>
      </c>
      <c r="V1056">
        <v>0</v>
      </c>
      <c r="W1056" t="s">
        <v>67</v>
      </c>
      <c r="X1056">
        <v>0</v>
      </c>
    </row>
    <row r="1057" spans="1:24" x14ac:dyDescent="0.2">
      <c r="A1057">
        <v>4184</v>
      </c>
      <c r="B1057">
        <v>1951</v>
      </c>
      <c r="C1057">
        <v>72</v>
      </c>
      <c r="D1057" t="s">
        <v>40</v>
      </c>
      <c r="E1057" t="s">
        <v>32</v>
      </c>
      <c r="F1057" s="58">
        <v>31535</v>
      </c>
      <c r="G1057">
        <v>0</v>
      </c>
      <c r="H1057">
        <v>1</v>
      </c>
      <c r="I1057" s="98">
        <v>41826</v>
      </c>
      <c r="J1057">
        <v>48</v>
      </c>
      <c r="K1057">
        <v>189</v>
      </c>
      <c r="L1057">
        <v>2</v>
      </c>
      <c r="M1057">
        <v>29</v>
      </c>
      <c r="N1057">
        <v>3</v>
      </c>
      <c r="O1057">
        <v>2</v>
      </c>
      <c r="P1057">
        <v>40</v>
      </c>
      <c r="Q1057">
        <v>2</v>
      </c>
      <c r="R1057">
        <v>3</v>
      </c>
      <c r="S1057">
        <v>5</v>
      </c>
      <c r="T1057">
        <v>4</v>
      </c>
      <c r="U1057">
        <v>0</v>
      </c>
      <c r="V1057">
        <v>0</v>
      </c>
      <c r="W1057" t="s">
        <v>27</v>
      </c>
      <c r="X1057">
        <v>0</v>
      </c>
    </row>
    <row r="1058" spans="1:24" x14ac:dyDescent="0.2">
      <c r="A1058">
        <v>7679</v>
      </c>
      <c r="B1058">
        <v>1986</v>
      </c>
      <c r="C1058">
        <v>37</v>
      </c>
      <c r="D1058" t="s">
        <v>40</v>
      </c>
      <c r="E1058" t="s">
        <v>28</v>
      </c>
      <c r="F1058" s="58">
        <v>29440</v>
      </c>
      <c r="G1058">
        <v>0</v>
      </c>
      <c r="H1058">
        <v>0</v>
      </c>
      <c r="I1058" s="98">
        <v>41778</v>
      </c>
      <c r="J1058">
        <v>48</v>
      </c>
      <c r="K1058">
        <v>6</v>
      </c>
      <c r="L1058">
        <v>3</v>
      </c>
      <c r="M1058">
        <v>12</v>
      </c>
      <c r="N1058">
        <v>6</v>
      </c>
      <c r="O1058">
        <v>1</v>
      </c>
      <c r="P1058">
        <v>0</v>
      </c>
      <c r="Q1058">
        <v>1</v>
      </c>
      <c r="R1058">
        <v>1</v>
      </c>
      <c r="S1058">
        <v>3</v>
      </c>
      <c r="T1058">
        <v>3</v>
      </c>
      <c r="U1058">
        <v>0</v>
      </c>
      <c r="V1058">
        <v>0</v>
      </c>
      <c r="W1058" t="s">
        <v>27</v>
      </c>
      <c r="X1058">
        <v>0</v>
      </c>
    </row>
    <row r="1059" spans="1:24" x14ac:dyDescent="0.2">
      <c r="A1059">
        <v>7485</v>
      </c>
      <c r="B1059">
        <v>1951</v>
      </c>
      <c r="C1059">
        <v>72</v>
      </c>
      <c r="D1059" t="s">
        <v>40</v>
      </c>
      <c r="E1059" t="s">
        <v>55</v>
      </c>
      <c r="F1059" s="58">
        <v>38508</v>
      </c>
      <c r="G1059">
        <v>1</v>
      </c>
      <c r="H1059">
        <v>1</v>
      </c>
      <c r="I1059" s="98">
        <v>41825</v>
      </c>
      <c r="J1059">
        <v>48</v>
      </c>
      <c r="K1059">
        <v>67</v>
      </c>
      <c r="L1059">
        <v>4</v>
      </c>
      <c r="M1059">
        <v>32</v>
      </c>
      <c r="N1059">
        <v>17</v>
      </c>
      <c r="O1059">
        <v>2</v>
      </c>
      <c r="P1059">
        <v>16</v>
      </c>
      <c r="Q1059">
        <v>3</v>
      </c>
      <c r="R1059">
        <v>2</v>
      </c>
      <c r="S1059">
        <v>4</v>
      </c>
      <c r="T1059">
        <v>4</v>
      </c>
      <c r="U1059">
        <v>0</v>
      </c>
      <c r="V1059">
        <v>0</v>
      </c>
      <c r="W1059" t="s">
        <v>67</v>
      </c>
      <c r="X1059">
        <v>0</v>
      </c>
    </row>
    <row r="1060" spans="1:24" x14ac:dyDescent="0.2">
      <c r="A1060">
        <v>7530</v>
      </c>
      <c r="B1060">
        <v>1951</v>
      </c>
      <c r="C1060">
        <v>72</v>
      </c>
      <c r="D1060" t="s">
        <v>40</v>
      </c>
      <c r="E1060" t="s">
        <v>55</v>
      </c>
      <c r="F1060" s="58">
        <v>69520</v>
      </c>
      <c r="G1060">
        <v>1</v>
      </c>
      <c r="H1060">
        <v>1</v>
      </c>
      <c r="I1060" s="98">
        <v>41825</v>
      </c>
      <c r="J1060">
        <v>48</v>
      </c>
      <c r="K1060">
        <v>67</v>
      </c>
      <c r="L1060">
        <v>4</v>
      </c>
      <c r="M1060">
        <v>32</v>
      </c>
      <c r="N1060">
        <v>17</v>
      </c>
      <c r="O1060">
        <v>2</v>
      </c>
      <c r="P1060">
        <v>16</v>
      </c>
      <c r="Q1060">
        <v>3</v>
      </c>
      <c r="R1060">
        <v>2</v>
      </c>
      <c r="S1060">
        <v>4</v>
      </c>
      <c r="T1060">
        <v>4</v>
      </c>
      <c r="U1060">
        <v>0</v>
      </c>
      <c r="V1060">
        <v>0</v>
      </c>
      <c r="W1060" t="s">
        <v>27</v>
      </c>
      <c r="X1060">
        <v>0</v>
      </c>
    </row>
    <row r="1061" spans="1:24" x14ac:dyDescent="0.2">
      <c r="A1061">
        <v>4369</v>
      </c>
      <c r="B1061">
        <v>1958</v>
      </c>
      <c r="C1061">
        <v>65</v>
      </c>
      <c r="D1061" t="s">
        <v>53</v>
      </c>
      <c r="E1061" t="s">
        <v>2466</v>
      </c>
      <c r="F1061" s="58">
        <v>47703</v>
      </c>
      <c r="G1061">
        <v>0</v>
      </c>
      <c r="H1061">
        <v>0</v>
      </c>
      <c r="I1061" s="98">
        <v>41913</v>
      </c>
      <c r="J1061">
        <v>48</v>
      </c>
      <c r="K1061">
        <v>240</v>
      </c>
      <c r="L1061">
        <v>67</v>
      </c>
      <c r="M1061">
        <v>500</v>
      </c>
      <c r="N1061">
        <v>199</v>
      </c>
      <c r="O1061">
        <v>0</v>
      </c>
      <c r="P1061">
        <v>163</v>
      </c>
      <c r="Q1061">
        <v>3</v>
      </c>
      <c r="R1061">
        <v>3</v>
      </c>
      <c r="S1061">
        <v>6</v>
      </c>
      <c r="T1061">
        <v>2</v>
      </c>
      <c r="U1061">
        <v>0</v>
      </c>
      <c r="V1061">
        <v>0</v>
      </c>
      <c r="W1061" t="s">
        <v>31</v>
      </c>
      <c r="X1061">
        <v>0</v>
      </c>
    </row>
    <row r="1062" spans="1:24" x14ac:dyDescent="0.2">
      <c r="A1062">
        <v>10652</v>
      </c>
      <c r="B1062">
        <v>1958</v>
      </c>
      <c r="C1062">
        <v>65</v>
      </c>
      <c r="D1062" t="s">
        <v>53</v>
      </c>
      <c r="E1062" t="s">
        <v>32</v>
      </c>
      <c r="F1062" s="58">
        <v>42523</v>
      </c>
      <c r="G1062">
        <v>0</v>
      </c>
      <c r="H1062">
        <v>0</v>
      </c>
      <c r="I1062" s="98">
        <v>41913</v>
      </c>
      <c r="J1062">
        <v>48</v>
      </c>
      <c r="K1062">
        <v>240</v>
      </c>
      <c r="L1062">
        <v>67</v>
      </c>
      <c r="M1062">
        <v>500</v>
      </c>
      <c r="N1062">
        <v>199</v>
      </c>
      <c r="O1062">
        <v>0</v>
      </c>
      <c r="P1062">
        <v>163</v>
      </c>
      <c r="Q1062">
        <v>3</v>
      </c>
      <c r="R1062">
        <v>3</v>
      </c>
      <c r="S1062">
        <v>6</v>
      </c>
      <c r="T1062">
        <v>2</v>
      </c>
      <c r="U1062">
        <v>0</v>
      </c>
      <c r="V1062">
        <v>0</v>
      </c>
      <c r="W1062" t="s">
        <v>31</v>
      </c>
      <c r="X1062">
        <v>0</v>
      </c>
    </row>
    <row r="1063" spans="1:24" x14ac:dyDescent="0.2">
      <c r="A1063">
        <v>286</v>
      </c>
      <c r="B1063">
        <v>1953</v>
      </c>
      <c r="C1063">
        <v>70</v>
      </c>
      <c r="D1063" t="s">
        <v>23</v>
      </c>
      <c r="E1063" t="s">
        <v>28</v>
      </c>
      <c r="F1063" s="58">
        <v>42523</v>
      </c>
      <c r="G1063">
        <v>1</v>
      </c>
      <c r="H1063">
        <v>1</v>
      </c>
      <c r="I1063" s="98">
        <v>41607</v>
      </c>
      <c r="J1063">
        <v>48</v>
      </c>
      <c r="K1063">
        <v>95</v>
      </c>
      <c r="L1063">
        <v>11</v>
      </c>
      <c r="M1063">
        <v>35</v>
      </c>
      <c r="N1063">
        <v>0</v>
      </c>
      <c r="O1063">
        <v>4</v>
      </c>
      <c r="P1063">
        <v>7</v>
      </c>
      <c r="Q1063">
        <v>4</v>
      </c>
      <c r="R1063">
        <v>2</v>
      </c>
      <c r="S1063">
        <v>5</v>
      </c>
      <c r="T1063">
        <v>6</v>
      </c>
      <c r="U1063">
        <v>0</v>
      </c>
      <c r="V1063">
        <v>0</v>
      </c>
      <c r="W1063" t="s">
        <v>27</v>
      </c>
      <c r="X1063">
        <v>0</v>
      </c>
    </row>
    <row r="1064" spans="1:24" x14ac:dyDescent="0.2">
      <c r="A1064">
        <v>5922</v>
      </c>
      <c r="B1064">
        <v>1975</v>
      </c>
      <c r="C1064">
        <v>48</v>
      </c>
      <c r="D1064" t="s">
        <v>40</v>
      </c>
      <c r="E1064" t="s">
        <v>32</v>
      </c>
      <c r="F1064" s="58">
        <v>31761</v>
      </c>
      <c r="G1064">
        <v>0</v>
      </c>
      <c r="H1064">
        <v>1</v>
      </c>
      <c r="I1064" s="98">
        <v>41560</v>
      </c>
      <c r="J1064">
        <v>48</v>
      </c>
      <c r="K1064">
        <v>210</v>
      </c>
      <c r="L1064">
        <v>0</v>
      </c>
      <c r="M1064">
        <v>6</v>
      </c>
      <c r="N1064">
        <v>0</v>
      </c>
      <c r="O1064">
        <v>0</v>
      </c>
      <c r="P1064">
        <v>2</v>
      </c>
      <c r="Q1064">
        <v>2</v>
      </c>
      <c r="R1064">
        <v>4</v>
      </c>
      <c r="S1064">
        <v>5</v>
      </c>
      <c r="T1064">
        <v>7</v>
      </c>
      <c r="U1064">
        <v>0</v>
      </c>
      <c r="V1064">
        <v>0</v>
      </c>
      <c r="W1064" t="s">
        <v>27</v>
      </c>
      <c r="X1064">
        <v>0</v>
      </c>
    </row>
    <row r="1065" spans="1:24" x14ac:dyDescent="0.2">
      <c r="A1065">
        <v>7250</v>
      </c>
      <c r="B1065">
        <v>1979</v>
      </c>
      <c r="C1065">
        <v>44</v>
      </c>
      <c r="D1065" t="s">
        <v>23</v>
      </c>
      <c r="E1065" t="s">
        <v>32</v>
      </c>
      <c r="F1065" s="58">
        <v>65747</v>
      </c>
      <c r="G1065">
        <v>1</v>
      </c>
      <c r="H1065">
        <v>0</v>
      </c>
      <c r="I1065" s="98">
        <v>41284</v>
      </c>
      <c r="J1065">
        <v>48</v>
      </c>
      <c r="K1065">
        <v>344</v>
      </c>
      <c r="L1065">
        <v>35</v>
      </c>
      <c r="M1065">
        <v>178</v>
      </c>
      <c r="N1065">
        <v>15</v>
      </c>
      <c r="O1065">
        <v>23</v>
      </c>
      <c r="P1065">
        <v>17</v>
      </c>
      <c r="Q1065">
        <v>7</v>
      </c>
      <c r="R1065">
        <v>7</v>
      </c>
      <c r="S1065">
        <v>9</v>
      </c>
      <c r="T1065">
        <v>6</v>
      </c>
      <c r="U1065">
        <v>0</v>
      </c>
      <c r="V1065">
        <v>0</v>
      </c>
      <c r="W1065" t="s">
        <v>31</v>
      </c>
      <c r="X1065">
        <v>0</v>
      </c>
    </row>
    <row r="1066" spans="1:24" x14ac:dyDescent="0.2">
      <c r="A1066">
        <v>2478</v>
      </c>
      <c r="B1066">
        <v>1974</v>
      </c>
      <c r="C1066">
        <v>49</v>
      </c>
      <c r="D1066" t="s">
        <v>23</v>
      </c>
      <c r="E1066" t="s">
        <v>32</v>
      </c>
      <c r="F1066" s="58">
        <v>84618</v>
      </c>
      <c r="G1066">
        <v>1</v>
      </c>
      <c r="H1066">
        <v>0</v>
      </c>
      <c r="I1066" s="98">
        <v>41517</v>
      </c>
      <c r="J1066">
        <v>48</v>
      </c>
      <c r="K1066">
        <v>2</v>
      </c>
      <c r="L1066">
        <v>2</v>
      </c>
      <c r="M1066">
        <v>4</v>
      </c>
      <c r="N1066">
        <v>13</v>
      </c>
      <c r="O1066">
        <v>13</v>
      </c>
      <c r="P1066">
        <v>4</v>
      </c>
      <c r="Q1066">
        <v>1</v>
      </c>
      <c r="R1066">
        <v>1</v>
      </c>
      <c r="S1066">
        <v>4</v>
      </c>
      <c r="T1066">
        <v>4</v>
      </c>
      <c r="U1066">
        <v>0</v>
      </c>
      <c r="V1066">
        <v>0</v>
      </c>
      <c r="W1066" t="s">
        <v>27</v>
      </c>
      <c r="X1066">
        <v>0</v>
      </c>
    </row>
    <row r="1067" spans="1:24" x14ac:dyDescent="0.2">
      <c r="A1067">
        <v>1160</v>
      </c>
      <c r="B1067">
        <v>1971</v>
      </c>
      <c r="C1067">
        <v>52</v>
      </c>
      <c r="D1067" t="s">
        <v>23</v>
      </c>
      <c r="E1067" t="s">
        <v>32</v>
      </c>
      <c r="F1067" s="58">
        <v>84618</v>
      </c>
      <c r="G1067">
        <v>1</v>
      </c>
      <c r="H1067">
        <v>1</v>
      </c>
      <c r="I1067" s="98">
        <v>41509</v>
      </c>
      <c r="J1067">
        <v>48</v>
      </c>
      <c r="K1067">
        <v>9</v>
      </c>
      <c r="L1067">
        <v>4</v>
      </c>
      <c r="M1067">
        <v>17</v>
      </c>
      <c r="N1067">
        <v>10</v>
      </c>
      <c r="O1067">
        <v>2</v>
      </c>
      <c r="P1067">
        <v>7</v>
      </c>
      <c r="Q1067">
        <v>4</v>
      </c>
      <c r="R1067">
        <v>3</v>
      </c>
      <c r="S1067">
        <v>3</v>
      </c>
      <c r="T1067">
        <v>8</v>
      </c>
      <c r="U1067">
        <v>0</v>
      </c>
      <c r="V1067">
        <v>0</v>
      </c>
      <c r="W1067" t="s">
        <v>27</v>
      </c>
      <c r="X1067">
        <v>0</v>
      </c>
    </row>
    <row r="1068" spans="1:24" x14ac:dyDescent="0.2">
      <c r="A1068">
        <v>9214</v>
      </c>
      <c r="B1068">
        <v>1992</v>
      </c>
      <c r="C1068">
        <v>31</v>
      </c>
      <c r="D1068" t="s">
        <v>23</v>
      </c>
      <c r="E1068" t="s">
        <v>32</v>
      </c>
      <c r="F1068" s="58">
        <v>15072</v>
      </c>
      <c r="G1068">
        <v>0</v>
      </c>
      <c r="H1068">
        <v>0</v>
      </c>
      <c r="I1068" s="98">
        <v>41502</v>
      </c>
      <c r="J1068">
        <v>48</v>
      </c>
      <c r="K1068">
        <v>179</v>
      </c>
      <c r="L1068">
        <v>2</v>
      </c>
      <c r="M1068">
        <v>64</v>
      </c>
      <c r="N1068">
        <v>38</v>
      </c>
      <c r="O1068">
        <v>17</v>
      </c>
      <c r="P1068">
        <v>58</v>
      </c>
      <c r="Q1068">
        <v>1</v>
      </c>
      <c r="R1068">
        <v>5</v>
      </c>
      <c r="S1068">
        <v>6</v>
      </c>
      <c r="T1068">
        <v>5</v>
      </c>
      <c r="U1068">
        <v>0</v>
      </c>
      <c r="V1068">
        <v>0</v>
      </c>
      <c r="W1068" t="s">
        <v>27</v>
      </c>
      <c r="X1068">
        <v>0</v>
      </c>
    </row>
    <row r="1069" spans="1:24" x14ac:dyDescent="0.2">
      <c r="A1069">
        <v>273</v>
      </c>
      <c r="B1069">
        <v>1971</v>
      </c>
      <c r="C1069">
        <v>52</v>
      </c>
      <c r="D1069" t="s">
        <v>53</v>
      </c>
      <c r="E1069" t="s">
        <v>32</v>
      </c>
      <c r="F1069" s="58">
        <v>47633.19</v>
      </c>
      <c r="G1069">
        <v>1</v>
      </c>
      <c r="H1069">
        <v>1</v>
      </c>
      <c r="I1069" s="98">
        <v>41471</v>
      </c>
      <c r="J1069">
        <v>48</v>
      </c>
      <c r="K1069">
        <v>130</v>
      </c>
      <c r="L1069">
        <v>0</v>
      </c>
      <c r="M1069">
        <v>16</v>
      </c>
      <c r="N1069">
        <v>0</v>
      </c>
      <c r="O1069">
        <v>0</v>
      </c>
      <c r="P1069">
        <v>5</v>
      </c>
      <c r="Q1069">
        <v>5</v>
      </c>
      <c r="R1069">
        <v>3</v>
      </c>
      <c r="S1069">
        <v>4</v>
      </c>
      <c r="T1069">
        <v>7</v>
      </c>
      <c r="U1069">
        <v>0</v>
      </c>
      <c r="V1069">
        <v>0</v>
      </c>
      <c r="W1069" t="s">
        <v>46</v>
      </c>
      <c r="X1069">
        <v>1</v>
      </c>
    </row>
    <row r="1070" spans="1:24" x14ac:dyDescent="0.2">
      <c r="A1070">
        <v>851</v>
      </c>
      <c r="B1070">
        <v>1973</v>
      </c>
      <c r="C1070">
        <v>50</v>
      </c>
      <c r="D1070" t="s">
        <v>53</v>
      </c>
      <c r="E1070" t="s">
        <v>32</v>
      </c>
      <c r="F1070" s="58">
        <v>59754</v>
      </c>
      <c r="G1070">
        <v>1</v>
      </c>
      <c r="H1070">
        <v>1</v>
      </c>
      <c r="I1070" s="98">
        <v>41524</v>
      </c>
      <c r="J1070">
        <v>48</v>
      </c>
      <c r="K1070">
        <v>306</v>
      </c>
      <c r="L1070">
        <v>5</v>
      </c>
      <c r="M1070">
        <v>109</v>
      </c>
      <c r="N1070">
        <v>21</v>
      </c>
      <c r="O1070">
        <v>109</v>
      </c>
      <c r="P1070">
        <v>92</v>
      </c>
      <c r="Q1070">
        <v>9</v>
      </c>
      <c r="R1070">
        <v>5</v>
      </c>
      <c r="S1070">
        <v>10</v>
      </c>
      <c r="T1070">
        <v>6</v>
      </c>
      <c r="U1070">
        <v>0</v>
      </c>
      <c r="V1070">
        <v>0</v>
      </c>
      <c r="W1070" t="s">
        <v>31</v>
      </c>
      <c r="X1070">
        <v>0</v>
      </c>
    </row>
    <row r="1071" spans="1:24" x14ac:dyDescent="0.2">
      <c r="A1071">
        <v>9729</v>
      </c>
      <c r="B1071">
        <v>1956</v>
      </c>
      <c r="C1071">
        <v>67</v>
      </c>
      <c r="D1071" t="s">
        <v>23</v>
      </c>
      <c r="E1071" t="s">
        <v>55</v>
      </c>
      <c r="F1071" s="58">
        <v>65569</v>
      </c>
      <c r="G1071">
        <v>1</v>
      </c>
      <c r="H1071">
        <v>1</v>
      </c>
      <c r="I1071" s="98">
        <v>41311</v>
      </c>
      <c r="J1071">
        <v>48</v>
      </c>
      <c r="K1071">
        <v>189</v>
      </c>
      <c r="L1071">
        <v>10</v>
      </c>
      <c r="M1071">
        <v>253</v>
      </c>
      <c r="N1071">
        <v>56</v>
      </c>
      <c r="O1071">
        <v>43</v>
      </c>
      <c r="P1071">
        <v>64</v>
      </c>
      <c r="Q1071">
        <v>6</v>
      </c>
      <c r="R1071">
        <v>8</v>
      </c>
      <c r="S1071">
        <v>7</v>
      </c>
      <c r="T1071">
        <v>7</v>
      </c>
      <c r="U1071">
        <v>0</v>
      </c>
      <c r="V1071">
        <v>0</v>
      </c>
      <c r="W1071" t="s">
        <v>46</v>
      </c>
      <c r="X1071">
        <v>0</v>
      </c>
    </row>
    <row r="1072" spans="1:24" x14ac:dyDescent="0.2">
      <c r="A1072">
        <v>9665</v>
      </c>
      <c r="B1072">
        <v>1958</v>
      </c>
      <c r="C1072">
        <v>65</v>
      </c>
      <c r="D1072" t="s">
        <v>40</v>
      </c>
      <c r="E1072" t="s">
        <v>24</v>
      </c>
      <c r="F1072" s="58">
        <v>37971</v>
      </c>
      <c r="G1072">
        <v>0</v>
      </c>
      <c r="H1072">
        <v>1</v>
      </c>
      <c r="I1072" s="98">
        <v>41391</v>
      </c>
      <c r="J1072">
        <v>48</v>
      </c>
      <c r="K1072">
        <v>267</v>
      </c>
      <c r="L1072">
        <v>3</v>
      </c>
      <c r="M1072">
        <v>30</v>
      </c>
      <c r="N1072">
        <v>4</v>
      </c>
      <c r="O1072">
        <v>0</v>
      </c>
      <c r="P1072">
        <v>57</v>
      </c>
      <c r="Q1072">
        <v>4</v>
      </c>
      <c r="R1072">
        <v>5</v>
      </c>
      <c r="S1072">
        <v>5</v>
      </c>
      <c r="T1072">
        <v>6</v>
      </c>
      <c r="U1072">
        <v>0</v>
      </c>
      <c r="V1072">
        <v>0</v>
      </c>
      <c r="W1072" t="s">
        <v>67</v>
      </c>
      <c r="X1072">
        <v>0</v>
      </c>
    </row>
    <row r="1073" spans="1:24" x14ac:dyDescent="0.2">
      <c r="A1073">
        <v>2620</v>
      </c>
      <c r="B1073">
        <v>1975</v>
      </c>
      <c r="C1073">
        <v>48</v>
      </c>
      <c r="D1073" t="s">
        <v>40</v>
      </c>
      <c r="E1073" t="s">
        <v>32</v>
      </c>
      <c r="F1073" s="58">
        <v>30368</v>
      </c>
      <c r="G1073">
        <v>1</v>
      </c>
      <c r="H1073">
        <v>0</v>
      </c>
      <c r="I1073" s="98">
        <v>41377</v>
      </c>
      <c r="J1073">
        <v>48</v>
      </c>
      <c r="K1073">
        <v>14</v>
      </c>
      <c r="L1073">
        <v>0</v>
      </c>
      <c r="M1073">
        <v>2</v>
      </c>
      <c r="N1073">
        <v>0</v>
      </c>
      <c r="O1073">
        <v>0</v>
      </c>
      <c r="P1073">
        <v>7</v>
      </c>
      <c r="Q1073">
        <v>1</v>
      </c>
      <c r="R1073">
        <v>1</v>
      </c>
      <c r="S1073">
        <v>2</v>
      </c>
      <c r="T1073">
        <v>8</v>
      </c>
      <c r="U1073">
        <v>1</v>
      </c>
      <c r="V1073">
        <v>0</v>
      </c>
      <c r="W1073" t="s">
        <v>67</v>
      </c>
      <c r="X1073">
        <v>0</v>
      </c>
    </row>
    <row r="1074" spans="1:24" x14ac:dyDescent="0.2">
      <c r="A1074">
        <v>8254</v>
      </c>
      <c r="B1074">
        <v>1975</v>
      </c>
      <c r="C1074">
        <v>48</v>
      </c>
      <c r="D1074" t="s">
        <v>40</v>
      </c>
      <c r="E1074" t="s">
        <v>32</v>
      </c>
      <c r="F1074" s="58">
        <v>93404</v>
      </c>
      <c r="G1074">
        <v>1</v>
      </c>
      <c r="H1074">
        <v>0</v>
      </c>
      <c r="I1074" s="98">
        <v>41377</v>
      </c>
      <c r="J1074">
        <v>48</v>
      </c>
      <c r="K1074">
        <v>14</v>
      </c>
      <c r="L1074">
        <v>0</v>
      </c>
      <c r="M1074">
        <v>2</v>
      </c>
      <c r="N1074">
        <v>0</v>
      </c>
      <c r="O1074">
        <v>0</v>
      </c>
      <c r="P1074">
        <v>7</v>
      </c>
      <c r="Q1074">
        <v>1</v>
      </c>
      <c r="R1074">
        <v>1</v>
      </c>
      <c r="S1074">
        <v>2</v>
      </c>
      <c r="T1074">
        <v>8</v>
      </c>
      <c r="U1074">
        <v>0</v>
      </c>
      <c r="V1074">
        <v>0</v>
      </c>
      <c r="W1074" t="s">
        <v>46</v>
      </c>
      <c r="X1074">
        <v>0</v>
      </c>
    </row>
    <row r="1075" spans="1:24" x14ac:dyDescent="0.2">
      <c r="A1075">
        <v>3852</v>
      </c>
      <c r="B1075">
        <v>1962</v>
      </c>
      <c r="C1075">
        <v>61</v>
      </c>
      <c r="D1075" t="s">
        <v>53</v>
      </c>
      <c r="E1075" t="s">
        <v>32</v>
      </c>
      <c r="F1075" s="58">
        <v>38680</v>
      </c>
      <c r="G1075">
        <v>1</v>
      </c>
      <c r="H1075">
        <v>1</v>
      </c>
      <c r="I1075" s="98">
        <v>41489</v>
      </c>
      <c r="J1075">
        <v>48</v>
      </c>
      <c r="K1075">
        <v>505</v>
      </c>
      <c r="L1075">
        <v>72</v>
      </c>
      <c r="M1075">
        <v>270</v>
      </c>
      <c r="N1075">
        <v>36</v>
      </c>
      <c r="O1075">
        <v>27</v>
      </c>
      <c r="P1075">
        <v>54</v>
      </c>
      <c r="Q1075">
        <v>4</v>
      </c>
      <c r="R1075">
        <v>9</v>
      </c>
      <c r="S1075">
        <v>12</v>
      </c>
      <c r="T1075">
        <v>5</v>
      </c>
      <c r="U1075">
        <v>0</v>
      </c>
      <c r="V1075">
        <v>0</v>
      </c>
      <c r="W1075" t="s">
        <v>50</v>
      </c>
      <c r="X1075">
        <v>0</v>
      </c>
    </row>
    <row r="1076" spans="1:24" x14ac:dyDescent="0.2">
      <c r="A1076">
        <v>1000</v>
      </c>
      <c r="B1076">
        <v>1962</v>
      </c>
      <c r="C1076">
        <v>61</v>
      </c>
      <c r="D1076" t="s">
        <v>53</v>
      </c>
      <c r="E1076" t="s">
        <v>32</v>
      </c>
      <c r="F1076" s="58">
        <v>24570</v>
      </c>
      <c r="G1076">
        <v>1</v>
      </c>
      <c r="H1076">
        <v>1</v>
      </c>
      <c r="I1076" s="98">
        <v>41489</v>
      </c>
      <c r="J1076">
        <v>48</v>
      </c>
      <c r="K1076">
        <v>505</v>
      </c>
      <c r="L1076">
        <v>72</v>
      </c>
      <c r="M1076">
        <v>270</v>
      </c>
      <c r="N1076">
        <v>36</v>
      </c>
      <c r="O1076">
        <v>27</v>
      </c>
      <c r="P1076">
        <v>54</v>
      </c>
      <c r="Q1076">
        <v>4</v>
      </c>
      <c r="R1076">
        <v>9</v>
      </c>
      <c r="S1076">
        <v>12</v>
      </c>
      <c r="T1076">
        <v>5</v>
      </c>
      <c r="U1076">
        <v>0</v>
      </c>
      <c r="V1076">
        <v>0</v>
      </c>
      <c r="W1076" t="s">
        <v>27</v>
      </c>
      <c r="X1076">
        <v>0</v>
      </c>
    </row>
    <row r="1077" spans="1:24" x14ac:dyDescent="0.2">
      <c r="A1077">
        <v>3099</v>
      </c>
      <c r="B1077">
        <v>1971</v>
      </c>
      <c r="C1077">
        <v>52</v>
      </c>
      <c r="D1077" t="s">
        <v>23</v>
      </c>
      <c r="E1077" t="s">
        <v>24</v>
      </c>
      <c r="F1077" s="58">
        <v>77766</v>
      </c>
      <c r="G1077">
        <v>1</v>
      </c>
      <c r="H1077">
        <v>1</v>
      </c>
      <c r="I1077" s="98">
        <v>41330</v>
      </c>
      <c r="J1077">
        <v>48</v>
      </c>
      <c r="K1077">
        <v>183</v>
      </c>
      <c r="L1077">
        <v>5</v>
      </c>
      <c r="M1077">
        <v>65</v>
      </c>
      <c r="N1077">
        <v>3</v>
      </c>
      <c r="O1077">
        <v>5</v>
      </c>
      <c r="P1077">
        <v>49</v>
      </c>
      <c r="Q1077">
        <v>5</v>
      </c>
      <c r="R1077">
        <v>5</v>
      </c>
      <c r="S1077">
        <v>4</v>
      </c>
      <c r="T1077">
        <v>9</v>
      </c>
      <c r="U1077">
        <v>0</v>
      </c>
      <c r="V1077">
        <v>0</v>
      </c>
      <c r="W1077" t="s">
        <v>27</v>
      </c>
      <c r="X1077">
        <v>0</v>
      </c>
    </row>
    <row r="1078" spans="1:24" x14ac:dyDescent="0.2">
      <c r="A1078">
        <v>6318</v>
      </c>
      <c r="B1078">
        <v>1989</v>
      </c>
      <c r="C1078">
        <v>34</v>
      </c>
      <c r="D1078" t="s">
        <v>23</v>
      </c>
      <c r="E1078" t="s">
        <v>32</v>
      </c>
      <c r="F1078" s="58">
        <v>77766</v>
      </c>
      <c r="G1078">
        <v>0</v>
      </c>
      <c r="H1078">
        <v>0</v>
      </c>
      <c r="I1078" s="98">
        <v>41287</v>
      </c>
      <c r="J1078">
        <v>48</v>
      </c>
      <c r="K1078">
        <v>758</v>
      </c>
      <c r="L1078">
        <v>12</v>
      </c>
      <c r="M1078">
        <v>385</v>
      </c>
      <c r="N1078">
        <v>33</v>
      </c>
      <c r="O1078">
        <v>89</v>
      </c>
      <c r="P1078">
        <v>89</v>
      </c>
      <c r="Q1078">
        <v>1</v>
      </c>
      <c r="R1078">
        <v>9</v>
      </c>
      <c r="S1078">
        <v>13</v>
      </c>
      <c r="T1078">
        <v>4</v>
      </c>
      <c r="U1078">
        <v>0</v>
      </c>
      <c r="V1078">
        <v>0</v>
      </c>
      <c r="W1078" t="s">
        <v>31</v>
      </c>
      <c r="X1078">
        <v>0</v>
      </c>
    </row>
    <row r="1079" spans="1:24" x14ac:dyDescent="0.2">
      <c r="A1079">
        <v>5396</v>
      </c>
      <c r="B1079">
        <v>1989</v>
      </c>
      <c r="C1079">
        <v>34</v>
      </c>
      <c r="D1079" t="s">
        <v>23</v>
      </c>
      <c r="E1079" t="s">
        <v>32</v>
      </c>
      <c r="F1079" s="58">
        <v>70421</v>
      </c>
      <c r="G1079">
        <v>0</v>
      </c>
      <c r="H1079">
        <v>0</v>
      </c>
      <c r="I1079" s="98">
        <v>41287</v>
      </c>
      <c r="J1079">
        <v>48</v>
      </c>
      <c r="K1079">
        <v>758</v>
      </c>
      <c r="L1079">
        <v>12</v>
      </c>
      <c r="M1079">
        <v>385</v>
      </c>
      <c r="N1079">
        <v>33</v>
      </c>
      <c r="O1079">
        <v>89</v>
      </c>
      <c r="P1079">
        <v>89</v>
      </c>
      <c r="Q1079">
        <v>1</v>
      </c>
      <c r="R1079">
        <v>9</v>
      </c>
      <c r="S1079">
        <v>13</v>
      </c>
      <c r="T1079">
        <v>4</v>
      </c>
      <c r="U1079">
        <v>0</v>
      </c>
      <c r="V1079">
        <v>0</v>
      </c>
      <c r="W1079" t="s">
        <v>38</v>
      </c>
      <c r="X1079">
        <v>0</v>
      </c>
    </row>
    <row r="1080" spans="1:24" x14ac:dyDescent="0.2">
      <c r="A1080">
        <v>7966</v>
      </c>
      <c r="B1080">
        <v>1960</v>
      </c>
      <c r="C1080">
        <v>63</v>
      </c>
      <c r="D1080" t="s">
        <v>23</v>
      </c>
      <c r="E1080" t="s">
        <v>28</v>
      </c>
      <c r="F1080" s="58">
        <v>24683</v>
      </c>
      <c r="G1080">
        <v>1</v>
      </c>
      <c r="H1080">
        <v>1</v>
      </c>
      <c r="I1080" s="98">
        <v>41487</v>
      </c>
      <c r="J1080">
        <v>48</v>
      </c>
      <c r="K1080">
        <v>505</v>
      </c>
      <c r="L1080">
        <v>137</v>
      </c>
      <c r="M1080">
        <v>401</v>
      </c>
      <c r="N1080">
        <v>104</v>
      </c>
      <c r="O1080">
        <v>22</v>
      </c>
      <c r="P1080">
        <v>22</v>
      </c>
      <c r="Q1080">
        <v>3</v>
      </c>
      <c r="R1080">
        <v>11</v>
      </c>
      <c r="S1080">
        <v>11</v>
      </c>
      <c r="T1080">
        <v>5</v>
      </c>
      <c r="U1080">
        <v>0</v>
      </c>
      <c r="V1080">
        <v>1</v>
      </c>
      <c r="W1080" t="s">
        <v>27</v>
      </c>
      <c r="X1080">
        <v>0</v>
      </c>
    </row>
    <row r="1081" spans="1:24" x14ac:dyDescent="0.2">
      <c r="A1081">
        <v>454</v>
      </c>
      <c r="B1081">
        <v>1981</v>
      </c>
      <c r="C1081">
        <v>42</v>
      </c>
      <c r="D1081" t="s">
        <v>23</v>
      </c>
      <c r="E1081" t="s">
        <v>32</v>
      </c>
      <c r="F1081" s="58">
        <v>157243</v>
      </c>
      <c r="G1081">
        <v>1</v>
      </c>
      <c r="H1081">
        <v>0</v>
      </c>
      <c r="I1081" s="98">
        <v>41227</v>
      </c>
      <c r="J1081">
        <v>48</v>
      </c>
      <c r="K1081">
        <v>824</v>
      </c>
      <c r="L1081">
        <v>32</v>
      </c>
      <c r="M1081">
        <v>162</v>
      </c>
      <c r="N1081">
        <v>42</v>
      </c>
      <c r="O1081">
        <v>32</v>
      </c>
      <c r="P1081">
        <v>43</v>
      </c>
      <c r="Q1081">
        <v>2</v>
      </c>
      <c r="R1081">
        <v>11</v>
      </c>
      <c r="S1081">
        <v>11</v>
      </c>
      <c r="T1081">
        <v>6</v>
      </c>
      <c r="U1081">
        <v>0</v>
      </c>
      <c r="V1081">
        <v>0</v>
      </c>
      <c r="W1081" t="s">
        <v>67</v>
      </c>
      <c r="X1081">
        <v>0</v>
      </c>
    </row>
    <row r="1082" spans="1:24" x14ac:dyDescent="0.2">
      <c r="A1082">
        <v>309</v>
      </c>
      <c r="B1082">
        <v>1962</v>
      </c>
      <c r="C1082">
        <v>61</v>
      </c>
      <c r="D1082" t="s">
        <v>40</v>
      </c>
      <c r="E1082" t="s">
        <v>32</v>
      </c>
      <c r="F1082" s="58">
        <v>54222</v>
      </c>
      <c r="G1082">
        <v>0</v>
      </c>
      <c r="H1082">
        <v>1</v>
      </c>
      <c r="I1082" s="98">
        <v>41198</v>
      </c>
      <c r="J1082">
        <v>48</v>
      </c>
      <c r="K1082">
        <v>918</v>
      </c>
      <c r="L1082">
        <v>21</v>
      </c>
      <c r="M1082">
        <v>118</v>
      </c>
      <c r="N1082">
        <v>13</v>
      </c>
      <c r="O1082">
        <v>10</v>
      </c>
      <c r="P1082">
        <v>21</v>
      </c>
      <c r="Q1082">
        <v>3</v>
      </c>
      <c r="R1082">
        <v>8</v>
      </c>
      <c r="S1082">
        <v>5</v>
      </c>
      <c r="T1082">
        <v>6</v>
      </c>
      <c r="U1082">
        <v>0</v>
      </c>
      <c r="V1082">
        <v>0</v>
      </c>
      <c r="W1082" t="s">
        <v>67</v>
      </c>
      <c r="X1082">
        <v>1</v>
      </c>
    </row>
    <row r="1083" spans="1:24" x14ac:dyDescent="0.2">
      <c r="A1083">
        <v>3571</v>
      </c>
      <c r="B1083">
        <v>1962</v>
      </c>
      <c r="C1083">
        <v>61</v>
      </c>
      <c r="D1083" t="s">
        <v>40</v>
      </c>
      <c r="E1083" t="s">
        <v>32</v>
      </c>
      <c r="F1083" s="58">
        <v>47025</v>
      </c>
      <c r="G1083">
        <v>0</v>
      </c>
      <c r="H1083">
        <v>1</v>
      </c>
      <c r="I1083" s="98">
        <v>41198</v>
      </c>
      <c r="J1083">
        <v>48</v>
      </c>
      <c r="K1083">
        <v>918</v>
      </c>
      <c r="L1083">
        <v>21</v>
      </c>
      <c r="M1083">
        <v>118</v>
      </c>
      <c r="N1083">
        <v>13</v>
      </c>
      <c r="O1083">
        <v>10</v>
      </c>
      <c r="P1083">
        <v>21</v>
      </c>
      <c r="Q1083">
        <v>3</v>
      </c>
      <c r="R1083">
        <v>8</v>
      </c>
      <c r="S1083">
        <v>5</v>
      </c>
      <c r="T1083">
        <v>6</v>
      </c>
      <c r="U1083">
        <v>1</v>
      </c>
      <c r="V1083">
        <v>0</v>
      </c>
      <c r="W1083" t="s">
        <v>27</v>
      </c>
      <c r="X1083">
        <v>1</v>
      </c>
    </row>
    <row r="1084" spans="1:24" x14ac:dyDescent="0.2">
      <c r="A1084">
        <v>8395</v>
      </c>
      <c r="B1084">
        <v>1962</v>
      </c>
      <c r="C1084">
        <v>61</v>
      </c>
      <c r="D1084" t="s">
        <v>23</v>
      </c>
      <c r="E1084" t="s">
        <v>28</v>
      </c>
      <c r="F1084" s="58">
        <v>44529</v>
      </c>
      <c r="G1084">
        <v>0</v>
      </c>
      <c r="H1084">
        <v>0</v>
      </c>
      <c r="I1084" s="98">
        <v>41141</v>
      </c>
      <c r="J1084">
        <v>48</v>
      </c>
      <c r="K1084">
        <v>980</v>
      </c>
      <c r="L1084">
        <v>37</v>
      </c>
      <c r="M1084">
        <v>265</v>
      </c>
      <c r="N1084">
        <v>35</v>
      </c>
      <c r="O1084">
        <v>163</v>
      </c>
      <c r="P1084">
        <v>31</v>
      </c>
      <c r="Q1084">
        <v>1</v>
      </c>
      <c r="R1084">
        <v>3</v>
      </c>
      <c r="S1084">
        <v>12</v>
      </c>
      <c r="T1084">
        <v>6</v>
      </c>
      <c r="U1084">
        <v>1</v>
      </c>
      <c r="V1084">
        <v>0</v>
      </c>
      <c r="W1084" t="s">
        <v>67</v>
      </c>
      <c r="X1084">
        <v>0</v>
      </c>
    </row>
    <row r="1085" spans="1:24" x14ac:dyDescent="0.2">
      <c r="A1085">
        <v>2591</v>
      </c>
      <c r="B1085">
        <v>1960</v>
      </c>
      <c r="C1085">
        <v>63</v>
      </c>
      <c r="D1085" t="s">
        <v>23</v>
      </c>
      <c r="E1085" t="s">
        <v>55</v>
      </c>
      <c r="F1085" s="58">
        <v>64590</v>
      </c>
      <c r="G1085">
        <v>0</v>
      </c>
      <c r="H1085">
        <v>1</v>
      </c>
      <c r="I1085" s="98">
        <v>41812</v>
      </c>
      <c r="J1085">
        <v>49</v>
      </c>
      <c r="K1085">
        <v>526</v>
      </c>
      <c r="L1085">
        <v>35</v>
      </c>
      <c r="M1085">
        <v>214</v>
      </c>
      <c r="N1085">
        <v>69</v>
      </c>
      <c r="O1085">
        <v>53</v>
      </c>
      <c r="P1085">
        <v>35</v>
      </c>
      <c r="Q1085">
        <v>2</v>
      </c>
      <c r="R1085">
        <v>6</v>
      </c>
      <c r="S1085">
        <v>4</v>
      </c>
      <c r="T1085">
        <v>2</v>
      </c>
      <c r="U1085">
        <v>0</v>
      </c>
      <c r="V1085">
        <v>0</v>
      </c>
      <c r="W1085" t="s">
        <v>35</v>
      </c>
      <c r="X1085">
        <v>0</v>
      </c>
    </row>
    <row r="1086" spans="1:24" x14ac:dyDescent="0.2">
      <c r="A1086">
        <v>1640</v>
      </c>
      <c r="B1086">
        <v>1955</v>
      </c>
      <c r="C1086">
        <v>68</v>
      </c>
      <c r="D1086" t="s">
        <v>23</v>
      </c>
      <c r="E1086" t="s">
        <v>24</v>
      </c>
      <c r="F1086" s="58">
        <v>42557</v>
      </c>
      <c r="G1086">
        <v>1</v>
      </c>
      <c r="H1086">
        <v>1</v>
      </c>
      <c r="I1086" s="98">
        <v>41812</v>
      </c>
      <c r="J1086">
        <v>49</v>
      </c>
      <c r="K1086">
        <v>66</v>
      </c>
      <c r="L1086">
        <v>0</v>
      </c>
      <c r="M1086">
        <v>16</v>
      </c>
      <c r="N1086">
        <v>0</v>
      </c>
      <c r="O1086">
        <v>6</v>
      </c>
      <c r="P1086">
        <v>20</v>
      </c>
      <c r="Q1086">
        <v>2</v>
      </c>
      <c r="R1086">
        <v>1</v>
      </c>
      <c r="S1086">
        <v>4</v>
      </c>
      <c r="T1086">
        <v>3</v>
      </c>
      <c r="U1086">
        <v>0</v>
      </c>
      <c r="V1086">
        <v>0</v>
      </c>
      <c r="W1086" t="s">
        <v>27</v>
      </c>
      <c r="X1086">
        <v>0</v>
      </c>
    </row>
    <row r="1087" spans="1:24" x14ac:dyDescent="0.2">
      <c r="A1087">
        <v>810</v>
      </c>
      <c r="B1087">
        <v>1976</v>
      </c>
      <c r="C1087">
        <v>47</v>
      </c>
      <c r="D1087" t="s">
        <v>23</v>
      </c>
      <c r="E1087" t="s">
        <v>32</v>
      </c>
      <c r="F1087" s="58">
        <v>44794</v>
      </c>
      <c r="G1087">
        <v>0</v>
      </c>
      <c r="H1087">
        <v>1</v>
      </c>
      <c r="I1087" s="98">
        <v>41978</v>
      </c>
      <c r="J1087">
        <v>49</v>
      </c>
      <c r="K1087">
        <v>151</v>
      </c>
      <c r="L1087">
        <v>81</v>
      </c>
      <c r="M1087">
        <v>86</v>
      </c>
      <c r="N1087">
        <v>168</v>
      </c>
      <c r="O1087">
        <v>91</v>
      </c>
      <c r="P1087">
        <v>64</v>
      </c>
      <c r="Q1087">
        <v>2</v>
      </c>
      <c r="R1087">
        <v>4</v>
      </c>
      <c r="S1087">
        <v>11</v>
      </c>
      <c r="T1087">
        <v>2</v>
      </c>
      <c r="U1087">
        <v>0</v>
      </c>
      <c r="V1087">
        <v>0</v>
      </c>
      <c r="W1087" t="s">
        <v>27</v>
      </c>
      <c r="X1087">
        <v>0</v>
      </c>
    </row>
    <row r="1088" spans="1:24" x14ac:dyDescent="0.2">
      <c r="A1088">
        <v>9423</v>
      </c>
      <c r="B1088">
        <v>1980</v>
      </c>
      <c r="C1088">
        <v>43</v>
      </c>
      <c r="D1088" t="s">
        <v>53</v>
      </c>
      <c r="E1088" t="s">
        <v>32</v>
      </c>
      <c r="F1088" s="58">
        <v>44794</v>
      </c>
      <c r="G1088">
        <v>1</v>
      </c>
      <c r="H1088">
        <v>0</v>
      </c>
      <c r="I1088" s="98">
        <v>41693</v>
      </c>
      <c r="J1088">
        <v>49</v>
      </c>
      <c r="K1088">
        <v>13</v>
      </c>
      <c r="L1088">
        <v>3</v>
      </c>
      <c r="M1088">
        <v>17</v>
      </c>
      <c r="N1088">
        <v>7</v>
      </c>
      <c r="O1088">
        <v>3</v>
      </c>
      <c r="P1088">
        <v>3</v>
      </c>
      <c r="Q1088">
        <v>2</v>
      </c>
      <c r="R1088">
        <v>2</v>
      </c>
      <c r="S1088">
        <v>4</v>
      </c>
      <c r="T1088">
        <v>5</v>
      </c>
      <c r="U1088">
        <v>0</v>
      </c>
      <c r="V1088">
        <v>0</v>
      </c>
      <c r="W1088" t="s">
        <v>27</v>
      </c>
      <c r="X1088">
        <v>0</v>
      </c>
    </row>
    <row r="1089" spans="1:24" x14ac:dyDescent="0.2">
      <c r="A1089">
        <v>89</v>
      </c>
      <c r="B1089">
        <v>1976</v>
      </c>
      <c r="C1089">
        <v>47</v>
      </c>
      <c r="D1089" t="s">
        <v>43</v>
      </c>
      <c r="E1089" t="s">
        <v>32</v>
      </c>
      <c r="F1089" s="58">
        <v>42231</v>
      </c>
      <c r="G1089">
        <v>1</v>
      </c>
      <c r="H1089">
        <v>0</v>
      </c>
      <c r="I1089" s="98">
        <v>41529</v>
      </c>
      <c r="J1089">
        <v>49</v>
      </c>
      <c r="K1089">
        <v>5</v>
      </c>
      <c r="L1089">
        <v>9</v>
      </c>
      <c r="M1089">
        <v>20</v>
      </c>
      <c r="N1089">
        <v>6</v>
      </c>
      <c r="O1089">
        <v>8</v>
      </c>
      <c r="P1089">
        <v>21</v>
      </c>
      <c r="Q1089">
        <v>2</v>
      </c>
      <c r="R1089">
        <v>2</v>
      </c>
      <c r="S1089">
        <v>4</v>
      </c>
      <c r="T1089">
        <v>6</v>
      </c>
      <c r="U1089">
        <v>0</v>
      </c>
      <c r="V1089">
        <v>0</v>
      </c>
      <c r="W1089" t="s">
        <v>67</v>
      </c>
      <c r="X1089">
        <v>0</v>
      </c>
    </row>
    <row r="1090" spans="1:24" x14ac:dyDescent="0.2">
      <c r="A1090">
        <v>5294</v>
      </c>
      <c r="B1090">
        <v>1990</v>
      </c>
      <c r="C1090">
        <v>33</v>
      </c>
      <c r="D1090" t="s">
        <v>23</v>
      </c>
      <c r="E1090" t="s">
        <v>28</v>
      </c>
      <c r="F1090" s="58">
        <v>20130</v>
      </c>
      <c r="G1090">
        <v>1</v>
      </c>
      <c r="H1090">
        <v>0</v>
      </c>
      <c r="I1090" s="98">
        <v>41598</v>
      </c>
      <c r="J1090">
        <v>49</v>
      </c>
      <c r="K1090">
        <v>6</v>
      </c>
      <c r="L1090">
        <v>8</v>
      </c>
      <c r="M1090">
        <v>19</v>
      </c>
      <c r="N1090">
        <v>16</v>
      </c>
      <c r="O1090">
        <v>4</v>
      </c>
      <c r="P1090">
        <v>4</v>
      </c>
      <c r="Q1090">
        <v>3</v>
      </c>
      <c r="R1090">
        <v>3</v>
      </c>
      <c r="S1090">
        <v>4</v>
      </c>
      <c r="T1090">
        <v>7</v>
      </c>
      <c r="U1090">
        <v>0</v>
      </c>
      <c r="V1090">
        <v>0</v>
      </c>
      <c r="W1090" t="s">
        <v>27</v>
      </c>
      <c r="X1090">
        <v>0</v>
      </c>
    </row>
    <row r="1091" spans="1:24" x14ac:dyDescent="0.2">
      <c r="A1091">
        <v>1321</v>
      </c>
      <c r="B1091">
        <v>1975</v>
      </c>
      <c r="C1091">
        <v>48</v>
      </c>
      <c r="D1091" t="s">
        <v>23</v>
      </c>
      <c r="E1091" t="s">
        <v>32</v>
      </c>
      <c r="F1091" s="58">
        <v>20130</v>
      </c>
      <c r="G1091">
        <v>1</v>
      </c>
      <c r="H1091">
        <v>0</v>
      </c>
      <c r="I1091" s="98">
        <v>41375</v>
      </c>
      <c r="J1091">
        <v>49</v>
      </c>
      <c r="K1091">
        <v>22</v>
      </c>
      <c r="L1091">
        <v>2</v>
      </c>
      <c r="M1091">
        <v>18</v>
      </c>
      <c r="N1091">
        <v>0</v>
      </c>
      <c r="O1091">
        <v>2</v>
      </c>
      <c r="P1091">
        <v>12</v>
      </c>
      <c r="Q1091">
        <v>3</v>
      </c>
      <c r="R1091">
        <v>3</v>
      </c>
      <c r="S1091">
        <v>3</v>
      </c>
      <c r="T1091">
        <v>8</v>
      </c>
      <c r="U1091">
        <v>0</v>
      </c>
      <c r="V1091">
        <v>0</v>
      </c>
      <c r="W1091" t="s">
        <v>31</v>
      </c>
      <c r="X1091">
        <v>0</v>
      </c>
    </row>
    <row r="1092" spans="1:24" x14ac:dyDescent="0.2">
      <c r="A1092">
        <v>2686</v>
      </c>
      <c r="B1092">
        <v>1970</v>
      </c>
      <c r="C1092">
        <v>53</v>
      </c>
      <c r="D1092" t="s">
        <v>118</v>
      </c>
      <c r="E1092" t="s">
        <v>32</v>
      </c>
      <c r="F1092" s="58">
        <v>31056</v>
      </c>
      <c r="G1092">
        <v>0</v>
      </c>
      <c r="H1092">
        <v>0</v>
      </c>
      <c r="I1092" s="98">
        <v>41568</v>
      </c>
      <c r="J1092">
        <v>49</v>
      </c>
      <c r="K1092">
        <v>0</v>
      </c>
      <c r="L1092">
        <v>1</v>
      </c>
      <c r="M1092">
        <v>4</v>
      </c>
      <c r="N1092">
        <v>15</v>
      </c>
      <c r="O1092">
        <v>1</v>
      </c>
      <c r="P1092">
        <v>5</v>
      </c>
      <c r="Q1092">
        <v>1</v>
      </c>
      <c r="R1092">
        <v>1</v>
      </c>
      <c r="S1092">
        <v>2</v>
      </c>
      <c r="T1092">
        <v>7</v>
      </c>
      <c r="U1092">
        <v>0</v>
      </c>
      <c r="V1092">
        <v>0</v>
      </c>
      <c r="W1092" t="s">
        <v>38</v>
      </c>
      <c r="X1092">
        <v>0</v>
      </c>
    </row>
    <row r="1093" spans="1:24" x14ac:dyDescent="0.2">
      <c r="A1093">
        <v>1215</v>
      </c>
      <c r="B1093">
        <v>1979</v>
      </c>
      <c r="C1093">
        <v>44</v>
      </c>
      <c r="D1093" t="s">
        <v>23</v>
      </c>
      <c r="E1093" t="s">
        <v>32</v>
      </c>
      <c r="F1093" s="58">
        <v>65819</v>
      </c>
      <c r="G1093">
        <v>0</v>
      </c>
      <c r="H1093">
        <v>0</v>
      </c>
      <c r="I1093" s="98">
        <v>41496</v>
      </c>
      <c r="J1093">
        <v>49</v>
      </c>
      <c r="K1093">
        <v>690</v>
      </c>
      <c r="L1093">
        <v>117</v>
      </c>
      <c r="M1093">
        <v>499</v>
      </c>
      <c r="N1093">
        <v>76</v>
      </c>
      <c r="O1093">
        <v>102</v>
      </c>
      <c r="P1093">
        <v>88</v>
      </c>
      <c r="Q1093">
        <v>1</v>
      </c>
      <c r="R1093">
        <v>5</v>
      </c>
      <c r="S1093">
        <v>7</v>
      </c>
      <c r="T1093">
        <v>3</v>
      </c>
      <c r="U1093">
        <v>0</v>
      </c>
      <c r="V1093">
        <v>0</v>
      </c>
      <c r="W1093" t="s">
        <v>27</v>
      </c>
      <c r="X1093">
        <v>1</v>
      </c>
    </row>
    <row r="1094" spans="1:24" x14ac:dyDescent="0.2">
      <c r="A1094">
        <v>9283</v>
      </c>
      <c r="B1094">
        <v>1979</v>
      </c>
      <c r="C1094">
        <v>44</v>
      </c>
      <c r="D1094" t="s">
        <v>23</v>
      </c>
      <c r="E1094" t="s">
        <v>28</v>
      </c>
      <c r="F1094" s="58">
        <v>94871</v>
      </c>
      <c r="G1094">
        <v>1</v>
      </c>
      <c r="H1094">
        <v>2</v>
      </c>
      <c r="I1094" s="98">
        <v>41617</v>
      </c>
      <c r="J1094">
        <v>49</v>
      </c>
      <c r="K1094">
        <v>8</v>
      </c>
      <c r="L1094">
        <v>1</v>
      </c>
      <c r="M1094">
        <v>7</v>
      </c>
      <c r="N1094">
        <v>2</v>
      </c>
      <c r="O1094">
        <v>0</v>
      </c>
      <c r="P1094">
        <v>0</v>
      </c>
      <c r="Q1094">
        <v>1</v>
      </c>
      <c r="R1094">
        <v>0</v>
      </c>
      <c r="S1094">
        <v>3</v>
      </c>
      <c r="T1094">
        <v>4</v>
      </c>
      <c r="U1094">
        <v>0</v>
      </c>
      <c r="V1094">
        <v>0</v>
      </c>
      <c r="W1094" t="s">
        <v>31</v>
      </c>
      <c r="X1094">
        <v>0</v>
      </c>
    </row>
    <row r="1095" spans="1:24" x14ac:dyDescent="0.2">
      <c r="A1095">
        <v>3120</v>
      </c>
      <c r="B1095">
        <v>1982</v>
      </c>
      <c r="C1095">
        <v>41</v>
      </c>
      <c r="D1095" t="s">
        <v>23</v>
      </c>
      <c r="E1095" t="s">
        <v>32</v>
      </c>
      <c r="F1095" s="58">
        <v>57091</v>
      </c>
      <c r="G1095">
        <v>1</v>
      </c>
      <c r="H1095">
        <v>0</v>
      </c>
      <c r="I1095" s="98">
        <v>41514</v>
      </c>
      <c r="J1095">
        <v>49</v>
      </c>
      <c r="K1095">
        <v>6</v>
      </c>
      <c r="L1095">
        <v>1</v>
      </c>
      <c r="M1095">
        <v>10</v>
      </c>
      <c r="N1095">
        <v>0</v>
      </c>
      <c r="O1095">
        <v>1</v>
      </c>
      <c r="P1095">
        <v>4</v>
      </c>
      <c r="Q1095">
        <v>1</v>
      </c>
      <c r="R1095">
        <v>1</v>
      </c>
      <c r="S1095">
        <v>2</v>
      </c>
      <c r="T1095">
        <v>8</v>
      </c>
      <c r="U1095">
        <v>0</v>
      </c>
      <c r="V1095">
        <v>1</v>
      </c>
      <c r="W1095" t="s">
        <v>31</v>
      </c>
      <c r="X1095">
        <v>0</v>
      </c>
    </row>
    <row r="1096" spans="1:24" x14ac:dyDescent="0.2">
      <c r="A1096">
        <v>5868</v>
      </c>
      <c r="B1096">
        <v>1981</v>
      </c>
      <c r="C1096">
        <v>42</v>
      </c>
      <c r="D1096" t="s">
        <v>23</v>
      </c>
      <c r="E1096" t="s">
        <v>32</v>
      </c>
      <c r="F1096" s="58">
        <v>21474</v>
      </c>
      <c r="G1096">
        <v>1</v>
      </c>
      <c r="H1096">
        <v>0</v>
      </c>
      <c r="I1096" s="98">
        <v>41508</v>
      </c>
      <c r="J1096">
        <v>49</v>
      </c>
      <c r="K1096">
        <v>2</v>
      </c>
      <c r="L1096">
        <v>4</v>
      </c>
      <c r="M1096">
        <v>9</v>
      </c>
      <c r="N1096">
        <v>10</v>
      </c>
      <c r="O1096">
        <v>5</v>
      </c>
      <c r="P1096">
        <v>16</v>
      </c>
      <c r="Q1096">
        <v>2</v>
      </c>
      <c r="R1096">
        <v>1</v>
      </c>
      <c r="S1096">
        <v>3</v>
      </c>
      <c r="T1096">
        <v>7</v>
      </c>
      <c r="U1096">
        <v>0</v>
      </c>
      <c r="V1096">
        <v>0</v>
      </c>
      <c r="W1096" t="s">
        <v>31</v>
      </c>
      <c r="X1096">
        <v>0</v>
      </c>
    </row>
    <row r="1097" spans="1:24" x14ac:dyDescent="0.2">
      <c r="A1097">
        <v>8143</v>
      </c>
      <c r="B1097">
        <v>1986</v>
      </c>
      <c r="C1097">
        <v>37</v>
      </c>
      <c r="D1097" t="s">
        <v>40</v>
      </c>
      <c r="E1097" t="s">
        <v>28</v>
      </c>
      <c r="F1097" s="58">
        <v>71691</v>
      </c>
      <c r="G1097">
        <v>0</v>
      </c>
      <c r="H1097">
        <v>0</v>
      </c>
      <c r="I1097" s="98">
        <v>41485</v>
      </c>
      <c r="J1097">
        <v>49</v>
      </c>
      <c r="K1097">
        <v>202</v>
      </c>
      <c r="L1097">
        <v>2</v>
      </c>
      <c r="M1097">
        <v>46</v>
      </c>
      <c r="N1097">
        <v>3</v>
      </c>
      <c r="O1097">
        <v>2</v>
      </c>
      <c r="P1097">
        <v>10</v>
      </c>
      <c r="Q1097">
        <v>2</v>
      </c>
      <c r="R1097">
        <v>4</v>
      </c>
      <c r="S1097">
        <v>5</v>
      </c>
      <c r="T1097">
        <v>7</v>
      </c>
      <c r="U1097">
        <v>1</v>
      </c>
      <c r="V1097">
        <v>0</v>
      </c>
      <c r="W1097" t="s">
        <v>27</v>
      </c>
      <c r="X1097">
        <v>2</v>
      </c>
    </row>
    <row r="1098" spans="1:24" x14ac:dyDescent="0.2">
      <c r="A1098">
        <v>3479</v>
      </c>
      <c r="B1098">
        <v>1951</v>
      </c>
      <c r="C1098">
        <v>72</v>
      </c>
      <c r="D1098" t="s">
        <v>23</v>
      </c>
      <c r="E1098" t="s">
        <v>28</v>
      </c>
      <c r="F1098" s="58">
        <v>47823</v>
      </c>
      <c r="G1098">
        <v>0</v>
      </c>
      <c r="H1098">
        <v>0</v>
      </c>
      <c r="I1098" s="98">
        <v>41474</v>
      </c>
      <c r="J1098">
        <v>49</v>
      </c>
      <c r="K1098">
        <v>4</v>
      </c>
      <c r="L1098">
        <v>8</v>
      </c>
      <c r="M1098">
        <v>11</v>
      </c>
      <c r="N1098">
        <v>12</v>
      </c>
      <c r="O1098">
        <v>2</v>
      </c>
      <c r="P1098">
        <v>13</v>
      </c>
      <c r="Q1098">
        <v>1</v>
      </c>
      <c r="R1098">
        <v>2</v>
      </c>
      <c r="S1098">
        <v>3</v>
      </c>
      <c r="T1098">
        <v>7</v>
      </c>
      <c r="U1098">
        <v>0</v>
      </c>
      <c r="V1098">
        <v>0</v>
      </c>
      <c r="W1098" t="s">
        <v>31</v>
      </c>
      <c r="X1098">
        <v>1</v>
      </c>
    </row>
    <row r="1099" spans="1:24" x14ac:dyDescent="0.2">
      <c r="A1099">
        <v>7214</v>
      </c>
      <c r="B1099">
        <v>1958</v>
      </c>
      <c r="C1099">
        <v>65</v>
      </c>
      <c r="D1099" t="s">
        <v>23</v>
      </c>
      <c r="E1099" t="s">
        <v>32</v>
      </c>
      <c r="F1099" s="58">
        <v>30523</v>
      </c>
      <c r="G1099">
        <v>0</v>
      </c>
      <c r="H1099">
        <v>0</v>
      </c>
      <c r="I1099" s="98">
        <v>41401</v>
      </c>
      <c r="J1099">
        <v>49</v>
      </c>
      <c r="K1099">
        <v>792</v>
      </c>
      <c r="L1099">
        <v>0</v>
      </c>
      <c r="M1099">
        <v>275</v>
      </c>
      <c r="N1099">
        <v>45</v>
      </c>
      <c r="O1099">
        <v>45</v>
      </c>
      <c r="P1099">
        <v>126</v>
      </c>
      <c r="Q1099">
        <v>1</v>
      </c>
      <c r="R1099">
        <v>4</v>
      </c>
      <c r="S1099">
        <v>5</v>
      </c>
      <c r="T1099">
        <v>3</v>
      </c>
      <c r="U1099">
        <v>0</v>
      </c>
      <c r="V1099">
        <v>0</v>
      </c>
      <c r="W1099" t="s">
        <v>27</v>
      </c>
      <c r="X1099">
        <v>0</v>
      </c>
    </row>
    <row r="1100" spans="1:24" x14ac:dyDescent="0.2">
      <c r="A1100">
        <v>5543</v>
      </c>
      <c r="B1100">
        <v>1967</v>
      </c>
      <c r="C1100">
        <v>56</v>
      </c>
      <c r="D1100" t="s">
        <v>23</v>
      </c>
      <c r="E1100" t="s">
        <v>32</v>
      </c>
      <c r="F1100" s="58">
        <v>43456</v>
      </c>
      <c r="G1100">
        <v>0</v>
      </c>
      <c r="H1100">
        <v>1</v>
      </c>
      <c r="I1100" s="98">
        <v>41449</v>
      </c>
      <c r="J1100">
        <v>49</v>
      </c>
      <c r="K1100">
        <v>545</v>
      </c>
      <c r="L1100">
        <v>7</v>
      </c>
      <c r="M1100">
        <v>114</v>
      </c>
      <c r="N1100">
        <v>37</v>
      </c>
      <c r="O1100">
        <v>21</v>
      </c>
      <c r="P1100">
        <v>78</v>
      </c>
      <c r="Q1100">
        <v>5</v>
      </c>
      <c r="R1100">
        <v>7</v>
      </c>
      <c r="S1100">
        <v>11</v>
      </c>
      <c r="T1100">
        <v>5</v>
      </c>
      <c r="U1100">
        <v>0</v>
      </c>
      <c r="V1100">
        <v>0</v>
      </c>
      <c r="W1100" t="s">
        <v>27</v>
      </c>
      <c r="X1100">
        <v>1</v>
      </c>
    </row>
    <row r="1101" spans="1:24" x14ac:dyDescent="0.2">
      <c r="A1101">
        <v>9347</v>
      </c>
      <c r="B1101">
        <v>1957</v>
      </c>
      <c r="C1101">
        <v>66</v>
      </c>
      <c r="D1101" t="s">
        <v>53</v>
      </c>
      <c r="E1101" t="s">
        <v>32</v>
      </c>
      <c r="F1101" s="58">
        <v>57731</v>
      </c>
      <c r="G1101">
        <v>0</v>
      </c>
      <c r="H1101">
        <v>1</v>
      </c>
      <c r="I1101" s="98">
        <v>41446</v>
      </c>
      <c r="J1101">
        <v>49</v>
      </c>
      <c r="K1101">
        <v>31</v>
      </c>
      <c r="L1101">
        <v>0</v>
      </c>
      <c r="M1101">
        <v>7</v>
      </c>
      <c r="N1101">
        <v>2</v>
      </c>
      <c r="O1101">
        <v>0</v>
      </c>
      <c r="P1101">
        <v>6</v>
      </c>
      <c r="Q1101">
        <v>1</v>
      </c>
      <c r="R1101">
        <v>1</v>
      </c>
      <c r="S1101">
        <v>3</v>
      </c>
      <c r="T1101">
        <v>5</v>
      </c>
      <c r="U1101">
        <v>0</v>
      </c>
      <c r="V1101">
        <v>0</v>
      </c>
      <c r="W1101" t="s">
        <v>27</v>
      </c>
      <c r="X1101">
        <v>0</v>
      </c>
    </row>
    <row r="1102" spans="1:24" x14ac:dyDescent="0.2">
      <c r="A1102">
        <v>10160</v>
      </c>
      <c r="B1102">
        <v>1957</v>
      </c>
      <c r="C1102">
        <v>66</v>
      </c>
      <c r="D1102" t="s">
        <v>53</v>
      </c>
      <c r="E1102" t="s">
        <v>32</v>
      </c>
      <c r="F1102" s="58">
        <v>33168</v>
      </c>
      <c r="G1102">
        <v>0</v>
      </c>
      <c r="H1102">
        <v>1</v>
      </c>
      <c r="I1102" s="98">
        <v>41446</v>
      </c>
      <c r="J1102">
        <v>49</v>
      </c>
      <c r="K1102">
        <v>31</v>
      </c>
      <c r="L1102">
        <v>0</v>
      </c>
      <c r="M1102">
        <v>7</v>
      </c>
      <c r="N1102">
        <v>2</v>
      </c>
      <c r="O1102">
        <v>0</v>
      </c>
      <c r="P1102">
        <v>6</v>
      </c>
      <c r="Q1102">
        <v>1</v>
      </c>
      <c r="R1102">
        <v>1</v>
      </c>
      <c r="S1102">
        <v>3</v>
      </c>
      <c r="T1102">
        <v>5</v>
      </c>
      <c r="U1102">
        <v>0</v>
      </c>
      <c r="V1102">
        <v>0</v>
      </c>
      <c r="W1102" t="s">
        <v>27</v>
      </c>
      <c r="X1102">
        <v>0</v>
      </c>
    </row>
    <row r="1103" spans="1:24" x14ac:dyDescent="0.2">
      <c r="A1103">
        <v>1406</v>
      </c>
      <c r="B1103">
        <v>1976</v>
      </c>
      <c r="C1103">
        <v>47</v>
      </c>
      <c r="D1103" t="s">
        <v>23</v>
      </c>
      <c r="E1103" t="s">
        <v>28</v>
      </c>
      <c r="F1103" s="58">
        <v>73170</v>
      </c>
      <c r="G1103">
        <v>1</v>
      </c>
      <c r="H1103">
        <v>1</v>
      </c>
      <c r="I1103" s="98">
        <v>41610</v>
      </c>
      <c r="J1103">
        <v>49</v>
      </c>
      <c r="K1103">
        <v>280</v>
      </c>
      <c r="L1103">
        <v>7</v>
      </c>
      <c r="M1103">
        <v>81</v>
      </c>
      <c r="N1103">
        <v>20</v>
      </c>
      <c r="O1103">
        <v>0</v>
      </c>
      <c r="P1103">
        <v>27</v>
      </c>
      <c r="Q1103">
        <v>8</v>
      </c>
      <c r="R1103">
        <v>6</v>
      </c>
      <c r="S1103">
        <v>5</v>
      </c>
      <c r="T1103">
        <v>7</v>
      </c>
      <c r="U1103">
        <v>0</v>
      </c>
      <c r="V1103">
        <v>0</v>
      </c>
      <c r="W1103" t="s">
        <v>27</v>
      </c>
      <c r="X1103">
        <v>0</v>
      </c>
    </row>
    <row r="1104" spans="1:24" x14ac:dyDescent="0.2">
      <c r="A1104">
        <v>7019</v>
      </c>
      <c r="B1104">
        <v>1964</v>
      </c>
      <c r="C1104">
        <v>59</v>
      </c>
      <c r="D1104" t="s">
        <v>23</v>
      </c>
      <c r="E1104" t="s">
        <v>32</v>
      </c>
      <c r="F1104" s="58">
        <v>95169</v>
      </c>
      <c r="G1104">
        <v>1</v>
      </c>
      <c r="H1104">
        <v>1</v>
      </c>
      <c r="I1104" s="98">
        <v>41297</v>
      </c>
      <c r="J1104">
        <v>49</v>
      </c>
      <c r="K1104">
        <v>109</v>
      </c>
      <c r="L1104">
        <v>18</v>
      </c>
      <c r="M1104">
        <v>16</v>
      </c>
      <c r="N1104">
        <v>24</v>
      </c>
      <c r="O1104">
        <v>26</v>
      </c>
      <c r="P1104">
        <v>18</v>
      </c>
      <c r="Q1104">
        <v>4</v>
      </c>
      <c r="R1104">
        <v>3</v>
      </c>
      <c r="S1104">
        <v>5</v>
      </c>
      <c r="T1104">
        <v>4</v>
      </c>
      <c r="U1104">
        <v>0</v>
      </c>
      <c r="V1104">
        <v>0</v>
      </c>
      <c r="W1104" t="s">
        <v>67</v>
      </c>
      <c r="X1104">
        <v>0</v>
      </c>
    </row>
    <row r="1105" spans="1:24" x14ac:dyDescent="0.2">
      <c r="A1105">
        <v>2157</v>
      </c>
      <c r="B1105">
        <v>1973</v>
      </c>
      <c r="C1105">
        <v>50</v>
      </c>
      <c r="D1105" t="s">
        <v>23</v>
      </c>
      <c r="E1105" t="s">
        <v>32</v>
      </c>
      <c r="F1105" s="58">
        <v>84865</v>
      </c>
      <c r="G1105">
        <v>1</v>
      </c>
      <c r="H1105">
        <v>1</v>
      </c>
      <c r="I1105" s="98">
        <v>41609</v>
      </c>
      <c r="J1105">
        <v>49</v>
      </c>
      <c r="K1105">
        <v>15</v>
      </c>
      <c r="L1105">
        <v>8</v>
      </c>
      <c r="M1105">
        <v>16</v>
      </c>
      <c r="N1105">
        <v>11</v>
      </c>
      <c r="O1105">
        <v>5</v>
      </c>
      <c r="P1105">
        <v>22</v>
      </c>
      <c r="Q1105">
        <v>4</v>
      </c>
      <c r="R1105">
        <v>2</v>
      </c>
      <c r="S1105">
        <v>4</v>
      </c>
      <c r="T1105">
        <v>6</v>
      </c>
      <c r="U1105">
        <v>0</v>
      </c>
      <c r="V1105">
        <v>0</v>
      </c>
      <c r="W1105" t="s">
        <v>31</v>
      </c>
      <c r="X1105">
        <v>0</v>
      </c>
    </row>
    <row r="1106" spans="1:24" x14ac:dyDescent="0.2">
      <c r="A1106">
        <v>8939</v>
      </c>
      <c r="B1106">
        <v>1960</v>
      </c>
      <c r="C1106">
        <v>63</v>
      </c>
      <c r="D1106" t="s">
        <v>23</v>
      </c>
      <c r="E1106" t="s">
        <v>24</v>
      </c>
      <c r="F1106" s="58">
        <v>21359</v>
      </c>
      <c r="G1106">
        <v>0</v>
      </c>
      <c r="H1106">
        <v>1</v>
      </c>
      <c r="I1106" s="98">
        <v>41259</v>
      </c>
      <c r="J1106">
        <v>49</v>
      </c>
      <c r="K1106">
        <v>382</v>
      </c>
      <c r="L1106">
        <v>138</v>
      </c>
      <c r="M1106">
        <v>65</v>
      </c>
      <c r="N1106">
        <v>60</v>
      </c>
      <c r="O1106">
        <v>26</v>
      </c>
      <c r="P1106">
        <v>59</v>
      </c>
      <c r="Q1106">
        <v>6</v>
      </c>
      <c r="R1106">
        <v>5</v>
      </c>
      <c r="S1106">
        <v>12</v>
      </c>
      <c r="T1106">
        <v>5</v>
      </c>
      <c r="U1106">
        <v>0</v>
      </c>
      <c r="V1106">
        <v>0</v>
      </c>
      <c r="W1106" t="s">
        <v>27</v>
      </c>
      <c r="X1106">
        <v>0</v>
      </c>
    </row>
    <row r="1107" spans="1:24" x14ac:dyDescent="0.2">
      <c r="A1107">
        <v>10250</v>
      </c>
      <c r="B1107">
        <v>1948</v>
      </c>
      <c r="C1107">
        <v>75</v>
      </c>
      <c r="D1107" t="s">
        <v>118</v>
      </c>
      <c r="E1107" t="s">
        <v>32</v>
      </c>
      <c r="F1107" s="58">
        <v>81698</v>
      </c>
      <c r="G1107">
        <v>0</v>
      </c>
      <c r="H1107">
        <v>0</v>
      </c>
      <c r="I1107" s="98">
        <v>41233</v>
      </c>
      <c r="J1107">
        <v>49</v>
      </c>
      <c r="K1107">
        <v>1</v>
      </c>
      <c r="L1107">
        <v>5</v>
      </c>
      <c r="M1107">
        <v>3</v>
      </c>
      <c r="N1107">
        <v>7</v>
      </c>
      <c r="O1107">
        <v>4</v>
      </c>
      <c r="P1107">
        <v>8</v>
      </c>
      <c r="Q1107">
        <v>1</v>
      </c>
      <c r="R1107">
        <v>1</v>
      </c>
      <c r="S1107">
        <v>2</v>
      </c>
      <c r="T1107">
        <v>7</v>
      </c>
      <c r="U1107">
        <v>0</v>
      </c>
      <c r="V1107">
        <v>0</v>
      </c>
      <c r="W1107" t="s">
        <v>27</v>
      </c>
      <c r="X1107">
        <v>0</v>
      </c>
    </row>
    <row r="1108" spans="1:24" x14ac:dyDescent="0.2">
      <c r="A1108">
        <v>1272</v>
      </c>
      <c r="B1108">
        <v>1966</v>
      </c>
      <c r="C1108">
        <v>57</v>
      </c>
      <c r="D1108" t="s">
        <v>53</v>
      </c>
      <c r="E1108" t="s">
        <v>28</v>
      </c>
      <c r="F1108" s="58">
        <v>39146</v>
      </c>
      <c r="G1108">
        <v>0</v>
      </c>
      <c r="H1108">
        <v>1</v>
      </c>
      <c r="I1108" s="98">
        <v>41203</v>
      </c>
      <c r="J1108">
        <v>49</v>
      </c>
      <c r="K1108">
        <v>664</v>
      </c>
      <c r="L1108">
        <v>58</v>
      </c>
      <c r="M1108">
        <v>83</v>
      </c>
      <c r="N1108">
        <v>32</v>
      </c>
      <c r="O1108">
        <v>0</v>
      </c>
      <c r="P1108">
        <v>66</v>
      </c>
      <c r="Q1108">
        <v>4</v>
      </c>
      <c r="R1108">
        <v>7</v>
      </c>
      <c r="S1108">
        <v>10</v>
      </c>
      <c r="T1108">
        <v>5</v>
      </c>
      <c r="U1108">
        <v>0</v>
      </c>
      <c r="V1108">
        <v>0</v>
      </c>
      <c r="W1108" t="s">
        <v>38</v>
      </c>
      <c r="X1108">
        <v>0</v>
      </c>
    </row>
    <row r="1109" spans="1:24" x14ac:dyDescent="0.2">
      <c r="A1109">
        <v>3007</v>
      </c>
      <c r="B1109">
        <v>1967</v>
      </c>
      <c r="C1109">
        <v>56</v>
      </c>
      <c r="D1109" t="s">
        <v>23</v>
      </c>
      <c r="E1109" t="s">
        <v>32</v>
      </c>
      <c r="F1109" s="58">
        <v>48904</v>
      </c>
      <c r="G1109">
        <v>1</v>
      </c>
      <c r="H1109">
        <v>1</v>
      </c>
      <c r="I1109" s="98">
        <v>41009</v>
      </c>
      <c r="J1109">
        <v>49</v>
      </c>
      <c r="K1109">
        <v>27</v>
      </c>
      <c r="L1109">
        <v>2</v>
      </c>
      <c r="M1109">
        <v>10</v>
      </c>
      <c r="N1109">
        <v>0</v>
      </c>
      <c r="O1109">
        <v>0</v>
      </c>
      <c r="P1109">
        <v>1</v>
      </c>
      <c r="Q1109">
        <v>2</v>
      </c>
      <c r="R1109">
        <v>1</v>
      </c>
      <c r="S1109">
        <v>3</v>
      </c>
      <c r="T1109">
        <v>8</v>
      </c>
      <c r="U1109">
        <v>0</v>
      </c>
      <c r="V1109">
        <v>0</v>
      </c>
      <c r="W1109" t="s">
        <v>50</v>
      </c>
      <c r="X1109">
        <v>0</v>
      </c>
    </row>
    <row r="1110" spans="1:24" x14ac:dyDescent="0.2">
      <c r="A1110">
        <v>5513</v>
      </c>
      <c r="B1110">
        <v>1967</v>
      </c>
      <c r="C1110">
        <v>56</v>
      </c>
      <c r="D1110" t="s">
        <v>23</v>
      </c>
      <c r="E1110" t="s">
        <v>32</v>
      </c>
      <c r="F1110" s="58">
        <v>52195</v>
      </c>
      <c r="G1110">
        <v>1</v>
      </c>
      <c r="H1110">
        <v>1</v>
      </c>
      <c r="I1110" s="98">
        <v>41009</v>
      </c>
      <c r="J1110">
        <v>49</v>
      </c>
      <c r="K1110">
        <v>27</v>
      </c>
      <c r="L1110">
        <v>2</v>
      </c>
      <c r="M1110">
        <v>10</v>
      </c>
      <c r="N1110">
        <v>0</v>
      </c>
      <c r="O1110">
        <v>0</v>
      </c>
      <c r="P1110">
        <v>1</v>
      </c>
      <c r="Q1110">
        <v>2</v>
      </c>
      <c r="R1110">
        <v>1</v>
      </c>
      <c r="S1110">
        <v>3</v>
      </c>
      <c r="T1110">
        <v>8</v>
      </c>
      <c r="U1110">
        <v>0</v>
      </c>
      <c r="V1110">
        <v>0</v>
      </c>
      <c r="W1110" t="s">
        <v>27</v>
      </c>
      <c r="X1110">
        <v>0</v>
      </c>
    </row>
    <row r="1111" spans="1:24" x14ac:dyDescent="0.2">
      <c r="A1111">
        <v>679</v>
      </c>
      <c r="B1111">
        <v>1958</v>
      </c>
      <c r="C1111">
        <v>65</v>
      </c>
      <c r="D1111" t="s">
        <v>40</v>
      </c>
      <c r="E1111" t="s">
        <v>32</v>
      </c>
      <c r="F1111" s="58">
        <v>47139</v>
      </c>
      <c r="G1111">
        <v>1</v>
      </c>
      <c r="H1111">
        <v>1</v>
      </c>
      <c r="I1111" s="98">
        <v>41172</v>
      </c>
      <c r="J1111">
        <v>49</v>
      </c>
      <c r="K1111">
        <v>13</v>
      </c>
      <c r="L1111">
        <v>4</v>
      </c>
      <c r="M1111">
        <v>20</v>
      </c>
      <c r="N1111">
        <v>0</v>
      </c>
      <c r="O1111">
        <v>0</v>
      </c>
      <c r="P1111">
        <v>1</v>
      </c>
      <c r="Q1111">
        <v>2</v>
      </c>
      <c r="R1111">
        <v>1</v>
      </c>
      <c r="S1111">
        <v>3</v>
      </c>
      <c r="T1111">
        <v>9</v>
      </c>
      <c r="U1111">
        <v>0</v>
      </c>
      <c r="V1111">
        <v>0</v>
      </c>
      <c r="W1111" t="s">
        <v>27</v>
      </c>
      <c r="X1111">
        <v>0</v>
      </c>
    </row>
    <row r="1112" spans="1:24" x14ac:dyDescent="0.2">
      <c r="A1112">
        <v>8876</v>
      </c>
      <c r="B1112">
        <v>1964</v>
      </c>
      <c r="C1112">
        <v>59</v>
      </c>
      <c r="D1112" t="s">
        <v>40</v>
      </c>
      <c r="E1112" t="s">
        <v>32</v>
      </c>
      <c r="F1112" s="58">
        <v>52917.534246575342</v>
      </c>
      <c r="G1112">
        <v>1</v>
      </c>
      <c r="H1112">
        <v>1</v>
      </c>
      <c r="I1112" s="98">
        <v>41129</v>
      </c>
      <c r="J1112">
        <v>49</v>
      </c>
      <c r="K1112">
        <v>132</v>
      </c>
      <c r="L1112">
        <v>0</v>
      </c>
      <c r="M1112">
        <v>16</v>
      </c>
      <c r="N1112">
        <v>0</v>
      </c>
      <c r="O1112">
        <v>0</v>
      </c>
      <c r="P1112">
        <v>4</v>
      </c>
      <c r="Q1112">
        <v>5</v>
      </c>
      <c r="R1112">
        <v>3</v>
      </c>
      <c r="S1112">
        <v>4</v>
      </c>
      <c r="T1112">
        <v>9</v>
      </c>
      <c r="U1112">
        <v>0</v>
      </c>
      <c r="V1112">
        <v>0</v>
      </c>
      <c r="W1112" t="s">
        <v>27</v>
      </c>
      <c r="X1112">
        <v>0</v>
      </c>
    </row>
    <row r="1113" spans="1:24" x14ac:dyDescent="0.2">
      <c r="A1113">
        <v>10827</v>
      </c>
      <c r="B1113">
        <v>1968</v>
      </c>
      <c r="C1113">
        <v>55</v>
      </c>
      <c r="D1113" t="s">
        <v>40</v>
      </c>
      <c r="E1113" t="s">
        <v>32</v>
      </c>
      <c r="F1113" s="58">
        <v>38236</v>
      </c>
      <c r="G1113">
        <v>1</v>
      </c>
      <c r="H1113">
        <v>1</v>
      </c>
      <c r="I1113" s="98">
        <v>41098</v>
      </c>
      <c r="J1113">
        <v>49</v>
      </c>
      <c r="K1113">
        <v>88</v>
      </c>
      <c r="L1113">
        <v>3</v>
      </c>
      <c r="M1113">
        <v>21</v>
      </c>
      <c r="N1113">
        <v>4</v>
      </c>
      <c r="O1113">
        <v>1</v>
      </c>
      <c r="P1113">
        <v>29</v>
      </c>
      <c r="Q1113">
        <v>4</v>
      </c>
      <c r="R1113">
        <v>3</v>
      </c>
      <c r="S1113">
        <v>4</v>
      </c>
      <c r="T1113">
        <v>9</v>
      </c>
      <c r="U1113">
        <v>0</v>
      </c>
      <c r="V1113">
        <v>0</v>
      </c>
      <c r="W1113" t="s">
        <v>38</v>
      </c>
      <c r="X1113">
        <v>0</v>
      </c>
    </row>
    <row r="1114" spans="1:24" x14ac:dyDescent="0.2">
      <c r="A1114">
        <v>7300</v>
      </c>
      <c r="B1114">
        <v>1953</v>
      </c>
      <c r="C1114">
        <v>70</v>
      </c>
      <c r="D1114" t="s">
        <v>23</v>
      </c>
      <c r="E1114" t="s">
        <v>24</v>
      </c>
      <c r="F1114" s="58">
        <v>38578</v>
      </c>
      <c r="G1114">
        <v>0</v>
      </c>
      <c r="H1114">
        <v>1</v>
      </c>
      <c r="I1114" s="98">
        <v>41819</v>
      </c>
      <c r="J1114">
        <v>50</v>
      </c>
      <c r="K1114">
        <v>448</v>
      </c>
      <c r="L1114">
        <v>4</v>
      </c>
      <c r="M1114">
        <v>34</v>
      </c>
      <c r="N1114">
        <v>6</v>
      </c>
      <c r="O1114">
        <v>4</v>
      </c>
      <c r="P1114">
        <v>39</v>
      </c>
      <c r="Q1114">
        <v>3</v>
      </c>
      <c r="R1114">
        <v>8</v>
      </c>
      <c r="S1114">
        <v>7</v>
      </c>
      <c r="T1114">
        <v>5</v>
      </c>
      <c r="U1114">
        <v>0</v>
      </c>
      <c r="V1114">
        <v>0</v>
      </c>
      <c r="W1114" t="s">
        <v>50</v>
      </c>
      <c r="X1114">
        <v>1</v>
      </c>
    </row>
    <row r="1115" spans="1:24" x14ac:dyDescent="0.2">
      <c r="A1115">
        <v>4268</v>
      </c>
      <c r="B1115">
        <v>1960</v>
      </c>
      <c r="C1115">
        <v>63</v>
      </c>
      <c r="D1115" t="s">
        <v>23</v>
      </c>
      <c r="E1115" t="s">
        <v>32</v>
      </c>
      <c r="F1115" s="58">
        <v>38578</v>
      </c>
      <c r="G1115">
        <v>0</v>
      </c>
      <c r="H1115">
        <v>1</v>
      </c>
      <c r="I1115" s="98">
        <v>41888</v>
      </c>
      <c r="J1115">
        <v>50</v>
      </c>
      <c r="K1115">
        <v>129</v>
      </c>
      <c r="L1115">
        <v>0</v>
      </c>
      <c r="M1115">
        <v>21</v>
      </c>
      <c r="N1115">
        <v>0</v>
      </c>
      <c r="O1115">
        <v>1</v>
      </c>
      <c r="P1115">
        <v>7</v>
      </c>
      <c r="Q1115">
        <v>1</v>
      </c>
      <c r="R1115">
        <v>3</v>
      </c>
      <c r="S1115">
        <v>4</v>
      </c>
      <c r="T1115">
        <v>4</v>
      </c>
      <c r="U1115">
        <v>0</v>
      </c>
      <c r="V1115">
        <v>0</v>
      </c>
      <c r="W1115" t="s">
        <v>35</v>
      </c>
      <c r="X1115">
        <v>0</v>
      </c>
    </row>
    <row r="1116" spans="1:24" x14ac:dyDescent="0.2">
      <c r="A1116">
        <v>4603</v>
      </c>
      <c r="B1116">
        <v>1961</v>
      </c>
      <c r="C1116">
        <v>62</v>
      </c>
      <c r="D1116" t="s">
        <v>40</v>
      </c>
      <c r="E1116" t="s">
        <v>32</v>
      </c>
      <c r="F1116" s="58">
        <v>27242</v>
      </c>
      <c r="G1116">
        <v>0</v>
      </c>
      <c r="H1116">
        <v>1</v>
      </c>
      <c r="I1116" s="98">
        <v>41670</v>
      </c>
      <c r="J1116">
        <v>50</v>
      </c>
      <c r="K1116">
        <v>371</v>
      </c>
      <c r="L1116">
        <v>32</v>
      </c>
      <c r="M1116">
        <v>189</v>
      </c>
      <c r="N1116">
        <v>0</v>
      </c>
      <c r="O1116">
        <v>58</v>
      </c>
      <c r="P1116">
        <v>6</v>
      </c>
      <c r="Q1116">
        <v>2</v>
      </c>
      <c r="R1116">
        <v>5</v>
      </c>
      <c r="S1116">
        <v>10</v>
      </c>
      <c r="T1116">
        <v>4</v>
      </c>
      <c r="U1116">
        <v>0</v>
      </c>
      <c r="V1116">
        <v>0</v>
      </c>
      <c r="W1116" t="s">
        <v>27</v>
      </c>
      <c r="X1116">
        <v>0</v>
      </c>
    </row>
    <row r="1117" spans="1:24" x14ac:dyDescent="0.2">
      <c r="A1117">
        <v>8659</v>
      </c>
      <c r="B1117">
        <v>1953</v>
      </c>
      <c r="C1117">
        <v>70</v>
      </c>
      <c r="D1117" t="s">
        <v>40</v>
      </c>
      <c r="E1117" t="s">
        <v>32</v>
      </c>
      <c r="F1117" s="58">
        <v>50388</v>
      </c>
      <c r="G1117">
        <v>0</v>
      </c>
      <c r="H1117">
        <v>1</v>
      </c>
      <c r="I1117" s="98">
        <v>41660</v>
      </c>
      <c r="J1117">
        <v>50</v>
      </c>
      <c r="K1117">
        <v>750</v>
      </c>
      <c r="L1117">
        <v>71</v>
      </c>
      <c r="M1117">
        <v>174</v>
      </c>
      <c r="N1117">
        <v>13</v>
      </c>
      <c r="O1117">
        <v>10</v>
      </c>
      <c r="P1117">
        <v>20</v>
      </c>
      <c r="Q1117">
        <v>2</v>
      </c>
      <c r="R1117">
        <v>6</v>
      </c>
      <c r="S1117">
        <v>11</v>
      </c>
      <c r="T1117">
        <v>2</v>
      </c>
      <c r="U1117">
        <v>0</v>
      </c>
      <c r="V1117">
        <v>0</v>
      </c>
      <c r="W1117" t="s">
        <v>46</v>
      </c>
      <c r="X1117">
        <v>0</v>
      </c>
    </row>
    <row r="1118" spans="1:24" x14ac:dyDescent="0.2">
      <c r="A1118">
        <v>10708</v>
      </c>
      <c r="B1118">
        <v>1979</v>
      </c>
      <c r="C1118">
        <v>44</v>
      </c>
      <c r="D1118" t="s">
        <v>43</v>
      </c>
      <c r="E1118" t="s">
        <v>28</v>
      </c>
      <c r="F1118" s="58">
        <v>31859</v>
      </c>
      <c r="G1118">
        <v>1</v>
      </c>
      <c r="H1118">
        <v>0</v>
      </c>
      <c r="I1118" s="98">
        <v>41636</v>
      </c>
      <c r="J1118">
        <v>50</v>
      </c>
      <c r="K1118">
        <v>10</v>
      </c>
      <c r="L1118">
        <v>6</v>
      </c>
      <c r="M1118">
        <v>11</v>
      </c>
      <c r="N1118">
        <v>0</v>
      </c>
      <c r="O1118">
        <v>4</v>
      </c>
      <c r="P1118">
        <v>2</v>
      </c>
      <c r="Q1118">
        <v>1</v>
      </c>
      <c r="R1118">
        <v>1</v>
      </c>
      <c r="S1118">
        <v>3</v>
      </c>
      <c r="T1118">
        <v>7</v>
      </c>
      <c r="U1118">
        <v>0</v>
      </c>
      <c r="V1118">
        <v>0</v>
      </c>
      <c r="W1118" t="s">
        <v>27</v>
      </c>
      <c r="X1118">
        <v>0</v>
      </c>
    </row>
    <row r="1119" spans="1:24" x14ac:dyDescent="0.2">
      <c r="A1119">
        <v>1176</v>
      </c>
      <c r="B1119">
        <v>1974</v>
      </c>
      <c r="C1119">
        <v>49</v>
      </c>
      <c r="D1119" t="s">
        <v>23</v>
      </c>
      <c r="E1119" t="s">
        <v>32</v>
      </c>
      <c r="F1119" s="58">
        <v>23830</v>
      </c>
      <c r="G1119">
        <v>1</v>
      </c>
      <c r="H1119">
        <v>0</v>
      </c>
      <c r="I1119" s="98">
        <v>41539</v>
      </c>
      <c r="J1119">
        <v>50</v>
      </c>
      <c r="K1119">
        <v>2</v>
      </c>
      <c r="L1119">
        <v>6</v>
      </c>
      <c r="M1119">
        <v>4</v>
      </c>
      <c r="N1119">
        <v>3</v>
      </c>
      <c r="O1119">
        <v>1</v>
      </c>
      <c r="P1119">
        <v>9</v>
      </c>
      <c r="Q1119">
        <v>1</v>
      </c>
      <c r="R1119">
        <v>1</v>
      </c>
      <c r="S1119">
        <v>2</v>
      </c>
      <c r="T1119">
        <v>8</v>
      </c>
      <c r="U1119">
        <v>0</v>
      </c>
      <c r="V1119">
        <v>0</v>
      </c>
      <c r="W1119" t="s">
        <v>27</v>
      </c>
      <c r="X1119">
        <v>0</v>
      </c>
    </row>
    <row r="1120" spans="1:24" x14ac:dyDescent="0.2">
      <c r="A1120">
        <v>10380</v>
      </c>
      <c r="B1120">
        <v>1973</v>
      </c>
      <c r="C1120">
        <v>50</v>
      </c>
      <c r="D1120" t="s">
        <v>53</v>
      </c>
      <c r="E1120" t="s">
        <v>32</v>
      </c>
      <c r="F1120" s="58">
        <v>24163</v>
      </c>
      <c r="G1120">
        <v>1</v>
      </c>
      <c r="H1120">
        <v>0</v>
      </c>
      <c r="I1120" s="98">
        <v>41537</v>
      </c>
      <c r="J1120">
        <v>50</v>
      </c>
      <c r="K1120">
        <v>40</v>
      </c>
      <c r="L1120">
        <v>1</v>
      </c>
      <c r="M1120">
        <v>40</v>
      </c>
      <c r="N1120">
        <v>4</v>
      </c>
      <c r="O1120">
        <v>3</v>
      </c>
      <c r="P1120">
        <v>18</v>
      </c>
      <c r="Q1120">
        <v>1</v>
      </c>
      <c r="R1120">
        <v>3</v>
      </c>
      <c r="S1120">
        <v>3</v>
      </c>
      <c r="T1120">
        <v>8</v>
      </c>
      <c r="U1120">
        <v>0</v>
      </c>
      <c r="V1120">
        <v>0</v>
      </c>
      <c r="W1120" t="s">
        <v>50</v>
      </c>
      <c r="X1120">
        <v>0</v>
      </c>
    </row>
    <row r="1121" spans="1:24" x14ac:dyDescent="0.2">
      <c r="A1121">
        <v>7037</v>
      </c>
      <c r="B1121">
        <v>1975</v>
      </c>
      <c r="C1121">
        <v>48</v>
      </c>
      <c r="D1121" t="s">
        <v>40</v>
      </c>
      <c r="E1121" t="s">
        <v>32</v>
      </c>
      <c r="F1121" s="58">
        <v>54998</v>
      </c>
      <c r="G1121">
        <v>1</v>
      </c>
      <c r="H1121">
        <v>0</v>
      </c>
      <c r="I1121" s="98">
        <v>41586</v>
      </c>
      <c r="J1121">
        <v>50</v>
      </c>
      <c r="K1121">
        <v>194</v>
      </c>
      <c r="L1121">
        <v>55</v>
      </c>
      <c r="M1121">
        <v>134</v>
      </c>
      <c r="N1121">
        <v>15</v>
      </c>
      <c r="O1121">
        <v>0</v>
      </c>
      <c r="P1121">
        <v>3</v>
      </c>
      <c r="Q1121">
        <v>3</v>
      </c>
      <c r="R1121">
        <v>4</v>
      </c>
      <c r="S1121">
        <v>8</v>
      </c>
      <c r="T1121">
        <v>6</v>
      </c>
      <c r="U1121">
        <v>0</v>
      </c>
      <c r="V1121">
        <v>0</v>
      </c>
      <c r="W1121" t="s">
        <v>67</v>
      </c>
      <c r="X1121">
        <v>0</v>
      </c>
    </row>
    <row r="1122" spans="1:24" x14ac:dyDescent="0.2">
      <c r="A1122">
        <v>11096</v>
      </c>
      <c r="B1122">
        <v>1953</v>
      </c>
      <c r="C1122">
        <v>70</v>
      </c>
      <c r="D1122" t="s">
        <v>43</v>
      </c>
      <c r="E1122" t="s">
        <v>32</v>
      </c>
      <c r="F1122" s="58">
        <v>60200</v>
      </c>
      <c r="G1122">
        <v>0</v>
      </c>
      <c r="H1122">
        <v>1</v>
      </c>
      <c r="I1122" s="98">
        <v>41494</v>
      </c>
      <c r="J1122">
        <v>50</v>
      </c>
      <c r="K1122">
        <v>99</v>
      </c>
      <c r="L1122">
        <v>4</v>
      </c>
      <c r="M1122">
        <v>32</v>
      </c>
      <c r="N1122">
        <v>37</v>
      </c>
      <c r="O1122">
        <v>54</v>
      </c>
      <c r="P1122">
        <v>6</v>
      </c>
      <c r="Q1122">
        <v>2</v>
      </c>
      <c r="R1122">
        <v>2</v>
      </c>
      <c r="S1122">
        <v>7</v>
      </c>
      <c r="T1122">
        <v>2</v>
      </c>
      <c r="U1122">
        <v>0</v>
      </c>
      <c r="V1122">
        <v>0</v>
      </c>
      <c r="W1122" t="s">
        <v>27</v>
      </c>
      <c r="X1122">
        <v>0</v>
      </c>
    </row>
    <row r="1123" spans="1:24" x14ac:dyDescent="0.2">
      <c r="A1123">
        <v>6374</v>
      </c>
      <c r="B1123">
        <v>1955</v>
      </c>
      <c r="C1123">
        <v>68</v>
      </c>
      <c r="D1123" t="s">
        <v>40</v>
      </c>
      <c r="E1123" t="s">
        <v>32</v>
      </c>
      <c r="F1123" s="58">
        <v>48432</v>
      </c>
      <c r="G1123">
        <v>0</v>
      </c>
      <c r="H1123">
        <v>1</v>
      </c>
      <c r="I1123" s="98">
        <v>41411</v>
      </c>
      <c r="J1123">
        <v>50</v>
      </c>
      <c r="K1123">
        <v>223</v>
      </c>
      <c r="L1123">
        <v>2</v>
      </c>
      <c r="M1123">
        <v>31</v>
      </c>
      <c r="N1123">
        <v>0</v>
      </c>
      <c r="O1123">
        <v>2</v>
      </c>
      <c r="P1123">
        <v>39</v>
      </c>
      <c r="Q1123">
        <v>5</v>
      </c>
      <c r="R1123">
        <v>5</v>
      </c>
      <c r="S1123">
        <v>4</v>
      </c>
      <c r="T1123">
        <v>8</v>
      </c>
      <c r="U1123">
        <v>0</v>
      </c>
      <c r="V1123">
        <v>0</v>
      </c>
      <c r="W1123" t="s">
        <v>27</v>
      </c>
      <c r="X1123">
        <v>0</v>
      </c>
    </row>
    <row r="1124" spans="1:24" x14ac:dyDescent="0.2">
      <c r="A1124">
        <v>5552</v>
      </c>
      <c r="B1124">
        <v>1964</v>
      </c>
      <c r="C1124">
        <v>59</v>
      </c>
      <c r="D1124" t="s">
        <v>53</v>
      </c>
      <c r="E1124" t="s">
        <v>24</v>
      </c>
      <c r="F1124" s="58">
        <v>70566</v>
      </c>
      <c r="G1124">
        <v>1</v>
      </c>
      <c r="H1124">
        <v>1</v>
      </c>
      <c r="I1124" s="98">
        <v>41407</v>
      </c>
      <c r="J1124">
        <v>50</v>
      </c>
      <c r="K1124">
        <v>81</v>
      </c>
      <c r="L1124">
        <v>18</v>
      </c>
      <c r="M1124">
        <v>113</v>
      </c>
      <c r="N1124">
        <v>47</v>
      </c>
      <c r="O1124">
        <v>13</v>
      </c>
      <c r="P1124">
        <v>21</v>
      </c>
      <c r="Q1124">
        <v>6</v>
      </c>
      <c r="R1124">
        <v>4</v>
      </c>
      <c r="S1124">
        <v>5</v>
      </c>
      <c r="T1124">
        <v>6</v>
      </c>
      <c r="U1124">
        <v>0</v>
      </c>
      <c r="V1124">
        <v>0</v>
      </c>
      <c r="W1124" t="s">
        <v>67</v>
      </c>
      <c r="X1124">
        <v>0</v>
      </c>
    </row>
    <row r="1125" spans="1:24" x14ac:dyDescent="0.2">
      <c r="A1125">
        <v>2245</v>
      </c>
      <c r="B1125">
        <v>1970</v>
      </c>
      <c r="C1125">
        <v>53</v>
      </c>
      <c r="D1125" t="s">
        <v>53</v>
      </c>
      <c r="E1125" t="s">
        <v>32</v>
      </c>
      <c r="F1125" s="58">
        <v>49967</v>
      </c>
      <c r="G1125">
        <v>1</v>
      </c>
      <c r="H1125">
        <v>1</v>
      </c>
      <c r="I1125" s="98">
        <v>41386</v>
      </c>
      <c r="J1125">
        <v>50</v>
      </c>
      <c r="K1125">
        <v>57</v>
      </c>
      <c r="L1125">
        <v>2</v>
      </c>
      <c r="M1125">
        <v>51</v>
      </c>
      <c r="N1125">
        <v>4</v>
      </c>
      <c r="O1125">
        <v>2</v>
      </c>
      <c r="P1125">
        <v>23</v>
      </c>
      <c r="Q1125">
        <v>3</v>
      </c>
      <c r="R1125">
        <v>2</v>
      </c>
      <c r="S1125">
        <v>4</v>
      </c>
      <c r="T1125">
        <v>6</v>
      </c>
      <c r="U1125">
        <v>0</v>
      </c>
      <c r="V1125">
        <v>0</v>
      </c>
      <c r="W1125" t="s">
        <v>27</v>
      </c>
      <c r="X1125">
        <v>0</v>
      </c>
    </row>
    <row r="1126" spans="1:24" x14ac:dyDescent="0.2">
      <c r="A1126">
        <v>6200</v>
      </c>
      <c r="B1126">
        <v>1952</v>
      </c>
      <c r="C1126">
        <v>71</v>
      </c>
      <c r="D1126" t="s">
        <v>23</v>
      </c>
      <c r="E1126" t="s">
        <v>32</v>
      </c>
      <c r="F1126" s="58">
        <v>59235</v>
      </c>
      <c r="G1126">
        <v>0</v>
      </c>
      <c r="H1126">
        <v>1</v>
      </c>
      <c r="I1126" s="98">
        <v>41490</v>
      </c>
      <c r="J1126">
        <v>50</v>
      </c>
      <c r="K1126">
        <v>340</v>
      </c>
      <c r="L1126">
        <v>108</v>
      </c>
      <c r="M1126">
        <v>185</v>
      </c>
      <c r="N1126">
        <v>130</v>
      </c>
      <c r="O1126">
        <v>38</v>
      </c>
      <c r="P1126">
        <v>100</v>
      </c>
      <c r="Q1126">
        <v>2</v>
      </c>
      <c r="R1126">
        <v>6</v>
      </c>
      <c r="S1126">
        <v>9</v>
      </c>
      <c r="T1126">
        <v>3</v>
      </c>
      <c r="U1126">
        <v>0</v>
      </c>
      <c r="V1126">
        <v>0</v>
      </c>
      <c r="W1126" t="s">
        <v>27</v>
      </c>
      <c r="X1126">
        <v>0</v>
      </c>
    </row>
    <row r="1127" spans="1:24" x14ac:dyDescent="0.2">
      <c r="A1127">
        <v>9904</v>
      </c>
      <c r="B1127">
        <v>1957</v>
      </c>
      <c r="C1127">
        <v>66</v>
      </c>
      <c r="D1127" t="s">
        <v>23</v>
      </c>
      <c r="E1127" t="s">
        <v>32</v>
      </c>
      <c r="F1127" s="58">
        <v>74004</v>
      </c>
      <c r="G1127">
        <v>0</v>
      </c>
      <c r="H1127">
        <v>1</v>
      </c>
      <c r="I1127" s="98">
        <v>41362</v>
      </c>
      <c r="J1127">
        <v>50</v>
      </c>
      <c r="K1127">
        <v>336</v>
      </c>
      <c r="L1127">
        <v>123</v>
      </c>
      <c r="M1127">
        <v>274</v>
      </c>
      <c r="N1127">
        <v>46</v>
      </c>
      <c r="O1127">
        <v>123</v>
      </c>
      <c r="P1127">
        <v>141</v>
      </c>
      <c r="Q1127">
        <v>5</v>
      </c>
      <c r="R1127">
        <v>6</v>
      </c>
      <c r="S1127">
        <v>12</v>
      </c>
      <c r="T1127">
        <v>3</v>
      </c>
      <c r="U1127">
        <v>0</v>
      </c>
      <c r="V1127">
        <v>0</v>
      </c>
      <c r="W1127" t="s">
        <v>31</v>
      </c>
      <c r="X1127">
        <v>0</v>
      </c>
    </row>
    <row r="1128" spans="1:24" x14ac:dyDescent="0.2">
      <c r="A1128">
        <v>10031</v>
      </c>
      <c r="B1128">
        <v>1977</v>
      </c>
      <c r="C1128">
        <v>46</v>
      </c>
      <c r="D1128" t="s">
        <v>40</v>
      </c>
      <c r="E1128" t="s">
        <v>32</v>
      </c>
      <c r="F1128" s="58">
        <v>58350</v>
      </c>
      <c r="G1128">
        <v>1</v>
      </c>
      <c r="H1128">
        <v>1</v>
      </c>
      <c r="I1128" s="98">
        <v>41549</v>
      </c>
      <c r="J1128">
        <v>50</v>
      </c>
      <c r="K1128">
        <v>20</v>
      </c>
      <c r="L1128">
        <v>2</v>
      </c>
      <c r="M1128">
        <v>23</v>
      </c>
      <c r="N1128">
        <v>3</v>
      </c>
      <c r="O1128">
        <v>1</v>
      </c>
      <c r="P1128">
        <v>4</v>
      </c>
      <c r="Q1128">
        <v>5</v>
      </c>
      <c r="R1128">
        <v>3</v>
      </c>
      <c r="S1128">
        <v>4</v>
      </c>
      <c r="T1128">
        <v>8</v>
      </c>
      <c r="U1128">
        <v>0</v>
      </c>
      <c r="V1128">
        <v>0</v>
      </c>
      <c r="W1128" t="s">
        <v>67</v>
      </c>
      <c r="X1128">
        <v>0</v>
      </c>
    </row>
    <row r="1129" spans="1:24" x14ac:dyDescent="0.2">
      <c r="A1129">
        <v>6642</v>
      </c>
      <c r="B1129">
        <v>1962</v>
      </c>
      <c r="C1129">
        <v>61</v>
      </c>
      <c r="D1129" t="s">
        <v>23</v>
      </c>
      <c r="E1129" t="s">
        <v>24</v>
      </c>
      <c r="F1129" s="58">
        <v>52720.37365591398</v>
      </c>
      <c r="G1129">
        <v>2</v>
      </c>
      <c r="H1129">
        <v>1</v>
      </c>
      <c r="I1129" s="98">
        <v>41297</v>
      </c>
      <c r="J1129">
        <v>50</v>
      </c>
      <c r="K1129">
        <v>30</v>
      </c>
      <c r="L1129">
        <v>5</v>
      </c>
      <c r="M1129">
        <v>22</v>
      </c>
      <c r="N1129">
        <v>8</v>
      </c>
      <c r="O1129">
        <v>9</v>
      </c>
      <c r="P1129">
        <v>28</v>
      </c>
      <c r="Q1129">
        <v>4</v>
      </c>
      <c r="R1129">
        <v>2</v>
      </c>
      <c r="S1129">
        <v>4</v>
      </c>
      <c r="T1129">
        <v>6</v>
      </c>
      <c r="U1129">
        <v>0</v>
      </c>
      <c r="V1129">
        <v>0</v>
      </c>
      <c r="W1129" t="s">
        <v>67</v>
      </c>
      <c r="X1129">
        <v>0</v>
      </c>
    </row>
    <row r="1130" spans="1:24" x14ac:dyDescent="0.2">
      <c r="A1130">
        <v>10882</v>
      </c>
      <c r="B1130">
        <v>1977</v>
      </c>
      <c r="C1130">
        <v>46</v>
      </c>
      <c r="D1130" t="s">
        <v>23</v>
      </c>
      <c r="E1130" t="s">
        <v>32</v>
      </c>
      <c r="F1130" s="58">
        <v>18890</v>
      </c>
      <c r="G1130">
        <v>0</v>
      </c>
      <c r="H1130">
        <v>1</v>
      </c>
      <c r="I1130" s="98">
        <v>41163</v>
      </c>
      <c r="J1130">
        <v>50</v>
      </c>
      <c r="K1130">
        <v>407</v>
      </c>
      <c r="L1130">
        <v>53</v>
      </c>
      <c r="M1130">
        <v>221</v>
      </c>
      <c r="N1130">
        <v>58</v>
      </c>
      <c r="O1130">
        <v>150</v>
      </c>
      <c r="P1130">
        <v>26</v>
      </c>
      <c r="Q1130">
        <v>4</v>
      </c>
      <c r="R1130">
        <v>4</v>
      </c>
      <c r="S1130">
        <v>6</v>
      </c>
      <c r="T1130">
        <v>4</v>
      </c>
      <c r="U1130">
        <v>0</v>
      </c>
      <c r="V1130">
        <v>0</v>
      </c>
      <c r="W1130" t="s">
        <v>27</v>
      </c>
      <c r="X1130">
        <v>0</v>
      </c>
    </row>
    <row r="1131" spans="1:24" x14ac:dyDescent="0.2">
      <c r="A1131">
        <v>5636</v>
      </c>
      <c r="B1131">
        <v>1964</v>
      </c>
      <c r="C1131">
        <v>59</v>
      </c>
      <c r="D1131" t="s">
        <v>23</v>
      </c>
      <c r="E1131" t="s">
        <v>28</v>
      </c>
      <c r="F1131" s="58">
        <v>46423</v>
      </c>
      <c r="G1131">
        <v>0</v>
      </c>
      <c r="H1131">
        <v>0</v>
      </c>
      <c r="I1131" s="98">
        <v>41163</v>
      </c>
      <c r="J1131">
        <v>50</v>
      </c>
      <c r="K1131">
        <v>51</v>
      </c>
      <c r="L1131">
        <v>4</v>
      </c>
      <c r="M1131">
        <v>50</v>
      </c>
      <c r="N1131">
        <v>12</v>
      </c>
      <c r="O1131">
        <v>1</v>
      </c>
      <c r="P1131">
        <v>49</v>
      </c>
      <c r="Q1131">
        <v>1</v>
      </c>
      <c r="R1131">
        <v>4</v>
      </c>
      <c r="S1131">
        <v>3</v>
      </c>
      <c r="T1131">
        <v>8</v>
      </c>
      <c r="U1131">
        <v>1</v>
      </c>
      <c r="V1131">
        <v>0</v>
      </c>
      <c r="W1131" t="s">
        <v>50</v>
      </c>
      <c r="X1131">
        <v>0</v>
      </c>
    </row>
    <row r="1132" spans="1:24" x14ac:dyDescent="0.2">
      <c r="A1132">
        <v>8692</v>
      </c>
      <c r="B1132">
        <v>1953</v>
      </c>
      <c r="C1132">
        <v>70</v>
      </c>
      <c r="D1132" t="s">
        <v>23</v>
      </c>
      <c r="E1132" t="s">
        <v>32</v>
      </c>
      <c r="F1132" s="58">
        <v>46423</v>
      </c>
      <c r="G1132">
        <v>1</v>
      </c>
      <c r="H1132">
        <v>1</v>
      </c>
      <c r="I1132" s="98">
        <v>41252</v>
      </c>
      <c r="J1132">
        <v>50</v>
      </c>
      <c r="K1132">
        <v>90</v>
      </c>
      <c r="L1132">
        <v>17</v>
      </c>
      <c r="M1132">
        <v>97</v>
      </c>
      <c r="N1132">
        <v>15</v>
      </c>
      <c r="O1132">
        <v>6</v>
      </c>
      <c r="P1132">
        <v>15</v>
      </c>
      <c r="Q1132">
        <v>6</v>
      </c>
      <c r="R1132">
        <v>4</v>
      </c>
      <c r="S1132">
        <v>5</v>
      </c>
      <c r="T1132">
        <v>8</v>
      </c>
      <c r="U1132">
        <v>0</v>
      </c>
      <c r="V1132">
        <v>0</v>
      </c>
      <c r="W1132" t="s">
        <v>27</v>
      </c>
      <c r="X1132">
        <v>0</v>
      </c>
    </row>
    <row r="1133" spans="1:24" x14ac:dyDescent="0.2">
      <c r="A1133">
        <v>8091</v>
      </c>
      <c r="B1133">
        <v>1957</v>
      </c>
      <c r="C1133">
        <v>66</v>
      </c>
      <c r="D1133" t="s">
        <v>23</v>
      </c>
      <c r="E1133" t="s">
        <v>32</v>
      </c>
      <c r="F1133" s="58">
        <v>60152</v>
      </c>
      <c r="G1133">
        <v>0</v>
      </c>
      <c r="H1133">
        <v>1</v>
      </c>
      <c r="I1133" s="98">
        <v>40948</v>
      </c>
      <c r="J1133">
        <v>50</v>
      </c>
      <c r="K1133">
        <v>423</v>
      </c>
      <c r="L1133">
        <v>184</v>
      </c>
      <c r="M1133">
        <v>368</v>
      </c>
      <c r="N1133">
        <v>13</v>
      </c>
      <c r="O1133">
        <v>97</v>
      </c>
      <c r="P1133">
        <v>21</v>
      </c>
      <c r="Q1133">
        <v>1</v>
      </c>
      <c r="R1133">
        <v>6</v>
      </c>
      <c r="S1133">
        <v>6</v>
      </c>
      <c r="T1133">
        <v>5</v>
      </c>
      <c r="U1133">
        <v>0</v>
      </c>
      <c r="V1133">
        <v>0</v>
      </c>
      <c r="W1133" t="s">
        <v>50</v>
      </c>
      <c r="X1133">
        <v>0</v>
      </c>
    </row>
    <row r="1134" spans="1:24" x14ac:dyDescent="0.2">
      <c r="A1134">
        <v>8080</v>
      </c>
      <c r="B1134">
        <v>1987</v>
      </c>
      <c r="C1134">
        <v>36</v>
      </c>
      <c r="D1134" t="s">
        <v>23</v>
      </c>
      <c r="E1134" t="s">
        <v>28</v>
      </c>
      <c r="F1134" s="58">
        <v>31878</v>
      </c>
      <c r="G1134">
        <v>0</v>
      </c>
      <c r="H1134">
        <v>0</v>
      </c>
      <c r="I1134" s="98">
        <v>41138</v>
      </c>
      <c r="J1134">
        <v>50</v>
      </c>
      <c r="K1134">
        <v>5</v>
      </c>
      <c r="L1134">
        <v>1</v>
      </c>
      <c r="M1134">
        <v>6</v>
      </c>
      <c r="N1134">
        <v>3</v>
      </c>
      <c r="O1134">
        <v>4</v>
      </c>
      <c r="P1134">
        <v>3</v>
      </c>
      <c r="Q1134">
        <v>1</v>
      </c>
      <c r="R1134">
        <v>0</v>
      </c>
      <c r="S1134">
        <v>3</v>
      </c>
      <c r="T1134">
        <v>4</v>
      </c>
      <c r="U1134">
        <v>0</v>
      </c>
      <c r="V1134">
        <v>0</v>
      </c>
      <c r="W1134" t="s">
        <v>50</v>
      </c>
      <c r="X1134">
        <v>0</v>
      </c>
    </row>
    <row r="1135" spans="1:24" x14ac:dyDescent="0.2">
      <c r="A1135">
        <v>8370</v>
      </c>
      <c r="B1135">
        <v>1977</v>
      </c>
      <c r="C1135">
        <v>46</v>
      </c>
      <c r="D1135" t="s">
        <v>43</v>
      </c>
      <c r="E1135" t="s">
        <v>32</v>
      </c>
      <c r="F1135" s="58">
        <v>83528</v>
      </c>
      <c r="G1135">
        <v>0</v>
      </c>
      <c r="H1135">
        <v>1</v>
      </c>
      <c r="I1135" s="98">
        <v>40947</v>
      </c>
      <c r="J1135">
        <v>50</v>
      </c>
      <c r="K1135">
        <v>378</v>
      </c>
      <c r="L1135">
        <v>97</v>
      </c>
      <c r="M1135">
        <v>259</v>
      </c>
      <c r="N1135">
        <v>197</v>
      </c>
      <c r="O1135">
        <v>194</v>
      </c>
      <c r="P1135">
        <v>34</v>
      </c>
      <c r="Q1135">
        <v>2</v>
      </c>
      <c r="R1135">
        <v>7</v>
      </c>
      <c r="S1135">
        <v>6</v>
      </c>
      <c r="T1135">
        <v>4</v>
      </c>
      <c r="U1135">
        <v>0</v>
      </c>
      <c r="V1135">
        <v>0</v>
      </c>
      <c r="W1135" t="s">
        <v>31</v>
      </c>
      <c r="X1135">
        <v>0</v>
      </c>
    </row>
    <row r="1136" spans="1:24" x14ac:dyDescent="0.2">
      <c r="A1136">
        <v>4550</v>
      </c>
      <c r="B1136">
        <v>1967</v>
      </c>
      <c r="C1136">
        <v>56</v>
      </c>
      <c r="D1136" t="s">
        <v>53</v>
      </c>
      <c r="E1136" t="s">
        <v>32</v>
      </c>
      <c r="F1136" s="58">
        <v>68092</v>
      </c>
      <c r="G1136">
        <v>0</v>
      </c>
      <c r="H1136">
        <v>1</v>
      </c>
      <c r="I1136" s="98">
        <v>41814</v>
      </c>
      <c r="J1136">
        <v>51</v>
      </c>
      <c r="K1136">
        <v>61</v>
      </c>
      <c r="L1136">
        <v>0</v>
      </c>
      <c r="M1136">
        <v>3</v>
      </c>
      <c r="N1136">
        <v>0</v>
      </c>
      <c r="O1136">
        <v>0</v>
      </c>
      <c r="P1136">
        <v>7</v>
      </c>
      <c r="Q1136">
        <v>1</v>
      </c>
      <c r="R1136">
        <v>1</v>
      </c>
      <c r="S1136">
        <v>3</v>
      </c>
      <c r="T1136">
        <v>5</v>
      </c>
      <c r="U1136">
        <v>0</v>
      </c>
      <c r="V1136">
        <v>0</v>
      </c>
      <c r="W1136" t="s">
        <v>27</v>
      </c>
      <c r="X1136">
        <v>0</v>
      </c>
    </row>
    <row r="1137" spans="1:24" x14ac:dyDescent="0.2">
      <c r="A1137">
        <v>3381</v>
      </c>
      <c r="B1137">
        <v>1954</v>
      </c>
      <c r="C1137">
        <v>69</v>
      </c>
      <c r="D1137" t="s">
        <v>53</v>
      </c>
      <c r="E1137" t="s">
        <v>32</v>
      </c>
      <c r="F1137" s="58">
        <v>82716</v>
      </c>
      <c r="G1137">
        <v>1</v>
      </c>
      <c r="H1137">
        <v>1</v>
      </c>
      <c r="I1137" s="98">
        <v>41857</v>
      </c>
      <c r="J1137">
        <v>51</v>
      </c>
      <c r="K1137">
        <v>70</v>
      </c>
      <c r="L1137">
        <v>0</v>
      </c>
      <c r="M1137">
        <v>16</v>
      </c>
      <c r="N1137">
        <v>0</v>
      </c>
      <c r="O1137">
        <v>0</v>
      </c>
      <c r="P1137">
        <v>4</v>
      </c>
      <c r="Q1137">
        <v>2</v>
      </c>
      <c r="R1137">
        <v>2</v>
      </c>
      <c r="S1137">
        <v>4</v>
      </c>
      <c r="T1137">
        <v>6</v>
      </c>
      <c r="U1137">
        <v>0</v>
      </c>
      <c r="V1137">
        <v>0</v>
      </c>
      <c r="W1137" t="s">
        <v>31</v>
      </c>
      <c r="X1137">
        <v>0</v>
      </c>
    </row>
    <row r="1138" spans="1:24" x14ac:dyDescent="0.2">
      <c r="A1138">
        <v>10556</v>
      </c>
      <c r="B1138">
        <v>1960</v>
      </c>
      <c r="C1138">
        <v>63</v>
      </c>
      <c r="D1138" t="s">
        <v>23</v>
      </c>
      <c r="E1138" t="s">
        <v>32</v>
      </c>
      <c r="F1138" s="58">
        <v>61559</v>
      </c>
      <c r="G1138">
        <v>0</v>
      </c>
      <c r="H1138">
        <v>1</v>
      </c>
      <c r="I1138" s="98">
        <v>41783</v>
      </c>
      <c r="J1138">
        <v>51</v>
      </c>
      <c r="K1138">
        <v>173</v>
      </c>
      <c r="L1138">
        <v>13</v>
      </c>
      <c r="M1138">
        <v>131</v>
      </c>
      <c r="N1138">
        <v>32</v>
      </c>
      <c r="O1138">
        <v>3</v>
      </c>
      <c r="P1138">
        <v>6</v>
      </c>
      <c r="Q1138">
        <v>4</v>
      </c>
      <c r="R1138">
        <v>6</v>
      </c>
      <c r="S1138">
        <v>6</v>
      </c>
      <c r="T1138">
        <v>7</v>
      </c>
      <c r="U1138">
        <v>0</v>
      </c>
      <c r="V1138">
        <v>0</v>
      </c>
      <c r="W1138" t="s">
        <v>27</v>
      </c>
      <c r="X1138">
        <v>1</v>
      </c>
    </row>
    <row r="1139" spans="1:24" x14ac:dyDescent="0.2">
      <c r="A1139">
        <v>9467</v>
      </c>
      <c r="B1139">
        <v>1985</v>
      </c>
      <c r="C1139">
        <v>38</v>
      </c>
      <c r="D1139" t="s">
        <v>23</v>
      </c>
      <c r="E1139" t="s">
        <v>28</v>
      </c>
      <c r="F1139" s="58">
        <v>64108</v>
      </c>
      <c r="G1139">
        <v>1</v>
      </c>
      <c r="H1139">
        <v>0</v>
      </c>
      <c r="I1139" s="98">
        <v>41948</v>
      </c>
      <c r="J1139">
        <v>51</v>
      </c>
      <c r="K1139">
        <v>3</v>
      </c>
      <c r="L1139">
        <v>2</v>
      </c>
      <c r="M1139">
        <v>10</v>
      </c>
      <c r="N1139">
        <v>3</v>
      </c>
      <c r="O1139">
        <v>0</v>
      </c>
      <c r="P1139">
        <v>2</v>
      </c>
      <c r="Q1139">
        <v>1</v>
      </c>
      <c r="R1139">
        <v>1</v>
      </c>
      <c r="S1139">
        <v>3</v>
      </c>
      <c r="T1139">
        <v>6</v>
      </c>
      <c r="U1139">
        <v>0</v>
      </c>
      <c r="V1139">
        <v>0</v>
      </c>
      <c r="W1139" t="s">
        <v>27</v>
      </c>
      <c r="X1139">
        <v>0</v>
      </c>
    </row>
    <row r="1140" spans="1:24" x14ac:dyDescent="0.2">
      <c r="A1140">
        <v>2891</v>
      </c>
      <c r="B1140">
        <v>1964</v>
      </c>
      <c r="C1140">
        <v>59</v>
      </c>
      <c r="D1140" t="s">
        <v>23</v>
      </c>
      <c r="E1140" t="s">
        <v>24</v>
      </c>
      <c r="F1140" s="58">
        <v>47958</v>
      </c>
      <c r="G1140">
        <v>0</v>
      </c>
      <c r="H1140">
        <v>1</v>
      </c>
      <c r="I1140" s="98">
        <v>41565</v>
      </c>
      <c r="J1140">
        <v>51</v>
      </c>
      <c r="K1140">
        <v>595</v>
      </c>
      <c r="L1140">
        <v>23</v>
      </c>
      <c r="M1140">
        <v>123</v>
      </c>
      <c r="N1140">
        <v>10</v>
      </c>
      <c r="O1140">
        <v>23</v>
      </c>
      <c r="P1140">
        <v>154</v>
      </c>
      <c r="Q1140">
        <v>2</v>
      </c>
      <c r="R1140">
        <v>8</v>
      </c>
      <c r="S1140">
        <v>4</v>
      </c>
      <c r="T1140">
        <v>6</v>
      </c>
      <c r="U1140">
        <v>0</v>
      </c>
      <c r="V1140">
        <v>0</v>
      </c>
      <c r="W1140" t="s">
        <v>35</v>
      </c>
      <c r="X1140">
        <v>0</v>
      </c>
    </row>
    <row r="1141" spans="1:24" x14ac:dyDescent="0.2">
      <c r="A1141">
        <v>5011</v>
      </c>
      <c r="B1141">
        <v>1964</v>
      </c>
      <c r="C1141">
        <v>59</v>
      </c>
      <c r="D1141" t="s">
        <v>23</v>
      </c>
      <c r="E1141" t="s">
        <v>24</v>
      </c>
      <c r="F1141" s="58">
        <v>45576</v>
      </c>
      <c r="G1141">
        <v>0</v>
      </c>
      <c r="H1141">
        <v>1</v>
      </c>
      <c r="I1141" s="98">
        <v>41565</v>
      </c>
      <c r="J1141">
        <v>51</v>
      </c>
      <c r="K1141">
        <v>595</v>
      </c>
      <c r="L1141">
        <v>23</v>
      </c>
      <c r="M1141">
        <v>123</v>
      </c>
      <c r="N1141">
        <v>10</v>
      </c>
      <c r="O1141">
        <v>23</v>
      </c>
      <c r="P1141">
        <v>154</v>
      </c>
      <c r="Q1141">
        <v>2</v>
      </c>
      <c r="R1141">
        <v>8</v>
      </c>
      <c r="S1141">
        <v>4</v>
      </c>
      <c r="T1141">
        <v>6</v>
      </c>
      <c r="U1141">
        <v>0</v>
      </c>
      <c r="V1141">
        <v>0</v>
      </c>
      <c r="W1141" t="s">
        <v>27</v>
      </c>
      <c r="X1141">
        <v>0</v>
      </c>
    </row>
    <row r="1142" spans="1:24" x14ac:dyDescent="0.2">
      <c r="A1142">
        <v>8140</v>
      </c>
      <c r="B1142">
        <v>1974</v>
      </c>
      <c r="C1142">
        <v>49</v>
      </c>
      <c r="D1142" t="s">
        <v>23</v>
      </c>
      <c r="E1142" t="s">
        <v>32</v>
      </c>
      <c r="F1142" s="58">
        <v>113734</v>
      </c>
      <c r="G1142">
        <v>1</v>
      </c>
      <c r="H1142">
        <v>0</v>
      </c>
      <c r="I1142" s="98">
        <v>41343</v>
      </c>
      <c r="J1142">
        <v>51</v>
      </c>
      <c r="K1142">
        <v>10</v>
      </c>
      <c r="L1142">
        <v>14</v>
      </c>
      <c r="M1142">
        <v>29</v>
      </c>
      <c r="N1142">
        <v>4</v>
      </c>
      <c r="O1142">
        <v>2</v>
      </c>
      <c r="P1142">
        <v>36</v>
      </c>
      <c r="Q1142">
        <v>3</v>
      </c>
      <c r="R1142">
        <v>2</v>
      </c>
      <c r="S1142">
        <v>4</v>
      </c>
      <c r="T1142">
        <v>4</v>
      </c>
      <c r="U1142">
        <v>0</v>
      </c>
      <c r="V1142">
        <v>0</v>
      </c>
      <c r="W1142" t="s">
        <v>38</v>
      </c>
      <c r="X1142">
        <v>0</v>
      </c>
    </row>
    <row r="1143" spans="1:24" x14ac:dyDescent="0.2">
      <c r="A1143">
        <v>11039</v>
      </c>
      <c r="B1143">
        <v>1976</v>
      </c>
      <c r="C1143">
        <v>47</v>
      </c>
      <c r="D1143" t="s">
        <v>23</v>
      </c>
      <c r="E1143" t="s">
        <v>32</v>
      </c>
      <c r="F1143" s="58">
        <v>57100</v>
      </c>
      <c r="G1143">
        <v>0</v>
      </c>
      <c r="H1143">
        <v>1</v>
      </c>
      <c r="I1143" s="98">
        <v>41534</v>
      </c>
      <c r="J1143">
        <v>51</v>
      </c>
      <c r="K1143">
        <v>82</v>
      </c>
      <c r="L1143">
        <v>33</v>
      </c>
      <c r="M1143">
        <v>54</v>
      </c>
      <c r="N1143">
        <v>71</v>
      </c>
      <c r="O1143">
        <v>30</v>
      </c>
      <c r="P1143">
        <v>41</v>
      </c>
      <c r="Q1143">
        <v>2</v>
      </c>
      <c r="R1143">
        <v>5</v>
      </c>
      <c r="S1143">
        <v>4</v>
      </c>
      <c r="T1143">
        <v>5</v>
      </c>
      <c r="U1143">
        <v>0</v>
      </c>
      <c r="V1143">
        <v>0</v>
      </c>
      <c r="W1143" t="s">
        <v>27</v>
      </c>
      <c r="X1143">
        <v>0</v>
      </c>
    </row>
    <row r="1144" spans="1:24" x14ac:dyDescent="0.2">
      <c r="A1144">
        <v>78</v>
      </c>
      <c r="B1144">
        <v>1970</v>
      </c>
      <c r="C1144">
        <v>53</v>
      </c>
      <c r="D1144" t="s">
        <v>23</v>
      </c>
      <c r="E1144" t="s">
        <v>32</v>
      </c>
      <c r="F1144" s="58">
        <v>45160</v>
      </c>
      <c r="G1144">
        <v>1</v>
      </c>
      <c r="H1144">
        <v>0</v>
      </c>
      <c r="I1144" s="98">
        <v>41532</v>
      </c>
      <c r="J1144">
        <v>51</v>
      </c>
      <c r="K1144">
        <v>15</v>
      </c>
      <c r="L1144">
        <v>0</v>
      </c>
      <c r="M1144">
        <v>11</v>
      </c>
      <c r="N1144">
        <v>0</v>
      </c>
      <c r="O1144">
        <v>2</v>
      </c>
      <c r="P1144">
        <v>9</v>
      </c>
      <c r="Q1144">
        <v>1</v>
      </c>
      <c r="R1144">
        <v>1</v>
      </c>
      <c r="S1144">
        <v>2</v>
      </c>
      <c r="T1144">
        <v>8</v>
      </c>
      <c r="U1144">
        <v>0</v>
      </c>
      <c r="V1144">
        <v>0</v>
      </c>
      <c r="W1144" t="s">
        <v>27</v>
      </c>
      <c r="X1144">
        <v>0</v>
      </c>
    </row>
    <row r="1145" spans="1:24" x14ac:dyDescent="0.2">
      <c r="A1145">
        <v>5517</v>
      </c>
      <c r="B1145">
        <v>1970</v>
      </c>
      <c r="C1145">
        <v>53</v>
      </c>
      <c r="D1145" t="s">
        <v>23</v>
      </c>
      <c r="E1145" t="s">
        <v>32</v>
      </c>
      <c r="F1145" s="58">
        <v>50014</v>
      </c>
      <c r="G1145">
        <v>1</v>
      </c>
      <c r="H1145">
        <v>0</v>
      </c>
      <c r="I1145" s="98">
        <v>41532</v>
      </c>
      <c r="J1145">
        <v>51</v>
      </c>
      <c r="K1145">
        <v>15</v>
      </c>
      <c r="L1145">
        <v>0</v>
      </c>
      <c r="M1145">
        <v>11</v>
      </c>
      <c r="N1145">
        <v>0</v>
      </c>
      <c r="O1145">
        <v>2</v>
      </c>
      <c r="P1145">
        <v>9</v>
      </c>
      <c r="Q1145">
        <v>1</v>
      </c>
      <c r="R1145">
        <v>1</v>
      </c>
      <c r="S1145">
        <v>2</v>
      </c>
      <c r="T1145">
        <v>8</v>
      </c>
      <c r="U1145">
        <v>0</v>
      </c>
      <c r="V1145">
        <v>0</v>
      </c>
      <c r="W1145" t="s">
        <v>38</v>
      </c>
      <c r="X1145">
        <v>0</v>
      </c>
    </row>
    <row r="1146" spans="1:24" x14ac:dyDescent="0.2">
      <c r="A1146">
        <v>5290</v>
      </c>
      <c r="B1146">
        <v>1965</v>
      </c>
      <c r="C1146">
        <v>58</v>
      </c>
      <c r="D1146" t="s">
        <v>40</v>
      </c>
      <c r="E1146" t="s">
        <v>32</v>
      </c>
      <c r="F1146" s="58">
        <v>39763</v>
      </c>
      <c r="G1146">
        <v>1</v>
      </c>
      <c r="H1146">
        <v>1</v>
      </c>
      <c r="I1146" s="98">
        <v>41500</v>
      </c>
      <c r="J1146">
        <v>51</v>
      </c>
      <c r="K1146">
        <v>220</v>
      </c>
      <c r="L1146">
        <v>0</v>
      </c>
      <c r="M1146">
        <v>33</v>
      </c>
      <c r="N1146">
        <v>3</v>
      </c>
      <c r="O1146">
        <v>0</v>
      </c>
      <c r="P1146">
        <v>23</v>
      </c>
      <c r="Q1146">
        <v>5</v>
      </c>
      <c r="R1146">
        <v>5</v>
      </c>
      <c r="S1146">
        <v>5</v>
      </c>
      <c r="T1146">
        <v>8</v>
      </c>
      <c r="U1146">
        <v>0</v>
      </c>
      <c r="V1146">
        <v>0</v>
      </c>
      <c r="W1146" t="s">
        <v>31</v>
      </c>
      <c r="X1146">
        <v>0</v>
      </c>
    </row>
    <row r="1147" spans="1:24" x14ac:dyDescent="0.2">
      <c r="A1147">
        <v>4128</v>
      </c>
      <c r="B1147">
        <v>1963</v>
      </c>
      <c r="C1147">
        <v>60</v>
      </c>
      <c r="D1147" t="s">
        <v>40</v>
      </c>
      <c r="E1147" t="s">
        <v>32</v>
      </c>
      <c r="F1147" s="58">
        <v>42720</v>
      </c>
      <c r="G1147">
        <v>0</v>
      </c>
      <c r="H1147">
        <v>1</v>
      </c>
      <c r="I1147" s="98">
        <v>41475</v>
      </c>
      <c r="J1147">
        <v>51</v>
      </c>
      <c r="K1147">
        <v>517</v>
      </c>
      <c r="L1147">
        <v>12</v>
      </c>
      <c r="M1147">
        <v>54</v>
      </c>
      <c r="N1147">
        <v>16</v>
      </c>
      <c r="O1147">
        <v>6</v>
      </c>
      <c r="P1147">
        <v>120</v>
      </c>
      <c r="Q1147">
        <v>2</v>
      </c>
      <c r="R1147">
        <v>7</v>
      </c>
      <c r="S1147">
        <v>7</v>
      </c>
      <c r="T1147">
        <v>5</v>
      </c>
      <c r="U1147">
        <v>0</v>
      </c>
      <c r="V1147">
        <v>0</v>
      </c>
      <c r="W1147" t="s">
        <v>67</v>
      </c>
      <c r="X1147">
        <v>0</v>
      </c>
    </row>
    <row r="1148" spans="1:24" x14ac:dyDescent="0.2">
      <c r="A1148">
        <v>8534</v>
      </c>
      <c r="B1148">
        <v>1953</v>
      </c>
      <c r="C1148">
        <v>70</v>
      </c>
      <c r="D1148" t="s">
        <v>23</v>
      </c>
      <c r="E1148" t="s">
        <v>32</v>
      </c>
      <c r="F1148" s="58">
        <v>16653</v>
      </c>
      <c r="G1148">
        <v>0</v>
      </c>
      <c r="H1148">
        <v>2</v>
      </c>
      <c r="I1148" s="98">
        <v>41471</v>
      </c>
      <c r="J1148">
        <v>51</v>
      </c>
      <c r="K1148">
        <v>615</v>
      </c>
      <c r="L1148">
        <v>28</v>
      </c>
      <c r="M1148">
        <v>259</v>
      </c>
      <c r="N1148">
        <v>12</v>
      </c>
      <c r="O1148">
        <v>48</v>
      </c>
      <c r="P1148">
        <v>30</v>
      </c>
      <c r="Q1148">
        <v>4</v>
      </c>
      <c r="R1148">
        <v>6</v>
      </c>
      <c r="S1148">
        <v>13</v>
      </c>
      <c r="T1148">
        <v>4</v>
      </c>
      <c r="U1148">
        <v>0</v>
      </c>
      <c r="V1148">
        <v>0</v>
      </c>
      <c r="W1148" t="s">
        <v>27</v>
      </c>
      <c r="X1148">
        <v>1</v>
      </c>
    </row>
    <row r="1149" spans="1:24" x14ac:dyDescent="0.2">
      <c r="A1149">
        <v>9592</v>
      </c>
      <c r="B1149">
        <v>1984</v>
      </c>
      <c r="C1149">
        <v>39</v>
      </c>
      <c r="D1149" t="s">
        <v>23</v>
      </c>
      <c r="E1149" t="s">
        <v>32</v>
      </c>
      <c r="F1149" s="58">
        <v>86429</v>
      </c>
      <c r="G1149">
        <v>1</v>
      </c>
      <c r="H1149">
        <v>0</v>
      </c>
      <c r="I1149" s="98">
        <v>41455</v>
      </c>
      <c r="J1149">
        <v>51</v>
      </c>
      <c r="K1149">
        <v>11</v>
      </c>
      <c r="L1149">
        <v>2</v>
      </c>
      <c r="M1149">
        <v>9</v>
      </c>
      <c r="N1149">
        <v>3</v>
      </c>
      <c r="O1149">
        <v>0</v>
      </c>
      <c r="P1149">
        <v>8</v>
      </c>
      <c r="Q1149">
        <v>2</v>
      </c>
      <c r="R1149">
        <v>2</v>
      </c>
      <c r="S1149">
        <v>3</v>
      </c>
      <c r="T1149">
        <v>8</v>
      </c>
      <c r="U1149">
        <v>0</v>
      </c>
      <c r="V1149">
        <v>0</v>
      </c>
      <c r="W1149" t="s">
        <v>27</v>
      </c>
      <c r="X1149">
        <v>0</v>
      </c>
    </row>
    <row r="1150" spans="1:24" x14ac:dyDescent="0.2">
      <c r="A1150">
        <v>8957</v>
      </c>
      <c r="B1150">
        <v>1953</v>
      </c>
      <c r="C1150">
        <v>70</v>
      </c>
      <c r="D1150" t="s">
        <v>43</v>
      </c>
      <c r="E1150" t="s">
        <v>28</v>
      </c>
      <c r="F1150" s="58">
        <v>55521</v>
      </c>
      <c r="G1150">
        <v>1</v>
      </c>
      <c r="H1150">
        <v>1</v>
      </c>
      <c r="I1150" s="98">
        <v>41553</v>
      </c>
      <c r="J1150">
        <v>51</v>
      </c>
      <c r="K1150">
        <v>480</v>
      </c>
      <c r="L1150">
        <v>86</v>
      </c>
      <c r="M1150">
        <v>249</v>
      </c>
      <c r="N1150">
        <v>75</v>
      </c>
      <c r="O1150">
        <v>86</v>
      </c>
      <c r="P1150">
        <v>144</v>
      </c>
      <c r="Q1150">
        <v>8</v>
      </c>
      <c r="R1150">
        <v>6</v>
      </c>
      <c r="S1150">
        <v>5</v>
      </c>
      <c r="T1150">
        <v>6</v>
      </c>
      <c r="U1150">
        <v>0</v>
      </c>
      <c r="V1150">
        <v>0</v>
      </c>
      <c r="W1150" t="s">
        <v>67</v>
      </c>
      <c r="X1150">
        <v>0</v>
      </c>
    </row>
    <row r="1151" spans="1:24" x14ac:dyDescent="0.2">
      <c r="A1151">
        <v>9308</v>
      </c>
      <c r="B1151">
        <v>1955</v>
      </c>
      <c r="C1151">
        <v>68</v>
      </c>
      <c r="D1151" t="s">
        <v>23</v>
      </c>
      <c r="E1151" t="s">
        <v>32</v>
      </c>
      <c r="F1151" s="58">
        <v>33249</v>
      </c>
      <c r="G1151">
        <v>0</v>
      </c>
      <c r="H1151">
        <v>0</v>
      </c>
      <c r="I1151" s="98">
        <v>41583</v>
      </c>
      <c r="J1151">
        <v>51</v>
      </c>
      <c r="K1151">
        <v>398</v>
      </c>
      <c r="L1151">
        <v>61</v>
      </c>
      <c r="M1151">
        <v>265</v>
      </c>
      <c r="N1151">
        <v>138</v>
      </c>
      <c r="O1151">
        <v>61</v>
      </c>
      <c r="P1151">
        <v>53</v>
      </c>
      <c r="Q1151">
        <v>1</v>
      </c>
      <c r="R1151">
        <v>3</v>
      </c>
      <c r="S1151">
        <v>6</v>
      </c>
      <c r="T1151">
        <v>1</v>
      </c>
      <c r="U1151">
        <v>0</v>
      </c>
      <c r="V1151">
        <v>0</v>
      </c>
      <c r="W1151" t="s">
        <v>67</v>
      </c>
      <c r="X1151">
        <v>0</v>
      </c>
    </row>
    <row r="1152" spans="1:24" x14ac:dyDescent="0.2">
      <c r="A1152">
        <v>544</v>
      </c>
      <c r="B1152">
        <v>1955</v>
      </c>
      <c r="C1152">
        <v>68</v>
      </c>
      <c r="D1152" t="s">
        <v>23</v>
      </c>
      <c r="E1152" t="s">
        <v>32</v>
      </c>
      <c r="F1152" s="58">
        <v>33249</v>
      </c>
      <c r="G1152">
        <v>0</v>
      </c>
      <c r="H1152">
        <v>0</v>
      </c>
      <c r="I1152" s="98">
        <v>41583</v>
      </c>
      <c r="J1152">
        <v>51</v>
      </c>
      <c r="K1152">
        <v>398</v>
      </c>
      <c r="L1152">
        <v>61</v>
      </c>
      <c r="M1152">
        <v>265</v>
      </c>
      <c r="N1152">
        <v>138</v>
      </c>
      <c r="O1152">
        <v>61</v>
      </c>
      <c r="P1152">
        <v>53</v>
      </c>
      <c r="Q1152">
        <v>1</v>
      </c>
      <c r="R1152">
        <v>3</v>
      </c>
      <c r="S1152">
        <v>6</v>
      </c>
      <c r="T1152">
        <v>1</v>
      </c>
      <c r="U1152">
        <v>0</v>
      </c>
      <c r="V1152">
        <v>0</v>
      </c>
      <c r="W1152" t="s">
        <v>27</v>
      </c>
      <c r="X1152">
        <v>0</v>
      </c>
    </row>
    <row r="1153" spans="1:24" x14ac:dyDescent="0.2">
      <c r="A1153">
        <v>5989</v>
      </c>
      <c r="B1153">
        <v>1960</v>
      </c>
      <c r="C1153">
        <v>63</v>
      </c>
      <c r="D1153" t="s">
        <v>43</v>
      </c>
      <c r="E1153" t="s">
        <v>24</v>
      </c>
      <c r="F1153" s="58">
        <v>34176</v>
      </c>
      <c r="G1153">
        <v>0</v>
      </c>
      <c r="H1153">
        <v>1</v>
      </c>
      <c r="I1153" s="98">
        <v>41380</v>
      </c>
      <c r="J1153">
        <v>51</v>
      </c>
      <c r="K1153">
        <v>752</v>
      </c>
      <c r="L1153">
        <v>122</v>
      </c>
      <c r="M1153">
        <v>476</v>
      </c>
      <c r="N1153">
        <v>39</v>
      </c>
      <c r="O1153">
        <v>153</v>
      </c>
      <c r="P1153">
        <v>34</v>
      </c>
      <c r="Q1153">
        <v>1</v>
      </c>
      <c r="R1153">
        <v>10</v>
      </c>
      <c r="S1153">
        <v>11</v>
      </c>
      <c r="T1153">
        <v>8</v>
      </c>
      <c r="U1153">
        <v>0</v>
      </c>
      <c r="V1153">
        <v>0</v>
      </c>
      <c r="W1153" t="s">
        <v>31</v>
      </c>
      <c r="X1153">
        <v>0</v>
      </c>
    </row>
    <row r="1154" spans="1:24" x14ac:dyDescent="0.2">
      <c r="A1154">
        <v>635</v>
      </c>
      <c r="B1154">
        <v>1967</v>
      </c>
      <c r="C1154">
        <v>56</v>
      </c>
      <c r="D1154" t="s">
        <v>53</v>
      </c>
      <c r="E1154" t="s">
        <v>32</v>
      </c>
      <c r="F1154" s="58">
        <v>86424</v>
      </c>
      <c r="G1154">
        <v>1</v>
      </c>
      <c r="H1154">
        <v>1</v>
      </c>
      <c r="I1154" s="98">
        <v>41352</v>
      </c>
      <c r="J1154">
        <v>51</v>
      </c>
      <c r="K1154">
        <v>464</v>
      </c>
      <c r="L1154">
        <v>5</v>
      </c>
      <c r="M1154">
        <v>64</v>
      </c>
      <c r="N1154">
        <v>7</v>
      </c>
      <c r="O1154">
        <v>0</v>
      </c>
      <c r="P1154">
        <v>70</v>
      </c>
      <c r="Q1154">
        <v>8</v>
      </c>
      <c r="R1154">
        <v>9</v>
      </c>
      <c r="S1154">
        <v>7</v>
      </c>
      <c r="T1154">
        <v>8</v>
      </c>
      <c r="U1154">
        <v>0</v>
      </c>
      <c r="V1154">
        <v>0</v>
      </c>
      <c r="W1154" t="s">
        <v>27</v>
      </c>
      <c r="X1154">
        <v>0</v>
      </c>
    </row>
    <row r="1155" spans="1:24" x14ac:dyDescent="0.2">
      <c r="A1155">
        <v>6673</v>
      </c>
      <c r="B1155">
        <v>1966</v>
      </c>
      <c r="C1155">
        <v>57</v>
      </c>
      <c r="D1155" t="s">
        <v>23</v>
      </c>
      <c r="E1155" t="s">
        <v>28</v>
      </c>
      <c r="F1155" s="58">
        <v>78499</v>
      </c>
      <c r="G1155">
        <v>0</v>
      </c>
      <c r="H1155">
        <v>0</v>
      </c>
      <c r="I1155" s="98">
        <v>41352</v>
      </c>
      <c r="J1155">
        <v>51</v>
      </c>
      <c r="K1155">
        <v>28</v>
      </c>
      <c r="L1155">
        <v>6</v>
      </c>
      <c r="M1155">
        <v>27</v>
      </c>
      <c r="N1155">
        <v>12</v>
      </c>
      <c r="O1155">
        <v>17</v>
      </c>
      <c r="P1155">
        <v>39</v>
      </c>
      <c r="Q1155">
        <v>1</v>
      </c>
      <c r="R1155">
        <v>3</v>
      </c>
      <c r="S1155">
        <v>3</v>
      </c>
      <c r="T1155">
        <v>8</v>
      </c>
      <c r="U1155">
        <v>0</v>
      </c>
      <c r="V1155">
        <v>0</v>
      </c>
      <c r="W1155" t="s">
        <v>35</v>
      </c>
      <c r="X1155">
        <v>0</v>
      </c>
    </row>
    <row r="1156" spans="1:24" x14ac:dyDescent="0.2">
      <c r="A1156">
        <v>1710</v>
      </c>
      <c r="B1156">
        <v>1979</v>
      </c>
      <c r="C1156">
        <v>44</v>
      </c>
      <c r="D1156" t="s">
        <v>23</v>
      </c>
      <c r="E1156" t="s">
        <v>28</v>
      </c>
      <c r="F1156" s="58">
        <v>70515</v>
      </c>
      <c r="G1156">
        <v>1</v>
      </c>
      <c r="H1156">
        <v>0</v>
      </c>
      <c r="I1156" s="98">
        <v>41458</v>
      </c>
      <c r="J1156">
        <v>51</v>
      </c>
      <c r="K1156">
        <v>154</v>
      </c>
      <c r="L1156">
        <v>20</v>
      </c>
      <c r="M1156">
        <v>66</v>
      </c>
      <c r="N1156">
        <v>0</v>
      </c>
      <c r="O1156">
        <v>12</v>
      </c>
      <c r="P1156">
        <v>27</v>
      </c>
      <c r="Q1156">
        <v>7</v>
      </c>
      <c r="R1156">
        <v>6</v>
      </c>
      <c r="S1156">
        <v>4</v>
      </c>
      <c r="T1156">
        <v>9</v>
      </c>
      <c r="U1156">
        <v>0</v>
      </c>
      <c r="V1156">
        <v>0</v>
      </c>
      <c r="W1156" t="s">
        <v>27</v>
      </c>
      <c r="X1156">
        <v>0</v>
      </c>
    </row>
    <row r="1157" spans="1:24" x14ac:dyDescent="0.2">
      <c r="A1157">
        <v>523</v>
      </c>
      <c r="B1157">
        <v>1990</v>
      </c>
      <c r="C1157">
        <v>33</v>
      </c>
      <c r="D1157" t="s">
        <v>23</v>
      </c>
      <c r="E1157" t="s">
        <v>32</v>
      </c>
      <c r="F1157" s="58">
        <v>75777</v>
      </c>
      <c r="G1157">
        <v>1</v>
      </c>
      <c r="H1157">
        <v>0</v>
      </c>
      <c r="I1157" s="98">
        <v>41305</v>
      </c>
      <c r="J1157">
        <v>51</v>
      </c>
      <c r="K1157">
        <v>23</v>
      </c>
      <c r="L1157">
        <v>0</v>
      </c>
      <c r="M1157">
        <v>26</v>
      </c>
      <c r="N1157">
        <v>7</v>
      </c>
      <c r="O1157">
        <v>15</v>
      </c>
      <c r="P1157">
        <v>3</v>
      </c>
      <c r="Q1157">
        <v>1</v>
      </c>
      <c r="R1157">
        <v>2</v>
      </c>
      <c r="S1157">
        <v>4</v>
      </c>
      <c r="T1157">
        <v>5</v>
      </c>
      <c r="U1157">
        <v>0</v>
      </c>
      <c r="V1157">
        <v>0</v>
      </c>
      <c r="W1157" t="s">
        <v>27</v>
      </c>
      <c r="X1157">
        <v>0</v>
      </c>
    </row>
    <row r="1158" spans="1:24" x14ac:dyDescent="0.2">
      <c r="A1158">
        <v>8977</v>
      </c>
      <c r="B1158">
        <v>1986</v>
      </c>
      <c r="C1158">
        <v>37</v>
      </c>
      <c r="D1158" t="s">
        <v>118</v>
      </c>
      <c r="E1158" t="s">
        <v>28</v>
      </c>
      <c r="F1158" s="58">
        <v>75777</v>
      </c>
      <c r="G1158">
        <v>0</v>
      </c>
      <c r="H1158">
        <v>0</v>
      </c>
      <c r="I1158" s="98">
        <v>41609</v>
      </c>
      <c r="J1158">
        <v>51</v>
      </c>
      <c r="K1158">
        <v>1</v>
      </c>
      <c r="L1158">
        <v>3</v>
      </c>
      <c r="M1158">
        <v>4</v>
      </c>
      <c r="N1158">
        <v>2</v>
      </c>
      <c r="O1158">
        <v>3</v>
      </c>
      <c r="P1158">
        <v>11</v>
      </c>
      <c r="Q1158">
        <v>1</v>
      </c>
      <c r="R1158">
        <v>0</v>
      </c>
      <c r="S1158">
        <v>3</v>
      </c>
      <c r="T1158">
        <v>4</v>
      </c>
      <c r="U1158">
        <v>0</v>
      </c>
      <c r="V1158">
        <v>0</v>
      </c>
      <c r="W1158" t="s">
        <v>27</v>
      </c>
      <c r="X1158">
        <v>0</v>
      </c>
    </row>
    <row r="1159" spans="1:24" x14ac:dyDescent="0.2">
      <c r="A1159">
        <v>9736</v>
      </c>
      <c r="B1159">
        <v>1981</v>
      </c>
      <c r="C1159">
        <v>42</v>
      </c>
      <c r="D1159" t="s">
        <v>23</v>
      </c>
      <c r="E1159" t="s">
        <v>32</v>
      </c>
      <c r="F1159" s="58">
        <v>31626</v>
      </c>
      <c r="G1159">
        <v>1</v>
      </c>
      <c r="H1159">
        <v>1</v>
      </c>
      <c r="I1159" s="98">
        <v>41267</v>
      </c>
      <c r="J1159">
        <v>51</v>
      </c>
      <c r="K1159">
        <v>53</v>
      </c>
      <c r="L1159">
        <v>5</v>
      </c>
      <c r="M1159">
        <v>19</v>
      </c>
      <c r="N1159">
        <v>2</v>
      </c>
      <c r="O1159">
        <v>13</v>
      </c>
      <c r="P1159">
        <v>4</v>
      </c>
      <c r="Q1159">
        <v>3</v>
      </c>
      <c r="R1159">
        <v>3</v>
      </c>
      <c r="S1159">
        <v>3</v>
      </c>
      <c r="T1159">
        <v>8</v>
      </c>
      <c r="U1159">
        <v>0</v>
      </c>
      <c r="V1159">
        <v>0</v>
      </c>
      <c r="W1159" t="s">
        <v>35</v>
      </c>
      <c r="X1159">
        <v>0</v>
      </c>
    </row>
    <row r="1160" spans="1:24" x14ac:dyDescent="0.2">
      <c r="A1160">
        <v>1544</v>
      </c>
      <c r="B1160">
        <v>1968</v>
      </c>
      <c r="C1160">
        <v>55</v>
      </c>
      <c r="D1160" t="s">
        <v>53</v>
      </c>
      <c r="E1160" t="s">
        <v>24</v>
      </c>
      <c r="F1160" s="58">
        <v>83917</v>
      </c>
      <c r="G1160">
        <v>0</v>
      </c>
      <c r="H1160">
        <v>0</v>
      </c>
      <c r="I1160" s="98">
        <v>41265</v>
      </c>
      <c r="J1160">
        <v>51</v>
      </c>
      <c r="K1160">
        <v>741</v>
      </c>
      <c r="L1160">
        <v>68</v>
      </c>
      <c r="M1160">
        <v>689</v>
      </c>
      <c r="N1160">
        <v>224</v>
      </c>
      <c r="O1160">
        <v>68</v>
      </c>
      <c r="P1160">
        <v>103</v>
      </c>
      <c r="Q1160">
        <v>1</v>
      </c>
      <c r="R1160">
        <v>4</v>
      </c>
      <c r="S1160">
        <v>10</v>
      </c>
      <c r="T1160">
        <v>2</v>
      </c>
      <c r="U1160">
        <v>0</v>
      </c>
      <c r="V1160">
        <v>0</v>
      </c>
      <c r="W1160" t="s">
        <v>31</v>
      </c>
      <c r="X1160">
        <v>0</v>
      </c>
    </row>
    <row r="1161" spans="1:24" x14ac:dyDescent="0.2">
      <c r="A1161">
        <v>6575</v>
      </c>
      <c r="B1161">
        <v>1982</v>
      </c>
      <c r="C1161">
        <v>41</v>
      </c>
      <c r="D1161" t="s">
        <v>23</v>
      </c>
      <c r="E1161" t="s">
        <v>32</v>
      </c>
      <c r="F1161" s="58">
        <v>32557</v>
      </c>
      <c r="G1161">
        <v>1</v>
      </c>
      <c r="H1161">
        <v>1</v>
      </c>
      <c r="I1161" s="98">
        <v>41209</v>
      </c>
      <c r="J1161">
        <v>51</v>
      </c>
      <c r="K1161">
        <v>230</v>
      </c>
      <c r="L1161">
        <v>48</v>
      </c>
      <c r="M1161">
        <v>214</v>
      </c>
      <c r="N1161">
        <v>13</v>
      </c>
      <c r="O1161">
        <v>32</v>
      </c>
      <c r="P1161">
        <v>75</v>
      </c>
      <c r="Q1161">
        <v>8</v>
      </c>
      <c r="R1161">
        <v>9</v>
      </c>
      <c r="S1161">
        <v>7</v>
      </c>
      <c r="T1161">
        <v>9</v>
      </c>
      <c r="U1161">
        <v>0</v>
      </c>
      <c r="V1161">
        <v>0</v>
      </c>
      <c r="W1161" t="s">
        <v>67</v>
      </c>
      <c r="X1161">
        <v>0</v>
      </c>
    </row>
    <row r="1162" spans="1:24" x14ac:dyDescent="0.2">
      <c r="A1162">
        <v>6147</v>
      </c>
      <c r="B1162">
        <v>1972</v>
      </c>
      <c r="C1162">
        <v>51</v>
      </c>
      <c r="D1162" t="s">
        <v>23</v>
      </c>
      <c r="E1162" t="s">
        <v>24</v>
      </c>
      <c r="F1162" s="58">
        <v>61798</v>
      </c>
      <c r="G1162">
        <v>1</v>
      </c>
      <c r="H1162">
        <v>0</v>
      </c>
      <c r="I1162" s="98">
        <v>41200</v>
      </c>
      <c r="J1162">
        <v>51</v>
      </c>
      <c r="K1162">
        <v>5</v>
      </c>
      <c r="L1162">
        <v>2</v>
      </c>
      <c r="M1162">
        <v>8</v>
      </c>
      <c r="N1162">
        <v>2</v>
      </c>
      <c r="O1162">
        <v>2</v>
      </c>
      <c r="P1162">
        <v>9</v>
      </c>
      <c r="Q1162">
        <v>1</v>
      </c>
      <c r="R1162">
        <v>0</v>
      </c>
      <c r="S1162">
        <v>2</v>
      </c>
      <c r="T1162">
        <v>7</v>
      </c>
      <c r="U1162">
        <v>0</v>
      </c>
      <c r="V1162">
        <v>0</v>
      </c>
      <c r="W1162" t="s">
        <v>46</v>
      </c>
      <c r="X1162">
        <v>0</v>
      </c>
    </row>
    <row r="1163" spans="1:24" x14ac:dyDescent="0.2">
      <c r="A1163">
        <v>6354</v>
      </c>
      <c r="B1163">
        <v>1985</v>
      </c>
      <c r="C1163">
        <v>38</v>
      </c>
      <c r="D1163" t="s">
        <v>23</v>
      </c>
      <c r="E1163" t="s">
        <v>32</v>
      </c>
      <c r="F1163" s="58">
        <v>15253</v>
      </c>
      <c r="G1163">
        <v>1</v>
      </c>
      <c r="H1163">
        <v>0</v>
      </c>
      <c r="I1163" s="98">
        <v>41152</v>
      </c>
      <c r="J1163">
        <v>51</v>
      </c>
      <c r="K1163">
        <v>5</v>
      </c>
      <c r="L1163">
        <v>2</v>
      </c>
      <c r="M1163">
        <v>16</v>
      </c>
      <c r="N1163">
        <v>3</v>
      </c>
      <c r="O1163">
        <v>2</v>
      </c>
      <c r="P1163">
        <v>19</v>
      </c>
      <c r="Q1163">
        <v>2</v>
      </c>
      <c r="R1163">
        <v>1</v>
      </c>
      <c r="S1163">
        <v>2</v>
      </c>
      <c r="T1163">
        <v>8</v>
      </c>
      <c r="U1163">
        <v>1</v>
      </c>
      <c r="V1163">
        <v>0</v>
      </c>
      <c r="W1163" t="s">
        <v>27</v>
      </c>
      <c r="X1163">
        <v>0</v>
      </c>
    </row>
    <row r="1164" spans="1:24" x14ac:dyDescent="0.2">
      <c r="A1164">
        <v>4769</v>
      </c>
      <c r="B1164">
        <v>1978</v>
      </c>
      <c r="C1164">
        <v>45</v>
      </c>
      <c r="D1164" t="s">
        <v>53</v>
      </c>
      <c r="E1164" t="s">
        <v>32</v>
      </c>
      <c r="F1164" s="58">
        <v>62535</v>
      </c>
      <c r="G1164">
        <v>1</v>
      </c>
      <c r="H1164">
        <v>1</v>
      </c>
      <c r="I1164" s="98">
        <v>41808</v>
      </c>
      <c r="J1164">
        <v>52</v>
      </c>
      <c r="K1164">
        <v>456</v>
      </c>
      <c r="L1164">
        <v>4</v>
      </c>
      <c r="M1164">
        <v>24</v>
      </c>
      <c r="N1164">
        <v>0</v>
      </c>
      <c r="O1164">
        <v>0</v>
      </c>
      <c r="P1164">
        <v>9</v>
      </c>
      <c r="Q1164">
        <v>7</v>
      </c>
      <c r="R1164">
        <v>8</v>
      </c>
      <c r="S1164">
        <v>6</v>
      </c>
      <c r="T1164">
        <v>7</v>
      </c>
      <c r="U1164">
        <v>0</v>
      </c>
      <c r="V1164">
        <v>0</v>
      </c>
      <c r="W1164" t="s">
        <v>27</v>
      </c>
      <c r="X1164">
        <v>1</v>
      </c>
    </row>
    <row r="1165" spans="1:24" x14ac:dyDescent="0.2">
      <c r="A1165">
        <v>7540</v>
      </c>
      <c r="B1165">
        <v>1953</v>
      </c>
      <c r="C1165">
        <v>70</v>
      </c>
      <c r="D1165" t="s">
        <v>23</v>
      </c>
      <c r="E1165" t="s">
        <v>32</v>
      </c>
      <c r="F1165" s="58">
        <v>30279</v>
      </c>
      <c r="G1165">
        <v>0</v>
      </c>
      <c r="H1165">
        <v>1</v>
      </c>
      <c r="I1165" s="98">
        <v>41784</v>
      </c>
      <c r="J1165">
        <v>52</v>
      </c>
      <c r="K1165">
        <v>143</v>
      </c>
      <c r="L1165">
        <v>15</v>
      </c>
      <c r="M1165">
        <v>60</v>
      </c>
      <c r="N1165">
        <v>24</v>
      </c>
      <c r="O1165">
        <v>23</v>
      </c>
      <c r="P1165">
        <v>5</v>
      </c>
      <c r="Q1165">
        <v>2</v>
      </c>
      <c r="R1165">
        <v>2</v>
      </c>
      <c r="S1165">
        <v>8</v>
      </c>
      <c r="T1165">
        <v>2</v>
      </c>
      <c r="U1165">
        <v>0</v>
      </c>
      <c r="V1165">
        <v>0</v>
      </c>
      <c r="W1165" t="s">
        <v>27</v>
      </c>
      <c r="X1165">
        <v>0</v>
      </c>
    </row>
    <row r="1166" spans="1:24" x14ac:dyDescent="0.2">
      <c r="A1166">
        <v>5247</v>
      </c>
      <c r="B1166">
        <v>1956</v>
      </c>
      <c r="C1166">
        <v>67</v>
      </c>
      <c r="D1166" t="s">
        <v>40</v>
      </c>
      <c r="E1166" t="s">
        <v>32</v>
      </c>
      <c r="F1166" s="58">
        <v>30279</v>
      </c>
      <c r="G1166">
        <v>1</v>
      </c>
      <c r="H1166">
        <v>1</v>
      </c>
      <c r="I1166" s="98">
        <v>41917</v>
      </c>
      <c r="J1166">
        <v>52</v>
      </c>
      <c r="K1166">
        <v>31</v>
      </c>
      <c r="L1166">
        <v>0</v>
      </c>
      <c r="M1166">
        <v>6</v>
      </c>
      <c r="N1166">
        <v>2</v>
      </c>
      <c r="O1166">
        <v>1</v>
      </c>
      <c r="P1166">
        <v>5</v>
      </c>
      <c r="Q1166">
        <v>2</v>
      </c>
      <c r="R1166">
        <v>1</v>
      </c>
      <c r="S1166">
        <v>4</v>
      </c>
      <c r="T1166">
        <v>4</v>
      </c>
      <c r="U1166">
        <v>0</v>
      </c>
      <c r="V1166">
        <v>0</v>
      </c>
      <c r="W1166" t="s">
        <v>27</v>
      </c>
      <c r="X1166">
        <v>0</v>
      </c>
    </row>
    <row r="1167" spans="1:24" x14ac:dyDescent="0.2">
      <c r="A1167">
        <v>5987</v>
      </c>
      <c r="B1167">
        <v>1990</v>
      </c>
      <c r="C1167">
        <v>33</v>
      </c>
      <c r="D1167" t="s">
        <v>43</v>
      </c>
      <c r="E1167" t="s">
        <v>32</v>
      </c>
      <c r="F1167" s="58">
        <v>69263</v>
      </c>
      <c r="G1167">
        <v>1</v>
      </c>
      <c r="H1167">
        <v>0</v>
      </c>
      <c r="I1167" s="98">
        <v>41734</v>
      </c>
      <c r="J1167">
        <v>52</v>
      </c>
      <c r="K1167">
        <v>2</v>
      </c>
      <c r="L1167">
        <v>2</v>
      </c>
      <c r="M1167">
        <v>11</v>
      </c>
      <c r="N1167">
        <v>10</v>
      </c>
      <c r="O1167">
        <v>6</v>
      </c>
      <c r="P1167">
        <v>12</v>
      </c>
      <c r="Q1167">
        <v>2</v>
      </c>
      <c r="R1167">
        <v>1</v>
      </c>
      <c r="S1167">
        <v>4</v>
      </c>
      <c r="T1167">
        <v>5</v>
      </c>
      <c r="U1167">
        <v>0</v>
      </c>
      <c r="V1167">
        <v>0</v>
      </c>
      <c r="W1167" t="s">
        <v>27</v>
      </c>
      <c r="X1167">
        <v>0</v>
      </c>
    </row>
    <row r="1168" spans="1:24" x14ac:dyDescent="0.2">
      <c r="A1168">
        <v>9960</v>
      </c>
      <c r="B1168">
        <v>1992</v>
      </c>
      <c r="C1168">
        <v>31</v>
      </c>
      <c r="D1168" t="s">
        <v>118</v>
      </c>
      <c r="E1168" t="s">
        <v>28</v>
      </c>
      <c r="F1168" s="58">
        <v>31788</v>
      </c>
      <c r="G1168">
        <v>1</v>
      </c>
      <c r="H1168">
        <v>0</v>
      </c>
      <c r="I1168" s="98">
        <v>41759</v>
      </c>
      <c r="J1168">
        <v>52</v>
      </c>
      <c r="K1168">
        <v>0</v>
      </c>
      <c r="L1168">
        <v>0</v>
      </c>
      <c r="M1168">
        <v>1</v>
      </c>
      <c r="N1168">
        <v>8</v>
      </c>
      <c r="O1168">
        <v>3</v>
      </c>
      <c r="P1168">
        <v>2</v>
      </c>
      <c r="Q1168">
        <v>1</v>
      </c>
      <c r="R1168">
        <v>1</v>
      </c>
      <c r="S1168">
        <v>2</v>
      </c>
      <c r="T1168">
        <v>7</v>
      </c>
      <c r="U1168">
        <v>0</v>
      </c>
      <c r="V1168">
        <v>0</v>
      </c>
      <c r="W1168" t="s">
        <v>67</v>
      </c>
      <c r="X1168">
        <v>0</v>
      </c>
    </row>
    <row r="1169" spans="1:24" x14ac:dyDescent="0.2">
      <c r="A1169">
        <v>10972</v>
      </c>
      <c r="B1169">
        <v>1950</v>
      </c>
      <c r="C1169">
        <v>73</v>
      </c>
      <c r="D1169" t="s">
        <v>23</v>
      </c>
      <c r="E1169" t="s">
        <v>55</v>
      </c>
      <c r="F1169" s="58">
        <v>76412</v>
      </c>
      <c r="G1169">
        <v>0</v>
      </c>
      <c r="H1169">
        <v>0</v>
      </c>
      <c r="I1169" s="98">
        <v>41915</v>
      </c>
      <c r="J1169">
        <v>52</v>
      </c>
      <c r="K1169">
        <v>625</v>
      </c>
      <c r="L1169">
        <v>35</v>
      </c>
      <c r="M1169">
        <v>169</v>
      </c>
      <c r="N1169">
        <v>58</v>
      </c>
      <c r="O1169">
        <v>17</v>
      </c>
      <c r="P1169">
        <v>35</v>
      </c>
      <c r="Q1169">
        <v>1</v>
      </c>
      <c r="R1169">
        <v>4</v>
      </c>
      <c r="S1169">
        <v>6</v>
      </c>
      <c r="T1169">
        <v>1</v>
      </c>
      <c r="U1169">
        <v>0</v>
      </c>
      <c r="V1169">
        <v>0</v>
      </c>
      <c r="W1169" t="s">
        <v>27</v>
      </c>
      <c r="X1169">
        <v>2</v>
      </c>
    </row>
    <row r="1170" spans="1:24" x14ac:dyDescent="0.2">
      <c r="A1170">
        <v>1399</v>
      </c>
      <c r="B1170">
        <v>1959</v>
      </c>
      <c r="C1170">
        <v>64</v>
      </c>
      <c r="D1170" t="s">
        <v>23</v>
      </c>
      <c r="E1170" t="s">
        <v>32</v>
      </c>
      <c r="F1170" s="58">
        <v>21888</v>
      </c>
      <c r="G1170">
        <v>0</v>
      </c>
      <c r="H1170">
        <v>0</v>
      </c>
      <c r="I1170" s="98">
        <v>41660</v>
      </c>
      <c r="J1170">
        <v>52</v>
      </c>
      <c r="K1170">
        <v>407</v>
      </c>
      <c r="L1170">
        <v>114</v>
      </c>
      <c r="M1170">
        <v>445</v>
      </c>
      <c r="N1170">
        <v>181</v>
      </c>
      <c r="O1170">
        <v>165</v>
      </c>
      <c r="P1170">
        <v>203</v>
      </c>
      <c r="Q1170">
        <v>1</v>
      </c>
      <c r="R1170">
        <v>3</v>
      </c>
      <c r="S1170">
        <v>9</v>
      </c>
      <c r="T1170">
        <v>1</v>
      </c>
      <c r="U1170">
        <v>0</v>
      </c>
      <c r="V1170">
        <v>0</v>
      </c>
      <c r="W1170" t="s">
        <v>27</v>
      </c>
      <c r="X1170">
        <v>1</v>
      </c>
    </row>
    <row r="1171" spans="1:24" x14ac:dyDescent="0.2">
      <c r="A1171">
        <v>2698</v>
      </c>
      <c r="B1171">
        <v>1977</v>
      </c>
      <c r="C1171">
        <v>46</v>
      </c>
      <c r="D1171" t="s">
        <v>23</v>
      </c>
      <c r="E1171" t="s">
        <v>28</v>
      </c>
      <c r="F1171" s="58">
        <v>22148</v>
      </c>
      <c r="G1171">
        <v>0</v>
      </c>
      <c r="H1171">
        <v>1</v>
      </c>
      <c r="I1171" s="98">
        <v>41466</v>
      </c>
      <c r="J1171">
        <v>52</v>
      </c>
      <c r="K1171">
        <v>254</v>
      </c>
      <c r="L1171">
        <v>7</v>
      </c>
      <c r="M1171">
        <v>108</v>
      </c>
      <c r="N1171">
        <v>20</v>
      </c>
      <c r="O1171">
        <v>0</v>
      </c>
      <c r="P1171">
        <v>26</v>
      </c>
      <c r="Q1171">
        <v>3</v>
      </c>
      <c r="R1171">
        <v>6</v>
      </c>
      <c r="S1171">
        <v>5</v>
      </c>
      <c r="T1171">
        <v>6</v>
      </c>
      <c r="U1171">
        <v>0</v>
      </c>
      <c r="V1171">
        <v>0</v>
      </c>
      <c r="W1171" t="s">
        <v>35</v>
      </c>
      <c r="X1171">
        <v>0</v>
      </c>
    </row>
    <row r="1172" spans="1:24" x14ac:dyDescent="0.2">
      <c r="A1172">
        <v>6340</v>
      </c>
      <c r="B1172">
        <v>1986</v>
      </c>
      <c r="C1172">
        <v>37</v>
      </c>
      <c r="D1172" t="s">
        <v>23</v>
      </c>
      <c r="E1172" t="s">
        <v>28</v>
      </c>
      <c r="F1172" s="58">
        <v>93790</v>
      </c>
      <c r="G1172">
        <v>1</v>
      </c>
      <c r="H1172">
        <v>0</v>
      </c>
      <c r="I1172" s="98">
        <v>41574</v>
      </c>
      <c r="J1172">
        <v>52</v>
      </c>
      <c r="K1172">
        <v>3</v>
      </c>
      <c r="L1172">
        <v>3</v>
      </c>
      <c r="M1172">
        <v>7</v>
      </c>
      <c r="N1172">
        <v>0</v>
      </c>
      <c r="O1172">
        <v>2</v>
      </c>
      <c r="P1172">
        <v>11</v>
      </c>
      <c r="Q1172">
        <v>2</v>
      </c>
      <c r="R1172">
        <v>1</v>
      </c>
      <c r="S1172">
        <v>3</v>
      </c>
      <c r="T1172">
        <v>6</v>
      </c>
      <c r="U1172">
        <v>0</v>
      </c>
      <c r="V1172">
        <v>0</v>
      </c>
      <c r="W1172" t="s">
        <v>67</v>
      </c>
      <c r="X1172">
        <v>0</v>
      </c>
    </row>
    <row r="1173" spans="1:24" x14ac:dyDescent="0.2">
      <c r="A1173">
        <v>4107</v>
      </c>
      <c r="B1173">
        <v>1949</v>
      </c>
      <c r="C1173">
        <v>74</v>
      </c>
      <c r="D1173" t="s">
        <v>40</v>
      </c>
      <c r="E1173" t="s">
        <v>32</v>
      </c>
      <c r="F1173" s="58">
        <v>24762</v>
      </c>
      <c r="G1173">
        <v>0</v>
      </c>
      <c r="H1173">
        <v>2</v>
      </c>
      <c r="I1173" s="98">
        <v>41496</v>
      </c>
      <c r="J1173">
        <v>52</v>
      </c>
      <c r="K1173">
        <v>269</v>
      </c>
      <c r="L1173">
        <v>15</v>
      </c>
      <c r="M1173">
        <v>69</v>
      </c>
      <c r="N1173">
        <v>15</v>
      </c>
      <c r="O1173">
        <v>19</v>
      </c>
      <c r="P1173">
        <v>38</v>
      </c>
      <c r="Q1173">
        <v>2</v>
      </c>
      <c r="R1173">
        <v>4</v>
      </c>
      <c r="S1173">
        <v>4</v>
      </c>
      <c r="T1173">
        <v>5</v>
      </c>
      <c r="U1173">
        <v>0</v>
      </c>
      <c r="V1173">
        <v>0</v>
      </c>
      <c r="W1173" t="s">
        <v>27</v>
      </c>
      <c r="X1173">
        <v>0</v>
      </c>
    </row>
    <row r="1174" spans="1:24" x14ac:dyDescent="0.2">
      <c r="A1174">
        <v>10906</v>
      </c>
      <c r="B1174">
        <v>1949</v>
      </c>
      <c r="C1174">
        <v>74</v>
      </c>
      <c r="D1174" t="s">
        <v>40</v>
      </c>
      <c r="E1174" t="s">
        <v>32</v>
      </c>
      <c r="F1174" s="58">
        <v>30828</v>
      </c>
      <c r="G1174">
        <v>0</v>
      </c>
      <c r="H1174">
        <v>2</v>
      </c>
      <c r="I1174" s="98">
        <v>41496</v>
      </c>
      <c r="J1174">
        <v>52</v>
      </c>
      <c r="K1174">
        <v>269</v>
      </c>
      <c r="L1174">
        <v>15</v>
      </c>
      <c r="M1174">
        <v>69</v>
      </c>
      <c r="N1174">
        <v>15</v>
      </c>
      <c r="O1174">
        <v>19</v>
      </c>
      <c r="P1174">
        <v>38</v>
      </c>
      <c r="Q1174">
        <v>2</v>
      </c>
      <c r="R1174">
        <v>4</v>
      </c>
      <c r="S1174">
        <v>4</v>
      </c>
      <c r="T1174">
        <v>5</v>
      </c>
      <c r="U1174">
        <v>0</v>
      </c>
      <c r="V1174">
        <v>0</v>
      </c>
      <c r="W1174" t="s">
        <v>67</v>
      </c>
      <c r="X1174">
        <v>0</v>
      </c>
    </row>
    <row r="1175" spans="1:24" x14ac:dyDescent="0.2">
      <c r="A1175">
        <v>2557</v>
      </c>
      <c r="B1175">
        <v>1971</v>
      </c>
      <c r="C1175">
        <v>52</v>
      </c>
      <c r="D1175" t="s">
        <v>53</v>
      </c>
      <c r="E1175" t="s">
        <v>28</v>
      </c>
      <c r="F1175" s="58">
        <v>75345</v>
      </c>
      <c r="G1175">
        <v>1</v>
      </c>
      <c r="H1175">
        <v>0</v>
      </c>
      <c r="I1175" s="98">
        <v>41515</v>
      </c>
      <c r="J1175">
        <v>52</v>
      </c>
      <c r="K1175">
        <v>7</v>
      </c>
      <c r="L1175">
        <v>1</v>
      </c>
      <c r="M1175">
        <v>6</v>
      </c>
      <c r="N1175">
        <v>3</v>
      </c>
      <c r="O1175">
        <v>1</v>
      </c>
      <c r="P1175">
        <v>11</v>
      </c>
      <c r="Q1175">
        <v>1</v>
      </c>
      <c r="R1175">
        <v>1</v>
      </c>
      <c r="S1175">
        <v>2</v>
      </c>
      <c r="T1175">
        <v>4</v>
      </c>
      <c r="U1175">
        <v>0</v>
      </c>
      <c r="V1175">
        <v>0</v>
      </c>
      <c r="W1175" t="s">
        <v>27</v>
      </c>
      <c r="X1175">
        <v>1</v>
      </c>
    </row>
    <row r="1176" spans="1:24" x14ac:dyDescent="0.2">
      <c r="A1176">
        <v>8786</v>
      </c>
      <c r="B1176">
        <v>1957</v>
      </c>
      <c r="C1176">
        <v>66</v>
      </c>
      <c r="D1176" t="s">
        <v>53</v>
      </c>
      <c r="E1176" t="s">
        <v>32</v>
      </c>
      <c r="F1176" s="58">
        <v>26954</v>
      </c>
      <c r="G1176">
        <v>0</v>
      </c>
      <c r="H1176">
        <v>1</v>
      </c>
      <c r="I1176" s="98">
        <v>41420</v>
      </c>
      <c r="J1176">
        <v>52</v>
      </c>
      <c r="K1176">
        <v>301</v>
      </c>
      <c r="L1176">
        <v>7</v>
      </c>
      <c r="M1176">
        <v>74</v>
      </c>
      <c r="N1176">
        <v>10</v>
      </c>
      <c r="O1176">
        <v>0</v>
      </c>
      <c r="P1176">
        <v>58</v>
      </c>
      <c r="Q1176">
        <v>4</v>
      </c>
      <c r="R1176">
        <v>6</v>
      </c>
      <c r="S1176">
        <v>7</v>
      </c>
      <c r="T1176">
        <v>6</v>
      </c>
      <c r="U1176">
        <v>0</v>
      </c>
      <c r="V1176">
        <v>0</v>
      </c>
      <c r="W1176" t="s">
        <v>46</v>
      </c>
      <c r="X1176">
        <v>0</v>
      </c>
    </row>
    <row r="1177" spans="1:24" x14ac:dyDescent="0.2">
      <c r="A1177">
        <v>6119</v>
      </c>
      <c r="B1177">
        <v>1964</v>
      </c>
      <c r="C1177">
        <v>59</v>
      </c>
      <c r="D1177" t="s">
        <v>40</v>
      </c>
      <c r="E1177" t="s">
        <v>28</v>
      </c>
      <c r="F1177" s="58">
        <v>36230</v>
      </c>
      <c r="G1177">
        <v>1</v>
      </c>
      <c r="H1177">
        <v>1</v>
      </c>
      <c r="I1177" s="98">
        <v>41552</v>
      </c>
      <c r="J1177">
        <v>52</v>
      </c>
      <c r="K1177">
        <v>10</v>
      </c>
      <c r="L1177">
        <v>0</v>
      </c>
      <c r="M1177">
        <v>3</v>
      </c>
      <c r="N1177">
        <v>0</v>
      </c>
      <c r="O1177">
        <v>0</v>
      </c>
      <c r="P1177">
        <v>4</v>
      </c>
      <c r="Q1177">
        <v>1</v>
      </c>
      <c r="R1177">
        <v>1</v>
      </c>
      <c r="S1177">
        <v>2</v>
      </c>
      <c r="T1177">
        <v>6</v>
      </c>
      <c r="U1177">
        <v>0</v>
      </c>
      <c r="V1177">
        <v>0</v>
      </c>
      <c r="W1177" t="s">
        <v>27</v>
      </c>
      <c r="X1177">
        <v>0</v>
      </c>
    </row>
    <row r="1178" spans="1:24" x14ac:dyDescent="0.2">
      <c r="A1178">
        <v>2980</v>
      </c>
      <c r="B1178">
        <v>1953</v>
      </c>
      <c r="C1178">
        <v>70</v>
      </c>
      <c r="D1178" t="s">
        <v>53</v>
      </c>
      <c r="E1178" t="s">
        <v>28</v>
      </c>
      <c r="F1178" s="58">
        <v>49166</v>
      </c>
      <c r="G1178">
        <v>1</v>
      </c>
      <c r="H1178">
        <v>1</v>
      </c>
      <c r="I1178" s="98">
        <v>41355</v>
      </c>
      <c r="J1178">
        <v>52</v>
      </c>
      <c r="K1178">
        <v>12</v>
      </c>
      <c r="L1178">
        <v>0</v>
      </c>
      <c r="M1178">
        <v>13</v>
      </c>
      <c r="N1178">
        <v>4</v>
      </c>
      <c r="O1178">
        <v>2</v>
      </c>
      <c r="P1178">
        <v>4</v>
      </c>
      <c r="Q1178">
        <v>4</v>
      </c>
      <c r="R1178">
        <v>3</v>
      </c>
      <c r="S1178">
        <v>3</v>
      </c>
      <c r="T1178">
        <v>8</v>
      </c>
      <c r="U1178">
        <v>0</v>
      </c>
      <c r="V1178">
        <v>0</v>
      </c>
      <c r="W1178" t="s">
        <v>31</v>
      </c>
      <c r="X1178">
        <v>0</v>
      </c>
    </row>
    <row r="1179" spans="1:24" x14ac:dyDescent="0.2">
      <c r="A1179">
        <v>3850</v>
      </c>
      <c r="B1179">
        <v>1964</v>
      </c>
      <c r="C1179">
        <v>59</v>
      </c>
      <c r="D1179" t="s">
        <v>118</v>
      </c>
      <c r="E1179" t="s">
        <v>32</v>
      </c>
      <c r="F1179" s="58">
        <v>38557</v>
      </c>
      <c r="G1179">
        <v>0</v>
      </c>
      <c r="H1179">
        <v>1</v>
      </c>
      <c r="I1179" s="98">
        <v>41102</v>
      </c>
      <c r="J1179">
        <v>52</v>
      </c>
      <c r="K1179">
        <v>3</v>
      </c>
      <c r="L1179">
        <v>3</v>
      </c>
      <c r="M1179">
        <v>3</v>
      </c>
      <c r="N1179">
        <v>15</v>
      </c>
      <c r="O1179">
        <v>4</v>
      </c>
      <c r="P1179">
        <v>15</v>
      </c>
      <c r="Q1179">
        <v>1</v>
      </c>
      <c r="R1179">
        <v>1</v>
      </c>
      <c r="S1179">
        <v>3</v>
      </c>
      <c r="T1179">
        <v>6</v>
      </c>
      <c r="U1179">
        <v>0</v>
      </c>
      <c r="V1179">
        <v>0</v>
      </c>
      <c r="W1179" t="s">
        <v>50</v>
      </c>
      <c r="X1179">
        <v>0</v>
      </c>
    </row>
    <row r="1180" spans="1:24" x14ac:dyDescent="0.2">
      <c r="A1180">
        <v>1077</v>
      </c>
      <c r="B1180">
        <v>1975</v>
      </c>
      <c r="C1180">
        <v>48</v>
      </c>
      <c r="D1180" t="s">
        <v>23</v>
      </c>
      <c r="E1180" t="s">
        <v>32</v>
      </c>
      <c r="F1180" s="58">
        <v>25707</v>
      </c>
      <c r="G1180">
        <v>0</v>
      </c>
      <c r="H1180">
        <v>0</v>
      </c>
      <c r="I1180" s="98">
        <v>41041</v>
      </c>
      <c r="J1180">
        <v>52</v>
      </c>
      <c r="K1180">
        <v>258</v>
      </c>
      <c r="L1180">
        <v>105</v>
      </c>
      <c r="M1180">
        <v>239</v>
      </c>
      <c r="N1180">
        <v>237</v>
      </c>
      <c r="O1180">
        <v>172</v>
      </c>
      <c r="P1180">
        <v>9</v>
      </c>
      <c r="Q1180">
        <v>1</v>
      </c>
      <c r="R1180">
        <v>7</v>
      </c>
      <c r="S1180">
        <v>4</v>
      </c>
      <c r="T1180">
        <v>4</v>
      </c>
      <c r="U1180">
        <v>0</v>
      </c>
      <c r="V1180">
        <v>0</v>
      </c>
      <c r="W1180" t="s">
        <v>27</v>
      </c>
      <c r="X1180">
        <v>0</v>
      </c>
    </row>
    <row r="1181" spans="1:24" x14ac:dyDescent="0.2">
      <c r="A1181">
        <v>9733</v>
      </c>
      <c r="B1181">
        <v>1979</v>
      </c>
      <c r="C1181">
        <v>44</v>
      </c>
      <c r="D1181" t="s">
        <v>118</v>
      </c>
      <c r="E1181" t="s">
        <v>32</v>
      </c>
      <c r="F1181" s="58">
        <v>65704</v>
      </c>
      <c r="G1181">
        <v>1</v>
      </c>
      <c r="H1181">
        <v>0</v>
      </c>
      <c r="I1181" s="98">
        <v>41161</v>
      </c>
      <c r="J1181">
        <v>52</v>
      </c>
      <c r="K1181">
        <v>1</v>
      </c>
      <c r="L1181">
        <v>4</v>
      </c>
      <c r="M1181">
        <v>10</v>
      </c>
      <c r="N1181">
        <v>29</v>
      </c>
      <c r="O1181">
        <v>0</v>
      </c>
      <c r="P1181">
        <v>36</v>
      </c>
      <c r="Q1181">
        <v>1</v>
      </c>
      <c r="R1181">
        <v>1</v>
      </c>
      <c r="S1181">
        <v>2</v>
      </c>
      <c r="T1181">
        <v>6</v>
      </c>
      <c r="U1181">
        <v>0</v>
      </c>
      <c r="V1181">
        <v>0</v>
      </c>
      <c r="W1181" t="s">
        <v>50</v>
      </c>
      <c r="X1181">
        <v>1</v>
      </c>
    </row>
    <row r="1182" spans="1:24" x14ac:dyDescent="0.2">
      <c r="A1182">
        <v>8462</v>
      </c>
      <c r="B1182">
        <v>1979</v>
      </c>
      <c r="C1182">
        <v>44</v>
      </c>
      <c r="D1182" t="s">
        <v>118</v>
      </c>
      <c r="E1182" t="s">
        <v>32</v>
      </c>
      <c r="F1182" s="58">
        <v>88194</v>
      </c>
      <c r="G1182">
        <v>1</v>
      </c>
      <c r="H1182">
        <v>0</v>
      </c>
      <c r="I1182" s="98">
        <v>41161</v>
      </c>
      <c r="J1182">
        <v>52</v>
      </c>
      <c r="K1182">
        <v>1</v>
      </c>
      <c r="L1182">
        <v>4</v>
      </c>
      <c r="M1182">
        <v>10</v>
      </c>
      <c r="N1182">
        <v>29</v>
      </c>
      <c r="O1182">
        <v>0</v>
      </c>
      <c r="P1182">
        <v>36</v>
      </c>
      <c r="Q1182">
        <v>1</v>
      </c>
      <c r="R1182">
        <v>1</v>
      </c>
      <c r="S1182">
        <v>2</v>
      </c>
      <c r="T1182">
        <v>6</v>
      </c>
      <c r="U1182">
        <v>0</v>
      </c>
      <c r="V1182">
        <v>0</v>
      </c>
      <c r="W1182" t="s">
        <v>27</v>
      </c>
      <c r="X1182">
        <v>1</v>
      </c>
    </row>
    <row r="1183" spans="1:24" x14ac:dyDescent="0.2">
      <c r="A1183">
        <v>4764</v>
      </c>
      <c r="B1183">
        <v>1953</v>
      </c>
      <c r="C1183">
        <v>70</v>
      </c>
      <c r="D1183" t="s">
        <v>53</v>
      </c>
      <c r="E1183" t="s">
        <v>32</v>
      </c>
      <c r="F1183" s="58">
        <v>65295</v>
      </c>
      <c r="G1183">
        <v>1</v>
      </c>
      <c r="H1183">
        <v>1</v>
      </c>
      <c r="I1183" s="98">
        <v>41140</v>
      </c>
      <c r="J1183">
        <v>52</v>
      </c>
      <c r="K1183">
        <v>45</v>
      </c>
      <c r="L1183">
        <v>12</v>
      </c>
      <c r="M1183">
        <v>52</v>
      </c>
      <c r="N1183">
        <v>25</v>
      </c>
      <c r="O1183">
        <v>22</v>
      </c>
      <c r="P1183">
        <v>13</v>
      </c>
      <c r="Q1183">
        <v>4</v>
      </c>
      <c r="R1183">
        <v>3</v>
      </c>
      <c r="S1183">
        <v>4</v>
      </c>
      <c r="T1183">
        <v>7</v>
      </c>
      <c r="U1183">
        <v>1</v>
      </c>
      <c r="V1183">
        <v>0</v>
      </c>
      <c r="W1183" t="s">
        <v>67</v>
      </c>
      <c r="X1183">
        <v>0</v>
      </c>
    </row>
    <row r="1184" spans="1:24" x14ac:dyDescent="0.2">
      <c r="A1184">
        <v>2223</v>
      </c>
      <c r="B1184">
        <v>1966</v>
      </c>
      <c r="C1184">
        <v>57</v>
      </c>
      <c r="D1184" t="s">
        <v>43</v>
      </c>
      <c r="E1184" t="s">
        <v>24</v>
      </c>
      <c r="F1184" s="58">
        <v>64509</v>
      </c>
      <c r="G1184">
        <v>0</v>
      </c>
      <c r="H1184">
        <v>1</v>
      </c>
      <c r="I1184" s="98">
        <v>40976</v>
      </c>
      <c r="J1184">
        <v>52</v>
      </c>
      <c r="K1184">
        <v>1215</v>
      </c>
      <c r="L1184">
        <v>33</v>
      </c>
      <c r="M1184">
        <v>249</v>
      </c>
      <c r="N1184">
        <v>64</v>
      </c>
      <c r="O1184">
        <v>116</v>
      </c>
      <c r="P1184">
        <v>149</v>
      </c>
      <c r="Q1184">
        <v>8</v>
      </c>
      <c r="R1184">
        <v>8</v>
      </c>
      <c r="S1184">
        <v>8</v>
      </c>
      <c r="T1184">
        <v>6</v>
      </c>
      <c r="U1184">
        <v>0</v>
      </c>
      <c r="V1184">
        <v>0</v>
      </c>
      <c r="W1184" t="s">
        <v>27</v>
      </c>
      <c r="X1184">
        <v>0</v>
      </c>
    </row>
    <row r="1185" spans="1:24" x14ac:dyDescent="0.2">
      <c r="A1185">
        <v>7788</v>
      </c>
      <c r="B1185">
        <v>1984</v>
      </c>
      <c r="C1185">
        <v>39</v>
      </c>
      <c r="D1185" t="s">
        <v>40</v>
      </c>
      <c r="E1185" t="s">
        <v>32</v>
      </c>
      <c r="F1185" s="58">
        <v>27213</v>
      </c>
      <c r="G1185">
        <v>1</v>
      </c>
      <c r="H1185">
        <v>0</v>
      </c>
      <c r="I1185" s="98">
        <v>41735</v>
      </c>
      <c r="J1185">
        <v>53</v>
      </c>
      <c r="K1185">
        <v>6</v>
      </c>
      <c r="L1185">
        <v>0</v>
      </c>
      <c r="M1185">
        <v>3</v>
      </c>
      <c r="N1185">
        <v>0</v>
      </c>
      <c r="O1185">
        <v>0</v>
      </c>
      <c r="P1185">
        <v>1</v>
      </c>
      <c r="Q1185">
        <v>1</v>
      </c>
      <c r="R1185">
        <v>0</v>
      </c>
      <c r="S1185">
        <v>3</v>
      </c>
      <c r="T1185">
        <v>3</v>
      </c>
      <c r="U1185">
        <v>0</v>
      </c>
      <c r="V1185">
        <v>0</v>
      </c>
      <c r="W1185" t="s">
        <v>27</v>
      </c>
      <c r="X1185">
        <v>0</v>
      </c>
    </row>
    <row r="1186" spans="1:24" x14ac:dyDescent="0.2">
      <c r="A1186">
        <v>5827</v>
      </c>
      <c r="B1186">
        <v>1959</v>
      </c>
      <c r="C1186">
        <v>64</v>
      </c>
      <c r="D1186" t="s">
        <v>23</v>
      </c>
      <c r="E1186" t="s">
        <v>24</v>
      </c>
      <c r="F1186" s="58">
        <v>38513</v>
      </c>
      <c r="G1186">
        <v>1</v>
      </c>
      <c r="H1186">
        <v>1</v>
      </c>
      <c r="I1186" s="98">
        <v>41745</v>
      </c>
      <c r="J1186">
        <v>53</v>
      </c>
      <c r="K1186">
        <v>36</v>
      </c>
      <c r="L1186">
        <v>0</v>
      </c>
      <c r="M1186">
        <v>12</v>
      </c>
      <c r="N1186">
        <v>2</v>
      </c>
      <c r="O1186">
        <v>2</v>
      </c>
      <c r="P1186">
        <v>10</v>
      </c>
      <c r="Q1186">
        <v>4</v>
      </c>
      <c r="R1186">
        <v>3</v>
      </c>
      <c r="S1186">
        <v>3</v>
      </c>
      <c r="T1186">
        <v>5</v>
      </c>
      <c r="U1186">
        <v>0</v>
      </c>
      <c r="V1186">
        <v>0</v>
      </c>
      <c r="W1186" t="s">
        <v>67</v>
      </c>
      <c r="X1186">
        <v>0</v>
      </c>
    </row>
    <row r="1187" spans="1:24" x14ac:dyDescent="0.2">
      <c r="A1187">
        <v>2958</v>
      </c>
      <c r="B1187">
        <v>1979</v>
      </c>
      <c r="C1187">
        <v>44</v>
      </c>
      <c r="D1187" t="s">
        <v>23</v>
      </c>
      <c r="E1187" t="s">
        <v>32</v>
      </c>
      <c r="F1187" s="58">
        <v>45906</v>
      </c>
      <c r="G1187">
        <v>2</v>
      </c>
      <c r="H1187">
        <v>0</v>
      </c>
      <c r="I1187" s="98">
        <v>41694</v>
      </c>
      <c r="J1187">
        <v>53</v>
      </c>
      <c r="K1187">
        <v>19</v>
      </c>
      <c r="L1187">
        <v>3</v>
      </c>
      <c r="M1187">
        <v>10</v>
      </c>
      <c r="N1187">
        <v>11</v>
      </c>
      <c r="O1187">
        <v>8</v>
      </c>
      <c r="P1187">
        <v>6</v>
      </c>
      <c r="Q1187">
        <v>3</v>
      </c>
      <c r="R1187">
        <v>2</v>
      </c>
      <c r="S1187">
        <v>4</v>
      </c>
      <c r="T1187">
        <v>4</v>
      </c>
      <c r="U1187">
        <v>0</v>
      </c>
      <c r="V1187">
        <v>0</v>
      </c>
      <c r="W1187" t="s">
        <v>27</v>
      </c>
      <c r="X1187">
        <v>0</v>
      </c>
    </row>
    <row r="1188" spans="1:24" x14ac:dyDescent="0.2">
      <c r="A1188">
        <v>4954</v>
      </c>
      <c r="B1188">
        <v>1957</v>
      </c>
      <c r="C1188">
        <v>66</v>
      </c>
      <c r="D1188" t="s">
        <v>23</v>
      </c>
      <c r="E1188" t="s">
        <v>32</v>
      </c>
      <c r="F1188" s="58">
        <v>46904</v>
      </c>
      <c r="G1188">
        <v>1</v>
      </c>
      <c r="H1188">
        <v>1</v>
      </c>
      <c r="I1188" s="98">
        <v>41660</v>
      </c>
      <c r="J1188">
        <v>53</v>
      </c>
      <c r="K1188">
        <v>106</v>
      </c>
      <c r="L1188">
        <v>27</v>
      </c>
      <c r="M1188">
        <v>68</v>
      </c>
      <c r="N1188">
        <v>52</v>
      </c>
      <c r="O1188">
        <v>7</v>
      </c>
      <c r="P1188">
        <v>5</v>
      </c>
      <c r="Q1188">
        <v>6</v>
      </c>
      <c r="R1188">
        <v>4</v>
      </c>
      <c r="S1188">
        <v>5</v>
      </c>
      <c r="T1188">
        <v>6</v>
      </c>
      <c r="U1188">
        <v>0</v>
      </c>
      <c r="V1188">
        <v>0</v>
      </c>
      <c r="W1188" t="s">
        <v>27</v>
      </c>
      <c r="X1188">
        <v>0</v>
      </c>
    </row>
    <row r="1189" spans="1:24" x14ac:dyDescent="0.2">
      <c r="A1189">
        <v>3139</v>
      </c>
      <c r="B1189">
        <v>1983</v>
      </c>
      <c r="C1189">
        <v>40</v>
      </c>
      <c r="D1189" t="s">
        <v>43</v>
      </c>
      <c r="E1189" t="s">
        <v>28</v>
      </c>
      <c r="F1189" s="58">
        <v>61839</v>
      </c>
      <c r="G1189">
        <v>0</v>
      </c>
      <c r="H1189">
        <v>0</v>
      </c>
      <c r="I1189" s="98">
        <v>41638</v>
      </c>
      <c r="J1189">
        <v>53</v>
      </c>
      <c r="K1189">
        <v>871</v>
      </c>
      <c r="L1189">
        <v>111</v>
      </c>
      <c r="M1189">
        <v>704</v>
      </c>
      <c r="N1189">
        <v>145</v>
      </c>
      <c r="O1189">
        <v>55</v>
      </c>
      <c r="P1189">
        <v>166</v>
      </c>
      <c r="Q1189">
        <v>1</v>
      </c>
      <c r="R1189">
        <v>4</v>
      </c>
      <c r="S1189">
        <v>10</v>
      </c>
      <c r="T1189">
        <v>2</v>
      </c>
      <c r="U1189">
        <v>0</v>
      </c>
      <c r="V1189">
        <v>0</v>
      </c>
      <c r="W1189" t="s">
        <v>67</v>
      </c>
      <c r="X1189">
        <v>1</v>
      </c>
    </row>
    <row r="1190" spans="1:24" x14ac:dyDescent="0.2">
      <c r="A1190">
        <v>9952</v>
      </c>
      <c r="B1190">
        <v>1948</v>
      </c>
      <c r="C1190">
        <v>75</v>
      </c>
      <c r="D1190" t="s">
        <v>53</v>
      </c>
      <c r="E1190" t="s">
        <v>32</v>
      </c>
      <c r="F1190" s="58">
        <v>48918</v>
      </c>
      <c r="G1190">
        <v>0</v>
      </c>
      <c r="H1190">
        <v>0</v>
      </c>
      <c r="I1190" s="98">
        <v>41590</v>
      </c>
      <c r="J1190">
        <v>53</v>
      </c>
      <c r="K1190">
        <v>368</v>
      </c>
      <c r="L1190">
        <v>32</v>
      </c>
      <c r="M1190">
        <v>639</v>
      </c>
      <c r="N1190">
        <v>13</v>
      </c>
      <c r="O1190">
        <v>43</v>
      </c>
      <c r="P1190">
        <v>10</v>
      </c>
      <c r="Q1190">
        <v>1</v>
      </c>
      <c r="R1190">
        <v>4</v>
      </c>
      <c r="S1190">
        <v>5</v>
      </c>
      <c r="T1190">
        <v>1</v>
      </c>
      <c r="U1190">
        <v>0</v>
      </c>
      <c r="V1190">
        <v>0</v>
      </c>
      <c r="W1190" t="s">
        <v>67</v>
      </c>
      <c r="X1190">
        <v>0</v>
      </c>
    </row>
    <row r="1191" spans="1:24" x14ac:dyDescent="0.2">
      <c r="A1191">
        <v>8180</v>
      </c>
      <c r="B1191">
        <v>1953</v>
      </c>
      <c r="C1191">
        <v>70</v>
      </c>
      <c r="D1191" t="s">
        <v>53</v>
      </c>
      <c r="E1191" t="s">
        <v>24</v>
      </c>
      <c r="F1191" s="58">
        <v>48918</v>
      </c>
      <c r="G1191">
        <v>1</v>
      </c>
      <c r="H1191">
        <v>1</v>
      </c>
      <c r="I1191" s="98">
        <v>41593</v>
      </c>
      <c r="J1191">
        <v>53</v>
      </c>
      <c r="K1191">
        <v>233</v>
      </c>
      <c r="L1191">
        <v>2</v>
      </c>
      <c r="M1191">
        <v>53</v>
      </c>
      <c r="N1191">
        <v>3</v>
      </c>
      <c r="O1191">
        <v>5</v>
      </c>
      <c r="P1191">
        <v>14</v>
      </c>
      <c r="Q1191">
        <v>3</v>
      </c>
      <c r="R1191">
        <v>6</v>
      </c>
      <c r="S1191">
        <v>5</v>
      </c>
      <c r="T1191">
        <v>6</v>
      </c>
      <c r="U1191">
        <v>0</v>
      </c>
      <c r="V1191">
        <v>0</v>
      </c>
      <c r="W1191" t="s">
        <v>35</v>
      </c>
      <c r="X1191">
        <v>0</v>
      </c>
    </row>
    <row r="1192" spans="1:24" x14ac:dyDescent="0.2">
      <c r="A1192">
        <v>3276</v>
      </c>
      <c r="B1192">
        <v>1977</v>
      </c>
      <c r="C1192">
        <v>46</v>
      </c>
      <c r="D1192" t="s">
        <v>43</v>
      </c>
      <c r="E1192" t="s">
        <v>32</v>
      </c>
      <c r="F1192" s="58">
        <v>38808</v>
      </c>
      <c r="G1192">
        <v>1</v>
      </c>
      <c r="H1192">
        <v>0</v>
      </c>
      <c r="I1192" s="98">
        <v>41572</v>
      </c>
      <c r="J1192">
        <v>53</v>
      </c>
      <c r="K1192">
        <v>11</v>
      </c>
      <c r="L1192">
        <v>12</v>
      </c>
      <c r="M1192">
        <v>35</v>
      </c>
      <c r="N1192">
        <v>3</v>
      </c>
      <c r="O1192">
        <v>5</v>
      </c>
      <c r="P1192">
        <v>12</v>
      </c>
      <c r="Q1192">
        <v>1</v>
      </c>
      <c r="R1192">
        <v>3</v>
      </c>
      <c r="S1192">
        <v>3</v>
      </c>
      <c r="T1192">
        <v>7</v>
      </c>
      <c r="U1192">
        <v>0</v>
      </c>
      <c r="V1192">
        <v>0</v>
      </c>
      <c r="W1192" t="s">
        <v>67</v>
      </c>
      <c r="X1192">
        <v>0</v>
      </c>
    </row>
    <row r="1193" spans="1:24" x14ac:dyDescent="0.2">
      <c r="A1193">
        <v>4994</v>
      </c>
      <c r="B1193">
        <v>1944</v>
      </c>
      <c r="C1193">
        <v>79</v>
      </c>
      <c r="D1193" t="s">
        <v>53</v>
      </c>
      <c r="E1193" t="s">
        <v>28</v>
      </c>
      <c r="F1193" s="58">
        <v>29999</v>
      </c>
      <c r="G1193">
        <v>0</v>
      </c>
      <c r="H1193">
        <v>0</v>
      </c>
      <c r="I1193" s="98">
        <v>41284</v>
      </c>
      <c r="J1193">
        <v>53</v>
      </c>
      <c r="K1193">
        <v>1193</v>
      </c>
      <c r="L1193">
        <v>33</v>
      </c>
      <c r="M1193">
        <v>281</v>
      </c>
      <c r="N1193">
        <v>129</v>
      </c>
      <c r="O1193">
        <v>66</v>
      </c>
      <c r="P1193">
        <v>33</v>
      </c>
      <c r="Q1193">
        <v>1</v>
      </c>
      <c r="R1193">
        <v>7</v>
      </c>
      <c r="S1193">
        <v>13</v>
      </c>
      <c r="T1193">
        <v>3</v>
      </c>
      <c r="U1193">
        <v>0</v>
      </c>
      <c r="V1193">
        <v>0</v>
      </c>
      <c r="W1193" t="s">
        <v>27</v>
      </c>
      <c r="X1193">
        <v>1</v>
      </c>
    </row>
    <row r="1194" spans="1:24" x14ac:dyDescent="0.2">
      <c r="A1194">
        <v>3598</v>
      </c>
      <c r="B1194">
        <v>1973</v>
      </c>
      <c r="C1194">
        <v>50</v>
      </c>
      <c r="D1194" t="s">
        <v>23</v>
      </c>
      <c r="E1194" t="s">
        <v>32</v>
      </c>
      <c r="F1194" s="58">
        <v>36802</v>
      </c>
      <c r="G1194">
        <v>0</v>
      </c>
      <c r="H1194">
        <v>1</v>
      </c>
      <c r="I1194" s="98">
        <v>41417</v>
      </c>
      <c r="J1194">
        <v>53</v>
      </c>
      <c r="K1194">
        <v>441</v>
      </c>
      <c r="L1194">
        <v>35</v>
      </c>
      <c r="M1194">
        <v>83</v>
      </c>
      <c r="N1194">
        <v>7</v>
      </c>
      <c r="O1194">
        <v>29</v>
      </c>
      <c r="P1194">
        <v>11</v>
      </c>
      <c r="Q1194">
        <v>4</v>
      </c>
      <c r="R1194">
        <v>4</v>
      </c>
      <c r="S1194">
        <v>12</v>
      </c>
      <c r="T1194">
        <v>4</v>
      </c>
      <c r="U1194">
        <v>0</v>
      </c>
      <c r="V1194">
        <v>0</v>
      </c>
      <c r="W1194" t="s">
        <v>27</v>
      </c>
      <c r="X1194">
        <v>0</v>
      </c>
    </row>
    <row r="1195" spans="1:24" x14ac:dyDescent="0.2">
      <c r="A1195">
        <v>945</v>
      </c>
      <c r="B1195">
        <v>1966</v>
      </c>
      <c r="C1195">
        <v>57</v>
      </c>
      <c r="D1195" t="s">
        <v>23</v>
      </c>
      <c r="E1195" t="s">
        <v>32</v>
      </c>
      <c r="F1195" s="58">
        <v>60182</v>
      </c>
      <c r="G1195">
        <v>0</v>
      </c>
      <c r="H1195">
        <v>1</v>
      </c>
      <c r="I1195" s="98">
        <v>41416</v>
      </c>
      <c r="J1195">
        <v>53</v>
      </c>
      <c r="K1195">
        <v>87</v>
      </c>
      <c r="L1195">
        <v>3</v>
      </c>
      <c r="M1195">
        <v>25</v>
      </c>
      <c r="N1195">
        <v>3</v>
      </c>
      <c r="O1195">
        <v>2</v>
      </c>
      <c r="P1195">
        <v>13</v>
      </c>
      <c r="Q1195">
        <v>2</v>
      </c>
      <c r="R1195">
        <v>3</v>
      </c>
      <c r="S1195">
        <v>4</v>
      </c>
      <c r="T1195">
        <v>7</v>
      </c>
      <c r="U1195">
        <v>0</v>
      </c>
      <c r="V1195">
        <v>0</v>
      </c>
      <c r="W1195" t="s">
        <v>27</v>
      </c>
      <c r="X1195">
        <v>0</v>
      </c>
    </row>
    <row r="1196" spans="1:24" x14ac:dyDescent="0.2">
      <c r="A1196">
        <v>5048</v>
      </c>
      <c r="B1196">
        <v>1972</v>
      </c>
      <c r="C1196">
        <v>51</v>
      </c>
      <c r="D1196" t="s">
        <v>40</v>
      </c>
      <c r="E1196" t="s">
        <v>28</v>
      </c>
      <c r="F1196" s="58">
        <v>98777</v>
      </c>
      <c r="G1196">
        <v>2</v>
      </c>
      <c r="H1196">
        <v>0</v>
      </c>
      <c r="I1196" s="98">
        <v>41583</v>
      </c>
      <c r="J1196">
        <v>53</v>
      </c>
      <c r="K1196">
        <v>20</v>
      </c>
      <c r="L1196">
        <v>6</v>
      </c>
      <c r="M1196">
        <v>43</v>
      </c>
      <c r="N1196">
        <v>19</v>
      </c>
      <c r="O1196">
        <v>5</v>
      </c>
      <c r="P1196">
        <v>38</v>
      </c>
      <c r="Q1196">
        <v>1</v>
      </c>
      <c r="R1196">
        <v>3</v>
      </c>
      <c r="S1196">
        <v>2</v>
      </c>
      <c r="T1196">
        <v>8</v>
      </c>
      <c r="U1196">
        <v>0</v>
      </c>
      <c r="V1196">
        <v>0</v>
      </c>
      <c r="W1196" t="s">
        <v>67</v>
      </c>
      <c r="X1196">
        <v>0</v>
      </c>
    </row>
    <row r="1197" spans="1:24" x14ac:dyDescent="0.2">
      <c r="A1197">
        <v>6214</v>
      </c>
      <c r="B1197">
        <v>1983</v>
      </c>
      <c r="C1197">
        <v>40</v>
      </c>
      <c r="D1197" t="s">
        <v>53</v>
      </c>
      <c r="E1197" t="s">
        <v>32</v>
      </c>
      <c r="F1197" s="58">
        <v>98777</v>
      </c>
      <c r="G1197">
        <v>1</v>
      </c>
      <c r="H1197">
        <v>0</v>
      </c>
      <c r="I1197" s="98">
        <v>41398</v>
      </c>
      <c r="J1197">
        <v>53</v>
      </c>
      <c r="K1197">
        <v>14</v>
      </c>
      <c r="L1197">
        <v>10</v>
      </c>
      <c r="M1197">
        <v>29</v>
      </c>
      <c r="N1197">
        <v>4</v>
      </c>
      <c r="O1197">
        <v>7</v>
      </c>
      <c r="P1197">
        <v>15</v>
      </c>
      <c r="Q1197">
        <v>1</v>
      </c>
      <c r="R1197">
        <v>2</v>
      </c>
      <c r="S1197">
        <v>3</v>
      </c>
      <c r="T1197">
        <v>6</v>
      </c>
      <c r="U1197">
        <v>0</v>
      </c>
      <c r="V1197">
        <v>0</v>
      </c>
      <c r="W1197" t="s">
        <v>27</v>
      </c>
      <c r="X1197">
        <v>0</v>
      </c>
    </row>
    <row r="1198" spans="1:24" x14ac:dyDescent="0.2">
      <c r="A1198">
        <v>6230</v>
      </c>
      <c r="B1198">
        <v>1972</v>
      </c>
      <c r="C1198">
        <v>51</v>
      </c>
      <c r="D1198" t="s">
        <v>23</v>
      </c>
      <c r="E1198" t="s">
        <v>24</v>
      </c>
      <c r="F1198" s="58">
        <v>60689</v>
      </c>
      <c r="G1198">
        <v>1</v>
      </c>
      <c r="H1198">
        <v>1</v>
      </c>
      <c r="I1198" s="98">
        <v>41320</v>
      </c>
      <c r="J1198">
        <v>53</v>
      </c>
      <c r="K1198">
        <v>110</v>
      </c>
      <c r="L1198">
        <v>5</v>
      </c>
      <c r="M1198">
        <v>59</v>
      </c>
      <c r="N1198">
        <v>7</v>
      </c>
      <c r="O1198">
        <v>1</v>
      </c>
      <c r="P1198">
        <v>7</v>
      </c>
      <c r="Q1198">
        <v>5</v>
      </c>
      <c r="R1198">
        <v>5</v>
      </c>
      <c r="S1198">
        <v>4</v>
      </c>
      <c r="T1198">
        <v>8</v>
      </c>
      <c r="U1198">
        <v>0</v>
      </c>
      <c r="V1198">
        <v>0</v>
      </c>
      <c r="W1198" t="s">
        <v>27</v>
      </c>
      <c r="X1198">
        <v>0</v>
      </c>
    </row>
    <row r="1199" spans="1:24" x14ac:dyDescent="0.2">
      <c r="A1199">
        <v>2968</v>
      </c>
      <c r="B1199">
        <v>1944</v>
      </c>
      <c r="C1199">
        <v>79</v>
      </c>
      <c r="D1199" t="s">
        <v>40</v>
      </c>
      <c r="E1199" t="s">
        <v>24</v>
      </c>
      <c r="F1199" s="58">
        <v>26487</v>
      </c>
      <c r="G1199">
        <v>0</v>
      </c>
      <c r="H1199">
        <v>0</v>
      </c>
      <c r="I1199" s="98">
        <v>41276</v>
      </c>
      <c r="J1199">
        <v>53</v>
      </c>
      <c r="K1199">
        <v>437</v>
      </c>
      <c r="L1199">
        <v>8</v>
      </c>
      <c r="M1199">
        <v>206</v>
      </c>
      <c r="N1199">
        <v>160</v>
      </c>
      <c r="O1199">
        <v>49</v>
      </c>
      <c r="P1199">
        <v>42</v>
      </c>
      <c r="Q1199">
        <v>2</v>
      </c>
      <c r="R1199">
        <v>7</v>
      </c>
      <c r="S1199">
        <v>5</v>
      </c>
      <c r="T1199">
        <v>6</v>
      </c>
      <c r="U1199">
        <v>1</v>
      </c>
      <c r="V1199">
        <v>0</v>
      </c>
      <c r="W1199" t="s">
        <v>38</v>
      </c>
      <c r="X1199">
        <v>1</v>
      </c>
    </row>
    <row r="1200" spans="1:24" x14ac:dyDescent="0.2">
      <c r="A1200">
        <v>8800</v>
      </c>
      <c r="B1200">
        <v>1944</v>
      </c>
      <c r="C1200">
        <v>79</v>
      </c>
      <c r="D1200" t="s">
        <v>40</v>
      </c>
      <c r="E1200" t="s">
        <v>24</v>
      </c>
      <c r="F1200" s="58">
        <v>22585</v>
      </c>
      <c r="G1200">
        <v>0</v>
      </c>
      <c r="H1200">
        <v>0</v>
      </c>
      <c r="I1200" s="98">
        <v>41276</v>
      </c>
      <c r="J1200">
        <v>53</v>
      </c>
      <c r="K1200">
        <v>437</v>
      </c>
      <c r="L1200">
        <v>8</v>
      </c>
      <c r="M1200">
        <v>206</v>
      </c>
      <c r="N1200">
        <v>160</v>
      </c>
      <c r="O1200">
        <v>49</v>
      </c>
      <c r="P1200">
        <v>42</v>
      </c>
      <c r="Q1200">
        <v>2</v>
      </c>
      <c r="R1200">
        <v>7</v>
      </c>
      <c r="S1200">
        <v>5</v>
      </c>
      <c r="T1200">
        <v>6</v>
      </c>
      <c r="U1200">
        <v>1</v>
      </c>
      <c r="V1200">
        <v>0</v>
      </c>
      <c r="W1200" t="s">
        <v>67</v>
      </c>
      <c r="X1200">
        <v>1</v>
      </c>
    </row>
    <row r="1201" spans="1:24" x14ac:dyDescent="0.2">
      <c r="A1201">
        <v>1907</v>
      </c>
      <c r="B1201">
        <v>1951</v>
      </c>
      <c r="C1201">
        <v>72</v>
      </c>
      <c r="D1201" t="s">
        <v>53</v>
      </c>
      <c r="E1201" t="s">
        <v>24</v>
      </c>
      <c r="F1201" s="58">
        <v>42000</v>
      </c>
      <c r="G1201">
        <v>0</v>
      </c>
      <c r="H1201">
        <v>1</v>
      </c>
      <c r="I1201" s="98">
        <v>41180</v>
      </c>
      <c r="J1201">
        <v>53</v>
      </c>
      <c r="K1201">
        <v>965</v>
      </c>
      <c r="L1201">
        <v>69</v>
      </c>
      <c r="M1201">
        <v>279</v>
      </c>
      <c r="N1201">
        <v>54</v>
      </c>
      <c r="O1201">
        <v>41</v>
      </c>
      <c r="P1201">
        <v>69</v>
      </c>
      <c r="Q1201">
        <v>5</v>
      </c>
      <c r="R1201">
        <v>8</v>
      </c>
      <c r="S1201">
        <v>9</v>
      </c>
      <c r="T1201">
        <v>7</v>
      </c>
      <c r="U1201">
        <v>1</v>
      </c>
      <c r="V1201">
        <v>0</v>
      </c>
      <c r="W1201" t="s">
        <v>27</v>
      </c>
      <c r="X1201">
        <v>0</v>
      </c>
    </row>
    <row r="1202" spans="1:24" x14ac:dyDescent="0.2">
      <c r="A1202">
        <v>10478</v>
      </c>
      <c r="B1202">
        <v>1951</v>
      </c>
      <c r="C1202">
        <v>72</v>
      </c>
      <c r="D1202" t="s">
        <v>40</v>
      </c>
      <c r="E1202" t="s">
        <v>32</v>
      </c>
      <c r="F1202" s="58">
        <v>42000</v>
      </c>
      <c r="G1202">
        <v>1</v>
      </c>
      <c r="H1202">
        <v>1</v>
      </c>
      <c r="I1202" s="98">
        <v>41179</v>
      </c>
      <c r="J1202">
        <v>53</v>
      </c>
      <c r="K1202">
        <v>483</v>
      </c>
      <c r="L1202">
        <v>0</v>
      </c>
      <c r="M1202">
        <v>108</v>
      </c>
      <c r="N1202">
        <v>0</v>
      </c>
      <c r="O1202">
        <v>6</v>
      </c>
      <c r="P1202">
        <v>36</v>
      </c>
      <c r="Q1202">
        <v>5</v>
      </c>
      <c r="R1202">
        <v>11</v>
      </c>
      <c r="S1202">
        <v>6</v>
      </c>
      <c r="T1202">
        <v>9</v>
      </c>
      <c r="U1202">
        <v>1</v>
      </c>
      <c r="V1202">
        <v>0</v>
      </c>
      <c r="W1202" t="s">
        <v>67</v>
      </c>
      <c r="X1202">
        <v>0</v>
      </c>
    </row>
    <row r="1203" spans="1:24" x14ac:dyDescent="0.2">
      <c r="A1203">
        <v>4188</v>
      </c>
      <c r="B1203">
        <v>1958</v>
      </c>
      <c r="C1203">
        <v>65</v>
      </c>
      <c r="D1203" t="s">
        <v>23</v>
      </c>
      <c r="E1203" t="s">
        <v>28</v>
      </c>
      <c r="F1203" s="58">
        <v>82800</v>
      </c>
      <c r="G1203">
        <v>0</v>
      </c>
      <c r="H1203">
        <v>1</v>
      </c>
      <c r="I1203" s="98">
        <v>41134</v>
      </c>
      <c r="J1203">
        <v>53</v>
      </c>
      <c r="K1203">
        <v>204</v>
      </c>
      <c r="L1203">
        <v>5</v>
      </c>
      <c r="M1203">
        <v>39</v>
      </c>
      <c r="N1203">
        <v>17</v>
      </c>
      <c r="O1203">
        <v>0</v>
      </c>
      <c r="P1203">
        <v>89</v>
      </c>
      <c r="Q1203">
        <v>3</v>
      </c>
      <c r="R1203">
        <v>5</v>
      </c>
      <c r="S1203">
        <v>4</v>
      </c>
      <c r="T1203">
        <v>8</v>
      </c>
      <c r="U1203">
        <v>1</v>
      </c>
      <c r="V1203">
        <v>0</v>
      </c>
      <c r="W1203" t="s">
        <v>38</v>
      </c>
      <c r="X1203">
        <v>0</v>
      </c>
    </row>
    <row r="1204" spans="1:24" x14ac:dyDescent="0.2">
      <c r="A1204">
        <v>2225</v>
      </c>
      <c r="B1204">
        <v>1978</v>
      </c>
      <c r="C1204">
        <v>45</v>
      </c>
      <c r="D1204" t="s">
        <v>23</v>
      </c>
      <c r="E1204" t="s">
        <v>24</v>
      </c>
      <c r="F1204" s="58">
        <v>82800</v>
      </c>
      <c r="G1204">
        <v>0</v>
      </c>
      <c r="H1204">
        <v>0</v>
      </c>
      <c r="I1204" s="98">
        <v>41826</v>
      </c>
      <c r="J1204">
        <v>54</v>
      </c>
      <c r="K1204">
        <v>510</v>
      </c>
      <c r="L1204">
        <v>120</v>
      </c>
      <c r="M1204">
        <v>550</v>
      </c>
      <c r="N1204">
        <v>156</v>
      </c>
      <c r="O1204">
        <v>40</v>
      </c>
      <c r="P1204">
        <v>241</v>
      </c>
      <c r="Q1204">
        <v>1</v>
      </c>
      <c r="R1204">
        <v>4</v>
      </c>
      <c r="S1204">
        <v>7</v>
      </c>
      <c r="T1204">
        <v>1</v>
      </c>
      <c r="U1204">
        <v>1</v>
      </c>
      <c r="V1204">
        <v>0</v>
      </c>
      <c r="W1204" t="s">
        <v>38</v>
      </c>
      <c r="X1204">
        <v>2</v>
      </c>
    </row>
    <row r="1205" spans="1:24" x14ac:dyDescent="0.2">
      <c r="A1205">
        <v>4790</v>
      </c>
      <c r="B1205">
        <v>1959</v>
      </c>
      <c r="C1205">
        <v>64</v>
      </c>
      <c r="D1205" t="s">
        <v>23</v>
      </c>
      <c r="E1205" t="s">
        <v>24</v>
      </c>
      <c r="F1205" s="58">
        <v>57642</v>
      </c>
      <c r="G1205">
        <v>0</v>
      </c>
      <c r="H1205">
        <v>1</v>
      </c>
      <c r="I1205" s="98">
        <v>41676</v>
      </c>
      <c r="J1205">
        <v>54</v>
      </c>
      <c r="K1205">
        <v>574</v>
      </c>
      <c r="L1205">
        <v>8</v>
      </c>
      <c r="M1205">
        <v>216</v>
      </c>
      <c r="N1205">
        <v>21</v>
      </c>
      <c r="O1205">
        <v>16</v>
      </c>
      <c r="P1205">
        <v>33</v>
      </c>
      <c r="Q1205">
        <v>1</v>
      </c>
      <c r="R1205">
        <v>4</v>
      </c>
      <c r="S1205">
        <v>5</v>
      </c>
      <c r="T1205">
        <v>1</v>
      </c>
      <c r="U1205">
        <v>0</v>
      </c>
      <c r="V1205">
        <v>0</v>
      </c>
      <c r="W1205" t="s">
        <v>27</v>
      </c>
      <c r="X1205">
        <v>0</v>
      </c>
    </row>
    <row r="1206" spans="1:24" x14ac:dyDescent="0.2">
      <c r="A1206">
        <v>1131</v>
      </c>
      <c r="B1206">
        <v>1968</v>
      </c>
      <c r="C1206">
        <v>55</v>
      </c>
      <c r="D1206" t="s">
        <v>40</v>
      </c>
      <c r="E1206" t="s">
        <v>28</v>
      </c>
      <c r="F1206" s="58">
        <v>40737</v>
      </c>
      <c r="G1206">
        <v>0</v>
      </c>
      <c r="H1206">
        <v>1</v>
      </c>
      <c r="I1206" s="98">
        <v>41763</v>
      </c>
      <c r="J1206">
        <v>54</v>
      </c>
      <c r="K1206">
        <v>85</v>
      </c>
      <c r="L1206">
        <v>0</v>
      </c>
      <c r="M1206">
        <v>3</v>
      </c>
      <c r="N1206">
        <v>0</v>
      </c>
      <c r="O1206">
        <v>0</v>
      </c>
      <c r="P1206">
        <v>7</v>
      </c>
      <c r="Q1206">
        <v>1</v>
      </c>
      <c r="R1206">
        <v>2</v>
      </c>
      <c r="S1206">
        <v>4</v>
      </c>
      <c r="T1206">
        <v>3</v>
      </c>
      <c r="U1206">
        <v>0</v>
      </c>
      <c r="V1206">
        <v>0</v>
      </c>
      <c r="W1206" t="s">
        <v>67</v>
      </c>
      <c r="X1206">
        <v>0</v>
      </c>
    </row>
    <row r="1207" spans="1:24" x14ac:dyDescent="0.2">
      <c r="A1207">
        <v>202</v>
      </c>
      <c r="B1207">
        <v>1949</v>
      </c>
      <c r="C1207">
        <v>74</v>
      </c>
      <c r="D1207" t="s">
        <v>40</v>
      </c>
      <c r="E1207" t="s">
        <v>55</v>
      </c>
      <c r="F1207" s="58">
        <v>43322</v>
      </c>
      <c r="G1207">
        <v>0</v>
      </c>
      <c r="H1207">
        <v>0</v>
      </c>
      <c r="I1207" s="98">
        <v>41763</v>
      </c>
      <c r="J1207">
        <v>54</v>
      </c>
      <c r="K1207">
        <v>332</v>
      </c>
      <c r="L1207">
        <v>194</v>
      </c>
      <c r="M1207">
        <v>377</v>
      </c>
      <c r="N1207">
        <v>149</v>
      </c>
      <c r="O1207">
        <v>125</v>
      </c>
      <c r="P1207">
        <v>57</v>
      </c>
      <c r="Q1207">
        <v>0</v>
      </c>
      <c r="R1207">
        <v>4</v>
      </c>
      <c r="S1207">
        <v>7</v>
      </c>
      <c r="T1207">
        <v>1</v>
      </c>
      <c r="U1207">
        <v>0</v>
      </c>
      <c r="V1207">
        <v>0</v>
      </c>
      <c r="W1207" t="s">
        <v>50</v>
      </c>
      <c r="X1207">
        <v>0</v>
      </c>
    </row>
    <row r="1208" spans="1:24" x14ac:dyDescent="0.2">
      <c r="A1208">
        <v>9589</v>
      </c>
      <c r="B1208">
        <v>1949</v>
      </c>
      <c r="C1208">
        <v>74</v>
      </c>
      <c r="D1208" t="s">
        <v>40</v>
      </c>
      <c r="E1208" t="s">
        <v>55</v>
      </c>
      <c r="F1208" s="58">
        <v>62000</v>
      </c>
      <c r="G1208">
        <v>0</v>
      </c>
      <c r="H1208">
        <v>0</v>
      </c>
      <c r="I1208" s="98">
        <v>41763</v>
      </c>
      <c r="J1208">
        <v>54</v>
      </c>
      <c r="K1208">
        <v>332</v>
      </c>
      <c r="L1208">
        <v>194</v>
      </c>
      <c r="M1208">
        <v>377</v>
      </c>
      <c r="N1208">
        <v>149</v>
      </c>
      <c r="O1208">
        <v>125</v>
      </c>
      <c r="P1208">
        <v>57</v>
      </c>
      <c r="Q1208">
        <v>0</v>
      </c>
      <c r="R1208">
        <v>4</v>
      </c>
      <c r="S1208">
        <v>7</v>
      </c>
      <c r="T1208">
        <v>1</v>
      </c>
      <c r="U1208">
        <v>0</v>
      </c>
      <c r="V1208">
        <v>0</v>
      </c>
      <c r="W1208" t="s">
        <v>50</v>
      </c>
      <c r="X1208">
        <v>0</v>
      </c>
    </row>
    <row r="1209" spans="1:24" x14ac:dyDescent="0.2">
      <c r="A1209">
        <v>3900</v>
      </c>
      <c r="B1209">
        <v>1973</v>
      </c>
      <c r="C1209">
        <v>50</v>
      </c>
      <c r="D1209" t="s">
        <v>23</v>
      </c>
      <c r="E1209" t="s">
        <v>32</v>
      </c>
      <c r="F1209" s="58">
        <v>54252</v>
      </c>
      <c r="G1209">
        <v>0</v>
      </c>
      <c r="H1209">
        <v>1</v>
      </c>
      <c r="I1209" s="98">
        <v>41727</v>
      </c>
      <c r="J1209">
        <v>54</v>
      </c>
      <c r="K1209">
        <v>642</v>
      </c>
      <c r="L1209">
        <v>14</v>
      </c>
      <c r="M1209">
        <v>49</v>
      </c>
      <c r="N1209">
        <v>0</v>
      </c>
      <c r="O1209">
        <v>7</v>
      </c>
      <c r="P1209">
        <v>57</v>
      </c>
      <c r="Q1209">
        <v>1</v>
      </c>
      <c r="R1209">
        <v>9</v>
      </c>
      <c r="S1209">
        <v>9</v>
      </c>
      <c r="T1209">
        <v>5</v>
      </c>
      <c r="U1209">
        <v>0</v>
      </c>
      <c r="V1209">
        <v>0</v>
      </c>
      <c r="W1209" t="s">
        <v>31</v>
      </c>
      <c r="X1209">
        <v>0</v>
      </c>
    </row>
    <row r="1210" spans="1:24" x14ac:dyDescent="0.2">
      <c r="A1210">
        <v>9958</v>
      </c>
      <c r="B1210">
        <v>1973</v>
      </c>
      <c r="C1210">
        <v>50</v>
      </c>
      <c r="D1210" t="s">
        <v>23</v>
      </c>
      <c r="E1210" t="s">
        <v>32</v>
      </c>
      <c r="F1210" s="58">
        <v>60474</v>
      </c>
      <c r="G1210">
        <v>0</v>
      </c>
      <c r="H1210">
        <v>1</v>
      </c>
      <c r="I1210" s="98">
        <v>41727</v>
      </c>
      <c r="J1210">
        <v>54</v>
      </c>
      <c r="K1210">
        <v>642</v>
      </c>
      <c r="L1210">
        <v>14</v>
      </c>
      <c r="M1210">
        <v>49</v>
      </c>
      <c r="N1210">
        <v>0</v>
      </c>
      <c r="O1210">
        <v>7</v>
      </c>
      <c r="P1210">
        <v>57</v>
      </c>
      <c r="Q1210">
        <v>1</v>
      </c>
      <c r="R1210">
        <v>9</v>
      </c>
      <c r="S1210">
        <v>9</v>
      </c>
      <c r="T1210">
        <v>5</v>
      </c>
      <c r="U1210">
        <v>0</v>
      </c>
      <c r="V1210">
        <v>0</v>
      </c>
      <c r="W1210" t="s">
        <v>38</v>
      </c>
      <c r="X1210">
        <v>0</v>
      </c>
    </row>
    <row r="1211" spans="1:24" x14ac:dyDescent="0.2">
      <c r="A1211">
        <v>8955</v>
      </c>
      <c r="B1211">
        <v>1958</v>
      </c>
      <c r="C1211">
        <v>65</v>
      </c>
      <c r="D1211" t="s">
        <v>40</v>
      </c>
      <c r="E1211" t="s">
        <v>32</v>
      </c>
      <c r="F1211" s="58">
        <v>60474</v>
      </c>
      <c r="G1211">
        <v>0</v>
      </c>
      <c r="H1211">
        <v>2</v>
      </c>
      <c r="I1211" s="98">
        <v>41686</v>
      </c>
      <c r="J1211">
        <v>54</v>
      </c>
      <c r="K1211">
        <v>35</v>
      </c>
      <c r="L1211">
        <v>0</v>
      </c>
      <c r="M1211">
        <v>4</v>
      </c>
      <c r="N1211">
        <v>0</v>
      </c>
      <c r="O1211">
        <v>0</v>
      </c>
      <c r="P1211">
        <v>10</v>
      </c>
      <c r="Q1211">
        <v>1</v>
      </c>
      <c r="R1211">
        <v>1</v>
      </c>
      <c r="S1211">
        <v>2</v>
      </c>
      <c r="T1211">
        <v>5</v>
      </c>
      <c r="U1211">
        <v>0</v>
      </c>
      <c r="V1211">
        <v>0</v>
      </c>
      <c r="W1211" t="s">
        <v>27</v>
      </c>
      <c r="X1211">
        <v>1</v>
      </c>
    </row>
    <row r="1212" spans="1:24" x14ac:dyDescent="0.2">
      <c r="A1212">
        <v>10033</v>
      </c>
      <c r="B1212">
        <v>1974</v>
      </c>
      <c r="C1212">
        <v>49</v>
      </c>
      <c r="D1212" t="s">
        <v>43</v>
      </c>
      <c r="E1212" t="s">
        <v>24</v>
      </c>
      <c r="F1212" s="58">
        <v>20306.259259259259</v>
      </c>
      <c r="G1212">
        <v>1</v>
      </c>
      <c r="H1212">
        <v>0</v>
      </c>
      <c r="I1212" s="98">
        <v>41683</v>
      </c>
      <c r="J1212">
        <v>54</v>
      </c>
      <c r="K1212">
        <v>2</v>
      </c>
      <c r="L1212">
        <v>3</v>
      </c>
      <c r="M1212">
        <v>10</v>
      </c>
      <c r="N1212">
        <v>11</v>
      </c>
      <c r="O1212">
        <v>2</v>
      </c>
      <c r="P1212">
        <v>10</v>
      </c>
      <c r="Q1212">
        <v>1</v>
      </c>
      <c r="R1212">
        <v>1</v>
      </c>
      <c r="S1212">
        <v>3</v>
      </c>
      <c r="T1212">
        <v>6</v>
      </c>
      <c r="U1212">
        <v>0</v>
      </c>
      <c r="V1212">
        <v>0</v>
      </c>
      <c r="W1212" t="s">
        <v>46</v>
      </c>
      <c r="X1212">
        <v>0</v>
      </c>
    </row>
    <row r="1213" spans="1:24" x14ac:dyDescent="0.2">
      <c r="A1213">
        <v>5751</v>
      </c>
      <c r="B1213">
        <v>1974</v>
      </c>
      <c r="C1213">
        <v>49</v>
      </c>
      <c r="D1213" t="s">
        <v>43</v>
      </c>
      <c r="E1213" t="s">
        <v>24</v>
      </c>
      <c r="F1213" s="58">
        <v>56243</v>
      </c>
      <c r="G1213">
        <v>1</v>
      </c>
      <c r="H1213">
        <v>0</v>
      </c>
      <c r="I1213" s="98">
        <v>41683</v>
      </c>
      <c r="J1213">
        <v>54</v>
      </c>
      <c r="K1213">
        <v>2</v>
      </c>
      <c r="L1213">
        <v>3</v>
      </c>
      <c r="M1213">
        <v>10</v>
      </c>
      <c r="N1213">
        <v>11</v>
      </c>
      <c r="O1213">
        <v>2</v>
      </c>
      <c r="P1213">
        <v>10</v>
      </c>
      <c r="Q1213">
        <v>1</v>
      </c>
      <c r="R1213">
        <v>1</v>
      </c>
      <c r="S1213">
        <v>3</v>
      </c>
      <c r="T1213">
        <v>6</v>
      </c>
      <c r="U1213">
        <v>0</v>
      </c>
      <c r="V1213">
        <v>0</v>
      </c>
      <c r="W1213" t="s">
        <v>31</v>
      </c>
      <c r="X1213">
        <v>0</v>
      </c>
    </row>
    <row r="1214" spans="1:24" x14ac:dyDescent="0.2">
      <c r="A1214">
        <v>3308</v>
      </c>
      <c r="B1214">
        <v>1953</v>
      </c>
      <c r="C1214">
        <v>70</v>
      </c>
      <c r="D1214" t="s">
        <v>23</v>
      </c>
      <c r="E1214" t="s">
        <v>32</v>
      </c>
      <c r="F1214" s="58">
        <v>42160</v>
      </c>
      <c r="G1214">
        <v>1</v>
      </c>
      <c r="H1214">
        <v>1</v>
      </c>
      <c r="I1214" s="98">
        <v>41699</v>
      </c>
      <c r="J1214">
        <v>54</v>
      </c>
      <c r="K1214">
        <v>30</v>
      </c>
      <c r="L1214">
        <v>9</v>
      </c>
      <c r="M1214">
        <v>12</v>
      </c>
      <c r="N1214">
        <v>2</v>
      </c>
      <c r="O1214">
        <v>11</v>
      </c>
      <c r="P1214">
        <v>30</v>
      </c>
      <c r="Q1214">
        <v>3</v>
      </c>
      <c r="R1214">
        <v>2</v>
      </c>
      <c r="S1214">
        <v>4</v>
      </c>
      <c r="T1214">
        <v>4</v>
      </c>
      <c r="U1214">
        <v>0</v>
      </c>
      <c r="V1214">
        <v>0</v>
      </c>
      <c r="W1214" t="s">
        <v>67</v>
      </c>
      <c r="X1214">
        <v>0</v>
      </c>
    </row>
    <row r="1215" spans="1:24" x14ac:dyDescent="0.2">
      <c r="A1215">
        <v>7297</v>
      </c>
      <c r="B1215">
        <v>1974</v>
      </c>
      <c r="C1215">
        <v>49</v>
      </c>
      <c r="D1215" t="s">
        <v>23</v>
      </c>
      <c r="E1215" t="s">
        <v>28</v>
      </c>
      <c r="F1215" s="58">
        <v>15862</v>
      </c>
      <c r="G1215">
        <v>1</v>
      </c>
      <c r="H1215">
        <v>0</v>
      </c>
      <c r="I1215" s="98">
        <v>41634</v>
      </c>
      <c r="J1215">
        <v>54</v>
      </c>
      <c r="K1215">
        <v>5</v>
      </c>
      <c r="L1215">
        <v>3</v>
      </c>
      <c r="M1215">
        <v>10</v>
      </c>
      <c r="N1215">
        <v>12</v>
      </c>
      <c r="O1215">
        <v>7</v>
      </c>
      <c r="P1215">
        <v>20</v>
      </c>
      <c r="Q1215">
        <v>4</v>
      </c>
      <c r="R1215">
        <v>3</v>
      </c>
      <c r="S1215">
        <v>3</v>
      </c>
      <c r="T1215">
        <v>7</v>
      </c>
      <c r="U1215">
        <v>0</v>
      </c>
      <c r="V1215">
        <v>0</v>
      </c>
      <c r="W1215" t="s">
        <v>67</v>
      </c>
      <c r="X1215">
        <v>0</v>
      </c>
    </row>
    <row r="1216" spans="1:24" x14ac:dyDescent="0.2">
      <c r="A1216">
        <v>8008</v>
      </c>
      <c r="B1216">
        <v>1984</v>
      </c>
      <c r="C1216">
        <v>39</v>
      </c>
      <c r="D1216" t="s">
        <v>23</v>
      </c>
      <c r="E1216" t="s">
        <v>32</v>
      </c>
      <c r="F1216" s="58">
        <v>61823</v>
      </c>
      <c r="G1216">
        <v>1</v>
      </c>
      <c r="H1216">
        <v>0</v>
      </c>
      <c r="I1216" s="98">
        <v>41529</v>
      </c>
      <c r="J1216">
        <v>54</v>
      </c>
      <c r="K1216">
        <v>46</v>
      </c>
      <c r="L1216">
        <v>0</v>
      </c>
      <c r="M1216">
        <v>30</v>
      </c>
      <c r="N1216">
        <v>12</v>
      </c>
      <c r="O1216">
        <v>1</v>
      </c>
      <c r="P1216">
        <v>30</v>
      </c>
      <c r="Q1216">
        <v>1</v>
      </c>
      <c r="R1216">
        <v>2</v>
      </c>
      <c r="S1216">
        <v>4</v>
      </c>
      <c r="T1216">
        <v>6</v>
      </c>
      <c r="U1216">
        <v>0</v>
      </c>
      <c r="V1216">
        <v>0</v>
      </c>
      <c r="W1216" t="s">
        <v>27</v>
      </c>
      <c r="X1216">
        <v>0</v>
      </c>
    </row>
    <row r="1217" spans="1:24" x14ac:dyDescent="0.2">
      <c r="A1217">
        <v>1232</v>
      </c>
      <c r="B1217">
        <v>1983</v>
      </c>
      <c r="C1217">
        <v>40</v>
      </c>
      <c r="D1217" t="s">
        <v>40</v>
      </c>
      <c r="E1217" t="s">
        <v>32</v>
      </c>
      <c r="F1217" s="58">
        <v>32233</v>
      </c>
      <c r="G1217">
        <v>0</v>
      </c>
      <c r="H1217">
        <v>0</v>
      </c>
      <c r="I1217" s="98">
        <v>41572</v>
      </c>
      <c r="J1217">
        <v>54</v>
      </c>
      <c r="K1217">
        <v>587</v>
      </c>
      <c r="L1217">
        <v>54</v>
      </c>
      <c r="M1217">
        <v>348</v>
      </c>
      <c r="N1217">
        <v>71</v>
      </c>
      <c r="O1217">
        <v>54</v>
      </c>
      <c r="P1217">
        <v>130</v>
      </c>
      <c r="Q1217">
        <v>1</v>
      </c>
      <c r="R1217">
        <v>4</v>
      </c>
      <c r="S1217">
        <v>8</v>
      </c>
      <c r="T1217">
        <v>2</v>
      </c>
      <c r="U1217">
        <v>0</v>
      </c>
      <c r="V1217">
        <v>0</v>
      </c>
      <c r="W1217" t="s">
        <v>46</v>
      </c>
      <c r="X1217">
        <v>0</v>
      </c>
    </row>
    <row r="1218" spans="1:24" x14ac:dyDescent="0.2">
      <c r="A1218">
        <v>2345</v>
      </c>
      <c r="B1218">
        <v>1983</v>
      </c>
      <c r="C1218">
        <v>40</v>
      </c>
      <c r="D1218" t="s">
        <v>40</v>
      </c>
      <c r="E1218" t="s">
        <v>32</v>
      </c>
      <c r="F1218" s="58">
        <v>90247</v>
      </c>
      <c r="G1218">
        <v>0</v>
      </c>
      <c r="H1218">
        <v>0</v>
      </c>
      <c r="I1218" s="98">
        <v>41572</v>
      </c>
      <c r="J1218">
        <v>54</v>
      </c>
      <c r="K1218">
        <v>587</v>
      </c>
      <c r="L1218">
        <v>54</v>
      </c>
      <c r="M1218">
        <v>348</v>
      </c>
      <c r="N1218">
        <v>71</v>
      </c>
      <c r="O1218">
        <v>54</v>
      </c>
      <c r="P1218">
        <v>130</v>
      </c>
      <c r="Q1218">
        <v>1</v>
      </c>
      <c r="R1218">
        <v>4</v>
      </c>
      <c r="S1218">
        <v>8</v>
      </c>
      <c r="T1218">
        <v>2</v>
      </c>
      <c r="U1218">
        <v>0</v>
      </c>
      <c r="V1218">
        <v>0</v>
      </c>
      <c r="W1218" t="s">
        <v>38</v>
      </c>
      <c r="X1218">
        <v>0</v>
      </c>
    </row>
    <row r="1219" spans="1:24" x14ac:dyDescent="0.2">
      <c r="A1219">
        <v>1628</v>
      </c>
      <c r="B1219">
        <v>1972</v>
      </c>
      <c r="C1219">
        <v>51</v>
      </c>
      <c r="D1219" t="s">
        <v>23</v>
      </c>
      <c r="E1219" t="s">
        <v>32</v>
      </c>
      <c r="F1219" s="58">
        <v>32218</v>
      </c>
      <c r="G1219">
        <v>0</v>
      </c>
      <c r="H1219">
        <v>0</v>
      </c>
      <c r="I1219" s="98">
        <v>41571</v>
      </c>
      <c r="J1219">
        <v>54</v>
      </c>
      <c r="K1219">
        <v>354</v>
      </c>
      <c r="L1219">
        <v>21</v>
      </c>
      <c r="M1219">
        <v>311</v>
      </c>
      <c r="N1219">
        <v>167</v>
      </c>
      <c r="O1219">
        <v>75</v>
      </c>
      <c r="P1219">
        <v>32</v>
      </c>
      <c r="Q1219">
        <v>1</v>
      </c>
      <c r="R1219">
        <v>9</v>
      </c>
      <c r="S1219">
        <v>4</v>
      </c>
      <c r="T1219">
        <v>4</v>
      </c>
      <c r="U1219">
        <v>0</v>
      </c>
      <c r="V1219">
        <v>0</v>
      </c>
      <c r="W1219" t="s">
        <v>67</v>
      </c>
      <c r="X1219">
        <v>0</v>
      </c>
    </row>
    <row r="1220" spans="1:24" x14ac:dyDescent="0.2">
      <c r="A1220">
        <v>5081</v>
      </c>
      <c r="B1220">
        <v>1968</v>
      </c>
      <c r="C1220">
        <v>55</v>
      </c>
      <c r="D1220" t="s">
        <v>43</v>
      </c>
      <c r="E1220" t="s">
        <v>32</v>
      </c>
      <c r="F1220" s="58">
        <v>50785</v>
      </c>
      <c r="G1220">
        <v>1</v>
      </c>
      <c r="H1220">
        <v>1</v>
      </c>
      <c r="I1220" s="98">
        <v>41567</v>
      </c>
      <c r="J1220">
        <v>54</v>
      </c>
      <c r="K1220">
        <v>9</v>
      </c>
      <c r="L1220">
        <v>0</v>
      </c>
      <c r="M1220">
        <v>16</v>
      </c>
      <c r="N1220">
        <v>6</v>
      </c>
      <c r="O1220">
        <v>6</v>
      </c>
      <c r="P1220">
        <v>10</v>
      </c>
      <c r="Q1220">
        <v>1</v>
      </c>
      <c r="R1220">
        <v>1</v>
      </c>
      <c r="S1220">
        <v>3</v>
      </c>
      <c r="T1220">
        <v>8</v>
      </c>
      <c r="U1220">
        <v>0</v>
      </c>
      <c r="V1220">
        <v>0</v>
      </c>
      <c r="W1220" t="s">
        <v>27</v>
      </c>
      <c r="X1220">
        <v>0</v>
      </c>
    </row>
    <row r="1221" spans="1:24" x14ac:dyDescent="0.2">
      <c r="A1221">
        <v>839</v>
      </c>
      <c r="B1221">
        <v>1976</v>
      </c>
      <c r="C1221">
        <v>47</v>
      </c>
      <c r="D1221" t="s">
        <v>40</v>
      </c>
      <c r="E1221" t="s">
        <v>32</v>
      </c>
      <c r="F1221" s="58">
        <v>30081</v>
      </c>
      <c r="G1221">
        <v>1</v>
      </c>
      <c r="H1221">
        <v>0</v>
      </c>
      <c r="I1221" s="98">
        <v>41542</v>
      </c>
      <c r="J1221">
        <v>54</v>
      </c>
      <c r="K1221">
        <v>97</v>
      </c>
      <c r="L1221">
        <v>4</v>
      </c>
      <c r="M1221">
        <v>44</v>
      </c>
      <c r="N1221">
        <v>6</v>
      </c>
      <c r="O1221">
        <v>1</v>
      </c>
      <c r="P1221">
        <v>18</v>
      </c>
      <c r="Q1221">
        <v>1</v>
      </c>
      <c r="R1221">
        <v>3</v>
      </c>
      <c r="S1221">
        <v>4</v>
      </c>
      <c r="T1221">
        <v>5</v>
      </c>
      <c r="U1221">
        <v>0</v>
      </c>
      <c r="V1221">
        <v>0</v>
      </c>
      <c r="W1221" t="s">
        <v>27</v>
      </c>
      <c r="X1221">
        <v>0</v>
      </c>
    </row>
    <row r="1222" spans="1:24" x14ac:dyDescent="0.2">
      <c r="A1222">
        <v>3706</v>
      </c>
      <c r="B1222">
        <v>1979</v>
      </c>
      <c r="C1222">
        <v>44</v>
      </c>
      <c r="D1222" t="s">
        <v>23</v>
      </c>
      <c r="E1222" t="s">
        <v>28</v>
      </c>
      <c r="F1222" s="58">
        <v>20180</v>
      </c>
      <c r="G1222">
        <v>1</v>
      </c>
      <c r="H1222">
        <v>0</v>
      </c>
      <c r="I1222" s="98">
        <v>41507</v>
      </c>
      <c r="J1222">
        <v>54</v>
      </c>
      <c r="K1222">
        <v>19</v>
      </c>
      <c r="L1222">
        <v>8</v>
      </c>
      <c r="M1222">
        <v>29</v>
      </c>
      <c r="N1222">
        <v>0</v>
      </c>
      <c r="O1222">
        <v>12</v>
      </c>
      <c r="P1222">
        <v>26</v>
      </c>
      <c r="Q1222">
        <v>1</v>
      </c>
      <c r="R1222">
        <v>2</v>
      </c>
      <c r="S1222">
        <v>2</v>
      </c>
      <c r="T1222">
        <v>7</v>
      </c>
      <c r="U1222">
        <v>1</v>
      </c>
      <c r="V1222">
        <v>0</v>
      </c>
      <c r="W1222" t="s">
        <v>27</v>
      </c>
      <c r="X1222">
        <v>1</v>
      </c>
    </row>
    <row r="1223" spans="1:24" x14ac:dyDescent="0.2">
      <c r="A1223">
        <v>5154</v>
      </c>
      <c r="B1223">
        <v>1973</v>
      </c>
      <c r="C1223">
        <v>50</v>
      </c>
      <c r="D1223" t="s">
        <v>53</v>
      </c>
      <c r="E1223" t="s">
        <v>24</v>
      </c>
      <c r="F1223" s="58">
        <v>20180</v>
      </c>
      <c r="G1223">
        <v>1</v>
      </c>
      <c r="H1223">
        <v>0</v>
      </c>
      <c r="I1223" s="98">
        <v>41586</v>
      </c>
      <c r="J1223">
        <v>54</v>
      </c>
      <c r="K1223">
        <v>26</v>
      </c>
      <c r="L1223">
        <v>3</v>
      </c>
      <c r="M1223">
        <v>13</v>
      </c>
      <c r="N1223">
        <v>2</v>
      </c>
      <c r="O1223">
        <v>10</v>
      </c>
      <c r="P1223">
        <v>0</v>
      </c>
      <c r="Q1223">
        <v>1</v>
      </c>
      <c r="R1223">
        <v>2</v>
      </c>
      <c r="S1223">
        <v>3</v>
      </c>
      <c r="T1223">
        <v>6</v>
      </c>
      <c r="U1223">
        <v>0</v>
      </c>
      <c r="V1223">
        <v>0</v>
      </c>
      <c r="W1223" t="s">
        <v>27</v>
      </c>
      <c r="X1223">
        <v>0</v>
      </c>
    </row>
    <row r="1224" spans="1:24" x14ac:dyDescent="0.2">
      <c r="A1224">
        <v>8584</v>
      </c>
      <c r="B1224">
        <v>1953</v>
      </c>
      <c r="C1224">
        <v>70</v>
      </c>
      <c r="D1224" t="s">
        <v>40</v>
      </c>
      <c r="E1224" t="s">
        <v>32</v>
      </c>
      <c r="F1224" s="58">
        <v>61618</v>
      </c>
      <c r="G1224">
        <v>0</v>
      </c>
      <c r="H1224">
        <v>0</v>
      </c>
      <c r="I1224" s="98">
        <v>41492</v>
      </c>
      <c r="J1224">
        <v>54</v>
      </c>
      <c r="K1224">
        <v>376</v>
      </c>
      <c r="L1224">
        <v>53</v>
      </c>
      <c r="M1224">
        <v>462</v>
      </c>
      <c r="N1224">
        <v>168</v>
      </c>
      <c r="O1224">
        <v>53</v>
      </c>
      <c r="P1224">
        <v>53</v>
      </c>
      <c r="Q1224">
        <v>1</v>
      </c>
      <c r="R1224">
        <v>2</v>
      </c>
      <c r="S1224">
        <v>7</v>
      </c>
      <c r="T1224">
        <v>0</v>
      </c>
      <c r="U1224">
        <v>0</v>
      </c>
      <c r="V1224">
        <v>0</v>
      </c>
      <c r="W1224" t="s">
        <v>27</v>
      </c>
      <c r="X1224">
        <v>0</v>
      </c>
    </row>
    <row r="1225" spans="1:24" x14ac:dyDescent="0.2">
      <c r="A1225">
        <v>6583</v>
      </c>
      <c r="B1225">
        <v>1956</v>
      </c>
      <c r="C1225">
        <v>67</v>
      </c>
      <c r="D1225" t="s">
        <v>43</v>
      </c>
      <c r="E1225" t="s">
        <v>32</v>
      </c>
      <c r="F1225" s="58">
        <v>39062</v>
      </c>
      <c r="G1225">
        <v>0</v>
      </c>
      <c r="H1225">
        <v>0</v>
      </c>
      <c r="I1225" s="98">
        <v>41339</v>
      </c>
      <c r="J1225">
        <v>54</v>
      </c>
      <c r="K1225">
        <v>390</v>
      </c>
      <c r="L1225">
        <v>22</v>
      </c>
      <c r="M1225">
        <v>323</v>
      </c>
      <c r="N1225">
        <v>104</v>
      </c>
      <c r="O1225">
        <v>35</v>
      </c>
      <c r="P1225">
        <v>107</v>
      </c>
      <c r="Q1225">
        <v>1</v>
      </c>
      <c r="R1225">
        <v>6</v>
      </c>
      <c r="S1225">
        <v>6</v>
      </c>
      <c r="T1225">
        <v>3</v>
      </c>
      <c r="U1225">
        <v>0</v>
      </c>
      <c r="V1225">
        <v>0</v>
      </c>
      <c r="W1225" t="s">
        <v>27</v>
      </c>
      <c r="X1225">
        <v>1</v>
      </c>
    </row>
    <row r="1226" spans="1:24" x14ac:dyDescent="0.2">
      <c r="A1226">
        <v>3433</v>
      </c>
      <c r="B1226">
        <v>1956</v>
      </c>
      <c r="C1226">
        <v>67</v>
      </c>
      <c r="D1226" t="s">
        <v>43</v>
      </c>
      <c r="E1226" t="s">
        <v>32</v>
      </c>
      <c r="F1226" s="58">
        <v>30015</v>
      </c>
      <c r="G1226">
        <v>0</v>
      </c>
      <c r="H1226">
        <v>0</v>
      </c>
      <c r="I1226" s="98">
        <v>41339</v>
      </c>
      <c r="J1226">
        <v>54</v>
      </c>
      <c r="K1226">
        <v>390</v>
      </c>
      <c r="L1226">
        <v>22</v>
      </c>
      <c r="M1226">
        <v>323</v>
      </c>
      <c r="N1226">
        <v>104</v>
      </c>
      <c r="O1226">
        <v>35</v>
      </c>
      <c r="P1226">
        <v>107</v>
      </c>
      <c r="Q1226">
        <v>1</v>
      </c>
      <c r="R1226">
        <v>6</v>
      </c>
      <c r="S1226">
        <v>6</v>
      </c>
      <c r="T1226">
        <v>3</v>
      </c>
      <c r="U1226">
        <v>0</v>
      </c>
      <c r="V1226">
        <v>0</v>
      </c>
      <c r="W1226" t="s">
        <v>27</v>
      </c>
      <c r="X1226">
        <v>1</v>
      </c>
    </row>
    <row r="1227" spans="1:24" x14ac:dyDescent="0.2">
      <c r="A1227">
        <v>10486</v>
      </c>
      <c r="B1227">
        <v>1949</v>
      </c>
      <c r="C1227">
        <v>74</v>
      </c>
      <c r="D1227" t="s">
        <v>23</v>
      </c>
      <c r="E1227" t="s">
        <v>32</v>
      </c>
      <c r="F1227" s="58">
        <v>72258</v>
      </c>
      <c r="G1227">
        <v>0</v>
      </c>
      <c r="H1227">
        <v>0</v>
      </c>
      <c r="I1227" s="98">
        <v>41423</v>
      </c>
      <c r="J1227">
        <v>54</v>
      </c>
      <c r="K1227">
        <v>476</v>
      </c>
      <c r="L1227">
        <v>75</v>
      </c>
      <c r="M1227">
        <v>162</v>
      </c>
      <c r="N1227">
        <v>29</v>
      </c>
      <c r="O1227">
        <v>151</v>
      </c>
      <c r="P1227">
        <v>97</v>
      </c>
      <c r="Q1227">
        <v>1</v>
      </c>
      <c r="R1227">
        <v>4</v>
      </c>
      <c r="S1227">
        <v>8</v>
      </c>
      <c r="T1227">
        <v>2</v>
      </c>
      <c r="U1227">
        <v>0</v>
      </c>
      <c r="V1227">
        <v>0</v>
      </c>
      <c r="W1227" t="s">
        <v>27</v>
      </c>
      <c r="X1227">
        <v>0</v>
      </c>
    </row>
    <row r="1228" spans="1:24" x14ac:dyDescent="0.2">
      <c r="A1228">
        <v>8687</v>
      </c>
      <c r="B1228">
        <v>1979</v>
      </c>
      <c r="C1228">
        <v>44</v>
      </c>
      <c r="D1228" t="s">
        <v>23</v>
      </c>
      <c r="E1228" t="s">
        <v>32</v>
      </c>
      <c r="F1228" s="58">
        <v>82733</v>
      </c>
      <c r="G1228">
        <v>0</v>
      </c>
      <c r="H1228">
        <v>1</v>
      </c>
      <c r="I1228" s="98">
        <v>41430</v>
      </c>
      <c r="J1228">
        <v>54</v>
      </c>
      <c r="K1228">
        <v>121</v>
      </c>
      <c r="L1228">
        <v>62</v>
      </c>
      <c r="M1228">
        <v>90</v>
      </c>
      <c r="N1228">
        <v>68</v>
      </c>
      <c r="O1228">
        <v>20</v>
      </c>
      <c r="P1228">
        <v>125</v>
      </c>
      <c r="Q1228">
        <v>3</v>
      </c>
      <c r="R1228">
        <v>2</v>
      </c>
      <c r="S1228">
        <v>8</v>
      </c>
      <c r="T1228">
        <v>3</v>
      </c>
      <c r="U1228">
        <v>0</v>
      </c>
      <c r="V1228">
        <v>0</v>
      </c>
      <c r="W1228" t="s">
        <v>50</v>
      </c>
      <c r="X1228">
        <v>0</v>
      </c>
    </row>
    <row r="1229" spans="1:24" x14ac:dyDescent="0.2">
      <c r="A1229">
        <v>7842</v>
      </c>
      <c r="B1229">
        <v>1969</v>
      </c>
      <c r="C1229">
        <v>54</v>
      </c>
      <c r="D1229" t="s">
        <v>23</v>
      </c>
      <c r="E1229" t="s">
        <v>28</v>
      </c>
      <c r="F1229" s="58">
        <v>51250</v>
      </c>
      <c r="G1229">
        <v>1</v>
      </c>
      <c r="H1229">
        <v>1</v>
      </c>
      <c r="I1229" s="98">
        <v>41364</v>
      </c>
      <c r="J1229">
        <v>54</v>
      </c>
      <c r="K1229">
        <v>18</v>
      </c>
      <c r="L1229">
        <v>7</v>
      </c>
      <c r="M1229">
        <v>34</v>
      </c>
      <c r="N1229">
        <v>10</v>
      </c>
      <c r="O1229">
        <v>2</v>
      </c>
      <c r="P1229">
        <v>3</v>
      </c>
      <c r="Q1229">
        <v>3</v>
      </c>
      <c r="R1229">
        <v>3</v>
      </c>
      <c r="S1229">
        <v>3</v>
      </c>
      <c r="T1229">
        <v>8</v>
      </c>
      <c r="U1229">
        <v>0</v>
      </c>
      <c r="V1229">
        <v>0</v>
      </c>
      <c r="W1229" t="s">
        <v>27</v>
      </c>
      <c r="X1229">
        <v>0</v>
      </c>
    </row>
    <row r="1230" spans="1:24" x14ac:dyDescent="0.2">
      <c r="A1230">
        <v>3749</v>
      </c>
      <c r="B1230">
        <v>1974</v>
      </c>
      <c r="C1230">
        <v>49</v>
      </c>
      <c r="D1230" t="s">
        <v>23</v>
      </c>
      <c r="E1230" t="s">
        <v>32</v>
      </c>
      <c r="F1230" s="58">
        <v>37774</v>
      </c>
      <c r="G1230">
        <v>0</v>
      </c>
      <c r="H1230">
        <v>0</v>
      </c>
      <c r="I1230" s="98">
        <v>41308</v>
      </c>
      <c r="J1230">
        <v>54</v>
      </c>
      <c r="K1230">
        <v>627</v>
      </c>
      <c r="L1230">
        <v>91</v>
      </c>
      <c r="M1230">
        <v>597</v>
      </c>
      <c r="N1230">
        <v>159</v>
      </c>
      <c r="O1230">
        <v>91</v>
      </c>
      <c r="P1230">
        <v>15</v>
      </c>
      <c r="Q1230">
        <v>1</v>
      </c>
      <c r="R1230">
        <v>6</v>
      </c>
      <c r="S1230">
        <v>12</v>
      </c>
      <c r="T1230">
        <v>3</v>
      </c>
      <c r="U1230">
        <v>0</v>
      </c>
      <c r="V1230">
        <v>0</v>
      </c>
      <c r="W1230" t="s">
        <v>31</v>
      </c>
      <c r="X1230">
        <v>0</v>
      </c>
    </row>
    <row r="1231" spans="1:24" x14ac:dyDescent="0.2">
      <c r="A1231">
        <v>1331</v>
      </c>
      <c r="B1231">
        <v>1978</v>
      </c>
      <c r="C1231">
        <v>45</v>
      </c>
      <c r="D1231" t="s">
        <v>23</v>
      </c>
      <c r="E1231" t="s">
        <v>28</v>
      </c>
      <c r="F1231" s="58">
        <v>33279</v>
      </c>
      <c r="G1231">
        <v>1</v>
      </c>
      <c r="H1231">
        <v>0</v>
      </c>
      <c r="I1231" s="98">
        <v>41306</v>
      </c>
      <c r="J1231">
        <v>54</v>
      </c>
      <c r="K1231">
        <v>12</v>
      </c>
      <c r="L1231">
        <v>6</v>
      </c>
      <c r="M1231">
        <v>20</v>
      </c>
      <c r="N1231">
        <v>30</v>
      </c>
      <c r="O1231">
        <v>1</v>
      </c>
      <c r="P1231">
        <v>3</v>
      </c>
      <c r="Q1231">
        <v>2</v>
      </c>
      <c r="R1231">
        <v>2</v>
      </c>
      <c r="S1231">
        <v>3</v>
      </c>
      <c r="T1231">
        <v>7</v>
      </c>
      <c r="U1231">
        <v>0</v>
      </c>
      <c r="V1231">
        <v>0</v>
      </c>
      <c r="W1231" t="s">
        <v>38</v>
      </c>
      <c r="X1231">
        <v>0</v>
      </c>
    </row>
    <row r="1232" spans="1:24" x14ac:dyDescent="0.2">
      <c r="A1232">
        <v>5995</v>
      </c>
      <c r="B1232">
        <v>1963</v>
      </c>
      <c r="C1232">
        <v>60</v>
      </c>
      <c r="D1232" t="s">
        <v>23</v>
      </c>
      <c r="E1232" t="s">
        <v>24</v>
      </c>
      <c r="F1232" s="58">
        <v>90638</v>
      </c>
      <c r="G1232">
        <v>1</v>
      </c>
      <c r="H1232">
        <v>1</v>
      </c>
      <c r="I1232" s="98">
        <v>41261</v>
      </c>
      <c r="J1232">
        <v>54</v>
      </c>
      <c r="K1232">
        <v>165</v>
      </c>
      <c r="L1232">
        <v>3</v>
      </c>
      <c r="M1232">
        <v>147</v>
      </c>
      <c r="N1232">
        <v>4</v>
      </c>
      <c r="O1232">
        <v>24</v>
      </c>
      <c r="P1232">
        <v>41</v>
      </c>
      <c r="Q1232">
        <v>7</v>
      </c>
      <c r="R1232">
        <v>6</v>
      </c>
      <c r="S1232">
        <v>5</v>
      </c>
      <c r="T1232">
        <v>8</v>
      </c>
      <c r="U1232">
        <v>1</v>
      </c>
      <c r="V1232">
        <v>0</v>
      </c>
      <c r="W1232" t="s">
        <v>27</v>
      </c>
      <c r="X1232">
        <v>0</v>
      </c>
    </row>
    <row r="1233" spans="1:24" x14ac:dyDescent="0.2">
      <c r="A1233">
        <v>8985</v>
      </c>
      <c r="B1233">
        <v>1965</v>
      </c>
      <c r="C1233">
        <v>58</v>
      </c>
      <c r="D1233" t="s">
        <v>43</v>
      </c>
      <c r="E1233" t="s">
        <v>32</v>
      </c>
      <c r="F1233" s="58">
        <v>90638</v>
      </c>
      <c r="G1233">
        <v>0</v>
      </c>
      <c r="H1233">
        <v>1</v>
      </c>
      <c r="I1233" s="98">
        <v>41010</v>
      </c>
      <c r="J1233">
        <v>54</v>
      </c>
      <c r="K1233">
        <v>806</v>
      </c>
      <c r="L1233">
        <v>80</v>
      </c>
      <c r="M1233">
        <v>161</v>
      </c>
      <c r="N1233">
        <v>120</v>
      </c>
      <c r="O1233">
        <v>11</v>
      </c>
      <c r="P1233">
        <v>33</v>
      </c>
      <c r="Q1233">
        <v>5</v>
      </c>
      <c r="R1233">
        <v>10</v>
      </c>
      <c r="S1233">
        <v>10</v>
      </c>
      <c r="T1233">
        <v>6</v>
      </c>
      <c r="U1233">
        <v>0</v>
      </c>
      <c r="V1233">
        <v>0</v>
      </c>
      <c r="W1233" t="s">
        <v>27</v>
      </c>
      <c r="X1233">
        <v>0</v>
      </c>
    </row>
    <row r="1234" spans="1:24" x14ac:dyDescent="0.2">
      <c r="A1234">
        <v>2798</v>
      </c>
      <c r="B1234">
        <v>1978</v>
      </c>
      <c r="C1234">
        <v>45</v>
      </c>
      <c r="D1234" t="s">
        <v>40</v>
      </c>
      <c r="E1234" t="s">
        <v>32</v>
      </c>
      <c r="F1234" s="58">
        <v>95529</v>
      </c>
      <c r="G1234">
        <v>0</v>
      </c>
      <c r="H1234">
        <v>0</v>
      </c>
      <c r="I1234" s="98">
        <v>40950</v>
      </c>
      <c r="J1234">
        <v>54</v>
      </c>
      <c r="K1234">
        <v>763</v>
      </c>
      <c r="L1234">
        <v>29</v>
      </c>
      <c r="M1234">
        <v>138</v>
      </c>
      <c r="N1234">
        <v>76</v>
      </c>
      <c r="O1234">
        <v>176</v>
      </c>
      <c r="P1234">
        <v>58</v>
      </c>
      <c r="Q1234">
        <v>0</v>
      </c>
      <c r="R1234">
        <v>7</v>
      </c>
      <c r="S1234">
        <v>10</v>
      </c>
      <c r="T1234">
        <v>4</v>
      </c>
      <c r="U1234">
        <v>1</v>
      </c>
      <c r="V1234">
        <v>0</v>
      </c>
      <c r="W1234" t="s">
        <v>67</v>
      </c>
      <c r="X1234">
        <v>3</v>
      </c>
    </row>
    <row r="1235" spans="1:24" x14ac:dyDescent="0.2">
      <c r="A1235">
        <v>7108</v>
      </c>
      <c r="B1235">
        <v>1966</v>
      </c>
      <c r="C1235">
        <v>57</v>
      </c>
      <c r="D1235" t="s">
        <v>53</v>
      </c>
      <c r="E1235" t="s">
        <v>55</v>
      </c>
      <c r="F1235" s="58">
        <v>64950</v>
      </c>
      <c r="G1235">
        <v>1</v>
      </c>
      <c r="H1235">
        <v>1</v>
      </c>
      <c r="I1235" s="98">
        <v>41130</v>
      </c>
      <c r="J1235">
        <v>54</v>
      </c>
      <c r="K1235">
        <v>205</v>
      </c>
      <c r="L1235">
        <v>20</v>
      </c>
      <c r="M1235">
        <v>47</v>
      </c>
      <c r="N1235">
        <v>23</v>
      </c>
      <c r="O1235">
        <v>2</v>
      </c>
      <c r="P1235">
        <v>56</v>
      </c>
      <c r="Q1235">
        <v>6</v>
      </c>
      <c r="R1235">
        <v>5</v>
      </c>
      <c r="S1235">
        <v>5</v>
      </c>
      <c r="T1235">
        <v>5</v>
      </c>
      <c r="U1235">
        <v>0</v>
      </c>
      <c r="V1235">
        <v>0</v>
      </c>
      <c r="W1235" t="s">
        <v>67</v>
      </c>
      <c r="X1235">
        <v>0</v>
      </c>
    </row>
    <row r="1236" spans="1:24" x14ac:dyDescent="0.2">
      <c r="A1236">
        <v>2781</v>
      </c>
      <c r="B1236">
        <v>1982</v>
      </c>
      <c r="C1236">
        <v>41</v>
      </c>
      <c r="D1236" t="s">
        <v>23</v>
      </c>
      <c r="E1236" t="s">
        <v>28</v>
      </c>
      <c r="F1236" s="58">
        <v>56628</v>
      </c>
      <c r="G1236">
        <v>0</v>
      </c>
      <c r="H1236">
        <v>0</v>
      </c>
      <c r="I1236" s="98">
        <v>41813</v>
      </c>
      <c r="J1236">
        <v>55</v>
      </c>
      <c r="K1236">
        <v>1003</v>
      </c>
      <c r="L1236">
        <v>34</v>
      </c>
      <c r="M1236">
        <v>536</v>
      </c>
      <c r="N1236">
        <v>134</v>
      </c>
      <c r="O1236">
        <v>51</v>
      </c>
      <c r="P1236">
        <v>34</v>
      </c>
      <c r="Q1236">
        <v>1</v>
      </c>
      <c r="R1236">
        <v>4</v>
      </c>
      <c r="S1236">
        <v>6</v>
      </c>
      <c r="T1236">
        <v>2</v>
      </c>
      <c r="U1236">
        <v>1</v>
      </c>
      <c r="V1236">
        <v>0</v>
      </c>
      <c r="W1236" t="s">
        <v>67</v>
      </c>
      <c r="X1236">
        <v>2</v>
      </c>
    </row>
    <row r="1237" spans="1:24" x14ac:dyDescent="0.2">
      <c r="A1237">
        <v>3623</v>
      </c>
      <c r="B1237">
        <v>1977</v>
      </c>
      <c r="C1237">
        <v>46</v>
      </c>
      <c r="D1237" t="s">
        <v>23</v>
      </c>
      <c r="E1237" t="s">
        <v>32</v>
      </c>
      <c r="F1237" s="58">
        <v>71163</v>
      </c>
      <c r="G1237">
        <v>1</v>
      </c>
      <c r="H1237">
        <v>0</v>
      </c>
      <c r="I1237" s="98">
        <v>41949</v>
      </c>
      <c r="J1237">
        <v>55</v>
      </c>
      <c r="K1237">
        <v>4</v>
      </c>
      <c r="L1237">
        <v>0</v>
      </c>
      <c r="M1237">
        <v>16</v>
      </c>
      <c r="N1237">
        <v>17</v>
      </c>
      <c r="O1237">
        <v>4</v>
      </c>
      <c r="P1237">
        <v>4</v>
      </c>
      <c r="Q1237">
        <v>3</v>
      </c>
      <c r="R1237">
        <v>4</v>
      </c>
      <c r="S1237">
        <v>3</v>
      </c>
      <c r="T1237">
        <v>7</v>
      </c>
      <c r="U1237">
        <v>0</v>
      </c>
      <c r="V1237">
        <v>0</v>
      </c>
      <c r="W1237" t="s">
        <v>50</v>
      </c>
      <c r="X1237">
        <v>0</v>
      </c>
    </row>
    <row r="1238" spans="1:24" x14ac:dyDescent="0.2">
      <c r="A1238">
        <v>194</v>
      </c>
      <c r="B1238">
        <v>1966</v>
      </c>
      <c r="C1238">
        <v>57</v>
      </c>
      <c r="D1238" t="s">
        <v>23</v>
      </c>
      <c r="E1238" t="s">
        <v>32</v>
      </c>
      <c r="F1238" s="58">
        <v>42607</v>
      </c>
      <c r="G1238">
        <v>1</v>
      </c>
      <c r="H1238">
        <v>1</v>
      </c>
      <c r="I1238" s="98">
        <v>41888</v>
      </c>
      <c r="J1238">
        <v>55</v>
      </c>
      <c r="K1238">
        <v>23</v>
      </c>
      <c r="L1238">
        <v>0</v>
      </c>
      <c r="M1238">
        <v>11</v>
      </c>
      <c r="N1238">
        <v>3</v>
      </c>
      <c r="O1238">
        <v>2</v>
      </c>
      <c r="P1238">
        <v>2</v>
      </c>
      <c r="Q1238">
        <v>1</v>
      </c>
      <c r="R1238">
        <v>1</v>
      </c>
      <c r="S1238">
        <v>3</v>
      </c>
      <c r="T1238">
        <v>6</v>
      </c>
      <c r="U1238">
        <v>0</v>
      </c>
      <c r="V1238">
        <v>0</v>
      </c>
      <c r="W1238" t="s">
        <v>27</v>
      </c>
      <c r="X1238">
        <v>0</v>
      </c>
    </row>
    <row r="1239" spans="1:24" x14ac:dyDescent="0.2">
      <c r="A1239">
        <v>10833</v>
      </c>
      <c r="B1239">
        <v>1976</v>
      </c>
      <c r="C1239">
        <v>47</v>
      </c>
      <c r="D1239" t="s">
        <v>23</v>
      </c>
      <c r="E1239" t="s">
        <v>32</v>
      </c>
      <c r="F1239" s="58">
        <v>29236</v>
      </c>
      <c r="G1239">
        <v>0</v>
      </c>
      <c r="H1239">
        <v>1</v>
      </c>
      <c r="I1239" s="98">
        <v>41783</v>
      </c>
      <c r="J1239">
        <v>55</v>
      </c>
      <c r="K1239">
        <v>790</v>
      </c>
      <c r="L1239">
        <v>19</v>
      </c>
      <c r="M1239">
        <v>133</v>
      </c>
      <c r="N1239">
        <v>12</v>
      </c>
      <c r="O1239">
        <v>0</v>
      </c>
      <c r="P1239">
        <v>19</v>
      </c>
      <c r="Q1239">
        <v>3</v>
      </c>
      <c r="R1239">
        <v>8</v>
      </c>
      <c r="S1239">
        <v>13</v>
      </c>
      <c r="T1239">
        <v>6</v>
      </c>
      <c r="U1239">
        <v>0</v>
      </c>
      <c r="V1239">
        <v>0</v>
      </c>
      <c r="W1239" t="s">
        <v>27</v>
      </c>
      <c r="X1239">
        <v>1</v>
      </c>
    </row>
    <row r="1240" spans="1:24" x14ac:dyDescent="0.2">
      <c r="A1240">
        <v>2315</v>
      </c>
      <c r="B1240">
        <v>1961</v>
      </c>
      <c r="C1240">
        <v>62</v>
      </c>
      <c r="D1240" t="s">
        <v>23</v>
      </c>
      <c r="E1240" t="s">
        <v>24</v>
      </c>
      <c r="F1240" s="58">
        <v>69867</v>
      </c>
      <c r="G1240">
        <v>0</v>
      </c>
      <c r="H1240">
        <v>1</v>
      </c>
      <c r="I1240" s="98">
        <v>41749</v>
      </c>
      <c r="J1240">
        <v>55</v>
      </c>
      <c r="K1240">
        <v>10</v>
      </c>
      <c r="L1240">
        <v>0</v>
      </c>
      <c r="M1240">
        <v>11</v>
      </c>
      <c r="N1240">
        <v>17</v>
      </c>
      <c r="O1240">
        <v>29</v>
      </c>
      <c r="P1240">
        <v>29</v>
      </c>
      <c r="Q1240">
        <v>1</v>
      </c>
      <c r="R1240">
        <v>1</v>
      </c>
      <c r="S1240">
        <v>2</v>
      </c>
      <c r="T1240">
        <v>4</v>
      </c>
      <c r="U1240">
        <v>0</v>
      </c>
      <c r="V1240">
        <v>0</v>
      </c>
      <c r="W1240" t="s">
        <v>27</v>
      </c>
      <c r="X1240">
        <v>0</v>
      </c>
    </row>
    <row r="1241" spans="1:24" x14ac:dyDescent="0.2">
      <c r="A1241">
        <v>6336</v>
      </c>
      <c r="B1241">
        <v>1961</v>
      </c>
      <c r="C1241">
        <v>62</v>
      </c>
      <c r="D1241" t="s">
        <v>23</v>
      </c>
      <c r="E1241" t="s">
        <v>32</v>
      </c>
      <c r="F1241" s="58">
        <v>37070</v>
      </c>
      <c r="G1241">
        <v>1</v>
      </c>
      <c r="H1241">
        <v>1</v>
      </c>
      <c r="I1241" s="98">
        <v>41794</v>
      </c>
      <c r="J1241">
        <v>55</v>
      </c>
      <c r="K1241">
        <v>13</v>
      </c>
      <c r="L1241">
        <v>2</v>
      </c>
      <c r="M1241">
        <v>14</v>
      </c>
      <c r="N1241">
        <v>8</v>
      </c>
      <c r="O1241">
        <v>7</v>
      </c>
      <c r="P1241">
        <v>4</v>
      </c>
      <c r="Q1241">
        <v>4</v>
      </c>
      <c r="R1241">
        <v>2</v>
      </c>
      <c r="S1241">
        <v>4</v>
      </c>
      <c r="T1241">
        <v>6</v>
      </c>
      <c r="U1241">
        <v>0</v>
      </c>
      <c r="V1241">
        <v>0</v>
      </c>
      <c r="W1241" t="s">
        <v>67</v>
      </c>
      <c r="X1241">
        <v>0</v>
      </c>
    </row>
    <row r="1242" spans="1:24" x14ac:dyDescent="0.2">
      <c r="A1242">
        <v>10738</v>
      </c>
      <c r="B1242">
        <v>1952</v>
      </c>
      <c r="C1242">
        <v>71</v>
      </c>
      <c r="D1242" t="s">
        <v>53</v>
      </c>
      <c r="E1242" t="s">
        <v>28</v>
      </c>
      <c r="F1242" s="58">
        <v>37070</v>
      </c>
      <c r="G1242">
        <v>1</v>
      </c>
      <c r="H1242">
        <v>1</v>
      </c>
      <c r="I1242" s="98">
        <v>41515</v>
      </c>
      <c r="J1242">
        <v>55</v>
      </c>
      <c r="K1242">
        <v>40</v>
      </c>
      <c r="L1242">
        <v>0</v>
      </c>
      <c r="M1242">
        <v>19</v>
      </c>
      <c r="N1242">
        <v>2</v>
      </c>
      <c r="O1242">
        <v>1</v>
      </c>
      <c r="P1242">
        <v>3</v>
      </c>
      <c r="Q1242">
        <v>1</v>
      </c>
      <c r="R1242">
        <v>2</v>
      </c>
      <c r="S1242">
        <v>3</v>
      </c>
      <c r="T1242">
        <v>7</v>
      </c>
      <c r="U1242">
        <v>0</v>
      </c>
      <c r="V1242">
        <v>0</v>
      </c>
      <c r="W1242" t="s">
        <v>38</v>
      </c>
      <c r="X1242">
        <v>0</v>
      </c>
    </row>
    <row r="1243" spans="1:24" x14ac:dyDescent="0.2">
      <c r="A1243">
        <v>8286</v>
      </c>
      <c r="B1243">
        <v>1966</v>
      </c>
      <c r="C1243">
        <v>57</v>
      </c>
      <c r="D1243" t="s">
        <v>40</v>
      </c>
      <c r="E1243" t="s">
        <v>32</v>
      </c>
      <c r="F1243" s="58">
        <v>64191</v>
      </c>
      <c r="G1243">
        <v>0</v>
      </c>
      <c r="H1243">
        <v>1</v>
      </c>
      <c r="I1243" s="98">
        <v>41506</v>
      </c>
      <c r="J1243">
        <v>55</v>
      </c>
      <c r="K1243">
        <v>98</v>
      </c>
      <c r="L1243">
        <v>1</v>
      </c>
      <c r="M1243">
        <v>17</v>
      </c>
      <c r="N1243">
        <v>0</v>
      </c>
      <c r="O1243">
        <v>1</v>
      </c>
      <c r="P1243">
        <v>5</v>
      </c>
      <c r="Q1243">
        <v>1</v>
      </c>
      <c r="R1243">
        <v>3</v>
      </c>
      <c r="S1243">
        <v>4</v>
      </c>
      <c r="T1243">
        <v>7</v>
      </c>
      <c r="U1243">
        <v>0</v>
      </c>
      <c r="V1243">
        <v>0</v>
      </c>
      <c r="W1243" t="s">
        <v>67</v>
      </c>
      <c r="X1243">
        <v>1</v>
      </c>
    </row>
    <row r="1244" spans="1:24" x14ac:dyDescent="0.2">
      <c r="A1244">
        <v>2166</v>
      </c>
      <c r="B1244">
        <v>1961</v>
      </c>
      <c r="C1244">
        <v>62</v>
      </c>
      <c r="D1244" t="s">
        <v>43</v>
      </c>
      <c r="E1244" t="s">
        <v>55</v>
      </c>
      <c r="F1244" s="58">
        <v>41658</v>
      </c>
      <c r="G1244">
        <v>1</v>
      </c>
      <c r="H1244">
        <v>1</v>
      </c>
      <c r="I1244" s="98">
        <v>41615</v>
      </c>
      <c r="J1244">
        <v>55</v>
      </c>
      <c r="K1244">
        <v>12</v>
      </c>
      <c r="L1244">
        <v>1</v>
      </c>
      <c r="M1244">
        <v>3</v>
      </c>
      <c r="N1244">
        <v>0</v>
      </c>
      <c r="O1244">
        <v>0</v>
      </c>
      <c r="P1244">
        <v>7</v>
      </c>
      <c r="Q1244">
        <v>1</v>
      </c>
      <c r="R1244">
        <v>0</v>
      </c>
      <c r="S1244">
        <v>2</v>
      </c>
      <c r="T1244">
        <v>4</v>
      </c>
      <c r="U1244">
        <v>0</v>
      </c>
      <c r="V1244">
        <v>0</v>
      </c>
      <c r="W1244" t="s">
        <v>67</v>
      </c>
      <c r="X1244">
        <v>0</v>
      </c>
    </row>
    <row r="1245" spans="1:24" x14ac:dyDescent="0.2">
      <c r="A1245">
        <v>10691</v>
      </c>
      <c r="B1245">
        <v>1961</v>
      </c>
      <c r="C1245">
        <v>62</v>
      </c>
      <c r="D1245" t="s">
        <v>53</v>
      </c>
      <c r="E1245" t="s">
        <v>32</v>
      </c>
      <c r="F1245" s="58">
        <v>66503</v>
      </c>
      <c r="G1245">
        <v>1</v>
      </c>
      <c r="H1245">
        <v>1</v>
      </c>
      <c r="I1245" s="98">
        <v>41439</v>
      </c>
      <c r="J1245">
        <v>55</v>
      </c>
      <c r="K1245">
        <v>11</v>
      </c>
      <c r="L1245">
        <v>0</v>
      </c>
      <c r="M1245">
        <v>10</v>
      </c>
      <c r="N1245">
        <v>0</v>
      </c>
      <c r="O1245">
        <v>2</v>
      </c>
      <c r="P1245">
        <v>20</v>
      </c>
      <c r="Q1245">
        <v>1</v>
      </c>
      <c r="R1245">
        <v>1</v>
      </c>
      <c r="S1245">
        <v>2</v>
      </c>
      <c r="T1245">
        <v>6</v>
      </c>
      <c r="U1245">
        <v>0</v>
      </c>
      <c r="V1245">
        <v>0</v>
      </c>
      <c r="W1245" t="s">
        <v>27</v>
      </c>
      <c r="X1245">
        <v>0</v>
      </c>
    </row>
    <row r="1246" spans="1:24" x14ac:dyDescent="0.2">
      <c r="A1246">
        <v>9739</v>
      </c>
      <c r="B1246">
        <v>1964</v>
      </c>
      <c r="C1246">
        <v>59</v>
      </c>
      <c r="D1246" t="s">
        <v>23</v>
      </c>
      <c r="E1246" t="s">
        <v>28</v>
      </c>
      <c r="F1246" s="58">
        <v>27938</v>
      </c>
      <c r="G1246">
        <v>0</v>
      </c>
      <c r="H1246">
        <v>1</v>
      </c>
      <c r="I1246" s="98">
        <v>41293</v>
      </c>
      <c r="J1246">
        <v>55</v>
      </c>
      <c r="K1246">
        <v>62</v>
      </c>
      <c r="L1246">
        <v>0</v>
      </c>
      <c r="M1246">
        <v>22</v>
      </c>
      <c r="N1246">
        <v>3</v>
      </c>
      <c r="O1246">
        <v>1</v>
      </c>
      <c r="P1246">
        <v>26</v>
      </c>
      <c r="Q1246">
        <v>2</v>
      </c>
      <c r="R1246">
        <v>2</v>
      </c>
      <c r="S1246">
        <v>2</v>
      </c>
      <c r="T1246">
        <v>7</v>
      </c>
      <c r="U1246">
        <v>0</v>
      </c>
      <c r="V1246">
        <v>0</v>
      </c>
      <c r="W1246" t="s">
        <v>27</v>
      </c>
      <c r="X1246">
        <v>0</v>
      </c>
    </row>
    <row r="1247" spans="1:24" x14ac:dyDescent="0.2">
      <c r="A1247">
        <v>1829</v>
      </c>
      <c r="B1247">
        <v>1962</v>
      </c>
      <c r="C1247">
        <v>61</v>
      </c>
      <c r="D1247" t="s">
        <v>40</v>
      </c>
      <c r="E1247" t="s">
        <v>24</v>
      </c>
      <c r="F1247" s="58">
        <v>69267</v>
      </c>
      <c r="G1247">
        <v>0</v>
      </c>
      <c r="H1247">
        <v>1</v>
      </c>
      <c r="I1247" s="98">
        <v>41293</v>
      </c>
      <c r="J1247">
        <v>55</v>
      </c>
      <c r="K1247">
        <v>1148</v>
      </c>
      <c r="L1247">
        <v>0</v>
      </c>
      <c r="M1247">
        <v>60</v>
      </c>
      <c r="N1247">
        <v>0</v>
      </c>
      <c r="O1247">
        <v>0</v>
      </c>
      <c r="P1247">
        <v>24</v>
      </c>
      <c r="Q1247">
        <v>3</v>
      </c>
      <c r="R1247">
        <v>9</v>
      </c>
      <c r="S1247">
        <v>4</v>
      </c>
      <c r="T1247">
        <v>7</v>
      </c>
      <c r="U1247">
        <v>1</v>
      </c>
      <c r="V1247">
        <v>0</v>
      </c>
      <c r="W1247" t="s">
        <v>27</v>
      </c>
      <c r="X1247">
        <v>1</v>
      </c>
    </row>
    <row r="1248" spans="1:24" x14ac:dyDescent="0.2">
      <c r="A1248">
        <v>6260</v>
      </c>
      <c r="B1248">
        <v>1956</v>
      </c>
      <c r="C1248">
        <v>67</v>
      </c>
      <c r="D1248" t="s">
        <v>53</v>
      </c>
      <c r="E1248" t="s">
        <v>32</v>
      </c>
      <c r="F1248" s="58">
        <v>68281</v>
      </c>
      <c r="G1248">
        <v>0</v>
      </c>
      <c r="H1248">
        <v>0</v>
      </c>
      <c r="I1248" s="98">
        <v>41232</v>
      </c>
      <c r="J1248">
        <v>55</v>
      </c>
      <c r="K1248">
        <v>984</v>
      </c>
      <c r="L1248">
        <v>51</v>
      </c>
      <c r="M1248">
        <v>432</v>
      </c>
      <c r="N1248">
        <v>180</v>
      </c>
      <c r="O1248">
        <v>120</v>
      </c>
      <c r="P1248">
        <v>190</v>
      </c>
      <c r="Q1248">
        <v>1</v>
      </c>
      <c r="R1248">
        <v>3</v>
      </c>
      <c r="S1248">
        <v>13</v>
      </c>
      <c r="T1248">
        <v>1</v>
      </c>
      <c r="U1248">
        <v>1</v>
      </c>
      <c r="V1248">
        <v>0</v>
      </c>
      <c r="W1248" t="s">
        <v>38</v>
      </c>
      <c r="X1248">
        <v>1</v>
      </c>
    </row>
    <row r="1249" spans="1:24" x14ac:dyDescent="0.2">
      <c r="A1249">
        <v>10448</v>
      </c>
      <c r="B1249">
        <v>1957</v>
      </c>
      <c r="C1249">
        <v>66</v>
      </c>
      <c r="D1249" t="s">
        <v>23</v>
      </c>
      <c r="E1249" t="s">
        <v>28</v>
      </c>
      <c r="F1249" s="58">
        <v>48526</v>
      </c>
      <c r="G1249">
        <v>0</v>
      </c>
      <c r="H1249">
        <v>1</v>
      </c>
      <c r="I1249" s="98">
        <v>41204</v>
      </c>
      <c r="J1249">
        <v>55</v>
      </c>
      <c r="K1249">
        <v>172</v>
      </c>
      <c r="L1249">
        <v>41</v>
      </c>
      <c r="M1249">
        <v>86</v>
      </c>
      <c r="N1249">
        <v>45</v>
      </c>
      <c r="O1249">
        <v>6</v>
      </c>
      <c r="P1249">
        <v>27</v>
      </c>
      <c r="Q1249">
        <v>5</v>
      </c>
      <c r="R1249">
        <v>5</v>
      </c>
      <c r="S1249">
        <v>5</v>
      </c>
      <c r="T1249">
        <v>7</v>
      </c>
      <c r="U1249">
        <v>0</v>
      </c>
      <c r="V1249">
        <v>0</v>
      </c>
      <c r="W1249" t="s">
        <v>27</v>
      </c>
      <c r="X1249">
        <v>1</v>
      </c>
    </row>
    <row r="1250" spans="1:24" x14ac:dyDescent="0.2">
      <c r="A1250">
        <v>1343</v>
      </c>
      <c r="B1250">
        <v>1969</v>
      </c>
      <c r="C1250">
        <v>54</v>
      </c>
      <c r="D1250" t="s">
        <v>23</v>
      </c>
      <c r="E1250" t="s">
        <v>32</v>
      </c>
      <c r="F1250" s="58">
        <v>90273</v>
      </c>
      <c r="G1250">
        <v>1</v>
      </c>
      <c r="H1250">
        <v>1</v>
      </c>
      <c r="I1250" s="98">
        <v>41178</v>
      </c>
      <c r="J1250">
        <v>55</v>
      </c>
      <c r="K1250">
        <v>368</v>
      </c>
      <c r="L1250">
        <v>24</v>
      </c>
      <c r="M1250">
        <v>68</v>
      </c>
      <c r="N1250">
        <v>38</v>
      </c>
      <c r="O1250">
        <v>0</v>
      </c>
      <c r="P1250">
        <v>88</v>
      </c>
      <c r="Q1250">
        <v>6</v>
      </c>
      <c r="R1250">
        <v>8</v>
      </c>
      <c r="S1250">
        <v>6</v>
      </c>
      <c r="T1250">
        <v>7</v>
      </c>
      <c r="U1250">
        <v>0</v>
      </c>
      <c r="V1250">
        <v>0</v>
      </c>
      <c r="W1250" t="s">
        <v>35</v>
      </c>
      <c r="X1250">
        <v>0</v>
      </c>
    </row>
    <row r="1251" spans="1:24" x14ac:dyDescent="0.2">
      <c r="A1251">
        <v>4749</v>
      </c>
      <c r="B1251">
        <v>1969</v>
      </c>
      <c r="C1251">
        <v>54</v>
      </c>
      <c r="D1251" t="s">
        <v>23</v>
      </c>
      <c r="E1251" t="s">
        <v>32</v>
      </c>
      <c r="F1251" s="58">
        <v>79761</v>
      </c>
      <c r="G1251">
        <v>1</v>
      </c>
      <c r="H1251">
        <v>1</v>
      </c>
      <c r="I1251" s="98">
        <v>41178</v>
      </c>
      <c r="J1251">
        <v>55</v>
      </c>
      <c r="K1251">
        <v>368</v>
      </c>
      <c r="L1251">
        <v>24</v>
      </c>
      <c r="M1251">
        <v>68</v>
      </c>
      <c r="N1251">
        <v>38</v>
      </c>
      <c r="O1251">
        <v>0</v>
      </c>
      <c r="P1251">
        <v>88</v>
      </c>
      <c r="Q1251">
        <v>6</v>
      </c>
      <c r="R1251">
        <v>8</v>
      </c>
      <c r="S1251">
        <v>6</v>
      </c>
      <c r="T1251">
        <v>7</v>
      </c>
      <c r="U1251">
        <v>0</v>
      </c>
      <c r="V1251">
        <v>0</v>
      </c>
      <c r="W1251" t="s">
        <v>50</v>
      </c>
      <c r="X1251">
        <v>0</v>
      </c>
    </row>
    <row r="1252" spans="1:24" x14ac:dyDescent="0.2">
      <c r="A1252">
        <v>531</v>
      </c>
      <c r="B1252">
        <v>1955</v>
      </c>
      <c r="C1252">
        <v>68</v>
      </c>
      <c r="D1252" t="s">
        <v>40</v>
      </c>
      <c r="E1252" t="s">
        <v>24</v>
      </c>
      <c r="F1252" s="58">
        <v>10245</v>
      </c>
      <c r="G1252">
        <v>0</v>
      </c>
      <c r="H1252">
        <v>1</v>
      </c>
      <c r="I1252" s="98">
        <v>41174</v>
      </c>
      <c r="J1252">
        <v>55</v>
      </c>
      <c r="K1252">
        <v>941</v>
      </c>
      <c r="L1252">
        <v>14</v>
      </c>
      <c r="M1252">
        <v>397</v>
      </c>
      <c r="N1252">
        <v>76</v>
      </c>
      <c r="O1252">
        <v>58</v>
      </c>
      <c r="P1252">
        <v>176</v>
      </c>
      <c r="Q1252">
        <v>11</v>
      </c>
      <c r="R1252">
        <v>8</v>
      </c>
      <c r="S1252">
        <v>9</v>
      </c>
      <c r="T1252">
        <v>6</v>
      </c>
      <c r="U1252">
        <v>1</v>
      </c>
      <c r="V1252">
        <v>0</v>
      </c>
      <c r="W1252" t="s">
        <v>27</v>
      </c>
      <c r="X1252">
        <v>0</v>
      </c>
    </row>
    <row r="1253" spans="1:24" x14ac:dyDescent="0.2">
      <c r="A1253">
        <v>6905</v>
      </c>
      <c r="B1253">
        <v>1995</v>
      </c>
      <c r="C1253">
        <v>28</v>
      </c>
      <c r="D1253" t="s">
        <v>23</v>
      </c>
      <c r="E1253" t="s">
        <v>32</v>
      </c>
      <c r="F1253" s="58">
        <v>40887</v>
      </c>
      <c r="G1253">
        <v>0</v>
      </c>
      <c r="H1253">
        <v>0</v>
      </c>
      <c r="I1253" s="98">
        <v>41143</v>
      </c>
      <c r="J1253">
        <v>55</v>
      </c>
      <c r="K1253">
        <v>241</v>
      </c>
      <c r="L1253">
        <v>45</v>
      </c>
      <c r="M1253">
        <v>604</v>
      </c>
      <c r="N1253">
        <v>34</v>
      </c>
      <c r="O1253">
        <v>26</v>
      </c>
      <c r="P1253">
        <v>54</v>
      </c>
      <c r="Q1253">
        <v>1</v>
      </c>
      <c r="R1253">
        <v>6</v>
      </c>
      <c r="S1253">
        <v>10</v>
      </c>
      <c r="T1253">
        <v>2</v>
      </c>
      <c r="U1253">
        <v>0</v>
      </c>
      <c r="V1253">
        <v>0</v>
      </c>
      <c r="W1253" t="s">
        <v>27</v>
      </c>
      <c r="X1253">
        <v>0</v>
      </c>
    </row>
    <row r="1254" spans="1:24" x14ac:dyDescent="0.2">
      <c r="A1254">
        <v>1045</v>
      </c>
      <c r="B1254">
        <v>1966</v>
      </c>
      <c r="C1254">
        <v>57</v>
      </c>
      <c r="D1254" t="s">
        <v>23</v>
      </c>
      <c r="E1254" t="s">
        <v>32</v>
      </c>
      <c r="F1254" s="58">
        <v>67384</v>
      </c>
      <c r="G1254">
        <v>0</v>
      </c>
      <c r="H1254">
        <v>1</v>
      </c>
      <c r="I1254" s="98">
        <v>41137</v>
      </c>
      <c r="J1254">
        <v>55</v>
      </c>
      <c r="K1254">
        <v>112</v>
      </c>
      <c r="L1254">
        <v>10</v>
      </c>
      <c r="M1254">
        <v>107</v>
      </c>
      <c r="N1254">
        <v>30</v>
      </c>
      <c r="O1254">
        <v>0</v>
      </c>
      <c r="P1254">
        <v>20</v>
      </c>
      <c r="Q1254">
        <v>2</v>
      </c>
      <c r="R1254">
        <v>5</v>
      </c>
      <c r="S1254">
        <v>4</v>
      </c>
      <c r="T1254">
        <v>7</v>
      </c>
      <c r="U1254">
        <v>0</v>
      </c>
      <c r="V1254">
        <v>0</v>
      </c>
      <c r="W1254" t="s">
        <v>27</v>
      </c>
      <c r="X1254">
        <v>0</v>
      </c>
    </row>
    <row r="1255" spans="1:24" x14ac:dyDescent="0.2">
      <c r="A1255">
        <v>4012</v>
      </c>
      <c r="B1255">
        <v>1973</v>
      </c>
      <c r="C1255">
        <v>50</v>
      </c>
      <c r="D1255" t="s">
        <v>40</v>
      </c>
      <c r="E1255" t="s">
        <v>32</v>
      </c>
      <c r="F1255" s="58">
        <v>79146</v>
      </c>
      <c r="G1255">
        <v>0</v>
      </c>
      <c r="H1255">
        <v>1</v>
      </c>
      <c r="I1255" s="98">
        <v>41221</v>
      </c>
      <c r="J1255">
        <v>55</v>
      </c>
      <c r="K1255">
        <v>799</v>
      </c>
      <c r="L1255">
        <v>12</v>
      </c>
      <c r="M1255">
        <v>375</v>
      </c>
      <c r="N1255">
        <v>16</v>
      </c>
      <c r="O1255">
        <v>12</v>
      </c>
      <c r="P1255">
        <v>12</v>
      </c>
      <c r="Q1255">
        <v>5</v>
      </c>
      <c r="R1255">
        <v>7</v>
      </c>
      <c r="S1255">
        <v>5</v>
      </c>
      <c r="T1255">
        <v>6</v>
      </c>
      <c r="U1255">
        <v>1</v>
      </c>
      <c r="V1255">
        <v>0</v>
      </c>
      <c r="W1255" t="s">
        <v>46</v>
      </c>
      <c r="X1255">
        <v>0</v>
      </c>
    </row>
    <row r="1256" spans="1:24" x14ac:dyDescent="0.2">
      <c r="A1256">
        <v>5529</v>
      </c>
      <c r="B1256">
        <v>1947</v>
      </c>
      <c r="C1256">
        <v>76</v>
      </c>
      <c r="D1256" t="s">
        <v>40</v>
      </c>
      <c r="E1256" t="s">
        <v>32</v>
      </c>
      <c r="F1256" s="58">
        <v>79146</v>
      </c>
      <c r="G1256">
        <v>2</v>
      </c>
      <c r="H1256">
        <v>1</v>
      </c>
      <c r="I1256" s="98">
        <v>41918</v>
      </c>
      <c r="J1256">
        <v>56</v>
      </c>
      <c r="K1256">
        <v>406</v>
      </c>
      <c r="L1256">
        <v>0</v>
      </c>
      <c r="M1256">
        <v>30</v>
      </c>
      <c r="N1256">
        <v>0</v>
      </c>
      <c r="O1256">
        <v>0</v>
      </c>
      <c r="P1256">
        <v>8</v>
      </c>
      <c r="Q1256">
        <v>7</v>
      </c>
      <c r="R1256">
        <v>8</v>
      </c>
      <c r="S1256">
        <v>5</v>
      </c>
      <c r="T1256">
        <v>7</v>
      </c>
      <c r="U1256">
        <v>0</v>
      </c>
      <c r="V1256">
        <v>0</v>
      </c>
      <c r="W1256" t="s">
        <v>31</v>
      </c>
      <c r="X1256">
        <v>1</v>
      </c>
    </row>
    <row r="1257" spans="1:24" x14ac:dyDescent="0.2">
      <c r="A1257">
        <v>4001</v>
      </c>
      <c r="B1257">
        <v>1947</v>
      </c>
      <c r="C1257">
        <v>76</v>
      </c>
      <c r="D1257" t="s">
        <v>40</v>
      </c>
      <c r="E1257" t="s">
        <v>32</v>
      </c>
      <c r="F1257" s="58">
        <v>36143</v>
      </c>
      <c r="G1257">
        <v>2</v>
      </c>
      <c r="H1257">
        <v>1</v>
      </c>
      <c r="I1257" s="98">
        <v>41918</v>
      </c>
      <c r="J1257">
        <v>56</v>
      </c>
      <c r="K1257">
        <v>406</v>
      </c>
      <c r="L1257">
        <v>0</v>
      </c>
      <c r="M1257">
        <v>30</v>
      </c>
      <c r="N1257">
        <v>0</v>
      </c>
      <c r="O1257">
        <v>0</v>
      </c>
      <c r="P1257">
        <v>8</v>
      </c>
      <c r="Q1257">
        <v>7</v>
      </c>
      <c r="R1257">
        <v>8</v>
      </c>
      <c r="S1257">
        <v>5</v>
      </c>
      <c r="T1257">
        <v>7</v>
      </c>
      <c r="U1257">
        <v>0</v>
      </c>
      <c r="V1257">
        <v>0</v>
      </c>
      <c r="W1257" t="s">
        <v>67</v>
      </c>
      <c r="X1257">
        <v>1</v>
      </c>
    </row>
    <row r="1258" spans="1:24" x14ac:dyDescent="0.2">
      <c r="A1258">
        <v>10420</v>
      </c>
      <c r="B1258">
        <v>1956</v>
      </c>
      <c r="C1258">
        <v>67</v>
      </c>
      <c r="D1258" t="s">
        <v>53</v>
      </c>
      <c r="E1258" t="s">
        <v>24</v>
      </c>
      <c r="F1258" s="58">
        <v>26518</v>
      </c>
      <c r="G1258">
        <v>0</v>
      </c>
      <c r="H1258">
        <v>1</v>
      </c>
      <c r="I1258" s="98">
        <v>41764</v>
      </c>
      <c r="J1258">
        <v>56</v>
      </c>
      <c r="K1258">
        <v>95</v>
      </c>
      <c r="L1258">
        <v>14</v>
      </c>
      <c r="M1258">
        <v>64</v>
      </c>
      <c r="N1258">
        <v>2</v>
      </c>
      <c r="O1258">
        <v>9</v>
      </c>
      <c r="P1258">
        <v>38</v>
      </c>
      <c r="Q1258">
        <v>1</v>
      </c>
      <c r="R1258">
        <v>4</v>
      </c>
      <c r="S1258">
        <v>3</v>
      </c>
      <c r="T1258">
        <v>7</v>
      </c>
      <c r="U1258">
        <v>0</v>
      </c>
      <c r="V1258">
        <v>0</v>
      </c>
      <c r="W1258" t="s">
        <v>35</v>
      </c>
      <c r="X1258">
        <v>0</v>
      </c>
    </row>
    <row r="1259" spans="1:24" x14ac:dyDescent="0.2">
      <c r="A1259">
        <v>7723</v>
      </c>
      <c r="B1259">
        <v>1980</v>
      </c>
      <c r="C1259">
        <v>43</v>
      </c>
      <c r="D1259" t="s">
        <v>23</v>
      </c>
      <c r="E1259" t="s">
        <v>32</v>
      </c>
      <c r="F1259" s="58">
        <v>91065</v>
      </c>
      <c r="G1259">
        <v>0</v>
      </c>
      <c r="H1259">
        <v>0</v>
      </c>
      <c r="I1259" s="98">
        <v>41675</v>
      </c>
      <c r="J1259">
        <v>56</v>
      </c>
      <c r="K1259">
        <v>709</v>
      </c>
      <c r="L1259">
        <v>93</v>
      </c>
      <c r="M1259">
        <v>374</v>
      </c>
      <c r="N1259">
        <v>104</v>
      </c>
      <c r="O1259">
        <v>80</v>
      </c>
      <c r="P1259">
        <v>80</v>
      </c>
      <c r="Q1259">
        <v>1</v>
      </c>
      <c r="R1259">
        <v>8</v>
      </c>
      <c r="S1259">
        <v>6</v>
      </c>
      <c r="T1259">
        <v>3</v>
      </c>
      <c r="U1259">
        <v>0</v>
      </c>
      <c r="V1259">
        <v>0</v>
      </c>
      <c r="W1259" t="s">
        <v>46</v>
      </c>
      <c r="X1259">
        <v>0</v>
      </c>
    </row>
    <row r="1260" spans="1:24" x14ac:dyDescent="0.2">
      <c r="A1260">
        <v>2963</v>
      </c>
      <c r="B1260">
        <v>1980</v>
      </c>
      <c r="C1260">
        <v>43</v>
      </c>
      <c r="D1260" t="s">
        <v>23</v>
      </c>
      <c r="E1260" t="s">
        <v>32</v>
      </c>
      <c r="F1260" s="58">
        <v>45183</v>
      </c>
      <c r="G1260">
        <v>0</v>
      </c>
      <c r="H1260">
        <v>0</v>
      </c>
      <c r="I1260" s="98">
        <v>41675</v>
      </c>
      <c r="J1260">
        <v>56</v>
      </c>
      <c r="K1260">
        <v>709</v>
      </c>
      <c r="L1260">
        <v>93</v>
      </c>
      <c r="M1260">
        <v>374</v>
      </c>
      <c r="N1260">
        <v>104</v>
      </c>
      <c r="O1260">
        <v>80</v>
      </c>
      <c r="P1260">
        <v>80</v>
      </c>
      <c r="Q1260">
        <v>1</v>
      </c>
      <c r="R1260">
        <v>8</v>
      </c>
      <c r="S1260">
        <v>6</v>
      </c>
      <c r="T1260">
        <v>3</v>
      </c>
      <c r="U1260">
        <v>0</v>
      </c>
      <c r="V1260">
        <v>0</v>
      </c>
      <c r="W1260" t="s">
        <v>38</v>
      </c>
      <c r="X1260">
        <v>0</v>
      </c>
    </row>
    <row r="1261" spans="1:24" x14ac:dyDescent="0.2">
      <c r="A1261">
        <v>10634</v>
      </c>
      <c r="B1261">
        <v>1952</v>
      </c>
      <c r="C1261">
        <v>71</v>
      </c>
      <c r="D1261" t="s">
        <v>53</v>
      </c>
      <c r="E1261" t="s">
        <v>32</v>
      </c>
      <c r="F1261" s="58">
        <v>33316</v>
      </c>
      <c r="G1261">
        <v>0</v>
      </c>
      <c r="H1261">
        <v>0</v>
      </c>
      <c r="I1261" s="98">
        <v>41748</v>
      </c>
      <c r="J1261">
        <v>56</v>
      </c>
      <c r="K1261">
        <v>90</v>
      </c>
      <c r="L1261">
        <v>67</v>
      </c>
      <c r="M1261">
        <v>165</v>
      </c>
      <c r="N1261">
        <v>30</v>
      </c>
      <c r="O1261">
        <v>43</v>
      </c>
      <c r="P1261">
        <v>11</v>
      </c>
      <c r="Q1261">
        <v>1</v>
      </c>
      <c r="R1261">
        <v>4</v>
      </c>
      <c r="S1261">
        <v>8</v>
      </c>
      <c r="T1261">
        <v>3</v>
      </c>
      <c r="U1261">
        <v>0</v>
      </c>
      <c r="V1261">
        <v>0</v>
      </c>
      <c r="W1261" t="s">
        <v>27</v>
      </c>
      <c r="X1261">
        <v>0</v>
      </c>
    </row>
    <row r="1262" spans="1:24" x14ac:dyDescent="0.2">
      <c r="A1262">
        <v>5180</v>
      </c>
      <c r="B1262">
        <v>1969</v>
      </c>
      <c r="C1262">
        <v>54</v>
      </c>
      <c r="D1262" t="s">
        <v>40</v>
      </c>
      <c r="E1262" t="s">
        <v>24</v>
      </c>
      <c r="F1262" s="58">
        <v>33316</v>
      </c>
      <c r="G1262">
        <v>0</v>
      </c>
      <c r="H1262">
        <v>1</v>
      </c>
      <c r="I1262" s="98">
        <v>41747</v>
      </c>
      <c r="J1262">
        <v>56</v>
      </c>
      <c r="K1262">
        <v>128</v>
      </c>
      <c r="L1262">
        <v>0</v>
      </c>
      <c r="M1262">
        <v>16</v>
      </c>
      <c r="N1262">
        <v>0</v>
      </c>
      <c r="O1262">
        <v>1</v>
      </c>
      <c r="P1262">
        <v>4</v>
      </c>
      <c r="Q1262">
        <v>2</v>
      </c>
      <c r="R1262">
        <v>4</v>
      </c>
      <c r="S1262">
        <v>4</v>
      </c>
      <c r="T1262">
        <v>7</v>
      </c>
      <c r="U1262">
        <v>0</v>
      </c>
      <c r="V1262">
        <v>0</v>
      </c>
      <c r="W1262" t="s">
        <v>27</v>
      </c>
      <c r="X1262">
        <v>0</v>
      </c>
    </row>
    <row r="1263" spans="1:24" x14ac:dyDescent="0.2">
      <c r="A1263">
        <v>6866</v>
      </c>
      <c r="B1263">
        <v>1970</v>
      </c>
      <c r="C1263">
        <v>53</v>
      </c>
      <c r="D1263" t="s">
        <v>53</v>
      </c>
      <c r="E1263" t="s">
        <v>32</v>
      </c>
      <c r="F1263" s="58">
        <v>21063</v>
      </c>
      <c r="G1263">
        <v>1</v>
      </c>
      <c r="H1263">
        <v>1</v>
      </c>
      <c r="I1263" s="98">
        <v>41721</v>
      </c>
      <c r="J1263">
        <v>56</v>
      </c>
      <c r="K1263">
        <v>8</v>
      </c>
      <c r="L1263">
        <v>0</v>
      </c>
      <c r="M1263">
        <v>14</v>
      </c>
      <c r="N1263">
        <v>2</v>
      </c>
      <c r="O1263">
        <v>3</v>
      </c>
      <c r="P1263">
        <v>7</v>
      </c>
      <c r="Q1263">
        <v>1</v>
      </c>
      <c r="R1263">
        <v>1</v>
      </c>
      <c r="S1263">
        <v>3</v>
      </c>
      <c r="T1263">
        <v>5</v>
      </c>
      <c r="U1263">
        <v>0</v>
      </c>
      <c r="V1263">
        <v>0</v>
      </c>
      <c r="W1263" t="s">
        <v>67</v>
      </c>
      <c r="X1263">
        <v>0</v>
      </c>
    </row>
    <row r="1264" spans="1:24" x14ac:dyDescent="0.2">
      <c r="A1264">
        <v>1328</v>
      </c>
      <c r="B1264">
        <v>1983</v>
      </c>
      <c r="C1264">
        <v>40</v>
      </c>
      <c r="D1264" t="s">
        <v>43</v>
      </c>
      <c r="E1264" t="s">
        <v>32</v>
      </c>
      <c r="F1264" s="58">
        <v>33697</v>
      </c>
      <c r="G1264">
        <v>0</v>
      </c>
      <c r="H1264">
        <v>1</v>
      </c>
      <c r="I1264" s="98">
        <v>41686</v>
      </c>
      <c r="J1264">
        <v>56</v>
      </c>
      <c r="K1264">
        <v>261</v>
      </c>
      <c r="L1264">
        <v>42</v>
      </c>
      <c r="M1264">
        <v>144</v>
      </c>
      <c r="N1264">
        <v>55</v>
      </c>
      <c r="O1264">
        <v>48</v>
      </c>
      <c r="P1264">
        <v>133</v>
      </c>
      <c r="Q1264">
        <v>3</v>
      </c>
      <c r="R1264">
        <v>4</v>
      </c>
      <c r="S1264">
        <v>9</v>
      </c>
      <c r="T1264">
        <v>3</v>
      </c>
      <c r="U1264">
        <v>0</v>
      </c>
      <c r="V1264">
        <v>0</v>
      </c>
      <c r="W1264" t="s">
        <v>67</v>
      </c>
      <c r="X1264">
        <v>0</v>
      </c>
    </row>
    <row r="1265" spans="1:24" x14ac:dyDescent="0.2">
      <c r="A1265">
        <v>1139</v>
      </c>
      <c r="B1265">
        <v>1985</v>
      </c>
      <c r="C1265">
        <v>38</v>
      </c>
      <c r="D1265" t="s">
        <v>40</v>
      </c>
      <c r="E1265" t="s">
        <v>32</v>
      </c>
      <c r="F1265" s="58">
        <v>42395</v>
      </c>
      <c r="G1265">
        <v>0</v>
      </c>
      <c r="H1265">
        <v>0</v>
      </c>
      <c r="I1265" s="98">
        <v>41792</v>
      </c>
      <c r="J1265">
        <v>56</v>
      </c>
      <c r="K1265">
        <v>1050</v>
      </c>
      <c r="L1265">
        <v>14</v>
      </c>
      <c r="M1265">
        <v>322</v>
      </c>
      <c r="N1265">
        <v>0</v>
      </c>
      <c r="O1265">
        <v>14</v>
      </c>
      <c r="P1265">
        <v>112</v>
      </c>
      <c r="Q1265">
        <v>1</v>
      </c>
      <c r="R1265">
        <v>5</v>
      </c>
      <c r="S1265">
        <v>5</v>
      </c>
      <c r="T1265">
        <v>2</v>
      </c>
      <c r="U1265">
        <v>1</v>
      </c>
      <c r="V1265">
        <v>0</v>
      </c>
      <c r="W1265" t="s">
        <v>27</v>
      </c>
      <c r="X1265">
        <v>3</v>
      </c>
    </row>
    <row r="1266" spans="1:24" x14ac:dyDescent="0.2">
      <c r="A1266">
        <v>4961</v>
      </c>
      <c r="B1266">
        <v>1975</v>
      </c>
      <c r="C1266">
        <v>48</v>
      </c>
      <c r="D1266" t="s">
        <v>53</v>
      </c>
      <c r="E1266" t="s">
        <v>32</v>
      </c>
      <c r="F1266" s="58">
        <v>55801</v>
      </c>
      <c r="G1266">
        <v>1</v>
      </c>
      <c r="H1266">
        <v>0</v>
      </c>
      <c r="I1266" s="98">
        <v>41660</v>
      </c>
      <c r="J1266">
        <v>56</v>
      </c>
      <c r="K1266">
        <v>29</v>
      </c>
      <c r="L1266">
        <v>0</v>
      </c>
      <c r="M1266">
        <v>25</v>
      </c>
      <c r="N1266">
        <v>2</v>
      </c>
      <c r="O1266">
        <v>2</v>
      </c>
      <c r="P1266">
        <v>3</v>
      </c>
      <c r="Q1266">
        <v>4</v>
      </c>
      <c r="R1266">
        <v>2</v>
      </c>
      <c r="S1266">
        <v>4</v>
      </c>
      <c r="T1266">
        <v>4</v>
      </c>
      <c r="U1266">
        <v>0</v>
      </c>
      <c r="V1266">
        <v>0</v>
      </c>
      <c r="W1266" t="s">
        <v>27</v>
      </c>
      <c r="X1266">
        <v>0</v>
      </c>
    </row>
    <row r="1267" spans="1:24" x14ac:dyDescent="0.2">
      <c r="A1267">
        <v>5177</v>
      </c>
      <c r="B1267">
        <v>1975</v>
      </c>
      <c r="C1267">
        <v>48</v>
      </c>
      <c r="D1267" t="s">
        <v>53</v>
      </c>
      <c r="E1267" t="s">
        <v>32</v>
      </c>
      <c r="F1267" s="58">
        <v>69627</v>
      </c>
      <c r="G1267">
        <v>0</v>
      </c>
      <c r="H1267">
        <v>1</v>
      </c>
      <c r="I1267" s="98">
        <v>41620</v>
      </c>
      <c r="J1267">
        <v>56</v>
      </c>
      <c r="K1267">
        <v>298</v>
      </c>
      <c r="L1267">
        <v>7</v>
      </c>
      <c r="M1267">
        <v>68</v>
      </c>
      <c r="N1267">
        <v>4</v>
      </c>
      <c r="O1267">
        <v>0</v>
      </c>
      <c r="P1267">
        <v>19</v>
      </c>
      <c r="Q1267">
        <v>2</v>
      </c>
      <c r="R1267">
        <v>6</v>
      </c>
      <c r="S1267">
        <v>6</v>
      </c>
      <c r="T1267">
        <v>6</v>
      </c>
      <c r="U1267">
        <v>0</v>
      </c>
      <c r="V1267">
        <v>0</v>
      </c>
      <c r="W1267" t="s">
        <v>67</v>
      </c>
      <c r="X1267">
        <v>0</v>
      </c>
    </row>
    <row r="1268" spans="1:24" x14ac:dyDescent="0.2">
      <c r="A1268">
        <v>2075</v>
      </c>
      <c r="B1268">
        <v>1970</v>
      </c>
      <c r="C1268">
        <v>53</v>
      </c>
      <c r="D1268" t="s">
        <v>23</v>
      </c>
      <c r="E1268" t="s">
        <v>32</v>
      </c>
      <c r="F1268" s="58">
        <v>30899</v>
      </c>
      <c r="G1268">
        <v>0</v>
      </c>
      <c r="H1268">
        <v>0</v>
      </c>
      <c r="I1268" s="98">
        <v>41592</v>
      </c>
      <c r="J1268">
        <v>56</v>
      </c>
      <c r="K1268">
        <v>377</v>
      </c>
      <c r="L1268">
        <v>10</v>
      </c>
      <c r="M1268">
        <v>540</v>
      </c>
      <c r="N1268">
        <v>80</v>
      </c>
      <c r="O1268">
        <v>30</v>
      </c>
      <c r="P1268">
        <v>10</v>
      </c>
      <c r="Q1268">
        <v>1</v>
      </c>
      <c r="R1268">
        <v>3</v>
      </c>
      <c r="S1268">
        <v>7</v>
      </c>
      <c r="T1268">
        <v>1</v>
      </c>
      <c r="U1268">
        <v>0</v>
      </c>
      <c r="V1268">
        <v>0</v>
      </c>
      <c r="W1268" t="s">
        <v>67</v>
      </c>
      <c r="X1268">
        <v>0</v>
      </c>
    </row>
    <row r="1269" spans="1:24" x14ac:dyDescent="0.2">
      <c r="A1269">
        <v>3428</v>
      </c>
      <c r="B1269">
        <v>1992</v>
      </c>
      <c r="C1269">
        <v>31</v>
      </c>
      <c r="D1269" t="s">
        <v>40</v>
      </c>
      <c r="E1269" t="s">
        <v>32</v>
      </c>
      <c r="F1269" s="58">
        <v>49667</v>
      </c>
      <c r="G1269">
        <v>0</v>
      </c>
      <c r="H1269">
        <v>0</v>
      </c>
      <c r="I1269" s="98">
        <v>41435</v>
      </c>
      <c r="J1269">
        <v>56</v>
      </c>
      <c r="K1269">
        <v>919</v>
      </c>
      <c r="L1269">
        <v>0</v>
      </c>
      <c r="M1269">
        <v>505</v>
      </c>
      <c r="N1269">
        <v>99</v>
      </c>
      <c r="O1269">
        <v>30</v>
      </c>
      <c r="P1269">
        <v>45</v>
      </c>
      <c r="Q1269">
        <v>1</v>
      </c>
      <c r="R1269">
        <v>4</v>
      </c>
      <c r="S1269">
        <v>10</v>
      </c>
      <c r="T1269">
        <v>2</v>
      </c>
      <c r="U1269">
        <v>0</v>
      </c>
      <c r="V1269">
        <v>0</v>
      </c>
      <c r="W1269" t="s">
        <v>27</v>
      </c>
      <c r="X1269">
        <v>0</v>
      </c>
    </row>
    <row r="1270" spans="1:24" x14ac:dyDescent="0.2">
      <c r="A1270">
        <v>4500</v>
      </c>
      <c r="B1270">
        <v>1992</v>
      </c>
      <c r="C1270">
        <v>31</v>
      </c>
      <c r="D1270" t="s">
        <v>40</v>
      </c>
      <c r="E1270" t="s">
        <v>32</v>
      </c>
      <c r="F1270" s="58">
        <v>89616</v>
      </c>
      <c r="G1270">
        <v>0</v>
      </c>
      <c r="H1270">
        <v>0</v>
      </c>
      <c r="I1270" s="98">
        <v>41435</v>
      </c>
      <c r="J1270">
        <v>56</v>
      </c>
      <c r="K1270">
        <v>919</v>
      </c>
      <c r="L1270">
        <v>0</v>
      </c>
      <c r="M1270">
        <v>505</v>
      </c>
      <c r="N1270">
        <v>99</v>
      </c>
      <c r="O1270">
        <v>30</v>
      </c>
      <c r="P1270">
        <v>45</v>
      </c>
      <c r="Q1270">
        <v>1</v>
      </c>
      <c r="R1270">
        <v>4</v>
      </c>
      <c r="S1270">
        <v>10</v>
      </c>
      <c r="T1270">
        <v>2</v>
      </c>
      <c r="U1270">
        <v>0</v>
      </c>
      <c r="V1270">
        <v>0</v>
      </c>
      <c r="W1270" t="s">
        <v>27</v>
      </c>
      <c r="X1270">
        <v>0</v>
      </c>
    </row>
    <row r="1271" spans="1:24" x14ac:dyDescent="0.2">
      <c r="A1271">
        <v>7369</v>
      </c>
      <c r="B1271">
        <v>1982</v>
      </c>
      <c r="C1271">
        <v>41</v>
      </c>
      <c r="D1271" t="s">
        <v>53</v>
      </c>
      <c r="E1271" t="s">
        <v>32</v>
      </c>
      <c r="F1271" s="58">
        <v>39660</v>
      </c>
      <c r="G1271">
        <v>1</v>
      </c>
      <c r="H1271">
        <v>0</v>
      </c>
      <c r="I1271" s="98">
        <v>41315</v>
      </c>
      <c r="J1271">
        <v>56</v>
      </c>
      <c r="K1271">
        <v>25</v>
      </c>
      <c r="L1271">
        <v>6</v>
      </c>
      <c r="M1271">
        <v>25</v>
      </c>
      <c r="N1271">
        <v>6</v>
      </c>
      <c r="O1271">
        <v>0</v>
      </c>
      <c r="P1271">
        <v>0</v>
      </c>
      <c r="Q1271">
        <v>2</v>
      </c>
      <c r="R1271">
        <v>2</v>
      </c>
      <c r="S1271">
        <v>3</v>
      </c>
      <c r="T1271">
        <v>8</v>
      </c>
      <c r="U1271">
        <v>0</v>
      </c>
      <c r="V1271">
        <v>0</v>
      </c>
      <c r="W1271" t="s">
        <v>27</v>
      </c>
      <c r="X1271">
        <v>0</v>
      </c>
    </row>
    <row r="1272" spans="1:24" x14ac:dyDescent="0.2">
      <c r="A1272">
        <v>4381</v>
      </c>
      <c r="B1272">
        <v>1972</v>
      </c>
      <c r="C1272">
        <v>51</v>
      </c>
      <c r="D1272" t="s">
        <v>40</v>
      </c>
      <c r="E1272" t="s">
        <v>32</v>
      </c>
      <c r="F1272" s="58">
        <v>15033</v>
      </c>
      <c r="G1272">
        <v>1</v>
      </c>
      <c r="H1272">
        <v>1</v>
      </c>
      <c r="I1272" s="98">
        <v>41504</v>
      </c>
      <c r="J1272">
        <v>56</v>
      </c>
      <c r="K1272">
        <v>163</v>
      </c>
      <c r="L1272">
        <v>2</v>
      </c>
      <c r="M1272">
        <v>40</v>
      </c>
      <c r="N1272">
        <v>8</v>
      </c>
      <c r="O1272">
        <v>11</v>
      </c>
      <c r="P1272">
        <v>11</v>
      </c>
      <c r="Q1272">
        <v>7</v>
      </c>
      <c r="R1272">
        <v>3</v>
      </c>
      <c r="S1272">
        <v>6</v>
      </c>
      <c r="T1272">
        <v>6</v>
      </c>
      <c r="U1272">
        <v>0</v>
      </c>
      <c r="V1272">
        <v>0</v>
      </c>
      <c r="W1272" t="s">
        <v>27</v>
      </c>
      <c r="X1272">
        <v>0</v>
      </c>
    </row>
    <row r="1273" spans="1:24" x14ac:dyDescent="0.2">
      <c r="A1273">
        <v>9964</v>
      </c>
      <c r="B1273">
        <v>1980</v>
      </c>
      <c r="C1273">
        <v>43</v>
      </c>
      <c r="D1273" t="s">
        <v>23</v>
      </c>
      <c r="E1273" t="s">
        <v>28</v>
      </c>
      <c r="F1273" s="58">
        <v>79607</v>
      </c>
      <c r="G1273">
        <v>0</v>
      </c>
      <c r="H1273">
        <v>1</v>
      </c>
      <c r="I1273" s="98">
        <v>41463</v>
      </c>
      <c r="J1273">
        <v>56</v>
      </c>
      <c r="K1273">
        <v>162</v>
      </c>
      <c r="L1273">
        <v>50</v>
      </c>
      <c r="M1273">
        <v>100</v>
      </c>
      <c r="N1273">
        <v>55</v>
      </c>
      <c r="O1273">
        <v>30</v>
      </c>
      <c r="P1273">
        <v>27</v>
      </c>
      <c r="Q1273">
        <v>1</v>
      </c>
      <c r="R1273">
        <v>4</v>
      </c>
      <c r="S1273">
        <v>8</v>
      </c>
      <c r="T1273">
        <v>4</v>
      </c>
      <c r="U1273">
        <v>0</v>
      </c>
      <c r="V1273">
        <v>0</v>
      </c>
      <c r="W1273" t="s">
        <v>27</v>
      </c>
      <c r="X1273">
        <v>0</v>
      </c>
    </row>
    <row r="1274" spans="1:24" x14ac:dyDescent="0.2">
      <c r="A1274">
        <v>1630</v>
      </c>
      <c r="B1274">
        <v>1980</v>
      </c>
      <c r="C1274">
        <v>43</v>
      </c>
      <c r="D1274" t="s">
        <v>23</v>
      </c>
      <c r="E1274" t="s">
        <v>28</v>
      </c>
      <c r="F1274" s="58">
        <v>46344</v>
      </c>
      <c r="G1274">
        <v>0</v>
      </c>
      <c r="H1274">
        <v>1</v>
      </c>
      <c r="I1274" s="98">
        <v>41463</v>
      </c>
      <c r="J1274">
        <v>56</v>
      </c>
      <c r="K1274">
        <v>162</v>
      </c>
      <c r="L1274">
        <v>50</v>
      </c>
      <c r="M1274">
        <v>100</v>
      </c>
      <c r="N1274">
        <v>55</v>
      </c>
      <c r="O1274">
        <v>30</v>
      </c>
      <c r="P1274">
        <v>27</v>
      </c>
      <c r="Q1274">
        <v>1</v>
      </c>
      <c r="R1274">
        <v>4</v>
      </c>
      <c r="S1274">
        <v>8</v>
      </c>
      <c r="T1274">
        <v>4</v>
      </c>
      <c r="U1274">
        <v>0</v>
      </c>
      <c r="V1274">
        <v>0</v>
      </c>
      <c r="W1274" t="s">
        <v>27</v>
      </c>
      <c r="X1274">
        <v>0</v>
      </c>
    </row>
    <row r="1275" spans="1:24" x14ac:dyDescent="0.2">
      <c r="A1275">
        <v>5012</v>
      </c>
      <c r="B1275">
        <v>1990</v>
      </c>
      <c r="C1275">
        <v>33</v>
      </c>
      <c r="D1275" t="s">
        <v>23</v>
      </c>
      <c r="E1275" t="s">
        <v>32</v>
      </c>
      <c r="F1275" s="58">
        <v>69759</v>
      </c>
      <c r="G1275">
        <v>1</v>
      </c>
      <c r="H1275">
        <v>0</v>
      </c>
      <c r="I1275" s="98">
        <v>41371</v>
      </c>
      <c r="J1275">
        <v>56</v>
      </c>
      <c r="K1275">
        <v>5</v>
      </c>
      <c r="L1275">
        <v>4</v>
      </c>
      <c r="M1275">
        <v>13</v>
      </c>
      <c r="N1275">
        <v>8</v>
      </c>
      <c r="O1275">
        <v>0</v>
      </c>
      <c r="P1275">
        <v>4</v>
      </c>
      <c r="Q1275">
        <v>1</v>
      </c>
      <c r="R1275">
        <v>1</v>
      </c>
      <c r="S1275">
        <v>3</v>
      </c>
      <c r="T1275">
        <v>8</v>
      </c>
      <c r="U1275">
        <v>0</v>
      </c>
      <c r="V1275">
        <v>0</v>
      </c>
      <c r="W1275" t="s">
        <v>27</v>
      </c>
      <c r="X1275">
        <v>0</v>
      </c>
    </row>
    <row r="1276" spans="1:24" x14ac:dyDescent="0.2">
      <c r="A1276">
        <v>6918</v>
      </c>
      <c r="B1276">
        <v>1990</v>
      </c>
      <c r="C1276">
        <v>33</v>
      </c>
      <c r="D1276" t="s">
        <v>23</v>
      </c>
      <c r="E1276" t="s">
        <v>32</v>
      </c>
      <c r="F1276" s="58">
        <v>75342</v>
      </c>
      <c r="G1276">
        <v>1</v>
      </c>
      <c r="H1276">
        <v>0</v>
      </c>
      <c r="I1276" s="98">
        <v>41371</v>
      </c>
      <c r="J1276">
        <v>56</v>
      </c>
      <c r="K1276">
        <v>5</v>
      </c>
      <c r="L1276">
        <v>4</v>
      </c>
      <c r="M1276">
        <v>13</v>
      </c>
      <c r="N1276">
        <v>8</v>
      </c>
      <c r="O1276">
        <v>0</v>
      </c>
      <c r="P1276">
        <v>4</v>
      </c>
      <c r="Q1276">
        <v>1</v>
      </c>
      <c r="R1276">
        <v>1</v>
      </c>
      <c r="S1276">
        <v>3</v>
      </c>
      <c r="T1276">
        <v>8</v>
      </c>
      <c r="U1276">
        <v>0</v>
      </c>
      <c r="V1276">
        <v>0</v>
      </c>
      <c r="W1276" t="s">
        <v>27</v>
      </c>
      <c r="X1276">
        <v>0</v>
      </c>
    </row>
    <row r="1277" spans="1:24" x14ac:dyDescent="0.2">
      <c r="A1277">
        <v>7822</v>
      </c>
      <c r="B1277">
        <v>1977</v>
      </c>
      <c r="C1277">
        <v>46</v>
      </c>
      <c r="D1277" t="s">
        <v>23</v>
      </c>
      <c r="E1277" t="s">
        <v>32</v>
      </c>
      <c r="F1277" s="58">
        <v>42710</v>
      </c>
      <c r="G1277">
        <v>0</v>
      </c>
      <c r="H1277">
        <v>1</v>
      </c>
      <c r="I1277" s="98">
        <v>41370</v>
      </c>
      <c r="J1277">
        <v>56</v>
      </c>
      <c r="K1277">
        <v>198</v>
      </c>
      <c r="L1277">
        <v>18</v>
      </c>
      <c r="M1277">
        <v>252</v>
      </c>
      <c r="N1277">
        <v>32</v>
      </c>
      <c r="O1277">
        <v>108</v>
      </c>
      <c r="P1277">
        <v>54</v>
      </c>
      <c r="Q1277">
        <v>2</v>
      </c>
      <c r="R1277">
        <v>4</v>
      </c>
      <c r="S1277">
        <v>8</v>
      </c>
      <c r="T1277">
        <v>3</v>
      </c>
      <c r="U1277">
        <v>0</v>
      </c>
      <c r="V1277">
        <v>0</v>
      </c>
      <c r="W1277" t="s">
        <v>27</v>
      </c>
      <c r="X1277">
        <v>0</v>
      </c>
    </row>
    <row r="1278" spans="1:24" x14ac:dyDescent="0.2">
      <c r="A1278">
        <v>10156</v>
      </c>
      <c r="B1278">
        <v>1976</v>
      </c>
      <c r="C1278">
        <v>47</v>
      </c>
      <c r="D1278" t="s">
        <v>23</v>
      </c>
      <c r="E1278" t="s">
        <v>28</v>
      </c>
      <c r="F1278" s="58">
        <v>20587</v>
      </c>
      <c r="G1278">
        <v>0</v>
      </c>
      <c r="H1278">
        <v>1</v>
      </c>
      <c r="I1278" s="98">
        <v>41339</v>
      </c>
      <c r="J1278">
        <v>56</v>
      </c>
      <c r="K1278">
        <v>215</v>
      </c>
      <c r="L1278">
        <v>63</v>
      </c>
      <c r="M1278">
        <v>507</v>
      </c>
      <c r="N1278">
        <v>231</v>
      </c>
      <c r="O1278">
        <v>31</v>
      </c>
      <c r="P1278">
        <v>190</v>
      </c>
      <c r="Q1278">
        <v>1</v>
      </c>
      <c r="R1278">
        <v>8</v>
      </c>
      <c r="S1278">
        <v>7</v>
      </c>
      <c r="T1278">
        <v>3</v>
      </c>
      <c r="U1278">
        <v>0</v>
      </c>
      <c r="V1278">
        <v>0</v>
      </c>
      <c r="W1278" t="s">
        <v>27</v>
      </c>
      <c r="X1278">
        <v>0</v>
      </c>
    </row>
    <row r="1279" spans="1:24" x14ac:dyDescent="0.2">
      <c r="A1279">
        <v>3033</v>
      </c>
      <c r="B1279">
        <v>1964</v>
      </c>
      <c r="C1279">
        <v>59</v>
      </c>
      <c r="D1279" t="s">
        <v>53</v>
      </c>
      <c r="E1279" t="s">
        <v>32</v>
      </c>
      <c r="F1279" s="58">
        <v>20587</v>
      </c>
      <c r="G1279">
        <v>0</v>
      </c>
      <c r="H1279">
        <v>0</v>
      </c>
      <c r="I1279" s="98">
        <v>41583</v>
      </c>
      <c r="J1279">
        <v>56</v>
      </c>
      <c r="K1279">
        <v>112</v>
      </c>
      <c r="L1279">
        <v>17</v>
      </c>
      <c r="M1279">
        <v>44</v>
      </c>
      <c r="N1279">
        <v>34</v>
      </c>
      <c r="O1279">
        <v>22</v>
      </c>
      <c r="P1279">
        <v>89</v>
      </c>
      <c r="Q1279">
        <v>1</v>
      </c>
      <c r="R1279">
        <v>2</v>
      </c>
      <c r="S1279">
        <v>3</v>
      </c>
      <c r="T1279">
        <v>3</v>
      </c>
      <c r="U1279">
        <v>0</v>
      </c>
      <c r="V1279">
        <v>0</v>
      </c>
      <c r="W1279" t="s">
        <v>38</v>
      </c>
      <c r="X1279">
        <v>0</v>
      </c>
    </row>
    <row r="1280" spans="1:24" x14ac:dyDescent="0.2">
      <c r="A1280">
        <v>4119</v>
      </c>
      <c r="B1280">
        <v>1964</v>
      </c>
      <c r="C1280">
        <v>59</v>
      </c>
      <c r="D1280" t="s">
        <v>53</v>
      </c>
      <c r="E1280" t="s">
        <v>32</v>
      </c>
      <c r="F1280" s="58">
        <v>27238</v>
      </c>
      <c r="G1280">
        <v>0</v>
      </c>
      <c r="H1280">
        <v>0</v>
      </c>
      <c r="I1280" s="98">
        <v>41583</v>
      </c>
      <c r="J1280">
        <v>56</v>
      </c>
      <c r="K1280">
        <v>112</v>
      </c>
      <c r="L1280">
        <v>17</v>
      </c>
      <c r="M1280">
        <v>44</v>
      </c>
      <c r="N1280">
        <v>34</v>
      </c>
      <c r="O1280">
        <v>22</v>
      </c>
      <c r="P1280">
        <v>89</v>
      </c>
      <c r="Q1280">
        <v>1</v>
      </c>
      <c r="R1280">
        <v>2</v>
      </c>
      <c r="S1280">
        <v>3</v>
      </c>
      <c r="T1280">
        <v>3</v>
      </c>
      <c r="U1280">
        <v>0</v>
      </c>
      <c r="V1280">
        <v>0</v>
      </c>
      <c r="W1280" t="s">
        <v>46</v>
      </c>
      <c r="X1280">
        <v>0</v>
      </c>
    </row>
    <row r="1281" spans="1:24" x14ac:dyDescent="0.2">
      <c r="A1281">
        <v>11110</v>
      </c>
      <c r="B1281">
        <v>1974</v>
      </c>
      <c r="C1281">
        <v>49</v>
      </c>
      <c r="D1281" t="s">
        <v>23</v>
      </c>
      <c r="E1281" t="s">
        <v>28</v>
      </c>
      <c r="F1281" s="58">
        <v>57967</v>
      </c>
      <c r="G1281">
        <v>1</v>
      </c>
      <c r="H1281">
        <v>0</v>
      </c>
      <c r="I1281" s="98">
        <v>41377</v>
      </c>
      <c r="J1281">
        <v>56</v>
      </c>
      <c r="K1281">
        <v>2</v>
      </c>
      <c r="L1281">
        <v>1</v>
      </c>
      <c r="M1281">
        <v>1</v>
      </c>
      <c r="N1281">
        <v>0</v>
      </c>
      <c r="O1281">
        <v>0</v>
      </c>
      <c r="P1281">
        <v>1</v>
      </c>
      <c r="Q1281">
        <v>0</v>
      </c>
      <c r="R1281">
        <v>0</v>
      </c>
      <c r="S1281">
        <v>0</v>
      </c>
      <c r="T1281">
        <v>14</v>
      </c>
      <c r="U1281">
        <v>0</v>
      </c>
      <c r="V1281">
        <v>0</v>
      </c>
      <c r="W1281" t="s">
        <v>50</v>
      </c>
      <c r="X1281">
        <v>0</v>
      </c>
    </row>
    <row r="1282" spans="1:24" x14ac:dyDescent="0.2">
      <c r="A1282">
        <v>332</v>
      </c>
      <c r="B1282">
        <v>1958</v>
      </c>
      <c r="C1282">
        <v>65</v>
      </c>
      <c r="D1282" t="s">
        <v>23</v>
      </c>
      <c r="E1282" t="s">
        <v>32</v>
      </c>
      <c r="F1282" s="58">
        <v>73892</v>
      </c>
      <c r="G1282">
        <v>0</v>
      </c>
      <c r="H1282">
        <v>1</v>
      </c>
      <c r="I1282" s="98">
        <v>41355</v>
      </c>
      <c r="J1282">
        <v>56</v>
      </c>
      <c r="K1282">
        <v>198</v>
      </c>
      <c r="L1282">
        <v>2</v>
      </c>
      <c r="M1282">
        <v>43</v>
      </c>
      <c r="N1282">
        <v>0</v>
      </c>
      <c r="O1282">
        <v>12</v>
      </c>
      <c r="P1282">
        <v>20</v>
      </c>
      <c r="Q1282">
        <v>3</v>
      </c>
      <c r="R1282">
        <v>4</v>
      </c>
      <c r="S1282">
        <v>6</v>
      </c>
      <c r="T1282">
        <v>6</v>
      </c>
      <c r="U1282">
        <v>0</v>
      </c>
      <c r="V1282">
        <v>0</v>
      </c>
      <c r="W1282" t="s">
        <v>27</v>
      </c>
      <c r="X1282">
        <v>1</v>
      </c>
    </row>
    <row r="1283" spans="1:24" x14ac:dyDescent="0.2">
      <c r="A1283">
        <v>737</v>
      </c>
      <c r="B1283">
        <v>1950</v>
      </c>
      <c r="C1283">
        <v>73</v>
      </c>
      <c r="D1283" t="s">
        <v>40</v>
      </c>
      <c r="E1283" t="s">
        <v>32</v>
      </c>
      <c r="F1283" s="58">
        <v>68126</v>
      </c>
      <c r="G1283">
        <v>0</v>
      </c>
      <c r="H1283">
        <v>0</v>
      </c>
      <c r="I1283" s="98">
        <v>41336</v>
      </c>
      <c r="J1283">
        <v>56</v>
      </c>
      <c r="K1283">
        <v>1493</v>
      </c>
      <c r="L1283">
        <v>86</v>
      </c>
      <c r="M1283">
        <v>454</v>
      </c>
      <c r="N1283">
        <v>112</v>
      </c>
      <c r="O1283">
        <v>43</v>
      </c>
      <c r="P1283">
        <v>43</v>
      </c>
      <c r="Q1283">
        <v>2</v>
      </c>
      <c r="R1283">
        <v>4</v>
      </c>
      <c r="S1283">
        <v>5</v>
      </c>
      <c r="T1283">
        <v>2</v>
      </c>
      <c r="U1283">
        <v>0</v>
      </c>
      <c r="V1283">
        <v>0</v>
      </c>
      <c r="W1283" t="s">
        <v>27</v>
      </c>
      <c r="X1283">
        <v>3</v>
      </c>
    </row>
    <row r="1284" spans="1:24" x14ac:dyDescent="0.2">
      <c r="A1284">
        <v>10319</v>
      </c>
      <c r="B1284">
        <v>1972</v>
      </c>
      <c r="C1284">
        <v>51</v>
      </c>
      <c r="D1284" t="s">
        <v>23</v>
      </c>
      <c r="E1284" t="s">
        <v>32</v>
      </c>
      <c r="F1284" s="58">
        <v>26576</v>
      </c>
      <c r="G1284">
        <v>0</v>
      </c>
      <c r="H1284">
        <v>1</v>
      </c>
      <c r="I1284" s="98">
        <v>41331</v>
      </c>
      <c r="J1284">
        <v>56</v>
      </c>
      <c r="K1284">
        <v>1090</v>
      </c>
      <c r="L1284">
        <v>12</v>
      </c>
      <c r="M1284">
        <v>96</v>
      </c>
      <c r="N1284">
        <v>16</v>
      </c>
      <c r="O1284">
        <v>12</v>
      </c>
      <c r="P1284">
        <v>60</v>
      </c>
      <c r="Q1284">
        <v>4</v>
      </c>
      <c r="R1284">
        <v>3</v>
      </c>
      <c r="S1284">
        <v>11</v>
      </c>
      <c r="T1284">
        <v>8</v>
      </c>
      <c r="U1284">
        <v>0</v>
      </c>
      <c r="V1284">
        <v>0</v>
      </c>
      <c r="W1284" t="s">
        <v>27</v>
      </c>
      <c r="X1284">
        <v>1</v>
      </c>
    </row>
    <row r="1285" spans="1:24" x14ac:dyDescent="0.2">
      <c r="A1285">
        <v>2683</v>
      </c>
      <c r="B1285">
        <v>1970</v>
      </c>
      <c r="C1285">
        <v>53</v>
      </c>
      <c r="D1285" t="s">
        <v>23</v>
      </c>
      <c r="E1285" t="s">
        <v>32</v>
      </c>
      <c r="F1285" s="58">
        <v>75825</v>
      </c>
      <c r="G1285">
        <v>0</v>
      </c>
      <c r="H1285">
        <v>2</v>
      </c>
      <c r="I1285" s="98">
        <v>41307</v>
      </c>
      <c r="J1285">
        <v>56</v>
      </c>
      <c r="K1285">
        <v>295</v>
      </c>
      <c r="L1285">
        <v>106</v>
      </c>
      <c r="M1285">
        <v>271</v>
      </c>
      <c r="N1285">
        <v>75</v>
      </c>
      <c r="O1285">
        <v>98</v>
      </c>
      <c r="P1285">
        <v>65</v>
      </c>
      <c r="Q1285">
        <v>4</v>
      </c>
      <c r="R1285">
        <v>6</v>
      </c>
      <c r="S1285">
        <v>12</v>
      </c>
      <c r="T1285">
        <v>6</v>
      </c>
      <c r="U1285">
        <v>0</v>
      </c>
      <c r="V1285">
        <v>0</v>
      </c>
      <c r="W1285" t="s">
        <v>31</v>
      </c>
      <c r="X1285">
        <v>0</v>
      </c>
    </row>
    <row r="1286" spans="1:24" x14ac:dyDescent="0.2">
      <c r="A1286">
        <v>3445</v>
      </c>
      <c r="B1286">
        <v>1957</v>
      </c>
      <c r="C1286">
        <v>66</v>
      </c>
      <c r="D1286" t="s">
        <v>23</v>
      </c>
      <c r="E1286" t="s">
        <v>28</v>
      </c>
      <c r="F1286" s="58">
        <v>18746</v>
      </c>
      <c r="G1286">
        <v>0</v>
      </c>
      <c r="H1286">
        <v>0</v>
      </c>
      <c r="I1286" s="98">
        <v>41291</v>
      </c>
      <c r="J1286">
        <v>56</v>
      </c>
      <c r="K1286">
        <v>216</v>
      </c>
      <c r="L1286">
        <v>162</v>
      </c>
      <c r="M1286">
        <v>224</v>
      </c>
      <c r="N1286">
        <v>101</v>
      </c>
      <c r="O1286">
        <v>92</v>
      </c>
      <c r="P1286">
        <v>162</v>
      </c>
      <c r="Q1286">
        <v>2</v>
      </c>
      <c r="R1286">
        <v>7</v>
      </c>
      <c r="S1286">
        <v>10</v>
      </c>
      <c r="T1286">
        <v>5</v>
      </c>
      <c r="U1286">
        <v>1</v>
      </c>
      <c r="V1286">
        <v>0</v>
      </c>
      <c r="W1286" t="s">
        <v>67</v>
      </c>
      <c r="X1286">
        <v>0</v>
      </c>
    </row>
    <row r="1287" spans="1:24" x14ac:dyDescent="0.2">
      <c r="A1287">
        <v>10913</v>
      </c>
      <c r="B1287">
        <v>1985</v>
      </c>
      <c r="C1287">
        <v>38</v>
      </c>
      <c r="D1287" t="s">
        <v>53</v>
      </c>
      <c r="E1287" t="s">
        <v>28</v>
      </c>
      <c r="F1287" s="58">
        <v>39684</v>
      </c>
      <c r="G1287">
        <v>1</v>
      </c>
      <c r="H1287">
        <v>0</v>
      </c>
      <c r="I1287" s="98">
        <v>41041</v>
      </c>
      <c r="J1287">
        <v>56</v>
      </c>
      <c r="K1287">
        <v>3</v>
      </c>
      <c r="L1287">
        <v>2</v>
      </c>
      <c r="M1287">
        <v>12</v>
      </c>
      <c r="N1287">
        <v>0</v>
      </c>
      <c r="O1287">
        <v>1</v>
      </c>
      <c r="P1287">
        <v>9</v>
      </c>
      <c r="Q1287">
        <v>1</v>
      </c>
      <c r="R1287">
        <v>1</v>
      </c>
      <c r="S1287">
        <v>2</v>
      </c>
      <c r="T1287">
        <v>8</v>
      </c>
      <c r="U1287">
        <v>1</v>
      </c>
      <c r="V1287">
        <v>0</v>
      </c>
      <c r="W1287" t="s">
        <v>27</v>
      </c>
      <c r="X1287">
        <v>1</v>
      </c>
    </row>
    <row r="1288" spans="1:24" x14ac:dyDescent="0.2">
      <c r="A1288">
        <v>4427</v>
      </c>
      <c r="B1288">
        <v>1996</v>
      </c>
      <c r="C1288">
        <v>27</v>
      </c>
      <c r="D1288" t="s">
        <v>43</v>
      </c>
      <c r="E1288" t="s">
        <v>28</v>
      </c>
      <c r="F1288" s="58">
        <v>38593</v>
      </c>
      <c r="G1288">
        <v>0</v>
      </c>
      <c r="H1288">
        <v>0</v>
      </c>
      <c r="I1288" s="98">
        <v>41170</v>
      </c>
      <c r="J1288">
        <v>56</v>
      </c>
      <c r="K1288">
        <v>536</v>
      </c>
      <c r="L1288">
        <v>27</v>
      </c>
      <c r="M1288">
        <v>590</v>
      </c>
      <c r="N1288">
        <v>38</v>
      </c>
      <c r="O1288">
        <v>107</v>
      </c>
      <c r="P1288">
        <v>67</v>
      </c>
      <c r="Q1288">
        <v>1</v>
      </c>
      <c r="R1288">
        <v>5</v>
      </c>
      <c r="S1288">
        <v>12</v>
      </c>
      <c r="T1288">
        <v>6</v>
      </c>
      <c r="U1288">
        <v>1</v>
      </c>
      <c r="V1288">
        <v>1</v>
      </c>
      <c r="W1288" t="s">
        <v>27</v>
      </c>
      <c r="X1288">
        <v>2</v>
      </c>
    </row>
    <row r="1289" spans="1:24" x14ac:dyDescent="0.2">
      <c r="A1289">
        <v>8717</v>
      </c>
      <c r="B1289">
        <v>1976</v>
      </c>
      <c r="C1289">
        <v>47</v>
      </c>
      <c r="D1289" t="s">
        <v>40</v>
      </c>
      <c r="E1289" t="s">
        <v>32</v>
      </c>
      <c r="F1289" s="58">
        <v>45889</v>
      </c>
      <c r="G1289">
        <v>0</v>
      </c>
      <c r="H1289">
        <v>1</v>
      </c>
      <c r="I1289" s="98">
        <v>41252</v>
      </c>
      <c r="J1289">
        <v>56</v>
      </c>
      <c r="K1289">
        <v>1149</v>
      </c>
      <c r="L1289">
        <v>71</v>
      </c>
      <c r="M1289">
        <v>449</v>
      </c>
      <c r="N1289">
        <v>69</v>
      </c>
      <c r="O1289">
        <v>71</v>
      </c>
      <c r="P1289">
        <v>26</v>
      </c>
      <c r="Q1289">
        <v>1</v>
      </c>
      <c r="R1289">
        <v>11</v>
      </c>
      <c r="S1289">
        <v>8</v>
      </c>
      <c r="T1289">
        <v>5</v>
      </c>
      <c r="U1289">
        <v>0</v>
      </c>
      <c r="V1289">
        <v>0</v>
      </c>
      <c r="W1289" t="s">
        <v>50</v>
      </c>
      <c r="X1289">
        <v>0</v>
      </c>
    </row>
    <row r="1290" spans="1:24" x14ac:dyDescent="0.2">
      <c r="A1290">
        <v>2066</v>
      </c>
      <c r="B1290">
        <v>1950</v>
      </c>
      <c r="C1290">
        <v>73</v>
      </c>
      <c r="D1290" t="s">
        <v>23</v>
      </c>
      <c r="E1290" t="s">
        <v>32</v>
      </c>
      <c r="F1290" s="58">
        <v>16014</v>
      </c>
      <c r="G1290">
        <v>0</v>
      </c>
      <c r="H1290">
        <v>1</v>
      </c>
      <c r="I1290" s="98">
        <v>41151</v>
      </c>
      <c r="J1290">
        <v>56</v>
      </c>
      <c r="K1290">
        <v>70</v>
      </c>
      <c r="L1290">
        <v>0</v>
      </c>
      <c r="M1290">
        <v>11</v>
      </c>
      <c r="N1290">
        <v>2</v>
      </c>
      <c r="O1290">
        <v>8</v>
      </c>
      <c r="P1290">
        <v>23</v>
      </c>
      <c r="Q1290">
        <v>1</v>
      </c>
      <c r="R1290">
        <v>2</v>
      </c>
      <c r="S1290">
        <v>3</v>
      </c>
      <c r="T1290">
        <v>6</v>
      </c>
      <c r="U1290">
        <v>0</v>
      </c>
      <c r="V1290">
        <v>0</v>
      </c>
      <c r="W1290" t="s">
        <v>27</v>
      </c>
      <c r="X1290">
        <v>0</v>
      </c>
    </row>
    <row r="1291" spans="1:24" x14ac:dyDescent="0.2">
      <c r="A1291">
        <v>3340</v>
      </c>
      <c r="B1291">
        <v>1978</v>
      </c>
      <c r="C1291">
        <v>45</v>
      </c>
      <c r="D1291" t="s">
        <v>23</v>
      </c>
      <c r="E1291" t="s">
        <v>32</v>
      </c>
      <c r="F1291" s="58">
        <v>70893</v>
      </c>
      <c r="G1291">
        <v>1</v>
      </c>
      <c r="H1291">
        <v>0</v>
      </c>
      <c r="I1291" s="98">
        <v>41138</v>
      </c>
      <c r="J1291">
        <v>56</v>
      </c>
      <c r="K1291">
        <v>244</v>
      </c>
      <c r="L1291">
        <v>15</v>
      </c>
      <c r="M1291">
        <v>108</v>
      </c>
      <c r="N1291">
        <v>4</v>
      </c>
      <c r="O1291">
        <v>15</v>
      </c>
      <c r="P1291">
        <v>50</v>
      </c>
      <c r="Q1291">
        <v>6</v>
      </c>
      <c r="R1291">
        <v>7</v>
      </c>
      <c r="S1291">
        <v>6</v>
      </c>
      <c r="T1291">
        <v>8</v>
      </c>
      <c r="U1291">
        <v>1</v>
      </c>
      <c r="V1291">
        <v>0</v>
      </c>
      <c r="W1291" t="s">
        <v>31</v>
      </c>
      <c r="X1291">
        <v>0</v>
      </c>
    </row>
    <row r="1292" spans="1:24" x14ac:dyDescent="0.2">
      <c r="A1292">
        <v>8685</v>
      </c>
      <c r="B1292">
        <v>1978</v>
      </c>
      <c r="C1292">
        <v>45</v>
      </c>
      <c r="D1292" t="s">
        <v>23</v>
      </c>
      <c r="E1292" t="s">
        <v>32</v>
      </c>
      <c r="F1292" s="58">
        <v>64849</v>
      </c>
      <c r="G1292">
        <v>1</v>
      </c>
      <c r="H1292">
        <v>0</v>
      </c>
      <c r="I1292" s="98">
        <v>41138</v>
      </c>
      <c r="J1292">
        <v>56</v>
      </c>
      <c r="K1292">
        <v>244</v>
      </c>
      <c r="L1292">
        <v>15</v>
      </c>
      <c r="M1292">
        <v>108</v>
      </c>
      <c r="N1292">
        <v>4</v>
      </c>
      <c r="O1292">
        <v>15</v>
      </c>
      <c r="P1292">
        <v>50</v>
      </c>
      <c r="Q1292">
        <v>6</v>
      </c>
      <c r="R1292">
        <v>7</v>
      </c>
      <c r="S1292">
        <v>6</v>
      </c>
      <c r="T1292">
        <v>8</v>
      </c>
      <c r="U1292">
        <v>1</v>
      </c>
      <c r="V1292">
        <v>0</v>
      </c>
      <c r="W1292" t="s">
        <v>67</v>
      </c>
      <c r="X1292">
        <v>0</v>
      </c>
    </row>
    <row r="1293" spans="1:24" x14ac:dyDescent="0.2">
      <c r="A1293">
        <v>4149</v>
      </c>
      <c r="B1293">
        <v>1949</v>
      </c>
      <c r="C1293">
        <v>74</v>
      </c>
      <c r="D1293" t="s">
        <v>40</v>
      </c>
      <c r="E1293" t="s">
        <v>32</v>
      </c>
      <c r="F1293" s="58">
        <v>80617</v>
      </c>
      <c r="G1293">
        <v>0</v>
      </c>
      <c r="H1293">
        <v>0</v>
      </c>
      <c r="I1293" s="98">
        <v>41772</v>
      </c>
      <c r="J1293">
        <v>57</v>
      </c>
      <c r="K1293">
        <v>586</v>
      </c>
      <c r="L1293">
        <v>66</v>
      </c>
      <c r="M1293">
        <v>653</v>
      </c>
      <c r="N1293">
        <v>17</v>
      </c>
      <c r="O1293">
        <v>0</v>
      </c>
      <c r="P1293">
        <v>26</v>
      </c>
      <c r="Q1293">
        <v>1</v>
      </c>
      <c r="R1293">
        <v>5</v>
      </c>
      <c r="S1293">
        <v>6</v>
      </c>
      <c r="T1293">
        <v>2</v>
      </c>
      <c r="U1293">
        <v>0</v>
      </c>
      <c r="V1293">
        <v>0</v>
      </c>
      <c r="W1293" t="s">
        <v>27</v>
      </c>
      <c r="X1293">
        <v>0</v>
      </c>
    </row>
    <row r="1294" spans="1:24" x14ac:dyDescent="0.2">
      <c r="A1294">
        <v>8726</v>
      </c>
      <c r="B1294">
        <v>1965</v>
      </c>
      <c r="C1294">
        <v>58</v>
      </c>
      <c r="D1294" t="s">
        <v>43</v>
      </c>
      <c r="E1294" t="s">
        <v>24</v>
      </c>
      <c r="F1294" s="58">
        <v>39747</v>
      </c>
      <c r="G1294">
        <v>1</v>
      </c>
      <c r="H1294">
        <v>1</v>
      </c>
      <c r="I1294" s="98">
        <v>41758</v>
      </c>
      <c r="J1294">
        <v>57</v>
      </c>
      <c r="K1294">
        <v>77</v>
      </c>
      <c r="L1294">
        <v>8</v>
      </c>
      <c r="M1294">
        <v>44</v>
      </c>
      <c r="N1294">
        <v>10</v>
      </c>
      <c r="O1294">
        <v>10</v>
      </c>
      <c r="P1294">
        <v>25</v>
      </c>
      <c r="Q1294">
        <v>5</v>
      </c>
      <c r="R1294">
        <v>3</v>
      </c>
      <c r="S1294">
        <v>4</v>
      </c>
      <c r="T1294">
        <v>6</v>
      </c>
      <c r="U1294">
        <v>0</v>
      </c>
      <c r="V1294">
        <v>0</v>
      </c>
      <c r="W1294" t="s">
        <v>31</v>
      </c>
      <c r="X1294">
        <v>0</v>
      </c>
    </row>
    <row r="1295" spans="1:24" x14ac:dyDescent="0.2">
      <c r="A1295">
        <v>2295</v>
      </c>
      <c r="B1295">
        <v>1955</v>
      </c>
      <c r="C1295">
        <v>68</v>
      </c>
      <c r="D1295" t="s">
        <v>40</v>
      </c>
      <c r="E1295" t="s">
        <v>32</v>
      </c>
      <c r="F1295" s="58">
        <v>34554</v>
      </c>
      <c r="G1295">
        <v>0</v>
      </c>
      <c r="H1295">
        <v>1</v>
      </c>
      <c r="I1295" s="98">
        <v>41672</v>
      </c>
      <c r="J1295">
        <v>57</v>
      </c>
      <c r="K1295">
        <v>539</v>
      </c>
      <c r="L1295">
        <v>30</v>
      </c>
      <c r="M1295">
        <v>92</v>
      </c>
      <c r="N1295">
        <v>80</v>
      </c>
      <c r="O1295">
        <v>46</v>
      </c>
      <c r="P1295">
        <v>38</v>
      </c>
      <c r="Q1295">
        <v>1</v>
      </c>
      <c r="R1295">
        <v>5</v>
      </c>
      <c r="S1295">
        <v>13</v>
      </c>
      <c r="T1295">
        <v>3</v>
      </c>
      <c r="U1295">
        <v>0</v>
      </c>
      <c r="V1295">
        <v>0</v>
      </c>
      <c r="W1295" t="s">
        <v>67</v>
      </c>
      <c r="X1295">
        <v>0</v>
      </c>
    </row>
    <row r="1296" spans="1:24" x14ac:dyDescent="0.2">
      <c r="A1296">
        <v>3283</v>
      </c>
      <c r="B1296">
        <v>1973</v>
      </c>
      <c r="C1296">
        <v>50</v>
      </c>
      <c r="D1296" t="s">
        <v>43</v>
      </c>
      <c r="E1296" t="s">
        <v>32</v>
      </c>
      <c r="F1296" s="58">
        <v>47691</v>
      </c>
      <c r="G1296">
        <v>0</v>
      </c>
      <c r="H1296">
        <v>1</v>
      </c>
      <c r="I1296" s="98">
        <v>41658</v>
      </c>
      <c r="J1296">
        <v>57</v>
      </c>
      <c r="K1296">
        <v>200</v>
      </c>
      <c r="L1296">
        <v>193</v>
      </c>
      <c r="M1296">
        <v>100</v>
      </c>
      <c r="N1296">
        <v>46</v>
      </c>
      <c r="O1296">
        <v>185</v>
      </c>
      <c r="P1296">
        <v>185</v>
      </c>
      <c r="Q1296">
        <v>2</v>
      </c>
      <c r="R1296">
        <v>6</v>
      </c>
      <c r="S1296">
        <v>12</v>
      </c>
      <c r="T1296">
        <v>3</v>
      </c>
      <c r="U1296">
        <v>0</v>
      </c>
      <c r="V1296">
        <v>0</v>
      </c>
      <c r="W1296" t="s">
        <v>27</v>
      </c>
      <c r="X1296">
        <v>0</v>
      </c>
    </row>
    <row r="1297" spans="1:24" x14ac:dyDescent="0.2">
      <c r="A1297">
        <v>1915</v>
      </c>
      <c r="B1297">
        <v>1952</v>
      </c>
      <c r="C1297">
        <v>71</v>
      </c>
      <c r="D1297" t="s">
        <v>40</v>
      </c>
      <c r="E1297" t="s">
        <v>32</v>
      </c>
      <c r="F1297" s="58">
        <v>72504</v>
      </c>
      <c r="G1297">
        <v>0</v>
      </c>
      <c r="H1297">
        <v>0</v>
      </c>
      <c r="I1297" s="98">
        <v>41620</v>
      </c>
      <c r="J1297">
        <v>57</v>
      </c>
      <c r="K1297">
        <v>794</v>
      </c>
      <c r="L1297">
        <v>115</v>
      </c>
      <c r="M1297">
        <v>243</v>
      </c>
      <c r="N1297">
        <v>150</v>
      </c>
      <c r="O1297">
        <v>0</v>
      </c>
      <c r="P1297">
        <v>205</v>
      </c>
      <c r="Q1297">
        <v>1</v>
      </c>
      <c r="R1297">
        <v>8</v>
      </c>
      <c r="S1297">
        <v>6</v>
      </c>
      <c r="T1297">
        <v>3</v>
      </c>
      <c r="U1297">
        <v>0</v>
      </c>
      <c r="V1297">
        <v>0</v>
      </c>
      <c r="W1297" t="s">
        <v>46</v>
      </c>
      <c r="X1297">
        <v>0</v>
      </c>
    </row>
    <row r="1298" spans="1:24" x14ac:dyDescent="0.2">
      <c r="A1298">
        <v>800</v>
      </c>
      <c r="B1298">
        <v>1961</v>
      </c>
      <c r="C1298">
        <v>62</v>
      </c>
      <c r="D1298" t="s">
        <v>23</v>
      </c>
      <c r="E1298" t="s">
        <v>32</v>
      </c>
      <c r="F1298" s="58">
        <v>89572</v>
      </c>
      <c r="G1298">
        <v>1</v>
      </c>
      <c r="H1298">
        <v>1</v>
      </c>
      <c r="I1298" s="98">
        <v>41516</v>
      </c>
      <c r="J1298">
        <v>57</v>
      </c>
      <c r="K1298">
        <v>23</v>
      </c>
      <c r="L1298">
        <v>1</v>
      </c>
      <c r="M1298">
        <v>6</v>
      </c>
      <c r="N1298">
        <v>0</v>
      </c>
      <c r="O1298">
        <v>0</v>
      </c>
      <c r="P1298">
        <v>2</v>
      </c>
      <c r="Q1298">
        <v>2</v>
      </c>
      <c r="R1298">
        <v>1</v>
      </c>
      <c r="S1298">
        <v>3</v>
      </c>
      <c r="T1298">
        <v>4</v>
      </c>
      <c r="U1298">
        <v>0</v>
      </c>
      <c r="V1298">
        <v>0</v>
      </c>
      <c r="W1298" t="s">
        <v>67</v>
      </c>
      <c r="X1298">
        <v>0</v>
      </c>
    </row>
    <row r="1299" spans="1:24" x14ac:dyDescent="0.2">
      <c r="A1299">
        <v>9166</v>
      </c>
      <c r="B1299">
        <v>1969</v>
      </c>
      <c r="C1299">
        <v>54</v>
      </c>
      <c r="D1299" t="s">
        <v>23</v>
      </c>
      <c r="E1299" t="s">
        <v>32</v>
      </c>
      <c r="F1299" s="58">
        <v>57107</v>
      </c>
      <c r="G1299">
        <v>0</v>
      </c>
      <c r="H1299">
        <v>1</v>
      </c>
      <c r="I1299" s="98">
        <v>41525</v>
      </c>
      <c r="J1299">
        <v>57</v>
      </c>
      <c r="K1299">
        <v>387</v>
      </c>
      <c r="L1299">
        <v>84</v>
      </c>
      <c r="M1299">
        <v>141</v>
      </c>
      <c r="N1299">
        <v>73</v>
      </c>
      <c r="O1299">
        <v>35</v>
      </c>
      <c r="P1299">
        <v>162</v>
      </c>
      <c r="Q1299">
        <v>3</v>
      </c>
      <c r="R1299">
        <v>4</v>
      </c>
      <c r="S1299">
        <v>12</v>
      </c>
      <c r="T1299">
        <v>2</v>
      </c>
      <c r="U1299">
        <v>0</v>
      </c>
      <c r="V1299">
        <v>0</v>
      </c>
      <c r="W1299" t="s">
        <v>27</v>
      </c>
      <c r="X1299">
        <v>0</v>
      </c>
    </row>
    <row r="1300" spans="1:24" x14ac:dyDescent="0.2">
      <c r="A1300">
        <v>5147</v>
      </c>
      <c r="B1300">
        <v>1949</v>
      </c>
      <c r="C1300">
        <v>74</v>
      </c>
      <c r="D1300" t="s">
        <v>23</v>
      </c>
      <c r="E1300" t="s">
        <v>28</v>
      </c>
      <c r="F1300" s="58">
        <v>76467</v>
      </c>
      <c r="G1300">
        <v>0</v>
      </c>
      <c r="H1300">
        <v>0</v>
      </c>
      <c r="I1300" s="98">
        <v>41484</v>
      </c>
      <c r="J1300">
        <v>57</v>
      </c>
      <c r="K1300">
        <v>774</v>
      </c>
      <c r="L1300">
        <v>70</v>
      </c>
      <c r="M1300">
        <v>118</v>
      </c>
      <c r="N1300">
        <v>182</v>
      </c>
      <c r="O1300">
        <v>187</v>
      </c>
      <c r="P1300">
        <v>93</v>
      </c>
      <c r="Q1300">
        <v>1</v>
      </c>
      <c r="R1300">
        <v>4</v>
      </c>
      <c r="S1300">
        <v>13</v>
      </c>
      <c r="T1300">
        <v>1</v>
      </c>
      <c r="U1300">
        <v>0</v>
      </c>
      <c r="V1300">
        <v>0</v>
      </c>
      <c r="W1300" t="s">
        <v>27</v>
      </c>
      <c r="X1300">
        <v>0</v>
      </c>
    </row>
    <row r="1301" spans="1:24" x14ac:dyDescent="0.2">
      <c r="A1301">
        <v>13</v>
      </c>
      <c r="B1301">
        <v>1948</v>
      </c>
      <c r="C1301">
        <v>75</v>
      </c>
      <c r="D1301" t="s">
        <v>40</v>
      </c>
      <c r="E1301" t="s">
        <v>55</v>
      </c>
      <c r="F1301" s="58">
        <v>43602</v>
      </c>
      <c r="G1301">
        <v>0</v>
      </c>
      <c r="H1301">
        <v>1</v>
      </c>
      <c r="I1301" s="98">
        <v>41477</v>
      </c>
      <c r="J1301">
        <v>57</v>
      </c>
      <c r="K1301">
        <v>19</v>
      </c>
      <c r="L1301">
        <v>0</v>
      </c>
      <c r="M1301">
        <v>5</v>
      </c>
      <c r="N1301">
        <v>0</v>
      </c>
      <c r="O1301">
        <v>0</v>
      </c>
      <c r="P1301">
        <v>8</v>
      </c>
      <c r="Q1301">
        <v>2</v>
      </c>
      <c r="R1301">
        <v>1</v>
      </c>
      <c r="S1301">
        <v>3</v>
      </c>
      <c r="T1301">
        <v>6</v>
      </c>
      <c r="U1301">
        <v>0</v>
      </c>
      <c r="V1301">
        <v>0</v>
      </c>
      <c r="W1301" t="s">
        <v>67</v>
      </c>
      <c r="X1301">
        <v>0</v>
      </c>
    </row>
    <row r="1302" spans="1:24" x14ac:dyDescent="0.2">
      <c r="A1302">
        <v>8724</v>
      </c>
      <c r="B1302">
        <v>1983</v>
      </c>
      <c r="C1302">
        <v>40</v>
      </c>
      <c r="D1302" t="s">
        <v>23</v>
      </c>
      <c r="E1302" t="s">
        <v>28</v>
      </c>
      <c r="F1302" s="58">
        <v>38643</v>
      </c>
      <c r="G1302">
        <v>1</v>
      </c>
      <c r="H1302">
        <v>0</v>
      </c>
      <c r="I1302" s="98">
        <v>41442</v>
      </c>
      <c r="J1302">
        <v>57</v>
      </c>
      <c r="K1302">
        <v>11</v>
      </c>
      <c r="L1302">
        <v>3</v>
      </c>
      <c r="M1302">
        <v>22</v>
      </c>
      <c r="N1302">
        <v>2</v>
      </c>
      <c r="O1302">
        <v>2</v>
      </c>
      <c r="P1302">
        <v>6</v>
      </c>
      <c r="Q1302">
        <v>2</v>
      </c>
      <c r="R1302">
        <v>2</v>
      </c>
      <c r="S1302">
        <v>3</v>
      </c>
      <c r="T1302">
        <v>6</v>
      </c>
      <c r="U1302">
        <v>0</v>
      </c>
      <c r="V1302">
        <v>0</v>
      </c>
      <c r="W1302" t="s">
        <v>27</v>
      </c>
      <c r="X1302">
        <v>0</v>
      </c>
    </row>
    <row r="1303" spans="1:24" x14ac:dyDescent="0.2">
      <c r="A1303">
        <v>9381</v>
      </c>
      <c r="B1303">
        <v>1979</v>
      </c>
      <c r="C1303">
        <v>44</v>
      </c>
      <c r="D1303" t="s">
        <v>23</v>
      </c>
      <c r="E1303" t="s">
        <v>32</v>
      </c>
      <c r="F1303" s="58">
        <v>49090</v>
      </c>
      <c r="G1303">
        <v>1</v>
      </c>
      <c r="H1303">
        <v>1</v>
      </c>
      <c r="I1303" s="98">
        <v>41614</v>
      </c>
      <c r="J1303">
        <v>57</v>
      </c>
      <c r="K1303">
        <v>328</v>
      </c>
      <c r="L1303">
        <v>9</v>
      </c>
      <c r="M1303">
        <v>124</v>
      </c>
      <c r="N1303">
        <v>12</v>
      </c>
      <c r="O1303">
        <v>24</v>
      </c>
      <c r="P1303">
        <v>109</v>
      </c>
      <c r="Q1303">
        <v>7</v>
      </c>
      <c r="R1303">
        <v>4</v>
      </c>
      <c r="S1303">
        <v>10</v>
      </c>
      <c r="T1303">
        <v>3</v>
      </c>
      <c r="U1303">
        <v>0</v>
      </c>
      <c r="V1303">
        <v>0</v>
      </c>
      <c r="W1303" t="s">
        <v>38</v>
      </c>
      <c r="X1303">
        <v>0</v>
      </c>
    </row>
    <row r="1304" spans="1:24" x14ac:dyDescent="0.2">
      <c r="A1304">
        <v>9384</v>
      </c>
      <c r="B1304">
        <v>1979</v>
      </c>
      <c r="C1304">
        <v>44</v>
      </c>
      <c r="D1304" t="s">
        <v>23</v>
      </c>
      <c r="E1304" t="s">
        <v>32</v>
      </c>
      <c r="F1304" s="58">
        <v>68627</v>
      </c>
      <c r="G1304">
        <v>1</v>
      </c>
      <c r="H1304">
        <v>1</v>
      </c>
      <c r="I1304" s="98">
        <v>41614</v>
      </c>
      <c r="J1304">
        <v>57</v>
      </c>
      <c r="K1304">
        <v>328</v>
      </c>
      <c r="L1304">
        <v>9</v>
      </c>
      <c r="M1304">
        <v>124</v>
      </c>
      <c r="N1304">
        <v>12</v>
      </c>
      <c r="O1304">
        <v>24</v>
      </c>
      <c r="P1304">
        <v>109</v>
      </c>
      <c r="Q1304">
        <v>7</v>
      </c>
      <c r="R1304">
        <v>4</v>
      </c>
      <c r="S1304">
        <v>10</v>
      </c>
      <c r="T1304">
        <v>3</v>
      </c>
      <c r="U1304">
        <v>0</v>
      </c>
      <c r="V1304">
        <v>0</v>
      </c>
      <c r="W1304" t="s">
        <v>38</v>
      </c>
      <c r="X1304">
        <v>0</v>
      </c>
    </row>
    <row r="1305" spans="1:24" x14ac:dyDescent="0.2">
      <c r="A1305">
        <v>3560</v>
      </c>
      <c r="B1305">
        <v>1953</v>
      </c>
      <c r="C1305">
        <v>70</v>
      </c>
      <c r="D1305" t="s">
        <v>23</v>
      </c>
      <c r="E1305" t="s">
        <v>32</v>
      </c>
      <c r="F1305" s="58">
        <v>63810</v>
      </c>
      <c r="G1305">
        <v>0</v>
      </c>
      <c r="H1305">
        <v>0</v>
      </c>
      <c r="I1305" s="98">
        <v>41613</v>
      </c>
      <c r="J1305">
        <v>57</v>
      </c>
      <c r="K1305">
        <v>901</v>
      </c>
      <c r="L1305">
        <v>31</v>
      </c>
      <c r="M1305">
        <v>345</v>
      </c>
      <c r="N1305">
        <v>75</v>
      </c>
      <c r="O1305">
        <v>31</v>
      </c>
      <c r="P1305">
        <v>191</v>
      </c>
      <c r="Q1305">
        <v>1</v>
      </c>
      <c r="R1305">
        <v>4</v>
      </c>
      <c r="S1305">
        <v>11</v>
      </c>
      <c r="T1305">
        <v>1</v>
      </c>
      <c r="U1305">
        <v>0</v>
      </c>
      <c r="V1305">
        <v>0</v>
      </c>
      <c r="W1305" t="s">
        <v>46</v>
      </c>
      <c r="X1305">
        <v>1</v>
      </c>
    </row>
    <row r="1306" spans="1:24" x14ac:dyDescent="0.2">
      <c r="A1306">
        <v>241</v>
      </c>
      <c r="B1306">
        <v>1953</v>
      </c>
      <c r="C1306">
        <v>70</v>
      </c>
      <c r="D1306" t="s">
        <v>23</v>
      </c>
      <c r="E1306" t="s">
        <v>32</v>
      </c>
      <c r="F1306" s="58">
        <v>63810</v>
      </c>
      <c r="G1306">
        <v>0</v>
      </c>
      <c r="H1306">
        <v>0</v>
      </c>
      <c r="I1306" s="98">
        <v>41613</v>
      </c>
      <c r="J1306">
        <v>57</v>
      </c>
      <c r="K1306">
        <v>901</v>
      </c>
      <c r="L1306">
        <v>31</v>
      </c>
      <c r="M1306">
        <v>345</v>
      </c>
      <c r="N1306">
        <v>75</v>
      </c>
      <c r="O1306">
        <v>31</v>
      </c>
      <c r="P1306">
        <v>191</v>
      </c>
      <c r="Q1306">
        <v>1</v>
      </c>
      <c r="R1306">
        <v>4</v>
      </c>
      <c r="S1306">
        <v>11</v>
      </c>
      <c r="T1306">
        <v>1</v>
      </c>
      <c r="U1306">
        <v>0</v>
      </c>
      <c r="V1306">
        <v>0</v>
      </c>
      <c r="W1306" t="s">
        <v>27</v>
      </c>
      <c r="X1306">
        <v>1</v>
      </c>
    </row>
    <row r="1307" spans="1:24" x14ac:dyDescent="0.2">
      <c r="A1307">
        <v>7521</v>
      </c>
      <c r="B1307">
        <v>1953</v>
      </c>
      <c r="C1307">
        <v>70</v>
      </c>
      <c r="D1307" t="s">
        <v>23</v>
      </c>
      <c r="E1307" t="s">
        <v>32</v>
      </c>
      <c r="F1307" s="58">
        <v>36927</v>
      </c>
      <c r="G1307">
        <v>0</v>
      </c>
      <c r="H1307">
        <v>0</v>
      </c>
      <c r="I1307" s="98">
        <v>41613</v>
      </c>
      <c r="J1307">
        <v>57</v>
      </c>
      <c r="K1307">
        <v>901</v>
      </c>
      <c r="L1307">
        <v>31</v>
      </c>
      <c r="M1307">
        <v>345</v>
      </c>
      <c r="N1307">
        <v>75</v>
      </c>
      <c r="O1307">
        <v>31</v>
      </c>
      <c r="P1307">
        <v>191</v>
      </c>
      <c r="Q1307">
        <v>1</v>
      </c>
      <c r="R1307">
        <v>4</v>
      </c>
      <c r="S1307">
        <v>11</v>
      </c>
      <c r="T1307">
        <v>1</v>
      </c>
      <c r="U1307">
        <v>0</v>
      </c>
      <c r="V1307">
        <v>0</v>
      </c>
      <c r="W1307" t="s">
        <v>31</v>
      </c>
      <c r="X1307">
        <v>1</v>
      </c>
    </row>
    <row r="1308" spans="1:24" x14ac:dyDescent="0.2">
      <c r="A1308">
        <v>9799</v>
      </c>
      <c r="B1308">
        <v>1969</v>
      </c>
      <c r="C1308">
        <v>54</v>
      </c>
      <c r="D1308" t="s">
        <v>40</v>
      </c>
      <c r="E1308" t="s">
        <v>24</v>
      </c>
      <c r="F1308" s="58">
        <v>45938</v>
      </c>
      <c r="G1308">
        <v>1</v>
      </c>
      <c r="H1308">
        <v>1</v>
      </c>
      <c r="I1308" s="98">
        <v>41491</v>
      </c>
      <c r="J1308">
        <v>57</v>
      </c>
      <c r="K1308">
        <v>866</v>
      </c>
      <c r="L1308">
        <v>21</v>
      </c>
      <c r="M1308">
        <v>151</v>
      </c>
      <c r="N1308">
        <v>28</v>
      </c>
      <c r="O1308">
        <v>21</v>
      </c>
      <c r="P1308">
        <v>86</v>
      </c>
      <c r="Q1308">
        <v>3</v>
      </c>
      <c r="R1308">
        <v>2</v>
      </c>
      <c r="S1308">
        <v>12</v>
      </c>
      <c r="T1308">
        <v>5</v>
      </c>
      <c r="U1308">
        <v>0</v>
      </c>
      <c r="V1308">
        <v>0</v>
      </c>
      <c r="W1308" t="s">
        <v>27</v>
      </c>
      <c r="X1308">
        <v>0</v>
      </c>
    </row>
    <row r="1309" spans="1:24" x14ac:dyDescent="0.2">
      <c r="A1309">
        <v>5123</v>
      </c>
      <c r="B1309">
        <v>1952</v>
      </c>
      <c r="C1309">
        <v>71</v>
      </c>
      <c r="D1309" t="s">
        <v>53</v>
      </c>
      <c r="E1309" t="s">
        <v>32</v>
      </c>
      <c r="F1309" s="58">
        <v>66951</v>
      </c>
      <c r="G1309">
        <v>0</v>
      </c>
      <c r="H1309">
        <v>0</v>
      </c>
      <c r="I1309" s="98">
        <v>41379</v>
      </c>
      <c r="J1309">
        <v>57</v>
      </c>
      <c r="K1309">
        <v>37</v>
      </c>
      <c r="L1309">
        <v>12</v>
      </c>
      <c r="M1309">
        <v>23</v>
      </c>
      <c r="N1309">
        <v>8</v>
      </c>
      <c r="O1309">
        <v>11</v>
      </c>
      <c r="P1309">
        <v>52</v>
      </c>
      <c r="Q1309">
        <v>1</v>
      </c>
      <c r="R1309">
        <v>2</v>
      </c>
      <c r="S1309">
        <v>3</v>
      </c>
      <c r="T1309">
        <v>7</v>
      </c>
      <c r="U1309">
        <v>0</v>
      </c>
      <c r="V1309">
        <v>0</v>
      </c>
      <c r="W1309" t="s">
        <v>27</v>
      </c>
      <c r="X1309">
        <v>0</v>
      </c>
    </row>
    <row r="1310" spans="1:24" x14ac:dyDescent="0.2">
      <c r="A1310">
        <v>448</v>
      </c>
      <c r="B1310">
        <v>1979</v>
      </c>
      <c r="C1310">
        <v>44</v>
      </c>
      <c r="D1310" t="s">
        <v>40</v>
      </c>
      <c r="E1310" t="s">
        <v>28</v>
      </c>
      <c r="F1310" s="58">
        <v>33996</v>
      </c>
      <c r="G1310">
        <v>1</v>
      </c>
      <c r="H1310">
        <v>0</v>
      </c>
      <c r="I1310" s="98">
        <v>41277</v>
      </c>
      <c r="J1310">
        <v>57</v>
      </c>
      <c r="K1310">
        <v>308</v>
      </c>
      <c r="L1310">
        <v>85</v>
      </c>
      <c r="M1310">
        <v>137</v>
      </c>
      <c r="N1310">
        <v>102</v>
      </c>
      <c r="O1310">
        <v>45</v>
      </c>
      <c r="P1310">
        <v>118</v>
      </c>
      <c r="Q1310">
        <v>2</v>
      </c>
      <c r="R1310">
        <v>6</v>
      </c>
      <c r="S1310">
        <v>11</v>
      </c>
      <c r="T1310">
        <v>5</v>
      </c>
      <c r="U1310">
        <v>0</v>
      </c>
      <c r="V1310">
        <v>0</v>
      </c>
      <c r="W1310" t="s">
        <v>27</v>
      </c>
      <c r="X1310">
        <v>0</v>
      </c>
    </row>
    <row r="1311" spans="1:24" x14ac:dyDescent="0.2">
      <c r="A1311">
        <v>4837</v>
      </c>
      <c r="B1311">
        <v>1966</v>
      </c>
      <c r="C1311">
        <v>57</v>
      </c>
      <c r="D1311" t="s">
        <v>40</v>
      </c>
      <c r="E1311" t="s">
        <v>32</v>
      </c>
      <c r="F1311" s="58">
        <v>33996</v>
      </c>
      <c r="G1311">
        <v>0</v>
      </c>
      <c r="H1311">
        <v>1</v>
      </c>
      <c r="I1311" s="98">
        <v>41321</v>
      </c>
      <c r="J1311">
        <v>57</v>
      </c>
      <c r="K1311">
        <v>753</v>
      </c>
      <c r="L1311">
        <v>43</v>
      </c>
      <c r="M1311">
        <v>226</v>
      </c>
      <c r="N1311">
        <v>69</v>
      </c>
      <c r="O1311">
        <v>10</v>
      </c>
      <c r="P1311">
        <v>204</v>
      </c>
      <c r="Q1311">
        <v>2</v>
      </c>
      <c r="R1311">
        <v>8</v>
      </c>
      <c r="S1311">
        <v>13</v>
      </c>
      <c r="T1311">
        <v>4</v>
      </c>
      <c r="U1311">
        <v>0</v>
      </c>
      <c r="V1311">
        <v>0</v>
      </c>
      <c r="W1311" t="s">
        <v>27</v>
      </c>
      <c r="X1311">
        <v>0</v>
      </c>
    </row>
    <row r="1312" spans="1:24" x14ac:dyDescent="0.2">
      <c r="A1312">
        <v>9365</v>
      </c>
      <c r="B1312">
        <v>1977</v>
      </c>
      <c r="C1312">
        <v>46</v>
      </c>
      <c r="D1312" t="s">
        <v>40</v>
      </c>
      <c r="E1312" t="s">
        <v>28</v>
      </c>
      <c r="F1312" s="58">
        <v>49494</v>
      </c>
      <c r="G1312">
        <v>0</v>
      </c>
      <c r="H1312">
        <v>1</v>
      </c>
      <c r="I1312" s="98">
        <v>41265</v>
      </c>
      <c r="J1312">
        <v>57</v>
      </c>
      <c r="K1312">
        <v>1048</v>
      </c>
      <c r="L1312">
        <v>0</v>
      </c>
      <c r="M1312">
        <v>217</v>
      </c>
      <c r="N1312">
        <v>0</v>
      </c>
      <c r="O1312">
        <v>0</v>
      </c>
      <c r="P1312">
        <v>12</v>
      </c>
      <c r="Q1312">
        <v>5</v>
      </c>
      <c r="R1312">
        <v>11</v>
      </c>
      <c r="S1312">
        <v>5</v>
      </c>
      <c r="T1312">
        <v>6</v>
      </c>
      <c r="U1312">
        <v>0</v>
      </c>
      <c r="V1312">
        <v>0</v>
      </c>
      <c r="W1312" t="s">
        <v>27</v>
      </c>
      <c r="X1312">
        <v>0</v>
      </c>
    </row>
    <row r="1313" spans="1:24" x14ac:dyDescent="0.2">
      <c r="A1313">
        <v>8932</v>
      </c>
      <c r="B1313">
        <v>1970</v>
      </c>
      <c r="C1313">
        <v>53</v>
      </c>
      <c r="D1313" t="s">
        <v>53</v>
      </c>
      <c r="E1313" t="s">
        <v>32</v>
      </c>
      <c r="F1313" s="58">
        <v>36130</v>
      </c>
      <c r="G1313">
        <v>0</v>
      </c>
      <c r="H1313">
        <v>1</v>
      </c>
      <c r="I1313" s="98">
        <v>41211</v>
      </c>
      <c r="J1313">
        <v>57</v>
      </c>
      <c r="K1313">
        <v>960</v>
      </c>
      <c r="L1313">
        <v>28</v>
      </c>
      <c r="M1313">
        <v>183</v>
      </c>
      <c r="N1313">
        <v>220</v>
      </c>
      <c r="O1313">
        <v>70</v>
      </c>
      <c r="P1313">
        <v>70</v>
      </c>
      <c r="Q1313">
        <v>4</v>
      </c>
      <c r="R1313">
        <v>9</v>
      </c>
      <c r="S1313">
        <v>6</v>
      </c>
      <c r="T1313">
        <v>6</v>
      </c>
      <c r="U1313">
        <v>0</v>
      </c>
      <c r="V1313">
        <v>0</v>
      </c>
      <c r="W1313" t="s">
        <v>67</v>
      </c>
      <c r="X1313">
        <v>0</v>
      </c>
    </row>
    <row r="1314" spans="1:24" x14ac:dyDescent="0.2">
      <c r="A1314">
        <v>7055</v>
      </c>
      <c r="B1314">
        <v>1953</v>
      </c>
      <c r="C1314">
        <v>70</v>
      </c>
      <c r="D1314" t="s">
        <v>40</v>
      </c>
      <c r="E1314" t="s">
        <v>32</v>
      </c>
      <c r="F1314" s="58">
        <v>92859</v>
      </c>
      <c r="G1314">
        <v>0</v>
      </c>
      <c r="H1314">
        <v>1</v>
      </c>
      <c r="I1314" s="98">
        <v>41162</v>
      </c>
      <c r="J1314">
        <v>57</v>
      </c>
      <c r="K1314">
        <v>888</v>
      </c>
      <c r="L1314">
        <v>0</v>
      </c>
      <c r="M1314">
        <v>57</v>
      </c>
      <c r="N1314">
        <v>0</v>
      </c>
      <c r="O1314">
        <v>0</v>
      </c>
      <c r="P1314">
        <v>76</v>
      </c>
      <c r="Q1314">
        <v>2</v>
      </c>
      <c r="R1314">
        <v>8</v>
      </c>
      <c r="S1314">
        <v>11</v>
      </c>
      <c r="T1314">
        <v>5</v>
      </c>
      <c r="U1314">
        <v>0</v>
      </c>
      <c r="V1314">
        <v>0</v>
      </c>
      <c r="W1314" t="s">
        <v>31</v>
      </c>
      <c r="X1314">
        <v>0</v>
      </c>
    </row>
    <row r="1315" spans="1:24" x14ac:dyDescent="0.2">
      <c r="A1315">
        <v>3537</v>
      </c>
      <c r="B1315">
        <v>1982</v>
      </c>
      <c r="C1315">
        <v>41</v>
      </c>
      <c r="D1315" t="s">
        <v>23</v>
      </c>
      <c r="E1315" t="s">
        <v>32</v>
      </c>
      <c r="F1315" s="58">
        <v>91712</v>
      </c>
      <c r="G1315">
        <v>1</v>
      </c>
      <c r="H1315">
        <v>0</v>
      </c>
      <c r="I1315" s="98">
        <v>41138</v>
      </c>
      <c r="J1315">
        <v>57</v>
      </c>
      <c r="K1315">
        <v>31</v>
      </c>
      <c r="L1315">
        <v>3</v>
      </c>
      <c r="M1315">
        <v>31</v>
      </c>
      <c r="N1315">
        <v>2</v>
      </c>
      <c r="O1315">
        <v>8</v>
      </c>
      <c r="P1315">
        <v>4</v>
      </c>
      <c r="Q1315">
        <v>3</v>
      </c>
      <c r="R1315">
        <v>3</v>
      </c>
      <c r="S1315">
        <v>4</v>
      </c>
      <c r="T1315">
        <v>8</v>
      </c>
      <c r="U1315">
        <v>0</v>
      </c>
      <c r="V1315">
        <v>0</v>
      </c>
      <c r="W1315" t="s">
        <v>27</v>
      </c>
      <c r="X1315">
        <v>0</v>
      </c>
    </row>
    <row r="1316" spans="1:24" x14ac:dyDescent="0.2">
      <c r="A1316">
        <v>9081</v>
      </c>
      <c r="B1316">
        <v>1989</v>
      </c>
      <c r="C1316">
        <v>34</v>
      </c>
      <c r="D1316" t="s">
        <v>23</v>
      </c>
      <c r="E1316" t="s">
        <v>28</v>
      </c>
      <c r="F1316" s="58">
        <v>68352</v>
      </c>
      <c r="G1316">
        <v>1</v>
      </c>
      <c r="H1316">
        <v>0</v>
      </c>
      <c r="I1316" s="98">
        <v>41777</v>
      </c>
      <c r="J1316">
        <v>58</v>
      </c>
      <c r="K1316">
        <v>4</v>
      </c>
      <c r="L1316">
        <v>1</v>
      </c>
      <c r="M1316">
        <v>6</v>
      </c>
      <c r="N1316">
        <v>4</v>
      </c>
      <c r="O1316">
        <v>1</v>
      </c>
      <c r="P1316">
        <v>9</v>
      </c>
      <c r="Q1316">
        <v>1</v>
      </c>
      <c r="R1316">
        <v>1</v>
      </c>
      <c r="S1316">
        <v>2</v>
      </c>
      <c r="T1316">
        <v>5</v>
      </c>
      <c r="U1316">
        <v>0</v>
      </c>
      <c r="V1316">
        <v>0</v>
      </c>
      <c r="W1316" t="s">
        <v>27</v>
      </c>
      <c r="X1316">
        <v>0</v>
      </c>
    </row>
    <row r="1317" spans="1:24" x14ac:dyDescent="0.2">
      <c r="A1317">
        <v>4988</v>
      </c>
      <c r="B1317">
        <v>1949</v>
      </c>
      <c r="C1317">
        <v>74</v>
      </c>
      <c r="D1317" t="s">
        <v>40</v>
      </c>
      <c r="E1317" t="s">
        <v>32</v>
      </c>
      <c r="F1317" s="58">
        <v>81169</v>
      </c>
      <c r="G1317">
        <v>1</v>
      </c>
      <c r="H1317">
        <v>1</v>
      </c>
      <c r="I1317" s="98">
        <v>41734</v>
      </c>
      <c r="J1317">
        <v>58</v>
      </c>
      <c r="K1317">
        <v>19</v>
      </c>
      <c r="L1317">
        <v>6</v>
      </c>
      <c r="M1317">
        <v>20</v>
      </c>
      <c r="N1317">
        <v>0</v>
      </c>
      <c r="O1317">
        <v>5</v>
      </c>
      <c r="P1317">
        <v>12</v>
      </c>
      <c r="Q1317">
        <v>3</v>
      </c>
      <c r="R1317">
        <v>1</v>
      </c>
      <c r="S1317">
        <v>4</v>
      </c>
      <c r="T1317">
        <v>4</v>
      </c>
      <c r="U1317">
        <v>0</v>
      </c>
      <c r="V1317">
        <v>0</v>
      </c>
      <c r="W1317" t="s">
        <v>67</v>
      </c>
      <c r="X1317">
        <v>0</v>
      </c>
    </row>
    <row r="1318" spans="1:24" x14ac:dyDescent="0.2">
      <c r="A1318">
        <v>1050</v>
      </c>
      <c r="B1318">
        <v>1953</v>
      </c>
      <c r="C1318">
        <v>70</v>
      </c>
      <c r="D1318" t="s">
        <v>23</v>
      </c>
      <c r="E1318" t="s">
        <v>32</v>
      </c>
      <c r="F1318" s="58">
        <v>30298</v>
      </c>
      <c r="G1318">
        <v>0</v>
      </c>
      <c r="H1318">
        <v>0</v>
      </c>
      <c r="I1318" s="98">
        <v>41759</v>
      </c>
      <c r="J1318">
        <v>58</v>
      </c>
      <c r="K1318">
        <v>14</v>
      </c>
      <c r="L1318">
        <v>10</v>
      </c>
      <c r="M1318">
        <v>13</v>
      </c>
      <c r="N1318">
        <v>4</v>
      </c>
      <c r="O1318">
        <v>15</v>
      </c>
      <c r="P1318">
        <v>9</v>
      </c>
      <c r="Q1318">
        <v>1</v>
      </c>
      <c r="R1318">
        <v>2</v>
      </c>
      <c r="S1318">
        <v>4</v>
      </c>
      <c r="T1318">
        <v>2</v>
      </c>
      <c r="U1318">
        <v>0</v>
      </c>
      <c r="V1318">
        <v>0</v>
      </c>
      <c r="W1318" t="s">
        <v>46</v>
      </c>
      <c r="X1318">
        <v>0</v>
      </c>
    </row>
    <row r="1319" spans="1:24" x14ac:dyDescent="0.2">
      <c r="A1319">
        <v>5610</v>
      </c>
      <c r="B1319">
        <v>1966</v>
      </c>
      <c r="C1319">
        <v>57</v>
      </c>
      <c r="D1319" t="s">
        <v>23</v>
      </c>
      <c r="E1319" t="s">
        <v>32</v>
      </c>
      <c r="F1319" s="58">
        <v>44213</v>
      </c>
      <c r="G1319">
        <v>1</v>
      </c>
      <c r="H1319">
        <v>1</v>
      </c>
      <c r="I1319" s="98">
        <v>41750</v>
      </c>
      <c r="J1319">
        <v>58</v>
      </c>
      <c r="K1319">
        <v>7</v>
      </c>
      <c r="L1319">
        <v>3</v>
      </c>
      <c r="M1319">
        <v>10</v>
      </c>
      <c r="N1319">
        <v>8</v>
      </c>
      <c r="O1319">
        <v>1</v>
      </c>
      <c r="P1319">
        <v>7</v>
      </c>
      <c r="Q1319">
        <v>2</v>
      </c>
      <c r="R1319">
        <v>1</v>
      </c>
      <c r="S1319">
        <v>3</v>
      </c>
      <c r="T1319">
        <v>7</v>
      </c>
      <c r="U1319">
        <v>0</v>
      </c>
      <c r="V1319">
        <v>0</v>
      </c>
      <c r="W1319" t="s">
        <v>50</v>
      </c>
      <c r="X1319">
        <v>0</v>
      </c>
    </row>
    <row r="1320" spans="1:24" x14ac:dyDescent="0.2">
      <c r="A1320">
        <v>3526</v>
      </c>
      <c r="B1320">
        <v>1969</v>
      </c>
      <c r="C1320">
        <v>54</v>
      </c>
      <c r="D1320" t="s">
        <v>40</v>
      </c>
      <c r="E1320" t="s">
        <v>32</v>
      </c>
      <c r="F1320" s="58">
        <v>80982</v>
      </c>
      <c r="G1320">
        <v>1</v>
      </c>
      <c r="H1320">
        <v>1</v>
      </c>
      <c r="I1320" s="98">
        <v>41666</v>
      </c>
      <c r="J1320">
        <v>58</v>
      </c>
      <c r="K1320">
        <v>32</v>
      </c>
      <c r="L1320">
        <v>0</v>
      </c>
      <c r="M1320">
        <v>5</v>
      </c>
      <c r="N1320">
        <v>0</v>
      </c>
      <c r="O1320">
        <v>0</v>
      </c>
      <c r="P1320">
        <v>1</v>
      </c>
      <c r="Q1320">
        <v>2</v>
      </c>
      <c r="R1320">
        <v>1</v>
      </c>
      <c r="S1320">
        <v>3</v>
      </c>
      <c r="T1320">
        <v>7</v>
      </c>
      <c r="U1320">
        <v>0</v>
      </c>
      <c r="V1320">
        <v>0</v>
      </c>
      <c r="W1320" t="s">
        <v>27</v>
      </c>
      <c r="X1320">
        <v>0</v>
      </c>
    </row>
    <row r="1321" spans="1:24" x14ac:dyDescent="0.2">
      <c r="A1321">
        <v>5136</v>
      </c>
      <c r="B1321">
        <v>1974</v>
      </c>
      <c r="C1321">
        <v>49</v>
      </c>
      <c r="D1321" t="s">
        <v>23</v>
      </c>
      <c r="E1321" t="s">
        <v>28</v>
      </c>
      <c r="F1321" s="58">
        <v>82014</v>
      </c>
      <c r="G1321">
        <v>0</v>
      </c>
      <c r="H1321">
        <v>1</v>
      </c>
      <c r="I1321" s="98">
        <v>41656</v>
      </c>
      <c r="J1321">
        <v>58</v>
      </c>
      <c r="K1321">
        <v>654</v>
      </c>
      <c r="L1321">
        <v>7</v>
      </c>
      <c r="M1321">
        <v>92</v>
      </c>
      <c r="N1321">
        <v>0</v>
      </c>
      <c r="O1321">
        <v>15</v>
      </c>
      <c r="P1321">
        <v>30</v>
      </c>
      <c r="Q1321">
        <v>7</v>
      </c>
      <c r="R1321">
        <v>9</v>
      </c>
      <c r="S1321">
        <v>8</v>
      </c>
      <c r="T1321">
        <v>6</v>
      </c>
      <c r="U1321">
        <v>0</v>
      </c>
      <c r="V1321">
        <v>0</v>
      </c>
      <c r="W1321" t="s">
        <v>31</v>
      </c>
      <c r="X1321">
        <v>2</v>
      </c>
    </row>
    <row r="1322" spans="1:24" x14ac:dyDescent="0.2">
      <c r="A1322">
        <v>1411</v>
      </c>
      <c r="B1322">
        <v>1953</v>
      </c>
      <c r="C1322">
        <v>70</v>
      </c>
      <c r="D1322" t="s">
        <v>23</v>
      </c>
      <c r="E1322" t="s">
        <v>24</v>
      </c>
      <c r="F1322" s="58">
        <v>18358</v>
      </c>
      <c r="G1322">
        <v>0</v>
      </c>
      <c r="H1322">
        <v>0</v>
      </c>
      <c r="I1322" s="98">
        <v>41558</v>
      </c>
      <c r="J1322">
        <v>58</v>
      </c>
      <c r="K1322">
        <v>204</v>
      </c>
      <c r="L1322">
        <v>34</v>
      </c>
      <c r="M1322">
        <v>204</v>
      </c>
      <c r="N1322">
        <v>172</v>
      </c>
      <c r="O1322">
        <v>153</v>
      </c>
      <c r="P1322">
        <v>173</v>
      </c>
      <c r="Q1322">
        <v>1</v>
      </c>
      <c r="R1322">
        <v>2</v>
      </c>
      <c r="S1322">
        <v>4</v>
      </c>
      <c r="T1322">
        <v>1</v>
      </c>
      <c r="U1322">
        <v>0</v>
      </c>
      <c r="V1322">
        <v>0</v>
      </c>
      <c r="W1322" t="s">
        <v>27</v>
      </c>
      <c r="X1322">
        <v>0</v>
      </c>
    </row>
    <row r="1323" spans="1:24" x14ac:dyDescent="0.2">
      <c r="A1323">
        <v>701</v>
      </c>
      <c r="B1323">
        <v>1972</v>
      </c>
      <c r="C1323">
        <v>51</v>
      </c>
      <c r="D1323" t="s">
        <v>23</v>
      </c>
      <c r="E1323" t="s">
        <v>32</v>
      </c>
      <c r="F1323" s="58">
        <v>60199</v>
      </c>
      <c r="G1323">
        <v>0</v>
      </c>
      <c r="H1323">
        <v>1</v>
      </c>
      <c r="I1323" s="98">
        <v>41436</v>
      </c>
      <c r="J1323">
        <v>58</v>
      </c>
      <c r="K1323">
        <v>707</v>
      </c>
      <c r="L1323">
        <v>21</v>
      </c>
      <c r="M1323">
        <v>250</v>
      </c>
      <c r="N1323">
        <v>85</v>
      </c>
      <c r="O1323">
        <v>43</v>
      </c>
      <c r="P1323">
        <v>73</v>
      </c>
      <c r="Q1323">
        <v>2</v>
      </c>
      <c r="R1323">
        <v>6</v>
      </c>
      <c r="S1323">
        <v>8</v>
      </c>
      <c r="T1323">
        <v>2</v>
      </c>
      <c r="U1323">
        <v>0</v>
      </c>
      <c r="V1323">
        <v>0</v>
      </c>
      <c r="W1323" t="s">
        <v>27</v>
      </c>
      <c r="X1323">
        <v>1</v>
      </c>
    </row>
    <row r="1324" spans="1:24" x14ac:dyDescent="0.2">
      <c r="A1324">
        <v>6203</v>
      </c>
      <c r="B1324">
        <v>1948</v>
      </c>
      <c r="C1324">
        <v>75</v>
      </c>
      <c r="D1324" t="s">
        <v>23</v>
      </c>
      <c r="E1324" t="s">
        <v>32</v>
      </c>
      <c r="F1324" s="58">
        <v>37929</v>
      </c>
      <c r="G1324">
        <v>0</v>
      </c>
      <c r="H1324">
        <v>0</v>
      </c>
      <c r="I1324" s="98">
        <v>41510</v>
      </c>
      <c r="J1324">
        <v>58</v>
      </c>
      <c r="K1324">
        <v>499</v>
      </c>
      <c r="L1324">
        <v>149</v>
      </c>
      <c r="M1324">
        <v>815</v>
      </c>
      <c r="N1324">
        <v>173</v>
      </c>
      <c r="O1324">
        <v>49</v>
      </c>
      <c r="P1324">
        <v>49</v>
      </c>
      <c r="Q1324">
        <v>1</v>
      </c>
      <c r="R1324">
        <v>6</v>
      </c>
      <c r="S1324">
        <v>12</v>
      </c>
      <c r="T1324">
        <v>3</v>
      </c>
      <c r="U1324">
        <v>0</v>
      </c>
      <c r="V1324">
        <v>0</v>
      </c>
      <c r="W1324" t="s">
        <v>27</v>
      </c>
      <c r="X1324">
        <v>0</v>
      </c>
    </row>
    <row r="1325" spans="1:24" x14ac:dyDescent="0.2">
      <c r="A1325">
        <v>7192</v>
      </c>
      <c r="B1325">
        <v>1956</v>
      </c>
      <c r="C1325">
        <v>67</v>
      </c>
      <c r="D1325" t="s">
        <v>23</v>
      </c>
      <c r="E1325" t="s">
        <v>32</v>
      </c>
      <c r="F1325" s="58">
        <v>16813</v>
      </c>
      <c r="G1325">
        <v>0</v>
      </c>
      <c r="H1325">
        <v>1</v>
      </c>
      <c r="I1325" s="98">
        <v>41379</v>
      </c>
      <c r="J1325">
        <v>58</v>
      </c>
      <c r="K1325">
        <v>172</v>
      </c>
      <c r="L1325">
        <v>73</v>
      </c>
      <c r="M1325">
        <v>93</v>
      </c>
      <c r="N1325">
        <v>95</v>
      </c>
      <c r="O1325">
        <v>78</v>
      </c>
      <c r="P1325">
        <v>34</v>
      </c>
      <c r="Q1325">
        <v>2</v>
      </c>
      <c r="R1325">
        <v>2</v>
      </c>
      <c r="S1325">
        <v>10</v>
      </c>
      <c r="T1325">
        <v>1</v>
      </c>
      <c r="U1325">
        <v>0</v>
      </c>
      <c r="V1325">
        <v>1</v>
      </c>
      <c r="W1325" t="s">
        <v>27</v>
      </c>
      <c r="X1325">
        <v>0</v>
      </c>
    </row>
    <row r="1326" spans="1:24" x14ac:dyDescent="0.2">
      <c r="A1326">
        <v>5181</v>
      </c>
      <c r="B1326">
        <v>1983</v>
      </c>
      <c r="C1326">
        <v>40</v>
      </c>
      <c r="D1326" t="s">
        <v>118</v>
      </c>
      <c r="E1326" t="s">
        <v>28</v>
      </c>
      <c r="F1326" s="58">
        <v>53201</v>
      </c>
      <c r="G1326">
        <v>1</v>
      </c>
      <c r="H1326">
        <v>0</v>
      </c>
      <c r="I1326" s="98">
        <v>41353</v>
      </c>
      <c r="J1326">
        <v>58</v>
      </c>
      <c r="K1326">
        <v>2</v>
      </c>
      <c r="L1326">
        <v>4</v>
      </c>
      <c r="M1326">
        <v>2</v>
      </c>
      <c r="N1326">
        <v>0</v>
      </c>
      <c r="O1326">
        <v>11</v>
      </c>
      <c r="P1326">
        <v>5</v>
      </c>
      <c r="Q1326">
        <v>1</v>
      </c>
      <c r="R1326">
        <v>1</v>
      </c>
      <c r="S1326">
        <v>2</v>
      </c>
      <c r="T1326">
        <v>9</v>
      </c>
      <c r="U1326">
        <v>0</v>
      </c>
      <c r="V1326">
        <v>0</v>
      </c>
      <c r="W1326" t="s">
        <v>27</v>
      </c>
      <c r="X1326">
        <v>0</v>
      </c>
    </row>
    <row r="1327" spans="1:24" x14ac:dyDescent="0.2">
      <c r="A1327">
        <v>9220</v>
      </c>
      <c r="B1327">
        <v>1972</v>
      </c>
      <c r="C1327">
        <v>51</v>
      </c>
      <c r="D1327" t="s">
        <v>23</v>
      </c>
      <c r="E1327" t="s">
        <v>28</v>
      </c>
      <c r="F1327" s="58">
        <v>55250</v>
      </c>
      <c r="G1327">
        <v>0</v>
      </c>
      <c r="H1327">
        <v>0</v>
      </c>
      <c r="I1327" s="98">
        <v>41291</v>
      </c>
      <c r="J1327">
        <v>58</v>
      </c>
      <c r="K1327">
        <v>576</v>
      </c>
      <c r="L1327">
        <v>172</v>
      </c>
      <c r="M1327">
        <v>961</v>
      </c>
      <c r="N1327">
        <v>125</v>
      </c>
      <c r="O1327">
        <v>115</v>
      </c>
      <c r="P1327">
        <v>19</v>
      </c>
      <c r="Q1327">
        <v>1</v>
      </c>
      <c r="R1327">
        <v>8</v>
      </c>
      <c r="S1327">
        <v>5</v>
      </c>
      <c r="T1327">
        <v>3</v>
      </c>
      <c r="U1327">
        <v>1</v>
      </c>
      <c r="V1327">
        <v>0</v>
      </c>
      <c r="W1327" t="s">
        <v>27</v>
      </c>
      <c r="X1327">
        <v>0</v>
      </c>
    </row>
    <row r="1328" spans="1:24" x14ac:dyDescent="0.2">
      <c r="A1328">
        <v>7734</v>
      </c>
      <c r="B1328">
        <v>1994</v>
      </c>
      <c r="C1328">
        <v>29</v>
      </c>
      <c r="D1328" t="s">
        <v>23</v>
      </c>
      <c r="E1328" t="s">
        <v>2466</v>
      </c>
      <c r="F1328" s="58">
        <v>36975</v>
      </c>
      <c r="G1328">
        <v>0</v>
      </c>
      <c r="H1328">
        <v>0</v>
      </c>
      <c r="I1328" s="98">
        <v>41262</v>
      </c>
      <c r="J1328">
        <v>58</v>
      </c>
      <c r="K1328">
        <v>471</v>
      </c>
      <c r="L1328">
        <v>102</v>
      </c>
      <c r="M1328">
        <v>125</v>
      </c>
      <c r="N1328">
        <v>212</v>
      </c>
      <c r="O1328">
        <v>61</v>
      </c>
      <c r="P1328">
        <v>245</v>
      </c>
      <c r="Q1328">
        <v>1</v>
      </c>
      <c r="R1328">
        <v>4</v>
      </c>
      <c r="S1328">
        <v>7</v>
      </c>
      <c r="T1328">
        <v>1</v>
      </c>
      <c r="U1328">
        <v>1</v>
      </c>
      <c r="V1328">
        <v>0</v>
      </c>
      <c r="W1328" t="s">
        <v>38</v>
      </c>
      <c r="X1328">
        <v>2</v>
      </c>
    </row>
    <row r="1329" spans="1:24" x14ac:dyDescent="0.2">
      <c r="A1329">
        <v>10446</v>
      </c>
      <c r="B1329">
        <v>1958</v>
      </c>
      <c r="C1329">
        <v>65</v>
      </c>
      <c r="D1329" t="s">
        <v>40</v>
      </c>
      <c r="E1329" t="s">
        <v>32</v>
      </c>
      <c r="F1329" s="58">
        <v>30983</v>
      </c>
      <c r="G1329">
        <v>0</v>
      </c>
      <c r="H1329">
        <v>0</v>
      </c>
      <c r="I1329" s="98">
        <v>41101</v>
      </c>
      <c r="J1329">
        <v>58</v>
      </c>
      <c r="K1329">
        <v>184</v>
      </c>
      <c r="L1329">
        <v>23</v>
      </c>
      <c r="M1329">
        <v>446</v>
      </c>
      <c r="N1329">
        <v>30</v>
      </c>
      <c r="O1329">
        <v>23</v>
      </c>
      <c r="P1329">
        <v>23</v>
      </c>
      <c r="Q1329">
        <v>1</v>
      </c>
      <c r="R1329">
        <v>5</v>
      </c>
      <c r="S1329">
        <v>7</v>
      </c>
      <c r="T1329">
        <v>2</v>
      </c>
      <c r="U1329">
        <v>1</v>
      </c>
      <c r="V1329">
        <v>0</v>
      </c>
      <c r="W1329" t="s">
        <v>31</v>
      </c>
      <c r="X1329">
        <v>3</v>
      </c>
    </row>
    <row r="1330" spans="1:24" x14ac:dyDescent="0.2">
      <c r="A1330">
        <v>5524</v>
      </c>
      <c r="B1330">
        <v>1958</v>
      </c>
      <c r="C1330">
        <v>65</v>
      </c>
      <c r="D1330" t="s">
        <v>23</v>
      </c>
      <c r="E1330" t="s">
        <v>28</v>
      </c>
      <c r="F1330" s="58">
        <v>26816</v>
      </c>
      <c r="G1330">
        <v>0</v>
      </c>
      <c r="H1330">
        <v>0</v>
      </c>
      <c r="I1330" s="98">
        <v>41008</v>
      </c>
      <c r="J1330">
        <v>58</v>
      </c>
      <c r="K1330">
        <v>635</v>
      </c>
      <c r="L1330">
        <v>88</v>
      </c>
      <c r="M1330">
        <v>546</v>
      </c>
      <c r="N1330">
        <v>172</v>
      </c>
      <c r="O1330">
        <v>88</v>
      </c>
      <c r="P1330">
        <v>88</v>
      </c>
      <c r="Q1330">
        <v>3</v>
      </c>
      <c r="R1330">
        <v>8</v>
      </c>
      <c r="S1330">
        <v>4</v>
      </c>
      <c r="T1330">
        <v>7</v>
      </c>
      <c r="U1330">
        <v>1</v>
      </c>
      <c r="V1330">
        <v>0</v>
      </c>
      <c r="W1330" t="s">
        <v>35</v>
      </c>
      <c r="X1330">
        <v>0</v>
      </c>
    </row>
    <row r="1331" spans="1:24" x14ac:dyDescent="0.2">
      <c r="A1331">
        <v>3830</v>
      </c>
      <c r="B1331">
        <v>1954</v>
      </c>
      <c r="C1331">
        <v>69</v>
      </c>
      <c r="D1331" t="s">
        <v>53</v>
      </c>
      <c r="E1331" t="s">
        <v>32</v>
      </c>
      <c r="F1331" s="58">
        <v>34738</v>
      </c>
      <c r="G1331">
        <v>0</v>
      </c>
      <c r="H1331">
        <v>2</v>
      </c>
      <c r="I1331" s="98">
        <v>41753</v>
      </c>
      <c r="J1331">
        <v>59</v>
      </c>
      <c r="K1331">
        <v>295</v>
      </c>
      <c r="L1331">
        <v>21</v>
      </c>
      <c r="M1331">
        <v>78</v>
      </c>
      <c r="N1331">
        <v>39</v>
      </c>
      <c r="O1331">
        <v>13</v>
      </c>
      <c r="P1331">
        <v>13</v>
      </c>
      <c r="Q1331">
        <v>1</v>
      </c>
      <c r="R1331">
        <v>4</v>
      </c>
      <c r="S1331">
        <v>7</v>
      </c>
      <c r="T1331">
        <v>3</v>
      </c>
      <c r="U1331">
        <v>0</v>
      </c>
      <c r="V1331">
        <v>0</v>
      </c>
      <c r="W1331" t="s">
        <v>31</v>
      </c>
      <c r="X1331">
        <v>0</v>
      </c>
    </row>
    <row r="1332" spans="1:24" x14ac:dyDescent="0.2">
      <c r="A1332">
        <v>5186</v>
      </c>
      <c r="B1332">
        <v>1956</v>
      </c>
      <c r="C1332">
        <v>67</v>
      </c>
      <c r="D1332" t="s">
        <v>40</v>
      </c>
      <c r="E1332" t="s">
        <v>32</v>
      </c>
      <c r="F1332" s="58">
        <v>64831</v>
      </c>
      <c r="G1332">
        <v>0</v>
      </c>
      <c r="H1332">
        <v>1</v>
      </c>
      <c r="I1332" s="98">
        <v>41976</v>
      </c>
      <c r="J1332">
        <v>59</v>
      </c>
      <c r="K1332">
        <v>576</v>
      </c>
      <c r="L1332">
        <v>7</v>
      </c>
      <c r="M1332">
        <v>115</v>
      </c>
      <c r="N1332">
        <v>19</v>
      </c>
      <c r="O1332">
        <v>7</v>
      </c>
      <c r="P1332">
        <v>7</v>
      </c>
      <c r="Q1332">
        <v>2</v>
      </c>
      <c r="R1332">
        <v>7</v>
      </c>
      <c r="S1332">
        <v>9</v>
      </c>
      <c r="T1332">
        <v>6</v>
      </c>
      <c r="U1332">
        <v>0</v>
      </c>
      <c r="V1332">
        <v>0</v>
      </c>
      <c r="W1332" t="s">
        <v>31</v>
      </c>
      <c r="X1332">
        <v>1</v>
      </c>
    </row>
    <row r="1333" spans="1:24" x14ac:dyDescent="0.2">
      <c r="A1333">
        <v>8514</v>
      </c>
      <c r="B1333">
        <v>1977</v>
      </c>
      <c r="C1333">
        <v>46</v>
      </c>
      <c r="D1333" t="s">
        <v>23</v>
      </c>
      <c r="E1333" t="s">
        <v>32</v>
      </c>
      <c r="F1333" s="58">
        <v>23478</v>
      </c>
      <c r="G1333">
        <v>1</v>
      </c>
      <c r="H1333">
        <v>0</v>
      </c>
      <c r="I1333" s="98">
        <v>41656</v>
      </c>
      <c r="J1333">
        <v>59</v>
      </c>
      <c r="K1333">
        <v>8</v>
      </c>
      <c r="L1333">
        <v>0</v>
      </c>
      <c r="M1333">
        <v>7</v>
      </c>
      <c r="N1333">
        <v>3</v>
      </c>
      <c r="O1333">
        <v>1</v>
      </c>
      <c r="P1333">
        <v>1</v>
      </c>
      <c r="Q1333">
        <v>1</v>
      </c>
      <c r="R1333">
        <v>1</v>
      </c>
      <c r="S1333">
        <v>3</v>
      </c>
      <c r="T1333">
        <v>6</v>
      </c>
      <c r="U1333">
        <v>0</v>
      </c>
      <c r="V1333">
        <v>0</v>
      </c>
      <c r="W1333" t="s">
        <v>27</v>
      </c>
      <c r="X1333">
        <v>0</v>
      </c>
    </row>
    <row r="1334" spans="1:24" x14ac:dyDescent="0.2">
      <c r="A1334">
        <v>7165</v>
      </c>
      <c r="B1334">
        <v>1973</v>
      </c>
      <c r="C1334">
        <v>50</v>
      </c>
      <c r="D1334" t="s">
        <v>23</v>
      </c>
      <c r="E1334" t="s">
        <v>32</v>
      </c>
      <c r="F1334" s="58">
        <v>30168</v>
      </c>
      <c r="G1334">
        <v>0</v>
      </c>
      <c r="H1334">
        <v>1</v>
      </c>
      <c r="I1334" s="98">
        <v>41569</v>
      </c>
      <c r="J1334">
        <v>59</v>
      </c>
      <c r="K1334">
        <v>381</v>
      </c>
      <c r="L1334">
        <v>35</v>
      </c>
      <c r="M1334">
        <v>172</v>
      </c>
      <c r="N1334">
        <v>56</v>
      </c>
      <c r="O1334">
        <v>86</v>
      </c>
      <c r="P1334">
        <v>93</v>
      </c>
      <c r="Q1334">
        <v>2</v>
      </c>
      <c r="R1334">
        <v>8</v>
      </c>
      <c r="S1334">
        <v>10</v>
      </c>
      <c r="T1334">
        <v>5</v>
      </c>
      <c r="U1334">
        <v>0</v>
      </c>
      <c r="V1334">
        <v>0</v>
      </c>
      <c r="W1334" t="s">
        <v>27</v>
      </c>
      <c r="X1334">
        <v>0</v>
      </c>
    </row>
    <row r="1335" spans="1:24" x14ac:dyDescent="0.2">
      <c r="A1335">
        <v>10236</v>
      </c>
      <c r="B1335">
        <v>1976</v>
      </c>
      <c r="C1335">
        <v>47</v>
      </c>
      <c r="D1335" t="s">
        <v>53</v>
      </c>
      <c r="E1335" t="s">
        <v>28</v>
      </c>
      <c r="F1335" s="58">
        <v>16581</v>
      </c>
      <c r="G1335">
        <v>1</v>
      </c>
      <c r="H1335">
        <v>0</v>
      </c>
      <c r="I1335" s="98">
        <v>41533</v>
      </c>
      <c r="J1335">
        <v>59</v>
      </c>
      <c r="K1335">
        <v>16</v>
      </c>
      <c r="L1335">
        <v>3</v>
      </c>
      <c r="M1335">
        <v>25</v>
      </c>
      <c r="N1335">
        <v>6</v>
      </c>
      <c r="O1335">
        <v>1</v>
      </c>
      <c r="P1335">
        <v>13</v>
      </c>
      <c r="Q1335">
        <v>2</v>
      </c>
      <c r="R1335">
        <v>2</v>
      </c>
      <c r="S1335">
        <v>3</v>
      </c>
      <c r="T1335">
        <v>8</v>
      </c>
      <c r="U1335">
        <v>0</v>
      </c>
      <c r="V1335">
        <v>0</v>
      </c>
      <c r="W1335" t="s">
        <v>67</v>
      </c>
      <c r="X1335">
        <v>0</v>
      </c>
    </row>
    <row r="1336" spans="1:24" x14ac:dyDescent="0.2">
      <c r="A1336">
        <v>2392</v>
      </c>
      <c r="B1336">
        <v>1973</v>
      </c>
      <c r="C1336">
        <v>50</v>
      </c>
      <c r="D1336" t="s">
        <v>23</v>
      </c>
      <c r="E1336" t="s">
        <v>32</v>
      </c>
      <c r="F1336" s="58">
        <v>26868</v>
      </c>
      <c r="G1336">
        <v>1</v>
      </c>
      <c r="H1336">
        <v>1</v>
      </c>
      <c r="I1336" s="98">
        <v>41484</v>
      </c>
      <c r="J1336">
        <v>59</v>
      </c>
      <c r="K1336">
        <v>44</v>
      </c>
      <c r="L1336">
        <v>4</v>
      </c>
      <c r="M1336">
        <v>21</v>
      </c>
      <c r="N1336">
        <v>6</v>
      </c>
      <c r="O1336">
        <v>0</v>
      </c>
      <c r="P1336">
        <v>27</v>
      </c>
      <c r="Q1336">
        <v>2</v>
      </c>
      <c r="R1336">
        <v>3</v>
      </c>
      <c r="S1336">
        <v>3</v>
      </c>
      <c r="T1336">
        <v>7</v>
      </c>
      <c r="U1336">
        <v>0</v>
      </c>
      <c r="V1336">
        <v>0</v>
      </c>
      <c r="W1336" t="s">
        <v>27</v>
      </c>
      <c r="X1336">
        <v>0</v>
      </c>
    </row>
    <row r="1337" spans="1:24" x14ac:dyDescent="0.2">
      <c r="A1337">
        <v>1920</v>
      </c>
      <c r="B1337">
        <v>1973</v>
      </c>
      <c r="C1337">
        <v>50</v>
      </c>
      <c r="D1337" t="s">
        <v>23</v>
      </c>
      <c r="E1337" t="s">
        <v>32</v>
      </c>
      <c r="F1337" s="58">
        <v>47025</v>
      </c>
      <c r="G1337">
        <v>1</v>
      </c>
      <c r="H1337">
        <v>1</v>
      </c>
      <c r="I1337" s="98">
        <v>41484</v>
      </c>
      <c r="J1337">
        <v>59</v>
      </c>
      <c r="K1337">
        <v>44</v>
      </c>
      <c r="L1337">
        <v>4</v>
      </c>
      <c r="M1337">
        <v>21</v>
      </c>
      <c r="N1337">
        <v>6</v>
      </c>
      <c r="O1337">
        <v>0</v>
      </c>
      <c r="P1337">
        <v>27</v>
      </c>
      <c r="Q1337">
        <v>2</v>
      </c>
      <c r="R1337">
        <v>3</v>
      </c>
      <c r="S1337">
        <v>3</v>
      </c>
      <c r="T1337">
        <v>7</v>
      </c>
      <c r="U1337">
        <v>0</v>
      </c>
      <c r="V1337">
        <v>0</v>
      </c>
      <c r="W1337" t="s">
        <v>27</v>
      </c>
      <c r="X1337">
        <v>0</v>
      </c>
    </row>
    <row r="1338" spans="1:24" x14ac:dyDescent="0.2">
      <c r="A1338">
        <v>3673</v>
      </c>
      <c r="B1338">
        <v>1972</v>
      </c>
      <c r="C1338">
        <v>51</v>
      </c>
      <c r="D1338" t="s">
        <v>23</v>
      </c>
      <c r="E1338" t="s">
        <v>28</v>
      </c>
      <c r="F1338" s="58">
        <v>29938</v>
      </c>
      <c r="G1338">
        <v>0</v>
      </c>
      <c r="H1338">
        <v>1</v>
      </c>
      <c r="I1338" s="98">
        <v>41469</v>
      </c>
      <c r="J1338">
        <v>59</v>
      </c>
      <c r="K1338">
        <v>371</v>
      </c>
      <c r="L1338">
        <v>17</v>
      </c>
      <c r="M1338">
        <v>238</v>
      </c>
      <c r="N1338">
        <v>23</v>
      </c>
      <c r="O1338">
        <v>24</v>
      </c>
      <c r="P1338">
        <v>106</v>
      </c>
      <c r="Q1338">
        <v>3</v>
      </c>
      <c r="R1338">
        <v>7</v>
      </c>
      <c r="S1338">
        <v>11</v>
      </c>
      <c r="T1338">
        <v>5</v>
      </c>
      <c r="U1338">
        <v>0</v>
      </c>
      <c r="V1338">
        <v>0</v>
      </c>
      <c r="W1338" t="s">
        <v>67</v>
      </c>
      <c r="X1338">
        <v>0</v>
      </c>
    </row>
    <row r="1339" spans="1:24" x14ac:dyDescent="0.2">
      <c r="A1339">
        <v>1453</v>
      </c>
      <c r="B1339">
        <v>1944</v>
      </c>
      <c r="C1339">
        <v>79</v>
      </c>
      <c r="D1339" t="s">
        <v>40</v>
      </c>
      <c r="E1339" t="s">
        <v>55</v>
      </c>
      <c r="F1339" s="58">
        <v>29548</v>
      </c>
      <c r="G1339">
        <v>0</v>
      </c>
      <c r="H1339">
        <v>0</v>
      </c>
      <c r="I1339" s="98">
        <v>41432</v>
      </c>
      <c r="J1339">
        <v>59</v>
      </c>
      <c r="K1339">
        <v>735</v>
      </c>
      <c r="L1339">
        <v>40</v>
      </c>
      <c r="M1339">
        <v>183</v>
      </c>
      <c r="N1339">
        <v>52</v>
      </c>
      <c r="O1339">
        <v>20</v>
      </c>
      <c r="P1339">
        <v>30</v>
      </c>
      <c r="Q1339">
        <v>2</v>
      </c>
      <c r="R1339">
        <v>9</v>
      </c>
      <c r="S1339">
        <v>13</v>
      </c>
      <c r="T1339">
        <v>6</v>
      </c>
      <c r="U1339">
        <v>0</v>
      </c>
      <c r="V1339">
        <v>0</v>
      </c>
      <c r="W1339" t="s">
        <v>27</v>
      </c>
      <c r="X1339">
        <v>0</v>
      </c>
    </row>
    <row r="1340" spans="1:24" x14ac:dyDescent="0.2">
      <c r="A1340">
        <v>4518</v>
      </c>
      <c r="B1340">
        <v>1980</v>
      </c>
      <c r="C1340">
        <v>43</v>
      </c>
      <c r="D1340" t="s">
        <v>23</v>
      </c>
      <c r="E1340" t="s">
        <v>32</v>
      </c>
      <c r="F1340" s="58">
        <v>36736</v>
      </c>
      <c r="G1340">
        <v>0</v>
      </c>
      <c r="H1340">
        <v>1</v>
      </c>
      <c r="I1340" s="98">
        <v>41384</v>
      </c>
      <c r="J1340">
        <v>59</v>
      </c>
      <c r="K1340">
        <v>386</v>
      </c>
      <c r="L1340">
        <v>172</v>
      </c>
      <c r="M1340">
        <v>183</v>
      </c>
      <c r="N1340">
        <v>185</v>
      </c>
      <c r="O1340">
        <v>132</v>
      </c>
      <c r="P1340">
        <v>111</v>
      </c>
      <c r="Q1340">
        <v>2</v>
      </c>
      <c r="R1340">
        <v>9</v>
      </c>
      <c r="S1340">
        <v>11</v>
      </c>
      <c r="T1340">
        <v>5</v>
      </c>
      <c r="U1340">
        <v>0</v>
      </c>
      <c r="V1340">
        <v>0</v>
      </c>
      <c r="W1340" t="s">
        <v>31</v>
      </c>
      <c r="X1340">
        <v>0</v>
      </c>
    </row>
    <row r="1341" spans="1:24" x14ac:dyDescent="0.2">
      <c r="A1341">
        <v>8969</v>
      </c>
      <c r="B1341">
        <v>1978</v>
      </c>
      <c r="C1341">
        <v>45</v>
      </c>
      <c r="D1341" t="s">
        <v>23</v>
      </c>
      <c r="E1341" t="s">
        <v>32</v>
      </c>
      <c r="F1341" s="58">
        <v>52917.534246575342</v>
      </c>
      <c r="G1341">
        <v>0</v>
      </c>
      <c r="H1341">
        <v>1</v>
      </c>
      <c r="I1341" s="98">
        <v>41290</v>
      </c>
      <c r="J1341">
        <v>59</v>
      </c>
      <c r="K1341">
        <v>548</v>
      </c>
      <c r="L1341">
        <v>31</v>
      </c>
      <c r="M1341">
        <v>422</v>
      </c>
      <c r="N1341">
        <v>0</v>
      </c>
      <c r="O1341">
        <v>112</v>
      </c>
      <c r="P1341">
        <v>28</v>
      </c>
      <c r="Q1341">
        <v>4</v>
      </c>
      <c r="R1341">
        <v>5</v>
      </c>
      <c r="S1341">
        <v>11</v>
      </c>
      <c r="T1341">
        <v>3</v>
      </c>
      <c r="U1341">
        <v>0</v>
      </c>
      <c r="V1341">
        <v>0</v>
      </c>
      <c r="W1341" t="s">
        <v>67</v>
      </c>
      <c r="X1341">
        <v>0</v>
      </c>
    </row>
    <row r="1342" spans="1:24" x14ac:dyDescent="0.2">
      <c r="A1342">
        <v>387</v>
      </c>
      <c r="B1342">
        <v>1977</v>
      </c>
      <c r="C1342">
        <v>46</v>
      </c>
      <c r="D1342" t="s">
        <v>118</v>
      </c>
      <c r="E1342" t="s">
        <v>32</v>
      </c>
      <c r="F1342" s="58">
        <v>74116</v>
      </c>
      <c r="G1342">
        <v>0</v>
      </c>
      <c r="H1342">
        <v>0</v>
      </c>
      <c r="I1342" s="98">
        <v>41226</v>
      </c>
      <c r="J1342">
        <v>59</v>
      </c>
      <c r="K1342">
        <v>6</v>
      </c>
      <c r="L1342">
        <v>16</v>
      </c>
      <c r="M1342">
        <v>11</v>
      </c>
      <c r="N1342">
        <v>11</v>
      </c>
      <c r="O1342">
        <v>1</v>
      </c>
      <c r="P1342">
        <v>16</v>
      </c>
      <c r="Q1342">
        <v>1</v>
      </c>
      <c r="R1342">
        <v>2</v>
      </c>
      <c r="S1342">
        <v>3</v>
      </c>
      <c r="T1342">
        <v>8</v>
      </c>
      <c r="U1342">
        <v>0</v>
      </c>
      <c r="V1342">
        <v>0</v>
      </c>
      <c r="W1342" t="s">
        <v>35</v>
      </c>
      <c r="X1342">
        <v>0</v>
      </c>
    </row>
    <row r="1343" spans="1:24" x14ac:dyDescent="0.2">
      <c r="A1343">
        <v>1079</v>
      </c>
      <c r="B1343">
        <v>1972</v>
      </c>
      <c r="C1343">
        <v>51</v>
      </c>
      <c r="D1343" t="s">
        <v>40</v>
      </c>
      <c r="E1343" t="s">
        <v>32</v>
      </c>
      <c r="F1343" s="58">
        <v>77598</v>
      </c>
      <c r="G1343">
        <v>0</v>
      </c>
      <c r="H1343">
        <v>1</v>
      </c>
      <c r="I1343" s="98">
        <v>41198</v>
      </c>
      <c r="J1343">
        <v>59</v>
      </c>
      <c r="K1343">
        <v>1000</v>
      </c>
      <c r="L1343">
        <v>0</v>
      </c>
      <c r="M1343">
        <v>76</v>
      </c>
      <c r="N1343">
        <v>0</v>
      </c>
      <c r="O1343">
        <v>0</v>
      </c>
      <c r="P1343">
        <v>10</v>
      </c>
      <c r="Q1343">
        <v>3</v>
      </c>
      <c r="R1343">
        <v>3</v>
      </c>
      <c r="S1343">
        <v>9</v>
      </c>
      <c r="T1343">
        <v>8</v>
      </c>
      <c r="U1343">
        <v>0</v>
      </c>
      <c r="V1343">
        <v>0</v>
      </c>
      <c r="W1343" t="s">
        <v>50</v>
      </c>
      <c r="X1343">
        <v>1</v>
      </c>
    </row>
    <row r="1344" spans="1:24" x14ac:dyDescent="0.2">
      <c r="A1344">
        <v>164</v>
      </c>
      <c r="B1344">
        <v>1978</v>
      </c>
      <c r="C1344">
        <v>45</v>
      </c>
      <c r="D1344" t="s">
        <v>40</v>
      </c>
      <c r="E1344" t="s">
        <v>32</v>
      </c>
      <c r="F1344" s="58">
        <v>42767</v>
      </c>
      <c r="G1344">
        <v>0</v>
      </c>
      <c r="H1344">
        <v>0</v>
      </c>
      <c r="I1344" s="98">
        <v>41195</v>
      </c>
      <c r="J1344">
        <v>59</v>
      </c>
      <c r="K1344">
        <v>206</v>
      </c>
      <c r="L1344">
        <v>0</v>
      </c>
      <c r="M1344">
        <v>46</v>
      </c>
      <c r="N1344">
        <v>3</v>
      </c>
      <c r="O1344">
        <v>2</v>
      </c>
      <c r="P1344">
        <v>12</v>
      </c>
      <c r="Q1344">
        <v>2</v>
      </c>
      <c r="R1344">
        <v>5</v>
      </c>
      <c r="S1344">
        <v>5</v>
      </c>
      <c r="T1344">
        <v>8</v>
      </c>
      <c r="U1344">
        <v>0</v>
      </c>
      <c r="V1344">
        <v>0</v>
      </c>
      <c r="W1344" t="s">
        <v>27</v>
      </c>
      <c r="X1344">
        <v>0</v>
      </c>
    </row>
    <row r="1345" spans="1:24" x14ac:dyDescent="0.2">
      <c r="A1345">
        <v>3434</v>
      </c>
      <c r="B1345">
        <v>1952</v>
      </c>
      <c r="C1345">
        <v>71</v>
      </c>
      <c r="D1345" t="s">
        <v>23</v>
      </c>
      <c r="E1345" t="s">
        <v>28</v>
      </c>
      <c r="F1345" s="58">
        <v>36864</v>
      </c>
      <c r="G1345">
        <v>0</v>
      </c>
      <c r="H1345">
        <v>0</v>
      </c>
      <c r="I1345" s="98">
        <v>41978</v>
      </c>
      <c r="J1345">
        <v>60</v>
      </c>
      <c r="K1345">
        <v>483</v>
      </c>
      <c r="L1345">
        <v>72</v>
      </c>
      <c r="M1345">
        <v>567</v>
      </c>
      <c r="N1345">
        <v>94</v>
      </c>
      <c r="O1345">
        <v>12</v>
      </c>
      <c r="P1345">
        <v>108</v>
      </c>
      <c r="Q1345">
        <v>1</v>
      </c>
      <c r="R1345">
        <v>4</v>
      </c>
      <c r="S1345">
        <v>10</v>
      </c>
      <c r="T1345">
        <v>1</v>
      </c>
      <c r="U1345">
        <v>0</v>
      </c>
      <c r="V1345">
        <v>0</v>
      </c>
      <c r="W1345" t="s">
        <v>27</v>
      </c>
      <c r="X1345">
        <v>0</v>
      </c>
    </row>
    <row r="1346" spans="1:24" x14ac:dyDescent="0.2">
      <c r="A1346">
        <v>5721</v>
      </c>
      <c r="B1346">
        <v>1957</v>
      </c>
      <c r="C1346">
        <v>66</v>
      </c>
      <c r="D1346" t="s">
        <v>40</v>
      </c>
      <c r="E1346" t="s">
        <v>32</v>
      </c>
      <c r="F1346" s="58">
        <v>52569</v>
      </c>
      <c r="G1346">
        <v>0</v>
      </c>
      <c r="H1346">
        <v>0</v>
      </c>
      <c r="I1346" s="98">
        <v>41948</v>
      </c>
      <c r="J1346">
        <v>60</v>
      </c>
      <c r="K1346">
        <v>611</v>
      </c>
      <c r="L1346">
        <v>76</v>
      </c>
      <c r="M1346">
        <v>749</v>
      </c>
      <c r="N1346">
        <v>59</v>
      </c>
      <c r="O1346">
        <v>45</v>
      </c>
      <c r="P1346">
        <v>26</v>
      </c>
      <c r="Q1346">
        <v>1</v>
      </c>
      <c r="R1346">
        <v>7</v>
      </c>
      <c r="S1346">
        <v>6</v>
      </c>
      <c r="T1346">
        <v>2</v>
      </c>
      <c r="U1346">
        <v>0</v>
      </c>
      <c r="V1346">
        <v>0</v>
      </c>
      <c r="W1346" t="s">
        <v>31</v>
      </c>
      <c r="X1346">
        <v>1</v>
      </c>
    </row>
    <row r="1347" spans="1:24" x14ac:dyDescent="0.2">
      <c r="A1347">
        <v>8418</v>
      </c>
      <c r="B1347">
        <v>1959</v>
      </c>
      <c r="C1347">
        <v>64</v>
      </c>
      <c r="D1347" t="s">
        <v>43</v>
      </c>
      <c r="E1347" t="s">
        <v>28</v>
      </c>
      <c r="F1347" s="58">
        <v>52720.37365591398</v>
      </c>
      <c r="G1347">
        <v>1</v>
      </c>
      <c r="H1347">
        <v>1</v>
      </c>
      <c r="I1347" s="98">
        <v>41728</v>
      </c>
      <c r="J1347">
        <v>60</v>
      </c>
      <c r="K1347">
        <v>7</v>
      </c>
      <c r="L1347">
        <v>10</v>
      </c>
      <c r="M1347">
        <v>17</v>
      </c>
      <c r="N1347">
        <v>8</v>
      </c>
      <c r="O1347">
        <v>6</v>
      </c>
      <c r="P1347">
        <v>13</v>
      </c>
      <c r="Q1347">
        <v>2</v>
      </c>
      <c r="R1347">
        <v>2</v>
      </c>
      <c r="S1347">
        <v>3</v>
      </c>
      <c r="T1347">
        <v>7</v>
      </c>
      <c r="U1347">
        <v>0</v>
      </c>
      <c r="V1347">
        <v>0</v>
      </c>
      <c r="W1347" t="s">
        <v>46</v>
      </c>
      <c r="X1347">
        <v>0</v>
      </c>
    </row>
    <row r="1348" spans="1:24" x14ac:dyDescent="0.2">
      <c r="A1348">
        <v>5300</v>
      </c>
      <c r="B1348">
        <v>1974</v>
      </c>
      <c r="C1348">
        <v>49</v>
      </c>
      <c r="D1348" t="s">
        <v>53</v>
      </c>
      <c r="E1348" t="s">
        <v>32</v>
      </c>
      <c r="F1348" s="58">
        <v>28647</v>
      </c>
      <c r="G1348">
        <v>1</v>
      </c>
      <c r="H1348">
        <v>0</v>
      </c>
      <c r="I1348" s="98">
        <v>41638</v>
      </c>
      <c r="J1348">
        <v>60</v>
      </c>
      <c r="K1348">
        <v>19</v>
      </c>
      <c r="L1348">
        <v>7</v>
      </c>
      <c r="M1348">
        <v>19</v>
      </c>
      <c r="N1348">
        <v>0</v>
      </c>
      <c r="O1348">
        <v>1</v>
      </c>
      <c r="P1348">
        <v>24</v>
      </c>
      <c r="Q1348">
        <v>1</v>
      </c>
      <c r="R1348">
        <v>2</v>
      </c>
      <c r="S1348">
        <v>2</v>
      </c>
      <c r="T1348">
        <v>7</v>
      </c>
      <c r="U1348">
        <v>0</v>
      </c>
      <c r="V1348">
        <v>0</v>
      </c>
      <c r="W1348" t="s">
        <v>27</v>
      </c>
      <c r="X1348">
        <v>0</v>
      </c>
    </row>
    <row r="1349" spans="1:24" x14ac:dyDescent="0.2">
      <c r="A1349">
        <v>10424</v>
      </c>
      <c r="B1349">
        <v>1969</v>
      </c>
      <c r="C1349">
        <v>54</v>
      </c>
      <c r="D1349" t="s">
        <v>23</v>
      </c>
      <c r="E1349" t="s">
        <v>28</v>
      </c>
      <c r="F1349" s="58">
        <v>36065</v>
      </c>
      <c r="G1349">
        <v>0</v>
      </c>
      <c r="H1349">
        <v>0</v>
      </c>
      <c r="I1349" s="98">
        <v>41529</v>
      </c>
      <c r="J1349">
        <v>60</v>
      </c>
      <c r="K1349">
        <v>265</v>
      </c>
      <c r="L1349">
        <v>138</v>
      </c>
      <c r="M1349">
        <v>553</v>
      </c>
      <c r="N1349">
        <v>224</v>
      </c>
      <c r="O1349">
        <v>23</v>
      </c>
      <c r="P1349">
        <v>92</v>
      </c>
      <c r="Q1349">
        <v>1</v>
      </c>
      <c r="R1349">
        <v>4</v>
      </c>
      <c r="S1349">
        <v>9</v>
      </c>
      <c r="T1349">
        <v>1</v>
      </c>
      <c r="U1349">
        <v>0</v>
      </c>
      <c r="V1349">
        <v>0</v>
      </c>
      <c r="W1349" t="s">
        <v>67</v>
      </c>
      <c r="X1349">
        <v>0</v>
      </c>
    </row>
    <row r="1350" spans="1:24" x14ac:dyDescent="0.2">
      <c r="A1350">
        <v>11171</v>
      </c>
      <c r="B1350">
        <v>1966</v>
      </c>
      <c r="C1350">
        <v>57</v>
      </c>
      <c r="D1350" t="s">
        <v>53</v>
      </c>
      <c r="E1350" t="s">
        <v>32</v>
      </c>
      <c r="F1350" s="58">
        <v>35790</v>
      </c>
      <c r="G1350">
        <v>2</v>
      </c>
      <c r="H1350">
        <v>1</v>
      </c>
      <c r="I1350" s="98">
        <v>41588</v>
      </c>
      <c r="J1350">
        <v>60</v>
      </c>
      <c r="K1350">
        <v>292</v>
      </c>
      <c r="L1350">
        <v>3</v>
      </c>
      <c r="M1350">
        <v>77</v>
      </c>
      <c r="N1350">
        <v>10</v>
      </c>
      <c r="O1350">
        <v>3</v>
      </c>
      <c r="P1350">
        <v>26</v>
      </c>
      <c r="Q1350">
        <v>7</v>
      </c>
      <c r="R1350">
        <v>6</v>
      </c>
      <c r="S1350">
        <v>5</v>
      </c>
      <c r="T1350">
        <v>7</v>
      </c>
      <c r="U1350">
        <v>0</v>
      </c>
      <c r="V1350">
        <v>0</v>
      </c>
      <c r="W1350" t="s">
        <v>38</v>
      </c>
      <c r="X1350">
        <v>0</v>
      </c>
    </row>
    <row r="1351" spans="1:24" x14ac:dyDescent="0.2">
      <c r="A1351">
        <v>1600</v>
      </c>
      <c r="B1351">
        <v>1966</v>
      </c>
      <c r="C1351">
        <v>57</v>
      </c>
      <c r="D1351" t="s">
        <v>53</v>
      </c>
      <c r="E1351" t="s">
        <v>32</v>
      </c>
      <c r="F1351" s="58">
        <v>72066</v>
      </c>
      <c r="G1351">
        <v>2</v>
      </c>
      <c r="H1351">
        <v>1</v>
      </c>
      <c r="I1351" s="98">
        <v>41588</v>
      </c>
      <c r="J1351">
        <v>60</v>
      </c>
      <c r="K1351">
        <v>292</v>
      </c>
      <c r="L1351">
        <v>3</v>
      </c>
      <c r="M1351">
        <v>77</v>
      </c>
      <c r="N1351">
        <v>10</v>
      </c>
      <c r="O1351">
        <v>3</v>
      </c>
      <c r="P1351">
        <v>26</v>
      </c>
      <c r="Q1351">
        <v>7</v>
      </c>
      <c r="R1351">
        <v>6</v>
      </c>
      <c r="S1351">
        <v>5</v>
      </c>
      <c r="T1351">
        <v>7</v>
      </c>
      <c r="U1351">
        <v>0</v>
      </c>
      <c r="V1351">
        <v>0</v>
      </c>
      <c r="W1351" t="s">
        <v>67</v>
      </c>
      <c r="X1351">
        <v>0</v>
      </c>
    </row>
    <row r="1352" spans="1:24" x14ac:dyDescent="0.2">
      <c r="A1352">
        <v>7851</v>
      </c>
      <c r="B1352">
        <v>1950</v>
      </c>
      <c r="C1352">
        <v>73</v>
      </c>
      <c r="D1352" t="s">
        <v>23</v>
      </c>
      <c r="E1352" t="s">
        <v>55</v>
      </c>
      <c r="F1352" s="58">
        <v>49389</v>
      </c>
      <c r="G1352">
        <v>0</v>
      </c>
      <c r="H1352">
        <v>0</v>
      </c>
      <c r="I1352" s="98">
        <v>41539</v>
      </c>
      <c r="J1352">
        <v>60</v>
      </c>
      <c r="K1352">
        <v>161</v>
      </c>
      <c r="L1352">
        <v>0</v>
      </c>
      <c r="M1352">
        <v>253</v>
      </c>
      <c r="N1352">
        <v>199</v>
      </c>
      <c r="O1352">
        <v>191</v>
      </c>
      <c r="P1352">
        <v>122</v>
      </c>
      <c r="Q1352">
        <v>1</v>
      </c>
      <c r="R1352">
        <v>3</v>
      </c>
      <c r="S1352">
        <v>11</v>
      </c>
      <c r="T1352">
        <v>1</v>
      </c>
      <c r="U1352">
        <v>0</v>
      </c>
      <c r="V1352">
        <v>0</v>
      </c>
      <c r="W1352" t="s">
        <v>27</v>
      </c>
      <c r="X1352">
        <v>0</v>
      </c>
    </row>
    <row r="1353" spans="1:24" x14ac:dyDescent="0.2">
      <c r="A1353">
        <v>10701</v>
      </c>
      <c r="B1353">
        <v>1974</v>
      </c>
      <c r="C1353">
        <v>49</v>
      </c>
      <c r="D1353" t="s">
        <v>23</v>
      </c>
      <c r="E1353" t="s">
        <v>32</v>
      </c>
      <c r="F1353" s="58">
        <v>34377</v>
      </c>
      <c r="G1353">
        <v>0</v>
      </c>
      <c r="H1353">
        <v>0</v>
      </c>
      <c r="I1353" s="98">
        <v>41587</v>
      </c>
      <c r="J1353">
        <v>60</v>
      </c>
      <c r="K1353">
        <v>713</v>
      </c>
      <c r="L1353">
        <v>0</v>
      </c>
      <c r="M1353">
        <v>264</v>
      </c>
      <c r="N1353">
        <v>120</v>
      </c>
      <c r="O1353">
        <v>80</v>
      </c>
      <c r="P1353">
        <v>34</v>
      </c>
      <c r="Q1353">
        <v>1</v>
      </c>
      <c r="R1353">
        <v>7</v>
      </c>
      <c r="S1353">
        <v>12</v>
      </c>
      <c r="T1353">
        <v>4</v>
      </c>
      <c r="U1353">
        <v>0</v>
      </c>
      <c r="V1353">
        <v>0</v>
      </c>
      <c r="W1353" t="s">
        <v>35</v>
      </c>
      <c r="X1353">
        <v>2</v>
      </c>
    </row>
    <row r="1354" spans="1:24" x14ac:dyDescent="0.2">
      <c r="A1354">
        <v>891</v>
      </c>
      <c r="B1354">
        <v>1952</v>
      </c>
      <c r="C1354">
        <v>71</v>
      </c>
      <c r="D1354" t="s">
        <v>53</v>
      </c>
      <c r="E1354" t="s">
        <v>32</v>
      </c>
      <c r="F1354" s="58">
        <v>46998</v>
      </c>
      <c r="G1354">
        <v>1</v>
      </c>
      <c r="H1354">
        <v>1</v>
      </c>
      <c r="I1354" s="98">
        <v>41464</v>
      </c>
      <c r="J1354">
        <v>60</v>
      </c>
      <c r="K1354">
        <v>6</v>
      </c>
      <c r="L1354">
        <v>0</v>
      </c>
      <c r="M1354">
        <v>2</v>
      </c>
      <c r="N1354">
        <v>2</v>
      </c>
      <c r="O1354">
        <v>0</v>
      </c>
      <c r="P1354">
        <v>1</v>
      </c>
      <c r="Q1354">
        <v>1</v>
      </c>
      <c r="R1354">
        <v>1</v>
      </c>
      <c r="S1354">
        <v>2</v>
      </c>
      <c r="T1354">
        <v>5</v>
      </c>
      <c r="U1354">
        <v>0</v>
      </c>
      <c r="V1354">
        <v>0</v>
      </c>
      <c r="W1354" t="s">
        <v>27</v>
      </c>
      <c r="X1354">
        <v>0</v>
      </c>
    </row>
    <row r="1355" spans="1:24" x14ac:dyDescent="0.2">
      <c r="A1355">
        <v>6912</v>
      </c>
      <c r="B1355">
        <v>1968</v>
      </c>
      <c r="C1355">
        <v>55</v>
      </c>
      <c r="D1355" t="s">
        <v>40</v>
      </c>
      <c r="E1355" t="s">
        <v>32</v>
      </c>
      <c r="F1355" s="58">
        <v>61825</v>
      </c>
      <c r="G1355">
        <v>0</v>
      </c>
      <c r="H1355">
        <v>2</v>
      </c>
      <c r="I1355" s="98">
        <v>41506</v>
      </c>
      <c r="J1355">
        <v>60</v>
      </c>
      <c r="K1355">
        <v>593</v>
      </c>
      <c r="L1355">
        <v>30</v>
      </c>
      <c r="M1355">
        <v>91</v>
      </c>
      <c r="N1355">
        <v>29</v>
      </c>
      <c r="O1355">
        <v>22</v>
      </c>
      <c r="P1355">
        <v>7</v>
      </c>
      <c r="Q1355">
        <v>1</v>
      </c>
      <c r="R1355">
        <v>6</v>
      </c>
      <c r="S1355">
        <v>12</v>
      </c>
      <c r="T1355">
        <v>4</v>
      </c>
      <c r="U1355">
        <v>0</v>
      </c>
      <c r="V1355">
        <v>0</v>
      </c>
      <c r="W1355" t="s">
        <v>27</v>
      </c>
      <c r="X1355">
        <v>0</v>
      </c>
    </row>
    <row r="1356" spans="1:24" x14ac:dyDescent="0.2">
      <c r="A1356">
        <v>5967</v>
      </c>
      <c r="B1356">
        <v>1953</v>
      </c>
      <c r="C1356">
        <v>70</v>
      </c>
      <c r="D1356" t="s">
        <v>23</v>
      </c>
      <c r="E1356" t="s">
        <v>32</v>
      </c>
      <c r="F1356" s="58">
        <v>61825</v>
      </c>
      <c r="G1356">
        <v>1</v>
      </c>
      <c r="H1356">
        <v>1</v>
      </c>
      <c r="I1356" s="98">
        <v>41473</v>
      </c>
      <c r="J1356">
        <v>60</v>
      </c>
      <c r="K1356">
        <v>26</v>
      </c>
      <c r="L1356">
        <v>2</v>
      </c>
      <c r="M1356">
        <v>19</v>
      </c>
      <c r="N1356">
        <v>10</v>
      </c>
      <c r="O1356">
        <v>5</v>
      </c>
      <c r="P1356">
        <v>8</v>
      </c>
      <c r="Q1356">
        <v>3</v>
      </c>
      <c r="R1356">
        <v>2</v>
      </c>
      <c r="S1356">
        <v>3</v>
      </c>
      <c r="T1356">
        <v>8</v>
      </c>
      <c r="U1356">
        <v>0</v>
      </c>
      <c r="V1356">
        <v>0</v>
      </c>
      <c r="W1356" t="s">
        <v>46</v>
      </c>
      <c r="X1356">
        <v>0</v>
      </c>
    </row>
    <row r="1357" spans="1:24" x14ac:dyDescent="0.2">
      <c r="A1357">
        <v>2109</v>
      </c>
      <c r="B1357">
        <v>1991</v>
      </c>
      <c r="C1357">
        <v>32</v>
      </c>
      <c r="D1357" t="s">
        <v>23</v>
      </c>
      <c r="E1357" t="s">
        <v>28</v>
      </c>
      <c r="F1357" s="58">
        <v>84196</v>
      </c>
      <c r="G1357">
        <v>0</v>
      </c>
      <c r="H1357">
        <v>0</v>
      </c>
      <c r="I1357" s="98">
        <v>41387</v>
      </c>
      <c r="J1357">
        <v>60</v>
      </c>
      <c r="K1357">
        <v>448</v>
      </c>
      <c r="L1357">
        <v>71</v>
      </c>
      <c r="M1357">
        <v>951</v>
      </c>
      <c r="N1357">
        <v>40</v>
      </c>
      <c r="O1357">
        <v>17</v>
      </c>
      <c r="P1357">
        <v>17</v>
      </c>
      <c r="Q1357">
        <v>1</v>
      </c>
      <c r="R1357">
        <v>6</v>
      </c>
      <c r="S1357">
        <v>10</v>
      </c>
      <c r="T1357">
        <v>2</v>
      </c>
      <c r="U1357">
        <v>1</v>
      </c>
      <c r="V1357">
        <v>0</v>
      </c>
      <c r="W1357" t="s">
        <v>27</v>
      </c>
      <c r="X1357">
        <v>1</v>
      </c>
    </row>
    <row r="1358" spans="1:24" x14ac:dyDescent="0.2">
      <c r="A1358">
        <v>6292</v>
      </c>
      <c r="B1358">
        <v>1987</v>
      </c>
      <c r="C1358">
        <v>36</v>
      </c>
      <c r="D1358" t="s">
        <v>40</v>
      </c>
      <c r="E1358" t="s">
        <v>32</v>
      </c>
      <c r="F1358" s="58">
        <v>52720.37365591398</v>
      </c>
      <c r="G1358">
        <v>0</v>
      </c>
      <c r="H1358">
        <v>0</v>
      </c>
      <c r="I1358" s="98">
        <v>41363</v>
      </c>
      <c r="J1358">
        <v>60</v>
      </c>
      <c r="K1358">
        <v>1311</v>
      </c>
      <c r="L1358">
        <v>0</v>
      </c>
      <c r="M1358">
        <v>359</v>
      </c>
      <c r="N1358">
        <v>46</v>
      </c>
      <c r="O1358">
        <v>89</v>
      </c>
      <c r="P1358">
        <v>17</v>
      </c>
      <c r="Q1358">
        <v>1</v>
      </c>
      <c r="R1358">
        <v>4</v>
      </c>
      <c r="S1358">
        <v>10</v>
      </c>
      <c r="T1358">
        <v>2</v>
      </c>
      <c r="U1358">
        <v>1</v>
      </c>
      <c r="V1358">
        <v>0</v>
      </c>
      <c r="W1358" t="s">
        <v>46</v>
      </c>
      <c r="X1358">
        <v>1</v>
      </c>
    </row>
    <row r="1359" spans="1:24" x14ac:dyDescent="0.2">
      <c r="A1359">
        <v>8537</v>
      </c>
      <c r="B1359">
        <v>1950</v>
      </c>
      <c r="C1359">
        <v>73</v>
      </c>
      <c r="D1359" t="s">
        <v>23</v>
      </c>
      <c r="E1359" t="s">
        <v>55</v>
      </c>
      <c r="F1359" s="58">
        <v>60714</v>
      </c>
      <c r="G1359">
        <v>0</v>
      </c>
      <c r="H1359">
        <v>0</v>
      </c>
      <c r="I1359" s="98">
        <v>41332</v>
      </c>
      <c r="J1359">
        <v>60</v>
      </c>
      <c r="K1359">
        <v>526</v>
      </c>
      <c r="L1359">
        <v>80</v>
      </c>
      <c r="M1359">
        <v>553</v>
      </c>
      <c r="N1359">
        <v>123</v>
      </c>
      <c r="O1359">
        <v>94</v>
      </c>
      <c r="P1359">
        <v>53</v>
      </c>
      <c r="Q1359">
        <v>1</v>
      </c>
      <c r="R1359">
        <v>3</v>
      </c>
      <c r="S1359">
        <v>7</v>
      </c>
      <c r="T1359">
        <v>2</v>
      </c>
      <c r="U1359">
        <v>1</v>
      </c>
      <c r="V1359">
        <v>0</v>
      </c>
      <c r="W1359" t="s">
        <v>27</v>
      </c>
      <c r="X1359">
        <v>1</v>
      </c>
    </row>
    <row r="1360" spans="1:24" x14ac:dyDescent="0.2">
      <c r="A1360">
        <v>9576</v>
      </c>
      <c r="B1360">
        <v>1983</v>
      </c>
      <c r="C1360">
        <v>40</v>
      </c>
      <c r="D1360" t="s">
        <v>40</v>
      </c>
      <c r="E1360" t="s">
        <v>32</v>
      </c>
      <c r="F1360" s="58">
        <v>31385</v>
      </c>
      <c r="G1360">
        <v>1</v>
      </c>
      <c r="H1360">
        <v>0</v>
      </c>
      <c r="I1360" s="98">
        <v>41580</v>
      </c>
      <c r="J1360">
        <v>60</v>
      </c>
      <c r="K1360">
        <v>86</v>
      </c>
      <c r="L1360">
        <v>4</v>
      </c>
      <c r="M1360">
        <v>56</v>
      </c>
      <c r="N1360">
        <v>2</v>
      </c>
      <c r="O1360">
        <v>4</v>
      </c>
      <c r="P1360">
        <v>7</v>
      </c>
      <c r="Q1360">
        <v>3</v>
      </c>
      <c r="R1360">
        <v>4</v>
      </c>
      <c r="S1360">
        <v>4</v>
      </c>
      <c r="T1360">
        <v>9</v>
      </c>
      <c r="U1360">
        <v>0</v>
      </c>
      <c r="V1360">
        <v>0</v>
      </c>
      <c r="W1360" t="s">
        <v>27</v>
      </c>
      <c r="X1360">
        <v>0</v>
      </c>
    </row>
    <row r="1361" spans="1:24" x14ac:dyDescent="0.2">
      <c r="A1361">
        <v>5935</v>
      </c>
      <c r="B1361">
        <v>1957</v>
      </c>
      <c r="C1361">
        <v>66</v>
      </c>
      <c r="D1361" t="s">
        <v>53</v>
      </c>
      <c r="E1361" t="s">
        <v>28</v>
      </c>
      <c r="F1361" s="58">
        <v>83257</v>
      </c>
      <c r="G1361">
        <v>0</v>
      </c>
      <c r="H1361">
        <v>1</v>
      </c>
      <c r="I1361" s="98">
        <v>41267</v>
      </c>
      <c r="J1361">
        <v>60</v>
      </c>
      <c r="K1361">
        <v>547</v>
      </c>
      <c r="L1361">
        <v>7</v>
      </c>
      <c r="M1361">
        <v>140</v>
      </c>
      <c r="N1361">
        <v>0</v>
      </c>
      <c r="O1361">
        <v>7</v>
      </c>
      <c r="P1361">
        <v>63</v>
      </c>
      <c r="Q1361">
        <v>3</v>
      </c>
      <c r="R1361">
        <v>7</v>
      </c>
      <c r="S1361">
        <v>8</v>
      </c>
      <c r="T1361">
        <v>5</v>
      </c>
      <c r="U1361">
        <v>0</v>
      </c>
      <c r="V1361">
        <v>0</v>
      </c>
      <c r="W1361" t="s">
        <v>50</v>
      </c>
      <c r="X1361">
        <v>0</v>
      </c>
    </row>
    <row r="1362" spans="1:24" x14ac:dyDescent="0.2">
      <c r="A1362">
        <v>10264</v>
      </c>
      <c r="B1362">
        <v>1980</v>
      </c>
      <c r="C1362">
        <v>43</v>
      </c>
      <c r="D1362" t="s">
        <v>23</v>
      </c>
      <c r="E1362" t="s">
        <v>24</v>
      </c>
      <c r="F1362" s="58">
        <v>90842</v>
      </c>
      <c r="G1362">
        <v>1</v>
      </c>
      <c r="H1362">
        <v>0</v>
      </c>
      <c r="I1362" s="98">
        <v>41192</v>
      </c>
      <c r="J1362">
        <v>60</v>
      </c>
      <c r="K1362">
        <v>1</v>
      </c>
      <c r="L1362">
        <v>2</v>
      </c>
      <c r="M1362">
        <v>8</v>
      </c>
      <c r="N1362">
        <v>4</v>
      </c>
      <c r="O1362">
        <v>3</v>
      </c>
      <c r="P1362">
        <v>13</v>
      </c>
      <c r="Q1362">
        <v>2</v>
      </c>
      <c r="R1362">
        <v>1</v>
      </c>
      <c r="S1362">
        <v>2</v>
      </c>
      <c r="T1362">
        <v>7</v>
      </c>
      <c r="U1362">
        <v>1</v>
      </c>
      <c r="V1362">
        <v>0</v>
      </c>
      <c r="W1362" t="s">
        <v>67</v>
      </c>
      <c r="X1362">
        <v>1</v>
      </c>
    </row>
    <row r="1363" spans="1:24" x14ac:dyDescent="0.2">
      <c r="A1363">
        <v>234</v>
      </c>
      <c r="B1363">
        <v>1980</v>
      </c>
      <c r="C1363">
        <v>43</v>
      </c>
      <c r="D1363" t="s">
        <v>23</v>
      </c>
      <c r="E1363" t="s">
        <v>24</v>
      </c>
      <c r="F1363" s="58">
        <v>28567</v>
      </c>
      <c r="G1363">
        <v>1</v>
      </c>
      <c r="H1363">
        <v>0</v>
      </c>
      <c r="I1363" s="98">
        <v>41192</v>
      </c>
      <c r="J1363">
        <v>60</v>
      </c>
      <c r="K1363">
        <v>1</v>
      </c>
      <c r="L1363">
        <v>2</v>
      </c>
      <c r="M1363">
        <v>8</v>
      </c>
      <c r="N1363">
        <v>4</v>
      </c>
      <c r="O1363">
        <v>3</v>
      </c>
      <c r="P1363">
        <v>13</v>
      </c>
      <c r="Q1363">
        <v>2</v>
      </c>
      <c r="R1363">
        <v>1</v>
      </c>
      <c r="S1363">
        <v>2</v>
      </c>
      <c r="T1363">
        <v>7</v>
      </c>
      <c r="U1363">
        <v>1</v>
      </c>
      <c r="V1363">
        <v>0</v>
      </c>
      <c r="W1363" t="s">
        <v>27</v>
      </c>
      <c r="X1363">
        <v>1</v>
      </c>
    </row>
    <row r="1364" spans="1:24" x14ac:dyDescent="0.2">
      <c r="A1364">
        <v>3202</v>
      </c>
      <c r="B1364">
        <v>1988</v>
      </c>
      <c r="C1364">
        <v>35</v>
      </c>
      <c r="D1364" t="s">
        <v>40</v>
      </c>
      <c r="E1364" t="s">
        <v>32</v>
      </c>
      <c r="F1364" s="58">
        <v>54880</v>
      </c>
      <c r="G1364">
        <v>0</v>
      </c>
      <c r="H1364">
        <v>0</v>
      </c>
      <c r="I1364" s="98">
        <v>40918</v>
      </c>
      <c r="J1364">
        <v>60</v>
      </c>
      <c r="K1364">
        <v>1166</v>
      </c>
      <c r="L1364">
        <v>0</v>
      </c>
      <c r="M1364">
        <v>48</v>
      </c>
      <c r="N1364">
        <v>0</v>
      </c>
      <c r="O1364">
        <v>0</v>
      </c>
      <c r="P1364">
        <v>36</v>
      </c>
      <c r="Q1364">
        <v>1</v>
      </c>
      <c r="R1364">
        <v>4</v>
      </c>
      <c r="S1364">
        <v>10</v>
      </c>
      <c r="T1364">
        <v>8</v>
      </c>
      <c r="U1364">
        <v>0</v>
      </c>
      <c r="V1364">
        <v>0</v>
      </c>
      <c r="W1364" t="s">
        <v>67</v>
      </c>
      <c r="X1364">
        <v>2</v>
      </c>
    </row>
    <row r="1365" spans="1:24" x14ac:dyDescent="0.2">
      <c r="A1365">
        <v>1103</v>
      </c>
      <c r="B1365">
        <v>1977</v>
      </c>
      <c r="C1365">
        <v>46</v>
      </c>
      <c r="D1365" t="s">
        <v>53</v>
      </c>
      <c r="E1365" t="s">
        <v>32</v>
      </c>
      <c r="F1365" s="58">
        <v>60000</v>
      </c>
      <c r="G1365">
        <v>1</v>
      </c>
      <c r="H1365">
        <v>0</v>
      </c>
      <c r="I1365" s="98">
        <v>41181</v>
      </c>
      <c r="J1365">
        <v>60</v>
      </c>
      <c r="K1365">
        <v>1486</v>
      </c>
      <c r="L1365">
        <v>55</v>
      </c>
      <c r="M1365">
        <v>278</v>
      </c>
      <c r="N1365">
        <v>49</v>
      </c>
      <c r="O1365">
        <v>0</v>
      </c>
      <c r="P1365">
        <v>185</v>
      </c>
      <c r="Q1365">
        <v>2</v>
      </c>
      <c r="R1365">
        <v>4</v>
      </c>
      <c r="S1365">
        <v>10</v>
      </c>
      <c r="T1365">
        <v>6</v>
      </c>
      <c r="U1365">
        <v>1</v>
      </c>
      <c r="V1365">
        <v>0</v>
      </c>
      <c r="W1365" t="s">
        <v>38</v>
      </c>
      <c r="X1365">
        <v>2</v>
      </c>
    </row>
    <row r="1366" spans="1:24" x14ac:dyDescent="0.2">
      <c r="A1366">
        <v>610</v>
      </c>
      <c r="B1366">
        <v>1954</v>
      </c>
      <c r="C1366">
        <v>69</v>
      </c>
      <c r="D1366" t="s">
        <v>40</v>
      </c>
      <c r="E1366" t="s">
        <v>32</v>
      </c>
      <c r="F1366" s="58">
        <v>20518</v>
      </c>
      <c r="G1366">
        <v>1</v>
      </c>
      <c r="H1366">
        <v>1</v>
      </c>
      <c r="I1366" s="98">
        <v>41098</v>
      </c>
      <c r="J1366">
        <v>60</v>
      </c>
      <c r="K1366">
        <v>349</v>
      </c>
      <c r="L1366">
        <v>4</v>
      </c>
      <c r="M1366">
        <v>78</v>
      </c>
      <c r="N1366">
        <v>6</v>
      </c>
      <c r="O1366">
        <v>0</v>
      </c>
      <c r="P1366">
        <v>43</v>
      </c>
      <c r="Q1366">
        <v>8</v>
      </c>
      <c r="R1366">
        <v>7</v>
      </c>
      <c r="S1366">
        <v>6</v>
      </c>
      <c r="T1366">
        <v>8</v>
      </c>
      <c r="U1366">
        <v>0</v>
      </c>
      <c r="V1366">
        <v>0</v>
      </c>
      <c r="W1366" t="s">
        <v>38</v>
      </c>
      <c r="X1366">
        <v>0</v>
      </c>
    </row>
    <row r="1367" spans="1:24" x14ac:dyDescent="0.2">
      <c r="A1367">
        <v>4480</v>
      </c>
      <c r="B1367">
        <v>1974</v>
      </c>
      <c r="C1367">
        <v>49</v>
      </c>
      <c r="D1367" t="s">
        <v>53</v>
      </c>
      <c r="E1367" t="s">
        <v>32</v>
      </c>
      <c r="F1367" s="58">
        <v>65333</v>
      </c>
      <c r="G1367">
        <v>0</v>
      </c>
      <c r="H1367">
        <v>1</v>
      </c>
      <c r="I1367" s="98">
        <v>41885</v>
      </c>
      <c r="J1367">
        <v>61</v>
      </c>
      <c r="K1367">
        <v>365</v>
      </c>
      <c r="L1367">
        <v>3</v>
      </c>
      <c r="M1367">
        <v>15</v>
      </c>
      <c r="N1367">
        <v>4</v>
      </c>
      <c r="O1367">
        <v>3</v>
      </c>
      <c r="P1367">
        <v>11</v>
      </c>
      <c r="Q1367">
        <v>5</v>
      </c>
      <c r="R1367">
        <v>7</v>
      </c>
      <c r="S1367">
        <v>5</v>
      </c>
      <c r="T1367">
        <v>6</v>
      </c>
      <c r="U1367">
        <v>0</v>
      </c>
      <c r="V1367">
        <v>0</v>
      </c>
      <c r="W1367" t="s">
        <v>67</v>
      </c>
      <c r="X1367">
        <v>0</v>
      </c>
    </row>
    <row r="1368" spans="1:24" x14ac:dyDescent="0.2">
      <c r="A1368">
        <v>10660</v>
      </c>
      <c r="B1368">
        <v>1958</v>
      </c>
      <c r="C1368">
        <v>65</v>
      </c>
      <c r="D1368" t="s">
        <v>53</v>
      </c>
      <c r="E1368" t="s">
        <v>32</v>
      </c>
      <c r="F1368" s="58">
        <v>24367</v>
      </c>
      <c r="G1368">
        <v>1</v>
      </c>
      <c r="H1368">
        <v>1</v>
      </c>
      <c r="I1368" s="98">
        <v>41974</v>
      </c>
      <c r="J1368">
        <v>61</v>
      </c>
      <c r="K1368">
        <v>349</v>
      </c>
      <c r="L1368">
        <v>7</v>
      </c>
      <c r="M1368">
        <v>35</v>
      </c>
      <c r="N1368">
        <v>0</v>
      </c>
      <c r="O1368">
        <v>0</v>
      </c>
      <c r="P1368">
        <v>47</v>
      </c>
      <c r="Q1368">
        <v>3</v>
      </c>
      <c r="R1368">
        <v>8</v>
      </c>
      <c r="S1368">
        <v>4</v>
      </c>
      <c r="T1368">
        <v>7</v>
      </c>
      <c r="U1368">
        <v>0</v>
      </c>
      <c r="V1368">
        <v>0</v>
      </c>
      <c r="W1368" t="s">
        <v>27</v>
      </c>
      <c r="X1368">
        <v>1</v>
      </c>
    </row>
    <row r="1369" spans="1:24" x14ac:dyDescent="0.2">
      <c r="A1369">
        <v>9353</v>
      </c>
      <c r="B1369">
        <v>1960</v>
      </c>
      <c r="C1369">
        <v>63</v>
      </c>
      <c r="D1369" t="s">
        <v>23</v>
      </c>
      <c r="E1369" t="s">
        <v>28</v>
      </c>
      <c r="F1369" s="58">
        <v>91700</v>
      </c>
      <c r="G1369">
        <v>0</v>
      </c>
      <c r="H1369">
        <v>1</v>
      </c>
      <c r="I1369" s="98">
        <v>41791</v>
      </c>
      <c r="J1369">
        <v>61</v>
      </c>
      <c r="K1369">
        <v>515</v>
      </c>
      <c r="L1369">
        <v>47</v>
      </c>
      <c r="M1369">
        <v>267</v>
      </c>
      <c r="N1369">
        <v>62</v>
      </c>
      <c r="O1369">
        <v>66</v>
      </c>
      <c r="P1369">
        <v>38</v>
      </c>
      <c r="Q1369">
        <v>2</v>
      </c>
      <c r="R1369">
        <v>5</v>
      </c>
      <c r="S1369">
        <v>4</v>
      </c>
      <c r="T1369">
        <v>3</v>
      </c>
      <c r="U1369">
        <v>0</v>
      </c>
      <c r="V1369">
        <v>0</v>
      </c>
      <c r="W1369" t="s">
        <v>50</v>
      </c>
      <c r="X1369">
        <v>1</v>
      </c>
    </row>
    <row r="1370" spans="1:24" x14ac:dyDescent="0.2">
      <c r="A1370">
        <v>4120</v>
      </c>
      <c r="B1370">
        <v>1976</v>
      </c>
      <c r="C1370">
        <v>47</v>
      </c>
      <c r="D1370" t="s">
        <v>43</v>
      </c>
      <c r="E1370" t="s">
        <v>28</v>
      </c>
      <c r="F1370" s="58">
        <v>58138</v>
      </c>
      <c r="G1370">
        <v>1</v>
      </c>
      <c r="H1370">
        <v>0</v>
      </c>
      <c r="I1370" s="98">
        <v>41625</v>
      </c>
      <c r="J1370">
        <v>61</v>
      </c>
      <c r="K1370">
        <v>88</v>
      </c>
      <c r="L1370">
        <v>39</v>
      </c>
      <c r="M1370">
        <v>78</v>
      </c>
      <c r="N1370">
        <v>58</v>
      </c>
      <c r="O1370">
        <v>13</v>
      </c>
      <c r="P1370">
        <v>93</v>
      </c>
      <c r="Q1370">
        <v>2</v>
      </c>
      <c r="R1370">
        <v>6</v>
      </c>
      <c r="S1370">
        <v>4</v>
      </c>
      <c r="T1370">
        <v>7</v>
      </c>
      <c r="U1370">
        <v>0</v>
      </c>
      <c r="V1370">
        <v>0</v>
      </c>
      <c r="W1370" t="s">
        <v>50</v>
      </c>
      <c r="X1370">
        <v>0</v>
      </c>
    </row>
    <row r="1371" spans="1:24" x14ac:dyDescent="0.2">
      <c r="A1371">
        <v>2836</v>
      </c>
      <c r="B1371">
        <v>1973</v>
      </c>
      <c r="C1371">
        <v>50</v>
      </c>
      <c r="D1371" t="s">
        <v>40</v>
      </c>
      <c r="E1371" t="s">
        <v>32</v>
      </c>
      <c r="F1371" s="58">
        <v>31160</v>
      </c>
      <c r="G1371">
        <v>1</v>
      </c>
      <c r="H1371">
        <v>0</v>
      </c>
      <c r="I1371" s="98">
        <v>41533</v>
      </c>
      <c r="J1371">
        <v>61</v>
      </c>
      <c r="K1371">
        <v>10</v>
      </c>
      <c r="L1371">
        <v>1</v>
      </c>
      <c r="M1371">
        <v>7</v>
      </c>
      <c r="N1371">
        <v>0</v>
      </c>
      <c r="O1371">
        <v>0</v>
      </c>
      <c r="P1371">
        <v>1</v>
      </c>
      <c r="Q1371">
        <v>1</v>
      </c>
      <c r="R1371">
        <v>1</v>
      </c>
      <c r="S1371">
        <v>2</v>
      </c>
      <c r="T1371">
        <v>8</v>
      </c>
      <c r="U1371">
        <v>0</v>
      </c>
      <c r="V1371">
        <v>0</v>
      </c>
      <c r="W1371" t="s">
        <v>46</v>
      </c>
      <c r="X1371">
        <v>0</v>
      </c>
    </row>
    <row r="1372" spans="1:24" x14ac:dyDescent="0.2">
      <c r="A1372">
        <v>9579</v>
      </c>
      <c r="B1372">
        <v>1960</v>
      </c>
      <c r="C1372">
        <v>63</v>
      </c>
      <c r="D1372" t="s">
        <v>40</v>
      </c>
      <c r="E1372" t="s">
        <v>32</v>
      </c>
      <c r="F1372" s="58">
        <v>55239</v>
      </c>
      <c r="G1372">
        <v>2</v>
      </c>
      <c r="H1372">
        <v>1</v>
      </c>
      <c r="I1372" s="98">
        <v>41462</v>
      </c>
      <c r="J1372">
        <v>61</v>
      </c>
      <c r="K1372">
        <v>53</v>
      </c>
      <c r="L1372">
        <v>1</v>
      </c>
      <c r="M1372">
        <v>34</v>
      </c>
      <c r="N1372">
        <v>2</v>
      </c>
      <c r="O1372">
        <v>0</v>
      </c>
      <c r="P1372">
        <v>16</v>
      </c>
      <c r="Q1372">
        <v>3</v>
      </c>
      <c r="R1372">
        <v>2</v>
      </c>
      <c r="S1372">
        <v>2</v>
      </c>
      <c r="T1372">
        <v>8</v>
      </c>
      <c r="U1372">
        <v>0</v>
      </c>
      <c r="V1372">
        <v>0</v>
      </c>
      <c r="W1372" t="s">
        <v>31</v>
      </c>
      <c r="X1372">
        <v>0</v>
      </c>
    </row>
    <row r="1373" spans="1:24" x14ac:dyDescent="0.2">
      <c r="A1373">
        <v>5841</v>
      </c>
      <c r="B1373">
        <v>1967</v>
      </c>
      <c r="C1373">
        <v>56</v>
      </c>
      <c r="D1373" t="s">
        <v>23</v>
      </c>
      <c r="E1373" t="s">
        <v>32</v>
      </c>
      <c r="F1373" s="58">
        <v>80872</v>
      </c>
      <c r="G1373">
        <v>0</v>
      </c>
      <c r="H1373">
        <v>1</v>
      </c>
      <c r="I1373" s="98">
        <v>41453</v>
      </c>
      <c r="J1373">
        <v>61</v>
      </c>
      <c r="K1373">
        <v>606</v>
      </c>
      <c r="L1373">
        <v>7</v>
      </c>
      <c r="M1373">
        <v>155</v>
      </c>
      <c r="N1373">
        <v>10</v>
      </c>
      <c r="O1373">
        <v>0</v>
      </c>
      <c r="P1373">
        <v>54</v>
      </c>
      <c r="Q1373">
        <v>5</v>
      </c>
      <c r="R1373">
        <v>10</v>
      </c>
      <c r="S1373">
        <v>8</v>
      </c>
      <c r="T1373">
        <v>7</v>
      </c>
      <c r="U1373">
        <v>0</v>
      </c>
      <c r="V1373">
        <v>0</v>
      </c>
      <c r="W1373" t="s">
        <v>27</v>
      </c>
      <c r="X1373">
        <v>0</v>
      </c>
    </row>
    <row r="1374" spans="1:24" x14ac:dyDescent="0.2">
      <c r="A1374">
        <v>3174</v>
      </c>
      <c r="B1374">
        <v>1960</v>
      </c>
      <c r="C1374">
        <v>63</v>
      </c>
      <c r="D1374" t="s">
        <v>23</v>
      </c>
      <c r="E1374" t="s">
        <v>32</v>
      </c>
      <c r="F1374" s="58">
        <v>38741</v>
      </c>
      <c r="G1374">
        <v>0</v>
      </c>
      <c r="H1374">
        <v>1</v>
      </c>
      <c r="I1374" s="98">
        <v>41416</v>
      </c>
      <c r="J1374">
        <v>61</v>
      </c>
      <c r="K1374">
        <v>1492</v>
      </c>
      <c r="L1374">
        <v>38</v>
      </c>
      <c r="M1374">
        <v>287</v>
      </c>
      <c r="N1374">
        <v>50</v>
      </c>
      <c r="O1374">
        <v>57</v>
      </c>
      <c r="P1374">
        <v>33</v>
      </c>
      <c r="Q1374">
        <v>1</v>
      </c>
      <c r="R1374">
        <v>5</v>
      </c>
      <c r="S1374">
        <v>4</v>
      </c>
      <c r="T1374">
        <v>6</v>
      </c>
      <c r="U1374">
        <v>1</v>
      </c>
      <c r="V1374">
        <v>0</v>
      </c>
      <c r="W1374" t="s">
        <v>27</v>
      </c>
      <c r="X1374">
        <v>4</v>
      </c>
    </row>
    <row r="1375" spans="1:24" x14ac:dyDescent="0.2">
      <c r="A1375">
        <v>5536</v>
      </c>
      <c r="B1375">
        <v>1960</v>
      </c>
      <c r="C1375">
        <v>63</v>
      </c>
      <c r="D1375" t="s">
        <v>23</v>
      </c>
      <c r="E1375" t="s">
        <v>32</v>
      </c>
      <c r="F1375" s="58">
        <v>75922</v>
      </c>
      <c r="G1375">
        <v>0</v>
      </c>
      <c r="H1375">
        <v>1</v>
      </c>
      <c r="I1375" s="98">
        <v>41416</v>
      </c>
      <c r="J1375">
        <v>61</v>
      </c>
      <c r="K1375">
        <v>1492</v>
      </c>
      <c r="L1375">
        <v>38</v>
      </c>
      <c r="M1375">
        <v>287</v>
      </c>
      <c r="N1375">
        <v>50</v>
      </c>
      <c r="O1375">
        <v>57</v>
      </c>
      <c r="P1375">
        <v>33</v>
      </c>
      <c r="Q1375">
        <v>1</v>
      </c>
      <c r="R1375">
        <v>5</v>
      </c>
      <c r="S1375">
        <v>4</v>
      </c>
      <c r="T1375">
        <v>6</v>
      </c>
      <c r="U1375">
        <v>1</v>
      </c>
      <c r="V1375">
        <v>0</v>
      </c>
      <c r="W1375" t="s">
        <v>31</v>
      </c>
      <c r="X1375">
        <v>4</v>
      </c>
    </row>
    <row r="1376" spans="1:24" x14ac:dyDescent="0.2">
      <c r="A1376">
        <v>2061</v>
      </c>
      <c r="B1376">
        <v>1956</v>
      </c>
      <c r="C1376">
        <v>67</v>
      </c>
      <c r="D1376" t="s">
        <v>23</v>
      </c>
      <c r="E1376" t="s">
        <v>32</v>
      </c>
      <c r="F1376" s="58">
        <v>96843</v>
      </c>
      <c r="G1376">
        <v>0</v>
      </c>
      <c r="H1376">
        <v>1</v>
      </c>
      <c r="I1376" s="98">
        <v>41583</v>
      </c>
      <c r="J1376">
        <v>61</v>
      </c>
      <c r="K1376">
        <v>78</v>
      </c>
      <c r="L1376">
        <v>0</v>
      </c>
      <c r="M1376">
        <v>11</v>
      </c>
      <c r="N1376">
        <v>0</v>
      </c>
      <c r="O1376">
        <v>0</v>
      </c>
      <c r="P1376">
        <v>10</v>
      </c>
      <c r="Q1376">
        <v>1</v>
      </c>
      <c r="R1376">
        <v>2</v>
      </c>
      <c r="S1376">
        <v>4</v>
      </c>
      <c r="T1376">
        <v>6</v>
      </c>
      <c r="U1376">
        <v>0</v>
      </c>
      <c r="V1376">
        <v>0</v>
      </c>
      <c r="W1376" t="s">
        <v>27</v>
      </c>
      <c r="X1376">
        <v>1</v>
      </c>
    </row>
    <row r="1377" spans="1:24" x14ac:dyDescent="0.2">
      <c r="A1377">
        <v>8477</v>
      </c>
      <c r="B1377">
        <v>1957</v>
      </c>
      <c r="C1377">
        <v>66</v>
      </c>
      <c r="D1377" t="s">
        <v>23</v>
      </c>
      <c r="E1377" t="s">
        <v>24</v>
      </c>
      <c r="F1377" s="58">
        <v>55284</v>
      </c>
      <c r="G1377">
        <v>2</v>
      </c>
      <c r="H1377">
        <v>1</v>
      </c>
      <c r="I1377" s="98">
        <v>41581</v>
      </c>
      <c r="J1377">
        <v>61</v>
      </c>
      <c r="K1377">
        <v>5</v>
      </c>
      <c r="L1377">
        <v>1</v>
      </c>
      <c r="M1377">
        <v>13</v>
      </c>
      <c r="N1377">
        <v>3</v>
      </c>
      <c r="O1377">
        <v>5</v>
      </c>
      <c r="P1377">
        <v>1</v>
      </c>
      <c r="Q1377">
        <v>1</v>
      </c>
      <c r="R1377">
        <v>1</v>
      </c>
      <c r="S1377">
        <v>3</v>
      </c>
      <c r="T1377">
        <v>7</v>
      </c>
      <c r="U1377">
        <v>0</v>
      </c>
      <c r="V1377">
        <v>0</v>
      </c>
      <c r="W1377" t="s">
        <v>27</v>
      </c>
      <c r="X1377">
        <v>0</v>
      </c>
    </row>
    <row r="1378" spans="1:24" x14ac:dyDescent="0.2">
      <c r="A1378">
        <v>640</v>
      </c>
      <c r="B1378">
        <v>1952</v>
      </c>
      <c r="C1378">
        <v>71</v>
      </c>
      <c r="D1378" t="s">
        <v>23</v>
      </c>
      <c r="E1378" t="s">
        <v>32</v>
      </c>
      <c r="F1378" s="58">
        <v>62450</v>
      </c>
      <c r="G1378">
        <v>0</v>
      </c>
      <c r="H1378">
        <v>1</v>
      </c>
      <c r="I1378" s="98">
        <v>41581</v>
      </c>
      <c r="J1378">
        <v>61</v>
      </c>
      <c r="K1378">
        <v>356</v>
      </c>
      <c r="L1378">
        <v>80</v>
      </c>
      <c r="M1378">
        <v>329</v>
      </c>
      <c r="N1378">
        <v>138</v>
      </c>
      <c r="O1378">
        <v>17</v>
      </c>
      <c r="P1378">
        <v>106</v>
      </c>
      <c r="Q1378">
        <v>2</v>
      </c>
      <c r="R1378">
        <v>7</v>
      </c>
      <c r="S1378">
        <v>10</v>
      </c>
      <c r="T1378">
        <v>5</v>
      </c>
      <c r="U1378">
        <v>0</v>
      </c>
      <c r="V1378">
        <v>0</v>
      </c>
      <c r="W1378" t="s">
        <v>27</v>
      </c>
      <c r="X1378">
        <v>0</v>
      </c>
    </row>
    <row r="1379" spans="1:24" x14ac:dyDescent="0.2">
      <c r="A1379">
        <v>3828</v>
      </c>
      <c r="B1379">
        <v>1952</v>
      </c>
      <c r="C1379">
        <v>71</v>
      </c>
      <c r="D1379" t="s">
        <v>23</v>
      </c>
      <c r="E1379" t="s">
        <v>32</v>
      </c>
      <c r="F1379" s="58">
        <v>49514</v>
      </c>
      <c r="G1379">
        <v>0</v>
      </c>
      <c r="H1379">
        <v>1</v>
      </c>
      <c r="I1379" s="98">
        <v>41322</v>
      </c>
      <c r="J1379">
        <v>61</v>
      </c>
      <c r="K1379">
        <v>533</v>
      </c>
      <c r="L1379">
        <v>10</v>
      </c>
      <c r="M1379">
        <v>217</v>
      </c>
      <c r="N1379">
        <v>198</v>
      </c>
      <c r="O1379">
        <v>174</v>
      </c>
      <c r="P1379">
        <v>195</v>
      </c>
      <c r="Q1379">
        <v>2</v>
      </c>
      <c r="R1379">
        <v>7</v>
      </c>
      <c r="S1379">
        <v>13</v>
      </c>
      <c r="T1379">
        <v>4</v>
      </c>
      <c r="U1379">
        <v>0</v>
      </c>
      <c r="V1379">
        <v>0</v>
      </c>
      <c r="W1379" t="s">
        <v>27</v>
      </c>
      <c r="X1379">
        <v>0</v>
      </c>
    </row>
    <row r="1380" spans="1:24" x14ac:dyDescent="0.2">
      <c r="A1380">
        <v>4093</v>
      </c>
      <c r="B1380">
        <v>1976</v>
      </c>
      <c r="C1380">
        <v>47</v>
      </c>
      <c r="D1380" t="s">
        <v>53</v>
      </c>
      <c r="E1380" t="s">
        <v>32</v>
      </c>
      <c r="F1380" s="58">
        <v>50729</v>
      </c>
      <c r="G1380">
        <v>1</v>
      </c>
      <c r="H1380">
        <v>1</v>
      </c>
      <c r="I1380" s="98">
        <v>41580</v>
      </c>
      <c r="J1380">
        <v>61</v>
      </c>
      <c r="K1380">
        <v>216</v>
      </c>
      <c r="L1380">
        <v>9</v>
      </c>
      <c r="M1380">
        <v>57</v>
      </c>
      <c r="N1380">
        <v>20</v>
      </c>
      <c r="O1380">
        <v>9</v>
      </c>
      <c r="P1380">
        <v>125</v>
      </c>
      <c r="Q1380">
        <v>7</v>
      </c>
      <c r="R1380">
        <v>4</v>
      </c>
      <c r="S1380">
        <v>5</v>
      </c>
      <c r="T1380">
        <v>5</v>
      </c>
      <c r="U1380">
        <v>0</v>
      </c>
      <c r="V1380">
        <v>0</v>
      </c>
      <c r="W1380" t="s">
        <v>31</v>
      </c>
      <c r="X1380">
        <v>0</v>
      </c>
    </row>
    <row r="1381" spans="1:24" x14ac:dyDescent="0.2">
      <c r="A1381">
        <v>8624</v>
      </c>
      <c r="B1381">
        <v>1959</v>
      </c>
      <c r="C1381">
        <v>64</v>
      </c>
      <c r="D1381" t="s">
        <v>23</v>
      </c>
      <c r="E1381" t="s">
        <v>32</v>
      </c>
      <c r="F1381" s="58">
        <v>34412</v>
      </c>
      <c r="G1381">
        <v>0</v>
      </c>
      <c r="H1381">
        <v>0</v>
      </c>
      <c r="I1381" s="98">
        <v>41427</v>
      </c>
      <c r="J1381">
        <v>61</v>
      </c>
      <c r="K1381">
        <v>183</v>
      </c>
      <c r="L1381">
        <v>33</v>
      </c>
      <c r="M1381">
        <v>493</v>
      </c>
      <c r="N1381">
        <v>59</v>
      </c>
      <c r="O1381">
        <v>103</v>
      </c>
      <c r="P1381">
        <v>57</v>
      </c>
      <c r="Q1381">
        <v>1</v>
      </c>
      <c r="R1381">
        <v>4</v>
      </c>
      <c r="S1381">
        <v>10</v>
      </c>
      <c r="T1381">
        <v>2</v>
      </c>
      <c r="U1381">
        <v>0</v>
      </c>
      <c r="V1381">
        <v>0</v>
      </c>
      <c r="W1381" t="s">
        <v>67</v>
      </c>
      <c r="X1381">
        <v>0</v>
      </c>
    </row>
    <row r="1382" spans="1:24" x14ac:dyDescent="0.2">
      <c r="A1382">
        <v>2802</v>
      </c>
      <c r="B1382">
        <v>1993</v>
      </c>
      <c r="C1382">
        <v>30</v>
      </c>
      <c r="D1382" t="s">
        <v>43</v>
      </c>
      <c r="E1382" t="s">
        <v>32</v>
      </c>
      <c r="F1382" s="58">
        <v>52720.37365591398</v>
      </c>
      <c r="G1382">
        <v>0</v>
      </c>
      <c r="H1382">
        <v>0</v>
      </c>
      <c r="I1382" s="98">
        <v>41258</v>
      </c>
      <c r="J1382">
        <v>61</v>
      </c>
      <c r="K1382">
        <v>196</v>
      </c>
      <c r="L1382">
        <v>25</v>
      </c>
      <c r="M1382">
        <v>607</v>
      </c>
      <c r="N1382">
        <v>67</v>
      </c>
      <c r="O1382">
        <v>17</v>
      </c>
      <c r="P1382">
        <v>49</v>
      </c>
      <c r="Q1382">
        <v>1</v>
      </c>
      <c r="R1382">
        <v>4</v>
      </c>
      <c r="S1382">
        <v>7</v>
      </c>
      <c r="T1382">
        <v>2</v>
      </c>
      <c r="U1382">
        <v>0</v>
      </c>
      <c r="V1382">
        <v>0</v>
      </c>
      <c r="W1382" t="s">
        <v>38</v>
      </c>
      <c r="X1382">
        <v>0</v>
      </c>
    </row>
    <row r="1383" spans="1:24" x14ac:dyDescent="0.2">
      <c r="A1383">
        <v>368</v>
      </c>
      <c r="B1383">
        <v>1975</v>
      </c>
      <c r="C1383">
        <v>48</v>
      </c>
      <c r="D1383" t="s">
        <v>23</v>
      </c>
      <c r="E1383" t="s">
        <v>32</v>
      </c>
      <c r="F1383" s="58">
        <v>32303</v>
      </c>
      <c r="G1383">
        <v>0</v>
      </c>
      <c r="H1383">
        <v>1</v>
      </c>
      <c r="I1383" s="98">
        <v>41242</v>
      </c>
      <c r="J1383">
        <v>61</v>
      </c>
      <c r="K1383">
        <v>91</v>
      </c>
      <c r="L1383">
        <v>65</v>
      </c>
      <c r="M1383">
        <v>52</v>
      </c>
      <c r="N1383">
        <v>10</v>
      </c>
      <c r="O1383">
        <v>44</v>
      </c>
      <c r="P1383">
        <v>28</v>
      </c>
      <c r="Q1383">
        <v>3</v>
      </c>
      <c r="R1383">
        <v>3</v>
      </c>
      <c r="S1383">
        <v>6</v>
      </c>
      <c r="T1383">
        <v>5</v>
      </c>
      <c r="U1383">
        <v>0</v>
      </c>
      <c r="V1383">
        <v>0</v>
      </c>
      <c r="W1383" t="s">
        <v>50</v>
      </c>
      <c r="X1383">
        <v>0</v>
      </c>
    </row>
    <row r="1384" spans="1:24" x14ac:dyDescent="0.2">
      <c r="A1384">
        <v>3599</v>
      </c>
      <c r="B1384">
        <v>1971</v>
      </c>
      <c r="C1384">
        <v>52</v>
      </c>
      <c r="D1384" t="s">
        <v>23</v>
      </c>
      <c r="E1384" t="s">
        <v>32</v>
      </c>
      <c r="F1384" s="58">
        <v>20306.259259259259</v>
      </c>
      <c r="G1384">
        <v>0</v>
      </c>
      <c r="H1384">
        <v>1</v>
      </c>
      <c r="I1384" s="98">
        <v>41239</v>
      </c>
      <c r="J1384">
        <v>61</v>
      </c>
      <c r="K1384">
        <v>575</v>
      </c>
      <c r="L1384">
        <v>80</v>
      </c>
      <c r="M1384">
        <v>428</v>
      </c>
      <c r="N1384">
        <v>208</v>
      </c>
      <c r="O1384">
        <v>93</v>
      </c>
      <c r="P1384">
        <v>80</v>
      </c>
      <c r="Q1384">
        <v>3</v>
      </c>
      <c r="R1384">
        <v>8</v>
      </c>
      <c r="S1384">
        <v>8</v>
      </c>
      <c r="T1384">
        <v>5</v>
      </c>
      <c r="U1384">
        <v>0</v>
      </c>
      <c r="V1384">
        <v>0</v>
      </c>
      <c r="W1384" t="s">
        <v>27</v>
      </c>
      <c r="X1384">
        <v>0</v>
      </c>
    </row>
    <row r="1385" spans="1:24" x14ac:dyDescent="0.2">
      <c r="A1385">
        <v>3389</v>
      </c>
      <c r="B1385">
        <v>1971</v>
      </c>
      <c r="C1385">
        <v>52</v>
      </c>
      <c r="D1385" t="s">
        <v>23</v>
      </c>
      <c r="E1385" t="s">
        <v>32</v>
      </c>
      <c r="F1385" s="58">
        <v>52614</v>
      </c>
      <c r="G1385">
        <v>0</v>
      </c>
      <c r="H1385">
        <v>1</v>
      </c>
      <c r="I1385" s="98">
        <v>41235</v>
      </c>
      <c r="J1385">
        <v>61</v>
      </c>
      <c r="K1385">
        <v>726</v>
      </c>
      <c r="L1385">
        <v>53</v>
      </c>
      <c r="M1385">
        <v>363</v>
      </c>
      <c r="N1385">
        <v>123</v>
      </c>
      <c r="O1385">
        <v>107</v>
      </c>
      <c r="P1385">
        <v>161</v>
      </c>
      <c r="Q1385">
        <v>4</v>
      </c>
      <c r="R1385">
        <v>8</v>
      </c>
      <c r="S1385">
        <v>13</v>
      </c>
      <c r="T1385">
        <v>5</v>
      </c>
      <c r="U1385">
        <v>0</v>
      </c>
      <c r="V1385">
        <v>0</v>
      </c>
      <c r="W1385" t="s">
        <v>27</v>
      </c>
      <c r="X1385">
        <v>0</v>
      </c>
    </row>
    <row r="1386" spans="1:24" x14ac:dyDescent="0.2">
      <c r="A1386">
        <v>10710</v>
      </c>
      <c r="B1386">
        <v>1980</v>
      </c>
      <c r="C1386">
        <v>43</v>
      </c>
      <c r="D1386" t="s">
        <v>23</v>
      </c>
      <c r="E1386" t="s">
        <v>32</v>
      </c>
      <c r="F1386" s="58">
        <v>52614</v>
      </c>
      <c r="G1386">
        <v>0</v>
      </c>
      <c r="H1386">
        <v>1</v>
      </c>
      <c r="I1386" s="98">
        <v>41150</v>
      </c>
      <c r="J1386">
        <v>61</v>
      </c>
      <c r="K1386">
        <v>5</v>
      </c>
      <c r="L1386">
        <v>2</v>
      </c>
      <c r="M1386">
        <v>3</v>
      </c>
      <c r="N1386">
        <v>3</v>
      </c>
      <c r="O1386">
        <v>0</v>
      </c>
      <c r="P1386">
        <v>5</v>
      </c>
      <c r="Q1386">
        <v>1</v>
      </c>
      <c r="R1386">
        <v>1</v>
      </c>
      <c r="S1386">
        <v>2</v>
      </c>
      <c r="T1386">
        <v>8</v>
      </c>
      <c r="U1386">
        <v>0</v>
      </c>
      <c r="V1386">
        <v>0</v>
      </c>
      <c r="W1386" t="s">
        <v>27</v>
      </c>
      <c r="X1386">
        <v>0</v>
      </c>
    </row>
    <row r="1387" spans="1:24" x14ac:dyDescent="0.2">
      <c r="A1387">
        <v>7118</v>
      </c>
      <c r="B1387">
        <v>1958</v>
      </c>
      <c r="C1387">
        <v>65</v>
      </c>
      <c r="D1387" t="s">
        <v>23</v>
      </c>
      <c r="E1387" t="s">
        <v>32</v>
      </c>
      <c r="F1387" s="58">
        <v>40760</v>
      </c>
      <c r="G1387">
        <v>0</v>
      </c>
      <c r="H1387">
        <v>1</v>
      </c>
      <c r="I1387" s="98">
        <v>40916</v>
      </c>
      <c r="J1387">
        <v>61</v>
      </c>
      <c r="K1387">
        <v>833</v>
      </c>
      <c r="L1387">
        <v>80</v>
      </c>
      <c r="M1387">
        <v>363</v>
      </c>
      <c r="N1387">
        <v>52</v>
      </c>
      <c r="O1387">
        <v>26</v>
      </c>
      <c r="P1387">
        <v>174</v>
      </c>
      <c r="Q1387">
        <v>2</v>
      </c>
      <c r="R1387">
        <v>9</v>
      </c>
      <c r="S1387">
        <v>6</v>
      </c>
      <c r="T1387">
        <v>6</v>
      </c>
      <c r="U1387">
        <v>1</v>
      </c>
      <c r="V1387">
        <v>0</v>
      </c>
      <c r="W1387" t="s">
        <v>31</v>
      </c>
      <c r="X1387">
        <v>1</v>
      </c>
    </row>
    <row r="1388" spans="1:24" x14ac:dyDescent="0.2">
      <c r="A1388">
        <v>4937</v>
      </c>
      <c r="B1388">
        <v>1974</v>
      </c>
      <c r="C1388">
        <v>49</v>
      </c>
      <c r="D1388" t="s">
        <v>43</v>
      </c>
      <c r="E1388" t="s">
        <v>32</v>
      </c>
      <c r="F1388" s="58">
        <v>80317</v>
      </c>
      <c r="G1388">
        <v>1</v>
      </c>
      <c r="H1388">
        <v>1</v>
      </c>
      <c r="I1388" s="98">
        <v>41918</v>
      </c>
      <c r="J1388">
        <v>62</v>
      </c>
      <c r="K1388">
        <v>12</v>
      </c>
      <c r="L1388">
        <v>2</v>
      </c>
      <c r="M1388">
        <v>20</v>
      </c>
      <c r="N1388">
        <v>3</v>
      </c>
      <c r="O1388">
        <v>2</v>
      </c>
      <c r="P1388">
        <v>5</v>
      </c>
      <c r="Q1388">
        <v>1</v>
      </c>
      <c r="R1388">
        <v>1</v>
      </c>
      <c r="S1388">
        <v>3</v>
      </c>
      <c r="T1388">
        <v>7</v>
      </c>
      <c r="U1388">
        <v>0</v>
      </c>
      <c r="V1388">
        <v>0</v>
      </c>
      <c r="W1388" t="s">
        <v>27</v>
      </c>
      <c r="X1388">
        <v>0</v>
      </c>
    </row>
    <row r="1389" spans="1:24" x14ac:dyDescent="0.2">
      <c r="A1389">
        <v>1127</v>
      </c>
      <c r="B1389">
        <v>1974</v>
      </c>
      <c r="C1389">
        <v>49</v>
      </c>
      <c r="D1389" t="s">
        <v>40</v>
      </c>
      <c r="E1389" t="s">
        <v>32</v>
      </c>
      <c r="F1389" s="58">
        <v>72309</v>
      </c>
      <c r="G1389">
        <v>0</v>
      </c>
      <c r="H1389">
        <v>0</v>
      </c>
      <c r="I1389" s="98">
        <v>41788</v>
      </c>
      <c r="J1389">
        <v>62</v>
      </c>
      <c r="K1389">
        <v>938</v>
      </c>
      <c r="L1389">
        <v>19</v>
      </c>
      <c r="M1389">
        <v>843</v>
      </c>
      <c r="N1389">
        <v>25</v>
      </c>
      <c r="O1389">
        <v>95</v>
      </c>
      <c r="P1389">
        <v>38</v>
      </c>
      <c r="Q1389">
        <v>1</v>
      </c>
      <c r="R1389">
        <v>6</v>
      </c>
      <c r="S1389">
        <v>7</v>
      </c>
      <c r="T1389">
        <v>2</v>
      </c>
      <c r="U1389">
        <v>0</v>
      </c>
      <c r="V1389">
        <v>0</v>
      </c>
      <c r="W1389" t="s">
        <v>27</v>
      </c>
      <c r="X1389">
        <v>1</v>
      </c>
    </row>
    <row r="1390" spans="1:24" x14ac:dyDescent="0.2">
      <c r="A1390">
        <v>833</v>
      </c>
      <c r="B1390">
        <v>1956</v>
      </c>
      <c r="C1390">
        <v>67</v>
      </c>
      <c r="D1390" t="s">
        <v>53</v>
      </c>
      <c r="E1390" t="s">
        <v>32</v>
      </c>
      <c r="F1390" s="58">
        <v>50664</v>
      </c>
      <c r="G1390">
        <v>1</v>
      </c>
      <c r="H1390">
        <v>1</v>
      </c>
      <c r="I1390" s="98">
        <v>41728</v>
      </c>
      <c r="J1390">
        <v>62</v>
      </c>
      <c r="K1390">
        <v>56</v>
      </c>
      <c r="L1390">
        <v>0</v>
      </c>
      <c r="M1390">
        <v>14</v>
      </c>
      <c r="N1390">
        <v>0</v>
      </c>
      <c r="O1390">
        <v>0</v>
      </c>
      <c r="P1390">
        <v>2</v>
      </c>
      <c r="Q1390">
        <v>3</v>
      </c>
      <c r="R1390">
        <v>3</v>
      </c>
      <c r="S1390">
        <v>3</v>
      </c>
      <c r="T1390">
        <v>7</v>
      </c>
      <c r="U1390">
        <v>0</v>
      </c>
      <c r="V1390">
        <v>0</v>
      </c>
      <c r="W1390" t="s">
        <v>27</v>
      </c>
      <c r="X1390">
        <v>0</v>
      </c>
    </row>
    <row r="1391" spans="1:24" x14ac:dyDescent="0.2">
      <c r="A1391">
        <v>3565</v>
      </c>
      <c r="B1391">
        <v>1956</v>
      </c>
      <c r="C1391">
        <v>67</v>
      </c>
      <c r="D1391" t="s">
        <v>53</v>
      </c>
      <c r="E1391" t="s">
        <v>32</v>
      </c>
      <c r="F1391" s="58">
        <v>20194</v>
      </c>
      <c r="G1391">
        <v>1</v>
      </c>
      <c r="H1391">
        <v>1</v>
      </c>
      <c r="I1391" s="98">
        <v>41728</v>
      </c>
      <c r="J1391">
        <v>62</v>
      </c>
      <c r="K1391">
        <v>56</v>
      </c>
      <c r="L1391">
        <v>0</v>
      </c>
      <c r="M1391">
        <v>14</v>
      </c>
      <c r="N1391">
        <v>0</v>
      </c>
      <c r="O1391">
        <v>0</v>
      </c>
      <c r="P1391">
        <v>2</v>
      </c>
      <c r="Q1391">
        <v>3</v>
      </c>
      <c r="R1391">
        <v>3</v>
      </c>
      <c r="S1391">
        <v>3</v>
      </c>
      <c r="T1391">
        <v>7</v>
      </c>
      <c r="U1391">
        <v>0</v>
      </c>
      <c r="V1391">
        <v>0</v>
      </c>
      <c r="W1391" t="s">
        <v>27</v>
      </c>
      <c r="X1391">
        <v>0</v>
      </c>
    </row>
    <row r="1392" spans="1:24" x14ac:dyDescent="0.2">
      <c r="A1392">
        <v>6086</v>
      </c>
      <c r="B1392">
        <v>1956</v>
      </c>
      <c r="C1392">
        <v>67</v>
      </c>
      <c r="D1392" t="s">
        <v>23</v>
      </c>
      <c r="E1392" t="s">
        <v>32</v>
      </c>
      <c r="F1392" s="58">
        <v>23763</v>
      </c>
      <c r="G1392">
        <v>0</v>
      </c>
      <c r="H1392">
        <v>0</v>
      </c>
      <c r="I1392" s="98">
        <v>41601</v>
      </c>
      <c r="J1392">
        <v>62</v>
      </c>
      <c r="K1392">
        <v>445</v>
      </c>
      <c r="L1392">
        <v>25</v>
      </c>
      <c r="M1392">
        <v>706</v>
      </c>
      <c r="N1392">
        <v>80</v>
      </c>
      <c r="O1392">
        <v>76</v>
      </c>
      <c r="P1392">
        <v>48</v>
      </c>
      <c r="Q1392">
        <v>1</v>
      </c>
      <c r="R1392">
        <v>6</v>
      </c>
      <c r="S1392">
        <v>12</v>
      </c>
      <c r="T1392">
        <v>2</v>
      </c>
      <c r="U1392">
        <v>0</v>
      </c>
      <c r="V1392">
        <v>0</v>
      </c>
      <c r="W1392" t="s">
        <v>38</v>
      </c>
      <c r="X1392">
        <v>1</v>
      </c>
    </row>
    <row r="1393" spans="1:24" x14ac:dyDescent="0.2">
      <c r="A1393">
        <v>1763</v>
      </c>
      <c r="B1393">
        <v>1989</v>
      </c>
      <c r="C1393">
        <v>34</v>
      </c>
      <c r="D1393" t="s">
        <v>23</v>
      </c>
      <c r="E1393" t="s">
        <v>32</v>
      </c>
      <c r="F1393" s="58">
        <v>34824</v>
      </c>
      <c r="G1393">
        <v>0</v>
      </c>
      <c r="H1393">
        <v>0</v>
      </c>
      <c r="I1393" s="98">
        <v>41482</v>
      </c>
      <c r="J1393">
        <v>62</v>
      </c>
      <c r="K1393">
        <v>1259</v>
      </c>
      <c r="L1393">
        <v>172</v>
      </c>
      <c r="M1393">
        <v>815</v>
      </c>
      <c r="N1393">
        <v>97</v>
      </c>
      <c r="O1393">
        <v>148</v>
      </c>
      <c r="P1393">
        <v>33</v>
      </c>
      <c r="Q1393">
        <v>1</v>
      </c>
      <c r="R1393">
        <v>7</v>
      </c>
      <c r="S1393">
        <v>10</v>
      </c>
      <c r="T1393">
        <v>4</v>
      </c>
      <c r="U1393">
        <v>1</v>
      </c>
      <c r="V1393">
        <v>0</v>
      </c>
      <c r="W1393" t="s">
        <v>31</v>
      </c>
      <c r="X1393">
        <v>3</v>
      </c>
    </row>
    <row r="1394" spans="1:24" x14ac:dyDescent="0.2">
      <c r="A1394">
        <v>4697</v>
      </c>
      <c r="B1394">
        <v>1950</v>
      </c>
      <c r="C1394">
        <v>73</v>
      </c>
      <c r="D1394" t="s">
        <v>53</v>
      </c>
      <c r="E1394" t="s">
        <v>24</v>
      </c>
      <c r="F1394" s="58">
        <v>34824</v>
      </c>
      <c r="G1394">
        <v>0</v>
      </c>
      <c r="H1394">
        <v>0</v>
      </c>
      <c r="I1394" s="98">
        <v>41438</v>
      </c>
      <c r="J1394">
        <v>62</v>
      </c>
      <c r="K1394">
        <v>248</v>
      </c>
      <c r="L1394">
        <v>3</v>
      </c>
      <c r="M1394">
        <v>81</v>
      </c>
      <c r="N1394">
        <v>4</v>
      </c>
      <c r="O1394">
        <v>3</v>
      </c>
      <c r="P1394">
        <v>51</v>
      </c>
      <c r="Q1394">
        <v>3</v>
      </c>
      <c r="R1394">
        <v>7</v>
      </c>
      <c r="S1394">
        <v>5</v>
      </c>
      <c r="T1394">
        <v>8</v>
      </c>
      <c r="U1394">
        <v>0</v>
      </c>
      <c r="V1394">
        <v>0</v>
      </c>
      <c r="W1394" t="s">
        <v>67</v>
      </c>
      <c r="X1394">
        <v>0</v>
      </c>
    </row>
    <row r="1395" spans="1:24" x14ac:dyDescent="0.2">
      <c r="A1395">
        <v>182</v>
      </c>
      <c r="B1395">
        <v>1947</v>
      </c>
      <c r="C1395">
        <v>76</v>
      </c>
      <c r="D1395" t="s">
        <v>40</v>
      </c>
      <c r="E1395" t="s">
        <v>32</v>
      </c>
      <c r="F1395" s="58">
        <v>72679</v>
      </c>
      <c r="G1395">
        <v>0</v>
      </c>
      <c r="H1395">
        <v>1</v>
      </c>
      <c r="I1395" s="98">
        <v>41583</v>
      </c>
      <c r="J1395">
        <v>62</v>
      </c>
      <c r="K1395">
        <v>284</v>
      </c>
      <c r="L1395">
        <v>0</v>
      </c>
      <c r="M1395">
        <v>55</v>
      </c>
      <c r="N1395">
        <v>0</v>
      </c>
      <c r="O1395">
        <v>6</v>
      </c>
      <c r="P1395">
        <v>52</v>
      </c>
      <c r="Q1395">
        <v>4</v>
      </c>
      <c r="R1395">
        <v>6</v>
      </c>
      <c r="S1395">
        <v>5</v>
      </c>
      <c r="T1395">
        <v>8</v>
      </c>
      <c r="U1395">
        <v>0</v>
      </c>
      <c r="V1395">
        <v>0</v>
      </c>
      <c r="W1395" t="s">
        <v>27</v>
      </c>
      <c r="X1395">
        <v>0</v>
      </c>
    </row>
    <row r="1396" spans="1:24" x14ac:dyDescent="0.2">
      <c r="A1396">
        <v>1165</v>
      </c>
      <c r="B1396">
        <v>1959</v>
      </c>
      <c r="C1396">
        <v>64</v>
      </c>
      <c r="D1396" t="s">
        <v>40</v>
      </c>
      <c r="E1396" t="s">
        <v>28</v>
      </c>
      <c r="F1396" s="58">
        <v>79689</v>
      </c>
      <c r="G1396">
        <v>1</v>
      </c>
      <c r="H1396">
        <v>1</v>
      </c>
      <c r="I1396" s="98">
        <v>41310</v>
      </c>
      <c r="J1396">
        <v>62</v>
      </c>
      <c r="K1396">
        <v>239</v>
      </c>
      <c r="L1396">
        <v>13</v>
      </c>
      <c r="M1396">
        <v>143</v>
      </c>
      <c r="N1396">
        <v>45</v>
      </c>
      <c r="O1396">
        <v>4</v>
      </c>
      <c r="P1396">
        <v>52</v>
      </c>
      <c r="Q1396">
        <v>9</v>
      </c>
      <c r="R1396">
        <v>6</v>
      </c>
      <c r="S1396">
        <v>7</v>
      </c>
      <c r="T1396">
        <v>6</v>
      </c>
      <c r="U1396">
        <v>0</v>
      </c>
      <c r="V1396">
        <v>0</v>
      </c>
      <c r="W1396" t="s">
        <v>67</v>
      </c>
      <c r="X1396">
        <v>0</v>
      </c>
    </row>
    <row r="1397" spans="1:24" x14ac:dyDescent="0.2">
      <c r="A1397">
        <v>5386</v>
      </c>
      <c r="B1397">
        <v>1954</v>
      </c>
      <c r="C1397">
        <v>69</v>
      </c>
      <c r="D1397" t="s">
        <v>23</v>
      </c>
      <c r="E1397" t="s">
        <v>32</v>
      </c>
      <c r="F1397" s="58">
        <v>34704</v>
      </c>
      <c r="G1397">
        <v>0</v>
      </c>
      <c r="H1397">
        <v>0</v>
      </c>
      <c r="I1397" s="98">
        <v>41367</v>
      </c>
      <c r="J1397">
        <v>62</v>
      </c>
      <c r="K1397">
        <v>1111</v>
      </c>
      <c r="L1397">
        <v>24</v>
      </c>
      <c r="M1397">
        <v>790</v>
      </c>
      <c r="N1397">
        <v>160</v>
      </c>
      <c r="O1397">
        <v>45</v>
      </c>
      <c r="P1397">
        <v>172</v>
      </c>
      <c r="Q1397">
        <v>0</v>
      </c>
      <c r="R1397">
        <v>5</v>
      </c>
      <c r="S1397">
        <v>5</v>
      </c>
      <c r="T1397">
        <v>2</v>
      </c>
      <c r="U1397">
        <v>1</v>
      </c>
      <c r="V1397">
        <v>0</v>
      </c>
      <c r="W1397" t="s">
        <v>67</v>
      </c>
      <c r="X1397">
        <v>3</v>
      </c>
    </row>
    <row r="1398" spans="1:24" x14ac:dyDescent="0.2">
      <c r="A1398">
        <v>6024</v>
      </c>
      <c r="B1398">
        <v>1954</v>
      </c>
      <c r="C1398">
        <v>69</v>
      </c>
      <c r="D1398" t="s">
        <v>23</v>
      </c>
      <c r="E1398" t="s">
        <v>32</v>
      </c>
      <c r="F1398" s="58">
        <v>28071</v>
      </c>
      <c r="G1398">
        <v>0</v>
      </c>
      <c r="H1398">
        <v>0</v>
      </c>
      <c r="I1398" s="98">
        <v>41367</v>
      </c>
      <c r="J1398">
        <v>62</v>
      </c>
      <c r="K1398">
        <v>1111</v>
      </c>
      <c r="L1398">
        <v>24</v>
      </c>
      <c r="M1398">
        <v>790</v>
      </c>
      <c r="N1398">
        <v>160</v>
      </c>
      <c r="O1398">
        <v>45</v>
      </c>
      <c r="P1398">
        <v>172</v>
      </c>
      <c r="Q1398">
        <v>0</v>
      </c>
      <c r="R1398">
        <v>5</v>
      </c>
      <c r="S1398">
        <v>5</v>
      </c>
      <c r="T1398">
        <v>2</v>
      </c>
      <c r="U1398">
        <v>1</v>
      </c>
      <c r="V1398">
        <v>0</v>
      </c>
      <c r="W1398" t="s">
        <v>27</v>
      </c>
      <c r="X1398">
        <v>3</v>
      </c>
    </row>
    <row r="1399" spans="1:24" x14ac:dyDescent="0.2">
      <c r="A1399">
        <v>2678</v>
      </c>
      <c r="B1399">
        <v>1991</v>
      </c>
      <c r="C1399">
        <v>32</v>
      </c>
      <c r="D1399" t="s">
        <v>23</v>
      </c>
      <c r="E1399" t="s">
        <v>28</v>
      </c>
      <c r="F1399" s="58">
        <v>54803</v>
      </c>
      <c r="G1399">
        <v>1</v>
      </c>
      <c r="H1399">
        <v>0</v>
      </c>
      <c r="I1399" s="98">
        <v>41318</v>
      </c>
      <c r="J1399">
        <v>62</v>
      </c>
      <c r="K1399">
        <v>52</v>
      </c>
      <c r="L1399">
        <v>12</v>
      </c>
      <c r="M1399">
        <v>50</v>
      </c>
      <c r="N1399">
        <v>4</v>
      </c>
      <c r="O1399">
        <v>36</v>
      </c>
      <c r="P1399">
        <v>55</v>
      </c>
      <c r="Q1399">
        <v>3</v>
      </c>
      <c r="R1399">
        <v>5</v>
      </c>
      <c r="S1399">
        <v>3</v>
      </c>
      <c r="T1399">
        <v>9</v>
      </c>
      <c r="U1399">
        <v>0</v>
      </c>
      <c r="V1399">
        <v>0</v>
      </c>
      <c r="W1399" t="s">
        <v>38</v>
      </c>
      <c r="X1399">
        <v>0</v>
      </c>
    </row>
    <row r="1400" spans="1:24" x14ac:dyDescent="0.2">
      <c r="A1400">
        <v>5790</v>
      </c>
      <c r="B1400">
        <v>1986</v>
      </c>
      <c r="C1400">
        <v>37</v>
      </c>
      <c r="D1400" t="s">
        <v>23</v>
      </c>
      <c r="E1400" t="s">
        <v>32</v>
      </c>
      <c r="F1400" s="58">
        <v>74293</v>
      </c>
      <c r="G1400">
        <v>1</v>
      </c>
      <c r="H1400">
        <v>0</v>
      </c>
      <c r="I1400" s="98">
        <v>41301</v>
      </c>
      <c r="J1400">
        <v>62</v>
      </c>
      <c r="K1400">
        <v>25</v>
      </c>
      <c r="L1400">
        <v>6</v>
      </c>
      <c r="M1400">
        <v>16</v>
      </c>
      <c r="N1400">
        <v>20</v>
      </c>
      <c r="O1400">
        <v>0</v>
      </c>
      <c r="P1400">
        <v>5</v>
      </c>
      <c r="Q1400">
        <v>2</v>
      </c>
      <c r="R1400">
        <v>2</v>
      </c>
      <c r="S1400">
        <v>3</v>
      </c>
      <c r="T1400">
        <v>8</v>
      </c>
      <c r="U1400">
        <v>0</v>
      </c>
      <c r="V1400">
        <v>0</v>
      </c>
      <c r="W1400" t="s">
        <v>27</v>
      </c>
      <c r="X1400">
        <v>0</v>
      </c>
    </row>
    <row r="1401" spans="1:24" x14ac:dyDescent="0.2">
      <c r="A1401">
        <v>236</v>
      </c>
      <c r="B1401">
        <v>1952</v>
      </c>
      <c r="C1401">
        <v>71</v>
      </c>
      <c r="D1401" t="s">
        <v>23</v>
      </c>
      <c r="E1401" t="s">
        <v>32</v>
      </c>
      <c r="F1401" s="58">
        <v>74293</v>
      </c>
      <c r="G1401">
        <v>1</v>
      </c>
      <c r="H1401">
        <v>1</v>
      </c>
      <c r="I1401" s="98">
        <v>41293</v>
      </c>
      <c r="J1401">
        <v>62</v>
      </c>
      <c r="K1401">
        <v>28</v>
      </c>
      <c r="L1401">
        <v>23</v>
      </c>
      <c r="M1401">
        <v>29</v>
      </c>
      <c r="N1401">
        <v>29</v>
      </c>
      <c r="O1401">
        <v>14</v>
      </c>
      <c r="P1401">
        <v>47</v>
      </c>
      <c r="Q1401">
        <v>3</v>
      </c>
      <c r="R1401">
        <v>2</v>
      </c>
      <c r="S1401">
        <v>4</v>
      </c>
      <c r="T1401">
        <v>6</v>
      </c>
      <c r="U1401">
        <v>0</v>
      </c>
      <c r="V1401">
        <v>0</v>
      </c>
      <c r="W1401" t="s">
        <v>31</v>
      </c>
      <c r="X1401">
        <v>0</v>
      </c>
    </row>
    <row r="1402" spans="1:24" x14ac:dyDescent="0.2">
      <c r="A1402">
        <v>6001</v>
      </c>
      <c r="B1402">
        <v>1980</v>
      </c>
      <c r="C1402">
        <v>43</v>
      </c>
      <c r="D1402" t="s">
        <v>23</v>
      </c>
      <c r="E1402" t="s">
        <v>32</v>
      </c>
      <c r="F1402" s="58">
        <v>41967</v>
      </c>
      <c r="G1402">
        <v>0</v>
      </c>
      <c r="H1402">
        <v>1</v>
      </c>
      <c r="I1402" s="98">
        <v>41306</v>
      </c>
      <c r="J1402">
        <v>62</v>
      </c>
      <c r="K1402">
        <v>614</v>
      </c>
      <c r="L1402">
        <v>35</v>
      </c>
      <c r="M1402">
        <v>160</v>
      </c>
      <c r="N1402">
        <v>58</v>
      </c>
      <c r="O1402">
        <v>35</v>
      </c>
      <c r="P1402">
        <v>35</v>
      </c>
      <c r="Q1402">
        <v>2</v>
      </c>
      <c r="R1402">
        <v>5</v>
      </c>
      <c r="S1402">
        <v>10</v>
      </c>
      <c r="T1402">
        <v>5</v>
      </c>
      <c r="U1402">
        <v>0</v>
      </c>
      <c r="V1402">
        <v>0</v>
      </c>
      <c r="W1402" t="s">
        <v>27</v>
      </c>
      <c r="X1402">
        <v>0</v>
      </c>
    </row>
    <row r="1403" spans="1:24" x14ac:dyDescent="0.2">
      <c r="A1403">
        <v>6250</v>
      </c>
      <c r="B1403">
        <v>1950</v>
      </c>
      <c r="C1403">
        <v>73</v>
      </c>
      <c r="D1403" t="s">
        <v>40</v>
      </c>
      <c r="E1403" t="s">
        <v>55</v>
      </c>
      <c r="F1403" s="58">
        <v>24206</v>
      </c>
      <c r="G1403">
        <v>0</v>
      </c>
      <c r="H1403">
        <v>1</v>
      </c>
      <c r="I1403" s="98">
        <v>41232</v>
      </c>
      <c r="J1403">
        <v>62</v>
      </c>
      <c r="K1403">
        <v>710</v>
      </c>
      <c r="L1403">
        <v>15</v>
      </c>
      <c r="M1403">
        <v>30</v>
      </c>
      <c r="N1403">
        <v>20</v>
      </c>
      <c r="O1403">
        <v>0</v>
      </c>
      <c r="P1403">
        <v>0</v>
      </c>
      <c r="Q1403">
        <v>3</v>
      </c>
      <c r="R1403">
        <v>11</v>
      </c>
      <c r="S1403">
        <v>8</v>
      </c>
      <c r="T1403">
        <v>8</v>
      </c>
      <c r="U1403">
        <v>1</v>
      </c>
      <c r="V1403">
        <v>0</v>
      </c>
      <c r="W1403" t="s">
        <v>27</v>
      </c>
      <c r="X1403">
        <v>0</v>
      </c>
    </row>
    <row r="1404" spans="1:24" x14ac:dyDescent="0.2">
      <c r="A1404">
        <v>1168</v>
      </c>
      <c r="B1404">
        <v>1979</v>
      </c>
      <c r="C1404">
        <v>44</v>
      </c>
      <c r="D1404" t="s">
        <v>40</v>
      </c>
      <c r="E1404" t="s">
        <v>32</v>
      </c>
      <c r="F1404" s="58">
        <v>41644</v>
      </c>
      <c r="G1404">
        <v>0</v>
      </c>
      <c r="H1404">
        <v>0</v>
      </c>
      <c r="I1404" s="98">
        <v>41211</v>
      </c>
      <c r="J1404">
        <v>62</v>
      </c>
      <c r="K1404">
        <v>322</v>
      </c>
      <c r="L1404">
        <v>53</v>
      </c>
      <c r="M1404">
        <v>899</v>
      </c>
      <c r="N1404">
        <v>34</v>
      </c>
      <c r="O1404">
        <v>40</v>
      </c>
      <c r="P1404">
        <v>53</v>
      </c>
      <c r="Q1404">
        <v>1</v>
      </c>
      <c r="R1404">
        <v>4</v>
      </c>
      <c r="S1404">
        <v>10</v>
      </c>
      <c r="T1404">
        <v>2</v>
      </c>
      <c r="U1404">
        <v>0</v>
      </c>
      <c r="V1404">
        <v>0</v>
      </c>
      <c r="W1404" t="s">
        <v>27</v>
      </c>
      <c r="X1404">
        <v>0</v>
      </c>
    </row>
    <row r="1405" spans="1:24" x14ac:dyDescent="0.2">
      <c r="A1405">
        <v>10749</v>
      </c>
      <c r="B1405">
        <v>1992</v>
      </c>
      <c r="C1405">
        <v>31</v>
      </c>
      <c r="D1405" t="s">
        <v>23</v>
      </c>
      <c r="E1405" t="s">
        <v>28</v>
      </c>
      <c r="F1405" s="58">
        <v>22944</v>
      </c>
      <c r="G1405">
        <v>0</v>
      </c>
      <c r="H1405">
        <v>0</v>
      </c>
      <c r="I1405" s="98">
        <v>41170</v>
      </c>
      <c r="J1405">
        <v>62</v>
      </c>
      <c r="K1405">
        <v>73</v>
      </c>
      <c r="L1405">
        <v>18</v>
      </c>
      <c r="M1405">
        <v>66</v>
      </c>
      <c r="N1405">
        <v>7</v>
      </c>
      <c r="O1405">
        <v>12</v>
      </c>
      <c r="P1405">
        <v>2</v>
      </c>
      <c r="Q1405">
        <v>15</v>
      </c>
      <c r="R1405">
        <v>0</v>
      </c>
      <c r="S1405">
        <v>0</v>
      </c>
      <c r="T1405">
        <v>19</v>
      </c>
      <c r="U1405">
        <v>0</v>
      </c>
      <c r="V1405">
        <v>0</v>
      </c>
      <c r="W1405" t="s">
        <v>27</v>
      </c>
      <c r="X1405">
        <v>0</v>
      </c>
    </row>
    <row r="1406" spans="1:24" x14ac:dyDescent="0.2">
      <c r="A1406">
        <v>2926</v>
      </c>
      <c r="B1406">
        <v>1953</v>
      </c>
      <c r="C1406">
        <v>70</v>
      </c>
      <c r="D1406" t="s">
        <v>53</v>
      </c>
      <c r="E1406" t="s">
        <v>32</v>
      </c>
      <c r="F1406" s="58">
        <v>72354</v>
      </c>
      <c r="G1406">
        <v>0</v>
      </c>
      <c r="H1406">
        <v>1</v>
      </c>
      <c r="I1406" s="98">
        <v>41144</v>
      </c>
      <c r="J1406">
        <v>62</v>
      </c>
      <c r="K1406">
        <v>1241</v>
      </c>
      <c r="L1406">
        <v>0</v>
      </c>
      <c r="M1406">
        <v>80</v>
      </c>
      <c r="N1406">
        <v>0</v>
      </c>
      <c r="O1406">
        <v>13</v>
      </c>
      <c r="P1406">
        <v>40</v>
      </c>
      <c r="Q1406">
        <v>3</v>
      </c>
      <c r="R1406">
        <v>3</v>
      </c>
      <c r="S1406">
        <v>11</v>
      </c>
      <c r="T1406">
        <v>8</v>
      </c>
      <c r="U1406">
        <v>0</v>
      </c>
      <c r="V1406">
        <v>0</v>
      </c>
      <c r="W1406" t="s">
        <v>67</v>
      </c>
      <c r="X1406">
        <v>2</v>
      </c>
    </row>
    <row r="1407" spans="1:24" x14ac:dyDescent="0.2">
      <c r="A1407">
        <v>716</v>
      </c>
      <c r="B1407">
        <v>1950</v>
      </c>
      <c r="C1407">
        <v>73</v>
      </c>
      <c r="D1407" t="s">
        <v>40</v>
      </c>
      <c r="E1407" t="s">
        <v>32</v>
      </c>
      <c r="F1407" s="58">
        <v>39858</v>
      </c>
      <c r="G1407">
        <v>0</v>
      </c>
      <c r="H1407">
        <v>1</v>
      </c>
      <c r="I1407" s="98">
        <v>41781</v>
      </c>
      <c r="J1407">
        <v>63</v>
      </c>
      <c r="K1407">
        <v>529</v>
      </c>
      <c r="L1407">
        <v>0</v>
      </c>
      <c r="M1407">
        <v>356</v>
      </c>
      <c r="N1407">
        <v>63</v>
      </c>
      <c r="O1407">
        <v>28</v>
      </c>
      <c r="P1407">
        <v>0</v>
      </c>
      <c r="Q1407">
        <v>3</v>
      </c>
      <c r="R1407">
        <v>6</v>
      </c>
      <c r="S1407">
        <v>11</v>
      </c>
      <c r="T1407">
        <v>3</v>
      </c>
      <c r="U1407">
        <v>0</v>
      </c>
      <c r="V1407">
        <v>0</v>
      </c>
      <c r="W1407" t="s">
        <v>27</v>
      </c>
      <c r="X1407">
        <v>0</v>
      </c>
    </row>
    <row r="1408" spans="1:24" x14ac:dyDescent="0.2">
      <c r="A1408">
        <v>6544</v>
      </c>
      <c r="B1408">
        <v>1950</v>
      </c>
      <c r="C1408">
        <v>73</v>
      </c>
      <c r="D1408" t="s">
        <v>40</v>
      </c>
      <c r="E1408" t="s">
        <v>32</v>
      </c>
      <c r="F1408" s="58">
        <v>23529</v>
      </c>
      <c r="G1408">
        <v>0</v>
      </c>
      <c r="H1408">
        <v>1</v>
      </c>
      <c r="I1408" s="98">
        <v>41781</v>
      </c>
      <c r="J1408">
        <v>63</v>
      </c>
      <c r="K1408">
        <v>529</v>
      </c>
      <c r="L1408">
        <v>0</v>
      </c>
      <c r="M1408">
        <v>356</v>
      </c>
      <c r="N1408">
        <v>63</v>
      </c>
      <c r="O1408">
        <v>28</v>
      </c>
      <c r="P1408">
        <v>0</v>
      </c>
      <c r="Q1408">
        <v>3</v>
      </c>
      <c r="R1408">
        <v>6</v>
      </c>
      <c r="S1408">
        <v>11</v>
      </c>
      <c r="T1408">
        <v>3</v>
      </c>
      <c r="U1408">
        <v>0</v>
      </c>
      <c r="V1408">
        <v>0</v>
      </c>
      <c r="W1408" t="s">
        <v>46</v>
      </c>
      <c r="X1408">
        <v>0</v>
      </c>
    </row>
    <row r="1409" spans="1:24" x14ac:dyDescent="0.2">
      <c r="A1409">
        <v>4298</v>
      </c>
      <c r="B1409">
        <v>1974</v>
      </c>
      <c r="C1409">
        <v>49</v>
      </c>
      <c r="D1409" t="s">
        <v>40</v>
      </c>
      <c r="E1409" t="s">
        <v>32</v>
      </c>
      <c r="F1409" s="58">
        <v>22507</v>
      </c>
      <c r="G1409">
        <v>1</v>
      </c>
      <c r="H1409">
        <v>0</v>
      </c>
      <c r="I1409" s="98">
        <v>41722</v>
      </c>
      <c r="J1409">
        <v>63</v>
      </c>
      <c r="K1409">
        <v>5</v>
      </c>
      <c r="L1409">
        <v>0</v>
      </c>
      <c r="M1409">
        <v>4</v>
      </c>
      <c r="N1409">
        <v>0</v>
      </c>
      <c r="O1409">
        <v>0</v>
      </c>
      <c r="P1409">
        <v>1</v>
      </c>
      <c r="Q1409">
        <v>1</v>
      </c>
      <c r="R1409">
        <v>1</v>
      </c>
      <c r="S1409">
        <v>2</v>
      </c>
      <c r="T1409">
        <v>8</v>
      </c>
      <c r="U1409">
        <v>0</v>
      </c>
      <c r="V1409">
        <v>0</v>
      </c>
      <c r="W1409" t="s">
        <v>27</v>
      </c>
      <c r="X1409">
        <v>0</v>
      </c>
    </row>
    <row r="1410" spans="1:24" x14ac:dyDescent="0.2">
      <c r="A1410">
        <v>5823</v>
      </c>
      <c r="B1410">
        <v>1971</v>
      </c>
      <c r="C1410">
        <v>52</v>
      </c>
      <c r="D1410" t="s">
        <v>40</v>
      </c>
      <c r="E1410" t="s">
        <v>28</v>
      </c>
      <c r="F1410" s="58">
        <v>52413</v>
      </c>
      <c r="G1410">
        <v>0</v>
      </c>
      <c r="H1410">
        <v>1</v>
      </c>
      <c r="I1410" s="98">
        <v>41854</v>
      </c>
      <c r="J1410">
        <v>63</v>
      </c>
      <c r="K1410">
        <v>35</v>
      </c>
      <c r="L1410">
        <v>0</v>
      </c>
      <c r="M1410">
        <v>2</v>
      </c>
      <c r="N1410">
        <v>0</v>
      </c>
      <c r="O1410">
        <v>0</v>
      </c>
      <c r="P1410">
        <v>2</v>
      </c>
      <c r="Q1410">
        <v>2</v>
      </c>
      <c r="R1410">
        <v>1</v>
      </c>
      <c r="S1410">
        <v>4</v>
      </c>
      <c r="T1410">
        <v>5</v>
      </c>
      <c r="U1410">
        <v>0</v>
      </c>
      <c r="V1410">
        <v>0</v>
      </c>
      <c r="W1410" t="s">
        <v>50</v>
      </c>
      <c r="X1410">
        <v>0</v>
      </c>
    </row>
    <row r="1411" spans="1:24" x14ac:dyDescent="0.2">
      <c r="A1411">
        <v>8375</v>
      </c>
      <c r="B1411">
        <v>1969</v>
      </c>
      <c r="C1411">
        <v>54</v>
      </c>
      <c r="D1411" t="s">
        <v>40</v>
      </c>
      <c r="E1411" t="s">
        <v>32</v>
      </c>
      <c r="F1411" s="58">
        <v>76624</v>
      </c>
      <c r="G1411">
        <v>0</v>
      </c>
      <c r="H1411">
        <v>1</v>
      </c>
      <c r="I1411" s="98">
        <v>41701</v>
      </c>
      <c r="J1411">
        <v>63</v>
      </c>
      <c r="K1411">
        <v>447</v>
      </c>
      <c r="L1411">
        <v>0</v>
      </c>
      <c r="M1411">
        <v>28</v>
      </c>
      <c r="N1411">
        <v>0</v>
      </c>
      <c r="O1411">
        <v>0</v>
      </c>
      <c r="P1411">
        <v>43</v>
      </c>
      <c r="Q1411">
        <v>3</v>
      </c>
      <c r="R1411">
        <v>8</v>
      </c>
      <c r="S1411">
        <v>6</v>
      </c>
      <c r="T1411">
        <v>7</v>
      </c>
      <c r="U1411">
        <v>0</v>
      </c>
      <c r="V1411">
        <v>0</v>
      </c>
      <c r="W1411" t="s">
        <v>38</v>
      </c>
      <c r="X1411">
        <v>0</v>
      </c>
    </row>
    <row r="1412" spans="1:24" x14ac:dyDescent="0.2">
      <c r="A1412">
        <v>5723</v>
      </c>
      <c r="B1412">
        <v>1977</v>
      </c>
      <c r="C1412">
        <v>46</v>
      </c>
      <c r="D1412" t="s">
        <v>40</v>
      </c>
      <c r="E1412" t="s">
        <v>32</v>
      </c>
      <c r="F1412" s="58">
        <v>62159</v>
      </c>
      <c r="G1412">
        <v>0</v>
      </c>
      <c r="H1412">
        <v>1</v>
      </c>
      <c r="I1412" s="98">
        <v>41944</v>
      </c>
      <c r="J1412">
        <v>63</v>
      </c>
      <c r="K1412">
        <v>81</v>
      </c>
      <c r="L1412">
        <v>1</v>
      </c>
      <c r="M1412">
        <v>31</v>
      </c>
      <c r="N1412">
        <v>2</v>
      </c>
      <c r="O1412">
        <v>1</v>
      </c>
      <c r="P1412">
        <v>0</v>
      </c>
      <c r="Q1412">
        <v>1</v>
      </c>
      <c r="R1412">
        <v>1</v>
      </c>
      <c r="S1412">
        <v>5</v>
      </c>
      <c r="T1412">
        <v>2</v>
      </c>
      <c r="U1412">
        <v>0</v>
      </c>
      <c r="V1412">
        <v>0</v>
      </c>
      <c r="W1412" t="s">
        <v>27</v>
      </c>
      <c r="X1412">
        <v>0</v>
      </c>
    </row>
    <row r="1413" spans="1:24" x14ac:dyDescent="0.2">
      <c r="A1413">
        <v>5763</v>
      </c>
      <c r="B1413">
        <v>1973</v>
      </c>
      <c r="C1413">
        <v>50</v>
      </c>
      <c r="D1413" t="s">
        <v>53</v>
      </c>
      <c r="E1413" t="s">
        <v>32</v>
      </c>
      <c r="F1413" s="58">
        <v>66294</v>
      </c>
      <c r="G1413">
        <v>1</v>
      </c>
      <c r="H1413">
        <v>0</v>
      </c>
      <c r="I1413" s="98">
        <v>41558</v>
      </c>
      <c r="J1413">
        <v>63</v>
      </c>
      <c r="K1413">
        <v>123</v>
      </c>
      <c r="L1413">
        <v>17</v>
      </c>
      <c r="M1413">
        <v>171</v>
      </c>
      <c r="N1413">
        <v>39</v>
      </c>
      <c r="O1413">
        <v>0</v>
      </c>
      <c r="P1413">
        <v>30</v>
      </c>
      <c r="Q1413">
        <v>5</v>
      </c>
      <c r="R1413">
        <v>6</v>
      </c>
      <c r="S1413">
        <v>5</v>
      </c>
      <c r="T1413">
        <v>6</v>
      </c>
      <c r="U1413">
        <v>0</v>
      </c>
      <c r="V1413">
        <v>0</v>
      </c>
      <c r="W1413" t="s">
        <v>31</v>
      </c>
      <c r="X1413">
        <v>0</v>
      </c>
    </row>
    <row r="1414" spans="1:24" x14ac:dyDescent="0.2">
      <c r="A1414">
        <v>8727</v>
      </c>
      <c r="B1414">
        <v>1979</v>
      </c>
      <c r="C1414">
        <v>44</v>
      </c>
      <c r="D1414" t="s">
        <v>23</v>
      </c>
      <c r="E1414" t="s">
        <v>24</v>
      </c>
      <c r="F1414" s="58">
        <v>41020</v>
      </c>
      <c r="G1414">
        <v>0</v>
      </c>
      <c r="H1414">
        <v>1</v>
      </c>
      <c r="I1414" s="98">
        <v>41561</v>
      </c>
      <c r="J1414">
        <v>63</v>
      </c>
      <c r="K1414">
        <v>587</v>
      </c>
      <c r="L1414">
        <v>43</v>
      </c>
      <c r="M1414">
        <v>337</v>
      </c>
      <c r="N1414">
        <v>42</v>
      </c>
      <c r="O1414">
        <v>87</v>
      </c>
      <c r="P1414">
        <v>54</v>
      </c>
      <c r="Q1414">
        <v>3</v>
      </c>
      <c r="R1414">
        <v>11</v>
      </c>
      <c r="S1414">
        <v>9</v>
      </c>
      <c r="T1414">
        <v>6</v>
      </c>
      <c r="U1414">
        <v>0</v>
      </c>
      <c r="V1414">
        <v>0</v>
      </c>
      <c r="W1414" t="s">
        <v>67</v>
      </c>
      <c r="X1414">
        <v>0</v>
      </c>
    </row>
    <row r="1415" spans="1:24" x14ac:dyDescent="0.2">
      <c r="A1415">
        <v>3056</v>
      </c>
      <c r="B1415">
        <v>1979</v>
      </c>
      <c r="C1415">
        <v>44</v>
      </c>
      <c r="D1415" t="s">
        <v>23</v>
      </c>
      <c r="E1415" t="s">
        <v>24</v>
      </c>
      <c r="F1415" s="58">
        <v>36108</v>
      </c>
      <c r="G1415">
        <v>0</v>
      </c>
      <c r="H1415">
        <v>1</v>
      </c>
      <c r="I1415" s="98">
        <v>41561</v>
      </c>
      <c r="J1415">
        <v>63</v>
      </c>
      <c r="K1415">
        <v>587</v>
      </c>
      <c r="L1415">
        <v>43</v>
      </c>
      <c r="M1415">
        <v>337</v>
      </c>
      <c r="N1415">
        <v>42</v>
      </c>
      <c r="O1415">
        <v>87</v>
      </c>
      <c r="P1415">
        <v>54</v>
      </c>
      <c r="Q1415">
        <v>3</v>
      </c>
      <c r="R1415">
        <v>11</v>
      </c>
      <c r="S1415">
        <v>9</v>
      </c>
      <c r="T1415">
        <v>6</v>
      </c>
      <c r="U1415">
        <v>0</v>
      </c>
      <c r="V1415">
        <v>0</v>
      </c>
      <c r="W1415" t="s">
        <v>67</v>
      </c>
      <c r="X1415">
        <v>0</v>
      </c>
    </row>
    <row r="1416" spans="1:24" x14ac:dyDescent="0.2">
      <c r="A1416">
        <v>8442</v>
      </c>
      <c r="B1416">
        <v>1986</v>
      </c>
      <c r="C1416">
        <v>37</v>
      </c>
      <c r="D1416" t="s">
        <v>53</v>
      </c>
      <c r="E1416" t="s">
        <v>32</v>
      </c>
      <c r="F1416" s="58">
        <v>70596</v>
      </c>
      <c r="G1416">
        <v>2</v>
      </c>
      <c r="H1416">
        <v>0</v>
      </c>
      <c r="I1416" s="98">
        <v>41373</v>
      </c>
      <c r="J1416">
        <v>63</v>
      </c>
      <c r="K1416">
        <v>9</v>
      </c>
      <c r="L1416">
        <v>0</v>
      </c>
      <c r="M1416">
        <v>7</v>
      </c>
      <c r="N1416">
        <v>3</v>
      </c>
      <c r="O1416">
        <v>4</v>
      </c>
      <c r="P1416">
        <v>7</v>
      </c>
      <c r="Q1416">
        <v>2</v>
      </c>
      <c r="R1416">
        <v>1</v>
      </c>
      <c r="S1416">
        <v>3</v>
      </c>
      <c r="T1416">
        <v>7</v>
      </c>
      <c r="U1416">
        <v>0</v>
      </c>
      <c r="V1416">
        <v>0</v>
      </c>
      <c r="W1416" t="s">
        <v>31</v>
      </c>
      <c r="X1416">
        <v>0</v>
      </c>
    </row>
    <row r="1417" spans="1:24" x14ac:dyDescent="0.2">
      <c r="A1417">
        <v>3712</v>
      </c>
      <c r="B1417">
        <v>1960</v>
      </c>
      <c r="C1417">
        <v>63</v>
      </c>
      <c r="D1417" t="s">
        <v>23</v>
      </c>
      <c r="E1417" t="s">
        <v>24</v>
      </c>
      <c r="F1417" s="58">
        <v>70596</v>
      </c>
      <c r="G1417">
        <v>0</v>
      </c>
      <c r="H1417">
        <v>0</v>
      </c>
      <c r="I1417" s="98">
        <v>41514</v>
      </c>
      <c r="J1417">
        <v>63</v>
      </c>
      <c r="K1417">
        <v>212</v>
      </c>
      <c r="L1417">
        <v>5</v>
      </c>
      <c r="M1417">
        <v>33</v>
      </c>
      <c r="N1417">
        <v>7</v>
      </c>
      <c r="O1417">
        <v>0</v>
      </c>
      <c r="P1417">
        <v>2</v>
      </c>
      <c r="Q1417">
        <v>1</v>
      </c>
      <c r="R1417">
        <v>3</v>
      </c>
      <c r="S1417">
        <v>6</v>
      </c>
      <c r="T1417">
        <v>4</v>
      </c>
      <c r="U1417">
        <v>0</v>
      </c>
      <c r="V1417">
        <v>0</v>
      </c>
      <c r="W1417" t="s">
        <v>50</v>
      </c>
      <c r="X1417">
        <v>1</v>
      </c>
    </row>
    <row r="1418" spans="1:24" x14ac:dyDescent="0.2">
      <c r="A1418">
        <v>10722</v>
      </c>
      <c r="B1418">
        <v>1974</v>
      </c>
      <c r="C1418">
        <v>49</v>
      </c>
      <c r="D1418" t="s">
        <v>23</v>
      </c>
      <c r="E1418" t="s">
        <v>32</v>
      </c>
      <c r="F1418" s="58">
        <v>52597</v>
      </c>
      <c r="G1418">
        <v>0</v>
      </c>
      <c r="H1418">
        <v>1</v>
      </c>
      <c r="I1418" s="98">
        <v>41507</v>
      </c>
      <c r="J1418">
        <v>63</v>
      </c>
      <c r="K1418">
        <v>293</v>
      </c>
      <c r="L1418">
        <v>8</v>
      </c>
      <c r="M1418">
        <v>124</v>
      </c>
      <c r="N1418">
        <v>11</v>
      </c>
      <c r="O1418">
        <v>4</v>
      </c>
      <c r="P1418">
        <v>106</v>
      </c>
      <c r="Q1418">
        <v>2</v>
      </c>
      <c r="R1418">
        <v>6</v>
      </c>
      <c r="S1418">
        <v>3</v>
      </c>
      <c r="T1418">
        <v>6</v>
      </c>
      <c r="U1418">
        <v>0</v>
      </c>
      <c r="V1418">
        <v>0</v>
      </c>
      <c r="W1418" t="s">
        <v>50</v>
      </c>
      <c r="X1418">
        <v>1</v>
      </c>
    </row>
    <row r="1419" spans="1:24" x14ac:dyDescent="0.2">
      <c r="A1419">
        <v>2406</v>
      </c>
      <c r="B1419">
        <v>1950</v>
      </c>
      <c r="C1419">
        <v>73</v>
      </c>
      <c r="D1419" t="s">
        <v>23</v>
      </c>
      <c r="E1419" t="s">
        <v>32</v>
      </c>
      <c r="F1419" s="58">
        <v>42394</v>
      </c>
      <c r="G1419">
        <v>0</v>
      </c>
      <c r="H1419">
        <v>1</v>
      </c>
      <c r="I1419" s="98">
        <v>41402</v>
      </c>
      <c r="J1419">
        <v>63</v>
      </c>
      <c r="K1419">
        <v>376</v>
      </c>
      <c r="L1419">
        <v>4</v>
      </c>
      <c r="M1419">
        <v>94</v>
      </c>
      <c r="N1419">
        <v>12</v>
      </c>
      <c r="O1419">
        <v>9</v>
      </c>
      <c r="P1419">
        <v>24</v>
      </c>
      <c r="Q1419">
        <v>3</v>
      </c>
      <c r="R1419">
        <v>6</v>
      </c>
      <c r="S1419">
        <v>8</v>
      </c>
      <c r="T1419">
        <v>5</v>
      </c>
      <c r="U1419">
        <v>0</v>
      </c>
      <c r="V1419">
        <v>0</v>
      </c>
      <c r="W1419" t="s">
        <v>38</v>
      </c>
      <c r="X1419">
        <v>0</v>
      </c>
    </row>
    <row r="1420" spans="1:24" x14ac:dyDescent="0.2">
      <c r="A1420">
        <v>7313</v>
      </c>
      <c r="B1420">
        <v>1950</v>
      </c>
      <c r="C1420">
        <v>73</v>
      </c>
      <c r="D1420" t="s">
        <v>43</v>
      </c>
      <c r="E1420" t="s">
        <v>55</v>
      </c>
      <c r="F1420" s="58">
        <v>81657</v>
      </c>
      <c r="G1420">
        <v>0</v>
      </c>
      <c r="H1420">
        <v>0</v>
      </c>
      <c r="I1420" s="98">
        <v>41339</v>
      </c>
      <c r="J1420">
        <v>63</v>
      </c>
      <c r="K1420">
        <v>570</v>
      </c>
      <c r="L1420">
        <v>73</v>
      </c>
      <c r="M1420">
        <v>614</v>
      </c>
      <c r="N1420">
        <v>133</v>
      </c>
      <c r="O1420">
        <v>102</v>
      </c>
      <c r="P1420">
        <v>73</v>
      </c>
      <c r="Q1420">
        <v>1</v>
      </c>
      <c r="R1420">
        <v>6</v>
      </c>
      <c r="S1420">
        <v>11</v>
      </c>
      <c r="T1420">
        <v>3</v>
      </c>
      <c r="U1420">
        <v>0</v>
      </c>
      <c r="V1420">
        <v>0</v>
      </c>
      <c r="W1420" t="s">
        <v>31</v>
      </c>
      <c r="X1420">
        <v>1</v>
      </c>
    </row>
    <row r="1421" spans="1:24" x14ac:dyDescent="0.2">
      <c r="A1421">
        <v>2656</v>
      </c>
      <c r="B1421">
        <v>1972</v>
      </c>
      <c r="C1421">
        <v>51</v>
      </c>
      <c r="D1421" t="s">
        <v>23</v>
      </c>
      <c r="E1421" t="s">
        <v>24</v>
      </c>
      <c r="F1421" s="58">
        <v>101970</v>
      </c>
      <c r="G1421">
        <v>1</v>
      </c>
      <c r="H1421">
        <v>1</v>
      </c>
      <c r="I1421" s="98">
        <v>41326</v>
      </c>
      <c r="J1421">
        <v>63</v>
      </c>
      <c r="K1421">
        <v>23</v>
      </c>
      <c r="L1421">
        <v>1</v>
      </c>
      <c r="M1421">
        <v>7</v>
      </c>
      <c r="N1421">
        <v>0</v>
      </c>
      <c r="O1421">
        <v>4</v>
      </c>
      <c r="P1421">
        <v>24</v>
      </c>
      <c r="Q1421">
        <v>1</v>
      </c>
      <c r="R1421">
        <v>1</v>
      </c>
      <c r="S1421">
        <v>2</v>
      </c>
      <c r="T1421">
        <v>7</v>
      </c>
      <c r="U1421">
        <v>0</v>
      </c>
      <c r="V1421">
        <v>0</v>
      </c>
      <c r="W1421" t="s">
        <v>31</v>
      </c>
      <c r="X1421">
        <v>0</v>
      </c>
    </row>
    <row r="1422" spans="1:24" x14ac:dyDescent="0.2">
      <c r="A1422">
        <v>1993</v>
      </c>
      <c r="B1422">
        <v>1950</v>
      </c>
      <c r="C1422">
        <v>73</v>
      </c>
      <c r="D1422" t="s">
        <v>40</v>
      </c>
      <c r="E1422" t="s">
        <v>32</v>
      </c>
      <c r="F1422" s="58">
        <v>64449</v>
      </c>
      <c r="G1422">
        <v>0</v>
      </c>
      <c r="H1422">
        <v>1</v>
      </c>
      <c r="I1422" s="98">
        <v>41266</v>
      </c>
      <c r="J1422">
        <v>63</v>
      </c>
      <c r="K1422">
        <v>867</v>
      </c>
      <c r="L1422">
        <v>0</v>
      </c>
      <c r="M1422">
        <v>86</v>
      </c>
      <c r="N1422">
        <v>0</v>
      </c>
      <c r="O1422">
        <v>0</v>
      </c>
      <c r="P1422">
        <v>19</v>
      </c>
      <c r="Q1422">
        <v>3</v>
      </c>
      <c r="R1422">
        <v>2</v>
      </c>
      <c r="S1422">
        <v>9</v>
      </c>
      <c r="T1422">
        <v>8</v>
      </c>
      <c r="U1422">
        <v>0</v>
      </c>
      <c r="V1422">
        <v>0</v>
      </c>
      <c r="W1422" t="s">
        <v>35</v>
      </c>
      <c r="X1422">
        <v>1</v>
      </c>
    </row>
    <row r="1423" spans="1:24" x14ac:dyDescent="0.2">
      <c r="A1423">
        <v>4136</v>
      </c>
      <c r="B1423">
        <v>1993</v>
      </c>
      <c r="C1423">
        <v>30</v>
      </c>
      <c r="D1423" t="s">
        <v>118</v>
      </c>
      <c r="E1423" t="s">
        <v>28</v>
      </c>
      <c r="F1423" s="58">
        <v>72282</v>
      </c>
      <c r="G1423">
        <v>1</v>
      </c>
      <c r="H1423">
        <v>0</v>
      </c>
      <c r="I1423" s="98">
        <v>40980</v>
      </c>
      <c r="J1423">
        <v>63</v>
      </c>
      <c r="K1423">
        <v>10</v>
      </c>
      <c r="L1423">
        <v>17</v>
      </c>
      <c r="M1423">
        <v>18</v>
      </c>
      <c r="N1423">
        <v>8</v>
      </c>
      <c r="O1423">
        <v>26</v>
      </c>
      <c r="P1423">
        <v>40</v>
      </c>
      <c r="Q1423">
        <v>4</v>
      </c>
      <c r="R1423">
        <v>3</v>
      </c>
      <c r="S1423">
        <v>2</v>
      </c>
      <c r="T1423">
        <v>9</v>
      </c>
      <c r="U1423">
        <v>0</v>
      </c>
      <c r="V1423">
        <v>0</v>
      </c>
      <c r="W1423" t="s">
        <v>27</v>
      </c>
      <c r="X1423">
        <v>0</v>
      </c>
    </row>
    <row r="1424" spans="1:24" x14ac:dyDescent="0.2">
      <c r="A1424">
        <v>2928</v>
      </c>
      <c r="B1424">
        <v>1976</v>
      </c>
      <c r="C1424">
        <v>47</v>
      </c>
      <c r="D1424" t="s">
        <v>40</v>
      </c>
      <c r="E1424" t="s">
        <v>28</v>
      </c>
      <c r="F1424" s="58">
        <v>46524</v>
      </c>
      <c r="G1424">
        <v>0</v>
      </c>
      <c r="H1424">
        <v>1</v>
      </c>
      <c r="I1424" s="98">
        <v>40920</v>
      </c>
      <c r="J1424">
        <v>63</v>
      </c>
      <c r="K1424">
        <v>789</v>
      </c>
      <c r="L1424">
        <v>0</v>
      </c>
      <c r="M1424">
        <v>142</v>
      </c>
      <c r="N1424">
        <v>12</v>
      </c>
      <c r="O1424">
        <v>9</v>
      </c>
      <c r="P1424">
        <v>38</v>
      </c>
      <c r="Q1424">
        <v>2</v>
      </c>
      <c r="R1424">
        <v>2</v>
      </c>
      <c r="S1424">
        <v>8</v>
      </c>
      <c r="T1424">
        <v>8</v>
      </c>
      <c r="U1424">
        <v>0</v>
      </c>
      <c r="V1424">
        <v>0</v>
      </c>
      <c r="W1424" t="s">
        <v>27</v>
      </c>
      <c r="X1424">
        <v>0</v>
      </c>
    </row>
    <row r="1425" spans="1:24" x14ac:dyDescent="0.2">
      <c r="A1425">
        <v>2920</v>
      </c>
      <c r="B1425">
        <v>1976</v>
      </c>
      <c r="C1425">
        <v>47</v>
      </c>
      <c r="D1425" t="s">
        <v>40</v>
      </c>
      <c r="E1425" t="s">
        <v>28</v>
      </c>
      <c r="F1425" s="58">
        <v>58684</v>
      </c>
      <c r="G1425">
        <v>0</v>
      </c>
      <c r="H1425">
        <v>1</v>
      </c>
      <c r="I1425" s="98">
        <v>40920</v>
      </c>
      <c r="J1425">
        <v>63</v>
      </c>
      <c r="K1425">
        <v>789</v>
      </c>
      <c r="L1425">
        <v>0</v>
      </c>
      <c r="M1425">
        <v>142</v>
      </c>
      <c r="N1425">
        <v>12</v>
      </c>
      <c r="O1425">
        <v>9</v>
      </c>
      <c r="P1425">
        <v>38</v>
      </c>
      <c r="Q1425">
        <v>2</v>
      </c>
      <c r="R1425">
        <v>2</v>
      </c>
      <c r="S1425">
        <v>8</v>
      </c>
      <c r="T1425">
        <v>8</v>
      </c>
      <c r="U1425">
        <v>0</v>
      </c>
      <c r="V1425">
        <v>0</v>
      </c>
      <c r="W1425" t="s">
        <v>247</v>
      </c>
      <c r="X1425">
        <v>0</v>
      </c>
    </row>
    <row r="1426" spans="1:24" x14ac:dyDescent="0.2">
      <c r="A1426">
        <v>6661</v>
      </c>
      <c r="B1426">
        <v>1975</v>
      </c>
      <c r="C1426">
        <v>48</v>
      </c>
      <c r="D1426" t="s">
        <v>23</v>
      </c>
      <c r="E1426" t="s">
        <v>32</v>
      </c>
      <c r="F1426" s="58">
        <v>16185</v>
      </c>
      <c r="G1426">
        <v>0</v>
      </c>
      <c r="H1426">
        <v>1</v>
      </c>
      <c r="I1426" s="98">
        <v>41251</v>
      </c>
      <c r="J1426">
        <v>63</v>
      </c>
      <c r="K1426">
        <v>757</v>
      </c>
      <c r="L1426">
        <v>80</v>
      </c>
      <c r="M1426">
        <v>217</v>
      </c>
      <c r="N1426">
        <v>29</v>
      </c>
      <c r="O1426">
        <v>80</v>
      </c>
      <c r="P1426">
        <v>11</v>
      </c>
      <c r="Q1426">
        <v>5</v>
      </c>
      <c r="R1426">
        <v>9</v>
      </c>
      <c r="S1426">
        <v>12</v>
      </c>
      <c r="T1426">
        <v>6</v>
      </c>
      <c r="U1426">
        <v>0</v>
      </c>
      <c r="V1426">
        <v>0</v>
      </c>
      <c r="W1426" t="s">
        <v>27</v>
      </c>
      <c r="X1426">
        <v>0</v>
      </c>
    </row>
    <row r="1427" spans="1:24" x14ac:dyDescent="0.2">
      <c r="A1427">
        <v>5462</v>
      </c>
      <c r="B1427">
        <v>1975</v>
      </c>
      <c r="C1427">
        <v>48</v>
      </c>
      <c r="D1427" t="s">
        <v>23</v>
      </c>
      <c r="E1427" t="s">
        <v>32</v>
      </c>
      <c r="F1427" s="58">
        <v>57959</v>
      </c>
      <c r="G1427">
        <v>0</v>
      </c>
      <c r="H1427">
        <v>1</v>
      </c>
      <c r="I1427" s="98">
        <v>41251</v>
      </c>
      <c r="J1427">
        <v>63</v>
      </c>
      <c r="K1427">
        <v>757</v>
      </c>
      <c r="L1427">
        <v>80</v>
      </c>
      <c r="M1427">
        <v>217</v>
      </c>
      <c r="N1427">
        <v>29</v>
      </c>
      <c r="O1427">
        <v>80</v>
      </c>
      <c r="P1427">
        <v>11</v>
      </c>
      <c r="Q1427">
        <v>5</v>
      </c>
      <c r="R1427">
        <v>9</v>
      </c>
      <c r="S1427">
        <v>12</v>
      </c>
      <c r="T1427">
        <v>6</v>
      </c>
      <c r="U1427">
        <v>0</v>
      </c>
      <c r="V1427">
        <v>0</v>
      </c>
      <c r="W1427" t="s">
        <v>50</v>
      </c>
      <c r="X1427">
        <v>0</v>
      </c>
    </row>
    <row r="1428" spans="1:24" x14ac:dyDescent="0.2">
      <c r="A1428">
        <v>10897</v>
      </c>
      <c r="B1428">
        <v>1975</v>
      </c>
      <c r="C1428">
        <v>48</v>
      </c>
      <c r="D1428" t="s">
        <v>23</v>
      </c>
      <c r="E1428" t="s">
        <v>32</v>
      </c>
      <c r="F1428" s="58">
        <v>23442</v>
      </c>
      <c r="G1428">
        <v>0</v>
      </c>
      <c r="H1428">
        <v>1</v>
      </c>
      <c r="I1428" s="98">
        <v>41251</v>
      </c>
      <c r="J1428">
        <v>63</v>
      </c>
      <c r="K1428">
        <v>757</v>
      </c>
      <c r="L1428">
        <v>80</v>
      </c>
      <c r="M1428">
        <v>217</v>
      </c>
      <c r="N1428">
        <v>29</v>
      </c>
      <c r="O1428">
        <v>80</v>
      </c>
      <c r="P1428">
        <v>11</v>
      </c>
      <c r="Q1428">
        <v>5</v>
      </c>
      <c r="R1428">
        <v>9</v>
      </c>
      <c r="S1428">
        <v>12</v>
      </c>
      <c r="T1428">
        <v>6</v>
      </c>
      <c r="U1428">
        <v>0</v>
      </c>
      <c r="V1428">
        <v>0</v>
      </c>
      <c r="W1428" t="s">
        <v>38</v>
      </c>
      <c r="X1428">
        <v>0</v>
      </c>
    </row>
    <row r="1429" spans="1:24" x14ac:dyDescent="0.2">
      <c r="A1429">
        <v>10542</v>
      </c>
      <c r="B1429">
        <v>1969</v>
      </c>
      <c r="C1429">
        <v>54</v>
      </c>
      <c r="D1429" t="s">
        <v>40</v>
      </c>
      <c r="E1429" t="s">
        <v>32</v>
      </c>
      <c r="F1429" s="58">
        <v>46757</v>
      </c>
      <c r="G1429">
        <v>1</v>
      </c>
      <c r="H1429">
        <v>1</v>
      </c>
      <c r="I1429" s="98">
        <v>41037</v>
      </c>
      <c r="J1429">
        <v>63</v>
      </c>
      <c r="K1429">
        <v>29</v>
      </c>
      <c r="L1429">
        <v>4</v>
      </c>
      <c r="M1429">
        <v>34</v>
      </c>
      <c r="N1429">
        <v>2</v>
      </c>
      <c r="O1429">
        <v>4</v>
      </c>
      <c r="P1429">
        <v>4</v>
      </c>
      <c r="Q1429">
        <v>3</v>
      </c>
      <c r="R1429">
        <v>3</v>
      </c>
      <c r="S1429">
        <v>3</v>
      </c>
      <c r="T1429">
        <v>9</v>
      </c>
      <c r="U1429">
        <v>0</v>
      </c>
      <c r="V1429">
        <v>0</v>
      </c>
      <c r="W1429" t="s">
        <v>27</v>
      </c>
      <c r="X1429">
        <v>0</v>
      </c>
    </row>
    <row r="1430" spans="1:24" x14ac:dyDescent="0.2">
      <c r="A1430">
        <v>5756</v>
      </c>
      <c r="B1430">
        <v>1984</v>
      </c>
      <c r="C1430">
        <v>39</v>
      </c>
      <c r="D1430" t="s">
        <v>23</v>
      </c>
      <c r="E1430" t="s">
        <v>32</v>
      </c>
      <c r="F1430" s="58">
        <v>80910</v>
      </c>
      <c r="G1430">
        <v>1</v>
      </c>
      <c r="H1430">
        <v>0</v>
      </c>
      <c r="I1430" s="98">
        <v>41702</v>
      </c>
      <c r="J1430">
        <v>64</v>
      </c>
      <c r="K1430">
        <v>46</v>
      </c>
      <c r="L1430">
        <v>0</v>
      </c>
      <c r="M1430">
        <v>7</v>
      </c>
      <c r="N1430">
        <v>0</v>
      </c>
      <c r="O1430">
        <v>0</v>
      </c>
      <c r="P1430">
        <v>2</v>
      </c>
      <c r="Q1430">
        <v>2</v>
      </c>
      <c r="R1430">
        <v>2</v>
      </c>
      <c r="S1430">
        <v>3</v>
      </c>
      <c r="T1430">
        <v>6</v>
      </c>
      <c r="U1430">
        <v>0</v>
      </c>
      <c r="V1430">
        <v>0</v>
      </c>
      <c r="W1430" t="s">
        <v>27</v>
      </c>
      <c r="X1430">
        <v>0</v>
      </c>
    </row>
    <row r="1431" spans="1:24" x14ac:dyDescent="0.2">
      <c r="A1431">
        <v>3570</v>
      </c>
      <c r="B1431">
        <v>1970</v>
      </c>
      <c r="C1431">
        <v>53</v>
      </c>
      <c r="D1431" t="s">
        <v>40</v>
      </c>
      <c r="E1431" t="s">
        <v>32</v>
      </c>
      <c r="F1431" s="58">
        <v>44802</v>
      </c>
      <c r="G1431">
        <v>1</v>
      </c>
      <c r="H1431">
        <v>0</v>
      </c>
      <c r="I1431" s="98">
        <v>41568</v>
      </c>
      <c r="J1431">
        <v>64</v>
      </c>
      <c r="K1431">
        <v>159</v>
      </c>
      <c r="L1431">
        <v>2</v>
      </c>
      <c r="M1431">
        <v>51</v>
      </c>
      <c r="N1431">
        <v>6</v>
      </c>
      <c r="O1431">
        <v>2</v>
      </c>
      <c r="P1431">
        <v>24</v>
      </c>
      <c r="Q1431">
        <v>3</v>
      </c>
      <c r="R1431">
        <v>4</v>
      </c>
      <c r="S1431">
        <v>5</v>
      </c>
      <c r="T1431">
        <v>5</v>
      </c>
      <c r="U1431">
        <v>0</v>
      </c>
      <c r="V1431">
        <v>0</v>
      </c>
      <c r="W1431" t="s">
        <v>67</v>
      </c>
      <c r="X1431">
        <v>0</v>
      </c>
    </row>
    <row r="1432" spans="1:24" x14ac:dyDescent="0.2">
      <c r="A1432">
        <v>1072</v>
      </c>
      <c r="B1432">
        <v>1966</v>
      </c>
      <c r="C1432">
        <v>57</v>
      </c>
      <c r="D1432" t="s">
        <v>40</v>
      </c>
      <c r="E1432" t="s">
        <v>28</v>
      </c>
      <c r="F1432" s="58">
        <v>79941</v>
      </c>
      <c r="G1432">
        <v>0</v>
      </c>
      <c r="H1432">
        <v>1</v>
      </c>
      <c r="I1432" s="98">
        <v>41516</v>
      </c>
      <c r="J1432">
        <v>64</v>
      </c>
      <c r="K1432">
        <v>70</v>
      </c>
      <c r="L1432">
        <v>0</v>
      </c>
      <c r="M1432">
        <v>17</v>
      </c>
      <c r="N1432">
        <v>0</v>
      </c>
      <c r="O1432">
        <v>0</v>
      </c>
      <c r="P1432">
        <v>6</v>
      </c>
      <c r="Q1432">
        <v>2</v>
      </c>
      <c r="R1432">
        <v>2</v>
      </c>
      <c r="S1432">
        <v>3</v>
      </c>
      <c r="T1432">
        <v>6</v>
      </c>
      <c r="U1432">
        <v>0</v>
      </c>
      <c r="V1432">
        <v>0</v>
      </c>
      <c r="W1432" t="s">
        <v>31</v>
      </c>
      <c r="X1432">
        <v>0</v>
      </c>
    </row>
    <row r="1433" spans="1:24" x14ac:dyDescent="0.2">
      <c r="A1433">
        <v>9606</v>
      </c>
      <c r="B1433">
        <v>1966</v>
      </c>
      <c r="C1433">
        <v>57</v>
      </c>
      <c r="D1433" t="s">
        <v>40</v>
      </c>
      <c r="E1433" t="s">
        <v>32</v>
      </c>
      <c r="F1433" s="58">
        <v>42473</v>
      </c>
      <c r="G1433">
        <v>0</v>
      </c>
      <c r="H1433">
        <v>0</v>
      </c>
      <c r="I1433" s="98">
        <v>41513</v>
      </c>
      <c r="J1433">
        <v>64</v>
      </c>
      <c r="K1433">
        <v>882</v>
      </c>
      <c r="L1433">
        <v>29</v>
      </c>
      <c r="M1433">
        <v>514</v>
      </c>
      <c r="N1433">
        <v>38</v>
      </c>
      <c r="O1433">
        <v>29</v>
      </c>
      <c r="P1433">
        <v>44</v>
      </c>
      <c r="Q1433">
        <v>1</v>
      </c>
      <c r="R1433">
        <v>4</v>
      </c>
      <c r="S1433">
        <v>6</v>
      </c>
      <c r="T1433">
        <v>3</v>
      </c>
      <c r="U1433">
        <v>1</v>
      </c>
      <c r="V1433">
        <v>0</v>
      </c>
      <c r="W1433" t="s">
        <v>27</v>
      </c>
      <c r="X1433">
        <v>2</v>
      </c>
    </row>
    <row r="1434" spans="1:24" x14ac:dyDescent="0.2">
      <c r="A1434">
        <v>2730</v>
      </c>
      <c r="B1434">
        <v>1956</v>
      </c>
      <c r="C1434">
        <v>67</v>
      </c>
      <c r="D1434" t="s">
        <v>23</v>
      </c>
      <c r="E1434" t="s">
        <v>28</v>
      </c>
      <c r="F1434" s="58">
        <v>25008</v>
      </c>
      <c r="G1434">
        <v>0</v>
      </c>
      <c r="H1434">
        <v>0</v>
      </c>
      <c r="I1434" s="98">
        <v>41506</v>
      </c>
      <c r="J1434">
        <v>64</v>
      </c>
      <c r="K1434">
        <v>536</v>
      </c>
      <c r="L1434">
        <v>11</v>
      </c>
      <c r="M1434">
        <v>387</v>
      </c>
      <c r="N1434">
        <v>149</v>
      </c>
      <c r="O1434">
        <v>91</v>
      </c>
      <c r="P1434">
        <v>57</v>
      </c>
      <c r="Q1434">
        <v>1</v>
      </c>
      <c r="R1434">
        <v>3</v>
      </c>
      <c r="S1434">
        <v>10</v>
      </c>
      <c r="T1434">
        <v>1</v>
      </c>
      <c r="U1434">
        <v>0</v>
      </c>
      <c r="V1434">
        <v>0</v>
      </c>
      <c r="W1434" t="s">
        <v>31</v>
      </c>
      <c r="X1434">
        <v>0</v>
      </c>
    </row>
    <row r="1435" spans="1:24" x14ac:dyDescent="0.2">
      <c r="A1435">
        <v>2995</v>
      </c>
      <c r="B1435">
        <v>1958</v>
      </c>
      <c r="C1435">
        <v>65</v>
      </c>
      <c r="D1435" t="s">
        <v>53</v>
      </c>
      <c r="E1435" t="s">
        <v>32</v>
      </c>
      <c r="F1435" s="58">
        <v>40637</v>
      </c>
      <c r="G1435">
        <v>0</v>
      </c>
      <c r="H1435">
        <v>0</v>
      </c>
      <c r="I1435" s="98">
        <v>41503</v>
      </c>
      <c r="J1435">
        <v>64</v>
      </c>
      <c r="K1435">
        <v>291</v>
      </c>
      <c r="L1435">
        <v>10</v>
      </c>
      <c r="M1435">
        <v>689</v>
      </c>
      <c r="N1435">
        <v>84</v>
      </c>
      <c r="O1435">
        <v>10</v>
      </c>
      <c r="P1435">
        <v>0</v>
      </c>
      <c r="Q1435">
        <v>1</v>
      </c>
      <c r="R1435">
        <v>3</v>
      </c>
      <c r="S1435">
        <v>9</v>
      </c>
      <c r="T1435">
        <v>1</v>
      </c>
      <c r="U1435">
        <v>0</v>
      </c>
      <c r="V1435">
        <v>0</v>
      </c>
      <c r="W1435" t="s">
        <v>27</v>
      </c>
      <c r="X1435">
        <v>0</v>
      </c>
    </row>
    <row r="1436" spans="1:24" x14ac:dyDescent="0.2">
      <c r="A1436">
        <v>8210</v>
      </c>
      <c r="B1436">
        <v>1976</v>
      </c>
      <c r="C1436">
        <v>47</v>
      </c>
      <c r="D1436" t="s">
        <v>53</v>
      </c>
      <c r="E1436" t="s">
        <v>32</v>
      </c>
      <c r="F1436" s="58">
        <v>84574</v>
      </c>
      <c r="G1436">
        <v>0</v>
      </c>
      <c r="H1436">
        <v>1</v>
      </c>
      <c r="I1436" s="98">
        <v>41501</v>
      </c>
      <c r="J1436">
        <v>64</v>
      </c>
      <c r="K1436">
        <v>318</v>
      </c>
      <c r="L1436">
        <v>3</v>
      </c>
      <c r="M1436">
        <v>17</v>
      </c>
      <c r="N1436">
        <v>4</v>
      </c>
      <c r="O1436">
        <v>7</v>
      </c>
      <c r="P1436">
        <v>56</v>
      </c>
      <c r="Q1436">
        <v>5</v>
      </c>
      <c r="R1436">
        <v>4</v>
      </c>
      <c r="S1436">
        <v>8</v>
      </c>
      <c r="T1436">
        <v>4</v>
      </c>
      <c r="U1436">
        <v>0</v>
      </c>
      <c r="V1436">
        <v>0</v>
      </c>
      <c r="W1436" t="s">
        <v>27</v>
      </c>
      <c r="X1436">
        <v>0</v>
      </c>
    </row>
    <row r="1437" spans="1:24" x14ac:dyDescent="0.2">
      <c r="A1437">
        <v>773</v>
      </c>
      <c r="B1437">
        <v>1972</v>
      </c>
      <c r="C1437">
        <v>51</v>
      </c>
      <c r="D1437" t="s">
        <v>53</v>
      </c>
      <c r="E1437" t="s">
        <v>24</v>
      </c>
      <c r="F1437" s="58">
        <v>85485</v>
      </c>
      <c r="G1437">
        <v>1</v>
      </c>
      <c r="H1437">
        <v>1</v>
      </c>
      <c r="I1437" s="98">
        <v>41455</v>
      </c>
      <c r="J1437">
        <v>64</v>
      </c>
      <c r="K1437">
        <v>379</v>
      </c>
      <c r="L1437">
        <v>4</v>
      </c>
      <c r="M1437">
        <v>93</v>
      </c>
      <c r="N1437">
        <v>12</v>
      </c>
      <c r="O1437">
        <v>9</v>
      </c>
      <c r="P1437">
        <v>98</v>
      </c>
      <c r="Q1437">
        <v>7</v>
      </c>
      <c r="R1437">
        <v>6</v>
      </c>
      <c r="S1437">
        <v>4</v>
      </c>
      <c r="T1437">
        <v>6</v>
      </c>
      <c r="U1437">
        <v>0</v>
      </c>
      <c r="V1437">
        <v>0</v>
      </c>
      <c r="W1437" t="s">
        <v>50</v>
      </c>
      <c r="X1437">
        <v>0</v>
      </c>
    </row>
    <row r="1438" spans="1:24" x14ac:dyDescent="0.2">
      <c r="A1438">
        <v>5272</v>
      </c>
      <c r="B1438">
        <v>1966</v>
      </c>
      <c r="C1438">
        <v>57</v>
      </c>
      <c r="D1438" t="s">
        <v>53</v>
      </c>
      <c r="E1438" t="s">
        <v>32</v>
      </c>
      <c r="F1438" s="58">
        <v>60504</v>
      </c>
      <c r="G1438">
        <v>0</v>
      </c>
      <c r="H1438">
        <v>1</v>
      </c>
      <c r="I1438" s="98">
        <v>41452</v>
      </c>
      <c r="J1438">
        <v>64</v>
      </c>
      <c r="K1438">
        <v>378</v>
      </c>
      <c r="L1438">
        <v>0</v>
      </c>
      <c r="M1438">
        <v>88</v>
      </c>
      <c r="N1438">
        <v>19</v>
      </c>
      <c r="O1438">
        <v>4</v>
      </c>
      <c r="P1438">
        <v>73</v>
      </c>
      <c r="Q1438">
        <v>4</v>
      </c>
      <c r="R1438">
        <v>8</v>
      </c>
      <c r="S1438">
        <v>3</v>
      </c>
      <c r="T1438">
        <v>7</v>
      </c>
      <c r="U1438">
        <v>0</v>
      </c>
      <c r="V1438">
        <v>0</v>
      </c>
      <c r="W1438" t="s">
        <v>67</v>
      </c>
      <c r="X1438">
        <v>0</v>
      </c>
    </row>
    <row r="1439" spans="1:24" x14ac:dyDescent="0.2">
      <c r="A1439">
        <v>5125</v>
      </c>
      <c r="B1439">
        <v>1961</v>
      </c>
      <c r="C1439">
        <v>62</v>
      </c>
      <c r="D1439" t="s">
        <v>23</v>
      </c>
      <c r="E1439" t="s">
        <v>32</v>
      </c>
      <c r="F1439" s="58">
        <v>67506</v>
      </c>
      <c r="G1439">
        <v>0</v>
      </c>
      <c r="H1439">
        <v>0</v>
      </c>
      <c r="I1439" s="98">
        <v>41411</v>
      </c>
      <c r="J1439">
        <v>64</v>
      </c>
      <c r="K1439">
        <v>333</v>
      </c>
      <c r="L1439">
        <v>0</v>
      </c>
      <c r="M1439">
        <v>815</v>
      </c>
      <c r="N1439">
        <v>129</v>
      </c>
      <c r="O1439">
        <v>42</v>
      </c>
      <c r="P1439">
        <v>29</v>
      </c>
      <c r="Q1439">
        <v>1</v>
      </c>
      <c r="R1439">
        <v>4</v>
      </c>
      <c r="S1439">
        <v>11</v>
      </c>
      <c r="T1439">
        <v>2</v>
      </c>
      <c r="U1439">
        <v>0</v>
      </c>
      <c r="V1439">
        <v>0</v>
      </c>
      <c r="W1439" t="s">
        <v>27</v>
      </c>
      <c r="X1439">
        <v>0</v>
      </c>
    </row>
    <row r="1440" spans="1:24" x14ac:dyDescent="0.2">
      <c r="A1440">
        <v>4391</v>
      </c>
      <c r="B1440">
        <v>1969</v>
      </c>
      <c r="C1440">
        <v>54</v>
      </c>
      <c r="D1440" t="s">
        <v>53</v>
      </c>
      <c r="E1440" t="s">
        <v>24</v>
      </c>
      <c r="F1440" s="58">
        <v>61209</v>
      </c>
      <c r="G1440">
        <v>0</v>
      </c>
      <c r="H1440">
        <v>1</v>
      </c>
      <c r="I1440" s="98">
        <v>41385</v>
      </c>
      <c r="J1440">
        <v>64</v>
      </c>
      <c r="K1440">
        <v>635</v>
      </c>
      <c r="L1440">
        <v>15</v>
      </c>
      <c r="M1440">
        <v>100</v>
      </c>
      <c r="N1440">
        <v>20</v>
      </c>
      <c r="O1440">
        <v>7</v>
      </c>
      <c r="P1440">
        <v>131</v>
      </c>
      <c r="Q1440">
        <v>1</v>
      </c>
      <c r="R1440">
        <v>9</v>
      </c>
      <c r="S1440">
        <v>9</v>
      </c>
      <c r="T1440">
        <v>6</v>
      </c>
      <c r="U1440">
        <v>0</v>
      </c>
      <c r="V1440">
        <v>0</v>
      </c>
      <c r="W1440" t="s">
        <v>67</v>
      </c>
      <c r="X1440">
        <v>0</v>
      </c>
    </row>
    <row r="1441" spans="1:24" x14ac:dyDescent="0.2">
      <c r="A1441">
        <v>6283</v>
      </c>
      <c r="B1441">
        <v>1969</v>
      </c>
      <c r="C1441">
        <v>54</v>
      </c>
      <c r="D1441" t="s">
        <v>53</v>
      </c>
      <c r="E1441" t="s">
        <v>24</v>
      </c>
      <c r="F1441" s="58">
        <v>87188</v>
      </c>
      <c r="G1441">
        <v>0</v>
      </c>
      <c r="H1441">
        <v>1</v>
      </c>
      <c r="I1441" s="98">
        <v>41385</v>
      </c>
      <c r="J1441">
        <v>64</v>
      </c>
      <c r="K1441">
        <v>635</v>
      </c>
      <c r="L1441">
        <v>15</v>
      </c>
      <c r="M1441">
        <v>100</v>
      </c>
      <c r="N1441">
        <v>20</v>
      </c>
      <c r="O1441">
        <v>7</v>
      </c>
      <c r="P1441">
        <v>131</v>
      </c>
      <c r="Q1441">
        <v>1</v>
      </c>
      <c r="R1441">
        <v>9</v>
      </c>
      <c r="S1441">
        <v>9</v>
      </c>
      <c r="T1441">
        <v>6</v>
      </c>
      <c r="U1441">
        <v>0</v>
      </c>
      <c r="V1441">
        <v>0</v>
      </c>
      <c r="W1441" t="s">
        <v>27</v>
      </c>
      <c r="X1441">
        <v>0</v>
      </c>
    </row>
    <row r="1442" spans="1:24" x14ac:dyDescent="0.2">
      <c r="A1442">
        <v>3421</v>
      </c>
      <c r="B1442">
        <v>1969</v>
      </c>
      <c r="C1442">
        <v>54</v>
      </c>
      <c r="D1442" t="s">
        <v>53</v>
      </c>
      <c r="E1442" t="s">
        <v>24</v>
      </c>
      <c r="F1442" s="58">
        <v>74637</v>
      </c>
      <c r="G1442">
        <v>0</v>
      </c>
      <c r="H1442">
        <v>1</v>
      </c>
      <c r="I1442" s="98">
        <v>41385</v>
      </c>
      <c r="J1442">
        <v>64</v>
      </c>
      <c r="K1442">
        <v>635</v>
      </c>
      <c r="L1442">
        <v>15</v>
      </c>
      <c r="M1442">
        <v>100</v>
      </c>
      <c r="N1442">
        <v>20</v>
      </c>
      <c r="O1442">
        <v>7</v>
      </c>
      <c r="P1442">
        <v>131</v>
      </c>
      <c r="Q1442">
        <v>1</v>
      </c>
      <c r="R1442">
        <v>9</v>
      </c>
      <c r="S1442">
        <v>9</v>
      </c>
      <c r="T1442">
        <v>6</v>
      </c>
      <c r="U1442">
        <v>0</v>
      </c>
      <c r="V1442">
        <v>0</v>
      </c>
      <c r="W1442" t="s">
        <v>38</v>
      </c>
      <c r="X1442">
        <v>0</v>
      </c>
    </row>
    <row r="1443" spans="1:24" x14ac:dyDescent="0.2">
      <c r="A1443">
        <v>5731</v>
      </c>
      <c r="B1443">
        <v>1984</v>
      </c>
      <c r="C1443">
        <v>39</v>
      </c>
      <c r="D1443" t="s">
        <v>53</v>
      </c>
      <c r="E1443" t="s">
        <v>32</v>
      </c>
      <c r="F1443" s="58">
        <v>48240</v>
      </c>
      <c r="G1443">
        <v>1</v>
      </c>
      <c r="H1443">
        <v>0</v>
      </c>
      <c r="I1443" s="98">
        <v>41398</v>
      </c>
      <c r="J1443">
        <v>64</v>
      </c>
      <c r="K1443">
        <v>12</v>
      </c>
      <c r="L1443">
        <v>0</v>
      </c>
      <c r="M1443">
        <v>13</v>
      </c>
      <c r="N1443">
        <v>2</v>
      </c>
      <c r="O1443">
        <v>0</v>
      </c>
      <c r="P1443">
        <v>10</v>
      </c>
      <c r="Q1443">
        <v>1</v>
      </c>
      <c r="R1443">
        <v>1</v>
      </c>
      <c r="S1443">
        <v>3</v>
      </c>
      <c r="T1443">
        <v>7</v>
      </c>
      <c r="U1443">
        <v>0</v>
      </c>
      <c r="V1443">
        <v>0</v>
      </c>
      <c r="W1443" t="s">
        <v>27</v>
      </c>
      <c r="X1443">
        <v>0</v>
      </c>
    </row>
    <row r="1444" spans="1:24" x14ac:dyDescent="0.2">
      <c r="A1444">
        <v>7152</v>
      </c>
      <c r="B1444">
        <v>1984</v>
      </c>
      <c r="C1444">
        <v>39</v>
      </c>
      <c r="D1444" t="s">
        <v>53</v>
      </c>
      <c r="E1444" t="s">
        <v>32</v>
      </c>
      <c r="F1444" s="58">
        <v>51766</v>
      </c>
      <c r="G1444">
        <v>1</v>
      </c>
      <c r="H1444">
        <v>0</v>
      </c>
      <c r="I1444" s="98">
        <v>41398</v>
      </c>
      <c r="J1444">
        <v>64</v>
      </c>
      <c r="K1444">
        <v>12</v>
      </c>
      <c r="L1444">
        <v>0</v>
      </c>
      <c r="M1444">
        <v>13</v>
      </c>
      <c r="N1444">
        <v>2</v>
      </c>
      <c r="O1444">
        <v>0</v>
      </c>
      <c r="P1444">
        <v>10</v>
      </c>
      <c r="Q1444">
        <v>1</v>
      </c>
      <c r="R1444">
        <v>1</v>
      </c>
      <c r="S1444">
        <v>3</v>
      </c>
      <c r="T1444">
        <v>7</v>
      </c>
      <c r="U1444">
        <v>0</v>
      </c>
      <c r="V1444">
        <v>0</v>
      </c>
      <c r="W1444" t="s">
        <v>46</v>
      </c>
      <c r="X1444">
        <v>0</v>
      </c>
    </row>
    <row r="1445" spans="1:24" x14ac:dyDescent="0.2">
      <c r="A1445">
        <v>3919</v>
      </c>
      <c r="B1445">
        <v>1977</v>
      </c>
      <c r="C1445">
        <v>46</v>
      </c>
      <c r="D1445" t="s">
        <v>53</v>
      </c>
      <c r="E1445" t="s">
        <v>28</v>
      </c>
      <c r="F1445" s="58">
        <v>72903</v>
      </c>
      <c r="G1445">
        <v>0</v>
      </c>
      <c r="H1445">
        <v>0</v>
      </c>
      <c r="I1445" s="98">
        <v>41581</v>
      </c>
      <c r="J1445">
        <v>64</v>
      </c>
      <c r="K1445">
        <v>960</v>
      </c>
      <c r="L1445">
        <v>0</v>
      </c>
      <c r="M1445">
        <v>883</v>
      </c>
      <c r="N1445">
        <v>50</v>
      </c>
      <c r="O1445">
        <v>38</v>
      </c>
      <c r="P1445">
        <v>0</v>
      </c>
      <c r="Q1445">
        <v>1</v>
      </c>
      <c r="R1445">
        <v>5</v>
      </c>
      <c r="S1445">
        <v>8</v>
      </c>
      <c r="T1445">
        <v>3</v>
      </c>
      <c r="U1445">
        <v>1</v>
      </c>
      <c r="V1445">
        <v>0</v>
      </c>
      <c r="W1445" t="s">
        <v>31</v>
      </c>
      <c r="X1445">
        <v>1</v>
      </c>
    </row>
    <row r="1446" spans="1:24" x14ac:dyDescent="0.2">
      <c r="A1446">
        <v>6097</v>
      </c>
      <c r="B1446">
        <v>1960</v>
      </c>
      <c r="C1446">
        <v>63</v>
      </c>
      <c r="D1446" t="s">
        <v>23</v>
      </c>
      <c r="E1446" t="s">
        <v>28</v>
      </c>
      <c r="F1446" s="58">
        <v>26877</v>
      </c>
      <c r="G1446">
        <v>1</v>
      </c>
      <c r="H1446">
        <v>1</v>
      </c>
      <c r="I1446" s="98">
        <v>41290</v>
      </c>
      <c r="J1446">
        <v>64</v>
      </c>
      <c r="K1446">
        <v>313</v>
      </c>
      <c r="L1446">
        <v>8</v>
      </c>
      <c r="M1446">
        <v>104</v>
      </c>
      <c r="N1446">
        <v>6</v>
      </c>
      <c r="O1446">
        <v>4</v>
      </c>
      <c r="P1446">
        <v>126</v>
      </c>
      <c r="Q1446">
        <v>9</v>
      </c>
      <c r="R1446">
        <v>8</v>
      </c>
      <c r="S1446">
        <v>6</v>
      </c>
      <c r="T1446">
        <v>9</v>
      </c>
      <c r="U1446">
        <v>0</v>
      </c>
      <c r="V1446">
        <v>0</v>
      </c>
      <c r="W1446" t="s">
        <v>67</v>
      </c>
      <c r="X1446">
        <v>0</v>
      </c>
    </row>
    <row r="1447" spans="1:24" x14ac:dyDescent="0.2">
      <c r="A1447">
        <v>5150</v>
      </c>
      <c r="B1447">
        <v>1980</v>
      </c>
      <c r="C1447">
        <v>43</v>
      </c>
      <c r="D1447" t="s">
        <v>118</v>
      </c>
      <c r="E1447" t="s">
        <v>28</v>
      </c>
      <c r="F1447" s="58">
        <v>62772</v>
      </c>
      <c r="G1447">
        <v>1</v>
      </c>
      <c r="H1447">
        <v>0</v>
      </c>
      <c r="I1447" s="98">
        <v>41260</v>
      </c>
      <c r="J1447">
        <v>64</v>
      </c>
      <c r="K1447">
        <v>0</v>
      </c>
      <c r="L1447">
        <v>4</v>
      </c>
      <c r="M1447">
        <v>7</v>
      </c>
      <c r="N1447">
        <v>11</v>
      </c>
      <c r="O1447">
        <v>10</v>
      </c>
      <c r="P1447">
        <v>15</v>
      </c>
      <c r="Q1447">
        <v>2</v>
      </c>
      <c r="R1447">
        <v>2</v>
      </c>
      <c r="S1447">
        <v>3</v>
      </c>
      <c r="T1447">
        <v>6</v>
      </c>
      <c r="U1447">
        <v>0</v>
      </c>
      <c r="V1447">
        <v>0</v>
      </c>
      <c r="W1447" t="s">
        <v>27</v>
      </c>
      <c r="X1447">
        <v>0</v>
      </c>
    </row>
    <row r="1448" spans="1:24" x14ac:dyDescent="0.2">
      <c r="A1448">
        <v>10479</v>
      </c>
      <c r="B1448">
        <v>1976</v>
      </c>
      <c r="C1448">
        <v>47</v>
      </c>
      <c r="D1448" t="s">
        <v>40</v>
      </c>
      <c r="E1448" t="s">
        <v>32</v>
      </c>
      <c r="F1448" s="58">
        <v>63159</v>
      </c>
      <c r="G1448">
        <v>0</v>
      </c>
      <c r="H1448">
        <v>0</v>
      </c>
      <c r="I1448" s="98">
        <v>41102</v>
      </c>
      <c r="J1448">
        <v>64</v>
      </c>
      <c r="K1448">
        <v>749</v>
      </c>
      <c r="L1448">
        <v>40</v>
      </c>
      <c r="M1448">
        <v>294</v>
      </c>
      <c r="N1448">
        <v>121</v>
      </c>
      <c r="O1448">
        <v>160</v>
      </c>
      <c r="P1448">
        <v>147</v>
      </c>
      <c r="Q1448">
        <v>1</v>
      </c>
      <c r="R1448">
        <v>3</v>
      </c>
      <c r="S1448">
        <v>5</v>
      </c>
      <c r="T1448">
        <v>1</v>
      </c>
      <c r="U1448">
        <v>0</v>
      </c>
      <c r="V1448">
        <v>0</v>
      </c>
      <c r="W1448" t="s">
        <v>38</v>
      </c>
      <c r="X1448">
        <v>0</v>
      </c>
    </row>
    <row r="1449" spans="1:24" x14ac:dyDescent="0.2">
      <c r="A1449">
        <v>5966</v>
      </c>
      <c r="B1449">
        <v>1975</v>
      </c>
      <c r="C1449">
        <v>48</v>
      </c>
      <c r="D1449" t="s">
        <v>40</v>
      </c>
      <c r="E1449" t="s">
        <v>32</v>
      </c>
      <c r="F1449" s="58">
        <v>94472</v>
      </c>
      <c r="G1449">
        <v>1</v>
      </c>
      <c r="H1449">
        <v>1</v>
      </c>
      <c r="I1449" s="98">
        <v>41193</v>
      </c>
      <c r="J1449">
        <v>64</v>
      </c>
      <c r="K1449">
        <v>203</v>
      </c>
      <c r="L1449">
        <v>0</v>
      </c>
      <c r="M1449">
        <v>10</v>
      </c>
      <c r="N1449">
        <v>0</v>
      </c>
      <c r="O1449">
        <v>0</v>
      </c>
      <c r="P1449">
        <v>2</v>
      </c>
      <c r="Q1449">
        <v>5</v>
      </c>
      <c r="R1449">
        <v>3</v>
      </c>
      <c r="S1449">
        <v>6</v>
      </c>
      <c r="T1449">
        <v>6</v>
      </c>
      <c r="U1449">
        <v>0</v>
      </c>
      <c r="V1449">
        <v>0</v>
      </c>
      <c r="W1449" t="s">
        <v>27</v>
      </c>
      <c r="X1449">
        <v>1</v>
      </c>
    </row>
    <row r="1450" spans="1:24" x14ac:dyDescent="0.2">
      <c r="A1450">
        <v>3439</v>
      </c>
      <c r="B1450">
        <v>1973</v>
      </c>
      <c r="C1450">
        <v>50</v>
      </c>
      <c r="D1450" t="s">
        <v>23</v>
      </c>
      <c r="E1450" t="s">
        <v>32</v>
      </c>
      <c r="F1450" s="58">
        <v>70337</v>
      </c>
      <c r="G1450">
        <v>1</v>
      </c>
      <c r="H1450">
        <v>1</v>
      </c>
      <c r="I1450" s="98">
        <v>41213</v>
      </c>
      <c r="J1450">
        <v>64</v>
      </c>
      <c r="K1450">
        <v>157</v>
      </c>
      <c r="L1450">
        <v>6</v>
      </c>
      <c r="M1450">
        <v>39</v>
      </c>
      <c r="N1450">
        <v>6</v>
      </c>
      <c r="O1450">
        <v>13</v>
      </c>
      <c r="P1450">
        <v>75</v>
      </c>
      <c r="Q1450">
        <v>5</v>
      </c>
      <c r="R1450">
        <v>4</v>
      </c>
      <c r="S1450">
        <v>5</v>
      </c>
      <c r="T1450">
        <v>6</v>
      </c>
      <c r="U1450">
        <v>0</v>
      </c>
      <c r="V1450">
        <v>0</v>
      </c>
      <c r="W1450" t="s">
        <v>27</v>
      </c>
      <c r="X1450">
        <v>0</v>
      </c>
    </row>
    <row r="1451" spans="1:24" x14ac:dyDescent="0.2">
      <c r="A1451">
        <v>6609</v>
      </c>
      <c r="B1451">
        <v>1967</v>
      </c>
      <c r="C1451">
        <v>56</v>
      </c>
      <c r="D1451" t="s">
        <v>23</v>
      </c>
      <c r="E1451" t="s">
        <v>55</v>
      </c>
      <c r="F1451" s="58">
        <v>34853</v>
      </c>
      <c r="G1451">
        <v>0</v>
      </c>
      <c r="H1451">
        <v>0</v>
      </c>
      <c r="I1451" s="98">
        <v>41170</v>
      </c>
      <c r="J1451">
        <v>64</v>
      </c>
      <c r="K1451">
        <v>1</v>
      </c>
      <c r="L1451">
        <v>26</v>
      </c>
      <c r="M1451">
        <v>25</v>
      </c>
      <c r="N1451">
        <v>17</v>
      </c>
      <c r="O1451">
        <v>23</v>
      </c>
      <c r="P1451">
        <v>15</v>
      </c>
      <c r="Q1451">
        <v>1</v>
      </c>
      <c r="R1451">
        <v>3</v>
      </c>
      <c r="S1451">
        <v>3</v>
      </c>
      <c r="T1451">
        <v>9</v>
      </c>
      <c r="U1451">
        <v>1</v>
      </c>
      <c r="V1451">
        <v>0</v>
      </c>
      <c r="W1451" t="s">
        <v>67</v>
      </c>
      <c r="X1451">
        <v>0</v>
      </c>
    </row>
    <row r="1452" spans="1:24" x14ac:dyDescent="0.2">
      <c r="A1452">
        <v>5393</v>
      </c>
      <c r="B1452">
        <v>1978</v>
      </c>
      <c r="C1452">
        <v>45</v>
      </c>
      <c r="D1452" t="s">
        <v>23</v>
      </c>
      <c r="E1452" t="s">
        <v>28</v>
      </c>
      <c r="F1452" s="58">
        <v>16269</v>
      </c>
      <c r="G1452">
        <v>1</v>
      </c>
      <c r="H1452">
        <v>0</v>
      </c>
      <c r="I1452" s="98">
        <v>41098</v>
      </c>
      <c r="J1452">
        <v>64</v>
      </c>
      <c r="K1452">
        <v>22</v>
      </c>
      <c r="L1452">
        <v>0</v>
      </c>
      <c r="M1452">
        <v>6</v>
      </c>
      <c r="N1452">
        <v>6</v>
      </c>
      <c r="O1452">
        <v>2</v>
      </c>
      <c r="P1452">
        <v>6</v>
      </c>
      <c r="Q1452">
        <v>1</v>
      </c>
      <c r="R1452">
        <v>1</v>
      </c>
      <c r="S1452">
        <v>3</v>
      </c>
      <c r="T1452">
        <v>7</v>
      </c>
      <c r="U1452">
        <v>0</v>
      </c>
      <c r="V1452">
        <v>0</v>
      </c>
      <c r="W1452" t="s">
        <v>27</v>
      </c>
      <c r="X1452">
        <v>0</v>
      </c>
    </row>
    <row r="1453" spans="1:24" x14ac:dyDescent="0.2">
      <c r="A1453">
        <v>9014</v>
      </c>
      <c r="B1453">
        <v>1976</v>
      </c>
      <c r="C1453">
        <v>47</v>
      </c>
      <c r="D1453" t="s">
        <v>23</v>
      </c>
      <c r="E1453" t="s">
        <v>32</v>
      </c>
      <c r="F1453" s="58">
        <v>22804</v>
      </c>
      <c r="G1453">
        <v>1</v>
      </c>
      <c r="H1453">
        <v>1</v>
      </c>
      <c r="I1453" s="98">
        <v>41816</v>
      </c>
      <c r="J1453">
        <v>65</v>
      </c>
      <c r="K1453">
        <v>39</v>
      </c>
      <c r="L1453">
        <v>1</v>
      </c>
      <c r="M1453">
        <v>16</v>
      </c>
      <c r="N1453">
        <v>2</v>
      </c>
      <c r="O1453">
        <v>0</v>
      </c>
      <c r="P1453">
        <v>3</v>
      </c>
      <c r="Q1453">
        <v>4</v>
      </c>
      <c r="R1453">
        <v>3</v>
      </c>
      <c r="S1453">
        <v>3</v>
      </c>
      <c r="T1453">
        <v>8</v>
      </c>
      <c r="U1453">
        <v>0</v>
      </c>
      <c r="V1453">
        <v>0</v>
      </c>
      <c r="W1453" t="s">
        <v>50</v>
      </c>
      <c r="X1453">
        <v>0</v>
      </c>
    </row>
    <row r="1454" spans="1:24" x14ac:dyDescent="0.2">
      <c r="A1454">
        <v>4050</v>
      </c>
      <c r="B1454">
        <v>1967</v>
      </c>
      <c r="C1454">
        <v>56</v>
      </c>
      <c r="D1454" t="s">
        <v>53</v>
      </c>
      <c r="E1454" t="s">
        <v>32</v>
      </c>
      <c r="F1454" s="58">
        <v>22804</v>
      </c>
      <c r="G1454">
        <v>0</v>
      </c>
      <c r="H1454">
        <v>0</v>
      </c>
      <c r="I1454" s="98">
        <v>41811</v>
      </c>
      <c r="J1454">
        <v>65</v>
      </c>
      <c r="K1454">
        <v>42</v>
      </c>
      <c r="L1454">
        <v>16</v>
      </c>
      <c r="M1454">
        <v>29</v>
      </c>
      <c r="N1454">
        <v>12</v>
      </c>
      <c r="O1454">
        <v>20</v>
      </c>
      <c r="P1454">
        <v>8</v>
      </c>
      <c r="Q1454">
        <v>1</v>
      </c>
      <c r="R1454">
        <v>2</v>
      </c>
      <c r="S1454">
        <v>4</v>
      </c>
      <c r="T1454">
        <v>3</v>
      </c>
      <c r="U1454">
        <v>0</v>
      </c>
      <c r="V1454">
        <v>0</v>
      </c>
      <c r="W1454" t="s">
        <v>31</v>
      </c>
      <c r="X1454">
        <v>0</v>
      </c>
    </row>
    <row r="1455" spans="1:24" x14ac:dyDescent="0.2">
      <c r="A1455">
        <v>6862</v>
      </c>
      <c r="B1455">
        <v>1972</v>
      </c>
      <c r="C1455">
        <v>51</v>
      </c>
      <c r="D1455" t="s">
        <v>23</v>
      </c>
      <c r="E1455" t="s">
        <v>24</v>
      </c>
      <c r="F1455" s="58">
        <v>78420</v>
      </c>
      <c r="G1455">
        <v>0</v>
      </c>
      <c r="H1455">
        <v>0</v>
      </c>
      <c r="I1455" s="98">
        <v>41777</v>
      </c>
      <c r="J1455">
        <v>65</v>
      </c>
      <c r="K1455">
        <v>1</v>
      </c>
      <c r="L1455">
        <v>1</v>
      </c>
      <c r="M1455">
        <v>3</v>
      </c>
      <c r="N1455">
        <v>1</v>
      </c>
      <c r="O1455">
        <v>1</v>
      </c>
      <c r="P1455">
        <v>1</v>
      </c>
      <c r="Q1455">
        <v>15</v>
      </c>
      <c r="R1455">
        <v>0</v>
      </c>
      <c r="S1455">
        <v>0</v>
      </c>
      <c r="T1455">
        <v>20</v>
      </c>
      <c r="U1455">
        <v>0</v>
      </c>
      <c r="V1455">
        <v>0</v>
      </c>
      <c r="W1455" t="s">
        <v>27</v>
      </c>
      <c r="X1455">
        <v>0</v>
      </c>
    </row>
    <row r="1456" spans="1:24" x14ac:dyDescent="0.2">
      <c r="A1456">
        <v>8315</v>
      </c>
      <c r="B1456">
        <v>1996</v>
      </c>
      <c r="C1456">
        <v>27</v>
      </c>
      <c r="D1456" t="s">
        <v>23</v>
      </c>
      <c r="E1456" t="s">
        <v>28</v>
      </c>
      <c r="F1456" s="58">
        <v>81741</v>
      </c>
      <c r="G1456">
        <v>0</v>
      </c>
      <c r="H1456">
        <v>0</v>
      </c>
      <c r="I1456" s="98">
        <v>41724</v>
      </c>
      <c r="J1456">
        <v>65</v>
      </c>
      <c r="K1456">
        <v>4</v>
      </c>
      <c r="L1456">
        <v>2</v>
      </c>
      <c r="M1456">
        <v>11</v>
      </c>
      <c r="N1456">
        <v>2</v>
      </c>
      <c r="O1456">
        <v>0</v>
      </c>
      <c r="P1456">
        <v>4</v>
      </c>
      <c r="Q1456">
        <v>1</v>
      </c>
      <c r="R1456">
        <v>1</v>
      </c>
      <c r="S1456">
        <v>2</v>
      </c>
      <c r="T1456">
        <v>6</v>
      </c>
      <c r="U1456">
        <v>0</v>
      </c>
      <c r="V1456">
        <v>0</v>
      </c>
      <c r="W1456" t="s">
        <v>35</v>
      </c>
      <c r="X1456">
        <v>0</v>
      </c>
    </row>
    <row r="1457" spans="1:24" x14ac:dyDescent="0.2">
      <c r="A1457">
        <v>5184</v>
      </c>
      <c r="B1457">
        <v>1996</v>
      </c>
      <c r="C1457">
        <v>27</v>
      </c>
      <c r="D1457" t="s">
        <v>23</v>
      </c>
      <c r="E1457" t="s">
        <v>28</v>
      </c>
      <c r="F1457" s="58">
        <v>31907</v>
      </c>
      <c r="G1457">
        <v>0</v>
      </c>
      <c r="H1457">
        <v>0</v>
      </c>
      <c r="I1457" s="98">
        <v>41724</v>
      </c>
      <c r="J1457">
        <v>65</v>
      </c>
      <c r="K1457">
        <v>4</v>
      </c>
      <c r="L1457">
        <v>2</v>
      </c>
      <c r="M1457">
        <v>11</v>
      </c>
      <c r="N1457">
        <v>2</v>
      </c>
      <c r="O1457">
        <v>0</v>
      </c>
      <c r="P1457">
        <v>4</v>
      </c>
      <c r="Q1457">
        <v>1</v>
      </c>
      <c r="R1457">
        <v>1</v>
      </c>
      <c r="S1457">
        <v>2</v>
      </c>
      <c r="T1457">
        <v>6</v>
      </c>
      <c r="U1457">
        <v>0</v>
      </c>
      <c r="V1457">
        <v>0</v>
      </c>
      <c r="W1457" t="s">
        <v>27</v>
      </c>
      <c r="X1457">
        <v>0</v>
      </c>
    </row>
    <row r="1458" spans="1:24" x14ac:dyDescent="0.2">
      <c r="A1458">
        <v>3643</v>
      </c>
      <c r="B1458">
        <v>1975</v>
      </c>
      <c r="C1458">
        <v>48</v>
      </c>
      <c r="D1458" t="s">
        <v>53</v>
      </c>
      <c r="E1458" t="s">
        <v>32</v>
      </c>
      <c r="F1458" s="58">
        <v>61284</v>
      </c>
      <c r="G1458">
        <v>0</v>
      </c>
      <c r="H1458">
        <v>0</v>
      </c>
      <c r="I1458" s="98">
        <v>41718</v>
      </c>
      <c r="J1458">
        <v>65</v>
      </c>
      <c r="K1458">
        <v>750</v>
      </c>
      <c r="L1458">
        <v>8</v>
      </c>
      <c r="M1458">
        <v>125</v>
      </c>
      <c r="N1458">
        <v>11</v>
      </c>
      <c r="O1458">
        <v>8</v>
      </c>
      <c r="P1458">
        <v>26</v>
      </c>
      <c r="Q1458">
        <v>1</v>
      </c>
      <c r="R1458">
        <v>4</v>
      </c>
      <c r="S1458">
        <v>6</v>
      </c>
      <c r="T1458">
        <v>2</v>
      </c>
      <c r="U1458">
        <v>0</v>
      </c>
      <c r="V1458">
        <v>0</v>
      </c>
      <c r="W1458" t="s">
        <v>31</v>
      </c>
      <c r="X1458">
        <v>1</v>
      </c>
    </row>
    <row r="1459" spans="1:24" x14ac:dyDescent="0.2">
      <c r="A1459">
        <v>2589</v>
      </c>
      <c r="B1459">
        <v>1973</v>
      </c>
      <c r="C1459">
        <v>50</v>
      </c>
      <c r="D1459" t="s">
        <v>23</v>
      </c>
      <c r="E1459" t="s">
        <v>24</v>
      </c>
      <c r="F1459" s="58">
        <v>33419</v>
      </c>
      <c r="G1459">
        <v>1</v>
      </c>
      <c r="H1459">
        <v>0</v>
      </c>
      <c r="I1459" s="98">
        <v>41822</v>
      </c>
      <c r="J1459">
        <v>65</v>
      </c>
      <c r="K1459">
        <v>25</v>
      </c>
      <c r="L1459">
        <v>3</v>
      </c>
      <c r="M1459">
        <v>16</v>
      </c>
      <c r="N1459">
        <v>8</v>
      </c>
      <c r="O1459">
        <v>5</v>
      </c>
      <c r="P1459">
        <v>2</v>
      </c>
      <c r="Q1459">
        <v>2</v>
      </c>
      <c r="R1459">
        <v>2</v>
      </c>
      <c r="S1459">
        <v>3</v>
      </c>
      <c r="T1459">
        <v>6</v>
      </c>
      <c r="U1459">
        <v>0</v>
      </c>
      <c r="V1459">
        <v>0</v>
      </c>
      <c r="W1459" t="s">
        <v>38</v>
      </c>
      <c r="X1459">
        <v>0</v>
      </c>
    </row>
    <row r="1460" spans="1:24" x14ac:dyDescent="0.2">
      <c r="A1460">
        <v>4887</v>
      </c>
      <c r="B1460">
        <v>1977</v>
      </c>
      <c r="C1460">
        <v>46</v>
      </c>
      <c r="D1460" t="s">
        <v>40</v>
      </c>
      <c r="E1460" t="s">
        <v>24</v>
      </c>
      <c r="F1460" s="58">
        <v>15056</v>
      </c>
      <c r="G1460">
        <v>1</v>
      </c>
      <c r="H1460">
        <v>1</v>
      </c>
      <c r="I1460" s="98">
        <v>41600</v>
      </c>
      <c r="J1460">
        <v>65</v>
      </c>
      <c r="K1460">
        <v>10</v>
      </c>
      <c r="L1460">
        <v>5</v>
      </c>
      <c r="M1460">
        <v>28</v>
      </c>
      <c r="N1460">
        <v>11</v>
      </c>
      <c r="O1460">
        <v>1</v>
      </c>
      <c r="P1460">
        <v>8</v>
      </c>
      <c r="Q1460">
        <v>1</v>
      </c>
      <c r="R1460">
        <v>2</v>
      </c>
      <c r="S1460">
        <v>3</v>
      </c>
      <c r="T1460">
        <v>5</v>
      </c>
      <c r="U1460">
        <v>0</v>
      </c>
      <c r="V1460">
        <v>0</v>
      </c>
      <c r="W1460" t="s">
        <v>31</v>
      </c>
      <c r="X1460">
        <v>0</v>
      </c>
    </row>
    <row r="1461" spans="1:24" x14ac:dyDescent="0.2">
      <c r="A1461">
        <v>10104</v>
      </c>
      <c r="B1461">
        <v>1975</v>
      </c>
      <c r="C1461">
        <v>48</v>
      </c>
      <c r="D1461" t="s">
        <v>23</v>
      </c>
      <c r="E1461" t="s">
        <v>32</v>
      </c>
      <c r="F1461" s="58">
        <v>28769</v>
      </c>
      <c r="G1461">
        <v>2</v>
      </c>
      <c r="H1461">
        <v>1</v>
      </c>
      <c r="I1461" s="98">
        <v>41344</v>
      </c>
      <c r="J1461">
        <v>65</v>
      </c>
      <c r="K1461">
        <v>4</v>
      </c>
      <c r="L1461">
        <v>0</v>
      </c>
      <c r="M1461">
        <v>2</v>
      </c>
      <c r="N1461">
        <v>0</v>
      </c>
      <c r="O1461">
        <v>0</v>
      </c>
      <c r="P1461">
        <v>2</v>
      </c>
      <c r="Q1461">
        <v>1</v>
      </c>
      <c r="R1461">
        <v>1</v>
      </c>
      <c r="S1461">
        <v>2</v>
      </c>
      <c r="T1461">
        <v>7</v>
      </c>
      <c r="U1461">
        <v>0</v>
      </c>
      <c r="V1461">
        <v>0</v>
      </c>
      <c r="W1461" t="s">
        <v>31</v>
      </c>
      <c r="X1461">
        <v>0</v>
      </c>
    </row>
    <row r="1462" spans="1:24" x14ac:dyDescent="0.2">
      <c r="A1462">
        <v>3254</v>
      </c>
      <c r="B1462">
        <v>1972</v>
      </c>
      <c r="C1462">
        <v>51</v>
      </c>
      <c r="D1462" t="s">
        <v>23</v>
      </c>
      <c r="E1462" t="s">
        <v>32</v>
      </c>
      <c r="F1462" s="58">
        <v>23616</v>
      </c>
      <c r="G1462">
        <v>1</v>
      </c>
      <c r="H1462">
        <v>0</v>
      </c>
      <c r="I1462" s="98">
        <v>41561</v>
      </c>
      <c r="J1462">
        <v>65</v>
      </c>
      <c r="K1462">
        <v>407</v>
      </c>
      <c r="L1462">
        <v>70</v>
      </c>
      <c r="M1462">
        <v>239</v>
      </c>
      <c r="N1462">
        <v>103</v>
      </c>
      <c r="O1462">
        <v>88</v>
      </c>
      <c r="P1462">
        <v>53</v>
      </c>
      <c r="Q1462">
        <v>1</v>
      </c>
      <c r="R1462">
        <v>5</v>
      </c>
      <c r="S1462">
        <v>4</v>
      </c>
      <c r="T1462">
        <v>2</v>
      </c>
      <c r="U1462">
        <v>0</v>
      </c>
      <c r="V1462">
        <v>0</v>
      </c>
      <c r="W1462" t="s">
        <v>27</v>
      </c>
      <c r="X1462">
        <v>0</v>
      </c>
    </row>
    <row r="1463" spans="1:24" x14ac:dyDescent="0.2">
      <c r="A1463">
        <v>2004</v>
      </c>
      <c r="B1463">
        <v>1970</v>
      </c>
      <c r="C1463">
        <v>53</v>
      </c>
      <c r="D1463" t="s">
        <v>23</v>
      </c>
      <c r="E1463" t="s">
        <v>28</v>
      </c>
      <c r="F1463" s="58">
        <v>52074</v>
      </c>
      <c r="G1463">
        <v>0</v>
      </c>
      <c r="H1463">
        <v>1</v>
      </c>
      <c r="I1463" s="98">
        <v>41535</v>
      </c>
      <c r="J1463">
        <v>65</v>
      </c>
      <c r="K1463">
        <v>619</v>
      </c>
      <c r="L1463">
        <v>54</v>
      </c>
      <c r="M1463">
        <v>260</v>
      </c>
      <c r="N1463">
        <v>127</v>
      </c>
      <c r="O1463">
        <v>54</v>
      </c>
      <c r="P1463">
        <v>54</v>
      </c>
      <c r="Q1463">
        <v>1</v>
      </c>
      <c r="R1463">
        <v>4</v>
      </c>
      <c r="S1463">
        <v>5</v>
      </c>
      <c r="T1463">
        <v>1</v>
      </c>
      <c r="U1463">
        <v>0</v>
      </c>
      <c r="V1463">
        <v>0</v>
      </c>
      <c r="W1463" t="s">
        <v>27</v>
      </c>
      <c r="X1463">
        <v>0</v>
      </c>
    </row>
    <row r="1464" spans="1:24" x14ac:dyDescent="0.2">
      <c r="A1464">
        <v>6142</v>
      </c>
      <c r="B1464">
        <v>1944</v>
      </c>
      <c r="C1464">
        <v>79</v>
      </c>
      <c r="D1464" t="s">
        <v>53</v>
      </c>
      <c r="E1464" t="s">
        <v>32</v>
      </c>
      <c r="F1464" s="58">
        <v>35544</v>
      </c>
      <c r="G1464">
        <v>0</v>
      </c>
      <c r="H1464">
        <v>0</v>
      </c>
      <c r="I1464" s="98">
        <v>41506</v>
      </c>
      <c r="J1464">
        <v>65</v>
      </c>
      <c r="K1464">
        <v>629</v>
      </c>
      <c r="L1464">
        <v>17</v>
      </c>
      <c r="M1464">
        <v>177</v>
      </c>
      <c r="N1464">
        <v>69</v>
      </c>
      <c r="O1464">
        <v>0</v>
      </c>
      <c r="P1464">
        <v>8</v>
      </c>
      <c r="Q1464">
        <v>1</v>
      </c>
      <c r="R1464">
        <v>5</v>
      </c>
      <c r="S1464">
        <v>5</v>
      </c>
      <c r="T1464">
        <v>2</v>
      </c>
      <c r="U1464">
        <v>0</v>
      </c>
      <c r="V1464">
        <v>1</v>
      </c>
      <c r="W1464" t="s">
        <v>27</v>
      </c>
      <c r="X1464">
        <v>0</v>
      </c>
    </row>
    <row r="1465" spans="1:24" x14ac:dyDescent="0.2">
      <c r="A1465">
        <v>8553</v>
      </c>
      <c r="B1465">
        <v>1966</v>
      </c>
      <c r="C1465">
        <v>57</v>
      </c>
      <c r="D1465" t="s">
        <v>23</v>
      </c>
      <c r="E1465" t="s">
        <v>32</v>
      </c>
      <c r="F1465" s="58">
        <v>81217</v>
      </c>
      <c r="G1465">
        <v>1</v>
      </c>
      <c r="H1465">
        <v>1</v>
      </c>
      <c r="I1465" s="98">
        <v>41448</v>
      </c>
      <c r="J1465">
        <v>65</v>
      </c>
      <c r="K1465">
        <v>30</v>
      </c>
      <c r="L1465">
        <v>0</v>
      </c>
      <c r="M1465">
        <v>9</v>
      </c>
      <c r="N1465">
        <v>0</v>
      </c>
      <c r="O1465">
        <v>0</v>
      </c>
      <c r="P1465">
        <v>3</v>
      </c>
      <c r="Q1465">
        <v>2</v>
      </c>
      <c r="R1465">
        <v>1</v>
      </c>
      <c r="S1465">
        <v>3</v>
      </c>
      <c r="T1465">
        <v>6</v>
      </c>
      <c r="U1465">
        <v>0</v>
      </c>
      <c r="V1465">
        <v>0</v>
      </c>
      <c r="W1465" t="s">
        <v>27</v>
      </c>
      <c r="X1465">
        <v>0</v>
      </c>
    </row>
    <row r="1466" spans="1:24" x14ac:dyDescent="0.2">
      <c r="A1466">
        <v>9805</v>
      </c>
      <c r="B1466">
        <v>1954</v>
      </c>
      <c r="C1466">
        <v>69</v>
      </c>
      <c r="D1466" t="s">
        <v>53</v>
      </c>
      <c r="E1466" t="s">
        <v>32</v>
      </c>
      <c r="F1466" s="58">
        <v>81217</v>
      </c>
      <c r="G1466">
        <v>0</v>
      </c>
      <c r="H1466">
        <v>1</v>
      </c>
      <c r="I1466" s="98">
        <v>41445</v>
      </c>
      <c r="J1466">
        <v>65</v>
      </c>
      <c r="K1466">
        <v>320</v>
      </c>
      <c r="L1466">
        <v>48</v>
      </c>
      <c r="M1466">
        <v>133</v>
      </c>
      <c r="N1466">
        <v>39</v>
      </c>
      <c r="O1466">
        <v>72</v>
      </c>
      <c r="P1466">
        <v>48</v>
      </c>
      <c r="Q1466">
        <v>4</v>
      </c>
      <c r="R1466">
        <v>6</v>
      </c>
      <c r="S1466">
        <v>10</v>
      </c>
      <c r="T1466">
        <v>4</v>
      </c>
      <c r="U1466">
        <v>0</v>
      </c>
      <c r="V1466">
        <v>0</v>
      </c>
      <c r="W1466" t="s">
        <v>31</v>
      </c>
      <c r="X1466">
        <v>0</v>
      </c>
    </row>
    <row r="1467" spans="1:24" x14ac:dyDescent="0.2">
      <c r="A1467">
        <v>849</v>
      </c>
      <c r="B1467">
        <v>1954</v>
      </c>
      <c r="C1467">
        <v>69</v>
      </c>
      <c r="D1467" t="s">
        <v>53</v>
      </c>
      <c r="E1467" t="s">
        <v>32</v>
      </c>
      <c r="F1467" s="58">
        <v>26095</v>
      </c>
      <c r="G1467">
        <v>0</v>
      </c>
      <c r="H1467">
        <v>1</v>
      </c>
      <c r="I1467" s="98">
        <v>41445</v>
      </c>
      <c r="J1467">
        <v>65</v>
      </c>
      <c r="K1467">
        <v>320</v>
      </c>
      <c r="L1467">
        <v>48</v>
      </c>
      <c r="M1467">
        <v>133</v>
      </c>
      <c r="N1467">
        <v>39</v>
      </c>
      <c r="O1467">
        <v>72</v>
      </c>
      <c r="P1467">
        <v>48</v>
      </c>
      <c r="Q1467">
        <v>4</v>
      </c>
      <c r="R1467">
        <v>6</v>
      </c>
      <c r="S1467">
        <v>10</v>
      </c>
      <c r="T1467">
        <v>4</v>
      </c>
      <c r="U1467">
        <v>0</v>
      </c>
      <c r="V1467">
        <v>0</v>
      </c>
      <c r="W1467" t="s">
        <v>27</v>
      </c>
      <c r="X1467">
        <v>0</v>
      </c>
    </row>
    <row r="1468" spans="1:24" x14ac:dyDescent="0.2">
      <c r="A1468">
        <v>1606</v>
      </c>
      <c r="B1468">
        <v>1972</v>
      </c>
      <c r="C1468">
        <v>51</v>
      </c>
      <c r="D1468" t="s">
        <v>23</v>
      </c>
      <c r="E1468" t="s">
        <v>32</v>
      </c>
      <c r="F1468" s="58">
        <v>58308</v>
      </c>
      <c r="G1468">
        <v>1</v>
      </c>
      <c r="H1468">
        <v>0</v>
      </c>
      <c r="I1468" s="98">
        <v>41409</v>
      </c>
      <c r="J1468">
        <v>65</v>
      </c>
      <c r="K1468">
        <v>3</v>
      </c>
      <c r="L1468">
        <v>1</v>
      </c>
      <c r="M1468">
        <v>8</v>
      </c>
      <c r="N1468">
        <v>4</v>
      </c>
      <c r="O1468">
        <v>3</v>
      </c>
      <c r="P1468">
        <v>3</v>
      </c>
      <c r="Q1468">
        <v>1</v>
      </c>
      <c r="R1468">
        <v>1</v>
      </c>
      <c r="S1468">
        <v>2</v>
      </c>
      <c r="T1468">
        <v>8</v>
      </c>
      <c r="U1468">
        <v>0</v>
      </c>
      <c r="V1468">
        <v>0</v>
      </c>
      <c r="W1468" t="s">
        <v>67</v>
      </c>
      <c r="X1468">
        <v>0</v>
      </c>
    </row>
    <row r="1469" spans="1:24" x14ac:dyDescent="0.2">
      <c r="A1469">
        <v>125</v>
      </c>
      <c r="B1469">
        <v>1959</v>
      </c>
      <c r="C1469">
        <v>64</v>
      </c>
      <c r="D1469" t="s">
        <v>43</v>
      </c>
      <c r="E1469" t="s">
        <v>32</v>
      </c>
      <c r="F1469" s="58">
        <v>46107</v>
      </c>
      <c r="G1469">
        <v>1</v>
      </c>
      <c r="H1469">
        <v>1</v>
      </c>
      <c r="I1469" s="98">
        <v>41409</v>
      </c>
      <c r="J1469">
        <v>65</v>
      </c>
      <c r="K1469">
        <v>215</v>
      </c>
      <c r="L1469">
        <v>7</v>
      </c>
      <c r="M1469">
        <v>33</v>
      </c>
      <c r="N1469">
        <v>3</v>
      </c>
      <c r="O1469">
        <v>0</v>
      </c>
      <c r="P1469">
        <v>13</v>
      </c>
      <c r="Q1469">
        <v>6</v>
      </c>
      <c r="R1469">
        <v>5</v>
      </c>
      <c r="S1469">
        <v>5</v>
      </c>
      <c r="T1469">
        <v>7</v>
      </c>
      <c r="U1469">
        <v>0</v>
      </c>
      <c r="V1469">
        <v>0</v>
      </c>
      <c r="W1469" t="s">
        <v>50</v>
      </c>
      <c r="X1469">
        <v>1</v>
      </c>
    </row>
    <row r="1470" spans="1:24" x14ac:dyDescent="0.2">
      <c r="A1470">
        <v>9305</v>
      </c>
      <c r="B1470">
        <v>1977</v>
      </c>
      <c r="C1470">
        <v>46</v>
      </c>
      <c r="D1470" t="s">
        <v>43</v>
      </c>
      <c r="E1470" t="s">
        <v>28</v>
      </c>
      <c r="F1470" s="58">
        <v>54466</v>
      </c>
      <c r="G1470">
        <v>0</v>
      </c>
      <c r="H1470">
        <v>0</v>
      </c>
      <c r="I1470" s="98">
        <v>41613</v>
      </c>
      <c r="J1470">
        <v>65</v>
      </c>
      <c r="K1470">
        <v>311</v>
      </c>
      <c r="L1470">
        <v>26</v>
      </c>
      <c r="M1470">
        <v>640</v>
      </c>
      <c r="N1470">
        <v>180</v>
      </c>
      <c r="O1470">
        <v>37</v>
      </c>
      <c r="P1470">
        <v>121</v>
      </c>
      <c r="Q1470">
        <v>1</v>
      </c>
      <c r="R1470">
        <v>4</v>
      </c>
      <c r="S1470">
        <v>13</v>
      </c>
      <c r="T1470">
        <v>2</v>
      </c>
      <c r="U1470">
        <v>0</v>
      </c>
      <c r="V1470">
        <v>0</v>
      </c>
      <c r="W1470" t="s">
        <v>27</v>
      </c>
      <c r="X1470">
        <v>0</v>
      </c>
    </row>
    <row r="1471" spans="1:24" x14ac:dyDescent="0.2">
      <c r="A1471">
        <v>4706</v>
      </c>
      <c r="B1471">
        <v>1967</v>
      </c>
      <c r="C1471">
        <v>56</v>
      </c>
      <c r="D1471" t="s">
        <v>23</v>
      </c>
      <c r="E1471" t="s">
        <v>28</v>
      </c>
      <c r="F1471" s="58">
        <v>59686</v>
      </c>
      <c r="G1471">
        <v>0</v>
      </c>
      <c r="H1471">
        <v>1</v>
      </c>
      <c r="I1471" s="98">
        <v>41391</v>
      </c>
      <c r="J1471">
        <v>65</v>
      </c>
      <c r="K1471">
        <v>29</v>
      </c>
      <c r="L1471">
        <v>0</v>
      </c>
      <c r="M1471">
        <v>5</v>
      </c>
      <c r="N1471">
        <v>0</v>
      </c>
      <c r="O1471">
        <v>1</v>
      </c>
      <c r="P1471">
        <v>5</v>
      </c>
      <c r="Q1471">
        <v>1</v>
      </c>
      <c r="R1471">
        <v>1</v>
      </c>
      <c r="S1471">
        <v>3</v>
      </c>
      <c r="T1471">
        <v>5</v>
      </c>
      <c r="U1471">
        <v>0</v>
      </c>
      <c r="V1471">
        <v>0</v>
      </c>
      <c r="W1471" t="s">
        <v>31</v>
      </c>
      <c r="X1471">
        <v>0</v>
      </c>
    </row>
    <row r="1472" spans="1:24" x14ac:dyDescent="0.2">
      <c r="A1472">
        <v>4437</v>
      </c>
      <c r="B1472">
        <v>1963</v>
      </c>
      <c r="C1472">
        <v>60</v>
      </c>
      <c r="D1472" t="s">
        <v>23</v>
      </c>
      <c r="E1472" t="s">
        <v>32</v>
      </c>
      <c r="F1472" s="58">
        <v>76045</v>
      </c>
      <c r="G1472">
        <v>1</v>
      </c>
      <c r="H1472">
        <v>1</v>
      </c>
      <c r="I1472" s="98">
        <v>41388</v>
      </c>
      <c r="J1472">
        <v>65</v>
      </c>
      <c r="K1472">
        <v>112</v>
      </c>
      <c r="L1472">
        <v>6</v>
      </c>
      <c r="M1472">
        <v>92</v>
      </c>
      <c r="N1472">
        <v>3</v>
      </c>
      <c r="O1472">
        <v>9</v>
      </c>
      <c r="P1472">
        <v>38</v>
      </c>
      <c r="Q1472">
        <v>2</v>
      </c>
      <c r="R1472">
        <v>3</v>
      </c>
      <c r="S1472">
        <v>5</v>
      </c>
      <c r="T1472">
        <v>4</v>
      </c>
      <c r="U1472">
        <v>0</v>
      </c>
      <c r="V1472">
        <v>0</v>
      </c>
      <c r="W1472" t="s">
        <v>27</v>
      </c>
      <c r="X1472">
        <v>0</v>
      </c>
    </row>
    <row r="1473" spans="1:24" x14ac:dyDescent="0.2">
      <c r="A1473">
        <v>3081</v>
      </c>
      <c r="B1473">
        <v>1979</v>
      </c>
      <c r="C1473">
        <v>44</v>
      </c>
      <c r="D1473" t="s">
        <v>40</v>
      </c>
      <c r="E1473" t="s">
        <v>32</v>
      </c>
      <c r="F1473" s="58">
        <v>60230</v>
      </c>
      <c r="G1473">
        <v>1</v>
      </c>
      <c r="H1473">
        <v>0</v>
      </c>
      <c r="I1473" s="98">
        <v>41386</v>
      </c>
      <c r="J1473">
        <v>65</v>
      </c>
      <c r="K1473">
        <v>7</v>
      </c>
      <c r="L1473">
        <v>2</v>
      </c>
      <c r="M1473">
        <v>6</v>
      </c>
      <c r="N1473">
        <v>2</v>
      </c>
      <c r="O1473">
        <v>0</v>
      </c>
      <c r="P1473">
        <v>3</v>
      </c>
      <c r="Q1473">
        <v>1</v>
      </c>
      <c r="R1473">
        <v>1</v>
      </c>
      <c r="S1473">
        <v>2</v>
      </c>
      <c r="T1473">
        <v>7</v>
      </c>
      <c r="U1473">
        <v>0</v>
      </c>
      <c r="V1473">
        <v>0</v>
      </c>
      <c r="W1473" t="s">
        <v>27</v>
      </c>
      <c r="X1473">
        <v>0</v>
      </c>
    </row>
    <row r="1474" spans="1:24" x14ac:dyDescent="0.2">
      <c r="A1474">
        <v>3536</v>
      </c>
      <c r="B1474">
        <v>1961</v>
      </c>
      <c r="C1474">
        <v>62</v>
      </c>
      <c r="D1474" t="s">
        <v>23</v>
      </c>
      <c r="E1474" t="s">
        <v>32</v>
      </c>
      <c r="F1474" s="58">
        <v>40464</v>
      </c>
      <c r="G1474">
        <v>0</v>
      </c>
      <c r="H1474">
        <v>1</v>
      </c>
      <c r="I1474" s="98">
        <v>41357</v>
      </c>
      <c r="J1474">
        <v>65</v>
      </c>
      <c r="K1474">
        <v>7</v>
      </c>
      <c r="L1474">
        <v>11</v>
      </c>
      <c r="M1474">
        <v>3</v>
      </c>
      <c r="N1474">
        <v>10</v>
      </c>
      <c r="O1474">
        <v>4</v>
      </c>
      <c r="P1474">
        <v>20</v>
      </c>
      <c r="Q1474">
        <v>2</v>
      </c>
      <c r="R1474">
        <v>1</v>
      </c>
      <c r="S1474">
        <v>3</v>
      </c>
      <c r="T1474">
        <v>5</v>
      </c>
      <c r="U1474">
        <v>0</v>
      </c>
      <c r="V1474">
        <v>0</v>
      </c>
      <c r="W1474" t="s">
        <v>50</v>
      </c>
      <c r="X1474">
        <v>0</v>
      </c>
    </row>
    <row r="1475" spans="1:24" x14ac:dyDescent="0.2">
      <c r="A1475">
        <v>8686</v>
      </c>
      <c r="B1475">
        <v>1980</v>
      </c>
      <c r="C1475">
        <v>43</v>
      </c>
      <c r="D1475" t="s">
        <v>118</v>
      </c>
      <c r="E1475" t="s">
        <v>32</v>
      </c>
      <c r="F1475" s="58">
        <v>64857</v>
      </c>
      <c r="G1475">
        <v>1</v>
      </c>
      <c r="H1475">
        <v>0</v>
      </c>
      <c r="I1475" s="98">
        <v>41487</v>
      </c>
      <c r="J1475">
        <v>65</v>
      </c>
      <c r="K1475">
        <v>5</v>
      </c>
      <c r="L1475">
        <v>23</v>
      </c>
      <c r="M1475">
        <v>15</v>
      </c>
      <c r="N1475">
        <v>0</v>
      </c>
      <c r="O1475">
        <v>18</v>
      </c>
      <c r="P1475">
        <v>14</v>
      </c>
      <c r="Q1475">
        <v>2</v>
      </c>
      <c r="R1475">
        <v>2</v>
      </c>
      <c r="S1475">
        <v>3</v>
      </c>
      <c r="T1475">
        <v>8</v>
      </c>
      <c r="U1475">
        <v>0</v>
      </c>
      <c r="V1475">
        <v>0</v>
      </c>
      <c r="W1475" t="s">
        <v>27</v>
      </c>
      <c r="X1475">
        <v>0</v>
      </c>
    </row>
    <row r="1476" spans="1:24" x14ac:dyDescent="0.2">
      <c r="A1476">
        <v>9707</v>
      </c>
      <c r="B1476">
        <v>1970</v>
      </c>
      <c r="C1476">
        <v>53</v>
      </c>
      <c r="D1476" t="s">
        <v>40</v>
      </c>
      <c r="E1476" t="s">
        <v>32</v>
      </c>
      <c r="F1476" s="58">
        <v>64857</v>
      </c>
      <c r="G1476">
        <v>0</v>
      </c>
      <c r="H1476">
        <v>1</v>
      </c>
      <c r="I1476" s="98">
        <v>41236</v>
      </c>
      <c r="J1476">
        <v>65</v>
      </c>
      <c r="K1476">
        <v>1103</v>
      </c>
      <c r="L1476">
        <v>0</v>
      </c>
      <c r="M1476">
        <v>45</v>
      </c>
      <c r="N1476">
        <v>0</v>
      </c>
      <c r="O1476">
        <v>0</v>
      </c>
      <c r="P1476">
        <v>34</v>
      </c>
      <c r="Q1476">
        <v>3</v>
      </c>
      <c r="R1476">
        <v>4</v>
      </c>
      <c r="S1476">
        <v>11</v>
      </c>
      <c r="T1476">
        <v>8</v>
      </c>
      <c r="U1476">
        <v>0</v>
      </c>
      <c r="V1476">
        <v>0</v>
      </c>
      <c r="W1476" t="s">
        <v>27</v>
      </c>
      <c r="X1476">
        <v>2</v>
      </c>
    </row>
    <row r="1477" spans="1:24" x14ac:dyDescent="0.2">
      <c r="A1477">
        <v>10872</v>
      </c>
      <c r="B1477">
        <v>1970</v>
      </c>
      <c r="C1477">
        <v>53</v>
      </c>
      <c r="D1477" t="s">
        <v>40</v>
      </c>
      <c r="E1477" t="s">
        <v>32</v>
      </c>
      <c r="F1477" s="58">
        <v>86358</v>
      </c>
      <c r="G1477">
        <v>0</v>
      </c>
      <c r="H1477">
        <v>1</v>
      </c>
      <c r="I1477" s="98">
        <v>41236</v>
      </c>
      <c r="J1477">
        <v>65</v>
      </c>
      <c r="K1477">
        <v>1103</v>
      </c>
      <c r="L1477">
        <v>0</v>
      </c>
      <c r="M1477">
        <v>45</v>
      </c>
      <c r="N1477">
        <v>0</v>
      </c>
      <c r="O1477">
        <v>0</v>
      </c>
      <c r="P1477">
        <v>34</v>
      </c>
      <c r="Q1477">
        <v>3</v>
      </c>
      <c r="R1477">
        <v>4</v>
      </c>
      <c r="S1477">
        <v>11</v>
      </c>
      <c r="T1477">
        <v>8</v>
      </c>
      <c r="U1477">
        <v>0</v>
      </c>
      <c r="V1477">
        <v>0</v>
      </c>
      <c r="W1477" t="s">
        <v>27</v>
      </c>
      <c r="X1477">
        <v>2</v>
      </c>
    </row>
    <row r="1478" spans="1:24" x14ac:dyDescent="0.2">
      <c r="A1478">
        <v>9058</v>
      </c>
      <c r="B1478">
        <v>1956</v>
      </c>
      <c r="C1478">
        <v>67</v>
      </c>
      <c r="D1478" t="s">
        <v>23</v>
      </c>
      <c r="E1478" t="s">
        <v>55</v>
      </c>
      <c r="F1478" s="58">
        <v>48767</v>
      </c>
      <c r="G1478">
        <v>0</v>
      </c>
      <c r="H1478">
        <v>0</v>
      </c>
      <c r="I1478" s="98">
        <v>41175</v>
      </c>
      <c r="J1478">
        <v>65</v>
      </c>
      <c r="K1478">
        <v>1060</v>
      </c>
      <c r="L1478">
        <v>21</v>
      </c>
      <c r="M1478">
        <v>530</v>
      </c>
      <c r="N1478">
        <v>32</v>
      </c>
      <c r="O1478">
        <v>0</v>
      </c>
      <c r="P1478">
        <v>224</v>
      </c>
      <c r="Q1478">
        <v>1</v>
      </c>
      <c r="R1478">
        <v>5</v>
      </c>
      <c r="S1478">
        <v>5</v>
      </c>
      <c r="T1478">
        <v>3</v>
      </c>
      <c r="U1478">
        <v>1</v>
      </c>
      <c r="V1478">
        <v>0</v>
      </c>
      <c r="W1478" t="s">
        <v>27</v>
      </c>
      <c r="X1478">
        <v>3</v>
      </c>
    </row>
    <row r="1479" spans="1:24" x14ac:dyDescent="0.2">
      <c r="A1479">
        <v>4640</v>
      </c>
      <c r="B1479">
        <v>1968</v>
      </c>
      <c r="C1479">
        <v>55</v>
      </c>
      <c r="D1479" t="s">
        <v>23</v>
      </c>
      <c r="E1479" t="s">
        <v>24</v>
      </c>
      <c r="F1479" s="58">
        <v>51124</v>
      </c>
      <c r="G1479">
        <v>0</v>
      </c>
      <c r="H1479">
        <v>1</v>
      </c>
      <c r="I1479" s="98">
        <v>41173</v>
      </c>
      <c r="J1479">
        <v>65</v>
      </c>
      <c r="K1479">
        <v>561</v>
      </c>
      <c r="L1479">
        <v>85</v>
      </c>
      <c r="M1479">
        <v>171</v>
      </c>
      <c r="N1479">
        <v>25</v>
      </c>
      <c r="O1479">
        <v>123</v>
      </c>
      <c r="P1479">
        <v>114</v>
      </c>
      <c r="Q1479">
        <v>2</v>
      </c>
      <c r="R1479">
        <v>4</v>
      </c>
      <c r="S1479">
        <v>13</v>
      </c>
      <c r="T1479">
        <v>2</v>
      </c>
      <c r="U1479">
        <v>0</v>
      </c>
      <c r="V1479">
        <v>0</v>
      </c>
      <c r="W1479" t="s">
        <v>67</v>
      </c>
      <c r="X1479">
        <v>0</v>
      </c>
    </row>
    <row r="1480" spans="1:24" x14ac:dyDescent="0.2">
      <c r="A1480">
        <v>2525</v>
      </c>
      <c r="B1480">
        <v>1975</v>
      </c>
      <c r="C1480">
        <v>48</v>
      </c>
      <c r="D1480" t="s">
        <v>40</v>
      </c>
      <c r="E1480" t="s">
        <v>32</v>
      </c>
      <c r="F1480" s="58">
        <v>43020</v>
      </c>
      <c r="G1480">
        <v>0</v>
      </c>
      <c r="H1480">
        <v>0</v>
      </c>
      <c r="I1480" s="98">
        <v>41166</v>
      </c>
      <c r="J1480">
        <v>65</v>
      </c>
      <c r="K1480">
        <v>153</v>
      </c>
      <c r="L1480">
        <v>64</v>
      </c>
      <c r="M1480">
        <v>123</v>
      </c>
      <c r="N1480">
        <v>116</v>
      </c>
      <c r="O1480">
        <v>64</v>
      </c>
      <c r="P1480">
        <v>14</v>
      </c>
      <c r="Q1480">
        <v>2</v>
      </c>
      <c r="R1480">
        <v>5</v>
      </c>
      <c r="S1480">
        <v>9</v>
      </c>
      <c r="T1480">
        <v>6</v>
      </c>
      <c r="U1480">
        <v>1</v>
      </c>
      <c r="V1480">
        <v>0</v>
      </c>
      <c r="W1480" t="s">
        <v>31</v>
      </c>
      <c r="X1480">
        <v>0</v>
      </c>
    </row>
    <row r="1481" spans="1:24" x14ac:dyDescent="0.2">
      <c r="A1481">
        <v>9503</v>
      </c>
      <c r="B1481">
        <v>1981</v>
      </c>
      <c r="C1481">
        <v>42</v>
      </c>
      <c r="D1481" t="s">
        <v>23</v>
      </c>
      <c r="E1481" t="s">
        <v>28</v>
      </c>
      <c r="F1481" s="58">
        <v>49980</v>
      </c>
      <c r="G1481">
        <v>0</v>
      </c>
      <c r="H1481">
        <v>0</v>
      </c>
      <c r="I1481" s="98">
        <v>41150</v>
      </c>
      <c r="J1481">
        <v>65</v>
      </c>
      <c r="K1481">
        <v>39</v>
      </c>
      <c r="L1481">
        <v>33</v>
      </c>
      <c r="M1481">
        <v>130</v>
      </c>
      <c r="N1481">
        <v>41</v>
      </c>
      <c r="O1481">
        <v>26</v>
      </c>
      <c r="P1481">
        <v>44</v>
      </c>
      <c r="Q1481">
        <v>2</v>
      </c>
      <c r="R1481">
        <v>5</v>
      </c>
      <c r="S1481">
        <v>5</v>
      </c>
      <c r="T1481">
        <v>8</v>
      </c>
      <c r="U1481">
        <v>0</v>
      </c>
      <c r="V1481">
        <v>0</v>
      </c>
      <c r="W1481" t="s">
        <v>27</v>
      </c>
      <c r="X1481">
        <v>0</v>
      </c>
    </row>
    <row r="1482" spans="1:24" x14ac:dyDescent="0.2">
      <c r="A1482">
        <v>10704</v>
      </c>
      <c r="B1482">
        <v>1970</v>
      </c>
      <c r="C1482">
        <v>53</v>
      </c>
      <c r="D1482" t="s">
        <v>23</v>
      </c>
      <c r="E1482" t="s">
        <v>28</v>
      </c>
      <c r="F1482" s="58">
        <v>72906</v>
      </c>
      <c r="G1482">
        <v>0</v>
      </c>
      <c r="H1482">
        <v>1</v>
      </c>
      <c r="I1482" s="98">
        <v>41142</v>
      </c>
      <c r="J1482">
        <v>65</v>
      </c>
      <c r="K1482">
        <v>404</v>
      </c>
      <c r="L1482">
        <v>0</v>
      </c>
      <c r="M1482">
        <v>92</v>
      </c>
      <c r="N1482">
        <v>28</v>
      </c>
      <c r="O1482">
        <v>27</v>
      </c>
      <c r="P1482">
        <v>142</v>
      </c>
      <c r="Q1482">
        <v>2</v>
      </c>
      <c r="R1482">
        <v>6</v>
      </c>
      <c r="S1482">
        <v>9</v>
      </c>
      <c r="T1482">
        <v>4</v>
      </c>
      <c r="U1482">
        <v>0</v>
      </c>
      <c r="V1482">
        <v>0</v>
      </c>
      <c r="W1482" t="s">
        <v>27</v>
      </c>
      <c r="X1482">
        <v>0</v>
      </c>
    </row>
    <row r="1483" spans="1:24" x14ac:dyDescent="0.2">
      <c r="A1483">
        <v>2669</v>
      </c>
      <c r="B1483">
        <v>1994</v>
      </c>
      <c r="C1483">
        <v>29</v>
      </c>
      <c r="D1483" t="s">
        <v>23</v>
      </c>
      <c r="E1483" t="s">
        <v>28</v>
      </c>
      <c r="F1483" s="58">
        <v>24072</v>
      </c>
      <c r="G1483">
        <v>0</v>
      </c>
      <c r="H1483">
        <v>0</v>
      </c>
      <c r="I1483" s="98">
        <v>41734</v>
      </c>
      <c r="J1483">
        <v>66</v>
      </c>
      <c r="K1483">
        <v>375</v>
      </c>
      <c r="L1483">
        <v>152</v>
      </c>
      <c r="M1483">
        <v>335</v>
      </c>
      <c r="N1483">
        <v>93</v>
      </c>
      <c r="O1483">
        <v>91</v>
      </c>
      <c r="P1483">
        <v>81</v>
      </c>
      <c r="Q1483">
        <v>1</v>
      </c>
      <c r="R1483">
        <v>5</v>
      </c>
      <c r="S1483">
        <v>6</v>
      </c>
      <c r="T1483">
        <v>2</v>
      </c>
      <c r="U1483">
        <v>0</v>
      </c>
      <c r="V1483">
        <v>0</v>
      </c>
      <c r="W1483" t="s">
        <v>27</v>
      </c>
      <c r="X1483">
        <v>0</v>
      </c>
    </row>
    <row r="1484" spans="1:24" x14ac:dyDescent="0.2">
      <c r="A1484">
        <v>10037</v>
      </c>
      <c r="B1484">
        <v>1994</v>
      </c>
      <c r="C1484">
        <v>29</v>
      </c>
      <c r="D1484" t="s">
        <v>23</v>
      </c>
      <c r="E1484" t="s">
        <v>28</v>
      </c>
      <c r="F1484" s="58">
        <v>75154</v>
      </c>
      <c r="G1484">
        <v>0</v>
      </c>
      <c r="H1484">
        <v>0</v>
      </c>
      <c r="I1484" s="98">
        <v>41734</v>
      </c>
      <c r="J1484">
        <v>66</v>
      </c>
      <c r="K1484">
        <v>375</v>
      </c>
      <c r="L1484">
        <v>152</v>
      </c>
      <c r="M1484">
        <v>335</v>
      </c>
      <c r="N1484">
        <v>93</v>
      </c>
      <c r="O1484">
        <v>91</v>
      </c>
      <c r="P1484">
        <v>81</v>
      </c>
      <c r="Q1484">
        <v>1</v>
      </c>
      <c r="R1484">
        <v>5</v>
      </c>
      <c r="S1484">
        <v>6</v>
      </c>
      <c r="T1484">
        <v>2</v>
      </c>
      <c r="U1484">
        <v>0</v>
      </c>
      <c r="V1484">
        <v>0</v>
      </c>
      <c r="W1484" t="s">
        <v>67</v>
      </c>
      <c r="X1484">
        <v>0</v>
      </c>
    </row>
    <row r="1485" spans="1:24" x14ac:dyDescent="0.2">
      <c r="A1485">
        <v>5680</v>
      </c>
      <c r="B1485">
        <v>1985</v>
      </c>
      <c r="C1485">
        <v>38</v>
      </c>
      <c r="D1485" t="s">
        <v>43</v>
      </c>
      <c r="E1485" t="s">
        <v>32</v>
      </c>
      <c r="F1485" s="58">
        <v>36273</v>
      </c>
      <c r="G1485">
        <v>1</v>
      </c>
      <c r="H1485">
        <v>0</v>
      </c>
      <c r="I1485" s="98">
        <v>41751</v>
      </c>
      <c r="J1485">
        <v>66</v>
      </c>
      <c r="K1485">
        <v>10</v>
      </c>
      <c r="L1485">
        <v>4</v>
      </c>
      <c r="M1485">
        <v>7</v>
      </c>
      <c r="N1485">
        <v>0</v>
      </c>
      <c r="O1485">
        <v>6</v>
      </c>
      <c r="P1485">
        <v>3</v>
      </c>
      <c r="Q1485">
        <v>1</v>
      </c>
      <c r="R1485">
        <v>1</v>
      </c>
      <c r="S1485">
        <v>3</v>
      </c>
      <c r="T1485">
        <v>6</v>
      </c>
      <c r="U1485">
        <v>0</v>
      </c>
      <c r="V1485">
        <v>0</v>
      </c>
      <c r="W1485" t="s">
        <v>27</v>
      </c>
      <c r="X1485">
        <v>0</v>
      </c>
    </row>
    <row r="1486" spans="1:24" x14ac:dyDescent="0.2">
      <c r="A1486">
        <v>3726</v>
      </c>
      <c r="B1486">
        <v>1987</v>
      </c>
      <c r="C1486">
        <v>36</v>
      </c>
      <c r="D1486" t="s">
        <v>40</v>
      </c>
      <c r="E1486" t="s">
        <v>32</v>
      </c>
      <c r="F1486" s="58">
        <v>19485</v>
      </c>
      <c r="G1486">
        <v>1</v>
      </c>
      <c r="H1486">
        <v>0</v>
      </c>
      <c r="I1486" s="98">
        <v>41686</v>
      </c>
      <c r="J1486">
        <v>66</v>
      </c>
      <c r="K1486">
        <v>4</v>
      </c>
      <c r="L1486">
        <v>1</v>
      </c>
      <c r="M1486">
        <v>9</v>
      </c>
      <c r="N1486">
        <v>3</v>
      </c>
      <c r="O1486">
        <v>0</v>
      </c>
      <c r="P1486">
        <v>0</v>
      </c>
      <c r="Q1486">
        <v>1</v>
      </c>
      <c r="R1486">
        <v>1</v>
      </c>
      <c r="S1486">
        <v>2</v>
      </c>
      <c r="T1486">
        <v>8</v>
      </c>
      <c r="U1486">
        <v>0</v>
      </c>
      <c r="V1486">
        <v>0</v>
      </c>
      <c r="W1486" t="s">
        <v>67</v>
      </c>
      <c r="X1486">
        <v>0</v>
      </c>
    </row>
    <row r="1487" spans="1:24" x14ac:dyDescent="0.2">
      <c r="A1487">
        <v>4548</v>
      </c>
      <c r="B1487">
        <v>1982</v>
      </c>
      <c r="C1487">
        <v>41</v>
      </c>
      <c r="D1487" t="s">
        <v>23</v>
      </c>
      <c r="E1487" t="s">
        <v>28</v>
      </c>
      <c r="F1487" s="58">
        <v>41473</v>
      </c>
      <c r="G1487">
        <v>1</v>
      </c>
      <c r="H1487">
        <v>1</v>
      </c>
      <c r="I1487" s="98">
        <v>41601</v>
      </c>
      <c r="J1487">
        <v>66</v>
      </c>
      <c r="K1487">
        <v>23</v>
      </c>
      <c r="L1487">
        <v>4</v>
      </c>
      <c r="M1487">
        <v>10</v>
      </c>
      <c r="N1487">
        <v>0</v>
      </c>
      <c r="O1487">
        <v>2</v>
      </c>
      <c r="P1487">
        <v>15</v>
      </c>
      <c r="Q1487">
        <v>1</v>
      </c>
      <c r="R1487">
        <v>1</v>
      </c>
      <c r="S1487">
        <v>3</v>
      </c>
      <c r="T1487">
        <v>4</v>
      </c>
      <c r="U1487">
        <v>0</v>
      </c>
      <c r="V1487">
        <v>0</v>
      </c>
      <c r="W1487" t="s">
        <v>31</v>
      </c>
      <c r="X1487">
        <v>0</v>
      </c>
    </row>
    <row r="1488" spans="1:24" x14ac:dyDescent="0.2">
      <c r="A1488">
        <v>4599</v>
      </c>
      <c r="B1488">
        <v>1977</v>
      </c>
      <c r="C1488">
        <v>46</v>
      </c>
      <c r="D1488" t="s">
        <v>53</v>
      </c>
      <c r="E1488" t="s">
        <v>32</v>
      </c>
      <c r="F1488" s="58">
        <v>66565</v>
      </c>
      <c r="G1488">
        <v>0</v>
      </c>
      <c r="H1488">
        <v>2</v>
      </c>
      <c r="I1488" s="98">
        <v>41375</v>
      </c>
      <c r="J1488">
        <v>66</v>
      </c>
      <c r="K1488">
        <v>411</v>
      </c>
      <c r="L1488">
        <v>0</v>
      </c>
      <c r="M1488">
        <v>26</v>
      </c>
      <c r="N1488">
        <v>0</v>
      </c>
      <c r="O1488">
        <v>0</v>
      </c>
      <c r="P1488">
        <v>21</v>
      </c>
      <c r="Q1488">
        <v>6</v>
      </c>
      <c r="R1488">
        <v>7</v>
      </c>
      <c r="S1488">
        <v>7</v>
      </c>
      <c r="T1488">
        <v>7</v>
      </c>
      <c r="U1488">
        <v>0</v>
      </c>
      <c r="V1488">
        <v>0</v>
      </c>
      <c r="W1488" t="s">
        <v>31</v>
      </c>
      <c r="X1488">
        <v>0</v>
      </c>
    </row>
    <row r="1489" spans="1:24" x14ac:dyDescent="0.2">
      <c r="A1489">
        <v>879</v>
      </c>
      <c r="B1489">
        <v>1977</v>
      </c>
      <c r="C1489">
        <v>46</v>
      </c>
      <c r="D1489" t="s">
        <v>53</v>
      </c>
      <c r="E1489" t="s">
        <v>32</v>
      </c>
      <c r="F1489" s="58">
        <v>35893</v>
      </c>
      <c r="G1489">
        <v>0</v>
      </c>
      <c r="H1489">
        <v>2</v>
      </c>
      <c r="I1489" s="98">
        <v>41375</v>
      </c>
      <c r="J1489">
        <v>66</v>
      </c>
      <c r="K1489">
        <v>411</v>
      </c>
      <c r="L1489">
        <v>0</v>
      </c>
      <c r="M1489">
        <v>26</v>
      </c>
      <c r="N1489">
        <v>0</v>
      </c>
      <c r="O1489">
        <v>0</v>
      </c>
      <c r="P1489">
        <v>21</v>
      </c>
      <c r="Q1489">
        <v>6</v>
      </c>
      <c r="R1489">
        <v>7</v>
      </c>
      <c r="S1489">
        <v>7</v>
      </c>
      <c r="T1489">
        <v>7</v>
      </c>
      <c r="U1489">
        <v>0</v>
      </c>
      <c r="V1489">
        <v>0</v>
      </c>
      <c r="W1489" t="s">
        <v>67</v>
      </c>
      <c r="X1489">
        <v>0</v>
      </c>
    </row>
    <row r="1490" spans="1:24" x14ac:dyDescent="0.2">
      <c r="A1490">
        <v>7409</v>
      </c>
      <c r="B1490">
        <v>1971</v>
      </c>
      <c r="C1490">
        <v>52</v>
      </c>
      <c r="D1490" t="s">
        <v>23</v>
      </c>
      <c r="E1490" t="s">
        <v>32</v>
      </c>
      <c r="F1490" s="58">
        <v>46854</v>
      </c>
      <c r="G1490">
        <v>1</v>
      </c>
      <c r="H1490">
        <v>0</v>
      </c>
      <c r="I1490" s="98">
        <v>41573</v>
      </c>
      <c r="J1490">
        <v>66</v>
      </c>
      <c r="K1490">
        <v>211</v>
      </c>
      <c r="L1490">
        <v>2</v>
      </c>
      <c r="M1490">
        <v>30</v>
      </c>
      <c r="N1490">
        <v>7</v>
      </c>
      <c r="O1490">
        <v>7</v>
      </c>
      <c r="P1490">
        <v>10</v>
      </c>
      <c r="Q1490">
        <v>2</v>
      </c>
      <c r="R1490">
        <v>4</v>
      </c>
      <c r="S1490">
        <v>6</v>
      </c>
      <c r="T1490">
        <v>5</v>
      </c>
      <c r="U1490">
        <v>0</v>
      </c>
      <c r="V1490">
        <v>0</v>
      </c>
      <c r="W1490" t="s">
        <v>27</v>
      </c>
      <c r="X1490">
        <v>0</v>
      </c>
    </row>
    <row r="1491" spans="1:24" x14ac:dyDescent="0.2">
      <c r="A1491">
        <v>1964</v>
      </c>
      <c r="B1491">
        <v>1952</v>
      </c>
      <c r="C1491">
        <v>71</v>
      </c>
      <c r="D1491" t="s">
        <v>23</v>
      </c>
      <c r="E1491" t="s">
        <v>32</v>
      </c>
      <c r="F1491" s="58">
        <v>51411</v>
      </c>
      <c r="G1491">
        <v>0</v>
      </c>
      <c r="H1491">
        <v>0</v>
      </c>
      <c r="I1491" s="98">
        <v>41403</v>
      </c>
      <c r="J1491">
        <v>66</v>
      </c>
      <c r="K1491">
        <v>446</v>
      </c>
      <c r="L1491">
        <v>107</v>
      </c>
      <c r="M1491">
        <v>768</v>
      </c>
      <c r="N1491">
        <v>33</v>
      </c>
      <c r="O1491">
        <v>196</v>
      </c>
      <c r="P1491">
        <v>53</v>
      </c>
      <c r="Q1491">
        <v>1</v>
      </c>
      <c r="R1491">
        <v>5</v>
      </c>
      <c r="S1491">
        <v>6</v>
      </c>
      <c r="T1491">
        <v>2</v>
      </c>
      <c r="U1491">
        <v>0</v>
      </c>
      <c r="V1491">
        <v>0</v>
      </c>
      <c r="W1491" t="s">
        <v>27</v>
      </c>
      <c r="X1491">
        <v>0</v>
      </c>
    </row>
    <row r="1492" spans="1:24" x14ac:dyDescent="0.2">
      <c r="A1492">
        <v>0</v>
      </c>
      <c r="B1492">
        <v>1986</v>
      </c>
      <c r="C1492">
        <v>37</v>
      </c>
      <c r="D1492" t="s">
        <v>23</v>
      </c>
      <c r="E1492" t="s">
        <v>32</v>
      </c>
      <c r="F1492" s="58">
        <v>60482</v>
      </c>
      <c r="G1492">
        <v>0</v>
      </c>
      <c r="H1492">
        <v>0</v>
      </c>
      <c r="I1492" s="98">
        <v>41369</v>
      </c>
      <c r="J1492">
        <v>66</v>
      </c>
      <c r="K1492">
        <v>239</v>
      </c>
      <c r="L1492">
        <v>10</v>
      </c>
      <c r="M1492">
        <v>554</v>
      </c>
      <c r="N1492">
        <v>254</v>
      </c>
      <c r="O1492">
        <v>87</v>
      </c>
      <c r="P1492">
        <v>54</v>
      </c>
      <c r="Q1492">
        <v>1</v>
      </c>
      <c r="R1492">
        <v>3</v>
      </c>
      <c r="S1492">
        <v>9</v>
      </c>
      <c r="T1492">
        <v>1</v>
      </c>
      <c r="U1492">
        <v>0</v>
      </c>
      <c r="V1492">
        <v>0</v>
      </c>
      <c r="W1492" t="s">
        <v>67</v>
      </c>
      <c r="X1492">
        <v>0</v>
      </c>
    </row>
    <row r="1493" spans="1:24" x14ac:dyDescent="0.2">
      <c r="A1493">
        <v>4860</v>
      </c>
      <c r="B1493">
        <v>1971</v>
      </c>
      <c r="C1493">
        <v>52</v>
      </c>
      <c r="D1493" t="s">
        <v>23</v>
      </c>
      <c r="E1493" t="s">
        <v>28</v>
      </c>
      <c r="F1493" s="58">
        <v>55260</v>
      </c>
      <c r="G1493">
        <v>1</v>
      </c>
      <c r="H1493">
        <v>0</v>
      </c>
      <c r="I1493" s="98">
        <v>41489</v>
      </c>
      <c r="J1493">
        <v>66</v>
      </c>
      <c r="K1493">
        <v>7</v>
      </c>
      <c r="L1493">
        <v>2</v>
      </c>
      <c r="M1493">
        <v>8</v>
      </c>
      <c r="N1493">
        <v>3</v>
      </c>
      <c r="O1493">
        <v>2</v>
      </c>
      <c r="P1493">
        <v>3</v>
      </c>
      <c r="Q1493">
        <v>1</v>
      </c>
      <c r="R1493">
        <v>1</v>
      </c>
      <c r="S1493">
        <v>3</v>
      </c>
      <c r="T1493">
        <v>6</v>
      </c>
      <c r="U1493">
        <v>0</v>
      </c>
      <c r="V1493">
        <v>0</v>
      </c>
      <c r="W1493" t="s">
        <v>27</v>
      </c>
      <c r="X1493">
        <v>0</v>
      </c>
    </row>
    <row r="1494" spans="1:24" x14ac:dyDescent="0.2">
      <c r="A1494">
        <v>425</v>
      </c>
      <c r="B1494">
        <v>1986</v>
      </c>
      <c r="C1494">
        <v>37</v>
      </c>
      <c r="D1494" t="s">
        <v>23</v>
      </c>
      <c r="E1494" t="s">
        <v>32</v>
      </c>
      <c r="F1494" s="58">
        <v>37697</v>
      </c>
      <c r="G1494">
        <v>2</v>
      </c>
      <c r="H1494">
        <v>0</v>
      </c>
      <c r="I1494" s="98">
        <v>41324</v>
      </c>
      <c r="J1494">
        <v>66</v>
      </c>
      <c r="K1494">
        <v>374</v>
      </c>
      <c r="L1494">
        <v>64</v>
      </c>
      <c r="M1494">
        <v>116</v>
      </c>
      <c r="N1494">
        <v>84</v>
      </c>
      <c r="O1494">
        <v>25</v>
      </c>
      <c r="P1494">
        <v>64</v>
      </c>
      <c r="Q1494">
        <v>3</v>
      </c>
      <c r="R1494">
        <v>6</v>
      </c>
      <c r="S1494">
        <v>11</v>
      </c>
      <c r="T1494">
        <v>5</v>
      </c>
      <c r="U1494">
        <v>0</v>
      </c>
      <c r="V1494">
        <v>0</v>
      </c>
      <c r="W1494" t="s">
        <v>50</v>
      </c>
      <c r="X1494">
        <v>0</v>
      </c>
    </row>
    <row r="1495" spans="1:24" x14ac:dyDescent="0.2">
      <c r="A1495">
        <v>9500</v>
      </c>
      <c r="B1495">
        <v>1960</v>
      </c>
      <c r="C1495">
        <v>63</v>
      </c>
      <c r="D1495" t="s">
        <v>23</v>
      </c>
      <c r="E1495" t="s">
        <v>32</v>
      </c>
      <c r="F1495" s="58">
        <v>37697</v>
      </c>
      <c r="G1495">
        <v>0</v>
      </c>
      <c r="H1495">
        <v>1</v>
      </c>
      <c r="I1495" s="98">
        <v>41299</v>
      </c>
      <c r="J1495">
        <v>66</v>
      </c>
      <c r="K1495">
        <v>221</v>
      </c>
      <c r="L1495">
        <v>104</v>
      </c>
      <c r="M1495">
        <v>169</v>
      </c>
      <c r="N1495">
        <v>102</v>
      </c>
      <c r="O1495">
        <v>78</v>
      </c>
      <c r="P1495">
        <v>84</v>
      </c>
      <c r="Q1495">
        <v>3</v>
      </c>
      <c r="R1495">
        <v>9</v>
      </c>
      <c r="S1495">
        <v>8</v>
      </c>
      <c r="T1495">
        <v>7</v>
      </c>
      <c r="U1495">
        <v>0</v>
      </c>
      <c r="V1495">
        <v>1</v>
      </c>
      <c r="W1495" t="s">
        <v>27</v>
      </c>
      <c r="X1495">
        <v>0</v>
      </c>
    </row>
    <row r="1496" spans="1:24" x14ac:dyDescent="0.2">
      <c r="A1496">
        <v>3074</v>
      </c>
      <c r="B1496">
        <v>1985</v>
      </c>
      <c r="C1496">
        <v>38</v>
      </c>
      <c r="D1496" t="s">
        <v>40</v>
      </c>
      <c r="E1496" t="s">
        <v>32</v>
      </c>
      <c r="F1496" s="58">
        <v>40304</v>
      </c>
      <c r="G1496">
        <v>0</v>
      </c>
      <c r="H1496">
        <v>0</v>
      </c>
      <c r="I1496" s="98">
        <v>41197</v>
      </c>
      <c r="J1496">
        <v>66</v>
      </c>
      <c r="K1496">
        <v>1218</v>
      </c>
      <c r="L1496">
        <v>107</v>
      </c>
      <c r="M1496">
        <v>304</v>
      </c>
      <c r="N1496">
        <v>23</v>
      </c>
      <c r="O1496">
        <v>143</v>
      </c>
      <c r="P1496">
        <v>33</v>
      </c>
      <c r="Q1496">
        <v>1</v>
      </c>
      <c r="R1496">
        <v>5</v>
      </c>
      <c r="S1496">
        <v>4</v>
      </c>
      <c r="T1496">
        <v>6</v>
      </c>
      <c r="U1496">
        <v>1</v>
      </c>
      <c r="V1496">
        <v>0</v>
      </c>
      <c r="W1496" t="s">
        <v>27</v>
      </c>
      <c r="X1496">
        <v>0</v>
      </c>
    </row>
    <row r="1497" spans="1:24" x14ac:dyDescent="0.2">
      <c r="A1497">
        <v>5140</v>
      </c>
      <c r="B1497">
        <v>1986</v>
      </c>
      <c r="C1497">
        <v>37</v>
      </c>
      <c r="D1497" t="s">
        <v>40</v>
      </c>
      <c r="E1497" t="s">
        <v>32</v>
      </c>
      <c r="F1497" s="58">
        <v>36038</v>
      </c>
      <c r="G1497">
        <v>1</v>
      </c>
      <c r="H1497">
        <v>0</v>
      </c>
      <c r="I1497" s="98">
        <v>41145</v>
      </c>
      <c r="J1497">
        <v>66</v>
      </c>
      <c r="K1497">
        <v>1047</v>
      </c>
      <c r="L1497">
        <v>0</v>
      </c>
      <c r="M1497">
        <v>140</v>
      </c>
      <c r="N1497">
        <v>67</v>
      </c>
      <c r="O1497">
        <v>38</v>
      </c>
      <c r="P1497">
        <v>153</v>
      </c>
      <c r="Q1497">
        <v>2</v>
      </c>
      <c r="R1497">
        <v>4</v>
      </c>
      <c r="S1497">
        <v>12</v>
      </c>
      <c r="T1497">
        <v>8</v>
      </c>
      <c r="U1497">
        <v>0</v>
      </c>
      <c r="V1497">
        <v>0</v>
      </c>
      <c r="W1497" t="s">
        <v>27</v>
      </c>
      <c r="X1497">
        <v>0</v>
      </c>
    </row>
    <row r="1498" spans="1:24" x14ac:dyDescent="0.2">
      <c r="A1498">
        <v>2611</v>
      </c>
      <c r="B1498">
        <v>1960</v>
      </c>
      <c r="C1498">
        <v>63</v>
      </c>
      <c r="D1498" t="s">
        <v>53</v>
      </c>
      <c r="E1498" t="s">
        <v>32</v>
      </c>
      <c r="F1498" s="58">
        <v>11012</v>
      </c>
      <c r="G1498">
        <v>0</v>
      </c>
      <c r="H1498">
        <v>0</v>
      </c>
      <c r="I1498" s="98">
        <v>40916</v>
      </c>
      <c r="J1498">
        <v>66</v>
      </c>
      <c r="K1498">
        <v>1206</v>
      </c>
      <c r="L1498">
        <v>55</v>
      </c>
      <c r="M1498">
        <v>445</v>
      </c>
      <c r="N1498">
        <v>168</v>
      </c>
      <c r="O1498">
        <v>18</v>
      </c>
      <c r="P1498">
        <v>18</v>
      </c>
      <c r="Q1498">
        <v>1</v>
      </c>
      <c r="R1498">
        <v>2</v>
      </c>
      <c r="S1498">
        <v>12</v>
      </c>
      <c r="T1498">
        <v>1</v>
      </c>
      <c r="U1498">
        <v>0</v>
      </c>
      <c r="V1498">
        <v>0</v>
      </c>
      <c r="W1498" t="s">
        <v>67</v>
      </c>
      <c r="X1498">
        <v>1</v>
      </c>
    </row>
    <row r="1499" spans="1:24" x14ac:dyDescent="0.2">
      <c r="A1499">
        <v>916</v>
      </c>
      <c r="B1499">
        <v>1973</v>
      </c>
      <c r="C1499">
        <v>50</v>
      </c>
      <c r="D1499" t="s">
        <v>40</v>
      </c>
      <c r="E1499" t="s">
        <v>28</v>
      </c>
      <c r="F1499" s="58">
        <v>24336</v>
      </c>
      <c r="G1499">
        <v>1</v>
      </c>
      <c r="H1499">
        <v>1</v>
      </c>
      <c r="I1499" s="98">
        <v>41887</v>
      </c>
      <c r="J1499">
        <v>67</v>
      </c>
      <c r="K1499">
        <v>20</v>
      </c>
      <c r="L1499">
        <v>3</v>
      </c>
      <c r="M1499">
        <v>4</v>
      </c>
      <c r="N1499">
        <v>2</v>
      </c>
      <c r="O1499">
        <v>0</v>
      </c>
      <c r="P1499">
        <v>2</v>
      </c>
      <c r="Q1499">
        <v>2</v>
      </c>
      <c r="R1499">
        <v>1</v>
      </c>
      <c r="S1499">
        <v>3</v>
      </c>
      <c r="T1499">
        <v>3</v>
      </c>
      <c r="U1499">
        <v>0</v>
      </c>
      <c r="V1499">
        <v>0</v>
      </c>
      <c r="W1499" t="s">
        <v>27</v>
      </c>
      <c r="X1499">
        <v>0</v>
      </c>
    </row>
    <row r="1500" spans="1:24" x14ac:dyDescent="0.2">
      <c r="A1500">
        <v>10413</v>
      </c>
      <c r="B1500">
        <v>1985</v>
      </c>
      <c r="C1500">
        <v>38</v>
      </c>
      <c r="D1500" t="s">
        <v>23</v>
      </c>
      <c r="E1500" t="s">
        <v>32</v>
      </c>
      <c r="F1500" s="58">
        <v>44503</v>
      </c>
      <c r="G1500">
        <v>0</v>
      </c>
      <c r="H1500">
        <v>0</v>
      </c>
      <c r="I1500" s="98">
        <v>41754</v>
      </c>
      <c r="J1500">
        <v>67</v>
      </c>
      <c r="K1500">
        <v>274</v>
      </c>
      <c r="L1500">
        <v>83</v>
      </c>
      <c r="M1500">
        <v>216</v>
      </c>
      <c r="N1500">
        <v>151</v>
      </c>
      <c r="O1500">
        <v>141</v>
      </c>
      <c r="P1500">
        <v>224</v>
      </c>
      <c r="Q1500">
        <v>1</v>
      </c>
      <c r="R1500">
        <v>4</v>
      </c>
      <c r="S1500">
        <v>12</v>
      </c>
      <c r="T1500">
        <v>1</v>
      </c>
      <c r="U1500">
        <v>0</v>
      </c>
      <c r="V1500">
        <v>0</v>
      </c>
      <c r="W1500" t="s">
        <v>27</v>
      </c>
      <c r="X1500">
        <v>0</v>
      </c>
    </row>
    <row r="1501" spans="1:24" x14ac:dyDescent="0.2">
      <c r="A1501">
        <v>3696</v>
      </c>
      <c r="B1501">
        <v>1966</v>
      </c>
      <c r="C1501">
        <v>57</v>
      </c>
      <c r="D1501" t="s">
        <v>23</v>
      </c>
      <c r="E1501" t="s">
        <v>24</v>
      </c>
      <c r="F1501" s="58">
        <v>66582</v>
      </c>
      <c r="G1501">
        <v>1</v>
      </c>
      <c r="H1501">
        <v>1</v>
      </c>
      <c r="I1501" s="98">
        <v>41666</v>
      </c>
      <c r="J1501">
        <v>67</v>
      </c>
      <c r="K1501">
        <v>27</v>
      </c>
      <c r="L1501">
        <v>1</v>
      </c>
      <c r="M1501">
        <v>12</v>
      </c>
      <c r="N1501">
        <v>2</v>
      </c>
      <c r="O1501">
        <v>0</v>
      </c>
      <c r="P1501">
        <v>10</v>
      </c>
      <c r="Q1501">
        <v>2</v>
      </c>
      <c r="R1501">
        <v>2</v>
      </c>
      <c r="S1501">
        <v>3</v>
      </c>
      <c r="T1501">
        <v>7</v>
      </c>
      <c r="U1501">
        <v>0</v>
      </c>
      <c r="V1501">
        <v>0</v>
      </c>
      <c r="W1501" t="s">
        <v>27</v>
      </c>
      <c r="X1501">
        <v>0</v>
      </c>
    </row>
    <row r="1502" spans="1:24" x14ac:dyDescent="0.2">
      <c r="A1502">
        <v>304</v>
      </c>
      <c r="B1502">
        <v>1982</v>
      </c>
      <c r="C1502">
        <v>41</v>
      </c>
      <c r="D1502" t="s">
        <v>53</v>
      </c>
      <c r="E1502" t="s">
        <v>28</v>
      </c>
      <c r="F1502" s="58">
        <v>42373</v>
      </c>
      <c r="G1502">
        <v>1</v>
      </c>
      <c r="H1502">
        <v>0</v>
      </c>
      <c r="I1502" s="98">
        <v>41631</v>
      </c>
      <c r="J1502">
        <v>67</v>
      </c>
      <c r="K1502">
        <v>19</v>
      </c>
      <c r="L1502">
        <v>3</v>
      </c>
      <c r="M1502">
        <v>19</v>
      </c>
      <c r="N1502">
        <v>4</v>
      </c>
      <c r="O1502">
        <v>5</v>
      </c>
      <c r="P1502">
        <v>26</v>
      </c>
      <c r="Q1502">
        <v>3</v>
      </c>
      <c r="R1502">
        <v>3</v>
      </c>
      <c r="S1502">
        <v>3</v>
      </c>
      <c r="T1502">
        <v>7</v>
      </c>
      <c r="U1502">
        <v>0</v>
      </c>
      <c r="V1502">
        <v>0</v>
      </c>
      <c r="W1502" t="s">
        <v>27</v>
      </c>
      <c r="X1502">
        <v>0</v>
      </c>
    </row>
    <row r="1503" spans="1:24" x14ac:dyDescent="0.2">
      <c r="A1503">
        <v>5113</v>
      </c>
      <c r="B1503">
        <v>1972</v>
      </c>
      <c r="C1503">
        <v>51</v>
      </c>
      <c r="D1503" t="s">
        <v>40</v>
      </c>
      <c r="E1503" t="s">
        <v>24</v>
      </c>
      <c r="F1503" s="58">
        <v>57537</v>
      </c>
      <c r="G1503">
        <v>0</v>
      </c>
      <c r="H1503">
        <v>0</v>
      </c>
      <c r="I1503" s="98">
        <v>41466</v>
      </c>
      <c r="J1503">
        <v>67</v>
      </c>
      <c r="K1503">
        <v>584</v>
      </c>
      <c r="L1503">
        <v>100</v>
      </c>
      <c r="M1503">
        <v>835</v>
      </c>
      <c r="N1503">
        <v>65</v>
      </c>
      <c r="O1503">
        <v>83</v>
      </c>
      <c r="P1503">
        <v>35</v>
      </c>
      <c r="Q1503">
        <v>1</v>
      </c>
      <c r="R1503">
        <v>5</v>
      </c>
      <c r="S1503">
        <v>5</v>
      </c>
      <c r="T1503">
        <v>2</v>
      </c>
      <c r="U1503">
        <v>1</v>
      </c>
      <c r="V1503">
        <v>0</v>
      </c>
      <c r="W1503" t="s">
        <v>27</v>
      </c>
      <c r="X1503">
        <v>1</v>
      </c>
    </row>
    <row r="1504" spans="1:24" x14ac:dyDescent="0.2">
      <c r="A1504">
        <v>4597</v>
      </c>
      <c r="B1504">
        <v>1971</v>
      </c>
      <c r="C1504">
        <v>52</v>
      </c>
      <c r="D1504" t="s">
        <v>40</v>
      </c>
      <c r="E1504" t="s">
        <v>32</v>
      </c>
      <c r="F1504" s="58">
        <v>70379</v>
      </c>
      <c r="G1504">
        <v>0</v>
      </c>
      <c r="H1504">
        <v>0</v>
      </c>
      <c r="I1504" s="98">
        <v>41312</v>
      </c>
      <c r="J1504">
        <v>67</v>
      </c>
      <c r="K1504">
        <v>889</v>
      </c>
      <c r="L1504">
        <v>55</v>
      </c>
      <c r="M1504">
        <v>685</v>
      </c>
      <c r="N1504">
        <v>168</v>
      </c>
      <c r="O1504">
        <v>92</v>
      </c>
      <c r="P1504">
        <v>129</v>
      </c>
      <c r="Q1504">
        <v>1</v>
      </c>
      <c r="R1504">
        <v>3</v>
      </c>
      <c r="S1504">
        <v>13</v>
      </c>
      <c r="T1504">
        <v>1</v>
      </c>
      <c r="U1504">
        <v>0</v>
      </c>
      <c r="V1504">
        <v>0</v>
      </c>
      <c r="W1504" t="s">
        <v>67</v>
      </c>
      <c r="X1504">
        <v>0</v>
      </c>
    </row>
    <row r="1505" spans="1:24" x14ac:dyDescent="0.2">
      <c r="A1505">
        <v>675</v>
      </c>
      <c r="B1505">
        <v>1974</v>
      </c>
      <c r="C1505">
        <v>49</v>
      </c>
      <c r="D1505" t="s">
        <v>53</v>
      </c>
      <c r="E1505" t="s">
        <v>24</v>
      </c>
      <c r="F1505" s="58">
        <v>58217</v>
      </c>
      <c r="G1505">
        <v>1</v>
      </c>
      <c r="H1505">
        <v>1</v>
      </c>
      <c r="I1505" s="98">
        <v>41411</v>
      </c>
      <c r="J1505">
        <v>67</v>
      </c>
      <c r="K1505">
        <v>146</v>
      </c>
      <c r="L1505">
        <v>0</v>
      </c>
      <c r="M1505">
        <v>93</v>
      </c>
      <c r="N1505">
        <v>7</v>
      </c>
      <c r="O1505">
        <v>13</v>
      </c>
      <c r="P1505">
        <v>73</v>
      </c>
      <c r="Q1505">
        <v>5</v>
      </c>
      <c r="R1505">
        <v>4</v>
      </c>
      <c r="S1505">
        <v>5</v>
      </c>
      <c r="T1505">
        <v>7</v>
      </c>
      <c r="U1505">
        <v>0</v>
      </c>
      <c r="V1505">
        <v>0</v>
      </c>
      <c r="W1505" t="s">
        <v>27</v>
      </c>
      <c r="X1505">
        <v>0</v>
      </c>
    </row>
    <row r="1506" spans="1:24" x14ac:dyDescent="0.2">
      <c r="A1506">
        <v>4483</v>
      </c>
      <c r="B1506">
        <v>1994</v>
      </c>
      <c r="C1506">
        <v>29</v>
      </c>
      <c r="D1506" t="s">
        <v>23</v>
      </c>
      <c r="E1506" t="s">
        <v>28</v>
      </c>
      <c r="F1506" s="58">
        <v>91249</v>
      </c>
      <c r="G1506">
        <v>0</v>
      </c>
      <c r="H1506">
        <v>0</v>
      </c>
      <c r="I1506" s="98">
        <v>41381</v>
      </c>
      <c r="J1506">
        <v>67</v>
      </c>
      <c r="K1506">
        <v>315</v>
      </c>
      <c r="L1506">
        <v>26</v>
      </c>
      <c r="M1506">
        <v>473</v>
      </c>
      <c r="N1506">
        <v>220</v>
      </c>
      <c r="O1506">
        <v>12</v>
      </c>
      <c r="P1506">
        <v>182</v>
      </c>
      <c r="Q1506">
        <v>1</v>
      </c>
      <c r="R1506">
        <v>2</v>
      </c>
      <c r="S1506">
        <v>6</v>
      </c>
      <c r="T1506">
        <v>1</v>
      </c>
      <c r="U1506">
        <v>0</v>
      </c>
      <c r="V1506">
        <v>0</v>
      </c>
      <c r="W1506" t="s">
        <v>67</v>
      </c>
      <c r="X1506">
        <v>0</v>
      </c>
    </row>
    <row r="1507" spans="1:24" x14ac:dyDescent="0.2">
      <c r="A1507">
        <v>1502</v>
      </c>
      <c r="B1507">
        <v>1984</v>
      </c>
      <c r="C1507">
        <v>39</v>
      </c>
      <c r="D1507" t="s">
        <v>23</v>
      </c>
      <c r="E1507" t="s">
        <v>32</v>
      </c>
      <c r="F1507" s="58">
        <v>77457</v>
      </c>
      <c r="G1507">
        <v>1</v>
      </c>
      <c r="H1507">
        <v>0</v>
      </c>
      <c r="I1507" s="98">
        <v>41354</v>
      </c>
      <c r="J1507">
        <v>67</v>
      </c>
      <c r="K1507">
        <v>18</v>
      </c>
      <c r="L1507">
        <v>3</v>
      </c>
      <c r="M1507">
        <v>19</v>
      </c>
      <c r="N1507">
        <v>3</v>
      </c>
      <c r="O1507">
        <v>3</v>
      </c>
      <c r="P1507">
        <v>6</v>
      </c>
      <c r="Q1507">
        <v>2</v>
      </c>
      <c r="R1507">
        <v>2</v>
      </c>
      <c r="S1507">
        <v>3</v>
      </c>
      <c r="T1507">
        <v>8</v>
      </c>
      <c r="U1507">
        <v>0</v>
      </c>
      <c r="V1507">
        <v>0</v>
      </c>
      <c r="W1507" t="s">
        <v>27</v>
      </c>
      <c r="X1507">
        <v>0</v>
      </c>
    </row>
    <row r="1508" spans="1:24" x14ac:dyDescent="0.2">
      <c r="A1508">
        <v>736</v>
      </c>
      <c r="B1508">
        <v>1984</v>
      </c>
      <c r="C1508">
        <v>39</v>
      </c>
      <c r="D1508" t="s">
        <v>23</v>
      </c>
      <c r="E1508" t="s">
        <v>32</v>
      </c>
      <c r="F1508" s="58">
        <v>80695</v>
      </c>
      <c r="G1508">
        <v>1</v>
      </c>
      <c r="H1508">
        <v>0</v>
      </c>
      <c r="I1508" s="98">
        <v>41354</v>
      </c>
      <c r="J1508">
        <v>67</v>
      </c>
      <c r="K1508">
        <v>18</v>
      </c>
      <c r="L1508">
        <v>3</v>
      </c>
      <c r="M1508">
        <v>19</v>
      </c>
      <c r="N1508">
        <v>3</v>
      </c>
      <c r="O1508">
        <v>3</v>
      </c>
      <c r="P1508">
        <v>6</v>
      </c>
      <c r="Q1508">
        <v>2</v>
      </c>
      <c r="R1508">
        <v>2</v>
      </c>
      <c r="S1508">
        <v>3</v>
      </c>
      <c r="T1508">
        <v>8</v>
      </c>
      <c r="U1508">
        <v>0</v>
      </c>
      <c r="V1508">
        <v>0</v>
      </c>
      <c r="W1508" t="s">
        <v>50</v>
      </c>
      <c r="X1508">
        <v>0</v>
      </c>
    </row>
    <row r="1509" spans="1:24" x14ac:dyDescent="0.2">
      <c r="A1509">
        <v>4487</v>
      </c>
      <c r="B1509">
        <v>1970</v>
      </c>
      <c r="C1509">
        <v>53</v>
      </c>
      <c r="D1509" t="s">
        <v>53</v>
      </c>
      <c r="E1509" t="s">
        <v>28</v>
      </c>
      <c r="F1509" s="58">
        <v>71466</v>
      </c>
      <c r="G1509">
        <v>1</v>
      </c>
      <c r="H1509">
        <v>0</v>
      </c>
      <c r="I1509" s="98">
        <v>41298</v>
      </c>
      <c r="J1509">
        <v>67</v>
      </c>
      <c r="K1509">
        <v>15</v>
      </c>
      <c r="L1509">
        <v>20</v>
      </c>
      <c r="M1509">
        <v>25</v>
      </c>
      <c r="N1509">
        <v>2</v>
      </c>
      <c r="O1509">
        <v>7</v>
      </c>
      <c r="P1509">
        <v>26</v>
      </c>
      <c r="Q1509">
        <v>1</v>
      </c>
      <c r="R1509">
        <v>2</v>
      </c>
      <c r="S1509">
        <v>4</v>
      </c>
      <c r="T1509">
        <v>6</v>
      </c>
      <c r="U1509">
        <v>1</v>
      </c>
      <c r="V1509">
        <v>0</v>
      </c>
      <c r="W1509" t="s">
        <v>67</v>
      </c>
      <c r="X1509">
        <v>0</v>
      </c>
    </row>
    <row r="1510" spans="1:24" x14ac:dyDescent="0.2">
      <c r="A1510">
        <v>3412</v>
      </c>
      <c r="B1510">
        <v>1952</v>
      </c>
      <c r="C1510">
        <v>71</v>
      </c>
      <c r="D1510" t="s">
        <v>53</v>
      </c>
      <c r="E1510" t="s">
        <v>32</v>
      </c>
      <c r="F1510" s="58">
        <v>46734</v>
      </c>
      <c r="G1510">
        <v>0</v>
      </c>
      <c r="H1510">
        <v>1</v>
      </c>
      <c r="I1510" s="98">
        <v>41289</v>
      </c>
      <c r="J1510">
        <v>67</v>
      </c>
      <c r="K1510">
        <v>815</v>
      </c>
      <c r="L1510">
        <v>8</v>
      </c>
      <c r="M1510">
        <v>53</v>
      </c>
      <c r="N1510">
        <v>11</v>
      </c>
      <c r="O1510">
        <v>0</v>
      </c>
      <c r="P1510">
        <v>70</v>
      </c>
      <c r="Q1510">
        <v>4</v>
      </c>
      <c r="R1510">
        <v>2</v>
      </c>
      <c r="S1510">
        <v>9</v>
      </c>
      <c r="T1510">
        <v>7</v>
      </c>
      <c r="U1510">
        <v>0</v>
      </c>
      <c r="V1510">
        <v>0</v>
      </c>
      <c r="W1510" t="s">
        <v>27</v>
      </c>
      <c r="X1510">
        <v>1</v>
      </c>
    </row>
    <row r="1511" spans="1:24" x14ac:dyDescent="0.2">
      <c r="A1511">
        <v>1744</v>
      </c>
      <c r="B1511">
        <v>1966</v>
      </c>
      <c r="C1511">
        <v>57</v>
      </c>
      <c r="D1511" t="s">
        <v>118</v>
      </c>
      <c r="E1511" t="s">
        <v>28</v>
      </c>
      <c r="F1511" s="58">
        <v>14906</v>
      </c>
      <c r="G1511">
        <v>0</v>
      </c>
      <c r="H1511">
        <v>1</v>
      </c>
      <c r="I1511" s="98">
        <v>41456</v>
      </c>
      <c r="J1511">
        <v>67</v>
      </c>
      <c r="K1511">
        <v>9</v>
      </c>
      <c r="L1511">
        <v>7</v>
      </c>
      <c r="M1511">
        <v>13</v>
      </c>
      <c r="N1511">
        <v>3</v>
      </c>
      <c r="O1511">
        <v>2</v>
      </c>
      <c r="P1511">
        <v>20</v>
      </c>
      <c r="Q1511">
        <v>1</v>
      </c>
      <c r="R1511">
        <v>1</v>
      </c>
      <c r="S1511">
        <v>2</v>
      </c>
      <c r="T1511">
        <v>6</v>
      </c>
      <c r="U1511">
        <v>0</v>
      </c>
      <c r="V1511">
        <v>0</v>
      </c>
      <c r="W1511" t="s">
        <v>27</v>
      </c>
      <c r="X1511">
        <v>0</v>
      </c>
    </row>
    <row r="1512" spans="1:24" x14ac:dyDescent="0.2">
      <c r="A1512">
        <v>5837</v>
      </c>
      <c r="B1512">
        <v>1968</v>
      </c>
      <c r="C1512">
        <v>55</v>
      </c>
      <c r="D1512" t="s">
        <v>23</v>
      </c>
      <c r="E1512" t="s">
        <v>32</v>
      </c>
      <c r="F1512" s="58">
        <v>33812</v>
      </c>
      <c r="G1512">
        <v>1</v>
      </c>
      <c r="H1512">
        <v>1</v>
      </c>
      <c r="I1512" s="98">
        <v>41271</v>
      </c>
      <c r="J1512">
        <v>67</v>
      </c>
      <c r="K1512">
        <v>247</v>
      </c>
      <c r="L1512">
        <v>8</v>
      </c>
      <c r="M1512">
        <v>160</v>
      </c>
      <c r="N1512">
        <v>6</v>
      </c>
      <c r="O1512">
        <v>8</v>
      </c>
      <c r="P1512">
        <v>65</v>
      </c>
      <c r="Q1512">
        <v>7</v>
      </c>
      <c r="R1512">
        <v>6</v>
      </c>
      <c r="S1512">
        <v>6</v>
      </c>
      <c r="T1512">
        <v>7</v>
      </c>
      <c r="U1512">
        <v>0</v>
      </c>
      <c r="V1512">
        <v>0</v>
      </c>
      <c r="W1512" t="s">
        <v>27</v>
      </c>
      <c r="X1512">
        <v>0</v>
      </c>
    </row>
    <row r="1513" spans="1:24" x14ac:dyDescent="0.2">
      <c r="A1513">
        <v>3422</v>
      </c>
      <c r="B1513">
        <v>1976</v>
      </c>
      <c r="C1513">
        <v>47</v>
      </c>
      <c r="D1513" t="s">
        <v>23</v>
      </c>
      <c r="E1513" t="s">
        <v>32</v>
      </c>
      <c r="F1513" s="58">
        <v>46098</v>
      </c>
      <c r="G1513">
        <v>0</v>
      </c>
      <c r="H1513">
        <v>1</v>
      </c>
      <c r="I1513" s="98">
        <v>41242</v>
      </c>
      <c r="J1513">
        <v>67</v>
      </c>
      <c r="K1513">
        <v>1115</v>
      </c>
      <c r="L1513">
        <v>12</v>
      </c>
      <c r="M1513">
        <v>128</v>
      </c>
      <c r="N1513">
        <v>33</v>
      </c>
      <c r="O1513">
        <v>12</v>
      </c>
      <c r="P1513">
        <v>76</v>
      </c>
      <c r="Q1513">
        <v>1</v>
      </c>
      <c r="R1513">
        <v>2</v>
      </c>
      <c r="S1513">
        <v>4</v>
      </c>
      <c r="T1513">
        <v>6</v>
      </c>
      <c r="U1513">
        <v>0</v>
      </c>
      <c r="V1513">
        <v>0</v>
      </c>
      <c r="W1513" t="s">
        <v>46</v>
      </c>
      <c r="X1513">
        <v>2</v>
      </c>
    </row>
    <row r="1514" spans="1:24" x14ac:dyDescent="0.2">
      <c r="A1514">
        <v>7462</v>
      </c>
      <c r="B1514">
        <v>1955</v>
      </c>
      <c r="C1514">
        <v>68</v>
      </c>
      <c r="D1514" t="s">
        <v>23</v>
      </c>
      <c r="E1514" t="s">
        <v>28</v>
      </c>
      <c r="F1514" s="58">
        <v>46098</v>
      </c>
      <c r="G1514">
        <v>0</v>
      </c>
      <c r="H1514">
        <v>0</v>
      </c>
      <c r="I1514" s="98">
        <v>41237</v>
      </c>
      <c r="J1514">
        <v>67</v>
      </c>
      <c r="K1514">
        <v>68</v>
      </c>
      <c r="L1514">
        <v>0</v>
      </c>
      <c r="M1514">
        <v>226</v>
      </c>
      <c r="N1514">
        <v>51</v>
      </c>
      <c r="O1514">
        <v>157</v>
      </c>
      <c r="P1514">
        <v>68</v>
      </c>
      <c r="Q1514">
        <v>3</v>
      </c>
      <c r="R1514">
        <v>10</v>
      </c>
      <c r="S1514">
        <v>4</v>
      </c>
      <c r="T1514">
        <v>9</v>
      </c>
      <c r="U1514">
        <v>0</v>
      </c>
      <c r="V1514">
        <v>0</v>
      </c>
      <c r="W1514" t="s">
        <v>31</v>
      </c>
      <c r="X1514">
        <v>0</v>
      </c>
    </row>
    <row r="1515" spans="1:24" x14ac:dyDescent="0.2">
      <c r="A1515">
        <v>10702</v>
      </c>
      <c r="B1515">
        <v>1985</v>
      </c>
      <c r="C1515">
        <v>38</v>
      </c>
      <c r="D1515" t="s">
        <v>23</v>
      </c>
      <c r="E1515" t="s">
        <v>28</v>
      </c>
      <c r="F1515" s="58">
        <v>46098</v>
      </c>
      <c r="G1515">
        <v>1</v>
      </c>
      <c r="H1515">
        <v>0</v>
      </c>
      <c r="I1515" s="98">
        <v>40979</v>
      </c>
      <c r="J1515">
        <v>67</v>
      </c>
      <c r="K1515">
        <v>185</v>
      </c>
      <c r="L1515">
        <v>8</v>
      </c>
      <c r="M1515">
        <v>133</v>
      </c>
      <c r="N1515">
        <v>56</v>
      </c>
      <c r="O1515">
        <v>56</v>
      </c>
      <c r="P1515">
        <v>12</v>
      </c>
      <c r="Q1515">
        <v>2</v>
      </c>
      <c r="R1515">
        <v>7</v>
      </c>
      <c r="S1515">
        <v>7</v>
      </c>
      <c r="T1515">
        <v>7</v>
      </c>
      <c r="U1515">
        <v>0</v>
      </c>
      <c r="V1515">
        <v>0</v>
      </c>
      <c r="W1515" t="s">
        <v>27</v>
      </c>
      <c r="X1515">
        <v>0</v>
      </c>
    </row>
    <row r="1516" spans="1:24" x14ac:dyDescent="0.2">
      <c r="A1516">
        <v>2115</v>
      </c>
      <c r="B1516">
        <v>1958</v>
      </c>
      <c r="C1516">
        <v>65</v>
      </c>
      <c r="D1516" t="s">
        <v>23</v>
      </c>
      <c r="E1516" t="s">
        <v>32</v>
      </c>
      <c r="F1516" s="58">
        <v>39548</v>
      </c>
      <c r="G1516">
        <v>1</v>
      </c>
      <c r="H1516">
        <v>1</v>
      </c>
      <c r="I1516" s="98">
        <v>41810</v>
      </c>
      <c r="J1516">
        <v>68</v>
      </c>
      <c r="K1516">
        <v>54</v>
      </c>
      <c r="L1516">
        <v>0</v>
      </c>
      <c r="M1516">
        <v>10</v>
      </c>
      <c r="N1516">
        <v>0</v>
      </c>
      <c r="O1516">
        <v>0</v>
      </c>
      <c r="P1516">
        <v>2</v>
      </c>
      <c r="Q1516">
        <v>2</v>
      </c>
      <c r="R1516">
        <v>1</v>
      </c>
      <c r="S1516">
        <v>4</v>
      </c>
      <c r="T1516">
        <v>5</v>
      </c>
      <c r="U1516">
        <v>0</v>
      </c>
      <c r="V1516">
        <v>0</v>
      </c>
      <c r="W1516" t="s">
        <v>46</v>
      </c>
      <c r="X1516">
        <v>1</v>
      </c>
    </row>
    <row r="1517" spans="1:24" x14ac:dyDescent="0.2">
      <c r="A1517">
        <v>4138</v>
      </c>
      <c r="B1517">
        <v>1963</v>
      </c>
      <c r="C1517">
        <v>60</v>
      </c>
      <c r="D1517" t="s">
        <v>23</v>
      </c>
      <c r="E1517" t="s">
        <v>28</v>
      </c>
      <c r="F1517" s="58">
        <v>81246</v>
      </c>
      <c r="G1517">
        <v>0</v>
      </c>
      <c r="H1517">
        <v>1</v>
      </c>
      <c r="I1517" s="98">
        <v>41783</v>
      </c>
      <c r="J1517">
        <v>68</v>
      </c>
      <c r="K1517">
        <v>411</v>
      </c>
      <c r="L1517">
        <v>106</v>
      </c>
      <c r="M1517">
        <v>147</v>
      </c>
      <c r="N1517">
        <v>54</v>
      </c>
      <c r="O1517">
        <v>115</v>
      </c>
      <c r="P1517">
        <v>66</v>
      </c>
      <c r="Q1517">
        <v>1</v>
      </c>
      <c r="R1517">
        <v>5</v>
      </c>
      <c r="S1517">
        <v>7</v>
      </c>
      <c r="T1517">
        <v>1</v>
      </c>
      <c r="U1517">
        <v>0</v>
      </c>
      <c r="V1517">
        <v>0</v>
      </c>
      <c r="W1517" t="s">
        <v>27</v>
      </c>
      <c r="X1517">
        <v>1</v>
      </c>
    </row>
    <row r="1518" spans="1:24" x14ac:dyDescent="0.2">
      <c r="A1518">
        <v>11091</v>
      </c>
      <c r="B1518">
        <v>1954</v>
      </c>
      <c r="C1518">
        <v>69</v>
      </c>
      <c r="D1518" t="s">
        <v>23</v>
      </c>
      <c r="E1518" t="s">
        <v>32</v>
      </c>
      <c r="F1518" s="58">
        <v>59247</v>
      </c>
      <c r="G1518">
        <v>1</v>
      </c>
      <c r="H1518">
        <v>1</v>
      </c>
      <c r="I1518" s="98">
        <v>41775</v>
      </c>
      <c r="J1518">
        <v>68</v>
      </c>
      <c r="K1518">
        <v>7</v>
      </c>
      <c r="L1518">
        <v>2</v>
      </c>
      <c r="M1518">
        <v>9</v>
      </c>
      <c r="N1518">
        <v>2</v>
      </c>
      <c r="O1518">
        <v>0</v>
      </c>
      <c r="P1518">
        <v>2</v>
      </c>
      <c r="Q1518">
        <v>2</v>
      </c>
      <c r="R1518">
        <v>1</v>
      </c>
      <c r="S1518">
        <v>3</v>
      </c>
      <c r="T1518">
        <v>4</v>
      </c>
      <c r="U1518">
        <v>0</v>
      </c>
      <c r="V1518">
        <v>0</v>
      </c>
      <c r="W1518" t="s">
        <v>46</v>
      </c>
      <c r="X1518">
        <v>0</v>
      </c>
    </row>
    <row r="1519" spans="1:24" x14ac:dyDescent="0.2">
      <c r="A1519">
        <v>7712</v>
      </c>
      <c r="B1519">
        <v>1947</v>
      </c>
      <c r="C1519">
        <v>76</v>
      </c>
      <c r="D1519" t="s">
        <v>40</v>
      </c>
      <c r="E1519" t="s">
        <v>28</v>
      </c>
      <c r="F1519" s="58">
        <v>25930</v>
      </c>
      <c r="G1519">
        <v>0</v>
      </c>
      <c r="H1519">
        <v>0</v>
      </c>
      <c r="I1519" s="98">
        <v>41757</v>
      </c>
      <c r="J1519">
        <v>68</v>
      </c>
      <c r="K1519">
        <v>182</v>
      </c>
      <c r="L1519">
        <v>17</v>
      </c>
      <c r="M1519">
        <v>259</v>
      </c>
      <c r="N1519">
        <v>77</v>
      </c>
      <c r="O1519">
        <v>70</v>
      </c>
      <c r="P1519">
        <v>29</v>
      </c>
      <c r="Q1519">
        <v>1</v>
      </c>
      <c r="R1519">
        <v>6</v>
      </c>
      <c r="S1519">
        <v>10</v>
      </c>
      <c r="T1519">
        <v>4</v>
      </c>
      <c r="U1519">
        <v>0</v>
      </c>
      <c r="V1519">
        <v>0</v>
      </c>
      <c r="W1519" t="s">
        <v>35</v>
      </c>
      <c r="X1519">
        <v>0</v>
      </c>
    </row>
    <row r="1520" spans="1:24" x14ac:dyDescent="0.2">
      <c r="A1520">
        <v>3535</v>
      </c>
      <c r="B1520">
        <v>1966</v>
      </c>
      <c r="C1520">
        <v>57</v>
      </c>
      <c r="D1520" t="s">
        <v>23</v>
      </c>
      <c r="E1520" t="s">
        <v>28</v>
      </c>
      <c r="F1520" s="58">
        <v>72228</v>
      </c>
      <c r="G1520">
        <v>0</v>
      </c>
      <c r="H1520">
        <v>0</v>
      </c>
      <c r="I1520" s="98">
        <v>41715</v>
      </c>
      <c r="J1520">
        <v>68</v>
      </c>
      <c r="K1520">
        <v>251</v>
      </c>
      <c r="L1520">
        <v>108</v>
      </c>
      <c r="M1520">
        <v>334</v>
      </c>
      <c r="N1520">
        <v>65</v>
      </c>
      <c r="O1520">
        <v>92</v>
      </c>
      <c r="P1520">
        <v>117</v>
      </c>
      <c r="Q1520">
        <v>1</v>
      </c>
      <c r="R1520">
        <v>4</v>
      </c>
      <c r="S1520">
        <v>5</v>
      </c>
      <c r="T1520">
        <v>2</v>
      </c>
      <c r="U1520">
        <v>0</v>
      </c>
      <c r="V1520">
        <v>0</v>
      </c>
      <c r="W1520" t="s">
        <v>27</v>
      </c>
      <c r="X1520">
        <v>0</v>
      </c>
    </row>
    <row r="1521" spans="1:24" x14ac:dyDescent="0.2">
      <c r="A1521">
        <v>5899</v>
      </c>
      <c r="B1521">
        <v>1951</v>
      </c>
      <c r="C1521">
        <v>72</v>
      </c>
      <c r="D1521" t="s">
        <v>40</v>
      </c>
      <c r="E1521" t="s">
        <v>32</v>
      </c>
      <c r="F1521" s="58">
        <v>46231</v>
      </c>
      <c r="G1521">
        <v>1</v>
      </c>
      <c r="H1521">
        <v>1</v>
      </c>
      <c r="I1521" s="98">
        <v>41711</v>
      </c>
      <c r="J1521">
        <v>68</v>
      </c>
      <c r="K1521">
        <v>28</v>
      </c>
      <c r="L1521">
        <v>0</v>
      </c>
      <c r="M1521">
        <v>6</v>
      </c>
      <c r="N1521">
        <v>1</v>
      </c>
      <c r="O1521">
        <v>1</v>
      </c>
      <c r="P1521">
        <v>13</v>
      </c>
      <c r="Q1521">
        <v>1</v>
      </c>
      <c r="R1521">
        <v>1</v>
      </c>
      <c r="S1521">
        <v>0</v>
      </c>
      <c r="T1521">
        <v>20</v>
      </c>
      <c r="U1521">
        <v>0</v>
      </c>
      <c r="V1521">
        <v>0</v>
      </c>
      <c r="W1521" t="s">
        <v>35</v>
      </c>
      <c r="X1521">
        <v>1</v>
      </c>
    </row>
    <row r="1522" spans="1:24" x14ac:dyDescent="0.2">
      <c r="A1522">
        <v>8749</v>
      </c>
      <c r="B1522">
        <v>1985</v>
      </c>
      <c r="C1522">
        <v>38</v>
      </c>
      <c r="D1522" t="s">
        <v>23</v>
      </c>
      <c r="E1522" t="s">
        <v>32</v>
      </c>
      <c r="F1522" s="58">
        <v>29760</v>
      </c>
      <c r="G1522">
        <v>1</v>
      </c>
      <c r="H1522">
        <v>0</v>
      </c>
      <c r="I1522" s="98">
        <v>41641</v>
      </c>
      <c r="J1522">
        <v>68</v>
      </c>
      <c r="K1522">
        <v>20</v>
      </c>
      <c r="L1522">
        <v>2</v>
      </c>
      <c r="M1522">
        <v>9</v>
      </c>
      <c r="N1522">
        <v>4</v>
      </c>
      <c r="O1522">
        <v>6</v>
      </c>
      <c r="P1522">
        <v>20</v>
      </c>
      <c r="Q1522">
        <v>1</v>
      </c>
      <c r="R1522">
        <v>1</v>
      </c>
      <c r="S1522">
        <v>2</v>
      </c>
      <c r="T1522">
        <v>4</v>
      </c>
      <c r="U1522">
        <v>0</v>
      </c>
      <c r="V1522">
        <v>0</v>
      </c>
      <c r="W1522" t="s">
        <v>27</v>
      </c>
      <c r="X1522">
        <v>0</v>
      </c>
    </row>
    <row r="1523" spans="1:24" x14ac:dyDescent="0.2">
      <c r="A1523">
        <v>10955</v>
      </c>
      <c r="B1523">
        <v>1965</v>
      </c>
      <c r="C1523">
        <v>58</v>
      </c>
      <c r="D1523" t="s">
        <v>23</v>
      </c>
      <c r="E1523" t="s">
        <v>55</v>
      </c>
      <c r="F1523" s="58">
        <v>29760</v>
      </c>
      <c r="G1523">
        <v>0</v>
      </c>
      <c r="H1523">
        <v>0</v>
      </c>
      <c r="I1523" s="98">
        <v>41821</v>
      </c>
      <c r="J1523">
        <v>68</v>
      </c>
      <c r="K1523">
        <v>416</v>
      </c>
      <c r="L1523">
        <v>46</v>
      </c>
      <c r="M1523">
        <v>925</v>
      </c>
      <c r="N1523">
        <v>60</v>
      </c>
      <c r="O1523">
        <v>107</v>
      </c>
      <c r="P1523">
        <v>46</v>
      </c>
      <c r="Q1523">
        <v>1</v>
      </c>
      <c r="R1523">
        <v>3</v>
      </c>
      <c r="S1523">
        <v>4</v>
      </c>
      <c r="T1523">
        <v>1</v>
      </c>
      <c r="U1523">
        <v>1</v>
      </c>
      <c r="V1523">
        <v>0</v>
      </c>
      <c r="W1523" t="s">
        <v>27</v>
      </c>
      <c r="X1523">
        <v>0</v>
      </c>
    </row>
    <row r="1524" spans="1:24" x14ac:dyDescent="0.2">
      <c r="A1524">
        <v>9491</v>
      </c>
      <c r="B1524">
        <v>1985</v>
      </c>
      <c r="C1524">
        <v>38</v>
      </c>
      <c r="D1524" t="s">
        <v>23</v>
      </c>
      <c r="E1524" t="s">
        <v>32</v>
      </c>
      <c r="F1524" s="58">
        <v>18589</v>
      </c>
      <c r="G1524">
        <v>1</v>
      </c>
      <c r="H1524">
        <v>0</v>
      </c>
      <c r="I1524" s="98">
        <v>41635</v>
      </c>
      <c r="J1524">
        <v>68</v>
      </c>
      <c r="K1524">
        <v>14</v>
      </c>
      <c r="L1524">
        <v>1</v>
      </c>
      <c r="M1524">
        <v>21</v>
      </c>
      <c r="N1524">
        <v>2</v>
      </c>
      <c r="O1524">
        <v>3</v>
      </c>
      <c r="P1524">
        <v>25</v>
      </c>
      <c r="Q1524">
        <v>3</v>
      </c>
      <c r="R1524">
        <v>3</v>
      </c>
      <c r="S1524">
        <v>3</v>
      </c>
      <c r="T1524">
        <v>7</v>
      </c>
      <c r="U1524">
        <v>0</v>
      </c>
      <c r="V1524">
        <v>0</v>
      </c>
      <c r="W1524" t="s">
        <v>67</v>
      </c>
      <c r="X1524">
        <v>0</v>
      </c>
    </row>
    <row r="1525" spans="1:24" x14ac:dyDescent="0.2">
      <c r="A1525">
        <v>5286</v>
      </c>
      <c r="B1525">
        <v>1988</v>
      </c>
      <c r="C1525">
        <v>35</v>
      </c>
      <c r="D1525" t="s">
        <v>53</v>
      </c>
      <c r="E1525" t="s">
        <v>28</v>
      </c>
      <c r="F1525" s="58">
        <v>82332</v>
      </c>
      <c r="G1525">
        <v>0</v>
      </c>
      <c r="H1525">
        <v>0</v>
      </c>
      <c r="I1525" s="98">
        <v>41575</v>
      </c>
      <c r="J1525">
        <v>68</v>
      </c>
      <c r="K1525">
        <v>112</v>
      </c>
      <c r="L1525">
        <v>1</v>
      </c>
      <c r="M1525">
        <v>54</v>
      </c>
      <c r="N1525">
        <v>7</v>
      </c>
      <c r="O1525">
        <v>7</v>
      </c>
      <c r="P1525">
        <v>36</v>
      </c>
      <c r="Q1525">
        <v>1</v>
      </c>
      <c r="R1525">
        <v>3</v>
      </c>
      <c r="S1525">
        <v>4</v>
      </c>
      <c r="T1525">
        <v>3</v>
      </c>
      <c r="U1525">
        <v>0</v>
      </c>
      <c r="V1525">
        <v>0</v>
      </c>
      <c r="W1525" t="s">
        <v>31</v>
      </c>
      <c r="X1525">
        <v>0</v>
      </c>
    </row>
    <row r="1526" spans="1:24" x14ac:dyDescent="0.2">
      <c r="A1526">
        <v>3409</v>
      </c>
      <c r="B1526">
        <v>1985</v>
      </c>
      <c r="C1526">
        <v>38</v>
      </c>
      <c r="D1526" t="s">
        <v>23</v>
      </c>
      <c r="E1526" t="s">
        <v>28</v>
      </c>
      <c r="F1526" s="58">
        <v>90933</v>
      </c>
      <c r="G1526">
        <v>1</v>
      </c>
      <c r="H1526">
        <v>0</v>
      </c>
      <c r="I1526" s="98">
        <v>41562</v>
      </c>
      <c r="J1526">
        <v>68</v>
      </c>
      <c r="K1526">
        <v>141</v>
      </c>
      <c r="L1526">
        <v>8</v>
      </c>
      <c r="M1526">
        <v>129</v>
      </c>
      <c r="N1526">
        <v>3</v>
      </c>
      <c r="O1526">
        <v>11</v>
      </c>
      <c r="P1526">
        <v>47</v>
      </c>
      <c r="Q1526">
        <v>3</v>
      </c>
      <c r="R1526">
        <v>7</v>
      </c>
      <c r="S1526">
        <v>4</v>
      </c>
      <c r="T1526">
        <v>9</v>
      </c>
      <c r="U1526">
        <v>0</v>
      </c>
      <c r="V1526">
        <v>0</v>
      </c>
      <c r="W1526" t="s">
        <v>67</v>
      </c>
      <c r="X1526">
        <v>1</v>
      </c>
    </row>
    <row r="1527" spans="1:24" x14ac:dyDescent="0.2">
      <c r="A1527">
        <v>2544</v>
      </c>
      <c r="B1527">
        <v>1952</v>
      </c>
      <c r="C1527">
        <v>71</v>
      </c>
      <c r="D1527" t="s">
        <v>53</v>
      </c>
      <c r="E1527" t="s">
        <v>24</v>
      </c>
      <c r="F1527" s="58">
        <v>46923</v>
      </c>
      <c r="G1527">
        <v>0</v>
      </c>
      <c r="H1527">
        <v>1</v>
      </c>
      <c r="I1527" s="98">
        <v>41618</v>
      </c>
      <c r="J1527">
        <v>68</v>
      </c>
      <c r="K1527">
        <v>50</v>
      </c>
      <c r="L1527">
        <v>1</v>
      </c>
      <c r="M1527">
        <v>27</v>
      </c>
      <c r="N1527">
        <v>6</v>
      </c>
      <c r="O1527">
        <v>7</v>
      </c>
      <c r="P1527">
        <v>1</v>
      </c>
      <c r="Q1527">
        <v>1</v>
      </c>
      <c r="R1527">
        <v>1</v>
      </c>
      <c r="S1527">
        <v>4</v>
      </c>
      <c r="T1527">
        <v>1</v>
      </c>
      <c r="U1527">
        <v>0</v>
      </c>
      <c r="V1527">
        <v>0</v>
      </c>
      <c r="W1527" t="s">
        <v>50</v>
      </c>
      <c r="X1527">
        <v>0</v>
      </c>
    </row>
    <row r="1528" spans="1:24" x14ac:dyDescent="0.2">
      <c r="A1528">
        <v>2118</v>
      </c>
      <c r="B1528">
        <v>1965</v>
      </c>
      <c r="C1528">
        <v>58</v>
      </c>
      <c r="D1528" t="s">
        <v>43</v>
      </c>
      <c r="E1528" t="s">
        <v>32</v>
      </c>
      <c r="F1528" s="58">
        <v>39190</v>
      </c>
      <c r="G1528">
        <v>0</v>
      </c>
      <c r="H1528">
        <v>1</v>
      </c>
      <c r="I1528" s="98">
        <v>41556</v>
      </c>
      <c r="J1528">
        <v>68</v>
      </c>
      <c r="K1528">
        <v>166</v>
      </c>
      <c r="L1528">
        <v>75</v>
      </c>
      <c r="M1528">
        <v>96</v>
      </c>
      <c r="N1528">
        <v>119</v>
      </c>
      <c r="O1528">
        <v>107</v>
      </c>
      <c r="P1528">
        <v>59</v>
      </c>
      <c r="Q1528">
        <v>3</v>
      </c>
      <c r="R1528">
        <v>7</v>
      </c>
      <c r="S1528">
        <v>8</v>
      </c>
      <c r="T1528">
        <v>4</v>
      </c>
      <c r="U1528">
        <v>0</v>
      </c>
      <c r="V1528">
        <v>0</v>
      </c>
      <c r="W1528" t="s">
        <v>27</v>
      </c>
      <c r="X1528">
        <v>0</v>
      </c>
    </row>
    <row r="1529" spans="1:24" x14ac:dyDescent="0.2">
      <c r="A1529">
        <v>9370</v>
      </c>
      <c r="B1529">
        <v>1946</v>
      </c>
      <c r="C1529">
        <v>77</v>
      </c>
      <c r="D1529" t="s">
        <v>40</v>
      </c>
      <c r="E1529" t="s">
        <v>32</v>
      </c>
      <c r="F1529" s="58">
        <v>52720.37365591398</v>
      </c>
      <c r="G1529">
        <v>0</v>
      </c>
      <c r="H1529">
        <v>0</v>
      </c>
      <c r="I1529" s="98">
        <v>41411</v>
      </c>
      <c r="J1529">
        <v>68</v>
      </c>
      <c r="K1529">
        <v>562</v>
      </c>
      <c r="L1529">
        <v>81</v>
      </c>
      <c r="M1529">
        <v>276</v>
      </c>
      <c r="N1529">
        <v>80</v>
      </c>
      <c r="O1529">
        <v>40</v>
      </c>
      <c r="P1529">
        <v>81</v>
      </c>
      <c r="Q1529">
        <v>1</v>
      </c>
      <c r="R1529">
        <v>6</v>
      </c>
      <c r="S1529">
        <v>6</v>
      </c>
      <c r="T1529">
        <v>4</v>
      </c>
      <c r="U1529">
        <v>0</v>
      </c>
      <c r="V1529">
        <v>0</v>
      </c>
      <c r="W1529" t="s">
        <v>31</v>
      </c>
      <c r="X1529">
        <v>0</v>
      </c>
    </row>
    <row r="1530" spans="1:24" x14ac:dyDescent="0.2">
      <c r="A1530">
        <v>4864</v>
      </c>
      <c r="B1530">
        <v>1978</v>
      </c>
      <c r="C1530">
        <v>45</v>
      </c>
      <c r="D1530" t="s">
        <v>23</v>
      </c>
      <c r="E1530" t="s">
        <v>32</v>
      </c>
      <c r="F1530" s="58">
        <v>42997</v>
      </c>
      <c r="G1530">
        <v>1</v>
      </c>
      <c r="H1530">
        <v>0</v>
      </c>
      <c r="I1530" s="98">
        <v>41310</v>
      </c>
      <c r="J1530">
        <v>68</v>
      </c>
      <c r="K1530">
        <v>72</v>
      </c>
      <c r="L1530">
        <v>7</v>
      </c>
      <c r="M1530">
        <v>58</v>
      </c>
      <c r="N1530">
        <v>13</v>
      </c>
      <c r="O1530">
        <v>1</v>
      </c>
      <c r="P1530">
        <v>24</v>
      </c>
      <c r="Q1530">
        <v>4</v>
      </c>
      <c r="R1530">
        <v>4</v>
      </c>
      <c r="S1530">
        <v>3</v>
      </c>
      <c r="T1530">
        <v>8</v>
      </c>
      <c r="U1530">
        <v>0</v>
      </c>
      <c r="V1530">
        <v>0</v>
      </c>
      <c r="W1530" t="s">
        <v>31</v>
      </c>
      <c r="X1530">
        <v>0</v>
      </c>
    </row>
    <row r="1531" spans="1:24" x14ac:dyDescent="0.2">
      <c r="A1531">
        <v>405</v>
      </c>
      <c r="B1531">
        <v>1965</v>
      </c>
      <c r="C1531">
        <v>58</v>
      </c>
      <c r="D1531" t="s">
        <v>23</v>
      </c>
      <c r="E1531" t="s">
        <v>24</v>
      </c>
      <c r="F1531" s="58">
        <v>75127</v>
      </c>
      <c r="G1531">
        <v>0</v>
      </c>
      <c r="H1531">
        <v>1</v>
      </c>
      <c r="I1531" s="98">
        <v>41318</v>
      </c>
      <c r="J1531">
        <v>68</v>
      </c>
      <c r="K1531">
        <v>315</v>
      </c>
      <c r="L1531">
        <v>0</v>
      </c>
      <c r="M1531">
        <v>31</v>
      </c>
      <c r="N1531">
        <v>4</v>
      </c>
      <c r="O1531">
        <v>0</v>
      </c>
      <c r="P1531">
        <v>91</v>
      </c>
      <c r="Q1531">
        <v>4</v>
      </c>
      <c r="R1531">
        <v>5</v>
      </c>
      <c r="S1531">
        <v>3</v>
      </c>
      <c r="T1531">
        <v>8</v>
      </c>
      <c r="U1531">
        <v>0</v>
      </c>
      <c r="V1531">
        <v>0</v>
      </c>
      <c r="W1531" t="s">
        <v>27</v>
      </c>
      <c r="X1531">
        <v>1</v>
      </c>
    </row>
    <row r="1532" spans="1:24" x14ac:dyDescent="0.2">
      <c r="A1532">
        <v>10513</v>
      </c>
      <c r="B1532">
        <v>1993</v>
      </c>
      <c r="C1532">
        <v>30</v>
      </c>
      <c r="D1532" t="s">
        <v>23</v>
      </c>
      <c r="E1532" t="s">
        <v>32</v>
      </c>
      <c r="F1532" s="58">
        <v>75127</v>
      </c>
      <c r="G1532">
        <v>0</v>
      </c>
      <c r="H1532">
        <v>0</v>
      </c>
      <c r="I1532" s="98">
        <v>41294</v>
      </c>
      <c r="J1532">
        <v>68</v>
      </c>
      <c r="K1532">
        <v>438</v>
      </c>
      <c r="L1532">
        <v>169</v>
      </c>
      <c r="M1532">
        <v>565</v>
      </c>
      <c r="N1532">
        <v>91</v>
      </c>
      <c r="O1532">
        <v>169</v>
      </c>
      <c r="P1532">
        <v>70</v>
      </c>
      <c r="Q1532">
        <v>1</v>
      </c>
      <c r="R1532">
        <v>2</v>
      </c>
      <c r="S1532">
        <v>6</v>
      </c>
      <c r="T1532">
        <v>7</v>
      </c>
      <c r="U1532">
        <v>0</v>
      </c>
      <c r="V1532">
        <v>0</v>
      </c>
      <c r="W1532" t="s">
        <v>27</v>
      </c>
      <c r="X1532">
        <v>1</v>
      </c>
    </row>
    <row r="1533" spans="1:24" x14ac:dyDescent="0.2">
      <c r="A1533">
        <v>5138</v>
      </c>
      <c r="B1533">
        <v>1951</v>
      </c>
      <c r="C1533">
        <v>72</v>
      </c>
      <c r="D1533" t="s">
        <v>23</v>
      </c>
      <c r="E1533" t="s">
        <v>32</v>
      </c>
      <c r="F1533" s="58">
        <v>56145.313929313932</v>
      </c>
      <c r="G1533">
        <v>0</v>
      </c>
      <c r="H1533">
        <v>1</v>
      </c>
      <c r="I1533" s="98">
        <v>41288</v>
      </c>
      <c r="J1533">
        <v>68</v>
      </c>
      <c r="K1533">
        <v>19</v>
      </c>
      <c r="L1533">
        <v>1</v>
      </c>
      <c r="M1533">
        <v>14</v>
      </c>
      <c r="N1533">
        <v>3</v>
      </c>
      <c r="O1533">
        <v>2</v>
      </c>
      <c r="P1533">
        <v>4</v>
      </c>
      <c r="Q1533">
        <v>1</v>
      </c>
      <c r="R1533">
        <v>1</v>
      </c>
      <c r="S1533">
        <v>3</v>
      </c>
      <c r="T1533">
        <v>8</v>
      </c>
      <c r="U1533">
        <v>0</v>
      </c>
      <c r="V1533">
        <v>0</v>
      </c>
      <c r="W1533" t="s">
        <v>27</v>
      </c>
      <c r="X1533">
        <v>0</v>
      </c>
    </row>
    <row r="1534" spans="1:24" x14ac:dyDescent="0.2">
      <c r="A1534">
        <v>8387</v>
      </c>
      <c r="B1534">
        <v>1958</v>
      </c>
      <c r="C1534">
        <v>65</v>
      </c>
      <c r="D1534" t="s">
        <v>23</v>
      </c>
      <c r="E1534" t="s">
        <v>32</v>
      </c>
      <c r="F1534" s="58">
        <v>33955</v>
      </c>
      <c r="G1534">
        <v>0</v>
      </c>
      <c r="H1534">
        <v>1</v>
      </c>
      <c r="I1534" s="98">
        <v>41395</v>
      </c>
      <c r="J1534">
        <v>68</v>
      </c>
      <c r="K1534">
        <v>134</v>
      </c>
      <c r="L1534">
        <v>8</v>
      </c>
      <c r="M1534">
        <v>76</v>
      </c>
      <c r="N1534">
        <v>6</v>
      </c>
      <c r="O1534">
        <v>0</v>
      </c>
      <c r="P1534">
        <v>11</v>
      </c>
      <c r="Q1534">
        <v>1</v>
      </c>
      <c r="R1534">
        <v>4</v>
      </c>
      <c r="S1534">
        <v>5</v>
      </c>
      <c r="T1534">
        <v>6</v>
      </c>
      <c r="U1534">
        <v>0</v>
      </c>
      <c r="V1534">
        <v>0</v>
      </c>
      <c r="W1534" t="s">
        <v>27</v>
      </c>
      <c r="X1534">
        <v>0</v>
      </c>
    </row>
    <row r="1535" spans="1:24" x14ac:dyDescent="0.2">
      <c r="A1535">
        <v>378</v>
      </c>
      <c r="B1535">
        <v>1972</v>
      </c>
      <c r="C1535">
        <v>51</v>
      </c>
      <c r="D1535" t="s">
        <v>23</v>
      </c>
      <c r="E1535" t="s">
        <v>32</v>
      </c>
      <c r="F1535" s="58">
        <v>31632</v>
      </c>
      <c r="G1535">
        <v>0</v>
      </c>
      <c r="H1535">
        <v>0</v>
      </c>
      <c r="I1535" s="98">
        <v>41273</v>
      </c>
      <c r="J1535">
        <v>68</v>
      </c>
      <c r="K1535">
        <v>283</v>
      </c>
      <c r="L1535">
        <v>112</v>
      </c>
      <c r="M1535">
        <v>151</v>
      </c>
      <c r="N1535">
        <v>51</v>
      </c>
      <c r="O1535">
        <v>72</v>
      </c>
      <c r="P1535">
        <v>125</v>
      </c>
      <c r="Q1535">
        <v>2</v>
      </c>
      <c r="R1535">
        <v>7</v>
      </c>
      <c r="S1535">
        <v>10</v>
      </c>
      <c r="T1535">
        <v>6</v>
      </c>
      <c r="U1535">
        <v>0</v>
      </c>
      <c r="V1535">
        <v>0</v>
      </c>
      <c r="W1535" t="s">
        <v>27</v>
      </c>
      <c r="X1535">
        <v>0</v>
      </c>
    </row>
    <row r="1536" spans="1:24" x14ac:dyDescent="0.2">
      <c r="A1536">
        <v>5846</v>
      </c>
      <c r="B1536">
        <v>1978</v>
      </c>
      <c r="C1536">
        <v>45</v>
      </c>
      <c r="D1536" t="s">
        <v>23</v>
      </c>
      <c r="E1536" t="s">
        <v>24</v>
      </c>
      <c r="F1536" s="58">
        <v>30822</v>
      </c>
      <c r="G1536">
        <v>1</v>
      </c>
      <c r="H1536">
        <v>0</v>
      </c>
      <c r="I1536" s="98">
        <v>41262</v>
      </c>
      <c r="J1536">
        <v>68</v>
      </c>
      <c r="K1536">
        <v>2</v>
      </c>
      <c r="L1536">
        <v>1</v>
      </c>
      <c r="M1536">
        <v>6</v>
      </c>
      <c r="N1536">
        <v>2</v>
      </c>
      <c r="O1536">
        <v>1</v>
      </c>
      <c r="P1536">
        <v>1</v>
      </c>
      <c r="Q1536">
        <v>1</v>
      </c>
      <c r="R1536">
        <v>1</v>
      </c>
      <c r="S1536">
        <v>2</v>
      </c>
      <c r="T1536">
        <v>6</v>
      </c>
      <c r="U1536">
        <v>0</v>
      </c>
      <c r="V1536">
        <v>0</v>
      </c>
      <c r="W1536" t="s">
        <v>46</v>
      </c>
      <c r="X1536">
        <v>0</v>
      </c>
    </row>
    <row r="1537" spans="1:24" x14ac:dyDescent="0.2">
      <c r="A1537">
        <v>8870</v>
      </c>
      <c r="B1537">
        <v>1985</v>
      </c>
      <c r="C1537">
        <v>38</v>
      </c>
      <c r="D1537" t="s">
        <v>23</v>
      </c>
      <c r="E1537" t="s">
        <v>32</v>
      </c>
      <c r="F1537" s="58">
        <v>49767</v>
      </c>
      <c r="G1537">
        <v>1</v>
      </c>
      <c r="H1537">
        <v>0</v>
      </c>
      <c r="I1537" s="98">
        <v>41226</v>
      </c>
      <c r="J1537">
        <v>68</v>
      </c>
      <c r="K1537">
        <v>75</v>
      </c>
      <c r="L1537">
        <v>12</v>
      </c>
      <c r="M1537">
        <v>141</v>
      </c>
      <c r="N1537">
        <v>43</v>
      </c>
      <c r="O1537">
        <v>39</v>
      </c>
      <c r="P1537">
        <v>187</v>
      </c>
      <c r="Q1537">
        <v>6</v>
      </c>
      <c r="R1537">
        <v>6</v>
      </c>
      <c r="S1537">
        <v>5</v>
      </c>
      <c r="T1537">
        <v>8</v>
      </c>
      <c r="U1537">
        <v>1</v>
      </c>
      <c r="V1537">
        <v>0</v>
      </c>
      <c r="W1537" t="s">
        <v>27</v>
      </c>
      <c r="X1537">
        <v>0</v>
      </c>
    </row>
    <row r="1538" spans="1:24" x14ac:dyDescent="0.2">
      <c r="A1538">
        <v>10340</v>
      </c>
      <c r="B1538">
        <v>1985</v>
      </c>
      <c r="C1538">
        <v>38</v>
      </c>
      <c r="D1538" t="s">
        <v>23</v>
      </c>
      <c r="E1538" t="s">
        <v>32</v>
      </c>
      <c r="F1538" s="58">
        <v>72217</v>
      </c>
      <c r="G1538">
        <v>1</v>
      </c>
      <c r="H1538">
        <v>0</v>
      </c>
      <c r="I1538" s="98">
        <v>41226</v>
      </c>
      <c r="J1538">
        <v>68</v>
      </c>
      <c r="K1538">
        <v>75</v>
      </c>
      <c r="L1538">
        <v>12</v>
      </c>
      <c r="M1538">
        <v>141</v>
      </c>
      <c r="N1538">
        <v>43</v>
      </c>
      <c r="O1538">
        <v>39</v>
      </c>
      <c r="P1538">
        <v>187</v>
      </c>
      <c r="Q1538">
        <v>6</v>
      </c>
      <c r="R1538">
        <v>6</v>
      </c>
      <c r="S1538">
        <v>5</v>
      </c>
      <c r="T1538">
        <v>8</v>
      </c>
      <c r="U1538">
        <v>0</v>
      </c>
      <c r="V1538">
        <v>0</v>
      </c>
      <c r="W1538" t="s">
        <v>27</v>
      </c>
      <c r="X1538">
        <v>0</v>
      </c>
    </row>
    <row r="1539" spans="1:24" x14ac:dyDescent="0.2">
      <c r="A1539">
        <v>7290</v>
      </c>
      <c r="B1539">
        <v>1986</v>
      </c>
      <c r="C1539">
        <v>37</v>
      </c>
      <c r="D1539" t="s">
        <v>23</v>
      </c>
      <c r="E1539" t="s">
        <v>28</v>
      </c>
      <c r="F1539" s="58">
        <v>15038</v>
      </c>
      <c r="G1539">
        <v>0</v>
      </c>
      <c r="H1539">
        <v>0</v>
      </c>
      <c r="I1539" s="98">
        <v>41039</v>
      </c>
      <c r="J1539">
        <v>68</v>
      </c>
      <c r="K1539">
        <v>347</v>
      </c>
      <c r="L1539">
        <v>44</v>
      </c>
      <c r="M1539">
        <v>534</v>
      </c>
      <c r="N1539">
        <v>17</v>
      </c>
      <c r="O1539">
        <v>0</v>
      </c>
      <c r="P1539">
        <v>26</v>
      </c>
      <c r="Q1539">
        <v>1</v>
      </c>
      <c r="R1539">
        <v>3</v>
      </c>
      <c r="S1539">
        <v>12</v>
      </c>
      <c r="T1539">
        <v>2</v>
      </c>
      <c r="U1539">
        <v>0</v>
      </c>
      <c r="V1539">
        <v>0</v>
      </c>
      <c r="W1539" t="s">
        <v>27</v>
      </c>
      <c r="X1539">
        <v>0</v>
      </c>
    </row>
    <row r="1540" spans="1:24" x14ac:dyDescent="0.2">
      <c r="A1540">
        <v>8895</v>
      </c>
      <c r="B1540">
        <v>1986</v>
      </c>
      <c r="C1540">
        <v>37</v>
      </c>
      <c r="D1540" t="s">
        <v>23</v>
      </c>
      <c r="E1540" t="s">
        <v>28</v>
      </c>
      <c r="F1540" s="58">
        <v>63972</v>
      </c>
      <c r="G1540">
        <v>0</v>
      </c>
      <c r="H1540">
        <v>0</v>
      </c>
      <c r="I1540" s="98">
        <v>41039</v>
      </c>
      <c r="J1540">
        <v>68</v>
      </c>
      <c r="K1540">
        <v>347</v>
      </c>
      <c r="L1540">
        <v>44</v>
      </c>
      <c r="M1540">
        <v>534</v>
      </c>
      <c r="N1540">
        <v>17</v>
      </c>
      <c r="O1540">
        <v>0</v>
      </c>
      <c r="P1540">
        <v>26</v>
      </c>
      <c r="Q1540">
        <v>1</v>
      </c>
      <c r="R1540">
        <v>3</v>
      </c>
      <c r="S1540">
        <v>12</v>
      </c>
      <c r="T1540">
        <v>2</v>
      </c>
      <c r="U1540">
        <v>0</v>
      </c>
      <c r="V1540">
        <v>0</v>
      </c>
      <c r="W1540" t="s">
        <v>27</v>
      </c>
      <c r="X1540">
        <v>0</v>
      </c>
    </row>
    <row r="1541" spans="1:24" x14ac:dyDescent="0.2">
      <c r="A1541">
        <v>3635</v>
      </c>
      <c r="B1541">
        <v>1963</v>
      </c>
      <c r="C1541">
        <v>60</v>
      </c>
      <c r="D1541" t="s">
        <v>40</v>
      </c>
      <c r="E1541" t="s">
        <v>28</v>
      </c>
      <c r="F1541" s="58">
        <v>85072</v>
      </c>
      <c r="G1541">
        <v>0</v>
      </c>
      <c r="H1541">
        <v>1</v>
      </c>
      <c r="I1541" s="98">
        <v>41825</v>
      </c>
      <c r="J1541">
        <v>69</v>
      </c>
      <c r="K1541">
        <v>492</v>
      </c>
      <c r="L1541">
        <v>0</v>
      </c>
      <c r="M1541">
        <v>37</v>
      </c>
      <c r="N1541">
        <v>7</v>
      </c>
      <c r="O1541">
        <v>0</v>
      </c>
      <c r="P1541">
        <v>42</v>
      </c>
      <c r="Q1541">
        <v>3</v>
      </c>
      <c r="R1541">
        <v>6</v>
      </c>
      <c r="S1541">
        <v>8</v>
      </c>
      <c r="T1541">
        <v>5</v>
      </c>
      <c r="U1541">
        <v>0</v>
      </c>
      <c r="V1541">
        <v>0</v>
      </c>
      <c r="W1541" t="s">
        <v>67</v>
      </c>
      <c r="X1541">
        <v>0</v>
      </c>
    </row>
    <row r="1542" spans="1:24" x14ac:dyDescent="0.2">
      <c r="A1542">
        <v>11178</v>
      </c>
      <c r="B1542">
        <v>1973</v>
      </c>
      <c r="C1542">
        <v>50</v>
      </c>
      <c r="D1542" t="s">
        <v>53</v>
      </c>
      <c r="E1542" t="s">
        <v>28</v>
      </c>
      <c r="F1542" s="58">
        <v>62307</v>
      </c>
      <c r="G1542">
        <v>1</v>
      </c>
      <c r="H1542">
        <v>0</v>
      </c>
      <c r="I1542" s="98">
        <v>41721</v>
      </c>
      <c r="J1542">
        <v>69</v>
      </c>
      <c r="K1542">
        <v>15</v>
      </c>
      <c r="L1542">
        <v>2</v>
      </c>
      <c r="M1542">
        <v>10</v>
      </c>
      <c r="N1542">
        <v>0</v>
      </c>
      <c r="O1542">
        <v>1</v>
      </c>
      <c r="P1542">
        <v>4</v>
      </c>
      <c r="Q1542">
        <v>1</v>
      </c>
      <c r="R1542">
        <v>1</v>
      </c>
      <c r="S1542">
        <v>3</v>
      </c>
      <c r="T1542">
        <v>7</v>
      </c>
      <c r="U1542">
        <v>0</v>
      </c>
      <c r="V1542">
        <v>0</v>
      </c>
      <c r="W1542" t="s">
        <v>46</v>
      </c>
      <c r="X1542">
        <v>0</v>
      </c>
    </row>
    <row r="1543" spans="1:24" x14ac:dyDescent="0.2">
      <c r="A1543">
        <v>2410</v>
      </c>
      <c r="B1543">
        <v>1970</v>
      </c>
      <c r="C1543">
        <v>53</v>
      </c>
      <c r="D1543" t="s">
        <v>23</v>
      </c>
      <c r="E1543" t="s">
        <v>28</v>
      </c>
      <c r="F1543" s="58">
        <v>69882</v>
      </c>
      <c r="G1543">
        <v>0</v>
      </c>
      <c r="H1543">
        <v>0</v>
      </c>
      <c r="I1543" s="98">
        <v>41661</v>
      </c>
      <c r="J1543">
        <v>69</v>
      </c>
      <c r="K1543">
        <v>364</v>
      </c>
      <c r="L1543">
        <v>40</v>
      </c>
      <c r="M1543">
        <v>425</v>
      </c>
      <c r="N1543">
        <v>158</v>
      </c>
      <c r="O1543">
        <v>60</v>
      </c>
      <c r="P1543">
        <v>50</v>
      </c>
      <c r="Q1543">
        <v>1</v>
      </c>
      <c r="R1543">
        <v>3</v>
      </c>
      <c r="S1543">
        <v>8</v>
      </c>
      <c r="T1543">
        <v>1</v>
      </c>
      <c r="U1543">
        <v>0</v>
      </c>
      <c r="V1543">
        <v>0</v>
      </c>
      <c r="W1543" t="s">
        <v>27</v>
      </c>
      <c r="X1543">
        <v>0</v>
      </c>
    </row>
    <row r="1544" spans="1:24" x14ac:dyDescent="0.2">
      <c r="A1544">
        <v>3281</v>
      </c>
      <c r="B1544">
        <v>1961</v>
      </c>
      <c r="C1544">
        <v>62</v>
      </c>
      <c r="D1544" t="s">
        <v>40</v>
      </c>
      <c r="E1544" t="s">
        <v>32</v>
      </c>
      <c r="F1544" s="58">
        <v>22327</v>
      </c>
      <c r="G1544">
        <v>1</v>
      </c>
      <c r="H1544">
        <v>1</v>
      </c>
      <c r="I1544" s="98">
        <v>41344</v>
      </c>
      <c r="J1544">
        <v>69</v>
      </c>
      <c r="K1544">
        <v>206</v>
      </c>
      <c r="L1544">
        <v>10</v>
      </c>
      <c r="M1544">
        <v>67</v>
      </c>
      <c r="N1544">
        <v>30</v>
      </c>
      <c r="O1544">
        <v>27</v>
      </c>
      <c r="P1544">
        <v>71</v>
      </c>
      <c r="Q1544">
        <v>6</v>
      </c>
      <c r="R1544">
        <v>4</v>
      </c>
      <c r="S1544">
        <v>8</v>
      </c>
      <c r="T1544">
        <v>6</v>
      </c>
      <c r="U1544">
        <v>0</v>
      </c>
      <c r="V1544">
        <v>0</v>
      </c>
      <c r="W1544" t="s">
        <v>27</v>
      </c>
      <c r="X1544">
        <v>0</v>
      </c>
    </row>
    <row r="1545" spans="1:24" x14ac:dyDescent="0.2">
      <c r="A1545">
        <v>9905</v>
      </c>
      <c r="B1545">
        <v>1953</v>
      </c>
      <c r="C1545">
        <v>70</v>
      </c>
      <c r="D1545" t="s">
        <v>23</v>
      </c>
      <c r="E1545" t="s">
        <v>32</v>
      </c>
      <c r="F1545" s="58">
        <v>35791</v>
      </c>
      <c r="G1545">
        <v>1</v>
      </c>
      <c r="H1545">
        <v>1</v>
      </c>
      <c r="I1545" s="98">
        <v>41468</v>
      </c>
      <c r="J1545">
        <v>69</v>
      </c>
      <c r="K1545">
        <v>135</v>
      </c>
      <c r="L1545">
        <v>1</v>
      </c>
      <c r="M1545">
        <v>41</v>
      </c>
      <c r="N1545">
        <v>10</v>
      </c>
      <c r="O1545">
        <v>1</v>
      </c>
      <c r="P1545">
        <v>67</v>
      </c>
      <c r="Q1545">
        <v>5</v>
      </c>
      <c r="R1545">
        <v>3</v>
      </c>
      <c r="S1545">
        <v>3</v>
      </c>
      <c r="T1545">
        <v>6</v>
      </c>
      <c r="U1545">
        <v>0</v>
      </c>
      <c r="V1545">
        <v>0</v>
      </c>
      <c r="W1545" t="s">
        <v>27</v>
      </c>
      <c r="X1545">
        <v>1</v>
      </c>
    </row>
    <row r="1546" spans="1:24" x14ac:dyDescent="0.2">
      <c r="A1546">
        <v>2565</v>
      </c>
      <c r="B1546">
        <v>1956</v>
      </c>
      <c r="C1546">
        <v>67</v>
      </c>
      <c r="D1546" t="s">
        <v>53</v>
      </c>
      <c r="E1546" t="s">
        <v>24</v>
      </c>
      <c r="F1546" s="58">
        <v>35791</v>
      </c>
      <c r="G1546">
        <v>0</v>
      </c>
      <c r="H1546">
        <v>0</v>
      </c>
      <c r="I1546" s="98">
        <v>41280</v>
      </c>
      <c r="J1546">
        <v>69</v>
      </c>
      <c r="K1546">
        <v>1016</v>
      </c>
      <c r="L1546">
        <v>12</v>
      </c>
      <c r="M1546">
        <v>215</v>
      </c>
      <c r="N1546">
        <v>16</v>
      </c>
      <c r="O1546">
        <v>12</v>
      </c>
      <c r="P1546">
        <v>63</v>
      </c>
      <c r="Q1546">
        <v>1</v>
      </c>
      <c r="R1546">
        <v>4</v>
      </c>
      <c r="S1546">
        <v>10</v>
      </c>
      <c r="T1546">
        <v>3</v>
      </c>
      <c r="U1546">
        <v>0</v>
      </c>
      <c r="V1546">
        <v>0</v>
      </c>
      <c r="W1546" t="s">
        <v>67</v>
      </c>
      <c r="X1546">
        <v>1</v>
      </c>
    </row>
    <row r="1547" spans="1:24" x14ac:dyDescent="0.2">
      <c r="A1547">
        <v>7912</v>
      </c>
      <c r="B1547">
        <v>1979</v>
      </c>
      <c r="C1547">
        <v>44</v>
      </c>
      <c r="D1547" t="s">
        <v>23</v>
      </c>
      <c r="E1547" t="s">
        <v>32</v>
      </c>
      <c r="F1547" s="58">
        <v>91172</v>
      </c>
      <c r="G1547">
        <v>1</v>
      </c>
      <c r="H1547">
        <v>0</v>
      </c>
      <c r="I1547" s="98">
        <v>41386</v>
      </c>
      <c r="J1547">
        <v>69</v>
      </c>
      <c r="K1547">
        <v>8</v>
      </c>
      <c r="L1547">
        <v>15</v>
      </c>
      <c r="M1547">
        <v>27</v>
      </c>
      <c r="N1547">
        <v>0</v>
      </c>
      <c r="O1547">
        <v>20</v>
      </c>
      <c r="P1547">
        <v>33</v>
      </c>
      <c r="Q1547">
        <v>2</v>
      </c>
      <c r="R1547">
        <v>3</v>
      </c>
      <c r="S1547">
        <v>2</v>
      </c>
      <c r="T1547">
        <v>8</v>
      </c>
      <c r="U1547">
        <v>0</v>
      </c>
      <c r="V1547">
        <v>0</v>
      </c>
      <c r="W1547" t="s">
        <v>35</v>
      </c>
      <c r="X1547">
        <v>1</v>
      </c>
    </row>
    <row r="1548" spans="1:24" x14ac:dyDescent="0.2">
      <c r="A1548">
        <v>7072</v>
      </c>
      <c r="B1548">
        <v>1974</v>
      </c>
      <c r="C1548">
        <v>49</v>
      </c>
      <c r="D1548" t="s">
        <v>23</v>
      </c>
      <c r="E1548" t="s">
        <v>32</v>
      </c>
      <c r="F1548" s="58">
        <v>48789</v>
      </c>
      <c r="G1548">
        <v>0</v>
      </c>
      <c r="H1548">
        <v>1</v>
      </c>
      <c r="I1548" s="98">
        <v>41362</v>
      </c>
      <c r="J1548">
        <v>69</v>
      </c>
      <c r="K1548">
        <v>432</v>
      </c>
      <c r="L1548">
        <v>79</v>
      </c>
      <c r="M1548">
        <v>341</v>
      </c>
      <c r="N1548">
        <v>177</v>
      </c>
      <c r="O1548">
        <v>136</v>
      </c>
      <c r="P1548">
        <v>170</v>
      </c>
      <c r="Q1548">
        <v>2</v>
      </c>
      <c r="R1548">
        <v>8</v>
      </c>
      <c r="S1548">
        <v>4</v>
      </c>
      <c r="T1548">
        <v>4</v>
      </c>
      <c r="U1548">
        <v>0</v>
      </c>
      <c r="V1548">
        <v>0</v>
      </c>
      <c r="W1548" t="s">
        <v>38</v>
      </c>
      <c r="X1548">
        <v>0</v>
      </c>
    </row>
    <row r="1549" spans="1:24" x14ac:dyDescent="0.2">
      <c r="A1549">
        <v>1409</v>
      </c>
      <c r="B1549">
        <v>1952</v>
      </c>
      <c r="C1549">
        <v>71</v>
      </c>
      <c r="D1549" t="s">
        <v>23</v>
      </c>
      <c r="E1549" t="s">
        <v>32</v>
      </c>
      <c r="F1549" s="58">
        <v>53700</v>
      </c>
      <c r="G1549">
        <v>0</v>
      </c>
      <c r="H1549">
        <v>1</v>
      </c>
      <c r="I1549" s="98">
        <v>41351</v>
      </c>
      <c r="J1549">
        <v>69</v>
      </c>
      <c r="K1549">
        <v>270</v>
      </c>
      <c r="L1549">
        <v>3</v>
      </c>
      <c r="M1549">
        <v>27</v>
      </c>
      <c r="N1549">
        <v>39</v>
      </c>
      <c r="O1549">
        <v>6</v>
      </c>
      <c r="P1549">
        <v>99</v>
      </c>
      <c r="Q1549">
        <v>7</v>
      </c>
      <c r="R1549">
        <v>7</v>
      </c>
      <c r="S1549">
        <v>5</v>
      </c>
      <c r="T1549">
        <v>8</v>
      </c>
      <c r="U1549">
        <v>0</v>
      </c>
      <c r="V1549">
        <v>0</v>
      </c>
      <c r="W1549" t="s">
        <v>35</v>
      </c>
      <c r="X1549">
        <v>0</v>
      </c>
    </row>
    <row r="1550" spans="1:24" x14ac:dyDescent="0.2">
      <c r="A1550">
        <v>5314</v>
      </c>
      <c r="B1550">
        <v>1952</v>
      </c>
      <c r="C1550">
        <v>71</v>
      </c>
      <c r="D1550" t="s">
        <v>23</v>
      </c>
      <c r="E1550" t="s">
        <v>32</v>
      </c>
      <c r="F1550" s="58">
        <v>73454</v>
      </c>
      <c r="G1550">
        <v>0</v>
      </c>
      <c r="H1550">
        <v>1</v>
      </c>
      <c r="I1550" s="98">
        <v>41351</v>
      </c>
      <c r="J1550">
        <v>69</v>
      </c>
      <c r="K1550">
        <v>270</v>
      </c>
      <c r="L1550">
        <v>3</v>
      </c>
      <c r="M1550">
        <v>27</v>
      </c>
      <c r="N1550">
        <v>39</v>
      </c>
      <c r="O1550">
        <v>6</v>
      </c>
      <c r="P1550">
        <v>99</v>
      </c>
      <c r="Q1550">
        <v>7</v>
      </c>
      <c r="R1550">
        <v>7</v>
      </c>
      <c r="S1550">
        <v>5</v>
      </c>
      <c r="T1550">
        <v>8</v>
      </c>
      <c r="U1550">
        <v>0</v>
      </c>
      <c r="V1550">
        <v>0</v>
      </c>
      <c r="W1550" t="s">
        <v>27</v>
      </c>
      <c r="X1550">
        <v>0</v>
      </c>
    </row>
    <row r="1551" spans="1:24" x14ac:dyDescent="0.2">
      <c r="A1551">
        <v>7215</v>
      </c>
      <c r="B1551">
        <v>1984</v>
      </c>
      <c r="C1551">
        <v>39</v>
      </c>
      <c r="D1551" t="s">
        <v>23</v>
      </c>
      <c r="E1551" t="s">
        <v>28</v>
      </c>
      <c r="F1551" s="58">
        <v>18701</v>
      </c>
      <c r="G1551">
        <v>0</v>
      </c>
      <c r="H1551">
        <v>0</v>
      </c>
      <c r="I1551" s="98">
        <v>41611</v>
      </c>
      <c r="J1551">
        <v>69</v>
      </c>
      <c r="K1551">
        <v>722</v>
      </c>
      <c r="L1551">
        <v>27</v>
      </c>
      <c r="M1551">
        <v>102</v>
      </c>
      <c r="N1551">
        <v>44</v>
      </c>
      <c r="O1551">
        <v>72</v>
      </c>
      <c r="P1551">
        <v>168</v>
      </c>
      <c r="Q1551">
        <v>0</v>
      </c>
      <c r="R1551">
        <v>6</v>
      </c>
      <c r="S1551">
        <v>13</v>
      </c>
      <c r="T1551">
        <v>2</v>
      </c>
      <c r="U1551">
        <v>1</v>
      </c>
      <c r="V1551">
        <v>0</v>
      </c>
      <c r="W1551" t="s">
        <v>31</v>
      </c>
      <c r="X1551">
        <v>3</v>
      </c>
    </row>
    <row r="1552" spans="1:24" x14ac:dyDescent="0.2">
      <c r="A1552">
        <v>8858</v>
      </c>
      <c r="B1552">
        <v>1973</v>
      </c>
      <c r="C1552">
        <v>50</v>
      </c>
      <c r="D1552" t="s">
        <v>40</v>
      </c>
      <c r="E1552" t="s">
        <v>32</v>
      </c>
      <c r="F1552" s="58">
        <v>18701</v>
      </c>
      <c r="G1552">
        <v>0</v>
      </c>
      <c r="H1552">
        <v>1</v>
      </c>
      <c r="I1552" s="98">
        <v>41458</v>
      </c>
      <c r="J1552">
        <v>69</v>
      </c>
      <c r="K1552">
        <v>516</v>
      </c>
      <c r="L1552">
        <v>0</v>
      </c>
      <c r="M1552">
        <v>21</v>
      </c>
      <c r="N1552">
        <v>0</v>
      </c>
      <c r="O1552">
        <v>0</v>
      </c>
      <c r="P1552">
        <v>5</v>
      </c>
      <c r="Q1552">
        <v>4</v>
      </c>
      <c r="R1552">
        <v>8</v>
      </c>
      <c r="S1552">
        <v>7</v>
      </c>
      <c r="T1552">
        <v>8</v>
      </c>
      <c r="U1552">
        <v>0</v>
      </c>
      <c r="V1552">
        <v>0</v>
      </c>
      <c r="W1552" t="s">
        <v>31</v>
      </c>
      <c r="X1552">
        <v>1</v>
      </c>
    </row>
    <row r="1553" spans="1:24" x14ac:dyDescent="0.2">
      <c r="A1553">
        <v>895</v>
      </c>
      <c r="B1553">
        <v>1949</v>
      </c>
      <c r="C1553">
        <v>74</v>
      </c>
      <c r="D1553" t="s">
        <v>40</v>
      </c>
      <c r="E1553" t="s">
        <v>32</v>
      </c>
      <c r="F1553" s="58">
        <v>86037</v>
      </c>
      <c r="G1553">
        <v>0</v>
      </c>
      <c r="H1553">
        <v>2</v>
      </c>
      <c r="I1553" s="98">
        <v>41164</v>
      </c>
      <c r="J1553">
        <v>69</v>
      </c>
      <c r="K1553">
        <v>410</v>
      </c>
      <c r="L1553">
        <v>16</v>
      </c>
      <c r="M1553">
        <v>114</v>
      </c>
      <c r="N1553">
        <v>0</v>
      </c>
      <c r="O1553">
        <v>5</v>
      </c>
      <c r="P1553">
        <v>49</v>
      </c>
      <c r="Q1553">
        <v>3</v>
      </c>
      <c r="R1553">
        <v>5</v>
      </c>
      <c r="S1553">
        <v>10</v>
      </c>
      <c r="T1553">
        <v>5</v>
      </c>
      <c r="U1553">
        <v>0</v>
      </c>
      <c r="V1553">
        <v>0</v>
      </c>
      <c r="W1553" t="s">
        <v>27</v>
      </c>
      <c r="X1553">
        <v>0</v>
      </c>
    </row>
    <row r="1554" spans="1:24" x14ac:dyDescent="0.2">
      <c r="A1554">
        <v>10313</v>
      </c>
      <c r="B1554">
        <v>1976</v>
      </c>
      <c r="C1554">
        <v>47</v>
      </c>
      <c r="D1554" t="s">
        <v>23</v>
      </c>
      <c r="E1554" t="s">
        <v>32</v>
      </c>
      <c r="F1554" s="58">
        <v>68655</v>
      </c>
      <c r="G1554">
        <v>1</v>
      </c>
      <c r="H1554">
        <v>1</v>
      </c>
      <c r="I1554" s="98">
        <v>41210</v>
      </c>
      <c r="J1554">
        <v>69</v>
      </c>
      <c r="K1554">
        <v>159</v>
      </c>
      <c r="L1554">
        <v>4</v>
      </c>
      <c r="M1554">
        <v>45</v>
      </c>
      <c r="N1554">
        <v>6</v>
      </c>
      <c r="O1554">
        <v>2</v>
      </c>
      <c r="P1554">
        <v>38</v>
      </c>
      <c r="Q1554">
        <v>6</v>
      </c>
      <c r="R1554">
        <v>5</v>
      </c>
      <c r="S1554">
        <v>4</v>
      </c>
      <c r="T1554">
        <v>8</v>
      </c>
      <c r="U1554">
        <v>0</v>
      </c>
      <c r="V1554">
        <v>0</v>
      </c>
      <c r="W1554" t="s">
        <v>27</v>
      </c>
      <c r="X1554">
        <v>0</v>
      </c>
    </row>
    <row r="1555" spans="1:24" x14ac:dyDescent="0.2">
      <c r="A1555">
        <v>642</v>
      </c>
      <c r="B1555">
        <v>1981</v>
      </c>
      <c r="C1555">
        <v>42</v>
      </c>
      <c r="D1555" t="s">
        <v>118</v>
      </c>
      <c r="E1555" t="s">
        <v>32</v>
      </c>
      <c r="F1555" s="58">
        <v>68655</v>
      </c>
      <c r="G1555">
        <v>1</v>
      </c>
      <c r="H1555">
        <v>0</v>
      </c>
      <c r="I1555" s="98">
        <v>41135</v>
      </c>
      <c r="J1555">
        <v>69</v>
      </c>
      <c r="K1555">
        <v>1</v>
      </c>
      <c r="L1555">
        <v>3</v>
      </c>
      <c r="M1555">
        <v>2</v>
      </c>
      <c r="N1555">
        <v>20</v>
      </c>
      <c r="O1555">
        <v>30</v>
      </c>
      <c r="P1555">
        <v>47</v>
      </c>
      <c r="Q1555">
        <v>3</v>
      </c>
      <c r="R1555">
        <v>2</v>
      </c>
      <c r="S1555">
        <v>2</v>
      </c>
      <c r="T1555">
        <v>8</v>
      </c>
      <c r="U1555">
        <v>0</v>
      </c>
      <c r="V1555">
        <v>0</v>
      </c>
      <c r="W1555" t="s">
        <v>31</v>
      </c>
      <c r="X1555">
        <v>0</v>
      </c>
    </row>
    <row r="1556" spans="1:24" x14ac:dyDescent="0.2">
      <c r="A1556">
        <v>8504</v>
      </c>
      <c r="B1556">
        <v>1974</v>
      </c>
      <c r="C1556">
        <v>49</v>
      </c>
      <c r="D1556" t="s">
        <v>23</v>
      </c>
      <c r="E1556" t="s">
        <v>32</v>
      </c>
      <c r="F1556" s="58">
        <v>57338</v>
      </c>
      <c r="G1556">
        <v>0</v>
      </c>
      <c r="H1556">
        <v>0</v>
      </c>
      <c r="I1556" s="98">
        <v>41978</v>
      </c>
      <c r="J1556">
        <v>70</v>
      </c>
      <c r="K1556">
        <v>350</v>
      </c>
      <c r="L1556">
        <v>60</v>
      </c>
      <c r="M1556">
        <v>568</v>
      </c>
      <c r="N1556">
        <v>110</v>
      </c>
      <c r="O1556">
        <v>133</v>
      </c>
      <c r="P1556">
        <v>145</v>
      </c>
      <c r="Q1556">
        <v>1</v>
      </c>
      <c r="R1556">
        <v>5</v>
      </c>
      <c r="S1556">
        <v>7</v>
      </c>
      <c r="T1556">
        <v>2</v>
      </c>
      <c r="U1556">
        <v>0</v>
      </c>
      <c r="V1556">
        <v>0</v>
      </c>
      <c r="W1556" t="s">
        <v>46</v>
      </c>
      <c r="X1556">
        <v>1</v>
      </c>
    </row>
    <row r="1557" spans="1:24" x14ac:dyDescent="0.2">
      <c r="A1557">
        <v>1020</v>
      </c>
      <c r="B1557">
        <v>1974</v>
      </c>
      <c r="C1557">
        <v>49</v>
      </c>
      <c r="D1557" t="s">
        <v>23</v>
      </c>
      <c r="E1557" t="s">
        <v>32</v>
      </c>
      <c r="F1557" s="58">
        <v>51141</v>
      </c>
      <c r="G1557">
        <v>0</v>
      </c>
      <c r="H1557">
        <v>0</v>
      </c>
      <c r="I1557" s="98">
        <v>41978</v>
      </c>
      <c r="J1557">
        <v>70</v>
      </c>
      <c r="K1557">
        <v>350</v>
      </c>
      <c r="L1557">
        <v>60</v>
      </c>
      <c r="M1557">
        <v>568</v>
      </c>
      <c r="N1557">
        <v>110</v>
      </c>
      <c r="O1557">
        <v>133</v>
      </c>
      <c r="P1557">
        <v>145</v>
      </c>
      <c r="Q1557">
        <v>1</v>
      </c>
      <c r="R1557">
        <v>5</v>
      </c>
      <c r="S1557">
        <v>7</v>
      </c>
      <c r="T1557">
        <v>2</v>
      </c>
      <c r="U1557">
        <v>0</v>
      </c>
      <c r="V1557">
        <v>0</v>
      </c>
      <c r="W1557" t="s">
        <v>27</v>
      </c>
      <c r="X1557">
        <v>1</v>
      </c>
    </row>
    <row r="1558" spans="1:24" x14ac:dyDescent="0.2">
      <c r="A1558">
        <v>3717</v>
      </c>
      <c r="B1558">
        <v>1960</v>
      </c>
      <c r="C1558">
        <v>63</v>
      </c>
      <c r="D1558" t="s">
        <v>23</v>
      </c>
      <c r="E1558" t="s">
        <v>32</v>
      </c>
      <c r="F1558" s="58">
        <v>86857</v>
      </c>
      <c r="G1558">
        <v>0</v>
      </c>
      <c r="H1558">
        <v>1</v>
      </c>
      <c r="I1558" s="98">
        <v>41752</v>
      </c>
      <c r="J1558">
        <v>70</v>
      </c>
      <c r="K1558">
        <v>403</v>
      </c>
      <c r="L1558">
        <v>24</v>
      </c>
      <c r="M1558">
        <v>29</v>
      </c>
      <c r="N1558">
        <v>6</v>
      </c>
      <c r="O1558">
        <v>24</v>
      </c>
      <c r="P1558">
        <v>218</v>
      </c>
      <c r="Q1558">
        <v>2</v>
      </c>
      <c r="R1558">
        <v>5</v>
      </c>
      <c r="S1558">
        <v>6</v>
      </c>
      <c r="T1558">
        <v>3</v>
      </c>
      <c r="U1558">
        <v>0</v>
      </c>
      <c r="V1558">
        <v>0</v>
      </c>
      <c r="W1558" t="s">
        <v>27</v>
      </c>
      <c r="X1558">
        <v>1</v>
      </c>
    </row>
    <row r="1559" spans="1:24" x14ac:dyDescent="0.2">
      <c r="A1559">
        <v>7646</v>
      </c>
      <c r="B1559">
        <v>1990</v>
      </c>
      <c r="C1559">
        <v>33</v>
      </c>
      <c r="D1559" t="s">
        <v>23</v>
      </c>
      <c r="E1559" t="s">
        <v>28</v>
      </c>
      <c r="F1559" s="58">
        <v>86857</v>
      </c>
      <c r="G1559">
        <v>1</v>
      </c>
      <c r="H1559">
        <v>0</v>
      </c>
      <c r="I1559" s="98">
        <v>41688</v>
      </c>
      <c r="J1559">
        <v>70</v>
      </c>
      <c r="K1559">
        <v>218</v>
      </c>
      <c r="L1559">
        <v>63</v>
      </c>
      <c r="M1559">
        <v>282</v>
      </c>
      <c r="N1559">
        <v>137</v>
      </c>
      <c r="O1559">
        <v>35</v>
      </c>
      <c r="P1559">
        <v>70</v>
      </c>
      <c r="Q1559">
        <v>4</v>
      </c>
      <c r="R1559">
        <v>5</v>
      </c>
      <c r="S1559">
        <v>12</v>
      </c>
      <c r="T1559">
        <v>4</v>
      </c>
      <c r="U1559">
        <v>0</v>
      </c>
      <c r="V1559">
        <v>0</v>
      </c>
      <c r="W1559" t="s">
        <v>27</v>
      </c>
      <c r="X1559">
        <v>0</v>
      </c>
    </row>
    <row r="1560" spans="1:24" x14ac:dyDescent="0.2">
      <c r="A1560">
        <v>5796</v>
      </c>
      <c r="B1560">
        <v>1964</v>
      </c>
      <c r="C1560">
        <v>59</v>
      </c>
      <c r="D1560" t="s">
        <v>23</v>
      </c>
      <c r="E1560" t="s">
        <v>32</v>
      </c>
      <c r="F1560" s="58">
        <v>45989</v>
      </c>
      <c r="G1560">
        <v>0</v>
      </c>
      <c r="H1560">
        <v>0</v>
      </c>
      <c r="I1560" s="98">
        <v>41604</v>
      </c>
      <c r="J1560">
        <v>70</v>
      </c>
      <c r="K1560">
        <v>560</v>
      </c>
      <c r="L1560">
        <v>21</v>
      </c>
      <c r="M1560">
        <v>442</v>
      </c>
      <c r="N1560">
        <v>29</v>
      </c>
      <c r="O1560">
        <v>44</v>
      </c>
      <c r="P1560">
        <v>29</v>
      </c>
      <c r="Q1560">
        <v>1</v>
      </c>
      <c r="R1560">
        <v>4</v>
      </c>
      <c r="S1560">
        <v>13</v>
      </c>
      <c r="T1560">
        <v>1</v>
      </c>
      <c r="U1560">
        <v>0</v>
      </c>
      <c r="V1560">
        <v>0</v>
      </c>
      <c r="W1560" t="s">
        <v>27</v>
      </c>
      <c r="X1560">
        <v>1</v>
      </c>
    </row>
    <row r="1561" spans="1:24" x14ac:dyDescent="0.2">
      <c r="A1561">
        <v>8625</v>
      </c>
      <c r="B1561">
        <v>1977</v>
      </c>
      <c r="C1561">
        <v>46</v>
      </c>
      <c r="D1561" t="s">
        <v>23</v>
      </c>
      <c r="E1561" t="s">
        <v>32</v>
      </c>
      <c r="F1561" s="58">
        <v>23331</v>
      </c>
      <c r="G1561">
        <v>1</v>
      </c>
      <c r="H1561">
        <v>0</v>
      </c>
      <c r="I1561" s="98">
        <v>41619</v>
      </c>
      <c r="J1561">
        <v>70</v>
      </c>
      <c r="K1561">
        <v>15</v>
      </c>
      <c r="L1561">
        <v>1</v>
      </c>
      <c r="M1561">
        <v>23</v>
      </c>
      <c r="N1561">
        <v>0</v>
      </c>
      <c r="O1561">
        <v>5</v>
      </c>
      <c r="P1561">
        <v>1</v>
      </c>
      <c r="Q1561">
        <v>3</v>
      </c>
      <c r="R1561">
        <v>3</v>
      </c>
      <c r="S1561">
        <v>3</v>
      </c>
      <c r="T1561">
        <v>8</v>
      </c>
      <c r="U1561">
        <v>0</v>
      </c>
      <c r="V1561">
        <v>0</v>
      </c>
      <c r="W1561" t="s">
        <v>35</v>
      </c>
      <c r="X1561">
        <v>0</v>
      </c>
    </row>
    <row r="1562" spans="1:24" x14ac:dyDescent="0.2">
      <c r="A1562">
        <v>5407</v>
      </c>
      <c r="B1562">
        <v>1955</v>
      </c>
      <c r="C1562">
        <v>68</v>
      </c>
      <c r="D1562" t="s">
        <v>23</v>
      </c>
      <c r="E1562" t="s">
        <v>32</v>
      </c>
      <c r="F1562" s="58">
        <v>23091</v>
      </c>
      <c r="G1562">
        <v>0</v>
      </c>
      <c r="H1562">
        <v>1</v>
      </c>
      <c r="I1562" s="98">
        <v>41617</v>
      </c>
      <c r="J1562">
        <v>70</v>
      </c>
      <c r="K1562">
        <v>729</v>
      </c>
      <c r="L1562">
        <v>17</v>
      </c>
      <c r="M1562">
        <v>133</v>
      </c>
      <c r="N1562">
        <v>11</v>
      </c>
      <c r="O1562">
        <v>0</v>
      </c>
      <c r="P1562">
        <v>195</v>
      </c>
      <c r="Q1562">
        <v>5</v>
      </c>
      <c r="R1562">
        <v>10</v>
      </c>
      <c r="S1562">
        <v>7</v>
      </c>
      <c r="T1562">
        <v>7</v>
      </c>
      <c r="U1562">
        <v>0</v>
      </c>
      <c r="V1562">
        <v>0</v>
      </c>
      <c r="W1562" t="s">
        <v>67</v>
      </c>
      <c r="X1562">
        <v>1</v>
      </c>
    </row>
    <row r="1563" spans="1:24" x14ac:dyDescent="0.2">
      <c r="A1563">
        <v>4356</v>
      </c>
      <c r="B1563">
        <v>1972</v>
      </c>
      <c r="C1563">
        <v>51</v>
      </c>
      <c r="D1563" t="s">
        <v>23</v>
      </c>
      <c r="E1563" t="s">
        <v>32</v>
      </c>
      <c r="F1563" s="58">
        <v>31560</v>
      </c>
      <c r="G1563">
        <v>0</v>
      </c>
      <c r="H1563">
        <v>1</v>
      </c>
      <c r="I1563" s="98">
        <v>41514</v>
      </c>
      <c r="J1563">
        <v>70</v>
      </c>
      <c r="K1563">
        <v>1224</v>
      </c>
      <c r="L1563">
        <v>28</v>
      </c>
      <c r="M1563">
        <v>140</v>
      </c>
      <c r="N1563">
        <v>0</v>
      </c>
      <c r="O1563">
        <v>14</v>
      </c>
      <c r="P1563">
        <v>168</v>
      </c>
      <c r="Q1563">
        <v>3</v>
      </c>
      <c r="R1563">
        <v>3</v>
      </c>
      <c r="S1563">
        <v>5</v>
      </c>
      <c r="T1563">
        <v>6</v>
      </c>
      <c r="U1563">
        <v>0</v>
      </c>
      <c r="V1563">
        <v>0</v>
      </c>
      <c r="W1563" t="s">
        <v>27</v>
      </c>
      <c r="X1563">
        <v>2</v>
      </c>
    </row>
    <row r="1564" spans="1:24" x14ac:dyDescent="0.2">
      <c r="A1564">
        <v>2886</v>
      </c>
      <c r="B1564">
        <v>1972</v>
      </c>
      <c r="C1564">
        <v>51</v>
      </c>
      <c r="D1564" t="s">
        <v>53</v>
      </c>
      <c r="E1564" t="s">
        <v>24</v>
      </c>
      <c r="F1564" s="58">
        <v>83273</v>
      </c>
      <c r="G1564">
        <v>0</v>
      </c>
      <c r="H1564">
        <v>1</v>
      </c>
      <c r="I1564" s="98">
        <v>41616</v>
      </c>
      <c r="J1564">
        <v>70</v>
      </c>
      <c r="K1564">
        <v>1121</v>
      </c>
      <c r="L1564">
        <v>0</v>
      </c>
      <c r="M1564">
        <v>72</v>
      </c>
      <c r="N1564">
        <v>0</v>
      </c>
      <c r="O1564">
        <v>12</v>
      </c>
      <c r="P1564">
        <v>12</v>
      </c>
      <c r="Q1564">
        <v>4</v>
      </c>
      <c r="R1564">
        <v>10</v>
      </c>
      <c r="S1564">
        <v>10</v>
      </c>
      <c r="T1564">
        <v>6</v>
      </c>
      <c r="U1564">
        <v>0</v>
      </c>
      <c r="V1564">
        <v>0</v>
      </c>
      <c r="W1564" t="s">
        <v>27</v>
      </c>
      <c r="X1564">
        <v>2</v>
      </c>
    </row>
    <row r="1565" spans="1:24" x14ac:dyDescent="0.2">
      <c r="A1565">
        <v>10057</v>
      </c>
      <c r="B1565">
        <v>1952</v>
      </c>
      <c r="C1565">
        <v>71</v>
      </c>
      <c r="D1565" t="s">
        <v>23</v>
      </c>
      <c r="E1565" t="s">
        <v>28</v>
      </c>
      <c r="F1565" s="58">
        <v>69719</v>
      </c>
      <c r="G1565">
        <v>0</v>
      </c>
      <c r="H1565">
        <v>0</v>
      </c>
      <c r="I1565" s="98">
        <v>41474</v>
      </c>
      <c r="J1565">
        <v>70</v>
      </c>
      <c r="K1565">
        <v>503</v>
      </c>
      <c r="L1565">
        <v>27</v>
      </c>
      <c r="M1565">
        <v>419</v>
      </c>
      <c r="N1565">
        <v>90</v>
      </c>
      <c r="O1565">
        <v>139</v>
      </c>
      <c r="P1565">
        <v>153</v>
      </c>
      <c r="Q1565">
        <v>1</v>
      </c>
      <c r="R1565">
        <v>5</v>
      </c>
      <c r="S1565">
        <v>9</v>
      </c>
      <c r="T1565">
        <v>7</v>
      </c>
      <c r="U1565">
        <v>1</v>
      </c>
      <c r="V1565">
        <v>0</v>
      </c>
      <c r="W1565" t="s">
        <v>27</v>
      </c>
      <c r="X1565">
        <v>0</v>
      </c>
    </row>
    <row r="1566" spans="1:24" x14ac:dyDescent="0.2">
      <c r="A1566">
        <v>10741</v>
      </c>
      <c r="B1566">
        <v>1952</v>
      </c>
      <c r="C1566">
        <v>71</v>
      </c>
      <c r="D1566" t="s">
        <v>53</v>
      </c>
      <c r="E1566" t="s">
        <v>32</v>
      </c>
      <c r="F1566" s="58">
        <v>32474</v>
      </c>
      <c r="G1566">
        <v>0</v>
      </c>
      <c r="H1566">
        <v>1</v>
      </c>
      <c r="I1566" s="98">
        <v>41582</v>
      </c>
      <c r="J1566">
        <v>70</v>
      </c>
      <c r="K1566">
        <v>172</v>
      </c>
      <c r="L1566">
        <v>12</v>
      </c>
      <c r="M1566">
        <v>112</v>
      </c>
      <c r="N1566">
        <v>8</v>
      </c>
      <c r="O1566">
        <v>0</v>
      </c>
      <c r="P1566">
        <v>15</v>
      </c>
      <c r="Q1566">
        <v>4</v>
      </c>
      <c r="R1566">
        <v>6</v>
      </c>
      <c r="S1566">
        <v>5</v>
      </c>
      <c r="T1566">
        <v>7</v>
      </c>
      <c r="U1566">
        <v>0</v>
      </c>
      <c r="V1566">
        <v>0</v>
      </c>
      <c r="W1566" t="s">
        <v>27</v>
      </c>
      <c r="X1566">
        <v>0</v>
      </c>
    </row>
    <row r="1567" spans="1:24" x14ac:dyDescent="0.2">
      <c r="A1567">
        <v>5491</v>
      </c>
      <c r="B1567">
        <v>1952</v>
      </c>
      <c r="C1567">
        <v>71</v>
      </c>
      <c r="D1567" t="s">
        <v>53</v>
      </c>
      <c r="E1567" t="s">
        <v>32</v>
      </c>
      <c r="F1567" s="58">
        <v>44931</v>
      </c>
      <c r="G1567">
        <v>0</v>
      </c>
      <c r="H1567">
        <v>1</v>
      </c>
      <c r="I1567" s="98">
        <v>41582</v>
      </c>
      <c r="J1567">
        <v>70</v>
      </c>
      <c r="K1567">
        <v>172</v>
      </c>
      <c r="L1567">
        <v>12</v>
      </c>
      <c r="M1567">
        <v>112</v>
      </c>
      <c r="N1567">
        <v>8</v>
      </c>
      <c r="O1567">
        <v>0</v>
      </c>
      <c r="P1567">
        <v>15</v>
      </c>
      <c r="Q1567">
        <v>4</v>
      </c>
      <c r="R1567">
        <v>6</v>
      </c>
      <c r="S1567">
        <v>5</v>
      </c>
      <c r="T1567">
        <v>7</v>
      </c>
      <c r="U1567">
        <v>0</v>
      </c>
      <c r="V1567">
        <v>0</v>
      </c>
      <c r="W1567" t="s">
        <v>38</v>
      </c>
      <c r="X1567">
        <v>0</v>
      </c>
    </row>
    <row r="1568" spans="1:24" x14ac:dyDescent="0.2">
      <c r="A1568">
        <v>4442</v>
      </c>
      <c r="B1568">
        <v>1962</v>
      </c>
      <c r="C1568">
        <v>61</v>
      </c>
      <c r="D1568" t="s">
        <v>23</v>
      </c>
      <c r="E1568" t="s">
        <v>28</v>
      </c>
      <c r="F1568" s="58">
        <v>62499</v>
      </c>
      <c r="G1568">
        <v>0</v>
      </c>
      <c r="H1568">
        <v>1</v>
      </c>
      <c r="I1568" s="98">
        <v>41398</v>
      </c>
      <c r="J1568">
        <v>70</v>
      </c>
      <c r="K1568">
        <v>31</v>
      </c>
      <c r="L1568">
        <v>19</v>
      </c>
      <c r="M1568">
        <v>35</v>
      </c>
      <c r="N1568">
        <v>26</v>
      </c>
      <c r="O1568">
        <v>14</v>
      </c>
      <c r="P1568">
        <v>52</v>
      </c>
      <c r="Q1568">
        <v>2</v>
      </c>
      <c r="R1568">
        <v>1</v>
      </c>
      <c r="S1568">
        <v>5</v>
      </c>
      <c r="T1568">
        <v>3</v>
      </c>
      <c r="U1568">
        <v>0</v>
      </c>
      <c r="V1568">
        <v>0</v>
      </c>
      <c r="W1568" t="s">
        <v>31</v>
      </c>
      <c r="X1568">
        <v>0</v>
      </c>
    </row>
    <row r="1569" spans="1:24" x14ac:dyDescent="0.2">
      <c r="A1569">
        <v>3972</v>
      </c>
      <c r="B1569">
        <v>1977</v>
      </c>
      <c r="C1569">
        <v>46</v>
      </c>
      <c r="D1569" t="s">
        <v>23</v>
      </c>
      <c r="E1569" t="s">
        <v>32</v>
      </c>
      <c r="F1569" s="58">
        <v>36634</v>
      </c>
      <c r="G1569">
        <v>1</v>
      </c>
      <c r="H1569">
        <v>1</v>
      </c>
      <c r="I1569" s="98">
        <v>41337</v>
      </c>
      <c r="J1569">
        <v>70</v>
      </c>
      <c r="K1569">
        <v>266</v>
      </c>
      <c r="L1569">
        <v>6</v>
      </c>
      <c r="M1569">
        <v>51</v>
      </c>
      <c r="N1569">
        <v>8</v>
      </c>
      <c r="O1569">
        <v>6</v>
      </c>
      <c r="P1569">
        <v>64</v>
      </c>
      <c r="Q1569">
        <v>6</v>
      </c>
      <c r="R1569">
        <v>7</v>
      </c>
      <c r="S1569">
        <v>5</v>
      </c>
      <c r="T1569">
        <v>8</v>
      </c>
      <c r="U1569">
        <v>0</v>
      </c>
      <c r="V1569">
        <v>0</v>
      </c>
      <c r="W1569" t="s">
        <v>27</v>
      </c>
      <c r="X1569">
        <v>0</v>
      </c>
    </row>
    <row r="1570" spans="1:24" x14ac:dyDescent="0.2">
      <c r="A1570">
        <v>2431</v>
      </c>
      <c r="B1570">
        <v>1991</v>
      </c>
      <c r="C1570">
        <v>32</v>
      </c>
      <c r="D1570" t="s">
        <v>23</v>
      </c>
      <c r="E1570" t="s">
        <v>32</v>
      </c>
      <c r="F1570" s="58">
        <v>54450</v>
      </c>
      <c r="G1570">
        <v>0</v>
      </c>
      <c r="H1570">
        <v>0</v>
      </c>
      <c r="I1570" s="98">
        <v>41274</v>
      </c>
      <c r="J1570">
        <v>70</v>
      </c>
      <c r="K1570">
        <v>12</v>
      </c>
      <c r="L1570">
        <v>4</v>
      </c>
      <c r="M1570">
        <v>19</v>
      </c>
      <c r="N1570">
        <v>12</v>
      </c>
      <c r="O1570">
        <v>6</v>
      </c>
      <c r="P1570">
        <v>14</v>
      </c>
      <c r="Q1570">
        <v>1</v>
      </c>
      <c r="R1570">
        <v>2</v>
      </c>
      <c r="S1570">
        <v>3</v>
      </c>
      <c r="T1570">
        <v>8</v>
      </c>
      <c r="U1570">
        <v>0</v>
      </c>
      <c r="V1570">
        <v>0</v>
      </c>
      <c r="W1570" t="s">
        <v>27</v>
      </c>
      <c r="X1570">
        <v>0</v>
      </c>
    </row>
    <row r="1571" spans="1:24" x14ac:dyDescent="0.2">
      <c r="A1571">
        <v>7899</v>
      </c>
      <c r="B1571">
        <v>1953</v>
      </c>
      <c r="C1571">
        <v>70</v>
      </c>
      <c r="D1571" t="s">
        <v>40</v>
      </c>
      <c r="E1571" t="s">
        <v>32</v>
      </c>
      <c r="F1571" s="58">
        <v>54450</v>
      </c>
      <c r="G1571">
        <v>0</v>
      </c>
      <c r="H1571">
        <v>1</v>
      </c>
      <c r="I1571" s="98">
        <v>41211</v>
      </c>
      <c r="J1571">
        <v>70</v>
      </c>
      <c r="K1571">
        <v>1245</v>
      </c>
      <c r="L1571">
        <v>33</v>
      </c>
      <c r="M1571">
        <v>332</v>
      </c>
      <c r="N1571">
        <v>21</v>
      </c>
      <c r="O1571">
        <v>33</v>
      </c>
      <c r="P1571">
        <v>16</v>
      </c>
      <c r="Q1571">
        <v>2</v>
      </c>
      <c r="R1571">
        <v>4</v>
      </c>
      <c r="S1571">
        <v>4</v>
      </c>
      <c r="T1571">
        <v>7</v>
      </c>
      <c r="U1571">
        <v>0</v>
      </c>
      <c r="V1571">
        <v>0</v>
      </c>
      <c r="W1571" t="s">
        <v>38</v>
      </c>
      <c r="X1571">
        <v>0</v>
      </c>
    </row>
    <row r="1572" spans="1:24" x14ac:dyDescent="0.2">
      <c r="A1572">
        <v>9703</v>
      </c>
      <c r="B1572">
        <v>1971</v>
      </c>
      <c r="C1572">
        <v>52</v>
      </c>
      <c r="D1572" t="s">
        <v>40</v>
      </c>
      <c r="E1572" t="s">
        <v>32</v>
      </c>
      <c r="F1572" s="58">
        <v>34578</v>
      </c>
      <c r="G1572">
        <v>1</v>
      </c>
      <c r="H1572">
        <v>1</v>
      </c>
      <c r="I1572" s="98">
        <v>41197</v>
      </c>
      <c r="J1572">
        <v>70</v>
      </c>
      <c r="K1572">
        <v>77</v>
      </c>
      <c r="L1572">
        <v>2</v>
      </c>
      <c r="M1572">
        <v>35</v>
      </c>
      <c r="N1572">
        <v>0</v>
      </c>
      <c r="O1572">
        <v>1</v>
      </c>
      <c r="P1572">
        <v>69</v>
      </c>
      <c r="Q1572">
        <v>4</v>
      </c>
      <c r="R1572">
        <v>3</v>
      </c>
      <c r="S1572">
        <v>2</v>
      </c>
      <c r="T1572">
        <v>7</v>
      </c>
      <c r="U1572">
        <v>1</v>
      </c>
      <c r="V1572">
        <v>0</v>
      </c>
      <c r="W1572" t="s">
        <v>67</v>
      </c>
      <c r="X1572">
        <v>1</v>
      </c>
    </row>
    <row r="1573" spans="1:24" x14ac:dyDescent="0.2">
      <c r="A1573">
        <v>6927</v>
      </c>
      <c r="B1573">
        <v>1969</v>
      </c>
      <c r="C1573">
        <v>54</v>
      </c>
      <c r="D1573" t="s">
        <v>40</v>
      </c>
      <c r="E1573" t="s">
        <v>32</v>
      </c>
      <c r="F1573" s="58">
        <v>64260</v>
      </c>
      <c r="G1573">
        <v>1</v>
      </c>
      <c r="H1573">
        <v>1</v>
      </c>
      <c r="I1573" s="98">
        <v>41039</v>
      </c>
      <c r="J1573">
        <v>70</v>
      </c>
      <c r="K1573">
        <v>224</v>
      </c>
      <c r="L1573">
        <v>0</v>
      </c>
      <c r="M1573">
        <v>30</v>
      </c>
      <c r="N1573">
        <v>0</v>
      </c>
      <c r="O1573">
        <v>0</v>
      </c>
      <c r="P1573">
        <v>10</v>
      </c>
      <c r="Q1573">
        <v>8</v>
      </c>
      <c r="R1573">
        <v>5</v>
      </c>
      <c r="S1573">
        <v>5</v>
      </c>
      <c r="T1573">
        <v>8</v>
      </c>
      <c r="U1573">
        <v>0</v>
      </c>
      <c r="V1573">
        <v>0</v>
      </c>
      <c r="W1573" t="s">
        <v>67</v>
      </c>
      <c r="X1573">
        <v>0</v>
      </c>
    </row>
    <row r="1574" spans="1:24" x14ac:dyDescent="0.2">
      <c r="A1574">
        <v>7005</v>
      </c>
      <c r="B1574">
        <v>1982</v>
      </c>
      <c r="C1574">
        <v>41</v>
      </c>
      <c r="D1574" t="s">
        <v>23</v>
      </c>
      <c r="E1574" t="s">
        <v>28</v>
      </c>
      <c r="F1574" s="58">
        <v>61905</v>
      </c>
      <c r="G1574">
        <v>0</v>
      </c>
      <c r="H1574">
        <v>0</v>
      </c>
      <c r="I1574" s="98">
        <v>41806</v>
      </c>
      <c r="J1574">
        <v>71</v>
      </c>
      <c r="K1574">
        <v>479</v>
      </c>
      <c r="L1574">
        <v>35</v>
      </c>
      <c r="M1574">
        <v>179</v>
      </c>
      <c r="N1574">
        <v>28</v>
      </c>
      <c r="O1574">
        <v>7</v>
      </c>
      <c r="P1574">
        <v>85</v>
      </c>
      <c r="Q1574">
        <v>1</v>
      </c>
      <c r="R1574">
        <v>5</v>
      </c>
      <c r="S1574">
        <v>12</v>
      </c>
      <c r="T1574">
        <v>2</v>
      </c>
      <c r="U1574">
        <v>0</v>
      </c>
      <c r="V1574">
        <v>0</v>
      </c>
      <c r="W1574" t="s">
        <v>67</v>
      </c>
      <c r="X1574">
        <v>1</v>
      </c>
    </row>
    <row r="1575" spans="1:24" x14ac:dyDescent="0.2">
      <c r="A1575">
        <v>246</v>
      </c>
      <c r="B1575">
        <v>1966</v>
      </c>
      <c r="C1575">
        <v>57</v>
      </c>
      <c r="D1575" t="s">
        <v>23</v>
      </c>
      <c r="E1575" t="s">
        <v>32</v>
      </c>
      <c r="F1575" s="58">
        <v>48330</v>
      </c>
      <c r="G1575">
        <v>1</v>
      </c>
      <c r="H1575">
        <v>1</v>
      </c>
      <c r="I1575" s="98">
        <v>41790</v>
      </c>
      <c r="J1575">
        <v>71</v>
      </c>
      <c r="K1575">
        <v>199</v>
      </c>
      <c r="L1575">
        <v>9</v>
      </c>
      <c r="M1575">
        <v>57</v>
      </c>
      <c r="N1575">
        <v>20</v>
      </c>
      <c r="O1575">
        <v>21</v>
      </c>
      <c r="P1575">
        <v>6</v>
      </c>
      <c r="Q1575">
        <v>7</v>
      </c>
      <c r="R1575">
        <v>4</v>
      </c>
      <c r="S1575">
        <v>7</v>
      </c>
      <c r="T1575">
        <v>4</v>
      </c>
      <c r="U1575">
        <v>0</v>
      </c>
      <c r="V1575">
        <v>0</v>
      </c>
      <c r="W1575" t="s">
        <v>27</v>
      </c>
      <c r="X1575">
        <v>0</v>
      </c>
    </row>
    <row r="1576" spans="1:24" x14ac:dyDescent="0.2">
      <c r="A1576">
        <v>4796</v>
      </c>
      <c r="B1576">
        <v>1953</v>
      </c>
      <c r="C1576">
        <v>70</v>
      </c>
      <c r="D1576" t="s">
        <v>23</v>
      </c>
      <c r="E1576" t="s">
        <v>24</v>
      </c>
      <c r="F1576" s="58">
        <v>34728</v>
      </c>
      <c r="G1576">
        <v>0</v>
      </c>
      <c r="H1576">
        <v>1</v>
      </c>
      <c r="I1576" s="98">
        <v>41748</v>
      </c>
      <c r="J1576">
        <v>71</v>
      </c>
      <c r="K1576">
        <v>18</v>
      </c>
      <c r="L1576">
        <v>10</v>
      </c>
      <c r="M1576">
        <v>3</v>
      </c>
      <c r="N1576">
        <v>3</v>
      </c>
      <c r="O1576">
        <v>5</v>
      </c>
      <c r="P1576">
        <v>0</v>
      </c>
      <c r="Q1576">
        <v>1</v>
      </c>
      <c r="R1576">
        <v>1</v>
      </c>
      <c r="S1576">
        <v>3</v>
      </c>
      <c r="T1576">
        <v>2</v>
      </c>
      <c r="U1576">
        <v>0</v>
      </c>
      <c r="V1576">
        <v>0</v>
      </c>
      <c r="W1576" t="s">
        <v>27</v>
      </c>
      <c r="X1576">
        <v>0</v>
      </c>
    </row>
    <row r="1577" spans="1:24" x14ac:dyDescent="0.2">
      <c r="A1577">
        <v>4725</v>
      </c>
      <c r="B1577">
        <v>1951</v>
      </c>
      <c r="C1577">
        <v>72</v>
      </c>
      <c r="D1577" t="s">
        <v>40</v>
      </c>
      <c r="E1577" t="s">
        <v>32</v>
      </c>
      <c r="F1577" s="58">
        <v>75276</v>
      </c>
      <c r="G1577">
        <v>0</v>
      </c>
      <c r="H1577">
        <v>1</v>
      </c>
      <c r="I1577" s="98">
        <v>41742</v>
      </c>
      <c r="J1577">
        <v>71</v>
      </c>
      <c r="K1577">
        <v>30</v>
      </c>
      <c r="L1577">
        <v>2</v>
      </c>
      <c r="M1577">
        <v>25</v>
      </c>
      <c r="N1577">
        <v>0</v>
      </c>
      <c r="O1577">
        <v>1</v>
      </c>
      <c r="P1577">
        <v>9</v>
      </c>
      <c r="Q1577">
        <v>1</v>
      </c>
      <c r="R1577">
        <v>1</v>
      </c>
      <c r="S1577">
        <v>4</v>
      </c>
      <c r="T1577">
        <v>2</v>
      </c>
      <c r="U1577">
        <v>0</v>
      </c>
      <c r="V1577">
        <v>0</v>
      </c>
      <c r="W1577" t="s">
        <v>27</v>
      </c>
      <c r="X1577">
        <v>0</v>
      </c>
    </row>
    <row r="1578" spans="1:24" x14ac:dyDescent="0.2">
      <c r="A1578">
        <v>3286</v>
      </c>
      <c r="B1578">
        <v>1968</v>
      </c>
      <c r="C1578">
        <v>55</v>
      </c>
      <c r="D1578" t="s">
        <v>40</v>
      </c>
      <c r="E1578" t="s">
        <v>24</v>
      </c>
      <c r="F1578" s="58">
        <v>72335</v>
      </c>
      <c r="G1578">
        <v>1</v>
      </c>
      <c r="H1578">
        <v>0</v>
      </c>
      <c r="I1578" s="98">
        <v>41642</v>
      </c>
      <c r="J1578">
        <v>71</v>
      </c>
      <c r="K1578">
        <v>13</v>
      </c>
      <c r="L1578">
        <v>2</v>
      </c>
      <c r="M1578">
        <v>15</v>
      </c>
      <c r="N1578">
        <v>2</v>
      </c>
      <c r="O1578">
        <v>2</v>
      </c>
      <c r="P1578">
        <v>8</v>
      </c>
      <c r="Q1578">
        <v>2</v>
      </c>
      <c r="R1578">
        <v>2</v>
      </c>
      <c r="S1578">
        <v>3</v>
      </c>
      <c r="T1578">
        <v>6</v>
      </c>
      <c r="U1578">
        <v>0</v>
      </c>
      <c r="V1578">
        <v>0</v>
      </c>
      <c r="W1578" t="s">
        <v>27</v>
      </c>
      <c r="X1578">
        <v>0</v>
      </c>
    </row>
    <row r="1579" spans="1:24" x14ac:dyDescent="0.2">
      <c r="A1579">
        <v>10680</v>
      </c>
      <c r="B1579">
        <v>1987</v>
      </c>
      <c r="C1579">
        <v>36</v>
      </c>
      <c r="D1579" t="s">
        <v>23</v>
      </c>
      <c r="E1579" t="s">
        <v>32</v>
      </c>
      <c r="F1579" s="58">
        <v>68695</v>
      </c>
      <c r="G1579">
        <v>1</v>
      </c>
      <c r="H1579">
        <v>0</v>
      </c>
      <c r="I1579" s="98">
        <v>41761</v>
      </c>
      <c r="J1579">
        <v>71</v>
      </c>
      <c r="K1579">
        <v>45</v>
      </c>
      <c r="L1579">
        <v>0</v>
      </c>
      <c r="M1579">
        <v>16</v>
      </c>
      <c r="N1579">
        <v>2</v>
      </c>
      <c r="O1579">
        <v>1</v>
      </c>
      <c r="P1579">
        <v>6</v>
      </c>
      <c r="Q1579">
        <v>1</v>
      </c>
      <c r="R1579">
        <v>3</v>
      </c>
      <c r="S1579">
        <v>3</v>
      </c>
      <c r="T1579">
        <v>7</v>
      </c>
      <c r="U1579">
        <v>0</v>
      </c>
      <c r="V1579">
        <v>0</v>
      </c>
      <c r="W1579" t="s">
        <v>27</v>
      </c>
      <c r="X1579">
        <v>0</v>
      </c>
    </row>
    <row r="1580" spans="1:24" x14ac:dyDescent="0.2">
      <c r="A1580">
        <v>4297</v>
      </c>
      <c r="B1580">
        <v>1970</v>
      </c>
      <c r="C1580">
        <v>53</v>
      </c>
      <c r="D1580" t="s">
        <v>23</v>
      </c>
      <c r="E1580" t="s">
        <v>32</v>
      </c>
      <c r="F1580" s="58">
        <v>68695</v>
      </c>
      <c r="G1580">
        <v>1</v>
      </c>
      <c r="H1580">
        <v>0</v>
      </c>
      <c r="I1580" s="98">
        <v>41665</v>
      </c>
      <c r="J1580">
        <v>71</v>
      </c>
      <c r="K1580">
        <v>13</v>
      </c>
      <c r="L1580">
        <v>2</v>
      </c>
      <c r="M1580">
        <v>18</v>
      </c>
      <c r="N1580">
        <v>6</v>
      </c>
      <c r="O1580">
        <v>1</v>
      </c>
      <c r="P1580">
        <v>0</v>
      </c>
      <c r="Q1580">
        <v>2</v>
      </c>
      <c r="R1580">
        <v>2</v>
      </c>
      <c r="S1580">
        <v>3</v>
      </c>
      <c r="T1580">
        <v>8</v>
      </c>
      <c r="U1580">
        <v>0</v>
      </c>
      <c r="V1580">
        <v>0</v>
      </c>
      <c r="W1580" t="s">
        <v>50</v>
      </c>
      <c r="X1580">
        <v>0</v>
      </c>
    </row>
    <row r="1581" spans="1:24" x14ac:dyDescent="0.2">
      <c r="A1581">
        <v>7327</v>
      </c>
      <c r="B1581">
        <v>1960</v>
      </c>
      <c r="C1581">
        <v>63</v>
      </c>
      <c r="D1581" t="s">
        <v>40</v>
      </c>
      <c r="E1581" t="s">
        <v>32</v>
      </c>
      <c r="F1581" s="58">
        <v>77622</v>
      </c>
      <c r="G1581">
        <v>1</v>
      </c>
      <c r="H1581">
        <v>1</v>
      </c>
      <c r="I1581" s="98">
        <v>41637</v>
      </c>
      <c r="J1581">
        <v>71</v>
      </c>
      <c r="K1581">
        <v>21</v>
      </c>
      <c r="L1581">
        <v>5</v>
      </c>
      <c r="M1581">
        <v>3</v>
      </c>
      <c r="N1581">
        <v>10</v>
      </c>
      <c r="O1581">
        <v>1</v>
      </c>
      <c r="P1581">
        <v>7</v>
      </c>
      <c r="Q1581">
        <v>3</v>
      </c>
      <c r="R1581">
        <v>1</v>
      </c>
      <c r="S1581">
        <v>4</v>
      </c>
      <c r="T1581">
        <v>2</v>
      </c>
      <c r="U1581">
        <v>0</v>
      </c>
      <c r="V1581">
        <v>0</v>
      </c>
      <c r="W1581" t="s">
        <v>27</v>
      </c>
      <c r="X1581">
        <v>0</v>
      </c>
    </row>
    <row r="1582" spans="1:24" x14ac:dyDescent="0.2">
      <c r="A1582">
        <v>1553</v>
      </c>
      <c r="B1582">
        <v>1947</v>
      </c>
      <c r="C1582">
        <v>76</v>
      </c>
      <c r="D1582" t="s">
        <v>23</v>
      </c>
      <c r="E1582" t="s">
        <v>32</v>
      </c>
      <c r="F1582" s="58">
        <v>71604</v>
      </c>
      <c r="G1582">
        <v>0</v>
      </c>
      <c r="H1582">
        <v>0</v>
      </c>
      <c r="I1582" s="98">
        <v>41544</v>
      </c>
      <c r="J1582">
        <v>71</v>
      </c>
      <c r="K1582">
        <v>966</v>
      </c>
      <c r="L1582">
        <v>168</v>
      </c>
      <c r="M1582">
        <v>672</v>
      </c>
      <c r="N1582">
        <v>246</v>
      </c>
      <c r="O1582">
        <v>105</v>
      </c>
      <c r="P1582">
        <v>126</v>
      </c>
      <c r="Q1582">
        <v>1</v>
      </c>
      <c r="R1582">
        <v>7</v>
      </c>
      <c r="S1582">
        <v>10</v>
      </c>
      <c r="T1582">
        <v>4</v>
      </c>
      <c r="U1582">
        <v>0</v>
      </c>
      <c r="V1582">
        <v>0</v>
      </c>
      <c r="W1582" t="s">
        <v>46</v>
      </c>
      <c r="X1582">
        <v>2</v>
      </c>
    </row>
    <row r="1583" spans="1:24" x14ac:dyDescent="0.2">
      <c r="A1583">
        <v>1665</v>
      </c>
      <c r="B1583">
        <v>1965</v>
      </c>
      <c r="C1583">
        <v>58</v>
      </c>
      <c r="D1583" t="s">
        <v>40</v>
      </c>
      <c r="E1583" t="s">
        <v>24</v>
      </c>
      <c r="F1583" s="58">
        <v>55375</v>
      </c>
      <c r="G1583">
        <v>0</v>
      </c>
      <c r="H1583">
        <v>2</v>
      </c>
      <c r="I1583" s="98">
        <v>41540</v>
      </c>
      <c r="J1583">
        <v>71</v>
      </c>
      <c r="K1583">
        <v>1459</v>
      </c>
      <c r="L1583">
        <v>0</v>
      </c>
      <c r="M1583">
        <v>61</v>
      </c>
      <c r="N1583">
        <v>0</v>
      </c>
      <c r="O1583">
        <v>15</v>
      </c>
      <c r="P1583">
        <v>215</v>
      </c>
      <c r="Q1583">
        <v>5</v>
      </c>
      <c r="R1583">
        <v>2</v>
      </c>
      <c r="S1583">
        <v>6</v>
      </c>
      <c r="T1583">
        <v>5</v>
      </c>
      <c r="U1583">
        <v>1</v>
      </c>
      <c r="V1583">
        <v>0</v>
      </c>
      <c r="W1583" t="s">
        <v>67</v>
      </c>
      <c r="X1583">
        <v>3</v>
      </c>
    </row>
    <row r="1584" spans="1:24" x14ac:dyDescent="0.2">
      <c r="A1584">
        <v>10640</v>
      </c>
      <c r="B1584">
        <v>1975</v>
      </c>
      <c r="C1584">
        <v>48</v>
      </c>
      <c r="D1584" t="s">
        <v>23</v>
      </c>
      <c r="E1584" t="s">
        <v>32</v>
      </c>
      <c r="F1584" s="58">
        <v>69476</v>
      </c>
      <c r="G1584">
        <v>1</v>
      </c>
      <c r="H1584">
        <v>1</v>
      </c>
      <c r="I1584" s="98">
        <v>41403</v>
      </c>
      <c r="J1584">
        <v>71</v>
      </c>
      <c r="K1584">
        <v>87</v>
      </c>
      <c r="L1584">
        <v>5</v>
      </c>
      <c r="M1584">
        <v>71</v>
      </c>
      <c r="N1584">
        <v>7</v>
      </c>
      <c r="O1584">
        <v>12</v>
      </c>
      <c r="P1584">
        <v>29</v>
      </c>
      <c r="Q1584">
        <v>5</v>
      </c>
      <c r="R1584">
        <v>4</v>
      </c>
      <c r="S1584">
        <v>4</v>
      </c>
      <c r="T1584">
        <v>7</v>
      </c>
      <c r="U1584">
        <v>0</v>
      </c>
      <c r="V1584">
        <v>0</v>
      </c>
      <c r="W1584" t="s">
        <v>27</v>
      </c>
      <c r="X1584">
        <v>0</v>
      </c>
    </row>
    <row r="1585" spans="1:24" x14ac:dyDescent="0.2">
      <c r="A1585">
        <v>7620</v>
      </c>
      <c r="B1585">
        <v>1991</v>
      </c>
      <c r="C1585">
        <v>32</v>
      </c>
      <c r="D1585" t="s">
        <v>118</v>
      </c>
      <c r="E1585" t="s">
        <v>28</v>
      </c>
      <c r="F1585" s="58">
        <v>65220</v>
      </c>
      <c r="G1585">
        <v>1</v>
      </c>
      <c r="H1585">
        <v>0</v>
      </c>
      <c r="I1585" s="98">
        <v>41402</v>
      </c>
      <c r="J1585">
        <v>71</v>
      </c>
      <c r="K1585">
        <v>5</v>
      </c>
      <c r="L1585">
        <v>11</v>
      </c>
      <c r="M1585">
        <v>16</v>
      </c>
      <c r="N1585">
        <v>21</v>
      </c>
      <c r="O1585">
        <v>8</v>
      </c>
      <c r="P1585">
        <v>45</v>
      </c>
      <c r="Q1585">
        <v>2</v>
      </c>
      <c r="R1585">
        <v>2</v>
      </c>
      <c r="S1585">
        <v>2</v>
      </c>
      <c r="T1585">
        <v>8</v>
      </c>
      <c r="U1585">
        <v>0</v>
      </c>
      <c r="V1585">
        <v>0</v>
      </c>
      <c r="W1585" t="s">
        <v>50</v>
      </c>
      <c r="X1585">
        <v>0</v>
      </c>
    </row>
    <row r="1586" spans="1:24" x14ac:dyDescent="0.2">
      <c r="A1586">
        <v>7761</v>
      </c>
      <c r="B1586">
        <v>1979</v>
      </c>
      <c r="C1586">
        <v>44</v>
      </c>
      <c r="D1586" t="s">
        <v>43</v>
      </c>
      <c r="E1586" t="s">
        <v>32</v>
      </c>
      <c r="F1586" s="58">
        <v>53863</v>
      </c>
      <c r="G1586">
        <v>1</v>
      </c>
      <c r="H1586">
        <v>0</v>
      </c>
      <c r="I1586" s="98">
        <v>41282</v>
      </c>
      <c r="J1586">
        <v>71</v>
      </c>
      <c r="K1586">
        <v>13</v>
      </c>
      <c r="L1586">
        <v>11</v>
      </c>
      <c r="M1586">
        <v>24</v>
      </c>
      <c r="N1586">
        <v>13</v>
      </c>
      <c r="O1586">
        <v>8</v>
      </c>
      <c r="P1586">
        <v>40</v>
      </c>
      <c r="Q1586">
        <v>2</v>
      </c>
      <c r="R1586">
        <v>3</v>
      </c>
      <c r="S1586">
        <v>4</v>
      </c>
      <c r="T1586">
        <v>6</v>
      </c>
      <c r="U1586">
        <v>0</v>
      </c>
      <c r="V1586">
        <v>0</v>
      </c>
      <c r="W1586" t="s">
        <v>38</v>
      </c>
      <c r="X1586">
        <v>0</v>
      </c>
    </row>
    <row r="1587" spans="1:24" x14ac:dyDescent="0.2">
      <c r="A1587">
        <v>5062</v>
      </c>
      <c r="B1587">
        <v>1964</v>
      </c>
      <c r="C1587">
        <v>59</v>
      </c>
      <c r="D1587" t="s">
        <v>40</v>
      </c>
      <c r="E1587" t="s">
        <v>32</v>
      </c>
      <c r="F1587" s="58">
        <v>45203</v>
      </c>
      <c r="G1587">
        <v>1</v>
      </c>
      <c r="H1587">
        <v>1</v>
      </c>
      <c r="I1587" s="98">
        <v>41482</v>
      </c>
      <c r="J1587">
        <v>71</v>
      </c>
      <c r="K1587">
        <v>35</v>
      </c>
      <c r="L1587">
        <v>0</v>
      </c>
      <c r="M1587">
        <v>4</v>
      </c>
      <c r="N1587">
        <v>0</v>
      </c>
      <c r="O1587">
        <v>0</v>
      </c>
      <c r="P1587">
        <v>0</v>
      </c>
      <c r="Q1587">
        <v>1</v>
      </c>
      <c r="R1587">
        <v>2</v>
      </c>
      <c r="S1587">
        <v>2</v>
      </c>
      <c r="T1587">
        <v>8</v>
      </c>
      <c r="U1587">
        <v>0</v>
      </c>
      <c r="V1587">
        <v>0</v>
      </c>
      <c r="W1587" t="s">
        <v>67</v>
      </c>
      <c r="X1587">
        <v>0</v>
      </c>
    </row>
    <row r="1588" spans="1:24" x14ac:dyDescent="0.2">
      <c r="A1588">
        <v>6349</v>
      </c>
      <c r="B1588">
        <v>1988</v>
      </c>
      <c r="C1588">
        <v>35</v>
      </c>
      <c r="D1588" t="s">
        <v>53</v>
      </c>
      <c r="E1588" t="s">
        <v>24</v>
      </c>
      <c r="F1588" s="58">
        <v>65104</v>
      </c>
      <c r="G1588">
        <v>0</v>
      </c>
      <c r="H1588">
        <v>0</v>
      </c>
      <c r="I1588" s="98">
        <v>41432</v>
      </c>
      <c r="J1588">
        <v>71</v>
      </c>
      <c r="K1588">
        <v>621</v>
      </c>
      <c r="L1588">
        <v>73</v>
      </c>
      <c r="M1588">
        <v>414</v>
      </c>
      <c r="N1588">
        <v>78</v>
      </c>
      <c r="O1588">
        <v>48</v>
      </c>
      <c r="P1588">
        <v>85</v>
      </c>
      <c r="Q1588">
        <v>1</v>
      </c>
      <c r="R1588">
        <v>8</v>
      </c>
      <c r="S1588">
        <v>6</v>
      </c>
      <c r="T1588">
        <v>5</v>
      </c>
      <c r="U1588">
        <v>0</v>
      </c>
      <c r="V1588">
        <v>0</v>
      </c>
      <c r="W1588" t="s">
        <v>27</v>
      </c>
      <c r="X1588">
        <v>0</v>
      </c>
    </row>
    <row r="1589" spans="1:24" x14ac:dyDescent="0.2">
      <c r="A1589">
        <v>3386</v>
      </c>
      <c r="B1589">
        <v>1993</v>
      </c>
      <c r="C1589">
        <v>30</v>
      </c>
      <c r="D1589" t="s">
        <v>23</v>
      </c>
      <c r="E1589" t="s">
        <v>32</v>
      </c>
      <c r="F1589" s="58">
        <v>65104</v>
      </c>
      <c r="G1589">
        <v>0</v>
      </c>
      <c r="H1589">
        <v>0</v>
      </c>
      <c r="I1589" s="98">
        <v>41446</v>
      </c>
      <c r="J1589">
        <v>71</v>
      </c>
      <c r="K1589">
        <v>34</v>
      </c>
      <c r="L1589">
        <v>4</v>
      </c>
      <c r="M1589">
        <v>66</v>
      </c>
      <c r="N1589">
        <v>3</v>
      </c>
      <c r="O1589">
        <v>10</v>
      </c>
      <c r="P1589">
        <v>20</v>
      </c>
      <c r="Q1589">
        <v>1</v>
      </c>
      <c r="R1589">
        <v>2</v>
      </c>
      <c r="S1589">
        <v>4</v>
      </c>
      <c r="T1589">
        <v>7</v>
      </c>
      <c r="U1589">
        <v>0</v>
      </c>
      <c r="V1589">
        <v>0</v>
      </c>
      <c r="W1589" t="s">
        <v>27</v>
      </c>
      <c r="X1589">
        <v>0</v>
      </c>
    </row>
    <row r="1590" spans="1:24" x14ac:dyDescent="0.2">
      <c r="A1590">
        <v>8175</v>
      </c>
      <c r="B1590">
        <v>1993</v>
      </c>
      <c r="C1590">
        <v>30</v>
      </c>
      <c r="D1590" t="s">
        <v>23</v>
      </c>
      <c r="E1590" t="s">
        <v>32</v>
      </c>
      <c r="F1590" s="58">
        <v>69096</v>
      </c>
      <c r="G1590">
        <v>0</v>
      </c>
      <c r="H1590">
        <v>0</v>
      </c>
      <c r="I1590" s="98">
        <v>41446</v>
      </c>
      <c r="J1590">
        <v>71</v>
      </c>
      <c r="K1590">
        <v>34</v>
      </c>
      <c r="L1590">
        <v>4</v>
      </c>
      <c r="M1590">
        <v>66</v>
      </c>
      <c r="N1590">
        <v>3</v>
      </c>
      <c r="O1590">
        <v>10</v>
      </c>
      <c r="P1590">
        <v>20</v>
      </c>
      <c r="Q1590">
        <v>1</v>
      </c>
      <c r="R1590">
        <v>2</v>
      </c>
      <c r="S1590">
        <v>4</v>
      </c>
      <c r="T1590">
        <v>7</v>
      </c>
      <c r="U1590">
        <v>0</v>
      </c>
      <c r="V1590">
        <v>0</v>
      </c>
      <c r="W1590" t="s">
        <v>67</v>
      </c>
      <c r="X1590">
        <v>0</v>
      </c>
    </row>
    <row r="1591" spans="1:24" x14ac:dyDescent="0.2">
      <c r="A1591">
        <v>6245</v>
      </c>
      <c r="B1591">
        <v>1951</v>
      </c>
      <c r="C1591">
        <v>72</v>
      </c>
      <c r="D1591" t="s">
        <v>40</v>
      </c>
      <c r="E1591" t="s">
        <v>32</v>
      </c>
      <c r="F1591" s="58">
        <v>46610</v>
      </c>
      <c r="G1591">
        <v>0</v>
      </c>
      <c r="H1591">
        <v>1</v>
      </c>
      <c r="I1591" s="98">
        <v>41438</v>
      </c>
      <c r="J1591">
        <v>71</v>
      </c>
      <c r="K1591">
        <v>378</v>
      </c>
      <c r="L1591">
        <v>14</v>
      </c>
      <c r="M1591">
        <v>68</v>
      </c>
      <c r="N1591">
        <v>19</v>
      </c>
      <c r="O1591">
        <v>14</v>
      </c>
      <c r="P1591">
        <v>14</v>
      </c>
      <c r="Q1591">
        <v>2</v>
      </c>
      <c r="R1591">
        <v>3</v>
      </c>
      <c r="S1591">
        <v>8</v>
      </c>
      <c r="T1591">
        <v>3</v>
      </c>
      <c r="U1591">
        <v>0</v>
      </c>
      <c r="V1591">
        <v>0</v>
      </c>
      <c r="W1591" t="s">
        <v>27</v>
      </c>
      <c r="X1591">
        <v>0</v>
      </c>
    </row>
    <row r="1592" spans="1:24" x14ac:dyDescent="0.2">
      <c r="A1592">
        <v>8780</v>
      </c>
      <c r="B1592">
        <v>1951</v>
      </c>
      <c r="C1592">
        <v>72</v>
      </c>
      <c r="D1592" t="s">
        <v>40</v>
      </c>
      <c r="E1592" t="s">
        <v>32</v>
      </c>
      <c r="F1592" s="58">
        <v>21994</v>
      </c>
      <c r="G1592">
        <v>0</v>
      </c>
      <c r="H1592">
        <v>1</v>
      </c>
      <c r="I1592" s="98">
        <v>41438</v>
      </c>
      <c r="J1592">
        <v>71</v>
      </c>
      <c r="K1592">
        <v>378</v>
      </c>
      <c r="L1592">
        <v>14</v>
      </c>
      <c r="M1592">
        <v>68</v>
      </c>
      <c r="N1592">
        <v>19</v>
      </c>
      <c r="O1592">
        <v>14</v>
      </c>
      <c r="P1592">
        <v>14</v>
      </c>
      <c r="Q1592">
        <v>2</v>
      </c>
      <c r="R1592">
        <v>3</v>
      </c>
      <c r="S1592">
        <v>8</v>
      </c>
      <c r="T1592">
        <v>3</v>
      </c>
      <c r="U1592">
        <v>0</v>
      </c>
      <c r="V1592">
        <v>0</v>
      </c>
      <c r="W1592" t="s">
        <v>27</v>
      </c>
      <c r="X1592">
        <v>0</v>
      </c>
    </row>
    <row r="1593" spans="1:24" x14ac:dyDescent="0.2">
      <c r="A1593">
        <v>2276</v>
      </c>
      <c r="B1593">
        <v>1956</v>
      </c>
      <c r="C1593">
        <v>67</v>
      </c>
      <c r="D1593" t="s">
        <v>23</v>
      </c>
      <c r="E1593" t="s">
        <v>28</v>
      </c>
      <c r="F1593" s="58">
        <v>21994</v>
      </c>
      <c r="G1593">
        <v>0</v>
      </c>
      <c r="H1593">
        <v>1</v>
      </c>
      <c r="I1593" s="98">
        <v>41310</v>
      </c>
      <c r="J1593">
        <v>71</v>
      </c>
      <c r="K1593">
        <v>430</v>
      </c>
      <c r="L1593">
        <v>16</v>
      </c>
      <c r="M1593">
        <v>322</v>
      </c>
      <c r="N1593">
        <v>43</v>
      </c>
      <c r="O1593">
        <v>24</v>
      </c>
      <c r="P1593">
        <v>33</v>
      </c>
      <c r="Q1593">
        <v>5</v>
      </c>
      <c r="R1593">
        <v>4</v>
      </c>
      <c r="S1593">
        <v>11</v>
      </c>
      <c r="T1593">
        <v>3</v>
      </c>
      <c r="U1593">
        <v>0</v>
      </c>
      <c r="V1593">
        <v>0</v>
      </c>
      <c r="W1593" t="s">
        <v>27</v>
      </c>
      <c r="X1593">
        <v>0</v>
      </c>
    </row>
    <row r="1594" spans="1:24" x14ac:dyDescent="0.2">
      <c r="A1594">
        <v>1172</v>
      </c>
      <c r="B1594">
        <v>1984</v>
      </c>
      <c r="C1594">
        <v>39</v>
      </c>
      <c r="D1594" t="s">
        <v>40</v>
      </c>
      <c r="E1594" t="s">
        <v>32</v>
      </c>
      <c r="F1594" s="58">
        <v>31928</v>
      </c>
      <c r="G1594">
        <v>0</v>
      </c>
      <c r="H1594">
        <v>0</v>
      </c>
      <c r="I1594" s="98">
        <v>41279</v>
      </c>
      <c r="J1594">
        <v>71</v>
      </c>
      <c r="K1594">
        <v>979</v>
      </c>
      <c r="L1594">
        <v>44</v>
      </c>
      <c r="M1594">
        <v>935</v>
      </c>
      <c r="N1594">
        <v>29</v>
      </c>
      <c r="O1594">
        <v>25</v>
      </c>
      <c r="P1594">
        <v>22</v>
      </c>
      <c r="Q1594">
        <v>1</v>
      </c>
      <c r="R1594">
        <v>7</v>
      </c>
      <c r="S1594">
        <v>12</v>
      </c>
      <c r="T1594">
        <v>3</v>
      </c>
      <c r="U1594">
        <v>1</v>
      </c>
      <c r="V1594">
        <v>0</v>
      </c>
      <c r="W1594" t="s">
        <v>27</v>
      </c>
      <c r="X1594">
        <v>3</v>
      </c>
    </row>
    <row r="1595" spans="1:24" x14ac:dyDescent="0.2">
      <c r="A1595">
        <v>3225</v>
      </c>
      <c r="B1595">
        <v>1985</v>
      </c>
      <c r="C1595">
        <v>38</v>
      </c>
      <c r="D1595" t="s">
        <v>53</v>
      </c>
      <c r="E1595" t="s">
        <v>32</v>
      </c>
      <c r="F1595" s="58">
        <v>49912</v>
      </c>
      <c r="G1595">
        <v>1</v>
      </c>
      <c r="H1595">
        <v>0</v>
      </c>
      <c r="I1595" s="98">
        <v>41278</v>
      </c>
      <c r="J1595">
        <v>71</v>
      </c>
      <c r="K1595">
        <v>116</v>
      </c>
      <c r="L1595">
        <v>11</v>
      </c>
      <c r="M1595">
        <v>72</v>
      </c>
      <c r="N1595">
        <v>3</v>
      </c>
      <c r="O1595">
        <v>17</v>
      </c>
      <c r="P1595">
        <v>46</v>
      </c>
      <c r="Q1595">
        <v>4</v>
      </c>
      <c r="R1595">
        <v>4</v>
      </c>
      <c r="S1595">
        <v>5</v>
      </c>
      <c r="T1595">
        <v>6</v>
      </c>
      <c r="U1595">
        <v>1</v>
      </c>
      <c r="V1595">
        <v>0</v>
      </c>
      <c r="W1595" t="s">
        <v>27</v>
      </c>
      <c r="X1595">
        <v>1</v>
      </c>
    </row>
    <row r="1596" spans="1:24" x14ac:dyDescent="0.2">
      <c r="A1596">
        <v>8629</v>
      </c>
      <c r="B1596">
        <v>1957</v>
      </c>
      <c r="C1596">
        <v>66</v>
      </c>
      <c r="D1596" t="s">
        <v>23</v>
      </c>
      <c r="E1596" t="s">
        <v>55</v>
      </c>
      <c r="F1596" s="58">
        <v>49912</v>
      </c>
      <c r="G1596">
        <v>1</v>
      </c>
      <c r="H1596">
        <v>1</v>
      </c>
      <c r="I1596" s="98">
        <v>41359</v>
      </c>
      <c r="J1596">
        <v>71</v>
      </c>
      <c r="K1596">
        <v>19</v>
      </c>
      <c r="L1596">
        <v>1</v>
      </c>
      <c r="M1596">
        <v>10</v>
      </c>
      <c r="N1596">
        <v>2</v>
      </c>
      <c r="O1596">
        <v>1</v>
      </c>
      <c r="P1596">
        <v>8</v>
      </c>
      <c r="Q1596">
        <v>1</v>
      </c>
      <c r="R1596">
        <v>1</v>
      </c>
      <c r="S1596">
        <v>3</v>
      </c>
      <c r="T1596">
        <v>5</v>
      </c>
      <c r="U1596">
        <v>0</v>
      </c>
      <c r="V1596">
        <v>0</v>
      </c>
      <c r="W1596" t="s">
        <v>31</v>
      </c>
      <c r="X1596">
        <v>0</v>
      </c>
    </row>
    <row r="1597" spans="1:24" x14ac:dyDescent="0.2">
      <c r="A1597">
        <v>798</v>
      </c>
      <c r="B1597">
        <v>1988</v>
      </c>
      <c r="C1597">
        <v>35</v>
      </c>
      <c r="D1597" t="s">
        <v>23</v>
      </c>
      <c r="E1597" t="s">
        <v>28</v>
      </c>
      <c r="F1597" s="58">
        <v>30560</v>
      </c>
      <c r="G1597">
        <v>1</v>
      </c>
      <c r="H1597">
        <v>0</v>
      </c>
      <c r="I1597" s="98">
        <v>41267</v>
      </c>
      <c r="J1597">
        <v>71</v>
      </c>
      <c r="K1597">
        <v>2</v>
      </c>
      <c r="L1597">
        <v>0</v>
      </c>
      <c r="M1597">
        <v>6</v>
      </c>
      <c r="N1597">
        <v>8</v>
      </c>
      <c r="O1597">
        <v>6</v>
      </c>
      <c r="P1597">
        <v>5</v>
      </c>
      <c r="Q1597">
        <v>1</v>
      </c>
      <c r="R1597">
        <v>1</v>
      </c>
      <c r="S1597">
        <v>3</v>
      </c>
      <c r="T1597">
        <v>7</v>
      </c>
      <c r="U1597">
        <v>0</v>
      </c>
      <c r="V1597">
        <v>0</v>
      </c>
      <c r="W1597" t="s">
        <v>27</v>
      </c>
      <c r="X1597">
        <v>0</v>
      </c>
    </row>
    <row r="1598" spans="1:24" x14ac:dyDescent="0.2">
      <c r="A1598">
        <v>269</v>
      </c>
      <c r="B1598">
        <v>1964</v>
      </c>
      <c r="C1598">
        <v>59</v>
      </c>
      <c r="D1598" t="s">
        <v>40</v>
      </c>
      <c r="E1598" t="s">
        <v>28</v>
      </c>
      <c r="F1598" s="58">
        <v>30560</v>
      </c>
      <c r="G1598">
        <v>0</v>
      </c>
      <c r="H1598">
        <v>1</v>
      </c>
      <c r="I1598" s="98">
        <v>41229</v>
      </c>
      <c r="J1598">
        <v>71</v>
      </c>
      <c r="K1598">
        <v>777</v>
      </c>
      <c r="L1598">
        <v>30</v>
      </c>
      <c r="M1598">
        <v>163</v>
      </c>
      <c r="N1598">
        <v>0</v>
      </c>
      <c r="O1598">
        <v>51</v>
      </c>
      <c r="P1598">
        <v>122</v>
      </c>
      <c r="Q1598">
        <v>6</v>
      </c>
      <c r="R1598">
        <v>4</v>
      </c>
      <c r="S1598">
        <v>7</v>
      </c>
      <c r="T1598">
        <v>9</v>
      </c>
      <c r="U1598">
        <v>0</v>
      </c>
      <c r="V1598">
        <v>0</v>
      </c>
      <c r="W1598" t="s">
        <v>27</v>
      </c>
      <c r="X1598">
        <v>0</v>
      </c>
    </row>
    <row r="1599" spans="1:24" x14ac:dyDescent="0.2">
      <c r="A1599">
        <v>8213</v>
      </c>
      <c r="B1599">
        <v>1981</v>
      </c>
      <c r="C1599">
        <v>42</v>
      </c>
      <c r="D1599" t="s">
        <v>43</v>
      </c>
      <c r="E1599" t="s">
        <v>32</v>
      </c>
      <c r="F1599" s="58">
        <v>29672</v>
      </c>
      <c r="G1599">
        <v>1</v>
      </c>
      <c r="H1599">
        <v>0</v>
      </c>
      <c r="I1599" s="98">
        <v>41163</v>
      </c>
      <c r="J1599">
        <v>71</v>
      </c>
      <c r="K1599">
        <v>6</v>
      </c>
      <c r="L1599">
        <v>4</v>
      </c>
      <c r="M1599">
        <v>9</v>
      </c>
      <c r="N1599">
        <v>6</v>
      </c>
      <c r="O1599">
        <v>36</v>
      </c>
      <c r="P1599">
        <v>35</v>
      </c>
      <c r="Q1599">
        <v>4</v>
      </c>
      <c r="R1599">
        <v>2</v>
      </c>
      <c r="S1599">
        <v>3</v>
      </c>
      <c r="T1599">
        <v>7</v>
      </c>
      <c r="U1599">
        <v>1</v>
      </c>
      <c r="V1599">
        <v>0</v>
      </c>
      <c r="W1599" t="s">
        <v>27</v>
      </c>
      <c r="X1599">
        <v>0</v>
      </c>
    </row>
    <row r="1600" spans="1:24" x14ac:dyDescent="0.2">
      <c r="A1600">
        <v>10245</v>
      </c>
      <c r="B1600">
        <v>1987</v>
      </c>
      <c r="C1600">
        <v>36</v>
      </c>
      <c r="D1600" t="s">
        <v>43</v>
      </c>
      <c r="E1600" t="s">
        <v>28</v>
      </c>
      <c r="F1600" s="58">
        <v>29672</v>
      </c>
      <c r="G1600">
        <v>0</v>
      </c>
      <c r="H1600">
        <v>0</v>
      </c>
      <c r="I1600" s="98">
        <v>41213</v>
      </c>
      <c r="J1600">
        <v>71</v>
      </c>
      <c r="K1600">
        <v>160</v>
      </c>
      <c r="L1600">
        <v>80</v>
      </c>
      <c r="M1600">
        <v>369</v>
      </c>
      <c r="N1600">
        <v>67</v>
      </c>
      <c r="O1600">
        <v>39</v>
      </c>
      <c r="P1600">
        <v>41</v>
      </c>
      <c r="Q1600">
        <v>1</v>
      </c>
      <c r="R1600">
        <v>3</v>
      </c>
      <c r="S1600">
        <v>8</v>
      </c>
      <c r="T1600">
        <v>1</v>
      </c>
      <c r="U1600">
        <v>0</v>
      </c>
      <c r="V1600">
        <v>0</v>
      </c>
      <c r="W1600" t="s">
        <v>27</v>
      </c>
      <c r="X1600">
        <v>0</v>
      </c>
    </row>
    <row r="1601" spans="1:24" x14ac:dyDescent="0.2">
      <c r="A1601">
        <v>2447</v>
      </c>
      <c r="B1601">
        <v>1980</v>
      </c>
      <c r="C1601">
        <v>43</v>
      </c>
      <c r="D1601" t="s">
        <v>23</v>
      </c>
      <c r="E1601" t="s">
        <v>32</v>
      </c>
      <c r="F1601" s="58">
        <v>70321</v>
      </c>
      <c r="G1601">
        <v>1</v>
      </c>
      <c r="H1601">
        <v>0</v>
      </c>
      <c r="I1601" s="98">
        <v>41199</v>
      </c>
      <c r="J1601">
        <v>71</v>
      </c>
      <c r="K1601">
        <v>4</v>
      </c>
      <c r="L1601">
        <v>12</v>
      </c>
      <c r="M1601">
        <v>15</v>
      </c>
      <c r="N1601">
        <v>19</v>
      </c>
      <c r="O1601">
        <v>7</v>
      </c>
      <c r="P1601">
        <v>12</v>
      </c>
      <c r="Q1601">
        <v>2</v>
      </c>
      <c r="R1601">
        <v>2</v>
      </c>
      <c r="S1601">
        <v>3</v>
      </c>
      <c r="T1601">
        <v>7</v>
      </c>
      <c r="U1601">
        <v>0</v>
      </c>
      <c r="V1601">
        <v>0</v>
      </c>
      <c r="W1601" t="s">
        <v>50</v>
      </c>
      <c r="X1601">
        <v>0</v>
      </c>
    </row>
    <row r="1602" spans="1:24" x14ac:dyDescent="0.2">
      <c r="A1602">
        <v>9817</v>
      </c>
      <c r="B1602">
        <v>1971</v>
      </c>
      <c r="C1602">
        <v>52</v>
      </c>
      <c r="D1602" t="s">
        <v>53</v>
      </c>
      <c r="E1602" t="s">
        <v>28</v>
      </c>
      <c r="F1602" s="58">
        <v>67430</v>
      </c>
      <c r="G1602">
        <v>0</v>
      </c>
      <c r="H1602">
        <v>0</v>
      </c>
      <c r="I1602" s="98">
        <v>41142</v>
      </c>
      <c r="J1602">
        <v>71</v>
      </c>
      <c r="K1602">
        <v>853</v>
      </c>
      <c r="L1602">
        <v>10</v>
      </c>
      <c r="M1602">
        <v>143</v>
      </c>
      <c r="N1602">
        <v>13</v>
      </c>
      <c r="O1602">
        <v>10</v>
      </c>
      <c r="P1602">
        <v>20</v>
      </c>
      <c r="Q1602">
        <v>2</v>
      </c>
      <c r="R1602">
        <v>9</v>
      </c>
      <c r="S1602">
        <v>12</v>
      </c>
      <c r="T1602">
        <v>8</v>
      </c>
      <c r="U1602">
        <v>0</v>
      </c>
      <c r="V1602">
        <v>0</v>
      </c>
      <c r="W1602" t="s">
        <v>50</v>
      </c>
      <c r="X1602">
        <v>0</v>
      </c>
    </row>
    <row r="1603" spans="1:24" x14ac:dyDescent="0.2">
      <c r="A1603">
        <v>1371</v>
      </c>
      <c r="B1603">
        <v>1977</v>
      </c>
      <c r="C1603">
        <v>46</v>
      </c>
      <c r="D1603" t="s">
        <v>23</v>
      </c>
      <c r="E1603" t="s">
        <v>28</v>
      </c>
      <c r="F1603" s="58">
        <v>90300</v>
      </c>
      <c r="G1603">
        <v>0</v>
      </c>
      <c r="H1603">
        <v>0</v>
      </c>
      <c r="I1603" s="98">
        <v>41818</v>
      </c>
      <c r="J1603">
        <v>72</v>
      </c>
      <c r="K1603">
        <v>123</v>
      </c>
      <c r="L1603">
        <v>164</v>
      </c>
      <c r="M1603">
        <v>266</v>
      </c>
      <c r="N1603">
        <v>227</v>
      </c>
      <c r="O1603">
        <v>30</v>
      </c>
      <c r="P1603">
        <v>174</v>
      </c>
      <c r="Q1603">
        <v>1</v>
      </c>
      <c r="R1603">
        <v>2</v>
      </c>
      <c r="S1603">
        <v>9</v>
      </c>
      <c r="T1603">
        <v>1</v>
      </c>
      <c r="U1603">
        <v>0</v>
      </c>
      <c r="V1603">
        <v>0</v>
      </c>
      <c r="W1603" t="s">
        <v>38</v>
      </c>
      <c r="X1603">
        <v>0</v>
      </c>
    </row>
    <row r="1604" spans="1:24" x14ac:dyDescent="0.2">
      <c r="A1604">
        <v>8093</v>
      </c>
      <c r="B1604">
        <v>1970</v>
      </c>
      <c r="C1604">
        <v>53</v>
      </c>
      <c r="D1604" t="s">
        <v>53</v>
      </c>
      <c r="E1604" t="s">
        <v>32</v>
      </c>
      <c r="F1604" s="58">
        <v>47633.19</v>
      </c>
      <c r="G1604">
        <v>0</v>
      </c>
      <c r="H1604">
        <v>0</v>
      </c>
      <c r="I1604" s="98">
        <v>41818</v>
      </c>
      <c r="J1604">
        <v>72</v>
      </c>
      <c r="K1604">
        <v>572</v>
      </c>
      <c r="L1604">
        <v>8</v>
      </c>
      <c r="M1604">
        <v>232</v>
      </c>
      <c r="N1604">
        <v>23</v>
      </c>
      <c r="O1604">
        <v>62</v>
      </c>
      <c r="P1604">
        <v>17</v>
      </c>
      <c r="Q1604">
        <v>1</v>
      </c>
      <c r="R1604">
        <v>4</v>
      </c>
      <c r="S1604">
        <v>6</v>
      </c>
      <c r="T1604">
        <v>1</v>
      </c>
      <c r="U1604">
        <v>0</v>
      </c>
      <c r="V1604">
        <v>0</v>
      </c>
      <c r="W1604" t="s">
        <v>27</v>
      </c>
      <c r="X1604">
        <v>1</v>
      </c>
    </row>
    <row r="1605" spans="1:24" x14ac:dyDescent="0.2">
      <c r="A1605">
        <v>713</v>
      </c>
      <c r="B1605">
        <v>1978</v>
      </c>
      <c r="C1605">
        <v>45</v>
      </c>
      <c r="D1605" t="s">
        <v>53</v>
      </c>
      <c r="E1605" t="s">
        <v>32</v>
      </c>
      <c r="F1605" s="58">
        <v>42586</v>
      </c>
      <c r="G1605">
        <v>0</v>
      </c>
      <c r="H1605">
        <v>0</v>
      </c>
      <c r="I1605" s="98">
        <v>41857</v>
      </c>
      <c r="J1605">
        <v>72</v>
      </c>
      <c r="K1605">
        <v>141</v>
      </c>
      <c r="L1605">
        <v>15</v>
      </c>
      <c r="M1605">
        <v>153</v>
      </c>
      <c r="N1605">
        <v>67</v>
      </c>
      <c r="O1605">
        <v>31</v>
      </c>
      <c r="P1605">
        <v>35</v>
      </c>
      <c r="Q1605">
        <v>1</v>
      </c>
      <c r="R1605">
        <v>4</v>
      </c>
      <c r="S1605">
        <v>6</v>
      </c>
      <c r="T1605">
        <v>3</v>
      </c>
      <c r="U1605">
        <v>0</v>
      </c>
      <c r="V1605">
        <v>0</v>
      </c>
      <c r="W1605" t="s">
        <v>27</v>
      </c>
      <c r="X1605">
        <v>0</v>
      </c>
    </row>
    <row r="1606" spans="1:24" x14ac:dyDescent="0.2">
      <c r="A1606">
        <v>11051</v>
      </c>
      <c r="B1606">
        <v>1957</v>
      </c>
      <c r="C1606">
        <v>66</v>
      </c>
      <c r="D1606" t="s">
        <v>40</v>
      </c>
      <c r="E1606" t="s">
        <v>32</v>
      </c>
      <c r="F1606" s="58">
        <v>42586</v>
      </c>
      <c r="G1606">
        <v>1</v>
      </c>
      <c r="H1606">
        <v>1</v>
      </c>
      <c r="I1606" s="98">
        <v>41917</v>
      </c>
      <c r="J1606">
        <v>72</v>
      </c>
      <c r="K1606">
        <v>492</v>
      </c>
      <c r="L1606">
        <v>19</v>
      </c>
      <c r="M1606">
        <v>110</v>
      </c>
      <c r="N1606">
        <v>16</v>
      </c>
      <c r="O1606">
        <v>12</v>
      </c>
      <c r="P1606">
        <v>12</v>
      </c>
      <c r="Q1606">
        <v>4</v>
      </c>
      <c r="R1606">
        <v>6</v>
      </c>
      <c r="S1606">
        <v>10</v>
      </c>
      <c r="T1606">
        <v>4</v>
      </c>
      <c r="U1606">
        <v>0</v>
      </c>
      <c r="V1606">
        <v>0</v>
      </c>
      <c r="W1606" t="s">
        <v>31</v>
      </c>
      <c r="X1606">
        <v>0</v>
      </c>
    </row>
    <row r="1607" spans="1:24" x14ac:dyDescent="0.2">
      <c r="A1607">
        <v>5545</v>
      </c>
      <c r="B1607">
        <v>1973</v>
      </c>
      <c r="C1607">
        <v>50</v>
      </c>
      <c r="D1607" t="s">
        <v>40</v>
      </c>
      <c r="E1607" t="s">
        <v>32</v>
      </c>
      <c r="F1607" s="58">
        <v>20306.259259259259</v>
      </c>
      <c r="G1607">
        <v>0</v>
      </c>
      <c r="H1607">
        <v>0</v>
      </c>
      <c r="I1607" s="98">
        <v>41763</v>
      </c>
      <c r="J1607">
        <v>72</v>
      </c>
      <c r="K1607">
        <v>572</v>
      </c>
      <c r="L1607">
        <v>8</v>
      </c>
      <c r="M1607">
        <v>259</v>
      </c>
      <c r="N1607">
        <v>34</v>
      </c>
      <c r="O1607">
        <v>35</v>
      </c>
      <c r="P1607">
        <v>80</v>
      </c>
      <c r="Q1607">
        <v>1</v>
      </c>
      <c r="R1607">
        <v>3</v>
      </c>
      <c r="S1607">
        <v>5</v>
      </c>
      <c r="T1607">
        <v>1</v>
      </c>
      <c r="U1607">
        <v>0</v>
      </c>
      <c r="V1607">
        <v>0</v>
      </c>
      <c r="W1607" t="s">
        <v>27</v>
      </c>
      <c r="X1607">
        <v>0</v>
      </c>
    </row>
    <row r="1608" spans="1:24" x14ac:dyDescent="0.2">
      <c r="A1608">
        <v>5283</v>
      </c>
      <c r="B1608">
        <v>1977</v>
      </c>
      <c r="C1608">
        <v>46</v>
      </c>
      <c r="D1608" t="s">
        <v>40</v>
      </c>
      <c r="E1608" t="s">
        <v>28</v>
      </c>
      <c r="F1608" s="58">
        <v>19444</v>
      </c>
      <c r="G1608">
        <v>1</v>
      </c>
      <c r="H1608">
        <v>1</v>
      </c>
      <c r="I1608" s="98">
        <v>41687</v>
      </c>
      <c r="J1608">
        <v>72</v>
      </c>
      <c r="K1608">
        <v>93</v>
      </c>
      <c r="L1608">
        <v>1</v>
      </c>
      <c r="M1608">
        <v>21</v>
      </c>
      <c r="N1608">
        <v>0</v>
      </c>
      <c r="O1608">
        <v>4</v>
      </c>
      <c r="P1608">
        <v>25</v>
      </c>
      <c r="Q1608">
        <v>3</v>
      </c>
      <c r="R1608">
        <v>2</v>
      </c>
      <c r="S1608">
        <v>4</v>
      </c>
      <c r="T1608">
        <v>5</v>
      </c>
      <c r="U1608">
        <v>0</v>
      </c>
      <c r="V1608">
        <v>0</v>
      </c>
      <c r="W1608" t="s">
        <v>27</v>
      </c>
      <c r="X1608">
        <v>0</v>
      </c>
    </row>
    <row r="1609" spans="1:24" x14ac:dyDescent="0.2">
      <c r="A1609">
        <v>5010</v>
      </c>
      <c r="B1609">
        <v>1989</v>
      </c>
      <c r="C1609">
        <v>34</v>
      </c>
      <c r="D1609" t="s">
        <v>23</v>
      </c>
      <c r="E1609" t="s">
        <v>28</v>
      </c>
      <c r="F1609" s="58">
        <v>69245</v>
      </c>
      <c r="G1609">
        <v>1</v>
      </c>
      <c r="H1609">
        <v>0</v>
      </c>
      <c r="I1609" s="98">
        <v>41672</v>
      </c>
      <c r="J1609">
        <v>72</v>
      </c>
      <c r="K1609">
        <v>2</v>
      </c>
      <c r="L1609">
        <v>8</v>
      </c>
      <c r="M1609">
        <v>8</v>
      </c>
      <c r="N1609">
        <v>6</v>
      </c>
      <c r="O1609">
        <v>1</v>
      </c>
      <c r="P1609">
        <v>9</v>
      </c>
      <c r="Q1609">
        <v>2</v>
      </c>
      <c r="R1609">
        <v>1</v>
      </c>
      <c r="S1609">
        <v>3</v>
      </c>
      <c r="T1609">
        <v>8</v>
      </c>
      <c r="U1609">
        <v>0</v>
      </c>
      <c r="V1609">
        <v>0</v>
      </c>
      <c r="W1609" t="s">
        <v>27</v>
      </c>
      <c r="X1609">
        <v>0</v>
      </c>
    </row>
    <row r="1610" spans="1:24" x14ac:dyDescent="0.2">
      <c r="A1610">
        <v>7495</v>
      </c>
      <c r="B1610">
        <v>1949</v>
      </c>
      <c r="C1610">
        <v>74</v>
      </c>
      <c r="D1610" t="s">
        <v>40</v>
      </c>
      <c r="E1610" t="s">
        <v>32</v>
      </c>
      <c r="F1610" s="58">
        <v>64090</v>
      </c>
      <c r="G1610">
        <v>0</v>
      </c>
      <c r="H1610">
        <v>1</v>
      </c>
      <c r="I1610" s="98">
        <v>41628</v>
      </c>
      <c r="J1610">
        <v>72</v>
      </c>
      <c r="K1610">
        <v>77</v>
      </c>
      <c r="L1610">
        <v>28</v>
      </c>
      <c r="M1610">
        <v>31</v>
      </c>
      <c r="N1610">
        <v>16</v>
      </c>
      <c r="O1610">
        <v>0</v>
      </c>
      <c r="P1610">
        <v>4</v>
      </c>
      <c r="Q1610">
        <v>2</v>
      </c>
      <c r="R1610">
        <v>2</v>
      </c>
      <c r="S1610">
        <v>5</v>
      </c>
      <c r="T1610">
        <v>4</v>
      </c>
      <c r="U1610">
        <v>0</v>
      </c>
      <c r="V1610">
        <v>0</v>
      </c>
      <c r="W1610" t="s">
        <v>27</v>
      </c>
      <c r="X1610">
        <v>0</v>
      </c>
    </row>
    <row r="1611" spans="1:24" x14ac:dyDescent="0.2">
      <c r="A1611">
        <v>4368</v>
      </c>
      <c r="B1611">
        <v>1981</v>
      </c>
      <c r="C1611">
        <v>42</v>
      </c>
      <c r="D1611" t="s">
        <v>23</v>
      </c>
      <c r="E1611" t="s">
        <v>32</v>
      </c>
      <c r="F1611" s="58">
        <v>69702</v>
      </c>
      <c r="G1611">
        <v>1</v>
      </c>
      <c r="H1611">
        <v>0</v>
      </c>
      <c r="I1611" s="98">
        <v>41345</v>
      </c>
      <c r="J1611">
        <v>72</v>
      </c>
      <c r="K1611">
        <v>42</v>
      </c>
      <c r="L1611">
        <v>7</v>
      </c>
      <c r="M1611">
        <v>43</v>
      </c>
      <c r="N1611">
        <v>20</v>
      </c>
      <c r="O1611">
        <v>12</v>
      </c>
      <c r="P1611">
        <v>10</v>
      </c>
      <c r="Q1611">
        <v>1</v>
      </c>
      <c r="R1611">
        <v>3</v>
      </c>
      <c r="S1611">
        <v>4</v>
      </c>
      <c r="T1611">
        <v>6</v>
      </c>
      <c r="U1611">
        <v>0</v>
      </c>
      <c r="V1611">
        <v>0</v>
      </c>
      <c r="W1611" t="s">
        <v>27</v>
      </c>
      <c r="X1611">
        <v>0</v>
      </c>
    </row>
    <row r="1612" spans="1:24" x14ac:dyDescent="0.2">
      <c r="A1612">
        <v>6303</v>
      </c>
      <c r="B1612">
        <v>1987</v>
      </c>
      <c r="C1612">
        <v>36</v>
      </c>
      <c r="D1612" t="s">
        <v>40</v>
      </c>
      <c r="E1612" t="s">
        <v>32</v>
      </c>
      <c r="F1612" s="58">
        <v>34600</v>
      </c>
      <c r="G1612">
        <v>0</v>
      </c>
      <c r="H1612">
        <v>0</v>
      </c>
      <c r="I1612" s="98">
        <v>41601</v>
      </c>
      <c r="J1612">
        <v>72</v>
      </c>
      <c r="K1612">
        <v>410</v>
      </c>
      <c r="L1612">
        <v>73</v>
      </c>
      <c r="M1612">
        <v>747</v>
      </c>
      <c r="N1612">
        <v>76</v>
      </c>
      <c r="O1612">
        <v>161</v>
      </c>
      <c r="P1612">
        <v>30</v>
      </c>
      <c r="Q1612">
        <v>0</v>
      </c>
      <c r="R1612">
        <v>5</v>
      </c>
      <c r="S1612">
        <v>12</v>
      </c>
      <c r="T1612">
        <v>1</v>
      </c>
      <c r="U1612">
        <v>0</v>
      </c>
      <c r="V1612">
        <v>0</v>
      </c>
      <c r="W1612" t="s">
        <v>31</v>
      </c>
      <c r="X1612">
        <v>0</v>
      </c>
    </row>
    <row r="1613" spans="1:24" x14ac:dyDescent="0.2">
      <c r="A1613">
        <v>1030</v>
      </c>
      <c r="B1613">
        <v>1966</v>
      </c>
      <c r="C1613">
        <v>57</v>
      </c>
      <c r="D1613" t="s">
        <v>40</v>
      </c>
      <c r="E1613" t="s">
        <v>28</v>
      </c>
      <c r="F1613" s="58">
        <v>34600</v>
      </c>
      <c r="G1613">
        <v>1</v>
      </c>
      <c r="H1613">
        <v>1</v>
      </c>
      <c r="I1613" s="98">
        <v>41472</v>
      </c>
      <c r="J1613">
        <v>72</v>
      </c>
      <c r="K1613">
        <v>22</v>
      </c>
      <c r="L1613">
        <v>0</v>
      </c>
      <c r="M1613">
        <v>13</v>
      </c>
      <c r="N1613">
        <v>0</v>
      </c>
      <c r="O1613">
        <v>0</v>
      </c>
      <c r="P1613">
        <v>3</v>
      </c>
      <c r="Q1613">
        <v>2</v>
      </c>
      <c r="R1613">
        <v>1</v>
      </c>
      <c r="S1613">
        <v>3</v>
      </c>
      <c r="T1613">
        <v>7</v>
      </c>
      <c r="U1613">
        <v>0</v>
      </c>
      <c r="V1613">
        <v>0</v>
      </c>
      <c r="W1613" t="s">
        <v>67</v>
      </c>
      <c r="X1613">
        <v>0</v>
      </c>
    </row>
    <row r="1614" spans="1:24" x14ac:dyDescent="0.2">
      <c r="A1614">
        <v>10364</v>
      </c>
      <c r="B1614">
        <v>1960</v>
      </c>
      <c r="C1614">
        <v>63</v>
      </c>
      <c r="D1614" t="s">
        <v>23</v>
      </c>
      <c r="E1614" t="s">
        <v>24</v>
      </c>
      <c r="F1614" s="58">
        <v>33178</v>
      </c>
      <c r="G1614">
        <v>0</v>
      </c>
      <c r="H1614">
        <v>0</v>
      </c>
      <c r="I1614" s="98">
        <v>41468</v>
      </c>
      <c r="J1614">
        <v>72</v>
      </c>
      <c r="K1614">
        <v>0</v>
      </c>
      <c r="L1614">
        <v>0</v>
      </c>
      <c r="M1614">
        <v>1</v>
      </c>
      <c r="N1614">
        <v>2</v>
      </c>
      <c r="O1614">
        <v>12</v>
      </c>
      <c r="P1614">
        <v>5</v>
      </c>
      <c r="Q1614">
        <v>1</v>
      </c>
      <c r="R1614">
        <v>1</v>
      </c>
      <c r="S1614">
        <v>2</v>
      </c>
      <c r="T1614">
        <v>8</v>
      </c>
      <c r="U1614">
        <v>0</v>
      </c>
      <c r="V1614">
        <v>0</v>
      </c>
      <c r="W1614" t="s">
        <v>27</v>
      </c>
      <c r="X1614">
        <v>0</v>
      </c>
    </row>
    <row r="1615" spans="1:24" x14ac:dyDescent="0.2">
      <c r="A1615">
        <v>6945</v>
      </c>
      <c r="B1615">
        <v>1953</v>
      </c>
      <c r="C1615">
        <v>70</v>
      </c>
      <c r="D1615" t="s">
        <v>23</v>
      </c>
      <c r="E1615" t="s">
        <v>28</v>
      </c>
      <c r="F1615" s="58">
        <v>34176</v>
      </c>
      <c r="G1615">
        <v>0</v>
      </c>
      <c r="H1615">
        <v>0</v>
      </c>
      <c r="I1615" s="98">
        <v>41370</v>
      </c>
      <c r="J1615">
        <v>72</v>
      </c>
      <c r="K1615">
        <v>387</v>
      </c>
      <c r="L1615">
        <v>20</v>
      </c>
      <c r="M1615">
        <v>713</v>
      </c>
      <c r="N1615">
        <v>38</v>
      </c>
      <c r="O1615">
        <v>54</v>
      </c>
      <c r="P1615">
        <v>163</v>
      </c>
      <c r="Q1615">
        <v>1</v>
      </c>
      <c r="R1615">
        <v>9</v>
      </c>
      <c r="S1615">
        <v>11</v>
      </c>
      <c r="T1615">
        <v>5</v>
      </c>
      <c r="U1615">
        <v>0</v>
      </c>
      <c r="V1615">
        <v>0</v>
      </c>
      <c r="W1615" t="s">
        <v>27</v>
      </c>
      <c r="X1615">
        <v>0</v>
      </c>
    </row>
    <row r="1616" spans="1:24" x14ac:dyDescent="0.2">
      <c r="A1616">
        <v>8562</v>
      </c>
      <c r="B1616">
        <v>1970</v>
      </c>
      <c r="C1616">
        <v>53</v>
      </c>
      <c r="D1616" t="s">
        <v>23</v>
      </c>
      <c r="E1616" t="s">
        <v>32</v>
      </c>
      <c r="F1616" s="58">
        <v>43776</v>
      </c>
      <c r="G1616">
        <v>0</v>
      </c>
      <c r="H1616">
        <v>0</v>
      </c>
      <c r="I1616" s="98">
        <v>41422</v>
      </c>
      <c r="J1616">
        <v>72</v>
      </c>
      <c r="K1616">
        <v>127</v>
      </c>
      <c r="L1616">
        <v>4</v>
      </c>
      <c r="M1616">
        <v>73</v>
      </c>
      <c r="N1616">
        <v>15</v>
      </c>
      <c r="O1616">
        <v>6</v>
      </c>
      <c r="P1616">
        <v>11</v>
      </c>
      <c r="Q1616">
        <v>1</v>
      </c>
      <c r="R1616">
        <v>2</v>
      </c>
      <c r="S1616">
        <v>7</v>
      </c>
      <c r="T1616">
        <v>2</v>
      </c>
      <c r="U1616">
        <v>0</v>
      </c>
      <c r="V1616">
        <v>0</v>
      </c>
      <c r="W1616" t="s">
        <v>27</v>
      </c>
      <c r="X1616">
        <v>0</v>
      </c>
    </row>
    <row r="1617" spans="1:24" x14ac:dyDescent="0.2">
      <c r="A1617">
        <v>2918</v>
      </c>
      <c r="B1617">
        <v>1982</v>
      </c>
      <c r="C1617">
        <v>41</v>
      </c>
      <c r="D1617" t="s">
        <v>23</v>
      </c>
      <c r="E1617" t="s">
        <v>24</v>
      </c>
      <c r="F1617" s="58">
        <v>56046</v>
      </c>
      <c r="G1617">
        <v>1</v>
      </c>
      <c r="H1617">
        <v>1</v>
      </c>
      <c r="I1617" s="98">
        <v>41377</v>
      </c>
      <c r="J1617">
        <v>72</v>
      </c>
      <c r="K1617">
        <v>44</v>
      </c>
      <c r="L1617">
        <v>5</v>
      </c>
      <c r="M1617">
        <v>19</v>
      </c>
      <c r="N1617">
        <v>0</v>
      </c>
      <c r="O1617">
        <v>4</v>
      </c>
      <c r="P1617">
        <v>19</v>
      </c>
      <c r="Q1617">
        <v>3</v>
      </c>
      <c r="R1617">
        <v>2</v>
      </c>
      <c r="S1617">
        <v>4</v>
      </c>
      <c r="T1617">
        <v>5</v>
      </c>
      <c r="U1617">
        <v>0</v>
      </c>
      <c r="V1617">
        <v>0</v>
      </c>
      <c r="W1617" t="s">
        <v>27</v>
      </c>
      <c r="X1617">
        <v>0</v>
      </c>
    </row>
    <row r="1618" spans="1:24" x14ac:dyDescent="0.2">
      <c r="A1618">
        <v>9167</v>
      </c>
      <c r="B1618">
        <v>1957</v>
      </c>
      <c r="C1618">
        <v>66</v>
      </c>
      <c r="D1618" t="s">
        <v>23</v>
      </c>
      <c r="E1618" t="s">
        <v>32</v>
      </c>
      <c r="F1618" s="58">
        <v>32583</v>
      </c>
      <c r="G1618">
        <v>0</v>
      </c>
      <c r="H1618">
        <v>1</v>
      </c>
      <c r="I1618" s="98">
        <v>41359</v>
      </c>
      <c r="J1618">
        <v>72</v>
      </c>
      <c r="K1618">
        <v>465</v>
      </c>
      <c r="L1618">
        <v>71</v>
      </c>
      <c r="M1618">
        <v>250</v>
      </c>
      <c r="N1618">
        <v>93</v>
      </c>
      <c r="O1618">
        <v>35</v>
      </c>
      <c r="P1618">
        <v>62</v>
      </c>
      <c r="Q1618">
        <v>3</v>
      </c>
      <c r="R1618">
        <v>9</v>
      </c>
      <c r="S1618">
        <v>12</v>
      </c>
      <c r="T1618">
        <v>6</v>
      </c>
      <c r="U1618">
        <v>0</v>
      </c>
      <c r="V1618">
        <v>0</v>
      </c>
      <c r="W1618" t="s">
        <v>27</v>
      </c>
      <c r="X1618">
        <v>0</v>
      </c>
    </row>
    <row r="1619" spans="1:24" x14ac:dyDescent="0.2">
      <c r="A1619">
        <v>4743</v>
      </c>
      <c r="B1619">
        <v>1970</v>
      </c>
      <c r="C1619">
        <v>53</v>
      </c>
      <c r="D1619" t="s">
        <v>40</v>
      </c>
      <c r="E1619" t="s">
        <v>32</v>
      </c>
      <c r="F1619" s="58">
        <v>26850</v>
      </c>
      <c r="G1619">
        <v>0</v>
      </c>
      <c r="H1619">
        <v>1</v>
      </c>
      <c r="I1619" s="98">
        <v>41336</v>
      </c>
      <c r="J1619">
        <v>72</v>
      </c>
      <c r="K1619">
        <v>689</v>
      </c>
      <c r="L1619">
        <v>8</v>
      </c>
      <c r="M1619">
        <v>167</v>
      </c>
      <c r="N1619">
        <v>11</v>
      </c>
      <c r="O1619">
        <v>8</v>
      </c>
      <c r="P1619">
        <v>88</v>
      </c>
      <c r="Q1619">
        <v>5</v>
      </c>
      <c r="R1619">
        <v>8</v>
      </c>
      <c r="S1619">
        <v>11</v>
      </c>
      <c r="T1619">
        <v>6</v>
      </c>
      <c r="U1619">
        <v>0</v>
      </c>
      <c r="V1619">
        <v>0</v>
      </c>
      <c r="W1619" t="s">
        <v>35</v>
      </c>
      <c r="X1619">
        <v>0</v>
      </c>
    </row>
    <row r="1620" spans="1:24" x14ac:dyDescent="0.2">
      <c r="A1620">
        <v>10742</v>
      </c>
      <c r="B1620">
        <v>1984</v>
      </c>
      <c r="C1620">
        <v>39</v>
      </c>
      <c r="D1620" t="s">
        <v>40</v>
      </c>
      <c r="E1620" t="s">
        <v>32</v>
      </c>
      <c r="F1620" s="58">
        <v>25130</v>
      </c>
      <c r="G1620">
        <v>0</v>
      </c>
      <c r="H1620">
        <v>0</v>
      </c>
      <c r="I1620" s="98">
        <v>41332</v>
      </c>
      <c r="J1620">
        <v>72</v>
      </c>
      <c r="K1620">
        <v>532</v>
      </c>
      <c r="L1620">
        <v>21</v>
      </c>
      <c r="M1620">
        <v>127</v>
      </c>
      <c r="N1620">
        <v>26</v>
      </c>
      <c r="O1620">
        <v>20</v>
      </c>
      <c r="P1620">
        <v>20</v>
      </c>
      <c r="Q1620">
        <v>0</v>
      </c>
      <c r="R1620">
        <v>4</v>
      </c>
      <c r="S1620">
        <v>5</v>
      </c>
      <c r="T1620">
        <v>1</v>
      </c>
      <c r="U1620">
        <v>0</v>
      </c>
      <c r="V1620">
        <v>0</v>
      </c>
      <c r="W1620" t="s">
        <v>27</v>
      </c>
      <c r="X1620">
        <v>1</v>
      </c>
    </row>
    <row r="1621" spans="1:24" x14ac:dyDescent="0.2">
      <c r="A1621">
        <v>10965</v>
      </c>
      <c r="B1621">
        <v>1956</v>
      </c>
      <c r="C1621">
        <v>67</v>
      </c>
      <c r="D1621" t="s">
        <v>23</v>
      </c>
      <c r="E1621" t="s">
        <v>32</v>
      </c>
      <c r="F1621" s="58">
        <v>26907</v>
      </c>
      <c r="G1621">
        <v>0</v>
      </c>
      <c r="H1621">
        <v>0</v>
      </c>
      <c r="I1621" s="98">
        <v>41327</v>
      </c>
      <c r="J1621">
        <v>72</v>
      </c>
      <c r="K1621">
        <v>983</v>
      </c>
      <c r="L1621">
        <v>20</v>
      </c>
      <c r="M1621">
        <v>389</v>
      </c>
      <c r="N1621">
        <v>240</v>
      </c>
      <c r="O1621">
        <v>50</v>
      </c>
      <c r="P1621">
        <v>40</v>
      </c>
      <c r="Q1621">
        <v>1</v>
      </c>
      <c r="R1621">
        <v>3</v>
      </c>
      <c r="S1621">
        <v>13</v>
      </c>
      <c r="T1621">
        <v>6</v>
      </c>
      <c r="U1621">
        <v>0</v>
      </c>
      <c r="V1621">
        <v>0</v>
      </c>
      <c r="W1621" t="s">
        <v>27</v>
      </c>
      <c r="X1621">
        <v>1</v>
      </c>
    </row>
    <row r="1622" spans="1:24" x14ac:dyDescent="0.2">
      <c r="A1622">
        <v>7129</v>
      </c>
      <c r="B1622">
        <v>1963</v>
      </c>
      <c r="C1622">
        <v>60</v>
      </c>
      <c r="D1622" t="s">
        <v>40</v>
      </c>
      <c r="E1622" t="s">
        <v>32</v>
      </c>
      <c r="F1622" s="58">
        <v>26907</v>
      </c>
      <c r="G1622">
        <v>0</v>
      </c>
      <c r="H1622">
        <v>1</v>
      </c>
      <c r="I1622" s="98">
        <v>41322</v>
      </c>
      <c r="J1622">
        <v>72</v>
      </c>
      <c r="K1622">
        <v>686</v>
      </c>
      <c r="L1622">
        <v>17</v>
      </c>
      <c r="M1622">
        <v>142</v>
      </c>
      <c r="N1622">
        <v>23</v>
      </c>
      <c r="O1622">
        <v>26</v>
      </c>
      <c r="P1622">
        <v>35</v>
      </c>
      <c r="Q1622">
        <v>8</v>
      </c>
      <c r="R1622">
        <v>6</v>
      </c>
      <c r="S1622">
        <v>13</v>
      </c>
      <c r="T1622">
        <v>6</v>
      </c>
      <c r="U1622">
        <v>0</v>
      </c>
      <c r="V1622">
        <v>0</v>
      </c>
      <c r="W1622" t="s">
        <v>27</v>
      </c>
      <c r="X1622">
        <v>0</v>
      </c>
    </row>
    <row r="1623" spans="1:24" x14ac:dyDescent="0.2">
      <c r="A1623">
        <v>3732</v>
      </c>
      <c r="B1623">
        <v>1956</v>
      </c>
      <c r="C1623">
        <v>67</v>
      </c>
      <c r="D1623" t="s">
        <v>53</v>
      </c>
      <c r="E1623" t="s">
        <v>32</v>
      </c>
      <c r="F1623" s="58">
        <v>47320</v>
      </c>
      <c r="G1623">
        <v>0</v>
      </c>
      <c r="H1623">
        <v>1</v>
      </c>
      <c r="I1623" s="98">
        <v>41366</v>
      </c>
      <c r="J1623">
        <v>72</v>
      </c>
      <c r="K1623">
        <v>393</v>
      </c>
      <c r="L1623">
        <v>0</v>
      </c>
      <c r="M1623">
        <v>239</v>
      </c>
      <c r="N1623">
        <v>90</v>
      </c>
      <c r="O1623">
        <v>69</v>
      </c>
      <c r="P1623">
        <v>69</v>
      </c>
      <c r="Q1623">
        <v>6</v>
      </c>
      <c r="R1623">
        <v>5</v>
      </c>
      <c r="S1623">
        <v>9</v>
      </c>
      <c r="T1623">
        <v>4</v>
      </c>
      <c r="U1623">
        <v>0</v>
      </c>
      <c r="V1623">
        <v>0</v>
      </c>
      <c r="W1623" t="s">
        <v>31</v>
      </c>
      <c r="X1623">
        <v>0</v>
      </c>
    </row>
    <row r="1624" spans="1:24" x14ac:dyDescent="0.2">
      <c r="A1624">
        <v>7124</v>
      </c>
      <c r="B1624">
        <v>1969</v>
      </c>
      <c r="C1624">
        <v>54</v>
      </c>
      <c r="D1624" t="s">
        <v>23</v>
      </c>
      <c r="E1624" t="s">
        <v>24</v>
      </c>
      <c r="F1624" s="58">
        <v>58917</v>
      </c>
      <c r="G1624">
        <v>1</v>
      </c>
      <c r="H1624">
        <v>1</v>
      </c>
      <c r="I1624" s="98">
        <v>41276</v>
      </c>
      <c r="J1624">
        <v>72</v>
      </c>
      <c r="K1624">
        <v>43</v>
      </c>
      <c r="L1624">
        <v>4</v>
      </c>
      <c r="M1624">
        <v>12</v>
      </c>
      <c r="N1624">
        <v>8</v>
      </c>
      <c r="O1624">
        <v>0</v>
      </c>
      <c r="P1624">
        <v>27</v>
      </c>
      <c r="Q1624">
        <v>5</v>
      </c>
      <c r="R1624">
        <v>2</v>
      </c>
      <c r="S1624">
        <v>4</v>
      </c>
      <c r="T1624">
        <v>5</v>
      </c>
      <c r="U1624">
        <v>0</v>
      </c>
      <c r="V1624">
        <v>0</v>
      </c>
      <c r="W1624" t="s">
        <v>31</v>
      </c>
      <c r="X1624">
        <v>0</v>
      </c>
    </row>
    <row r="1625" spans="1:24" x14ac:dyDescent="0.2">
      <c r="A1625">
        <v>10686</v>
      </c>
      <c r="B1625">
        <v>1966</v>
      </c>
      <c r="C1625">
        <v>57</v>
      </c>
      <c r="D1625" t="s">
        <v>40</v>
      </c>
      <c r="E1625" t="s">
        <v>32</v>
      </c>
      <c r="F1625" s="58">
        <v>69372</v>
      </c>
      <c r="G1625">
        <v>1</v>
      </c>
      <c r="H1625">
        <v>1</v>
      </c>
      <c r="I1625" s="98">
        <v>41269</v>
      </c>
      <c r="J1625">
        <v>72</v>
      </c>
      <c r="K1625">
        <v>15</v>
      </c>
      <c r="L1625">
        <v>0</v>
      </c>
      <c r="M1625">
        <v>4</v>
      </c>
      <c r="N1625">
        <v>0</v>
      </c>
      <c r="O1625">
        <v>0</v>
      </c>
      <c r="P1625">
        <v>2</v>
      </c>
      <c r="Q1625">
        <v>1</v>
      </c>
      <c r="R1625">
        <v>1</v>
      </c>
      <c r="S1625">
        <v>2</v>
      </c>
      <c r="T1625">
        <v>7</v>
      </c>
      <c r="U1625">
        <v>0</v>
      </c>
      <c r="V1625">
        <v>0</v>
      </c>
      <c r="W1625" t="s">
        <v>27</v>
      </c>
      <c r="X1625">
        <v>0</v>
      </c>
    </row>
    <row r="1626" spans="1:24" x14ac:dyDescent="0.2">
      <c r="A1626">
        <v>7247</v>
      </c>
      <c r="B1626">
        <v>1961</v>
      </c>
      <c r="C1626">
        <v>62</v>
      </c>
      <c r="D1626" t="s">
        <v>23</v>
      </c>
      <c r="E1626" t="s">
        <v>55</v>
      </c>
      <c r="F1626" s="58">
        <v>80134</v>
      </c>
      <c r="G1626">
        <v>0</v>
      </c>
      <c r="H1626">
        <v>1</v>
      </c>
      <c r="I1626" s="98">
        <v>41235</v>
      </c>
      <c r="J1626">
        <v>72</v>
      </c>
      <c r="K1626">
        <v>505</v>
      </c>
      <c r="L1626">
        <v>0</v>
      </c>
      <c r="M1626">
        <v>26</v>
      </c>
      <c r="N1626">
        <v>0</v>
      </c>
      <c r="O1626">
        <v>0</v>
      </c>
      <c r="P1626">
        <v>75</v>
      </c>
      <c r="Q1626">
        <v>5</v>
      </c>
      <c r="R1626">
        <v>7</v>
      </c>
      <c r="S1626">
        <v>6</v>
      </c>
      <c r="T1626">
        <v>6</v>
      </c>
      <c r="U1626">
        <v>0</v>
      </c>
      <c r="V1626">
        <v>0</v>
      </c>
      <c r="W1626" t="s">
        <v>46</v>
      </c>
      <c r="X1626">
        <v>1</v>
      </c>
    </row>
    <row r="1627" spans="1:24" x14ac:dyDescent="0.2">
      <c r="A1627">
        <v>1513</v>
      </c>
      <c r="B1627">
        <v>1980</v>
      </c>
      <c r="C1627">
        <v>43</v>
      </c>
      <c r="D1627" t="s">
        <v>43</v>
      </c>
      <c r="E1627" t="s">
        <v>32</v>
      </c>
      <c r="F1627" s="58">
        <v>43795</v>
      </c>
      <c r="G1627">
        <v>1</v>
      </c>
      <c r="H1627">
        <v>1</v>
      </c>
      <c r="I1627" s="98">
        <v>41149</v>
      </c>
      <c r="J1627">
        <v>72</v>
      </c>
      <c r="K1627">
        <v>600</v>
      </c>
      <c r="L1627">
        <v>21</v>
      </c>
      <c r="M1627">
        <v>128</v>
      </c>
      <c r="N1627">
        <v>223</v>
      </c>
      <c r="O1627">
        <v>150</v>
      </c>
      <c r="P1627">
        <v>128</v>
      </c>
      <c r="Q1627">
        <v>13</v>
      </c>
      <c r="R1627">
        <v>2</v>
      </c>
      <c r="S1627">
        <v>12</v>
      </c>
      <c r="T1627">
        <v>8</v>
      </c>
      <c r="U1627">
        <v>0</v>
      </c>
      <c r="V1627">
        <v>0</v>
      </c>
      <c r="W1627" t="s">
        <v>27</v>
      </c>
      <c r="X1627">
        <v>0</v>
      </c>
    </row>
    <row r="1628" spans="1:24" x14ac:dyDescent="0.2">
      <c r="A1628">
        <v>460</v>
      </c>
      <c r="B1628">
        <v>1973</v>
      </c>
      <c r="C1628">
        <v>50</v>
      </c>
      <c r="D1628" t="s">
        <v>40</v>
      </c>
      <c r="E1628" t="s">
        <v>32</v>
      </c>
      <c r="F1628" s="58">
        <v>22070</v>
      </c>
      <c r="G1628">
        <v>0</v>
      </c>
      <c r="H1628">
        <v>0</v>
      </c>
      <c r="I1628" s="98">
        <v>41129</v>
      </c>
      <c r="J1628">
        <v>72</v>
      </c>
      <c r="K1628">
        <v>792</v>
      </c>
      <c r="L1628">
        <v>86</v>
      </c>
      <c r="M1628">
        <v>740</v>
      </c>
      <c r="N1628">
        <v>67</v>
      </c>
      <c r="O1628">
        <v>51</v>
      </c>
      <c r="P1628">
        <v>17</v>
      </c>
      <c r="Q1628">
        <v>1</v>
      </c>
      <c r="R1628">
        <v>3</v>
      </c>
      <c r="S1628">
        <v>8</v>
      </c>
      <c r="T1628">
        <v>2</v>
      </c>
      <c r="U1628">
        <v>0</v>
      </c>
      <c r="V1628">
        <v>0</v>
      </c>
      <c r="W1628" t="s">
        <v>67</v>
      </c>
      <c r="X1628">
        <v>0</v>
      </c>
    </row>
    <row r="1629" spans="1:24" x14ac:dyDescent="0.2">
      <c r="A1629">
        <v>6653</v>
      </c>
      <c r="B1629">
        <v>1971</v>
      </c>
      <c r="C1629">
        <v>52</v>
      </c>
      <c r="D1629" t="s">
        <v>40</v>
      </c>
      <c r="E1629" t="s">
        <v>32</v>
      </c>
      <c r="F1629" s="58">
        <v>34026</v>
      </c>
      <c r="G1629">
        <v>1</v>
      </c>
      <c r="H1629">
        <v>1</v>
      </c>
      <c r="I1629" s="98">
        <v>41120</v>
      </c>
      <c r="J1629">
        <v>72</v>
      </c>
      <c r="K1629">
        <v>293</v>
      </c>
      <c r="L1629">
        <v>0</v>
      </c>
      <c r="M1629">
        <v>87</v>
      </c>
      <c r="N1629">
        <v>4</v>
      </c>
      <c r="O1629">
        <v>11</v>
      </c>
      <c r="P1629">
        <v>23</v>
      </c>
      <c r="Q1629">
        <v>4</v>
      </c>
      <c r="R1629">
        <v>7</v>
      </c>
      <c r="S1629">
        <v>5</v>
      </c>
      <c r="T1629">
        <v>7</v>
      </c>
      <c r="U1629">
        <v>1</v>
      </c>
      <c r="V1629">
        <v>0</v>
      </c>
      <c r="W1629" t="s">
        <v>27</v>
      </c>
      <c r="X1629">
        <v>0</v>
      </c>
    </row>
    <row r="1630" spans="1:24" x14ac:dyDescent="0.2">
      <c r="A1630">
        <v>9400</v>
      </c>
      <c r="B1630">
        <v>1959</v>
      </c>
      <c r="C1630">
        <v>64</v>
      </c>
      <c r="D1630" t="s">
        <v>43</v>
      </c>
      <c r="E1630" t="s">
        <v>28</v>
      </c>
      <c r="F1630" s="58">
        <v>34026</v>
      </c>
      <c r="G1630">
        <v>0</v>
      </c>
      <c r="H1630">
        <v>0</v>
      </c>
      <c r="I1630" s="98">
        <v>41811</v>
      </c>
      <c r="J1630">
        <v>73</v>
      </c>
      <c r="K1630">
        <v>630</v>
      </c>
      <c r="L1630">
        <v>26</v>
      </c>
      <c r="M1630">
        <v>611</v>
      </c>
      <c r="N1630">
        <v>44</v>
      </c>
      <c r="O1630">
        <v>18</v>
      </c>
      <c r="P1630">
        <v>54</v>
      </c>
      <c r="Q1630">
        <v>1</v>
      </c>
      <c r="R1630">
        <v>6</v>
      </c>
      <c r="S1630">
        <v>6</v>
      </c>
      <c r="T1630">
        <v>2</v>
      </c>
      <c r="U1630">
        <v>0</v>
      </c>
      <c r="V1630">
        <v>0</v>
      </c>
      <c r="W1630" t="s">
        <v>27</v>
      </c>
      <c r="X1630">
        <v>0</v>
      </c>
    </row>
    <row r="1631" spans="1:24" x14ac:dyDescent="0.2">
      <c r="A1631">
        <v>7106</v>
      </c>
      <c r="B1631">
        <v>1944</v>
      </c>
      <c r="C1631">
        <v>79</v>
      </c>
      <c r="D1631" t="s">
        <v>40</v>
      </c>
      <c r="E1631" t="s">
        <v>32</v>
      </c>
      <c r="F1631" s="58">
        <v>32414</v>
      </c>
      <c r="G1631">
        <v>0</v>
      </c>
      <c r="H1631">
        <v>0</v>
      </c>
      <c r="I1631" s="98">
        <v>41729</v>
      </c>
      <c r="J1631">
        <v>73</v>
      </c>
      <c r="K1631">
        <v>483</v>
      </c>
      <c r="L1631">
        <v>0</v>
      </c>
      <c r="M1631">
        <v>591</v>
      </c>
      <c r="N1631">
        <v>156</v>
      </c>
      <c r="O1631">
        <v>0</v>
      </c>
      <c r="P1631">
        <v>12</v>
      </c>
      <c r="Q1631">
        <v>1</v>
      </c>
      <c r="R1631">
        <v>3</v>
      </c>
      <c r="S1631">
        <v>10</v>
      </c>
      <c r="T1631">
        <v>1</v>
      </c>
      <c r="U1631">
        <v>0</v>
      </c>
      <c r="V1631">
        <v>0</v>
      </c>
      <c r="W1631" t="s">
        <v>27</v>
      </c>
      <c r="X1631">
        <v>0</v>
      </c>
    </row>
    <row r="1632" spans="1:24" x14ac:dyDescent="0.2">
      <c r="A1632">
        <v>4252</v>
      </c>
      <c r="B1632">
        <v>1966</v>
      </c>
      <c r="C1632">
        <v>57</v>
      </c>
      <c r="D1632" t="s">
        <v>23</v>
      </c>
      <c r="E1632" t="s">
        <v>32</v>
      </c>
      <c r="F1632" s="58">
        <v>46097</v>
      </c>
      <c r="G1632">
        <v>0</v>
      </c>
      <c r="H1632">
        <v>1</v>
      </c>
      <c r="I1632" s="98">
        <v>41721</v>
      </c>
      <c r="J1632">
        <v>73</v>
      </c>
      <c r="K1632">
        <v>213</v>
      </c>
      <c r="L1632">
        <v>5</v>
      </c>
      <c r="M1632">
        <v>28</v>
      </c>
      <c r="N1632">
        <v>7</v>
      </c>
      <c r="O1632">
        <v>7</v>
      </c>
      <c r="P1632">
        <v>41</v>
      </c>
      <c r="Q1632">
        <v>1</v>
      </c>
      <c r="R1632">
        <v>4</v>
      </c>
      <c r="S1632">
        <v>6</v>
      </c>
      <c r="T1632">
        <v>5</v>
      </c>
      <c r="U1632">
        <v>0</v>
      </c>
      <c r="V1632">
        <v>0</v>
      </c>
      <c r="W1632" t="s">
        <v>27</v>
      </c>
      <c r="X1632">
        <v>0</v>
      </c>
    </row>
    <row r="1633" spans="1:24" x14ac:dyDescent="0.2">
      <c r="A1633">
        <v>9240</v>
      </c>
      <c r="B1633">
        <v>1972</v>
      </c>
      <c r="C1633">
        <v>51</v>
      </c>
      <c r="D1633" t="s">
        <v>40</v>
      </c>
      <c r="E1633" t="s">
        <v>28</v>
      </c>
      <c r="F1633" s="58">
        <v>44911</v>
      </c>
      <c r="G1633">
        <v>0</v>
      </c>
      <c r="H1633">
        <v>1</v>
      </c>
      <c r="I1633" s="98">
        <v>41822</v>
      </c>
      <c r="J1633">
        <v>73</v>
      </c>
      <c r="K1633">
        <v>458</v>
      </c>
      <c r="L1633">
        <v>0</v>
      </c>
      <c r="M1633">
        <v>24</v>
      </c>
      <c r="N1633">
        <v>6</v>
      </c>
      <c r="O1633">
        <v>4</v>
      </c>
      <c r="P1633">
        <v>34</v>
      </c>
      <c r="Q1633">
        <v>2</v>
      </c>
      <c r="R1633">
        <v>6</v>
      </c>
      <c r="S1633">
        <v>8</v>
      </c>
      <c r="T1633">
        <v>6</v>
      </c>
      <c r="U1633">
        <v>0</v>
      </c>
      <c r="V1633">
        <v>0</v>
      </c>
      <c r="W1633" t="s">
        <v>27</v>
      </c>
      <c r="X1633">
        <v>0</v>
      </c>
    </row>
    <row r="1634" spans="1:24" x14ac:dyDescent="0.2">
      <c r="A1634">
        <v>10770</v>
      </c>
      <c r="B1634">
        <v>1960</v>
      </c>
      <c r="C1634">
        <v>63</v>
      </c>
      <c r="D1634" t="s">
        <v>23</v>
      </c>
      <c r="E1634" t="s">
        <v>32</v>
      </c>
      <c r="F1634" s="58">
        <v>78952</v>
      </c>
      <c r="G1634">
        <v>0</v>
      </c>
      <c r="H1634">
        <v>0</v>
      </c>
      <c r="I1634" s="98">
        <v>41665</v>
      </c>
      <c r="J1634">
        <v>73</v>
      </c>
      <c r="K1634">
        <v>247</v>
      </c>
      <c r="L1634">
        <v>161</v>
      </c>
      <c r="M1634">
        <v>295</v>
      </c>
      <c r="N1634">
        <v>210</v>
      </c>
      <c r="O1634">
        <v>85</v>
      </c>
      <c r="P1634">
        <v>47</v>
      </c>
      <c r="Q1634">
        <v>2</v>
      </c>
      <c r="R1634">
        <v>4</v>
      </c>
      <c r="S1634">
        <v>13</v>
      </c>
      <c r="T1634">
        <v>2</v>
      </c>
      <c r="U1634">
        <v>0</v>
      </c>
      <c r="V1634">
        <v>0</v>
      </c>
      <c r="W1634" t="s">
        <v>31</v>
      </c>
      <c r="X1634">
        <v>0</v>
      </c>
    </row>
    <row r="1635" spans="1:24" x14ac:dyDescent="0.2">
      <c r="A1635">
        <v>176</v>
      </c>
      <c r="B1635">
        <v>1981</v>
      </c>
      <c r="C1635">
        <v>42</v>
      </c>
      <c r="D1635" t="s">
        <v>43</v>
      </c>
      <c r="E1635" t="s">
        <v>28</v>
      </c>
      <c r="F1635" s="58">
        <v>65968</v>
      </c>
      <c r="G1635">
        <v>0</v>
      </c>
      <c r="H1635">
        <v>1</v>
      </c>
      <c r="I1635" s="98">
        <v>41671</v>
      </c>
      <c r="J1635">
        <v>73</v>
      </c>
      <c r="K1635">
        <v>90</v>
      </c>
      <c r="L1635">
        <v>38</v>
      </c>
      <c r="M1635">
        <v>67</v>
      </c>
      <c r="N1635">
        <v>33</v>
      </c>
      <c r="O1635">
        <v>36</v>
      </c>
      <c r="P1635">
        <v>67</v>
      </c>
      <c r="Q1635">
        <v>1</v>
      </c>
      <c r="R1635">
        <v>4</v>
      </c>
      <c r="S1635">
        <v>6</v>
      </c>
      <c r="T1635">
        <v>3</v>
      </c>
      <c r="U1635">
        <v>0</v>
      </c>
      <c r="V1635">
        <v>0</v>
      </c>
      <c r="W1635" t="s">
        <v>27</v>
      </c>
      <c r="X1635">
        <v>0</v>
      </c>
    </row>
    <row r="1636" spans="1:24" x14ac:dyDescent="0.2">
      <c r="A1636">
        <v>6870</v>
      </c>
      <c r="B1636">
        <v>1960</v>
      </c>
      <c r="C1636">
        <v>63</v>
      </c>
      <c r="D1636" t="s">
        <v>40</v>
      </c>
      <c r="E1636" t="s">
        <v>24</v>
      </c>
      <c r="F1636" s="58">
        <v>77044</v>
      </c>
      <c r="G1636">
        <v>0</v>
      </c>
      <c r="H1636">
        <v>1</v>
      </c>
      <c r="I1636" s="98">
        <v>41534</v>
      </c>
      <c r="J1636">
        <v>73</v>
      </c>
      <c r="K1636">
        <v>182</v>
      </c>
      <c r="L1636">
        <v>2</v>
      </c>
      <c r="M1636">
        <v>49</v>
      </c>
      <c r="N1636">
        <v>17</v>
      </c>
      <c r="O1636">
        <v>13</v>
      </c>
      <c r="P1636">
        <v>20</v>
      </c>
      <c r="Q1636">
        <v>1</v>
      </c>
      <c r="R1636">
        <v>3</v>
      </c>
      <c r="S1636">
        <v>7</v>
      </c>
      <c r="T1636">
        <v>2</v>
      </c>
      <c r="U1636">
        <v>0</v>
      </c>
      <c r="V1636">
        <v>0</v>
      </c>
      <c r="W1636" t="s">
        <v>27</v>
      </c>
      <c r="X1636">
        <v>0</v>
      </c>
    </row>
    <row r="1637" spans="1:24" x14ac:dyDescent="0.2">
      <c r="A1637">
        <v>143</v>
      </c>
      <c r="B1637">
        <v>1971</v>
      </c>
      <c r="C1637">
        <v>52</v>
      </c>
      <c r="D1637" t="s">
        <v>23</v>
      </c>
      <c r="E1637" t="s">
        <v>28</v>
      </c>
      <c r="F1637" s="58">
        <v>17459</v>
      </c>
      <c r="G1637">
        <v>0</v>
      </c>
      <c r="H1637">
        <v>0</v>
      </c>
      <c r="I1637" s="98">
        <v>41511</v>
      </c>
      <c r="J1637">
        <v>73</v>
      </c>
      <c r="K1637">
        <v>466</v>
      </c>
      <c r="L1637">
        <v>0</v>
      </c>
      <c r="M1637">
        <v>224</v>
      </c>
      <c r="N1637">
        <v>119</v>
      </c>
      <c r="O1637">
        <v>49</v>
      </c>
      <c r="P1637">
        <v>99</v>
      </c>
      <c r="Q1637">
        <v>1</v>
      </c>
      <c r="R1637">
        <v>5</v>
      </c>
      <c r="S1637">
        <v>4</v>
      </c>
      <c r="T1637">
        <v>2</v>
      </c>
      <c r="U1637">
        <v>0</v>
      </c>
      <c r="V1637">
        <v>0</v>
      </c>
      <c r="W1637" t="s">
        <v>35</v>
      </c>
      <c r="X1637">
        <v>0</v>
      </c>
    </row>
    <row r="1638" spans="1:24" x14ac:dyDescent="0.2">
      <c r="A1638">
        <v>6445</v>
      </c>
      <c r="B1638">
        <v>1968</v>
      </c>
      <c r="C1638">
        <v>55</v>
      </c>
      <c r="D1638" t="s">
        <v>23</v>
      </c>
      <c r="E1638" t="s">
        <v>32</v>
      </c>
      <c r="F1638" s="58">
        <v>26326</v>
      </c>
      <c r="G1638">
        <v>0</v>
      </c>
      <c r="H1638">
        <v>0</v>
      </c>
      <c r="I1638" s="98">
        <v>41469</v>
      </c>
      <c r="J1638">
        <v>73</v>
      </c>
      <c r="K1638">
        <v>243</v>
      </c>
      <c r="L1638">
        <v>101</v>
      </c>
      <c r="M1638">
        <v>405</v>
      </c>
      <c r="N1638">
        <v>29</v>
      </c>
      <c r="O1638">
        <v>40</v>
      </c>
      <c r="P1638">
        <v>40</v>
      </c>
      <c r="Q1638">
        <v>1</v>
      </c>
      <c r="R1638">
        <v>4</v>
      </c>
      <c r="S1638">
        <v>6</v>
      </c>
      <c r="T1638">
        <v>2</v>
      </c>
      <c r="U1638">
        <v>0</v>
      </c>
      <c r="V1638">
        <v>0</v>
      </c>
      <c r="W1638" t="s">
        <v>67</v>
      </c>
      <c r="X1638">
        <v>0</v>
      </c>
    </row>
    <row r="1639" spans="1:24" x14ac:dyDescent="0.2">
      <c r="A1639">
        <v>4278</v>
      </c>
      <c r="B1639">
        <v>1984</v>
      </c>
      <c r="C1639">
        <v>39</v>
      </c>
      <c r="D1639" t="s">
        <v>40</v>
      </c>
      <c r="E1639" t="s">
        <v>28</v>
      </c>
      <c r="F1639" s="58">
        <v>62061</v>
      </c>
      <c r="G1639">
        <v>0</v>
      </c>
      <c r="H1639">
        <v>0</v>
      </c>
      <c r="I1639" s="98">
        <v>41339</v>
      </c>
      <c r="J1639">
        <v>73</v>
      </c>
      <c r="K1639">
        <v>910</v>
      </c>
      <c r="L1639">
        <v>111</v>
      </c>
      <c r="M1639">
        <v>724</v>
      </c>
      <c r="N1639">
        <v>49</v>
      </c>
      <c r="O1639">
        <v>74</v>
      </c>
      <c r="P1639">
        <v>55</v>
      </c>
      <c r="Q1639">
        <v>1</v>
      </c>
      <c r="R1639">
        <v>10</v>
      </c>
      <c r="S1639">
        <v>6</v>
      </c>
      <c r="T1639">
        <v>3</v>
      </c>
      <c r="U1639">
        <v>1</v>
      </c>
      <c r="V1639">
        <v>0</v>
      </c>
      <c r="W1639" t="s">
        <v>50</v>
      </c>
      <c r="X1639">
        <v>0</v>
      </c>
    </row>
    <row r="1640" spans="1:24" x14ac:dyDescent="0.2">
      <c r="A1640">
        <v>6906</v>
      </c>
      <c r="B1640">
        <v>1954</v>
      </c>
      <c r="C1640">
        <v>69</v>
      </c>
      <c r="D1640" t="s">
        <v>53</v>
      </c>
      <c r="E1640" t="s">
        <v>55</v>
      </c>
      <c r="F1640" s="58">
        <v>71499</v>
      </c>
      <c r="G1640">
        <v>0</v>
      </c>
      <c r="H1640">
        <v>0</v>
      </c>
      <c r="I1640" s="98">
        <v>41339</v>
      </c>
      <c r="J1640">
        <v>73</v>
      </c>
      <c r="K1640">
        <v>167</v>
      </c>
      <c r="L1640">
        <v>48</v>
      </c>
      <c r="M1640">
        <v>602</v>
      </c>
      <c r="N1640">
        <v>63</v>
      </c>
      <c r="O1640">
        <v>72</v>
      </c>
      <c r="P1640">
        <v>72</v>
      </c>
      <c r="Q1640">
        <v>1</v>
      </c>
      <c r="R1640">
        <v>3</v>
      </c>
      <c r="S1640">
        <v>4</v>
      </c>
      <c r="T1640">
        <v>2</v>
      </c>
      <c r="U1640">
        <v>1</v>
      </c>
      <c r="V1640">
        <v>0</v>
      </c>
      <c r="W1640" t="s">
        <v>27</v>
      </c>
      <c r="X1640">
        <v>3</v>
      </c>
    </row>
    <row r="1641" spans="1:24" x14ac:dyDescent="0.2">
      <c r="A1641">
        <v>4637</v>
      </c>
      <c r="B1641">
        <v>1955</v>
      </c>
      <c r="C1641">
        <v>68</v>
      </c>
      <c r="D1641" t="s">
        <v>40</v>
      </c>
      <c r="E1641" t="s">
        <v>28</v>
      </c>
      <c r="F1641" s="58">
        <v>42670</v>
      </c>
      <c r="G1641">
        <v>0</v>
      </c>
      <c r="H1641">
        <v>0</v>
      </c>
      <c r="I1641" s="98">
        <v>41412</v>
      </c>
      <c r="J1641">
        <v>73</v>
      </c>
      <c r="K1641">
        <v>960</v>
      </c>
      <c r="L1641">
        <v>64</v>
      </c>
      <c r="M1641">
        <v>464</v>
      </c>
      <c r="N1641">
        <v>146</v>
      </c>
      <c r="O1641">
        <v>0</v>
      </c>
      <c r="P1641">
        <v>16</v>
      </c>
      <c r="Q1641">
        <v>1</v>
      </c>
      <c r="R1641">
        <v>6</v>
      </c>
      <c r="S1641">
        <v>9</v>
      </c>
      <c r="T1641">
        <v>3</v>
      </c>
      <c r="U1641">
        <v>0</v>
      </c>
      <c r="V1641">
        <v>0</v>
      </c>
      <c r="W1641" t="s">
        <v>67</v>
      </c>
      <c r="X1641">
        <v>1</v>
      </c>
    </row>
    <row r="1642" spans="1:24" x14ac:dyDescent="0.2">
      <c r="A1642">
        <v>8690</v>
      </c>
      <c r="B1642">
        <v>1963</v>
      </c>
      <c r="C1642">
        <v>60</v>
      </c>
      <c r="D1642" t="s">
        <v>23</v>
      </c>
      <c r="E1642" t="s">
        <v>32</v>
      </c>
      <c r="F1642" s="58">
        <v>41021</v>
      </c>
      <c r="G1642">
        <v>0</v>
      </c>
      <c r="H1642">
        <v>0</v>
      </c>
      <c r="I1642" s="98">
        <v>41383</v>
      </c>
      <c r="J1642">
        <v>73</v>
      </c>
      <c r="K1642">
        <v>399</v>
      </c>
      <c r="L1642">
        <v>28</v>
      </c>
      <c r="M1642">
        <v>756</v>
      </c>
      <c r="N1642">
        <v>36</v>
      </c>
      <c r="O1642">
        <v>40</v>
      </c>
      <c r="P1642">
        <v>126</v>
      </c>
      <c r="Q1642">
        <v>1</v>
      </c>
      <c r="R1642">
        <v>5</v>
      </c>
      <c r="S1642">
        <v>10</v>
      </c>
      <c r="T1642">
        <v>2</v>
      </c>
      <c r="U1642">
        <v>0</v>
      </c>
      <c r="V1642">
        <v>0</v>
      </c>
      <c r="W1642" t="s">
        <v>31</v>
      </c>
      <c r="X1642">
        <v>0</v>
      </c>
    </row>
    <row r="1643" spans="1:24" x14ac:dyDescent="0.2">
      <c r="A1643">
        <v>1173</v>
      </c>
      <c r="B1643">
        <v>1948</v>
      </c>
      <c r="C1643">
        <v>75</v>
      </c>
      <c r="D1643" t="s">
        <v>53</v>
      </c>
      <c r="E1643" t="s">
        <v>32</v>
      </c>
      <c r="F1643" s="58">
        <v>27190</v>
      </c>
      <c r="G1643">
        <v>0</v>
      </c>
      <c r="H1643">
        <v>0</v>
      </c>
      <c r="I1643" s="98">
        <v>41550</v>
      </c>
      <c r="J1643">
        <v>73</v>
      </c>
      <c r="K1643">
        <v>1200</v>
      </c>
      <c r="L1643">
        <v>105</v>
      </c>
      <c r="M1643">
        <v>758</v>
      </c>
      <c r="N1643">
        <v>0</v>
      </c>
      <c r="O1643">
        <v>42</v>
      </c>
      <c r="P1643">
        <v>147</v>
      </c>
      <c r="Q1643">
        <v>1</v>
      </c>
      <c r="R1643">
        <v>4</v>
      </c>
      <c r="S1643">
        <v>6</v>
      </c>
      <c r="T1643">
        <v>2</v>
      </c>
      <c r="U1643">
        <v>1</v>
      </c>
      <c r="V1643">
        <v>0</v>
      </c>
      <c r="W1643" t="s">
        <v>27</v>
      </c>
      <c r="X1643">
        <v>2</v>
      </c>
    </row>
    <row r="1644" spans="1:24" x14ac:dyDescent="0.2">
      <c r="A1644">
        <v>1928</v>
      </c>
      <c r="B1644">
        <v>1974</v>
      </c>
      <c r="C1644">
        <v>49</v>
      </c>
      <c r="D1644" t="s">
        <v>23</v>
      </c>
      <c r="E1644" t="s">
        <v>32</v>
      </c>
      <c r="F1644" s="58">
        <v>157146</v>
      </c>
      <c r="G1644">
        <v>1</v>
      </c>
      <c r="H1644">
        <v>0</v>
      </c>
      <c r="I1644" s="98">
        <v>41519</v>
      </c>
      <c r="J1644">
        <v>73</v>
      </c>
      <c r="K1644">
        <v>35</v>
      </c>
      <c r="L1644">
        <v>3</v>
      </c>
      <c r="M1644">
        <v>20</v>
      </c>
      <c r="N1644">
        <v>4</v>
      </c>
      <c r="O1644">
        <v>1</v>
      </c>
      <c r="P1644">
        <v>20</v>
      </c>
      <c r="Q1644">
        <v>2</v>
      </c>
      <c r="R1644">
        <v>2</v>
      </c>
      <c r="S1644">
        <v>3</v>
      </c>
      <c r="T1644">
        <v>9</v>
      </c>
      <c r="U1644">
        <v>0</v>
      </c>
      <c r="V1644">
        <v>0</v>
      </c>
      <c r="W1644" t="s">
        <v>67</v>
      </c>
      <c r="X1644">
        <v>1</v>
      </c>
    </row>
    <row r="1645" spans="1:24" x14ac:dyDescent="0.2">
      <c r="A1645">
        <v>9029</v>
      </c>
      <c r="B1645">
        <v>1973</v>
      </c>
      <c r="C1645">
        <v>50</v>
      </c>
      <c r="D1645" t="s">
        <v>40</v>
      </c>
      <c r="E1645" t="s">
        <v>32</v>
      </c>
      <c r="F1645" s="58">
        <v>41883</v>
      </c>
      <c r="G1645">
        <v>0</v>
      </c>
      <c r="H1645">
        <v>0</v>
      </c>
      <c r="I1645" s="98">
        <v>41300</v>
      </c>
      <c r="J1645">
        <v>73</v>
      </c>
      <c r="K1645">
        <v>707</v>
      </c>
      <c r="L1645">
        <v>44</v>
      </c>
      <c r="M1645">
        <v>603</v>
      </c>
      <c r="N1645">
        <v>95</v>
      </c>
      <c r="O1645">
        <v>58</v>
      </c>
      <c r="P1645">
        <v>29</v>
      </c>
      <c r="Q1645">
        <v>1</v>
      </c>
      <c r="R1645">
        <v>2</v>
      </c>
      <c r="S1645">
        <v>12</v>
      </c>
      <c r="T1645">
        <v>1</v>
      </c>
      <c r="U1645">
        <v>0</v>
      </c>
      <c r="V1645">
        <v>0</v>
      </c>
      <c r="W1645" t="s">
        <v>27</v>
      </c>
      <c r="X1645">
        <v>0</v>
      </c>
    </row>
    <row r="1646" spans="1:24" x14ac:dyDescent="0.2">
      <c r="A1646">
        <v>10299</v>
      </c>
      <c r="B1646">
        <v>1970</v>
      </c>
      <c r="C1646">
        <v>53</v>
      </c>
      <c r="D1646" t="s">
        <v>40</v>
      </c>
      <c r="E1646" t="s">
        <v>28</v>
      </c>
      <c r="F1646" s="58">
        <v>78394</v>
      </c>
      <c r="G1646">
        <v>0</v>
      </c>
      <c r="H1646">
        <v>0</v>
      </c>
      <c r="I1646" s="98">
        <v>41163</v>
      </c>
      <c r="J1646">
        <v>73</v>
      </c>
      <c r="K1646">
        <v>389</v>
      </c>
      <c r="L1646">
        <v>91</v>
      </c>
      <c r="M1646">
        <v>248</v>
      </c>
      <c r="N1646">
        <v>64</v>
      </c>
      <c r="O1646">
        <v>49</v>
      </c>
      <c r="P1646">
        <v>41</v>
      </c>
      <c r="Q1646">
        <v>3</v>
      </c>
      <c r="R1646">
        <v>6</v>
      </c>
      <c r="S1646">
        <v>13</v>
      </c>
      <c r="T1646">
        <v>5</v>
      </c>
      <c r="U1646">
        <v>1</v>
      </c>
      <c r="V1646">
        <v>0</v>
      </c>
      <c r="W1646" t="s">
        <v>27</v>
      </c>
      <c r="X1646">
        <v>0</v>
      </c>
    </row>
    <row r="1647" spans="1:24" x14ac:dyDescent="0.2">
      <c r="A1647">
        <v>9246</v>
      </c>
      <c r="B1647">
        <v>1986</v>
      </c>
      <c r="C1647">
        <v>37</v>
      </c>
      <c r="D1647" t="s">
        <v>53</v>
      </c>
      <c r="E1647" t="s">
        <v>32</v>
      </c>
      <c r="F1647" s="58">
        <v>78687</v>
      </c>
      <c r="G1647">
        <v>1</v>
      </c>
      <c r="H1647">
        <v>0</v>
      </c>
      <c r="I1647" s="98">
        <v>41196</v>
      </c>
      <c r="J1647">
        <v>73</v>
      </c>
      <c r="K1647">
        <v>171</v>
      </c>
      <c r="L1647">
        <v>3</v>
      </c>
      <c r="M1647">
        <v>129</v>
      </c>
      <c r="N1647">
        <v>26</v>
      </c>
      <c r="O1647">
        <v>24</v>
      </c>
      <c r="P1647">
        <v>62</v>
      </c>
      <c r="Q1647">
        <v>4</v>
      </c>
      <c r="R1647">
        <v>6</v>
      </c>
      <c r="S1647">
        <v>6</v>
      </c>
      <c r="T1647">
        <v>7</v>
      </c>
      <c r="U1647">
        <v>0</v>
      </c>
      <c r="V1647">
        <v>0</v>
      </c>
      <c r="W1647" t="s">
        <v>50</v>
      </c>
      <c r="X1647">
        <v>0</v>
      </c>
    </row>
    <row r="1648" spans="1:24" x14ac:dyDescent="0.2">
      <c r="A1648">
        <v>4943</v>
      </c>
      <c r="B1648">
        <v>1954</v>
      </c>
      <c r="C1648">
        <v>69</v>
      </c>
      <c r="D1648" t="s">
        <v>23</v>
      </c>
      <c r="E1648" t="s">
        <v>32</v>
      </c>
      <c r="F1648" s="58">
        <v>75315</v>
      </c>
      <c r="G1648">
        <v>0</v>
      </c>
      <c r="H1648">
        <v>0</v>
      </c>
      <c r="I1648" s="98">
        <v>41182</v>
      </c>
      <c r="J1648">
        <v>73</v>
      </c>
      <c r="K1648">
        <v>1379</v>
      </c>
      <c r="L1648">
        <v>33</v>
      </c>
      <c r="M1648">
        <v>216</v>
      </c>
      <c r="N1648">
        <v>0</v>
      </c>
      <c r="O1648">
        <v>33</v>
      </c>
      <c r="P1648">
        <v>66</v>
      </c>
      <c r="Q1648">
        <v>1</v>
      </c>
      <c r="R1648">
        <v>2</v>
      </c>
      <c r="S1648">
        <v>9</v>
      </c>
      <c r="T1648">
        <v>6</v>
      </c>
      <c r="U1648">
        <v>0</v>
      </c>
      <c r="V1648">
        <v>0</v>
      </c>
      <c r="W1648" t="s">
        <v>27</v>
      </c>
      <c r="X1648">
        <v>2</v>
      </c>
    </row>
    <row r="1649" spans="1:24" x14ac:dyDescent="0.2">
      <c r="A1649">
        <v>4122</v>
      </c>
      <c r="B1649">
        <v>1976</v>
      </c>
      <c r="C1649">
        <v>47</v>
      </c>
      <c r="D1649" t="s">
        <v>23</v>
      </c>
      <c r="E1649" t="s">
        <v>32</v>
      </c>
      <c r="F1649" s="58">
        <v>74805</v>
      </c>
      <c r="G1649">
        <v>0</v>
      </c>
      <c r="H1649">
        <v>0</v>
      </c>
      <c r="I1649" s="98">
        <v>41150</v>
      </c>
      <c r="J1649">
        <v>73</v>
      </c>
      <c r="K1649">
        <v>504</v>
      </c>
      <c r="L1649">
        <v>23</v>
      </c>
      <c r="M1649">
        <v>117</v>
      </c>
      <c r="N1649">
        <v>179</v>
      </c>
      <c r="O1649">
        <v>28</v>
      </c>
      <c r="P1649">
        <v>44</v>
      </c>
      <c r="Q1649">
        <v>1</v>
      </c>
      <c r="R1649">
        <v>6</v>
      </c>
      <c r="S1649">
        <v>4</v>
      </c>
      <c r="T1649">
        <v>4</v>
      </c>
      <c r="U1649">
        <v>1</v>
      </c>
      <c r="V1649">
        <v>0</v>
      </c>
      <c r="W1649" t="s">
        <v>27</v>
      </c>
      <c r="X1649">
        <v>1</v>
      </c>
    </row>
    <row r="1650" spans="1:24" x14ac:dyDescent="0.2">
      <c r="A1650">
        <v>2853</v>
      </c>
      <c r="B1650">
        <v>1981</v>
      </c>
      <c r="C1650">
        <v>42</v>
      </c>
      <c r="D1650" t="s">
        <v>23</v>
      </c>
      <c r="E1650" t="s">
        <v>28</v>
      </c>
      <c r="F1650" s="58">
        <v>66426</v>
      </c>
      <c r="G1650">
        <v>1</v>
      </c>
      <c r="H1650">
        <v>0</v>
      </c>
      <c r="I1650" s="98">
        <v>41946</v>
      </c>
      <c r="J1650">
        <v>74</v>
      </c>
      <c r="K1650">
        <v>60</v>
      </c>
      <c r="L1650">
        <v>51</v>
      </c>
      <c r="M1650">
        <v>87</v>
      </c>
      <c r="N1650">
        <v>6</v>
      </c>
      <c r="O1650">
        <v>20</v>
      </c>
      <c r="P1650">
        <v>51</v>
      </c>
      <c r="Q1650">
        <v>2</v>
      </c>
      <c r="R1650">
        <v>4</v>
      </c>
      <c r="S1650">
        <v>4</v>
      </c>
      <c r="T1650">
        <v>5</v>
      </c>
      <c r="U1650">
        <v>0</v>
      </c>
      <c r="V1650">
        <v>0</v>
      </c>
      <c r="W1650" t="s">
        <v>31</v>
      </c>
      <c r="X1650">
        <v>0</v>
      </c>
    </row>
    <row r="1651" spans="1:24" x14ac:dyDescent="0.2">
      <c r="A1651">
        <v>902</v>
      </c>
      <c r="B1651">
        <v>1981</v>
      </c>
      <c r="C1651">
        <v>42</v>
      </c>
      <c r="D1651" t="s">
        <v>23</v>
      </c>
      <c r="E1651" t="s">
        <v>32</v>
      </c>
      <c r="F1651" s="58">
        <v>20981</v>
      </c>
      <c r="G1651">
        <v>1</v>
      </c>
      <c r="H1651">
        <v>0</v>
      </c>
      <c r="I1651" s="98">
        <v>41732</v>
      </c>
      <c r="J1651">
        <v>74</v>
      </c>
      <c r="K1651">
        <v>224</v>
      </c>
      <c r="L1651">
        <v>12</v>
      </c>
      <c r="M1651">
        <v>48</v>
      </c>
      <c r="N1651">
        <v>4</v>
      </c>
      <c r="O1651">
        <v>12</v>
      </c>
      <c r="P1651">
        <v>12</v>
      </c>
      <c r="Q1651">
        <v>1</v>
      </c>
      <c r="R1651">
        <v>6</v>
      </c>
      <c r="S1651">
        <v>4</v>
      </c>
      <c r="T1651">
        <v>6</v>
      </c>
      <c r="U1651">
        <v>0</v>
      </c>
      <c r="V1651">
        <v>0</v>
      </c>
      <c r="W1651" t="s">
        <v>31</v>
      </c>
      <c r="X1651">
        <v>0</v>
      </c>
    </row>
    <row r="1652" spans="1:24" x14ac:dyDescent="0.2">
      <c r="A1652">
        <v>1672</v>
      </c>
      <c r="B1652">
        <v>1975</v>
      </c>
      <c r="C1652">
        <v>48</v>
      </c>
      <c r="D1652" t="s">
        <v>40</v>
      </c>
      <c r="E1652" t="s">
        <v>32</v>
      </c>
      <c r="F1652" s="58">
        <v>83145</v>
      </c>
      <c r="G1652">
        <v>0</v>
      </c>
      <c r="H1652">
        <v>1</v>
      </c>
      <c r="I1652" s="98">
        <v>41642</v>
      </c>
      <c r="J1652">
        <v>74</v>
      </c>
      <c r="K1652">
        <v>204</v>
      </c>
      <c r="L1652">
        <v>7</v>
      </c>
      <c r="M1652">
        <v>149</v>
      </c>
      <c r="N1652">
        <v>20</v>
      </c>
      <c r="O1652">
        <v>15</v>
      </c>
      <c r="P1652">
        <v>66</v>
      </c>
      <c r="Q1652">
        <v>1</v>
      </c>
      <c r="R1652">
        <v>5</v>
      </c>
      <c r="S1652">
        <v>8</v>
      </c>
      <c r="T1652">
        <v>2</v>
      </c>
      <c r="U1652">
        <v>0</v>
      </c>
      <c r="V1652">
        <v>0</v>
      </c>
      <c r="W1652" t="s">
        <v>67</v>
      </c>
      <c r="X1652">
        <v>0</v>
      </c>
    </row>
    <row r="1653" spans="1:24" x14ac:dyDescent="0.2">
      <c r="A1653">
        <v>7254</v>
      </c>
      <c r="B1653">
        <v>1970</v>
      </c>
      <c r="C1653">
        <v>53</v>
      </c>
      <c r="D1653" t="s">
        <v>23</v>
      </c>
      <c r="E1653" t="s">
        <v>32</v>
      </c>
      <c r="F1653" s="58">
        <v>34053</v>
      </c>
      <c r="G1653">
        <v>1</v>
      </c>
      <c r="H1653">
        <v>0</v>
      </c>
      <c r="I1653" s="98">
        <v>41635</v>
      </c>
      <c r="J1653">
        <v>74</v>
      </c>
      <c r="K1653">
        <v>39</v>
      </c>
      <c r="L1653">
        <v>0</v>
      </c>
      <c r="M1653">
        <v>56</v>
      </c>
      <c r="N1653">
        <v>20</v>
      </c>
      <c r="O1653">
        <v>8</v>
      </c>
      <c r="P1653">
        <v>14</v>
      </c>
      <c r="Q1653">
        <v>3</v>
      </c>
      <c r="R1653">
        <v>3</v>
      </c>
      <c r="S1653">
        <v>3</v>
      </c>
      <c r="T1653">
        <v>7</v>
      </c>
      <c r="U1653">
        <v>0</v>
      </c>
      <c r="V1653">
        <v>0</v>
      </c>
      <c r="W1653" t="s">
        <v>67</v>
      </c>
      <c r="X1653">
        <v>0</v>
      </c>
    </row>
    <row r="1654" spans="1:24" x14ac:dyDescent="0.2">
      <c r="A1654">
        <v>8775</v>
      </c>
      <c r="B1654">
        <v>1970</v>
      </c>
      <c r="C1654">
        <v>53</v>
      </c>
      <c r="D1654" t="s">
        <v>23</v>
      </c>
      <c r="E1654" t="s">
        <v>32</v>
      </c>
      <c r="F1654" s="58">
        <v>58582</v>
      </c>
      <c r="G1654">
        <v>1</v>
      </c>
      <c r="H1654">
        <v>0</v>
      </c>
      <c r="I1654" s="98">
        <v>41635</v>
      </c>
      <c r="J1654">
        <v>74</v>
      </c>
      <c r="K1654">
        <v>39</v>
      </c>
      <c r="L1654">
        <v>0</v>
      </c>
      <c r="M1654">
        <v>56</v>
      </c>
      <c r="N1654">
        <v>20</v>
      </c>
      <c r="O1654">
        <v>8</v>
      </c>
      <c r="P1654">
        <v>14</v>
      </c>
      <c r="Q1654">
        <v>3</v>
      </c>
      <c r="R1654">
        <v>3</v>
      </c>
      <c r="S1654">
        <v>3</v>
      </c>
      <c r="T1654">
        <v>7</v>
      </c>
      <c r="U1654">
        <v>0</v>
      </c>
      <c r="V1654">
        <v>0</v>
      </c>
      <c r="W1654" t="s">
        <v>38</v>
      </c>
      <c r="X1654">
        <v>0</v>
      </c>
    </row>
    <row r="1655" spans="1:24" x14ac:dyDescent="0.2">
      <c r="A1655">
        <v>9543</v>
      </c>
      <c r="B1655">
        <v>1986</v>
      </c>
      <c r="C1655">
        <v>37</v>
      </c>
      <c r="D1655" t="s">
        <v>23</v>
      </c>
      <c r="E1655" t="s">
        <v>32</v>
      </c>
      <c r="F1655" s="58">
        <v>41580</v>
      </c>
      <c r="G1655">
        <v>1</v>
      </c>
      <c r="H1655">
        <v>0</v>
      </c>
      <c r="I1655" s="98">
        <v>41592</v>
      </c>
      <c r="J1655">
        <v>74</v>
      </c>
      <c r="K1655">
        <v>3</v>
      </c>
      <c r="L1655">
        <v>6</v>
      </c>
      <c r="M1655">
        <v>5</v>
      </c>
      <c r="N1655">
        <v>0</v>
      </c>
      <c r="O1655">
        <v>2</v>
      </c>
      <c r="P1655">
        <v>6</v>
      </c>
      <c r="Q1655">
        <v>1</v>
      </c>
      <c r="R1655">
        <v>0</v>
      </c>
      <c r="S1655">
        <v>3</v>
      </c>
      <c r="T1655">
        <v>7</v>
      </c>
      <c r="U1655">
        <v>0</v>
      </c>
      <c r="V1655">
        <v>0</v>
      </c>
      <c r="W1655" t="s">
        <v>27</v>
      </c>
      <c r="X1655">
        <v>0</v>
      </c>
    </row>
    <row r="1656" spans="1:24" x14ac:dyDescent="0.2">
      <c r="A1656">
        <v>7093</v>
      </c>
      <c r="B1656">
        <v>1986</v>
      </c>
      <c r="C1656">
        <v>37</v>
      </c>
      <c r="D1656" t="s">
        <v>23</v>
      </c>
      <c r="E1656" t="s">
        <v>32</v>
      </c>
      <c r="F1656" s="58">
        <v>28764</v>
      </c>
      <c r="G1656">
        <v>1</v>
      </c>
      <c r="H1656">
        <v>0</v>
      </c>
      <c r="I1656" s="98">
        <v>41592</v>
      </c>
      <c r="J1656">
        <v>74</v>
      </c>
      <c r="K1656">
        <v>3</v>
      </c>
      <c r="L1656">
        <v>6</v>
      </c>
      <c r="M1656">
        <v>5</v>
      </c>
      <c r="N1656">
        <v>0</v>
      </c>
      <c r="O1656">
        <v>2</v>
      </c>
      <c r="P1656">
        <v>6</v>
      </c>
      <c r="Q1656">
        <v>1</v>
      </c>
      <c r="R1656">
        <v>0</v>
      </c>
      <c r="S1656">
        <v>3</v>
      </c>
      <c r="T1656">
        <v>7</v>
      </c>
      <c r="U1656">
        <v>0</v>
      </c>
      <c r="V1656">
        <v>0</v>
      </c>
      <c r="W1656" t="s">
        <v>27</v>
      </c>
      <c r="X1656">
        <v>0</v>
      </c>
    </row>
    <row r="1657" spans="1:24" x14ac:dyDescent="0.2">
      <c r="A1657">
        <v>2894</v>
      </c>
      <c r="B1657">
        <v>1986</v>
      </c>
      <c r="C1657">
        <v>37</v>
      </c>
      <c r="D1657" t="s">
        <v>23</v>
      </c>
      <c r="E1657" t="s">
        <v>28</v>
      </c>
      <c r="F1657" s="58">
        <v>62513</v>
      </c>
      <c r="G1657">
        <v>0</v>
      </c>
      <c r="H1657">
        <v>0</v>
      </c>
      <c r="I1657" s="98">
        <v>41576</v>
      </c>
      <c r="J1657">
        <v>74</v>
      </c>
      <c r="K1657">
        <v>1067</v>
      </c>
      <c r="L1657">
        <v>138</v>
      </c>
      <c r="M1657">
        <v>750</v>
      </c>
      <c r="N1657">
        <v>0</v>
      </c>
      <c r="O1657">
        <v>19</v>
      </c>
      <c r="P1657">
        <v>39</v>
      </c>
      <c r="Q1657">
        <v>1</v>
      </c>
      <c r="R1657">
        <v>7</v>
      </c>
      <c r="S1657">
        <v>8</v>
      </c>
      <c r="T1657">
        <v>4</v>
      </c>
      <c r="U1657">
        <v>1</v>
      </c>
      <c r="V1657">
        <v>0</v>
      </c>
      <c r="W1657" t="s">
        <v>27</v>
      </c>
      <c r="X1657">
        <v>3</v>
      </c>
    </row>
    <row r="1658" spans="1:24" x14ac:dyDescent="0.2">
      <c r="A1658">
        <v>5956</v>
      </c>
      <c r="B1658">
        <v>1949</v>
      </c>
      <c r="C1658">
        <v>74</v>
      </c>
      <c r="D1658" t="s">
        <v>40</v>
      </c>
      <c r="E1658" t="s">
        <v>24</v>
      </c>
      <c r="F1658" s="58">
        <v>39435</v>
      </c>
      <c r="G1658">
        <v>1</v>
      </c>
      <c r="H1658">
        <v>2</v>
      </c>
      <c r="I1658" s="98">
        <v>41563</v>
      </c>
      <c r="J1658">
        <v>74</v>
      </c>
      <c r="K1658">
        <v>144</v>
      </c>
      <c r="L1658">
        <v>2</v>
      </c>
      <c r="M1658">
        <v>99</v>
      </c>
      <c r="N1658">
        <v>7</v>
      </c>
      <c r="O1658">
        <v>2</v>
      </c>
      <c r="P1658">
        <v>30</v>
      </c>
      <c r="Q1658">
        <v>5</v>
      </c>
      <c r="R1658">
        <v>6</v>
      </c>
      <c r="S1658">
        <v>4</v>
      </c>
      <c r="T1658">
        <v>8</v>
      </c>
      <c r="U1658">
        <v>0</v>
      </c>
      <c r="V1658">
        <v>0</v>
      </c>
      <c r="W1658" t="s">
        <v>38</v>
      </c>
      <c r="X1658">
        <v>0</v>
      </c>
    </row>
    <row r="1659" spans="1:24" x14ac:dyDescent="0.2">
      <c r="A1659">
        <v>1921</v>
      </c>
      <c r="B1659">
        <v>1968</v>
      </c>
      <c r="C1659">
        <v>55</v>
      </c>
      <c r="D1659" t="s">
        <v>40</v>
      </c>
      <c r="E1659" t="s">
        <v>32</v>
      </c>
      <c r="F1659" s="58">
        <v>20491</v>
      </c>
      <c r="G1659">
        <v>2</v>
      </c>
      <c r="H1659">
        <v>1</v>
      </c>
      <c r="I1659" s="98">
        <v>41343</v>
      </c>
      <c r="J1659">
        <v>74</v>
      </c>
      <c r="K1659">
        <v>46</v>
      </c>
      <c r="L1659">
        <v>1</v>
      </c>
      <c r="M1659">
        <v>12</v>
      </c>
      <c r="N1659">
        <v>3</v>
      </c>
      <c r="O1659">
        <v>0</v>
      </c>
      <c r="P1659">
        <v>9</v>
      </c>
      <c r="Q1659">
        <v>2</v>
      </c>
      <c r="R1659">
        <v>2</v>
      </c>
      <c r="S1659">
        <v>3</v>
      </c>
      <c r="T1659">
        <v>4</v>
      </c>
      <c r="U1659">
        <v>0</v>
      </c>
      <c r="V1659">
        <v>0</v>
      </c>
      <c r="W1659" t="s">
        <v>27</v>
      </c>
      <c r="X1659">
        <v>0</v>
      </c>
    </row>
    <row r="1660" spans="1:24" x14ac:dyDescent="0.2">
      <c r="A1660">
        <v>5057</v>
      </c>
      <c r="B1660">
        <v>1962</v>
      </c>
      <c r="C1660">
        <v>61</v>
      </c>
      <c r="D1660" t="s">
        <v>53</v>
      </c>
      <c r="E1660" t="s">
        <v>32</v>
      </c>
      <c r="F1660" s="58">
        <v>71706</v>
      </c>
      <c r="G1660">
        <v>0</v>
      </c>
      <c r="H1660">
        <v>1</v>
      </c>
      <c r="I1660" s="98">
        <v>41531</v>
      </c>
      <c r="J1660">
        <v>74</v>
      </c>
      <c r="K1660">
        <v>264</v>
      </c>
      <c r="L1660">
        <v>47</v>
      </c>
      <c r="M1660">
        <v>188</v>
      </c>
      <c r="N1660">
        <v>54</v>
      </c>
      <c r="O1660">
        <v>47</v>
      </c>
      <c r="P1660">
        <v>11</v>
      </c>
      <c r="Q1660">
        <v>2</v>
      </c>
      <c r="R1660">
        <v>4</v>
      </c>
      <c r="S1660">
        <v>10</v>
      </c>
      <c r="T1660">
        <v>2</v>
      </c>
      <c r="U1660">
        <v>0</v>
      </c>
      <c r="V1660">
        <v>0</v>
      </c>
      <c r="W1660" t="s">
        <v>27</v>
      </c>
      <c r="X1660">
        <v>0</v>
      </c>
    </row>
    <row r="1661" spans="1:24" x14ac:dyDescent="0.2">
      <c r="A1661">
        <v>10260</v>
      </c>
      <c r="B1661">
        <v>1966</v>
      </c>
      <c r="C1661">
        <v>57</v>
      </c>
      <c r="D1661" t="s">
        <v>53</v>
      </c>
      <c r="E1661" t="s">
        <v>32</v>
      </c>
      <c r="F1661" s="58">
        <v>38887</v>
      </c>
      <c r="G1661">
        <v>0</v>
      </c>
      <c r="H1661">
        <v>1</v>
      </c>
      <c r="I1661" s="98">
        <v>41512</v>
      </c>
      <c r="J1661">
        <v>74</v>
      </c>
      <c r="K1661">
        <v>202</v>
      </c>
      <c r="L1661">
        <v>5</v>
      </c>
      <c r="M1661">
        <v>74</v>
      </c>
      <c r="N1661">
        <v>11</v>
      </c>
      <c r="O1661">
        <v>5</v>
      </c>
      <c r="P1661">
        <v>14</v>
      </c>
      <c r="Q1661">
        <v>3</v>
      </c>
      <c r="R1661">
        <v>6</v>
      </c>
      <c r="S1661">
        <v>5</v>
      </c>
      <c r="T1661">
        <v>7</v>
      </c>
      <c r="U1661">
        <v>0</v>
      </c>
      <c r="V1661">
        <v>0</v>
      </c>
      <c r="W1661" t="s">
        <v>27</v>
      </c>
      <c r="X1661">
        <v>0</v>
      </c>
    </row>
    <row r="1662" spans="1:24" x14ac:dyDescent="0.2">
      <c r="A1662">
        <v>2262</v>
      </c>
      <c r="B1662">
        <v>1966</v>
      </c>
      <c r="C1662">
        <v>57</v>
      </c>
      <c r="D1662" t="s">
        <v>53</v>
      </c>
      <c r="E1662" t="s">
        <v>32</v>
      </c>
      <c r="F1662" s="58">
        <v>53537</v>
      </c>
      <c r="G1662">
        <v>0</v>
      </c>
      <c r="H1662">
        <v>1</v>
      </c>
      <c r="I1662" s="98">
        <v>41512</v>
      </c>
      <c r="J1662">
        <v>74</v>
      </c>
      <c r="K1662">
        <v>202</v>
      </c>
      <c r="L1662">
        <v>5</v>
      </c>
      <c r="M1662">
        <v>74</v>
      </c>
      <c r="N1662">
        <v>11</v>
      </c>
      <c r="O1662">
        <v>5</v>
      </c>
      <c r="P1662">
        <v>14</v>
      </c>
      <c r="Q1662">
        <v>3</v>
      </c>
      <c r="R1662">
        <v>6</v>
      </c>
      <c r="S1662">
        <v>5</v>
      </c>
      <c r="T1662">
        <v>7</v>
      </c>
      <c r="U1662">
        <v>0</v>
      </c>
      <c r="V1662">
        <v>0</v>
      </c>
      <c r="W1662" t="s">
        <v>67</v>
      </c>
      <c r="X1662">
        <v>0</v>
      </c>
    </row>
    <row r="1663" spans="1:24" x14ac:dyDescent="0.2">
      <c r="A1663">
        <v>7930</v>
      </c>
      <c r="B1663">
        <v>1970</v>
      </c>
      <c r="C1663">
        <v>53</v>
      </c>
      <c r="D1663" t="s">
        <v>53</v>
      </c>
      <c r="E1663" t="s">
        <v>28</v>
      </c>
      <c r="F1663" s="58">
        <v>75261</v>
      </c>
      <c r="G1663">
        <v>0</v>
      </c>
      <c r="H1663">
        <v>0</v>
      </c>
      <c r="I1663" s="98">
        <v>41505</v>
      </c>
      <c r="J1663">
        <v>74</v>
      </c>
      <c r="K1663">
        <v>101</v>
      </c>
      <c r="L1663">
        <v>13</v>
      </c>
      <c r="M1663">
        <v>76</v>
      </c>
      <c r="N1663">
        <v>20</v>
      </c>
      <c r="O1663">
        <v>18</v>
      </c>
      <c r="P1663">
        <v>40</v>
      </c>
      <c r="Q1663">
        <v>2</v>
      </c>
      <c r="R1663">
        <v>3</v>
      </c>
      <c r="S1663">
        <v>6</v>
      </c>
      <c r="T1663">
        <v>6</v>
      </c>
      <c r="U1663">
        <v>0</v>
      </c>
      <c r="V1663">
        <v>0</v>
      </c>
      <c r="W1663" t="s">
        <v>27</v>
      </c>
      <c r="X1663">
        <v>0</v>
      </c>
    </row>
    <row r="1664" spans="1:24" x14ac:dyDescent="0.2">
      <c r="A1664">
        <v>1461</v>
      </c>
      <c r="B1664">
        <v>1966</v>
      </c>
      <c r="C1664">
        <v>57</v>
      </c>
      <c r="D1664" t="s">
        <v>40</v>
      </c>
      <c r="E1664" t="s">
        <v>24</v>
      </c>
      <c r="F1664" s="58">
        <v>89891</v>
      </c>
      <c r="G1664">
        <v>1</v>
      </c>
      <c r="H1664">
        <v>1</v>
      </c>
      <c r="I1664" s="98">
        <v>41483</v>
      </c>
      <c r="J1664">
        <v>74</v>
      </c>
      <c r="K1664">
        <v>17</v>
      </c>
      <c r="L1664">
        <v>1</v>
      </c>
      <c r="M1664">
        <v>12</v>
      </c>
      <c r="N1664">
        <v>3</v>
      </c>
      <c r="O1664">
        <v>1</v>
      </c>
      <c r="P1664">
        <v>4</v>
      </c>
      <c r="Q1664">
        <v>2</v>
      </c>
      <c r="R1664">
        <v>2</v>
      </c>
      <c r="S1664">
        <v>3</v>
      </c>
      <c r="T1664">
        <v>7</v>
      </c>
      <c r="U1664">
        <v>0</v>
      </c>
      <c r="V1664">
        <v>0</v>
      </c>
      <c r="W1664" t="s">
        <v>31</v>
      </c>
      <c r="X1664">
        <v>0</v>
      </c>
    </row>
    <row r="1665" spans="1:24" x14ac:dyDescent="0.2">
      <c r="A1665">
        <v>7514</v>
      </c>
      <c r="B1665">
        <v>1957</v>
      </c>
      <c r="C1665">
        <v>66</v>
      </c>
      <c r="D1665" t="s">
        <v>43</v>
      </c>
      <c r="E1665" t="s">
        <v>32</v>
      </c>
      <c r="F1665" s="58">
        <v>75278</v>
      </c>
      <c r="G1665">
        <v>1</v>
      </c>
      <c r="H1665">
        <v>1</v>
      </c>
      <c r="I1665" s="98">
        <v>41340</v>
      </c>
      <c r="J1665">
        <v>74</v>
      </c>
      <c r="K1665">
        <v>84</v>
      </c>
      <c r="L1665">
        <v>10</v>
      </c>
      <c r="M1665">
        <v>34</v>
      </c>
      <c r="N1665">
        <v>11</v>
      </c>
      <c r="O1665">
        <v>10</v>
      </c>
      <c r="P1665">
        <v>28</v>
      </c>
      <c r="Q1665">
        <v>4</v>
      </c>
      <c r="R1665">
        <v>3</v>
      </c>
      <c r="S1665">
        <v>4</v>
      </c>
      <c r="T1665">
        <v>6</v>
      </c>
      <c r="U1665">
        <v>0</v>
      </c>
      <c r="V1665">
        <v>0</v>
      </c>
      <c r="W1665" t="s">
        <v>38</v>
      </c>
      <c r="X1665">
        <v>0</v>
      </c>
    </row>
    <row r="1666" spans="1:24" x14ac:dyDescent="0.2">
      <c r="A1666">
        <v>6461</v>
      </c>
      <c r="B1666">
        <v>1970</v>
      </c>
      <c r="C1666">
        <v>53</v>
      </c>
      <c r="D1666" t="s">
        <v>53</v>
      </c>
      <c r="E1666" t="s">
        <v>28</v>
      </c>
      <c r="F1666" s="58">
        <v>77972</v>
      </c>
      <c r="G1666">
        <v>0</v>
      </c>
      <c r="H1666">
        <v>1</v>
      </c>
      <c r="I1666" s="98">
        <v>41413</v>
      </c>
      <c r="J1666">
        <v>74</v>
      </c>
      <c r="K1666">
        <v>581</v>
      </c>
      <c r="L1666">
        <v>49</v>
      </c>
      <c r="M1666">
        <v>157</v>
      </c>
      <c r="N1666">
        <v>43</v>
      </c>
      <c r="O1666">
        <v>8</v>
      </c>
      <c r="P1666">
        <v>108</v>
      </c>
      <c r="Q1666">
        <v>1</v>
      </c>
      <c r="R1666">
        <v>5</v>
      </c>
      <c r="S1666">
        <v>11</v>
      </c>
      <c r="T1666">
        <v>2</v>
      </c>
      <c r="U1666">
        <v>0</v>
      </c>
      <c r="V1666">
        <v>0</v>
      </c>
      <c r="W1666" t="s">
        <v>27</v>
      </c>
      <c r="X1666">
        <v>1</v>
      </c>
    </row>
    <row r="1667" spans="1:24" x14ac:dyDescent="0.2">
      <c r="A1667">
        <v>257</v>
      </c>
      <c r="B1667">
        <v>1960</v>
      </c>
      <c r="C1667">
        <v>63</v>
      </c>
      <c r="D1667" t="s">
        <v>40</v>
      </c>
      <c r="E1667" t="s">
        <v>32</v>
      </c>
      <c r="F1667" s="58">
        <v>39767</v>
      </c>
      <c r="G1667">
        <v>0</v>
      </c>
      <c r="H1667">
        <v>1</v>
      </c>
      <c r="I1667" s="98">
        <v>41392</v>
      </c>
      <c r="J1667">
        <v>74</v>
      </c>
      <c r="K1667">
        <v>952</v>
      </c>
      <c r="L1667">
        <v>12</v>
      </c>
      <c r="M1667">
        <v>180</v>
      </c>
      <c r="N1667">
        <v>47</v>
      </c>
      <c r="O1667">
        <v>12</v>
      </c>
      <c r="P1667">
        <v>12</v>
      </c>
      <c r="Q1667">
        <v>2</v>
      </c>
      <c r="R1667">
        <v>5</v>
      </c>
      <c r="S1667">
        <v>9</v>
      </c>
      <c r="T1667">
        <v>3</v>
      </c>
      <c r="U1667">
        <v>0</v>
      </c>
      <c r="V1667">
        <v>0</v>
      </c>
      <c r="W1667" t="s">
        <v>27</v>
      </c>
      <c r="X1667">
        <v>0</v>
      </c>
    </row>
    <row r="1668" spans="1:24" x14ac:dyDescent="0.2">
      <c r="A1668">
        <v>9460</v>
      </c>
      <c r="B1668">
        <v>1964</v>
      </c>
      <c r="C1668">
        <v>59</v>
      </c>
      <c r="D1668" t="s">
        <v>23</v>
      </c>
      <c r="E1668" t="s">
        <v>32</v>
      </c>
      <c r="F1668" s="58">
        <v>83003</v>
      </c>
      <c r="G1668">
        <v>0</v>
      </c>
      <c r="H1668">
        <v>0</v>
      </c>
      <c r="I1668" s="98">
        <v>41382</v>
      </c>
      <c r="J1668">
        <v>74</v>
      </c>
      <c r="K1668">
        <v>30</v>
      </c>
      <c r="L1668">
        <v>3</v>
      </c>
      <c r="M1668">
        <v>47</v>
      </c>
      <c r="N1668">
        <v>19</v>
      </c>
      <c r="O1668">
        <v>21</v>
      </c>
      <c r="P1668">
        <v>42</v>
      </c>
      <c r="Q1668">
        <v>1</v>
      </c>
      <c r="R1668">
        <v>3</v>
      </c>
      <c r="S1668">
        <v>2</v>
      </c>
      <c r="T1668">
        <v>8</v>
      </c>
      <c r="U1668">
        <v>0</v>
      </c>
      <c r="V1668">
        <v>0</v>
      </c>
      <c r="W1668" t="s">
        <v>27</v>
      </c>
      <c r="X1668">
        <v>0</v>
      </c>
    </row>
    <row r="1669" spans="1:24" x14ac:dyDescent="0.2">
      <c r="A1669">
        <v>3855</v>
      </c>
      <c r="B1669">
        <v>1964</v>
      </c>
      <c r="C1669">
        <v>59</v>
      </c>
      <c r="D1669" t="s">
        <v>23</v>
      </c>
      <c r="E1669" t="s">
        <v>32</v>
      </c>
      <c r="F1669" s="58">
        <v>20193</v>
      </c>
      <c r="G1669">
        <v>0</v>
      </c>
      <c r="H1669">
        <v>0</v>
      </c>
      <c r="I1669" s="98">
        <v>41382</v>
      </c>
      <c r="J1669">
        <v>74</v>
      </c>
      <c r="K1669">
        <v>30</v>
      </c>
      <c r="L1669">
        <v>3</v>
      </c>
      <c r="M1669">
        <v>47</v>
      </c>
      <c r="N1669">
        <v>19</v>
      </c>
      <c r="O1669">
        <v>21</v>
      </c>
      <c r="P1669">
        <v>42</v>
      </c>
      <c r="Q1669">
        <v>1</v>
      </c>
      <c r="R1669">
        <v>3</v>
      </c>
      <c r="S1669">
        <v>2</v>
      </c>
      <c r="T1669">
        <v>8</v>
      </c>
      <c r="U1669">
        <v>0</v>
      </c>
      <c r="V1669">
        <v>0</v>
      </c>
      <c r="W1669" t="s">
        <v>31</v>
      </c>
      <c r="X1669">
        <v>0</v>
      </c>
    </row>
    <row r="1670" spans="1:24" x14ac:dyDescent="0.2">
      <c r="A1670">
        <v>367</v>
      </c>
      <c r="B1670">
        <v>1979</v>
      </c>
      <c r="C1670">
        <v>44</v>
      </c>
      <c r="D1670" t="s">
        <v>43</v>
      </c>
      <c r="E1670" t="s">
        <v>32</v>
      </c>
      <c r="F1670" s="58">
        <v>66653</v>
      </c>
      <c r="G1670">
        <v>1</v>
      </c>
      <c r="H1670">
        <v>0</v>
      </c>
      <c r="I1670" s="98">
        <v>41324</v>
      </c>
      <c r="J1670">
        <v>74</v>
      </c>
      <c r="K1670">
        <v>47</v>
      </c>
      <c r="L1670">
        <v>90</v>
      </c>
      <c r="M1670">
        <v>94</v>
      </c>
      <c r="N1670">
        <v>123</v>
      </c>
      <c r="O1670">
        <v>103</v>
      </c>
      <c r="P1670">
        <v>120</v>
      </c>
      <c r="Q1670">
        <v>5</v>
      </c>
      <c r="R1670">
        <v>9</v>
      </c>
      <c r="S1670">
        <v>5</v>
      </c>
      <c r="T1670">
        <v>9</v>
      </c>
      <c r="U1670">
        <v>0</v>
      </c>
      <c r="V1670">
        <v>0</v>
      </c>
      <c r="W1670" t="s">
        <v>31</v>
      </c>
      <c r="X1670">
        <v>0</v>
      </c>
    </row>
    <row r="1671" spans="1:24" x14ac:dyDescent="0.2">
      <c r="A1671">
        <v>9265</v>
      </c>
      <c r="B1671">
        <v>1954</v>
      </c>
      <c r="C1671">
        <v>69</v>
      </c>
      <c r="D1671" t="s">
        <v>23</v>
      </c>
      <c r="E1671" t="s">
        <v>32</v>
      </c>
      <c r="F1671" s="58">
        <v>57100</v>
      </c>
      <c r="G1671">
        <v>0</v>
      </c>
      <c r="H1671">
        <v>1</v>
      </c>
      <c r="I1671" s="98">
        <v>41518</v>
      </c>
      <c r="J1671">
        <v>74</v>
      </c>
      <c r="K1671">
        <v>925</v>
      </c>
      <c r="L1671">
        <v>64</v>
      </c>
      <c r="M1671">
        <v>179</v>
      </c>
      <c r="N1671">
        <v>133</v>
      </c>
      <c r="O1671">
        <v>12</v>
      </c>
      <c r="P1671">
        <v>77</v>
      </c>
      <c r="Q1671">
        <v>2</v>
      </c>
      <c r="R1671">
        <v>9</v>
      </c>
      <c r="S1671">
        <v>6</v>
      </c>
      <c r="T1671">
        <v>5</v>
      </c>
      <c r="U1671">
        <v>0</v>
      </c>
      <c r="V1671">
        <v>0</v>
      </c>
      <c r="W1671" t="s">
        <v>67</v>
      </c>
      <c r="X1671">
        <v>0</v>
      </c>
    </row>
    <row r="1672" spans="1:24" x14ac:dyDescent="0.2">
      <c r="A1672">
        <v>1990</v>
      </c>
      <c r="B1672">
        <v>1975</v>
      </c>
      <c r="C1672">
        <v>48</v>
      </c>
      <c r="D1672" t="s">
        <v>40</v>
      </c>
      <c r="E1672" t="s">
        <v>28</v>
      </c>
      <c r="F1672" s="58">
        <v>30351</v>
      </c>
      <c r="G1672">
        <v>0</v>
      </c>
      <c r="H1672">
        <v>0</v>
      </c>
      <c r="I1672" s="98">
        <v>41040</v>
      </c>
      <c r="J1672">
        <v>74</v>
      </c>
      <c r="K1672">
        <v>965</v>
      </c>
      <c r="L1672">
        <v>34</v>
      </c>
      <c r="M1672">
        <v>586</v>
      </c>
      <c r="N1672">
        <v>89</v>
      </c>
      <c r="O1672">
        <v>86</v>
      </c>
      <c r="P1672">
        <v>37</v>
      </c>
      <c r="Q1672">
        <v>1</v>
      </c>
      <c r="R1672">
        <v>3</v>
      </c>
      <c r="S1672">
        <v>8</v>
      </c>
      <c r="T1672">
        <v>3</v>
      </c>
      <c r="U1672">
        <v>0</v>
      </c>
      <c r="V1672">
        <v>0</v>
      </c>
      <c r="W1672" t="s">
        <v>27</v>
      </c>
      <c r="X1672">
        <v>1</v>
      </c>
    </row>
    <row r="1673" spans="1:24" x14ac:dyDescent="0.2">
      <c r="A1673">
        <v>3594</v>
      </c>
      <c r="B1673">
        <v>1974</v>
      </c>
      <c r="C1673">
        <v>49</v>
      </c>
      <c r="D1673" t="s">
        <v>53</v>
      </c>
      <c r="E1673" t="s">
        <v>32</v>
      </c>
      <c r="F1673" s="58">
        <v>30351</v>
      </c>
      <c r="G1673">
        <v>1</v>
      </c>
      <c r="H1673">
        <v>1</v>
      </c>
      <c r="I1673" s="98">
        <v>41040</v>
      </c>
      <c r="J1673">
        <v>74</v>
      </c>
      <c r="K1673">
        <v>539</v>
      </c>
      <c r="L1673">
        <v>6</v>
      </c>
      <c r="M1673">
        <v>91</v>
      </c>
      <c r="N1673">
        <v>8</v>
      </c>
      <c r="O1673">
        <v>6</v>
      </c>
      <c r="P1673">
        <v>97</v>
      </c>
      <c r="Q1673">
        <v>13</v>
      </c>
      <c r="R1673">
        <v>8</v>
      </c>
      <c r="S1673">
        <v>9</v>
      </c>
      <c r="T1673">
        <v>8</v>
      </c>
      <c r="U1673">
        <v>0</v>
      </c>
      <c r="V1673">
        <v>0</v>
      </c>
      <c r="W1673" t="s">
        <v>31</v>
      </c>
      <c r="X1673">
        <v>0</v>
      </c>
    </row>
    <row r="1674" spans="1:24" x14ac:dyDescent="0.2">
      <c r="A1674">
        <v>9292</v>
      </c>
      <c r="B1674">
        <v>1953</v>
      </c>
      <c r="C1674">
        <v>70</v>
      </c>
      <c r="D1674" t="s">
        <v>23</v>
      </c>
      <c r="E1674" t="s">
        <v>32</v>
      </c>
      <c r="F1674" s="58">
        <v>38201</v>
      </c>
      <c r="G1674">
        <v>0</v>
      </c>
      <c r="H1674">
        <v>0</v>
      </c>
      <c r="I1674" s="98">
        <v>41208</v>
      </c>
      <c r="J1674">
        <v>74</v>
      </c>
      <c r="K1674">
        <v>324</v>
      </c>
      <c r="L1674">
        <v>132</v>
      </c>
      <c r="M1674">
        <v>693</v>
      </c>
      <c r="N1674">
        <v>27</v>
      </c>
      <c r="O1674">
        <v>118</v>
      </c>
      <c r="P1674">
        <v>88</v>
      </c>
      <c r="Q1674">
        <v>1</v>
      </c>
      <c r="R1674">
        <v>4</v>
      </c>
      <c r="S1674">
        <v>7</v>
      </c>
      <c r="T1674">
        <v>2</v>
      </c>
      <c r="U1674">
        <v>0</v>
      </c>
      <c r="V1674">
        <v>0</v>
      </c>
      <c r="W1674" t="s">
        <v>27</v>
      </c>
      <c r="X1674">
        <v>0</v>
      </c>
    </row>
    <row r="1675" spans="1:24" x14ac:dyDescent="0.2">
      <c r="A1675">
        <v>6218</v>
      </c>
      <c r="B1675">
        <v>1966</v>
      </c>
      <c r="C1675">
        <v>57</v>
      </c>
      <c r="D1675" t="s">
        <v>23</v>
      </c>
      <c r="E1675" t="s">
        <v>32</v>
      </c>
      <c r="F1675" s="58">
        <v>38200</v>
      </c>
      <c r="G1675">
        <v>0</v>
      </c>
      <c r="H1675">
        <v>1</v>
      </c>
      <c r="I1675" s="98">
        <v>41202</v>
      </c>
      <c r="J1675">
        <v>74</v>
      </c>
      <c r="K1675">
        <v>457</v>
      </c>
      <c r="L1675">
        <v>4</v>
      </c>
      <c r="M1675">
        <v>29</v>
      </c>
      <c r="N1675">
        <v>0</v>
      </c>
      <c r="O1675">
        <v>0</v>
      </c>
      <c r="P1675">
        <v>9</v>
      </c>
      <c r="Q1675">
        <v>1</v>
      </c>
      <c r="R1675">
        <v>8</v>
      </c>
      <c r="S1675">
        <v>7</v>
      </c>
      <c r="T1675">
        <v>7</v>
      </c>
      <c r="U1675">
        <v>0</v>
      </c>
      <c r="V1675">
        <v>0</v>
      </c>
      <c r="W1675" t="s">
        <v>27</v>
      </c>
      <c r="X1675">
        <v>1</v>
      </c>
    </row>
    <row r="1676" spans="1:24" x14ac:dyDescent="0.2">
      <c r="A1676">
        <v>6528</v>
      </c>
      <c r="B1676">
        <v>1983</v>
      </c>
      <c r="C1676">
        <v>40</v>
      </c>
      <c r="D1676" t="s">
        <v>53</v>
      </c>
      <c r="E1676" t="s">
        <v>32</v>
      </c>
      <c r="F1676" s="58">
        <v>77863</v>
      </c>
      <c r="G1676">
        <v>1</v>
      </c>
      <c r="H1676">
        <v>0</v>
      </c>
      <c r="I1676" s="98">
        <v>41765</v>
      </c>
      <c r="J1676">
        <v>75</v>
      </c>
      <c r="K1676">
        <v>2</v>
      </c>
      <c r="L1676">
        <v>2</v>
      </c>
      <c r="M1676">
        <v>2</v>
      </c>
      <c r="N1676">
        <v>2</v>
      </c>
      <c r="O1676">
        <v>1</v>
      </c>
      <c r="P1676">
        <v>1</v>
      </c>
      <c r="Q1676">
        <v>1</v>
      </c>
      <c r="R1676">
        <v>1</v>
      </c>
      <c r="S1676">
        <v>2</v>
      </c>
      <c r="T1676">
        <v>8</v>
      </c>
      <c r="U1676">
        <v>0</v>
      </c>
      <c r="V1676">
        <v>0</v>
      </c>
      <c r="W1676" t="s">
        <v>27</v>
      </c>
      <c r="X1676">
        <v>0</v>
      </c>
    </row>
    <row r="1677" spans="1:24" x14ac:dyDescent="0.2">
      <c r="A1677">
        <v>10164</v>
      </c>
      <c r="B1677">
        <v>1959</v>
      </c>
      <c r="C1677">
        <v>64</v>
      </c>
      <c r="D1677" t="s">
        <v>23</v>
      </c>
      <c r="E1677" t="s">
        <v>28</v>
      </c>
      <c r="F1677" s="58">
        <v>39898</v>
      </c>
      <c r="G1677">
        <v>0</v>
      </c>
      <c r="H1677">
        <v>1</v>
      </c>
      <c r="I1677" s="98">
        <v>41702</v>
      </c>
      <c r="J1677">
        <v>75</v>
      </c>
      <c r="K1677">
        <v>1017</v>
      </c>
      <c r="L1677">
        <v>33</v>
      </c>
      <c r="M1677">
        <v>417</v>
      </c>
      <c r="N1677">
        <v>108</v>
      </c>
      <c r="O1677">
        <v>100</v>
      </c>
      <c r="P1677">
        <v>16</v>
      </c>
      <c r="Q1677">
        <v>1</v>
      </c>
      <c r="R1677">
        <v>5</v>
      </c>
      <c r="S1677">
        <v>5</v>
      </c>
      <c r="T1677">
        <v>5</v>
      </c>
      <c r="U1677">
        <v>0</v>
      </c>
      <c r="V1677">
        <v>0</v>
      </c>
      <c r="W1677" t="s">
        <v>27</v>
      </c>
      <c r="X1677">
        <v>2</v>
      </c>
    </row>
    <row r="1678" spans="1:24" x14ac:dyDescent="0.2">
      <c r="A1678">
        <v>9937</v>
      </c>
      <c r="B1678">
        <v>1980</v>
      </c>
      <c r="C1678">
        <v>43</v>
      </c>
      <c r="D1678" t="s">
        <v>23</v>
      </c>
      <c r="E1678" t="s">
        <v>28</v>
      </c>
      <c r="F1678" s="58">
        <v>39898</v>
      </c>
      <c r="G1678">
        <v>0</v>
      </c>
      <c r="H1678">
        <v>0</v>
      </c>
      <c r="I1678" s="98">
        <v>41671</v>
      </c>
      <c r="J1678">
        <v>75</v>
      </c>
      <c r="K1678">
        <v>187</v>
      </c>
      <c r="L1678">
        <v>81</v>
      </c>
      <c r="M1678">
        <v>149</v>
      </c>
      <c r="N1678">
        <v>25</v>
      </c>
      <c r="O1678">
        <v>43</v>
      </c>
      <c r="P1678">
        <v>91</v>
      </c>
      <c r="Q1678">
        <v>1</v>
      </c>
      <c r="R1678">
        <v>2</v>
      </c>
      <c r="S1678">
        <v>12</v>
      </c>
      <c r="T1678">
        <v>1</v>
      </c>
      <c r="U1678">
        <v>0</v>
      </c>
      <c r="V1678">
        <v>0</v>
      </c>
      <c r="W1678" t="s">
        <v>35</v>
      </c>
      <c r="X1678">
        <v>0</v>
      </c>
    </row>
    <row r="1679" spans="1:24" x14ac:dyDescent="0.2">
      <c r="A1679">
        <v>274</v>
      </c>
      <c r="B1679">
        <v>1974</v>
      </c>
      <c r="C1679">
        <v>49</v>
      </c>
      <c r="D1679" t="s">
        <v>23</v>
      </c>
      <c r="E1679" t="s">
        <v>28</v>
      </c>
      <c r="F1679" s="58">
        <v>37760</v>
      </c>
      <c r="G1679">
        <v>1</v>
      </c>
      <c r="H1679">
        <v>1</v>
      </c>
      <c r="I1679" s="98">
        <v>41631</v>
      </c>
      <c r="J1679">
        <v>75</v>
      </c>
      <c r="K1679">
        <v>9</v>
      </c>
      <c r="L1679">
        <v>3</v>
      </c>
      <c r="M1679">
        <v>15</v>
      </c>
      <c r="N1679">
        <v>2</v>
      </c>
      <c r="O1679">
        <v>3</v>
      </c>
      <c r="P1679">
        <v>2</v>
      </c>
      <c r="Q1679">
        <v>2</v>
      </c>
      <c r="R1679">
        <v>2</v>
      </c>
      <c r="S1679">
        <v>3</v>
      </c>
      <c r="T1679">
        <v>6</v>
      </c>
      <c r="U1679">
        <v>0</v>
      </c>
      <c r="V1679">
        <v>0</v>
      </c>
      <c r="W1679" t="s">
        <v>46</v>
      </c>
      <c r="X1679">
        <v>0</v>
      </c>
    </row>
    <row r="1680" spans="1:24" x14ac:dyDescent="0.2">
      <c r="A1680">
        <v>11010</v>
      </c>
      <c r="B1680">
        <v>1985</v>
      </c>
      <c r="C1680">
        <v>38</v>
      </c>
      <c r="D1680" t="s">
        <v>40</v>
      </c>
      <c r="E1680" t="s">
        <v>28</v>
      </c>
      <c r="F1680" s="58">
        <v>37760</v>
      </c>
      <c r="G1680">
        <v>1</v>
      </c>
      <c r="H1680">
        <v>0</v>
      </c>
      <c r="I1680" s="98">
        <v>41516</v>
      </c>
      <c r="J1680">
        <v>75</v>
      </c>
      <c r="K1680">
        <v>19</v>
      </c>
      <c r="L1680">
        <v>3</v>
      </c>
      <c r="M1680">
        <v>18</v>
      </c>
      <c r="N1680">
        <v>3</v>
      </c>
      <c r="O1680">
        <v>1</v>
      </c>
      <c r="P1680">
        <v>0</v>
      </c>
      <c r="Q1680">
        <v>3</v>
      </c>
      <c r="R1680">
        <v>3</v>
      </c>
      <c r="S1680">
        <v>3</v>
      </c>
      <c r="T1680">
        <v>8</v>
      </c>
      <c r="U1680">
        <v>0</v>
      </c>
      <c r="V1680">
        <v>0</v>
      </c>
      <c r="W1680" t="s">
        <v>27</v>
      </c>
      <c r="X1680">
        <v>0</v>
      </c>
    </row>
    <row r="1681" spans="1:24" x14ac:dyDescent="0.2">
      <c r="A1681">
        <v>6969</v>
      </c>
      <c r="B1681">
        <v>1983</v>
      </c>
      <c r="C1681">
        <v>40</v>
      </c>
      <c r="D1681" t="s">
        <v>23</v>
      </c>
      <c r="E1681" t="s">
        <v>32</v>
      </c>
      <c r="F1681" s="58">
        <v>74538</v>
      </c>
      <c r="G1681">
        <v>1</v>
      </c>
      <c r="H1681">
        <v>0</v>
      </c>
      <c r="I1681" s="98">
        <v>41463</v>
      </c>
      <c r="J1681">
        <v>75</v>
      </c>
      <c r="K1681">
        <v>99</v>
      </c>
      <c r="L1681">
        <v>13</v>
      </c>
      <c r="M1681">
        <v>66</v>
      </c>
      <c r="N1681">
        <v>43</v>
      </c>
      <c r="O1681">
        <v>8</v>
      </c>
      <c r="P1681">
        <v>4</v>
      </c>
      <c r="Q1681">
        <v>3</v>
      </c>
      <c r="R1681">
        <v>4</v>
      </c>
      <c r="S1681">
        <v>5</v>
      </c>
      <c r="T1681">
        <v>7</v>
      </c>
      <c r="U1681">
        <v>0</v>
      </c>
      <c r="V1681">
        <v>0</v>
      </c>
      <c r="W1681" t="s">
        <v>38</v>
      </c>
      <c r="X1681">
        <v>0</v>
      </c>
    </row>
    <row r="1682" spans="1:24" x14ac:dyDescent="0.2">
      <c r="A1682">
        <v>10735</v>
      </c>
      <c r="B1682">
        <v>1972</v>
      </c>
      <c r="C1682">
        <v>51</v>
      </c>
      <c r="D1682" t="s">
        <v>23</v>
      </c>
      <c r="E1682" t="s">
        <v>28</v>
      </c>
      <c r="F1682" s="58">
        <v>53977</v>
      </c>
      <c r="G1682">
        <v>1</v>
      </c>
      <c r="H1682">
        <v>0</v>
      </c>
      <c r="I1682" s="98">
        <v>41486</v>
      </c>
      <c r="J1682">
        <v>75</v>
      </c>
      <c r="K1682">
        <v>14</v>
      </c>
      <c r="L1682">
        <v>1</v>
      </c>
      <c r="M1682">
        <v>7</v>
      </c>
      <c r="N1682">
        <v>2</v>
      </c>
      <c r="O1682">
        <v>1</v>
      </c>
      <c r="P1682">
        <v>1</v>
      </c>
      <c r="Q1682">
        <v>1</v>
      </c>
      <c r="R1682">
        <v>2</v>
      </c>
      <c r="S1682">
        <v>2</v>
      </c>
      <c r="T1682">
        <v>9</v>
      </c>
      <c r="U1682">
        <v>0</v>
      </c>
      <c r="V1682">
        <v>0</v>
      </c>
      <c r="W1682" t="s">
        <v>67</v>
      </c>
      <c r="X1682">
        <v>0</v>
      </c>
    </row>
    <row r="1683" spans="1:24" x14ac:dyDescent="0.2">
      <c r="A1683">
        <v>5068</v>
      </c>
      <c r="B1683">
        <v>1972</v>
      </c>
      <c r="C1683">
        <v>51</v>
      </c>
      <c r="D1683" t="s">
        <v>23</v>
      </c>
      <c r="E1683" t="s">
        <v>28</v>
      </c>
      <c r="F1683" s="58">
        <v>53977</v>
      </c>
      <c r="G1683">
        <v>1</v>
      </c>
      <c r="H1683">
        <v>0</v>
      </c>
      <c r="I1683" s="98">
        <v>41486</v>
      </c>
      <c r="J1683">
        <v>75</v>
      </c>
      <c r="K1683">
        <v>14</v>
      </c>
      <c r="L1683">
        <v>1</v>
      </c>
      <c r="M1683">
        <v>7</v>
      </c>
      <c r="N1683">
        <v>2</v>
      </c>
      <c r="O1683">
        <v>1</v>
      </c>
      <c r="P1683">
        <v>1</v>
      </c>
      <c r="Q1683">
        <v>1</v>
      </c>
      <c r="R1683">
        <v>2</v>
      </c>
      <c r="S1683">
        <v>2</v>
      </c>
      <c r="T1683">
        <v>9</v>
      </c>
      <c r="U1683">
        <v>0</v>
      </c>
      <c r="V1683">
        <v>0</v>
      </c>
      <c r="W1683" t="s">
        <v>27</v>
      </c>
      <c r="X1683">
        <v>0</v>
      </c>
    </row>
    <row r="1684" spans="1:24" x14ac:dyDescent="0.2">
      <c r="A1684">
        <v>9974</v>
      </c>
      <c r="B1684">
        <v>1975</v>
      </c>
      <c r="C1684">
        <v>48</v>
      </c>
      <c r="D1684" t="s">
        <v>23</v>
      </c>
      <c r="E1684" t="s">
        <v>32</v>
      </c>
      <c r="F1684" s="58">
        <v>69930</v>
      </c>
      <c r="G1684">
        <v>1</v>
      </c>
      <c r="H1684">
        <v>0</v>
      </c>
      <c r="I1684" s="98">
        <v>41615</v>
      </c>
      <c r="J1684">
        <v>75</v>
      </c>
      <c r="K1684">
        <v>15</v>
      </c>
      <c r="L1684">
        <v>6</v>
      </c>
      <c r="M1684">
        <v>20</v>
      </c>
      <c r="N1684">
        <v>4</v>
      </c>
      <c r="O1684">
        <v>5</v>
      </c>
      <c r="P1684">
        <v>20</v>
      </c>
      <c r="Q1684">
        <v>1</v>
      </c>
      <c r="R1684">
        <v>3</v>
      </c>
      <c r="S1684">
        <v>2</v>
      </c>
      <c r="T1684">
        <v>7</v>
      </c>
      <c r="U1684">
        <v>0</v>
      </c>
      <c r="V1684">
        <v>0</v>
      </c>
      <c r="W1684" t="s">
        <v>67</v>
      </c>
      <c r="X1684">
        <v>0</v>
      </c>
    </row>
    <row r="1685" spans="1:24" x14ac:dyDescent="0.2">
      <c r="A1685">
        <v>7053</v>
      </c>
      <c r="B1685">
        <v>1967</v>
      </c>
      <c r="C1685">
        <v>56</v>
      </c>
      <c r="D1685" t="s">
        <v>40</v>
      </c>
      <c r="E1685" t="s">
        <v>28</v>
      </c>
      <c r="F1685" s="58">
        <v>62981</v>
      </c>
      <c r="G1685">
        <v>0</v>
      </c>
      <c r="H1685">
        <v>0</v>
      </c>
      <c r="I1685" s="98">
        <v>41454</v>
      </c>
      <c r="J1685">
        <v>75</v>
      </c>
      <c r="K1685">
        <v>604</v>
      </c>
      <c r="L1685">
        <v>28</v>
      </c>
      <c r="M1685">
        <v>674</v>
      </c>
      <c r="N1685">
        <v>91</v>
      </c>
      <c r="O1685">
        <v>28</v>
      </c>
      <c r="P1685">
        <v>28</v>
      </c>
      <c r="Q1685">
        <v>1</v>
      </c>
      <c r="R1685">
        <v>3</v>
      </c>
      <c r="S1685">
        <v>8</v>
      </c>
      <c r="T1685">
        <v>1</v>
      </c>
      <c r="U1685">
        <v>0</v>
      </c>
      <c r="V1685">
        <v>0</v>
      </c>
      <c r="W1685" t="s">
        <v>67</v>
      </c>
      <c r="X1685">
        <v>0</v>
      </c>
    </row>
    <row r="1686" spans="1:24" x14ac:dyDescent="0.2">
      <c r="A1686">
        <v>3179</v>
      </c>
      <c r="B1686">
        <v>1981</v>
      </c>
      <c r="C1686">
        <v>42</v>
      </c>
      <c r="D1686" t="s">
        <v>23</v>
      </c>
      <c r="E1686" t="s">
        <v>28</v>
      </c>
      <c r="F1686" s="58">
        <v>46014</v>
      </c>
      <c r="G1686">
        <v>0</v>
      </c>
      <c r="H1686">
        <v>0</v>
      </c>
      <c r="I1686" s="98">
        <v>41441</v>
      </c>
      <c r="J1686">
        <v>75</v>
      </c>
      <c r="K1686">
        <v>249</v>
      </c>
      <c r="L1686">
        <v>153</v>
      </c>
      <c r="M1686">
        <v>940</v>
      </c>
      <c r="N1686">
        <v>58</v>
      </c>
      <c r="O1686">
        <v>134</v>
      </c>
      <c r="P1686">
        <v>38</v>
      </c>
      <c r="Q1686">
        <v>0</v>
      </c>
      <c r="R1686">
        <v>6</v>
      </c>
      <c r="S1686">
        <v>7</v>
      </c>
      <c r="T1686">
        <v>2</v>
      </c>
      <c r="U1686">
        <v>0</v>
      </c>
      <c r="V1686">
        <v>0</v>
      </c>
      <c r="W1686" t="s">
        <v>27</v>
      </c>
      <c r="X1686">
        <v>0</v>
      </c>
    </row>
    <row r="1687" spans="1:24" x14ac:dyDescent="0.2">
      <c r="A1687">
        <v>8082</v>
      </c>
      <c r="B1687">
        <v>1972</v>
      </c>
      <c r="C1687">
        <v>51</v>
      </c>
      <c r="D1687" t="s">
        <v>23</v>
      </c>
      <c r="E1687" t="s">
        <v>32</v>
      </c>
      <c r="F1687" s="58">
        <v>18227</v>
      </c>
      <c r="G1687">
        <v>1</v>
      </c>
      <c r="H1687">
        <v>0</v>
      </c>
      <c r="I1687" s="98">
        <v>41415</v>
      </c>
      <c r="J1687">
        <v>75</v>
      </c>
      <c r="K1687">
        <v>1</v>
      </c>
      <c r="L1687">
        <v>3</v>
      </c>
      <c r="M1687">
        <v>6</v>
      </c>
      <c r="N1687">
        <v>3</v>
      </c>
      <c r="O1687">
        <v>6</v>
      </c>
      <c r="P1687">
        <v>15</v>
      </c>
      <c r="Q1687">
        <v>1</v>
      </c>
      <c r="R1687">
        <v>1</v>
      </c>
      <c r="S1687">
        <v>2</v>
      </c>
      <c r="T1687">
        <v>7</v>
      </c>
      <c r="U1687">
        <v>1</v>
      </c>
      <c r="V1687">
        <v>0</v>
      </c>
      <c r="W1687" t="s">
        <v>38</v>
      </c>
      <c r="X1687">
        <v>0</v>
      </c>
    </row>
    <row r="1688" spans="1:24" x14ac:dyDescent="0.2">
      <c r="A1688">
        <v>1362</v>
      </c>
      <c r="B1688">
        <v>1973</v>
      </c>
      <c r="C1688">
        <v>50</v>
      </c>
      <c r="D1688" t="s">
        <v>23</v>
      </c>
      <c r="E1688" t="s">
        <v>28</v>
      </c>
      <c r="F1688" s="58">
        <v>57420</v>
      </c>
      <c r="G1688">
        <v>0</v>
      </c>
      <c r="H1688">
        <v>0</v>
      </c>
      <c r="I1688" s="98">
        <v>41367</v>
      </c>
      <c r="J1688">
        <v>75</v>
      </c>
      <c r="K1688">
        <v>33</v>
      </c>
      <c r="L1688">
        <v>87</v>
      </c>
      <c r="M1688">
        <v>64</v>
      </c>
      <c r="N1688">
        <v>175</v>
      </c>
      <c r="O1688">
        <v>16</v>
      </c>
      <c r="P1688">
        <v>74</v>
      </c>
      <c r="Q1688">
        <v>1</v>
      </c>
      <c r="R1688">
        <v>6</v>
      </c>
      <c r="S1688">
        <v>6</v>
      </c>
      <c r="T1688">
        <v>7</v>
      </c>
      <c r="U1688">
        <v>0</v>
      </c>
      <c r="V1688">
        <v>0</v>
      </c>
      <c r="W1688" t="s">
        <v>46</v>
      </c>
      <c r="X1688">
        <v>0</v>
      </c>
    </row>
    <row r="1689" spans="1:24" x14ac:dyDescent="0.2">
      <c r="A1689">
        <v>6768</v>
      </c>
      <c r="B1689">
        <v>1963</v>
      </c>
      <c r="C1689">
        <v>60</v>
      </c>
      <c r="D1689" t="s">
        <v>23</v>
      </c>
      <c r="E1689" t="s">
        <v>24</v>
      </c>
      <c r="F1689" s="58">
        <v>31497</v>
      </c>
      <c r="G1689">
        <v>1</v>
      </c>
      <c r="H1689">
        <v>2</v>
      </c>
      <c r="I1689" s="98">
        <v>41609</v>
      </c>
      <c r="J1689">
        <v>75</v>
      </c>
      <c r="K1689">
        <v>22</v>
      </c>
      <c r="L1689">
        <v>1</v>
      </c>
      <c r="M1689">
        <v>8</v>
      </c>
      <c r="N1689">
        <v>2</v>
      </c>
      <c r="O1689">
        <v>1</v>
      </c>
      <c r="P1689">
        <v>2</v>
      </c>
      <c r="Q1689">
        <v>2</v>
      </c>
      <c r="R1689">
        <v>1</v>
      </c>
      <c r="S1689">
        <v>3</v>
      </c>
      <c r="T1689">
        <v>8</v>
      </c>
      <c r="U1689">
        <v>0</v>
      </c>
      <c r="V1689">
        <v>0</v>
      </c>
      <c r="W1689" t="s">
        <v>31</v>
      </c>
      <c r="X1689">
        <v>0</v>
      </c>
    </row>
    <row r="1690" spans="1:24" x14ac:dyDescent="0.2">
      <c r="A1690">
        <v>2375</v>
      </c>
      <c r="B1690">
        <v>1973</v>
      </c>
      <c r="C1690">
        <v>50</v>
      </c>
      <c r="D1690" t="s">
        <v>23</v>
      </c>
      <c r="E1690" t="s">
        <v>32</v>
      </c>
      <c r="F1690" s="58">
        <v>31497</v>
      </c>
      <c r="G1690">
        <v>1</v>
      </c>
      <c r="H1690">
        <v>2</v>
      </c>
      <c r="I1690" s="98">
        <v>41177</v>
      </c>
      <c r="J1690">
        <v>75</v>
      </c>
      <c r="K1690">
        <v>8</v>
      </c>
      <c r="L1690">
        <v>0</v>
      </c>
      <c r="M1690">
        <v>5</v>
      </c>
      <c r="N1690">
        <v>0</v>
      </c>
      <c r="O1690">
        <v>3</v>
      </c>
      <c r="P1690">
        <v>6</v>
      </c>
      <c r="Q1690">
        <v>1</v>
      </c>
      <c r="R1690">
        <v>0</v>
      </c>
      <c r="S1690">
        <v>3</v>
      </c>
      <c r="T1690">
        <v>8</v>
      </c>
      <c r="U1690">
        <v>0</v>
      </c>
      <c r="V1690">
        <v>0</v>
      </c>
      <c r="W1690" t="s">
        <v>27</v>
      </c>
      <c r="X1690">
        <v>0</v>
      </c>
    </row>
    <row r="1691" spans="1:24" x14ac:dyDescent="0.2">
      <c r="A1691">
        <v>6856</v>
      </c>
      <c r="B1691">
        <v>1980</v>
      </c>
      <c r="C1691">
        <v>43</v>
      </c>
      <c r="D1691" t="s">
        <v>23</v>
      </c>
      <c r="E1691" t="s">
        <v>32</v>
      </c>
      <c r="F1691" s="58">
        <v>29732</v>
      </c>
      <c r="G1691">
        <v>1</v>
      </c>
      <c r="H1691">
        <v>0</v>
      </c>
      <c r="I1691" s="98">
        <v>40977</v>
      </c>
      <c r="J1691">
        <v>75</v>
      </c>
      <c r="K1691">
        <v>14</v>
      </c>
      <c r="L1691">
        <v>0</v>
      </c>
      <c r="M1691">
        <v>23</v>
      </c>
      <c r="N1691">
        <v>4</v>
      </c>
      <c r="O1691">
        <v>5</v>
      </c>
      <c r="P1691">
        <v>19</v>
      </c>
      <c r="Q1691">
        <v>3</v>
      </c>
      <c r="R1691">
        <v>3</v>
      </c>
      <c r="S1691">
        <v>3</v>
      </c>
      <c r="T1691">
        <v>9</v>
      </c>
      <c r="U1691">
        <v>1</v>
      </c>
      <c r="V1691">
        <v>0</v>
      </c>
      <c r="W1691" t="s">
        <v>46</v>
      </c>
      <c r="X1691">
        <v>0</v>
      </c>
    </row>
    <row r="1692" spans="1:24" x14ac:dyDescent="0.2">
      <c r="A1692">
        <v>4066</v>
      </c>
      <c r="B1692">
        <v>1979</v>
      </c>
      <c r="C1692">
        <v>44</v>
      </c>
      <c r="D1692" t="s">
        <v>43</v>
      </c>
      <c r="E1692" t="s">
        <v>24</v>
      </c>
      <c r="F1692" s="58">
        <v>16529</v>
      </c>
      <c r="G1692">
        <v>1</v>
      </c>
      <c r="H1692">
        <v>0</v>
      </c>
      <c r="I1692" s="98">
        <v>41948</v>
      </c>
      <c r="J1692">
        <v>76</v>
      </c>
      <c r="K1692">
        <v>1</v>
      </c>
      <c r="L1692">
        <v>5</v>
      </c>
      <c r="M1692">
        <v>8</v>
      </c>
      <c r="N1692">
        <v>4</v>
      </c>
      <c r="O1692">
        <v>8</v>
      </c>
      <c r="P1692">
        <v>20</v>
      </c>
      <c r="Q1692">
        <v>2</v>
      </c>
      <c r="R1692">
        <v>2</v>
      </c>
      <c r="S1692">
        <v>2</v>
      </c>
      <c r="T1692">
        <v>6</v>
      </c>
      <c r="U1692">
        <v>0</v>
      </c>
      <c r="V1692">
        <v>0</v>
      </c>
      <c r="W1692" t="s">
        <v>27</v>
      </c>
      <c r="X1692">
        <v>0</v>
      </c>
    </row>
    <row r="1693" spans="1:24" x14ac:dyDescent="0.2">
      <c r="A1693">
        <v>4333</v>
      </c>
      <c r="B1693">
        <v>1955</v>
      </c>
      <c r="C1693">
        <v>68</v>
      </c>
      <c r="D1693" t="s">
        <v>23</v>
      </c>
      <c r="E1693" t="s">
        <v>32</v>
      </c>
      <c r="F1693" s="58">
        <v>666666</v>
      </c>
      <c r="G1693">
        <v>1</v>
      </c>
      <c r="H1693">
        <v>1</v>
      </c>
      <c r="I1693" s="98">
        <v>41721</v>
      </c>
      <c r="J1693">
        <v>76</v>
      </c>
      <c r="K1693">
        <v>41</v>
      </c>
      <c r="L1693">
        <v>0</v>
      </c>
      <c r="M1693">
        <v>10</v>
      </c>
      <c r="N1693">
        <v>0</v>
      </c>
      <c r="O1693">
        <v>0</v>
      </c>
      <c r="P1693">
        <v>3</v>
      </c>
      <c r="Q1693">
        <v>4</v>
      </c>
      <c r="R1693">
        <v>2</v>
      </c>
      <c r="S1693">
        <v>3</v>
      </c>
      <c r="T1693">
        <v>7</v>
      </c>
      <c r="U1693">
        <v>0</v>
      </c>
      <c r="V1693">
        <v>0</v>
      </c>
      <c r="W1693" t="s">
        <v>50</v>
      </c>
      <c r="X1693">
        <v>1</v>
      </c>
    </row>
    <row r="1694" spans="1:24" x14ac:dyDescent="0.2">
      <c r="A1694">
        <v>2948</v>
      </c>
      <c r="B1694">
        <v>1955</v>
      </c>
      <c r="C1694">
        <v>68</v>
      </c>
      <c r="D1694" t="s">
        <v>53</v>
      </c>
      <c r="E1694" t="s">
        <v>24</v>
      </c>
      <c r="F1694" s="58">
        <v>70713</v>
      </c>
      <c r="G1694">
        <v>0</v>
      </c>
      <c r="H1694">
        <v>1</v>
      </c>
      <c r="I1694" s="98">
        <v>41642</v>
      </c>
      <c r="J1694">
        <v>76</v>
      </c>
      <c r="K1694">
        <v>104</v>
      </c>
      <c r="L1694">
        <v>12</v>
      </c>
      <c r="M1694">
        <v>48</v>
      </c>
      <c r="N1694">
        <v>4</v>
      </c>
      <c r="O1694">
        <v>12</v>
      </c>
      <c r="P1694">
        <v>5</v>
      </c>
      <c r="Q1694">
        <v>1</v>
      </c>
      <c r="R1694">
        <v>2</v>
      </c>
      <c r="S1694">
        <v>5</v>
      </c>
      <c r="T1694">
        <v>2</v>
      </c>
      <c r="U1694">
        <v>0</v>
      </c>
      <c r="V1694">
        <v>0</v>
      </c>
      <c r="W1694" t="s">
        <v>31</v>
      </c>
      <c r="X1694">
        <v>0</v>
      </c>
    </row>
    <row r="1695" spans="1:24" x14ac:dyDescent="0.2">
      <c r="A1695">
        <v>4927</v>
      </c>
      <c r="B1695">
        <v>1972</v>
      </c>
      <c r="C1695">
        <v>51</v>
      </c>
      <c r="D1695" t="s">
        <v>23</v>
      </c>
      <c r="E1695" t="s">
        <v>32</v>
      </c>
      <c r="F1695" s="58">
        <v>19789</v>
      </c>
      <c r="G1695">
        <v>2</v>
      </c>
      <c r="H1695">
        <v>0</v>
      </c>
      <c r="I1695" s="98">
        <v>41654</v>
      </c>
      <c r="J1695">
        <v>76</v>
      </c>
      <c r="K1695">
        <v>8</v>
      </c>
      <c r="L1695">
        <v>3</v>
      </c>
      <c r="M1695">
        <v>22</v>
      </c>
      <c r="N1695">
        <v>21</v>
      </c>
      <c r="O1695">
        <v>1</v>
      </c>
      <c r="P1695">
        <v>13</v>
      </c>
      <c r="Q1695">
        <v>3</v>
      </c>
      <c r="R1695">
        <v>3</v>
      </c>
      <c r="S1695">
        <v>3</v>
      </c>
      <c r="T1695">
        <v>9</v>
      </c>
      <c r="U1695">
        <v>0</v>
      </c>
      <c r="V1695">
        <v>0</v>
      </c>
      <c r="W1695" t="s">
        <v>67</v>
      </c>
      <c r="X1695">
        <v>0</v>
      </c>
    </row>
    <row r="1696" spans="1:24" x14ac:dyDescent="0.2">
      <c r="A1696">
        <v>7426</v>
      </c>
      <c r="B1696">
        <v>1972</v>
      </c>
      <c r="C1696">
        <v>51</v>
      </c>
      <c r="D1696" t="s">
        <v>43</v>
      </c>
      <c r="E1696" t="s">
        <v>32</v>
      </c>
      <c r="F1696" s="58">
        <v>71367</v>
      </c>
      <c r="G1696">
        <v>1</v>
      </c>
      <c r="H1696">
        <v>1</v>
      </c>
      <c r="I1696" s="98">
        <v>41466</v>
      </c>
      <c r="J1696">
        <v>76</v>
      </c>
      <c r="K1696">
        <v>111</v>
      </c>
      <c r="L1696">
        <v>16</v>
      </c>
      <c r="M1696">
        <v>37</v>
      </c>
      <c r="N1696">
        <v>7</v>
      </c>
      <c r="O1696">
        <v>9</v>
      </c>
      <c r="P1696">
        <v>18</v>
      </c>
      <c r="Q1696">
        <v>3</v>
      </c>
      <c r="R1696">
        <v>3</v>
      </c>
      <c r="S1696">
        <v>5</v>
      </c>
      <c r="T1696">
        <v>3</v>
      </c>
      <c r="U1696">
        <v>0</v>
      </c>
      <c r="V1696">
        <v>0</v>
      </c>
      <c r="W1696" t="s">
        <v>27</v>
      </c>
      <c r="X1696">
        <v>0</v>
      </c>
    </row>
    <row r="1697" spans="1:24" x14ac:dyDescent="0.2">
      <c r="A1697">
        <v>8360</v>
      </c>
      <c r="B1697">
        <v>1972</v>
      </c>
      <c r="C1697">
        <v>51</v>
      </c>
      <c r="D1697" t="s">
        <v>43</v>
      </c>
      <c r="E1697" t="s">
        <v>32</v>
      </c>
      <c r="F1697" s="58">
        <v>71367</v>
      </c>
      <c r="G1697">
        <v>1</v>
      </c>
      <c r="H1697">
        <v>1</v>
      </c>
      <c r="I1697" s="98">
        <v>41466</v>
      </c>
      <c r="J1697">
        <v>76</v>
      </c>
      <c r="K1697">
        <v>111</v>
      </c>
      <c r="L1697">
        <v>16</v>
      </c>
      <c r="M1697">
        <v>37</v>
      </c>
      <c r="N1697">
        <v>7</v>
      </c>
      <c r="O1697">
        <v>9</v>
      </c>
      <c r="P1697">
        <v>18</v>
      </c>
      <c r="Q1697">
        <v>3</v>
      </c>
      <c r="R1697">
        <v>3</v>
      </c>
      <c r="S1697">
        <v>5</v>
      </c>
      <c r="T1697">
        <v>3</v>
      </c>
      <c r="U1697">
        <v>0</v>
      </c>
      <c r="V1697">
        <v>0</v>
      </c>
      <c r="W1697" t="s">
        <v>27</v>
      </c>
      <c r="X1697">
        <v>0</v>
      </c>
    </row>
    <row r="1698" spans="1:24" x14ac:dyDescent="0.2">
      <c r="A1698">
        <v>4058</v>
      </c>
      <c r="B1698">
        <v>1956</v>
      </c>
      <c r="C1698">
        <v>67</v>
      </c>
      <c r="D1698" t="s">
        <v>40</v>
      </c>
      <c r="E1698" t="s">
        <v>28</v>
      </c>
      <c r="F1698" s="58">
        <v>57957</v>
      </c>
      <c r="G1698">
        <v>0</v>
      </c>
      <c r="H1698">
        <v>0</v>
      </c>
      <c r="I1698" s="98">
        <v>41618</v>
      </c>
      <c r="J1698">
        <v>76</v>
      </c>
      <c r="K1698">
        <v>618</v>
      </c>
      <c r="L1698">
        <v>15</v>
      </c>
      <c r="M1698">
        <v>106</v>
      </c>
      <c r="N1698">
        <v>20</v>
      </c>
      <c r="O1698">
        <v>7</v>
      </c>
      <c r="P1698">
        <v>45</v>
      </c>
      <c r="Q1698">
        <v>1</v>
      </c>
      <c r="R1698">
        <v>11</v>
      </c>
      <c r="S1698">
        <v>8</v>
      </c>
      <c r="T1698">
        <v>6</v>
      </c>
      <c r="U1698">
        <v>0</v>
      </c>
      <c r="V1698">
        <v>0</v>
      </c>
      <c r="W1698" t="s">
        <v>27</v>
      </c>
      <c r="X1698">
        <v>1</v>
      </c>
    </row>
    <row r="1699" spans="1:24" x14ac:dyDescent="0.2">
      <c r="A1699">
        <v>10755</v>
      </c>
      <c r="B1699">
        <v>1977</v>
      </c>
      <c r="C1699">
        <v>46</v>
      </c>
      <c r="D1699" t="s">
        <v>43</v>
      </c>
      <c r="E1699" t="s">
        <v>32</v>
      </c>
      <c r="F1699" s="58">
        <v>50334</v>
      </c>
      <c r="G1699">
        <v>1</v>
      </c>
      <c r="H1699">
        <v>0</v>
      </c>
      <c r="I1699" s="98">
        <v>41314</v>
      </c>
      <c r="J1699">
        <v>76</v>
      </c>
      <c r="K1699">
        <v>6</v>
      </c>
      <c r="L1699">
        <v>3</v>
      </c>
      <c r="M1699">
        <v>14</v>
      </c>
      <c r="N1699">
        <v>15</v>
      </c>
      <c r="O1699">
        <v>7</v>
      </c>
      <c r="P1699">
        <v>36</v>
      </c>
      <c r="Q1699">
        <v>3</v>
      </c>
      <c r="R1699">
        <v>3</v>
      </c>
      <c r="S1699">
        <v>2</v>
      </c>
      <c r="T1699">
        <v>7</v>
      </c>
      <c r="U1699">
        <v>0</v>
      </c>
      <c r="V1699">
        <v>0</v>
      </c>
      <c r="W1699" t="s">
        <v>38</v>
      </c>
      <c r="X1699">
        <v>0</v>
      </c>
    </row>
    <row r="1700" spans="1:24" x14ac:dyDescent="0.2">
      <c r="A1700">
        <v>8414</v>
      </c>
      <c r="B1700">
        <v>1963</v>
      </c>
      <c r="C1700">
        <v>60</v>
      </c>
      <c r="D1700" t="s">
        <v>40</v>
      </c>
      <c r="E1700" t="s">
        <v>28</v>
      </c>
      <c r="F1700" s="58">
        <v>37509</v>
      </c>
      <c r="G1700">
        <v>0</v>
      </c>
      <c r="H1700">
        <v>1</v>
      </c>
      <c r="I1700" s="98">
        <v>41503</v>
      </c>
      <c r="J1700">
        <v>76</v>
      </c>
      <c r="K1700">
        <v>56</v>
      </c>
      <c r="L1700">
        <v>0</v>
      </c>
      <c r="M1700">
        <v>12</v>
      </c>
      <c r="N1700">
        <v>0</v>
      </c>
      <c r="O1700">
        <v>0</v>
      </c>
      <c r="P1700">
        <v>18</v>
      </c>
      <c r="Q1700">
        <v>2</v>
      </c>
      <c r="R1700">
        <v>2</v>
      </c>
      <c r="S1700">
        <v>4</v>
      </c>
      <c r="T1700">
        <v>7</v>
      </c>
      <c r="U1700">
        <v>0</v>
      </c>
      <c r="V1700">
        <v>0</v>
      </c>
      <c r="W1700" t="s">
        <v>27</v>
      </c>
      <c r="X1700">
        <v>0</v>
      </c>
    </row>
    <row r="1701" spans="1:24" x14ac:dyDescent="0.2">
      <c r="A1701">
        <v>6810</v>
      </c>
      <c r="B1701">
        <v>1984</v>
      </c>
      <c r="C1701">
        <v>39</v>
      </c>
      <c r="D1701" t="s">
        <v>23</v>
      </c>
      <c r="E1701" t="s">
        <v>24</v>
      </c>
      <c r="F1701" s="58">
        <v>46015</v>
      </c>
      <c r="G1701">
        <v>0</v>
      </c>
      <c r="H1701">
        <v>0</v>
      </c>
      <c r="I1701" s="98">
        <v>41422</v>
      </c>
      <c r="J1701">
        <v>76</v>
      </c>
      <c r="K1701">
        <v>267</v>
      </c>
      <c r="L1701">
        <v>98</v>
      </c>
      <c r="M1701">
        <v>606</v>
      </c>
      <c r="N1701">
        <v>48</v>
      </c>
      <c r="O1701">
        <v>70</v>
      </c>
      <c r="P1701">
        <v>98</v>
      </c>
      <c r="Q1701">
        <v>1</v>
      </c>
      <c r="R1701">
        <v>3</v>
      </c>
      <c r="S1701">
        <v>6</v>
      </c>
      <c r="T1701">
        <v>1</v>
      </c>
      <c r="U1701">
        <v>1</v>
      </c>
      <c r="V1701">
        <v>0</v>
      </c>
      <c r="W1701" t="s">
        <v>67</v>
      </c>
      <c r="X1701">
        <v>1</v>
      </c>
    </row>
    <row r="1702" spans="1:24" x14ac:dyDescent="0.2">
      <c r="A1702">
        <v>3839</v>
      </c>
      <c r="B1702">
        <v>1959</v>
      </c>
      <c r="C1702">
        <v>64</v>
      </c>
      <c r="D1702" t="s">
        <v>118</v>
      </c>
      <c r="E1702" t="s">
        <v>28</v>
      </c>
      <c r="F1702" s="58">
        <v>46015</v>
      </c>
      <c r="G1702">
        <v>1</v>
      </c>
      <c r="H1702">
        <v>1</v>
      </c>
      <c r="I1702" s="98">
        <v>41338</v>
      </c>
      <c r="J1702">
        <v>76</v>
      </c>
      <c r="K1702">
        <v>6</v>
      </c>
      <c r="L1702">
        <v>12</v>
      </c>
      <c r="M1702">
        <v>3</v>
      </c>
      <c r="N1702">
        <v>21</v>
      </c>
      <c r="O1702">
        <v>6</v>
      </c>
      <c r="P1702">
        <v>40</v>
      </c>
      <c r="Q1702">
        <v>5</v>
      </c>
      <c r="R1702">
        <v>2</v>
      </c>
      <c r="S1702">
        <v>3</v>
      </c>
      <c r="T1702">
        <v>5</v>
      </c>
      <c r="U1702">
        <v>0</v>
      </c>
      <c r="V1702">
        <v>0</v>
      </c>
      <c r="W1702" t="s">
        <v>27</v>
      </c>
      <c r="X1702">
        <v>0</v>
      </c>
    </row>
    <row r="1703" spans="1:24" x14ac:dyDescent="0.2">
      <c r="A1703">
        <v>3483</v>
      </c>
      <c r="B1703">
        <v>1959</v>
      </c>
      <c r="C1703">
        <v>64</v>
      </c>
      <c r="D1703" t="s">
        <v>23</v>
      </c>
      <c r="E1703" t="s">
        <v>32</v>
      </c>
      <c r="F1703" s="58">
        <v>75437</v>
      </c>
      <c r="G1703">
        <v>0</v>
      </c>
      <c r="H1703">
        <v>0</v>
      </c>
      <c r="I1703" s="98">
        <v>41429</v>
      </c>
      <c r="J1703">
        <v>76</v>
      </c>
      <c r="K1703">
        <v>1039</v>
      </c>
      <c r="L1703">
        <v>43</v>
      </c>
      <c r="M1703">
        <v>204</v>
      </c>
      <c r="N1703">
        <v>153</v>
      </c>
      <c r="O1703">
        <v>58</v>
      </c>
      <c r="P1703">
        <v>29</v>
      </c>
      <c r="Q1703">
        <v>3</v>
      </c>
      <c r="R1703">
        <v>2</v>
      </c>
      <c r="S1703">
        <v>12</v>
      </c>
      <c r="T1703">
        <v>8</v>
      </c>
      <c r="U1703">
        <v>1</v>
      </c>
      <c r="V1703">
        <v>0</v>
      </c>
      <c r="W1703" t="s">
        <v>31</v>
      </c>
      <c r="X1703">
        <v>3</v>
      </c>
    </row>
    <row r="1704" spans="1:24" x14ac:dyDescent="0.2">
      <c r="A1704">
        <v>238</v>
      </c>
      <c r="B1704">
        <v>1968</v>
      </c>
      <c r="C1704">
        <v>55</v>
      </c>
      <c r="D1704" t="s">
        <v>43</v>
      </c>
      <c r="E1704" t="s">
        <v>32</v>
      </c>
      <c r="F1704" s="58">
        <v>45068</v>
      </c>
      <c r="G1704">
        <v>1</v>
      </c>
      <c r="H1704">
        <v>1</v>
      </c>
      <c r="I1704" s="98">
        <v>41297</v>
      </c>
      <c r="J1704">
        <v>76</v>
      </c>
      <c r="K1704">
        <v>515</v>
      </c>
      <c r="L1704">
        <v>47</v>
      </c>
      <c r="M1704">
        <v>181</v>
      </c>
      <c r="N1704">
        <v>149</v>
      </c>
      <c r="O1704">
        <v>95</v>
      </c>
      <c r="P1704">
        <v>95</v>
      </c>
      <c r="Q1704">
        <v>15</v>
      </c>
      <c r="R1704">
        <v>9</v>
      </c>
      <c r="S1704">
        <v>9</v>
      </c>
      <c r="T1704">
        <v>7</v>
      </c>
      <c r="U1704">
        <v>0</v>
      </c>
      <c r="V1704">
        <v>0</v>
      </c>
      <c r="W1704" t="s">
        <v>27</v>
      </c>
      <c r="X1704">
        <v>0</v>
      </c>
    </row>
    <row r="1705" spans="1:24" x14ac:dyDescent="0.2">
      <c r="A1705">
        <v>591</v>
      </c>
      <c r="B1705">
        <v>1958</v>
      </c>
      <c r="C1705">
        <v>65</v>
      </c>
      <c r="D1705" t="s">
        <v>23</v>
      </c>
      <c r="E1705" t="s">
        <v>55</v>
      </c>
      <c r="F1705" s="58">
        <v>22434</v>
      </c>
      <c r="G1705">
        <v>0</v>
      </c>
      <c r="H1705">
        <v>1</v>
      </c>
      <c r="I1705" s="98">
        <v>41294</v>
      </c>
      <c r="J1705">
        <v>76</v>
      </c>
      <c r="K1705">
        <v>293</v>
      </c>
      <c r="L1705">
        <v>35</v>
      </c>
      <c r="M1705">
        <v>179</v>
      </c>
      <c r="N1705">
        <v>46</v>
      </c>
      <c r="O1705">
        <v>59</v>
      </c>
      <c r="P1705">
        <v>65</v>
      </c>
      <c r="Q1705">
        <v>2</v>
      </c>
      <c r="R1705">
        <v>8</v>
      </c>
      <c r="S1705">
        <v>7</v>
      </c>
      <c r="T1705">
        <v>7</v>
      </c>
      <c r="U1705">
        <v>0</v>
      </c>
      <c r="V1705">
        <v>0</v>
      </c>
      <c r="W1705" t="s">
        <v>50</v>
      </c>
      <c r="X1705">
        <v>0</v>
      </c>
    </row>
    <row r="1706" spans="1:24" x14ac:dyDescent="0.2">
      <c r="A1706">
        <v>5063</v>
      </c>
      <c r="B1706">
        <v>1978</v>
      </c>
      <c r="C1706">
        <v>45</v>
      </c>
      <c r="D1706" t="s">
        <v>23</v>
      </c>
      <c r="E1706" t="s">
        <v>28</v>
      </c>
      <c r="F1706" s="58">
        <v>61416</v>
      </c>
      <c r="G1706">
        <v>1</v>
      </c>
      <c r="H1706">
        <v>0</v>
      </c>
      <c r="I1706" s="98">
        <v>41261</v>
      </c>
      <c r="J1706">
        <v>76</v>
      </c>
      <c r="K1706">
        <v>41</v>
      </c>
      <c r="L1706">
        <v>5</v>
      </c>
      <c r="M1706">
        <v>129</v>
      </c>
      <c r="N1706">
        <v>10</v>
      </c>
      <c r="O1706">
        <v>3</v>
      </c>
      <c r="P1706">
        <v>3</v>
      </c>
      <c r="Q1706">
        <v>3</v>
      </c>
      <c r="R1706">
        <v>4</v>
      </c>
      <c r="S1706">
        <v>4</v>
      </c>
      <c r="T1706">
        <v>9</v>
      </c>
      <c r="U1706">
        <v>0</v>
      </c>
      <c r="V1706">
        <v>0</v>
      </c>
      <c r="W1706" t="s">
        <v>27</v>
      </c>
      <c r="X1706">
        <v>0</v>
      </c>
    </row>
    <row r="1707" spans="1:24" x14ac:dyDescent="0.2">
      <c r="A1707">
        <v>4303</v>
      </c>
      <c r="B1707">
        <v>1958</v>
      </c>
      <c r="C1707">
        <v>65</v>
      </c>
      <c r="D1707" t="s">
        <v>40</v>
      </c>
      <c r="E1707" t="s">
        <v>32</v>
      </c>
      <c r="F1707" s="58">
        <v>58656</v>
      </c>
      <c r="G1707">
        <v>0</v>
      </c>
      <c r="H1707">
        <v>1</v>
      </c>
      <c r="I1707" s="98">
        <v>41133</v>
      </c>
      <c r="J1707">
        <v>76</v>
      </c>
      <c r="K1707">
        <v>107</v>
      </c>
      <c r="L1707">
        <v>2</v>
      </c>
      <c r="M1707">
        <v>12</v>
      </c>
      <c r="N1707">
        <v>2</v>
      </c>
      <c r="O1707">
        <v>2</v>
      </c>
      <c r="P1707">
        <v>12</v>
      </c>
      <c r="Q1707">
        <v>0</v>
      </c>
      <c r="R1707">
        <v>0</v>
      </c>
      <c r="S1707">
        <v>1</v>
      </c>
      <c r="T1707">
        <v>20</v>
      </c>
      <c r="U1707">
        <v>0</v>
      </c>
      <c r="V1707">
        <v>0</v>
      </c>
      <c r="W1707" t="s">
        <v>31</v>
      </c>
      <c r="X1707">
        <v>0</v>
      </c>
    </row>
    <row r="1708" spans="1:24" x14ac:dyDescent="0.2">
      <c r="A1708">
        <v>2258</v>
      </c>
      <c r="B1708">
        <v>1987</v>
      </c>
      <c r="C1708">
        <v>36</v>
      </c>
      <c r="D1708" t="s">
        <v>23</v>
      </c>
      <c r="E1708" t="s">
        <v>32</v>
      </c>
      <c r="F1708" s="58">
        <v>26646</v>
      </c>
      <c r="G1708">
        <v>1</v>
      </c>
      <c r="H1708">
        <v>0</v>
      </c>
      <c r="I1708" s="98">
        <v>41011</v>
      </c>
      <c r="J1708">
        <v>76</v>
      </c>
      <c r="K1708">
        <v>8</v>
      </c>
      <c r="L1708">
        <v>4</v>
      </c>
      <c r="M1708">
        <v>15</v>
      </c>
      <c r="N1708">
        <v>7</v>
      </c>
      <c r="O1708">
        <v>6</v>
      </c>
      <c r="P1708">
        <v>2</v>
      </c>
      <c r="Q1708">
        <v>1</v>
      </c>
      <c r="R1708">
        <v>1</v>
      </c>
      <c r="S1708">
        <v>3</v>
      </c>
      <c r="T1708">
        <v>8</v>
      </c>
      <c r="U1708">
        <v>0</v>
      </c>
      <c r="V1708">
        <v>0</v>
      </c>
      <c r="W1708" t="s">
        <v>27</v>
      </c>
      <c r="X1708">
        <v>0</v>
      </c>
    </row>
    <row r="1709" spans="1:24" x14ac:dyDescent="0.2">
      <c r="A1709">
        <v>7301</v>
      </c>
      <c r="B1709">
        <v>1983</v>
      </c>
      <c r="C1709">
        <v>40</v>
      </c>
      <c r="D1709" t="s">
        <v>43</v>
      </c>
      <c r="E1709" t="s">
        <v>28</v>
      </c>
      <c r="F1709" s="58">
        <v>71613</v>
      </c>
      <c r="G1709">
        <v>1</v>
      </c>
      <c r="H1709">
        <v>0</v>
      </c>
      <c r="I1709" s="98">
        <v>41230</v>
      </c>
      <c r="J1709">
        <v>76</v>
      </c>
      <c r="K1709">
        <v>4</v>
      </c>
      <c r="L1709">
        <v>22</v>
      </c>
      <c r="M1709">
        <v>11</v>
      </c>
      <c r="N1709">
        <v>3</v>
      </c>
      <c r="O1709">
        <v>7</v>
      </c>
      <c r="P1709">
        <v>32</v>
      </c>
      <c r="Q1709">
        <v>2</v>
      </c>
      <c r="R1709">
        <v>3</v>
      </c>
      <c r="S1709">
        <v>3</v>
      </c>
      <c r="T1709">
        <v>8</v>
      </c>
      <c r="U1709">
        <v>1</v>
      </c>
      <c r="V1709">
        <v>0</v>
      </c>
      <c r="W1709" t="s">
        <v>27</v>
      </c>
      <c r="X1709">
        <v>0</v>
      </c>
    </row>
    <row r="1710" spans="1:24" x14ac:dyDescent="0.2">
      <c r="A1710">
        <v>11121</v>
      </c>
      <c r="B1710">
        <v>1982</v>
      </c>
      <c r="C1710">
        <v>41</v>
      </c>
      <c r="D1710" t="s">
        <v>23</v>
      </c>
      <c r="E1710" t="s">
        <v>32</v>
      </c>
      <c r="F1710" s="58">
        <v>34941</v>
      </c>
      <c r="G1710">
        <v>1</v>
      </c>
      <c r="H1710">
        <v>0</v>
      </c>
      <c r="I1710" s="98">
        <v>41193</v>
      </c>
      <c r="J1710">
        <v>76</v>
      </c>
      <c r="K1710">
        <v>2</v>
      </c>
      <c r="L1710">
        <v>14</v>
      </c>
      <c r="M1710">
        <v>28</v>
      </c>
      <c r="N1710">
        <v>16</v>
      </c>
      <c r="O1710">
        <v>3</v>
      </c>
      <c r="P1710">
        <v>7</v>
      </c>
      <c r="Q1710">
        <v>4</v>
      </c>
      <c r="R1710">
        <v>4</v>
      </c>
      <c r="S1710">
        <v>3</v>
      </c>
      <c r="T1710">
        <v>9</v>
      </c>
      <c r="U1710">
        <v>0</v>
      </c>
      <c r="V1710">
        <v>0</v>
      </c>
      <c r="W1710" t="s">
        <v>50</v>
      </c>
      <c r="X1710">
        <v>0</v>
      </c>
    </row>
    <row r="1711" spans="1:24" x14ac:dyDescent="0.2">
      <c r="A1711">
        <v>5287</v>
      </c>
      <c r="B1711">
        <v>1974</v>
      </c>
      <c r="C1711">
        <v>49</v>
      </c>
      <c r="D1711" t="s">
        <v>23</v>
      </c>
      <c r="E1711" t="s">
        <v>32</v>
      </c>
      <c r="F1711" s="58">
        <v>62882</v>
      </c>
      <c r="G1711">
        <v>1</v>
      </c>
      <c r="H1711">
        <v>0</v>
      </c>
      <c r="I1711" s="98">
        <v>41809</v>
      </c>
      <c r="J1711">
        <v>77</v>
      </c>
      <c r="K1711">
        <v>45</v>
      </c>
      <c r="L1711">
        <v>2</v>
      </c>
      <c r="M1711">
        <v>26</v>
      </c>
      <c r="N1711">
        <v>4</v>
      </c>
      <c r="O1711">
        <v>1</v>
      </c>
      <c r="P1711">
        <v>1</v>
      </c>
      <c r="Q1711">
        <v>3</v>
      </c>
      <c r="R1711">
        <v>3</v>
      </c>
      <c r="S1711">
        <v>3</v>
      </c>
      <c r="T1711">
        <v>7</v>
      </c>
      <c r="U1711">
        <v>0</v>
      </c>
      <c r="V1711">
        <v>0</v>
      </c>
      <c r="W1711" t="s">
        <v>27</v>
      </c>
      <c r="X1711">
        <v>0</v>
      </c>
    </row>
    <row r="1712" spans="1:24" x14ac:dyDescent="0.2">
      <c r="A1712">
        <v>6457</v>
      </c>
      <c r="B1712">
        <v>1977</v>
      </c>
      <c r="C1712">
        <v>46</v>
      </c>
      <c r="D1712" t="s">
        <v>23</v>
      </c>
      <c r="E1712" t="s">
        <v>24</v>
      </c>
      <c r="F1712" s="58">
        <v>57288</v>
      </c>
      <c r="G1712">
        <v>0</v>
      </c>
      <c r="H1712">
        <v>1</v>
      </c>
      <c r="I1712" s="98">
        <v>41788</v>
      </c>
      <c r="J1712">
        <v>77</v>
      </c>
      <c r="K1712">
        <v>527</v>
      </c>
      <c r="L1712">
        <v>24</v>
      </c>
      <c r="M1712">
        <v>230</v>
      </c>
      <c r="N1712">
        <v>32</v>
      </c>
      <c r="O1712">
        <v>24</v>
      </c>
      <c r="P1712">
        <v>65</v>
      </c>
      <c r="Q1712">
        <v>2</v>
      </c>
      <c r="R1712">
        <v>6</v>
      </c>
      <c r="S1712">
        <v>12</v>
      </c>
      <c r="T1712">
        <v>4</v>
      </c>
      <c r="U1712">
        <v>0</v>
      </c>
      <c r="V1712">
        <v>0</v>
      </c>
      <c r="W1712" t="s">
        <v>67</v>
      </c>
      <c r="X1712">
        <v>0</v>
      </c>
    </row>
    <row r="1713" spans="1:24" x14ac:dyDescent="0.2">
      <c r="A1713">
        <v>3559</v>
      </c>
      <c r="B1713">
        <v>1989</v>
      </c>
      <c r="C1713">
        <v>34</v>
      </c>
      <c r="D1713" t="s">
        <v>43</v>
      </c>
      <c r="E1713" t="s">
        <v>32</v>
      </c>
      <c r="F1713" s="58">
        <v>75774</v>
      </c>
      <c r="G1713">
        <v>1</v>
      </c>
      <c r="H1713">
        <v>0</v>
      </c>
      <c r="I1713" s="98">
        <v>41917</v>
      </c>
      <c r="J1713">
        <v>77</v>
      </c>
      <c r="K1713">
        <v>12</v>
      </c>
      <c r="L1713">
        <v>11</v>
      </c>
      <c r="M1713">
        <v>10</v>
      </c>
      <c r="N1713">
        <v>3</v>
      </c>
      <c r="O1713">
        <v>12</v>
      </c>
      <c r="P1713">
        <v>9</v>
      </c>
      <c r="Q1713">
        <v>3</v>
      </c>
      <c r="R1713">
        <v>2</v>
      </c>
      <c r="S1713">
        <v>3</v>
      </c>
      <c r="T1713">
        <v>6</v>
      </c>
      <c r="U1713">
        <v>0</v>
      </c>
      <c r="V1713">
        <v>0</v>
      </c>
      <c r="W1713" t="s">
        <v>50</v>
      </c>
      <c r="X1713">
        <v>0</v>
      </c>
    </row>
    <row r="1714" spans="1:24" x14ac:dyDescent="0.2">
      <c r="A1714">
        <v>5577</v>
      </c>
      <c r="B1714">
        <v>1984</v>
      </c>
      <c r="C1714">
        <v>39</v>
      </c>
      <c r="D1714" t="s">
        <v>23</v>
      </c>
      <c r="E1714" t="s">
        <v>32</v>
      </c>
      <c r="F1714" s="58">
        <v>75774</v>
      </c>
      <c r="G1714">
        <v>1</v>
      </c>
      <c r="H1714">
        <v>0</v>
      </c>
      <c r="I1714" s="98">
        <v>41703</v>
      </c>
      <c r="J1714">
        <v>77</v>
      </c>
      <c r="K1714">
        <v>8</v>
      </c>
      <c r="L1714">
        <v>0</v>
      </c>
      <c r="M1714">
        <v>9</v>
      </c>
      <c r="N1714">
        <v>2</v>
      </c>
      <c r="O1714">
        <v>1</v>
      </c>
      <c r="P1714">
        <v>3</v>
      </c>
      <c r="Q1714">
        <v>1</v>
      </c>
      <c r="R1714">
        <v>1</v>
      </c>
      <c r="S1714">
        <v>2</v>
      </c>
      <c r="T1714">
        <v>6</v>
      </c>
      <c r="U1714">
        <v>0</v>
      </c>
      <c r="V1714">
        <v>0</v>
      </c>
      <c r="W1714" t="s">
        <v>27</v>
      </c>
      <c r="X1714">
        <v>0</v>
      </c>
    </row>
    <row r="1715" spans="1:24" x14ac:dyDescent="0.2">
      <c r="A1715">
        <v>641</v>
      </c>
      <c r="B1715">
        <v>1968</v>
      </c>
      <c r="C1715">
        <v>55</v>
      </c>
      <c r="D1715" t="s">
        <v>23</v>
      </c>
      <c r="E1715" t="s">
        <v>28</v>
      </c>
      <c r="F1715" s="58">
        <v>60905</v>
      </c>
      <c r="G1715">
        <v>0</v>
      </c>
      <c r="H1715">
        <v>1</v>
      </c>
      <c r="I1715" s="98">
        <v>41733</v>
      </c>
      <c r="J1715">
        <v>77</v>
      </c>
      <c r="K1715">
        <v>59</v>
      </c>
      <c r="L1715">
        <v>0</v>
      </c>
      <c r="M1715">
        <v>12</v>
      </c>
      <c r="N1715">
        <v>0</v>
      </c>
      <c r="O1715">
        <v>0</v>
      </c>
      <c r="P1715">
        <v>48</v>
      </c>
      <c r="Q1715">
        <v>1</v>
      </c>
      <c r="R1715">
        <v>2</v>
      </c>
      <c r="S1715">
        <v>2</v>
      </c>
      <c r="T1715">
        <v>4</v>
      </c>
      <c r="U1715">
        <v>0</v>
      </c>
      <c r="V1715">
        <v>0</v>
      </c>
      <c r="W1715" t="s">
        <v>50</v>
      </c>
      <c r="X1715">
        <v>1</v>
      </c>
    </row>
    <row r="1716" spans="1:24" x14ac:dyDescent="0.2">
      <c r="A1716">
        <v>954</v>
      </c>
      <c r="B1716">
        <v>1961</v>
      </c>
      <c r="C1716">
        <v>62</v>
      </c>
      <c r="D1716" t="s">
        <v>118</v>
      </c>
      <c r="E1716" t="s">
        <v>55</v>
      </c>
      <c r="F1716" s="58">
        <v>70123</v>
      </c>
      <c r="G1716">
        <v>0</v>
      </c>
      <c r="H1716">
        <v>0</v>
      </c>
      <c r="I1716" s="98">
        <v>41725</v>
      </c>
      <c r="J1716">
        <v>77</v>
      </c>
      <c r="K1716">
        <v>3</v>
      </c>
      <c r="L1716">
        <v>3</v>
      </c>
      <c r="M1716">
        <v>24</v>
      </c>
      <c r="N1716">
        <v>34</v>
      </c>
      <c r="O1716">
        <v>7</v>
      </c>
      <c r="P1716">
        <v>31</v>
      </c>
      <c r="Q1716">
        <v>1</v>
      </c>
      <c r="R1716">
        <v>2</v>
      </c>
      <c r="S1716">
        <v>3</v>
      </c>
      <c r="T1716">
        <v>5</v>
      </c>
      <c r="U1716">
        <v>0</v>
      </c>
      <c r="V1716">
        <v>0</v>
      </c>
      <c r="W1716" t="s">
        <v>38</v>
      </c>
      <c r="X1716">
        <v>0</v>
      </c>
    </row>
    <row r="1717" spans="1:24" x14ac:dyDescent="0.2">
      <c r="A1717">
        <v>1834</v>
      </c>
      <c r="B1717">
        <v>1979</v>
      </c>
      <c r="C1717">
        <v>44</v>
      </c>
      <c r="D1717" t="s">
        <v>53</v>
      </c>
      <c r="E1717" t="s">
        <v>28</v>
      </c>
      <c r="F1717" s="58">
        <v>64413</v>
      </c>
      <c r="G1717">
        <v>1</v>
      </c>
      <c r="H1717">
        <v>0</v>
      </c>
      <c r="I1717" s="98">
        <v>41854</v>
      </c>
      <c r="J1717">
        <v>77</v>
      </c>
      <c r="K1717">
        <v>30</v>
      </c>
      <c r="L1717">
        <v>5</v>
      </c>
      <c r="M1717">
        <v>23</v>
      </c>
      <c r="N1717">
        <v>4</v>
      </c>
      <c r="O1717">
        <v>1</v>
      </c>
      <c r="P1717">
        <v>4</v>
      </c>
      <c r="Q1717">
        <v>1</v>
      </c>
      <c r="R1717">
        <v>2</v>
      </c>
      <c r="S1717">
        <v>3</v>
      </c>
      <c r="T1717">
        <v>7</v>
      </c>
      <c r="U1717">
        <v>0</v>
      </c>
      <c r="V1717">
        <v>0</v>
      </c>
      <c r="W1717" t="s">
        <v>67</v>
      </c>
      <c r="X1717">
        <v>0</v>
      </c>
    </row>
    <row r="1718" spans="1:24" x14ac:dyDescent="0.2">
      <c r="A1718">
        <v>8789</v>
      </c>
      <c r="B1718">
        <v>1990</v>
      </c>
      <c r="C1718">
        <v>33</v>
      </c>
      <c r="D1718" t="s">
        <v>43</v>
      </c>
      <c r="E1718" t="s">
        <v>32</v>
      </c>
      <c r="F1718" s="58">
        <v>72025</v>
      </c>
      <c r="G1718">
        <v>1</v>
      </c>
      <c r="H1718">
        <v>0</v>
      </c>
      <c r="I1718" s="98">
        <v>41944</v>
      </c>
      <c r="J1718">
        <v>77</v>
      </c>
      <c r="K1718">
        <v>35</v>
      </c>
      <c r="L1718">
        <v>40</v>
      </c>
      <c r="M1718">
        <v>111</v>
      </c>
      <c r="N1718">
        <v>36</v>
      </c>
      <c r="O1718">
        <v>40</v>
      </c>
      <c r="P1718">
        <v>12</v>
      </c>
      <c r="Q1718">
        <v>3</v>
      </c>
      <c r="R1718">
        <v>3</v>
      </c>
      <c r="S1718">
        <v>7</v>
      </c>
      <c r="T1718">
        <v>4</v>
      </c>
      <c r="U1718">
        <v>0</v>
      </c>
      <c r="V1718">
        <v>0</v>
      </c>
      <c r="W1718" t="s">
        <v>27</v>
      </c>
      <c r="X1718">
        <v>0</v>
      </c>
    </row>
    <row r="1719" spans="1:24" x14ac:dyDescent="0.2">
      <c r="A1719">
        <v>10584</v>
      </c>
      <c r="B1719">
        <v>1977</v>
      </c>
      <c r="C1719">
        <v>46</v>
      </c>
      <c r="D1719" t="s">
        <v>23</v>
      </c>
      <c r="E1719" t="s">
        <v>32</v>
      </c>
      <c r="F1719" s="58">
        <v>30538</v>
      </c>
      <c r="G1719">
        <v>0</v>
      </c>
      <c r="H1719">
        <v>1</v>
      </c>
      <c r="I1719" s="98">
        <v>41317</v>
      </c>
      <c r="J1719">
        <v>77</v>
      </c>
      <c r="K1719">
        <v>225</v>
      </c>
      <c r="L1719">
        <v>162</v>
      </c>
      <c r="M1719">
        <v>387</v>
      </c>
      <c r="N1719">
        <v>106</v>
      </c>
      <c r="O1719">
        <v>36</v>
      </c>
      <c r="P1719">
        <v>29</v>
      </c>
      <c r="Q1719">
        <v>1</v>
      </c>
      <c r="R1719">
        <v>5</v>
      </c>
      <c r="S1719">
        <v>8</v>
      </c>
      <c r="T1719">
        <v>3</v>
      </c>
      <c r="U1719">
        <v>0</v>
      </c>
      <c r="V1719">
        <v>0</v>
      </c>
      <c r="W1719" t="s">
        <v>27</v>
      </c>
      <c r="X1719">
        <v>0</v>
      </c>
    </row>
    <row r="1720" spans="1:24" x14ac:dyDescent="0.2">
      <c r="A1720">
        <v>2337</v>
      </c>
      <c r="B1720">
        <v>1972</v>
      </c>
      <c r="C1720">
        <v>51</v>
      </c>
      <c r="D1720" t="s">
        <v>23</v>
      </c>
      <c r="E1720" t="s">
        <v>24</v>
      </c>
      <c r="F1720" s="58">
        <v>60033</v>
      </c>
      <c r="G1720">
        <v>1</v>
      </c>
      <c r="H1720">
        <v>0</v>
      </c>
      <c r="I1720" s="98">
        <v>41571</v>
      </c>
      <c r="J1720">
        <v>77</v>
      </c>
      <c r="K1720">
        <v>9</v>
      </c>
      <c r="L1720">
        <v>1</v>
      </c>
      <c r="M1720">
        <v>24</v>
      </c>
      <c r="N1720">
        <v>2</v>
      </c>
      <c r="O1720">
        <v>1</v>
      </c>
      <c r="P1720">
        <v>2</v>
      </c>
      <c r="Q1720">
        <v>3</v>
      </c>
      <c r="R1720">
        <v>3</v>
      </c>
      <c r="S1720">
        <v>3</v>
      </c>
      <c r="T1720">
        <v>6</v>
      </c>
      <c r="U1720">
        <v>0</v>
      </c>
      <c r="V1720">
        <v>0</v>
      </c>
      <c r="W1720" t="s">
        <v>27</v>
      </c>
      <c r="X1720">
        <v>0</v>
      </c>
    </row>
    <row r="1721" spans="1:24" x14ac:dyDescent="0.2">
      <c r="A1721">
        <v>6071</v>
      </c>
      <c r="B1721">
        <v>1990</v>
      </c>
      <c r="C1721">
        <v>33</v>
      </c>
      <c r="D1721" t="s">
        <v>23</v>
      </c>
      <c r="E1721" t="s">
        <v>28</v>
      </c>
      <c r="F1721" s="58">
        <v>66886</v>
      </c>
      <c r="G1721">
        <v>0</v>
      </c>
      <c r="H1721">
        <v>0</v>
      </c>
      <c r="I1721" s="98">
        <v>41474</v>
      </c>
      <c r="J1721">
        <v>77</v>
      </c>
      <c r="K1721">
        <v>493</v>
      </c>
      <c r="L1721">
        <v>70</v>
      </c>
      <c r="M1721">
        <v>324</v>
      </c>
      <c r="N1721">
        <v>146</v>
      </c>
      <c r="O1721">
        <v>40</v>
      </c>
      <c r="P1721">
        <v>84</v>
      </c>
      <c r="Q1721">
        <v>1</v>
      </c>
      <c r="R1721">
        <v>3</v>
      </c>
      <c r="S1721">
        <v>11</v>
      </c>
      <c r="T1721">
        <v>1</v>
      </c>
      <c r="U1721">
        <v>0</v>
      </c>
      <c r="V1721">
        <v>0</v>
      </c>
      <c r="W1721" t="s">
        <v>27</v>
      </c>
      <c r="X1721">
        <v>0</v>
      </c>
    </row>
    <row r="1722" spans="1:24" x14ac:dyDescent="0.2">
      <c r="A1722">
        <v>295</v>
      </c>
      <c r="B1722">
        <v>1990</v>
      </c>
      <c r="C1722">
        <v>33</v>
      </c>
      <c r="D1722" t="s">
        <v>23</v>
      </c>
      <c r="E1722" t="s">
        <v>28</v>
      </c>
      <c r="F1722" s="58">
        <v>63855</v>
      </c>
      <c r="G1722">
        <v>0</v>
      </c>
      <c r="H1722">
        <v>0</v>
      </c>
      <c r="I1722" s="98">
        <v>41474</v>
      </c>
      <c r="J1722">
        <v>77</v>
      </c>
      <c r="K1722">
        <v>493</v>
      </c>
      <c r="L1722">
        <v>70</v>
      </c>
      <c r="M1722">
        <v>324</v>
      </c>
      <c r="N1722">
        <v>146</v>
      </c>
      <c r="O1722">
        <v>40</v>
      </c>
      <c r="P1722">
        <v>84</v>
      </c>
      <c r="Q1722">
        <v>1</v>
      </c>
      <c r="R1722">
        <v>3</v>
      </c>
      <c r="S1722">
        <v>11</v>
      </c>
      <c r="T1722">
        <v>1</v>
      </c>
      <c r="U1722">
        <v>0</v>
      </c>
      <c r="V1722">
        <v>0</v>
      </c>
      <c r="W1722" t="s">
        <v>27</v>
      </c>
      <c r="X1722">
        <v>0</v>
      </c>
    </row>
    <row r="1723" spans="1:24" x14ac:dyDescent="0.2">
      <c r="A1723">
        <v>10203</v>
      </c>
      <c r="B1723">
        <v>1991</v>
      </c>
      <c r="C1723">
        <v>32</v>
      </c>
      <c r="D1723" t="s">
        <v>23</v>
      </c>
      <c r="E1723" t="s">
        <v>28</v>
      </c>
      <c r="F1723" s="58">
        <v>46344</v>
      </c>
      <c r="G1723">
        <v>1</v>
      </c>
      <c r="H1723">
        <v>0</v>
      </c>
      <c r="I1723" s="98">
        <v>41455</v>
      </c>
      <c r="J1723">
        <v>77</v>
      </c>
      <c r="K1723">
        <v>11</v>
      </c>
      <c r="L1723">
        <v>7</v>
      </c>
      <c r="M1723">
        <v>9</v>
      </c>
      <c r="N1723">
        <v>3</v>
      </c>
      <c r="O1723">
        <v>1</v>
      </c>
      <c r="P1723">
        <v>11</v>
      </c>
      <c r="Q1723">
        <v>1</v>
      </c>
      <c r="R1723">
        <v>1</v>
      </c>
      <c r="S1723">
        <v>3</v>
      </c>
      <c r="T1723">
        <v>7</v>
      </c>
      <c r="U1723">
        <v>0</v>
      </c>
      <c r="V1723">
        <v>0</v>
      </c>
      <c r="W1723" t="s">
        <v>27</v>
      </c>
      <c r="X1723">
        <v>0</v>
      </c>
    </row>
    <row r="1724" spans="1:24" x14ac:dyDescent="0.2">
      <c r="A1724">
        <v>3968</v>
      </c>
      <c r="B1724">
        <v>1971</v>
      </c>
      <c r="C1724">
        <v>52</v>
      </c>
      <c r="D1724" t="s">
        <v>43</v>
      </c>
      <c r="E1724" t="s">
        <v>24</v>
      </c>
      <c r="F1724" s="58">
        <v>70971</v>
      </c>
      <c r="G1724">
        <v>0</v>
      </c>
      <c r="H1724">
        <v>0</v>
      </c>
      <c r="I1724" s="98">
        <v>41453</v>
      </c>
      <c r="J1724">
        <v>77</v>
      </c>
      <c r="K1724">
        <v>918</v>
      </c>
      <c r="L1724">
        <v>10</v>
      </c>
      <c r="M1724">
        <v>129</v>
      </c>
      <c r="N1724">
        <v>13</v>
      </c>
      <c r="O1724">
        <v>0</v>
      </c>
      <c r="P1724">
        <v>129</v>
      </c>
      <c r="Q1724">
        <v>1</v>
      </c>
      <c r="R1724">
        <v>11</v>
      </c>
      <c r="S1724">
        <v>12</v>
      </c>
      <c r="T1724">
        <v>7</v>
      </c>
      <c r="U1724">
        <v>1</v>
      </c>
      <c r="V1724">
        <v>0</v>
      </c>
      <c r="W1724" t="s">
        <v>31</v>
      </c>
      <c r="X1724">
        <v>3</v>
      </c>
    </row>
    <row r="1725" spans="1:24" x14ac:dyDescent="0.2">
      <c r="A1725">
        <v>4037</v>
      </c>
      <c r="B1725">
        <v>1977</v>
      </c>
      <c r="C1725">
        <v>46</v>
      </c>
      <c r="D1725" t="s">
        <v>23</v>
      </c>
      <c r="E1725" t="s">
        <v>24</v>
      </c>
      <c r="F1725" s="58">
        <v>70545</v>
      </c>
      <c r="G1725">
        <v>1</v>
      </c>
      <c r="H1725">
        <v>0</v>
      </c>
      <c r="I1725" s="98">
        <v>41439</v>
      </c>
      <c r="J1725">
        <v>77</v>
      </c>
      <c r="K1725">
        <v>3</v>
      </c>
      <c r="L1725">
        <v>1</v>
      </c>
      <c r="M1725">
        <v>3</v>
      </c>
      <c r="N1725">
        <v>8</v>
      </c>
      <c r="O1725">
        <v>0</v>
      </c>
      <c r="P1725">
        <v>5</v>
      </c>
      <c r="Q1725">
        <v>1</v>
      </c>
      <c r="R1725">
        <v>1</v>
      </c>
      <c r="S1725">
        <v>2</v>
      </c>
      <c r="T1725">
        <v>7</v>
      </c>
      <c r="U1725">
        <v>0</v>
      </c>
      <c r="V1725">
        <v>0</v>
      </c>
      <c r="W1725" t="s">
        <v>67</v>
      </c>
      <c r="X1725">
        <v>0</v>
      </c>
    </row>
    <row r="1726" spans="1:24" x14ac:dyDescent="0.2">
      <c r="A1726">
        <v>6932</v>
      </c>
      <c r="B1726">
        <v>1942</v>
      </c>
      <c r="C1726">
        <v>81</v>
      </c>
      <c r="D1726" t="s">
        <v>40</v>
      </c>
      <c r="E1726" t="s">
        <v>32</v>
      </c>
      <c r="F1726" s="58">
        <v>77882</v>
      </c>
      <c r="G1726">
        <v>0</v>
      </c>
      <c r="H1726">
        <v>0</v>
      </c>
      <c r="I1726" s="98">
        <v>41377</v>
      </c>
      <c r="J1726">
        <v>77</v>
      </c>
      <c r="K1726">
        <v>1285</v>
      </c>
      <c r="L1726">
        <v>42</v>
      </c>
      <c r="M1726">
        <v>716</v>
      </c>
      <c r="N1726">
        <v>55</v>
      </c>
      <c r="O1726">
        <v>0</v>
      </c>
      <c r="P1726">
        <v>21</v>
      </c>
      <c r="Q1726">
        <v>0</v>
      </c>
      <c r="R1726">
        <v>7</v>
      </c>
      <c r="S1726">
        <v>5</v>
      </c>
      <c r="T1726">
        <v>2</v>
      </c>
      <c r="U1726">
        <v>0</v>
      </c>
      <c r="V1726">
        <v>0</v>
      </c>
      <c r="W1726" t="s">
        <v>27</v>
      </c>
      <c r="X1726">
        <v>1</v>
      </c>
    </row>
    <row r="1727" spans="1:24" x14ac:dyDescent="0.2">
      <c r="A1727">
        <v>10159</v>
      </c>
      <c r="B1727">
        <v>1971</v>
      </c>
      <c r="C1727">
        <v>52</v>
      </c>
      <c r="D1727" t="s">
        <v>23</v>
      </c>
      <c r="E1727" t="s">
        <v>24</v>
      </c>
      <c r="F1727" s="58">
        <v>78468</v>
      </c>
      <c r="G1727">
        <v>0</v>
      </c>
      <c r="H1727">
        <v>1</v>
      </c>
      <c r="I1727" s="98">
        <v>41364</v>
      </c>
      <c r="J1727">
        <v>77</v>
      </c>
      <c r="K1727">
        <v>440</v>
      </c>
      <c r="L1727">
        <v>81</v>
      </c>
      <c r="M1727">
        <v>368</v>
      </c>
      <c r="N1727">
        <v>0</v>
      </c>
      <c r="O1727">
        <v>122</v>
      </c>
      <c r="P1727">
        <v>174</v>
      </c>
      <c r="Q1727">
        <v>6</v>
      </c>
      <c r="R1727">
        <v>11</v>
      </c>
      <c r="S1727">
        <v>9</v>
      </c>
      <c r="T1727">
        <v>6</v>
      </c>
      <c r="U1727">
        <v>0</v>
      </c>
      <c r="V1727">
        <v>0</v>
      </c>
      <c r="W1727" t="s">
        <v>38</v>
      </c>
      <c r="X1727">
        <v>0</v>
      </c>
    </row>
    <row r="1728" spans="1:24" x14ac:dyDescent="0.2">
      <c r="A1728">
        <v>1177</v>
      </c>
      <c r="B1728">
        <v>1967</v>
      </c>
      <c r="C1728">
        <v>56</v>
      </c>
      <c r="D1728" t="s">
        <v>53</v>
      </c>
      <c r="E1728" t="s">
        <v>32</v>
      </c>
      <c r="F1728" s="58">
        <v>77226</v>
      </c>
      <c r="G1728">
        <v>1</v>
      </c>
      <c r="H1728">
        <v>1</v>
      </c>
      <c r="I1728" s="98">
        <v>41300</v>
      </c>
      <c r="J1728">
        <v>77</v>
      </c>
      <c r="K1728">
        <v>80</v>
      </c>
      <c r="L1728">
        <v>3</v>
      </c>
      <c r="M1728">
        <v>26</v>
      </c>
      <c r="N1728">
        <v>4</v>
      </c>
      <c r="O1728">
        <v>2</v>
      </c>
      <c r="P1728">
        <v>14</v>
      </c>
      <c r="Q1728">
        <v>4</v>
      </c>
      <c r="R1728">
        <v>3</v>
      </c>
      <c r="S1728">
        <v>3</v>
      </c>
      <c r="T1728">
        <v>7</v>
      </c>
      <c r="U1728">
        <v>0</v>
      </c>
      <c r="V1728">
        <v>0</v>
      </c>
      <c r="W1728" t="s">
        <v>27</v>
      </c>
      <c r="X1728">
        <v>0</v>
      </c>
    </row>
    <row r="1729" spans="1:24" x14ac:dyDescent="0.2">
      <c r="A1729">
        <v>9426</v>
      </c>
      <c r="B1729">
        <v>1965</v>
      </c>
      <c r="C1729">
        <v>58</v>
      </c>
      <c r="D1729" t="s">
        <v>53</v>
      </c>
      <c r="E1729" t="s">
        <v>28</v>
      </c>
      <c r="F1729" s="58">
        <v>70666</v>
      </c>
      <c r="G1729">
        <v>0</v>
      </c>
      <c r="H1729">
        <v>1</v>
      </c>
      <c r="I1729" s="98">
        <v>41609</v>
      </c>
      <c r="J1729">
        <v>77</v>
      </c>
      <c r="K1729">
        <v>691</v>
      </c>
      <c r="L1729">
        <v>0</v>
      </c>
      <c r="M1729">
        <v>69</v>
      </c>
      <c r="N1729">
        <v>10</v>
      </c>
      <c r="O1729">
        <v>0</v>
      </c>
      <c r="P1729">
        <v>130</v>
      </c>
      <c r="Q1729">
        <v>4</v>
      </c>
      <c r="R1729">
        <v>2</v>
      </c>
      <c r="S1729">
        <v>3</v>
      </c>
      <c r="T1729">
        <v>8</v>
      </c>
      <c r="U1729">
        <v>0</v>
      </c>
      <c r="V1729">
        <v>0</v>
      </c>
      <c r="W1729" t="s">
        <v>27</v>
      </c>
      <c r="X1729">
        <v>0</v>
      </c>
    </row>
    <row r="1730" spans="1:24" x14ac:dyDescent="0.2">
      <c r="A1730">
        <v>10637</v>
      </c>
      <c r="B1730">
        <v>1965</v>
      </c>
      <c r="C1730">
        <v>58</v>
      </c>
      <c r="D1730" t="s">
        <v>23</v>
      </c>
      <c r="E1730" t="s">
        <v>32</v>
      </c>
      <c r="F1730" s="58">
        <v>13084</v>
      </c>
      <c r="G1730">
        <v>1</v>
      </c>
      <c r="H1730">
        <v>2</v>
      </c>
      <c r="I1730" s="98">
        <v>41275</v>
      </c>
      <c r="J1730">
        <v>77</v>
      </c>
      <c r="K1730">
        <v>24</v>
      </c>
      <c r="L1730">
        <v>0</v>
      </c>
      <c r="M1730">
        <v>27</v>
      </c>
      <c r="N1730">
        <v>8</v>
      </c>
      <c r="O1730">
        <v>30</v>
      </c>
      <c r="P1730">
        <v>10</v>
      </c>
      <c r="Q1730">
        <v>2</v>
      </c>
      <c r="R1730">
        <v>3</v>
      </c>
      <c r="S1730">
        <v>3</v>
      </c>
      <c r="T1730">
        <v>7</v>
      </c>
      <c r="U1730">
        <v>0</v>
      </c>
      <c r="V1730">
        <v>1</v>
      </c>
      <c r="W1730" t="s">
        <v>27</v>
      </c>
      <c r="X1730">
        <v>0</v>
      </c>
    </row>
    <row r="1731" spans="1:24" x14ac:dyDescent="0.2">
      <c r="A1731">
        <v>10826</v>
      </c>
      <c r="B1731">
        <v>1960</v>
      </c>
      <c r="C1731">
        <v>63</v>
      </c>
      <c r="D1731" t="s">
        <v>23</v>
      </c>
      <c r="E1731" t="s">
        <v>32</v>
      </c>
      <c r="F1731" s="58">
        <v>57906</v>
      </c>
      <c r="G1731">
        <v>0</v>
      </c>
      <c r="H1731">
        <v>0</v>
      </c>
      <c r="I1731" s="98">
        <v>41271</v>
      </c>
      <c r="J1731">
        <v>77</v>
      </c>
      <c r="K1731">
        <v>6</v>
      </c>
      <c r="L1731">
        <v>1</v>
      </c>
      <c r="M1731">
        <v>7</v>
      </c>
      <c r="N1731">
        <v>23</v>
      </c>
      <c r="O1731">
        <v>4</v>
      </c>
      <c r="P1731">
        <v>19</v>
      </c>
      <c r="Q1731">
        <v>1</v>
      </c>
      <c r="R1731">
        <v>1</v>
      </c>
      <c r="S1731">
        <v>2</v>
      </c>
      <c r="T1731">
        <v>8</v>
      </c>
      <c r="U1731">
        <v>0</v>
      </c>
      <c r="V1731">
        <v>0</v>
      </c>
      <c r="W1731" t="s">
        <v>27</v>
      </c>
      <c r="X1731">
        <v>0</v>
      </c>
    </row>
    <row r="1732" spans="1:24" x14ac:dyDescent="0.2">
      <c r="A1732">
        <v>4086</v>
      </c>
      <c r="B1732">
        <v>1960</v>
      </c>
      <c r="C1732">
        <v>63</v>
      </c>
      <c r="D1732" t="s">
        <v>23</v>
      </c>
      <c r="E1732" t="s">
        <v>32</v>
      </c>
      <c r="F1732" s="58">
        <v>71853</v>
      </c>
      <c r="G1732">
        <v>0</v>
      </c>
      <c r="H1732">
        <v>0</v>
      </c>
      <c r="I1732" s="98">
        <v>41271</v>
      </c>
      <c r="J1732">
        <v>77</v>
      </c>
      <c r="K1732">
        <v>6</v>
      </c>
      <c r="L1732">
        <v>1</v>
      </c>
      <c r="M1732">
        <v>7</v>
      </c>
      <c r="N1732">
        <v>23</v>
      </c>
      <c r="O1732">
        <v>4</v>
      </c>
      <c r="P1732">
        <v>19</v>
      </c>
      <c r="Q1732">
        <v>1</v>
      </c>
      <c r="R1732">
        <v>1</v>
      </c>
      <c r="S1732">
        <v>2</v>
      </c>
      <c r="T1732">
        <v>8</v>
      </c>
      <c r="U1732">
        <v>0</v>
      </c>
      <c r="V1732">
        <v>0</v>
      </c>
      <c r="W1732" t="s">
        <v>46</v>
      </c>
      <c r="X1732">
        <v>0</v>
      </c>
    </row>
    <row r="1733" spans="1:24" x14ac:dyDescent="0.2">
      <c r="A1733">
        <v>10304</v>
      </c>
      <c r="B1733">
        <v>1960</v>
      </c>
      <c r="C1733">
        <v>63</v>
      </c>
      <c r="D1733" t="s">
        <v>23</v>
      </c>
      <c r="E1733" t="s">
        <v>32</v>
      </c>
      <c r="F1733" s="58">
        <v>71853</v>
      </c>
      <c r="G1733">
        <v>0</v>
      </c>
      <c r="H1733">
        <v>0</v>
      </c>
      <c r="I1733" s="98">
        <v>41271</v>
      </c>
      <c r="J1733">
        <v>77</v>
      </c>
      <c r="K1733">
        <v>6</v>
      </c>
      <c r="L1733">
        <v>1</v>
      </c>
      <c r="M1733">
        <v>7</v>
      </c>
      <c r="N1733">
        <v>23</v>
      </c>
      <c r="O1733">
        <v>4</v>
      </c>
      <c r="P1733">
        <v>19</v>
      </c>
      <c r="Q1733">
        <v>1</v>
      </c>
      <c r="R1733">
        <v>1</v>
      </c>
      <c r="S1733">
        <v>2</v>
      </c>
      <c r="T1733">
        <v>8</v>
      </c>
      <c r="U1733">
        <v>0</v>
      </c>
      <c r="V1733">
        <v>0</v>
      </c>
      <c r="W1733" t="s">
        <v>27</v>
      </c>
      <c r="X1733">
        <v>0</v>
      </c>
    </row>
    <row r="1734" spans="1:24" x14ac:dyDescent="0.2">
      <c r="A1734">
        <v>7998</v>
      </c>
      <c r="B1734">
        <v>1959</v>
      </c>
      <c r="C1734">
        <v>64</v>
      </c>
      <c r="D1734" t="s">
        <v>23</v>
      </c>
      <c r="E1734" t="s">
        <v>32</v>
      </c>
      <c r="F1734" s="58">
        <v>30507</v>
      </c>
      <c r="G1734">
        <v>1</v>
      </c>
      <c r="H1734">
        <v>1</v>
      </c>
      <c r="I1734" s="98">
        <v>41225</v>
      </c>
      <c r="J1734">
        <v>77</v>
      </c>
      <c r="K1734">
        <v>53</v>
      </c>
      <c r="L1734">
        <v>8</v>
      </c>
      <c r="M1734">
        <v>17</v>
      </c>
      <c r="N1734">
        <v>13</v>
      </c>
      <c r="O1734">
        <v>0</v>
      </c>
      <c r="P1734">
        <v>21</v>
      </c>
      <c r="Q1734">
        <v>3</v>
      </c>
      <c r="R1734">
        <v>2</v>
      </c>
      <c r="S1734">
        <v>2</v>
      </c>
      <c r="T1734">
        <v>7</v>
      </c>
      <c r="U1734">
        <v>0</v>
      </c>
      <c r="V1734">
        <v>0</v>
      </c>
      <c r="W1734" t="s">
        <v>50</v>
      </c>
      <c r="X1734">
        <v>0</v>
      </c>
    </row>
    <row r="1735" spans="1:24" x14ac:dyDescent="0.2">
      <c r="A1735">
        <v>10992</v>
      </c>
      <c r="B1735">
        <v>1968</v>
      </c>
      <c r="C1735">
        <v>55</v>
      </c>
      <c r="D1735" t="s">
        <v>23</v>
      </c>
      <c r="E1735" t="s">
        <v>32</v>
      </c>
      <c r="F1735" s="58">
        <v>67419</v>
      </c>
      <c r="G1735">
        <v>1</v>
      </c>
      <c r="H1735">
        <v>1</v>
      </c>
      <c r="I1735" s="98">
        <v>41150</v>
      </c>
      <c r="J1735">
        <v>77</v>
      </c>
      <c r="K1735">
        <v>650</v>
      </c>
      <c r="L1735">
        <v>28</v>
      </c>
      <c r="M1735">
        <v>353</v>
      </c>
      <c r="N1735">
        <v>45</v>
      </c>
      <c r="O1735">
        <v>42</v>
      </c>
      <c r="P1735">
        <v>30</v>
      </c>
      <c r="Q1735">
        <v>5</v>
      </c>
      <c r="R1735">
        <v>4</v>
      </c>
      <c r="S1735">
        <v>11</v>
      </c>
      <c r="T1735">
        <v>8</v>
      </c>
      <c r="U1735">
        <v>0</v>
      </c>
      <c r="V1735">
        <v>0</v>
      </c>
      <c r="W1735" t="s">
        <v>67</v>
      </c>
      <c r="X1735">
        <v>0</v>
      </c>
    </row>
    <row r="1736" spans="1:24" x14ac:dyDescent="0.2">
      <c r="A1736">
        <v>6383</v>
      </c>
      <c r="B1736">
        <v>1972</v>
      </c>
      <c r="C1736">
        <v>51</v>
      </c>
      <c r="D1736" t="s">
        <v>40</v>
      </c>
      <c r="E1736" t="s">
        <v>32</v>
      </c>
      <c r="F1736" s="58">
        <v>82326</v>
      </c>
      <c r="G1736">
        <v>1</v>
      </c>
      <c r="H1736">
        <v>0</v>
      </c>
      <c r="I1736" s="98">
        <v>41784</v>
      </c>
      <c r="J1736">
        <v>78</v>
      </c>
      <c r="K1736">
        <v>26</v>
      </c>
      <c r="L1736">
        <v>0</v>
      </c>
      <c r="M1736">
        <v>15</v>
      </c>
      <c r="N1736">
        <v>2</v>
      </c>
      <c r="O1736">
        <v>1</v>
      </c>
      <c r="P1736">
        <v>2</v>
      </c>
      <c r="Q1736">
        <v>2</v>
      </c>
      <c r="R1736">
        <v>3</v>
      </c>
      <c r="S1736">
        <v>3</v>
      </c>
      <c r="T1736">
        <v>8</v>
      </c>
      <c r="U1736">
        <v>0</v>
      </c>
      <c r="V1736">
        <v>0</v>
      </c>
      <c r="W1736" t="s">
        <v>67</v>
      </c>
      <c r="X1736">
        <v>0</v>
      </c>
    </row>
    <row r="1737" spans="1:24" x14ac:dyDescent="0.2">
      <c r="A1737">
        <v>10536</v>
      </c>
      <c r="B1737">
        <v>1972</v>
      </c>
      <c r="C1737">
        <v>51</v>
      </c>
      <c r="D1737" t="s">
        <v>40</v>
      </c>
      <c r="E1737" t="s">
        <v>32</v>
      </c>
      <c r="F1737" s="58">
        <v>63516</v>
      </c>
      <c r="G1737">
        <v>1</v>
      </c>
      <c r="H1737">
        <v>0</v>
      </c>
      <c r="I1737" s="98">
        <v>41784</v>
      </c>
      <c r="J1737">
        <v>78</v>
      </c>
      <c r="K1737">
        <v>26</v>
      </c>
      <c r="L1737">
        <v>0</v>
      </c>
      <c r="M1737">
        <v>15</v>
      </c>
      <c r="N1737">
        <v>2</v>
      </c>
      <c r="O1737">
        <v>1</v>
      </c>
      <c r="P1737">
        <v>2</v>
      </c>
      <c r="Q1737">
        <v>2</v>
      </c>
      <c r="R1737">
        <v>3</v>
      </c>
      <c r="S1737">
        <v>3</v>
      </c>
      <c r="T1737">
        <v>8</v>
      </c>
      <c r="U1737">
        <v>0</v>
      </c>
      <c r="V1737">
        <v>0</v>
      </c>
      <c r="W1737" t="s">
        <v>27</v>
      </c>
      <c r="X1737">
        <v>0</v>
      </c>
    </row>
    <row r="1738" spans="1:24" x14ac:dyDescent="0.2">
      <c r="A1738">
        <v>6036</v>
      </c>
      <c r="B1738">
        <v>1960</v>
      </c>
      <c r="C1738">
        <v>63</v>
      </c>
      <c r="D1738" t="s">
        <v>53</v>
      </c>
      <c r="E1738" t="s">
        <v>32</v>
      </c>
      <c r="F1738" s="58">
        <v>22669</v>
      </c>
      <c r="G1738">
        <v>0</v>
      </c>
      <c r="H1738">
        <v>0</v>
      </c>
      <c r="I1738" s="98">
        <v>41715</v>
      </c>
      <c r="J1738">
        <v>78</v>
      </c>
      <c r="K1738">
        <v>1168</v>
      </c>
      <c r="L1738">
        <v>92</v>
      </c>
      <c r="M1738">
        <v>408</v>
      </c>
      <c r="N1738">
        <v>72</v>
      </c>
      <c r="O1738">
        <v>129</v>
      </c>
      <c r="P1738">
        <v>55</v>
      </c>
      <c r="Q1738">
        <v>1</v>
      </c>
      <c r="R1738">
        <v>5</v>
      </c>
      <c r="S1738">
        <v>7</v>
      </c>
      <c r="T1738">
        <v>1</v>
      </c>
      <c r="U1738">
        <v>0</v>
      </c>
      <c r="V1738">
        <v>0</v>
      </c>
      <c r="W1738" t="s">
        <v>27</v>
      </c>
      <c r="X1738">
        <v>1</v>
      </c>
    </row>
    <row r="1739" spans="1:24" x14ac:dyDescent="0.2">
      <c r="A1739">
        <v>11092</v>
      </c>
      <c r="B1739">
        <v>1962</v>
      </c>
      <c r="C1739">
        <v>61</v>
      </c>
      <c r="D1739" t="s">
        <v>23</v>
      </c>
      <c r="E1739" t="s">
        <v>32</v>
      </c>
      <c r="F1739" s="58">
        <v>77568</v>
      </c>
      <c r="G1739">
        <v>1</v>
      </c>
      <c r="H1739">
        <v>1</v>
      </c>
      <c r="I1739" s="98">
        <v>41673</v>
      </c>
      <c r="J1739">
        <v>78</v>
      </c>
      <c r="K1739">
        <v>12</v>
      </c>
      <c r="L1739">
        <v>1</v>
      </c>
      <c r="M1739">
        <v>21</v>
      </c>
      <c r="N1739">
        <v>2</v>
      </c>
      <c r="O1739">
        <v>2</v>
      </c>
      <c r="P1739">
        <v>3</v>
      </c>
      <c r="Q1739">
        <v>2</v>
      </c>
      <c r="R1739">
        <v>2</v>
      </c>
      <c r="S1739">
        <v>3</v>
      </c>
      <c r="T1739">
        <v>7</v>
      </c>
      <c r="U1739">
        <v>0</v>
      </c>
      <c r="V1739">
        <v>0</v>
      </c>
      <c r="W1739" t="s">
        <v>67</v>
      </c>
      <c r="X1739">
        <v>0</v>
      </c>
    </row>
    <row r="1740" spans="1:24" x14ac:dyDescent="0.2">
      <c r="A1740">
        <v>538</v>
      </c>
      <c r="B1740">
        <v>1990</v>
      </c>
      <c r="C1740">
        <v>33</v>
      </c>
      <c r="D1740" t="s">
        <v>23</v>
      </c>
      <c r="E1740" t="s">
        <v>28</v>
      </c>
      <c r="F1740" s="58">
        <v>71322</v>
      </c>
      <c r="G1740">
        <v>1</v>
      </c>
      <c r="H1740">
        <v>0</v>
      </c>
      <c r="I1740" s="98">
        <v>41914</v>
      </c>
      <c r="J1740">
        <v>78</v>
      </c>
      <c r="K1740">
        <v>31</v>
      </c>
      <c r="L1740">
        <v>9</v>
      </c>
      <c r="M1740">
        <v>27</v>
      </c>
      <c r="N1740">
        <v>16</v>
      </c>
      <c r="O1740">
        <v>9</v>
      </c>
      <c r="P1740">
        <v>33</v>
      </c>
      <c r="Q1740">
        <v>1</v>
      </c>
      <c r="R1740">
        <v>1</v>
      </c>
      <c r="S1740">
        <v>4</v>
      </c>
      <c r="T1740">
        <v>3</v>
      </c>
      <c r="U1740">
        <v>0</v>
      </c>
      <c r="V1740">
        <v>0</v>
      </c>
      <c r="W1740" t="s">
        <v>67</v>
      </c>
      <c r="X1740">
        <v>0</v>
      </c>
    </row>
    <row r="1741" spans="1:24" x14ac:dyDescent="0.2">
      <c r="A1741">
        <v>10022</v>
      </c>
      <c r="B1741">
        <v>1974</v>
      </c>
      <c r="C1741">
        <v>49</v>
      </c>
      <c r="D1741" t="s">
        <v>40</v>
      </c>
      <c r="E1741" t="s">
        <v>28</v>
      </c>
      <c r="F1741" s="58">
        <v>34633</v>
      </c>
      <c r="G1741">
        <v>1</v>
      </c>
      <c r="H1741">
        <v>1</v>
      </c>
      <c r="I1741" s="98">
        <v>41884</v>
      </c>
      <c r="J1741">
        <v>78</v>
      </c>
      <c r="K1741">
        <v>12</v>
      </c>
      <c r="L1741">
        <v>0</v>
      </c>
      <c r="M1741">
        <v>4</v>
      </c>
      <c r="N1741">
        <v>0</v>
      </c>
      <c r="O1741">
        <v>0</v>
      </c>
      <c r="P1741">
        <v>0</v>
      </c>
      <c r="Q1741">
        <v>1</v>
      </c>
      <c r="R1741">
        <v>1</v>
      </c>
      <c r="S1741">
        <v>2</v>
      </c>
      <c r="T1741">
        <v>5</v>
      </c>
      <c r="U1741">
        <v>0</v>
      </c>
      <c r="V1741">
        <v>0</v>
      </c>
      <c r="W1741" t="s">
        <v>27</v>
      </c>
      <c r="X1741">
        <v>0</v>
      </c>
    </row>
    <row r="1742" spans="1:24" x14ac:dyDescent="0.2">
      <c r="A1742">
        <v>10157</v>
      </c>
      <c r="B1742">
        <v>1966</v>
      </c>
      <c r="C1742">
        <v>57</v>
      </c>
      <c r="D1742" t="s">
        <v>23</v>
      </c>
      <c r="E1742" t="s">
        <v>28</v>
      </c>
      <c r="F1742" s="58">
        <v>42162</v>
      </c>
      <c r="G1742">
        <v>0</v>
      </c>
      <c r="H1742">
        <v>1</v>
      </c>
      <c r="I1742" s="98">
        <v>41664</v>
      </c>
      <c r="J1742">
        <v>78</v>
      </c>
      <c r="K1742">
        <v>89</v>
      </c>
      <c r="L1742">
        <v>15</v>
      </c>
      <c r="M1742">
        <v>89</v>
      </c>
      <c r="N1742">
        <v>34</v>
      </c>
      <c r="O1742">
        <v>42</v>
      </c>
      <c r="P1742">
        <v>5</v>
      </c>
      <c r="Q1742">
        <v>1</v>
      </c>
      <c r="R1742">
        <v>4</v>
      </c>
      <c r="S1742">
        <v>6</v>
      </c>
      <c r="T1742">
        <v>4</v>
      </c>
      <c r="U1742">
        <v>0</v>
      </c>
      <c r="V1742">
        <v>0</v>
      </c>
      <c r="W1742" t="s">
        <v>31</v>
      </c>
      <c r="X1742">
        <v>0</v>
      </c>
    </row>
    <row r="1743" spans="1:24" x14ac:dyDescent="0.2">
      <c r="A1743">
        <v>3503</v>
      </c>
      <c r="B1743">
        <v>1951</v>
      </c>
      <c r="C1743">
        <v>72</v>
      </c>
      <c r="D1743" t="s">
        <v>23</v>
      </c>
      <c r="E1743" t="s">
        <v>24</v>
      </c>
      <c r="F1743" s="58">
        <v>162397</v>
      </c>
      <c r="G1743">
        <v>0</v>
      </c>
      <c r="H1743">
        <v>0</v>
      </c>
      <c r="I1743" s="98">
        <v>41317</v>
      </c>
      <c r="J1743">
        <v>78</v>
      </c>
      <c r="K1743">
        <v>255</v>
      </c>
      <c r="L1743">
        <v>47</v>
      </c>
      <c r="M1743">
        <v>573</v>
      </c>
      <c r="N1743">
        <v>52</v>
      </c>
      <c r="O1743">
        <v>32</v>
      </c>
      <c r="P1743">
        <v>15</v>
      </c>
      <c r="Q1743">
        <v>1</v>
      </c>
      <c r="R1743">
        <v>5</v>
      </c>
      <c r="S1743">
        <v>6</v>
      </c>
      <c r="T1743">
        <v>1</v>
      </c>
      <c r="U1743">
        <v>0</v>
      </c>
      <c r="V1743">
        <v>0</v>
      </c>
      <c r="W1743" t="s">
        <v>67</v>
      </c>
      <c r="X1743">
        <v>0</v>
      </c>
    </row>
    <row r="1744" spans="1:24" x14ac:dyDescent="0.2">
      <c r="A1744">
        <v>146</v>
      </c>
      <c r="B1744">
        <v>1961</v>
      </c>
      <c r="C1744">
        <v>62</v>
      </c>
      <c r="D1744" t="s">
        <v>40</v>
      </c>
      <c r="E1744" t="s">
        <v>28</v>
      </c>
      <c r="F1744" s="58">
        <v>44953</v>
      </c>
      <c r="G1744">
        <v>0</v>
      </c>
      <c r="H1744">
        <v>0</v>
      </c>
      <c r="I1744" s="98">
        <v>41593</v>
      </c>
      <c r="J1744">
        <v>78</v>
      </c>
      <c r="K1744">
        <v>760</v>
      </c>
      <c r="L1744">
        <v>53</v>
      </c>
      <c r="M1744">
        <v>400</v>
      </c>
      <c r="N1744">
        <v>17</v>
      </c>
      <c r="O1744">
        <v>93</v>
      </c>
      <c r="P1744">
        <v>0</v>
      </c>
      <c r="Q1744">
        <v>1</v>
      </c>
      <c r="R1744">
        <v>4</v>
      </c>
      <c r="S1744">
        <v>11</v>
      </c>
      <c r="T1744">
        <v>2</v>
      </c>
      <c r="U1744">
        <v>0</v>
      </c>
      <c r="V1744">
        <v>0</v>
      </c>
      <c r="W1744" t="s">
        <v>27</v>
      </c>
      <c r="X1744">
        <v>1</v>
      </c>
    </row>
    <row r="1745" spans="1:24" x14ac:dyDescent="0.2">
      <c r="A1745">
        <v>5538</v>
      </c>
      <c r="B1745">
        <v>1976</v>
      </c>
      <c r="C1745">
        <v>47</v>
      </c>
      <c r="D1745" t="s">
        <v>23</v>
      </c>
      <c r="E1745" t="s">
        <v>24</v>
      </c>
      <c r="F1745" s="58">
        <v>40548</v>
      </c>
      <c r="G1745">
        <v>0</v>
      </c>
      <c r="H1745">
        <v>0</v>
      </c>
      <c r="I1745" s="98">
        <v>41496</v>
      </c>
      <c r="J1745">
        <v>78</v>
      </c>
      <c r="K1745">
        <v>897</v>
      </c>
      <c r="L1745">
        <v>161</v>
      </c>
      <c r="M1745">
        <v>430</v>
      </c>
      <c r="N1745">
        <v>186</v>
      </c>
      <c r="O1745">
        <v>161</v>
      </c>
      <c r="P1745">
        <v>27</v>
      </c>
      <c r="Q1745">
        <v>0</v>
      </c>
      <c r="R1745">
        <v>4</v>
      </c>
      <c r="S1745">
        <v>6</v>
      </c>
      <c r="T1745">
        <v>1</v>
      </c>
      <c r="U1745">
        <v>1</v>
      </c>
      <c r="V1745">
        <v>0</v>
      </c>
      <c r="W1745" t="s">
        <v>27</v>
      </c>
      <c r="X1745">
        <v>3</v>
      </c>
    </row>
    <row r="1746" spans="1:24" x14ac:dyDescent="0.2">
      <c r="A1746">
        <v>3910</v>
      </c>
      <c r="B1746">
        <v>1976</v>
      </c>
      <c r="C1746">
        <v>47</v>
      </c>
      <c r="D1746" t="s">
        <v>23</v>
      </c>
      <c r="E1746" t="s">
        <v>24</v>
      </c>
      <c r="F1746" s="58">
        <v>92556</v>
      </c>
      <c r="G1746">
        <v>0</v>
      </c>
      <c r="H1746">
        <v>0</v>
      </c>
      <c r="I1746" s="98">
        <v>41496</v>
      </c>
      <c r="J1746">
        <v>78</v>
      </c>
      <c r="K1746">
        <v>897</v>
      </c>
      <c r="L1746">
        <v>161</v>
      </c>
      <c r="M1746">
        <v>430</v>
      </c>
      <c r="N1746">
        <v>186</v>
      </c>
      <c r="O1746">
        <v>161</v>
      </c>
      <c r="P1746">
        <v>27</v>
      </c>
      <c r="Q1746">
        <v>0</v>
      </c>
      <c r="R1746">
        <v>4</v>
      </c>
      <c r="S1746">
        <v>6</v>
      </c>
      <c r="T1746">
        <v>1</v>
      </c>
      <c r="U1746">
        <v>1</v>
      </c>
      <c r="V1746">
        <v>0</v>
      </c>
      <c r="W1746" t="s">
        <v>27</v>
      </c>
      <c r="X1746">
        <v>3</v>
      </c>
    </row>
    <row r="1747" spans="1:24" x14ac:dyDescent="0.2">
      <c r="A1747">
        <v>4227</v>
      </c>
      <c r="B1747">
        <v>1969</v>
      </c>
      <c r="C1747">
        <v>54</v>
      </c>
      <c r="D1747" t="s">
        <v>53</v>
      </c>
      <c r="E1747" t="s">
        <v>32</v>
      </c>
      <c r="F1747" s="58">
        <v>19414</v>
      </c>
      <c r="G1747">
        <v>1</v>
      </c>
      <c r="H1747">
        <v>1</v>
      </c>
      <c r="I1747" s="98">
        <v>41434</v>
      </c>
      <c r="J1747">
        <v>78</v>
      </c>
      <c r="K1747">
        <v>28</v>
      </c>
      <c r="L1747">
        <v>0</v>
      </c>
      <c r="M1747">
        <v>13</v>
      </c>
      <c r="N1747">
        <v>4</v>
      </c>
      <c r="O1747">
        <v>2</v>
      </c>
      <c r="P1747">
        <v>8</v>
      </c>
      <c r="Q1747">
        <v>3</v>
      </c>
      <c r="R1747">
        <v>2</v>
      </c>
      <c r="S1747">
        <v>3</v>
      </c>
      <c r="T1747">
        <v>5</v>
      </c>
      <c r="U1747">
        <v>0</v>
      </c>
      <c r="V1747">
        <v>0</v>
      </c>
      <c r="W1747" t="s">
        <v>27</v>
      </c>
      <c r="X1747">
        <v>0</v>
      </c>
    </row>
    <row r="1748" spans="1:24" x14ac:dyDescent="0.2">
      <c r="A1748">
        <v>6634</v>
      </c>
      <c r="B1748">
        <v>1980</v>
      </c>
      <c r="C1748">
        <v>43</v>
      </c>
      <c r="D1748" t="s">
        <v>53</v>
      </c>
      <c r="E1748" t="s">
        <v>24</v>
      </c>
      <c r="F1748" s="58">
        <v>41039</v>
      </c>
      <c r="G1748">
        <v>1</v>
      </c>
      <c r="H1748">
        <v>0</v>
      </c>
      <c r="I1748" s="98">
        <v>41463</v>
      </c>
      <c r="J1748">
        <v>78</v>
      </c>
      <c r="K1748">
        <v>22</v>
      </c>
      <c r="L1748">
        <v>3</v>
      </c>
      <c r="M1748">
        <v>18</v>
      </c>
      <c r="N1748">
        <v>0</v>
      </c>
      <c r="O1748">
        <v>0</v>
      </c>
      <c r="P1748">
        <v>11</v>
      </c>
      <c r="Q1748">
        <v>1</v>
      </c>
      <c r="R1748">
        <v>2</v>
      </c>
      <c r="S1748">
        <v>3</v>
      </c>
      <c r="T1748">
        <v>7</v>
      </c>
      <c r="U1748">
        <v>0</v>
      </c>
      <c r="V1748">
        <v>0</v>
      </c>
      <c r="W1748" t="s">
        <v>67</v>
      </c>
      <c r="X1748">
        <v>0</v>
      </c>
    </row>
    <row r="1749" spans="1:24" x14ac:dyDescent="0.2">
      <c r="A1749">
        <v>8916</v>
      </c>
      <c r="B1749">
        <v>1976</v>
      </c>
      <c r="C1749">
        <v>47</v>
      </c>
      <c r="D1749" t="s">
        <v>23</v>
      </c>
      <c r="E1749" t="s">
        <v>24</v>
      </c>
      <c r="F1749" s="58">
        <v>88347</v>
      </c>
      <c r="G1749">
        <v>2</v>
      </c>
      <c r="H1749">
        <v>0</v>
      </c>
      <c r="I1749" s="98">
        <v>41478</v>
      </c>
      <c r="J1749">
        <v>78</v>
      </c>
      <c r="K1749">
        <v>9</v>
      </c>
      <c r="L1749">
        <v>1</v>
      </c>
      <c r="M1749">
        <v>5</v>
      </c>
      <c r="N1749">
        <v>0</v>
      </c>
      <c r="O1749">
        <v>0</v>
      </c>
      <c r="P1749">
        <v>1</v>
      </c>
      <c r="Q1749">
        <v>1</v>
      </c>
      <c r="R1749">
        <v>0</v>
      </c>
      <c r="S1749">
        <v>3</v>
      </c>
      <c r="T1749">
        <v>5</v>
      </c>
      <c r="U1749">
        <v>0</v>
      </c>
      <c r="V1749">
        <v>0</v>
      </c>
      <c r="W1749" t="s">
        <v>67</v>
      </c>
      <c r="X1749">
        <v>0</v>
      </c>
    </row>
    <row r="1750" spans="1:24" x14ac:dyDescent="0.2">
      <c r="A1750">
        <v>6460</v>
      </c>
      <c r="B1750">
        <v>1983</v>
      </c>
      <c r="C1750">
        <v>40</v>
      </c>
      <c r="D1750" t="s">
        <v>23</v>
      </c>
      <c r="E1750" t="s">
        <v>32</v>
      </c>
      <c r="F1750" s="58">
        <v>55914</v>
      </c>
      <c r="G1750">
        <v>1</v>
      </c>
      <c r="H1750">
        <v>0</v>
      </c>
      <c r="I1750" s="98">
        <v>41468</v>
      </c>
      <c r="J1750">
        <v>78</v>
      </c>
      <c r="K1750">
        <v>12</v>
      </c>
      <c r="L1750">
        <v>4</v>
      </c>
      <c r="M1750">
        <v>6</v>
      </c>
      <c r="N1750">
        <v>11</v>
      </c>
      <c r="O1750">
        <v>8</v>
      </c>
      <c r="P1750">
        <v>16</v>
      </c>
      <c r="Q1750">
        <v>2</v>
      </c>
      <c r="R1750">
        <v>2</v>
      </c>
      <c r="S1750">
        <v>3</v>
      </c>
      <c r="T1750">
        <v>8</v>
      </c>
      <c r="U1750">
        <v>0</v>
      </c>
      <c r="V1750">
        <v>0</v>
      </c>
      <c r="W1750" t="s">
        <v>50</v>
      </c>
      <c r="X1750">
        <v>0</v>
      </c>
    </row>
    <row r="1751" spans="1:24" x14ac:dyDescent="0.2">
      <c r="A1751">
        <v>5883</v>
      </c>
      <c r="B1751">
        <v>1973</v>
      </c>
      <c r="C1751">
        <v>50</v>
      </c>
      <c r="D1751" t="s">
        <v>23</v>
      </c>
      <c r="E1751" t="s">
        <v>32</v>
      </c>
      <c r="F1751" s="58">
        <v>37292</v>
      </c>
      <c r="G1751">
        <v>1</v>
      </c>
      <c r="H1751">
        <v>0</v>
      </c>
      <c r="I1751" s="98">
        <v>41420</v>
      </c>
      <c r="J1751">
        <v>78</v>
      </c>
      <c r="K1751">
        <v>138</v>
      </c>
      <c r="L1751">
        <v>120</v>
      </c>
      <c r="M1751">
        <v>204</v>
      </c>
      <c r="N1751">
        <v>16</v>
      </c>
      <c r="O1751">
        <v>126</v>
      </c>
      <c r="P1751">
        <v>60</v>
      </c>
      <c r="Q1751">
        <v>3</v>
      </c>
      <c r="R1751">
        <v>7</v>
      </c>
      <c r="S1751">
        <v>7</v>
      </c>
      <c r="T1751">
        <v>5</v>
      </c>
      <c r="U1751">
        <v>0</v>
      </c>
      <c r="V1751">
        <v>0</v>
      </c>
      <c r="W1751" t="s">
        <v>27</v>
      </c>
      <c r="X1751">
        <v>0</v>
      </c>
    </row>
    <row r="1752" spans="1:24" x14ac:dyDescent="0.2">
      <c r="A1752">
        <v>10091</v>
      </c>
      <c r="B1752">
        <v>1957</v>
      </c>
      <c r="C1752">
        <v>66</v>
      </c>
      <c r="D1752" t="s">
        <v>23</v>
      </c>
      <c r="E1752" t="s">
        <v>28</v>
      </c>
      <c r="F1752" s="58">
        <v>41275</v>
      </c>
      <c r="G1752">
        <v>0</v>
      </c>
      <c r="H1752">
        <v>1</v>
      </c>
      <c r="I1752" s="98">
        <v>41414</v>
      </c>
      <c r="J1752">
        <v>78</v>
      </c>
      <c r="K1752">
        <v>520</v>
      </c>
      <c r="L1752">
        <v>20</v>
      </c>
      <c r="M1752">
        <v>367</v>
      </c>
      <c r="N1752">
        <v>39</v>
      </c>
      <c r="O1752">
        <v>81</v>
      </c>
      <c r="P1752">
        <v>40</v>
      </c>
      <c r="Q1752">
        <v>2</v>
      </c>
      <c r="R1752">
        <v>6</v>
      </c>
      <c r="S1752">
        <v>6</v>
      </c>
      <c r="T1752">
        <v>5</v>
      </c>
      <c r="U1752">
        <v>0</v>
      </c>
      <c r="V1752">
        <v>0</v>
      </c>
      <c r="W1752" t="s">
        <v>27</v>
      </c>
      <c r="X1752">
        <v>0</v>
      </c>
    </row>
    <row r="1753" spans="1:24" x14ac:dyDescent="0.2">
      <c r="A1753">
        <v>697</v>
      </c>
      <c r="B1753">
        <v>1970</v>
      </c>
      <c r="C1753">
        <v>53</v>
      </c>
      <c r="D1753" t="s">
        <v>23</v>
      </c>
      <c r="E1753" t="s">
        <v>32</v>
      </c>
      <c r="F1753" s="58">
        <v>48070</v>
      </c>
      <c r="G1753">
        <v>0</v>
      </c>
      <c r="H1753">
        <v>0</v>
      </c>
      <c r="I1753" s="98">
        <v>41611</v>
      </c>
      <c r="J1753">
        <v>78</v>
      </c>
      <c r="K1753">
        <v>972</v>
      </c>
      <c r="L1753">
        <v>59</v>
      </c>
      <c r="M1753">
        <v>913</v>
      </c>
      <c r="N1753">
        <v>25</v>
      </c>
      <c r="O1753">
        <v>19</v>
      </c>
      <c r="P1753">
        <v>59</v>
      </c>
      <c r="Q1753">
        <v>1</v>
      </c>
      <c r="R1753">
        <v>5</v>
      </c>
      <c r="S1753">
        <v>6</v>
      </c>
      <c r="T1753">
        <v>3</v>
      </c>
      <c r="U1753">
        <v>0</v>
      </c>
      <c r="V1753">
        <v>0</v>
      </c>
      <c r="W1753" t="s">
        <v>27</v>
      </c>
      <c r="X1753">
        <v>1</v>
      </c>
    </row>
    <row r="1754" spans="1:24" x14ac:dyDescent="0.2">
      <c r="A1754">
        <v>2607</v>
      </c>
      <c r="B1754">
        <v>1954</v>
      </c>
      <c r="C1754">
        <v>69</v>
      </c>
      <c r="D1754" t="s">
        <v>23</v>
      </c>
      <c r="E1754" t="s">
        <v>28</v>
      </c>
      <c r="F1754" s="58">
        <v>61346</v>
      </c>
      <c r="G1754">
        <v>0</v>
      </c>
      <c r="H1754">
        <v>1</v>
      </c>
      <c r="I1754" s="98">
        <v>41579</v>
      </c>
      <c r="J1754">
        <v>78</v>
      </c>
      <c r="K1754">
        <v>424</v>
      </c>
      <c r="L1754">
        <v>17</v>
      </c>
      <c r="M1754">
        <v>118</v>
      </c>
      <c r="N1754">
        <v>7</v>
      </c>
      <c r="O1754">
        <v>23</v>
      </c>
      <c r="P1754">
        <v>41</v>
      </c>
      <c r="Q1754">
        <v>6</v>
      </c>
      <c r="R1754">
        <v>8</v>
      </c>
      <c r="S1754">
        <v>8</v>
      </c>
      <c r="T1754">
        <v>8</v>
      </c>
      <c r="U1754">
        <v>0</v>
      </c>
      <c r="V1754">
        <v>0</v>
      </c>
      <c r="W1754" t="s">
        <v>27</v>
      </c>
      <c r="X1754">
        <v>0</v>
      </c>
    </row>
    <row r="1755" spans="1:24" x14ac:dyDescent="0.2">
      <c r="A1755">
        <v>8427</v>
      </c>
      <c r="B1755">
        <v>1957</v>
      </c>
      <c r="C1755">
        <v>66</v>
      </c>
      <c r="D1755" t="s">
        <v>53</v>
      </c>
      <c r="E1755" t="s">
        <v>28</v>
      </c>
      <c r="F1755" s="58">
        <v>65196</v>
      </c>
      <c r="G1755">
        <v>0</v>
      </c>
      <c r="H1755">
        <v>0</v>
      </c>
      <c r="I1755" s="98">
        <v>41236</v>
      </c>
      <c r="J1755">
        <v>78</v>
      </c>
      <c r="K1755">
        <v>556</v>
      </c>
      <c r="L1755">
        <v>14</v>
      </c>
      <c r="M1755">
        <v>717</v>
      </c>
      <c r="N1755">
        <v>210</v>
      </c>
      <c r="O1755">
        <v>0</v>
      </c>
      <c r="P1755">
        <v>43</v>
      </c>
      <c r="Q1755">
        <v>1</v>
      </c>
      <c r="R1755">
        <v>7</v>
      </c>
      <c r="S1755">
        <v>10</v>
      </c>
      <c r="T1755">
        <v>4</v>
      </c>
      <c r="U1755">
        <v>0</v>
      </c>
      <c r="V1755">
        <v>0</v>
      </c>
      <c r="W1755" t="s">
        <v>27</v>
      </c>
      <c r="X1755">
        <v>0</v>
      </c>
    </row>
    <row r="1756" spans="1:24" x14ac:dyDescent="0.2">
      <c r="A1756">
        <v>217</v>
      </c>
      <c r="B1756">
        <v>1957</v>
      </c>
      <c r="C1756">
        <v>66</v>
      </c>
      <c r="D1756" t="s">
        <v>53</v>
      </c>
      <c r="E1756" t="s">
        <v>28</v>
      </c>
      <c r="F1756" s="58">
        <v>42021</v>
      </c>
      <c r="G1756">
        <v>0</v>
      </c>
      <c r="H1756">
        <v>0</v>
      </c>
      <c r="I1756" s="98">
        <v>41236</v>
      </c>
      <c r="J1756">
        <v>78</v>
      </c>
      <c r="K1756">
        <v>556</v>
      </c>
      <c r="L1756">
        <v>14</v>
      </c>
      <c r="M1756">
        <v>717</v>
      </c>
      <c r="N1756">
        <v>210</v>
      </c>
      <c r="O1756">
        <v>0</v>
      </c>
      <c r="P1756">
        <v>43</v>
      </c>
      <c r="Q1756">
        <v>1</v>
      </c>
      <c r="R1756">
        <v>7</v>
      </c>
      <c r="S1756">
        <v>10</v>
      </c>
      <c r="T1756">
        <v>4</v>
      </c>
      <c r="U1756">
        <v>0</v>
      </c>
      <c r="V1756">
        <v>0</v>
      </c>
      <c r="W1756" t="s">
        <v>31</v>
      </c>
      <c r="X1756">
        <v>0</v>
      </c>
    </row>
    <row r="1757" spans="1:24" x14ac:dyDescent="0.2">
      <c r="A1757">
        <v>6202</v>
      </c>
      <c r="B1757">
        <v>1961</v>
      </c>
      <c r="C1757">
        <v>62</v>
      </c>
      <c r="D1757" t="s">
        <v>23</v>
      </c>
      <c r="E1757" t="s">
        <v>32</v>
      </c>
      <c r="F1757" s="58">
        <v>35322</v>
      </c>
      <c r="G1757">
        <v>0</v>
      </c>
      <c r="H1757">
        <v>1</v>
      </c>
      <c r="I1757" s="98">
        <v>41039</v>
      </c>
      <c r="J1757">
        <v>78</v>
      </c>
      <c r="K1757">
        <v>571</v>
      </c>
      <c r="L1757">
        <v>50</v>
      </c>
      <c r="M1757">
        <v>142</v>
      </c>
      <c r="N1757">
        <v>33</v>
      </c>
      <c r="O1757">
        <v>50</v>
      </c>
      <c r="P1757">
        <v>159</v>
      </c>
      <c r="Q1757">
        <v>4</v>
      </c>
      <c r="R1757">
        <v>4</v>
      </c>
      <c r="S1757">
        <v>13</v>
      </c>
      <c r="T1757">
        <v>2</v>
      </c>
      <c r="U1757">
        <v>0</v>
      </c>
      <c r="V1757">
        <v>0</v>
      </c>
      <c r="W1757" t="s">
        <v>27</v>
      </c>
      <c r="X1757">
        <v>0</v>
      </c>
    </row>
    <row r="1758" spans="1:24" x14ac:dyDescent="0.2">
      <c r="A1758">
        <v>3856</v>
      </c>
      <c r="B1758">
        <v>1961</v>
      </c>
      <c r="C1758">
        <v>62</v>
      </c>
      <c r="D1758" t="s">
        <v>23</v>
      </c>
      <c r="E1758" t="s">
        <v>32</v>
      </c>
      <c r="F1758" s="58">
        <v>53374</v>
      </c>
      <c r="G1758">
        <v>0</v>
      </c>
      <c r="H1758">
        <v>1</v>
      </c>
      <c r="I1758" s="98">
        <v>41039</v>
      </c>
      <c r="J1758">
        <v>78</v>
      </c>
      <c r="K1758">
        <v>571</v>
      </c>
      <c r="L1758">
        <v>50</v>
      </c>
      <c r="M1758">
        <v>142</v>
      </c>
      <c r="N1758">
        <v>33</v>
      </c>
      <c r="O1758">
        <v>50</v>
      </c>
      <c r="P1758">
        <v>159</v>
      </c>
      <c r="Q1758">
        <v>4</v>
      </c>
      <c r="R1758">
        <v>4</v>
      </c>
      <c r="S1758">
        <v>13</v>
      </c>
      <c r="T1758">
        <v>2</v>
      </c>
      <c r="U1758">
        <v>0</v>
      </c>
      <c r="V1758">
        <v>0</v>
      </c>
      <c r="W1758" t="s">
        <v>27</v>
      </c>
      <c r="X1758">
        <v>0</v>
      </c>
    </row>
    <row r="1759" spans="1:24" x14ac:dyDescent="0.2">
      <c r="A1759">
        <v>10648</v>
      </c>
      <c r="B1759">
        <v>1983</v>
      </c>
      <c r="C1759">
        <v>40</v>
      </c>
      <c r="D1759" t="s">
        <v>43</v>
      </c>
      <c r="E1759" t="s">
        <v>32</v>
      </c>
      <c r="F1759" s="58">
        <v>82427</v>
      </c>
      <c r="G1759">
        <v>0</v>
      </c>
      <c r="H1759">
        <v>0</v>
      </c>
      <c r="I1759" s="98">
        <v>41177</v>
      </c>
      <c r="J1759">
        <v>78</v>
      </c>
      <c r="K1759">
        <v>398</v>
      </c>
      <c r="L1759">
        <v>96</v>
      </c>
      <c r="M1759">
        <v>447</v>
      </c>
      <c r="N1759">
        <v>220</v>
      </c>
      <c r="O1759">
        <v>96</v>
      </c>
      <c r="P1759">
        <v>32</v>
      </c>
      <c r="Q1759">
        <v>1</v>
      </c>
      <c r="R1759">
        <v>5</v>
      </c>
      <c r="S1759">
        <v>6</v>
      </c>
      <c r="T1759">
        <v>3</v>
      </c>
      <c r="U1759">
        <v>0</v>
      </c>
      <c r="V1759">
        <v>0</v>
      </c>
      <c r="W1759" t="s">
        <v>27</v>
      </c>
      <c r="X1759">
        <v>0</v>
      </c>
    </row>
    <row r="1760" spans="1:24" x14ac:dyDescent="0.2">
      <c r="A1760">
        <v>5120</v>
      </c>
      <c r="B1760">
        <v>1983</v>
      </c>
      <c r="C1760">
        <v>40</v>
      </c>
      <c r="D1760" t="s">
        <v>43</v>
      </c>
      <c r="E1760" t="s">
        <v>32</v>
      </c>
      <c r="F1760" s="58">
        <v>44602</v>
      </c>
      <c r="G1760">
        <v>0</v>
      </c>
      <c r="H1760">
        <v>0</v>
      </c>
      <c r="I1760" s="98">
        <v>41177</v>
      </c>
      <c r="J1760">
        <v>78</v>
      </c>
      <c r="K1760">
        <v>398</v>
      </c>
      <c r="L1760">
        <v>96</v>
      </c>
      <c r="M1760">
        <v>447</v>
      </c>
      <c r="N1760">
        <v>220</v>
      </c>
      <c r="O1760">
        <v>96</v>
      </c>
      <c r="P1760">
        <v>32</v>
      </c>
      <c r="Q1760">
        <v>1</v>
      </c>
      <c r="R1760">
        <v>5</v>
      </c>
      <c r="S1760">
        <v>6</v>
      </c>
      <c r="T1760">
        <v>3</v>
      </c>
      <c r="U1760">
        <v>0</v>
      </c>
      <c r="V1760">
        <v>0</v>
      </c>
      <c r="W1760" t="s">
        <v>67</v>
      </c>
      <c r="X1760">
        <v>0</v>
      </c>
    </row>
    <row r="1761" spans="1:24" x14ac:dyDescent="0.2">
      <c r="A1761">
        <v>6749</v>
      </c>
      <c r="B1761">
        <v>1967</v>
      </c>
      <c r="C1761">
        <v>56</v>
      </c>
      <c r="D1761" t="s">
        <v>23</v>
      </c>
      <c r="E1761" t="s">
        <v>28</v>
      </c>
      <c r="F1761" s="58">
        <v>28359</v>
      </c>
      <c r="G1761">
        <v>1</v>
      </c>
      <c r="H1761">
        <v>1</v>
      </c>
      <c r="I1761" s="98">
        <v>41129</v>
      </c>
      <c r="J1761">
        <v>78</v>
      </c>
      <c r="K1761">
        <v>957</v>
      </c>
      <c r="L1761">
        <v>47</v>
      </c>
      <c r="M1761">
        <v>494</v>
      </c>
      <c r="N1761">
        <v>82</v>
      </c>
      <c r="O1761">
        <v>47</v>
      </c>
      <c r="P1761">
        <v>95</v>
      </c>
      <c r="Q1761">
        <v>4</v>
      </c>
      <c r="R1761">
        <v>5</v>
      </c>
      <c r="S1761">
        <v>6</v>
      </c>
      <c r="T1761">
        <v>8</v>
      </c>
      <c r="U1761">
        <v>0</v>
      </c>
      <c r="V1761">
        <v>0</v>
      </c>
      <c r="W1761" t="s">
        <v>27</v>
      </c>
      <c r="X1761">
        <v>0</v>
      </c>
    </row>
    <row r="1762" spans="1:24" x14ac:dyDescent="0.2">
      <c r="A1762">
        <v>1584</v>
      </c>
      <c r="B1762">
        <v>1978</v>
      </c>
      <c r="C1762">
        <v>45</v>
      </c>
      <c r="D1762" t="s">
        <v>23</v>
      </c>
      <c r="E1762" t="s">
        <v>32</v>
      </c>
      <c r="F1762" s="58">
        <v>56534</v>
      </c>
      <c r="G1762">
        <v>1</v>
      </c>
      <c r="H1762">
        <v>0</v>
      </c>
      <c r="I1762" s="98">
        <v>41643</v>
      </c>
      <c r="J1762">
        <v>79</v>
      </c>
      <c r="K1762">
        <v>171</v>
      </c>
      <c r="L1762">
        <v>7</v>
      </c>
      <c r="M1762">
        <v>171</v>
      </c>
      <c r="N1762">
        <v>25</v>
      </c>
      <c r="O1762">
        <v>19</v>
      </c>
      <c r="P1762">
        <v>89</v>
      </c>
      <c r="Q1762">
        <v>6</v>
      </c>
      <c r="R1762">
        <v>8</v>
      </c>
      <c r="S1762">
        <v>5</v>
      </c>
      <c r="T1762">
        <v>8</v>
      </c>
      <c r="U1762">
        <v>0</v>
      </c>
      <c r="V1762">
        <v>0</v>
      </c>
      <c r="W1762" t="s">
        <v>67</v>
      </c>
      <c r="X1762">
        <v>0</v>
      </c>
    </row>
    <row r="1763" spans="1:24" x14ac:dyDescent="0.2">
      <c r="A1763">
        <v>9559</v>
      </c>
      <c r="B1763">
        <v>1962</v>
      </c>
      <c r="C1763">
        <v>61</v>
      </c>
      <c r="D1763" t="s">
        <v>40</v>
      </c>
      <c r="E1763" t="s">
        <v>32</v>
      </c>
      <c r="F1763" s="58">
        <v>44964</v>
      </c>
      <c r="G1763">
        <v>0</v>
      </c>
      <c r="H1763">
        <v>1</v>
      </c>
      <c r="I1763" s="98">
        <v>41663</v>
      </c>
      <c r="J1763">
        <v>79</v>
      </c>
      <c r="K1763">
        <v>944</v>
      </c>
      <c r="L1763">
        <v>0</v>
      </c>
      <c r="M1763">
        <v>60</v>
      </c>
      <c r="N1763">
        <v>0</v>
      </c>
      <c r="O1763">
        <v>0</v>
      </c>
      <c r="P1763">
        <v>30</v>
      </c>
      <c r="Q1763">
        <v>2</v>
      </c>
      <c r="R1763">
        <v>7</v>
      </c>
      <c r="S1763">
        <v>13</v>
      </c>
      <c r="T1763">
        <v>5</v>
      </c>
      <c r="U1763">
        <v>0</v>
      </c>
      <c r="V1763">
        <v>0</v>
      </c>
      <c r="W1763" t="s">
        <v>31</v>
      </c>
      <c r="X1763">
        <v>1</v>
      </c>
    </row>
    <row r="1764" spans="1:24" x14ac:dyDescent="0.2">
      <c r="A1764">
        <v>771</v>
      </c>
      <c r="B1764">
        <v>1968</v>
      </c>
      <c r="C1764">
        <v>55</v>
      </c>
      <c r="D1764" t="s">
        <v>23</v>
      </c>
      <c r="E1764" t="s">
        <v>32</v>
      </c>
      <c r="F1764" s="58">
        <v>66000</v>
      </c>
      <c r="G1764">
        <v>0</v>
      </c>
      <c r="H1764">
        <v>1</v>
      </c>
      <c r="I1764" s="98">
        <v>41660</v>
      </c>
      <c r="J1764">
        <v>79</v>
      </c>
      <c r="K1764">
        <v>135</v>
      </c>
      <c r="L1764">
        <v>9</v>
      </c>
      <c r="M1764">
        <v>39</v>
      </c>
      <c r="N1764">
        <v>4</v>
      </c>
      <c r="O1764">
        <v>0</v>
      </c>
      <c r="P1764">
        <v>7</v>
      </c>
      <c r="Q1764">
        <v>1</v>
      </c>
      <c r="R1764">
        <v>2</v>
      </c>
      <c r="S1764">
        <v>5</v>
      </c>
      <c r="T1764">
        <v>2</v>
      </c>
      <c r="U1764">
        <v>0</v>
      </c>
      <c r="V1764">
        <v>0</v>
      </c>
      <c r="W1764" t="s">
        <v>46</v>
      </c>
      <c r="X1764">
        <v>0</v>
      </c>
    </row>
    <row r="1765" spans="1:24" x14ac:dyDescent="0.2">
      <c r="A1765">
        <v>5237</v>
      </c>
      <c r="B1765">
        <v>1951</v>
      </c>
      <c r="C1765">
        <v>72</v>
      </c>
      <c r="D1765" t="s">
        <v>40</v>
      </c>
      <c r="E1765" t="s">
        <v>28</v>
      </c>
      <c r="F1765" s="58">
        <v>46910</v>
      </c>
      <c r="G1765">
        <v>1</v>
      </c>
      <c r="H1765">
        <v>2</v>
      </c>
      <c r="I1765" s="98">
        <v>41640</v>
      </c>
      <c r="J1765">
        <v>79</v>
      </c>
      <c r="K1765">
        <v>28</v>
      </c>
      <c r="L1765">
        <v>1</v>
      </c>
      <c r="M1765">
        <v>21</v>
      </c>
      <c r="N1765">
        <v>3</v>
      </c>
      <c r="O1765">
        <v>0</v>
      </c>
      <c r="P1765">
        <v>10</v>
      </c>
      <c r="Q1765">
        <v>3</v>
      </c>
      <c r="R1765">
        <v>2</v>
      </c>
      <c r="S1765">
        <v>3</v>
      </c>
      <c r="T1765">
        <v>5</v>
      </c>
      <c r="U1765">
        <v>0</v>
      </c>
      <c r="V1765">
        <v>0</v>
      </c>
      <c r="W1765" t="s">
        <v>38</v>
      </c>
      <c r="X1765">
        <v>0</v>
      </c>
    </row>
    <row r="1766" spans="1:24" x14ac:dyDescent="0.2">
      <c r="A1766">
        <v>2461</v>
      </c>
      <c r="B1766">
        <v>1956</v>
      </c>
      <c r="C1766">
        <v>67</v>
      </c>
      <c r="D1766" t="s">
        <v>53</v>
      </c>
      <c r="E1766" t="s">
        <v>28</v>
      </c>
      <c r="F1766" s="58">
        <v>77382</v>
      </c>
      <c r="G1766">
        <v>1</v>
      </c>
      <c r="H1766">
        <v>1</v>
      </c>
      <c r="I1766" s="98">
        <v>41626</v>
      </c>
      <c r="J1766">
        <v>79</v>
      </c>
      <c r="K1766">
        <v>26</v>
      </c>
      <c r="L1766">
        <v>1</v>
      </c>
      <c r="M1766">
        <v>11</v>
      </c>
      <c r="N1766">
        <v>0</v>
      </c>
      <c r="O1766">
        <v>1</v>
      </c>
      <c r="P1766">
        <v>4</v>
      </c>
      <c r="Q1766">
        <v>2</v>
      </c>
      <c r="R1766">
        <v>1</v>
      </c>
      <c r="S1766">
        <v>3</v>
      </c>
      <c r="T1766">
        <v>3</v>
      </c>
      <c r="U1766">
        <v>0</v>
      </c>
      <c r="V1766">
        <v>0</v>
      </c>
      <c r="W1766" t="s">
        <v>31</v>
      </c>
      <c r="X1766">
        <v>0</v>
      </c>
    </row>
    <row r="1767" spans="1:24" x14ac:dyDescent="0.2">
      <c r="A1767">
        <v>5474</v>
      </c>
      <c r="B1767">
        <v>1971</v>
      </c>
      <c r="C1767">
        <v>52</v>
      </c>
      <c r="D1767" t="s">
        <v>23</v>
      </c>
      <c r="E1767" t="s">
        <v>28</v>
      </c>
      <c r="F1767" s="58">
        <v>83532</v>
      </c>
      <c r="G1767">
        <v>1</v>
      </c>
      <c r="H1767">
        <v>0</v>
      </c>
      <c r="I1767" s="98">
        <v>41608</v>
      </c>
      <c r="J1767">
        <v>79</v>
      </c>
      <c r="K1767">
        <v>45</v>
      </c>
      <c r="L1767">
        <v>7</v>
      </c>
      <c r="M1767">
        <v>99</v>
      </c>
      <c r="N1767">
        <v>4</v>
      </c>
      <c r="O1767">
        <v>25</v>
      </c>
      <c r="P1767">
        <v>43</v>
      </c>
      <c r="Q1767">
        <v>3</v>
      </c>
      <c r="R1767">
        <v>4</v>
      </c>
      <c r="S1767">
        <v>4</v>
      </c>
      <c r="T1767">
        <v>6</v>
      </c>
      <c r="U1767">
        <v>0</v>
      </c>
      <c r="V1767">
        <v>0</v>
      </c>
      <c r="W1767" t="s">
        <v>35</v>
      </c>
      <c r="X1767">
        <v>0</v>
      </c>
    </row>
    <row r="1768" spans="1:24" x14ac:dyDescent="0.2">
      <c r="A1768">
        <v>2895</v>
      </c>
      <c r="B1768">
        <v>1964</v>
      </c>
      <c r="C1768">
        <v>59</v>
      </c>
      <c r="D1768" t="s">
        <v>23</v>
      </c>
      <c r="E1768" t="s">
        <v>28</v>
      </c>
      <c r="F1768" s="58">
        <v>73059</v>
      </c>
      <c r="G1768">
        <v>0</v>
      </c>
      <c r="H1768">
        <v>1</v>
      </c>
      <c r="I1768" s="98">
        <v>41570</v>
      </c>
      <c r="J1768">
        <v>79</v>
      </c>
      <c r="K1768">
        <v>104</v>
      </c>
      <c r="L1768">
        <v>1</v>
      </c>
      <c r="M1768">
        <v>54</v>
      </c>
      <c r="N1768">
        <v>13</v>
      </c>
      <c r="O1768">
        <v>9</v>
      </c>
      <c r="P1768">
        <v>14</v>
      </c>
      <c r="Q1768">
        <v>2</v>
      </c>
      <c r="R1768">
        <v>3</v>
      </c>
      <c r="S1768">
        <v>5</v>
      </c>
      <c r="T1768">
        <v>5</v>
      </c>
      <c r="U1768">
        <v>0</v>
      </c>
      <c r="V1768">
        <v>0</v>
      </c>
      <c r="W1768" t="s">
        <v>50</v>
      </c>
      <c r="X1768">
        <v>0</v>
      </c>
    </row>
    <row r="1769" spans="1:24" x14ac:dyDescent="0.2">
      <c r="A1769">
        <v>7972</v>
      </c>
      <c r="B1769">
        <v>1956</v>
      </c>
      <c r="C1769">
        <v>67</v>
      </c>
      <c r="D1769" t="s">
        <v>23</v>
      </c>
      <c r="E1769" t="s">
        <v>28</v>
      </c>
      <c r="F1769" s="58">
        <v>73059</v>
      </c>
      <c r="G1769">
        <v>0</v>
      </c>
      <c r="H1769">
        <v>0</v>
      </c>
      <c r="I1769" s="98">
        <v>41534</v>
      </c>
      <c r="J1769">
        <v>79</v>
      </c>
      <c r="K1769">
        <v>400</v>
      </c>
      <c r="L1769">
        <v>32</v>
      </c>
      <c r="M1769">
        <v>519</v>
      </c>
      <c r="N1769">
        <v>71</v>
      </c>
      <c r="O1769">
        <v>75</v>
      </c>
      <c r="P1769">
        <v>54</v>
      </c>
      <c r="Q1769">
        <v>1</v>
      </c>
      <c r="R1769">
        <v>3</v>
      </c>
      <c r="S1769">
        <v>9</v>
      </c>
      <c r="T1769">
        <v>1</v>
      </c>
      <c r="U1769">
        <v>0</v>
      </c>
      <c r="V1769">
        <v>0</v>
      </c>
      <c r="W1769" t="s">
        <v>27</v>
      </c>
      <c r="X1769">
        <v>0</v>
      </c>
    </row>
    <row r="1770" spans="1:24" x14ac:dyDescent="0.2">
      <c r="A1770">
        <v>10067</v>
      </c>
      <c r="B1770">
        <v>1977</v>
      </c>
      <c r="C1770">
        <v>46</v>
      </c>
      <c r="D1770" t="s">
        <v>43</v>
      </c>
      <c r="E1770" t="s">
        <v>32</v>
      </c>
      <c r="F1770" s="58">
        <v>105471</v>
      </c>
      <c r="G1770">
        <v>1</v>
      </c>
      <c r="H1770">
        <v>1</v>
      </c>
      <c r="I1770" s="98">
        <v>41555</v>
      </c>
      <c r="J1770">
        <v>79</v>
      </c>
      <c r="K1770">
        <v>4</v>
      </c>
      <c r="L1770">
        <v>0</v>
      </c>
      <c r="M1770">
        <v>4</v>
      </c>
      <c r="N1770">
        <v>0</v>
      </c>
      <c r="O1770">
        <v>0</v>
      </c>
      <c r="P1770">
        <v>5</v>
      </c>
      <c r="Q1770">
        <v>1</v>
      </c>
      <c r="R1770">
        <v>1</v>
      </c>
      <c r="S1770">
        <v>2</v>
      </c>
      <c r="T1770">
        <v>7</v>
      </c>
      <c r="U1770">
        <v>0</v>
      </c>
      <c r="V1770">
        <v>0</v>
      </c>
      <c r="W1770" t="s">
        <v>46</v>
      </c>
      <c r="X1770">
        <v>0</v>
      </c>
    </row>
    <row r="1771" spans="1:24" x14ac:dyDescent="0.2">
      <c r="A1771">
        <v>500</v>
      </c>
      <c r="B1771">
        <v>1978</v>
      </c>
      <c r="C1771">
        <v>45</v>
      </c>
      <c r="D1771" t="s">
        <v>23</v>
      </c>
      <c r="E1771" t="s">
        <v>32</v>
      </c>
      <c r="F1771" s="58">
        <v>52203</v>
      </c>
      <c r="G1771">
        <v>0</v>
      </c>
      <c r="H1771">
        <v>0</v>
      </c>
      <c r="I1771" s="98">
        <v>41433</v>
      </c>
      <c r="J1771">
        <v>79</v>
      </c>
      <c r="K1771">
        <v>908</v>
      </c>
      <c r="L1771">
        <v>43</v>
      </c>
      <c r="M1771">
        <v>735</v>
      </c>
      <c r="N1771">
        <v>40</v>
      </c>
      <c r="O1771">
        <v>194</v>
      </c>
      <c r="P1771">
        <v>21</v>
      </c>
      <c r="Q1771">
        <v>1</v>
      </c>
      <c r="R1771">
        <v>7</v>
      </c>
      <c r="S1771">
        <v>9</v>
      </c>
      <c r="T1771">
        <v>2</v>
      </c>
      <c r="U1771">
        <v>1</v>
      </c>
      <c r="V1771">
        <v>0</v>
      </c>
      <c r="W1771" t="s">
        <v>27</v>
      </c>
      <c r="X1771">
        <v>3</v>
      </c>
    </row>
    <row r="1772" spans="1:24" x14ac:dyDescent="0.2">
      <c r="A1772">
        <v>922</v>
      </c>
      <c r="B1772">
        <v>1980</v>
      </c>
      <c r="C1772">
        <v>43</v>
      </c>
      <c r="D1772" t="s">
        <v>43</v>
      </c>
      <c r="E1772" t="s">
        <v>32</v>
      </c>
      <c r="F1772" s="58">
        <v>65735</v>
      </c>
      <c r="G1772">
        <v>1</v>
      </c>
      <c r="H1772">
        <v>1</v>
      </c>
      <c r="I1772" s="98">
        <v>41369</v>
      </c>
      <c r="J1772">
        <v>79</v>
      </c>
      <c r="K1772">
        <v>16</v>
      </c>
      <c r="L1772">
        <v>2</v>
      </c>
      <c r="M1772">
        <v>11</v>
      </c>
      <c r="N1772">
        <v>3</v>
      </c>
      <c r="O1772">
        <v>0</v>
      </c>
      <c r="P1772">
        <v>16</v>
      </c>
      <c r="Q1772">
        <v>2</v>
      </c>
      <c r="R1772">
        <v>1</v>
      </c>
      <c r="S1772">
        <v>2</v>
      </c>
      <c r="T1772">
        <v>8</v>
      </c>
      <c r="U1772">
        <v>0</v>
      </c>
      <c r="V1772">
        <v>0</v>
      </c>
      <c r="W1772" t="s">
        <v>46</v>
      </c>
      <c r="X1772">
        <v>1</v>
      </c>
    </row>
    <row r="1773" spans="1:24" x14ac:dyDescent="0.2">
      <c r="A1773">
        <v>2861</v>
      </c>
      <c r="B1773">
        <v>1984</v>
      </c>
      <c r="C1773">
        <v>39</v>
      </c>
      <c r="D1773" t="s">
        <v>23</v>
      </c>
      <c r="E1773" t="s">
        <v>28</v>
      </c>
      <c r="F1773" s="58">
        <v>21918</v>
      </c>
      <c r="G1773">
        <v>1</v>
      </c>
      <c r="H1773">
        <v>0</v>
      </c>
      <c r="I1773" s="98">
        <v>41380</v>
      </c>
      <c r="J1773">
        <v>79</v>
      </c>
      <c r="K1773">
        <v>9</v>
      </c>
      <c r="L1773">
        <v>1</v>
      </c>
      <c r="M1773">
        <v>6</v>
      </c>
      <c r="N1773">
        <v>3</v>
      </c>
      <c r="O1773">
        <v>0</v>
      </c>
      <c r="P1773">
        <v>4</v>
      </c>
      <c r="Q1773">
        <v>1</v>
      </c>
      <c r="R1773">
        <v>1</v>
      </c>
      <c r="S1773">
        <v>2</v>
      </c>
      <c r="T1773">
        <v>8</v>
      </c>
      <c r="U1773">
        <v>0</v>
      </c>
      <c r="V1773">
        <v>0</v>
      </c>
      <c r="W1773" t="s">
        <v>27</v>
      </c>
      <c r="X1773">
        <v>0</v>
      </c>
    </row>
    <row r="1774" spans="1:24" x14ac:dyDescent="0.2">
      <c r="A1774">
        <v>375</v>
      </c>
      <c r="B1774">
        <v>1955</v>
      </c>
      <c r="C1774">
        <v>68</v>
      </c>
      <c r="D1774" t="s">
        <v>23</v>
      </c>
      <c r="E1774" t="s">
        <v>24</v>
      </c>
      <c r="F1774" s="58">
        <v>59868</v>
      </c>
      <c r="G1774">
        <v>0</v>
      </c>
      <c r="H1774">
        <v>0</v>
      </c>
      <c r="I1774" s="98">
        <v>41330</v>
      </c>
      <c r="J1774">
        <v>79</v>
      </c>
      <c r="K1774">
        <v>516</v>
      </c>
      <c r="L1774">
        <v>56</v>
      </c>
      <c r="M1774">
        <v>449</v>
      </c>
      <c r="N1774">
        <v>86</v>
      </c>
      <c r="O1774">
        <v>33</v>
      </c>
      <c r="P1774">
        <v>16</v>
      </c>
      <c r="Q1774">
        <v>1</v>
      </c>
      <c r="R1774">
        <v>2</v>
      </c>
      <c r="S1774">
        <v>11</v>
      </c>
      <c r="T1774">
        <v>1</v>
      </c>
      <c r="U1774">
        <v>0</v>
      </c>
      <c r="V1774">
        <v>0</v>
      </c>
      <c r="W1774" t="s">
        <v>27</v>
      </c>
      <c r="X1774">
        <v>0</v>
      </c>
    </row>
    <row r="1775" spans="1:24" x14ac:dyDescent="0.2">
      <c r="A1775">
        <v>10936</v>
      </c>
      <c r="B1775">
        <v>1966</v>
      </c>
      <c r="C1775">
        <v>57</v>
      </c>
      <c r="D1775" t="s">
        <v>23</v>
      </c>
      <c r="E1775" t="s">
        <v>32</v>
      </c>
      <c r="F1775" s="58">
        <v>46692</v>
      </c>
      <c r="G1775">
        <v>0</v>
      </c>
      <c r="H1775">
        <v>0</v>
      </c>
      <c r="I1775" s="98">
        <v>41318</v>
      </c>
      <c r="J1775">
        <v>79</v>
      </c>
      <c r="K1775">
        <v>597</v>
      </c>
      <c r="L1775">
        <v>166</v>
      </c>
      <c r="M1775">
        <v>597</v>
      </c>
      <c r="N1775">
        <v>172</v>
      </c>
      <c r="O1775">
        <v>166</v>
      </c>
      <c r="P1775">
        <v>249</v>
      </c>
      <c r="Q1775">
        <v>1</v>
      </c>
      <c r="R1775">
        <v>5</v>
      </c>
      <c r="S1775">
        <v>4</v>
      </c>
      <c r="T1775">
        <v>3</v>
      </c>
      <c r="U1775">
        <v>0</v>
      </c>
      <c r="V1775">
        <v>0</v>
      </c>
      <c r="W1775" t="s">
        <v>38</v>
      </c>
      <c r="X1775">
        <v>0</v>
      </c>
    </row>
    <row r="1776" spans="1:24" x14ac:dyDescent="0.2">
      <c r="A1776">
        <v>10314</v>
      </c>
      <c r="B1776">
        <v>1949</v>
      </c>
      <c r="C1776">
        <v>74</v>
      </c>
      <c r="D1776" t="s">
        <v>40</v>
      </c>
      <c r="E1776" t="s">
        <v>32</v>
      </c>
      <c r="F1776" s="58">
        <v>157733</v>
      </c>
      <c r="G1776">
        <v>0</v>
      </c>
      <c r="H1776">
        <v>0</v>
      </c>
      <c r="I1776" s="98">
        <v>41259</v>
      </c>
      <c r="J1776">
        <v>79</v>
      </c>
      <c r="K1776">
        <v>847</v>
      </c>
      <c r="L1776">
        <v>66</v>
      </c>
      <c r="M1776">
        <v>119</v>
      </c>
      <c r="N1776">
        <v>86</v>
      </c>
      <c r="O1776">
        <v>89</v>
      </c>
      <c r="P1776">
        <v>111</v>
      </c>
      <c r="Q1776">
        <v>1</v>
      </c>
      <c r="R1776">
        <v>9</v>
      </c>
      <c r="S1776">
        <v>5</v>
      </c>
      <c r="T1776">
        <v>4</v>
      </c>
      <c r="U1776">
        <v>1</v>
      </c>
      <c r="V1776">
        <v>0</v>
      </c>
      <c r="W1776" t="s">
        <v>50</v>
      </c>
      <c r="X1776">
        <v>2</v>
      </c>
    </row>
    <row r="1777" spans="1:24" x14ac:dyDescent="0.2">
      <c r="A1777">
        <v>4240</v>
      </c>
      <c r="B1777">
        <v>1979</v>
      </c>
      <c r="C1777">
        <v>44</v>
      </c>
      <c r="D1777" t="s">
        <v>23</v>
      </c>
      <c r="E1777" t="s">
        <v>32</v>
      </c>
      <c r="F1777" s="58">
        <v>40706</v>
      </c>
      <c r="G1777">
        <v>1</v>
      </c>
      <c r="H1777">
        <v>0</v>
      </c>
      <c r="I1777" s="98">
        <v>40979</v>
      </c>
      <c r="J1777">
        <v>79</v>
      </c>
      <c r="K1777">
        <v>4</v>
      </c>
      <c r="L1777">
        <v>9</v>
      </c>
      <c r="M1777">
        <v>16</v>
      </c>
      <c r="N1777">
        <v>17</v>
      </c>
      <c r="O1777">
        <v>0</v>
      </c>
      <c r="P1777">
        <v>12</v>
      </c>
      <c r="Q1777">
        <v>2</v>
      </c>
      <c r="R1777">
        <v>2</v>
      </c>
      <c r="S1777">
        <v>2</v>
      </c>
      <c r="T1777">
        <v>8</v>
      </c>
      <c r="U1777">
        <v>0</v>
      </c>
      <c r="V1777">
        <v>0</v>
      </c>
      <c r="W1777" t="s">
        <v>27</v>
      </c>
      <c r="X1777">
        <v>0</v>
      </c>
    </row>
    <row r="1778" spans="1:24" x14ac:dyDescent="0.2">
      <c r="A1778">
        <v>2674</v>
      </c>
      <c r="B1778">
        <v>1959</v>
      </c>
      <c r="C1778">
        <v>64</v>
      </c>
      <c r="D1778" t="s">
        <v>53</v>
      </c>
      <c r="E1778" t="s">
        <v>28</v>
      </c>
      <c r="F1778" s="58">
        <v>76532</v>
      </c>
      <c r="G1778">
        <v>0</v>
      </c>
      <c r="H1778">
        <v>1</v>
      </c>
      <c r="I1778" s="98">
        <v>41008</v>
      </c>
      <c r="J1778">
        <v>79</v>
      </c>
      <c r="K1778">
        <v>543</v>
      </c>
      <c r="L1778">
        <v>10</v>
      </c>
      <c r="M1778">
        <v>205</v>
      </c>
      <c r="N1778">
        <v>160</v>
      </c>
      <c r="O1778">
        <v>143</v>
      </c>
      <c r="P1778">
        <v>82</v>
      </c>
      <c r="Q1778">
        <v>1</v>
      </c>
      <c r="R1778">
        <v>6</v>
      </c>
      <c r="S1778">
        <v>6</v>
      </c>
      <c r="T1778">
        <v>3</v>
      </c>
      <c r="U1778">
        <v>1</v>
      </c>
      <c r="V1778">
        <v>0</v>
      </c>
      <c r="W1778" t="s">
        <v>35</v>
      </c>
      <c r="X1778">
        <v>0</v>
      </c>
    </row>
    <row r="1779" spans="1:24" x14ac:dyDescent="0.2">
      <c r="A1779">
        <v>2563</v>
      </c>
      <c r="B1779">
        <v>1962</v>
      </c>
      <c r="C1779">
        <v>61</v>
      </c>
      <c r="D1779" t="s">
        <v>118</v>
      </c>
      <c r="E1779" t="s">
        <v>32</v>
      </c>
      <c r="F1779" s="58">
        <v>27590</v>
      </c>
      <c r="G1779">
        <v>0</v>
      </c>
      <c r="H1779">
        <v>0</v>
      </c>
      <c r="I1779" s="98">
        <v>41805</v>
      </c>
      <c r="J1779">
        <v>80</v>
      </c>
      <c r="K1779">
        <v>1</v>
      </c>
      <c r="L1779">
        <v>9</v>
      </c>
      <c r="M1779">
        <v>7</v>
      </c>
      <c r="N1779">
        <v>2</v>
      </c>
      <c r="O1779">
        <v>14</v>
      </c>
      <c r="P1779">
        <v>10</v>
      </c>
      <c r="Q1779">
        <v>1</v>
      </c>
      <c r="R1779">
        <v>2</v>
      </c>
      <c r="S1779">
        <v>3</v>
      </c>
      <c r="T1779">
        <v>6</v>
      </c>
      <c r="U1779">
        <v>0</v>
      </c>
      <c r="V1779">
        <v>0</v>
      </c>
      <c r="W1779" t="s">
        <v>50</v>
      </c>
      <c r="X1779">
        <v>0</v>
      </c>
    </row>
    <row r="1780" spans="1:24" x14ac:dyDescent="0.2">
      <c r="A1780">
        <v>8312</v>
      </c>
      <c r="B1780">
        <v>1962</v>
      </c>
      <c r="C1780">
        <v>61</v>
      </c>
      <c r="D1780" t="s">
        <v>118</v>
      </c>
      <c r="E1780" t="s">
        <v>32</v>
      </c>
      <c r="F1780" s="58">
        <v>32727</v>
      </c>
      <c r="G1780">
        <v>0</v>
      </c>
      <c r="H1780">
        <v>0</v>
      </c>
      <c r="I1780" s="98">
        <v>41805</v>
      </c>
      <c r="J1780">
        <v>80</v>
      </c>
      <c r="K1780">
        <v>1</v>
      </c>
      <c r="L1780">
        <v>9</v>
      </c>
      <c r="M1780">
        <v>7</v>
      </c>
      <c r="N1780">
        <v>2</v>
      </c>
      <c r="O1780">
        <v>14</v>
      </c>
      <c r="P1780">
        <v>10</v>
      </c>
      <c r="Q1780">
        <v>1</v>
      </c>
      <c r="R1780">
        <v>2</v>
      </c>
      <c r="S1780">
        <v>3</v>
      </c>
      <c r="T1780">
        <v>6</v>
      </c>
      <c r="U1780">
        <v>0</v>
      </c>
      <c r="V1780">
        <v>0</v>
      </c>
      <c r="W1780" t="s">
        <v>27</v>
      </c>
      <c r="X1780">
        <v>0</v>
      </c>
    </row>
    <row r="1781" spans="1:24" x14ac:dyDescent="0.2">
      <c r="A1781">
        <v>6999</v>
      </c>
      <c r="B1781">
        <v>1981</v>
      </c>
      <c r="C1781">
        <v>42</v>
      </c>
      <c r="D1781" t="s">
        <v>53</v>
      </c>
      <c r="E1781" t="s">
        <v>32</v>
      </c>
      <c r="F1781" s="58">
        <v>29103</v>
      </c>
      <c r="G1781">
        <v>0</v>
      </c>
      <c r="H1781">
        <v>0</v>
      </c>
      <c r="I1781" s="98">
        <v>41772</v>
      </c>
      <c r="J1781">
        <v>80</v>
      </c>
      <c r="K1781">
        <v>656</v>
      </c>
      <c r="L1781">
        <v>16</v>
      </c>
      <c r="M1781">
        <v>106</v>
      </c>
      <c r="N1781">
        <v>32</v>
      </c>
      <c r="O1781">
        <v>16</v>
      </c>
      <c r="P1781">
        <v>8</v>
      </c>
      <c r="Q1781">
        <v>1</v>
      </c>
      <c r="R1781">
        <v>7</v>
      </c>
      <c r="S1781">
        <v>12</v>
      </c>
      <c r="T1781">
        <v>3</v>
      </c>
      <c r="U1781">
        <v>0</v>
      </c>
      <c r="V1781">
        <v>0</v>
      </c>
      <c r="W1781" t="s">
        <v>50</v>
      </c>
      <c r="X1781">
        <v>0</v>
      </c>
    </row>
    <row r="1782" spans="1:24" x14ac:dyDescent="0.2">
      <c r="A1782">
        <v>7574</v>
      </c>
      <c r="B1782">
        <v>1980</v>
      </c>
      <c r="C1782">
        <v>43</v>
      </c>
      <c r="D1782" t="s">
        <v>40</v>
      </c>
      <c r="E1782" t="s">
        <v>32</v>
      </c>
      <c r="F1782" s="58">
        <v>52190</v>
      </c>
      <c r="G1782">
        <v>1</v>
      </c>
      <c r="H1782">
        <v>0</v>
      </c>
      <c r="I1782" s="98">
        <v>41917</v>
      </c>
      <c r="J1782">
        <v>80</v>
      </c>
      <c r="K1782">
        <v>11</v>
      </c>
      <c r="L1782">
        <v>0</v>
      </c>
      <c r="M1782">
        <v>13</v>
      </c>
      <c r="N1782">
        <v>2</v>
      </c>
      <c r="O1782">
        <v>4</v>
      </c>
      <c r="P1782">
        <v>11</v>
      </c>
      <c r="Q1782">
        <v>1</v>
      </c>
      <c r="R1782">
        <v>2</v>
      </c>
      <c r="S1782">
        <v>3</v>
      </c>
      <c r="T1782">
        <v>4</v>
      </c>
      <c r="U1782">
        <v>0</v>
      </c>
      <c r="V1782">
        <v>0</v>
      </c>
      <c r="W1782" t="s">
        <v>67</v>
      </c>
      <c r="X1782">
        <v>0</v>
      </c>
    </row>
    <row r="1783" spans="1:24" x14ac:dyDescent="0.2">
      <c r="A1783">
        <v>5223</v>
      </c>
      <c r="B1783">
        <v>1967</v>
      </c>
      <c r="C1783">
        <v>56</v>
      </c>
      <c r="D1783" t="s">
        <v>53</v>
      </c>
      <c r="E1783" t="s">
        <v>32</v>
      </c>
      <c r="F1783" s="58">
        <v>48186</v>
      </c>
      <c r="G1783">
        <v>0</v>
      </c>
      <c r="H1783">
        <v>1</v>
      </c>
      <c r="I1783" s="98">
        <v>41752</v>
      </c>
      <c r="J1783">
        <v>80</v>
      </c>
      <c r="K1783">
        <v>33</v>
      </c>
      <c r="L1783">
        <v>8</v>
      </c>
      <c r="M1783">
        <v>10</v>
      </c>
      <c r="N1783">
        <v>2</v>
      </c>
      <c r="O1783">
        <v>10</v>
      </c>
      <c r="P1783">
        <v>3</v>
      </c>
      <c r="Q1783">
        <v>2</v>
      </c>
      <c r="R1783">
        <v>2</v>
      </c>
      <c r="S1783">
        <v>3</v>
      </c>
      <c r="T1783">
        <v>4</v>
      </c>
      <c r="U1783">
        <v>0</v>
      </c>
      <c r="V1783">
        <v>0</v>
      </c>
      <c r="W1783" t="s">
        <v>67</v>
      </c>
      <c r="X1783">
        <v>0</v>
      </c>
    </row>
    <row r="1784" spans="1:24" x14ac:dyDescent="0.2">
      <c r="A1784">
        <v>2952</v>
      </c>
      <c r="B1784">
        <v>1978</v>
      </c>
      <c r="C1784">
        <v>45</v>
      </c>
      <c r="D1784" t="s">
        <v>53</v>
      </c>
      <c r="E1784" t="s">
        <v>28</v>
      </c>
      <c r="F1784" s="58">
        <v>47472</v>
      </c>
      <c r="G1784">
        <v>1</v>
      </c>
      <c r="H1784">
        <v>0</v>
      </c>
      <c r="I1784" s="98">
        <v>41745</v>
      </c>
      <c r="J1784">
        <v>80</v>
      </c>
      <c r="K1784">
        <v>29</v>
      </c>
      <c r="L1784">
        <v>3</v>
      </c>
      <c r="M1784">
        <v>30</v>
      </c>
      <c r="N1784">
        <v>3</v>
      </c>
      <c r="O1784">
        <v>2</v>
      </c>
      <c r="P1784">
        <v>9</v>
      </c>
      <c r="Q1784">
        <v>2</v>
      </c>
      <c r="R1784">
        <v>3</v>
      </c>
      <c r="S1784">
        <v>3</v>
      </c>
      <c r="T1784">
        <v>6</v>
      </c>
      <c r="U1784">
        <v>0</v>
      </c>
      <c r="V1784">
        <v>0</v>
      </c>
      <c r="W1784" t="s">
        <v>27</v>
      </c>
      <c r="X1784">
        <v>0</v>
      </c>
    </row>
    <row r="1785" spans="1:24" x14ac:dyDescent="0.2">
      <c r="A1785">
        <v>7683</v>
      </c>
      <c r="B1785">
        <v>1969</v>
      </c>
      <c r="C1785">
        <v>54</v>
      </c>
      <c r="D1785" t="s">
        <v>53</v>
      </c>
      <c r="E1785" t="s">
        <v>32</v>
      </c>
      <c r="F1785" s="58">
        <v>77845</v>
      </c>
      <c r="G1785">
        <v>0</v>
      </c>
      <c r="H1785">
        <v>1</v>
      </c>
      <c r="I1785" s="98">
        <v>41695</v>
      </c>
      <c r="J1785">
        <v>80</v>
      </c>
      <c r="K1785">
        <v>554</v>
      </c>
      <c r="L1785">
        <v>35</v>
      </c>
      <c r="M1785">
        <v>113</v>
      </c>
      <c r="N1785">
        <v>0</v>
      </c>
      <c r="O1785">
        <v>7</v>
      </c>
      <c r="P1785">
        <v>78</v>
      </c>
      <c r="Q1785">
        <v>3</v>
      </c>
      <c r="R1785">
        <v>5</v>
      </c>
      <c r="S1785">
        <v>12</v>
      </c>
      <c r="T1785">
        <v>3</v>
      </c>
      <c r="U1785">
        <v>0</v>
      </c>
      <c r="V1785">
        <v>0</v>
      </c>
      <c r="W1785" t="s">
        <v>27</v>
      </c>
      <c r="X1785">
        <v>0</v>
      </c>
    </row>
    <row r="1786" spans="1:24" x14ac:dyDescent="0.2">
      <c r="A1786">
        <v>9481</v>
      </c>
      <c r="B1786">
        <v>1977</v>
      </c>
      <c r="C1786">
        <v>46</v>
      </c>
      <c r="D1786" t="s">
        <v>23</v>
      </c>
      <c r="E1786" t="s">
        <v>32</v>
      </c>
      <c r="F1786" s="58">
        <v>75114</v>
      </c>
      <c r="G1786">
        <v>1</v>
      </c>
      <c r="H1786">
        <v>0</v>
      </c>
      <c r="I1786" s="98">
        <v>41667</v>
      </c>
      <c r="J1786">
        <v>80</v>
      </c>
      <c r="K1786">
        <v>9</v>
      </c>
      <c r="L1786">
        <v>9</v>
      </c>
      <c r="M1786">
        <v>11</v>
      </c>
      <c r="N1786">
        <v>13</v>
      </c>
      <c r="O1786">
        <v>10</v>
      </c>
      <c r="P1786">
        <v>16</v>
      </c>
      <c r="Q1786">
        <v>4</v>
      </c>
      <c r="R1786">
        <v>3</v>
      </c>
      <c r="S1786">
        <v>3</v>
      </c>
      <c r="T1786">
        <v>8</v>
      </c>
      <c r="U1786">
        <v>0</v>
      </c>
      <c r="V1786">
        <v>0</v>
      </c>
      <c r="W1786" t="s">
        <v>31</v>
      </c>
      <c r="X1786">
        <v>0</v>
      </c>
    </row>
    <row r="1787" spans="1:24" x14ac:dyDescent="0.2">
      <c r="A1787">
        <v>9907</v>
      </c>
      <c r="B1787">
        <v>1970</v>
      </c>
      <c r="C1787">
        <v>53</v>
      </c>
      <c r="D1787" t="s">
        <v>53</v>
      </c>
      <c r="E1787" t="s">
        <v>32</v>
      </c>
      <c r="F1787" s="58">
        <v>22775</v>
      </c>
      <c r="G1787">
        <v>0</v>
      </c>
      <c r="H1787">
        <v>1</v>
      </c>
      <c r="I1787" s="98">
        <v>41376</v>
      </c>
      <c r="J1787">
        <v>80</v>
      </c>
      <c r="K1787">
        <v>742</v>
      </c>
      <c r="L1787">
        <v>28</v>
      </c>
      <c r="M1787">
        <v>152</v>
      </c>
      <c r="N1787">
        <v>25</v>
      </c>
      <c r="O1787">
        <v>9</v>
      </c>
      <c r="P1787">
        <v>57</v>
      </c>
      <c r="Q1787">
        <v>2</v>
      </c>
      <c r="R1787">
        <v>6</v>
      </c>
      <c r="S1787">
        <v>10</v>
      </c>
      <c r="T1787">
        <v>4</v>
      </c>
      <c r="U1787">
        <v>0</v>
      </c>
      <c r="V1787">
        <v>0</v>
      </c>
      <c r="W1787" t="s">
        <v>46</v>
      </c>
      <c r="X1787">
        <v>0</v>
      </c>
    </row>
    <row r="1788" spans="1:24" x14ac:dyDescent="0.2">
      <c r="A1788">
        <v>5454</v>
      </c>
      <c r="B1788">
        <v>1980</v>
      </c>
      <c r="C1788">
        <v>43</v>
      </c>
      <c r="D1788" t="s">
        <v>53</v>
      </c>
      <c r="E1788" t="s">
        <v>32</v>
      </c>
      <c r="F1788" s="58">
        <v>22775</v>
      </c>
      <c r="G1788">
        <v>1</v>
      </c>
      <c r="H1788">
        <v>0</v>
      </c>
      <c r="I1788" s="98">
        <v>41286</v>
      </c>
      <c r="J1788">
        <v>80</v>
      </c>
      <c r="K1788">
        <v>37</v>
      </c>
      <c r="L1788">
        <v>0</v>
      </c>
      <c r="M1788">
        <v>7</v>
      </c>
      <c r="N1788">
        <v>3</v>
      </c>
      <c r="O1788">
        <v>0</v>
      </c>
      <c r="P1788">
        <v>3</v>
      </c>
      <c r="Q1788">
        <v>1</v>
      </c>
      <c r="R1788">
        <v>2</v>
      </c>
      <c r="S1788">
        <v>3</v>
      </c>
      <c r="T1788">
        <v>5</v>
      </c>
      <c r="U1788">
        <v>0</v>
      </c>
      <c r="V1788">
        <v>0</v>
      </c>
      <c r="W1788" t="s">
        <v>35</v>
      </c>
      <c r="X1788">
        <v>0</v>
      </c>
    </row>
    <row r="1789" spans="1:24" x14ac:dyDescent="0.2">
      <c r="A1789">
        <v>3798</v>
      </c>
      <c r="B1789">
        <v>1969</v>
      </c>
      <c r="C1789">
        <v>54</v>
      </c>
      <c r="D1789" t="s">
        <v>23</v>
      </c>
      <c r="E1789" t="s">
        <v>32</v>
      </c>
      <c r="F1789" s="58">
        <v>31590</v>
      </c>
      <c r="G1789">
        <v>1</v>
      </c>
      <c r="H1789">
        <v>1</v>
      </c>
      <c r="I1789" s="98">
        <v>41436</v>
      </c>
      <c r="J1789">
        <v>80</v>
      </c>
      <c r="K1789">
        <v>24</v>
      </c>
      <c r="L1789">
        <v>2</v>
      </c>
      <c r="M1789">
        <v>23</v>
      </c>
      <c r="N1789">
        <v>0</v>
      </c>
      <c r="O1789">
        <v>8</v>
      </c>
      <c r="P1789">
        <v>24</v>
      </c>
      <c r="Q1789">
        <v>3</v>
      </c>
      <c r="R1789">
        <v>2</v>
      </c>
      <c r="S1789">
        <v>3</v>
      </c>
      <c r="T1789">
        <v>6</v>
      </c>
      <c r="U1789">
        <v>0</v>
      </c>
      <c r="V1789">
        <v>0</v>
      </c>
      <c r="W1789" t="s">
        <v>27</v>
      </c>
      <c r="X1789">
        <v>0</v>
      </c>
    </row>
    <row r="1790" spans="1:24" x14ac:dyDescent="0.2">
      <c r="A1790">
        <v>4259</v>
      </c>
      <c r="B1790">
        <v>1987</v>
      </c>
      <c r="C1790">
        <v>36</v>
      </c>
      <c r="D1790" t="s">
        <v>53</v>
      </c>
      <c r="E1790" t="s">
        <v>28</v>
      </c>
      <c r="F1790" s="58">
        <v>34984</v>
      </c>
      <c r="G1790">
        <v>2</v>
      </c>
      <c r="H1790">
        <v>0</v>
      </c>
      <c r="I1790" s="98">
        <v>41541</v>
      </c>
      <c r="J1790">
        <v>80</v>
      </c>
      <c r="K1790">
        <v>6</v>
      </c>
      <c r="L1790">
        <v>0</v>
      </c>
      <c r="M1790">
        <v>4</v>
      </c>
      <c r="N1790">
        <v>0</v>
      </c>
      <c r="O1790">
        <v>0</v>
      </c>
      <c r="P1790">
        <v>0</v>
      </c>
      <c r="Q1790">
        <v>1</v>
      </c>
      <c r="R1790">
        <v>1</v>
      </c>
      <c r="S1790">
        <v>2</v>
      </c>
      <c r="T1790">
        <v>7</v>
      </c>
      <c r="U1790">
        <v>0</v>
      </c>
      <c r="V1790">
        <v>0</v>
      </c>
      <c r="W1790" t="s">
        <v>50</v>
      </c>
      <c r="X1790">
        <v>0</v>
      </c>
    </row>
    <row r="1791" spans="1:24" x14ac:dyDescent="0.2">
      <c r="A1791">
        <v>2549</v>
      </c>
      <c r="B1791">
        <v>1984</v>
      </c>
      <c r="C1791">
        <v>39</v>
      </c>
      <c r="D1791" t="s">
        <v>40</v>
      </c>
      <c r="E1791" t="s">
        <v>32</v>
      </c>
      <c r="F1791" s="58">
        <v>69401</v>
      </c>
      <c r="G1791">
        <v>1</v>
      </c>
      <c r="H1791">
        <v>0</v>
      </c>
      <c r="I1791" s="98">
        <v>41476</v>
      </c>
      <c r="J1791">
        <v>80</v>
      </c>
      <c r="K1791">
        <v>17</v>
      </c>
      <c r="L1791">
        <v>0</v>
      </c>
      <c r="M1791">
        <v>9</v>
      </c>
      <c r="N1791">
        <v>0</v>
      </c>
      <c r="O1791">
        <v>0</v>
      </c>
      <c r="P1791">
        <v>1</v>
      </c>
      <c r="Q1791">
        <v>1</v>
      </c>
      <c r="R1791">
        <v>1</v>
      </c>
      <c r="S1791">
        <v>3</v>
      </c>
      <c r="T1791">
        <v>9</v>
      </c>
      <c r="U1791">
        <v>0</v>
      </c>
      <c r="V1791">
        <v>0</v>
      </c>
      <c r="W1791" t="s">
        <v>27</v>
      </c>
      <c r="X1791">
        <v>0</v>
      </c>
    </row>
    <row r="1792" spans="1:24" x14ac:dyDescent="0.2">
      <c r="A1792">
        <v>6437</v>
      </c>
      <c r="B1792">
        <v>1986</v>
      </c>
      <c r="C1792">
        <v>37</v>
      </c>
      <c r="D1792" t="s">
        <v>43</v>
      </c>
      <c r="E1792" t="s">
        <v>28</v>
      </c>
      <c r="F1792" s="58">
        <v>85738</v>
      </c>
      <c r="G1792">
        <v>1</v>
      </c>
      <c r="H1792">
        <v>0</v>
      </c>
      <c r="I1792" s="98">
        <v>41444</v>
      </c>
      <c r="J1792">
        <v>80</v>
      </c>
      <c r="K1792">
        <v>21</v>
      </c>
      <c r="L1792">
        <v>8</v>
      </c>
      <c r="M1792">
        <v>20</v>
      </c>
      <c r="N1792">
        <v>15</v>
      </c>
      <c r="O1792">
        <v>3</v>
      </c>
      <c r="P1792">
        <v>9</v>
      </c>
      <c r="Q1792">
        <v>1</v>
      </c>
      <c r="R1792">
        <v>2</v>
      </c>
      <c r="S1792">
        <v>3</v>
      </c>
      <c r="T1792">
        <v>7</v>
      </c>
      <c r="U1792">
        <v>0</v>
      </c>
      <c r="V1792">
        <v>0</v>
      </c>
      <c r="W1792" t="s">
        <v>27</v>
      </c>
      <c r="X1792">
        <v>0</v>
      </c>
    </row>
    <row r="1793" spans="1:24" x14ac:dyDescent="0.2">
      <c r="A1793">
        <v>2488</v>
      </c>
      <c r="B1793">
        <v>1957</v>
      </c>
      <c r="C1793">
        <v>66</v>
      </c>
      <c r="D1793" t="s">
        <v>43</v>
      </c>
      <c r="E1793" t="s">
        <v>24</v>
      </c>
      <c r="F1793" s="58">
        <v>60934</v>
      </c>
      <c r="G1793">
        <v>1</v>
      </c>
      <c r="H1793">
        <v>1</v>
      </c>
      <c r="I1793" s="98">
        <v>41356</v>
      </c>
      <c r="J1793">
        <v>80</v>
      </c>
      <c r="K1793">
        <v>23</v>
      </c>
      <c r="L1793">
        <v>1</v>
      </c>
      <c r="M1793">
        <v>25</v>
      </c>
      <c r="N1793">
        <v>0</v>
      </c>
      <c r="O1793">
        <v>8</v>
      </c>
      <c r="P1793">
        <v>7</v>
      </c>
      <c r="Q1793">
        <v>4</v>
      </c>
      <c r="R1793">
        <v>2</v>
      </c>
      <c r="S1793">
        <v>3</v>
      </c>
      <c r="T1793">
        <v>6</v>
      </c>
      <c r="U1793">
        <v>0</v>
      </c>
      <c r="V1793">
        <v>0</v>
      </c>
      <c r="W1793" t="s">
        <v>27</v>
      </c>
      <c r="X1793">
        <v>0</v>
      </c>
    </row>
    <row r="1794" spans="1:24" x14ac:dyDescent="0.2">
      <c r="A1794">
        <v>3945</v>
      </c>
      <c r="B1794">
        <v>1948</v>
      </c>
      <c r="C1794">
        <v>75</v>
      </c>
      <c r="D1794" t="s">
        <v>40</v>
      </c>
      <c r="E1794" t="s">
        <v>55</v>
      </c>
      <c r="F1794" s="58">
        <v>36283</v>
      </c>
      <c r="G1794">
        <v>0</v>
      </c>
      <c r="H1794">
        <v>1</v>
      </c>
      <c r="I1794" s="98">
        <v>41550</v>
      </c>
      <c r="J1794">
        <v>80</v>
      </c>
      <c r="K1794">
        <v>618</v>
      </c>
      <c r="L1794">
        <v>44</v>
      </c>
      <c r="M1794">
        <v>215</v>
      </c>
      <c r="N1794">
        <v>0</v>
      </c>
      <c r="O1794">
        <v>17</v>
      </c>
      <c r="P1794">
        <v>36</v>
      </c>
      <c r="Q1794">
        <v>2</v>
      </c>
      <c r="R1794">
        <v>11</v>
      </c>
      <c r="S1794">
        <v>4</v>
      </c>
      <c r="T1794">
        <v>6</v>
      </c>
      <c r="U1794">
        <v>1</v>
      </c>
      <c r="V1794">
        <v>0</v>
      </c>
      <c r="W1794" t="s">
        <v>27</v>
      </c>
      <c r="X1794">
        <v>1</v>
      </c>
    </row>
    <row r="1795" spans="1:24" x14ac:dyDescent="0.2">
      <c r="A1795">
        <v>702</v>
      </c>
      <c r="B1795">
        <v>1976</v>
      </c>
      <c r="C1795">
        <v>47</v>
      </c>
      <c r="D1795" t="s">
        <v>43</v>
      </c>
      <c r="E1795" t="s">
        <v>55</v>
      </c>
      <c r="F1795" s="58">
        <v>79632</v>
      </c>
      <c r="G1795">
        <v>0</v>
      </c>
      <c r="H1795">
        <v>1</v>
      </c>
      <c r="I1795" s="98">
        <v>41320</v>
      </c>
      <c r="J1795">
        <v>80</v>
      </c>
      <c r="K1795">
        <v>162</v>
      </c>
      <c r="L1795">
        <v>61</v>
      </c>
      <c r="M1795">
        <v>83</v>
      </c>
      <c r="N1795">
        <v>97</v>
      </c>
      <c r="O1795">
        <v>57</v>
      </c>
      <c r="P1795">
        <v>61</v>
      </c>
      <c r="Q1795">
        <v>4</v>
      </c>
      <c r="R1795">
        <v>4</v>
      </c>
      <c r="S1795">
        <v>8</v>
      </c>
      <c r="T1795">
        <v>5</v>
      </c>
      <c r="U1795">
        <v>0</v>
      </c>
      <c r="V1795">
        <v>0</v>
      </c>
      <c r="W1795" t="s">
        <v>27</v>
      </c>
      <c r="X1795">
        <v>0</v>
      </c>
    </row>
    <row r="1796" spans="1:24" x14ac:dyDescent="0.2">
      <c r="A1796">
        <v>9010</v>
      </c>
      <c r="B1796">
        <v>1973</v>
      </c>
      <c r="C1796">
        <v>50</v>
      </c>
      <c r="D1796" t="s">
        <v>53</v>
      </c>
      <c r="E1796" t="s">
        <v>32</v>
      </c>
      <c r="F1796" s="58">
        <v>28587</v>
      </c>
      <c r="G1796">
        <v>0</v>
      </c>
      <c r="H1796">
        <v>0</v>
      </c>
      <c r="I1796" s="98">
        <v>41549</v>
      </c>
      <c r="J1796">
        <v>80</v>
      </c>
      <c r="K1796">
        <v>968</v>
      </c>
      <c r="L1796">
        <v>147</v>
      </c>
      <c r="M1796">
        <v>842</v>
      </c>
      <c r="N1796">
        <v>137</v>
      </c>
      <c r="O1796">
        <v>42</v>
      </c>
      <c r="P1796">
        <v>210</v>
      </c>
      <c r="Q1796">
        <v>1</v>
      </c>
      <c r="R1796">
        <v>5</v>
      </c>
      <c r="S1796">
        <v>10</v>
      </c>
      <c r="T1796">
        <v>2</v>
      </c>
      <c r="U1796">
        <v>1</v>
      </c>
      <c r="V1796">
        <v>0</v>
      </c>
      <c r="W1796" t="s">
        <v>27</v>
      </c>
      <c r="X1796">
        <v>3</v>
      </c>
    </row>
    <row r="1797" spans="1:24" x14ac:dyDescent="0.2">
      <c r="A1797">
        <v>9710</v>
      </c>
      <c r="B1797">
        <v>1970</v>
      </c>
      <c r="C1797">
        <v>53</v>
      </c>
      <c r="D1797" t="s">
        <v>40</v>
      </c>
      <c r="E1797" t="s">
        <v>24</v>
      </c>
      <c r="F1797" s="58">
        <v>88325</v>
      </c>
      <c r="G1797">
        <v>0</v>
      </c>
      <c r="H1797">
        <v>1</v>
      </c>
      <c r="I1797" s="98">
        <v>41294</v>
      </c>
      <c r="J1797">
        <v>80</v>
      </c>
      <c r="K1797">
        <v>708</v>
      </c>
      <c r="L1797">
        <v>7</v>
      </c>
      <c r="M1797">
        <v>62</v>
      </c>
      <c r="N1797">
        <v>0</v>
      </c>
      <c r="O1797">
        <v>0</v>
      </c>
      <c r="P1797">
        <v>15</v>
      </c>
      <c r="Q1797">
        <v>2</v>
      </c>
      <c r="R1797">
        <v>11</v>
      </c>
      <c r="S1797">
        <v>7</v>
      </c>
      <c r="T1797">
        <v>8</v>
      </c>
      <c r="U1797">
        <v>0</v>
      </c>
      <c r="V1797">
        <v>0</v>
      </c>
      <c r="W1797" t="s">
        <v>27</v>
      </c>
      <c r="X1797">
        <v>0</v>
      </c>
    </row>
    <row r="1798" spans="1:24" x14ac:dyDescent="0.2">
      <c r="A1798">
        <v>1509</v>
      </c>
      <c r="B1798">
        <v>1959</v>
      </c>
      <c r="C1798">
        <v>64</v>
      </c>
      <c r="D1798" t="s">
        <v>40</v>
      </c>
      <c r="E1798" t="s">
        <v>32</v>
      </c>
      <c r="F1798" s="58">
        <v>56575</v>
      </c>
      <c r="G1798">
        <v>0</v>
      </c>
      <c r="H1798">
        <v>0</v>
      </c>
      <c r="I1798" s="98">
        <v>41365</v>
      </c>
      <c r="J1798">
        <v>80</v>
      </c>
      <c r="K1798">
        <v>152</v>
      </c>
      <c r="L1798">
        <v>27</v>
      </c>
      <c r="M1798">
        <v>103</v>
      </c>
      <c r="N1798">
        <v>106</v>
      </c>
      <c r="O1798">
        <v>54</v>
      </c>
      <c r="P1798">
        <v>81</v>
      </c>
      <c r="Q1798">
        <v>0</v>
      </c>
      <c r="R1798">
        <v>9</v>
      </c>
      <c r="S1798">
        <v>4</v>
      </c>
      <c r="T1798">
        <v>5</v>
      </c>
      <c r="U1798">
        <v>1</v>
      </c>
      <c r="V1798">
        <v>0</v>
      </c>
      <c r="W1798" t="s">
        <v>27</v>
      </c>
      <c r="X1798">
        <v>4</v>
      </c>
    </row>
    <row r="1799" spans="1:24" x14ac:dyDescent="0.2">
      <c r="A1799">
        <v>9120</v>
      </c>
      <c r="B1799">
        <v>1963</v>
      </c>
      <c r="C1799">
        <v>60</v>
      </c>
      <c r="D1799" t="s">
        <v>23</v>
      </c>
      <c r="E1799" t="s">
        <v>28</v>
      </c>
      <c r="F1799" s="58">
        <v>54006</v>
      </c>
      <c r="G1799">
        <v>0</v>
      </c>
      <c r="H1799">
        <v>1</v>
      </c>
      <c r="I1799" s="98">
        <v>41041</v>
      </c>
      <c r="J1799">
        <v>80</v>
      </c>
      <c r="K1799">
        <v>747</v>
      </c>
      <c r="L1799">
        <v>10</v>
      </c>
      <c r="M1799">
        <v>161</v>
      </c>
      <c r="N1799">
        <v>65</v>
      </c>
      <c r="O1799">
        <v>40</v>
      </c>
      <c r="P1799">
        <v>42</v>
      </c>
      <c r="Q1799">
        <v>4</v>
      </c>
      <c r="R1799">
        <v>4</v>
      </c>
      <c r="S1799">
        <v>9</v>
      </c>
      <c r="T1799">
        <v>8</v>
      </c>
      <c r="U1799">
        <v>0</v>
      </c>
      <c r="V1799">
        <v>0</v>
      </c>
      <c r="W1799" t="s">
        <v>27</v>
      </c>
      <c r="X1799">
        <v>0</v>
      </c>
    </row>
    <row r="1800" spans="1:24" x14ac:dyDescent="0.2">
      <c r="A1800">
        <v>5252</v>
      </c>
      <c r="B1800">
        <v>1970</v>
      </c>
      <c r="C1800">
        <v>53</v>
      </c>
      <c r="D1800" t="s">
        <v>23</v>
      </c>
      <c r="E1800" t="s">
        <v>24</v>
      </c>
      <c r="F1800" s="58">
        <v>16531</v>
      </c>
      <c r="G1800">
        <v>1</v>
      </c>
      <c r="H1800">
        <v>0</v>
      </c>
      <c r="I1800" s="98">
        <v>41208</v>
      </c>
      <c r="J1800">
        <v>80</v>
      </c>
      <c r="K1800">
        <v>16</v>
      </c>
      <c r="L1800">
        <v>12</v>
      </c>
      <c r="M1800">
        <v>18</v>
      </c>
      <c r="N1800">
        <v>7</v>
      </c>
      <c r="O1800">
        <v>1</v>
      </c>
      <c r="P1800">
        <v>13</v>
      </c>
      <c r="Q1800">
        <v>1</v>
      </c>
      <c r="R1800">
        <v>2</v>
      </c>
      <c r="S1800">
        <v>3</v>
      </c>
      <c r="T1800">
        <v>7</v>
      </c>
      <c r="U1800">
        <v>0</v>
      </c>
      <c r="V1800">
        <v>0</v>
      </c>
      <c r="W1800" t="s">
        <v>27</v>
      </c>
      <c r="X1800">
        <v>0</v>
      </c>
    </row>
    <row r="1801" spans="1:24" x14ac:dyDescent="0.2">
      <c r="A1801">
        <v>5959</v>
      </c>
      <c r="B1801">
        <v>1969</v>
      </c>
      <c r="C1801">
        <v>54</v>
      </c>
      <c r="D1801" t="s">
        <v>23</v>
      </c>
      <c r="E1801" t="s">
        <v>28</v>
      </c>
      <c r="F1801" s="58">
        <v>30843</v>
      </c>
      <c r="G1801">
        <v>1</v>
      </c>
      <c r="H1801">
        <v>1</v>
      </c>
      <c r="I1801" s="98">
        <v>41197</v>
      </c>
      <c r="J1801">
        <v>80</v>
      </c>
      <c r="K1801">
        <v>158</v>
      </c>
      <c r="L1801">
        <v>0</v>
      </c>
      <c r="M1801">
        <v>23</v>
      </c>
      <c r="N1801">
        <v>0</v>
      </c>
      <c r="O1801">
        <v>0</v>
      </c>
      <c r="P1801">
        <v>18</v>
      </c>
      <c r="Q1801">
        <v>6</v>
      </c>
      <c r="R1801">
        <v>3</v>
      </c>
      <c r="S1801">
        <v>5</v>
      </c>
      <c r="T1801">
        <v>8</v>
      </c>
      <c r="U1801">
        <v>0</v>
      </c>
      <c r="V1801">
        <v>0</v>
      </c>
      <c r="W1801" t="s">
        <v>50</v>
      </c>
      <c r="X1801">
        <v>0</v>
      </c>
    </row>
    <row r="1802" spans="1:24" x14ac:dyDescent="0.2">
      <c r="A1802">
        <v>7441</v>
      </c>
      <c r="B1802">
        <v>1974</v>
      </c>
      <c r="C1802">
        <v>49</v>
      </c>
      <c r="D1802" t="s">
        <v>23</v>
      </c>
      <c r="E1802" t="s">
        <v>24</v>
      </c>
      <c r="F1802" s="58">
        <v>81205</v>
      </c>
      <c r="G1802">
        <v>1</v>
      </c>
      <c r="H1802">
        <v>0</v>
      </c>
      <c r="I1802" s="98">
        <v>41070</v>
      </c>
      <c r="J1802">
        <v>80</v>
      </c>
      <c r="K1802">
        <v>958</v>
      </c>
      <c r="L1802">
        <v>159</v>
      </c>
      <c r="M1802">
        <v>447</v>
      </c>
      <c r="N1802">
        <v>20</v>
      </c>
      <c r="O1802">
        <v>0</v>
      </c>
      <c r="P1802">
        <v>31</v>
      </c>
      <c r="Q1802">
        <v>3</v>
      </c>
      <c r="R1802">
        <v>2</v>
      </c>
      <c r="S1802">
        <v>12</v>
      </c>
      <c r="T1802">
        <v>7</v>
      </c>
      <c r="U1802">
        <v>0</v>
      </c>
      <c r="V1802">
        <v>0</v>
      </c>
      <c r="W1802" t="s">
        <v>35</v>
      </c>
      <c r="X1802">
        <v>0</v>
      </c>
    </row>
    <row r="1803" spans="1:24" x14ac:dyDescent="0.2">
      <c r="A1803">
        <v>4271</v>
      </c>
      <c r="B1803">
        <v>1990</v>
      </c>
      <c r="C1803">
        <v>33</v>
      </c>
      <c r="D1803" t="s">
        <v>43</v>
      </c>
      <c r="E1803" t="s">
        <v>32</v>
      </c>
      <c r="F1803" s="58">
        <v>42386</v>
      </c>
      <c r="G1803">
        <v>1</v>
      </c>
      <c r="H1803">
        <v>0</v>
      </c>
      <c r="I1803" s="98">
        <v>41009</v>
      </c>
      <c r="J1803">
        <v>80</v>
      </c>
      <c r="K1803">
        <v>46</v>
      </c>
      <c r="L1803">
        <v>35</v>
      </c>
      <c r="M1803">
        <v>69</v>
      </c>
      <c r="N1803">
        <v>84</v>
      </c>
      <c r="O1803">
        <v>41</v>
      </c>
      <c r="P1803">
        <v>66</v>
      </c>
      <c r="Q1803">
        <v>6</v>
      </c>
      <c r="R1803">
        <v>4</v>
      </c>
      <c r="S1803">
        <v>6</v>
      </c>
      <c r="T1803">
        <v>7</v>
      </c>
      <c r="U1803">
        <v>0</v>
      </c>
      <c r="V1803">
        <v>0</v>
      </c>
      <c r="W1803" t="s">
        <v>50</v>
      </c>
      <c r="X1803">
        <v>0</v>
      </c>
    </row>
    <row r="1804" spans="1:24" x14ac:dyDescent="0.2">
      <c r="A1804">
        <v>4095</v>
      </c>
      <c r="B1804">
        <v>1972</v>
      </c>
      <c r="C1804">
        <v>51</v>
      </c>
      <c r="D1804" t="s">
        <v>23</v>
      </c>
      <c r="E1804" t="s">
        <v>32</v>
      </c>
      <c r="F1804" s="58">
        <v>42386</v>
      </c>
      <c r="G1804">
        <v>1</v>
      </c>
      <c r="H1804">
        <v>0</v>
      </c>
      <c r="I1804" s="98">
        <v>41222</v>
      </c>
      <c r="J1804">
        <v>80</v>
      </c>
      <c r="K1804">
        <v>167</v>
      </c>
      <c r="L1804">
        <v>37</v>
      </c>
      <c r="M1804">
        <v>64</v>
      </c>
      <c r="N1804">
        <v>49</v>
      </c>
      <c r="O1804">
        <v>34</v>
      </c>
      <c r="P1804">
        <v>116</v>
      </c>
      <c r="Q1804">
        <v>8</v>
      </c>
      <c r="R1804">
        <v>4</v>
      </c>
      <c r="S1804">
        <v>6</v>
      </c>
      <c r="T1804">
        <v>7</v>
      </c>
      <c r="U1804">
        <v>0</v>
      </c>
      <c r="V1804">
        <v>0</v>
      </c>
      <c r="W1804" t="s">
        <v>35</v>
      </c>
      <c r="X1804">
        <v>0</v>
      </c>
    </row>
    <row r="1805" spans="1:24" x14ac:dyDescent="0.2">
      <c r="A1805">
        <v>8852</v>
      </c>
      <c r="B1805">
        <v>1977</v>
      </c>
      <c r="C1805">
        <v>46</v>
      </c>
      <c r="D1805" t="s">
        <v>23</v>
      </c>
      <c r="E1805" t="s">
        <v>32</v>
      </c>
      <c r="F1805" s="58">
        <v>13724</v>
      </c>
      <c r="G1805">
        <v>0</v>
      </c>
      <c r="H1805">
        <v>1</v>
      </c>
      <c r="I1805" s="98">
        <v>41152</v>
      </c>
      <c r="J1805">
        <v>80</v>
      </c>
      <c r="K1805">
        <v>387</v>
      </c>
      <c r="L1805">
        <v>126</v>
      </c>
      <c r="M1805">
        <v>342</v>
      </c>
      <c r="N1805">
        <v>0</v>
      </c>
      <c r="O1805">
        <v>45</v>
      </c>
      <c r="P1805">
        <v>180</v>
      </c>
      <c r="Q1805">
        <v>5</v>
      </c>
      <c r="R1805">
        <v>8</v>
      </c>
      <c r="S1805">
        <v>11</v>
      </c>
      <c r="T1805">
        <v>6</v>
      </c>
      <c r="U1805">
        <v>0</v>
      </c>
      <c r="V1805">
        <v>0</v>
      </c>
      <c r="W1805" t="s">
        <v>27</v>
      </c>
      <c r="X1805">
        <v>0</v>
      </c>
    </row>
    <row r="1806" spans="1:24" x14ac:dyDescent="0.2">
      <c r="A1806">
        <v>7698</v>
      </c>
      <c r="B1806">
        <v>1977</v>
      </c>
      <c r="C1806">
        <v>46</v>
      </c>
      <c r="D1806" t="s">
        <v>40</v>
      </c>
      <c r="E1806" t="s">
        <v>32</v>
      </c>
      <c r="F1806" s="58">
        <v>37334</v>
      </c>
      <c r="G1806">
        <v>0</v>
      </c>
      <c r="H1806">
        <v>1</v>
      </c>
      <c r="I1806" s="98">
        <v>41948</v>
      </c>
      <c r="J1806">
        <v>81</v>
      </c>
      <c r="K1806">
        <v>152</v>
      </c>
      <c r="L1806">
        <v>3</v>
      </c>
      <c r="M1806">
        <v>22</v>
      </c>
      <c r="N1806">
        <v>2</v>
      </c>
      <c r="O1806">
        <v>5</v>
      </c>
      <c r="P1806">
        <v>7</v>
      </c>
      <c r="Q1806">
        <v>1</v>
      </c>
      <c r="R1806">
        <v>4</v>
      </c>
      <c r="S1806">
        <v>4</v>
      </c>
      <c r="T1806">
        <v>5</v>
      </c>
      <c r="U1806">
        <v>0</v>
      </c>
      <c r="V1806">
        <v>0</v>
      </c>
      <c r="W1806" t="s">
        <v>50</v>
      </c>
      <c r="X1806">
        <v>0</v>
      </c>
    </row>
    <row r="1807" spans="1:24" x14ac:dyDescent="0.2">
      <c r="A1807">
        <v>4174</v>
      </c>
      <c r="B1807">
        <v>1957</v>
      </c>
      <c r="C1807">
        <v>66</v>
      </c>
      <c r="D1807" t="s">
        <v>53</v>
      </c>
      <c r="E1807" t="s">
        <v>32</v>
      </c>
      <c r="F1807" s="58">
        <v>58821</v>
      </c>
      <c r="G1807">
        <v>0</v>
      </c>
      <c r="H1807">
        <v>1</v>
      </c>
      <c r="I1807" s="98">
        <v>41746</v>
      </c>
      <c r="J1807">
        <v>81</v>
      </c>
      <c r="K1807">
        <v>97</v>
      </c>
      <c r="L1807">
        <v>1</v>
      </c>
      <c r="M1807">
        <v>19</v>
      </c>
      <c r="N1807">
        <v>2</v>
      </c>
      <c r="O1807">
        <v>0</v>
      </c>
      <c r="P1807">
        <v>11</v>
      </c>
      <c r="Q1807">
        <v>1</v>
      </c>
      <c r="R1807">
        <v>2</v>
      </c>
      <c r="S1807">
        <v>4</v>
      </c>
      <c r="T1807">
        <v>3</v>
      </c>
      <c r="U1807">
        <v>0</v>
      </c>
      <c r="V1807">
        <v>0</v>
      </c>
      <c r="W1807" t="s">
        <v>27</v>
      </c>
      <c r="X1807">
        <v>0</v>
      </c>
    </row>
    <row r="1808" spans="1:24" x14ac:dyDescent="0.2">
      <c r="A1808">
        <v>3182</v>
      </c>
      <c r="B1808">
        <v>1974</v>
      </c>
      <c r="C1808">
        <v>49</v>
      </c>
      <c r="D1808" t="s">
        <v>40</v>
      </c>
      <c r="E1808" t="s">
        <v>28</v>
      </c>
      <c r="F1808" s="58">
        <v>58398</v>
      </c>
      <c r="G1808">
        <v>1</v>
      </c>
      <c r="H1808">
        <v>1</v>
      </c>
      <c r="I1808" s="98">
        <v>41729</v>
      </c>
      <c r="J1808">
        <v>81</v>
      </c>
      <c r="K1808">
        <v>96</v>
      </c>
      <c r="L1808">
        <v>1</v>
      </c>
      <c r="M1808">
        <v>79</v>
      </c>
      <c r="N1808">
        <v>7</v>
      </c>
      <c r="O1808">
        <v>1</v>
      </c>
      <c r="P1808">
        <v>79</v>
      </c>
      <c r="Q1808">
        <v>6</v>
      </c>
      <c r="R1808">
        <v>5</v>
      </c>
      <c r="S1808">
        <v>3</v>
      </c>
      <c r="T1808">
        <v>8</v>
      </c>
      <c r="U1808">
        <v>1</v>
      </c>
      <c r="V1808">
        <v>0</v>
      </c>
      <c r="W1808" t="s">
        <v>50</v>
      </c>
      <c r="X1808">
        <v>1</v>
      </c>
    </row>
    <row r="1809" spans="1:24" x14ac:dyDescent="0.2">
      <c r="A1809">
        <v>193</v>
      </c>
      <c r="B1809">
        <v>1997</v>
      </c>
      <c r="C1809">
        <v>26</v>
      </c>
      <c r="D1809" t="s">
        <v>118</v>
      </c>
      <c r="E1809" t="s">
        <v>32</v>
      </c>
      <c r="F1809" s="58">
        <v>51315</v>
      </c>
      <c r="G1809">
        <v>0</v>
      </c>
      <c r="H1809">
        <v>0</v>
      </c>
      <c r="I1809" s="98">
        <v>41687</v>
      </c>
      <c r="J1809">
        <v>81</v>
      </c>
      <c r="K1809">
        <v>0</v>
      </c>
      <c r="L1809">
        <v>0</v>
      </c>
      <c r="M1809">
        <v>2</v>
      </c>
      <c r="N1809">
        <v>3</v>
      </c>
      <c r="O1809">
        <v>3</v>
      </c>
      <c r="P1809">
        <v>8</v>
      </c>
      <c r="Q1809">
        <v>1</v>
      </c>
      <c r="R1809">
        <v>1</v>
      </c>
      <c r="S1809">
        <v>2</v>
      </c>
      <c r="T1809">
        <v>5</v>
      </c>
      <c r="U1809">
        <v>0</v>
      </c>
      <c r="V1809">
        <v>0</v>
      </c>
      <c r="W1809" t="s">
        <v>27</v>
      </c>
      <c r="X1809">
        <v>1</v>
      </c>
    </row>
    <row r="1810" spans="1:24" x14ac:dyDescent="0.2">
      <c r="A1810">
        <v>5229</v>
      </c>
      <c r="B1810">
        <v>1970</v>
      </c>
      <c r="C1810">
        <v>53</v>
      </c>
      <c r="D1810" t="s">
        <v>40</v>
      </c>
      <c r="E1810" t="s">
        <v>32</v>
      </c>
      <c r="F1810" s="58">
        <v>25851</v>
      </c>
      <c r="G1810">
        <v>0</v>
      </c>
      <c r="H1810">
        <v>1</v>
      </c>
      <c r="I1810" s="98">
        <v>41686</v>
      </c>
      <c r="J1810">
        <v>81</v>
      </c>
      <c r="K1810">
        <v>30</v>
      </c>
      <c r="L1810">
        <v>1</v>
      </c>
      <c r="M1810">
        <v>8</v>
      </c>
      <c r="N1810">
        <v>0</v>
      </c>
      <c r="O1810">
        <v>0</v>
      </c>
      <c r="P1810">
        <v>3</v>
      </c>
      <c r="Q1810">
        <v>1</v>
      </c>
      <c r="R1810">
        <v>1</v>
      </c>
      <c r="S1810">
        <v>3</v>
      </c>
      <c r="T1810">
        <v>7</v>
      </c>
      <c r="U1810">
        <v>0</v>
      </c>
      <c r="V1810">
        <v>0</v>
      </c>
      <c r="W1810" t="s">
        <v>46</v>
      </c>
      <c r="X1810">
        <v>0</v>
      </c>
    </row>
    <row r="1811" spans="1:24" x14ac:dyDescent="0.2">
      <c r="A1811">
        <v>5555</v>
      </c>
      <c r="B1811">
        <v>1976</v>
      </c>
      <c r="C1811">
        <v>47</v>
      </c>
      <c r="D1811" t="s">
        <v>23</v>
      </c>
      <c r="E1811" t="s">
        <v>24</v>
      </c>
      <c r="F1811" s="58">
        <v>62847</v>
      </c>
      <c r="G1811">
        <v>0</v>
      </c>
      <c r="H1811">
        <v>0</v>
      </c>
      <c r="I1811" s="98">
        <v>41822</v>
      </c>
      <c r="J1811">
        <v>81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 t="s">
        <v>27</v>
      </c>
      <c r="X1811">
        <v>0</v>
      </c>
    </row>
    <row r="1812" spans="1:24" x14ac:dyDescent="0.2">
      <c r="A1812">
        <v>7732</v>
      </c>
      <c r="B1812">
        <v>1979</v>
      </c>
      <c r="C1812">
        <v>44</v>
      </c>
      <c r="D1812" t="s">
        <v>23</v>
      </c>
      <c r="E1812" t="s">
        <v>32</v>
      </c>
      <c r="F1812" s="58">
        <v>65488</v>
      </c>
      <c r="G1812">
        <v>1</v>
      </c>
      <c r="H1812">
        <v>0</v>
      </c>
      <c r="I1812" s="98">
        <v>41671</v>
      </c>
      <c r="J1812">
        <v>81</v>
      </c>
      <c r="K1812">
        <v>293</v>
      </c>
      <c r="L1812">
        <v>0</v>
      </c>
      <c r="M1812">
        <v>124</v>
      </c>
      <c r="N1812">
        <v>179</v>
      </c>
      <c r="O1812">
        <v>97</v>
      </c>
      <c r="P1812">
        <v>52</v>
      </c>
      <c r="Q1812">
        <v>1</v>
      </c>
      <c r="R1812">
        <v>7</v>
      </c>
      <c r="S1812">
        <v>10</v>
      </c>
      <c r="T1812">
        <v>5</v>
      </c>
      <c r="U1812">
        <v>0</v>
      </c>
      <c r="V1812">
        <v>0</v>
      </c>
      <c r="W1812" t="s">
        <v>27</v>
      </c>
      <c r="X1812">
        <v>0</v>
      </c>
    </row>
    <row r="1813" spans="1:24" x14ac:dyDescent="0.2">
      <c r="A1813">
        <v>310</v>
      </c>
      <c r="B1813">
        <v>1971</v>
      </c>
      <c r="C1813">
        <v>52</v>
      </c>
      <c r="D1813" t="s">
        <v>53</v>
      </c>
      <c r="E1813" t="s">
        <v>32</v>
      </c>
      <c r="F1813" s="58">
        <v>23661</v>
      </c>
      <c r="G1813">
        <v>0</v>
      </c>
      <c r="H1813">
        <v>1</v>
      </c>
      <c r="I1813" s="98">
        <v>41621</v>
      </c>
      <c r="J1813">
        <v>81</v>
      </c>
      <c r="K1813">
        <v>330</v>
      </c>
      <c r="L1813">
        <v>5</v>
      </c>
      <c r="M1813">
        <v>159</v>
      </c>
      <c r="N1813">
        <v>36</v>
      </c>
      <c r="O1813">
        <v>27</v>
      </c>
      <c r="P1813">
        <v>16</v>
      </c>
      <c r="Q1813">
        <v>4</v>
      </c>
      <c r="R1813">
        <v>4</v>
      </c>
      <c r="S1813">
        <v>9</v>
      </c>
      <c r="T1813">
        <v>4</v>
      </c>
      <c r="U1813">
        <v>0</v>
      </c>
      <c r="V1813">
        <v>0</v>
      </c>
      <c r="W1813" t="s">
        <v>31</v>
      </c>
      <c r="X1813">
        <v>0</v>
      </c>
    </row>
    <row r="1814" spans="1:24" x14ac:dyDescent="0.2">
      <c r="A1814">
        <v>6261</v>
      </c>
      <c r="B1814">
        <v>1980</v>
      </c>
      <c r="C1814">
        <v>43</v>
      </c>
      <c r="D1814" t="s">
        <v>23</v>
      </c>
      <c r="E1814" t="s">
        <v>32</v>
      </c>
      <c r="F1814" s="58">
        <v>25315</v>
      </c>
      <c r="G1814">
        <v>0</v>
      </c>
      <c r="H1814">
        <v>1</v>
      </c>
      <c r="I1814" s="98">
        <v>41604</v>
      </c>
      <c r="J1814">
        <v>81</v>
      </c>
      <c r="K1814">
        <v>270</v>
      </c>
      <c r="L1814">
        <v>31</v>
      </c>
      <c r="M1814">
        <v>88</v>
      </c>
      <c r="N1814">
        <v>11</v>
      </c>
      <c r="O1814">
        <v>48</v>
      </c>
      <c r="P1814">
        <v>22</v>
      </c>
      <c r="Q1814">
        <v>3</v>
      </c>
      <c r="R1814">
        <v>3</v>
      </c>
      <c r="S1814">
        <v>10</v>
      </c>
      <c r="T1814">
        <v>4</v>
      </c>
      <c r="U1814">
        <v>0</v>
      </c>
      <c r="V1814">
        <v>0</v>
      </c>
      <c r="W1814" t="s">
        <v>50</v>
      </c>
      <c r="X1814">
        <v>0</v>
      </c>
    </row>
    <row r="1815" spans="1:24" x14ac:dyDescent="0.2">
      <c r="A1815">
        <v>6274</v>
      </c>
      <c r="B1815">
        <v>1949</v>
      </c>
      <c r="C1815">
        <v>74</v>
      </c>
      <c r="D1815" t="s">
        <v>53</v>
      </c>
      <c r="E1815" t="s">
        <v>32</v>
      </c>
      <c r="F1815" s="58">
        <v>77298</v>
      </c>
      <c r="G1815">
        <v>0</v>
      </c>
      <c r="H1815">
        <v>0</v>
      </c>
      <c r="I1815" s="98">
        <v>41593</v>
      </c>
      <c r="J1815">
        <v>81</v>
      </c>
      <c r="K1815">
        <v>1076</v>
      </c>
      <c r="L1815">
        <v>16</v>
      </c>
      <c r="M1815">
        <v>417</v>
      </c>
      <c r="N1815">
        <v>42</v>
      </c>
      <c r="O1815">
        <v>48</v>
      </c>
      <c r="P1815">
        <v>16</v>
      </c>
      <c r="Q1815">
        <v>1</v>
      </c>
      <c r="R1815">
        <v>8</v>
      </c>
      <c r="S1815">
        <v>6</v>
      </c>
      <c r="T1815">
        <v>3</v>
      </c>
      <c r="U1815">
        <v>0</v>
      </c>
      <c r="V1815">
        <v>0</v>
      </c>
      <c r="W1815" t="s">
        <v>67</v>
      </c>
      <c r="X1815">
        <v>2</v>
      </c>
    </row>
    <row r="1816" spans="1:24" x14ac:dyDescent="0.2">
      <c r="A1816">
        <v>1655</v>
      </c>
      <c r="B1816">
        <v>1980</v>
      </c>
      <c r="C1816">
        <v>43</v>
      </c>
      <c r="D1816" t="s">
        <v>23</v>
      </c>
      <c r="E1816" t="s">
        <v>32</v>
      </c>
      <c r="F1816" s="58">
        <v>77298</v>
      </c>
      <c r="G1816">
        <v>1</v>
      </c>
      <c r="H1816">
        <v>0</v>
      </c>
      <c r="I1816" s="98">
        <v>41566</v>
      </c>
      <c r="J1816">
        <v>81</v>
      </c>
      <c r="K1816">
        <v>16</v>
      </c>
      <c r="L1816">
        <v>3</v>
      </c>
      <c r="M1816">
        <v>15</v>
      </c>
      <c r="N1816">
        <v>2</v>
      </c>
      <c r="O1816">
        <v>1</v>
      </c>
      <c r="P1816">
        <v>11</v>
      </c>
      <c r="Q1816">
        <v>1</v>
      </c>
      <c r="R1816">
        <v>1</v>
      </c>
      <c r="S1816">
        <v>3</v>
      </c>
      <c r="T1816">
        <v>7</v>
      </c>
      <c r="U1816">
        <v>0</v>
      </c>
      <c r="V1816">
        <v>0</v>
      </c>
      <c r="W1816" t="s">
        <v>38</v>
      </c>
      <c r="X1816">
        <v>0</v>
      </c>
    </row>
    <row r="1817" spans="1:24" x14ac:dyDescent="0.2">
      <c r="A1817">
        <v>2740</v>
      </c>
      <c r="B1817">
        <v>1959</v>
      </c>
      <c r="C1817">
        <v>64</v>
      </c>
      <c r="D1817" t="s">
        <v>40</v>
      </c>
      <c r="E1817" t="s">
        <v>55</v>
      </c>
      <c r="F1817" s="58">
        <v>43018</v>
      </c>
      <c r="G1817">
        <v>1</v>
      </c>
      <c r="H1817">
        <v>1</v>
      </c>
      <c r="I1817" s="98">
        <v>41539</v>
      </c>
      <c r="J1817">
        <v>81</v>
      </c>
      <c r="K1817">
        <v>62</v>
      </c>
      <c r="L1817">
        <v>1</v>
      </c>
      <c r="M1817">
        <v>16</v>
      </c>
      <c r="N1817">
        <v>3</v>
      </c>
      <c r="O1817">
        <v>2</v>
      </c>
      <c r="P1817">
        <v>6</v>
      </c>
      <c r="Q1817">
        <v>4</v>
      </c>
      <c r="R1817">
        <v>2</v>
      </c>
      <c r="S1817">
        <v>4</v>
      </c>
      <c r="T1817">
        <v>5</v>
      </c>
      <c r="U1817">
        <v>0</v>
      </c>
      <c r="V1817">
        <v>0</v>
      </c>
      <c r="W1817" t="s">
        <v>27</v>
      </c>
      <c r="X1817">
        <v>0</v>
      </c>
    </row>
    <row r="1818" spans="1:24" x14ac:dyDescent="0.2">
      <c r="A1818">
        <v>4328</v>
      </c>
      <c r="B1818">
        <v>1987</v>
      </c>
      <c r="C1818">
        <v>36</v>
      </c>
      <c r="D1818" t="s">
        <v>43</v>
      </c>
      <c r="E1818" t="s">
        <v>32</v>
      </c>
      <c r="F1818" s="58">
        <v>51195</v>
      </c>
      <c r="G1818">
        <v>1</v>
      </c>
      <c r="H1818">
        <v>0</v>
      </c>
      <c r="I1818" s="98">
        <v>41464</v>
      </c>
      <c r="J1818">
        <v>81</v>
      </c>
      <c r="K1818">
        <v>5</v>
      </c>
      <c r="L1818">
        <v>1</v>
      </c>
      <c r="M1818">
        <v>7</v>
      </c>
      <c r="N1818">
        <v>17</v>
      </c>
      <c r="O1818">
        <v>14</v>
      </c>
      <c r="P1818">
        <v>11</v>
      </c>
      <c r="Q1818">
        <v>2</v>
      </c>
      <c r="R1818">
        <v>2</v>
      </c>
      <c r="S1818">
        <v>3</v>
      </c>
      <c r="T1818">
        <v>6</v>
      </c>
      <c r="U1818">
        <v>0</v>
      </c>
      <c r="V1818">
        <v>0</v>
      </c>
      <c r="W1818" t="s">
        <v>27</v>
      </c>
      <c r="X1818">
        <v>0</v>
      </c>
    </row>
    <row r="1819" spans="1:24" x14ac:dyDescent="0.2">
      <c r="A1819">
        <v>17</v>
      </c>
      <c r="B1819">
        <v>1972</v>
      </c>
      <c r="C1819">
        <v>51</v>
      </c>
      <c r="D1819" t="s">
        <v>40</v>
      </c>
      <c r="E1819" t="s">
        <v>32</v>
      </c>
      <c r="F1819" s="58">
        <v>42011</v>
      </c>
      <c r="G1819">
        <v>0</v>
      </c>
      <c r="H1819">
        <v>1</v>
      </c>
      <c r="I1819" s="98">
        <v>41434</v>
      </c>
      <c r="J1819">
        <v>81</v>
      </c>
      <c r="K1819">
        <v>637</v>
      </c>
      <c r="L1819">
        <v>47</v>
      </c>
      <c r="M1819">
        <v>237</v>
      </c>
      <c r="N1819">
        <v>12</v>
      </c>
      <c r="O1819">
        <v>19</v>
      </c>
      <c r="P1819">
        <v>76</v>
      </c>
      <c r="Q1819">
        <v>4</v>
      </c>
      <c r="R1819">
        <v>6</v>
      </c>
      <c r="S1819">
        <v>7</v>
      </c>
      <c r="T1819">
        <v>5</v>
      </c>
      <c r="U1819">
        <v>0</v>
      </c>
      <c r="V1819">
        <v>0</v>
      </c>
      <c r="W1819" t="s">
        <v>27</v>
      </c>
      <c r="X1819">
        <v>0</v>
      </c>
    </row>
    <row r="1820" spans="1:24" x14ac:dyDescent="0.2">
      <c r="A1820">
        <v>9153</v>
      </c>
      <c r="B1820">
        <v>1965</v>
      </c>
      <c r="C1820">
        <v>58</v>
      </c>
      <c r="D1820" t="s">
        <v>40</v>
      </c>
      <c r="E1820" t="s">
        <v>32</v>
      </c>
      <c r="F1820" s="58">
        <v>46053</v>
      </c>
      <c r="G1820">
        <v>0</v>
      </c>
      <c r="H1820">
        <v>1</v>
      </c>
      <c r="I1820" s="98">
        <v>41484</v>
      </c>
      <c r="J1820">
        <v>81</v>
      </c>
      <c r="K1820">
        <v>418</v>
      </c>
      <c r="L1820">
        <v>61</v>
      </c>
      <c r="M1820">
        <v>428</v>
      </c>
      <c r="N1820">
        <v>80</v>
      </c>
      <c r="O1820">
        <v>51</v>
      </c>
      <c r="P1820">
        <v>10</v>
      </c>
      <c r="Q1820">
        <v>3</v>
      </c>
      <c r="R1820">
        <v>7</v>
      </c>
      <c r="S1820">
        <v>10</v>
      </c>
      <c r="T1820">
        <v>5</v>
      </c>
      <c r="U1820">
        <v>0</v>
      </c>
      <c r="V1820">
        <v>0</v>
      </c>
      <c r="W1820" t="s">
        <v>27</v>
      </c>
      <c r="X1820">
        <v>0</v>
      </c>
    </row>
    <row r="1821" spans="1:24" x14ac:dyDescent="0.2">
      <c r="A1821">
        <v>520</v>
      </c>
      <c r="B1821">
        <v>1975</v>
      </c>
      <c r="C1821">
        <v>48</v>
      </c>
      <c r="D1821" t="s">
        <v>23</v>
      </c>
      <c r="E1821" t="s">
        <v>32</v>
      </c>
      <c r="F1821" s="58">
        <v>56559</v>
      </c>
      <c r="G1821">
        <v>1</v>
      </c>
      <c r="H1821">
        <v>0</v>
      </c>
      <c r="I1821" s="98">
        <v>41281</v>
      </c>
      <c r="J1821">
        <v>81</v>
      </c>
      <c r="K1821">
        <v>3</v>
      </c>
      <c r="L1821">
        <v>3</v>
      </c>
      <c r="M1821">
        <v>7</v>
      </c>
      <c r="N1821">
        <v>6</v>
      </c>
      <c r="O1821">
        <v>2</v>
      </c>
      <c r="P1821">
        <v>9</v>
      </c>
      <c r="Q1821">
        <v>1</v>
      </c>
      <c r="R1821">
        <v>1</v>
      </c>
      <c r="S1821">
        <v>2</v>
      </c>
      <c r="T1821">
        <v>7</v>
      </c>
      <c r="U1821">
        <v>0</v>
      </c>
      <c r="V1821">
        <v>0</v>
      </c>
      <c r="W1821" t="s">
        <v>27</v>
      </c>
      <c r="X1821">
        <v>0</v>
      </c>
    </row>
    <row r="1822" spans="1:24" x14ac:dyDescent="0.2">
      <c r="A1822">
        <v>8372</v>
      </c>
      <c r="B1822">
        <v>1975</v>
      </c>
      <c r="C1822">
        <v>48</v>
      </c>
      <c r="D1822" t="s">
        <v>23</v>
      </c>
      <c r="E1822" t="s">
        <v>32</v>
      </c>
      <c r="F1822" s="58">
        <v>44010</v>
      </c>
      <c r="G1822">
        <v>1</v>
      </c>
      <c r="H1822">
        <v>0</v>
      </c>
      <c r="I1822" s="98">
        <v>41281</v>
      </c>
      <c r="J1822">
        <v>81</v>
      </c>
      <c r="K1822">
        <v>3</v>
      </c>
      <c r="L1822">
        <v>3</v>
      </c>
      <c r="M1822">
        <v>7</v>
      </c>
      <c r="N1822">
        <v>6</v>
      </c>
      <c r="O1822">
        <v>2</v>
      </c>
      <c r="P1822">
        <v>9</v>
      </c>
      <c r="Q1822">
        <v>1</v>
      </c>
      <c r="R1822">
        <v>1</v>
      </c>
      <c r="S1822">
        <v>2</v>
      </c>
      <c r="T1822">
        <v>7</v>
      </c>
      <c r="U1822">
        <v>0</v>
      </c>
      <c r="V1822">
        <v>0</v>
      </c>
      <c r="W1822" t="s">
        <v>67</v>
      </c>
      <c r="X1822">
        <v>0</v>
      </c>
    </row>
    <row r="1823" spans="1:24" x14ac:dyDescent="0.2">
      <c r="A1823">
        <v>73</v>
      </c>
      <c r="B1823">
        <v>1954</v>
      </c>
      <c r="C1823">
        <v>69</v>
      </c>
      <c r="D1823" t="s">
        <v>40</v>
      </c>
      <c r="E1823" t="s">
        <v>28</v>
      </c>
      <c r="F1823" s="58">
        <v>37395</v>
      </c>
      <c r="G1823">
        <v>1</v>
      </c>
      <c r="H1823">
        <v>2</v>
      </c>
      <c r="I1823" s="98">
        <v>41420</v>
      </c>
      <c r="J1823">
        <v>81</v>
      </c>
      <c r="K1823">
        <v>14</v>
      </c>
      <c r="L1823">
        <v>0</v>
      </c>
      <c r="M1823">
        <v>3</v>
      </c>
      <c r="N1823">
        <v>0</v>
      </c>
      <c r="O1823">
        <v>0</v>
      </c>
      <c r="P1823">
        <v>1</v>
      </c>
      <c r="Q1823">
        <v>1</v>
      </c>
      <c r="R1823">
        <v>0</v>
      </c>
      <c r="S1823">
        <v>3</v>
      </c>
      <c r="T1823">
        <v>5</v>
      </c>
      <c r="U1823">
        <v>0</v>
      </c>
      <c r="V1823">
        <v>0</v>
      </c>
      <c r="W1823" t="s">
        <v>50</v>
      </c>
      <c r="X1823">
        <v>0</v>
      </c>
    </row>
    <row r="1824" spans="1:24" x14ac:dyDescent="0.2">
      <c r="A1824">
        <v>2002</v>
      </c>
      <c r="B1824">
        <v>1959</v>
      </c>
      <c r="C1824">
        <v>64</v>
      </c>
      <c r="D1824" t="s">
        <v>23</v>
      </c>
      <c r="E1824" t="s">
        <v>24</v>
      </c>
      <c r="F1824" s="58">
        <v>59481</v>
      </c>
      <c r="G1824">
        <v>0</v>
      </c>
      <c r="H1824">
        <v>0</v>
      </c>
      <c r="I1824" s="98">
        <v>41414</v>
      </c>
      <c r="J1824">
        <v>81</v>
      </c>
      <c r="K1824">
        <v>587</v>
      </c>
      <c r="L1824">
        <v>51</v>
      </c>
      <c r="M1824">
        <v>932</v>
      </c>
      <c r="N1824">
        <v>180</v>
      </c>
      <c r="O1824">
        <v>34</v>
      </c>
      <c r="P1824">
        <v>86</v>
      </c>
      <c r="Q1824">
        <v>1</v>
      </c>
      <c r="R1824">
        <v>5</v>
      </c>
      <c r="S1824">
        <v>5</v>
      </c>
      <c r="T1824">
        <v>3</v>
      </c>
      <c r="U1824">
        <v>0</v>
      </c>
      <c r="V1824">
        <v>0</v>
      </c>
      <c r="W1824" t="s">
        <v>27</v>
      </c>
      <c r="X1824">
        <v>0</v>
      </c>
    </row>
    <row r="1825" spans="1:24" x14ac:dyDescent="0.2">
      <c r="A1825">
        <v>6059</v>
      </c>
      <c r="B1825">
        <v>1954</v>
      </c>
      <c r="C1825">
        <v>69</v>
      </c>
      <c r="D1825" t="s">
        <v>40</v>
      </c>
      <c r="E1825" t="s">
        <v>32</v>
      </c>
      <c r="F1825" s="58">
        <v>80144</v>
      </c>
      <c r="G1825">
        <v>1</v>
      </c>
      <c r="H1825">
        <v>2</v>
      </c>
      <c r="I1825" s="98">
        <v>41367</v>
      </c>
      <c r="J1825">
        <v>81</v>
      </c>
      <c r="K1825">
        <v>986</v>
      </c>
      <c r="L1825">
        <v>36</v>
      </c>
      <c r="M1825">
        <v>168</v>
      </c>
      <c r="N1825">
        <v>16</v>
      </c>
      <c r="O1825">
        <v>0</v>
      </c>
      <c r="P1825">
        <v>108</v>
      </c>
      <c r="Q1825">
        <v>7</v>
      </c>
      <c r="R1825">
        <v>11</v>
      </c>
      <c r="S1825">
        <v>4</v>
      </c>
      <c r="T1825">
        <v>7</v>
      </c>
      <c r="U1825">
        <v>1</v>
      </c>
      <c r="V1825">
        <v>0</v>
      </c>
      <c r="W1825" t="s">
        <v>27</v>
      </c>
      <c r="X1825">
        <v>0</v>
      </c>
    </row>
    <row r="1826" spans="1:24" x14ac:dyDescent="0.2">
      <c r="A1826">
        <v>11166</v>
      </c>
      <c r="B1826">
        <v>1962</v>
      </c>
      <c r="C1826">
        <v>61</v>
      </c>
      <c r="D1826" t="s">
        <v>23</v>
      </c>
      <c r="E1826" t="s">
        <v>32</v>
      </c>
      <c r="F1826" s="58">
        <v>22634</v>
      </c>
      <c r="G1826">
        <v>0</v>
      </c>
      <c r="H1826">
        <v>1</v>
      </c>
      <c r="I1826" s="98">
        <v>41307</v>
      </c>
      <c r="J1826">
        <v>81</v>
      </c>
      <c r="K1826">
        <v>229</v>
      </c>
      <c r="L1826">
        <v>5</v>
      </c>
      <c r="M1826">
        <v>56</v>
      </c>
      <c r="N1826">
        <v>3</v>
      </c>
      <c r="O1826">
        <v>2</v>
      </c>
      <c r="P1826">
        <v>20</v>
      </c>
      <c r="Q1826">
        <v>2</v>
      </c>
      <c r="R1826">
        <v>6</v>
      </c>
      <c r="S1826">
        <v>4</v>
      </c>
      <c r="T1826">
        <v>7</v>
      </c>
      <c r="U1826">
        <v>0</v>
      </c>
      <c r="V1826">
        <v>0</v>
      </c>
      <c r="W1826" t="s">
        <v>27</v>
      </c>
      <c r="X1826">
        <v>0</v>
      </c>
    </row>
    <row r="1827" spans="1:24" x14ac:dyDescent="0.2">
      <c r="A1827">
        <v>6257</v>
      </c>
      <c r="B1827">
        <v>1977</v>
      </c>
      <c r="C1827">
        <v>46</v>
      </c>
      <c r="D1827" t="s">
        <v>53</v>
      </c>
      <c r="E1827" t="s">
        <v>28</v>
      </c>
      <c r="F1827" s="58">
        <v>22634</v>
      </c>
      <c r="G1827">
        <v>0</v>
      </c>
      <c r="H1827">
        <v>1</v>
      </c>
      <c r="I1827" s="98">
        <v>41297</v>
      </c>
      <c r="J1827">
        <v>81</v>
      </c>
      <c r="K1827">
        <v>255</v>
      </c>
      <c r="L1827">
        <v>43</v>
      </c>
      <c r="M1827">
        <v>134</v>
      </c>
      <c r="N1827">
        <v>37</v>
      </c>
      <c r="O1827">
        <v>14</v>
      </c>
      <c r="P1827">
        <v>24</v>
      </c>
      <c r="Q1827">
        <v>1</v>
      </c>
      <c r="R1827">
        <v>7</v>
      </c>
      <c r="S1827">
        <v>7</v>
      </c>
      <c r="T1827">
        <v>7</v>
      </c>
      <c r="U1827">
        <v>0</v>
      </c>
      <c r="V1827">
        <v>0</v>
      </c>
      <c r="W1827" t="s">
        <v>67</v>
      </c>
      <c r="X1827">
        <v>0</v>
      </c>
    </row>
    <row r="1828" spans="1:24" x14ac:dyDescent="0.2">
      <c r="A1828">
        <v>9224</v>
      </c>
      <c r="B1828">
        <v>1973</v>
      </c>
      <c r="C1828">
        <v>50</v>
      </c>
      <c r="D1828" t="s">
        <v>40</v>
      </c>
      <c r="E1828" t="s">
        <v>28</v>
      </c>
      <c r="F1828" s="58">
        <v>52157</v>
      </c>
      <c r="G1828">
        <v>0</v>
      </c>
      <c r="H1828">
        <v>1</v>
      </c>
      <c r="I1828" s="98">
        <v>41255</v>
      </c>
      <c r="J1828">
        <v>81</v>
      </c>
      <c r="K1828">
        <v>825</v>
      </c>
      <c r="L1828">
        <v>8</v>
      </c>
      <c r="M1828">
        <v>53</v>
      </c>
      <c r="N1828">
        <v>11</v>
      </c>
      <c r="O1828">
        <v>0</v>
      </c>
      <c r="P1828">
        <v>242</v>
      </c>
      <c r="Q1828">
        <v>2</v>
      </c>
      <c r="R1828">
        <v>8</v>
      </c>
      <c r="S1828">
        <v>5</v>
      </c>
      <c r="T1828">
        <v>6</v>
      </c>
      <c r="U1828">
        <v>0</v>
      </c>
      <c r="V1828">
        <v>0</v>
      </c>
      <c r="W1828" t="s">
        <v>67</v>
      </c>
      <c r="X1828">
        <v>0</v>
      </c>
    </row>
    <row r="1829" spans="1:24" x14ac:dyDescent="0.2">
      <c r="A1829">
        <v>8732</v>
      </c>
      <c r="B1829">
        <v>1970</v>
      </c>
      <c r="C1829">
        <v>53</v>
      </c>
      <c r="D1829" t="s">
        <v>53</v>
      </c>
      <c r="E1829" t="s">
        <v>55</v>
      </c>
      <c r="F1829" s="58">
        <v>65487</v>
      </c>
      <c r="G1829">
        <v>0</v>
      </c>
      <c r="H1829">
        <v>1</v>
      </c>
      <c r="I1829" s="98">
        <v>41230</v>
      </c>
      <c r="J1829">
        <v>81</v>
      </c>
      <c r="K1829">
        <v>1298</v>
      </c>
      <c r="L1829">
        <v>0</v>
      </c>
      <c r="M1829">
        <v>70</v>
      </c>
      <c r="N1829">
        <v>37</v>
      </c>
      <c r="O1829">
        <v>14</v>
      </c>
      <c r="P1829">
        <v>42</v>
      </c>
      <c r="Q1829">
        <v>4</v>
      </c>
      <c r="R1829">
        <v>7</v>
      </c>
      <c r="S1829">
        <v>10</v>
      </c>
      <c r="T1829">
        <v>4</v>
      </c>
      <c r="U1829">
        <v>1</v>
      </c>
      <c r="V1829">
        <v>0</v>
      </c>
      <c r="W1829" t="s">
        <v>27</v>
      </c>
      <c r="X1829">
        <v>2</v>
      </c>
    </row>
    <row r="1830" spans="1:24" x14ac:dyDescent="0.2">
      <c r="A1830">
        <v>955</v>
      </c>
      <c r="B1830">
        <v>1963</v>
      </c>
      <c r="C1830">
        <v>60</v>
      </c>
      <c r="D1830" t="s">
        <v>53</v>
      </c>
      <c r="E1830" t="s">
        <v>32</v>
      </c>
      <c r="F1830" s="58">
        <v>57867</v>
      </c>
      <c r="G1830">
        <v>1</v>
      </c>
      <c r="H1830">
        <v>1</v>
      </c>
      <c r="I1830" s="98">
        <v>41210</v>
      </c>
      <c r="J1830">
        <v>81</v>
      </c>
      <c r="K1830">
        <v>167</v>
      </c>
      <c r="L1830">
        <v>2</v>
      </c>
      <c r="M1830">
        <v>44</v>
      </c>
      <c r="N1830">
        <v>6</v>
      </c>
      <c r="O1830">
        <v>2</v>
      </c>
      <c r="P1830">
        <v>19</v>
      </c>
      <c r="Q1830">
        <v>7</v>
      </c>
      <c r="R1830">
        <v>4</v>
      </c>
      <c r="S1830">
        <v>4</v>
      </c>
      <c r="T1830">
        <v>8</v>
      </c>
      <c r="U1830">
        <v>1</v>
      </c>
      <c r="V1830">
        <v>0</v>
      </c>
      <c r="W1830" t="s">
        <v>67</v>
      </c>
      <c r="X1830">
        <v>1</v>
      </c>
    </row>
    <row r="1831" spans="1:24" x14ac:dyDescent="0.2">
      <c r="A1831">
        <v>4910</v>
      </c>
      <c r="B1831">
        <v>1968</v>
      </c>
      <c r="C1831">
        <v>55</v>
      </c>
      <c r="D1831" t="s">
        <v>23</v>
      </c>
      <c r="E1831" t="s">
        <v>24</v>
      </c>
      <c r="F1831" s="58">
        <v>74881</v>
      </c>
      <c r="G1831">
        <v>0</v>
      </c>
      <c r="H1831">
        <v>0</v>
      </c>
      <c r="I1831" s="98">
        <v>41151</v>
      </c>
      <c r="J1831">
        <v>81</v>
      </c>
      <c r="K1831">
        <v>1132</v>
      </c>
      <c r="L1831">
        <v>134</v>
      </c>
      <c r="M1831">
        <v>384</v>
      </c>
      <c r="N1831">
        <v>175</v>
      </c>
      <c r="O1831">
        <v>134</v>
      </c>
      <c r="P1831">
        <v>115</v>
      </c>
      <c r="Q1831">
        <v>1</v>
      </c>
      <c r="R1831">
        <v>11</v>
      </c>
      <c r="S1831">
        <v>13</v>
      </c>
      <c r="T1831">
        <v>7</v>
      </c>
      <c r="U1831">
        <v>0</v>
      </c>
      <c r="V1831">
        <v>0</v>
      </c>
      <c r="W1831" t="s">
        <v>35</v>
      </c>
      <c r="X1831">
        <v>0</v>
      </c>
    </row>
    <row r="1832" spans="1:24" x14ac:dyDescent="0.2">
      <c r="A1832">
        <v>564</v>
      </c>
      <c r="B1832">
        <v>1982</v>
      </c>
      <c r="C1832">
        <v>41</v>
      </c>
      <c r="D1832" t="s">
        <v>40</v>
      </c>
      <c r="E1832" t="s">
        <v>32</v>
      </c>
      <c r="F1832" s="58">
        <v>74881</v>
      </c>
      <c r="G1832">
        <v>1</v>
      </c>
      <c r="H1832">
        <v>0</v>
      </c>
      <c r="I1832" s="98">
        <v>41007</v>
      </c>
      <c r="J1832">
        <v>81</v>
      </c>
      <c r="K1832">
        <v>746</v>
      </c>
      <c r="L1832">
        <v>8</v>
      </c>
      <c r="M1832">
        <v>125</v>
      </c>
      <c r="N1832">
        <v>11</v>
      </c>
      <c r="O1832">
        <v>8</v>
      </c>
      <c r="P1832">
        <v>8</v>
      </c>
      <c r="Q1832">
        <v>7</v>
      </c>
      <c r="R1832">
        <v>8</v>
      </c>
      <c r="S1832">
        <v>9</v>
      </c>
      <c r="T1832">
        <v>6</v>
      </c>
      <c r="U1832">
        <v>1</v>
      </c>
      <c r="V1832">
        <v>0</v>
      </c>
      <c r="W1832" t="s">
        <v>27</v>
      </c>
      <c r="X1832">
        <v>1</v>
      </c>
    </row>
    <row r="1833" spans="1:24" x14ac:dyDescent="0.2">
      <c r="A1833">
        <v>8931</v>
      </c>
      <c r="B1833">
        <v>1987</v>
      </c>
      <c r="C1833">
        <v>36</v>
      </c>
      <c r="D1833" t="s">
        <v>23</v>
      </c>
      <c r="E1833" t="s">
        <v>32</v>
      </c>
      <c r="F1833" s="58">
        <v>69508</v>
      </c>
      <c r="G1833">
        <v>1</v>
      </c>
      <c r="H1833">
        <v>0</v>
      </c>
      <c r="I1833" s="98">
        <v>41777</v>
      </c>
      <c r="J1833">
        <v>82</v>
      </c>
      <c r="K1833">
        <v>812</v>
      </c>
      <c r="L1833">
        <v>99</v>
      </c>
      <c r="M1833">
        <v>431</v>
      </c>
      <c r="N1833">
        <v>237</v>
      </c>
      <c r="O1833">
        <v>149</v>
      </c>
      <c r="P1833">
        <v>33</v>
      </c>
      <c r="Q1833">
        <v>1</v>
      </c>
      <c r="R1833">
        <v>11</v>
      </c>
      <c r="S1833">
        <v>10</v>
      </c>
      <c r="T1833">
        <v>5</v>
      </c>
      <c r="U1833">
        <v>0</v>
      </c>
      <c r="V1833">
        <v>0</v>
      </c>
      <c r="W1833" t="s">
        <v>67</v>
      </c>
      <c r="X1833">
        <v>1</v>
      </c>
    </row>
    <row r="1834" spans="1:24" x14ac:dyDescent="0.2">
      <c r="A1834">
        <v>1998</v>
      </c>
      <c r="B1834">
        <v>1977</v>
      </c>
      <c r="C1834">
        <v>46</v>
      </c>
      <c r="D1834" t="s">
        <v>23</v>
      </c>
      <c r="E1834" t="s">
        <v>28</v>
      </c>
      <c r="F1834" s="58">
        <v>63342</v>
      </c>
      <c r="G1834">
        <v>1</v>
      </c>
      <c r="H1834">
        <v>0</v>
      </c>
      <c r="I1834" s="98">
        <v>41822</v>
      </c>
      <c r="J1834">
        <v>82</v>
      </c>
      <c r="K1834">
        <v>34</v>
      </c>
      <c r="L1834">
        <v>6</v>
      </c>
      <c r="M1834">
        <v>21</v>
      </c>
      <c r="N1834">
        <v>11</v>
      </c>
      <c r="O1834">
        <v>4</v>
      </c>
      <c r="P1834">
        <v>8</v>
      </c>
      <c r="Q1834">
        <v>1</v>
      </c>
      <c r="R1834">
        <v>2</v>
      </c>
      <c r="S1834">
        <v>3</v>
      </c>
      <c r="T1834">
        <v>6</v>
      </c>
      <c r="U1834">
        <v>0</v>
      </c>
      <c r="V1834">
        <v>0</v>
      </c>
      <c r="W1834" t="s">
        <v>50</v>
      </c>
      <c r="X1834">
        <v>0</v>
      </c>
    </row>
    <row r="1835" spans="1:24" x14ac:dyDescent="0.2">
      <c r="A1835">
        <v>1250</v>
      </c>
      <c r="B1835">
        <v>1977</v>
      </c>
      <c r="C1835">
        <v>46</v>
      </c>
      <c r="D1835" t="s">
        <v>23</v>
      </c>
      <c r="E1835" t="s">
        <v>28</v>
      </c>
      <c r="F1835" s="58">
        <v>63342</v>
      </c>
      <c r="G1835">
        <v>1</v>
      </c>
      <c r="H1835">
        <v>0</v>
      </c>
      <c r="I1835" s="98">
        <v>41822</v>
      </c>
      <c r="J1835">
        <v>82</v>
      </c>
      <c r="K1835">
        <v>34</v>
      </c>
      <c r="L1835">
        <v>6</v>
      </c>
      <c r="M1835">
        <v>21</v>
      </c>
      <c r="N1835">
        <v>11</v>
      </c>
      <c r="O1835">
        <v>4</v>
      </c>
      <c r="P1835">
        <v>8</v>
      </c>
      <c r="Q1835">
        <v>1</v>
      </c>
      <c r="R1835">
        <v>2</v>
      </c>
      <c r="S1835">
        <v>3</v>
      </c>
      <c r="T1835">
        <v>6</v>
      </c>
      <c r="U1835">
        <v>0</v>
      </c>
      <c r="V1835">
        <v>0</v>
      </c>
      <c r="W1835" t="s">
        <v>27</v>
      </c>
      <c r="X1835">
        <v>0</v>
      </c>
    </row>
    <row r="1836" spans="1:24" x14ac:dyDescent="0.2">
      <c r="A1836">
        <v>8397</v>
      </c>
      <c r="B1836">
        <v>1952</v>
      </c>
      <c r="C1836">
        <v>71</v>
      </c>
      <c r="D1836" t="s">
        <v>23</v>
      </c>
      <c r="E1836" t="s">
        <v>32</v>
      </c>
      <c r="F1836" s="58">
        <v>22390</v>
      </c>
      <c r="G1836">
        <v>1</v>
      </c>
      <c r="H1836">
        <v>1</v>
      </c>
      <c r="I1836" s="98">
        <v>41913</v>
      </c>
      <c r="J1836">
        <v>82</v>
      </c>
      <c r="K1836">
        <v>18</v>
      </c>
      <c r="L1836">
        <v>0</v>
      </c>
      <c r="M1836">
        <v>5</v>
      </c>
      <c r="N1836">
        <v>0</v>
      </c>
      <c r="O1836">
        <v>0</v>
      </c>
      <c r="P1836">
        <v>11</v>
      </c>
      <c r="Q1836">
        <v>2</v>
      </c>
      <c r="R1836">
        <v>1</v>
      </c>
      <c r="S1836">
        <v>2</v>
      </c>
      <c r="T1836">
        <v>7</v>
      </c>
      <c r="U1836">
        <v>0</v>
      </c>
      <c r="V1836">
        <v>0</v>
      </c>
      <c r="W1836" t="s">
        <v>27</v>
      </c>
      <c r="X1836">
        <v>1</v>
      </c>
    </row>
    <row r="1837" spans="1:24" x14ac:dyDescent="0.2">
      <c r="A1837">
        <v>9672</v>
      </c>
      <c r="B1837">
        <v>1971</v>
      </c>
      <c r="C1837">
        <v>52</v>
      </c>
      <c r="D1837" t="s">
        <v>43</v>
      </c>
      <c r="E1837" t="s">
        <v>32</v>
      </c>
      <c r="F1837" s="58">
        <v>70440</v>
      </c>
      <c r="G1837">
        <v>1</v>
      </c>
      <c r="H1837">
        <v>1</v>
      </c>
      <c r="I1837" s="98">
        <v>41629</v>
      </c>
      <c r="J1837">
        <v>82</v>
      </c>
      <c r="K1837">
        <v>8</v>
      </c>
      <c r="L1837">
        <v>3</v>
      </c>
      <c r="M1837">
        <v>9</v>
      </c>
      <c r="N1837">
        <v>19</v>
      </c>
      <c r="O1837">
        <v>4</v>
      </c>
      <c r="P1837">
        <v>22</v>
      </c>
      <c r="Q1837">
        <v>3</v>
      </c>
      <c r="R1837">
        <v>1</v>
      </c>
      <c r="S1837">
        <v>3</v>
      </c>
      <c r="T1837">
        <v>6</v>
      </c>
      <c r="U1837">
        <v>0</v>
      </c>
      <c r="V1837">
        <v>0</v>
      </c>
      <c r="W1837" t="s">
        <v>31</v>
      </c>
      <c r="X1837">
        <v>0</v>
      </c>
    </row>
    <row r="1838" spans="1:24" x14ac:dyDescent="0.2">
      <c r="A1838">
        <v>2125</v>
      </c>
      <c r="B1838">
        <v>1960</v>
      </c>
      <c r="C1838">
        <v>63</v>
      </c>
      <c r="D1838" t="s">
        <v>23</v>
      </c>
      <c r="E1838" t="s">
        <v>24</v>
      </c>
      <c r="F1838" s="58">
        <v>38547</v>
      </c>
      <c r="G1838">
        <v>0</v>
      </c>
      <c r="H1838">
        <v>0</v>
      </c>
      <c r="I1838" s="98">
        <v>41593</v>
      </c>
      <c r="J1838">
        <v>82</v>
      </c>
      <c r="K1838">
        <v>194</v>
      </c>
      <c r="L1838">
        <v>61</v>
      </c>
      <c r="M1838">
        <v>480</v>
      </c>
      <c r="N1838">
        <v>225</v>
      </c>
      <c r="O1838">
        <v>112</v>
      </c>
      <c r="P1838">
        <v>30</v>
      </c>
      <c r="Q1838">
        <v>1</v>
      </c>
      <c r="R1838">
        <v>3</v>
      </c>
      <c r="S1838">
        <v>8</v>
      </c>
      <c r="T1838">
        <v>2</v>
      </c>
      <c r="U1838">
        <v>0</v>
      </c>
      <c r="V1838">
        <v>0</v>
      </c>
      <c r="W1838" t="s">
        <v>35</v>
      </c>
      <c r="X1838">
        <v>0</v>
      </c>
    </row>
    <row r="1839" spans="1:24" x14ac:dyDescent="0.2">
      <c r="A1839">
        <v>5975</v>
      </c>
      <c r="B1839">
        <v>1968</v>
      </c>
      <c r="C1839">
        <v>55</v>
      </c>
      <c r="D1839" t="s">
        <v>40</v>
      </c>
      <c r="E1839" t="s">
        <v>28</v>
      </c>
      <c r="F1839" s="58">
        <v>57811</v>
      </c>
      <c r="G1839">
        <v>1</v>
      </c>
      <c r="H1839">
        <v>0</v>
      </c>
      <c r="I1839" s="98">
        <v>41547</v>
      </c>
      <c r="J1839">
        <v>82</v>
      </c>
      <c r="K1839">
        <v>37</v>
      </c>
      <c r="L1839">
        <v>0</v>
      </c>
      <c r="M1839">
        <v>17</v>
      </c>
      <c r="N1839">
        <v>0</v>
      </c>
      <c r="O1839">
        <v>0</v>
      </c>
      <c r="P1839">
        <v>3</v>
      </c>
      <c r="Q1839">
        <v>1</v>
      </c>
      <c r="R1839">
        <v>2</v>
      </c>
      <c r="S1839">
        <v>3</v>
      </c>
      <c r="T1839">
        <v>7</v>
      </c>
      <c r="U1839">
        <v>0</v>
      </c>
      <c r="V1839">
        <v>0</v>
      </c>
      <c r="W1839" t="s">
        <v>31</v>
      </c>
      <c r="X1839">
        <v>0</v>
      </c>
    </row>
    <row r="1840" spans="1:24" x14ac:dyDescent="0.2">
      <c r="A1840">
        <v>983</v>
      </c>
      <c r="B1840">
        <v>1985</v>
      </c>
      <c r="C1840">
        <v>38</v>
      </c>
      <c r="D1840" t="s">
        <v>23</v>
      </c>
      <c r="E1840" t="s">
        <v>32</v>
      </c>
      <c r="F1840" s="58">
        <v>50943</v>
      </c>
      <c r="G1840">
        <v>1</v>
      </c>
      <c r="H1840">
        <v>0</v>
      </c>
      <c r="I1840" s="98">
        <v>41545</v>
      </c>
      <c r="J1840">
        <v>82</v>
      </c>
      <c r="K1840">
        <v>110</v>
      </c>
      <c r="L1840">
        <v>29</v>
      </c>
      <c r="M1840">
        <v>92</v>
      </c>
      <c r="N1840">
        <v>28</v>
      </c>
      <c r="O1840">
        <v>10</v>
      </c>
      <c r="P1840">
        <v>145</v>
      </c>
      <c r="Q1840">
        <v>1</v>
      </c>
      <c r="R1840">
        <v>6</v>
      </c>
      <c r="S1840">
        <v>3</v>
      </c>
      <c r="T1840">
        <v>8</v>
      </c>
      <c r="U1840">
        <v>0</v>
      </c>
      <c r="V1840">
        <v>0</v>
      </c>
      <c r="W1840" t="s">
        <v>35</v>
      </c>
      <c r="X1840">
        <v>1</v>
      </c>
    </row>
    <row r="1841" spans="1:24" x14ac:dyDescent="0.2">
      <c r="A1841">
        <v>9938</v>
      </c>
      <c r="B1841">
        <v>1955</v>
      </c>
      <c r="C1841">
        <v>68</v>
      </c>
      <c r="D1841" t="s">
        <v>23</v>
      </c>
      <c r="E1841" t="s">
        <v>32</v>
      </c>
      <c r="F1841" s="58">
        <v>50943</v>
      </c>
      <c r="G1841">
        <v>0</v>
      </c>
      <c r="H1841">
        <v>0</v>
      </c>
      <c r="I1841" s="98">
        <v>41536</v>
      </c>
      <c r="J1841">
        <v>82</v>
      </c>
      <c r="K1841">
        <v>519</v>
      </c>
      <c r="L1841">
        <v>17</v>
      </c>
      <c r="M1841">
        <v>813</v>
      </c>
      <c r="N1841">
        <v>27</v>
      </c>
      <c r="O1841">
        <v>173</v>
      </c>
      <c r="P1841">
        <v>51</v>
      </c>
      <c r="Q1841">
        <v>1</v>
      </c>
      <c r="R1841">
        <v>4</v>
      </c>
      <c r="S1841">
        <v>6</v>
      </c>
      <c r="T1841">
        <v>2</v>
      </c>
      <c r="U1841">
        <v>0</v>
      </c>
      <c r="V1841">
        <v>0</v>
      </c>
      <c r="W1841" t="s">
        <v>50</v>
      </c>
      <c r="X1841">
        <v>1</v>
      </c>
    </row>
    <row r="1842" spans="1:24" x14ac:dyDescent="0.2">
      <c r="A1842">
        <v>4385</v>
      </c>
      <c r="B1842">
        <v>1982</v>
      </c>
      <c r="C1842">
        <v>41</v>
      </c>
      <c r="D1842" t="s">
        <v>40</v>
      </c>
      <c r="E1842" t="s">
        <v>28</v>
      </c>
      <c r="F1842" s="58">
        <v>54414</v>
      </c>
      <c r="G1842">
        <v>1</v>
      </c>
      <c r="H1842">
        <v>0</v>
      </c>
      <c r="I1842" s="98">
        <v>41425</v>
      </c>
      <c r="J1842">
        <v>82</v>
      </c>
      <c r="K1842">
        <v>23</v>
      </c>
      <c r="L1842">
        <v>0</v>
      </c>
      <c r="M1842">
        <v>15</v>
      </c>
      <c r="N1842">
        <v>0</v>
      </c>
      <c r="O1842">
        <v>2</v>
      </c>
      <c r="P1842">
        <v>7</v>
      </c>
      <c r="Q1842">
        <v>2</v>
      </c>
      <c r="R1842">
        <v>3</v>
      </c>
      <c r="S1842">
        <v>3</v>
      </c>
      <c r="T1842">
        <v>6</v>
      </c>
      <c r="U1842">
        <v>0</v>
      </c>
      <c r="V1842">
        <v>0</v>
      </c>
      <c r="W1842" t="s">
        <v>27</v>
      </c>
      <c r="X1842">
        <v>0</v>
      </c>
    </row>
    <row r="1843" spans="1:24" x14ac:dyDescent="0.2">
      <c r="A1843">
        <v>803</v>
      </c>
      <c r="B1843">
        <v>1969</v>
      </c>
      <c r="C1843">
        <v>54</v>
      </c>
      <c r="D1843" t="s">
        <v>23</v>
      </c>
      <c r="E1843" t="s">
        <v>32</v>
      </c>
      <c r="F1843" s="58">
        <v>26290</v>
      </c>
      <c r="G1843">
        <v>1</v>
      </c>
      <c r="H1843">
        <v>1</v>
      </c>
      <c r="I1843" s="98">
        <v>41398</v>
      </c>
      <c r="J1843">
        <v>82</v>
      </c>
      <c r="K1843">
        <v>12</v>
      </c>
      <c r="L1843">
        <v>0</v>
      </c>
      <c r="M1843">
        <v>5</v>
      </c>
      <c r="N1843">
        <v>0</v>
      </c>
      <c r="O1843">
        <v>0</v>
      </c>
      <c r="P1843">
        <v>4</v>
      </c>
      <c r="Q1843">
        <v>1</v>
      </c>
      <c r="R1843">
        <v>0</v>
      </c>
      <c r="S1843">
        <v>2</v>
      </c>
      <c r="T1843">
        <v>5</v>
      </c>
      <c r="U1843">
        <v>0</v>
      </c>
      <c r="V1843">
        <v>0</v>
      </c>
      <c r="W1843" t="s">
        <v>27</v>
      </c>
      <c r="X1843">
        <v>0</v>
      </c>
    </row>
    <row r="1844" spans="1:24" x14ac:dyDescent="0.2">
      <c r="A1844">
        <v>10675</v>
      </c>
      <c r="B1844">
        <v>1957</v>
      </c>
      <c r="C1844">
        <v>66</v>
      </c>
      <c r="D1844" t="s">
        <v>40</v>
      </c>
      <c r="E1844" t="s">
        <v>32</v>
      </c>
      <c r="F1844" s="58">
        <v>28389</v>
      </c>
      <c r="G1844">
        <v>0</v>
      </c>
      <c r="H1844">
        <v>1</v>
      </c>
      <c r="I1844" s="98">
        <v>41337</v>
      </c>
      <c r="J1844">
        <v>82</v>
      </c>
      <c r="K1844">
        <v>909</v>
      </c>
      <c r="L1844">
        <v>11</v>
      </c>
      <c r="M1844">
        <v>218</v>
      </c>
      <c r="N1844">
        <v>0</v>
      </c>
      <c r="O1844">
        <v>0</v>
      </c>
      <c r="P1844">
        <v>23</v>
      </c>
      <c r="Q1844">
        <v>2</v>
      </c>
      <c r="R1844">
        <v>9</v>
      </c>
      <c r="S1844">
        <v>5</v>
      </c>
      <c r="T1844">
        <v>5</v>
      </c>
      <c r="U1844">
        <v>1</v>
      </c>
      <c r="V1844">
        <v>0</v>
      </c>
      <c r="W1844" t="s">
        <v>27</v>
      </c>
      <c r="X1844">
        <v>0</v>
      </c>
    </row>
    <row r="1845" spans="1:24" x14ac:dyDescent="0.2">
      <c r="A1845">
        <v>7004</v>
      </c>
      <c r="B1845">
        <v>1985</v>
      </c>
      <c r="C1845">
        <v>38</v>
      </c>
      <c r="D1845" t="s">
        <v>23</v>
      </c>
      <c r="E1845" t="s">
        <v>28</v>
      </c>
      <c r="F1845" s="58">
        <v>37758</v>
      </c>
      <c r="G1845">
        <v>1</v>
      </c>
      <c r="H1845">
        <v>0</v>
      </c>
      <c r="I1845" s="98">
        <v>41349</v>
      </c>
      <c r="J1845">
        <v>82</v>
      </c>
      <c r="K1845">
        <v>24</v>
      </c>
      <c r="L1845">
        <v>3</v>
      </c>
      <c r="M1845">
        <v>26</v>
      </c>
      <c r="N1845">
        <v>7</v>
      </c>
      <c r="O1845">
        <v>1</v>
      </c>
      <c r="P1845">
        <v>23</v>
      </c>
      <c r="Q1845">
        <v>3</v>
      </c>
      <c r="R1845">
        <v>3</v>
      </c>
      <c r="S1845">
        <v>2</v>
      </c>
      <c r="T1845">
        <v>9</v>
      </c>
      <c r="U1845">
        <v>0</v>
      </c>
      <c r="V1845">
        <v>0</v>
      </c>
      <c r="W1845" t="s">
        <v>50</v>
      </c>
      <c r="X1845">
        <v>1</v>
      </c>
    </row>
    <row r="1846" spans="1:24" x14ac:dyDescent="0.2">
      <c r="A1846">
        <v>4432</v>
      </c>
      <c r="B1846">
        <v>1977</v>
      </c>
      <c r="C1846">
        <v>46</v>
      </c>
      <c r="D1846" t="s">
        <v>23</v>
      </c>
      <c r="E1846" t="s">
        <v>24</v>
      </c>
      <c r="F1846" s="58">
        <v>37758</v>
      </c>
      <c r="G1846">
        <v>1</v>
      </c>
      <c r="H1846">
        <v>0</v>
      </c>
      <c r="I1846" s="98">
        <v>41349</v>
      </c>
      <c r="J1846">
        <v>82</v>
      </c>
      <c r="K1846">
        <v>2</v>
      </c>
      <c r="L1846">
        <v>3</v>
      </c>
      <c r="M1846">
        <v>20</v>
      </c>
      <c r="N1846">
        <v>6</v>
      </c>
      <c r="O1846">
        <v>11</v>
      </c>
      <c r="P1846">
        <v>9</v>
      </c>
      <c r="Q1846">
        <v>2</v>
      </c>
      <c r="R1846">
        <v>2</v>
      </c>
      <c r="S1846">
        <v>3</v>
      </c>
      <c r="T1846">
        <v>7</v>
      </c>
      <c r="U1846">
        <v>0</v>
      </c>
      <c r="V1846">
        <v>0</v>
      </c>
      <c r="W1846" t="s">
        <v>27</v>
      </c>
      <c r="X1846">
        <v>0</v>
      </c>
    </row>
    <row r="1847" spans="1:24" x14ac:dyDescent="0.2">
      <c r="A1847">
        <v>4475</v>
      </c>
      <c r="B1847">
        <v>1950</v>
      </c>
      <c r="C1847">
        <v>73</v>
      </c>
      <c r="D1847" t="s">
        <v>40</v>
      </c>
      <c r="E1847" t="s">
        <v>32</v>
      </c>
      <c r="F1847" s="58">
        <v>33629</v>
      </c>
      <c r="G1847">
        <v>0</v>
      </c>
      <c r="H1847">
        <v>0</v>
      </c>
      <c r="I1847" s="98">
        <v>41321</v>
      </c>
      <c r="J1847">
        <v>82</v>
      </c>
      <c r="K1847">
        <v>1315</v>
      </c>
      <c r="L1847">
        <v>22</v>
      </c>
      <c r="M1847">
        <v>780</v>
      </c>
      <c r="N1847">
        <v>145</v>
      </c>
      <c r="O1847">
        <v>0</v>
      </c>
      <c r="P1847">
        <v>178</v>
      </c>
      <c r="Q1847">
        <v>1</v>
      </c>
      <c r="R1847">
        <v>7</v>
      </c>
      <c r="S1847">
        <v>9</v>
      </c>
      <c r="T1847">
        <v>5</v>
      </c>
      <c r="U1847">
        <v>0</v>
      </c>
      <c r="V1847">
        <v>0</v>
      </c>
      <c r="W1847" t="s">
        <v>27</v>
      </c>
      <c r="X1847">
        <v>0</v>
      </c>
    </row>
    <row r="1848" spans="1:24" x14ac:dyDescent="0.2">
      <c r="A1848">
        <v>10868</v>
      </c>
      <c r="B1848">
        <v>1952</v>
      </c>
      <c r="C1848">
        <v>71</v>
      </c>
      <c r="D1848" t="s">
        <v>23</v>
      </c>
      <c r="E1848" t="s">
        <v>55</v>
      </c>
      <c r="F1848" s="58">
        <v>69805</v>
      </c>
      <c r="G1848">
        <v>0</v>
      </c>
      <c r="H1848">
        <v>0</v>
      </c>
      <c r="I1848" s="98">
        <v>41427</v>
      </c>
      <c r="J1848">
        <v>82</v>
      </c>
      <c r="K1848">
        <v>344</v>
      </c>
      <c r="L1848">
        <v>45</v>
      </c>
      <c r="M1848">
        <v>654</v>
      </c>
      <c r="N1848">
        <v>104</v>
      </c>
      <c r="O1848">
        <v>11</v>
      </c>
      <c r="P1848">
        <v>114</v>
      </c>
      <c r="Q1848">
        <v>2</v>
      </c>
      <c r="R1848">
        <v>3</v>
      </c>
      <c r="S1848">
        <v>10</v>
      </c>
      <c r="T1848">
        <v>3</v>
      </c>
      <c r="U1848">
        <v>0</v>
      </c>
      <c r="V1848">
        <v>0</v>
      </c>
      <c r="W1848" t="s">
        <v>27</v>
      </c>
      <c r="X1848">
        <v>0</v>
      </c>
    </row>
    <row r="1849" spans="1:24" x14ac:dyDescent="0.2">
      <c r="A1849">
        <v>6742</v>
      </c>
      <c r="B1849">
        <v>1980</v>
      </c>
      <c r="C1849">
        <v>43</v>
      </c>
      <c r="D1849" t="s">
        <v>23</v>
      </c>
      <c r="E1849" t="s">
        <v>32</v>
      </c>
      <c r="F1849" s="58">
        <v>57247</v>
      </c>
      <c r="G1849">
        <v>1</v>
      </c>
      <c r="H1849">
        <v>0</v>
      </c>
      <c r="I1849" s="98">
        <v>41287</v>
      </c>
      <c r="J1849">
        <v>82</v>
      </c>
      <c r="K1849">
        <v>2</v>
      </c>
      <c r="L1849">
        <v>2</v>
      </c>
      <c r="M1849">
        <v>1</v>
      </c>
      <c r="N1849">
        <v>3</v>
      </c>
      <c r="O1849">
        <v>1</v>
      </c>
      <c r="P1849">
        <v>2</v>
      </c>
      <c r="Q1849">
        <v>1</v>
      </c>
      <c r="R1849">
        <v>1</v>
      </c>
      <c r="S1849">
        <v>2</v>
      </c>
      <c r="T1849">
        <v>8</v>
      </c>
      <c r="U1849">
        <v>0</v>
      </c>
      <c r="V1849">
        <v>1</v>
      </c>
      <c r="W1849" t="s">
        <v>27</v>
      </c>
      <c r="X1849">
        <v>0</v>
      </c>
    </row>
    <row r="1850" spans="1:24" x14ac:dyDescent="0.2">
      <c r="A1850">
        <v>5692</v>
      </c>
      <c r="B1850">
        <v>1990</v>
      </c>
      <c r="C1850">
        <v>33</v>
      </c>
      <c r="D1850" t="s">
        <v>118</v>
      </c>
      <c r="E1850" t="s">
        <v>32</v>
      </c>
      <c r="F1850" s="58">
        <v>43462</v>
      </c>
      <c r="G1850">
        <v>1</v>
      </c>
      <c r="H1850">
        <v>0</v>
      </c>
      <c r="I1850" s="98">
        <v>41265</v>
      </c>
      <c r="J1850">
        <v>82</v>
      </c>
      <c r="K1850">
        <v>1</v>
      </c>
      <c r="L1850">
        <v>4</v>
      </c>
      <c r="M1850">
        <v>3</v>
      </c>
      <c r="N1850">
        <v>8</v>
      </c>
      <c r="O1850">
        <v>9</v>
      </c>
      <c r="P1850">
        <v>7</v>
      </c>
      <c r="Q1850">
        <v>1</v>
      </c>
      <c r="R1850">
        <v>1</v>
      </c>
      <c r="S1850">
        <v>3</v>
      </c>
      <c r="T1850">
        <v>8</v>
      </c>
      <c r="U1850">
        <v>0</v>
      </c>
      <c r="V1850">
        <v>0</v>
      </c>
      <c r="W1850" t="s">
        <v>67</v>
      </c>
      <c r="X1850">
        <v>0</v>
      </c>
    </row>
    <row r="1851" spans="1:24" x14ac:dyDescent="0.2">
      <c r="A1851">
        <v>339</v>
      </c>
      <c r="B1851">
        <v>1973</v>
      </c>
      <c r="C1851">
        <v>50</v>
      </c>
      <c r="D1851" t="s">
        <v>40</v>
      </c>
      <c r="E1851" t="s">
        <v>32</v>
      </c>
      <c r="F1851" s="58">
        <v>75484</v>
      </c>
      <c r="G1851">
        <v>0</v>
      </c>
      <c r="H1851">
        <v>1</v>
      </c>
      <c r="I1851" s="98">
        <v>41236</v>
      </c>
      <c r="J1851">
        <v>82</v>
      </c>
      <c r="K1851">
        <v>462</v>
      </c>
      <c r="L1851">
        <v>0</v>
      </c>
      <c r="M1851">
        <v>24</v>
      </c>
      <c r="N1851">
        <v>6</v>
      </c>
      <c r="O1851">
        <v>0</v>
      </c>
      <c r="P1851">
        <v>4</v>
      </c>
      <c r="Q1851">
        <v>2</v>
      </c>
      <c r="R1851">
        <v>9</v>
      </c>
      <c r="S1851">
        <v>5</v>
      </c>
      <c r="T1851">
        <v>7</v>
      </c>
      <c r="U1851">
        <v>1</v>
      </c>
      <c r="V1851">
        <v>0</v>
      </c>
      <c r="W1851" t="s">
        <v>27</v>
      </c>
      <c r="X1851">
        <v>1</v>
      </c>
    </row>
    <row r="1852" spans="1:24" x14ac:dyDescent="0.2">
      <c r="A1852">
        <v>10398</v>
      </c>
      <c r="B1852">
        <v>1982</v>
      </c>
      <c r="C1852">
        <v>41</v>
      </c>
      <c r="D1852" t="s">
        <v>43</v>
      </c>
      <c r="E1852" t="s">
        <v>28</v>
      </c>
      <c r="F1852" s="58">
        <v>33564</v>
      </c>
      <c r="G1852">
        <v>1</v>
      </c>
      <c r="H1852">
        <v>0</v>
      </c>
      <c r="I1852" s="98">
        <v>41148</v>
      </c>
      <c r="J1852">
        <v>82</v>
      </c>
      <c r="K1852">
        <v>1</v>
      </c>
      <c r="L1852">
        <v>6</v>
      </c>
      <c r="M1852">
        <v>2</v>
      </c>
      <c r="N1852">
        <v>8</v>
      </c>
      <c r="O1852">
        <v>2</v>
      </c>
      <c r="P1852">
        <v>12</v>
      </c>
      <c r="Q1852">
        <v>1</v>
      </c>
      <c r="R1852">
        <v>1</v>
      </c>
      <c r="S1852">
        <v>2</v>
      </c>
      <c r="T1852">
        <v>7</v>
      </c>
      <c r="U1852">
        <v>0</v>
      </c>
      <c r="V1852">
        <v>0</v>
      </c>
      <c r="W1852" t="s">
        <v>27</v>
      </c>
      <c r="X1852">
        <v>0</v>
      </c>
    </row>
    <row r="1853" spans="1:24" x14ac:dyDescent="0.2">
      <c r="A1853">
        <v>8017</v>
      </c>
      <c r="B1853">
        <v>1982</v>
      </c>
      <c r="C1853">
        <v>41</v>
      </c>
      <c r="D1853" t="s">
        <v>43</v>
      </c>
      <c r="E1853" t="s">
        <v>32</v>
      </c>
      <c r="F1853" s="58">
        <v>22682</v>
      </c>
      <c r="G1853">
        <v>1</v>
      </c>
      <c r="H1853">
        <v>1</v>
      </c>
      <c r="I1853" s="98">
        <v>41809</v>
      </c>
      <c r="J1853">
        <v>83</v>
      </c>
      <c r="K1853">
        <v>22</v>
      </c>
      <c r="L1853">
        <v>0</v>
      </c>
      <c r="M1853">
        <v>19</v>
      </c>
      <c r="N1853">
        <v>6</v>
      </c>
      <c r="O1853">
        <v>5</v>
      </c>
      <c r="P1853">
        <v>3</v>
      </c>
      <c r="Q1853">
        <v>2</v>
      </c>
      <c r="R1853">
        <v>2</v>
      </c>
      <c r="S1853">
        <v>3</v>
      </c>
      <c r="T1853">
        <v>6</v>
      </c>
      <c r="U1853">
        <v>0</v>
      </c>
      <c r="V1853">
        <v>0</v>
      </c>
      <c r="W1853" t="s">
        <v>67</v>
      </c>
      <c r="X1853">
        <v>0</v>
      </c>
    </row>
    <row r="1854" spans="1:24" x14ac:dyDescent="0.2">
      <c r="A1854">
        <v>3722</v>
      </c>
      <c r="B1854">
        <v>1973</v>
      </c>
      <c r="C1854">
        <v>50</v>
      </c>
      <c r="D1854" t="s">
        <v>23</v>
      </c>
      <c r="E1854" t="s">
        <v>28</v>
      </c>
      <c r="F1854" s="58">
        <v>56067</v>
      </c>
      <c r="G1854">
        <v>1</v>
      </c>
      <c r="H1854">
        <v>1</v>
      </c>
      <c r="I1854" s="98">
        <v>41745</v>
      </c>
      <c r="J1854">
        <v>83</v>
      </c>
      <c r="K1854">
        <v>31</v>
      </c>
      <c r="L1854">
        <v>1</v>
      </c>
      <c r="M1854">
        <v>8</v>
      </c>
      <c r="N1854">
        <v>0</v>
      </c>
      <c r="O1854">
        <v>0</v>
      </c>
      <c r="P1854">
        <v>8</v>
      </c>
      <c r="Q1854">
        <v>2</v>
      </c>
      <c r="R1854">
        <v>2</v>
      </c>
      <c r="S1854">
        <v>3</v>
      </c>
      <c r="T1854">
        <v>6</v>
      </c>
      <c r="U1854">
        <v>0</v>
      </c>
      <c r="V1854">
        <v>0</v>
      </c>
      <c r="W1854" t="s">
        <v>27</v>
      </c>
      <c r="X1854">
        <v>0</v>
      </c>
    </row>
    <row r="1855" spans="1:24" x14ac:dyDescent="0.2">
      <c r="A1855">
        <v>7326</v>
      </c>
      <c r="B1855">
        <v>1972</v>
      </c>
      <c r="C1855">
        <v>51</v>
      </c>
      <c r="D1855" t="s">
        <v>53</v>
      </c>
      <c r="E1855" t="s">
        <v>32</v>
      </c>
      <c r="F1855" s="58">
        <v>22010</v>
      </c>
      <c r="G1855">
        <v>0</v>
      </c>
      <c r="H1855">
        <v>1</v>
      </c>
      <c r="I1855" s="98">
        <v>41721</v>
      </c>
      <c r="J1855">
        <v>83</v>
      </c>
      <c r="K1855">
        <v>34</v>
      </c>
      <c r="L1855">
        <v>1</v>
      </c>
      <c r="M1855">
        <v>19</v>
      </c>
      <c r="N1855">
        <v>2</v>
      </c>
      <c r="O1855">
        <v>7</v>
      </c>
      <c r="P1855">
        <v>0</v>
      </c>
      <c r="Q1855">
        <v>1</v>
      </c>
      <c r="R1855">
        <v>1</v>
      </c>
      <c r="S1855">
        <v>3</v>
      </c>
      <c r="T1855">
        <v>2</v>
      </c>
      <c r="U1855">
        <v>0</v>
      </c>
      <c r="V1855">
        <v>0</v>
      </c>
      <c r="W1855" t="s">
        <v>31</v>
      </c>
      <c r="X1855">
        <v>0</v>
      </c>
    </row>
    <row r="1856" spans="1:24" x14ac:dyDescent="0.2">
      <c r="A1856">
        <v>2416</v>
      </c>
      <c r="B1856">
        <v>1970</v>
      </c>
      <c r="C1856">
        <v>53</v>
      </c>
      <c r="D1856" t="s">
        <v>40</v>
      </c>
      <c r="E1856" t="s">
        <v>28</v>
      </c>
      <c r="F1856" s="58">
        <v>56386</v>
      </c>
      <c r="G1856">
        <v>0</v>
      </c>
      <c r="H1856">
        <v>0</v>
      </c>
      <c r="I1856" s="98">
        <v>41701</v>
      </c>
      <c r="J1856">
        <v>83</v>
      </c>
      <c r="K1856">
        <v>789</v>
      </c>
      <c r="L1856">
        <v>25</v>
      </c>
      <c r="M1856">
        <v>420</v>
      </c>
      <c r="N1856">
        <v>16</v>
      </c>
      <c r="O1856">
        <v>38</v>
      </c>
      <c r="P1856">
        <v>0</v>
      </c>
      <c r="Q1856">
        <v>1</v>
      </c>
      <c r="R1856">
        <v>2</v>
      </c>
      <c r="S1856">
        <v>9</v>
      </c>
      <c r="T1856">
        <v>1</v>
      </c>
      <c r="U1856">
        <v>0</v>
      </c>
      <c r="V1856">
        <v>0</v>
      </c>
      <c r="W1856" t="s">
        <v>27</v>
      </c>
      <c r="X1856">
        <v>0</v>
      </c>
    </row>
    <row r="1857" spans="1:24" x14ac:dyDescent="0.2">
      <c r="A1857">
        <v>1878</v>
      </c>
      <c r="B1857">
        <v>1986</v>
      </c>
      <c r="C1857">
        <v>37</v>
      </c>
      <c r="D1857" t="s">
        <v>43</v>
      </c>
      <c r="E1857" t="s">
        <v>32</v>
      </c>
      <c r="F1857" s="58">
        <v>15345</v>
      </c>
      <c r="G1857">
        <v>0</v>
      </c>
      <c r="H1857">
        <v>0</v>
      </c>
      <c r="I1857" s="98">
        <v>41688</v>
      </c>
      <c r="J1857">
        <v>83</v>
      </c>
      <c r="K1857">
        <v>4</v>
      </c>
      <c r="L1857">
        <v>6</v>
      </c>
      <c r="M1857">
        <v>8</v>
      </c>
      <c r="N1857">
        <v>6</v>
      </c>
      <c r="O1857">
        <v>3</v>
      </c>
      <c r="P1857">
        <v>10</v>
      </c>
      <c r="Q1857">
        <v>1</v>
      </c>
      <c r="R1857">
        <v>2</v>
      </c>
      <c r="S1857">
        <v>3</v>
      </c>
      <c r="T1857">
        <v>7</v>
      </c>
      <c r="U1857">
        <v>0</v>
      </c>
      <c r="V1857">
        <v>0</v>
      </c>
      <c r="W1857" t="s">
        <v>27</v>
      </c>
      <c r="X1857">
        <v>0</v>
      </c>
    </row>
    <row r="1858" spans="1:24" x14ac:dyDescent="0.2">
      <c r="A1858">
        <v>5278</v>
      </c>
      <c r="B1858">
        <v>1965</v>
      </c>
      <c r="C1858">
        <v>58</v>
      </c>
      <c r="D1858" t="s">
        <v>23</v>
      </c>
      <c r="E1858" t="s">
        <v>32</v>
      </c>
      <c r="F1858" s="58">
        <v>57954</v>
      </c>
      <c r="G1858">
        <v>0</v>
      </c>
      <c r="H1858">
        <v>0</v>
      </c>
      <c r="I1858" s="98">
        <v>41664</v>
      </c>
      <c r="J1858">
        <v>83</v>
      </c>
      <c r="K1858">
        <v>307</v>
      </c>
      <c r="L1858">
        <v>26</v>
      </c>
      <c r="M1858">
        <v>360</v>
      </c>
      <c r="N1858">
        <v>138</v>
      </c>
      <c r="O1858">
        <v>31</v>
      </c>
      <c r="P1858">
        <v>40</v>
      </c>
      <c r="Q1858">
        <v>1</v>
      </c>
      <c r="R1858">
        <v>6</v>
      </c>
      <c r="S1858">
        <v>5</v>
      </c>
      <c r="T1858">
        <v>3</v>
      </c>
      <c r="U1858">
        <v>0</v>
      </c>
      <c r="V1858">
        <v>0</v>
      </c>
      <c r="W1858" t="s">
        <v>46</v>
      </c>
      <c r="X1858">
        <v>1</v>
      </c>
    </row>
    <row r="1859" spans="1:24" x14ac:dyDescent="0.2">
      <c r="A1859">
        <v>5734</v>
      </c>
      <c r="B1859">
        <v>1975</v>
      </c>
      <c r="C1859">
        <v>48</v>
      </c>
      <c r="D1859" t="s">
        <v>40</v>
      </c>
      <c r="E1859" t="s">
        <v>32</v>
      </c>
      <c r="F1859" s="58">
        <v>10404</v>
      </c>
      <c r="G1859">
        <v>1</v>
      </c>
      <c r="H1859">
        <v>1</v>
      </c>
      <c r="I1859" s="98">
        <v>41598</v>
      </c>
      <c r="J1859">
        <v>83</v>
      </c>
      <c r="K1859">
        <v>46</v>
      </c>
      <c r="L1859">
        <v>4</v>
      </c>
      <c r="M1859">
        <v>36</v>
      </c>
      <c r="N1859">
        <v>2</v>
      </c>
      <c r="O1859">
        <v>2</v>
      </c>
      <c r="P1859">
        <v>1</v>
      </c>
      <c r="Q1859">
        <v>1</v>
      </c>
      <c r="R1859">
        <v>2</v>
      </c>
      <c r="S1859">
        <v>4</v>
      </c>
      <c r="T1859">
        <v>5</v>
      </c>
      <c r="U1859">
        <v>0</v>
      </c>
      <c r="V1859">
        <v>0</v>
      </c>
      <c r="W1859" t="s">
        <v>27</v>
      </c>
      <c r="X1859">
        <v>0</v>
      </c>
    </row>
    <row r="1860" spans="1:24" x14ac:dyDescent="0.2">
      <c r="A1860">
        <v>4370</v>
      </c>
      <c r="B1860">
        <v>1967</v>
      </c>
      <c r="C1860">
        <v>56</v>
      </c>
      <c r="D1860" t="s">
        <v>23</v>
      </c>
      <c r="E1860" t="s">
        <v>32</v>
      </c>
      <c r="F1860" s="58">
        <v>46681</v>
      </c>
      <c r="G1860">
        <v>2</v>
      </c>
      <c r="H1860">
        <v>1</v>
      </c>
      <c r="I1860" s="98">
        <v>41591</v>
      </c>
      <c r="J1860">
        <v>83</v>
      </c>
      <c r="K1860">
        <v>18</v>
      </c>
      <c r="L1860">
        <v>1</v>
      </c>
      <c r="M1860">
        <v>32</v>
      </c>
      <c r="N1860">
        <v>6</v>
      </c>
      <c r="O1860">
        <v>3</v>
      </c>
      <c r="P1860">
        <v>28</v>
      </c>
      <c r="Q1860">
        <v>3</v>
      </c>
      <c r="R1860">
        <v>2</v>
      </c>
      <c r="S1860">
        <v>4</v>
      </c>
      <c r="T1860">
        <v>6</v>
      </c>
      <c r="U1860">
        <v>0</v>
      </c>
      <c r="V1860">
        <v>0</v>
      </c>
      <c r="W1860" t="s">
        <v>50</v>
      </c>
      <c r="X1860">
        <v>0</v>
      </c>
    </row>
    <row r="1861" spans="1:24" x14ac:dyDescent="0.2">
      <c r="A1861">
        <v>8405</v>
      </c>
      <c r="B1861">
        <v>1980</v>
      </c>
      <c r="C1861">
        <v>43</v>
      </c>
      <c r="D1861" t="s">
        <v>23</v>
      </c>
      <c r="E1861" t="s">
        <v>24</v>
      </c>
      <c r="F1861" s="58">
        <v>46681</v>
      </c>
      <c r="G1861">
        <v>1</v>
      </c>
      <c r="H1861">
        <v>1</v>
      </c>
      <c r="I1861" s="98">
        <v>41547</v>
      </c>
      <c r="J1861">
        <v>83</v>
      </c>
      <c r="K1861">
        <v>135</v>
      </c>
      <c r="L1861">
        <v>25</v>
      </c>
      <c r="M1861">
        <v>51</v>
      </c>
      <c r="N1861">
        <v>23</v>
      </c>
      <c r="O1861">
        <v>25</v>
      </c>
      <c r="P1861">
        <v>46</v>
      </c>
      <c r="Q1861">
        <v>2</v>
      </c>
      <c r="R1861">
        <v>4</v>
      </c>
      <c r="S1861">
        <v>5</v>
      </c>
      <c r="T1861">
        <v>3</v>
      </c>
      <c r="U1861">
        <v>0</v>
      </c>
      <c r="V1861">
        <v>0</v>
      </c>
      <c r="W1861" t="s">
        <v>67</v>
      </c>
      <c r="X1861">
        <v>0</v>
      </c>
    </row>
    <row r="1862" spans="1:24" x14ac:dyDescent="0.2">
      <c r="A1862">
        <v>7617</v>
      </c>
      <c r="B1862">
        <v>1975</v>
      </c>
      <c r="C1862">
        <v>48</v>
      </c>
      <c r="D1862" t="s">
        <v>23</v>
      </c>
      <c r="E1862" t="s">
        <v>28</v>
      </c>
      <c r="F1862" s="58">
        <v>14918</v>
      </c>
      <c r="G1862">
        <v>1</v>
      </c>
      <c r="H1862">
        <v>1</v>
      </c>
      <c r="I1862" s="98">
        <v>41501</v>
      </c>
      <c r="J1862">
        <v>83</v>
      </c>
      <c r="K1862">
        <v>67</v>
      </c>
      <c r="L1862">
        <v>5</v>
      </c>
      <c r="M1862">
        <v>61</v>
      </c>
      <c r="N1862">
        <v>3</v>
      </c>
      <c r="O1862">
        <v>8</v>
      </c>
      <c r="P1862">
        <v>19</v>
      </c>
      <c r="Q1862">
        <v>5</v>
      </c>
      <c r="R1862">
        <v>2</v>
      </c>
      <c r="S1862">
        <v>5</v>
      </c>
      <c r="T1862">
        <v>5</v>
      </c>
      <c r="U1862">
        <v>0</v>
      </c>
      <c r="V1862">
        <v>0</v>
      </c>
      <c r="W1862" t="s">
        <v>27</v>
      </c>
      <c r="X1862">
        <v>0</v>
      </c>
    </row>
    <row r="1863" spans="1:24" x14ac:dyDescent="0.2">
      <c r="A1863">
        <v>6376</v>
      </c>
      <c r="B1863">
        <v>1980</v>
      </c>
      <c r="C1863">
        <v>43</v>
      </c>
      <c r="D1863" t="s">
        <v>23</v>
      </c>
      <c r="E1863" t="s">
        <v>28</v>
      </c>
      <c r="F1863" s="58">
        <v>56715</v>
      </c>
      <c r="G1863">
        <v>1</v>
      </c>
      <c r="H1863">
        <v>0</v>
      </c>
      <c r="I1863" s="98">
        <v>41553</v>
      </c>
      <c r="J1863">
        <v>83</v>
      </c>
      <c r="K1863">
        <v>191</v>
      </c>
      <c r="L1863">
        <v>56</v>
      </c>
      <c r="M1863">
        <v>139</v>
      </c>
      <c r="N1863">
        <v>51</v>
      </c>
      <c r="O1863">
        <v>8</v>
      </c>
      <c r="P1863">
        <v>100</v>
      </c>
      <c r="Q1863">
        <v>4</v>
      </c>
      <c r="R1863">
        <v>4</v>
      </c>
      <c r="S1863">
        <v>8</v>
      </c>
      <c r="T1863">
        <v>4</v>
      </c>
      <c r="U1863">
        <v>0</v>
      </c>
      <c r="V1863">
        <v>0</v>
      </c>
      <c r="W1863" t="s">
        <v>38</v>
      </c>
      <c r="X1863">
        <v>0</v>
      </c>
    </row>
    <row r="1864" spans="1:24" x14ac:dyDescent="0.2">
      <c r="A1864">
        <v>2150</v>
      </c>
      <c r="B1864">
        <v>1959</v>
      </c>
      <c r="C1864">
        <v>64</v>
      </c>
      <c r="D1864" t="s">
        <v>40</v>
      </c>
      <c r="E1864" t="s">
        <v>55</v>
      </c>
      <c r="F1864" s="58">
        <v>24882</v>
      </c>
      <c r="G1864">
        <v>0</v>
      </c>
      <c r="H1864">
        <v>1</v>
      </c>
      <c r="I1864" s="98">
        <v>41583</v>
      </c>
      <c r="J1864">
        <v>83</v>
      </c>
      <c r="K1864">
        <v>860</v>
      </c>
      <c r="L1864">
        <v>28</v>
      </c>
      <c r="M1864">
        <v>409</v>
      </c>
      <c r="N1864">
        <v>73</v>
      </c>
      <c r="O1864">
        <v>56</v>
      </c>
      <c r="P1864">
        <v>56</v>
      </c>
      <c r="Q1864">
        <v>1</v>
      </c>
      <c r="R1864">
        <v>8</v>
      </c>
      <c r="S1864">
        <v>4</v>
      </c>
      <c r="T1864">
        <v>4</v>
      </c>
      <c r="U1864">
        <v>0</v>
      </c>
      <c r="V1864">
        <v>0</v>
      </c>
      <c r="W1864" t="s">
        <v>31</v>
      </c>
      <c r="X1864">
        <v>0</v>
      </c>
    </row>
    <row r="1865" spans="1:24" x14ac:dyDescent="0.2">
      <c r="A1865">
        <v>7386</v>
      </c>
      <c r="B1865">
        <v>1977</v>
      </c>
      <c r="C1865">
        <v>46</v>
      </c>
      <c r="D1865" t="s">
        <v>23</v>
      </c>
      <c r="E1865" t="s">
        <v>24</v>
      </c>
      <c r="F1865" s="58">
        <v>24882</v>
      </c>
      <c r="G1865">
        <v>1</v>
      </c>
      <c r="H1865">
        <v>0</v>
      </c>
      <c r="I1865" s="98">
        <v>41386</v>
      </c>
      <c r="J1865">
        <v>83</v>
      </c>
      <c r="K1865">
        <v>17</v>
      </c>
      <c r="L1865">
        <v>0</v>
      </c>
      <c r="M1865">
        <v>14</v>
      </c>
      <c r="N1865">
        <v>7</v>
      </c>
      <c r="O1865">
        <v>3</v>
      </c>
      <c r="P1865">
        <v>2</v>
      </c>
      <c r="Q1865">
        <v>1</v>
      </c>
      <c r="R1865">
        <v>1</v>
      </c>
      <c r="S1865">
        <v>3</v>
      </c>
      <c r="T1865">
        <v>7</v>
      </c>
      <c r="U1865">
        <v>0</v>
      </c>
      <c r="V1865">
        <v>0</v>
      </c>
      <c r="W1865" t="s">
        <v>31</v>
      </c>
      <c r="X1865">
        <v>0</v>
      </c>
    </row>
    <row r="1866" spans="1:24" x14ac:dyDescent="0.2">
      <c r="A1866">
        <v>3006</v>
      </c>
      <c r="B1866">
        <v>1977</v>
      </c>
      <c r="C1866">
        <v>46</v>
      </c>
      <c r="D1866" t="s">
        <v>23</v>
      </c>
      <c r="E1866" t="s">
        <v>24</v>
      </c>
      <c r="F1866" s="58">
        <v>40442</v>
      </c>
      <c r="G1866">
        <v>1</v>
      </c>
      <c r="H1866">
        <v>0</v>
      </c>
      <c r="I1866" s="98">
        <v>41386</v>
      </c>
      <c r="J1866">
        <v>83</v>
      </c>
      <c r="K1866">
        <v>17</v>
      </c>
      <c r="L1866">
        <v>0</v>
      </c>
      <c r="M1866">
        <v>14</v>
      </c>
      <c r="N1866">
        <v>7</v>
      </c>
      <c r="O1866">
        <v>3</v>
      </c>
      <c r="P1866">
        <v>2</v>
      </c>
      <c r="Q1866">
        <v>1</v>
      </c>
      <c r="R1866">
        <v>1</v>
      </c>
      <c r="S1866">
        <v>3</v>
      </c>
      <c r="T1866">
        <v>7</v>
      </c>
      <c r="U1866">
        <v>0</v>
      </c>
      <c r="V1866">
        <v>0</v>
      </c>
      <c r="W1866" t="s">
        <v>31</v>
      </c>
      <c r="X1866">
        <v>0</v>
      </c>
    </row>
    <row r="1867" spans="1:24" x14ac:dyDescent="0.2">
      <c r="A1867">
        <v>11088</v>
      </c>
      <c r="B1867">
        <v>1972</v>
      </c>
      <c r="C1867">
        <v>51</v>
      </c>
      <c r="D1867" t="s">
        <v>40</v>
      </c>
      <c r="E1867" t="s">
        <v>32</v>
      </c>
      <c r="F1867" s="58">
        <v>78093</v>
      </c>
      <c r="G1867">
        <v>0</v>
      </c>
      <c r="H1867">
        <v>1</v>
      </c>
      <c r="I1867" s="98">
        <v>41385</v>
      </c>
      <c r="J1867">
        <v>83</v>
      </c>
      <c r="K1867">
        <v>1396</v>
      </c>
      <c r="L1867">
        <v>0</v>
      </c>
      <c r="M1867">
        <v>322</v>
      </c>
      <c r="N1867">
        <v>46</v>
      </c>
      <c r="O1867">
        <v>35</v>
      </c>
      <c r="P1867">
        <v>17</v>
      </c>
      <c r="Q1867">
        <v>1</v>
      </c>
      <c r="R1867">
        <v>4</v>
      </c>
      <c r="S1867">
        <v>4</v>
      </c>
      <c r="T1867">
        <v>6</v>
      </c>
      <c r="U1867">
        <v>0</v>
      </c>
      <c r="V1867">
        <v>0</v>
      </c>
      <c r="W1867" t="s">
        <v>27</v>
      </c>
      <c r="X1867">
        <v>0</v>
      </c>
    </row>
    <row r="1868" spans="1:24" x14ac:dyDescent="0.2">
      <c r="A1868">
        <v>5185</v>
      </c>
      <c r="B1868">
        <v>1956</v>
      </c>
      <c r="C1868">
        <v>67</v>
      </c>
      <c r="D1868" t="s">
        <v>23</v>
      </c>
      <c r="E1868" t="s">
        <v>32</v>
      </c>
      <c r="F1868" s="58">
        <v>36301</v>
      </c>
      <c r="G1868">
        <v>0</v>
      </c>
      <c r="H1868">
        <v>0</v>
      </c>
      <c r="I1868" s="98">
        <v>41319</v>
      </c>
      <c r="J1868">
        <v>83</v>
      </c>
      <c r="K1868">
        <v>199</v>
      </c>
      <c r="L1868">
        <v>66</v>
      </c>
      <c r="M1868">
        <v>315</v>
      </c>
      <c r="N1868">
        <v>97</v>
      </c>
      <c r="O1868">
        <v>174</v>
      </c>
      <c r="P1868">
        <v>41</v>
      </c>
      <c r="Q1868">
        <v>1</v>
      </c>
      <c r="R1868">
        <v>4</v>
      </c>
      <c r="S1868">
        <v>5</v>
      </c>
      <c r="T1868">
        <v>2</v>
      </c>
      <c r="U1868">
        <v>0</v>
      </c>
      <c r="V1868">
        <v>0</v>
      </c>
      <c r="W1868" t="s">
        <v>67</v>
      </c>
      <c r="X1868">
        <v>0</v>
      </c>
    </row>
    <row r="1869" spans="1:24" x14ac:dyDescent="0.2">
      <c r="A1869">
        <v>3523</v>
      </c>
      <c r="B1869">
        <v>1963</v>
      </c>
      <c r="C1869">
        <v>60</v>
      </c>
      <c r="D1869" t="s">
        <v>23</v>
      </c>
      <c r="E1869" t="s">
        <v>32</v>
      </c>
      <c r="F1869" s="58">
        <v>36317</v>
      </c>
      <c r="G1869">
        <v>0</v>
      </c>
      <c r="H1869">
        <v>1</v>
      </c>
      <c r="I1869" s="98">
        <v>41297</v>
      </c>
      <c r="J1869">
        <v>83</v>
      </c>
      <c r="K1869">
        <v>583</v>
      </c>
      <c r="L1869">
        <v>34</v>
      </c>
      <c r="M1869">
        <v>309</v>
      </c>
      <c r="N1869">
        <v>0</v>
      </c>
      <c r="O1869">
        <v>22</v>
      </c>
      <c r="P1869">
        <v>125</v>
      </c>
      <c r="Q1869">
        <v>2</v>
      </c>
      <c r="R1869">
        <v>5</v>
      </c>
      <c r="S1869">
        <v>8</v>
      </c>
      <c r="T1869">
        <v>3</v>
      </c>
      <c r="U1869">
        <v>0</v>
      </c>
      <c r="V1869">
        <v>0</v>
      </c>
      <c r="W1869" t="s">
        <v>27</v>
      </c>
      <c r="X1869">
        <v>0</v>
      </c>
    </row>
    <row r="1870" spans="1:24" x14ac:dyDescent="0.2">
      <c r="A1870">
        <v>55</v>
      </c>
      <c r="B1870">
        <v>1964</v>
      </c>
      <c r="C1870">
        <v>59</v>
      </c>
      <c r="D1870" t="s">
        <v>23</v>
      </c>
      <c r="E1870" t="s">
        <v>32</v>
      </c>
      <c r="F1870" s="58">
        <v>40451</v>
      </c>
      <c r="G1870">
        <v>0</v>
      </c>
      <c r="H1870">
        <v>1</v>
      </c>
      <c r="I1870" s="98">
        <v>41102</v>
      </c>
      <c r="J1870">
        <v>83</v>
      </c>
      <c r="K1870">
        <v>509</v>
      </c>
      <c r="L1870">
        <v>0</v>
      </c>
      <c r="M1870">
        <v>65</v>
      </c>
      <c r="N1870">
        <v>7</v>
      </c>
      <c r="O1870">
        <v>11</v>
      </c>
      <c r="P1870">
        <v>5</v>
      </c>
      <c r="Q1870">
        <v>4</v>
      </c>
      <c r="R1870">
        <v>7</v>
      </c>
      <c r="S1870">
        <v>9</v>
      </c>
      <c r="T1870">
        <v>6</v>
      </c>
      <c r="U1870">
        <v>0</v>
      </c>
      <c r="V1870">
        <v>0</v>
      </c>
      <c r="W1870" t="s">
        <v>27</v>
      </c>
      <c r="X1870">
        <v>0</v>
      </c>
    </row>
    <row r="1871" spans="1:24" x14ac:dyDescent="0.2">
      <c r="A1871">
        <v>3807</v>
      </c>
      <c r="B1871">
        <v>1956</v>
      </c>
      <c r="C1871">
        <v>67</v>
      </c>
      <c r="D1871" t="s">
        <v>23</v>
      </c>
      <c r="E1871" t="s">
        <v>32</v>
      </c>
      <c r="F1871" s="58">
        <v>36075</v>
      </c>
      <c r="G1871">
        <v>0</v>
      </c>
      <c r="H1871">
        <v>1</v>
      </c>
      <c r="I1871" s="98">
        <v>41243</v>
      </c>
      <c r="J1871">
        <v>83</v>
      </c>
      <c r="K1871">
        <v>473</v>
      </c>
      <c r="L1871">
        <v>21</v>
      </c>
      <c r="M1871">
        <v>176</v>
      </c>
      <c r="N1871">
        <v>19</v>
      </c>
      <c r="O1871">
        <v>21</v>
      </c>
      <c r="P1871">
        <v>56</v>
      </c>
      <c r="Q1871">
        <v>3</v>
      </c>
      <c r="R1871">
        <v>9</v>
      </c>
      <c r="S1871">
        <v>9</v>
      </c>
      <c r="T1871">
        <v>6</v>
      </c>
      <c r="U1871">
        <v>0</v>
      </c>
      <c r="V1871">
        <v>0</v>
      </c>
      <c r="W1871" t="s">
        <v>27</v>
      </c>
      <c r="X1871">
        <v>0</v>
      </c>
    </row>
    <row r="1872" spans="1:24" x14ac:dyDescent="0.2">
      <c r="A1872">
        <v>2453</v>
      </c>
      <c r="B1872">
        <v>1961</v>
      </c>
      <c r="C1872">
        <v>62</v>
      </c>
      <c r="D1872" t="s">
        <v>23</v>
      </c>
      <c r="E1872" t="s">
        <v>32</v>
      </c>
      <c r="F1872" s="58">
        <v>70038</v>
      </c>
      <c r="G1872">
        <v>0</v>
      </c>
      <c r="H1872">
        <v>1</v>
      </c>
      <c r="I1872" s="98">
        <v>41152</v>
      </c>
      <c r="J1872">
        <v>83</v>
      </c>
      <c r="K1872">
        <v>526</v>
      </c>
      <c r="L1872">
        <v>28</v>
      </c>
      <c r="M1872">
        <v>135</v>
      </c>
      <c r="N1872">
        <v>10</v>
      </c>
      <c r="O1872">
        <v>21</v>
      </c>
      <c r="P1872">
        <v>99</v>
      </c>
      <c r="Q1872">
        <v>3</v>
      </c>
      <c r="R1872">
        <v>5</v>
      </c>
      <c r="S1872">
        <v>12</v>
      </c>
      <c r="T1872">
        <v>5</v>
      </c>
      <c r="U1872">
        <v>0</v>
      </c>
      <c r="V1872">
        <v>0</v>
      </c>
      <c r="W1872" t="s">
        <v>27</v>
      </c>
      <c r="X1872">
        <v>0</v>
      </c>
    </row>
    <row r="1873" spans="1:24" x14ac:dyDescent="0.2">
      <c r="A1873">
        <v>7787</v>
      </c>
      <c r="B1873">
        <v>1961</v>
      </c>
      <c r="C1873">
        <v>62</v>
      </c>
      <c r="D1873" t="s">
        <v>23</v>
      </c>
      <c r="E1873" t="s">
        <v>32</v>
      </c>
      <c r="F1873" s="58">
        <v>70038</v>
      </c>
      <c r="G1873">
        <v>0</v>
      </c>
      <c r="H1873">
        <v>1</v>
      </c>
      <c r="I1873" s="98">
        <v>41152</v>
      </c>
      <c r="J1873">
        <v>83</v>
      </c>
      <c r="K1873">
        <v>526</v>
      </c>
      <c r="L1873">
        <v>28</v>
      </c>
      <c r="M1873">
        <v>135</v>
      </c>
      <c r="N1873">
        <v>10</v>
      </c>
      <c r="O1873">
        <v>21</v>
      </c>
      <c r="P1873">
        <v>99</v>
      </c>
      <c r="Q1873">
        <v>3</v>
      </c>
      <c r="R1873">
        <v>5</v>
      </c>
      <c r="S1873">
        <v>12</v>
      </c>
      <c r="T1873">
        <v>5</v>
      </c>
      <c r="U1873">
        <v>0</v>
      </c>
      <c r="V1873">
        <v>0</v>
      </c>
      <c r="W1873" t="s">
        <v>31</v>
      </c>
      <c r="X1873">
        <v>0</v>
      </c>
    </row>
    <row r="1874" spans="1:24" x14ac:dyDescent="0.2">
      <c r="A1874">
        <v>2230</v>
      </c>
      <c r="B1874">
        <v>1971</v>
      </c>
      <c r="C1874">
        <v>52</v>
      </c>
      <c r="D1874" t="s">
        <v>40</v>
      </c>
      <c r="E1874" t="s">
        <v>32</v>
      </c>
      <c r="F1874" s="58">
        <v>71796</v>
      </c>
      <c r="G1874">
        <v>1</v>
      </c>
      <c r="H1874">
        <v>0</v>
      </c>
      <c r="I1874" s="98">
        <v>41783</v>
      </c>
      <c r="J1874">
        <v>84</v>
      </c>
      <c r="K1874">
        <v>27</v>
      </c>
      <c r="L1874">
        <v>2</v>
      </c>
      <c r="M1874">
        <v>14</v>
      </c>
      <c r="N1874">
        <v>0</v>
      </c>
      <c r="O1874">
        <v>0</v>
      </c>
      <c r="P1874">
        <v>0</v>
      </c>
      <c r="Q1874">
        <v>3</v>
      </c>
      <c r="R1874">
        <v>3</v>
      </c>
      <c r="S1874">
        <v>3</v>
      </c>
      <c r="T1874">
        <v>5</v>
      </c>
      <c r="U1874">
        <v>0</v>
      </c>
      <c r="V1874">
        <v>0</v>
      </c>
      <c r="W1874" t="s">
        <v>46</v>
      </c>
      <c r="X1874">
        <v>0</v>
      </c>
    </row>
    <row r="1875" spans="1:24" x14ac:dyDescent="0.2">
      <c r="A1875">
        <v>8146</v>
      </c>
      <c r="B1875">
        <v>1977</v>
      </c>
      <c r="C1875">
        <v>46</v>
      </c>
      <c r="D1875" t="s">
        <v>53</v>
      </c>
      <c r="E1875" t="s">
        <v>32</v>
      </c>
      <c r="F1875" s="58">
        <v>47821</v>
      </c>
      <c r="G1875">
        <v>1</v>
      </c>
      <c r="H1875">
        <v>1</v>
      </c>
      <c r="I1875" s="98">
        <v>41948</v>
      </c>
      <c r="J1875">
        <v>84</v>
      </c>
      <c r="K1875">
        <v>30</v>
      </c>
      <c r="L1875">
        <v>0</v>
      </c>
      <c r="M1875">
        <v>8</v>
      </c>
      <c r="N1875">
        <v>2</v>
      </c>
      <c r="O1875">
        <v>0</v>
      </c>
      <c r="P1875">
        <v>14</v>
      </c>
      <c r="Q1875">
        <v>1</v>
      </c>
      <c r="R1875">
        <v>1</v>
      </c>
      <c r="S1875">
        <v>2</v>
      </c>
      <c r="T1875">
        <v>6</v>
      </c>
      <c r="U1875">
        <v>0</v>
      </c>
      <c r="V1875">
        <v>0</v>
      </c>
      <c r="W1875" t="s">
        <v>67</v>
      </c>
      <c r="X1875">
        <v>0</v>
      </c>
    </row>
    <row r="1876" spans="1:24" x14ac:dyDescent="0.2">
      <c r="A1876">
        <v>988</v>
      </c>
      <c r="B1876">
        <v>1966</v>
      </c>
      <c r="C1876">
        <v>57</v>
      </c>
      <c r="D1876" t="s">
        <v>23</v>
      </c>
      <c r="E1876" t="s">
        <v>32</v>
      </c>
      <c r="F1876" s="58">
        <v>85431</v>
      </c>
      <c r="G1876">
        <v>0</v>
      </c>
      <c r="H1876">
        <v>0</v>
      </c>
      <c r="I1876" s="98">
        <v>41825</v>
      </c>
      <c r="J1876">
        <v>84</v>
      </c>
      <c r="K1876">
        <v>410</v>
      </c>
      <c r="L1876">
        <v>0</v>
      </c>
      <c r="M1876">
        <v>592</v>
      </c>
      <c r="N1876">
        <v>147</v>
      </c>
      <c r="O1876">
        <v>22</v>
      </c>
      <c r="P1876">
        <v>22</v>
      </c>
      <c r="Q1876">
        <v>1</v>
      </c>
      <c r="R1876">
        <v>6</v>
      </c>
      <c r="S1876">
        <v>7</v>
      </c>
      <c r="T1876">
        <v>3</v>
      </c>
      <c r="U1876">
        <v>0</v>
      </c>
      <c r="V1876">
        <v>0</v>
      </c>
      <c r="W1876" t="s">
        <v>27</v>
      </c>
      <c r="X1876">
        <v>1</v>
      </c>
    </row>
    <row r="1877" spans="1:24" x14ac:dyDescent="0.2">
      <c r="A1877">
        <v>4832</v>
      </c>
      <c r="B1877">
        <v>1980</v>
      </c>
      <c r="C1877">
        <v>43</v>
      </c>
      <c r="D1877" t="s">
        <v>23</v>
      </c>
      <c r="E1877" t="s">
        <v>32</v>
      </c>
      <c r="F1877" s="58">
        <v>53172</v>
      </c>
      <c r="G1877">
        <v>1</v>
      </c>
      <c r="H1877">
        <v>0</v>
      </c>
      <c r="I1877" s="98">
        <v>41823</v>
      </c>
      <c r="J1877">
        <v>84</v>
      </c>
      <c r="K1877">
        <v>6</v>
      </c>
      <c r="L1877">
        <v>5</v>
      </c>
      <c r="M1877">
        <v>17</v>
      </c>
      <c r="N1877">
        <v>3</v>
      </c>
      <c r="O1877">
        <v>24</v>
      </c>
      <c r="P1877">
        <v>46</v>
      </c>
      <c r="Q1877">
        <v>2</v>
      </c>
      <c r="R1877">
        <v>2</v>
      </c>
      <c r="S1877">
        <v>2</v>
      </c>
      <c r="T1877">
        <v>7</v>
      </c>
      <c r="U1877">
        <v>0</v>
      </c>
      <c r="V1877">
        <v>0</v>
      </c>
      <c r="W1877" t="s">
        <v>27</v>
      </c>
      <c r="X1877">
        <v>0</v>
      </c>
    </row>
    <row r="1878" spans="1:24" x14ac:dyDescent="0.2">
      <c r="A1878">
        <v>3152</v>
      </c>
      <c r="B1878">
        <v>1958</v>
      </c>
      <c r="C1878">
        <v>65</v>
      </c>
      <c r="D1878" t="s">
        <v>23</v>
      </c>
      <c r="E1878" t="s">
        <v>32</v>
      </c>
      <c r="F1878" s="58">
        <v>73926</v>
      </c>
      <c r="G1878">
        <v>1</v>
      </c>
      <c r="H1878">
        <v>1</v>
      </c>
      <c r="I1878" s="98">
        <v>41695</v>
      </c>
      <c r="J1878">
        <v>84</v>
      </c>
      <c r="K1878">
        <v>15</v>
      </c>
      <c r="L1878">
        <v>10</v>
      </c>
      <c r="M1878">
        <v>19</v>
      </c>
      <c r="N1878">
        <v>8</v>
      </c>
      <c r="O1878">
        <v>17</v>
      </c>
      <c r="P1878">
        <v>20</v>
      </c>
      <c r="Q1878">
        <v>3</v>
      </c>
      <c r="R1878">
        <v>2</v>
      </c>
      <c r="S1878">
        <v>3</v>
      </c>
      <c r="T1878">
        <v>5</v>
      </c>
      <c r="U1878">
        <v>0</v>
      </c>
      <c r="V1878">
        <v>0</v>
      </c>
      <c r="W1878" t="s">
        <v>50</v>
      </c>
      <c r="X1878">
        <v>0</v>
      </c>
    </row>
    <row r="1879" spans="1:24" x14ac:dyDescent="0.2">
      <c r="A1879">
        <v>11188</v>
      </c>
      <c r="B1879">
        <v>1958</v>
      </c>
      <c r="C1879">
        <v>65</v>
      </c>
      <c r="D1879" t="s">
        <v>23</v>
      </c>
      <c r="E1879" t="s">
        <v>32</v>
      </c>
      <c r="F1879" s="58">
        <v>68316</v>
      </c>
      <c r="G1879">
        <v>1</v>
      </c>
      <c r="H1879">
        <v>1</v>
      </c>
      <c r="I1879" s="98">
        <v>41695</v>
      </c>
      <c r="J1879">
        <v>84</v>
      </c>
      <c r="K1879">
        <v>15</v>
      </c>
      <c r="L1879">
        <v>10</v>
      </c>
      <c r="M1879">
        <v>19</v>
      </c>
      <c r="N1879">
        <v>8</v>
      </c>
      <c r="O1879">
        <v>17</v>
      </c>
      <c r="P1879">
        <v>20</v>
      </c>
      <c r="Q1879">
        <v>3</v>
      </c>
      <c r="R1879">
        <v>2</v>
      </c>
      <c r="S1879">
        <v>3</v>
      </c>
      <c r="T1879">
        <v>5</v>
      </c>
      <c r="U1879">
        <v>0</v>
      </c>
      <c r="V1879">
        <v>0</v>
      </c>
      <c r="W1879" t="s">
        <v>27</v>
      </c>
      <c r="X1879">
        <v>0</v>
      </c>
    </row>
    <row r="1880" spans="1:24" x14ac:dyDescent="0.2">
      <c r="A1880">
        <v>361</v>
      </c>
      <c r="B1880">
        <v>1970</v>
      </c>
      <c r="C1880">
        <v>53</v>
      </c>
      <c r="D1880" t="s">
        <v>53</v>
      </c>
      <c r="E1880" t="s">
        <v>32</v>
      </c>
      <c r="F1880" s="58">
        <v>102160</v>
      </c>
      <c r="G1880">
        <v>1</v>
      </c>
      <c r="H1880">
        <v>1</v>
      </c>
      <c r="I1880" s="98">
        <v>41688</v>
      </c>
      <c r="J1880">
        <v>84</v>
      </c>
      <c r="K1880">
        <v>5</v>
      </c>
      <c r="L1880">
        <v>1</v>
      </c>
      <c r="M1880">
        <v>7</v>
      </c>
      <c r="N1880">
        <v>2</v>
      </c>
      <c r="O1880">
        <v>1</v>
      </c>
      <c r="P1880">
        <v>4</v>
      </c>
      <c r="Q1880">
        <v>1</v>
      </c>
      <c r="R1880">
        <v>1</v>
      </c>
      <c r="S1880">
        <v>2</v>
      </c>
      <c r="T1880">
        <v>7</v>
      </c>
      <c r="U1880">
        <v>0</v>
      </c>
      <c r="V1880">
        <v>0</v>
      </c>
      <c r="W1880" t="s">
        <v>38</v>
      </c>
      <c r="X1880">
        <v>0</v>
      </c>
    </row>
    <row r="1881" spans="1:24" x14ac:dyDescent="0.2">
      <c r="A1881">
        <v>5939</v>
      </c>
      <c r="B1881">
        <v>1972</v>
      </c>
      <c r="C1881">
        <v>51</v>
      </c>
      <c r="D1881" t="s">
        <v>23</v>
      </c>
      <c r="E1881" t="s">
        <v>32</v>
      </c>
      <c r="F1881" s="58">
        <v>21675</v>
      </c>
      <c r="G1881">
        <v>1</v>
      </c>
      <c r="H1881">
        <v>1</v>
      </c>
      <c r="I1881" s="98">
        <v>41656</v>
      </c>
      <c r="J1881">
        <v>84</v>
      </c>
      <c r="K1881">
        <v>43</v>
      </c>
      <c r="L1881">
        <v>5</v>
      </c>
      <c r="M1881">
        <v>28</v>
      </c>
      <c r="N1881">
        <v>7</v>
      </c>
      <c r="O1881">
        <v>6</v>
      </c>
      <c r="P1881">
        <v>33</v>
      </c>
      <c r="Q1881">
        <v>4</v>
      </c>
      <c r="R1881">
        <v>3</v>
      </c>
      <c r="S1881">
        <v>3</v>
      </c>
      <c r="T1881">
        <v>5</v>
      </c>
      <c r="U1881">
        <v>0</v>
      </c>
      <c r="V1881">
        <v>0</v>
      </c>
      <c r="W1881" t="s">
        <v>27</v>
      </c>
      <c r="X1881">
        <v>0</v>
      </c>
    </row>
    <row r="1882" spans="1:24" x14ac:dyDescent="0.2">
      <c r="A1882">
        <v>9349</v>
      </c>
      <c r="B1882">
        <v>1986</v>
      </c>
      <c r="C1882">
        <v>37</v>
      </c>
      <c r="D1882" t="s">
        <v>23</v>
      </c>
      <c r="E1882" t="s">
        <v>32</v>
      </c>
      <c r="F1882" s="58">
        <v>51717</v>
      </c>
      <c r="G1882">
        <v>0</v>
      </c>
      <c r="H1882">
        <v>0</v>
      </c>
      <c r="I1882" s="98">
        <v>41627</v>
      </c>
      <c r="J1882">
        <v>84</v>
      </c>
      <c r="K1882">
        <v>693</v>
      </c>
      <c r="L1882">
        <v>21</v>
      </c>
      <c r="M1882">
        <v>118</v>
      </c>
      <c r="N1882">
        <v>110</v>
      </c>
      <c r="O1882">
        <v>147</v>
      </c>
      <c r="P1882">
        <v>42</v>
      </c>
      <c r="Q1882">
        <v>1</v>
      </c>
      <c r="R1882">
        <v>6</v>
      </c>
      <c r="S1882">
        <v>11</v>
      </c>
      <c r="T1882">
        <v>2</v>
      </c>
      <c r="U1882">
        <v>0</v>
      </c>
      <c r="V1882">
        <v>0</v>
      </c>
      <c r="W1882" t="s">
        <v>46</v>
      </c>
      <c r="X1882">
        <v>2</v>
      </c>
    </row>
    <row r="1883" spans="1:24" x14ac:dyDescent="0.2">
      <c r="A1883">
        <v>819</v>
      </c>
      <c r="B1883">
        <v>1946</v>
      </c>
      <c r="C1883">
        <v>77</v>
      </c>
      <c r="D1883" t="s">
        <v>23</v>
      </c>
      <c r="E1883" t="s">
        <v>55</v>
      </c>
      <c r="F1883" s="58">
        <v>82384</v>
      </c>
      <c r="G1883">
        <v>0</v>
      </c>
      <c r="H1883">
        <v>0</v>
      </c>
      <c r="I1883" s="98">
        <v>41405</v>
      </c>
      <c r="J1883">
        <v>84</v>
      </c>
      <c r="K1883">
        <v>508</v>
      </c>
      <c r="L1883">
        <v>124</v>
      </c>
      <c r="M1883">
        <v>249</v>
      </c>
      <c r="N1883">
        <v>50</v>
      </c>
      <c r="O1883">
        <v>38</v>
      </c>
      <c r="P1883">
        <v>134</v>
      </c>
      <c r="Q1883">
        <v>1</v>
      </c>
      <c r="R1883">
        <v>6</v>
      </c>
      <c r="S1883">
        <v>13</v>
      </c>
      <c r="T1883">
        <v>3</v>
      </c>
      <c r="U1883">
        <v>0</v>
      </c>
      <c r="V1883">
        <v>0</v>
      </c>
      <c r="W1883" t="s">
        <v>27</v>
      </c>
      <c r="X1883">
        <v>0</v>
      </c>
    </row>
    <row r="1884" spans="1:24" x14ac:dyDescent="0.2">
      <c r="A1884">
        <v>10120</v>
      </c>
      <c r="B1884">
        <v>1956</v>
      </c>
      <c r="C1884">
        <v>67</v>
      </c>
      <c r="D1884" t="s">
        <v>23</v>
      </c>
      <c r="E1884" t="s">
        <v>32</v>
      </c>
      <c r="F1884" s="58">
        <v>58554</v>
      </c>
      <c r="G1884">
        <v>0</v>
      </c>
      <c r="H1884">
        <v>1</v>
      </c>
      <c r="I1884" s="98">
        <v>41571</v>
      </c>
      <c r="J1884">
        <v>84</v>
      </c>
      <c r="K1884">
        <v>116</v>
      </c>
      <c r="L1884">
        <v>6</v>
      </c>
      <c r="M1884">
        <v>82</v>
      </c>
      <c r="N1884">
        <v>6</v>
      </c>
      <c r="O1884">
        <v>6</v>
      </c>
      <c r="P1884">
        <v>41</v>
      </c>
      <c r="Q1884">
        <v>2</v>
      </c>
      <c r="R1884">
        <v>3</v>
      </c>
      <c r="S1884">
        <v>6</v>
      </c>
      <c r="T1884">
        <v>5</v>
      </c>
      <c r="U1884">
        <v>0</v>
      </c>
      <c r="V1884">
        <v>0</v>
      </c>
      <c r="W1884" t="s">
        <v>35</v>
      </c>
      <c r="X1884">
        <v>0</v>
      </c>
    </row>
    <row r="1885" spans="1:24" x14ac:dyDescent="0.2">
      <c r="A1885">
        <v>4541</v>
      </c>
      <c r="B1885">
        <v>1956</v>
      </c>
      <c r="C1885">
        <v>67</v>
      </c>
      <c r="D1885" t="s">
        <v>23</v>
      </c>
      <c r="E1885" t="s">
        <v>32</v>
      </c>
      <c r="F1885" s="58">
        <v>58554</v>
      </c>
      <c r="G1885">
        <v>0</v>
      </c>
      <c r="H1885">
        <v>1</v>
      </c>
      <c r="I1885" s="98">
        <v>41571</v>
      </c>
      <c r="J1885">
        <v>84</v>
      </c>
      <c r="K1885">
        <v>116</v>
      </c>
      <c r="L1885">
        <v>6</v>
      </c>
      <c r="M1885">
        <v>82</v>
      </c>
      <c r="N1885">
        <v>6</v>
      </c>
      <c r="O1885">
        <v>6</v>
      </c>
      <c r="P1885">
        <v>41</v>
      </c>
      <c r="Q1885">
        <v>2</v>
      </c>
      <c r="R1885">
        <v>3</v>
      </c>
      <c r="S1885">
        <v>6</v>
      </c>
      <c r="T1885">
        <v>5</v>
      </c>
      <c r="U1885">
        <v>0</v>
      </c>
      <c r="V1885">
        <v>0</v>
      </c>
      <c r="W1885" t="s">
        <v>31</v>
      </c>
      <c r="X1885">
        <v>0</v>
      </c>
    </row>
    <row r="1886" spans="1:24" x14ac:dyDescent="0.2">
      <c r="A1886">
        <v>2456</v>
      </c>
      <c r="B1886">
        <v>1976</v>
      </c>
      <c r="C1886">
        <v>47</v>
      </c>
      <c r="D1886" t="s">
        <v>40</v>
      </c>
      <c r="E1886" t="s">
        <v>32</v>
      </c>
      <c r="F1886" s="58">
        <v>80685</v>
      </c>
      <c r="G1886">
        <v>0</v>
      </c>
      <c r="H1886">
        <v>1</v>
      </c>
      <c r="I1886" s="98">
        <v>41561</v>
      </c>
      <c r="J1886">
        <v>84</v>
      </c>
      <c r="K1886">
        <v>80</v>
      </c>
      <c r="L1886">
        <v>4</v>
      </c>
      <c r="M1886">
        <v>46</v>
      </c>
      <c r="N1886">
        <v>0</v>
      </c>
      <c r="O1886">
        <v>17</v>
      </c>
      <c r="P1886">
        <v>2</v>
      </c>
      <c r="Q1886">
        <v>5</v>
      </c>
      <c r="R1886">
        <v>2</v>
      </c>
      <c r="S1886">
        <v>5</v>
      </c>
      <c r="T1886">
        <v>6</v>
      </c>
      <c r="U1886">
        <v>0</v>
      </c>
      <c r="V1886">
        <v>0</v>
      </c>
      <c r="W1886" t="s">
        <v>67</v>
      </c>
      <c r="X1886">
        <v>0</v>
      </c>
    </row>
    <row r="1887" spans="1:24" x14ac:dyDescent="0.2">
      <c r="A1887">
        <v>2516</v>
      </c>
      <c r="B1887">
        <v>1970</v>
      </c>
      <c r="C1887">
        <v>53</v>
      </c>
      <c r="D1887" t="s">
        <v>43</v>
      </c>
      <c r="E1887" t="s">
        <v>32</v>
      </c>
      <c r="F1887" s="58">
        <v>52117</v>
      </c>
      <c r="G1887">
        <v>1</v>
      </c>
      <c r="H1887">
        <v>1</v>
      </c>
      <c r="I1887" s="98">
        <v>41492</v>
      </c>
      <c r="J1887">
        <v>84</v>
      </c>
      <c r="K1887">
        <v>22</v>
      </c>
      <c r="L1887">
        <v>2</v>
      </c>
      <c r="M1887">
        <v>10</v>
      </c>
      <c r="N1887">
        <v>6</v>
      </c>
      <c r="O1887">
        <v>4</v>
      </c>
      <c r="P1887">
        <v>34</v>
      </c>
      <c r="Q1887">
        <v>2</v>
      </c>
      <c r="R1887">
        <v>1</v>
      </c>
      <c r="S1887">
        <v>2</v>
      </c>
      <c r="T1887">
        <v>4</v>
      </c>
      <c r="U1887">
        <v>0</v>
      </c>
      <c r="V1887">
        <v>0</v>
      </c>
      <c r="W1887" t="s">
        <v>27</v>
      </c>
      <c r="X1887">
        <v>0</v>
      </c>
    </row>
    <row r="1888" spans="1:24" x14ac:dyDescent="0.2">
      <c r="A1888">
        <v>11013</v>
      </c>
      <c r="B1888">
        <v>1988</v>
      </c>
      <c r="C1888">
        <v>35</v>
      </c>
      <c r="D1888" t="s">
        <v>23</v>
      </c>
      <c r="E1888" t="s">
        <v>32</v>
      </c>
      <c r="F1888" s="58">
        <v>62220</v>
      </c>
      <c r="G1888">
        <v>0</v>
      </c>
      <c r="H1888">
        <v>0</v>
      </c>
      <c r="I1888" s="98">
        <v>41364</v>
      </c>
      <c r="J1888">
        <v>84</v>
      </c>
      <c r="K1888">
        <v>336</v>
      </c>
      <c r="L1888">
        <v>28</v>
      </c>
      <c r="M1888">
        <v>282</v>
      </c>
      <c r="N1888">
        <v>184</v>
      </c>
      <c r="O1888">
        <v>54</v>
      </c>
      <c r="P1888">
        <v>54</v>
      </c>
      <c r="Q1888">
        <v>1</v>
      </c>
      <c r="R1888">
        <v>2</v>
      </c>
      <c r="S1888">
        <v>6</v>
      </c>
      <c r="T1888">
        <v>1</v>
      </c>
      <c r="U1888">
        <v>0</v>
      </c>
      <c r="V1888">
        <v>0</v>
      </c>
      <c r="W1888" t="s">
        <v>27</v>
      </c>
      <c r="X1888">
        <v>0</v>
      </c>
    </row>
    <row r="1889" spans="1:24" x14ac:dyDescent="0.2">
      <c r="A1889">
        <v>9988</v>
      </c>
      <c r="B1889">
        <v>1977</v>
      </c>
      <c r="C1889">
        <v>46</v>
      </c>
      <c r="D1889" t="s">
        <v>53</v>
      </c>
      <c r="E1889" t="s">
        <v>28</v>
      </c>
      <c r="F1889" s="58">
        <v>64014</v>
      </c>
      <c r="G1889">
        <v>0</v>
      </c>
      <c r="H1889">
        <v>1</v>
      </c>
      <c r="I1889" s="98">
        <v>41336</v>
      </c>
      <c r="J1889">
        <v>84</v>
      </c>
      <c r="K1889">
        <v>553</v>
      </c>
      <c r="L1889">
        <v>25</v>
      </c>
      <c r="M1889">
        <v>142</v>
      </c>
      <c r="N1889">
        <v>65</v>
      </c>
      <c r="O1889">
        <v>67</v>
      </c>
      <c r="P1889">
        <v>8</v>
      </c>
      <c r="Q1889">
        <v>3</v>
      </c>
      <c r="R1889">
        <v>6</v>
      </c>
      <c r="S1889">
        <v>13</v>
      </c>
      <c r="T1889">
        <v>4</v>
      </c>
      <c r="U1889">
        <v>0</v>
      </c>
      <c r="V1889">
        <v>0</v>
      </c>
      <c r="W1889" t="s">
        <v>31</v>
      </c>
      <c r="X1889">
        <v>0</v>
      </c>
    </row>
    <row r="1890" spans="1:24" x14ac:dyDescent="0.2">
      <c r="A1890">
        <v>1627</v>
      </c>
      <c r="B1890">
        <v>1958</v>
      </c>
      <c r="C1890">
        <v>65</v>
      </c>
      <c r="D1890" t="s">
        <v>43</v>
      </c>
      <c r="E1890" t="s">
        <v>24</v>
      </c>
      <c r="F1890" s="58">
        <v>64014</v>
      </c>
      <c r="G1890">
        <v>0</v>
      </c>
      <c r="H1890">
        <v>0</v>
      </c>
      <c r="I1890" s="98">
        <v>41300</v>
      </c>
      <c r="J1890">
        <v>84</v>
      </c>
      <c r="K1890">
        <v>408</v>
      </c>
      <c r="L1890">
        <v>61</v>
      </c>
      <c r="M1890">
        <v>109</v>
      </c>
      <c r="N1890">
        <v>48</v>
      </c>
      <c r="O1890">
        <v>122</v>
      </c>
      <c r="P1890">
        <v>41</v>
      </c>
      <c r="Q1890">
        <v>1</v>
      </c>
      <c r="R1890">
        <v>5</v>
      </c>
      <c r="S1890">
        <v>9</v>
      </c>
      <c r="T1890">
        <v>4</v>
      </c>
      <c r="U1890">
        <v>0</v>
      </c>
      <c r="V1890">
        <v>0</v>
      </c>
      <c r="W1890" t="s">
        <v>27</v>
      </c>
      <c r="X1890">
        <v>1</v>
      </c>
    </row>
    <row r="1891" spans="1:24" x14ac:dyDescent="0.2">
      <c r="A1891">
        <v>1490</v>
      </c>
      <c r="B1891">
        <v>1963</v>
      </c>
      <c r="C1891">
        <v>60</v>
      </c>
      <c r="D1891" t="s">
        <v>23</v>
      </c>
      <c r="E1891" t="s">
        <v>32</v>
      </c>
      <c r="F1891" s="58">
        <v>75507</v>
      </c>
      <c r="G1891">
        <v>0</v>
      </c>
      <c r="H1891">
        <v>1</v>
      </c>
      <c r="I1891" s="98">
        <v>41241</v>
      </c>
      <c r="J1891">
        <v>84</v>
      </c>
      <c r="K1891">
        <v>675</v>
      </c>
      <c r="L1891">
        <v>0</v>
      </c>
      <c r="M1891">
        <v>85</v>
      </c>
      <c r="N1891">
        <v>10</v>
      </c>
      <c r="O1891">
        <v>7</v>
      </c>
      <c r="P1891">
        <v>77</v>
      </c>
      <c r="Q1891">
        <v>5</v>
      </c>
      <c r="R1891">
        <v>10</v>
      </c>
      <c r="S1891">
        <v>8</v>
      </c>
      <c r="T1891">
        <v>8</v>
      </c>
      <c r="U1891">
        <v>0</v>
      </c>
      <c r="V1891">
        <v>0</v>
      </c>
      <c r="W1891" t="s">
        <v>31</v>
      </c>
      <c r="X1891">
        <v>0</v>
      </c>
    </row>
    <row r="1892" spans="1:24" x14ac:dyDescent="0.2">
      <c r="A1892">
        <v>6710</v>
      </c>
      <c r="B1892">
        <v>1952</v>
      </c>
      <c r="C1892">
        <v>71</v>
      </c>
      <c r="D1892" t="s">
        <v>53</v>
      </c>
      <c r="E1892" t="s">
        <v>28</v>
      </c>
      <c r="F1892" s="58">
        <v>75507</v>
      </c>
      <c r="G1892">
        <v>2</v>
      </c>
      <c r="H1892">
        <v>1</v>
      </c>
      <c r="I1892" s="98">
        <v>41230</v>
      </c>
      <c r="J1892">
        <v>84</v>
      </c>
      <c r="K1892">
        <v>68</v>
      </c>
      <c r="L1892">
        <v>1</v>
      </c>
      <c r="M1892">
        <v>13</v>
      </c>
      <c r="N1892">
        <v>3</v>
      </c>
      <c r="O1892">
        <v>5</v>
      </c>
      <c r="P1892">
        <v>13</v>
      </c>
      <c r="Q1892">
        <v>1</v>
      </c>
      <c r="R1892">
        <v>2</v>
      </c>
      <c r="S1892">
        <v>4</v>
      </c>
      <c r="T1892">
        <v>6</v>
      </c>
      <c r="U1892">
        <v>0</v>
      </c>
      <c r="V1892">
        <v>0</v>
      </c>
      <c r="W1892" t="s">
        <v>27</v>
      </c>
      <c r="X1892">
        <v>0</v>
      </c>
    </row>
    <row r="1893" spans="1:24" x14ac:dyDescent="0.2">
      <c r="A1893">
        <v>7375</v>
      </c>
      <c r="B1893">
        <v>1977</v>
      </c>
      <c r="C1893">
        <v>46</v>
      </c>
      <c r="D1893" t="s">
        <v>23</v>
      </c>
      <c r="E1893" t="s">
        <v>32</v>
      </c>
      <c r="F1893" s="58">
        <v>35924</v>
      </c>
      <c r="G1893">
        <v>0</v>
      </c>
      <c r="H1893">
        <v>1</v>
      </c>
      <c r="I1893" s="98">
        <v>41207</v>
      </c>
      <c r="J1893">
        <v>84</v>
      </c>
      <c r="K1893">
        <v>297</v>
      </c>
      <c r="L1893">
        <v>7</v>
      </c>
      <c r="M1893">
        <v>79</v>
      </c>
      <c r="N1893">
        <v>0</v>
      </c>
      <c r="O1893">
        <v>11</v>
      </c>
      <c r="P1893">
        <v>182</v>
      </c>
      <c r="Q1893">
        <v>2</v>
      </c>
      <c r="R1893">
        <v>8</v>
      </c>
      <c r="S1893">
        <v>4</v>
      </c>
      <c r="T1893">
        <v>8</v>
      </c>
      <c r="U1893">
        <v>0</v>
      </c>
      <c r="V1893">
        <v>0</v>
      </c>
      <c r="W1893" t="s">
        <v>67</v>
      </c>
      <c r="X1893">
        <v>0</v>
      </c>
    </row>
    <row r="1894" spans="1:24" x14ac:dyDescent="0.2">
      <c r="A1894">
        <v>10144</v>
      </c>
      <c r="B1894">
        <v>1977</v>
      </c>
      <c r="C1894">
        <v>46</v>
      </c>
      <c r="D1894" t="s">
        <v>23</v>
      </c>
      <c r="E1894" t="s">
        <v>32</v>
      </c>
      <c r="F1894" s="58">
        <v>21255</v>
      </c>
      <c r="G1894">
        <v>0</v>
      </c>
      <c r="H1894">
        <v>1</v>
      </c>
      <c r="I1894" s="98">
        <v>41207</v>
      </c>
      <c r="J1894">
        <v>84</v>
      </c>
      <c r="K1894">
        <v>297</v>
      </c>
      <c r="L1894">
        <v>7</v>
      </c>
      <c r="M1894">
        <v>79</v>
      </c>
      <c r="N1894">
        <v>0</v>
      </c>
      <c r="O1894">
        <v>11</v>
      </c>
      <c r="P1894">
        <v>182</v>
      </c>
      <c r="Q1894">
        <v>2</v>
      </c>
      <c r="R1894">
        <v>8</v>
      </c>
      <c r="S1894">
        <v>4</v>
      </c>
      <c r="T1894">
        <v>8</v>
      </c>
      <c r="U1894">
        <v>0</v>
      </c>
      <c r="V1894">
        <v>0</v>
      </c>
      <c r="W1894" t="s">
        <v>67</v>
      </c>
      <c r="X1894">
        <v>0</v>
      </c>
    </row>
    <row r="1895" spans="1:24" x14ac:dyDescent="0.2">
      <c r="A1895">
        <v>3138</v>
      </c>
      <c r="B1895">
        <v>1957</v>
      </c>
      <c r="C1895">
        <v>66</v>
      </c>
      <c r="D1895" t="s">
        <v>23</v>
      </c>
      <c r="E1895" t="s">
        <v>28</v>
      </c>
      <c r="F1895" s="58">
        <v>68682</v>
      </c>
      <c r="G1895">
        <v>0</v>
      </c>
      <c r="H1895">
        <v>0</v>
      </c>
      <c r="I1895" s="98">
        <v>41202</v>
      </c>
      <c r="J1895">
        <v>84</v>
      </c>
      <c r="K1895">
        <v>1324</v>
      </c>
      <c r="L1895">
        <v>27</v>
      </c>
      <c r="M1895">
        <v>119</v>
      </c>
      <c r="N1895">
        <v>71</v>
      </c>
      <c r="O1895">
        <v>108</v>
      </c>
      <c r="P1895">
        <v>27</v>
      </c>
      <c r="Q1895">
        <v>0</v>
      </c>
      <c r="R1895">
        <v>7</v>
      </c>
      <c r="S1895">
        <v>6</v>
      </c>
      <c r="T1895">
        <v>4</v>
      </c>
      <c r="U1895">
        <v>1</v>
      </c>
      <c r="V1895">
        <v>0</v>
      </c>
      <c r="W1895" t="s">
        <v>27</v>
      </c>
      <c r="X1895">
        <v>4</v>
      </c>
    </row>
    <row r="1896" spans="1:24" x14ac:dyDescent="0.2">
      <c r="A1896">
        <v>1440</v>
      </c>
      <c r="B1896">
        <v>1979</v>
      </c>
      <c r="C1896">
        <v>44</v>
      </c>
      <c r="D1896" t="s">
        <v>43</v>
      </c>
      <c r="E1896" t="s">
        <v>32</v>
      </c>
      <c r="F1896" s="58">
        <v>68682</v>
      </c>
      <c r="G1896">
        <v>0</v>
      </c>
      <c r="H1896">
        <v>0</v>
      </c>
      <c r="I1896" s="98">
        <v>41008</v>
      </c>
      <c r="J1896">
        <v>84</v>
      </c>
      <c r="K1896">
        <v>367</v>
      </c>
      <c r="L1896">
        <v>17</v>
      </c>
      <c r="M1896">
        <v>241</v>
      </c>
      <c r="N1896">
        <v>104</v>
      </c>
      <c r="O1896">
        <v>188</v>
      </c>
      <c r="P1896">
        <v>232</v>
      </c>
      <c r="Q1896">
        <v>2</v>
      </c>
      <c r="R1896">
        <v>9</v>
      </c>
      <c r="S1896">
        <v>9</v>
      </c>
      <c r="T1896">
        <v>7</v>
      </c>
      <c r="U1896">
        <v>0</v>
      </c>
      <c r="V1896">
        <v>0</v>
      </c>
      <c r="W1896" t="s">
        <v>27</v>
      </c>
      <c r="X1896">
        <v>0</v>
      </c>
    </row>
    <row r="1897" spans="1:24" x14ac:dyDescent="0.2">
      <c r="A1897">
        <v>4200</v>
      </c>
      <c r="B1897">
        <v>1971</v>
      </c>
      <c r="C1897">
        <v>52</v>
      </c>
      <c r="D1897" t="s">
        <v>53</v>
      </c>
      <c r="E1897" t="s">
        <v>32</v>
      </c>
      <c r="F1897" s="58">
        <v>54058</v>
      </c>
      <c r="G1897">
        <v>1</v>
      </c>
      <c r="H1897">
        <v>0</v>
      </c>
      <c r="I1897" s="98">
        <v>41807</v>
      </c>
      <c r="J1897">
        <v>85</v>
      </c>
      <c r="K1897">
        <v>167</v>
      </c>
      <c r="L1897">
        <v>2</v>
      </c>
      <c r="M1897">
        <v>62</v>
      </c>
      <c r="N1897">
        <v>24</v>
      </c>
      <c r="O1897">
        <v>13</v>
      </c>
      <c r="P1897">
        <v>7</v>
      </c>
      <c r="Q1897">
        <v>4</v>
      </c>
      <c r="R1897">
        <v>4</v>
      </c>
      <c r="S1897">
        <v>6</v>
      </c>
      <c r="T1897">
        <v>5</v>
      </c>
      <c r="U1897">
        <v>0</v>
      </c>
      <c r="V1897">
        <v>0</v>
      </c>
      <c r="W1897" t="s">
        <v>67</v>
      </c>
      <c r="X1897">
        <v>0</v>
      </c>
    </row>
    <row r="1898" spans="1:24" x14ac:dyDescent="0.2">
      <c r="A1898">
        <v>4998</v>
      </c>
      <c r="B1898">
        <v>1963</v>
      </c>
      <c r="C1898">
        <v>60</v>
      </c>
      <c r="D1898" t="s">
        <v>23</v>
      </c>
      <c r="E1898" t="s">
        <v>32</v>
      </c>
      <c r="F1898" s="58">
        <v>38620</v>
      </c>
      <c r="G1898">
        <v>0</v>
      </c>
      <c r="H1898">
        <v>0</v>
      </c>
      <c r="I1898" s="98">
        <v>41782</v>
      </c>
      <c r="J1898">
        <v>85</v>
      </c>
      <c r="K1898">
        <v>292</v>
      </c>
      <c r="L1898">
        <v>30</v>
      </c>
      <c r="M1898">
        <v>415</v>
      </c>
      <c r="N1898">
        <v>63</v>
      </c>
      <c r="O1898">
        <v>33</v>
      </c>
      <c r="P1898">
        <v>200</v>
      </c>
      <c r="Q1898">
        <v>1</v>
      </c>
      <c r="R1898">
        <v>4</v>
      </c>
      <c r="S1898">
        <v>4</v>
      </c>
      <c r="T1898">
        <v>2</v>
      </c>
      <c r="U1898">
        <v>0</v>
      </c>
      <c r="V1898">
        <v>0</v>
      </c>
      <c r="W1898" t="s">
        <v>27</v>
      </c>
      <c r="X1898">
        <v>1</v>
      </c>
    </row>
    <row r="1899" spans="1:24" x14ac:dyDescent="0.2">
      <c r="A1899">
        <v>7321</v>
      </c>
      <c r="B1899">
        <v>1963</v>
      </c>
      <c r="C1899">
        <v>60</v>
      </c>
      <c r="D1899" t="s">
        <v>23</v>
      </c>
      <c r="E1899" t="s">
        <v>32</v>
      </c>
      <c r="F1899" s="58">
        <v>38620</v>
      </c>
      <c r="G1899">
        <v>0</v>
      </c>
      <c r="H1899">
        <v>0</v>
      </c>
      <c r="I1899" s="98">
        <v>41782</v>
      </c>
      <c r="J1899">
        <v>85</v>
      </c>
      <c r="K1899">
        <v>292</v>
      </c>
      <c r="L1899">
        <v>30</v>
      </c>
      <c r="M1899">
        <v>415</v>
      </c>
      <c r="N1899">
        <v>63</v>
      </c>
      <c r="O1899">
        <v>33</v>
      </c>
      <c r="P1899">
        <v>200</v>
      </c>
      <c r="Q1899">
        <v>1</v>
      </c>
      <c r="R1899">
        <v>4</v>
      </c>
      <c r="S1899">
        <v>4</v>
      </c>
      <c r="T1899">
        <v>2</v>
      </c>
      <c r="U1899">
        <v>0</v>
      </c>
      <c r="V1899">
        <v>0</v>
      </c>
      <c r="W1899" t="s">
        <v>50</v>
      </c>
      <c r="X1899">
        <v>1</v>
      </c>
    </row>
    <row r="1900" spans="1:24" x14ac:dyDescent="0.2">
      <c r="A1900">
        <v>8663</v>
      </c>
      <c r="B1900">
        <v>1975</v>
      </c>
      <c r="C1900">
        <v>48</v>
      </c>
      <c r="D1900" t="s">
        <v>23</v>
      </c>
      <c r="E1900" t="s">
        <v>24</v>
      </c>
      <c r="F1900" s="58">
        <v>38823</v>
      </c>
      <c r="G1900">
        <v>1</v>
      </c>
      <c r="H1900">
        <v>1</v>
      </c>
      <c r="I1900" s="98">
        <v>41781</v>
      </c>
      <c r="J1900">
        <v>85</v>
      </c>
      <c r="K1900">
        <v>11</v>
      </c>
      <c r="L1900">
        <v>0</v>
      </c>
      <c r="M1900">
        <v>3</v>
      </c>
      <c r="N1900">
        <v>0</v>
      </c>
      <c r="O1900">
        <v>0</v>
      </c>
      <c r="P1900">
        <v>1</v>
      </c>
      <c r="Q1900">
        <v>1</v>
      </c>
      <c r="R1900">
        <v>1</v>
      </c>
      <c r="S1900">
        <v>2</v>
      </c>
      <c r="T1900">
        <v>6</v>
      </c>
      <c r="U1900">
        <v>0</v>
      </c>
      <c r="V1900">
        <v>0</v>
      </c>
      <c r="W1900" t="s">
        <v>38</v>
      </c>
      <c r="X1900">
        <v>0</v>
      </c>
    </row>
    <row r="1901" spans="1:24" x14ac:dyDescent="0.2">
      <c r="A1901">
        <v>1958</v>
      </c>
      <c r="B1901">
        <v>1974</v>
      </c>
      <c r="C1901">
        <v>49</v>
      </c>
      <c r="D1901" t="s">
        <v>40</v>
      </c>
      <c r="E1901" t="s">
        <v>32</v>
      </c>
      <c r="F1901" s="58">
        <v>76140</v>
      </c>
      <c r="G1901">
        <v>0</v>
      </c>
      <c r="H1901">
        <v>1</v>
      </c>
      <c r="I1901" s="98">
        <v>41719</v>
      </c>
      <c r="J1901">
        <v>85</v>
      </c>
      <c r="K1901">
        <v>582</v>
      </c>
      <c r="L1901">
        <v>0</v>
      </c>
      <c r="M1901">
        <v>65</v>
      </c>
      <c r="N1901">
        <v>0</v>
      </c>
      <c r="O1901">
        <v>0</v>
      </c>
      <c r="P1901">
        <v>13</v>
      </c>
      <c r="Q1901">
        <v>6</v>
      </c>
      <c r="R1901">
        <v>8</v>
      </c>
      <c r="S1901">
        <v>9</v>
      </c>
      <c r="T1901">
        <v>5</v>
      </c>
      <c r="U1901">
        <v>0</v>
      </c>
      <c r="V1901">
        <v>0</v>
      </c>
      <c r="W1901" t="s">
        <v>27</v>
      </c>
      <c r="X1901">
        <v>0</v>
      </c>
    </row>
    <row r="1902" spans="1:24" x14ac:dyDescent="0.2">
      <c r="A1902">
        <v>6963</v>
      </c>
      <c r="B1902">
        <v>1948</v>
      </c>
      <c r="C1902">
        <v>75</v>
      </c>
      <c r="D1902" t="s">
        <v>23</v>
      </c>
      <c r="E1902" t="s">
        <v>28</v>
      </c>
      <c r="F1902" s="58">
        <v>44512</v>
      </c>
      <c r="G1902">
        <v>0</v>
      </c>
      <c r="H1902">
        <v>0</v>
      </c>
      <c r="I1902" s="98">
        <v>41762</v>
      </c>
      <c r="J1902">
        <v>85</v>
      </c>
      <c r="K1902">
        <v>675</v>
      </c>
      <c r="L1902">
        <v>11</v>
      </c>
      <c r="M1902">
        <v>400</v>
      </c>
      <c r="N1902">
        <v>15</v>
      </c>
      <c r="O1902">
        <v>45</v>
      </c>
      <c r="P1902">
        <v>11</v>
      </c>
      <c r="Q1902">
        <v>1</v>
      </c>
      <c r="R1902">
        <v>2</v>
      </c>
      <c r="S1902">
        <v>10</v>
      </c>
      <c r="T1902">
        <v>1</v>
      </c>
      <c r="U1902">
        <v>0</v>
      </c>
      <c r="V1902">
        <v>0</v>
      </c>
      <c r="W1902" t="s">
        <v>67</v>
      </c>
      <c r="X1902">
        <v>1</v>
      </c>
    </row>
    <row r="1903" spans="1:24" x14ac:dyDescent="0.2">
      <c r="A1903">
        <v>1065</v>
      </c>
      <c r="B1903">
        <v>1964</v>
      </c>
      <c r="C1903">
        <v>59</v>
      </c>
      <c r="D1903" t="s">
        <v>23</v>
      </c>
      <c r="E1903" t="s">
        <v>28</v>
      </c>
      <c r="F1903" s="58">
        <v>83844</v>
      </c>
      <c r="G1903">
        <v>0</v>
      </c>
      <c r="H1903">
        <v>0</v>
      </c>
      <c r="I1903" s="98">
        <v>41637</v>
      </c>
      <c r="J1903">
        <v>85</v>
      </c>
      <c r="K1903">
        <v>557</v>
      </c>
      <c r="L1903">
        <v>129</v>
      </c>
      <c r="M1903">
        <v>984</v>
      </c>
      <c r="N1903">
        <v>193</v>
      </c>
      <c r="O1903">
        <v>37</v>
      </c>
      <c r="P1903">
        <v>18</v>
      </c>
      <c r="Q1903">
        <v>1</v>
      </c>
      <c r="R1903">
        <v>5</v>
      </c>
      <c r="S1903">
        <v>5</v>
      </c>
      <c r="T1903">
        <v>2</v>
      </c>
      <c r="U1903">
        <v>0</v>
      </c>
      <c r="V1903">
        <v>0</v>
      </c>
      <c r="W1903" t="s">
        <v>35</v>
      </c>
      <c r="X1903">
        <v>0</v>
      </c>
    </row>
    <row r="1904" spans="1:24" x14ac:dyDescent="0.2">
      <c r="A1904">
        <v>2712</v>
      </c>
      <c r="B1904">
        <v>1957</v>
      </c>
      <c r="C1904">
        <v>66</v>
      </c>
      <c r="D1904" t="s">
        <v>23</v>
      </c>
      <c r="E1904" t="s">
        <v>32</v>
      </c>
      <c r="F1904" s="58">
        <v>83844</v>
      </c>
      <c r="G1904">
        <v>0</v>
      </c>
      <c r="H1904">
        <v>1</v>
      </c>
      <c r="I1904" s="98">
        <v>41633</v>
      </c>
      <c r="J1904">
        <v>85</v>
      </c>
      <c r="K1904">
        <v>184</v>
      </c>
      <c r="L1904">
        <v>178</v>
      </c>
      <c r="M1904">
        <v>178</v>
      </c>
      <c r="N1904">
        <v>103</v>
      </c>
      <c r="O1904">
        <v>39</v>
      </c>
      <c r="P1904">
        <v>33</v>
      </c>
      <c r="Q1904">
        <v>1</v>
      </c>
      <c r="R1904">
        <v>6</v>
      </c>
      <c r="S1904">
        <v>10</v>
      </c>
      <c r="T1904">
        <v>3</v>
      </c>
      <c r="U1904">
        <v>0</v>
      </c>
      <c r="V1904">
        <v>0</v>
      </c>
      <c r="W1904" t="s">
        <v>38</v>
      </c>
      <c r="X1904">
        <v>0</v>
      </c>
    </row>
    <row r="1905" spans="1:24" x14ac:dyDescent="0.2">
      <c r="A1905">
        <v>6049</v>
      </c>
      <c r="B1905">
        <v>1983</v>
      </c>
      <c r="C1905">
        <v>40</v>
      </c>
      <c r="D1905" t="s">
        <v>53</v>
      </c>
      <c r="E1905" t="s">
        <v>32</v>
      </c>
      <c r="F1905" s="58">
        <v>83844</v>
      </c>
      <c r="G1905">
        <v>0</v>
      </c>
      <c r="H1905">
        <v>0</v>
      </c>
      <c r="I1905" s="98">
        <v>41406</v>
      </c>
      <c r="J1905">
        <v>85</v>
      </c>
      <c r="K1905">
        <v>1142</v>
      </c>
      <c r="L1905">
        <v>51</v>
      </c>
      <c r="M1905">
        <v>415</v>
      </c>
      <c r="N1905">
        <v>90</v>
      </c>
      <c r="O1905">
        <v>69</v>
      </c>
      <c r="P1905">
        <v>37</v>
      </c>
      <c r="Q1905">
        <v>1</v>
      </c>
      <c r="R1905">
        <v>7</v>
      </c>
      <c r="S1905">
        <v>11</v>
      </c>
      <c r="T1905">
        <v>3</v>
      </c>
      <c r="U1905">
        <v>0</v>
      </c>
      <c r="V1905">
        <v>0</v>
      </c>
      <c r="W1905" t="s">
        <v>27</v>
      </c>
      <c r="X1905">
        <v>2</v>
      </c>
    </row>
    <row r="1906" spans="1:24" x14ac:dyDescent="0.2">
      <c r="A1906">
        <v>6605</v>
      </c>
      <c r="B1906">
        <v>1945</v>
      </c>
      <c r="C1906">
        <v>78</v>
      </c>
      <c r="D1906" t="s">
        <v>40</v>
      </c>
      <c r="E1906" t="s">
        <v>24</v>
      </c>
      <c r="F1906" s="58">
        <v>65176</v>
      </c>
      <c r="G1906">
        <v>0</v>
      </c>
      <c r="H1906">
        <v>0</v>
      </c>
      <c r="I1906" s="98">
        <v>41605</v>
      </c>
      <c r="J1906">
        <v>85</v>
      </c>
      <c r="K1906">
        <v>504</v>
      </c>
      <c r="L1906">
        <v>13</v>
      </c>
      <c r="M1906">
        <v>131</v>
      </c>
      <c r="N1906">
        <v>8</v>
      </c>
      <c r="O1906">
        <v>0</v>
      </c>
      <c r="P1906">
        <v>26</v>
      </c>
      <c r="Q1906">
        <v>1</v>
      </c>
      <c r="R1906">
        <v>9</v>
      </c>
      <c r="S1906">
        <v>6</v>
      </c>
      <c r="T1906">
        <v>7</v>
      </c>
      <c r="U1906">
        <v>0</v>
      </c>
      <c r="V1906">
        <v>0</v>
      </c>
      <c r="W1906" t="s">
        <v>27</v>
      </c>
      <c r="X1906">
        <v>1</v>
      </c>
    </row>
    <row r="1907" spans="1:24" x14ac:dyDescent="0.2">
      <c r="A1907">
        <v>11181</v>
      </c>
      <c r="B1907">
        <v>1950</v>
      </c>
      <c r="C1907">
        <v>73</v>
      </c>
      <c r="D1907" t="s">
        <v>40</v>
      </c>
      <c r="E1907" t="s">
        <v>32</v>
      </c>
      <c r="F1907" s="58">
        <v>61010</v>
      </c>
      <c r="G1907">
        <v>0</v>
      </c>
      <c r="H1907">
        <v>0</v>
      </c>
      <c r="I1907" s="98">
        <v>41515</v>
      </c>
      <c r="J1907">
        <v>85</v>
      </c>
      <c r="K1907">
        <v>2</v>
      </c>
      <c r="L1907">
        <v>1</v>
      </c>
      <c r="M1907">
        <v>2</v>
      </c>
      <c r="N1907">
        <v>1</v>
      </c>
      <c r="O1907">
        <v>1</v>
      </c>
      <c r="P1907">
        <v>1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 t="s">
        <v>31</v>
      </c>
      <c r="X1907">
        <v>0</v>
      </c>
    </row>
    <row r="1908" spans="1:24" x14ac:dyDescent="0.2">
      <c r="A1908">
        <v>5234</v>
      </c>
      <c r="B1908">
        <v>1968</v>
      </c>
      <c r="C1908">
        <v>55</v>
      </c>
      <c r="D1908" t="s">
        <v>43</v>
      </c>
      <c r="E1908" t="s">
        <v>32</v>
      </c>
      <c r="F1908" s="58">
        <v>31089</v>
      </c>
      <c r="G1908">
        <v>1</v>
      </c>
      <c r="H1908">
        <v>1</v>
      </c>
      <c r="I1908" s="98">
        <v>41585</v>
      </c>
      <c r="J1908">
        <v>85</v>
      </c>
      <c r="K1908">
        <v>12</v>
      </c>
      <c r="L1908">
        <v>5</v>
      </c>
      <c r="M1908">
        <v>25</v>
      </c>
      <c r="N1908">
        <v>0</v>
      </c>
      <c r="O1908">
        <v>9</v>
      </c>
      <c r="P1908">
        <v>30</v>
      </c>
      <c r="Q1908">
        <v>2</v>
      </c>
      <c r="R1908">
        <v>1</v>
      </c>
      <c r="S1908">
        <v>3</v>
      </c>
      <c r="T1908">
        <v>5</v>
      </c>
      <c r="U1908">
        <v>0</v>
      </c>
      <c r="V1908">
        <v>0</v>
      </c>
      <c r="W1908" t="s">
        <v>31</v>
      </c>
      <c r="X1908">
        <v>0</v>
      </c>
    </row>
    <row r="1909" spans="1:24" x14ac:dyDescent="0.2">
      <c r="A1909">
        <v>5253</v>
      </c>
      <c r="B1909">
        <v>1957</v>
      </c>
      <c r="C1909">
        <v>66</v>
      </c>
      <c r="D1909" t="s">
        <v>53</v>
      </c>
      <c r="E1909" t="s">
        <v>32</v>
      </c>
      <c r="F1909" s="58">
        <v>33456</v>
      </c>
      <c r="G1909">
        <v>1</v>
      </c>
      <c r="H1909">
        <v>1</v>
      </c>
      <c r="I1909" s="98">
        <v>41524</v>
      </c>
      <c r="J1909">
        <v>85</v>
      </c>
      <c r="K1909">
        <v>145</v>
      </c>
      <c r="L1909">
        <v>13</v>
      </c>
      <c r="M1909">
        <v>46</v>
      </c>
      <c r="N1909">
        <v>17</v>
      </c>
      <c r="O1909">
        <v>2</v>
      </c>
      <c r="P1909">
        <v>4</v>
      </c>
      <c r="Q1909">
        <v>6</v>
      </c>
      <c r="R1909">
        <v>4</v>
      </c>
      <c r="S1909">
        <v>4</v>
      </c>
      <c r="T1909">
        <v>7</v>
      </c>
      <c r="U1909">
        <v>0</v>
      </c>
      <c r="V1909">
        <v>0</v>
      </c>
      <c r="W1909" t="s">
        <v>27</v>
      </c>
      <c r="X1909">
        <v>0</v>
      </c>
    </row>
    <row r="1910" spans="1:24" x14ac:dyDescent="0.2">
      <c r="A1910">
        <v>11148</v>
      </c>
      <c r="B1910">
        <v>1976</v>
      </c>
      <c r="C1910">
        <v>47</v>
      </c>
      <c r="D1910" t="s">
        <v>23</v>
      </c>
      <c r="E1910" t="s">
        <v>32</v>
      </c>
      <c r="F1910" s="58">
        <v>74485</v>
      </c>
      <c r="G1910">
        <v>1</v>
      </c>
      <c r="H1910">
        <v>0</v>
      </c>
      <c r="I1910" s="98">
        <v>41413</v>
      </c>
      <c r="J1910">
        <v>85</v>
      </c>
      <c r="K1910">
        <v>2</v>
      </c>
      <c r="L1910">
        <v>1</v>
      </c>
      <c r="M1910">
        <v>4</v>
      </c>
      <c r="N1910">
        <v>3</v>
      </c>
      <c r="O1910">
        <v>1</v>
      </c>
      <c r="P1910">
        <v>2</v>
      </c>
      <c r="Q1910">
        <v>1</v>
      </c>
      <c r="R1910">
        <v>1</v>
      </c>
      <c r="S1910">
        <v>2</v>
      </c>
      <c r="T1910">
        <v>8</v>
      </c>
      <c r="U1910">
        <v>0</v>
      </c>
      <c r="V1910">
        <v>0</v>
      </c>
      <c r="W1910" t="s">
        <v>27</v>
      </c>
      <c r="X1910">
        <v>0</v>
      </c>
    </row>
    <row r="1911" spans="1:24" x14ac:dyDescent="0.2">
      <c r="A1911">
        <v>6289</v>
      </c>
      <c r="B1911">
        <v>1952</v>
      </c>
      <c r="C1911">
        <v>71</v>
      </c>
      <c r="D1911" t="s">
        <v>53</v>
      </c>
      <c r="E1911" t="s">
        <v>32</v>
      </c>
      <c r="F1911" s="58">
        <v>65748</v>
      </c>
      <c r="G1911">
        <v>1</v>
      </c>
      <c r="H1911">
        <v>1</v>
      </c>
      <c r="I1911" s="98">
        <v>41392</v>
      </c>
      <c r="J1911">
        <v>85</v>
      </c>
      <c r="K1911">
        <v>135</v>
      </c>
      <c r="L1911">
        <v>0</v>
      </c>
      <c r="M1911">
        <v>10</v>
      </c>
      <c r="N1911">
        <v>0</v>
      </c>
      <c r="O1911">
        <v>4</v>
      </c>
      <c r="P1911">
        <v>36</v>
      </c>
      <c r="Q1911">
        <v>2</v>
      </c>
      <c r="R1911">
        <v>3</v>
      </c>
      <c r="S1911">
        <v>4</v>
      </c>
      <c r="T1911">
        <v>5</v>
      </c>
      <c r="U1911">
        <v>0</v>
      </c>
      <c r="V1911">
        <v>0</v>
      </c>
      <c r="W1911" t="s">
        <v>27</v>
      </c>
      <c r="X1911">
        <v>0</v>
      </c>
    </row>
    <row r="1912" spans="1:24" x14ac:dyDescent="0.2">
      <c r="A1912">
        <v>9743</v>
      </c>
      <c r="B1912">
        <v>1956</v>
      </c>
      <c r="C1912">
        <v>67</v>
      </c>
      <c r="D1912" t="s">
        <v>23</v>
      </c>
      <c r="E1912" t="s">
        <v>32</v>
      </c>
      <c r="F1912" s="58">
        <v>29478</v>
      </c>
      <c r="G1912">
        <v>0</v>
      </c>
      <c r="H1912">
        <v>1</v>
      </c>
      <c r="I1912" s="98">
        <v>41579</v>
      </c>
      <c r="J1912">
        <v>85</v>
      </c>
      <c r="K1912">
        <v>1449</v>
      </c>
      <c r="L1912">
        <v>89</v>
      </c>
      <c r="M1912">
        <v>161</v>
      </c>
      <c r="N1912">
        <v>69</v>
      </c>
      <c r="O1912">
        <v>35</v>
      </c>
      <c r="P1912">
        <v>107</v>
      </c>
      <c r="Q1912">
        <v>2</v>
      </c>
      <c r="R1912">
        <v>11</v>
      </c>
      <c r="S1912">
        <v>8</v>
      </c>
      <c r="T1912">
        <v>6</v>
      </c>
      <c r="U1912">
        <v>0</v>
      </c>
      <c r="V1912">
        <v>0</v>
      </c>
      <c r="W1912" t="s">
        <v>31</v>
      </c>
      <c r="X1912">
        <v>1</v>
      </c>
    </row>
    <row r="1913" spans="1:24" x14ac:dyDescent="0.2">
      <c r="A1913">
        <v>9209</v>
      </c>
      <c r="B1913">
        <v>1972</v>
      </c>
      <c r="C1913">
        <v>51</v>
      </c>
      <c r="D1913" t="s">
        <v>53</v>
      </c>
      <c r="E1913" t="s">
        <v>32</v>
      </c>
      <c r="F1913" s="58">
        <v>64474</v>
      </c>
      <c r="G1913">
        <v>0</v>
      </c>
      <c r="H1913">
        <v>0</v>
      </c>
      <c r="I1913" s="98">
        <v>41196</v>
      </c>
      <c r="J1913">
        <v>85</v>
      </c>
      <c r="K1913">
        <v>829</v>
      </c>
      <c r="L1913">
        <v>138</v>
      </c>
      <c r="M1913">
        <v>430</v>
      </c>
      <c r="N1913">
        <v>60</v>
      </c>
      <c r="O1913">
        <v>92</v>
      </c>
      <c r="P1913">
        <v>15</v>
      </c>
      <c r="Q1913">
        <v>1</v>
      </c>
      <c r="R1913">
        <v>4</v>
      </c>
      <c r="S1913">
        <v>13</v>
      </c>
      <c r="T1913">
        <v>2</v>
      </c>
      <c r="U1913">
        <v>0</v>
      </c>
      <c r="V1913">
        <v>0</v>
      </c>
      <c r="W1913" t="s">
        <v>67</v>
      </c>
      <c r="X1913">
        <v>0</v>
      </c>
    </row>
    <row r="1914" spans="1:24" x14ac:dyDescent="0.2">
      <c r="A1914">
        <v>6417</v>
      </c>
      <c r="B1914">
        <v>1972</v>
      </c>
      <c r="C1914">
        <v>51</v>
      </c>
      <c r="D1914" t="s">
        <v>53</v>
      </c>
      <c r="E1914" t="s">
        <v>32</v>
      </c>
      <c r="F1914" s="58">
        <v>85693</v>
      </c>
      <c r="G1914">
        <v>0</v>
      </c>
      <c r="H1914">
        <v>0</v>
      </c>
      <c r="I1914" s="98">
        <v>41196</v>
      </c>
      <c r="J1914">
        <v>85</v>
      </c>
      <c r="K1914">
        <v>829</v>
      </c>
      <c r="L1914">
        <v>138</v>
      </c>
      <c r="M1914">
        <v>430</v>
      </c>
      <c r="N1914">
        <v>60</v>
      </c>
      <c r="O1914">
        <v>92</v>
      </c>
      <c r="P1914">
        <v>15</v>
      </c>
      <c r="Q1914">
        <v>1</v>
      </c>
      <c r="R1914">
        <v>4</v>
      </c>
      <c r="S1914">
        <v>13</v>
      </c>
      <c r="T1914">
        <v>2</v>
      </c>
      <c r="U1914">
        <v>0</v>
      </c>
      <c r="V1914">
        <v>0</v>
      </c>
      <c r="W1914" t="s">
        <v>27</v>
      </c>
      <c r="X1914">
        <v>0</v>
      </c>
    </row>
    <row r="1915" spans="1:24" x14ac:dyDescent="0.2">
      <c r="A1915">
        <v>7937</v>
      </c>
      <c r="B1915">
        <v>1983</v>
      </c>
      <c r="C1915">
        <v>40</v>
      </c>
      <c r="D1915" t="s">
        <v>23</v>
      </c>
      <c r="E1915" t="s">
        <v>32</v>
      </c>
      <c r="F1915" s="58">
        <v>29298</v>
      </c>
      <c r="G1915">
        <v>0</v>
      </c>
      <c r="H1915">
        <v>0</v>
      </c>
      <c r="I1915" s="98">
        <v>41747</v>
      </c>
      <c r="J1915">
        <v>86</v>
      </c>
      <c r="K1915">
        <v>10</v>
      </c>
      <c r="L1915">
        <v>7</v>
      </c>
      <c r="M1915">
        <v>25</v>
      </c>
      <c r="N1915">
        <v>6</v>
      </c>
      <c r="O1915">
        <v>3</v>
      </c>
      <c r="P1915">
        <v>7</v>
      </c>
      <c r="Q1915">
        <v>1</v>
      </c>
      <c r="R1915">
        <v>3</v>
      </c>
      <c r="S1915">
        <v>3</v>
      </c>
      <c r="T1915">
        <v>7</v>
      </c>
      <c r="U1915">
        <v>0</v>
      </c>
      <c r="V1915">
        <v>0</v>
      </c>
      <c r="W1915" t="s">
        <v>27</v>
      </c>
      <c r="X1915">
        <v>0</v>
      </c>
    </row>
    <row r="1916" spans="1:24" x14ac:dyDescent="0.2">
      <c r="A1916">
        <v>6488</v>
      </c>
      <c r="B1916">
        <v>1960</v>
      </c>
      <c r="C1916">
        <v>63</v>
      </c>
      <c r="D1916" t="s">
        <v>40</v>
      </c>
      <c r="E1916" t="s">
        <v>32</v>
      </c>
      <c r="F1916" s="58">
        <v>33402</v>
      </c>
      <c r="G1916">
        <v>0</v>
      </c>
      <c r="H1916">
        <v>1</v>
      </c>
      <c r="I1916" s="98">
        <v>41794</v>
      </c>
      <c r="J1916">
        <v>86</v>
      </c>
      <c r="K1916">
        <v>76</v>
      </c>
      <c r="L1916">
        <v>0</v>
      </c>
      <c r="M1916">
        <v>7</v>
      </c>
      <c r="N1916">
        <v>0</v>
      </c>
      <c r="O1916">
        <v>0</v>
      </c>
      <c r="P1916">
        <v>16</v>
      </c>
      <c r="Q1916">
        <v>1</v>
      </c>
      <c r="R1916">
        <v>3</v>
      </c>
      <c r="S1916">
        <v>2</v>
      </c>
      <c r="T1916">
        <v>5</v>
      </c>
      <c r="U1916">
        <v>0</v>
      </c>
      <c r="V1916">
        <v>0</v>
      </c>
      <c r="W1916" t="s">
        <v>46</v>
      </c>
      <c r="X1916">
        <v>0</v>
      </c>
    </row>
    <row r="1917" spans="1:24" x14ac:dyDescent="0.2">
      <c r="A1917">
        <v>3194</v>
      </c>
      <c r="B1917">
        <v>1975</v>
      </c>
      <c r="C1917">
        <v>48</v>
      </c>
      <c r="D1917" t="s">
        <v>40</v>
      </c>
      <c r="E1917" t="s">
        <v>28</v>
      </c>
      <c r="F1917" s="58">
        <v>32313</v>
      </c>
      <c r="G1917">
        <v>0</v>
      </c>
      <c r="H1917">
        <v>0</v>
      </c>
      <c r="I1917" s="98">
        <v>41763</v>
      </c>
      <c r="J1917">
        <v>86</v>
      </c>
      <c r="K1917">
        <v>412</v>
      </c>
      <c r="L1917">
        <v>12</v>
      </c>
      <c r="M1917">
        <v>546</v>
      </c>
      <c r="N1917">
        <v>78</v>
      </c>
      <c r="O1917">
        <v>182</v>
      </c>
      <c r="P1917">
        <v>0</v>
      </c>
      <c r="Q1917">
        <v>1</v>
      </c>
      <c r="R1917">
        <v>4</v>
      </c>
      <c r="S1917">
        <v>10</v>
      </c>
      <c r="T1917">
        <v>1</v>
      </c>
      <c r="U1917">
        <v>0</v>
      </c>
      <c r="V1917">
        <v>0</v>
      </c>
      <c r="W1917" t="s">
        <v>31</v>
      </c>
      <c r="X1917">
        <v>0</v>
      </c>
    </row>
    <row r="1918" spans="1:24" x14ac:dyDescent="0.2">
      <c r="A1918">
        <v>231</v>
      </c>
      <c r="B1918">
        <v>1957</v>
      </c>
      <c r="C1918">
        <v>66</v>
      </c>
      <c r="D1918" t="s">
        <v>53</v>
      </c>
      <c r="E1918" t="s">
        <v>32</v>
      </c>
      <c r="F1918" s="58">
        <v>53593</v>
      </c>
      <c r="G1918">
        <v>1</v>
      </c>
      <c r="H1918">
        <v>1</v>
      </c>
      <c r="I1918" s="98">
        <v>41946</v>
      </c>
      <c r="J1918">
        <v>86</v>
      </c>
      <c r="K1918">
        <v>24</v>
      </c>
      <c r="L1918">
        <v>0</v>
      </c>
      <c r="M1918">
        <v>7</v>
      </c>
      <c r="N1918">
        <v>0</v>
      </c>
      <c r="O1918">
        <v>0</v>
      </c>
      <c r="P1918">
        <v>1</v>
      </c>
      <c r="Q1918">
        <v>2</v>
      </c>
      <c r="R1918">
        <v>2</v>
      </c>
      <c r="S1918">
        <v>3</v>
      </c>
      <c r="T1918">
        <v>5</v>
      </c>
      <c r="U1918">
        <v>0</v>
      </c>
      <c r="V1918">
        <v>0</v>
      </c>
      <c r="W1918" t="s">
        <v>27</v>
      </c>
      <c r="X1918">
        <v>0</v>
      </c>
    </row>
    <row r="1919" spans="1:24" x14ac:dyDescent="0.2">
      <c r="A1919">
        <v>9697</v>
      </c>
      <c r="B1919">
        <v>1952</v>
      </c>
      <c r="C1919">
        <v>71</v>
      </c>
      <c r="D1919" t="s">
        <v>23</v>
      </c>
      <c r="E1919" t="s">
        <v>32</v>
      </c>
      <c r="F1919" s="58">
        <v>60894</v>
      </c>
      <c r="G1919">
        <v>0</v>
      </c>
      <c r="H1919">
        <v>2</v>
      </c>
      <c r="I1919" s="98">
        <v>41793</v>
      </c>
      <c r="J1919">
        <v>86</v>
      </c>
      <c r="K1919">
        <v>335</v>
      </c>
      <c r="L1919">
        <v>42</v>
      </c>
      <c r="M1919">
        <v>127</v>
      </c>
      <c r="N1919">
        <v>28</v>
      </c>
      <c r="O1919">
        <v>5</v>
      </c>
      <c r="P1919">
        <v>5</v>
      </c>
      <c r="Q1919">
        <v>3</v>
      </c>
      <c r="R1919">
        <v>7</v>
      </c>
      <c r="S1919">
        <v>8</v>
      </c>
      <c r="T1919">
        <v>6</v>
      </c>
      <c r="U1919">
        <v>0</v>
      </c>
      <c r="V1919">
        <v>0</v>
      </c>
      <c r="W1919" t="s">
        <v>27</v>
      </c>
      <c r="X1919">
        <v>0</v>
      </c>
    </row>
    <row r="1920" spans="1:24" x14ac:dyDescent="0.2">
      <c r="A1920">
        <v>4676</v>
      </c>
      <c r="B1920">
        <v>1952</v>
      </c>
      <c r="C1920">
        <v>71</v>
      </c>
      <c r="D1920" t="s">
        <v>53</v>
      </c>
      <c r="E1920" t="s">
        <v>55</v>
      </c>
      <c r="F1920" s="58">
        <v>87771</v>
      </c>
      <c r="G1920">
        <v>0</v>
      </c>
      <c r="H1920">
        <v>2</v>
      </c>
      <c r="I1920" s="98">
        <v>41762</v>
      </c>
      <c r="J1920">
        <v>86</v>
      </c>
      <c r="K1920">
        <v>612</v>
      </c>
      <c r="L1920">
        <v>91</v>
      </c>
      <c r="M1920">
        <v>520</v>
      </c>
      <c r="N1920">
        <v>258</v>
      </c>
      <c r="O1920">
        <v>107</v>
      </c>
      <c r="P1920">
        <v>107</v>
      </c>
      <c r="Q1920">
        <v>2</v>
      </c>
      <c r="R1920">
        <v>9</v>
      </c>
      <c r="S1920">
        <v>8</v>
      </c>
      <c r="T1920">
        <v>5</v>
      </c>
      <c r="U1920">
        <v>0</v>
      </c>
      <c r="V1920">
        <v>0</v>
      </c>
      <c r="W1920" t="s">
        <v>27</v>
      </c>
      <c r="X1920">
        <v>0</v>
      </c>
    </row>
    <row r="1921" spans="1:24" x14ac:dyDescent="0.2">
      <c r="A1921">
        <v>8079</v>
      </c>
      <c r="B1921">
        <v>1983</v>
      </c>
      <c r="C1921">
        <v>40</v>
      </c>
      <c r="D1921" t="s">
        <v>23</v>
      </c>
      <c r="E1921" t="s">
        <v>32</v>
      </c>
      <c r="F1921" s="58">
        <v>87771</v>
      </c>
      <c r="G1921">
        <v>1</v>
      </c>
      <c r="H1921">
        <v>0</v>
      </c>
      <c r="I1921" s="98">
        <v>41696</v>
      </c>
      <c r="J1921">
        <v>86</v>
      </c>
      <c r="K1921">
        <v>3</v>
      </c>
      <c r="L1921">
        <v>1</v>
      </c>
      <c r="M1921">
        <v>8</v>
      </c>
      <c r="N1921">
        <v>23</v>
      </c>
      <c r="O1921">
        <v>2</v>
      </c>
      <c r="P1921">
        <v>18</v>
      </c>
      <c r="Q1921">
        <v>3</v>
      </c>
      <c r="R1921">
        <v>2</v>
      </c>
      <c r="S1921">
        <v>3</v>
      </c>
      <c r="T1921">
        <v>3</v>
      </c>
      <c r="U1921">
        <v>0</v>
      </c>
      <c r="V1921">
        <v>0</v>
      </c>
      <c r="W1921" t="s">
        <v>67</v>
      </c>
      <c r="X1921">
        <v>0</v>
      </c>
    </row>
    <row r="1922" spans="1:24" x14ac:dyDescent="0.2">
      <c r="A1922">
        <v>10032</v>
      </c>
      <c r="B1922">
        <v>1977</v>
      </c>
      <c r="C1922">
        <v>46</v>
      </c>
      <c r="D1922" t="s">
        <v>23</v>
      </c>
      <c r="E1922" t="s">
        <v>24</v>
      </c>
      <c r="F1922" s="58">
        <v>53253</v>
      </c>
      <c r="G1922">
        <v>1</v>
      </c>
      <c r="H1922">
        <v>0</v>
      </c>
      <c r="I1922" s="98">
        <v>41657</v>
      </c>
      <c r="J1922">
        <v>86</v>
      </c>
      <c r="K1922">
        <v>3</v>
      </c>
      <c r="L1922">
        <v>5</v>
      </c>
      <c r="M1922">
        <v>14</v>
      </c>
      <c r="N1922">
        <v>2</v>
      </c>
      <c r="O1922">
        <v>12</v>
      </c>
      <c r="P1922">
        <v>17</v>
      </c>
      <c r="Q1922">
        <v>4</v>
      </c>
      <c r="R1922">
        <v>3</v>
      </c>
      <c r="S1922">
        <v>3</v>
      </c>
      <c r="T1922">
        <v>6</v>
      </c>
      <c r="U1922">
        <v>0</v>
      </c>
      <c r="V1922">
        <v>0</v>
      </c>
      <c r="W1922" t="s">
        <v>67</v>
      </c>
      <c r="X1922">
        <v>0</v>
      </c>
    </row>
    <row r="1923" spans="1:24" x14ac:dyDescent="0.2">
      <c r="A1923">
        <v>10505</v>
      </c>
      <c r="B1923">
        <v>1961</v>
      </c>
      <c r="C1923">
        <v>62</v>
      </c>
      <c r="D1923" t="s">
        <v>53</v>
      </c>
      <c r="E1923" t="s">
        <v>32</v>
      </c>
      <c r="F1923" s="58">
        <v>87679</v>
      </c>
      <c r="G1923">
        <v>0</v>
      </c>
      <c r="H1923">
        <v>0</v>
      </c>
      <c r="I1923" s="98">
        <v>41634</v>
      </c>
      <c r="J1923">
        <v>86</v>
      </c>
      <c r="K1923">
        <v>741</v>
      </c>
      <c r="L1923">
        <v>19</v>
      </c>
      <c r="M1923">
        <v>154</v>
      </c>
      <c r="N1923">
        <v>50</v>
      </c>
      <c r="O1923">
        <v>9</v>
      </c>
      <c r="P1923">
        <v>28</v>
      </c>
      <c r="Q1923">
        <v>1</v>
      </c>
      <c r="R1923">
        <v>3</v>
      </c>
      <c r="S1923">
        <v>7</v>
      </c>
      <c r="T1923">
        <v>2</v>
      </c>
      <c r="U1923">
        <v>0</v>
      </c>
      <c r="V1923">
        <v>0</v>
      </c>
      <c r="W1923" t="s">
        <v>67</v>
      </c>
      <c r="X1923">
        <v>0</v>
      </c>
    </row>
    <row r="1924" spans="1:24" x14ac:dyDescent="0.2">
      <c r="A1924">
        <v>2005</v>
      </c>
      <c r="B1924">
        <v>1991</v>
      </c>
      <c r="C1924">
        <v>32</v>
      </c>
      <c r="D1924" t="s">
        <v>23</v>
      </c>
      <c r="E1924" t="s">
        <v>32</v>
      </c>
      <c r="F1924" s="58">
        <v>44124</v>
      </c>
      <c r="G1924">
        <v>1</v>
      </c>
      <c r="H1924">
        <v>0</v>
      </c>
      <c r="I1924" s="98">
        <v>41590</v>
      </c>
      <c r="J1924">
        <v>86</v>
      </c>
      <c r="K1924">
        <v>22</v>
      </c>
      <c r="L1924">
        <v>3</v>
      </c>
      <c r="M1924">
        <v>30</v>
      </c>
      <c r="N1924">
        <v>0</v>
      </c>
      <c r="O1924">
        <v>5</v>
      </c>
      <c r="P1924">
        <v>15</v>
      </c>
      <c r="Q1924">
        <v>2</v>
      </c>
      <c r="R1924">
        <v>2</v>
      </c>
      <c r="S1924">
        <v>4</v>
      </c>
      <c r="T1924">
        <v>6</v>
      </c>
      <c r="U1924">
        <v>0</v>
      </c>
      <c r="V1924">
        <v>0</v>
      </c>
      <c r="W1924" t="s">
        <v>31</v>
      </c>
      <c r="X1924">
        <v>0</v>
      </c>
    </row>
    <row r="1925" spans="1:24" x14ac:dyDescent="0.2">
      <c r="A1925">
        <v>6940</v>
      </c>
      <c r="B1925">
        <v>1967</v>
      </c>
      <c r="C1925">
        <v>56</v>
      </c>
      <c r="D1925" t="s">
        <v>40</v>
      </c>
      <c r="E1925" t="s">
        <v>28</v>
      </c>
      <c r="F1925" s="58">
        <v>94384</v>
      </c>
      <c r="G1925">
        <v>1</v>
      </c>
      <c r="H1925">
        <v>2</v>
      </c>
      <c r="I1925" s="98">
        <v>41568</v>
      </c>
      <c r="J1925">
        <v>86</v>
      </c>
      <c r="K1925">
        <v>100</v>
      </c>
      <c r="L1925">
        <v>1</v>
      </c>
      <c r="M1925">
        <v>39</v>
      </c>
      <c r="N1925">
        <v>6</v>
      </c>
      <c r="O1925">
        <v>1</v>
      </c>
      <c r="P1925">
        <v>76</v>
      </c>
      <c r="Q1925">
        <v>4</v>
      </c>
      <c r="R1925">
        <v>3</v>
      </c>
      <c r="S1925">
        <v>3</v>
      </c>
      <c r="T1925">
        <v>6</v>
      </c>
      <c r="U1925">
        <v>0</v>
      </c>
      <c r="V1925">
        <v>0</v>
      </c>
      <c r="W1925" t="s">
        <v>27</v>
      </c>
      <c r="X1925">
        <v>1</v>
      </c>
    </row>
    <row r="1926" spans="1:24" x14ac:dyDescent="0.2">
      <c r="A1926">
        <v>2304</v>
      </c>
      <c r="B1926">
        <v>1964</v>
      </c>
      <c r="C1926">
        <v>59</v>
      </c>
      <c r="D1926" t="s">
        <v>40</v>
      </c>
      <c r="E1926" t="s">
        <v>32</v>
      </c>
      <c r="F1926" s="58">
        <v>94384</v>
      </c>
      <c r="G1926">
        <v>0</v>
      </c>
      <c r="H1926">
        <v>1</v>
      </c>
      <c r="I1926" s="98">
        <v>41533</v>
      </c>
      <c r="J1926">
        <v>86</v>
      </c>
      <c r="K1926">
        <v>625</v>
      </c>
      <c r="L1926">
        <v>7</v>
      </c>
      <c r="M1926">
        <v>99</v>
      </c>
      <c r="N1926">
        <v>10</v>
      </c>
      <c r="O1926">
        <v>22</v>
      </c>
      <c r="P1926">
        <v>7</v>
      </c>
      <c r="Q1926">
        <v>2</v>
      </c>
      <c r="R1926">
        <v>6</v>
      </c>
      <c r="S1926">
        <v>12</v>
      </c>
      <c r="T1926">
        <v>4</v>
      </c>
      <c r="U1926">
        <v>0</v>
      </c>
      <c r="V1926">
        <v>0</v>
      </c>
      <c r="W1926" t="s">
        <v>67</v>
      </c>
      <c r="X1926">
        <v>0</v>
      </c>
    </row>
    <row r="1927" spans="1:24" x14ac:dyDescent="0.2">
      <c r="A1927">
        <v>3170</v>
      </c>
      <c r="B1927">
        <v>1958</v>
      </c>
      <c r="C1927">
        <v>65</v>
      </c>
      <c r="D1927" t="s">
        <v>53</v>
      </c>
      <c r="E1927" t="s">
        <v>32</v>
      </c>
      <c r="F1927" s="58">
        <v>55951</v>
      </c>
      <c r="G1927">
        <v>0</v>
      </c>
      <c r="H1927">
        <v>0</v>
      </c>
      <c r="I1927" s="98">
        <v>41517</v>
      </c>
      <c r="J1927">
        <v>86</v>
      </c>
      <c r="K1927">
        <v>389</v>
      </c>
      <c r="L1927">
        <v>66</v>
      </c>
      <c r="M1927">
        <v>408</v>
      </c>
      <c r="N1927">
        <v>37</v>
      </c>
      <c r="O1927">
        <v>57</v>
      </c>
      <c r="P1927">
        <v>85</v>
      </c>
      <c r="Q1927">
        <v>1</v>
      </c>
      <c r="R1927">
        <v>4</v>
      </c>
      <c r="S1927">
        <v>6</v>
      </c>
      <c r="T1927">
        <v>2</v>
      </c>
      <c r="U1927">
        <v>0</v>
      </c>
      <c r="V1927">
        <v>0</v>
      </c>
      <c r="W1927" t="s">
        <v>27</v>
      </c>
      <c r="X1927">
        <v>0</v>
      </c>
    </row>
    <row r="1928" spans="1:24" x14ac:dyDescent="0.2">
      <c r="A1928">
        <v>10466</v>
      </c>
      <c r="B1928">
        <v>1966</v>
      </c>
      <c r="C1928">
        <v>57</v>
      </c>
      <c r="D1928" t="s">
        <v>23</v>
      </c>
      <c r="E1928" t="s">
        <v>32</v>
      </c>
      <c r="F1928" s="58">
        <v>67911</v>
      </c>
      <c r="G1928">
        <v>1</v>
      </c>
      <c r="H1928">
        <v>1</v>
      </c>
      <c r="I1928" s="98">
        <v>41508</v>
      </c>
      <c r="J1928">
        <v>86</v>
      </c>
      <c r="K1928">
        <v>24</v>
      </c>
      <c r="L1928">
        <v>2</v>
      </c>
      <c r="M1928">
        <v>20</v>
      </c>
      <c r="N1928">
        <v>2</v>
      </c>
      <c r="O1928">
        <v>2</v>
      </c>
      <c r="P1928">
        <v>10</v>
      </c>
      <c r="Q1928">
        <v>2</v>
      </c>
      <c r="R1928">
        <v>1</v>
      </c>
      <c r="S1928">
        <v>4</v>
      </c>
      <c r="T1928">
        <v>4</v>
      </c>
      <c r="U1928">
        <v>0</v>
      </c>
      <c r="V1928">
        <v>0</v>
      </c>
      <c r="W1928" t="s">
        <v>27</v>
      </c>
      <c r="X1928">
        <v>0</v>
      </c>
    </row>
    <row r="1929" spans="1:24" x14ac:dyDescent="0.2">
      <c r="A1929">
        <v>7325</v>
      </c>
      <c r="B1929">
        <v>1987</v>
      </c>
      <c r="C1929">
        <v>36</v>
      </c>
      <c r="D1929" t="s">
        <v>40</v>
      </c>
      <c r="E1929" t="s">
        <v>32</v>
      </c>
      <c r="F1929" s="58">
        <v>67911</v>
      </c>
      <c r="G1929">
        <v>1</v>
      </c>
      <c r="H1929">
        <v>0</v>
      </c>
      <c r="I1929" s="98">
        <v>41454</v>
      </c>
      <c r="J1929">
        <v>86</v>
      </c>
      <c r="K1929">
        <v>23</v>
      </c>
      <c r="L1929">
        <v>0</v>
      </c>
      <c r="M1929">
        <v>11</v>
      </c>
      <c r="N1929">
        <v>2</v>
      </c>
      <c r="O1929">
        <v>1</v>
      </c>
      <c r="P1929">
        <v>3</v>
      </c>
      <c r="Q1929">
        <v>1</v>
      </c>
      <c r="R1929">
        <v>1</v>
      </c>
      <c r="S1929">
        <v>3</v>
      </c>
      <c r="T1929">
        <v>5</v>
      </c>
      <c r="U1929">
        <v>0</v>
      </c>
      <c r="V1929">
        <v>0</v>
      </c>
      <c r="W1929" t="s">
        <v>27</v>
      </c>
      <c r="X1929">
        <v>0</v>
      </c>
    </row>
    <row r="1930" spans="1:24" x14ac:dyDescent="0.2">
      <c r="A1930">
        <v>455</v>
      </c>
      <c r="B1930">
        <v>1947</v>
      </c>
      <c r="C1930">
        <v>76</v>
      </c>
      <c r="D1930" t="s">
        <v>40</v>
      </c>
      <c r="E1930" t="s">
        <v>32</v>
      </c>
      <c r="F1930" s="58">
        <v>20427</v>
      </c>
      <c r="G1930">
        <v>0</v>
      </c>
      <c r="H1930">
        <v>0</v>
      </c>
      <c r="I1930" s="98">
        <v>41382</v>
      </c>
      <c r="J1930">
        <v>86</v>
      </c>
      <c r="K1930">
        <v>102</v>
      </c>
      <c r="L1930">
        <v>9</v>
      </c>
      <c r="M1930">
        <v>63</v>
      </c>
      <c r="N1930">
        <v>2</v>
      </c>
      <c r="O1930">
        <v>9</v>
      </c>
      <c r="P1930">
        <v>24</v>
      </c>
      <c r="Q1930">
        <v>1</v>
      </c>
      <c r="R1930">
        <v>4</v>
      </c>
      <c r="S1930">
        <v>4</v>
      </c>
      <c r="T1930">
        <v>6</v>
      </c>
      <c r="U1930">
        <v>0</v>
      </c>
      <c r="V1930">
        <v>0</v>
      </c>
      <c r="W1930" t="s">
        <v>27</v>
      </c>
      <c r="X1930">
        <v>0</v>
      </c>
    </row>
    <row r="1931" spans="1:24" x14ac:dyDescent="0.2">
      <c r="A1931">
        <v>7592</v>
      </c>
      <c r="B1931">
        <v>1947</v>
      </c>
      <c r="C1931">
        <v>76</v>
      </c>
      <c r="D1931" t="s">
        <v>40</v>
      </c>
      <c r="E1931" t="s">
        <v>32</v>
      </c>
      <c r="F1931" s="58">
        <v>49187</v>
      </c>
      <c r="G1931">
        <v>0</v>
      </c>
      <c r="H1931">
        <v>0</v>
      </c>
      <c r="I1931" s="98">
        <v>41382</v>
      </c>
      <c r="J1931">
        <v>86</v>
      </c>
      <c r="K1931">
        <v>102</v>
      </c>
      <c r="L1931">
        <v>9</v>
      </c>
      <c r="M1931">
        <v>63</v>
      </c>
      <c r="N1931">
        <v>2</v>
      </c>
      <c r="O1931">
        <v>9</v>
      </c>
      <c r="P1931">
        <v>24</v>
      </c>
      <c r="Q1931">
        <v>1</v>
      </c>
      <c r="R1931">
        <v>4</v>
      </c>
      <c r="S1931">
        <v>4</v>
      </c>
      <c r="T1931">
        <v>6</v>
      </c>
      <c r="U1931">
        <v>0</v>
      </c>
      <c r="V1931">
        <v>0</v>
      </c>
      <c r="W1931" t="s">
        <v>27</v>
      </c>
      <c r="X1931">
        <v>0</v>
      </c>
    </row>
    <row r="1932" spans="1:24" x14ac:dyDescent="0.2">
      <c r="A1932">
        <v>4547</v>
      </c>
      <c r="B1932">
        <v>1961</v>
      </c>
      <c r="C1932">
        <v>62</v>
      </c>
      <c r="D1932" t="s">
        <v>23</v>
      </c>
      <c r="E1932" t="s">
        <v>32</v>
      </c>
      <c r="F1932" s="58">
        <v>49854</v>
      </c>
      <c r="G1932">
        <v>1</v>
      </c>
      <c r="H1932">
        <v>1</v>
      </c>
      <c r="I1932" s="98">
        <v>41381</v>
      </c>
      <c r="J1932">
        <v>86</v>
      </c>
      <c r="K1932">
        <v>6</v>
      </c>
      <c r="L1932">
        <v>2</v>
      </c>
      <c r="M1932">
        <v>9</v>
      </c>
      <c r="N1932">
        <v>2</v>
      </c>
      <c r="O1932">
        <v>1</v>
      </c>
      <c r="P1932">
        <v>5</v>
      </c>
      <c r="Q1932">
        <v>2</v>
      </c>
      <c r="R1932">
        <v>1</v>
      </c>
      <c r="S1932">
        <v>3</v>
      </c>
      <c r="T1932">
        <v>8</v>
      </c>
      <c r="U1932">
        <v>0</v>
      </c>
      <c r="V1932">
        <v>0</v>
      </c>
      <c r="W1932" t="s">
        <v>27</v>
      </c>
      <c r="X1932">
        <v>0</v>
      </c>
    </row>
    <row r="1933" spans="1:24" x14ac:dyDescent="0.2">
      <c r="A1933">
        <v>6825</v>
      </c>
      <c r="B1933">
        <v>1954</v>
      </c>
      <c r="C1933">
        <v>69</v>
      </c>
      <c r="D1933" t="s">
        <v>23</v>
      </c>
      <c r="E1933" t="s">
        <v>32</v>
      </c>
      <c r="F1933" s="58">
        <v>55593</v>
      </c>
      <c r="G1933">
        <v>1</v>
      </c>
      <c r="H1933">
        <v>1</v>
      </c>
      <c r="I1933" s="98">
        <v>41428</v>
      </c>
      <c r="J1933">
        <v>86</v>
      </c>
      <c r="K1933">
        <v>13</v>
      </c>
      <c r="L1933">
        <v>0</v>
      </c>
      <c r="M1933">
        <v>3</v>
      </c>
      <c r="N1933">
        <v>0</v>
      </c>
      <c r="O1933">
        <v>0</v>
      </c>
      <c r="P1933">
        <v>0</v>
      </c>
      <c r="Q1933">
        <v>1</v>
      </c>
      <c r="R1933">
        <v>1</v>
      </c>
      <c r="S1933">
        <v>2</v>
      </c>
      <c r="T1933">
        <v>7</v>
      </c>
      <c r="U1933">
        <v>0</v>
      </c>
      <c r="V1933">
        <v>0</v>
      </c>
      <c r="W1933" t="s">
        <v>31</v>
      </c>
      <c r="X1933">
        <v>0</v>
      </c>
    </row>
    <row r="1934" spans="1:24" x14ac:dyDescent="0.2">
      <c r="A1934">
        <v>2961</v>
      </c>
      <c r="B1934">
        <v>1983</v>
      </c>
      <c r="C1934">
        <v>40</v>
      </c>
      <c r="D1934" t="s">
        <v>23</v>
      </c>
      <c r="E1934" t="s">
        <v>32</v>
      </c>
      <c r="F1934" s="58">
        <v>54591</v>
      </c>
      <c r="G1934">
        <v>1</v>
      </c>
      <c r="H1934">
        <v>0</v>
      </c>
      <c r="I1934" s="98">
        <v>41331</v>
      </c>
      <c r="J1934">
        <v>86</v>
      </c>
      <c r="K1934">
        <v>175</v>
      </c>
      <c r="L1934">
        <v>10</v>
      </c>
      <c r="M1934">
        <v>110</v>
      </c>
      <c r="N1934">
        <v>54</v>
      </c>
      <c r="O1934">
        <v>6</v>
      </c>
      <c r="P1934">
        <v>27</v>
      </c>
      <c r="Q1934">
        <v>2</v>
      </c>
      <c r="R1934">
        <v>6</v>
      </c>
      <c r="S1934">
        <v>4</v>
      </c>
      <c r="T1934">
        <v>6</v>
      </c>
      <c r="U1934">
        <v>0</v>
      </c>
      <c r="V1934">
        <v>0</v>
      </c>
      <c r="W1934" t="s">
        <v>27</v>
      </c>
      <c r="X1934">
        <v>1</v>
      </c>
    </row>
    <row r="1935" spans="1:24" x14ac:dyDescent="0.2">
      <c r="A1935">
        <v>8700</v>
      </c>
      <c r="B1935">
        <v>1987</v>
      </c>
      <c r="C1935">
        <v>36</v>
      </c>
      <c r="D1935" t="s">
        <v>118</v>
      </c>
      <c r="E1935" t="s">
        <v>28</v>
      </c>
      <c r="F1935" s="58">
        <v>39453</v>
      </c>
      <c r="G1935">
        <v>0</v>
      </c>
      <c r="H1935">
        <v>0</v>
      </c>
      <c r="I1935" s="98">
        <v>41265</v>
      </c>
      <c r="J1935">
        <v>86</v>
      </c>
      <c r="K1935">
        <v>7</v>
      </c>
      <c r="L1935">
        <v>7</v>
      </c>
      <c r="M1935">
        <v>14</v>
      </c>
      <c r="N1935">
        <v>7</v>
      </c>
      <c r="O1935">
        <v>16</v>
      </c>
      <c r="P1935">
        <v>15</v>
      </c>
      <c r="Q1935">
        <v>3</v>
      </c>
      <c r="R1935">
        <v>2</v>
      </c>
      <c r="S1935">
        <v>3</v>
      </c>
      <c r="T1935">
        <v>7</v>
      </c>
      <c r="U1935">
        <v>0</v>
      </c>
      <c r="V1935">
        <v>0</v>
      </c>
      <c r="W1935" t="s">
        <v>67</v>
      </c>
      <c r="X1935">
        <v>0</v>
      </c>
    </row>
    <row r="1936" spans="1:24" x14ac:dyDescent="0.2">
      <c r="A1936">
        <v>2278</v>
      </c>
      <c r="B1936">
        <v>1986</v>
      </c>
      <c r="C1936">
        <v>37</v>
      </c>
      <c r="D1936" t="s">
        <v>43</v>
      </c>
      <c r="E1936" t="s">
        <v>28</v>
      </c>
      <c r="F1936" s="58">
        <v>42731</v>
      </c>
      <c r="G1936">
        <v>1</v>
      </c>
      <c r="H1936">
        <v>0</v>
      </c>
      <c r="I1936" s="98">
        <v>40979</v>
      </c>
      <c r="J1936">
        <v>86</v>
      </c>
      <c r="K1936">
        <v>4</v>
      </c>
      <c r="L1936">
        <v>17</v>
      </c>
      <c r="M1936">
        <v>19</v>
      </c>
      <c r="N1936">
        <v>30</v>
      </c>
      <c r="O1936">
        <v>24</v>
      </c>
      <c r="P1936">
        <v>39</v>
      </c>
      <c r="Q1936">
        <v>2</v>
      </c>
      <c r="R1936">
        <v>2</v>
      </c>
      <c r="S1936">
        <v>3</v>
      </c>
      <c r="T1936">
        <v>6</v>
      </c>
      <c r="U1936">
        <v>0</v>
      </c>
      <c r="V1936">
        <v>0</v>
      </c>
      <c r="W1936" t="s">
        <v>35</v>
      </c>
      <c r="X1936">
        <v>0</v>
      </c>
    </row>
    <row r="1937" spans="1:24" x14ac:dyDescent="0.2">
      <c r="A1937">
        <v>10703</v>
      </c>
      <c r="B1937">
        <v>1976</v>
      </c>
      <c r="C1937">
        <v>47</v>
      </c>
      <c r="D1937" t="s">
        <v>53</v>
      </c>
      <c r="E1937" t="s">
        <v>28</v>
      </c>
      <c r="F1937" s="58">
        <v>66636</v>
      </c>
      <c r="G1937">
        <v>1</v>
      </c>
      <c r="H1937">
        <v>1</v>
      </c>
      <c r="I1937" s="98">
        <v>41139</v>
      </c>
      <c r="J1937">
        <v>86</v>
      </c>
      <c r="K1937">
        <v>57</v>
      </c>
      <c r="L1937">
        <v>0</v>
      </c>
      <c r="M1937">
        <v>27</v>
      </c>
      <c r="N1937">
        <v>0</v>
      </c>
      <c r="O1937">
        <v>0</v>
      </c>
      <c r="P1937">
        <v>36</v>
      </c>
      <c r="Q1937">
        <v>4</v>
      </c>
      <c r="R1937">
        <v>3</v>
      </c>
      <c r="S1937">
        <v>2</v>
      </c>
      <c r="T1937">
        <v>8</v>
      </c>
      <c r="U1937">
        <v>0</v>
      </c>
      <c r="V1937">
        <v>0</v>
      </c>
      <c r="W1937" t="s">
        <v>27</v>
      </c>
      <c r="X1937">
        <v>0</v>
      </c>
    </row>
    <row r="1938" spans="1:24" x14ac:dyDescent="0.2">
      <c r="A1938">
        <v>9</v>
      </c>
      <c r="B1938">
        <v>1976</v>
      </c>
      <c r="C1938">
        <v>47</v>
      </c>
      <c r="D1938" t="s">
        <v>53</v>
      </c>
      <c r="E1938" t="s">
        <v>28</v>
      </c>
      <c r="F1938" s="58">
        <v>33590</v>
      </c>
      <c r="G1938">
        <v>1</v>
      </c>
      <c r="H1938">
        <v>1</v>
      </c>
      <c r="I1938" s="98">
        <v>41139</v>
      </c>
      <c r="J1938">
        <v>86</v>
      </c>
      <c r="K1938">
        <v>57</v>
      </c>
      <c r="L1938">
        <v>0</v>
      </c>
      <c r="M1938">
        <v>27</v>
      </c>
      <c r="N1938">
        <v>0</v>
      </c>
      <c r="O1938">
        <v>0</v>
      </c>
      <c r="P1938">
        <v>36</v>
      </c>
      <c r="Q1938">
        <v>4</v>
      </c>
      <c r="R1938">
        <v>3</v>
      </c>
      <c r="S1938">
        <v>2</v>
      </c>
      <c r="T1938">
        <v>8</v>
      </c>
      <c r="U1938">
        <v>0</v>
      </c>
      <c r="V1938">
        <v>0</v>
      </c>
      <c r="W1938" t="s">
        <v>31</v>
      </c>
      <c r="X1938">
        <v>0</v>
      </c>
    </row>
    <row r="1939" spans="1:24" x14ac:dyDescent="0.2">
      <c r="A1939">
        <v>2804</v>
      </c>
      <c r="B1939">
        <v>1976</v>
      </c>
      <c r="C1939">
        <v>47</v>
      </c>
      <c r="D1939" t="s">
        <v>53</v>
      </c>
      <c r="E1939" t="s">
        <v>28</v>
      </c>
      <c r="F1939" s="58">
        <v>56129</v>
      </c>
      <c r="G1939">
        <v>1</v>
      </c>
      <c r="H1939">
        <v>1</v>
      </c>
      <c r="I1939" s="98">
        <v>41139</v>
      </c>
      <c r="J1939">
        <v>86</v>
      </c>
      <c r="K1939">
        <v>57</v>
      </c>
      <c r="L1939">
        <v>0</v>
      </c>
      <c r="M1939">
        <v>27</v>
      </c>
      <c r="N1939">
        <v>0</v>
      </c>
      <c r="O1939">
        <v>0</v>
      </c>
      <c r="P1939">
        <v>36</v>
      </c>
      <c r="Q1939">
        <v>4</v>
      </c>
      <c r="R1939">
        <v>3</v>
      </c>
      <c r="S1939">
        <v>2</v>
      </c>
      <c r="T1939">
        <v>8</v>
      </c>
      <c r="U1939">
        <v>1</v>
      </c>
      <c r="V1939">
        <v>0</v>
      </c>
      <c r="W1939" t="s">
        <v>50</v>
      </c>
      <c r="X1939">
        <v>0</v>
      </c>
    </row>
    <row r="1940" spans="1:24" x14ac:dyDescent="0.2">
      <c r="A1940">
        <v>4915</v>
      </c>
      <c r="B1940">
        <v>1957</v>
      </c>
      <c r="C1940">
        <v>66</v>
      </c>
      <c r="D1940" t="s">
        <v>43</v>
      </c>
      <c r="E1940" t="s">
        <v>32</v>
      </c>
      <c r="F1940" s="58">
        <v>56129</v>
      </c>
      <c r="G1940">
        <v>0</v>
      </c>
      <c r="H1940">
        <v>1</v>
      </c>
      <c r="I1940" s="98">
        <v>40976</v>
      </c>
      <c r="J1940">
        <v>86</v>
      </c>
      <c r="K1940">
        <v>176</v>
      </c>
      <c r="L1940">
        <v>72</v>
      </c>
      <c r="M1940">
        <v>98</v>
      </c>
      <c r="N1940">
        <v>136</v>
      </c>
      <c r="O1940">
        <v>21</v>
      </c>
      <c r="P1940">
        <v>229</v>
      </c>
      <c r="Q1940">
        <v>4</v>
      </c>
      <c r="R1940">
        <v>5</v>
      </c>
      <c r="S1940">
        <v>12</v>
      </c>
      <c r="T1940">
        <v>5</v>
      </c>
      <c r="U1940">
        <v>0</v>
      </c>
      <c r="V1940">
        <v>0</v>
      </c>
      <c r="W1940" t="s">
        <v>46</v>
      </c>
      <c r="X1940">
        <v>0</v>
      </c>
    </row>
    <row r="1941" spans="1:24" x14ac:dyDescent="0.2">
      <c r="A1941">
        <v>3010</v>
      </c>
      <c r="B1941">
        <v>1990</v>
      </c>
      <c r="C1941">
        <v>33</v>
      </c>
      <c r="D1941" t="s">
        <v>53</v>
      </c>
      <c r="E1941" t="s">
        <v>32</v>
      </c>
      <c r="F1941" s="58">
        <v>38590</v>
      </c>
      <c r="G1941">
        <v>0</v>
      </c>
      <c r="H1941">
        <v>0</v>
      </c>
      <c r="I1941" s="98">
        <v>41675</v>
      </c>
      <c r="J1941">
        <v>87</v>
      </c>
      <c r="K1941">
        <v>957</v>
      </c>
      <c r="L1941">
        <v>153</v>
      </c>
      <c r="M1941">
        <v>612</v>
      </c>
      <c r="N1941">
        <v>99</v>
      </c>
      <c r="O1941">
        <v>95</v>
      </c>
      <c r="P1941">
        <v>153</v>
      </c>
      <c r="Q1941">
        <v>1</v>
      </c>
      <c r="R1941">
        <v>4</v>
      </c>
      <c r="S1941">
        <v>8</v>
      </c>
      <c r="T1941">
        <v>1</v>
      </c>
      <c r="U1941">
        <v>0</v>
      </c>
      <c r="V1941">
        <v>0</v>
      </c>
      <c r="W1941" t="s">
        <v>27</v>
      </c>
      <c r="X1941">
        <v>3</v>
      </c>
    </row>
    <row r="1942" spans="1:24" x14ac:dyDescent="0.2">
      <c r="A1942">
        <v>4279</v>
      </c>
      <c r="B1942">
        <v>1964</v>
      </c>
      <c r="C1942">
        <v>59</v>
      </c>
      <c r="D1942" t="s">
        <v>43</v>
      </c>
      <c r="E1942" t="s">
        <v>28</v>
      </c>
      <c r="F1942" s="58">
        <v>53083</v>
      </c>
      <c r="G1942">
        <v>1</v>
      </c>
      <c r="H1942">
        <v>1</v>
      </c>
      <c r="I1942" s="98">
        <v>41729</v>
      </c>
      <c r="J1942">
        <v>87</v>
      </c>
      <c r="K1942">
        <v>15</v>
      </c>
      <c r="L1942">
        <v>4</v>
      </c>
      <c r="M1942">
        <v>10</v>
      </c>
      <c r="N1942">
        <v>3</v>
      </c>
      <c r="O1942">
        <v>4</v>
      </c>
      <c r="P1942">
        <v>18</v>
      </c>
      <c r="Q1942">
        <v>2</v>
      </c>
      <c r="R1942">
        <v>1</v>
      </c>
      <c r="S1942">
        <v>3</v>
      </c>
      <c r="T1942">
        <v>3</v>
      </c>
      <c r="U1942">
        <v>0</v>
      </c>
      <c r="V1942">
        <v>0</v>
      </c>
      <c r="W1942" t="s">
        <v>27</v>
      </c>
      <c r="X1942">
        <v>0</v>
      </c>
    </row>
    <row r="1943" spans="1:24" x14ac:dyDescent="0.2">
      <c r="A1943">
        <v>2564</v>
      </c>
      <c r="B1943">
        <v>1954</v>
      </c>
      <c r="C1943">
        <v>69</v>
      </c>
      <c r="D1943" t="s">
        <v>23</v>
      </c>
      <c r="E1943" t="s">
        <v>32</v>
      </c>
      <c r="F1943" s="58">
        <v>19740</v>
      </c>
      <c r="G1943">
        <v>0</v>
      </c>
      <c r="H1943">
        <v>1</v>
      </c>
      <c r="I1943" s="98">
        <v>41730</v>
      </c>
      <c r="J1943">
        <v>87</v>
      </c>
      <c r="K1943">
        <v>111</v>
      </c>
      <c r="L1943">
        <v>3</v>
      </c>
      <c r="M1943">
        <v>28</v>
      </c>
      <c r="N1943">
        <v>2</v>
      </c>
      <c r="O1943">
        <v>6</v>
      </c>
      <c r="P1943">
        <v>15</v>
      </c>
      <c r="Q1943">
        <v>2</v>
      </c>
      <c r="R1943">
        <v>3</v>
      </c>
      <c r="S1943">
        <v>4</v>
      </c>
      <c r="T1943">
        <v>6</v>
      </c>
      <c r="U1943">
        <v>0</v>
      </c>
      <c r="V1943">
        <v>0</v>
      </c>
      <c r="W1943" t="s">
        <v>27</v>
      </c>
      <c r="X1943">
        <v>0</v>
      </c>
    </row>
    <row r="1944" spans="1:24" x14ac:dyDescent="0.2">
      <c r="A1944">
        <v>1137</v>
      </c>
      <c r="B1944">
        <v>1965</v>
      </c>
      <c r="C1944">
        <v>58</v>
      </c>
      <c r="D1944" t="s">
        <v>23</v>
      </c>
      <c r="E1944" t="s">
        <v>28</v>
      </c>
      <c r="F1944" s="58">
        <v>23724</v>
      </c>
      <c r="G1944">
        <v>0</v>
      </c>
      <c r="H1944">
        <v>0</v>
      </c>
      <c r="I1944" s="98">
        <v>41637</v>
      </c>
      <c r="J1944">
        <v>87</v>
      </c>
      <c r="K1944">
        <v>398</v>
      </c>
      <c r="L1944">
        <v>190</v>
      </c>
      <c r="M1944">
        <v>537</v>
      </c>
      <c r="N1944">
        <v>61</v>
      </c>
      <c r="O1944">
        <v>156</v>
      </c>
      <c r="P1944">
        <v>37</v>
      </c>
      <c r="Q1944">
        <v>1</v>
      </c>
      <c r="R1944">
        <v>4</v>
      </c>
      <c r="S1944">
        <v>7</v>
      </c>
      <c r="T1944">
        <v>1</v>
      </c>
      <c r="U1944">
        <v>0</v>
      </c>
      <c r="V1944">
        <v>0</v>
      </c>
      <c r="W1944" t="s">
        <v>27</v>
      </c>
      <c r="X1944">
        <v>2</v>
      </c>
    </row>
    <row r="1945" spans="1:24" x14ac:dyDescent="0.2">
      <c r="A1945">
        <v>5084</v>
      </c>
      <c r="B1945">
        <v>1976</v>
      </c>
      <c r="C1945">
        <v>47</v>
      </c>
      <c r="D1945" t="s">
        <v>23</v>
      </c>
      <c r="E1945" t="s">
        <v>55</v>
      </c>
      <c r="F1945" s="58">
        <v>34320</v>
      </c>
      <c r="G1945">
        <v>0</v>
      </c>
      <c r="H1945">
        <v>1</v>
      </c>
      <c r="I1945" s="98">
        <v>41633</v>
      </c>
      <c r="J1945">
        <v>87</v>
      </c>
      <c r="K1945">
        <v>445</v>
      </c>
      <c r="L1945">
        <v>53</v>
      </c>
      <c r="M1945">
        <v>213</v>
      </c>
      <c r="N1945">
        <v>104</v>
      </c>
      <c r="O1945">
        <v>98</v>
      </c>
      <c r="P1945">
        <v>151</v>
      </c>
      <c r="Q1945">
        <v>1</v>
      </c>
      <c r="R1945">
        <v>6</v>
      </c>
      <c r="S1945">
        <v>13</v>
      </c>
      <c r="T1945">
        <v>4</v>
      </c>
      <c r="U1945">
        <v>0</v>
      </c>
      <c r="V1945">
        <v>0</v>
      </c>
      <c r="W1945" t="s">
        <v>27</v>
      </c>
      <c r="X1945">
        <v>0</v>
      </c>
    </row>
    <row r="1946" spans="1:24" x14ac:dyDescent="0.2">
      <c r="A1946">
        <v>7094</v>
      </c>
      <c r="B1946">
        <v>1976</v>
      </c>
      <c r="C1946">
        <v>47</v>
      </c>
      <c r="D1946" t="s">
        <v>23</v>
      </c>
      <c r="E1946" t="s">
        <v>55</v>
      </c>
      <c r="F1946" s="58">
        <v>53187</v>
      </c>
      <c r="G1946">
        <v>0</v>
      </c>
      <c r="H1946">
        <v>1</v>
      </c>
      <c r="I1946" s="98">
        <v>41633</v>
      </c>
      <c r="J1946">
        <v>87</v>
      </c>
      <c r="K1946">
        <v>445</v>
      </c>
      <c r="L1946">
        <v>53</v>
      </c>
      <c r="M1946">
        <v>213</v>
      </c>
      <c r="N1946">
        <v>104</v>
      </c>
      <c r="O1946">
        <v>98</v>
      </c>
      <c r="P1946">
        <v>151</v>
      </c>
      <c r="Q1946">
        <v>1</v>
      </c>
      <c r="R1946">
        <v>6</v>
      </c>
      <c r="S1946">
        <v>13</v>
      </c>
      <c r="T1946">
        <v>4</v>
      </c>
      <c r="U1946">
        <v>0</v>
      </c>
      <c r="V1946">
        <v>0</v>
      </c>
      <c r="W1946" t="s">
        <v>46</v>
      </c>
      <c r="X1946">
        <v>0</v>
      </c>
    </row>
    <row r="1947" spans="1:24" x14ac:dyDescent="0.2">
      <c r="A1947">
        <v>6327</v>
      </c>
      <c r="B1947">
        <v>1968</v>
      </c>
      <c r="C1947">
        <v>55</v>
      </c>
      <c r="D1947" t="s">
        <v>23</v>
      </c>
      <c r="E1947" t="s">
        <v>32</v>
      </c>
      <c r="F1947" s="58">
        <v>86610</v>
      </c>
      <c r="G1947">
        <v>0</v>
      </c>
      <c r="H1947">
        <v>0</v>
      </c>
      <c r="I1947" s="98">
        <v>41627</v>
      </c>
      <c r="J1947">
        <v>87</v>
      </c>
      <c r="K1947">
        <v>565</v>
      </c>
      <c r="L1947">
        <v>32</v>
      </c>
      <c r="M1947">
        <v>435</v>
      </c>
      <c r="N1947">
        <v>28</v>
      </c>
      <c r="O1947">
        <v>32</v>
      </c>
      <c r="P1947">
        <v>54</v>
      </c>
      <c r="Q1947">
        <v>1</v>
      </c>
      <c r="R1947">
        <v>2</v>
      </c>
      <c r="S1947">
        <v>6</v>
      </c>
      <c r="T1947">
        <v>1</v>
      </c>
      <c r="U1947">
        <v>0</v>
      </c>
      <c r="V1947">
        <v>0</v>
      </c>
      <c r="W1947" t="s">
        <v>35</v>
      </c>
      <c r="X1947">
        <v>0</v>
      </c>
    </row>
    <row r="1948" spans="1:24" x14ac:dyDescent="0.2">
      <c r="A1948">
        <v>6131</v>
      </c>
      <c r="B1948">
        <v>1981</v>
      </c>
      <c r="C1948">
        <v>42</v>
      </c>
      <c r="D1948" t="s">
        <v>43</v>
      </c>
      <c r="E1948" t="s">
        <v>32</v>
      </c>
      <c r="F1948" s="58">
        <v>82576</v>
      </c>
      <c r="G1948">
        <v>1</v>
      </c>
      <c r="H1948">
        <v>1</v>
      </c>
      <c r="I1948" s="98">
        <v>41286</v>
      </c>
      <c r="J1948">
        <v>87</v>
      </c>
      <c r="K1948">
        <v>141</v>
      </c>
      <c r="L1948">
        <v>70</v>
      </c>
      <c r="M1948">
        <v>106</v>
      </c>
      <c r="N1948">
        <v>72</v>
      </c>
      <c r="O1948">
        <v>19</v>
      </c>
      <c r="P1948">
        <v>23</v>
      </c>
      <c r="Q1948">
        <v>2</v>
      </c>
      <c r="R1948">
        <v>4</v>
      </c>
      <c r="S1948">
        <v>8</v>
      </c>
      <c r="T1948">
        <v>3</v>
      </c>
      <c r="U1948">
        <v>0</v>
      </c>
      <c r="V1948">
        <v>0</v>
      </c>
      <c r="W1948" t="s">
        <v>27</v>
      </c>
      <c r="X1948">
        <v>0</v>
      </c>
    </row>
    <row r="1949" spans="1:24" x14ac:dyDescent="0.2">
      <c r="A1949">
        <v>10379</v>
      </c>
      <c r="B1949">
        <v>1963</v>
      </c>
      <c r="C1949">
        <v>60</v>
      </c>
      <c r="D1949" t="s">
        <v>53</v>
      </c>
      <c r="E1949" t="s">
        <v>28</v>
      </c>
      <c r="F1949" s="58">
        <v>82072</v>
      </c>
      <c r="G1949">
        <v>0</v>
      </c>
      <c r="H1949">
        <v>2</v>
      </c>
      <c r="I1949" s="98">
        <v>41497</v>
      </c>
      <c r="J1949">
        <v>87</v>
      </c>
      <c r="K1949">
        <v>327</v>
      </c>
      <c r="L1949">
        <v>9</v>
      </c>
      <c r="M1949">
        <v>122</v>
      </c>
      <c r="N1949">
        <v>19</v>
      </c>
      <c r="O1949">
        <v>14</v>
      </c>
      <c r="P1949">
        <v>83</v>
      </c>
      <c r="Q1949">
        <v>5</v>
      </c>
      <c r="R1949">
        <v>5</v>
      </c>
      <c r="S1949">
        <v>9</v>
      </c>
      <c r="T1949">
        <v>6</v>
      </c>
      <c r="U1949">
        <v>0</v>
      </c>
      <c r="V1949">
        <v>0</v>
      </c>
      <c r="W1949" t="s">
        <v>27</v>
      </c>
      <c r="X1949">
        <v>0</v>
      </c>
    </row>
    <row r="1950" spans="1:24" x14ac:dyDescent="0.2">
      <c r="A1950">
        <v>606</v>
      </c>
      <c r="B1950">
        <v>1968</v>
      </c>
      <c r="C1950">
        <v>55</v>
      </c>
      <c r="D1950" t="s">
        <v>23</v>
      </c>
      <c r="E1950" t="s">
        <v>28</v>
      </c>
      <c r="F1950" s="58">
        <v>28427</v>
      </c>
      <c r="G1950">
        <v>1</v>
      </c>
      <c r="H1950">
        <v>1</v>
      </c>
      <c r="I1950" s="98">
        <v>41557</v>
      </c>
      <c r="J1950">
        <v>87</v>
      </c>
      <c r="K1950">
        <v>6</v>
      </c>
      <c r="L1950">
        <v>1</v>
      </c>
      <c r="M1950">
        <v>2</v>
      </c>
      <c r="N1950">
        <v>2</v>
      </c>
      <c r="O1950">
        <v>0</v>
      </c>
      <c r="P1950">
        <v>4</v>
      </c>
      <c r="Q1950">
        <v>1</v>
      </c>
      <c r="R1950">
        <v>1</v>
      </c>
      <c r="S1950">
        <v>2</v>
      </c>
      <c r="T1950">
        <v>7</v>
      </c>
      <c r="U1950">
        <v>0</v>
      </c>
      <c r="V1950">
        <v>0</v>
      </c>
      <c r="W1950" t="s">
        <v>27</v>
      </c>
      <c r="X1950">
        <v>0</v>
      </c>
    </row>
    <row r="1951" spans="1:24" x14ac:dyDescent="0.2">
      <c r="A1951">
        <v>7801</v>
      </c>
      <c r="B1951">
        <v>1960</v>
      </c>
      <c r="C1951">
        <v>63</v>
      </c>
      <c r="D1951" t="s">
        <v>23</v>
      </c>
      <c r="E1951" t="s">
        <v>32</v>
      </c>
      <c r="F1951" s="58">
        <v>28427</v>
      </c>
      <c r="G1951">
        <v>0</v>
      </c>
      <c r="H1951">
        <v>1</v>
      </c>
      <c r="I1951" s="98">
        <v>41617</v>
      </c>
      <c r="J1951">
        <v>87</v>
      </c>
      <c r="K1951">
        <v>197</v>
      </c>
      <c r="L1951">
        <v>107</v>
      </c>
      <c r="M1951">
        <v>227</v>
      </c>
      <c r="N1951">
        <v>7</v>
      </c>
      <c r="O1951">
        <v>59</v>
      </c>
      <c r="P1951">
        <v>131</v>
      </c>
      <c r="Q1951">
        <v>3</v>
      </c>
      <c r="R1951">
        <v>5</v>
      </c>
      <c r="S1951">
        <v>11</v>
      </c>
      <c r="T1951">
        <v>4</v>
      </c>
      <c r="U1951">
        <v>0</v>
      </c>
      <c r="V1951">
        <v>0</v>
      </c>
      <c r="W1951" t="s">
        <v>67</v>
      </c>
      <c r="X1951">
        <v>0</v>
      </c>
    </row>
    <row r="1952" spans="1:24" x14ac:dyDescent="0.2">
      <c r="A1952">
        <v>2445</v>
      </c>
      <c r="B1952">
        <v>1975</v>
      </c>
      <c r="C1952">
        <v>48</v>
      </c>
      <c r="D1952" t="s">
        <v>40</v>
      </c>
      <c r="E1952" t="s">
        <v>32</v>
      </c>
      <c r="F1952" s="58">
        <v>50116</v>
      </c>
      <c r="G1952">
        <v>1</v>
      </c>
      <c r="H1952">
        <v>0</v>
      </c>
      <c r="I1952" s="98">
        <v>41462</v>
      </c>
      <c r="J1952">
        <v>87</v>
      </c>
      <c r="K1952">
        <v>38</v>
      </c>
      <c r="L1952">
        <v>1</v>
      </c>
      <c r="M1952">
        <v>24</v>
      </c>
      <c r="N1952">
        <v>0</v>
      </c>
      <c r="O1952">
        <v>0</v>
      </c>
      <c r="P1952">
        <v>0</v>
      </c>
      <c r="Q1952">
        <v>1</v>
      </c>
      <c r="R1952">
        <v>2</v>
      </c>
      <c r="S1952">
        <v>3</v>
      </c>
      <c r="T1952">
        <v>8</v>
      </c>
      <c r="U1952">
        <v>0</v>
      </c>
      <c r="V1952">
        <v>0</v>
      </c>
      <c r="W1952" t="s">
        <v>27</v>
      </c>
      <c r="X1952">
        <v>0</v>
      </c>
    </row>
    <row r="1953" spans="1:24" x14ac:dyDescent="0.2">
      <c r="A1953">
        <v>5346</v>
      </c>
      <c r="B1953">
        <v>1974</v>
      </c>
      <c r="C1953">
        <v>49</v>
      </c>
      <c r="D1953" t="s">
        <v>43</v>
      </c>
      <c r="E1953" t="s">
        <v>32</v>
      </c>
      <c r="F1953" s="58">
        <v>34587</v>
      </c>
      <c r="G1953">
        <v>1</v>
      </c>
      <c r="H1953">
        <v>0</v>
      </c>
      <c r="I1953" s="98">
        <v>41340</v>
      </c>
      <c r="J1953">
        <v>87</v>
      </c>
      <c r="K1953">
        <v>25</v>
      </c>
      <c r="L1953">
        <v>5</v>
      </c>
      <c r="M1953">
        <v>19</v>
      </c>
      <c r="N1953">
        <v>7</v>
      </c>
      <c r="O1953">
        <v>0</v>
      </c>
      <c r="P1953">
        <v>23</v>
      </c>
      <c r="Q1953">
        <v>3</v>
      </c>
      <c r="R1953">
        <v>3</v>
      </c>
      <c r="S1953">
        <v>3</v>
      </c>
      <c r="T1953">
        <v>7</v>
      </c>
      <c r="U1953">
        <v>0</v>
      </c>
      <c r="V1953">
        <v>0</v>
      </c>
      <c r="W1953" t="s">
        <v>46</v>
      </c>
      <c r="X1953">
        <v>0</v>
      </c>
    </row>
    <row r="1954" spans="1:24" x14ac:dyDescent="0.2">
      <c r="A1954">
        <v>550</v>
      </c>
      <c r="B1954">
        <v>1953</v>
      </c>
      <c r="C1954">
        <v>70</v>
      </c>
      <c r="D1954" t="s">
        <v>23</v>
      </c>
      <c r="E1954" t="s">
        <v>24</v>
      </c>
      <c r="F1954" s="58">
        <v>56145.313929313932</v>
      </c>
      <c r="G1954">
        <v>0</v>
      </c>
      <c r="H1954">
        <v>1</v>
      </c>
      <c r="I1954" s="98">
        <v>41417</v>
      </c>
      <c r="J1954">
        <v>87</v>
      </c>
      <c r="K1954">
        <v>243</v>
      </c>
      <c r="L1954">
        <v>131</v>
      </c>
      <c r="M1954">
        <v>217</v>
      </c>
      <c r="N1954">
        <v>85</v>
      </c>
      <c r="O1954">
        <v>6</v>
      </c>
      <c r="P1954">
        <v>26</v>
      </c>
      <c r="Q1954">
        <v>2</v>
      </c>
      <c r="R1954">
        <v>3</v>
      </c>
      <c r="S1954">
        <v>13</v>
      </c>
      <c r="T1954">
        <v>2</v>
      </c>
      <c r="U1954">
        <v>0</v>
      </c>
      <c r="V1954">
        <v>0</v>
      </c>
      <c r="W1954" t="s">
        <v>27</v>
      </c>
      <c r="X1954">
        <v>0</v>
      </c>
    </row>
    <row r="1955" spans="1:24" x14ac:dyDescent="0.2">
      <c r="A1955">
        <v>4478</v>
      </c>
      <c r="B1955">
        <v>1980</v>
      </c>
      <c r="C1955">
        <v>43</v>
      </c>
      <c r="D1955" t="s">
        <v>23</v>
      </c>
      <c r="E1955" t="s">
        <v>32</v>
      </c>
      <c r="F1955" s="58">
        <v>37235</v>
      </c>
      <c r="G1955">
        <v>1</v>
      </c>
      <c r="H1955">
        <v>1</v>
      </c>
      <c r="I1955" s="98">
        <v>41357</v>
      </c>
      <c r="J1955">
        <v>87</v>
      </c>
      <c r="K1955">
        <v>457</v>
      </c>
      <c r="L1955">
        <v>5</v>
      </c>
      <c r="M1955">
        <v>106</v>
      </c>
      <c r="N1955">
        <v>15</v>
      </c>
      <c r="O1955">
        <v>17</v>
      </c>
      <c r="P1955">
        <v>53</v>
      </c>
      <c r="Q1955">
        <v>8</v>
      </c>
      <c r="R1955">
        <v>11</v>
      </c>
      <c r="S1955">
        <v>6</v>
      </c>
      <c r="T1955">
        <v>8</v>
      </c>
      <c r="U1955">
        <v>0</v>
      </c>
      <c r="V1955">
        <v>0</v>
      </c>
      <c r="W1955" t="s">
        <v>50</v>
      </c>
      <c r="X1955">
        <v>0</v>
      </c>
    </row>
    <row r="1956" spans="1:24" x14ac:dyDescent="0.2">
      <c r="A1956">
        <v>2350</v>
      </c>
      <c r="B1956">
        <v>1973</v>
      </c>
      <c r="C1956">
        <v>50</v>
      </c>
      <c r="D1956" t="s">
        <v>23</v>
      </c>
      <c r="E1956" t="s">
        <v>32</v>
      </c>
      <c r="F1956" s="58">
        <v>23976</v>
      </c>
      <c r="G1956">
        <v>1</v>
      </c>
      <c r="H1956">
        <v>1</v>
      </c>
      <c r="I1956" s="98">
        <v>41355</v>
      </c>
      <c r="J1956">
        <v>87</v>
      </c>
      <c r="K1956">
        <v>623</v>
      </c>
      <c r="L1956">
        <v>53</v>
      </c>
      <c r="M1956">
        <v>178</v>
      </c>
      <c r="N1956">
        <v>23</v>
      </c>
      <c r="O1956">
        <v>17</v>
      </c>
      <c r="P1956">
        <v>133</v>
      </c>
      <c r="Q1956">
        <v>7</v>
      </c>
      <c r="R1956">
        <v>3</v>
      </c>
      <c r="S1956">
        <v>8</v>
      </c>
      <c r="T1956">
        <v>8</v>
      </c>
      <c r="U1956">
        <v>0</v>
      </c>
      <c r="V1956">
        <v>0</v>
      </c>
      <c r="W1956" t="s">
        <v>31</v>
      </c>
      <c r="X1956">
        <v>1</v>
      </c>
    </row>
    <row r="1957" spans="1:24" x14ac:dyDescent="0.2">
      <c r="A1957">
        <v>1118</v>
      </c>
      <c r="B1957">
        <v>1957</v>
      </c>
      <c r="C1957">
        <v>66</v>
      </c>
      <c r="D1957" t="s">
        <v>53</v>
      </c>
      <c r="E1957" t="s">
        <v>32</v>
      </c>
      <c r="F1957" s="58">
        <v>63207</v>
      </c>
      <c r="G1957">
        <v>0</v>
      </c>
      <c r="H1957">
        <v>1</v>
      </c>
      <c r="I1957" s="98">
        <v>41325</v>
      </c>
      <c r="J1957">
        <v>87</v>
      </c>
      <c r="K1957">
        <v>544</v>
      </c>
      <c r="L1957">
        <v>13</v>
      </c>
      <c r="M1957">
        <v>85</v>
      </c>
      <c r="N1957">
        <v>8</v>
      </c>
      <c r="O1957">
        <v>6</v>
      </c>
      <c r="P1957">
        <v>29</v>
      </c>
      <c r="Q1957">
        <v>3</v>
      </c>
      <c r="R1957">
        <v>10</v>
      </c>
      <c r="S1957">
        <v>5</v>
      </c>
      <c r="T1957">
        <v>8</v>
      </c>
      <c r="U1957">
        <v>0</v>
      </c>
      <c r="V1957">
        <v>0</v>
      </c>
      <c r="W1957" t="s">
        <v>27</v>
      </c>
      <c r="X1957">
        <v>1</v>
      </c>
    </row>
    <row r="1958" spans="1:24" x14ac:dyDescent="0.2">
      <c r="A1958">
        <v>1491</v>
      </c>
      <c r="B1958">
        <v>1966</v>
      </c>
      <c r="C1958">
        <v>57</v>
      </c>
      <c r="D1958" t="s">
        <v>43</v>
      </c>
      <c r="E1958" t="s">
        <v>32</v>
      </c>
      <c r="F1958" s="58">
        <v>28320</v>
      </c>
      <c r="G1958">
        <v>0</v>
      </c>
      <c r="H1958">
        <v>0</v>
      </c>
      <c r="I1958" s="98">
        <v>41323</v>
      </c>
      <c r="J1958">
        <v>87</v>
      </c>
      <c r="K1958">
        <v>162</v>
      </c>
      <c r="L1958">
        <v>33</v>
      </c>
      <c r="M1958">
        <v>124</v>
      </c>
      <c r="N1958">
        <v>40</v>
      </c>
      <c r="O1958">
        <v>28</v>
      </c>
      <c r="P1958">
        <v>172</v>
      </c>
      <c r="Q1958">
        <v>2</v>
      </c>
      <c r="R1958">
        <v>3</v>
      </c>
      <c r="S1958">
        <v>7</v>
      </c>
      <c r="T1958">
        <v>1</v>
      </c>
      <c r="U1958">
        <v>0</v>
      </c>
      <c r="V1958">
        <v>0</v>
      </c>
      <c r="W1958" t="s">
        <v>31</v>
      </c>
      <c r="X1958">
        <v>0</v>
      </c>
    </row>
    <row r="1959" spans="1:24" x14ac:dyDescent="0.2">
      <c r="A1959">
        <v>4507</v>
      </c>
      <c r="B1959">
        <v>1953</v>
      </c>
      <c r="C1959">
        <v>70</v>
      </c>
      <c r="D1959" t="s">
        <v>23</v>
      </c>
      <c r="E1959" t="s">
        <v>28</v>
      </c>
      <c r="F1959" s="58">
        <v>35196</v>
      </c>
      <c r="G1959">
        <v>0</v>
      </c>
      <c r="H1959">
        <v>0</v>
      </c>
      <c r="I1959" s="98">
        <v>41240</v>
      </c>
      <c r="J1959">
        <v>87</v>
      </c>
      <c r="K1959">
        <v>631</v>
      </c>
      <c r="L1959">
        <v>28</v>
      </c>
      <c r="M1959">
        <v>491</v>
      </c>
      <c r="N1959">
        <v>30</v>
      </c>
      <c r="O1959">
        <v>14</v>
      </c>
      <c r="P1959">
        <v>56</v>
      </c>
      <c r="Q1959">
        <v>1</v>
      </c>
      <c r="R1959">
        <v>6</v>
      </c>
      <c r="S1959">
        <v>8</v>
      </c>
      <c r="T1959">
        <v>3</v>
      </c>
      <c r="U1959">
        <v>0</v>
      </c>
      <c r="V1959">
        <v>0</v>
      </c>
      <c r="W1959" t="s">
        <v>27</v>
      </c>
      <c r="X1959">
        <v>0</v>
      </c>
    </row>
    <row r="1960" spans="1:24" x14ac:dyDescent="0.2">
      <c r="A1960">
        <v>7023</v>
      </c>
      <c r="B1960">
        <v>1954</v>
      </c>
      <c r="C1960">
        <v>69</v>
      </c>
      <c r="D1960" t="s">
        <v>40</v>
      </c>
      <c r="E1960" t="s">
        <v>28</v>
      </c>
      <c r="F1960" s="58">
        <v>35196</v>
      </c>
      <c r="G1960">
        <v>2</v>
      </c>
      <c r="H1960">
        <v>1</v>
      </c>
      <c r="I1960" s="98">
        <v>41239</v>
      </c>
      <c r="J1960">
        <v>87</v>
      </c>
      <c r="K1960">
        <v>189</v>
      </c>
      <c r="L1960">
        <v>2</v>
      </c>
      <c r="M1960">
        <v>55</v>
      </c>
      <c r="N1960">
        <v>0</v>
      </c>
      <c r="O1960">
        <v>5</v>
      </c>
      <c r="P1960">
        <v>12</v>
      </c>
      <c r="Q1960">
        <v>4</v>
      </c>
      <c r="R1960">
        <v>6</v>
      </c>
      <c r="S1960">
        <v>4</v>
      </c>
      <c r="T1960">
        <v>9</v>
      </c>
      <c r="U1960">
        <v>0</v>
      </c>
      <c r="V1960">
        <v>0</v>
      </c>
      <c r="W1960" t="s">
        <v>67</v>
      </c>
      <c r="X1960">
        <v>0</v>
      </c>
    </row>
    <row r="1961" spans="1:24" x14ac:dyDescent="0.2">
      <c r="A1961">
        <v>6977</v>
      </c>
      <c r="B1961">
        <v>1975</v>
      </c>
      <c r="C1961">
        <v>48</v>
      </c>
      <c r="D1961" t="s">
        <v>23</v>
      </c>
      <c r="E1961" t="s">
        <v>32</v>
      </c>
      <c r="F1961" s="58">
        <v>34074</v>
      </c>
      <c r="G1961">
        <v>0</v>
      </c>
      <c r="H1961">
        <v>1</v>
      </c>
      <c r="I1961" s="98">
        <v>41196</v>
      </c>
      <c r="J1961">
        <v>87</v>
      </c>
      <c r="K1961">
        <v>1073</v>
      </c>
      <c r="L1961">
        <v>0</v>
      </c>
      <c r="M1961">
        <v>629</v>
      </c>
      <c r="N1961">
        <v>145</v>
      </c>
      <c r="O1961">
        <v>37</v>
      </c>
      <c r="P1961">
        <v>37</v>
      </c>
      <c r="Q1961">
        <v>1</v>
      </c>
      <c r="R1961">
        <v>10</v>
      </c>
      <c r="S1961">
        <v>13</v>
      </c>
      <c r="T1961">
        <v>6</v>
      </c>
      <c r="U1961">
        <v>0</v>
      </c>
      <c r="V1961">
        <v>0</v>
      </c>
      <c r="W1961" t="s">
        <v>27</v>
      </c>
      <c r="X1961">
        <v>1</v>
      </c>
    </row>
    <row r="1962" spans="1:24" x14ac:dyDescent="0.2">
      <c r="A1962">
        <v>4042</v>
      </c>
      <c r="B1962">
        <v>1972</v>
      </c>
      <c r="C1962">
        <v>51</v>
      </c>
      <c r="D1962" t="s">
        <v>23</v>
      </c>
      <c r="E1962" t="s">
        <v>24</v>
      </c>
      <c r="F1962" s="58">
        <v>40689</v>
      </c>
      <c r="G1962">
        <v>0</v>
      </c>
      <c r="H1962">
        <v>1</v>
      </c>
      <c r="I1962" s="98">
        <v>41195</v>
      </c>
      <c r="J1962">
        <v>87</v>
      </c>
      <c r="K1962">
        <v>91</v>
      </c>
      <c r="L1962">
        <v>3</v>
      </c>
      <c r="M1962">
        <v>52</v>
      </c>
      <c r="N1962">
        <v>2</v>
      </c>
      <c r="O1962">
        <v>1</v>
      </c>
      <c r="P1962">
        <v>31</v>
      </c>
      <c r="Q1962">
        <v>3</v>
      </c>
      <c r="R1962">
        <v>4</v>
      </c>
      <c r="S1962">
        <v>4</v>
      </c>
      <c r="T1962">
        <v>8</v>
      </c>
      <c r="U1962">
        <v>1</v>
      </c>
      <c r="V1962">
        <v>0</v>
      </c>
      <c r="W1962" t="s">
        <v>31</v>
      </c>
      <c r="X1962">
        <v>0</v>
      </c>
    </row>
    <row r="1963" spans="1:24" x14ac:dyDescent="0.2">
      <c r="A1963">
        <v>7274</v>
      </c>
      <c r="B1963">
        <v>1958</v>
      </c>
      <c r="C1963">
        <v>65</v>
      </c>
      <c r="D1963" t="s">
        <v>23</v>
      </c>
      <c r="E1963" t="s">
        <v>32</v>
      </c>
      <c r="F1963" s="58">
        <v>40689</v>
      </c>
      <c r="G1963">
        <v>0</v>
      </c>
      <c r="H1963">
        <v>0</v>
      </c>
      <c r="I1963" s="98">
        <v>41180</v>
      </c>
      <c r="J1963">
        <v>87</v>
      </c>
      <c r="K1963">
        <v>736</v>
      </c>
      <c r="L1963">
        <v>163</v>
      </c>
      <c r="M1963">
        <v>818</v>
      </c>
      <c r="N1963">
        <v>212</v>
      </c>
      <c r="O1963">
        <v>163</v>
      </c>
      <c r="P1963">
        <v>61</v>
      </c>
      <c r="Q1963">
        <v>1</v>
      </c>
      <c r="R1963">
        <v>4</v>
      </c>
      <c r="S1963">
        <v>10</v>
      </c>
      <c r="T1963">
        <v>2</v>
      </c>
      <c r="U1963">
        <v>0</v>
      </c>
      <c r="V1963">
        <v>0</v>
      </c>
      <c r="W1963" t="s">
        <v>27</v>
      </c>
      <c r="X1963">
        <v>1</v>
      </c>
    </row>
    <row r="1964" spans="1:24" x14ac:dyDescent="0.2">
      <c r="A1964">
        <v>3332</v>
      </c>
      <c r="B1964">
        <v>1986</v>
      </c>
      <c r="C1964">
        <v>37</v>
      </c>
      <c r="D1964" t="s">
        <v>23</v>
      </c>
      <c r="E1964" t="s">
        <v>28</v>
      </c>
      <c r="F1964" s="58">
        <v>53103</v>
      </c>
      <c r="G1964">
        <v>1</v>
      </c>
      <c r="H1964">
        <v>0</v>
      </c>
      <c r="I1964" s="98">
        <v>41150</v>
      </c>
      <c r="J1964">
        <v>87</v>
      </c>
      <c r="K1964">
        <v>64</v>
      </c>
      <c r="L1964">
        <v>4</v>
      </c>
      <c r="M1964">
        <v>68</v>
      </c>
      <c r="N1964">
        <v>7</v>
      </c>
      <c r="O1964">
        <v>5</v>
      </c>
      <c r="P1964">
        <v>17</v>
      </c>
      <c r="Q1964">
        <v>4</v>
      </c>
      <c r="R1964">
        <v>3</v>
      </c>
      <c r="S1964">
        <v>4</v>
      </c>
      <c r="T1964">
        <v>8</v>
      </c>
      <c r="U1964">
        <v>0</v>
      </c>
      <c r="V1964">
        <v>0</v>
      </c>
      <c r="W1964" t="s">
        <v>46</v>
      </c>
      <c r="X1964">
        <v>0</v>
      </c>
    </row>
    <row r="1965" spans="1:24" x14ac:dyDescent="0.2">
      <c r="A1965">
        <v>7433</v>
      </c>
      <c r="B1965">
        <v>1986</v>
      </c>
      <c r="C1965">
        <v>37</v>
      </c>
      <c r="D1965" t="s">
        <v>23</v>
      </c>
      <c r="E1965" t="s">
        <v>28</v>
      </c>
      <c r="F1965" s="58">
        <v>71819</v>
      </c>
      <c r="G1965">
        <v>1</v>
      </c>
      <c r="H1965">
        <v>0</v>
      </c>
      <c r="I1965" s="98">
        <v>41150</v>
      </c>
      <c r="J1965">
        <v>87</v>
      </c>
      <c r="K1965">
        <v>64</v>
      </c>
      <c r="L1965">
        <v>4</v>
      </c>
      <c r="M1965">
        <v>68</v>
      </c>
      <c r="N1965">
        <v>7</v>
      </c>
      <c r="O1965">
        <v>5</v>
      </c>
      <c r="P1965">
        <v>17</v>
      </c>
      <c r="Q1965">
        <v>4</v>
      </c>
      <c r="R1965">
        <v>3</v>
      </c>
      <c r="S1965">
        <v>4</v>
      </c>
      <c r="T1965">
        <v>8</v>
      </c>
      <c r="U1965">
        <v>0</v>
      </c>
      <c r="V1965">
        <v>0</v>
      </c>
      <c r="W1965" t="s">
        <v>27</v>
      </c>
      <c r="X1965">
        <v>0</v>
      </c>
    </row>
    <row r="1966" spans="1:24" x14ac:dyDescent="0.2">
      <c r="A1966">
        <v>9386</v>
      </c>
      <c r="B1966">
        <v>1963</v>
      </c>
      <c r="C1966">
        <v>60</v>
      </c>
      <c r="D1966" t="s">
        <v>23</v>
      </c>
      <c r="E1966" t="s">
        <v>32</v>
      </c>
      <c r="F1966" s="58">
        <v>47352</v>
      </c>
      <c r="G1966">
        <v>0</v>
      </c>
      <c r="H1966">
        <v>1</v>
      </c>
      <c r="I1966" s="98">
        <v>41788</v>
      </c>
      <c r="J1966">
        <v>88</v>
      </c>
      <c r="K1966">
        <v>274</v>
      </c>
      <c r="L1966">
        <v>0</v>
      </c>
      <c r="M1966">
        <v>21</v>
      </c>
      <c r="N1966">
        <v>4</v>
      </c>
      <c r="O1966">
        <v>6</v>
      </c>
      <c r="P1966">
        <v>15</v>
      </c>
      <c r="Q1966">
        <v>1</v>
      </c>
      <c r="R1966">
        <v>5</v>
      </c>
      <c r="S1966">
        <v>6</v>
      </c>
      <c r="T1966">
        <v>6</v>
      </c>
      <c r="U1966">
        <v>0</v>
      </c>
      <c r="V1966">
        <v>0</v>
      </c>
      <c r="W1966" t="s">
        <v>27</v>
      </c>
      <c r="X1966">
        <v>1</v>
      </c>
    </row>
    <row r="1967" spans="1:24" x14ac:dyDescent="0.2">
      <c r="A1967">
        <v>5176</v>
      </c>
      <c r="B1967">
        <v>1989</v>
      </c>
      <c r="C1967">
        <v>34</v>
      </c>
      <c r="D1967" t="s">
        <v>23</v>
      </c>
      <c r="E1967" t="s">
        <v>32</v>
      </c>
      <c r="F1967" s="58">
        <v>47352</v>
      </c>
      <c r="G1967">
        <v>1</v>
      </c>
      <c r="H1967">
        <v>0</v>
      </c>
      <c r="I1967" s="98">
        <v>41498</v>
      </c>
      <c r="J1967">
        <v>88</v>
      </c>
      <c r="K1967">
        <v>7</v>
      </c>
      <c r="L1967">
        <v>6</v>
      </c>
      <c r="M1967">
        <v>13</v>
      </c>
      <c r="N1967">
        <v>7</v>
      </c>
      <c r="O1967">
        <v>6</v>
      </c>
      <c r="P1967">
        <v>14</v>
      </c>
      <c r="Q1967">
        <v>1</v>
      </c>
      <c r="R1967">
        <v>1</v>
      </c>
      <c r="S1967">
        <v>3</v>
      </c>
      <c r="T1967">
        <v>9</v>
      </c>
      <c r="U1967">
        <v>0</v>
      </c>
      <c r="V1967">
        <v>0</v>
      </c>
      <c r="W1967" t="s">
        <v>67</v>
      </c>
      <c r="X1967">
        <v>1</v>
      </c>
    </row>
    <row r="1968" spans="1:24" x14ac:dyDescent="0.2">
      <c r="A1968">
        <v>10323</v>
      </c>
      <c r="B1968">
        <v>1953</v>
      </c>
      <c r="C1968">
        <v>70</v>
      </c>
      <c r="D1968" t="s">
        <v>23</v>
      </c>
      <c r="E1968" t="s">
        <v>32</v>
      </c>
      <c r="F1968" s="58">
        <v>50200</v>
      </c>
      <c r="G1968">
        <v>0</v>
      </c>
      <c r="H1968">
        <v>1</v>
      </c>
      <c r="I1968" s="98">
        <v>41572</v>
      </c>
      <c r="J1968">
        <v>88</v>
      </c>
      <c r="K1968">
        <v>205</v>
      </c>
      <c r="L1968">
        <v>7</v>
      </c>
      <c r="M1968">
        <v>41</v>
      </c>
      <c r="N1968">
        <v>3</v>
      </c>
      <c r="O1968">
        <v>2</v>
      </c>
      <c r="P1968">
        <v>46</v>
      </c>
      <c r="Q1968">
        <v>2</v>
      </c>
      <c r="R1968">
        <v>4</v>
      </c>
      <c r="S1968">
        <v>5</v>
      </c>
      <c r="T1968">
        <v>5</v>
      </c>
      <c r="U1968">
        <v>0</v>
      </c>
      <c r="V1968">
        <v>0</v>
      </c>
      <c r="W1968" t="s">
        <v>27</v>
      </c>
      <c r="X1968">
        <v>0</v>
      </c>
    </row>
    <row r="1969" spans="1:24" x14ac:dyDescent="0.2">
      <c r="A1969">
        <v>4682</v>
      </c>
      <c r="B1969">
        <v>1959</v>
      </c>
      <c r="C1969">
        <v>64</v>
      </c>
      <c r="D1969" t="s">
        <v>23</v>
      </c>
      <c r="E1969" t="s">
        <v>32</v>
      </c>
      <c r="F1969" s="58">
        <v>50616</v>
      </c>
      <c r="G1969">
        <v>0</v>
      </c>
      <c r="H1969">
        <v>0</v>
      </c>
      <c r="I1969" s="98">
        <v>41562</v>
      </c>
      <c r="J1969">
        <v>88</v>
      </c>
      <c r="K1969">
        <v>99</v>
      </c>
      <c r="L1969">
        <v>27</v>
      </c>
      <c r="M1969">
        <v>102</v>
      </c>
      <c r="N1969">
        <v>28</v>
      </c>
      <c r="O1969">
        <v>48</v>
      </c>
      <c r="P1969">
        <v>6</v>
      </c>
      <c r="Q1969">
        <v>1</v>
      </c>
      <c r="R1969">
        <v>2</v>
      </c>
      <c r="S1969">
        <v>8</v>
      </c>
      <c r="T1969">
        <v>1</v>
      </c>
      <c r="U1969">
        <v>0</v>
      </c>
      <c r="V1969">
        <v>0</v>
      </c>
      <c r="W1969" t="s">
        <v>46</v>
      </c>
      <c r="X1969">
        <v>0</v>
      </c>
    </row>
    <row r="1970" spans="1:24" x14ac:dyDescent="0.2">
      <c r="A1970">
        <v>3083</v>
      </c>
      <c r="B1970">
        <v>1975</v>
      </c>
      <c r="C1970">
        <v>48</v>
      </c>
      <c r="D1970" t="s">
        <v>23</v>
      </c>
      <c r="E1970" t="s">
        <v>32</v>
      </c>
      <c r="F1970" s="58">
        <v>33235</v>
      </c>
      <c r="G1970">
        <v>1</v>
      </c>
      <c r="H1970">
        <v>1</v>
      </c>
      <c r="I1970" s="98">
        <v>41481</v>
      </c>
      <c r="J1970">
        <v>88</v>
      </c>
      <c r="K1970">
        <v>215</v>
      </c>
      <c r="L1970">
        <v>13</v>
      </c>
      <c r="M1970">
        <v>87</v>
      </c>
      <c r="N1970">
        <v>17</v>
      </c>
      <c r="O1970">
        <v>17</v>
      </c>
      <c r="P1970">
        <v>24</v>
      </c>
      <c r="Q1970">
        <v>5</v>
      </c>
      <c r="R1970">
        <v>6</v>
      </c>
      <c r="S1970">
        <v>5</v>
      </c>
      <c r="T1970">
        <v>7</v>
      </c>
      <c r="U1970">
        <v>0</v>
      </c>
      <c r="V1970">
        <v>0</v>
      </c>
      <c r="W1970" t="s">
        <v>27</v>
      </c>
      <c r="X1970">
        <v>0</v>
      </c>
    </row>
    <row r="1971" spans="1:24" x14ac:dyDescent="0.2">
      <c r="A1971">
        <v>8015</v>
      </c>
      <c r="B1971">
        <v>1963</v>
      </c>
      <c r="C1971">
        <v>60</v>
      </c>
      <c r="D1971" t="s">
        <v>40</v>
      </c>
      <c r="E1971" t="s">
        <v>24</v>
      </c>
      <c r="F1971" s="58">
        <v>23228</v>
      </c>
      <c r="G1971">
        <v>0</v>
      </c>
      <c r="H1971">
        <v>0</v>
      </c>
      <c r="I1971" s="98">
        <v>41338</v>
      </c>
      <c r="J1971">
        <v>88</v>
      </c>
      <c r="K1971">
        <v>714</v>
      </c>
      <c r="L1971">
        <v>76</v>
      </c>
      <c r="M1971">
        <v>395</v>
      </c>
      <c r="N1971">
        <v>116</v>
      </c>
      <c r="O1971">
        <v>0</v>
      </c>
      <c r="P1971">
        <v>12</v>
      </c>
      <c r="Q1971">
        <v>1</v>
      </c>
      <c r="R1971">
        <v>4</v>
      </c>
      <c r="S1971">
        <v>9</v>
      </c>
      <c r="T1971">
        <v>1</v>
      </c>
      <c r="U1971">
        <v>1</v>
      </c>
      <c r="V1971">
        <v>0</v>
      </c>
      <c r="W1971" t="s">
        <v>27</v>
      </c>
      <c r="X1971">
        <v>0</v>
      </c>
    </row>
    <row r="1972" spans="1:24" x14ac:dyDescent="0.2">
      <c r="A1972">
        <v>1745</v>
      </c>
      <c r="B1972">
        <v>1963</v>
      </c>
      <c r="C1972">
        <v>60</v>
      </c>
      <c r="D1972" t="s">
        <v>40</v>
      </c>
      <c r="E1972" t="s">
        <v>24</v>
      </c>
      <c r="F1972" s="58">
        <v>82657</v>
      </c>
      <c r="G1972">
        <v>0</v>
      </c>
      <c r="H1972">
        <v>0</v>
      </c>
      <c r="I1972" s="98">
        <v>41338</v>
      </c>
      <c r="J1972">
        <v>88</v>
      </c>
      <c r="K1972">
        <v>714</v>
      </c>
      <c r="L1972">
        <v>76</v>
      </c>
      <c r="M1972">
        <v>395</v>
      </c>
      <c r="N1972">
        <v>116</v>
      </c>
      <c r="O1972">
        <v>0</v>
      </c>
      <c r="P1972">
        <v>12</v>
      </c>
      <c r="Q1972">
        <v>1</v>
      </c>
      <c r="R1972">
        <v>4</v>
      </c>
      <c r="S1972">
        <v>9</v>
      </c>
      <c r="T1972">
        <v>1</v>
      </c>
      <c r="U1972">
        <v>1</v>
      </c>
      <c r="V1972">
        <v>0</v>
      </c>
      <c r="W1972" t="s">
        <v>27</v>
      </c>
      <c r="X1972">
        <v>0</v>
      </c>
    </row>
    <row r="1973" spans="1:24" x14ac:dyDescent="0.2">
      <c r="A1973">
        <v>3136</v>
      </c>
      <c r="B1973">
        <v>1963</v>
      </c>
      <c r="C1973">
        <v>60</v>
      </c>
      <c r="D1973" t="s">
        <v>53</v>
      </c>
      <c r="E1973" t="s">
        <v>24</v>
      </c>
      <c r="F1973" s="58">
        <v>44392</v>
      </c>
      <c r="G1973">
        <v>0</v>
      </c>
      <c r="H1973">
        <v>1</v>
      </c>
      <c r="I1973" s="98">
        <v>41377</v>
      </c>
      <c r="J1973">
        <v>88</v>
      </c>
      <c r="K1973">
        <v>317</v>
      </c>
      <c r="L1973">
        <v>25</v>
      </c>
      <c r="M1973">
        <v>265</v>
      </c>
      <c r="N1973">
        <v>25</v>
      </c>
      <c r="O1973">
        <v>19</v>
      </c>
      <c r="P1973">
        <v>12</v>
      </c>
      <c r="Q1973">
        <v>3</v>
      </c>
      <c r="R1973">
        <v>5</v>
      </c>
      <c r="S1973">
        <v>11</v>
      </c>
      <c r="T1973">
        <v>5</v>
      </c>
      <c r="U1973">
        <v>0</v>
      </c>
      <c r="V1973">
        <v>0</v>
      </c>
      <c r="W1973" t="s">
        <v>27</v>
      </c>
      <c r="X1973">
        <v>0</v>
      </c>
    </row>
    <row r="1974" spans="1:24" x14ac:dyDescent="0.2">
      <c r="A1974">
        <v>6991</v>
      </c>
      <c r="B1974">
        <v>1952</v>
      </c>
      <c r="C1974">
        <v>71</v>
      </c>
      <c r="D1974" t="s">
        <v>23</v>
      </c>
      <c r="E1974" t="s">
        <v>24</v>
      </c>
      <c r="F1974" s="58">
        <v>38702</v>
      </c>
      <c r="G1974">
        <v>0</v>
      </c>
      <c r="H1974">
        <v>1</v>
      </c>
      <c r="I1974" s="98">
        <v>41551</v>
      </c>
      <c r="J1974">
        <v>88</v>
      </c>
      <c r="K1974">
        <v>537</v>
      </c>
      <c r="L1974">
        <v>6</v>
      </c>
      <c r="M1974">
        <v>42</v>
      </c>
      <c r="N1974">
        <v>16</v>
      </c>
      <c r="O1974">
        <v>6</v>
      </c>
      <c r="P1974">
        <v>30</v>
      </c>
      <c r="Q1974">
        <v>2</v>
      </c>
      <c r="R1974">
        <v>9</v>
      </c>
      <c r="S1974">
        <v>6</v>
      </c>
      <c r="T1974">
        <v>8</v>
      </c>
      <c r="U1974">
        <v>0</v>
      </c>
      <c r="V1974">
        <v>0</v>
      </c>
      <c r="W1974" t="s">
        <v>38</v>
      </c>
      <c r="X1974">
        <v>0</v>
      </c>
    </row>
    <row r="1975" spans="1:24" x14ac:dyDescent="0.2">
      <c r="A1975">
        <v>8132</v>
      </c>
      <c r="B1975">
        <v>1976</v>
      </c>
      <c r="C1975">
        <v>47</v>
      </c>
      <c r="D1975" t="s">
        <v>40</v>
      </c>
      <c r="E1975" t="s">
        <v>32</v>
      </c>
      <c r="F1975" s="58">
        <v>59292</v>
      </c>
      <c r="G1975">
        <v>1</v>
      </c>
      <c r="H1975">
        <v>1</v>
      </c>
      <c r="I1975" s="98">
        <v>41398</v>
      </c>
      <c r="J1975">
        <v>88</v>
      </c>
      <c r="K1975">
        <v>565</v>
      </c>
      <c r="L1975">
        <v>6</v>
      </c>
      <c r="M1975">
        <v>65</v>
      </c>
      <c r="N1975">
        <v>0</v>
      </c>
      <c r="O1975">
        <v>6</v>
      </c>
      <c r="P1975">
        <v>19</v>
      </c>
      <c r="Q1975">
        <v>5</v>
      </c>
      <c r="R1975">
        <v>9</v>
      </c>
      <c r="S1975">
        <v>8</v>
      </c>
      <c r="T1975">
        <v>7</v>
      </c>
      <c r="U1975">
        <v>0</v>
      </c>
      <c r="V1975">
        <v>0</v>
      </c>
      <c r="W1975" t="s">
        <v>46</v>
      </c>
      <c r="X1975">
        <v>1</v>
      </c>
    </row>
    <row r="1976" spans="1:24" x14ac:dyDescent="0.2">
      <c r="A1976">
        <v>503</v>
      </c>
      <c r="B1976">
        <v>1986</v>
      </c>
      <c r="C1976">
        <v>37</v>
      </c>
      <c r="D1976" t="s">
        <v>53</v>
      </c>
      <c r="E1976" t="s">
        <v>32</v>
      </c>
      <c r="F1976" s="58">
        <v>59292</v>
      </c>
      <c r="G1976">
        <v>1</v>
      </c>
      <c r="H1976">
        <v>0</v>
      </c>
      <c r="I1976" s="98">
        <v>41611</v>
      </c>
      <c r="J1976">
        <v>88</v>
      </c>
      <c r="K1976">
        <v>13</v>
      </c>
      <c r="L1976">
        <v>1</v>
      </c>
      <c r="M1976">
        <v>29</v>
      </c>
      <c r="N1976">
        <v>3</v>
      </c>
      <c r="O1976">
        <v>0</v>
      </c>
      <c r="P1976">
        <v>7</v>
      </c>
      <c r="Q1976">
        <v>2</v>
      </c>
      <c r="R1976">
        <v>2</v>
      </c>
      <c r="S1976">
        <v>3</v>
      </c>
      <c r="T1976">
        <v>8</v>
      </c>
      <c r="U1976">
        <v>0</v>
      </c>
      <c r="V1976">
        <v>0</v>
      </c>
      <c r="W1976" t="s">
        <v>38</v>
      </c>
      <c r="X1976">
        <v>0</v>
      </c>
    </row>
    <row r="1977" spans="1:24" x14ac:dyDescent="0.2">
      <c r="A1977">
        <v>8148</v>
      </c>
      <c r="B1977">
        <v>1957</v>
      </c>
      <c r="C1977">
        <v>66</v>
      </c>
      <c r="D1977" t="s">
        <v>53</v>
      </c>
      <c r="E1977" t="s">
        <v>32</v>
      </c>
      <c r="F1977" s="58">
        <v>14515</v>
      </c>
      <c r="G1977">
        <v>1</v>
      </c>
      <c r="H1977">
        <v>1</v>
      </c>
      <c r="I1977" s="98">
        <v>41487</v>
      </c>
      <c r="J1977">
        <v>88</v>
      </c>
      <c r="K1977">
        <v>285</v>
      </c>
      <c r="L1977">
        <v>28</v>
      </c>
      <c r="M1977">
        <v>242</v>
      </c>
      <c r="N1977">
        <v>55</v>
      </c>
      <c r="O1977">
        <v>114</v>
      </c>
      <c r="P1977">
        <v>135</v>
      </c>
      <c r="Q1977">
        <v>13</v>
      </c>
      <c r="R1977">
        <v>6</v>
      </c>
      <c r="S1977">
        <v>12</v>
      </c>
      <c r="T1977">
        <v>5</v>
      </c>
      <c r="U1977">
        <v>0</v>
      </c>
      <c r="V1977">
        <v>0</v>
      </c>
      <c r="W1977" t="s">
        <v>67</v>
      </c>
      <c r="X1977">
        <v>0</v>
      </c>
    </row>
    <row r="1978" spans="1:24" x14ac:dyDescent="0.2">
      <c r="A1978">
        <v>2736</v>
      </c>
      <c r="B1978">
        <v>1979</v>
      </c>
      <c r="C1978">
        <v>44</v>
      </c>
      <c r="D1978" t="s">
        <v>23</v>
      </c>
      <c r="E1978" t="s">
        <v>32</v>
      </c>
      <c r="F1978" s="58">
        <v>30545</v>
      </c>
      <c r="G1978">
        <v>0</v>
      </c>
      <c r="H1978">
        <v>1</v>
      </c>
      <c r="I1978" s="98">
        <v>41306</v>
      </c>
      <c r="J1978">
        <v>88</v>
      </c>
      <c r="K1978">
        <v>366</v>
      </c>
      <c r="L1978">
        <v>124</v>
      </c>
      <c r="M1978">
        <v>156</v>
      </c>
      <c r="N1978">
        <v>71</v>
      </c>
      <c r="O1978">
        <v>78</v>
      </c>
      <c r="P1978">
        <v>54</v>
      </c>
      <c r="Q1978">
        <v>2</v>
      </c>
      <c r="R1978">
        <v>5</v>
      </c>
      <c r="S1978">
        <v>11</v>
      </c>
      <c r="T1978">
        <v>2</v>
      </c>
      <c r="U1978">
        <v>0</v>
      </c>
      <c r="V1978">
        <v>0</v>
      </c>
      <c r="W1978" t="s">
        <v>50</v>
      </c>
      <c r="X1978">
        <v>0</v>
      </c>
    </row>
    <row r="1979" spans="1:24" x14ac:dyDescent="0.2">
      <c r="A1979">
        <v>8162</v>
      </c>
      <c r="B1979">
        <v>1957</v>
      </c>
      <c r="C1979">
        <v>66</v>
      </c>
      <c r="D1979" t="s">
        <v>53</v>
      </c>
      <c r="E1979" t="s">
        <v>32</v>
      </c>
      <c r="F1979" s="58">
        <v>77376</v>
      </c>
      <c r="G1979">
        <v>0</v>
      </c>
      <c r="H1979">
        <v>0</v>
      </c>
      <c r="I1979" s="98">
        <v>41275</v>
      </c>
      <c r="J1979">
        <v>88</v>
      </c>
      <c r="K1979">
        <v>4</v>
      </c>
      <c r="L1979">
        <v>1</v>
      </c>
      <c r="M1979">
        <v>11</v>
      </c>
      <c r="N1979">
        <v>6</v>
      </c>
      <c r="O1979">
        <v>2</v>
      </c>
      <c r="P1979">
        <v>2</v>
      </c>
      <c r="Q1979">
        <v>1</v>
      </c>
      <c r="R1979">
        <v>1</v>
      </c>
      <c r="S1979">
        <v>3</v>
      </c>
      <c r="T1979">
        <v>6</v>
      </c>
      <c r="U1979">
        <v>0</v>
      </c>
      <c r="V1979">
        <v>0</v>
      </c>
      <c r="W1979" t="s">
        <v>27</v>
      </c>
      <c r="X1979">
        <v>0</v>
      </c>
    </row>
    <row r="1980" spans="1:24" x14ac:dyDescent="0.2">
      <c r="A1980">
        <v>692</v>
      </c>
      <c r="B1980">
        <v>1955</v>
      </c>
      <c r="C1980">
        <v>68</v>
      </c>
      <c r="D1980" t="s">
        <v>23</v>
      </c>
      <c r="E1980" t="s">
        <v>32</v>
      </c>
      <c r="F1980" s="58">
        <v>91820</v>
      </c>
      <c r="G1980">
        <v>1</v>
      </c>
      <c r="H1980">
        <v>1</v>
      </c>
      <c r="I1980" s="98">
        <v>41263</v>
      </c>
      <c r="J1980">
        <v>88</v>
      </c>
      <c r="K1980">
        <v>4</v>
      </c>
      <c r="L1980">
        <v>2</v>
      </c>
      <c r="M1980">
        <v>5</v>
      </c>
      <c r="N1980">
        <v>0</v>
      </c>
      <c r="O1980">
        <v>0</v>
      </c>
      <c r="P1980">
        <v>5</v>
      </c>
      <c r="Q1980">
        <v>1</v>
      </c>
      <c r="R1980">
        <v>1</v>
      </c>
      <c r="S1980">
        <v>2</v>
      </c>
      <c r="T1980">
        <v>6</v>
      </c>
      <c r="U1980">
        <v>0</v>
      </c>
      <c r="V1980">
        <v>0</v>
      </c>
      <c r="W1980" t="s">
        <v>50</v>
      </c>
      <c r="X1980">
        <v>0</v>
      </c>
    </row>
    <row r="1981" spans="1:24" x14ac:dyDescent="0.2">
      <c r="A1981">
        <v>7706</v>
      </c>
      <c r="B1981">
        <v>1976</v>
      </c>
      <c r="C1981">
        <v>47</v>
      </c>
      <c r="D1981" t="s">
        <v>43</v>
      </c>
      <c r="E1981" t="s">
        <v>32</v>
      </c>
      <c r="F1981" s="58">
        <v>54165</v>
      </c>
      <c r="G1981">
        <v>0</v>
      </c>
      <c r="H1981">
        <v>1</v>
      </c>
      <c r="I1981" s="98">
        <v>41101</v>
      </c>
      <c r="J1981">
        <v>88</v>
      </c>
      <c r="K1981">
        <v>350</v>
      </c>
      <c r="L1981">
        <v>104</v>
      </c>
      <c r="M1981">
        <v>189</v>
      </c>
      <c r="N1981">
        <v>197</v>
      </c>
      <c r="O1981">
        <v>151</v>
      </c>
      <c r="P1981">
        <v>57</v>
      </c>
      <c r="Q1981">
        <v>6</v>
      </c>
      <c r="R1981">
        <v>11</v>
      </c>
      <c r="S1981">
        <v>5</v>
      </c>
      <c r="T1981">
        <v>8</v>
      </c>
      <c r="U1981">
        <v>0</v>
      </c>
      <c r="V1981">
        <v>0</v>
      </c>
      <c r="W1981" t="s">
        <v>31</v>
      </c>
      <c r="X1981">
        <v>1</v>
      </c>
    </row>
    <row r="1982" spans="1:24" x14ac:dyDescent="0.2">
      <c r="A1982">
        <v>9298</v>
      </c>
      <c r="B1982">
        <v>1948</v>
      </c>
      <c r="C1982">
        <v>75</v>
      </c>
      <c r="D1982" t="s">
        <v>40</v>
      </c>
      <c r="E1982" t="s">
        <v>32</v>
      </c>
      <c r="F1982" s="58">
        <v>76005</v>
      </c>
      <c r="G1982">
        <v>0</v>
      </c>
      <c r="H1982">
        <v>0</v>
      </c>
      <c r="I1982" s="98">
        <v>41757</v>
      </c>
      <c r="J1982">
        <v>89</v>
      </c>
      <c r="K1982">
        <v>1252</v>
      </c>
      <c r="L1982">
        <v>0</v>
      </c>
      <c r="M1982">
        <v>465</v>
      </c>
      <c r="N1982">
        <v>46</v>
      </c>
      <c r="O1982">
        <v>35</v>
      </c>
      <c r="P1982">
        <v>0</v>
      </c>
      <c r="Q1982">
        <v>1</v>
      </c>
      <c r="R1982">
        <v>4</v>
      </c>
      <c r="S1982">
        <v>8</v>
      </c>
      <c r="T1982">
        <v>1</v>
      </c>
      <c r="U1982">
        <v>0</v>
      </c>
      <c r="V1982">
        <v>0</v>
      </c>
      <c r="W1982" t="s">
        <v>67</v>
      </c>
      <c r="X1982">
        <v>2</v>
      </c>
    </row>
    <row r="1983" spans="1:24" x14ac:dyDescent="0.2">
      <c r="A1983">
        <v>2986</v>
      </c>
      <c r="B1983">
        <v>1977</v>
      </c>
      <c r="C1983">
        <v>46</v>
      </c>
      <c r="D1983" t="s">
        <v>23</v>
      </c>
      <c r="E1983" t="s">
        <v>32</v>
      </c>
      <c r="F1983" s="58">
        <v>34230</v>
      </c>
      <c r="G1983">
        <v>1</v>
      </c>
      <c r="H1983">
        <v>1</v>
      </c>
      <c r="I1983" s="98">
        <v>41976</v>
      </c>
      <c r="J1983">
        <v>89</v>
      </c>
      <c r="K1983">
        <v>7</v>
      </c>
      <c r="L1983">
        <v>2</v>
      </c>
      <c r="M1983">
        <v>4</v>
      </c>
      <c r="N1983">
        <v>2</v>
      </c>
      <c r="O1983">
        <v>1</v>
      </c>
      <c r="P1983">
        <v>4</v>
      </c>
      <c r="Q1983">
        <v>1</v>
      </c>
      <c r="R1983">
        <v>1</v>
      </c>
      <c r="S1983">
        <v>2</v>
      </c>
      <c r="T1983">
        <v>6</v>
      </c>
      <c r="U1983">
        <v>0</v>
      </c>
      <c r="V1983">
        <v>0</v>
      </c>
      <c r="W1983" t="s">
        <v>31</v>
      </c>
      <c r="X1983">
        <v>0</v>
      </c>
    </row>
    <row r="1984" spans="1:24" x14ac:dyDescent="0.2">
      <c r="A1984">
        <v>10812</v>
      </c>
      <c r="B1984">
        <v>1979</v>
      </c>
      <c r="C1984">
        <v>44</v>
      </c>
      <c r="D1984" t="s">
        <v>40</v>
      </c>
      <c r="E1984" t="s">
        <v>32</v>
      </c>
      <c r="F1984" s="58">
        <v>60839</v>
      </c>
      <c r="G1984">
        <v>1</v>
      </c>
      <c r="H1984">
        <v>0</v>
      </c>
      <c r="I1984" s="98">
        <v>41642</v>
      </c>
      <c r="J1984">
        <v>89</v>
      </c>
      <c r="K1984">
        <v>37</v>
      </c>
      <c r="L1984">
        <v>0</v>
      </c>
      <c r="M1984">
        <v>46</v>
      </c>
      <c r="N1984">
        <v>4</v>
      </c>
      <c r="O1984">
        <v>3</v>
      </c>
      <c r="P1984">
        <v>0</v>
      </c>
      <c r="Q1984">
        <v>1</v>
      </c>
      <c r="R1984">
        <v>2</v>
      </c>
      <c r="S1984">
        <v>3</v>
      </c>
      <c r="T1984">
        <v>4</v>
      </c>
      <c r="U1984">
        <v>0</v>
      </c>
      <c r="V1984">
        <v>0</v>
      </c>
      <c r="W1984" t="s">
        <v>67</v>
      </c>
      <c r="X1984">
        <v>0</v>
      </c>
    </row>
    <row r="1985" spans="1:24" x14ac:dyDescent="0.2">
      <c r="A1985">
        <v>2909</v>
      </c>
      <c r="B1985">
        <v>1975</v>
      </c>
      <c r="C1985">
        <v>48</v>
      </c>
      <c r="D1985" t="s">
        <v>40</v>
      </c>
      <c r="E1985" t="s">
        <v>32</v>
      </c>
      <c r="F1985" s="58">
        <v>66825</v>
      </c>
      <c r="G1985">
        <v>0</v>
      </c>
      <c r="H1985">
        <v>1</v>
      </c>
      <c r="I1985" s="98">
        <v>41689</v>
      </c>
      <c r="J1985">
        <v>89</v>
      </c>
      <c r="K1985">
        <v>934</v>
      </c>
      <c r="L1985">
        <v>24</v>
      </c>
      <c r="M1985">
        <v>230</v>
      </c>
      <c r="N1985">
        <v>16</v>
      </c>
      <c r="O1985">
        <v>24</v>
      </c>
      <c r="P1985">
        <v>36</v>
      </c>
      <c r="Q1985">
        <v>2</v>
      </c>
      <c r="R1985">
        <v>8</v>
      </c>
      <c r="S1985">
        <v>6</v>
      </c>
      <c r="T1985">
        <v>3</v>
      </c>
      <c r="U1985">
        <v>0</v>
      </c>
      <c r="V1985">
        <v>0</v>
      </c>
      <c r="W1985" t="s">
        <v>46</v>
      </c>
      <c r="X1985">
        <v>2</v>
      </c>
    </row>
    <row r="1986" spans="1:24" x14ac:dyDescent="0.2">
      <c r="A1986">
        <v>6974</v>
      </c>
      <c r="B1986">
        <v>1973</v>
      </c>
      <c r="C1986">
        <v>50</v>
      </c>
      <c r="D1986" t="s">
        <v>40</v>
      </c>
      <c r="E1986" t="s">
        <v>32</v>
      </c>
      <c r="F1986" s="58">
        <v>77632</v>
      </c>
      <c r="G1986">
        <v>0</v>
      </c>
      <c r="H1986">
        <v>0</v>
      </c>
      <c r="I1986" s="98">
        <v>41639</v>
      </c>
      <c r="J1986">
        <v>89</v>
      </c>
      <c r="K1986">
        <v>518</v>
      </c>
      <c r="L1986">
        <v>42</v>
      </c>
      <c r="M1986">
        <v>742</v>
      </c>
      <c r="N1986">
        <v>55</v>
      </c>
      <c r="O1986">
        <v>56</v>
      </c>
      <c r="P1986">
        <v>84</v>
      </c>
      <c r="Q1986">
        <v>1</v>
      </c>
      <c r="R1986">
        <v>6</v>
      </c>
      <c r="S1986">
        <v>5</v>
      </c>
      <c r="T1986">
        <v>2</v>
      </c>
      <c r="U1986">
        <v>0</v>
      </c>
      <c r="V1986">
        <v>0</v>
      </c>
      <c r="W1986" t="s">
        <v>46</v>
      </c>
      <c r="X1986">
        <v>0</v>
      </c>
    </row>
    <row r="1987" spans="1:24" x14ac:dyDescent="0.2">
      <c r="A1987">
        <v>9140</v>
      </c>
      <c r="B1987">
        <v>1961</v>
      </c>
      <c r="C1987">
        <v>62</v>
      </c>
      <c r="D1987" t="s">
        <v>43</v>
      </c>
      <c r="E1987" t="s">
        <v>32</v>
      </c>
      <c r="F1987" s="58">
        <v>40101</v>
      </c>
      <c r="G1987">
        <v>1</v>
      </c>
      <c r="H1987">
        <v>1</v>
      </c>
      <c r="I1987" s="98">
        <v>41633</v>
      </c>
      <c r="J1987">
        <v>89</v>
      </c>
      <c r="K1987">
        <v>51</v>
      </c>
      <c r="L1987">
        <v>4</v>
      </c>
      <c r="M1987">
        <v>24</v>
      </c>
      <c r="N1987">
        <v>4</v>
      </c>
      <c r="O1987">
        <v>7</v>
      </c>
      <c r="P1987">
        <v>1</v>
      </c>
      <c r="Q1987">
        <v>2</v>
      </c>
      <c r="R1987">
        <v>2</v>
      </c>
      <c r="S1987">
        <v>4</v>
      </c>
      <c r="T1987">
        <v>6</v>
      </c>
      <c r="U1987">
        <v>0</v>
      </c>
      <c r="V1987">
        <v>0</v>
      </c>
      <c r="W1987" t="s">
        <v>35</v>
      </c>
      <c r="X1987">
        <v>0</v>
      </c>
    </row>
    <row r="1988" spans="1:24" x14ac:dyDescent="0.2">
      <c r="A1988">
        <v>4554</v>
      </c>
      <c r="B1988">
        <v>1966</v>
      </c>
      <c r="C1988">
        <v>57</v>
      </c>
      <c r="D1988" t="s">
        <v>23</v>
      </c>
      <c r="E1988" t="s">
        <v>32</v>
      </c>
      <c r="F1988" s="58">
        <v>62994</v>
      </c>
      <c r="G1988">
        <v>0</v>
      </c>
      <c r="H1988">
        <v>1</v>
      </c>
      <c r="I1988" s="98">
        <v>41284</v>
      </c>
      <c r="J1988">
        <v>89</v>
      </c>
      <c r="K1988">
        <v>171</v>
      </c>
      <c r="L1988">
        <v>45</v>
      </c>
      <c r="M1988">
        <v>73</v>
      </c>
      <c r="N1988">
        <v>59</v>
      </c>
      <c r="O1988">
        <v>10</v>
      </c>
      <c r="P1988">
        <v>90</v>
      </c>
      <c r="Q1988">
        <v>4</v>
      </c>
      <c r="R1988">
        <v>3</v>
      </c>
      <c r="S1988">
        <v>8</v>
      </c>
      <c r="T1988">
        <v>4</v>
      </c>
      <c r="U1988">
        <v>0</v>
      </c>
      <c r="V1988">
        <v>0</v>
      </c>
      <c r="W1988" t="s">
        <v>27</v>
      </c>
      <c r="X1988">
        <v>0</v>
      </c>
    </row>
    <row r="1989" spans="1:24" x14ac:dyDescent="0.2">
      <c r="A1989">
        <v>7791</v>
      </c>
      <c r="B1989">
        <v>1968</v>
      </c>
      <c r="C1989">
        <v>55</v>
      </c>
      <c r="D1989" t="s">
        <v>53</v>
      </c>
      <c r="E1989" t="s">
        <v>32</v>
      </c>
      <c r="F1989" s="58">
        <v>65640</v>
      </c>
      <c r="G1989">
        <v>1</v>
      </c>
      <c r="H1989">
        <v>1</v>
      </c>
      <c r="I1989" s="98">
        <v>41532</v>
      </c>
      <c r="J1989">
        <v>89</v>
      </c>
      <c r="K1989">
        <v>12</v>
      </c>
      <c r="L1989">
        <v>1</v>
      </c>
      <c r="M1989">
        <v>6</v>
      </c>
      <c r="N1989">
        <v>0</v>
      </c>
      <c r="O1989">
        <v>1</v>
      </c>
      <c r="P1989">
        <v>5</v>
      </c>
      <c r="Q1989">
        <v>2</v>
      </c>
      <c r="R1989">
        <v>1</v>
      </c>
      <c r="S1989">
        <v>3</v>
      </c>
      <c r="T1989">
        <v>7</v>
      </c>
      <c r="U1989">
        <v>0</v>
      </c>
      <c r="V1989">
        <v>0</v>
      </c>
      <c r="W1989" t="s">
        <v>67</v>
      </c>
      <c r="X1989">
        <v>0</v>
      </c>
    </row>
    <row r="1990" spans="1:24" x14ac:dyDescent="0.2">
      <c r="A1990">
        <v>5455</v>
      </c>
      <c r="B1990">
        <v>1972</v>
      </c>
      <c r="C1990">
        <v>51</v>
      </c>
      <c r="D1990" t="s">
        <v>40</v>
      </c>
      <c r="E1990" t="s">
        <v>32</v>
      </c>
      <c r="F1990" s="58">
        <v>38361</v>
      </c>
      <c r="G1990">
        <v>1</v>
      </c>
      <c r="H1990">
        <v>0</v>
      </c>
      <c r="I1990" s="98">
        <v>41508</v>
      </c>
      <c r="J1990">
        <v>89</v>
      </c>
      <c r="K1990">
        <v>99</v>
      </c>
      <c r="L1990">
        <v>0</v>
      </c>
      <c r="M1990">
        <v>15</v>
      </c>
      <c r="N1990">
        <v>2</v>
      </c>
      <c r="O1990">
        <v>1</v>
      </c>
      <c r="P1990">
        <v>5</v>
      </c>
      <c r="Q1990">
        <v>3</v>
      </c>
      <c r="R1990">
        <v>2</v>
      </c>
      <c r="S1990">
        <v>4</v>
      </c>
      <c r="T1990">
        <v>7</v>
      </c>
      <c r="U1990">
        <v>0</v>
      </c>
      <c r="V1990">
        <v>0</v>
      </c>
      <c r="W1990" t="s">
        <v>27</v>
      </c>
      <c r="X1990">
        <v>0</v>
      </c>
    </row>
    <row r="1991" spans="1:24" x14ac:dyDescent="0.2">
      <c r="A1991">
        <v>7960</v>
      </c>
      <c r="B1991">
        <v>1963</v>
      </c>
      <c r="C1991">
        <v>60</v>
      </c>
      <c r="D1991" t="s">
        <v>43</v>
      </c>
      <c r="E1991" t="s">
        <v>32</v>
      </c>
      <c r="F1991" s="58">
        <v>38361</v>
      </c>
      <c r="G1991">
        <v>0</v>
      </c>
      <c r="H1991">
        <v>0</v>
      </c>
      <c r="I1991" s="98">
        <v>41501</v>
      </c>
      <c r="J1991">
        <v>89</v>
      </c>
      <c r="K1991">
        <v>734</v>
      </c>
      <c r="L1991">
        <v>22</v>
      </c>
      <c r="M1991">
        <v>350</v>
      </c>
      <c r="N1991">
        <v>151</v>
      </c>
      <c r="O1991">
        <v>25</v>
      </c>
      <c r="P1991">
        <v>100</v>
      </c>
      <c r="Q1991">
        <v>1</v>
      </c>
      <c r="R1991">
        <v>3</v>
      </c>
      <c r="S1991">
        <v>13</v>
      </c>
      <c r="T1991">
        <v>1</v>
      </c>
      <c r="U1991">
        <v>0</v>
      </c>
      <c r="V1991">
        <v>0</v>
      </c>
      <c r="W1991" t="s">
        <v>27</v>
      </c>
      <c r="X1991">
        <v>1</v>
      </c>
    </row>
    <row r="1992" spans="1:24" x14ac:dyDescent="0.2">
      <c r="A1992">
        <v>3426</v>
      </c>
      <c r="B1992">
        <v>1976</v>
      </c>
      <c r="C1992">
        <v>47</v>
      </c>
      <c r="D1992" t="s">
        <v>23</v>
      </c>
      <c r="E1992" t="s">
        <v>24</v>
      </c>
      <c r="F1992" s="58">
        <v>45143</v>
      </c>
      <c r="G1992">
        <v>1</v>
      </c>
      <c r="H1992">
        <v>0</v>
      </c>
      <c r="I1992" s="98">
        <v>41470</v>
      </c>
      <c r="J1992">
        <v>89</v>
      </c>
      <c r="K1992">
        <v>1045</v>
      </c>
      <c r="L1992">
        <v>61</v>
      </c>
      <c r="M1992">
        <v>338</v>
      </c>
      <c r="N1992">
        <v>60</v>
      </c>
      <c r="O1992">
        <v>46</v>
      </c>
      <c r="P1992">
        <v>46</v>
      </c>
      <c r="Q1992">
        <v>3</v>
      </c>
      <c r="R1992">
        <v>5</v>
      </c>
      <c r="S1992">
        <v>13</v>
      </c>
      <c r="T1992">
        <v>8</v>
      </c>
      <c r="U1992">
        <v>0</v>
      </c>
      <c r="V1992">
        <v>0</v>
      </c>
      <c r="W1992" t="s">
        <v>27</v>
      </c>
      <c r="X1992">
        <v>0</v>
      </c>
    </row>
    <row r="1993" spans="1:24" x14ac:dyDescent="0.2">
      <c r="A1993">
        <v>5316</v>
      </c>
      <c r="B1993">
        <v>1977</v>
      </c>
      <c r="C1993">
        <v>46</v>
      </c>
      <c r="D1993" t="s">
        <v>53</v>
      </c>
      <c r="E1993" t="s">
        <v>32</v>
      </c>
      <c r="F1993" s="58">
        <v>45143</v>
      </c>
      <c r="G1993">
        <v>0</v>
      </c>
      <c r="H1993">
        <v>0</v>
      </c>
      <c r="I1993" s="98">
        <v>41371</v>
      </c>
      <c r="J1993">
        <v>89</v>
      </c>
      <c r="K1993">
        <v>36</v>
      </c>
      <c r="L1993">
        <v>4</v>
      </c>
      <c r="M1993">
        <v>18</v>
      </c>
      <c r="N1993">
        <v>6</v>
      </c>
      <c r="O1993">
        <v>2</v>
      </c>
      <c r="P1993">
        <v>18</v>
      </c>
      <c r="Q1993">
        <v>1</v>
      </c>
      <c r="R1993">
        <v>2</v>
      </c>
      <c r="S1993">
        <v>4</v>
      </c>
      <c r="T1993">
        <v>7</v>
      </c>
      <c r="U1993">
        <v>0</v>
      </c>
      <c r="V1993">
        <v>0</v>
      </c>
      <c r="W1993" t="s">
        <v>27</v>
      </c>
      <c r="X1993">
        <v>0</v>
      </c>
    </row>
    <row r="1994" spans="1:24" x14ac:dyDescent="0.2">
      <c r="A1994">
        <v>1404</v>
      </c>
      <c r="B1994">
        <v>1969</v>
      </c>
      <c r="C1994">
        <v>54</v>
      </c>
      <c r="D1994" t="s">
        <v>23</v>
      </c>
      <c r="E1994" t="s">
        <v>32</v>
      </c>
      <c r="F1994" s="58">
        <v>54342</v>
      </c>
      <c r="G1994">
        <v>2</v>
      </c>
      <c r="H1994">
        <v>0</v>
      </c>
      <c r="I1994" s="98">
        <v>41409</v>
      </c>
      <c r="J1994">
        <v>89</v>
      </c>
      <c r="K1994">
        <v>51</v>
      </c>
      <c r="L1994">
        <v>23</v>
      </c>
      <c r="M1994">
        <v>82</v>
      </c>
      <c r="N1994">
        <v>33</v>
      </c>
      <c r="O1994">
        <v>0</v>
      </c>
      <c r="P1994">
        <v>42</v>
      </c>
      <c r="Q1994">
        <v>4</v>
      </c>
      <c r="R1994">
        <v>5</v>
      </c>
      <c r="S1994">
        <v>3</v>
      </c>
      <c r="T1994">
        <v>9</v>
      </c>
      <c r="U1994">
        <v>0</v>
      </c>
      <c r="V1994">
        <v>0</v>
      </c>
      <c r="W1994" t="s">
        <v>67</v>
      </c>
      <c r="X1994">
        <v>0</v>
      </c>
    </row>
    <row r="1995" spans="1:24" x14ac:dyDescent="0.2">
      <c r="A1995">
        <v>10598</v>
      </c>
      <c r="B1995">
        <v>1968</v>
      </c>
      <c r="C1995">
        <v>55</v>
      </c>
      <c r="D1995" t="s">
        <v>23</v>
      </c>
      <c r="E1995" t="s">
        <v>32</v>
      </c>
      <c r="F1995" s="58">
        <v>18492</v>
      </c>
      <c r="G1995">
        <v>1</v>
      </c>
      <c r="H1995">
        <v>1</v>
      </c>
      <c r="I1995" s="98">
        <v>41379</v>
      </c>
      <c r="J1995">
        <v>89</v>
      </c>
      <c r="K1995">
        <v>12</v>
      </c>
      <c r="L1995">
        <v>1</v>
      </c>
      <c r="M1995">
        <v>16</v>
      </c>
      <c r="N1995">
        <v>4</v>
      </c>
      <c r="O1995">
        <v>1</v>
      </c>
      <c r="P1995">
        <v>3</v>
      </c>
      <c r="Q1995">
        <v>3</v>
      </c>
      <c r="R1995">
        <v>2</v>
      </c>
      <c r="S1995">
        <v>3</v>
      </c>
      <c r="T1995">
        <v>8</v>
      </c>
      <c r="U1995">
        <v>0</v>
      </c>
      <c r="V1995">
        <v>0</v>
      </c>
      <c r="W1995" t="s">
        <v>27</v>
      </c>
      <c r="X1995">
        <v>0</v>
      </c>
    </row>
    <row r="1996" spans="1:24" x14ac:dyDescent="0.2">
      <c r="A1996">
        <v>8212</v>
      </c>
      <c r="B1996">
        <v>1972</v>
      </c>
      <c r="C1996">
        <v>51</v>
      </c>
      <c r="D1996" t="s">
        <v>53</v>
      </c>
      <c r="E1996" t="s">
        <v>32</v>
      </c>
      <c r="F1996" s="58">
        <v>50272</v>
      </c>
      <c r="G1996">
        <v>0</v>
      </c>
      <c r="H1996">
        <v>1</v>
      </c>
      <c r="I1996" s="98">
        <v>41361</v>
      </c>
      <c r="J1996">
        <v>89</v>
      </c>
      <c r="K1996">
        <v>85</v>
      </c>
      <c r="L1996">
        <v>15</v>
      </c>
      <c r="M1996">
        <v>27</v>
      </c>
      <c r="N1996">
        <v>13</v>
      </c>
      <c r="O1996">
        <v>13</v>
      </c>
      <c r="P1996">
        <v>21</v>
      </c>
      <c r="Q1996">
        <v>2</v>
      </c>
      <c r="R1996">
        <v>3</v>
      </c>
      <c r="S1996">
        <v>4</v>
      </c>
      <c r="T1996">
        <v>7</v>
      </c>
      <c r="U1996">
        <v>0</v>
      </c>
      <c r="V1996">
        <v>0</v>
      </c>
      <c r="W1996" t="s">
        <v>27</v>
      </c>
      <c r="X1996">
        <v>0</v>
      </c>
    </row>
    <row r="1997" spans="1:24" x14ac:dyDescent="0.2">
      <c r="A1997">
        <v>3233</v>
      </c>
      <c r="B1997">
        <v>1966</v>
      </c>
      <c r="C1997">
        <v>57</v>
      </c>
      <c r="D1997" t="s">
        <v>40</v>
      </c>
      <c r="E1997" t="s">
        <v>32</v>
      </c>
      <c r="F1997" s="58">
        <v>30261</v>
      </c>
      <c r="G1997">
        <v>0</v>
      </c>
      <c r="H1997">
        <v>1</v>
      </c>
      <c r="I1997" s="98">
        <v>41356</v>
      </c>
      <c r="J1997">
        <v>89</v>
      </c>
      <c r="K1997">
        <v>562</v>
      </c>
      <c r="L1997">
        <v>21</v>
      </c>
      <c r="M1997">
        <v>464</v>
      </c>
      <c r="N1997">
        <v>28</v>
      </c>
      <c r="O1997">
        <v>10</v>
      </c>
      <c r="P1997">
        <v>32</v>
      </c>
      <c r="Q1997">
        <v>3</v>
      </c>
      <c r="R1997">
        <v>7</v>
      </c>
      <c r="S1997">
        <v>11</v>
      </c>
      <c r="T1997">
        <v>5</v>
      </c>
      <c r="U1997">
        <v>0</v>
      </c>
      <c r="V1997">
        <v>0</v>
      </c>
      <c r="W1997" t="s">
        <v>67</v>
      </c>
      <c r="X1997">
        <v>0</v>
      </c>
    </row>
    <row r="1998" spans="1:24" x14ac:dyDescent="0.2">
      <c r="A1998">
        <v>7892</v>
      </c>
      <c r="B1998">
        <v>1970</v>
      </c>
      <c r="C1998">
        <v>53</v>
      </c>
      <c r="D1998" t="s">
        <v>23</v>
      </c>
      <c r="E1998" t="s">
        <v>28</v>
      </c>
      <c r="F1998" s="58">
        <v>21645</v>
      </c>
      <c r="G1998">
        <v>0</v>
      </c>
      <c r="H1998">
        <v>0</v>
      </c>
      <c r="I1998" s="98">
        <v>41306</v>
      </c>
      <c r="J1998">
        <v>89</v>
      </c>
      <c r="K1998">
        <v>6</v>
      </c>
      <c r="L1998">
        <v>4</v>
      </c>
      <c r="M1998">
        <v>25</v>
      </c>
      <c r="N1998">
        <v>15</v>
      </c>
      <c r="O1998">
        <v>12</v>
      </c>
      <c r="P1998">
        <v>13</v>
      </c>
      <c r="Q1998">
        <v>2</v>
      </c>
      <c r="R1998">
        <v>2</v>
      </c>
      <c r="S1998">
        <v>3</v>
      </c>
      <c r="T1998">
        <v>7</v>
      </c>
      <c r="U1998">
        <v>0</v>
      </c>
      <c r="V1998">
        <v>0</v>
      </c>
      <c r="W1998" t="s">
        <v>35</v>
      </c>
      <c r="X1998">
        <v>0</v>
      </c>
    </row>
    <row r="1999" spans="1:24" x14ac:dyDescent="0.2">
      <c r="A1999">
        <v>2975</v>
      </c>
      <c r="B1999">
        <v>1977</v>
      </c>
      <c r="C1999">
        <v>46</v>
      </c>
      <c r="D1999" t="s">
        <v>23</v>
      </c>
      <c r="E1999" t="s">
        <v>32</v>
      </c>
      <c r="F1999" s="58">
        <v>32144</v>
      </c>
      <c r="G1999">
        <v>0</v>
      </c>
      <c r="H1999">
        <v>1</v>
      </c>
      <c r="I1999" s="98">
        <v>41254</v>
      </c>
      <c r="J1999">
        <v>89</v>
      </c>
      <c r="K1999">
        <v>717</v>
      </c>
      <c r="L1999">
        <v>42</v>
      </c>
      <c r="M1999">
        <v>864</v>
      </c>
      <c r="N1999">
        <v>219</v>
      </c>
      <c r="O1999">
        <v>30</v>
      </c>
      <c r="P1999">
        <v>84</v>
      </c>
      <c r="Q1999">
        <v>2</v>
      </c>
      <c r="R1999">
        <v>6</v>
      </c>
      <c r="S1999">
        <v>9</v>
      </c>
      <c r="T1999">
        <v>3</v>
      </c>
      <c r="U1999">
        <v>0</v>
      </c>
      <c r="V1999">
        <v>0</v>
      </c>
      <c r="W1999" t="s">
        <v>27</v>
      </c>
      <c r="X1999">
        <v>1</v>
      </c>
    </row>
    <row r="2000" spans="1:24" x14ac:dyDescent="0.2">
      <c r="A2000">
        <v>5043</v>
      </c>
      <c r="B2000">
        <v>1952</v>
      </c>
      <c r="C2000">
        <v>71</v>
      </c>
      <c r="D2000" t="s">
        <v>118</v>
      </c>
      <c r="E2000" t="s">
        <v>32</v>
      </c>
      <c r="F2000" s="58">
        <v>16626</v>
      </c>
      <c r="G2000">
        <v>0</v>
      </c>
      <c r="H2000">
        <v>0</v>
      </c>
      <c r="I2000" s="98">
        <v>41040</v>
      </c>
      <c r="J2000">
        <v>89</v>
      </c>
      <c r="K2000">
        <v>7</v>
      </c>
      <c r="L2000">
        <v>23</v>
      </c>
      <c r="M2000">
        <v>78</v>
      </c>
      <c r="N2000">
        <v>133</v>
      </c>
      <c r="O2000">
        <v>49</v>
      </c>
      <c r="P2000">
        <v>144</v>
      </c>
      <c r="Q2000">
        <v>2</v>
      </c>
      <c r="R2000">
        <v>4</v>
      </c>
      <c r="S2000">
        <v>5</v>
      </c>
      <c r="T2000">
        <v>7</v>
      </c>
      <c r="U2000">
        <v>0</v>
      </c>
      <c r="V2000">
        <v>0</v>
      </c>
      <c r="W2000" t="s">
        <v>27</v>
      </c>
      <c r="X2000">
        <v>0</v>
      </c>
    </row>
    <row r="2001" spans="1:24" x14ac:dyDescent="0.2">
      <c r="A2001">
        <v>3104</v>
      </c>
      <c r="B2001">
        <v>1962</v>
      </c>
      <c r="C2001">
        <v>61</v>
      </c>
      <c r="D2001" t="s">
        <v>23</v>
      </c>
      <c r="E2001" t="s">
        <v>28</v>
      </c>
      <c r="F2001" s="58">
        <v>67309</v>
      </c>
      <c r="G2001">
        <v>0</v>
      </c>
      <c r="H2001">
        <v>0</v>
      </c>
      <c r="I2001" s="98">
        <v>41169</v>
      </c>
      <c r="J2001">
        <v>89</v>
      </c>
      <c r="K2001">
        <v>830</v>
      </c>
      <c r="L2001">
        <v>59</v>
      </c>
      <c r="M2001">
        <v>968</v>
      </c>
      <c r="N2001">
        <v>51</v>
      </c>
      <c r="O2001">
        <v>79</v>
      </c>
      <c r="P2001">
        <v>19</v>
      </c>
      <c r="Q2001">
        <v>1</v>
      </c>
      <c r="R2001">
        <v>5</v>
      </c>
      <c r="S2001">
        <v>12</v>
      </c>
      <c r="T2001">
        <v>2</v>
      </c>
      <c r="U2001">
        <v>1</v>
      </c>
      <c r="V2001">
        <v>0</v>
      </c>
      <c r="W2001" t="s">
        <v>46</v>
      </c>
      <c r="X2001">
        <v>1</v>
      </c>
    </row>
    <row r="2002" spans="1:24" x14ac:dyDescent="0.2">
      <c r="A2002">
        <v>10854</v>
      </c>
      <c r="B2002">
        <v>1971</v>
      </c>
      <c r="C2002">
        <v>52</v>
      </c>
      <c r="D2002" t="s">
        <v>40</v>
      </c>
      <c r="E2002" t="s">
        <v>32</v>
      </c>
      <c r="F2002" s="58">
        <v>56145.313929313932</v>
      </c>
      <c r="G2002">
        <v>1</v>
      </c>
      <c r="H2002">
        <v>1</v>
      </c>
      <c r="I2002" s="98">
        <v>41782</v>
      </c>
      <c r="J2002">
        <v>90</v>
      </c>
      <c r="K2002">
        <v>29</v>
      </c>
      <c r="L2002">
        <v>0</v>
      </c>
      <c r="M2002">
        <v>14</v>
      </c>
      <c r="N2002">
        <v>0</v>
      </c>
      <c r="O2002">
        <v>0</v>
      </c>
      <c r="P2002">
        <v>2</v>
      </c>
      <c r="Q2002">
        <v>2</v>
      </c>
      <c r="R2002">
        <v>2</v>
      </c>
      <c r="S2002">
        <v>3</v>
      </c>
      <c r="T2002">
        <v>7</v>
      </c>
      <c r="U2002">
        <v>0</v>
      </c>
      <c r="V2002">
        <v>0</v>
      </c>
      <c r="W2002" t="s">
        <v>50</v>
      </c>
      <c r="X2002">
        <v>0</v>
      </c>
    </row>
    <row r="2003" spans="1:24" x14ac:dyDescent="0.2">
      <c r="A2003">
        <v>7419</v>
      </c>
      <c r="B2003">
        <v>1969</v>
      </c>
      <c r="C2003">
        <v>54</v>
      </c>
      <c r="D2003" t="s">
        <v>53</v>
      </c>
      <c r="E2003" t="s">
        <v>24</v>
      </c>
      <c r="F2003" s="58">
        <v>43776</v>
      </c>
      <c r="G2003">
        <v>1</v>
      </c>
      <c r="H2003">
        <v>0</v>
      </c>
      <c r="I2003" s="98">
        <v>41752</v>
      </c>
      <c r="J2003">
        <v>90</v>
      </c>
      <c r="K2003">
        <v>8</v>
      </c>
      <c r="L2003">
        <v>3</v>
      </c>
      <c r="M2003">
        <v>19</v>
      </c>
      <c r="N2003">
        <v>0</v>
      </c>
      <c r="O2003">
        <v>2</v>
      </c>
      <c r="P2003">
        <v>3</v>
      </c>
      <c r="Q2003">
        <v>2</v>
      </c>
      <c r="R2003">
        <v>2</v>
      </c>
      <c r="S2003">
        <v>3</v>
      </c>
      <c r="T2003">
        <v>6</v>
      </c>
      <c r="U2003">
        <v>0</v>
      </c>
      <c r="V2003">
        <v>0</v>
      </c>
      <c r="W2003" t="s">
        <v>27</v>
      </c>
      <c r="X2003">
        <v>0</v>
      </c>
    </row>
    <row r="2004" spans="1:24" x14ac:dyDescent="0.2">
      <c r="A2004">
        <v>5558</v>
      </c>
      <c r="B2004">
        <v>1955</v>
      </c>
      <c r="C2004">
        <v>68</v>
      </c>
      <c r="D2004" t="s">
        <v>40</v>
      </c>
      <c r="E2004" t="s">
        <v>28</v>
      </c>
      <c r="F2004" s="58">
        <v>49618</v>
      </c>
      <c r="G2004">
        <v>0</v>
      </c>
      <c r="H2004">
        <v>0</v>
      </c>
      <c r="I2004" s="98">
        <v>41729</v>
      </c>
      <c r="J2004">
        <v>90</v>
      </c>
      <c r="K2004">
        <v>1020</v>
      </c>
      <c r="L2004">
        <v>31</v>
      </c>
      <c r="M2004">
        <v>430</v>
      </c>
      <c r="N2004">
        <v>62</v>
      </c>
      <c r="O2004">
        <v>63</v>
      </c>
      <c r="P2004">
        <v>79</v>
      </c>
      <c r="Q2004">
        <v>1</v>
      </c>
      <c r="R2004">
        <v>4</v>
      </c>
      <c r="S2004">
        <v>4</v>
      </c>
      <c r="T2004">
        <v>1</v>
      </c>
      <c r="U2004">
        <v>0</v>
      </c>
      <c r="V2004">
        <v>0</v>
      </c>
      <c r="W2004" t="s">
        <v>27</v>
      </c>
      <c r="X2004">
        <v>1</v>
      </c>
    </row>
    <row r="2005" spans="1:24" x14ac:dyDescent="0.2">
      <c r="A2005">
        <v>832</v>
      </c>
      <c r="B2005">
        <v>1967</v>
      </c>
      <c r="C2005">
        <v>56</v>
      </c>
      <c r="D2005" t="s">
        <v>40</v>
      </c>
      <c r="E2005" t="s">
        <v>32</v>
      </c>
      <c r="F2005" s="58">
        <v>28087</v>
      </c>
      <c r="G2005">
        <v>0</v>
      </c>
      <c r="H2005">
        <v>1</v>
      </c>
      <c r="I2005" s="98">
        <v>41673</v>
      </c>
      <c r="J2005">
        <v>90</v>
      </c>
      <c r="K2005">
        <v>561</v>
      </c>
      <c r="L2005">
        <v>14</v>
      </c>
      <c r="M2005">
        <v>113</v>
      </c>
      <c r="N2005">
        <v>10</v>
      </c>
      <c r="O2005">
        <v>14</v>
      </c>
      <c r="P2005">
        <v>35</v>
      </c>
      <c r="Q2005">
        <v>3</v>
      </c>
      <c r="R2005">
        <v>8</v>
      </c>
      <c r="S2005">
        <v>10</v>
      </c>
      <c r="T2005">
        <v>5</v>
      </c>
      <c r="U2005">
        <v>0</v>
      </c>
      <c r="V2005">
        <v>0</v>
      </c>
      <c r="W2005" t="s">
        <v>27</v>
      </c>
      <c r="X2005">
        <v>0</v>
      </c>
    </row>
    <row r="2006" spans="1:24" x14ac:dyDescent="0.2">
      <c r="A2006">
        <v>4964</v>
      </c>
      <c r="B2006">
        <v>1959</v>
      </c>
      <c r="C2006">
        <v>64</v>
      </c>
      <c r="D2006" t="s">
        <v>40</v>
      </c>
      <c r="E2006" t="s">
        <v>32</v>
      </c>
      <c r="F2006" s="58">
        <v>75702</v>
      </c>
      <c r="G2006">
        <v>0</v>
      </c>
      <c r="H2006">
        <v>0</v>
      </c>
      <c r="I2006" s="98">
        <v>41665</v>
      </c>
      <c r="J2006">
        <v>90</v>
      </c>
      <c r="K2006">
        <v>680</v>
      </c>
      <c r="L2006">
        <v>11</v>
      </c>
      <c r="M2006">
        <v>392</v>
      </c>
      <c r="N2006">
        <v>75</v>
      </c>
      <c r="O2006">
        <v>0</v>
      </c>
      <c r="P2006">
        <v>0</v>
      </c>
      <c r="Q2006">
        <v>1</v>
      </c>
      <c r="R2006">
        <v>2</v>
      </c>
      <c r="S2006">
        <v>4</v>
      </c>
      <c r="T2006">
        <v>1</v>
      </c>
      <c r="U2006">
        <v>0</v>
      </c>
      <c r="V2006">
        <v>0</v>
      </c>
      <c r="W2006" t="s">
        <v>31</v>
      </c>
      <c r="X2006">
        <v>0</v>
      </c>
    </row>
    <row r="2007" spans="1:24" x14ac:dyDescent="0.2">
      <c r="A2007">
        <v>11030</v>
      </c>
      <c r="B2007">
        <v>1977</v>
      </c>
      <c r="C2007">
        <v>46</v>
      </c>
      <c r="D2007" t="s">
        <v>53</v>
      </c>
      <c r="E2007" t="s">
        <v>32</v>
      </c>
      <c r="F2007" s="58">
        <v>32892</v>
      </c>
      <c r="G2007">
        <v>1</v>
      </c>
      <c r="H2007">
        <v>0</v>
      </c>
      <c r="I2007" s="98">
        <v>41699</v>
      </c>
      <c r="J2007">
        <v>90</v>
      </c>
      <c r="K2007">
        <v>9</v>
      </c>
      <c r="L2007">
        <v>0</v>
      </c>
      <c r="M2007">
        <v>3</v>
      </c>
      <c r="N2007">
        <v>0</v>
      </c>
      <c r="O2007">
        <v>0</v>
      </c>
      <c r="P2007">
        <v>4</v>
      </c>
      <c r="Q2007">
        <v>1</v>
      </c>
      <c r="R2007">
        <v>1</v>
      </c>
      <c r="S2007">
        <v>2</v>
      </c>
      <c r="T2007">
        <v>6</v>
      </c>
      <c r="U2007">
        <v>0</v>
      </c>
      <c r="V2007">
        <v>0</v>
      </c>
      <c r="W2007" t="s">
        <v>27</v>
      </c>
      <c r="X2007">
        <v>1</v>
      </c>
    </row>
    <row r="2008" spans="1:24" x14ac:dyDescent="0.2">
      <c r="A2008">
        <v>4587</v>
      </c>
      <c r="B2008">
        <v>1945</v>
      </c>
      <c r="C2008">
        <v>78</v>
      </c>
      <c r="D2008" t="s">
        <v>53</v>
      </c>
      <c r="E2008" t="s">
        <v>55</v>
      </c>
      <c r="F2008" s="58">
        <v>32892</v>
      </c>
      <c r="G2008">
        <v>0</v>
      </c>
      <c r="H2008">
        <v>0</v>
      </c>
      <c r="I2008" s="98">
        <v>41473</v>
      </c>
      <c r="J2008">
        <v>90</v>
      </c>
      <c r="K2008">
        <v>162</v>
      </c>
      <c r="L2008">
        <v>25</v>
      </c>
      <c r="M2008">
        <v>53</v>
      </c>
      <c r="N2008">
        <v>16</v>
      </c>
      <c r="O2008">
        <v>0</v>
      </c>
      <c r="P2008">
        <v>10</v>
      </c>
      <c r="Q2008">
        <v>1</v>
      </c>
      <c r="R2008">
        <v>3</v>
      </c>
      <c r="S2008">
        <v>7</v>
      </c>
      <c r="T2008">
        <v>3</v>
      </c>
      <c r="U2008">
        <v>0</v>
      </c>
      <c r="V2008">
        <v>0</v>
      </c>
      <c r="W2008" t="s">
        <v>27</v>
      </c>
      <c r="X2008">
        <v>0</v>
      </c>
    </row>
    <row r="2009" spans="1:24" x14ac:dyDescent="0.2">
      <c r="A2009">
        <v>450</v>
      </c>
      <c r="B2009">
        <v>1959</v>
      </c>
      <c r="C2009">
        <v>64</v>
      </c>
      <c r="D2009" t="s">
        <v>53</v>
      </c>
      <c r="E2009" t="s">
        <v>32</v>
      </c>
      <c r="F2009" s="58">
        <v>89120</v>
      </c>
      <c r="G2009">
        <v>0</v>
      </c>
      <c r="H2009">
        <v>1</v>
      </c>
      <c r="I2009" s="98">
        <v>41615</v>
      </c>
      <c r="J2009">
        <v>90</v>
      </c>
      <c r="K2009">
        <v>67</v>
      </c>
      <c r="L2009">
        <v>15</v>
      </c>
      <c r="M2009">
        <v>80</v>
      </c>
      <c r="N2009">
        <v>17</v>
      </c>
      <c r="O2009">
        <v>11</v>
      </c>
      <c r="P2009">
        <v>80</v>
      </c>
      <c r="Q2009">
        <v>3</v>
      </c>
      <c r="R2009">
        <v>1</v>
      </c>
      <c r="S2009">
        <v>4</v>
      </c>
      <c r="T2009">
        <v>3</v>
      </c>
      <c r="U2009">
        <v>0</v>
      </c>
      <c r="V2009">
        <v>0</v>
      </c>
      <c r="W2009" t="s">
        <v>35</v>
      </c>
      <c r="X2009">
        <v>0</v>
      </c>
    </row>
    <row r="2010" spans="1:24" x14ac:dyDescent="0.2">
      <c r="A2010">
        <v>11031</v>
      </c>
      <c r="B2010">
        <v>1951</v>
      </c>
      <c r="C2010">
        <v>72</v>
      </c>
      <c r="D2010" t="s">
        <v>40</v>
      </c>
      <c r="E2010" t="s">
        <v>32</v>
      </c>
      <c r="F2010" s="58">
        <v>32889</v>
      </c>
      <c r="G2010">
        <v>1</v>
      </c>
      <c r="H2010">
        <v>1</v>
      </c>
      <c r="I2010" s="98">
        <v>41415</v>
      </c>
      <c r="J2010">
        <v>90</v>
      </c>
      <c r="K2010">
        <v>26</v>
      </c>
      <c r="L2010">
        <v>1</v>
      </c>
      <c r="M2010">
        <v>10</v>
      </c>
      <c r="N2010">
        <v>2</v>
      </c>
      <c r="O2010">
        <v>0</v>
      </c>
      <c r="P2010">
        <v>1</v>
      </c>
      <c r="Q2010">
        <v>1</v>
      </c>
      <c r="R2010">
        <v>1</v>
      </c>
      <c r="S2010">
        <v>3</v>
      </c>
      <c r="T2010">
        <v>5</v>
      </c>
      <c r="U2010">
        <v>0</v>
      </c>
      <c r="V2010">
        <v>0</v>
      </c>
      <c r="W2010" t="s">
        <v>38</v>
      </c>
      <c r="X2010">
        <v>0</v>
      </c>
    </row>
    <row r="2011" spans="1:24" x14ac:dyDescent="0.2">
      <c r="A2011">
        <v>4990</v>
      </c>
      <c r="B2011">
        <v>1955</v>
      </c>
      <c r="C2011">
        <v>68</v>
      </c>
      <c r="D2011" t="s">
        <v>23</v>
      </c>
      <c r="E2011" t="s">
        <v>32</v>
      </c>
      <c r="F2011" s="58">
        <v>74918</v>
      </c>
      <c r="G2011">
        <v>0</v>
      </c>
      <c r="H2011">
        <v>0</v>
      </c>
      <c r="I2011" s="98">
        <v>41310</v>
      </c>
      <c r="J2011">
        <v>90</v>
      </c>
      <c r="K2011">
        <v>524</v>
      </c>
      <c r="L2011">
        <v>0</v>
      </c>
      <c r="M2011">
        <v>134</v>
      </c>
      <c r="N2011">
        <v>28</v>
      </c>
      <c r="O2011">
        <v>28</v>
      </c>
      <c r="P2011">
        <v>155</v>
      </c>
      <c r="Q2011">
        <v>1</v>
      </c>
      <c r="R2011">
        <v>11</v>
      </c>
      <c r="S2011">
        <v>8</v>
      </c>
      <c r="T2011">
        <v>7</v>
      </c>
      <c r="U2011">
        <v>0</v>
      </c>
      <c r="V2011">
        <v>0</v>
      </c>
      <c r="W2011" t="s">
        <v>38</v>
      </c>
      <c r="X2011">
        <v>0</v>
      </c>
    </row>
    <row r="2012" spans="1:24" x14ac:dyDescent="0.2">
      <c r="A2012">
        <v>221</v>
      </c>
      <c r="B2012">
        <v>1956</v>
      </c>
      <c r="C2012">
        <v>67</v>
      </c>
      <c r="D2012" t="s">
        <v>23</v>
      </c>
      <c r="E2012" t="s">
        <v>32</v>
      </c>
      <c r="F2012" s="58">
        <v>63381</v>
      </c>
      <c r="G2012">
        <v>0</v>
      </c>
      <c r="H2012">
        <v>1</v>
      </c>
      <c r="I2012" s="98">
        <v>41391</v>
      </c>
      <c r="J2012">
        <v>90</v>
      </c>
      <c r="K2012">
        <v>138</v>
      </c>
      <c r="L2012">
        <v>3</v>
      </c>
      <c r="M2012">
        <v>38</v>
      </c>
      <c r="N2012">
        <v>4</v>
      </c>
      <c r="O2012">
        <v>0</v>
      </c>
      <c r="P2012">
        <v>59</v>
      </c>
      <c r="Q2012">
        <v>3</v>
      </c>
      <c r="R2012">
        <v>3</v>
      </c>
      <c r="S2012">
        <v>4</v>
      </c>
      <c r="T2012">
        <v>6</v>
      </c>
      <c r="U2012">
        <v>0</v>
      </c>
      <c r="V2012">
        <v>0</v>
      </c>
      <c r="W2012" t="s">
        <v>46</v>
      </c>
      <c r="X2012">
        <v>0</v>
      </c>
    </row>
    <row r="2013" spans="1:24" x14ac:dyDescent="0.2">
      <c r="A2013">
        <v>4351</v>
      </c>
      <c r="B2013">
        <v>1956</v>
      </c>
      <c r="C2013">
        <v>67</v>
      </c>
      <c r="D2013" t="s">
        <v>23</v>
      </c>
      <c r="E2013" t="s">
        <v>24</v>
      </c>
      <c r="F2013" s="58">
        <v>63381</v>
      </c>
      <c r="G2013">
        <v>1</v>
      </c>
      <c r="H2013">
        <v>1</v>
      </c>
      <c r="I2013" s="98">
        <v>41391</v>
      </c>
      <c r="J2013">
        <v>90</v>
      </c>
      <c r="K2013">
        <v>18</v>
      </c>
      <c r="L2013">
        <v>2</v>
      </c>
      <c r="M2013">
        <v>10</v>
      </c>
      <c r="N2013">
        <v>0</v>
      </c>
      <c r="O2013">
        <v>0</v>
      </c>
      <c r="P2013">
        <v>25</v>
      </c>
      <c r="Q2013">
        <v>1</v>
      </c>
      <c r="R2013">
        <v>1</v>
      </c>
      <c r="S2013">
        <v>2</v>
      </c>
      <c r="T2013">
        <v>7</v>
      </c>
      <c r="U2013">
        <v>0</v>
      </c>
      <c r="V2013">
        <v>0</v>
      </c>
      <c r="W2013" t="s">
        <v>27</v>
      </c>
      <c r="X2013">
        <v>1</v>
      </c>
    </row>
    <row r="2014" spans="1:24" x14ac:dyDescent="0.2">
      <c r="A2014">
        <v>1357</v>
      </c>
      <c r="B2014">
        <v>1971</v>
      </c>
      <c r="C2014">
        <v>52</v>
      </c>
      <c r="D2014" t="s">
        <v>23</v>
      </c>
      <c r="E2014" t="s">
        <v>32</v>
      </c>
      <c r="F2014" s="58">
        <v>66664</v>
      </c>
      <c r="G2014">
        <v>1</v>
      </c>
      <c r="H2014">
        <v>2</v>
      </c>
      <c r="I2014" s="98">
        <v>41490</v>
      </c>
      <c r="J2014">
        <v>90</v>
      </c>
      <c r="K2014">
        <v>856</v>
      </c>
      <c r="L2014">
        <v>59</v>
      </c>
      <c r="M2014">
        <v>487</v>
      </c>
      <c r="N2014">
        <v>58</v>
      </c>
      <c r="O2014">
        <v>29</v>
      </c>
      <c r="P2014">
        <v>73</v>
      </c>
      <c r="Q2014">
        <v>7</v>
      </c>
      <c r="R2014">
        <v>2</v>
      </c>
      <c r="S2014">
        <v>5</v>
      </c>
      <c r="T2014">
        <v>5</v>
      </c>
      <c r="U2014">
        <v>0</v>
      </c>
      <c r="V2014">
        <v>0</v>
      </c>
      <c r="W2014" t="s">
        <v>46</v>
      </c>
      <c r="X2014">
        <v>0</v>
      </c>
    </row>
    <row r="2015" spans="1:24" x14ac:dyDescent="0.2">
      <c r="A2015">
        <v>5667</v>
      </c>
      <c r="B2015">
        <v>1965</v>
      </c>
      <c r="C2015">
        <v>58</v>
      </c>
      <c r="D2015" t="s">
        <v>40</v>
      </c>
      <c r="E2015" t="s">
        <v>32</v>
      </c>
      <c r="F2015" s="58">
        <v>66664</v>
      </c>
      <c r="G2015">
        <v>0</v>
      </c>
      <c r="H2015">
        <v>1</v>
      </c>
      <c r="I2015" s="98">
        <v>41223</v>
      </c>
      <c r="J2015">
        <v>90</v>
      </c>
      <c r="K2015">
        <v>1013</v>
      </c>
      <c r="L2015">
        <v>30</v>
      </c>
      <c r="M2015">
        <v>399</v>
      </c>
      <c r="N2015">
        <v>60</v>
      </c>
      <c r="O2015">
        <v>46</v>
      </c>
      <c r="P2015">
        <v>153</v>
      </c>
      <c r="Q2015">
        <v>3</v>
      </c>
      <c r="R2015">
        <v>9</v>
      </c>
      <c r="S2015">
        <v>4</v>
      </c>
      <c r="T2015">
        <v>6</v>
      </c>
      <c r="U2015">
        <v>1</v>
      </c>
      <c r="V2015">
        <v>0</v>
      </c>
      <c r="W2015" t="s">
        <v>31</v>
      </c>
      <c r="X2015">
        <v>0</v>
      </c>
    </row>
    <row r="2016" spans="1:24" x14ac:dyDescent="0.2">
      <c r="A2016">
        <v>8867</v>
      </c>
      <c r="B2016">
        <v>1989</v>
      </c>
      <c r="C2016">
        <v>34</v>
      </c>
      <c r="D2016" t="s">
        <v>40</v>
      </c>
      <c r="E2016" t="s">
        <v>32</v>
      </c>
      <c r="F2016" s="58">
        <v>54178</v>
      </c>
      <c r="G2016">
        <v>0</v>
      </c>
      <c r="H2016">
        <v>0</v>
      </c>
      <c r="I2016" s="98">
        <v>41152</v>
      </c>
      <c r="J2016">
        <v>90</v>
      </c>
      <c r="K2016">
        <v>864</v>
      </c>
      <c r="L2016">
        <v>134</v>
      </c>
      <c r="M2016">
        <v>768</v>
      </c>
      <c r="N2016">
        <v>150</v>
      </c>
      <c r="O2016">
        <v>38</v>
      </c>
      <c r="P2016">
        <v>172</v>
      </c>
      <c r="Q2016">
        <v>1</v>
      </c>
      <c r="R2016">
        <v>4</v>
      </c>
      <c r="S2016">
        <v>5</v>
      </c>
      <c r="T2016">
        <v>3</v>
      </c>
      <c r="U2016">
        <v>0</v>
      </c>
      <c r="V2016">
        <v>0</v>
      </c>
      <c r="W2016" t="s">
        <v>67</v>
      </c>
      <c r="X2016">
        <v>0</v>
      </c>
    </row>
    <row r="2017" spans="1:24" x14ac:dyDescent="0.2">
      <c r="A2017">
        <v>2747</v>
      </c>
      <c r="B2017">
        <v>1989</v>
      </c>
      <c r="C2017">
        <v>34</v>
      </c>
      <c r="D2017" t="s">
        <v>40</v>
      </c>
      <c r="E2017" t="s">
        <v>32</v>
      </c>
      <c r="F2017" s="58">
        <v>25176</v>
      </c>
      <c r="G2017">
        <v>0</v>
      </c>
      <c r="H2017">
        <v>0</v>
      </c>
      <c r="I2017" s="98">
        <v>41152</v>
      </c>
      <c r="J2017">
        <v>90</v>
      </c>
      <c r="K2017">
        <v>864</v>
      </c>
      <c r="L2017">
        <v>134</v>
      </c>
      <c r="M2017">
        <v>768</v>
      </c>
      <c r="N2017">
        <v>150</v>
      </c>
      <c r="O2017">
        <v>38</v>
      </c>
      <c r="P2017">
        <v>172</v>
      </c>
      <c r="Q2017">
        <v>1</v>
      </c>
      <c r="R2017">
        <v>4</v>
      </c>
      <c r="S2017">
        <v>5</v>
      </c>
      <c r="T2017">
        <v>3</v>
      </c>
      <c r="U2017">
        <v>0</v>
      </c>
      <c r="V2017">
        <v>0</v>
      </c>
      <c r="W2017" t="s">
        <v>27</v>
      </c>
      <c r="X2017">
        <v>0</v>
      </c>
    </row>
    <row r="2018" spans="1:24" x14ac:dyDescent="0.2">
      <c r="A2018">
        <v>7422</v>
      </c>
      <c r="B2018">
        <v>1988</v>
      </c>
      <c r="C2018">
        <v>35</v>
      </c>
      <c r="D2018" t="s">
        <v>23</v>
      </c>
      <c r="E2018" t="s">
        <v>28</v>
      </c>
      <c r="F2018" s="58">
        <v>96876</v>
      </c>
      <c r="G2018">
        <v>1</v>
      </c>
      <c r="H2018">
        <v>0</v>
      </c>
      <c r="I2018" s="98">
        <v>41143</v>
      </c>
      <c r="J2018">
        <v>90</v>
      </c>
      <c r="K2018">
        <v>85</v>
      </c>
      <c r="L2018">
        <v>44</v>
      </c>
      <c r="M2018">
        <v>54</v>
      </c>
      <c r="N2018">
        <v>102</v>
      </c>
      <c r="O2018">
        <v>78</v>
      </c>
      <c r="P2018">
        <v>6</v>
      </c>
      <c r="Q2018">
        <v>3</v>
      </c>
      <c r="R2018">
        <v>5</v>
      </c>
      <c r="S2018">
        <v>7</v>
      </c>
      <c r="T2018">
        <v>7</v>
      </c>
      <c r="U2018">
        <v>0</v>
      </c>
      <c r="V2018">
        <v>0</v>
      </c>
      <c r="W2018" t="s">
        <v>27</v>
      </c>
      <c r="X2018">
        <v>0</v>
      </c>
    </row>
    <row r="2019" spans="1:24" x14ac:dyDescent="0.2">
      <c r="A2019">
        <v>4148</v>
      </c>
      <c r="B2019">
        <v>1973</v>
      </c>
      <c r="C2019">
        <v>50</v>
      </c>
      <c r="D2019" t="s">
        <v>23</v>
      </c>
      <c r="E2019" t="s">
        <v>32</v>
      </c>
      <c r="F2019" s="58">
        <v>27922</v>
      </c>
      <c r="G2019">
        <v>1</v>
      </c>
      <c r="H2019">
        <v>2</v>
      </c>
      <c r="I2019" s="98">
        <v>41141</v>
      </c>
      <c r="J2019">
        <v>90</v>
      </c>
      <c r="K2019">
        <v>164</v>
      </c>
      <c r="L2019">
        <v>24</v>
      </c>
      <c r="M2019">
        <v>103</v>
      </c>
      <c r="N2019">
        <v>12</v>
      </c>
      <c r="O2019">
        <v>3</v>
      </c>
      <c r="P2019">
        <v>42</v>
      </c>
      <c r="Q2019">
        <v>7</v>
      </c>
      <c r="R2019">
        <v>5</v>
      </c>
      <c r="S2019">
        <v>6</v>
      </c>
      <c r="T2019">
        <v>8</v>
      </c>
      <c r="U2019">
        <v>0</v>
      </c>
      <c r="V2019">
        <v>0</v>
      </c>
      <c r="W2019" t="s">
        <v>27</v>
      </c>
      <c r="X2019">
        <v>0</v>
      </c>
    </row>
    <row r="2020" spans="1:24" x14ac:dyDescent="0.2">
      <c r="A2020">
        <v>9516</v>
      </c>
      <c r="B2020">
        <v>1972</v>
      </c>
      <c r="C2020">
        <v>51</v>
      </c>
      <c r="D2020" t="s">
        <v>43</v>
      </c>
      <c r="E2020" t="s">
        <v>24</v>
      </c>
      <c r="F2020" s="58">
        <v>45903</v>
      </c>
      <c r="G2020">
        <v>0</v>
      </c>
      <c r="H2020">
        <v>0</v>
      </c>
      <c r="I2020" s="98">
        <v>41139</v>
      </c>
      <c r="J2020">
        <v>90</v>
      </c>
      <c r="K2020">
        <v>620</v>
      </c>
      <c r="L2020">
        <v>54</v>
      </c>
      <c r="M2020">
        <v>239</v>
      </c>
      <c r="N2020">
        <v>99</v>
      </c>
      <c r="O2020">
        <v>98</v>
      </c>
      <c r="P2020">
        <v>119</v>
      </c>
      <c r="Q2020">
        <v>2</v>
      </c>
      <c r="R2020">
        <v>9</v>
      </c>
      <c r="S2020">
        <v>10</v>
      </c>
      <c r="T2020">
        <v>7</v>
      </c>
      <c r="U2020">
        <v>1</v>
      </c>
      <c r="V2020">
        <v>0</v>
      </c>
      <c r="W2020" t="s">
        <v>27</v>
      </c>
      <c r="X2020">
        <v>2</v>
      </c>
    </row>
    <row r="2021" spans="1:24" x14ac:dyDescent="0.2">
      <c r="A2021">
        <v>1291</v>
      </c>
      <c r="B2021">
        <v>1979</v>
      </c>
      <c r="C2021">
        <v>44</v>
      </c>
      <c r="D2021" t="s">
        <v>40</v>
      </c>
      <c r="E2021" t="s">
        <v>32</v>
      </c>
      <c r="F2021" s="58">
        <v>66476</v>
      </c>
      <c r="G2021">
        <v>1</v>
      </c>
      <c r="H2021">
        <v>0</v>
      </c>
      <c r="I2021" s="98">
        <v>41007</v>
      </c>
      <c r="J2021">
        <v>90</v>
      </c>
      <c r="K2021">
        <v>152</v>
      </c>
      <c r="L2021">
        <v>9</v>
      </c>
      <c r="M2021">
        <v>121</v>
      </c>
      <c r="N2021">
        <v>12</v>
      </c>
      <c r="O2021">
        <v>12</v>
      </c>
      <c r="P2021">
        <v>45</v>
      </c>
      <c r="Q2021">
        <v>4</v>
      </c>
      <c r="R2021">
        <v>6</v>
      </c>
      <c r="S2021">
        <v>4</v>
      </c>
      <c r="T2021">
        <v>8</v>
      </c>
      <c r="U2021">
        <v>0</v>
      </c>
      <c r="V2021">
        <v>0</v>
      </c>
      <c r="W2021" t="s">
        <v>27</v>
      </c>
      <c r="X2021">
        <v>0</v>
      </c>
    </row>
    <row r="2022" spans="1:24" x14ac:dyDescent="0.2">
      <c r="A2022">
        <v>1833</v>
      </c>
      <c r="B2022">
        <v>1975</v>
      </c>
      <c r="C2022">
        <v>48</v>
      </c>
      <c r="D2022" t="s">
        <v>40</v>
      </c>
      <c r="E2022" t="s">
        <v>28</v>
      </c>
      <c r="F2022" s="58">
        <v>21840</v>
      </c>
      <c r="G2022">
        <v>1</v>
      </c>
      <c r="H2022">
        <v>0</v>
      </c>
      <c r="I2022" s="98">
        <v>41755</v>
      </c>
      <c r="J2022">
        <v>91</v>
      </c>
      <c r="K2022">
        <v>68</v>
      </c>
      <c r="L2022">
        <v>8</v>
      </c>
      <c r="M2022">
        <v>18</v>
      </c>
      <c r="N2022">
        <v>19</v>
      </c>
      <c r="O2022">
        <v>8</v>
      </c>
      <c r="P2022">
        <v>12</v>
      </c>
      <c r="Q2022">
        <v>2</v>
      </c>
      <c r="R2022">
        <v>2</v>
      </c>
      <c r="S2022">
        <v>4</v>
      </c>
      <c r="T2022">
        <v>5</v>
      </c>
      <c r="U2022">
        <v>0</v>
      </c>
      <c r="V2022">
        <v>0</v>
      </c>
      <c r="W2022" t="s">
        <v>27</v>
      </c>
      <c r="X2022">
        <v>0</v>
      </c>
    </row>
    <row r="2023" spans="1:24" x14ac:dyDescent="0.2">
      <c r="A2023">
        <v>7270</v>
      </c>
      <c r="B2023">
        <v>1982</v>
      </c>
      <c r="C2023">
        <v>41</v>
      </c>
      <c r="D2023" t="s">
        <v>23</v>
      </c>
      <c r="E2023" t="s">
        <v>24</v>
      </c>
      <c r="F2023" s="58">
        <v>84460</v>
      </c>
      <c r="G2023">
        <v>0</v>
      </c>
      <c r="H2023">
        <v>0</v>
      </c>
      <c r="I2023" s="98">
        <v>41664</v>
      </c>
      <c r="J2023">
        <v>91</v>
      </c>
      <c r="K2023">
        <v>908</v>
      </c>
      <c r="L2023">
        <v>48</v>
      </c>
      <c r="M2023">
        <v>217</v>
      </c>
      <c r="N2023">
        <v>32</v>
      </c>
      <c r="O2023">
        <v>12</v>
      </c>
      <c r="P2023">
        <v>24</v>
      </c>
      <c r="Q2023">
        <v>1</v>
      </c>
      <c r="R2023">
        <v>2</v>
      </c>
      <c r="S2023">
        <v>13</v>
      </c>
      <c r="T2023">
        <v>6</v>
      </c>
      <c r="U2023">
        <v>0</v>
      </c>
      <c r="V2023">
        <v>0</v>
      </c>
      <c r="W2023" t="s">
        <v>67</v>
      </c>
      <c r="X2023">
        <v>1</v>
      </c>
    </row>
    <row r="2024" spans="1:24" x14ac:dyDescent="0.2">
      <c r="A2024">
        <v>8182</v>
      </c>
      <c r="B2024">
        <v>1985</v>
      </c>
      <c r="C2024">
        <v>38</v>
      </c>
      <c r="D2024" t="s">
        <v>23</v>
      </c>
      <c r="E2024" t="s">
        <v>32</v>
      </c>
      <c r="F2024" s="58">
        <v>38683</v>
      </c>
      <c r="G2024">
        <v>1</v>
      </c>
      <c r="H2024">
        <v>0</v>
      </c>
      <c r="I2024" s="98">
        <v>41760</v>
      </c>
      <c r="J2024">
        <v>91</v>
      </c>
      <c r="K2024">
        <v>53</v>
      </c>
      <c r="L2024">
        <v>3</v>
      </c>
      <c r="M2024">
        <v>49</v>
      </c>
      <c r="N2024">
        <v>7</v>
      </c>
      <c r="O2024">
        <v>4</v>
      </c>
      <c r="P2024">
        <v>5</v>
      </c>
      <c r="Q2024">
        <v>4</v>
      </c>
      <c r="R2024">
        <v>3</v>
      </c>
      <c r="S2024">
        <v>4</v>
      </c>
      <c r="T2024">
        <v>8</v>
      </c>
      <c r="U2024">
        <v>0</v>
      </c>
      <c r="V2024">
        <v>0</v>
      </c>
      <c r="W2024" t="s">
        <v>31</v>
      </c>
      <c r="X2024">
        <v>0</v>
      </c>
    </row>
    <row r="2025" spans="1:24" x14ac:dyDescent="0.2">
      <c r="A2025">
        <v>10394</v>
      </c>
      <c r="B2025">
        <v>1985</v>
      </c>
      <c r="C2025">
        <v>38</v>
      </c>
      <c r="D2025" t="s">
        <v>23</v>
      </c>
      <c r="E2025" t="s">
        <v>32</v>
      </c>
      <c r="F2025" s="58">
        <v>55249</v>
      </c>
      <c r="G2025">
        <v>0</v>
      </c>
      <c r="H2025">
        <v>0</v>
      </c>
      <c r="I2025" s="98">
        <v>41631</v>
      </c>
      <c r="J2025">
        <v>91</v>
      </c>
      <c r="K2025">
        <v>675</v>
      </c>
      <c r="L2025">
        <v>144</v>
      </c>
      <c r="M2025">
        <v>133</v>
      </c>
      <c r="N2025">
        <v>94</v>
      </c>
      <c r="O2025">
        <v>192</v>
      </c>
      <c r="P2025">
        <v>241</v>
      </c>
      <c r="Q2025">
        <v>1</v>
      </c>
      <c r="R2025">
        <v>4</v>
      </c>
      <c r="S2025">
        <v>5</v>
      </c>
      <c r="T2025">
        <v>1</v>
      </c>
      <c r="U2025">
        <v>0</v>
      </c>
      <c r="V2025">
        <v>0</v>
      </c>
      <c r="W2025" t="s">
        <v>31</v>
      </c>
      <c r="X2025">
        <v>3</v>
      </c>
    </row>
    <row r="2026" spans="1:24" x14ac:dyDescent="0.2">
      <c r="A2026">
        <v>1142</v>
      </c>
      <c r="B2026">
        <v>1954</v>
      </c>
      <c r="C2026">
        <v>69</v>
      </c>
      <c r="D2026" t="s">
        <v>40</v>
      </c>
      <c r="E2026" t="s">
        <v>32</v>
      </c>
      <c r="F2026" s="58">
        <v>54132</v>
      </c>
      <c r="G2026">
        <v>0</v>
      </c>
      <c r="H2026">
        <v>1</v>
      </c>
      <c r="I2026" s="98">
        <v>41630</v>
      </c>
      <c r="J2026">
        <v>91</v>
      </c>
      <c r="K2026">
        <v>208</v>
      </c>
      <c r="L2026">
        <v>7</v>
      </c>
      <c r="M2026">
        <v>82</v>
      </c>
      <c r="N2026">
        <v>30</v>
      </c>
      <c r="O2026">
        <v>66</v>
      </c>
      <c r="P2026">
        <v>35</v>
      </c>
      <c r="Q2026">
        <v>2</v>
      </c>
      <c r="R2026">
        <v>3</v>
      </c>
      <c r="S2026">
        <v>9</v>
      </c>
      <c r="T2026">
        <v>3</v>
      </c>
      <c r="U2026">
        <v>0</v>
      </c>
      <c r="V2026">
        <v>0</v>
      </c>
      <c r="W2026" t="s">
        <v>27</v>
      </c>
      <c r="X2026">
        <v>0</v>
      </c>
    </row>
    <row r="2027" spans="1:24" x14ac:dyDescent="0.2">
      <c r="A2027">
        <v>451</v>
      </c>
      <c r="B2027">
        <v>1990</v>
      </c>
      <c r="C2027">
        <v>33</v>
      </c>
      <c r="D2027" t="s">
        <v>23</v>
      </c>
      <c r="E2027" t="s">
        <v>28</v>
      </c>
      <c r="F2027" s="58">
        <v>34350</v>
      </c>
      <c r="G2027">
        <v>1</v>
      </c>
      <c r="H2027">
        <v>0</v>
      </c>
      <c r="I2027" s="98">
        <v>41628</v>
      </c>
      <c r="J2027">
        <v>91</v>
      </c>
      <c r="K2027">
        <v>9</v>
      </c>
      <c r="L2027">
        <v>0</v>
      </c>
      <c r="M2027">
        <v>7</v>
      </c>
      <c r="N2027">
        <v>2</v>
      </c>
      <c r="O2027">
        <v>0</v>
      </c>
      <c r="P2027">
        <v>4</v>
      </c>
      <c r="Q2027">
        <v>1</v>
      </c>
      <c r="R2027">
        <v>1</v>
      </c>
      <c r="S2027">
        <v>2</v>
      </c>
      <c r="T2027">
        <v>8</v>
      </c>
      <c r="U2027">
        <v>0</v>
      </c>
      <c r="V2027">
        <v>0</v>
      </c>
      <c r="W2027" t="s">
        <v>50</v>
      </c>
      <c r="X2027">
        <v>0</v>
      </c>
    </row>
    <row r="2028" spans="1:24" x14ac:dyDescent="0.2">
      <c r="A2028">
        <v>7128</v>
      </c>
      <c r="B2028">
        <v>1978</v>
      </c>
      <c r="C2028">
        <v>45</v>
      </c>
      <c r="D2028" t="s">
        <v>40</v>
      </c>
      <c r="E2028" t="s">
        <v>28</v>
      </c>
      <c r="F2028" s="58">
        <v>64504</v>
      </c>
      <c r="G2028">
        <v>1</v>
      </c>
      <c r="H2028">
        <v>1</v>
      </c>
      <c r="I2028" s="98">
        <v>41467</v>
      </c>
      <c r="J2028">
        <v>91</v>
      </c>
      <c r="K2028">
        <v>4</v>
      </c>
      <c r="L2028">
        <v>0</v>
      </c>
      <c r="M2028">
        <v>5</v>
      </c>
      <c r="N2028">
        <v>0</v>
      </c>
      <c r="O2028">
        <v>1</v>
      </c>
      <c r="P2028">
        <v>5</v>
      </c>
      <c r="Q2028">
        <v>1</v>
      </c>
      <c r="R2028">
        <v>1</v>
      </c>
      <c r="S2028">
        <v>2</v>
      </c>
      <c r="T2028">
        <v>7</v>
      </c>
      <c r="U2028">
        <v>0</v>
      </c>
      <c r="V2028">
        <v>0</v>
      </c>
      <c r="W2028" t="s">
        <v>27</v>
      </c>
      <c r="X2028">
        <v>0</v>
      </c>
    </row>
    <row r="2029" spans="1:24" x14ac:dyDescent="0.2">
      <c r="A2029">
        <v>10678</v>
      </c>
      <c r="B2029">
        <v>1960</v>
      </c>
      <c r="C2029">
        <v>63</v>
      </c>
      <c r="D2029" t="s">
        <v>23</v>
      </c>
      <c r="E2029" t="s">
        <v>32</v>
      </c>
      <c r="F2029" s="58">
        <v>47175</v>
      </c>
      <c r="G2029">
        <v>0</v>
      </c>
      <c r="H2029">
        <v>1</v>
      </c>
      <c r="I2029" s="98">
        <v>41606</v>
      </c>
      <c r="J2029">
        <v>91</v>
      </c>
      <c r="K2029">
        <v>653</v>
      </c>
      <c r="L2029">
        <v>17</v>
      </c>
      <c r="M2029">
        <v>170</v>
      </c>
      <c r="N2029">
        <v>34</v>
      </c>
      <c r="O2029">
        <v>26</v>
      </c>
      <c r="P2029">
        <v>17</v>
      </c>
      <c r="Q2029">
        <v>2</v>
      </c>
      <c r="R2029">
        <v>11</v>
      </c>
      <c r="S2029">
        <v>10</v>
      </c>
      <c r="T2029">
        <v>7</v>
      </c>
      <c r="U2029">
        <v>0</v>
      </c>
      <c r="V2029">
        <v>0</v>
      </c>
      <c r="W2029" t="s">
        <v>27</v>
      </c>
      <c r="X2029">
        <v>0</v>
      </c>
    </row>
    <row r="2030" spans="1:24" x14ac:dyDescent="0.2">
      <c r="A2030">
        <v>7755</v>
      </c>
      <c r="B2030">
        <v>1955</v>
      </c>
      <c r="C2030">
        <v>68</v>
      </c>
      <c r="D2030" t="s">
        <v>40</v>
      </c>
      <c r="E2030" t="s">
        <v>32</v>
      </c>
      <c r="F2030" s="58">
        <v>56937</v>
      </c>
      <c r="G2030">
        <v>0</v>
      </c>
      <c r="H2030">
        <v>1</v>
      </c>
      <c r="I2030" s="98">
        <v>41619</v>
      </c>
      <c r="J2030">
        <v>91</v>
      </c>
      <c r="K2030">
        <v>350</v>
      </c>
      <c r="L2030">
        <v>3</v>
      </c>
      <c r="M2030">
        <v>39</v>
      </c>
      <c r="N2030">
        <v>0</v>
      </c>
      <c r="O2030">
        <v>0</v>
      </c>
      <c r="P2030">
        <v>19</v>
      </c>
      <c r="Q2030">
        <v>2</v>
      </c>
      <c r="R2030">
        <v>9</v>
      </c>
      <c r="S2030">
        <v>4</v>
      </c>
      <c r="T2030">
        <v>8</v>
      </c>
      <c r="U2030">
        <v>0</v>
      </c>
      <c r="V2030">
        <v>0</v>
      </c>
      <c r="W2030" t="s">
        <v>27</v>
      </c>
      <c r="X2030">
        <v>0</v>
      </c>
    </row>
    <row r="2031" spans="1:24" x14ac:dyDescent="0.2">
      <c r="A2031">
        <v>4754</v>
      </c>
      <c r="B2031">
        <v>1967</v>
      </c>
      <c r="C2031">
        <v>56</v>
      </c>
      <c r="D2031" t="s">
        <v>53</v>
      </c>
      <c r="E2031" t="s">
        <v>32</v>
      </c>
      <c r="F2031" s="58">
        <v>83033</v>
      </c>
      <c r="G2031">
        <v>0</v>
      </c>
      <c r="H2031">
        <v>1</v>
      </c>
      <c r="I2031" s="98">
        <v>41542</v>
      </c>
      <c r="J2031">
        <v>91</v>
      </c>
      <c r="K2031">
        <v>30</v>
      </c>
      <c r="L2031">
        <v>11</v>
      </c>
      <c r="M2031">
        <v>33</v>
      </c>
      <c r="N2031">
        <v>13</v>
      </c>
      <c r="O2031">
        <v>6</v>
      </c>
      <c r="P2031">
        <v>29</v>
      </c>
      <c r="Q2031">
        <v>1</v>
      </c>
      <c r="R2031">
        <v>2</v>
      </c>
      <c r="S2031">
        <v>4</v>
      </c>
      <c r="T2031">
        <v>4</v>
      </c>
      <c r="U2031">
        <v>0</v>
      </c>
      <c r="V2031">
        <v>0</v>
      </c>
      <c r="W2031" t="s">
        <v>27</v>
      </c>
      <c r="X2031">
        <v>0</v>
      </c>
    </row>
    <row r="2032" spans="1:24" x14ac:dyDescent="0.2">
      <c r="A2032">
        <v>20</v>
      </c>
      <c r="B2032">
        <v>1966</v>
      </c>
      <c r="C2032">
        <v>57</v>
      </c>
      <c r="D2032" t="s">
        <v>43</v>
      </c>
      <c r="E2032" t="s">
        <v>32</v>
      </c>
      <c r="F2032" s="58">
        <v>40521</v>
      </c>
      <c r="G2032">
        <v>0</v>
      </c>
      <c r="H2032">
        <v>1</v>
      </c>
      <c r="I2032" s="98">
        <v>41283</v>
      </c>
      <c r="J2032">
        <v>91</v>
      </c>
      <c r="K2032">
        <v>43</v>
      </c>
      <c r="L2032">
        <v>12</v>
      </c>
      <c r="M2032">
        <v>23</v>
      </c>
      <c r="N2032">
        <v>29</v>
      </c>
      <c r="O2032">
        <v>15</v>
      </c>
      <c r="P2032">
        <v>61</v>
      </c>
      <c r="Q2032">
        <v>1</v>
      </c>
      <c r="R2032">
        <v>2</v>
      </c>
      <c r="S2032">
        <v>4</v>
      </c>
      <c r="T2032">
        <v>4</v>
      </c>
      <c r="U2032">
        <v>0</v>
      </c>
      <c r="V2032">
        <v>0</v>
      </c>
      <c r="W2032" t="s">
        <v>46</v>
      </c>
      <c r="X2032">
        <v>0</v>
      </c>
    </row>
    <row r="2033" spans="1:24" x14ac:dyDescent="0.2">
      <c r="A2033">
        <v>2246</v>
      </c>
      <c r="B2033">
        <v>1966</v>
      </c>
      <c r="C2033">
        <v>57</v>
      </c>
      <c r="D2033" t="s">
        <v>43</v>
      </c>
      <c r="E2033" t="s">
        <v>32</v>
      </c>
      <c r="F2033" s="58">
        <v>43482</v>
      </c>
      <c r="G2033">
        <v>0</v>
      </c>
      <c r="H2033">
        <v>1</v>
      </c>
      <c r="I2033" s="98">
        <v>41283</v>
      </c>
      <c r="J2033">
        <v>91</v>
      </c>
      <c r="K2033">
        <v>43</v>
      </c>
      <c r="L2033">
        <v>12</v>
      </c>
      <c r="M2033">
        <v>23</v>
      </c>
      <c r="N2033">
        <v>29</v>
      </c>
      <c r="O2033">
        <v>15</v>
      </c>
      <c r="P2033">
        <v>61</v>
      </c>
      <c r="Q2033">
        <v>1</v>
      </c>
      <c r="R2033">
        <v>2</v>
      </c>
      <c r="S2033">
        <v>4</v>
      </c>
      <c r="T2033">
        <v>4</v>
      </c>
      <c r="U2033">
        <v>0</v>
      </c>
      <c r="V2033">
        <v>0</v>
      </c>
      <c r="W2033" t="s">
        <v>27</v>
      </c>
      <c r="X2033">
        <v>0</v>
      </c>
    </row>
    <row r="2034" spans="1:24" x14ac:dyDescent="0.2">
      <c r="A2034">
        <v>10307</v>
      </c>
      <c r="B2034">
        <v>1957</v>
      </c>
      <c r="C2034">
        <v>66</v>
      </c>
      <c r="D2034" t="s">
        <v>23</v>
      </c>
      <c r="E2034" t="s">
        <v>32</v>
      </c>
      <c r="F2034" s="58">
        <v>78642</v>
      </c>
      <c r="G2034">
        <v>0</v>
      </c>
      <c r="H2034">
        <v>2</v>
      </c>
      <c r="I2034" s="98">
        <v>41517</v>
      </c>
      <c r="J2034">
        <v>91</v>
      </c>
      <c r="K2034">
        <v>369</v>
      </c>
      <c r="L2034">
        <v>9</v>
      </c>
      <c r="M2034">
        <v>87</v>
      </c>
      <c r="N2034">
        <v>12</v>
      </c>
      <c r="O2034">
        <v>14</v>
      </c>
      <c r="P2034">
        <v>34</v>
      </c>
      <c r="Q2034">
        <v>3</v>
      </c>
      <c r="R2034">
        <v>6</v>
      </c>
      <c r="S2034">
        <v>8</v>
      </c>
      <c r="T2034">
        <v>5</v>
      </c>
      <c r="U2034">
        <v>0</v>
      </c>
      <c r="V2034">
        <v>0</v>
      </c>
      <c r="W2034" t="s">
        <v>27</v>
      </c>
      <c r="X2034">
        <v>0</v>
      </c>
    </row>
    <row r="2035" spans="1:24" x14ac:dyDescent="0.2">
      <c r="A2035">
        <v>2147</v>
      </c>
      <c r="B2035">
        <v>1970</v>
      </c>
      <c r="C2035">
        <v>53</v>
      </c>
      <c r="D2035" t="s">
        <v>23</v>
      </c>
      <c r="E2035" t="s">
        <v>32</v>
      </c>
      <c r="F2035" s="58">
        <v>75072</v>
      </c>
      <c r="G2035">
        <v>0</v>
      </c>
      <c r="H2035">
        <v>0</v>
      </c>
      <c r="I2035" s="98">
        <v>41502</v>
      </c>
      <c r="J2035">
        <v>91</v>
      </c>
      <c r="K2035">
        <v>736</v>
      </c>
      <c r="L2035">
        <v>63</v>
      </c>
      <c r="M2035">
        <v>946</v>
      </c>
      <c r="N2035">
        <v>219</v>
      </c>
      <c r="O2035">
        <v>189</v>
      </c>
      <c r="P2035">
        <v>126</v>
      </c>
      <c r="Q2035">
        <v>1</v>
      </c>
      <c r="R2035">
        <v>4</v>
      </c>
      <c r="S2035">
        <v>11</v>
      </c>
      <c r="T2035">
        <v>2</v>
      </c>
      <c r="U2035">
        <v>0</v>
      </c>
      <c r="V2035">
        <v>0</v>
      </c>
      <c r="W2035" t="s">
        <v>27</v>
      </c>
      <c r="X2035">
        <v>2</v>
      </c>
    </row>
    <row r="2036" spans="1:24" x14ac:dyDescent="0.2">
      <c r="A2036">
        <v>10590</v>
      </c>
      <c r="B2036">
        <v>1957</v>
      </c>
      <c r="C2036">
        <v>66</v>
      </c>
      <c r="D2036" t="s">
        <v>40</v>
      </c>
      <c r="E2036" t="s">
        <v>32</v>
      </c>
      <c r="F2036" s="58">
        <v>56253</v>
      </c>
      <c r="G2036">
        <v>0</v>
      </c>
      <c r="H2036">
        <v>0</v>
      </c>
      <c r="I2036" s="98">
        <v>41363</v>
      </c>
      <c r="J2036">
        <v>91</v>
      </c>
      <c r="K2036">
        <v>794</v>
      </c>
      <c r="L2036">
        <v>73</v>
      </c>
      <c r="M2036">
        <v>573</v>
      </c>
      <c r="N2036">
        <v>0</v>
      </c>
      <c r="O2036">
        <v>29</v>
      </c>
      <c r="P2036">
        <v>14</v>
      </c>
      <c r="Q2036">
        <v>1</v>
      </c>
      <c r="R2036">
        <v>4</v>
      </c>
      <c r="S2036">
        <v>10</v>
      </c>
      <c r="T2036">
        <v>2</v>
      </c>
      <c r="U2036">
        <v>0</v>
      </c>
      <c r="V2036">
        <v>0</v>
      </c>
      <c r="W2036" t="s">
        <v>27</v>
      </c>
      <c r="X2036">
        <v>0</v>
      </c>
    </row>
    <row r="2037" spans="1:24" x14ac:dyDescent="0.2">
      <c r="A2037">
        <v>6565</v>
      </c>
      <c r="B2037">
        <v>1950</v>
      </c>
      <c r="C2037">
        <v>73</v>
      </c>
      <c r="D2037" t="s">
        <v>53</v>
      </c>
      <c r="E2037" t="s">
        <v>32</v>
      </c>
      <c r="F2037" s="58">
        <v>59925</v>
      </c>
      <c r="G2037">
        <v>0</v>
      </c>
      <c r="H2037">
        <v>1</v>
      </c>
      <c r="I2037" s="98">
        <v>41361</v>
      </c>
      <c r="J2037">
        <v>91</v>
      </c>
      <c r="K2037">
        <v>1012</v>
      </c>
      <c r="L2037">
        <v>80</v>
      </c>
      <c r="M2037">
        <v>498</v>
      </c>
      <c r="N2037">
        <v>0</v>
      </c>
      <c r="O2037">
        <v>16</v>
      </c>
      <c r="P2037">
        <v>176</v>
      </c>
      <c r="Q2037">
        <v>2</v>
      </c>
      <c r="R2037">
        <v>11</v>
      </c>
      <c r="S2037">
        <v>9</v>
      </c>
      <c r="T2037">
        <v>5</v>
      </c>
      <c r="U2037">
        <v>0</v>
      </c>
      <c r="V2037">
        <v>0</v>
      </c>
      <c r="W2037" t="s">
        <v>35</v>
      </c>
      <c r="X2037">
        <v>1</v>
      </c>
    </row>
    <row r="2038" spans="1:24" x14ac:dyDescent="0.2">
      <c r="A2038">
        <v>6619</v>
      </c>
      <c r="B2038">
        <v>1979</v>
      </c>
      <c r="C2038">
        <v>44</v>
      </c>
      <c r="D2038" t="s">
        <v>23</v>
      </c>
      <c r="E2038" t="s">
        <v>32</v>
      </c>
      <c r="F2038" s="58">
        <v>62807</v>
      </c>
      <c r="G2038">
        <v>1</v>
      </c>
      <c r="H2038">
        <v>1</v>
      </c>
      <c r="I2038" s="98">
        <v>41306</v>
      </c>
      <c r="J2038">
        <v>91</v>
      </c>
      <c r="K2038">
        <v>22</v>
      </c>
      <c r="L2038">
        <v>1</v>
      </c>
      <c r="M2038">
        <v>13</v>
      </c>
      <c r="N2038">
        <v>4</v>
      </c>
      <c r="O2038">
        <v>0</v>
      </c>
      <c r="P2038">
        <v>4</v>
      </c>
      <c r="Q2038">
        <v>2</v>
      </c>
      <c r="R2038">
        <v>1</v>
      </c>
      <c r="S2038">
        <v>3</v>
      </c>
      <c r="T2038">
        <v>7</v>
      </c>
      <c r="U2038">
        <v>0</v>
      </c>
      <c r="V2038">
        <v>0</v>
      </c>
      <c r="W2038" t="s">
        <v>27</v>
      </c>
      <c r="X2038">
        <v>0</v>
      </c>
    </row>
    <row r="2039" spans="1:24" x14ac:dyDescent="0.2">
      <c r="A2039">
        <v>4817</v>
      </c>
      <c r="B2039">
        <v>1957</v>
      </c>
      <c r="C2039">
        <v>66</v>
      </c>
      <c r="D2039" t="s">
        <v>23</v>
      </c>
      <c r="E2039" t="s">
        <v>24</v>
      </c>
      <c r="F2039" s="58">
        <v>62807</v>
      </c>
      <c r="G2039">
        <v>0</v>
      </c>
      <c r="H2039">
        <v>0</v>
      </c>
      <c r="I2039" s="98">
        <v>41007</v>
      </c>
      <c r="J2039">
        <v>91</v>
      </c>
      <c r="K2039">
        <v>3</v>
      </c>
      <c r="L2039">
        <v>2</v>
      </c>
      <c r="M2039">
        <v>7</v>
      </c>
      <c r="N2039">
        <v>0</v>
      </c>
      <c r="O2039">
        <v>4</v>
      </c>
      <c r="P2039">
        <v>2</v>
      </c>
      <c r="Q2039">
        <v>1</v>
      </c>
      <c r="R2039">
        <v>1</v>
      </c>
      <c r="S2039">
        <v>2</v>
      </c>
      <c r="T2039">
        <v>8</v>
      </c>
      <c r="U2039">
        <v>0</v>
      </c>
      <c r="V2039">
        <v>0</v>
      </c>
      <c r="W2039" t="s">
        <v>27</v>
      </c>
      <c r="X2039">
        <v>0</v>
      </c>
    </row>
    <row r="2040" spans="1:24" x14ac:dyDescent="0.2">
      <c r="A2040">
        <v>4508</v>
      </c>
      <c r="B2040">
        <v>1953</v>
      </c>
      <c r="C2040">
        <v>70</v>
      </c>
      <c r="D2040" t="s">
        <v>23</v>
      </c>
      <c r="E2040" t="s">
        <v>28</v>
      </c>
      <c r="F2040" s="58">
        <v>46106</v>
      </c>
      <c r="G2040">
        <v>0</v>
      </c>
      <c r="H2040">
        <v>0</v>
      </c>
      <c r="I2040" s="98">
        <v>41781</v>
      </c>
      <c r="J2040">
        <v>92</v>
      </c>
      <c r="K2040">
        <v>203</v>
      </c>
      <c r="L2040">
        <v>35</v>
      </c>
      <c r="M2040">
        <v>305</v>
      </c>
      <c r="N2040">
        <v>46</v>
      </c>
      <c r="O2040">
        <v>17</v>
      </c>
      <c r="P2040">
        <v>227</v>
      </c>
      <c r="Q2040">
        <v>1</v>
      </c>
      <c r="R2040">
        <v>2</v>
      </c>
      <c r="S2040">
        <v>5</v>
      </c>
      <c r="T2040">
        <v>1</v>
      </c>
      <c r="U2040">
        <v>0</v>
      </c>
      <c r="V2040">
        <v>0</v>
      </c>
      <c r="W2040" t="s">
        <v>46</v>
      </c>
      <c r="X2040">
        <v>0</v>
      </c>
    </row>
    <row r="2041" spans="1:24" x14ac:dyDescent="0.2">
      <c r="A2041">
        <v>4843</v>
      </c>
      <c r="B2041">
        <v>1953</v>
      </c>
      <c r="C2041">
        <v>70</v>
      </c>
      <c r="D2041" t="s">
        <v>23</v>
      </c>
      <c r="E2041" t="s">
        <v>28</v>
      </c>
      <c r="F2041" s="58">
        <v>26091</v>
      </c>
      <c r="G2041">
        <v>0</v>
      </c>
      <c r="H2041">
        <v>0</v>
      </c>
      <c r="I2041" s="98">
        <v>41781</v>
      </c>
      <c r="J2041">
        <v>92</v>
      </c>
      <c r="K2041">
        <v>203</v>
      </c>
      <c r="L2041">
        <v>35</v>
      </c>
      <c r="M2041">
        <v>305</v>
      </c>
      <c r="N2041">
        <v>46</v>
      </c>
      <c r="O2041">
        <v>17</v>
      </c>
      <c r="P2041">
        <v>227</v>
      </c>
      <c r="Q2041">
        <v>1</v>
      </c>
      <c r="R2041">
        <v>2</v>
      </c>
      <c r="S2041">
        <v>5</v>
      </c>
      <c r="T2041">
        <v>1</v>
      </c>
      <c r="U2041">
        <v>0</v>
      </c>
      <c r="V2041">
        <v>0</v>
      </c>
      <c r="W2041" t="s">
        <v>67</v>
      </c>
      <c r="X2041">
        <v>0</v>
      </c>
    </row>
    <row r="2042" spans="1:24" x14ac:dyDescent="0.2">
      <c r="A2042">
        <v>9197</v>
      </c>
      <c r="B2042">
        <v>1954</v>
      </c>
      <c r="C2042">
        <v>69</v>
      </c>
      <c r="D2042" t="s">
        <v>23</v>
      </c>
      <c r="E2042" t="s">
        <v>32</v>
      </c>
      <c r="F2042" s="58">
        <v>26091</v>
      </c>
      <c r="G2042">
        <v>0</v>
      </c>
      <c r="H2042">
        <v>1</v>
      </c>
      <c r="I2042" s="98">
        <v>41694</v>
      </c>
      <c r="J2042">
        <v>92</v>
      </c>
      <c r="K2042">
        <v>32</v>
      </c>
      <c r="L2042">
        <v>0</v>
      </c>
      <c r="M2042">
        <v>5</v>
      </c>
      <c r="N2042">
        <v>2</v>
      </c>
      <c r="O2042">
        <v>0</v>
      </c>
      <c r="P2042">
        <v>8</v>
      </c>
      <c r="Q2042">
        <v>2</v>
      </c>
      <c r="R2042">
        <v>2</v>
      </c>
      <c r="S2042">
        <v>3</v>
      </c>
      <c r="T2042">
        <v>5</v>
      </c>
      <c r="U2042">
        <v>0</v>
      </c>
      <c r="V2042">
        <v>0</v>
      </c>
      <c r="W2042" t="s">
        <v>27</v>
      </c>
      <c r="X2042">
        <v>0</v>
      </c>
    </row>
    <row r="2043" spans="1:24" x14ac:dyDescent="0.2">
      <c r="A2043">
        <v>6237</v>
      </c>
      <c r="B2043">
        <v>1967</v>
      </c>
      <c r="C2043">
        <v>56</v>
      </c>
      <c r="D2043" t="s">
        <v>40</v>
      </c>
      <c r="E2043" t="s">
        <v>28</v>
      </c>
      <c r="F2043" s="58">
        <v>38232</v>
      </c>
      <c r="G2043">
        <v>0</v>
      </c>
      <c r="H2043">
        <v>2</v>
      </c>
      <c r="I2043" s="98">
        <v>41467</v>
      </c>
      <c r="J2043">
        <v>92</v>
      </c>
      <c r="K2043">
        <v>81</v>
      </c>
      <c r="L2043">
        <v>4</v>
      </c>
      <c r="M2043">
        <v>33</v>
      </c>
      <c r="N2043">
        <v>5</v>
      </c>
      <c r="O2043">
        <v>2</v>
      </c>
      <c r="P2043">
        <v>291</v>
      </c>
      <c r="Q2043">
        <v>0</v>
      </c>
      <c r="R2043">
        <v>23</v>
      </c>
      <c r="S2043">
        <v>1</v>
      </c>
      <c r="T2043">
        <v>0</v>
      </c>
      <c r="U2043">
        <v>0</v>
      </c>
      <c r="V2043">
        <v>0</v>
      </c>
      <c r="W2043" t="s">
        <v>27</v>
      </c>
      <c r="X2043">
        <v>0</v>
      </c>
    </row>
    <row r="2044" spans="1:24" x14ac:dyDescent="0.2">
      <c r="A2044">
        <v>6515</v>
      </c>
      <c r="B2044">
        <v>1978</v>
      </c>
      <c r="C2044">
        <v>45</v>
      </c>
      <c r="D2044" t="s">
        <v>23</v>
      </c>
      <c r="E2044" t="s">
        <v>32</v>
      </c>
      <c r="F2044" s="58">
        <v>38946</v>
      </c>
      <c r="G2044">
        <v>1</v>
      </c>
      <c r="H2044">
        <v>0</v>
      </c>
      <c r="I2044" s="98">
        <v>41437</v>
      </c>
      <c r="J2044">
        <v>92</v>
      </c>
      <c r="K2044">
        <v>6</v>
      </c>
      <c r="L2044">
        <v>2</v>
      </c>
      <c r="M2044">
        <v>18</v>
      </c>
      <c r="N2044">
        <v>2</v>
      </c>
      <c r="O2044">
        <v>8</v>
      </c>
      <c r="P2044">
        <v>14</v>
      </c>
      <c r="Q2044">
        <v>1</v>
      </c>
      <c r="R2044">
        <v>2</v>
      </c>
      <c r="S2044">
        <v>3</v>
      </c>
      <c r="T2044">
        <v>4</v>
      </c>
      <c r="U2044">
        <v>0</v>
      </c>
      <c r="V2044">
        <v>0</v>
      </c>
      <c r="W2044" t="s">
        <v>67</v>
      </c>
      <c r="X2044">
        <v>0</v>
      </c>
    </row>
    <row r="2045" spans="1:24" x14ac:dyDescent="0.2">
      <c r="A2045">
        <v>5954</v>
      </c>
      <c r="B2045">
        <v>1973</v>
      </c>
      <c r="C2045">
        <v>50</v>
      </c>
      <c r="D2045" t="s">
        <v>53</v>
      </c>
      <c r="E2045" t="s">
        <v>24</v>
      </c>
      <c r="F2045" s="58">
        <v>38946</v>
      </c>
      <c r="G2045">
        <v>1</v>
      </c>
      <c r="H2045">
        <v>0</v>
      </c>
      <c r="I2045" s="98">
        <v>41527</v>
      </c>
      <c r="J2045">
        <v>92</v>
      </c>
      <c r="K2045">
        <v>76</v>
      </c>
      <c r="L2045">
        <v>14</v>
      </c>
      <c r="M2045">
        <v>74</v>
      </c>
      <c r="N2045">
        <v>13</v>
      </c>
      <c r="O2045">
        <v>5</v>
      </c>
      <c r="P2045">
        <v>10</v>
      </c>
      <c r="Q2045">
        <v>2</v>
      </c>
      <c r="R2045">
        <v>5</v>
      </c>
      <c r="S2045">
        <v>4</v>
      </c>
      <c r="T2045">
        <v>8</v>
      </c>
      <c r="U2045">
        <v>0</v>
      </c>
      <c r="V2045">
        <v>0</v>
      </c>
      <c r="W2045" t="s">
        <v>27</v>
      </c>
      <c r="X2045">
        <v>0</v>
      </c>
    </row>
    <row r="2046" spans="1:24" x14ac:dyDescent="0.2">
      <c r="A2046">
        <v>7938</v>
      </c>
      <c r="B2046">
        <v>1959</v>
      </c>
      <c r="C2046">
        <v>64</v>
      </c>
      <c r="D2046" t="s">
        <v>40</v>
      </c>
      <c r="E2046" t="s">
        <v>32</v>
      </c>
      <c r="F2046" s="58">
        <v>67605</v>
      </c>
      <c r="G2046">
        <v>0</v>
      </c>
      <c r="H2046">
        <v>1</v>
      </c>
      <c r="I2046" s="98">
        <v>41343</v>
      </c>
      <c r="J2046">
        <v>92</v>
      </c>
      <c r="K2046">
        <v>350</v>
      </c>
      <c r="L2046">
        <v>8</v>
      </c>
      <c r="M2046">
        <v>66</v>
      </c>
      <c r="N2046">
        <v>17</v>
      </c>
      <c r="O2046">
        <v>4</v>
      </c>
      <c r="P2046">
        <v>4</v>
      </c>
      <c r="Q2046">
        <v>2</v>
      </c>
      <c r="R2046">
        <v>3</v>
      </c>
      <c r="S2046">
        <v>10</v>
      </c>
      <c r="T2046">
        <v>3</v>
      </c>
      <c r="U2046">
        <v>0</v>
      </c>
      <c r="V2046">
        <v>0</v>
      </c>
      <c r="W2046" t="s">
        <v>46</v>
      </c>
      <c r="X2046">
        <v>0</v>
      </c>
    </row>
    <row r="2047" spans="1:24" x14ac:dyDescent="0.2">
      <c r="A2047">
        <v>961</v>
      </c>
      <c r="B2047">
        <v>1973</v>
      </c>
      <c r="C2047">
        <v>50</v>
      </c>
      <c r="D2047" t="s">
        <v>23</v>
      </c>
      <c r="E2047" t="s">
        <v>32</v>
      </c>
      <c r="F2047" s="58">
        <v>51369</v>
      </c>
      <c r="G2047">
        <v>0</v>
      </c>
      <c r="H2047">
        <v>1</v>
      </c>
      <c r="I2047" s="98">
        <v>41617</v>
      </c>
      <c r="J2047">
        <v>92</v>
      </c>
      <c r="K2047">
        <v>133</v>
      </c>
      <c r="L2047">
        <v>27</v>
      </c>
      <c r="M2047">
        <v>421</v>
      </c>
      <c r="N2047">
        <v>13</v>
      </c>
      <c r="O2047">
        <v>195</v>
      </c>
      <c r="P2047">
        <v>71</v>
      </c>
      <c r="Q2047">
        <v>2</v>
      </c>
      <c r="R2047">
        <v>7</v>
      </c>
      <c r="S2047">
        <v>5</v>
      </c>
      <c r="T2047">
        <v>4</v>
      </c>
      <c r="U2047">
        <v>0</v>
      </c>
      <c r="V2047">
        <v>0</v>
      </c>
      <c r="W2047" t="s">
        <v>27</v>
      </c>
      <c r="X2047">
        <v>0</v>
      </c>
    </row>
    <row r="2048" spans="1:24" x14ac:dyDescent="0.2">
      <c r="A2048">
        <v>1764</v>
      </c>
      <c r="B2048">
        <v>1976</v>
      </c>
      <c r="C2048">
        <v>47</v>
      </c>
      <c r="D2048" t="s">
        <v>23</v>
      </c>
      <c r="E2048" t="s">
        <v>28</v>
      </c>
      <c r="F2048" s="58">
        <v>51369</v>
      </c>
      <c r="G2048">
        <v>1</v>
      </c>
      <c r="H2048">
        <v>0</v>
      </c>
      <c r="I2048" s="98">
        <v>41525</v>
      </c>
      <c r="J2048">
        <v>92</v>
      </c>
      <c r="K2048">
        <v>100</v>
      </c>
      <c r="L2048">
        <v>2</v>
      </c>
      <c r="M2048">
        <v>128</v>
      </c>
      <c r="N2048">
        <v>23</v>
      </c>
      <c r="O2048">
        <v>7</v>
      </c>
      <c r="P2048">
        <v>10</v>
      </c>
      <c r="Q2048">
        <v>4</v>
      </c>
      <c r="R2048">
        <v>5</v>
      </c>
      <c r="S2048">
        <v>5</v>
      </c>
      <c r="T2048">
        <v>8</v>
      </c>
      <c r="U2048">
        <v>0</v>
      </c>
      <c r="V2048">
        <v>0</v>
      </c>
      <c r="W2048" t="s">
        <v>67</v>
      </c>
      <c r="X2048">
        <v>0</v>
      </c>
    </row>
    <row r="2049" spans="1:24" x14ac:dyDescent="0.2">
      <c r="A2049">
        <v>1916</v>
      </c>
      <c r="B2049">
        <v>1955</v>
      </c>
      <c r="C2049">
        <v>68</v>
      </c>
      <c r="D2049" t="s">
        <v>53</v>
      </c>
      <c r="E2049" t="s">
        <v>32</v>
      </c>
      <c r="F2049" s="58">
        <v>52513</v>
      </c>
      <c r="G2049">
        <v>0</v>
      </c>
      <c r="H2049">
        <v>1</v>
      </c>
      <c r="I2049" s="98">
        <v>41479</v>
      </c>
      <c r="J2049">
        <v>92</v>
      </c>
      <c r="K2049">
        <v>188</v>
      </c>
      <c r="L2049">
        <v>3</v>
      </c>
      <c r="M2049">
        <v>180</v>
      </c>
      <c r="N2049">
        <v>20</v>
      </c>
      <c r="O2049">
        <v>3</v>
      </c>
      <c r="P2049">
        <v>43</v>
      </c>
      <c r="Q2049">
        <v>5</v>
      </c>
      <c r="R2049">
        <v>7</v>
      </c>
      <c r="S2049">
        <v>6</v>
      </c>
      <c r="T2049">
        <v>7</v>
      </c>
      <c r="U2049">
        <v>0</v>
      </c>
      <c r="V2049">
        <v>0</v>
      </c>
      <c r="W2049" t="s">
        <v>46</v>
      </c>
      <c r="X2049">
        <v>0</v>
      </c>
    </row>
    <row r="2050" spans="1:24" x14ac:dyDescent="0.2">
      <c r="A2050">
        <v>6941</v>
      </c>
      <c r="B2050">
        <v>1972</v>
      </c>
      <c r="C2050">
        <v>51</v>
      </c>
      <c r="D2050" t="s">
        <v>23</v>
      </c>
      <c r="E2050" t="s">
        <v>28</v>
      </c>
      <c r="F2050" s="58">
        <v>76081</v>
      </c>
      <c r="G2050">
        <v>0</v>
      </c>
      <c r="H2050">
        <v>0</v>
      </c>
      <c r="I2050" s="98">
        <v>41469</v>
      </c>
      <c r="J2050">
        <v>92</v>
      </c>
      <c r="K2050">
        <v>17</v>
      </c>
      <c r="L2050">
        <v>8</v>
      </c>
      <c r="M2050">
        <v>12</v>
      </c>
      <c r="N2050">
        <v>11</v>
      </c>
      <c r="O2050">
        <v>15</v>
      </c>
      <c r="P2050">
        <v>32</v>
      </c>
      <c r="Q2050">
        <v>1</v>
      </c>
      <c r="R2050">
        <v>2</v>
      </c>
      <c r="S2050">
        <v>2</v>
      </c>
      <c r="T2050">
        <v>7</v>
      </c>
      <c r="U2050">
        <v>0</v>
      </c>
      <c r="V2050">
        <v>0</v>
      </c>
      <c r="W2050" t="s">
        <v>27</v>
      </c>
      <c r="X2050">
        <v>0</v>
      </c>
    </row>
    <row r="2051" spans="1:24" x14ac:dyDescent="0.2">
      <c r="A2051">
        <v>5562</v>
      </c>
      <c r="B2051">
        <v>1975</v>
      </c>
      <c r="C2051">
        <v>48</v>
      </c>
      <c r="D2051" t="s">
        <v>23</v>
      </c>
      <c r="E2051" t="s">
        <v>32</v>
      </c>
      <c r="F2051" s="58">
        <v>76081</v>
      </c>
      <c r="G2051">
        <v>0</v>
      </c>
      <c r="H2051">
        <v>1</v>
      </c>
      <c r="I2051" s="98">
        <v>41451</v>
      </c>
      <c r="J2051">
        <v>92</v>
      </c>
      <c r="K2051">
        <v>502</v>
      </c>
      <c r="L2051">
        <v>12</v>
      </c>
      <c r="M2051">
        <v>109</v>
      </c>
      <c r="N2051">
        <v>16</v>
      </c>
      <c r="O2051">
        <v>6</v>
      </c>
      <c r="P2051">
        <v>90</v>
      </c>
      <c r="Q2051">
        <v>2</v>
      </c>
      <c r="R2051">
        <v>7</v>
      </c>
      <c r="S2051">
        <v>10</v>
      </c>
      <c r="T2051">
        <v>6</v>
      </c>
      <c r="U2051">
        <v>0</v>
      </c>
      <c r="V2051">
        <v>0</v>
      </c>
      <c r="W2051" t="s">
        <v>27</v>
      </c>
      <c r="X2051">
        <v>0</v>
      </c>
    </row>
    <row r="2052" spans="1:24" x14ac:dyDescent="0.2">
      <c r="A2052">
        <v>1517</v>
      </c>
      <c r="B2052">
        <v>1970</v>
      </c>
      <c r="C2052">
        <v>53</v>
      </c>
      <c r="D2052" t="s">
        <v>23</v>
      </c>
      <c r="E2052" t="s">
        <v>28</v>
      </c>
      <c r="F2052" s="58">
        <v>55012</v>
      </c>
      <c r="G2052">
        <v>1</v>
      </c>
      <c r="H2052">
        <v>0</v>
      </c>
      <c r="I2052" s="98">
        <v>41439</v>
      </c>
      <c r="J2052">
        <v>92</v>
      </c>
      <c r="K2052">
        <v>3</v>
      </c>
      <c r="L2052">
        <v>9</v>
      </c>
      <c r="M2052">
        <v>13</v>
      </c>
      <c r="N2052">
        <v>2</v>
      </c>
      <c r="O2052">
        <v>12</v>
      </c>
      <c r="P2052">
        <v>12</v>
      </c>
      <c r="Q2052">
        <v>1</v>
      </c>
      <c r="R2052">
        <v>1</v>
      </c>
      <c r="S2052">
        <v>3</v>
      </c>
      <c r="T2052">
        <v>7</v>
      </c>
      <c r="U2052">
        <v>0</v>
      </c>
      <c r="V2052">
        <v>0</v>
      </c>
      <c r="W2052" t="s">
        <v>27</v>
      </c>
      <c r="X2052">
        <v>0</v>
      </c>
    </row>
    <row r="2053" spans="1:24" x14ac:dyDescent="0.2">
      <c r="A2053">
        <v>7286</v>
      </c>
      <c r="B2053">
        <v>1969</v>
      </c>
      <c r="C2053">
        <v>54</v>
      </c>
      <c r="D2053" t="s">
        <v>23</v>
      </c>
      <c r="E2053" t="s">
        <v>32</v>
      </c>
      <c r="F2053" s="58">
        <v>73450</v>
      </c>
      <c r="G2053">
        <v>1</v>
      </c>
      <c r="H2053">
        <v>0</v>
      </c>
      <c r="I2053" s="98">
        <v>41418</v>
      </c>
      <c r="J2053">
        <v>92</v>
      </c>
      <c r="K2053">
        <v>13</v>
      </c>
      <c r="L2053">
        <v>6</v>
      </c>
      <c r="M2053">
        <v>15</v>
      </c>
      <c r="N2053">
        <v>3</v>
      </c>
      <c r="O2053">
        <v>5</v>
      </c>
      <c r="P2053">
        <v>13</v>
      </c>
      <c r="Q2053">
        <v>1</v>
      </c>
      <c r="R2053">
        <v>2</v>
      </c>
      <c r="S2053">
        <v>2</v>
      </c>
      <c r="T2053">
        <v>10</v>
      </c>
      <c r="U2053">
        <v>0</v>
      </c>
      <c r="V2053">
        <v>0</v>
      </c>
      <c r="W2053" t="s">
        <v>38</v>
      </c>
      <c r="X2053">
        <v>0</v>
      </c>
    </row>
    <row r="2054" spans="1:24" x14ac:dyDescent="0.2">
      <c r="A2054">
        <v>4687</v>
      </c>
      <c r="B2054">
        <v>1959</v>
      </c>
      <c r="C2054">
        <v>64</v>
      </c>
      <c r="D2054" t="s">
        <v>53</v>
      </c>
      <c r="E2054" t="s">
        <v>32</v>
      </c>
      <c r="F2054" s="58">
        <v>30753</v>
      </c>
      <c r="G2054">
        <v>0</v>
      </c>
      <c r="H2054">
        <v>0</v>
      </c>
      <c r="I2054" s="98">
        <v>41417</v>
      </c>
      <c r="J2054">
        <v>92</v>
      </c>
      <c r="K2054">
        <v>674</v>
      </c>
      <c r="L2054">
        <v>92</v>
      </c>
      <c r="M2054">
        <v>736</v>
      </c>
      <c r="N2054">
        <v>39</v>
      </c>
      <c r="O2054">
        <v>0</v>
      </c>
      <c r="P2054">
        <v>92</v>
      </c>
      <c r="Q2054">
        <v>1</v>
      </c>
      <c r="R2054">
        <v>3</v>
      </c>
      <c r="S2054">
        <v>9</v>
      </c>
      <c r="T2054">
        <v>1</v>
      </c>
      <c r="U2054">
        <v>0</v>
      </c>
      <c r="V2054">
        <v>0</v>
      </c>
      <c r="W2054" t="s">
        <v>27</v>
      </c>
      <c r="X2054">
        <v>0</v>
      </c>
    </row>
    <row r="2055" spans="1:24" x14ac:dyDescent="0.2">
      <c r="A2055">
        <v>5631</v>
      </c>
      <c r="B2055">
        <v>1992</v>
      </c>
      <c r="C2055">
        <v>31</v>
      </c>
      <c r="D2055" t="s">
        <v>23</v>
      </c>
      <c r="E2055" t="s">
        <v>28</v>
      </c>
      <c r="F2055" s="58">
        <v>54603</v>
      </c>
      <c r="G2055">
        <v>0</v>
      </c>
      <c r="H2055">
        <v>0</v>
      </c>
      <c r="I2055" s="98">
        <v>41310</v>
      </c>
      <c r="J2055">
        <v>92</v>
      </c>
      <c r="K2055">
        <v>202</v>
      </c>
      <c r="L2055">
        <v>47</v>
      </c>
      <c r="M2055">
        <v>197</v>
      </c>
      <c r="N2055">
        <v>55</v>
      </c>
      <c r="O2055">
        <v>42</v>
      </c>
      <c r="P2055">
        <v>149</v>
      </c>
      <c r="Q2055">
        <v>1</v>
      </c>
      <c r="R2055">
        <v>5</v>
      </c>
      <c r="S2055">
        <v>8</v>
      </c>
      <c r="T2055">
        <v>4</v>
      </c>
      <c r="U2055">
        <v>0</v>
      </c>
      <c r="V2055">
        <v>0</v>
      </c>
      <c r="W2055" t="s">
        <v>35</v>
      </c>
      <c r="X2055">
        <v>0</v>
      </c>
    </row>
    <row r="2056" spans="1:24" x14ac:dyDescent="0.2">
      <c r="A2056">
        <v>1951</v>
      </c>
      <c r="B2056">
        <v>1982</v>
      </c>
      <c r="C2056">
        <v>41</v>
      </c>
      <c r="D2056" t="s">
        <v>118</v>
      </c>
      <c r="E2056" t="s">
        <v>32</v>
      </c>
      <c r="F2056" s="58">
        <v>22280</v>
      </c>
      <c r="G2056">
        <v>0</v>
      </c>
      <c r="H2056">
        <v>0</v>
      </c>
      <c r="I2056" s="98">
        <v>41301</v>
      </c>
      <c r="J2056">
        <v>92</v>
      </c>
      <c r="K2056">
        <v>228</v>
      </c>
      <c r="L2056">
        <v>122</v>
      </c>
      <c r="M2056">
        <v>122</v>
      </c>
      <c r="N2056">
        <v>208</v>
      </c>
      <c r="O2056">
        <v>129</v>
      </c>
      <c r="P2056">
        <v>30</v>
      </c>
      <c r="Q2056">
        <v>6</v>
      </c>
      <c r="R2056">
        <v>11</v>
      </c>
      <c r="S2056">
        <v>8</v>
      </c>
      <c r="T2056">
        <v>9</v>
      </c>
      <c r="U2056">
        <v>0</v>
      </c>
      <c r="V2056">
        <v>0</v>
      </c>
      <c r="W2056" t="s">
        <v>27</v>
      </c>
      <c r="X2056">
        <v>0</v>
      </c>
    </row>
    <row r="2057" spans="1:24" x14ac:dyDescent="0.2">
      <c r="A2057">
        <v>123</v>
      </c>
      <c r="B2057">
        <v>1952</v>
      </c>
      <c r="C2057">
        <v>71</v>
      </c>
      <c r="D2057" t="s">
        <v>23</v>
      </c>
      <c r="E2057" t="s">
        <v>55</v>
      </c>
      <c r="F2057" s="58">
        <v>59385</v>
      </c>
      <c r="G2057">
        <v>0</v>
      </c>
      <c r="H2057">
        <v>1</v>
      </c>
      <c r="I2057" s="98">
        <v>41426</v>
      </c>
      <c r="J2057">
        <v>92</v>
      </c>
      <c r="K2057">
        <v>544</v>
      </c>
      <c r="L2057">
        <v>35</v>
      </c>
      <c r="M2057">
        <v>133</v>
      </c>
      <c r="N2057">
        <v>23</v>
      </c>
      <c r="O2057">
        <v>151</v>
      </c>
      <c r="P2057">
        <v>107</v>
      </c>
      <c r="Q2057">
        <v>2</v>
      </c>
      <c r="R2057">
        <v>4</v>
      </c>
      <c r="S2057">
        <v>4</v>
      </c>
      <c r="T2057">
        <v>2</v>
      </c>
      <c r="U2057">
        <v>0</v>
      </c>
      <c r="V2057">
        <v>0</v>
      </c>
      <c r="W2057" t="s">
        <v>38</v>
      </c>
      <c r="X2057">
        <v>0</v>
      </c>
    </row>
    <row r="2058" spans="1:24" x14ac:dyDescent="0.2">
      <c r="A2058">
        <v>9451</v>
      </c>
      <c r="B2058">
        <v>1966</v>
      </c>
      <c r="C2058">
        <v>57</v>
      </c>
      <c r="D2058" t="s">
        <v>23</v>
      </c>
      <c r="E2058" t="s">
        <v>32</v>
      </c>
      <c r="F2058" s="58">
        <v>80573</v>
      </c>
      <c r="G2058">
        <v>0</v>
      </c>
      <c r="H2058">
        <v>1</v>
      </c>
      <c r="I2058" s="98">
        <v>41238</v>
      </c>
      <c r="J2058">
        <v>92</v>
      </c>
      <c r="K2058">
        <v>811</v>
      </c>
      <c r="L2058">
        <v>76</v>
      </c>
      <c r="M2058">
        <v>428</v>
      </c>
      <c r="N2058">
        <v>99</v>
      </c>
      <c r="O2058">
        <v>137</v>
      </c>
      <c r="P2058">
        <v>107</v>
      </c>
      <c r="Q2058">
        <v>3</v>
      </c>
      <c r="R2058">
        <v>10</v>
      </c>
      <c r="S2058">
        <v>9</v>
      </c>
      <c r="T2058">
        <v>7</v>
      </c>
      <c r="U2058">
        <v>0</v>
      </c>
      <c r="V2058">
        <v>0</v>
      </c>
      <c r="W2058" t="s">
        <v>31</v>
      </c>
      <c r="X2058">
        <v>0</v>
      </c>
    </row>
    <row r="2059" spans="1:24" x14ac:dyDescent="0.2">
      <c r="A2059">
        <v>7396</v>
      </c>
      <c r="B2059">
        <v>1967</v>
      </c>
      <c r="C2059">
        <v>56</v>
      </c>
      <c r="D2059" t="s">
        <v>23</v>
      </c>
      <c r="E2059" t="s">
        <v>32</v>
      </c>
      <c r="F2059" s="58">
        <v>80573</v>
      </c>
      <c r="G2059">
        <v>0</v>
      </c>
      <c r="H2059">
        <v>0</v>
      </c>
      <c r="I2059" s="98">
        <v>41193</v>
      </c>
      <c r="J2059">
        <v>92</v>
      </c>
      <c r="K2059">
        <v>342</v>
      </c>
      <c r="L2059">
        <v>51</v>
      </c>
      <c r="M2059">
        <v>936</v>
      </c>
      <c r="N2059">
        <v>207</v>
      </c>
      <c r="O2059">
        <v>35</v>
      </c>
      <c r="P2059">
        <v>26</v>
      </c>
      <c r="Q2059">
        <v>1</v>
      </c>
      <c r="R2059">
        <v>5</v>
      </c>
      <c r="S2059">
        <v>12</v>
      </c>
      <c r="T2059">
        <v>3</v>
      </c>
      <c r="U2059">
        <v>0</v>
      </c>
      <c r="V2059">
        <v>0</v>
      </c>
      <c r="W2059" t="s">
        <v>27</v>
      </c>
      <c r="X2059">
        <v>1</v>
      </c>
    </row>
    <row r="2060" spans="1:24" x14ac:dyDescent="0.2">
      <c r="A2060">
        <v>3298</v>
      </c>
      <c r="B2060">
        <v>1957</v>
      </c>
      <c r="C2060">
        <v>66</v>
      </c>
      <c r="D2060" t="s">
        <v>53</v>
      </c>
      <c r="E2060" t="s">
        <v>32</v>
      </c>
      <c r="F2060" s="58">
        <v>28839</v>
      </c>
      <c r="G2060">
        <v>0</v>
      </c>
      <c r="H2060">
        <v>1</v>
      </c>
      <c r="I2060" s="98">
        <v>41132</v>
      </c>
      <c r="J2060">
        <v>92</v>
      </c>
      <c r="K2060">
        <v>856</v>
      </c>
      <c r="L2060">
        <v>0</v>
      </c>
      <c r="M2060">
        <v>76</v>
      </c>
      <c r="N2060">
        <v>12</v>
      </c>
      <c r="O2060">
        <v>9</v>
      </c>
      <c r="P2060">
        <v>199</v>
      </c>
      <c r="Q2060">
        <v>7</v>
      </c>
      <c r="R2060">
        <v>9</v>
      </c>
      <c r="S2060">
        <v>9</v>
      </c>
      <c r="T2060">
        <v>8</v>
      </c>
      <c r="U2060">
        <v>0</v>
      </c>
      <c r="V2060">
        <v>0</v>
      </c>
      <c r="W2060" t="s">
        <v>67</v>
      </c>
      <c r="X2060">
        <v>0</v>
      </c>
    </row>
    <row r="2061" spans="1:24" x14ac:dyDescent="0.2">
      <c r="A2061">
        <v>6730</v>
      </c>
      <c r="B2061">
        <v>1955</v>
      </c>
      <c r="C2061">
        <v>68</v>
      </c>
      <c r="D2061" t="s">
        <v>23</v>
      </c>
      <c r="E2061" t="s">
        <v>32</v>
      </c>
      <c r="F2061" s="58">
        <v>73113</v>
      </c>
      <c r="G2061">
        <v>1</v>
      </c>
      <c r="H2061">
        <v>1</v>
      </c>
      <c r="I2061" s="98">
        <v>40979</v>
      </c>
      <c r="J2061">
        <v>92</v>
      </c>
      <c r="K2061">
        <v>34</v>
      </c>
      <c r="L2061">
        <v>1</v>
      </c>
      <c r="M2061">
        <v>14</v>
      </c>
      <c r="N2061">
        <v>0</v>
      </c>
      <c r="O2061">
        <v>0</v>
      </c>
      <c r="P2061">
        <v>5</v>
      </c>
      <c r="Q2061">
        <v>3</v>
      </c>
      <c r="R2061">
        <v>2</v>
      </c>
      <c r="S2061">
        <v>3</v>
      </c>
      <c r="T2061">
        <v>8</v>
      </c>
      <c r="U2061">
        <v>0</v>
      </c>
      <c r="V2061">
        <v>1</v>
      </c>
      <c r="W2061" t="s">
        <v>27</v>
      </c>
      <c r="X2061">
        <v>0</v>
      </c>
    </row>
    <row r="2062" spans="1:24" x14ac:dyDescent="0.2">
      <c r="A2062">
        <v>9916</v>
      </c>
      <c r="B2062">
        <v>1955</v>
      </c>
      <c r="C2062">
        <v>68</v>
      </c>
      <c r="D2062" t="s">
        <v>23</v>
      </c>
      <c r="E2062" t="s">
        <v>32</v>
      </c>
      <c r="F2062" s="58">
        <v>66313</v>
      </c>
      <c r="G2062">
        <v>1</v>
      </c>
      <c r="H2062">
        <v>1</v>
      </c>
      <c r="I2062" s="98">
        <v>40979</v>
      </c>
      <c r="J2062">
        <v>92</v>
      </c>
      <c r="K2062">
        <v>34</v>
      </c>
      <c r="L2062">
        <v>1</v>
      </c>
      <c r="M2062">
        <v>14</v>
      </c>
      <c r="N2062">
        <v>0</v>
      </c>
      <c r="O2062">
        <v>0</v>
      </c>
      <c r="P2062">
        <v>5</v>
      </c>
      <c r="Q2062">
        <v>3</v>
      </c>
      <c r="R2062">
        <v>2</v>
      </c>
      <c r="S2062">
        <v>3</v>
      </c>
      <c r="T2062">
        <v>8</v>
      </c>
      <c r="U2062">
        <v>0</v>
      </c>
      <c r="V2062">
        <v>1</v>
      </c>
      <c r="W2062" t="s">
        <v>67</v>
      </c>
      <c r="X2062">
        <v>0</v>
      </c>
    </row>
    <row r="2063" spans="1:24" x14ac:dyDescent="0.2">
      <c r="A2063">
        <v>2227</v>
      </c>
      <c r="B2063">
        <v>1959</v>
      </c>
      <c r="C2063">
        <v>64</v>
      </c>
      <c r="D2063" t="s">
        <v>43</v>
      </c>
      <c r="E2063" t="s">
        <v>32</v>
      </c>
      <c r="F2063" s="58">
        <v>68148</v>
      </c>
      <c r="G2063">
        <v>0</v>
      </c>
      <c r="H2063">
        <v>0</v>
      </c>
      <c r="I2063" s="98">
        <v>41174</v>
      </c>
      <c r="J2063">
        <v>92</v>
      </c>
      <c r="K2063">
        <v>45</v>
      </c>
      <c r="L2063">
        <v>47</v>
      </c>
      <c r="M2063">
        <v>52</v>
      </c>
      <c r="N2063">
        <v>21</v>
      </c>
      <c r="O2063">
        <v>20</v>
      </c>
      <c r="P2063">
        <v>25</v>
      </c>
      <c r="Q2063">
        <v>2</v>
      </c>
      <c r="R2063">
        <v>3</v>
      </c>
      <c r="S2063">
        <v>5</v>
      </c>
      <c r="T2063">
        <v>6</v>
      </c>
      <c r="U2063">
        <v>0</v>
      </c>
      <c r="V2063">
        <v>0</v>
      </c>
      <c r="W2063" t="s">
        <v>67</v>
      </c>
      <c r="X2063">
        <v>0</v>
      </c>
    </row>
    <row r="2064" spans="1:24" x14ac:dyDescent="0.2">
      <c r="A2064">
        <v>946</v>
      </c>
      <c r="B2064">
        <v>1959</v>
      </c>
      <c r="C2064">
        <v>64</v>
      </c>
      <c r="D2064" t="s">
        <v>43</v>
      </c>
      <c r="E2064" t="s">
        <v>32</v>
      </c>
      <c r="F2064" s="58">
        <v>38197</v>
      </c>
      <c r="G2064">
        <v>0</v>
      </c>
      <c r="H2064">
        <v>0</v>
      </c>
      <c r="I2064" s="98">
        <v>41174</v>
      </c>
      <c r="J2064">
        <v>92</v>
      </c>
      <c r="K2064">
        <v>45</v>
      </c>
      <c r="L2064">
        <v>47</v>
      </c>
      <c r="M2064">
        <v>52</v>
      </c>
      <c r="N2064">
        <v>21</v>
      </c>
      <c r="O2064">
        <v>20</v>
      </c>
      <c r="P2064">
        <v>25</v>
      </c>
      <c r="Q2064">
        <v>2</v>
      </c>
      <c r="R2064">
        <v>3</v>
      </c>
      <c r="S2064">
        <v>5</v>
      </c>
      <c r="T2064">
        <v>6</v>
      </c>
      <c r="U2064">
        <v>0</v>
      </c>
      <c r="V2064">
        <v>0</v>
      </c>
      <c r="W2064" t="s">
        <v>27</v>
      </c>
      <c r="X2064">
        <v>0</v>
      </c>
    </row>
    <row r="2065" spans="1:24" x14ac:dyDescent="0.2">
      <c r="A2065">
        <v>3745</v>
      </c>
      <c r="B2065">
        <v>1989</v>
      </c>
      <c r="C2065">
        <v>34</v>
      </c>
      <c r="D2065" t="s">
        <v>43</v>
      </c>
      <c r="E2065" t="s">
        <v>32</v>
      </c>
      <c r="F2065" s="58">
        <v>13672</v>
      </c>
      <c r="G2065">
        <v>1</v>
      </c>
      <c r="H2065">
        <v>0</v>
      </c>
      <c r="I2065" s="98">
        <v>41008</v>
      </c>
      <c r="J2065">
        <v>92</v>
      </c>
      <c r="K2065">
        <v>5</v>
      </c>
      <c r="L2065">
        <v>36</v>
      </c>
      <c r="M2065">
        <v>7</v>
      </c>
      <c r="N2065">
        <v>0</v>
      </c>
      <c r="O2065">
        <v>10</v>
      </c>
      <c r="P2065">
        <v>45</v>
      </c>
      <c r="Q2065">
        <v>2</v>
      </c>
      <c r="R2065">
        <v>3</v>
      </c>
      <c r="S2065">
        <v>3</v>
      </c>
      <c r="T2065">
        <v>8</v>
      </c>
      <c r="U2065">
        <v>0</v>
      </c>
      <c r="V2065">
        <v>0</v>
      </c>
      <c r="W2065" t="s">
        <v>50</v>
      </c>
      <c r="X2065">
        <v>0</v>
      </c>
    </row>
    <row r="2066" spans="1:24" x14ac:dyDescent="0.2">
      <c r="A2066">
        <v>4094</v>
      </c>
      <c r="B2066">
        <v>1962</v>
      </c>
      <c r="C2066">
        <v>61</v>
      </c>
      <c r="D2066" t="s">
        <v>23</v>
      </c>
      <c r="E2066" t="s">
        <v>32</v>
      </c>
      <c r="F2066" s="58">
        <v>41452</v>
      </c>
      <c r="G2066">
        <v>1</v>
      </c>
      <c r="H2066">
        <v>1</v>
      </c>
      <c r="I2066" s="98">
        <v>41146</v>
      </c>
      <c r="J2066">
        <v>92</v>
      </c>
      <c r="K2066">
        <v>201</v>
      </c>
      <c r="L2066">
        <v>2</v>
      </c>
      <c r="M2066">
        <v>43</v>
      </c>
      <c r="N2066">
        <v>3</v>
      </c>
      <c r="O2066">
        <v>5</v>
      </c>
      <c r="P2066">
        <v>35</v>
      </c>
      <c r="Q2066">
        <v>4</v>
      </c>
      <c r="R2066">
        <v>5</v>
      </c>
      <c r="S2066">
        <v>5</v>
      </c>
      <c r="T2066">
        <v>6</v>
      </c>
      <c r="U2066">
        <v>0</v>
      </c>
      <c r="V2066">
        <v>0</v>
      </c>
      <c r="W2066" t="s">
        <v>38</v>
      </c>
      <c r="X2066">
        <v>0</v>
      </c>
    </row>
    <row r="2067" spans="1:24" x14ac:dyDescent="0.2">
      <c r="A2067">
        <v>8588</v>
      </c>
      <c r="B2067">
        <v>1962</v>
      </c>
      <c r="C2067">
        <v>61</v>
      </c>
      <c r="D2067" t="s">
        <v>23</v>
      </c>
      <c r="E2067" t="s">
        <v>32</v>
      </c>
      <c r="F2067" s="58">
        <v>88420</v>
      </c>
      <c r="G2067">
        <v>1</v>
      </c>
      <c r="H2067">
        <v>1</v>
      </c>
      <c r="I2067" s="98">
        <v>41146</v>
      </c>
      <c r="J2067">
        <v>92</v>
      </c>
      <c r="K2067">
        <v>201</v>
      </c>
      <c r="L2067">
        <v>2</v>
      </c>
      <c r="M2067">
        <v>43</v>
      </c>
      <c r="N2067">
        <v>3</v>
      </c>
      <c r="O2067">
        <v>5</v>
      </c>
      <c r="P2067">
        <v>35</v>
      </c>
      <c r="Q2067">
        <v>4</v>
      </c>
      <c r="R2067">
        <v>5</v>
      </c>
      <c r="S2067">
        <v>5</v>
      </c>
      <c r="T2067">
        <v>6</v>
      </c>
      <c r="U2067">
        <v>0</v>
      </c>
      <c r="V2067">
        <v>0</v>
      </c>
      <c r="W2067" t="s">
        <v>46</v>
      </c>
      <c r="X2067">
        <v>0</v>
      </c>
    </row>
    <row r="2068" spans="1:24" x14ac:dyDescent="0.2">
      <c r="A2068">
        <v>3916</v>
      </c>
      <c r="B2068">
        <v>1972</v>
      </c>
      <c r="C2068">
        <v>51</v>
      </c>
      <c r="D2068" t="s">
        <v>40</v>
      </c>
      <c r="E2068" t="s">
        <v>32</v>
      </c>
      <c r="F2068" s="58">
        <v>61278</v>
      </c>
      <c r="G2068">
        <v>1</v>
      </c>
      <c r="H2068">
        <v>0</v>
      </c>
      <c r="I2068" s="98">
        <v>41136</v>
      </c>
      <c r="J2068">
        <v>92</v>
      </c>
      <c r="K2068">
        <v>639</v>
      </c>
      <c r="L2068">
        <v>8</v>
      </c>
      <c r="M2068">
        <v>166</v>
      </c>
      <c r="N2068">
        <v>11</v>
      </c>
      <c r="O2068">
        <v>8</v>
      </c>
      <c r="P2068">
        <v>58</v>
      </c>
      <c r="Q2068">
        <v>3</v>
      </c>
      <c r="R2068">
        <v>7</v>
      </c>
      <c r="S2068">
        <v>12</v>
      </c>
      <c r="T2068">
        <v>7</v>
      </c>
      <c r="U2068">
        <v>0</v>
      </c>
      <c r="V2068">
        <v>0</v>
      </c>
      <c r="W2068" t="s">
        <v>27</v>
      </c>
      <c r="X2068">
        <v>0</v>
      </c>
    </row>
    <row r="2069" spans="1:24" x14ac:dyDescent="0.2">
      <c r="A2069">
        <v>9135</v>
      </c>
      <c r="B2069">
        <v>1951</v>
      </c>
      <c r="C2069">
        <v>72</v>
      </c>
      <c r="D2069" t="s">
        <v>23</v>
      </c>
      <c r="E2069" t="s">
        <v>32</v>
      </c>
      <c r="F2069" s="58">
        <v>65777</v>
      </c>
      <c r="G2069">
        <v>1</v>
      </c>
      <c r="H2069">
        <v>1</v>
      </c>
      <c r="I2069" s="98">
        <v>41068</v>
      </c>
      <c r="J2069">
        <v>92</v>
      </c>
      <c r="K2069">
        <v>13</v>
      </c>
      <c r="L2069">
        <v>2</v>
      </c>
      <c r="M2069">
        <v>21</v>
      </c>
      <c r="N2069">
        <v>4</v>
      </c>
      <c r="O2069">
        <v>0</v>
      </c>
      <c r="P2069">
        <v>24</v>
      </c>
      <c r="Q2069">
        <v>2</v>
      </c>
      <c r="R2069">
        <v>1</v>
      </c>
      <c r="S2069">
        <v>2</v>
      </c>
      <c r="T2069">
        <v>8</v>
      </c>
      <c r="U2069">
        <v>0</v>
      </c>
      <c r="V2069">
        <v>0</v>
      </c>
      <c r="W2069" t="s">
        <v>27</v>
      </c>
      <c r="X2069">
        <v>0</v>
      </c>
    </row>
    <row r="2070" spans="1:24" x14ac:dyDescent="0.2">
      <c r="A2070">
        <v>1755</v>
      </c>
      <c r="B2070">
        <v>1989</v>
      </c>
      <c r="C2070">
        <v>34</v>
      </c>
      <c r="D2070" t="s">
        <v>43</v>
      </c>
      <c r="E2070" t="s">
        <v>32</v>
      </c>
      <c r="F2070" s="58">
        <v>54753</v>
      </c>
      <c r="G2070">
        <v>1</v>
      </c>
      <c r="H2070">
        <v>0</v>
      </c>
      <c r="I2070" s="98">
        <v>41947</v>
      </c>
      <c r="J2070">
        <v>93</v>
      </c>
      <c r="K2070">
        <v>30</v>
      </c>
      <c r="L2070">
        <v>11</v>
      </c>
      <c r="M2070">
        <v>25</v>
      </c>
      <c r="N2070">
        <v>29</v>
      </c>
      <c r="O2070">
        <v>1</v>
      </c>
      <c r="P2070">
        <v>18</v>
      </c>
      <c r="Q2070">
        <v>1</v>
      </c>
      <c r="R2070">
        <v>1</v>
      </c>
      <c r="S2070">
        <v>4</v>
      </c>
      <c r="T2070">
        <v>3</v>
      </c>
      <c r="U2070">
        <v>0</v>
      </c>
      <c r="V2070">
        <v>0</v>
      </c>
      <c r="W2070" t="s">
        <v>67</v>
      </c>
      <c r="X2070">
        <v>0</v>
      </c>
    </row>
    <row r="2071" spans="1:24" x14ac:dyDescent="0.2">
      <c r="A2071">
        <v>2875</v>
      </c>
      <c r="B2071">
        <v>1979</v>
      </c>
      <c r="C2071">
        <v>44</v>
      </c>
      <c r="D2071" t="s">
        <v>23</v>
      </c>
      <c r="E2071" t="s">
        <v>32</v>
      </c>
      <c r="F2071" s="58">
        <v>28440</v>
      </c>
      <c r="G2071">
        <v>0</v>
      </c>
      <c r="H2071">
        <v>0</v>
      </c>
      <c r="I2071" s="98">
        <v>41732</v>
      </c>
      <c r="J2071">
        <v>93</v>
      </c>
      <c r="K2071">
        <v>444</v>
      </c>
      <c r="L2071">
        <v>44</v>
      </c>
      <c r="M2071">
        <v>382</v>
      </c>
      <c r="N2071">
        <v>11</v>
      </c>
      <c r="O2071">
        <v>8</v>
      </c>
      <c r="P2071">
        <v>17</v>
      </c>
      <c r="Q2071">
        <v>1</v>
      </c>
      <c r="R2071">
        <v>3</v>
      </c>
      <c r="S2071">
        <v>13</v>
      </c>
      <c r="T2071">
        <v>2</v>
      </c>
      <c r="U2071">
        <v>0</v>
      </c>
      <c r="V2071">
        <v>1</v>
      </c>
      <c r="W2071" t="s">
        <v>27</v>
      </c>
      <c r="X2071">
        <v>0</v>
      </c>
    </row>
    <row r="2072" spans="1:24" x14ac:dyDescent="0.2">
      <c r="A2072">
        <v>2008</v>
      </c>
      <c r="B2072">
        <v>1979</v>
      </c>
      <c r="C2072">
        <v>44</v>
      </c>
      <c r="D2072" t="s">
        <v>23</v>
      </c>
      <c r="E2072" t="s">
        <v>32</v>
      </c>
      <c r="F2072" s="58">
        <v>71488</v>
      </c>
      <c r="G2072">
        <v>0</v>
      </c>
      <c r="H2072">
        <v>0</v>
      </c>
      <c r="I2072" s="98">
        <v>41914</v>
      </c>
      <c r="J2072">
        <v>93</v>
      </c>
      <c r="K2072">
        <v>372</v>
      </c>
      <c r="L2072">
        <v>23</v>
      </c>
      <c r="M2072">
        <v>384</v>
      </c>
      <c r="N2072">
        <v>250</v>
      </c>
      <c r="O2072">
        <v>12</v>
      </c>
      <c r="P2072">
        <v>108</v>
      </c>
      <c r="Q2072">
        <v>1</v>
      </c>
      <c r="R2072">
        <v>4</v>
      </c>
      <c r="S2072">
        <v>9</v>
      </c>
      <c r="T2072">
        <v>2</v>
      </c>
      <c r="U2072">
        <v>0</v>
      </c>
      <c r="V2072">
        <v>0</v>
      </c>
      <c r="W2072" t="s">
        <v>67</v>
      </c>
      <c r="X2072">
        <v>1</v>
      </c>
    </row>
    <row r="2073" spans="1:24" x14ac:dyDescent="0.2">
      <c r="A2073">
        <v>10925</v>
      </c>
      <c r="B2073">
        <v>1984</v>
      </c>
      <c r="C2073">
        <v>39</v>
      </c>
      <c r="D2073" t="s">
        <v>23</v>
      </c>
      <c r="E2073" t="s">
        <v>32</v>
      </c>
      <c r="F2073" s="58">
        <v>75702</v>
      </c>
      <c r="G2073">
        <v>0</v>
      </c>
      <c r="H2073">
        <v>0</v>
      </c>
      <c r="I2073" s="98">
        <v>41653</v>
      </c>
      <c r="J2073">
        <v>93</v>
      </c>
      <c r="K2073">
        <v>255</v>
      </c>
      <c r="L2073">
        <v>31</v>
      </c>
      <c r="M2073">
        <v>446</v>
      </c>
      <c r="N2073">
        <v>40</v>
      </c>
      <c r="O2073">
        <v>56</v>
      </c>
      <c r="P2073">
        <v>175</v>
      </c>
      <c r="Q2073">
        <v>1</v>
      </c>
      <c r="R2073">
        <v>3</v>
      </c>
      <c r="S2073">
        <v>11</v>
      </c>
      <c r="T2073">
        <v>1</v>
      </c>
      <c r="U2073">
        <v>0</v>
      </c>
      <c r="V2073">
        <v>0</v>
      </c>
      <c r="W2073" t="s">
        <v>67</v>
      </c>
      <c r="X2073">
        <v>0</v>
      </c>
    </row>
    <row r="2074" spans="1:24" x14ac:dyDescent="0.2">
      <c r="A2074">
        <v>1604</v>
      </c>
      <c r="B2074">
        <v>1961</v>
      </c>
      <c r="C2074">
        <v>62</v>
      </c>
      <c r="D2074" t="s">
        <v>53</v>
      </c>
      <c r="E2074" t="s">
        <v>32</v>
      </c>
      <c r="F2074" s="58">
        <v>50127</v>
      </c>
      <c r="G2074">
        <v>0</v>
      </c>
      <c r="H2074">
        <v>1</v>
      </c>
      <c r="I2074" s="98">
        <v>41591</v>
      </c>
      <c r="J2074">
        <v>93</v>
      </c>
      <c r="K2074">
        <v>184</v>
      </c>
      <c r="L2074">
        <v>2</v>
      </c>
      <c r="M2074">
        <v>19</v>
      </c>
      <c r="N2074">
        <v>8</v>
      </c>
      <c r="O2074">
        <v>8</v>
      </c>
      <c r="P2074">
        <v>4</v>
      </c>
      <c r="Q2074">
        <v>3</v>
      </c>
      <c r="R2074">
        <v>2</v>
      </c>
      <c r="S2074">
        <v>6</v>
      </c>
      <c r="T2074">
        <v>5</v>
      </c>
      <c r="U2074">
        <v>0</v>
      </c>
      <c r="V2074">
        <v>0</v>
      </c>
      <c r="W2074" t="s">
        <v>27</v>
      </c>
      <c r="X2074">
        <v>0</v>
      </c>
    </row>
    <row r="2075" spans="1:24" x14ac:dyDescent="0.2">
      <c r="A2075">
        <v>5389</v>
      </c>
      <c r="B2075">
        <v>1965</v>
      </c>
      <c r="C2075">
        <v>58</v>
      </c>
      <c r="D2075" t="s">
        <v>23</v>
      </c>
      <c r="E2075" t="s">
        <v>32</v>
      </c>
      <c r="F2075" s="58">
        <v>29604</v>
      </c>
      <c r="G2075">
        <v>0</v>
      </c>
      <c r="H2075">
        <v>2</v>
      </c>
      <c r="I2075" s="98">
        <v>41567</v>
      </c>
      <c r="J2075">
        <v>93</v>
      </c>
      <c r="K2075">
        <v>238</v>
      </c>
      <c r="L2075">
        <v>17</v>
      </c>
      <c r="M2075">
        <v>68</v>
      </c>
      <c r="N2075">
        <v>8</v>
      </c>
      <c r="O2075">
        <v>10</v>
      </c>
      <c r="P2075">
        <v>6</v>
      </c>
      <c r="Q2075">
        <v>3</v>
      </c>
      <c r="R2075">
        <v>6</v>
      </c>
      <c r="S2075">
        <v>5</v>
      </c>
      <c r="T2075">
        <v>7</v>
      </c>
      <c r="U2075">
        <v>0</v>
      </c>
      <c r="V2075">
        <v>0</v>
      </c>
      <c r="W2075" t="s">
        <v>27</v>
      </c>
      <c r="X2075">
        <v>1</v>
      </c>
    </row>
    <row r="2076" spans="1:24" x14ac:dyDescent="0.2">
      <c r="A2076">
        <v>2878</v>
      </c>
      <c r="B2076">
        <v>1948</v>
      </c>
      <c r="C2076">
        <v>75</v>
      </c>
      <c r="D2076" t="s">
        <v>40</v>
      </c>
      <c r="E2076" t="s">
        <v>32</v>
      </c>
      <c r="F2076" s="58">
        <v>50898</v>
      </c>
      <c r="G2076">
        <v>0</v>
      </c>
      <c r="H2076">
        <v>1</v>
      </c>
      <c r="I2076" s="98">
        <v>41545</v>
      </c>
      <c r="J2076">
        <v>93</v>
      </c>
      <c r="K2076">
        <v>162</v>
      </c>
      <c r="L2076">
        <v>31</v>
      </c>
      <c r="M2076">
        <v>127</v>
      </c>
      <c r="N2076">
        <v>8</v>
      </c>
      <c r="O2076">
        <v>17</v>
      </c>
      <c r="P2076">
        <v>69</v>
      </c>
      <c r="Q2076">
        <v>2</v>
      </c>
      <c r="R2076">
        <v>4</v>
      </c>
      <c r="S2076">
        <v>7</v>
      </c>
      <c r="T2076">
        <v>3</v>
      </c>
      <c r="U2076">
        <v>0</v>
      </c>
      <c r="V2076">
        <v>0</v>
      </c>
      <c r="W2076" t="s">
        <v>27</v>
      </c>
      <c r="X2076">
        <v>0</v>
      </c>
    </row>
    <row r="2077" spans="1:24" x14ac:dyDescent="0.2">
      <c r="A2077">
        <v>4440</v>
      </c>
      <c r="B2077">
        <v>1965</v>
      </c>
      <c r="C2077">
        <v>58</v>
      </c>
      <c r="D2077" t="s">
        <v>53</v>
      </c>
      <c r="E2077" t="s">
        <v>32</v>
      </c>
      <c r="F2077" s="58">
        <v>14661</v>
      </c>
      <c r="G2077">
        <v>0</v>
      </c>
      <c r="H2077">
        <v>1</v>
      </c>
      <c r="I2077" s="98">
        <v>41556</v>
      </c>
      <c r="J2077">
        <v>93</v>
      </c>
      <c r="K2077">
        <v>509</v>
      </c>
      <c r="L2077">
        <v>0</v>
      </c>
      <c r="M2077">
        <v>27</v>
      </c>
      <c r="N2077">
        <v>0</v>
      </c>
      <c r="O2077">
        <v>0</v>
      </c>
      <c r="P2077">
        <v>10</v>
      </c>
      <c r="Q2077">
        <v>1</v>
      </c>
      <c r="R2077">
        <v>8</v>
      </c>
      <c r="S2077">
        <v>6</v>
      </c>
      <c r="T2077">
        <v>7</v>
      </c>
      <c r="U2077">
        <v>0</v>
      </c>
      <c r="V2077">
        <v>0</v>
      </c>
      <c r="W2077" t="s">
        <v>67</v>
      </c>
      <c r="X2077">
        <v>1</v>
      </c>
    </row>
    <row r="2078" spans="1:24" x14ac:dyDescent="0.2">
      <c r="A2078">
        <v>1324</v>
      </c>
      <c r="B2078">
        <v>1989</v>
      </c>
      <c r="C2078">
        <v>34</v>
      </c>
      <c r="D2078" t="s">
        <v>23</v>
      </c>
      <c r="E2078" t="s">
        <v>32</v>
      </c>
      <c r="F2078" s="58">
        <v>36807</v>
      </c>
      <c r="G2078">
        <v>1</v>
      </c>
      <c r="H2078">
        <v>0</v>
      </c>
      <c r="I2078" s="98">
        <v>41424</v>
      </c>
      <c r="J2078">
        <v>93</v>
      </c>
      <c r="K2078">
        <v>23</v>
      </c>
      <c r="L2078">
        <v>3</v>
      </c>
      <c r="M2078">
        <v>21</v>
      </c>
      <c r="N2078">
        <v>3</v>
      </c>
      <c r="O2078">
        <v>19</v>
      </c>
      <c r="P2078">
        <v>22</v>
      </c>
      <c r="Q2078">
        <v>2</v>
      </c>
      <c r="R2078">
        <v>3</v>
      </c>
      <c r="S2078">
        <v>3</v>
      </c>
      <c r="T2078">
        <v>8</v>
      </c>
      <c r="U2078">
        <v>0</v>
      </c>
      <c r="V2078">
        <v>0</v>
      </c>
      <c r="W2078" t="s">
        <v>50</v>
      </c>
      <c r="X2078">
        <v>0</v>
      </c>
    </row>
    <row r="2079" spans="1:24" x14ac:dyDescent="0.2">
      <c r="A2079">
        <v>6262</v>
      </c>
      <c r="B2079">
        <v>1963</v>
      </c>
      <c r="C2079">
        <v>60</v>
      </c>
      <c r="D2079" t="s">
        <v>53</v>
      </c>
      <c r="E2079" t="s">
        <v>28</v>
      </c>
      <c r="F2079" s="58">
        <v>46772</v>
      </c>
      <c r="G2079">
        <v>0</v>
      </c>
      <c r="H2079">
        <v>0</v>
      </c>
      <c r="I2079" s="98">
        <v>41551</v>
      </c>
      <c r="J2079">
        <v>93</v>
      </c>
      <c r="K2079">
        <v>816</v>
      </c>
      <c r="L2079">
        <v>42</v>
      </c>
      <c r="M2079">
        <v>450</v>
      </c>
      <c r="N2079">
        <v>55</v>
      </c>
      <c r="O2079">
        <v>56</v>
      </c>
      <c r="P2079">
        <v>154</v>
      </c>
      <c r="Q2079">
        <v>1</v>
      </c>
      <c r="R2079">
        <v>3</v>
      </c>
      <c r="S2079">
        <v>8</v>
      </c>
      <c r="T2079">
        <v>2</v>
      </c>
      <c r="U2079">
        <v>0</v>
      </c>
      <c r="V2079">
        <v>0</v>
      </c>
      <c r="W2079" t="s">
        <v>46</v>
      </c>
      <c r="X2079">
        <v>0</v>
      </c>
    </row>
    <row r="2080" spans="1:24" x14ac:dyDescent="0.2">
      <c r="A2080">
        <v>3628</v>
      </c>
      <c r="B2080">
        <v>1988</v>
      </c>
      <c r="C2080">
        <v>35</v>
      </c>
      <c r="D2080" t="s">
        <v>118</v>
      </c>
      <c r="E2080" t="s">
        <v>28</v>
      </c>
      <c r="F2080" s="58">
        <v>81574</v>
      </c>
      <c r="G2080">
        <v>1</v>
      </c>
      <c r="H2080">
        <v>0</v>
      </c>
      <c r="I2080" s="98">
        <v>41303</v>
      </c>
      <c r="J2080">
        <v>93</v>
      </c>
      <c r="K2080">
        <v>4</v>
      </c>
      <c r="L2080">
        <v>8</v>
      </c>
      <c r="M2080">
        <v>11</v>
      </c>
      <c r="N2080">
        <v>19</v>
      </c>
      <c r="O2080">
        <v>12</v>
      </c>
      <c r="P2080">
        <v>26</v>
      </c>
      <c r="Q2080">
        <v>2</v>
      </c>
      <c r="R2080">
        <v>2</v>
      </c>
      <c r="S2080">
        <v>2</v>
      </c>
      <c r="T2080">
        <v>9</v>
      </c>
      <c r="U2080">
        <v>0</v>
      </c>
      <c r="V2080">
        <v>0</v>
      </c>
      <c r="W2080" t="s">
        <v>27</v>
      </c>
      <c r="X2080">
        <v>0</v>
      </c>
    </row>
    <row r="2081" spans="1:24" x14ac:dyDescent="0.2">
      <c r="A2081">
        <v>3641</v>
      </c>
      <c r="B2081">
        <v>1977</v>
      </c>
      <c r="C2081">
        <v>46</v>
      </c>
      <c r="D2081" t="s">
        <v>23</v>
      </c>
      <c r="E2081" t="s">
        <v>32</v>
      </c>
      <c r="F2081" s="58">
        <v>83443</v>
      </c>
      <c r="G2081">
        <v>1</v>
      </c>
      <c r="H2081">
        <v>0</v>
      </c>
      <c r="I2081" s="98">
        <v>41294</v>
      </c>
      <c r="J2081">
        <v>93</v>
      </c>
      <c r="K2081">
        <v>10</v>
      </c>
      <c r="L2081">
        <v>2</v>
      </c>
      <c r="M2081">
        <v>15</v>
      </c>
      <c r="N2081">
        <v>2</v>
      </c>
      <c r="O2081">
        <v>1</v>
      </c>
      <c r="P2081">
        <v>6</v>
      </c>
      <c r="Q2081">
        <v>2</v>
      </c>
      <c r="R2081">
        <v>2</v>
      </c>
      <c r="S2081">
        <v>3</v>
      </c>
      <c r="T2081">
        <v>6</v>
      </c>
      <c r="U2081">
        <v>0</v>
      </c>
      <c r="V2081">
        <v>0</v>
      </c>
      <c r="W2081" t="s">
        <v>27</v>
      </c>
      <c r="X2081">
        <v>0</v>
      </c>
    </row>
    <row r="2082" spans="1:24" x14ac:dyDescent="0.2">
      <c r="A2082">
        <v>322</v>
      </c>
      <c r="B2082">
        <v>1979</v>
      </c>
      <c r="C2082">
        <v>44</v>
      </c>
      <c r="D2082" t="s">
        <v>23</v>
      </c>
      <c r="E2082" t="s">
        <v>32</v>
      </c>
      <c r="F2082" s="58">
        <v>50523</v>
      </c>
      <c r="G2082">
        <v>1</v>
      </c>
      <c r="H2082">
        <v>1</v>
      </c>
      <c r="I2082" s="98">
        <v>41609</v>
      </c>
      <c r="J2082">
        <v>93</v>
      </c>
      <c r="K2082">
        <v>29</v>
      </c>
      <c r="L2082">
        <v>1</v>
      </c>
      <c r="M2082">
        <v>11</v>
      </c>
      <c r="N2082">
        <v>0</v>
      </c>
      <c r="O2082">
        <v>0</v>
      </c>
      <c r="P2082">
        <v>0</v>
      </c>
      <c r="Q2082">
        <v>2</v>
      </c>
      <c r="R2082">
        <v>2</v>
      </c>
      <c r="S2082">
        <v>3</v>
      </c>
      <c r="T2082">
        <v>4</v>
      </c>
      <c r="U2082">
        <v>0</v>
      </c>
      <c r="V2082">
        <v>0</v>
      </c>
      <c r="W2082" t="s">
        <v>38</v>
      </c>
      <c r="X2082">
        <v>0</v>
      </c>
    </row>
    <row r="2083" spans="1:24" x14ac:dyDescent="0.2">
      <c r="A2083">
        <v>175</v>
      </c>
      <c r="B2083">
        <v>1987</v>
      </c>
      <c r="C2083">
        <v>36</v>
      </c>
      <c r="D2083" t="s">
        <v>23</v>
      </c>
      <c r="E2083" t="s">
        <v>32</v>
      </c>
      <c r="F2083" s="58">
        <v>47009</v>
      </c>
      <c r="G2083">
        <v>1</v>
      </c>
      <c r="H2083">
        <v>0</v>
      </c>
      <c r="I2083" s="98">
        <v>41548</v>
      </c>
      <c r="J2083">
        <v>93</v>
      </c>
      <c r="K2083">
        <v>656</v>
      </c>
      <c r="L2083">
        <v>80</v>
      </c>
      <c r="M2083">
        <v>455</v>
      </c>
      <c r="N2083">
        <v>52</v>
      </c>
      <c r="O2083">
        <v>107</v>
      </c>
      <c r="P2083">
        <v>93</v>
      </c>
      <c r="Q2083">
        <v>2</v>
      </c>
      <c r="R2083">
        <v>8</v>
      </c>
      <c r="S2083">
        <v>8</v>
      </c>
      <c r="T2083">
        <v>4</v>
      </c>
      <c r="U2083">
        <v>0</v>
      </c>
      <c r="V2083">
        <v>0</v>
      </c>
      <c r="W2083" t="s">
        <v>27</v>
      </c>
      <c r="X2083">
        <v>2</v>
      </c>
    </row>
    <row r="2084" spans="1:24" x14ac:dyDescent="0.2">
      <c r="A2084">
        <v>6988</v>
      </c>
      <c r="B2084">
        <v>1987</v>
      </c>
      <c r="C2084">
        <v>36</v>
      </c>
      <c r="D2084" t="s">
        <v>23</v>
      </c>
      <c r="E2084" t="s">
        <v>32</v>
      </c>
      <c r="F2084" s="58">
        <v>82122</v>
      </c>
      <c r="G2084">
        <v>1</v>
      </c>
      <c r="H2084">
        <v>0</v>
      </c>
      <c r="I2084" s="98">
        <v>41548</v>
      </c>
      <c r="J2084">
        <v>93</v>
      </c>
      <c r="K2084">
        <v>656</v>
      </c>
      <c r="L2084">
        <v>80</v>
      </c>
      <c r="M2084">
        <v>455</v>
      </c>
      <c r="N2084">
        <v>52</v>
      </c>
      <c r="O2084">
        <v>107</v>
      </c>
      <c r="P2084">
        <v>93</v>
      </c>
      <c r="Q2084">
        <v>2</v>
      </c>
      <c r="R2084">
        <v>8</v>
      </c>
      <c r="S2084">
        <v>8</v>
      </c>
      <c r="T2084">
        <v>4</v>
      </c>
      <c r="U2084">
        <v>0</v>
      </c>
      <c r="V2084">
        <v>0</v>
      </c>
      <c r="W2084" t="s">
        <v>38</v>
      </c>
      <c r="X2084">
        <v>2</v>
      </c>
    </row>
    <row r="2085" spans="1:24" x14ac:dyDescent="0.2">
      <c r="A2085">
        <v>8204</v>
      </c>
      <c r="B2085">
        <v>1972</v>
      </c>
      <c r="C2085">
        <v>51</v>
      </c>
      <c r="D2085" t="s">
        <v>43</v>
      </c>
      <c r="E2085" t="s">
        <v>32</v>
      </c>
      <c r="F2085" s="58">
        <v>21024</v>
      </c>
      <c r="G2085">
        <v>0</v>
      </c>
      <c r="H2085">
        <v>0</v>
      </c>
      <c r="I2085" s="98">
        <v>41259</v>
      </c>
      <c r="J2085">
        <v>93</v>
      </c>
      <c r="K2085">
        <v>482</v>
      </c>
      <c r="L2085">
        <v>35</v>
      </c>
      <c r="M2085">
        <v>553</v>
      </c>
      <c r="N2085">
        <v>72</v>
      </c>
      <c r="O2085">
        <v>160</v>
      </c>
      <c r="P2085">
        <v>17</v>
      </c>
      <c r="Q2085">
        <v>1</v>
      </c>
      <c r="R2085">
        <v>4</v>
      </c>
      <c r="S2085">
        <v>9</v>
      </c>
      <c r="T2085">
        <v>2</v>
      </c>
      <c r="U2085">
        <v>0</v>
      </c>
      <c r="V2085">
        <v>0</v>
      </c>
      <c r="W2085" t="s">
        <v>46</v>
      </c>
      <c r="X2085">
        <v>0</v>
      </c>
    </row>
    <row r="2086" spans="1:24" x14ac:dyDescent="0.2">
      <c r="A2086">
        <v>7476</v>
      </c>
      <c r="B2086">
        <v>1965</v>
      </c>
      <c r="C2086">
        <v>58</v>
      </c>
      <c r="D2086" t="s">
        <v>53</v>
      </c>
      <c r="E2086" t="s">
        <v>28</v>
      </c>
      <c r="F2086" s="58">
        <v>34916</v>
      </c>
      <c r="G2086">
        <v>0</v>
      </c>
      <c r="H2086">
        <v>1</v>
      </c>
      <c r="I2086" s="98">
        <v>40951</v>
      </c>
      <c r="J2086">
        <v>93</v>
      </c>
      <c r="K2086">
        <v>928</v>
      </c>
      <c r="L2086">
        <v>63</v>
      </c>
      <c r="M2086">
        <v>254</v>
      </c>
      <c r="N2086">
        <v>0</v>
      </c>
      <c r="O2086">
        <v>12</v>
      </c>
      <c r="P2086">
        <v>12</v>
      </c>
      <c r="Q2086">
        <v>4</v>
      </c>
      <c r="R2086">
        <v>5</v>
      </c>
      <c r="S2086">
        <v>10</v>
      </c>
      <c r="T2086">
        <v>4</v>
      </c>
      <c r="U2086">
        <v>0</v>
      </c>
      <c r="V2086">
        <v>0</v>
      </c>
      <c r="W2086" t="s">
        <v>67</v>
      </c>
      <c r="X2086">
        <v>1</v>
      </c>
    </row>
    <row r="2087" spans="1:24" x14ac:dyDescent="0.2">
      <c r="A2087">
        <v>5221</v>
      </c>
      <c r="B2087">
        <v>1958</v>
      </c>
      <c r="C2087">
        <v>65</v>
      </c>
      <c r="D2087" t="s">
        <v>23</v>
      </c>
      <c r="E2087" t="s">
        <v>32</v>
      </c>
      <c r="F2087" s="58">
        <v>27943</v>
      </c>
      <c r="G2087">
        <v>0</v>
      </c>
      <c r="H2087">
        <v>1</v>
      </c>
      <c r="I2087" s="98">
        <v>40920</v>
      </c>
      <c r="J2087">
        <v>93</v>
      </c>
      <c r="K2087">
        <v>714</v>
      </c>
      <c r="L2087">
        <v>8</v>
      </c>
      <c r="M2087">
        <v>99</v>
      </c>
      <c r="N2087">
        <v>11</v>
      </c>
      <c r="O2087">
        <v>0</v>
      </c>
      <c r="P2087">
        <v>47</v>
      </c>
      <c r="Q2087">
        <v>4</v>
      </c>
      <c r="R2087">
        <v>10</v>
      </c>
      <c r="S2087">
        <v>5</v>
      </c>
      <c r="T2087">
        <v>8</v>
      </c>
      <c r="U2087">
        <v>0</v>
      </c>
      <c r="V2087">
        <v>0</v>
      </c>
      <c r="W2087" t="s">
        <v>46</v>
      </c>
      <c r="X2087">
        <v>1</v>
      </c>
    </row>
    <row r="2088" spans="1:24" x14ac:dyDescent="0.2">
      <c r="A2088">
        <v>8970</v>
      </c>
      <c r="B2088">
        <v>1973</v>
      </c>
      <c r="C2088">
        <v>50</v>
      </c>
      <c r="D2088" t="s">
        <v>40</v>
      </c>
      <c r="E2088" t="s">
        <v>32</v>
      </c>
      <c r="F2088" s="58">
        <v>85606</v>
      </c>
      <c r="G2088">
        <v>0</v>
      </c>
      <c r="H2088">
        <v>1</v>
      </c>
      <c r="I2088" s="98">
        <v>41205</v>
      </c>
      <c r="J2088">
        <v>93</v>
      </c>
      <c r="K2088">
        <v>371</v>
      </c>
      <c r="L2088">
        <v>22</v>
      </c>
      <c r="M2088">
        <v>39</v>
      </c>
      <c r="N2088">
        <v>6</v>
      </c>
      <c r="O2088">
        <v>0</v>
      </c>
      <c r="P2088">
        <v>92</v>
      </c>
      <c r="Q2088">
        <v>4</v>
      </c>
      <c r="R2088">
        <v>6</v>
      </c>
      <c r="S2088">
        <v>7</v>
      </c>
      <c r="T2088">
        <v>5</v>
      </c>
      <c r="U2088">
        <v>0</v>
      </c>
      <c r="V2088">
        <v>0</v>
      </c>
      <c r="W2088" t="s">
        <v>27</v>
      </c>
      <c r="X2088">
        <v>0</v>
      </c>
    </row>
    <row r="2089" spans="1:24" x14ac:dyDescent="0.2">
      <c r="A2089">
        <v>9286</v>
      </c>
      <c r="B2089">
        <v>1961</v>
      </c>
      <c r="C2089">
        <v>62</v>
      </c>
      <c r="D2089" t="s">
        <v>53</v>
      </c>
      <c r="E2089" t="s">
        <v>32</v>
      </c>
      <c r="F2089" s="58">
        <v>65814</v>
      </c>
      <c r="G2089">
        <v>0</v>
      </c>
      <c r="H2089">
        <v>0</v>
      </c>
      <c r="I2089" s="98">
        <v>41192</v>
      </c>
      <c r="J2089">
        <v>93</v>
      </c>
      <c r="K2089">
        <v>407</v>
      </c>
      <c r="L2089">
        <v>28</v>
      </c>
      <c r="M2089">
        <v>100</v>
      </c>
      <c r="N2089">
        <v>120</v>
      </c>
      <c r="O2089">
        <v>74</v>
      </c>
      <c r="P2089">
        <v>18</v>
      </c>
      <c r="Q2089">
        <v>1</v>
      </c>
      <c r="R2089">
        <v>5</v>
      </c>
      <c r="S2089">
        <v>4</v>
      </c>
      <c r="T2089">
        <v>3</v>
      </c>
      <c r="U2089">
        <v>0</v>
      </c>
      <c r="V2089">
        <v>0</v>
      </c>
      <c r="W2089" t="s">
        <v>27</v>
      </c>
      <c r="X2089">
        <v>0</v>
      </c>
    </row>
    <row r="2090" spans="1:24" x14ac:dyDescent="0.2">
      <c r="A2090">
        <v>5831</v>
      </c>
      <c r="B2090">
        <v>1968</v>
      </c>
      <c r="C2090">
        <v>55</v>
      </c>
      <c r="D2090" t="s">
        <v>23</v>
      </c>
      <c r="E2090" t="s">
        <v>32</v>
      </c>
      <c r="F2090" s="58">
        <v>74250</v>
      </c>
      <c r="G2090">
        <v>0</v>
      </c>
      <c r="H2090">
        <v>1</v>
      </c>
      <c r="I2090" s="98">
        <v>41143</v>
      </c>
      <c r="J2090">
        <v>93</v>
      </c>
      <c r="K2090">
        <v>1017</v>
      </c>
      <c r="L2090">
        <v>50</v>
      </c>
      <c r="M2090">
        <v>500</v>
      </c>
      <c r="N2090">
        <v>65</v>
      </c>
      <c r="O2090">
        <v>50</v>
      </c>
      <c r="P2090">
        <v>133</v>
      </c>
      <c r="Q2090">
        <v>3</v>
      </c>
      <c r="R2090">
        <v>5</v>
      </c>
      <c r="S2090">
        <v>5</v>
      </c>
      <c r="T2090">
        <v>8</v>
      </c>
      <c r="U2090">
        <v>1</v>
      </c>
      <c r="V2090">
        <v>0</v>
      </c>
      <c r="W2090" t="s">
        <v>27</v>
      </c>
      <c r="X2090">
        <v>2</v>
      </c>
    </row>
    <row r="2091" spans="1:24" x14ac:dyDescent="0.2">
      <c r="A2091">
        <v>1010</v>
      </c>
      <c r="B2091">
        <v>1978</v>
      </c>
      <c r="C2091">
        <v>45</v>
      </c>
      <c r="D2091" t="s">
        <v>23</v>
      </c>
      <c r="E2091" t="s">
        <v>32</v>
      </c>
      <c r="F2091" s="58">
        <v>42315</v>
      </c>
      <c r="G2091">
        <v>2</v>
      </c>
      <c r="H2091">
        <v>1</v>
      </c>
      <c r="I2091" s="98">
        <v>41753</v>
      </c>
      <c r="J2091">
        <v>94</v>
      </c>
      <c r="K2091">
        <v>41</v>
      </c>
      <c r="L2091">
        <v>0</v>
      </c>
      <c r="M2091">
        <v>17</v>
      </c>
      <c r="N2091">
        <v>3</v>
      </c>
      <c r="O2091">
        <v>1</v>
      </c>
      <c r="P2091">
        <v>16</v>
      </c>
      <c r="Q2091">
        <v>2</v>
      </c>
      <c r="R2091">
        <v>1</v>
      </c>
      <c r="S2091">
        <v>3</v>
      </c>
      <c r="T2091">
        <v>3</v>
      </c>
      <c r="U2091">
        <v>0</v>
      </c>
      <c r="V2091">
        <v>0</v>
      </c>
      <c r="W2091" t="s">
        <v>27</v>
      </c>
      <c r="X2091">
        <v>0</v>
      </c>
    </row>
    <row r="2092" spans="1:24" x14ac:dyDescent="0.2">
      <c r="A2092">
        <v>11074</v>
      </c>
      <c r="B2092">
        <v>1978</v>
      </c>
      <c r="C2092">
        <v>45</v>
      </c>
      <c r="D2092" t="s">
        <v>23</v>
      </c>
      <c r="E2092" t="s">
        <v>28</v>
      </c>
      <c r="F2092" s="58">
        <v>74854</v>
      </c>
      <c r="G2092">
        <v>0</v>
      </c>
      <c r="H2092">
        <v>0</v>
      </c>
      <c r="I2092" s="98">
        <v>41886</v>
      </c>
      <c r="J2092">
        <v>94</v>
      </c>
      <c r="K2092">
        <v>494</v>
      </c>
      <c r="L2092">
        <v>92</v>
      </c>
      <c r="M2092">
        <v>391</v>
      </c>
      <c r="N2092">
        <v>194</v>
      </c>
      <c r="O2092">
        <v>11</v>
      </c>
      <c r="P2092">
        <v>241</v>
      </c>
      <c r="Q2092">
        <v>1</v>
      </c>
      <c r="R2092">
        <v>3</v>
      </c>
      <c r="S2092">
        <v>10</v>
      </c>
      <c r="T2092">
        <v>0</v>
      </c>
      <c r="U2092">
        <v>0</v>
      </c>
      <c r="V2092">
        <v>0</v>
      </c>
      <c r="W2092" t="s">
        <v>67</v>
      </c>
      <c r="X2092">
        <v>0</v>
      </c>
    </row>
    <row r="2093" spans="1:24" x14ac:dyDescent="0.2">
      <c r="A2093">
        <v>5896</v>
      </c>
      <c r="B2093">
        <v>1988</v>
      </c>
      <c r="C2093">
        <v>35</v>
      </c>
      <c r="D2093" t="s">
        <v>53</v>
      </c>
      <c r="E2093" t="s">
        <v>32</v>
      </c>
      <c r="F2093" s="58">
        <v>27683</v>
      </c>
      <c r="G2093">
        <v>0</v>
      </c>
      <c r="H2093">
        <v>0</v>
      </c>
      <c r="I2093" s="98">
        <v>41716</v>
      </c>
      <c r="J2093">
        <v>94</v>
      </c>
      <c r="K2093">
        <v>272</v>
      </c>
      <c r="L2093">
        <v>7</v>
      </c>
      <c r="M2093">
        <v>80</v>
      </c>
      <c r="N2093">
        <v>20</v>
      </c>
      <c r="O2093">
        <v>7</v>
      </c>
      <c r="P2093">
        <v>11</v>
      </c>
      <c r="Q2093">
        <v>1</v>
      </c>
      <c r="R2093">
        <v>4</v>
      </c>
      <c r="S2093">
        <v>6</v>
      </c>
      <c r="T2093">
        <v>2</v>
      </c>
      <c r="U2093">
        <v>0</v>
      </c>
      <c r="V2093">
        <v>0</v>
      </c>
      <c r="W2093" t="s">
        <v>27</v>
      </c>
      <c r="X2093">
        <v>0</v>
      </c>
    </row>
    <row r="2094" spans="1:24" x14ac:dyDescent="0.2">
      <c r="A2094">
        <v>3515</v>
      </c>
      <c r="B2094">
        <v>1953</v>
      </c>
      <c r="C2094">
        <v>70</v>
      </c>
      <c r="D2094" t="s">
        <v>23</v>
      </c>
      <c r="E2094" t="s">
        <v>28</v>
      </c>
      <c r="F2094" s="58">
        <v>71232</v>
      </c>
      <c r="G2094">
        <v>0</v>
      </c>
      <c r="H2094">
        <v>1</v>
      </c>
      <c r="I2094" s="98">
        <v>41687</v>
      </c>
      <c r="J2094">
        <v>94</v>
      </c>
      <c r="K2094">
        <v>87</v>
      </c>
      <c r="L2094">
        <v>13</v>
      </c>
      <c r="M2094">
        <v>34</v>
      </c>
      <c r="N2094">
        <v>10</v>
      </c>
      <c r="O2094">
        <v>6</v>
      </c>
      <c r="P2094">
        <v>10</v>
      </c>
      <c r="Q2094">
        <v>1</v>
      </c>
      <c r="R2094">
        <v>4</v>
      </c>
      <c r="S2094">
        <v>4</v>
      </c>
      <c r="T2094">
        <v>5</v>
      </c>
      <c r="U2094">
        <v>0</v>
      </c>
      <c r="V2094">
        <v>0</v>
      </c>
      <c r="W2094" t="s">
        <v>27</v>
      </c>
      <c r="X2094">
        <v>0</v>
      </c>
    </row>
    <row r="2095" spans="1:24" x14ac:dyDescent="0.2">
      <c r="A2095">
        <v>5324</v>
      </c>
      <c r="B2095">
        <v>1982</v>
      </c>
      <c r="C2095">
        <v>41</v>
      </c>
      <c r="D2095" t="s">
        <v>40</v>
      </c>
      <c r="E2095" t="s">
        <v>32</v>
      </c>
      <c r="F2095" s="58">
        <v>76653</v>
      </c>
      <c r="G2095">
        <v>1</v>
      </c>
      <c r="H2095">
        <v>0</v>
      </c>
      <c r="I2095" s="98">
        <v>41658</v>
      </c>
      <c r="J2095">
        <v>94</v>
      </c>
      <c r="K2095">
        <v>173</v>
      </c>
      <c r="L2095">
        <v>43</v>
      </c>
      <c r="M2095">
        <v>118</v>
      </c>
      <c r="N2095">
        <v>46</v>
      </c>
      <c r="O2095">
        <v>27</v>
      </c>
      <c r="P2095">
        <v>15</v>
      </c>
      <c r="Q2095">
        <v>5</v>
      </c>
      <c r="R2095">
        <v>5</v>
      </c>
      <c r="S2095">
        <v>6</v>
      </c>
      <c r="T2095">
        <v>5</v>
      </c>
      <c r="U2095">
        <v>0</v>
      </c>
      <c r="V2095">
        <v>0</v>
      </c>
      <c r="W2095" t="s">
        <v>35</v>
      </c>
      <c r="X2095">
        <v>0</v>
      </c>
    </row>
    <row r="2096" spans="1:24" x14ac:dyDescent="0.2">
      <c r="A2096">
        <v>6534</v>
      </c>
      <c r="B2096">
        <v>1975</v>
      </c>
      <c r="C2096">
        <v>48</v>
      </c>
      <c r="D2096" t="s">
        <v>23</v>
      </c>
      <c r="E2096" t="s">
        <v>32</v>
      </c>
      <c r="F2096" s="58">
        <v>76542</v>
      </c>
      <c r="G2096">
        <v>1</v>
      </c>
      <c r="H2096">
        <v>0</v>
      </c>
      <c r="I2096" s="98">
        <v>41730</v>
      </c>
      <c r="J2096">
        <v>94</v>
      </c>
      <c r="K2096">
        <v>29</v>
      </c>
      <c r="L2096">
        <v>0</v>
      </c>
      <c r="M2096">
        <v>29</v>
      </c>
      <c r="N2096">
        <v>0</v>
      </c>
      <c r="O2096">
        <v>5</v>
      </c>
      <c r="P2096">
        <v>4</v>
      </c>
      <c r="Q2096">
        <v>1</v>
      </c>
      <c r="R2096">
        <v>2</v>
      </c>
      <c r="S2096">
        <v>3</v>
      </c>
      <c r="T2096">
        <v>5</v>
      </c>
      <c r="U2096">
        <v>0</v>
      </c>
      <c r="V2096">
        <v>0</v>
      </c>
      <c r="W2096" t="s">
        <v>67</v>
      </c>
      <c r="X2096">
        <v>0</v>
      </c>
    </row>
    <row r="2097" spans="1:24" x14ac:dyDescent="0.2">
      <c r="A2097">
        <v>8373</v>
      </c>
      <c r="B2097">
        <v>1980</v>
      </c>
      <c r="C2097">
        <v>43</v>
      </c>
      <c r="D2097" t="s">
        <v>118</v>
      </c>
      <c r="E2097" t="s">
        <v>32</v>
      </c>
      <c r="F2097" s="58">
        <v>39771</v>
      </c>
      <c r="G2097">
        <v>1</v>
      </c>
      <c r="H2097">
        <v>0</v>
      </c>
      <c r="I2097" s="98">
        <v>41559</v>
      </c>
      <c r="J2097">
        <v>94</v>
      </c>
      <c r="K2097">
        <v>1</v>
      </c>
      <c r="L2097">
        <v>3</v>
      </c>
      <c r="M2097">
        <v>6</v>
      </c>
      <c r="N2097">
        <v>10</v>
      </c>
      <c r="O2097">
        <v>0</v>
      </c>
      <c r="P2097">
        <v>9</v>
      </c>
      <c r="Q2097">
        <v>1</v>
      </c>
      <c r="R2097">
        <v>1</v>
      </c>
      <c r="S2097">
        <v>3</v>
      </c>
      <c r="T2097">
        <v>5</v>
      </c>
      <c r="U2097">
        <v>0</v>
      </c>
      <c r="V2097">
        <v>0</v>
      </c>
      <c r="W2097" t="s">
        <v>31</v>
      </c>
      <c r="X2097">
        <v>0</v>
      </c>
    </row>
    <row r="2098" spans="1:24" x14ac:dyDescent="0.2">
      <c r="A2098">
        <v>3829</v>
      </c>
      <c r="B2098">
        <v>1980</v>
      </c>
      <c r="C2098">
        <v>43</v>
      </c>
      <c r="D2098" t="s">
        <v>118</v>
      </c>
      <c r="E2098" t="s">
        <v>32</v>
      </c>
      <c r="F2098" s="58">
        <v>51518</v>
      </c>
      <c r="G2098">
        <v>1</v>
      </c>
      <c r="H2098">
        <v>0</v>
      </c>
      <c r="I2098" s="98">
        <v>41559</v>
      </c>
      <c r="J2098">
        <v>94</v>
      </c>
      <c r="K2098">
        <v>1</v>
      </c>
      <c r="L2098">
        <v>3</v>
      </c>
      <c r="M2098">
        <v>6</v>
      </c>
      <c r="N2098">
        <v>10</v>
      </c>
      <c r="O2098">
        <v>0</v>
      </c>
      <c r="P2098">
        <v>9</v>
      </c>
      <c r="Q2098">
        <v>1</v>
      </c>
      <c r="R2098">
        <v>1</v>
      </c>
      <c r="S2098">
        <v>3</v>
      </c>
      <c r="T2098">
        <v>5</v>
      </c>
      <c r="U2098">
        <v>0</v>
      </c>
      <c r="V2098">
        <v>0</v>
      </c>
      <c r="W2098" t="s">
        <v>67</v>
      </c>
      <c r="X2098">
        <v>0</v>
      </c>
    </row>
    <row r="2099" spans="1:24" x14ac:dyDescent="0.2">
      <c r="A2099">
        <v>4501</v>
      </c>
      <c r="B2099">
        <v>1966</v>
      </c>
      <c r="C2099">
        <v>57</v>
      </c>
      <c r="D2099" t="s">
        <v>53</v>
      </c>
      <c r="E2099" t="s">
        <v>28</v>
      </c>
      <c r="F2099" s="58">
        <v>41728</v>
      </c>
      <c r="G2099">
        <v>0</v>
      </c>
      <c r="H2099">
        <v>0</v>
      </c>
      <c r="I2099" s="98">
        <v>41558</v>
      </c>
      <c r="J2099">
        <v>94</v>
      </c>
      <c r="K2099">
        <v>292</v>
      </c>
      <c r="L2099">
        <v>127</v>
      </c>
      <c r="M2099">
        <v>635</v>
      </c>
      <c r="N2099">
        <v>132</v>
      </c>
      <c r="O2099">
        <v>127</v>
      </c>
      <c r="P2099">
        <v>165</v>
      </c>
      <c r="Q2099">
        <v>1</v>
      </c>
      <c r="R2099">
        <v>3</v>
      </c>
      <c r="S2099">
        <v>9</v>
      </c>
      <c r="T2099">
        <v>1</v>
      </c>
      <c r="U2099">
        <v>0</v>
      </c>
      <c r="V2099">
        <v>0</v>
      </c>
      <c r="W2099" t="s">
        <v>27</v>
      </c>
      <c r="X2099">
        <v>0</v>
      </c>
    </row>
    <row r="2100" spans="1:24" x14ac:dyDescent="0.2">
      <c r="A2100">
        <v>4179</v>
      </c>
      <c r="B2100">
        <v>1960</v>
      </c>
      <c r="C2100">
        <v>63</v>
      </c>
      <c r="D2100" t="s">
        <v>23</v>
      </c>
      <c r="E2100" t="s">
        <v>32</v>
      </c>
      <c r="F2100" s="58">
        <v>26490</v>
      </c>
      <c r="G2100">
        <v>0</v>
      </c>
      <c r="H2100">
        <v>0</v>
      </c>
      <c r="I2100" s="98">
        <v>41506</v>
      </c>
      <c r="J2100">
        <v>94</v>
      </c>
      <c r="K2100">
        <v>8</v>
      </c>
      <c r="L2100">
        <v>9</v>
      </c>
      <c r="M2100">
        <v>9</v>
      </c>
      <c r="N2100">
        <v>2</v>
      </c>
      <c r="O2100">
        <v>5</v>
      </c>
      <c r="P2100">
        <v>22</v>
      </c>
      <c r="Q2100">
        <v>1</v>
      </c>
      <c r="R2100">
        <v>1</v>
      </c>
      <c r="S2100">
        <v>3</v>
      </c>
      <c r="T2100">
        <v>4</v>
      </c>
      <c r="U2100">
        <v>0</v>
      </c>
      <c r="V2100">
        <v>0</v>
      </c>
      <c r="W2100" t="s">
        <v>27</v>
      </c>
      <c r="X2100">
        <v>0</v>
      </c>
    </row>
    <row r="2101" spans="1:24" x14ac:dyDescent="0.2">
      <c r="A2101">
        <v>2292</v>
      </c>
      <c r="B2101">
        <v>1986</v>
      </c>
      <c r="C2101">
        <v>37</v>
      </c>
      <c r="D2101" t="s">
        <v>23</v>
      </c>
      <c r="E2101" t="s">
        <v>28</v>
      </c>
      <c r="F2101" s="58">
        <v>26490</v>
      </c>
      <c r="G2101">
        <v>1</v>
      </c>
      <c r="H2101">
        <v>0</v>
      </c>
      <c r="I2101" s="98">
        <v>41313</v>
      </c>
      <c r="J2101">
        <v>94</v>
      </c>
      <c r="K2101">
        <v>5</v>
      </c>
      <c r="L2101">
        <v>4</v>
      </c>
      <c r="M2101">
        <v>8</v>
      </c>
      <c r="N2101">
        <v>2</v>
      </c>
      <c r="O2101">
        <v>0</v>
      </c>
      <c r="P2101">
        <v>5</v>
      </c>
      <c r="Q2101">
        <v>1</v>
      </c>
      <c r="R2101">
        <v>1</v>
      </c>
      <c r="S2101">
        <v>3</v>
      </c>
      <c r="T2101">
        <v>5</v>
      </c>
      <c r="U2101">
        <v>0</v>
      </c>
      <c r="V2101">
        <v>0</v>
      </c>
      <c r="W2101" t="s">
        <v>27</v>
      </c>
      <c r="X2101">
        <v>0</v>
      </c>
    </row>
    <row r="2102" spans="1:24" x14ac:dyDescent="0.2">
      <c r="A2102">
        <v>9239</v>
      </c>
      <c r="B2102">
        <v>1962</v>
      </c>
      <c r="C2102">
        <v>61</v>
      </c>
      <c r="D2102" t="s">
        <v>53</v>
      </c>
      <c r="E2102" t="s">
        <v>32</v>
      </c>
      <c r="F2102" s="58">
        <v>49269</v>
      </c>
      <c r="G2102">
        <v>0</v>
      </c>
      <c r="H2102">
        <v>2</v>
      </c>
      <c r="I2102" s="98">
        <v>41481</v>
      </c>
      <c r="J2102">
        <v>94</v>
      </c>
      <c r="K2102">
        <v>92</v>
      </c>
      <c r="L2102">
        <v>4</v>
      </c>
      <c r="M2102">
        <v>18</v>
      </c>
      <c r="N2102">
        <v>3</v>
      </c>
      <c r="O2102">
        <v>3</v>
      </c>
      <c r="P2102">
        <v>6</v>
      </c>
      <c r="Q2102">
        <v>1</v>
      </c>
      <c r="R2102">
        <v>2</v>
      </c>
      <c r="S2102">
        <v>4</v>
      </c>
      <c r="T2102">
        <v>3</v>
      </c>
      <c r="U2102">
        <v>0</v>
      </c>
      <c r="V2102">
        <v>0</v>
      </c>
      <c r="W2102" t="s">
        <v>35</v>
      </c>
      <c r="X2102">
        <v>0</v>
      </c>
    </row>
    <row r="2103" spans="1:24" x14ac:dyDescent="0.2">
      <c r="A2103">
        <v>8953</v>
      </c>
      <c r="B2103">
        <v>1966</v>
      </c>
      <c r="C2103">
        <v>57</v>
      </c>
      <c r="D2103" t="s">
        <v>53</v>
      </c>
      <c r="E2103" t="s">
        <v>28</v>
      </c>
      <c r="F2103" s="58">
        <v>27203</v>
      </c>
      <c r="G2103">
        <v>2</v>
      </c>
      <c r="H2103">
        <v>1</v>
      </c>
      <c r="I2103" s="98">
        <v>41430</v>
      </c>
      <c r="J2103">
        <v>94</v>
      </c>
      <c r="K2103">
        <v>27</v>
      </c>
      <c r="L2103">
        <v>0</v>
      </c>
      <c r="M2103">
        <v>5</v>
      </c>
      <c r="N2103">
        <v>0</v>
      </c>
      <c r="O2103">
        <v>0</v>
      </c>
      <c r="P2103">
        <v>3</v>
      </c>
      <c r="Q2103">
        <v>2</v>
      </c>
      <c r="R2103">
        <v>1</v>
      </c>
      <c r="S2103">
        <v>3</v>
      </c>
      <c r="T2103">
        <v>8</v>
      </c>
      <c r="U2103">
        <v>0</v>
      </c>
      <c r="V2103">
        <v>0</v>
      </c>
      <c r="W2103" t="s">
        <v>27</v>
      </c>
      <c r="X2103">
        <v>0</v>
      </c>
    </row>
    <row r="2104" spans="1:24" x14ac:dyDescent="0.2">
      <c r="A2104">
        <v>10258</v>
      </c>
      <c r="B2104">
        <v>1966</v>
      </c>
      <c r="C2104">
        <v>57</v>
      </c>
      <c r="D2104" t="s">
        <v>53</v>
      </c>
      <c r="E2104" t="s">
        <v>28</v>
      </c>
      <c r="F2104" s="58">
        <v>45204</v>
      </c>
      <c r="G2104">
        <v>2</v>
      </c>
      <c r="H2104">
        <v>1</v>
      </c>
      <c r="I2104" s="98">
        <v>41430</v>
      </c>
      <c r="J2104">
        <v>94</v>
      </c>
      <c r="K2104">
        <v>27</v>
      </c>
      <c r="L2104">
        <v>0</v>
      </c>
      <c r="M2104">
        <v>5</v>
      </c>
      <c r="N2104">
        <v>0</v>
      </c>
      <c r="O2104">
        <v>0</v>
      </c>
      <c r="P2104">
        <v>3</v>
      </c>
      <c r="Q2104">
        <v>2</v>
      </c>
      <c r="R2104">
        <v>1</v>
      </c>
      <c r="S2104">
        <v>3</v>
      </c>
      <c r="T2104">
        <v>8</v>
      </c>
      <c r="U2104">
        <v>0</v>
      </c>
      <c r="V2104">
        <v>0</v>
      </c>
      <c r="W2104" t="s">
        <v>35</v>
      </c>
      <c r="X2104">
        <v>0</v>
      </c>
    </row>
    <row r="2105" spans="1:24" x14ac:dyDescent="0.2">
      <c r="A2105">
        <v>3520</v>
      </c>
      <c r="B2105">
        <v>1991</v>
      </c>
      <c r="C2105">
        <v>32</v>
      </c>
      <c r="D2105" t="s">
        <v>53</v>
      </c>
      <c r="E2105" t="s">
        <v>28</v>
      </c>
      <c r="F2105" s="58">
        <v>42554</v>
      </c>
      <c r="G2105">
        <v>0</v>
      </c>
      <c r="H2105">
        <v>0</v>
      </c>
      <c r="I2105" s="98">
        <v>41360</v>
      </c>
      <c r="J2105">
        <v>94</v>
      </c>
      <c r="K2105">
        <v>162</v>
      </c>
      <c r="L2105">
        <v>28</v>
      </c>
      <c r="M2105">
        <v>818</v>
      </c>
      <c r="N2105">
        <v>0</v>
      </c>
      <c r="O2105">
        <v>28</v>
      </c>
      <c r="P2105">
        <v>56</v>
      </c>
      <c r="Q2105">
        <v>0</v>
      </c>
      <c r="R2105">
        <v>4</v>
      </c>
      <c r="S2105">
        <v>7</v>
      </c>
      <c r="T2105">
        <v>3</v>
      </c>
      <c r="U2105">
        <v>1</v>
      </c>
      <c r="V2105">
        <v>0</v>
      </c>
      <c r="W2105" t="s">
        <v>31</v>
      </c>
      <c r="X2105">
        <v>4</v>
      </c>
    </row>
    <row r="2106" spans="1:24" x14ac:dyDescent="0.2">
      <c r="A2106">
        <v>10402</v>
      </c>
      <c r="B2106">
        <v>1968</v>
      </c>
      <c r="C2106">
        <v>55</v>
      </c>
      <c r="D2106" t="s">
        <v>23</v>
      </c>
      <c r="E2106" t="s">
        <v>32</v>
      </c>
      <c r="F2106" s="58">
        <v>83151</v>
      </c>
      <c r="G2106">
        <v>1</v>
      </c>
      <c r="H2106">
        <v>1</v>
      </c>
      <c r="I2106" s="98">
        <v>41319</v>
      </c>
      <c r="J2106">
        <v>94</v>
      </c>
      <c r="K2106">
        <v>25</v>
      </c>
      <c r="L2106">
        <v>1</v>
      </c>
      <c r="M2106">
        <v>9</v>
      </c>
      <c r="N2106">
        <v>2</v>
      </c>
      <c r="O2106">
        <v>1</v>
      </c>
      <c r="P2106">
        <v>1</v>
      </c>
      <c r="Q2106">
        <v>2</v>
      </c>
      <c r="R2106">
        <v>1</v>
      </c>
      <c r="S2106">
        <v>3</v>
      </c>
      <c r="T2106">
        <v>8</v>
      </c>
      <c r="U2106">
        <v>0</v>
      </c>
      <c r="V2106">
        <v>0</v>
      </c>
      <c r="W2106" t="s">
        <v>31</v>
      </c>
      <c r="X2106">
        <v>0</v>
      </c>
    </row>
    <row r="2107" spans="1:24" x14ac:dyDescent="0.2">
      <c r="A2107">
        <v>11114</v>
      </c>
      <c r="B2107">
        <v>1971</v>
      </c>
      <c r="C2107">
        <v>52</v>
      </c>
      <c r="D2107" t="s">
        <v>23</v>
      </c>
      <c r="E2107" t="s">
        <v>32</v>
      </c>
      <c r="F2107" s="58">
        <v>46931</v>
      </c>
      <c r="G2107">
        <v>1</v>
      </c>
      <c r="H2107">
        <v>0</v>
      </c>
      <c r="I2107" s="98">
        <v>41488</v>
      </c>
      <c r="J2107">
        <v>94</v>
      </c>
      <c r="K2107">
        <v>25</v>
      </c>
      <c r="L2107">
        <v>4</v>
      </c>
      <c r="M2107">
        <v>9</v>
      </c>
      <c r="N2107">
        <v>6</v>
      </c>
      <c r="O2107">
        <v>8</v>
      </c>
      <c r="P2107">
        <v>32</v>
      </c>
      <c r="Q2107">
        <v>3</v>
      </c>
      <c r="R2107">
        <v>2</v>
      </c>
      <c r="S2107">
        <v>3</v>
      </c>
      <c r="T2107">
        <v>7</v>
      </c>
      <c r="U2107">
        <v>0</v>
      </c>
      <c r="V2107">
        <v>0</v>
      </c>
      <c r="W2107" t="s">
        <v>27</v>
      </c>
      <c r="X2107">
        <v>0</v>
      </c>
    </row>
    <row r="2108" spans="1:24" x14ac:dyDescent="0.2">
      <c r="A2108">
        <v>9553</v>
      </c>
      <c r="B2108">
        <v>1988</v>
      </c>
      <c r="C2108">
        <v>35</v>
      </c>
      <c r="D2108" t="s">
        <v>23</v>
      </c>
      <c r="E2108" t="s">
        <v>32</v>
      </c>
      <c r="F2108" s="58">
        <v>47889</v>
      </c>
      <c r="G2108">
        <v>0</v>
      </c>
      <c r="H2108">
        <v>0</v>
      </c>
      <c r="I2108" s="98">
        <v>41518</v>
      </c>
      <c r="J2108">
        <v>94</v>
      </c>
      <c r="K2108">
        <v>0</v>
      </c>
      <c r="L2108">
        <v>2</v>
      </c>
      <c r="M2108">
        <v>3</v>
      </c>
      <c r="N2108">
        <v>4</v>
      </c>
      <c r="O2108">
        <v>1</v>
      </c>
      <c r="P2108">
        <v>5</v>
      </c>
      <c r="Q2108">
        <v>1</v>
      </c>
      <c r="R2108">
        <v>0</v>
      </c>
      <c r="S2108">
        <v>3</v>
      </c>
      <c r="T2108">
        <v>6</v>
      </c>
      <c r="U2108">
        <v>0</v>
      </c>
      <c r="V2108">
        <v>0</v>
      </c>
      <c r="W2108" t="s">
        <v>50</v>
      </c>
      <c r="X2108">
        <v>0</v>
      </c>
    </row>
    <row r="2109" spans="1:24" x14ac:dyDescent="0.2">
      <c r="A2109">
        <v>6055</v>
      </c>
      <c r="B2109">
        <v>1980</v>
      </c>
      <c r="C2109">
        <v>43</v>
      </c>
      <c r="D2109" t="s">
        <v>23</v>
      </c>
      <c r="E2109" t="s">
        <v>32</v>
      </c>
      <c r="F2109" s="58">
        <v>24594</v>
      </c>
      <c r="G2109">
        <v>0</v>
      </c>
      <c r="H2109">
        <v>0</v>
      </c>
      <c r="I2109" s="98">
        <v>40919</v>
      </c>
      <c r="J2109">
        <v>94</v>
      </c>
      <c r="K2109">
        <v>546</v>
      </c>
      <c r="L2109">
        <v>72</v>
      </c>
      <c r="M2109">
        <v>376</v>
      </c>
      <c r="N2109">
        <v>94</v>
      </c>
      <c r="O2109">
        <v>145</v>
      </c>
      <c r="P2109">
        <v>72</v>
      </c>
      <c r="Q2109">
        <v>1</v>
      </c>
      <c r="R2109">
        <v>5</v>
      </c>
      <c r="S2109">
        <v>8</v>
      </c>
      <c r="T2109">
        <v>3</v>
      </c>
      <c r="U2109">
        <v>0</v>
      </c>
      <c r="V2109">
        <v>0</v>
      </c>
      <c r="W2109" t="s">
        <v>27</v>
      </c>
      <c r="X2109">
        <v>1</v>
      </c>
    </row>
    <row r="2110" spans="1:24" x14ac:dyDescent="0.2">
      <c r="A2110">
        <v>4786</v>
      </c>
      <c r="B2110">
        <v>1978</v>
      </c>
      <c r="C2110">
        <v>45</v>
      </c>
      <c r="D2110" t="s">
        <v>23</v>
      </c>
      <c r="E2110" t="s">
        <v>32</v>
      </c>
      <c r="F2110" s="58">
        <v>24594</v>
      </c>
      <c r="G2110">
        <v>1</v>
      </c>
      <c r="H2110">
        <v>1</v>
      </c>
      <c r="I2110" s="98">
        <v>41009</v>
      </c>
      <c r="J2110">
        <v>94</v>
      </c>
      <c r="K2110">
        <v>555</v>
      </c>
      <c r="L2110">
        <v>82</v>
      </c>
      <c r="M2110">
        <v>257</v>
      </c>
      <c r="N2110">
        <v>93</v>
      </c>
      <c r="O2110">
        <v>61</v>
      </c>
      <c r="P2110">
        <v>61</v>
      </c>
      <c r="Q2110">
        <v>4</v>
      </c>
      <c r="R2110">
        <v>10</v>
      </c>
      <c r="S2110">
        <v>12</v>
      </c>
      <c r="T2110">
        <v>6</v>
      </c>
      <c r="U2110">
        <v>0</v>
      </c>
      <c r="V2110">
        <v>0</v>
      </c>
      <c r="W2110" t="s">
        <v>35</v>
      </c>
      <c r="X2110">
        <v>0</v>
      </c>
    </row>
    <row r="2111" spans="1:24" x14ac:dyDescent="0.2">
      <c r="A2111">
        <v>5015</v>
      </c>
      <c r="B2111">
        <v>1977</v>
      </c>
      <c r="C2111">
        <v>46</v>
      </c>
      <c r="D2111" t="s">
        <v>53</v>
      </c>
      <c r="E2111" t="s">
        <v>32</v>
      </c>
      <c r="F2111" s="58">
        <v>24221</v>
      </c>
      <c r="G2111">
        <v>1</v>
      </c>
      <c r="H2111">
        <v>0</v>
      </c>
      <c r="I2111" s="98">
        <v>41166</v>
      </c>
      <c r="J2111">
        <v>94</v>
      </c>
      <c r="K2111">
        <v>68</v>
      </c>
      <c r="L2111">
        <v>6</v>
      </c>
      <c r="M2111">
        <v>38</v>
      </c>
      <c r="N2111">
        <v>3</v>
      </c>
      <c r="O2111">
        <v>6</v>
      </c>
      <c r="P2111">
        <v>41</v>
      </c>
      <c r="Q2111">
        <v>2</v>
      </c>
      <c r="R2111">
        <v>2</v>
      </c>
      <c r="S2111">
        <v>3</v>
      </c>
      <c r="T2111">
        <v>7</v>
      </c>
      <c r="U2111">
        <v>0</v>
      </c>
      <c r="V2111">
        <v>0</v>
      </c>
      <c r="W2111" t="s">
        <v>27</v>
      </c>
      <c r="X2111">
        <v>0</v>
      </c>
    </row>
    <row r="2112" spans="1:24" x14ac:dyDescent="0.2">
      <c r="A2112">
        <v>8560</v>
      </c>
      <c r="B2112">
        <v>1993</v>
      </c>
      <c r="C2112">
        <v>30</v>
      </c>
      <c r="D2112" t="s">
        <v>23</v>
      </c>
      <c r="E2112" t="s">
        <v>28</v>
      </c>
      <c r="F2112" s="58">
        <v>19656</v>
      </c>
      <c r="G2112">
        <v>0</v>
      </c>
      <c r="H2112">
        <v>0</v>
      </c>
      <c r="I2112" s="98">
        <v>41191</v>
      </c>
      <c r="J2112">
        <v>94</v>
      </c>
      <c r="K2112">
        <v>351</v>
      </c>
      <c r="L2112">
        <v>16</v>
      </c>
      <c r="M2112">
        <v>156</v>
      </c>
      <c r="N2112">
        <v>7</v>
      </c>
      <c r="O2112">
        <v>5</v>
      </c>
      <c r="P2112">
        <v>145</v>
      </c>
      <c r="Q2112">
        <v>1</v>
      </c>
      <c r="R2112">
        <v>6</v>
      </c>
      <c r="S2112">
        <v>7</v>
      </c>
      <c r="T2112">
        <v>6</v>
      </c>
      <c r="U2112">
        <v>0</v>
      </c>
      <c r="V2112">
        <v>0</v>
      </c>
      <c r="W2112" t="s">
        <v>31</v>
      </c>
      <c r="X2112">
        <v>0</v>
      </c>
    </row>
    <row r="2113" spans="1:24" x14ac:dyDescent="0.2">
      <c r="A2113">
        <v>3469</v>
      </c>
      <c r="B2113">
        <v>1978</v>
      </c>
      <c r="C2113">
        <v>45</v>
      </c>
      <c r="D2113" t="s">
        <v>40</v>
      </c>
      <c r="E2113" t="s">
        <v>24</v>
      </c>
      <c r="F2113" s="58">
        <v>80812</v>
      </c>
      <c r="G2113">
        <v>1</v>
      </c>
      <c r="H2113">
        <v>1</v>
      </c>
      <c r="I2113" s="98">
        <v>41069</v>
      </c>
      <c r="J2113">
        <v>94</v>
      </c>
      <c r="K2113">
        <v>19</v>
      </c>
      <c r="L2113">
        <v>18</v>
      </c>
      <c r="M2113">
        <v>33</v>
      </c>
      <c r="N2113">
        <v>24</v>
      </c>
      <c r="O2113">
        <v>1</v>
      </c>
      <c r="P2113">
        <v>8</v>
      </c>
      <c r="Q2113">
        <v>3</v>
      </c>
      <c r="R2113">
        <v>3</v>
      </c>
      <c r="S2113">
        <v>3</v>
      </c>
      <c r="T2113">
        <v>9</v>
      </c>
      <c r="U2113">
        <v>0</v>
      </c>
      <c r="V2113">
        <v>0</v>
      </c>
      <c r="W2113" t="s">
        <v>27</v>
      </c>
      <c r="X2113">
        <v>0</v>
      </c>
    </row>
    <row r="2114" spans="1:24" x14ac:dyDescent="0.2">
      <c r="A2114">
        <v>5885</v>
      </c>
      <c r="B2114">
        <v>1974</v>
      </c>
      <c r="C2114">
        <v>49</v>
      </c>
      <c r="D2114" t="s">
        <v>43</v>
      </c>
      <c r="E2114" t="s">
        <v>32</v>
      </c>
      <c r="F2114" s="58">
        <v>40479</v>
      </c>
      <c r="G2114">
        <v>2</v>
      </c>
      <c r="H2114">
        <v>1</v>
      </c>
      <c r="I2114" s="98">
        <v>41143</v>
      </c>
      <c r="J2114">
        <v>94</v>
      </c>
      <c r="K2114">
        <v>73</v>
      </c>
      <c r="L2114">
        <v>3</v>
      </c>
      <c r="M2114">
        <v>90</v>
      </c>
      <c r="N2114">
        <v>12</v>
      </c>
      <c r="O2114">
        <v>1</v>
      </c>
      <c r="P2114">
        <v>32</v>
      </c>
      <c r="Q2114">
        <v>7</v>
      </c>
      <c r="R2114">
        <v>4</v>
      </c>
      <c r="S2114">
        <v>4</v>
      </c>
      <c r="T2114">
        <v>8</v>
      </c>
      <c r="U2114">
        <v>0</v>
      </c>
      <c r="V2114">
        <v>0</v>
      </c>
      <c r="W2114" t="s">
        <v>31</v>
      </c>
      <c r="X2114">
        <v>0</v>
      </c>
    </row>
    <row r="2115" spans="1:24" x14ac:dyDescent="0.2">
      <c r="A2115">
        <v>3310</v>
      </c>
      <c r="B2115">
        <v>1974</v>
      </c>
      <c r="C2115">
        <v>49</v>
      </c>
      <c r="D2115" t="s">
        <v>43</v>
      </c>
      <c r="E2115" t="s">
        <v>32</v>
      </c>
      <c r="F2115" s="58">
        <v>42033</v>
      </c>
      <c r="G2115">
        <v>2</v>
      </c>
      <c r="H2115">
        <v>1</v>
      </c>
      <c r="I2115" s="98">
        <v>41143</v>
      </c>
      <c r="J2115">
        <v>94</v>
      </c>
      <c r="K2115">
        <v>73</v>
      </c>
      <c r="L2115">
        <v>3</v>
      </c>
      <c r="M2115">
        <v>90</v>
      </c>
      <c r="N2115">
        <v>12</v>
      </c>
      <c r="O2115">
        <v>1</v>
      </c>
      <c r="P2115">
        <v>32</v>
      </c>
      <c r="Q2115">
        <v>7</v>
      </c>
      <c r="R2115">
        <v>4</v>
      </c>
      <c r="S2115">
        <v>4</v>
      </c>
      <c r="T2115">
        <v>8</v>
      </c>
      <c r="U2115">
        <v>0</v>
      </c>
      <c r="V2115">
        <v>0</v>
      </c>
      <c r="W2115" t="s">
        <v>27</v>
      </c>
      <c r="X2115">
        <v>0</v>
      </c>
    </row>
    <row r="2116" spans="1:24" x14ac:dyDescent="0.2">
      <c r="A2116">
        <v>2134</v>
      </c>
      <c r="B2116">
        <v>1953</v>
      </c>
      <c r="C2116">
        <v>70</v>
      </c>
      <c r="D2116" t="s">
        <v>23</v>
      </c>
      <c r="E2116" t="s">
        <v>28</v>
      </c>
      <c r="F2116" s="58">
        <v>38285</v>
      </c>
      <c r="G2116">
        <v>0</v>
      </c>
      <c r="H2116">
        <v>1</v>
      </c>
      <c r="I2116" s="98">
        <v>41138</v>
      </c>
      <c r="J2116">
        <v>94</v>
      </c>
      <c r="K2116">
        <v>263</v>
      </c>
      <c r="L2116">
        <v>5</v>
      </c>
      <c r="M2116">
        <v>233</v>
      </c>
      <c r="N2116">
        <v>69</v>
      </c>
      <c r="O2116">
        <v>41</v>
      </c>
      <c r="P2116">
        <v>83</v>
      </c>
      <c r="Q2116">
        <v>4</v>
      </c>
      <c r="R2116">
        <v>5</v>
      </c>
      <c r="S2116">
        <v>8</v>
      </c>
      <c r="T2116">
        <v>5</v>
      </c>
      <c r="U2116">
        <v>0</v>
      </c>
      <c r="V2116">
        <v>0</v>
      </c>
      <c r="W2116" t="s">
        <v>67</v>
      </c>
      <c r="X2116">
        <v>0</v>
      </c>
    </row>
    <row r="2117" spans="1:24" x14ac:dyDescent="0.2">
      <c r="A2117">
        <v>2532</v>
      </c>
      <c r="B2117">
        <v>1988</v>
      </c>
      <c r="C2117">
        <v>35</v>
      </c>
      <c r="D2117" t="s">
        <v>53</v>
      </c>
      <c r="E2117" t="s">
        <v>28</v>
      </c>
      <c r="F2117" s="58">
        <v>79419</v>
      </c>
      <c r="G2117">
        <v>0</v>
      </c>
      <c r="H2117">
        <v>0</v>
      </c>
      <c r="I2117" s="98">
        <v>41642</v>
      </c>
      <c r="J2117">
        <v>95</v>
      </c>
      <c r="K2117">
        <v>982</v>
      </c>
      <c r="L2117">
        <v>73</v>
      </c>
      <c r="M2117">
        <v>351</v>
      </c>
      <c r="N2117">
        <v>56</v>
      </c>
      <c r="O2117">
        <v>14</v>
      </c>
      <c r="P2117">
        <v>175</v>
      </c>
      <c r="Q2117">
        <v>1</v>
      </c>
      <c r="R2117">
        <v>2</v>
      </c>
      <c r="S2117">
        <v>6</v>
      </c>
      <c r="T2117">
        <v>5</v>
      </c>
      <c r="U2117">
        <v>0</v>
      </c>
      <c r="V2117">
        <v>0</v>
      </c>
      <c r="W2117" t="s">
        <v>27</v>
      </c>
      <c r="X2117">
        <v>1</v>
      </c>
    </row>
    <row r="2118" spans="1:24" x14ac:dyDescent="0.2">
      <c r="A2118">
        <v>2579</v>
      </c>
      <c r="B2118">
        <v>1958</v>
      </c>
      <c r="C2118">
        <v>65</v>
      </c>
      <c r="D2118" t="s">
        <v>23</v>
      </c>
      <c r="E2118" t="s">
        <v>32</v>
      </c>
      <c r="F2118" s="58">
        <v>17144</v>
      </c>
      <c r="G2118">
        <v>0</v>
      </c>
      <c r="H2118">
        <v>1</v>
      </c>
      <c r="I2118" s="98">
        <v>41625</v>
      </c>
      <c r="J2118">
        <v>95</v>
      </c>
      <c r="K2118">
        <v>495</v>
      </c>
      <c r="L2118">
        <v>33</v>
      </c>
      <c r="M2118">
        <v>255</v>
      </c>
      <c r="N2118">
        <v>11</v>
      </c>
      <c r="O2118">
        <v>33</v>
      </c>
      <c r="P2118">
        <v>8</v>
      </c>
      <c r="Q2118">
        <v>4</v>
      </c>
      <c r="R2118">
        <v>6</v>
      </c>
      <c r="S2118">
        <v>9</v>
      </c>
      <c r="T2118">
        <v>4</v>
      </c>
      <c r="U2118">
        <v>0</v>
      </c>
      <c r="V2118">
        <v>0</v>
      </c>
      <c r="W2118" t="s">
        <v>27</v>
      </c>
      <c r="X2118">
        <v>0</v>
      </c>
    </row>
    <row r="2119" spans="1:24" x14ac:dyDescent="0.2">
      <c r="A2119">
        <v>5623</v>
      </c>
      <c r="B2119">
        <v>1981</v>
      </c>
      <c r="C2119">
        <v>42</v>
      </c>
      <c r="D2119" t="s">
        <v>53</v>
      </c>
      <c r="E2119" t="s">
        <v>32</v>
      </c>
      <c r="F2119" s="58">
        <v>17144</v>
      </c>
      <c r="G2119">
        <v>1</v>
      </c>
      <c r="H2119">
        <v>0</v>
      </c>
      <c r="I2119" s="98">
        <v>41543</v>
      </c>
      <c r="J2119">
        <v>95</v>
      </c>
      <c r="K2119">
        <v>15</v>
      </c>
      <c r="L2119">
        <v>4</v>
      </c>
      <c r="M2119">
        <v>13</v>
      </c>
      <c r="N2119">
        <v>0</v>
      </c>
      <c r="O2119">
        <v>0</v>
      </c>
      <c r="P2119">
        <v>19</v>
      </c>
      <c r="Q2119">
        <v>1</v>
      </c>
      <c r="R2119">
        <v>1</v>
      </c>
      <c r="S2119">
        <v>2</v>
      </c>
      <c r="T2119">
        <v>7</v>
      </c>
      <c r="U2119">
        <v>0</v>
      </c>
      <c r="V2119">
        <v>0</v>
      </c>
      <c r="W2119" t="s">
        <v>27</v>
      </c>
      <c r="X2119">
        <v>1</v>
      </c>
    </row>
    <row r="2120" spans="1:24" x14ac:dyDescent="0.2">
      <c r="A2120">
        <v>4789</v>
      </c>
      <c r="B2120">
        <v>1954</v>
      </c>
      <c r="C2120">
        <v>69</v>
      </c>
      <c r="D2120" t="s">
        <v>23</v>
      </c>
      <c r="E2120" t="s">
        <v>32</v>
      </c>
      <c r="F2120" s="58">
        <v>66375</v>
      </c>
      <c r="G2120">
        <v>0</v>
      </c>
      <c r="H2120">
        <v>0</v>
      </c>
      <c r="I2120" s="98">
        <v>41534</v>
      </c>
      <c r="J2120">
        <v>95</v>
      </c>
      <c r="K2120">
        <v>769</v>
      </c>
      <c r="L2120">
        <v>22</v>
      </c>
      <c r="M2120">
        <v>500</v>
      </c>
      <c r="N2120">
        <v>210</v>
      </c>
      <c r="O2120">
        <v>143</v>
      </c>
      <c r="P2120">
        <v>33</v>
      </c>
      <c r="Q2120">
        <v>1</v>
      </c>
      <c r="R2120">
        <v>4</v>
      </c>
      <c r="S2120">
        <v>5</v>
      </c>
      <c r="T2120">
        <v>2</v>
      </c>
      <c r="U2120">
        <v>0</v>
      </c>
      <c r="V2120">
        <v>0</v>
      </c>
      <c r="W2120" t="s">
        <v>50</v>
      </c>
      <c r="X2120">
        <v>3</v>
      </c>
    </row>
    <row r="2121" spans="1:24" x14ac:dyDescent="0.2">
      <c r="A2121">
        <v>9523</v>
      </c>
      <c r="B2121">
        <v>1983</v>
      </c>
      <c r="C2121">
        <v>40</v>
      </c>
      <c r="D2121" t="s">
        <v>23</v>
      </c>
      <c r="E2121" t="s">
        <v>32</v>
      </c>
      <c r="F2121" s="58">
        <v>42213</v>
      </c>
      <c r="G2121">
        <v>1</v>
      </c>
      <c r="H2121">
        <v>0</v>
      </c>
      <c r="I2121" s="98">
        <v>41503</v>
      </c>
      <c r="J2121">
        <v>95</v>
      </c>
      <c r="K2121">
        <v>5</v>
      </c>
      <c r="L2121">
        <v>0</v>
      </c>
      <c r="M2121">
        <v>8</v>
      </c>
      <c r="N2121">
        <v>2</v>
      </c>
      <c r="O2121">
        <v>0</v>
      </c>
      <c r="P2121">
        <v>0</v>
      </c>
      <c r="Q2121">
        <v>1</v>
      </c>
      <c r="R2121">
        <v>0</v>
      </c>
      <c r="S2121">
        <v>3</v>
      </c>
      <c r="T2121">
        <v>4</v>
      </c>
      <c r="U2121">
        <v>0</v>
      </c>
      <c r="V2121">
        <v>0</v>
      </c>
      <c r="W2121" t="s">
        <v>27</v>
      </c>
      <c r="X2121">
        <v>0</v>
      </c>
    </row>
    <row r="2122" spans="1:24" x14ac:dyDescent="0.2">
      <c r="A2122">
        <v>5268</v>
      </c>
      <c r="B2122">
        <v>1961</v>
      </c>
      <c r="C2122">
        <v>62</v>
      </c>
      <c r="D2122" t="s">
        <v>23</v>
      </c>
      <c r="E2122" t="s">
        <v>32</v>
      </c>
      <c r="F2122" s="58">
        <v>17117</v>
      </c>
      <c r="G2122">
        <v>1</v>
      </c>
      <c r="H2122">
        <v>1</v>
      </c>
      <c r="I2122" s="98">
        <v>41586</v>
      </c>
      <c r="J2122">
        <v>95</v>
      </c>
      <c r="K2122">
        <v>17</v>
      </c>
      <c r="L2122">
        <v>8</v>
      </c>
      <c r="M2122">
        <v>14</v>
      </c>
      <c r="N2122">
        <v>10</v>
      </c>
      <c r="O2122">
        <v>4</v>
      </c>
      <c r="P2122">
        <v>3</v>
      </c>
      <c r="Q2122">
        <v>2</v>
      </c>
      <c r="R2122">
        <v>1</v>
      </c>
      <c r="S2122">
        <v>4</v>
      </c>
      <c r="T2122">
        <v>7</v>
      </c>
      <c r="U2122">
        <v>0</v>
      </c>
      <c r="V2122">
        <v>0</v>
      </c>
      <c r="W2122" t="s">
        <v>46</v>
      </c>
      <c r="X2122">
        <v>0</v>
      </c>
    </row>
    <row r="2123" spans="1:24" x14ac:dyDescent="0.2">
      <c r="A2123">
        <v>1545</v>
      </c>
      <c r="B2123">
        <v>1987</v>
      </c>
      <c r="C2123">
        <v>36</v>
      </c>
      <c r="D2123" t="s">
        <v>23</v>
      </c>
      <c r="E2123" t="s">
        <v>32</v>
      </c>
      <c r="F2123" s="58">
        <v>68142</v>
      </c>
      <c r="G2123">
        <v>1</v>
      </c>
      <c r="H2123">
        <v>0</v>
      </c>
      <c r="I2123" s="98">
        <v>41313</v>
      </c>
      <c r="J2123">
        <v>95</v>
      </c>
      <c r="K2123">
        <v>120</v>
      </c>
      <c r="L2123">
        <v>19</v>
      </c>
      <c r="M2123">
        <v>206</v>
      </c>
      <c r="N2123">
        <v>25</v>
      </c>
      <c r="O2123">
        <v>19</v>
      </c>
      <c r="P2123">
        <v>54</v>
      </c>
      <c r="Q2123">
        <v>6</v>
      </c>
      <c r="R2123">
        <v>7</v>
      </c>
      <c r="S2123">
        <v>5</v>
      </c>
      <c r="T2123">
        <v>8</v>
      </c>
      <c r="U2123">
        <v>0</v>
      </c>
      <c r="V2123">
        <v>0</v>
      </c>
      <c r="W2123" t="s">
        <v>27</v>
      </c>
      <c r="X2123">
        <v>0</v>
      </c>
    </row>
    <row r="2124" spans="1:24" x14ac:dyDescent="0.2">
      <c r="A2124">
        <v>2254</v>
      </c>
      <c r="B2124">
        <v>1984</v>
      </c>
      <c r="C2124">
        <v>39</v>
      </c>
      <c r="D2124" t="s">
        <v>23</v>
      </c>
      <c r="E2124" t="s">
        <v>32</v>
      </c>
      <c r="F2124" s="58">
        <v>48794</v>
      </c>
      <c r="G2124">
        <v>0</v>
      </c>
      <c r="H2124">
        <v>0</v>
      </c>
      <c r="I2124" s="98">
        <v>41462</v>
      </c>
      <c r="J2124">
        <v>95</v>
      </c>
      <c r="K2124">
        <v>627</v>
      </c>
      <c r="L2124">
        <v>120</v>
      </c>
      <c r="M2124">
        <v>414</v>
      </c>
      <c r="N2124">
        <v>121</v>
      </c>
      <c r="O2124">
        <v>80</v>
      </c>
      <c r="P2124">
        <v>93</v>
      </c>
      <c r="Q2124">
        <v>1</v>
      </c>
      <c r="R2124">
        <v>9</v>
      </c>
      <c r="S2124">
        <v>5</v>
      </c>
      <c r="T2124">
        <v>5</v>
      </c>
      <c r="U2124">
        <v>0</v>
      </c>
      <c r="V2124">
        <v>0</v>
      </c>
      <c r="W2124" t="s">
        <v>38</v>
      </c>
      <c r="X2124">
        <v>0</v>
      </c>
    </row>
    <row r="2125" spans="1:24" x14ac:dyDescent="0.2">
      <c r="A2125">
        <v>2661</v>
      </c>
      <c r="B2125">
        <v>1965</v>
      </c>
      <c r="C2125">
        <v>58</v>
      </c>
      <c r="D2125" t="s">
        <v>23</v>
      </c>
      <c r="E2125" t="s">
        <v>28</v>
      </c>
      <c r="F2125" s="58">
        <v>63404</v>
      </c>
      <c r="G2125">
        <v>1</v>
      </c>
      <c r="H2125">
        <v>1</v>
      </c>
      <c r="I2125" s="98">
        <v>41370</v>
      </c>
      <c r="J2125">
        <v>95</v>
      </c>
      <c r="K2125">
        <v>12</v>
      </c>
      <c r="L2125">
        <v>4</v>
      </c>
      <c r="M2125">
        <v>2</v>
      </c>
      <c r="N2125">
        <v>10</v>
      </c>
      <c r="O2125">
        <v>6</v>
      </c>
      <c r="P2125">
        <v>10</v>
      </c>
      <c r="Q2125">
        <v>4</v>
      </c>
      <c r="R2125">
        <v>2</v>
      </c>
      <c r="S2125">
        <v>4</v>
      </c>
      <c r="T2125">
        <v>5</v>
      </c>
      <c r="U2125">
        <v>0</v>
      </c>
      <c r="V2125">
        <v>0</v>
      </c>
      <c r="W2125" t="s">
        <v>67</v>
      </c>
      <c r="X2125">
        <v>0</v>
      </c>
    </row>
    <row r="2126" spans="1:24" x14ac:dyDescent="0.2">
      <c r="A2126">
        <v>3130</v>
      </c>
      <c r="B2126">
        <v>1965</v>
      </c>
      <c r="C2126">
        <v>58</v>
      </c>
      <c r="D2126" t="s">
        <v>23</v>
      </c>
      <c r="E2126" t="s">
        <v>28</v>
      </c>
      <c r="F2126" s="58">
        <v>49669</v>
      </c>
      <c r="G2126">
        <v>1</v>
      </c>
      <c r="H2126">
        <v>1</v>
      </c>
      <c r="I2126" s="98">
        <v>41370</v>
      </c>
      <c r="J2126">
        <v>95</v>
      </c>
      <c r="K2126">
        <v>12</v>
      </c>
      <c r="L2126">
        <v>4</v>
      </c>
      <c r="M2126">
        <v>2</v>
      </c>
      <c r="N2126">
        <v>10</v>
      </c>
      <c r="O2126">
        <v>6</v>
      </c>
      <c r="P2126">
        <v>10</v>
      </c>
      <c r="Q2126">
        <v>4</v>
      </c>
      <c r="R2126">
        <v>2</v>
      </c>
      <c r="S2126">
        <v>4</v>
      </c>
      <c r="T2126">
        <v>5</v>
      </c>
      <c r="U2126">
        <v>0</v>
      </c>
      <c r="V2126">
        <v>0</v>
      </c>
      <c r="W2126" t="s">
        <v>27</v>
      </c>
      <c r="X2126">
        <v>0</v>
      </c>
    </row>
    <row r="2127" spans="1:24" x14ac:dyDescent="0.2">
      <c r="A2127">
        <v>5847</v>
      </c>
      <c r="B2127">
        <v>1970</v>
      </c>
      <c r="C2127">
        <v>53</v>
      </c>
      <c r="D2127" t="s">
        <v>23</v>
      </c>
      <c r="E2127" t="s">
        <v>24</v>
      </c>
      <c r="F2127" s="58">
        <v>55761</v>
      </c>
      <c r="G2127">
        <v>0</v>
      </c>
      <c r="H2127">
        <v>1</v>
      </c>
      <c r="I2127" s="98">
        <v>41423</v>
      </c>
      <c r="J2127">
        <v>95</v>
      </c>
      <c r="K2127">
        <v>312</v>
      </c>
      <c r="L2127">
        <v>21</v>
      </c>
      <c r="M2127">
        <v>206</v>
      </c>
      <c r="N2127">
        <v>102</v>
      </c>
      <c r="O2127">
        <v>92</v>
      </c>
      <c r="P2127">
        <v>149</v>
      </c>
      <c r="Q2127">
        <v>3</v>
      </c>
      <c r="R2127">
        <v>7</v>
      </c>
      <c r="S2127">
        <v>10</v>
      </c>
      <c r="T2127">
        <v>5</v>
      </c>
      <c r="U2127">
        <v>0</v>
      </c>
      <c r="V2127">
        <v>0</v>
      </c>
      <c r="W2127" t="s">
        <v>27</v>
      </c>
      <c r="X2127">
        <v>0</v>
      </c>
    </row>
    <row r="2128" spans="1:24" x14ac:dyDescent="0.2">
      <c r="A2128">
        <v>5863</v>
      </c>
      <c r="B2128">
        <v>1954</v>
      </c>
      <c r="C2128">
        <v>69</v>
      </c>
      <c r="D2128" t="s">
        <v>23</v>
      </c>
      <c r="E2128" t="s">
        <v>32</v>
      </c>
      <c r="F2128" s="58">
        <v>34043</v>
      </c>
      <c r="G2128">
        <v>0</v>
      </c>
      <c r="H2128">
        <v>1</v>
      </c>
      <c r="I2128" s="98">
        <v>41423</v>
      </c>
      <c r="J2128">
        <v>95</v>
      </c>
      <c r="K2128">
        <v>359</v>
      </c>
      <c r="L2128">
        <v>0</v>
      </c>
      <c r="M2128">
        <v>134</v>
      </c>
      <c r="N2128">
        <v>13</v>
      </c>
      <c r="O2128">
        <v>26</v>
      </c>
      <c r="P2128">
        <v>123</v>
      </c>
      <c r="Q2128">
        <v>4</v>
      </c>
      <c r="R2128">
        <v>6</v>
      </c>
      <c r="S2128">
        <v>8</v>
      </c>
      <c r="T2128">
        <v>5</v>
      </c>
      <c r="U2128">
        <v>0</v>
      </c>
      <c r="V2128">
        <v>0</v>
      </c>
      <c r="W2128" t="s">
        <v>27</v>
      </c>
      <c r="X2128">
        <v>0</v>
      </c>
    </row>
    <row r="2129" spans="1:24" x14ac:dyDescent="0.2">
      <c r="A2129">
        <v>999</v>
      </c>
      <c r="B2129">
        <v>1992</v>
      </c>
      <c r="C2129">
        <v>31</v>
      </c>
      <c r="D2129" t="s">
        <v>23</v>
      </c>
      <c r="E2129" t="s">
        <v>28</v>
      </c>
      <c r="F2129" s="58">
        <v>39665</v>
      </c>
      <c r="G2129">
        <v>0</v>
      </c>
      <c r="H2129">
        <v>0</v>
      </c>
      <c r="I2129" s="98">
        <v>41306</v>
      </c>
      <c r="J2129">
        <v>95</v>
      </c>
      <c r="K2129">
        <v>490</v>
      </c>
      <c r="L2129">
        <v>44</v>
      </c>
      <c r="M2129">
        <v>125</v>
      </c>
      <c r="N2129">
        <v>29</v>
      </c>
      <c r="O2129">
        <v>20</v>
      </c>
      <c r="P2129">
        <v>22</v>
      </c>
      <c r="Q2129">
        <v>1</v>
      </c>
      <c r="R2129">
        <v>6</v>
      </c>
      <c r="S2129">
        <v>11</v>
      </c>
      <c r="T2129">
        <v>3</v>
      </c>
      <c r="U2129">
        <v>1</v>
      </c>
      <c r="V2129">
        <v>0</v>
      </c>
      <c r="W2129" t="s">
        <v>31</v>
      </c>
      <c r="X2129">
        <v>2</v>
      </c>
    </row>
    <row r="2130" spans="1:24" x14ac:dyDescent="0.2">
      <c r="A2130">
        <v>2931</v>
      </c>
      <c r="B2130">
        <v>1979</v>
      </c>
      <c r="C2130">
        <v>44</v>
      </c>
      <c r="D2130" t="s">
        <v>23</v>
      </c>
      <c r="E2130" t="s">
        <v>24</v>
      </c>
      <c r="F2130" s="58">
        <v>64961</v>
      </c>
      <c r="G2130">
        <v>0</v>
      </c>
      <c r="H2130">
        <v>0</v>
      </c>
      <c r="I2130" s="98">
        <v>41173</v>
      </c>
      <c r="J2130">
        <v>95</v>
      </c>
      <c r="K2130">
        <v>737</v>
      </c>
      <c r="L2130">
        <v>21</v>
      </c>
      <c r="M2130">
        <v>106</v>
      </c>
      <c r="N2130">
        <v>55</v>
      </c>
      <c r="O2130">
        <v>63</v>
      </c>
      <c r="P2130">
        <v>210</v>
      </c>
      <c r="Q2130">
        <v>0</v>
      </c>
      <c r="R2130">
        <v>6</v>
      </c>
      <c r="S2130">
        <v>9</v>
      </c>
      <c r="T2130">
        <v>3</v>
      </c>
      <c r="U2130">
        <v>0</v>
      </c>
      <c r="V2130">
        <v>0</v>
      </c>
      <c r="W2130" t="s">
        <v>27</v>
      </c>
      <c r="X2130">
        <v>1</v>
      </c>
    </row>
    <row r="2131" spans="1:24" x14ac:dyDescent="0.2">
      <c r="A2131">
        <v>1890</v>
      </c>
      <c r="B2131">
        <v>1972</v>
      </c>
      <c r="C2131">
        <v>51</v>
      </c>
      <c r="D2131" t="s">
        <v>43</v>
      </c>
      <c r="E2131" t="s">
        <v>32</v>
      </c>
      <c r="F2131" s="58">
        <v>84906</v>
      </c>
      <c r="G2131">
        <v>1</v>
      </c>
      <c r="H2131">
        <v>1</v>
      </c>
      <c r="I2131" s="98">
        <v>41171</v>
      </c>
      <c r="J2131">
        <v>95</v>
      </c>
      <c r="K2131">
        <v>11</v>
      </c>
      <c r="L2131">
        <v>1</v>
      </c>
      <c r="M2131">
        <v>4</v>
      </c>
      <c r="N2131">
        <v>2</v>
      </c>
      <c r="O2131">
        <v>0</v>
      </c>
      <c r="P2131">
        <v>7</v>
      </c>
      <c r="Q2131">
        <v>1</v>
      </c>
      <c r="R2131">
        <v>1</v>
      </c>
      <c r="S2131">
        <v>2</v>
      </c>
      <c r="T2131">
        <v>7</v>
      </c>
      <c r="U2131">
        <v>0</v>
      </c>
      <c r="V2131">
        <v>0</v>
      </c>
      <c r="W2131" t="s">
        <v>27</v>
      </c>
      <c r="X2131">
        <v>0</v>
      </c>
    </row>
    <row r="2132" spans="1:24" x14ac:dyDescent="0.2">
      <c r="A2132">
        <v>5589</v>
      </c>
      <c r="B2132">
        <v>1965</v>
      </c>
      <c r="C2132">
        <v>58</v>
      </c>
      <c r="D2132" t="s">
        <v>23</v>
      </c>
      <c r="E2132" t="s">
        <v>24</v>
      </c>
      <c r="F2132" s="58">
        <v>84906</v>
      </c>
      <c r="G2132">
        <v>0</v>
      </c>
      <c r="H2132">
        <v>1</v>
      </c>
      <c r="I2132" s="98">
        <v>41152</v>
      </c>
      <c r="J2132">
        <v>95</v>
      </c>
      <c r="K2132">
        <v>631</v>
      </c>
      <c r="L2132">
        <v>0</v>
      </c>
      <c r="M2132">
        <v>115</v>
      </c>
      <c r="N2132">
        <v>10</v>
      </c>
      <c r="O2132">
        <v>7</v>
      </c>
      <c r="P2132">
        <v>30</v>
      </c>
      <c r="Q2132">
        <v>3</v>
      </c>
      <c r="R2132">
        <v>9</v>
      </c>
      <c r="S2132">
        <v>10</v>
      </c>
      <c r="T2132">
        <v>7</v>
      </c>
      <c r="U2132">
        <v>0</v>
      </c>
      <c r="V2132">
        <v>0</v>
      </c>
      <c r="W2132" t="s">
        <v>50</v>
      </c>
      <c r="X2132">
        <v>0</v>
      </c>
    </row>
    <row r="2133" spans="1:24" x14ac:dyDescent="0.2">
      <c r="A2133">
        <v>10172</v>
      </c>
      <c r="B2133">
        <v>1989</v>
      </c>
      <c r="C2133">
        <v>34</v>
      </c>
      <c r="D2133" t="s">
        <v>23</v>
      </c>
      <c r="E2133" t="s">
        <v>28</v>
      </c>
      <c r="F2133" s="58">
        <v>66973</v>
      </c>
      <c r="G2133">
        <v>0</v>
      </c>
      <c r="H2133">
        <v>0</v>
      </c>
      <c r="I2133" s="98">
        <v>41190</v>
      </c>
      <c r="J2133">
        <v>95</v>
      </c>
      <c r="K2133">
        <v>456</v>
      </c>
      <c r="L2133">
        <v>19</v>
      </c>
      <c r="M2133">
        <v>832</v>
      </c>
      <c r="N2133">
        <v>75</v>
      </c>
      <c r="O2133">
        <v>118</v>
      </c>
      <c r="P2133">
        <v>38</v>
      </c>
      <c r="Q2133">
        <v>1</v>
      </c>
      <c r="R2133">
        <v>4</v>
      </c>
      <c r="S2133">
        <v>11</v>
      </c>
      <c r="T2133">
        <v>3</v>
      </c>
      <c r="U2133">
        <v>0</v>
      </c>
      <c r="V2133">
        <v>0</v>
      </c>
      <c r="W2133" t="s">
        <v>27</v>
      </c>
      <c r="X2133">
        <v>0</v>
      </c>
    </row>
    <row r="2134" spans="1:24" x14ac:dyDescent="0.2">
      <c r="A2134">
        <v>6729</v>
      </c>
      <c r="B2134">
        <v>1989</v>
      </c>
      <c r="C2134">
        <v>34</v>
      </c>
      <c r="D2134" t="s">
        <v>23</v>
      </c>
      <c r="E2134" t="s">
        <v>28</v>
      </c>
      <c r="F2134" s="58">
        <v>41154</v>
      </c>
      <c r="G2134">
        <v>0</v>
      </c>
      <c r="H2134">
        <v>0</v>
      </c>
      <c r="I2134" s="98">
        <v>41190</v>
      </c>
      <c r="J2134">
        <v>95</v>
      </c>
      <c r="K2134">
        <v>456</v>
      </c>
      <c r="L2134">
        <v>19</v>
      </c>
      <c r="M2134">
        <v>832</v>
      </c>
      <c r="N2134">
        <v>75</v>
      </c>
      <c r="O2134">
        <v>118</v>
      </c>
      <c r="P2134">
        <v>38</v>
      </c>
      <c r="Q2134">
        <v>1</v>
      </c>
      <c r="R2134">
        <v>4</v>
      </c>
      <c r="S2134">
        <v>11</v>
      </c>
      <c r="T2134">
        <v>3</v>
      </c>
      <c r="U2134">
        <v>0</v>
      </c>
      <c r="V2134">
        <v>0</v>
      </c>
      <c r="W2134" t="s">
        <v>67</v>
      </c>
      <c r="X2134">
        <v>0</v>
      </c>
    </row>
    <row r="2135" spans="1:24" x14ac:dyDescent="0.2">
      <c r="A2135">
        <v>10492</v>
      </c>
      <c r="B2135">
        <v>1960</v>
      </c>
      <c r="C2135">
        <v>63</v>
      </c>
      <c r="D2135" t="s">
        <v>23</v>
      </c>
      <c r="E2135" t="s">
        <v>32</v>
      </c>
      <c r="F2135" s="58">
        <v>24401</v>
      </c>
      <c r="G2135">
        <v>2</v>
      </c>
      <c r="H2135">
        <v>1</v>
      </c>
      <c r="I2135" s="98">
        <v>41814</v>
      </c>
      <c r="J2135">
        <v>96</v>
      </c>
      <c r="K2135">
        <v>2</v>
      </c>
      <c r="L2135">
        <v>0</v>
      </c>
      <c r="M2135">
        <v>5</v>
      </c>
      <c r="N2135">
        <v>2</v>
      </c>
      <c r="O2135">
        <v>0</v>
      </c>
      <c r="P2135">
        <v>1</v>
      </c>
      <c r="Q2135">
        <v>1</v>
      </c>
      <c r="R2135">
        <v>0</v>
      </c>
      <c r="S2135">
        <v>3</v>
      </c>
      <c r="T2135">
        <v>2</v>
      </c>
      <c r="U2135">
        <v>0</v>
      </c>
      <c r="V2135">
        <v>0</v>
      </c>
      <c r="W2135" t="s">
        <v>50</v>
      </c>
      <c r="X2135">
        <v>0</v>
      </c>
    </row>
    <row r="2136" spans="1:24" x14ac:dyDescent="0.2">
      <c r="A2136">
        <v>2939</v>
      </c>
      <c r="B2136">
        <v>1971</v>
      </c>
      <c r="C2136">
        <v>52</v>
      </c>
      <c r="D2136" t="s">
        <v>53</v>
      </c>
      <c r="E2136" t="s">
        <v>32</v>
      </c>
      <c r="F2136" s="58">
        <v>47633.19</v>
      </c>
      <c r="G2136">
        <v>0</v>
      </c>
      <c r="H2136">
        <v>0</v>
      </c>
      <c r="I2136" s="98">
        <v>41812</v>
      </c>
      <c r="J2136">
        <v>96</v>
      </c>
      <c r="K2136">
        <v>751</v>
      </c>
      <c r="L2136">
        <v>127</v>
      </c>
      <c r="M2136">
        <v>687</v>
      </c>
      <c r="N2136">
        <v>20</v>
      </c>
      <c r="O2136">
        <v>15</v>
      </c>
      <c r="P2136">
        <v>31</v>
      </c>
      <c r="Q2136">
        <v>1</v>
      </c>
      <c r="R2136">
        <v>4</v>
      </c>
      <c r="S2136">
        <v>4</v>
      </c>
      <c r="T2136">
        <v>2</v>
      </c>
      <c r="U2136">
        <v>0</v>
      </c>
      <c r="V2136">
        <v>0</v>
      </c>
      <c r="W2136" t="s">
        <v>31</v>
      </c>
      <c r="X2136">
        <v>0</v>
      </c>
    </row>
    <row r="2137" spans="1:24" x14ac:dyDescent="0.2">
      <c r="A2137">
        <v>5948</v>
      </c>
      <c r="B2137">
        <v>1976</v>
      </c>
      <c r="C2137">
        <v>47</v>
      </c>
      <c r="D2137" t="s">
        <v>23</v>
      </c>
      <c r="E2137" t="s">
        <v>28</v>
      </c>
      <c r="F2137" s="58">
        <v>78416</v>
      </c>
      <c r="G2137">
        <v>0</v>
      </c>
      <c r="H2137">
        <v>1</v>
      </c>
      <c r="I2137" s="98">
        <v>41758</v>
      </c>
      <c r="J2137">
        <v>96</v>
      </c>
      <c r="K2137">
        <v>143</v>
      </c>
      <c r="L2137">
        <v>6</v>
      </c>
      <c r="M2137">
        <v>52</v>
      </c>
      <c r="N2137">
        <v>11</v>
      </c>
      <c r="O2137">
        <v>8</v>
      </c>
      <c r="P2137">
        <v>17</v>
      </c>
      <c r="Q2137">
        <v>2</v>
      </c>
      <c r="R2137">
        <v>4</v>
      </c>
      <c r="S2137">
        <v>5</v>
      </c>
      <c r="T2137">
        <v>5</v>
      </c>
      <c r="U2137">
        <v>0</v>
      </c>
      <c r="V2137">
        <v>0</v>
      </c>
      <c r="W2137" t="s">
        <v>35</v>
      </c>
      <c r="X2137">
        <v>0</v>
      </c>
    </row>
    <row r="2138" spans="1:24" x14ac:dyDescent="0.2">
      <c r="A2138">
        <v>574</v>
      </c>
      <c r="B2138">
        <v>1965</v>
      </c>
      <c r="C2138">
        <v>58</v>
      </c>
      <c r="D2138" t="s">
        <v>23</v>
      </c>
      <c r="E2138" t="s">
        <v>32</v>
      </c>
      <c r="F2138" s="58">
        <v>62568</v>
      </c>
      <c r="G2138">
        <v>0</v>
      </c>
      <c r="H2138">
        <v>0</v>
      </c>
      <c r="I2138" s="98">
        <v>41752</v>
      </c>
      <c r="J2138">
        <v>96</v>
      </c>
      <c r="K2138">
        <v>14</v>
      </c>
      <c r="L2138">
        <v>36</v>
      </c>
      <c r="M2138">
        <v>11</v>
      </c>
      <c r="N2138">
        <v>3</v>
      </c>
      <c r="O2138">
        <v>26</v>
      </c>
      <c r="P2138">
        <v>35</v>
      </c>
      <c r="Q2138">
        <v>1</v>
      </c>
      <c r="R2138">
        <v>1</v>
      </c>
      <c r="S2138">
        <v>4</v>
      </c>
      <c r="T2138">
        <v>2</v>
      </c>
      <c r="U2138">
        <v>0</v>
      </c>
      <c r="V2138">
        <v>0</v>
      </c>
      <c r="W2138" t="s">
        <v>46</v>
      </c>
      <c r="X2138">
        <v>0</v>
      </c>
    </row>
    <row r="2139" spans="1:24" x14ac:dyDescent="0.2">
      <c r="A2139">
        <v>3266</v>
      </c>
      <c r="B2139">
        <v>1965</v>
      </c>
      <c r="C2139">
        <v>58</v>
      </c>
      <c r="D2139" t="s">
        <v>23</v>
      </c>
      <c r="E2139" t="s">
        <v>32</v>
      </c>
      <c r="F2139" s="58">
        <v>67786</v>
      </c>
      <c r="G2139">
        <v>0</v>
      </c>
      <c r="H2139">
        <v>0</v>
      </c>
      <c r="I2139" s="98">
        <v>41752</v>
      </c>
      <c r="J2139">
        <v>96</v>
      </c>
      <c r="K2139">
        <v>14</v>
      </c>
      <c r="L2139">
        <v>36</v>
      </c>
      <c r="M2139">
        <v>11</v>
      </c>
      <c r="N2139">
        <v>3</v>
      </c>
      <c r="O2139">
        <v>26</v>
      </c>
      <c r="P2139">
        <v>35</v>
      </c>
      <c r="Q2139">
        <v>1</v>
      </c>
      <c r="R2139">
        <v>1</v>
      </c>
      <c r="S2139">
        <v>4</v>
      </c>
      <c r="T2139">
        <v>2</v>
      </c>
      <c r="U2139">
        <v>0</v>
      </c>
      <c r="V2139">
        <v>0</v>
      </c>
      <c r="W2139" t="s">
        <v>31</v>
      </c>
      <c r="X2139">
        <v>0</v>
      </c>
    </row>
    <row r="2140" spans="1:24" x14ac:dyDescent="0.2">
      <c r="A2140">
        <v>10500</v>
      </c>
      <c r="B2140">
        <v>1985</v>
      </c>
      <c r="C2140">
        <v>38</v>
      </c>
      <c r="D2140" t="s">
        <v>23</v>
      </c>
      <c r="E2140" t="s">
        <v>32</v>
      </c>
      <c r="F2140" s="58">
        <v>35340</v>
      </c>
      <c r="G2140">
        <v>1</v>
      </c>
      <c r="H2140">
        <v>0</v>
      </c>
      <c r="I2140" s="98">
        <v>41763</v>
      </c>
      <c r="J2140">
        <v>96</v>
      </c>
      <c r="K2140">
        <v>19</v>
      </c>
      <c r="L2140">
        <v>1</v>
      </c>
      <c r="M2140">
        <v>20</v>
      </c>
      <c r="N2140">
        <v>16</v>
      </c>
      <c r="O2140">
        <v>14</v>
      </c>
      <c r="P2140">
        <v>28</v>
      </c>
      <c r="Q2140">
        <v>2</v>
      </c>
      <c r="R2140">
        <v>3</v>
      </c>
      <c r="S2140">
        <v>4</v>
      </c>
      <c r="T2140">
        <v>5</v>
      </c>
      <c r="U2140">
        <v>0</v>
      </c>
      <c r="V2140">
        <v>0</v>
      </c>
      <c r="W2140" t="s">
        <v>38</v>
      </c>
      <c r="X2140">
        <v>0</v>
      </c>
    </row>
    <row r="2141" spans="1:24" x14ac:dyDescent="0.2">
      <c r="A2141">
        <v>7987</v>
      </c>
      <c r="B2141">
        <v>1970</v>
      </c>
      <c r="C2141">
        <v>53</v>
      </c>
      <c r="D2141" t="s">
        <v>23</v>
      </c>
      <c r="E2141" t="s">
        <v>32</v>
      </c>
      <c r="F2141" s="58">
        <v>34213</v>
      </c>
      <c r="G2141">
        <v>0</v>
      </c>
      <c r="H2141">
        <v>1</v>
      </c>
      <c r="I2141" s="98">
        <v>41823</v>
      </c>
      <c r="J2141">
        <v>96</v>
      </c>
      <c r="K2141">
        <v>346</v>
      </c>
      <c r="L2141">
        <v>17</v>
      </c>
      <c r="M2141">
        <v>48</v>
      </c>
      <c r="N2141">
        <v>23</v>
      </c>
      <c r="O2141">
        <v>13</v>
      </c>
      <c r="P2141">
        <v>13</v>
      </c>
      <c r="Q2141">
        <v>4</v>
      </c>
      <c r="R2141">
        <v>8</v>
      </c>
      <c r="S2141">
        <v>6</v>
      </c>
      <c r="T2141">
        <v>6</v>
      </c>
      <c r="U2141">
        <v>0</v>
      </c>
      <c r="V2141">
        <v>0</v>
      </c>
      <c r="W2141" t="s">
        <v>31</v>
      </c>
      <c r="X2141">
        <v>1</v>
      </c>
    </row>
    <row r="2142" spans="1:24" x14ac:dyDescent="0.2">
      <c r="A2142">
        <v>1135</v>
      </c>
      <c r="B2142">
        <v>1961</v>
      </c>
      <c r="C2142">
        <v>62</v>
      </c>
      <c r="D2142" t="s">
        <v>53</v>
      </c>
      <c r="E2142" t="s">
        <v>32</v>
      </c>
      <c r="F2142" s="58">
        <v>47570</v>
      </c>
      <c r="G2142">
        <v>1</v>
      </c>
      <c r="H2142">
        <v>1</v>
      </c>
      <c r="I2142" s="98">
        <v>41685</v>
      </c>
      <c r="J2142">
        <v>96</v>
      </c>
      <c r="K2142">
        <v>18</v>
      </c>
      <c r="L2142">
        <v>2</v>
      </c>
      <c r="M2142">
        <v>19</v>
      </c>
      <c r="N2142">
        <v>0</v>
      </c>
      <c r="O2142">
        <v>2</v>
      </c>
      <c r="P2142">
        <v>6</v>
      </c>
      <c r="Q2142">
        <v>5</v>
      </c>
      <c r="R2142">
        <v>3</v>
      </c>
      <c r="S2142">
        <v>4</v>
      </c>
      <c r="T2142">
        <v>7</v>
      </c>
      <c r="U2142">
        <v>0</v>
      </c>
      <c r="V2142">
        <v>0</v>
      </c>
      <c r="W2142" t="s">
        <v>31</v>
      </c>
      <c r="X2142">
        <v>0</v>
      </c>
    </row>
    <row r="2143" spans="1:24" x14ac:dyDescent="0.2">
      <c r="A2143">
        <v>24</v>
      </c>
      <c r="B2143">
        <v>1961</v>
      </c>
      <c r="C2143">
        <v>62</v>
      </c>
      <c r="D2143" t="s">
        <v>53</v>
      </c>
      <c r="E2143" t="s">
        <v>32</v>
      </c>
      <c r="F2143" s="58">
        <v>59184</v>
      </c>
      <c r="G2143">
        <v>1</v>
      </c>
      <c r="H2143">
        <v>1</v>
      </c>
      <c r="I2143" s="98">
        <v>41685</v>
      </c>
      <c r="J2143">
        <v>96</v>
      </c>
      <c r="K2143">
        <v>18</v>
      </c>
      <c r="L2143">
        <v>2</v>
      </c>
      <c r="M2143">
        <v>19</v>
      </c>
      <c r="N2143">
        <v>0</v>
      </c>
      <c r="O2143">
        <v>2</v>
      </c>
      <c r="P2143">
        <v>6</v>
      </c>
      <c r="Q2143">
        <v>5</v>
      </c>
      <c r="R2143">
        <v>3</v>
      </c>
      <c r="S2143">
        <v>4</v>
      </c>
      <c r="T2143">
        <v>7</v>
      </c>
      <c r="U2143">
        <v>0</v>
      </c>
      <c r="V2143">
        <v>0</v>
      </c>
      <c r="W2143" t="s">
        <v>67</v>
      </c>
      <c r="X2143">
        <v>0</v>
      </c>
    </row>
    <row r="2144" spans="1:24" x14ac:dyDescent="0.2">
      <c r="A2144">
        <v>1966</v>
      </c>
      <c r="B2144">
        <v>1966</v>
      </c>
      <c r="C2144">
        <v>57</v>
      </c>
      <c r="D2144" t="s">
        <v>40</v>
      </c>
      <c r="E2144" t="s">
        <v>32</v>
      </c>
      <c r="F2144" s="58">
        <v>71670</v>
      </c>
      <c r="G2144">
        <v>0</v>
      </c>
      <c r="H2144">
        <v>0</v>
      </c>
      <c r="I2144" s="98">
        <v>41600</v>
      </c>
      <c r="J2144">
        <v>96</v>
      </c>
      <c r="K2144">
        <v>684</v>
      </c>
      <c r="L2144">
        <v>100</v>
      </c>
      <c r="M2144">
        <v>801</v>
      </c>
      <c r="N2144">
        <v>21</v>
      </c>
      <c r="O2144">
        <v>66</v>
      </c>
      <c r="P2144">
        <v>0</v>
      </c>
      <c r="Q2144">
        <v>1</v>
      </c>
      <c r="R2144">
        <v>6</v>
      </c>
      <c r="S2144">
        <v>10</v>
      </c>
      <c r="T2144">
        <v>2</v>
      </c>
      <c r="U2144">
        <v>0</v>
      </c>
      <c r="V2144">
        <v>0</v>
      </c>
      <c r="W2144" t="s">
        <v>38</v>
      </c>
      <c r="X2144">
        <v>1</v>
      </c>
    </row>
    <row r="2145" spans="1:24" x14ac:dyDescent="0.2">
      <c r="A2145">
        <v>7789</v>
      </c>
      <c r="B2145">
        <v>1966</v>
      </c>
      <c r="C2145">
        <v>57</v>
      </c>
      <c r="D2145" t="s">
        <v>40</v>
      </c>
      <c r="E2145" t="s">
        <v>32</v>
      </c>
      <c r="F2145" s="58">
        <v>67680</v>
      </c>
      <c r="G2145">
        <v>0</v>
      </c>
      <c r="H2145">
        <v>0</v>
      </c>
      <c r="I2145" s="98">
        <v>41600</v>
      </c>
      <c r="J2145">
        <v>96</v>
      </c>
      <c r="K2145">
        <v>684</v>
      </c>
      <c r="L2145">
        <v>100</v>
      </c>
      <c r="M2145">
        <v>801</v>
      </c>
      <c r="N2145">
        <v>21</v>
      </c>
      <c r="O2145">
        <v>66</v>
      </c>
      <c r="P2145">
        <v>0</v>
      </c>
      <c r="Q2145">
        <v>1</v>
      </c>
      <c r="R2145">
        <v>6</v>
      </c>
      <c r="S2145">
        <v>10</v>
      </c>
      <c r="T2145">
        <v>2</v>
      </c>
      <c r="U2145">
        <v>0</v>
      </c>
      <c r="V2145">
        <v>0</v>
      </c>
      <c r="W2145" t="s">
        <v>27</v>
      </c>
      <c r="X2145">
        <v>1</v>
      </c>
    </row>
    <row r="2146" spans="1:24" x14ac:dyDescent="0.2">
      <c r="A2146">
        <v>3336</v>
      </c>
      <c r="B2146">
        <v>1949</v>
      </c>
      <c r="C2146">
        <v>74</v>
      </c>
      <c r="D2146" t="s">
        <v>40</v>
      </c>
      <c r="E2146" t="s">
        <v>32</v>
      </c>
      <c r="F2146" s="58">
        <v>64866</v>
      </c>
      <c r="G2146">
        <v>0</v>
      </c>
      <c r="H2146">
        <v>1</v>
      </c>
      <c r="I2146" s="98">
        <v>41599</v>
      </c>
      <c r="J2146">
        <v>96</v>
      </c>
      <c r="K2146">
        <v>712</v>
      </c>
      <c r="L2146">
        <v>0</v>
      </c>
      <c r="M2146">
        <v>45</v>
      </c>
      <c r="N2146">
        <v>0</v>
      </c>
      <c r="O2146">
        <v>0</v>
      </c>
      <c r="P2146">
        <v>191</v>
      </c>
      <c r="Q2146">
        <v>3</v>
      </c>
      <c r="R2146">
        <v>2</v>
      </c>
      <c r="S2146">
        <v>5</v>
      </c>
      <c r="T2146">
        <v>7</v>
      </c>
      <c r="U2146">
        <v>0</v>
      </c>
      <c r="V2146">
        <v>0</v>
      </c>
      <c r="W2146" t="s">
        <v>38</v>
      </c>
      <c r="X2146">
        <v>1</v>
      </c>
    </row>
    <row r="2147" spans="1:24" x14ac:dyDescent="0.2">
      <c r="A2147">
        <v>5644</v>
      </c>
      <c r="B2147">
        <v>1958</v>
      </c>
      <c r="C2147">
        <v>65</v>
      </c>
      <c r="D2147" t="s">
        <v>23</v>
      </c>
      <c r="E2147" t="s">
        <v>32</v>
      </c>
      <c r="F2147" s="58">
        <v>31880</v>
      </c>
      <c r="G2147">
        <v>0</v>
      </c>
      <c r="H2147">
        <v>1</v>
      </c>
      <c r="I2147" s="98">
        <v>41618</v>
      </c>
      <c r="J2147">
        <v>96</v>
      </c>
      <c r="K2147">
        <v>309</v>
      </c>
      <c r="L2147">
        <v>3</v>
      </c>
      <c r="M2147">
        <v>24</v>
      </c>
      <c r="N2147">
        <v>4</v>
      </c>
      <c r="O2147">
        <v>3</v>
      </c>
      <c r="P2147">
        <v>20</v>
      </c>
      <c r="Q2147">
        <v>2</v>
      </c>
      <c r="R2147">
        <v>5</v>
      </c>
      <c r="S2147">
        <v>7</v>
      </c>
      <c r="T2147">
        <v>7</v>
      </c>
      <c r="U2147">
        <v>0</v>
      </c>
      <c r="V2147">
        <v>0</v>
      </c>
      <c r="W2147" t="s">
        <v>27</v>
      </c>
      <c r="X2147">
        <v>1</v>
      </c>
    </row>
    <row r="2148" spans="1:24" x14ac:dyDescent="0.2">
      <c r="A2148">
        <v>6663</v>
      </c>
      <c r="B2148">
        <v>1941</v>
      </c>
      <c r="C2148">
        <v>82</v>
      </c>
      <c r="D2148" t="s">
        <v>40</v>
      </c>
      <c r="E2148" t="s">
        <v>28</v>
      </c>
      <c r="F2148" s="58">
        <v>60208</v>
      </c>
      <c r="G2148">
        <v>0</v>
      </c>
      <c r="H2148">
        <v>0</v>
      </c>
      <c r="I2148" s="98">
        <v>41493</v>
      </c>
      <c r="J2148">
        <v>96</v>
      </c>
      <c r="K2148">
        <v>144</v>
      </c>
      <c r="L2148">
        <v>0</v>
      </c>
      <c r="M2148">
        <v>7</v>
      </c>
      <c r="N2148">
        <v>0</v>
      </c>
      <c r="O2148">
        <v>0</v>
      </c>
      <c r="P2148">
        <v>6</v>
      </c>
      <c r="Q2148">
        <v>1</v>
      </c>
      <c r="R2148">
        <v>3</v>
      </c>
      <c r="S2148">
        <v>4</v>
      </c>
      <c r="T2148">
        <v>5</v>
      </c>
      <c r="U2148">
        <v>0</v>
      </c>
      <c r="V2148">
        <v>0</v>
      </c>
      <c r="W2148" t="s">
        <v>27</v>
      </c>
      <c r="X2148">
        <v>0</v>
      </c>
    </row>
    <row r="2149" spans="1:24" x14ac:dyDescent="0.2">
      <c r="A2149">
        <v>10262</v>
      </c>
      <c r="B2149">
        <v>1981</v>
      </c>
      <c r="C2149">
        <v>42</v>
      </c>
      <c r="D2149" t="s">
        <v>23</v>
      </c>
      <c r="E2149" t="s">
        <v>32</v>
      </c>
      <c r="F2149" s="58">
        <v>51529</v>
      </c>
      <c r="G2149">
        <v>2</v>
      </c>
      <c r="H2149">
        <v>0</v>
      </c>
      <c r="I2149" s="98">
        <v>41552</v>
      </c>
      <c r="J2149">
        <v>96</v>
      </c>
      <c r="K2149">
        <v>8</v>
      </c>
      <c r="L2149">
        <v>2</v>
      </c>
      <c r="M2149">
        <v>15</v>
      </c>
      <c r="N2149">
        <v>0</v>
      </c>
      <c r="O2149">
        <v>10</v>
      </c>
      <c r="P2149">
        <v>18</v>
      </c>
      <c r="Q2149">
        <v>4</v>
      </c>
      <c r="R2149">
        <v>3</v>
      </c>
      <c r="S2149">
        <v>3</v>
      </c>
      <c r="T2149">
        <v>5</v>
      </c>
      <c r="U2149">
        <v>0</v>
      </c>
      <c r="V2149">
        <v>0</v>
      </c>
      <c r="W2149" t="s">
        <v>50</v>
      </c>
      <c r="X2149">
        <v>0</v>
      </c>
    </row>
    <row r="2150" spans="1:24" x14ac:dyDescent="0.2">
      <c r="A2150">
        <v>456</v>
      </c>
      <c r="B2150">
        <v>1987</v>
      </c>
      <c r="C2150">
        <v>36</v>
      </c>
      <c r="D2150" t="s">
        <v>43</v>
      </c>
      <c r="E2150" t="s">
        <v>32</v>
      </c>
      <c r="F2150" s="58">
        <v>27421</v>
      </c>
      <c r="G2150">
        <v>1</v>
      </c>
      <c r="H2150">
        <v>0</v>
      </c>
      <c r="I2150" s="98">
        <v>41457</v>
      </c>
      <c r="J2150">
        <v>96</v>
      </c>
      <c r="K2150">
        <v>1</v>
      </c>
      <c r="L2150">
        <v>11</v>
      </c>
      <c r="M2150">
        <v>5</v>
      </c>
      <c r="N2150">
        <v>4</v>
      </c>
      <c r="O2150">
        <v>6</v>
      </c>
      <c r="P2150">
        <v>9</v>
      </c>
      <c r="Q2150">
        <v>2</v>
      </c>
      <c r="R2150">
        <v>2</v>
      </c>
      <c r="S2150">
        <v>3</v>
      </c>
      <c r="T2150">
        <v>8</v>
      </c>
      <c r="U2150">
        <v>0</v>
      </c>
      <c r="V2150">
        <v>0</v>
      </c>
      <c r="W2150" t="s">
        <v>27</v>
      </c>
      <c r="X2150">
        <v>0</v>
      </c>
    </row>
    <row r="2151" spans="1:24" x14ac:dyDescent="0.2">
      <c r="A2151">
        <v>3270</v>
      </c>
      <c r="B2151">
        <v>1979</v>
      </c>
      <c r="C2151">
        <v>44</v>
      </c>
      <c r="D2151" t="s">
        <v>43</v>
      </c>
      <c r="E2151" t="s">
        <v>32</v>
      </c>
      <c r="F2151" s="58">
        <v>33051</v>
      </c>
      <c r="G2151">
        <v>1</v>
      </c>
      <c r="H2151">
        <v>0</v>
      </c>
      <c r="I2151" s="98">
        <v>41291</v>
      </c>
      <c r="J2151">
        <v>96</v>
      </c>
      <c r="K2151">
        <v>12</v>
      </c>
      <c r="L2151">
        <v>23</v>
      </c>
      <c r="M2151">
        <v>38</v>
      </c>
      <c r="N2151">
        <v>30</v>
      </c>
      <c r="O2151">
        <v>18</v>
      </c>
      <c r="P2151">
        <v>7</v>
      </c>
      <c r="Q2151">
        <v>4</v>
      </c>
      <c r="R2151">
        <v>3</v>
      </c>
      <c r="S2151">
        <v>3</v>
      </c>
      <c r="T2151">
        <v>9</v>
      </c>
      <c r="U2151">
        <v>0</v>
      </c>
      <c r="V2151">
        <v>0</v>
      </c>
      <c r="W2151" t="s">
        <v>67</v>
      </c>
      <c r="X2151">
        <v>0</v>
      </c>
    </row>
    <row r="2152" spans="1:24" x14ac:dyDescent="0.2">
      <c r="A2152">
        <v>5748</v>
      </c>
      <c r="B2152">
        <v>1966</v>
      </c>
      <c r="C2152">
        <v>57</v>
      </c>
      <c r="D2152" t="s">
        <v>23</v>
      </c>
      <c r="E2152" t="s">
        <v>32</v>
      </c>
      <c r="F2152" s="58">
        <v>79946</v>
      </c>
      <c r="G2152">
        <v>0</v>
      </c>
      <c r="H2152">
        <v>1</v>
      </c>
      <c r="I2152" s="98">
        <v>40920</v>
      </c>
      <c r="J2152">
        <v>96</v>
      </c>
      <c r="K2152">
        <v>115</v>
      </c>
      <c r="L2152">
        <v>27</v>
      </c>
      <c r="M2152">
        <v>44</v>
      </c>
      <c r="N2152">
        <v>4</v>
      </c>
      <c r="O2152">
        <v>146</v>
      </c>
      <c r="P2152">
        <v>139</v>
      </c>
      <c r="Q2152">
        <v>3</v>
      </c>
      <c r="R2152">
        <v>5</v>
      </c>
      <c r="S2152">
        <v>6</v>
      </c>
      <c r="T2152">
        <v>5</v>
      </c>
      <c r="U2152">
        <v>1</v>
      </c>
      <c r="V2152">
        <v>0</v>
      </c>
      <c r="W2152" t="s">
        <v>67</v>
      </c>
      <c r="X2152">
        <v>0</v>
      </c>
    </row>
    <row r="2153" spans="1:24" x14ac:dyDescent="0.2">
      <c r="A2153">
        <v>8952</v>
      </c>
      <c r="B2153">
        <v>1954</v>
      </c>
      <c r="C2153">
        <v>69</v>
      </c>
      <c r="D2153" t="s">
        <v>53</v>
      </c>
      <c r="E2153" t="s">
        <v>32</v>
      </c>
      <c r="F2153" s="58">
        <v>40049</v>
      </c>
      <c r="G2153">
        <v>0</v>
      </c>
      <c r="H2153">
        <v>1</v>
      </c>
      <c r="I2153" s="98">
        <v>41040</v>
      </c>
      <c r="J2153">
        <v>96</v>
      </c>
      <c r="K2153">
        <v>397</v>
      </c>
      <c r="L2153">
        <v>46</v>
      </c>
      <c r="M2153">
        <v>288</v>
      </c>
      <c r="N2153">
        <v>20</v>
      </c>
      <c r="O2153">
        <v>38</v>
      </c>
      <c r="P2153">
        <v>70</v>
      </c>
      <c r="Q2153">
        <v>2</v>
      </c>
      <c r="R2153">
        <v>6</v>
      </c>
      <c r="S2153">
        <v>10</v>
      </c>
      <c r="T2153">
        <v>3</v>
      </c>
      <c r="U2153">
        <v>0</v>
      </c>
      <c r="V2153">
        <v>0</v>
      </c>
      <c r="W2153" t="s">
        <v>27</v>
      </c>
      <c r="X2153">
        <v>0</v>
      </c>
    </row>
    <row r="2154" spans="1:24" x14ac:dyDescent="0.2">
      <c r="A2154">
        <v>3921</v>
      </c>
      <c r="B2154">
        <v>1953</v>
      </c>
      <c r="C2154">
        <v>70</v>
      </c>
      <c r="D2154" t="s">
        <v>43</v>
      </c>
      <c r="E2154" t="s">
        <v>55</v>
      </c>
      <c r="F2154" s="58">
        <v>44551</v>
      </c>
      <c r="G2154">
        <v>0</v>
      </c>
      <c r="H2154">
        <v>0</v>
      </c>
      <c r="I2154" s="98">
        <v>41210</v>
      </c>
      <c r="J2154">
        <v>96</v>
      </c>
      <c r="K2154">
        <v>24</v>
      </c>
      <c r="L2154">
        <v>1</v>
      </c>
      <c r="M2154">
        <v>108</v>
      </c>
      <c r="N2154">
        <v>29</v>
      </c>
      <c r="O2154">
        <v>29</v>
      </c>
      <c r="P2154">
        <v>14</v>
      </c>
      <c r="Q2154">
        <v>1</v>
      </c>
      <c r="R2154">
        <v>4</v>
      </c>
      <c r="S2154">
        <v>4</v>
      </c>
      <c r="T2154">
        <v>8</v>
      </c>
      <c r="U2154">
        <v>0</v>
      </c>
      <c r="V2154">
        <v>0</v>
      </c>
      <c r="W2154" t="s">
        <v>27</v>
      </c>
      <c r="X2154">
        <v>0</v>
      </c>
    </row>
    <row r="2155" spans="1:24" x14ac:dyDescent="0.2">
      <c r="A2155">
        <v>9826</v>
      </c>
      <c r="B2155">
        <v>1973</v>
      </c>
      <c r="C2155">
        <v>50</v>
      </c>
      <c r="D2155" t="s">
        <v>40</v>
      </c>
      <c r="E2155" t="s">
        <v>28</v>
      </c>
      <c r="F2155" s="58">
        <v>52278</v>
      </c>
      <c r="G2155">
        <v>0</v>
      </c>
      <c r="H2155">
        <v>0</v>
      </c>
      <c r="I2155" s="98">
        <v>41252</v>
      </c>
      <c r="J2155">
        <v>96</v>
      </c>
      <c r="K2155">
        <v>899</v>
      </c>
      <c r="L2155">
        <v>102</v>
      </c>
      <c r="M2155">
        <v>838</v>
      </c>
      <c r="N2155">
        <v>133</v>
      </c>
      <c r="O2155">
        <v>102</v>
      </c>
      <c r="P2155">
        <v>40</v>
      </c>
      <c r="Q2155">
        <v>1</v>
      </c>
      <c r="R2155">
        <v>5</v>
      </c>
      <c r="S2155">
        <v>10</v>
      </c>
      <c r="T2155">
        <v>2</v>
      </c>
      <c r="U2155">
        <v>1</v>
      </c>
      <c r="V2155">
        <v>0</v>
      </c>
      <c r="W2155" t="s">
        <v>35</v>
      </c>
      <c r="X2155">
        <v>0</v>
      </c>
    </row>
    <row r="2156" spans="1:24" x14ac:dyDescent="0.2">
      <c r="A2156">
        <v>5830</v>
      </c>
      <c r="B2156">
        <v>1973</v>
      </c>
      <c r="C2156">
        <v>50</v>
      </c>
      <c r="D2156" t="s">
        <v>40</v>
      </c>
      <c r="E2156" t="s">
        <v>28</v>
      </c>
      <c r="F2156" s="58">
        <v>52278</v>
      </c>
      <c r="G2156">
        <v>0</v>
      </c>
      <c r="H2156">
        <v>0</v>
      </c>
      <c r="I2156" s="98">
        <v>41252</v>
      </c>
      <c r="J2156">
        <v>96</v>
      </c>
      <c r="K2156">
        <v>899</v>
      </c>
      <c r="L2156">
        <v>102</v>
      </c>
      <c r="M2156">
        <v>838</v>
      </c>
      <c r="N2156">
        <v>133</v>
      </c>
      <c r="O2156">
        <v>102</v>
      </c>
      <c r="P2156">
        <v>40</v>
      </c>
      <c r="Q2156">
        <v>1</v>
      </c>
      <c r="R2156">
        <v>5</v>
      </c>
      <c r="S2156">
        <v>10</v>
      </c>
      <c r="T2156">
        <v>2</v>
      </c>
      <c r="U2156">
        <v>1</v>
      </c>
      <c r="V2156">
        <v>0</v>
      </c>
      <c r="W2156" t="s">
        <v>67</v>
      </c>
      <c r="X2156">
        <v>0</v>
      </c>
    </row>
    <row r="2157" spans="1:24" x14ac:dyDescent="0.2">
      <c r="A2157">
        <v>8310</v>
      </c>
      <c r="B2157">
        <v>1965</v>
      </c>
      <c r="C2157">
        <v>58</v>
      </c>
      <c r="D2157" t="s">
        <v>23</v>
      </c>
      <c r="E2157" t="s">
        <v>32</v>
      </c>
      <c r="F2157" s="58">
        <v>50520</v>
      </c>
      <c r="G2157">
        <v>0</v>
      </c>
      <c r="H2157">
        <v>1</v>
      </c>
      <c r="I2157" s="98">
        <v>41150</v>
      </c>
      <c r="J2157">
        <v>96</v>
      </c>
      <c r="K2157">
        <v>897</v>
      </c>
      <c r="L2157">
        <v>126</v>
      </c>
      <c r="M2157">
        <v>196</v>
      </c>
      <c r="N2157">
        <v>91</v>
      </c>
      <c r="O2157">
        <v>112</v>
      </c>
      <c r="P2157">
        <v>37</v>
      </c>
      <c r="Q2157">
        <v>3</v>
      </c>
      <c r="R2157">
        <v>10</v>
      </c>
      <c r="S2157">
        <v>7</v>
      </c>
      <c r="T2157">
        <v>6</v>
      </c>
      <c r="U2157">
        <v>0</v>
      </c>
      <c r="V2157">
        <v>0</v>
      </c>
      <c r="W2157" t="s">
        <v>27</v>
      </c>
      <c r="X2157">
        <v>0</v>
      </c>
    </row>
    <row r="2158" spans="1:24" x14ac:dyDescent="0.2">
      <c r="A2158">
        <v>6382</v>
      </c>
      <c r="B2158">
        <v>1954</v>
      </c>
      <c r="C2158">
        <v>69</v>
      </c>
      <c r="D2158" t="s">
        <v>23</v>
      </c>
      <c r="E2158" t="s">
        <v>32</v>
      </c>
      <c r="F2158" s="58">
        <v>82571</v>
      </c>
      <c r="G2158">
        <v>1</v>
      </c>
      <c r="H2158">
        <v>1</v>
      </c>
      <c r="I2158" s="98">
        <v>41816</v>
      </c>
      <c r="J2158">
        <v>97</v>
      </c>
      <c r="K2158">
        <v>25</v>
      </c>
      <c r="L2158">
        <v>0</v>
      </c>
      <c r="M2158">
        <v>11</v>
      </c>
      <c r="N2158">
        <v>3</v>
      </c>
      <c r="O2158">
        <v>0</v>
      </c>
      <c r="P2158">
        <v>15</v>
      </c>
      <c r="Q2158">
        <v>1</v>
      </c>
      <c r="R2158">
        <v>1</v>
      </c>
      <c r="S2158">
        <v>3</v>
      </c>
      <c r="T2158">
        <v>4</v>
      </c>
      <c r="U2158">
        <v>0</v>
      </c>
      <c r="V2158">
        <v>0</v>
      </c>
      <c r="W2158" t="s">
        <v>35</v>
      </c>
      <c r="X2158">
        <v>0</v>
      </c>
    </row>
    <row r="2159" spans="1:24" x14ac:dyDescent="0.2">
      <c r="A2159">
        <v>8439</v>
      </c>
      <c r="B2159">
        <v>1965</v>
      </c>
      <c r="C2159">
        <v>58</v>
      </c>
      <c r="D2159" t="s">
        <v>23</v>
      </c>
      <c r="E2159" t="s">
        <v>32</v>
      </c>
      <c r="F2159" s="58">
        <v>65486</v>
      </c>
      <c r="G2159">
        <v>0</v>
      </c>
      <c r="H2159">
        <v>2</v>
      </c>
      <c r="I2159" s="98">
        <v>41796</v>
      </c>
      <c r="J2159">
        <v>97</v>
      </c>
      <c r="K2159">
        <v>734</v>
      </c>
      <c r="L2159">
        <v>26</v>
      </c>
      <c r="M2159">
        <v>70</v>
      </c>
      <c r="N2159">
        <v>11</v>
      </c>
      <c r="O2159">
        <v>44</v>
      </c>
      <c r="P2159">
        <v>17</v>
      </c>
      <c r="Q2159">
        <v>2</v>
      </c>
      <c r="R2159">
        <v>6</v>
      </c>
      <c r="S2159">
        <v>4</v>
      </c>
      <c r="T2159">
        <v>4</v>
      </c>
      <c r="U2159">
        <v>0</v>
      </c>
      <c r="V2159">
        <v>0</v>
      </c>
      <c r="W2159" t="s">
        <v>27</v>
      </c>
      <c r="X2159">
        <v>1</v>
      </c>
    </row>
    <row r="2160" spans="1:24" x14ac:dyDescent="0.2">
      <c r="A2160">
        <v>7613</v>
      </c>
      <c r="B2160">
        <v>1975</v>
      </c>
      <c r="C2160">
        <v>48</v>
      </c>
      <c r="D2160" t="s">
        <v>43</v>
      </c>
      <c r="E2160" t="s">
        <v>32</v>
      </c>
      <c r="F2160" s="58">
        <v>53653</v>
      </c>
      <c r="G2160">
        <v>1</v>
      </c>
      <c r="H2160">
        <v>0</v>
      </c>
      <c r="I2160" s="98">
        <v>41783</v>
      </c>
      <c r="J2160">
        <v>97</v>
      </c>
      <c r="K2160">
        <v>166</v>
      </c>
      <c r="L2160">
        <v>5</v>
      </c>
      <c r="M2160">
        <v>107</v>
      </c>
      <c r="N2160">
        <v>11</v>
      </c>
      <c r="O2160">
        <v>8</v>
      </c>
      <c r="P2160">
        <v>29</v>
      </c>
      <c r="Q2160">
        <v>2</v>
      </c>
      <c r="R2160">
        <v>5</v>
      </c>
      <c r="S2160">
        <v>6</v>
      </c>
      <c r="T2160">
        <v>6</v>
      </c>
      <c r="U2160">
        <v>0</v>
      </c>
      <c r="V2160">
        <v>0</v>
      </c>
      <c r="W2160" t="s">
        <v>27</v>
      </c>
      <c r="X2160">
        <v>0</v>
      </c>
    </row>
    <row r="2161" spans="1:24" x14ac:dyDescent="0.2">
      <c r="A2161">
        <v>48</v>
      </c>
      <c r="B2161">
        <v>1965</v>
      </c>
      <c r="C2161">
        <v>58</v>
      </c>
      <c r="D2161" t="s">
        <v>23</v>
      </c>
      <c r="E2161" t="s">
        <v>32</v>
      </c>
      <c r="F2161" s="58">
        <v>40590</v>
      </c>
      <c r="G2161">
        <v>0</v>
      </c>
      <c r="H2161">
        <v>1</v>
      </c>
      <c r="I2161" s="98">
        <v>41753</v>
      </c>
      <c r="J2161">
        <v>97</v>
      </c>
      <c r="K2161">
        <v>136</v>
      </c>
      <c r="L2161">
        <v>1</v>
      </c>
      <c r="M2161">
        <v>12</v>
      </c>
      <c r="N2161">
        <v>0</v>
      </c>
      <c r="O2161">
        <v>3</v>
      </c>
      <c r="P2161">
        <v>32</v>
      </c>
      <c r="Q2161">
        <v>2</v>
      </c>
      <c r="R2161">
        <v>4</v>
      </c>
      <c r="S2161">
        <v>3</v>
      </c>
      <c r="T2161">
        <v>6</v>
      </c>
      <c r="U2161">
        <v>0</v>
      </c>
      <c r="V2161">
        <v>0</v>
      </c>
      <c r="W2161" t="s">
        <v>27</v>
      </c>
      <c r="X2161">
        <v>1</v>
      </c>
    </row>
    <row r="2162" spans="1:24" x14ac:dyDescent="0.2">
      <c r="A2162">
        <v>5046</v>
      </c>
      <c r="B2162">
        <v>1959</v>
      </c>
      <c r="C2162">
        <v>64</v>
      </c>
      <c r="D2162" t="s">
        <v>23</v>
      </c>
      <c r="E2162" t="s">
        <v>24</v>
      </c>
      <c r="F2162" s="58">
        <v>40590</v>
      </c>
      <c r="G2162">
        <v>0</v>
      </c>
      <c r="H2162">
        <v>1</v>
      </c>
      <c r="I2162" s="98">
        <v>41662</v>
      </c>
      <c r="J2162">
        <v>97</v>
      </c>
      <c r="K2162">
        <v>756</v>
      </c>
      <c r="L2162">
        <v>138</v>
      </c>
      <c r="M2162">
        <v>354</v>
      </c>
      <c r="N2162">
        <v>160</v>
      </c>
      <c r="O2162">
        <v>169</v>
      </c>
      <c r="P2162">
        <v>61</v>
      </c>
      <c r="Q2162">
        <v>2</v>
      </c>
      <c r="R2162">
        <v>10</v>
      </c>
      <c r="S2162">
        <v>7</v>
      </c>
      <c r="T2162">
        <v>4</v>
      </c>
      <c r="U2162">
        <v>0</v>
      </c>
      <c r="V2162">
        <v>0</v>
      </c>
      <c r="W2162" t="s">
        <v>67</v>
      </c>
      <c r="X2162">
        <v>0</v>
      </c>
    </row>
    <row r="2163" spans="1:24" x14ac:dyDescent="0.2">
      <c r="A2163">
        <v>3231</v>
      </c>
      <c r="B2163">
        <v>1974</v>
      </c>
      <c r="C2163">
        <v>49</v>
      </c>
      <c r="D2163" t="s">
        <v>23</v>
      </c>
      <c r="E2163" t="s">
        <v>32</v>
      </c>
      <c r="F2163" s="58">
        <v>54162</v>
      </c>
      <c r="G2163">
        <v>1</v>
      </c>
      <c r="H2163">
        <v>0</v>
      </c>
      <c r="I2163" s="98">
        <v>41603</v>
      </c>
      <c r="J2163">
        <v>97</v>
      </c>
      <c r="K2163">
        <v>5</v>
      </c>
      <c r="L2163">
        <v>4</v>
      </c>
      <c r="M2163">
        <v>10</v>
      </c>
      <c r="N2163">
        <v>2</v>
      </c>
      <c r="O2163">
        <v>2</v>
      </c>
      <c r="P2163">
        <v>7</v>
      </c>
      <c r="Q2163">
        <v>1</v>
      </c>
      <c r="R2163">
        <v>1</v>
      </c>
      <c r="S2163">
        <v>3</v>
      </c>
      <c r="T2163">
        <v>8</v>
      </c>
      <c r="U2163">
        <v>0</v>
      </c>
      <c r="V2163">
        <v>0</v>
      </c>
      <c r="W2163" t="s">
        <v>35</v>
      </c>
      <c r="X2163">
        <v>0</v>
      </c>
    </row>
    <row r="2164" spans="1:24" x14ac:dyDescent="0.2">
      <c r="A2164">
        <v>7181</v>
      </c>
      <c r="B2164">
        <v>1978</v>
      </c>
      <c r="C2164">
        <v>45</v>
      </c>
      <c r="D2164" t="s">
        <v>23</v>
      </c>
      <c r="E2164" t="s">
        <v>32</v>
      </c>
      <c r="F2164" s="58">
        <v>30372</v>
      </c>
      <c r="G2164">
        <v>0</v>
      </c>
      <c r="H2164">
        <v>1</v>
      </c>
      <c r="I2164" s="98">
        <v>41466</v>
      </c>
      <c r="J2164">
        <v>97</v>
      </c>
      <c r="K2164">
        <v>35</v>
      </c>
      <c r="L2164">
        <v>0</v>
      </c>
      <c r="M2164">
        <v>13</v>
      </c>
      <c r="N2164">
        <v>2</v>
      </c>
      <c r="O2164">
        <v>0</v>
      </c>
      <c r="P2164">
        <v>2</v>
      </c>
      <c r="Q2164">
        <v>2</v>
      </c>
      <c r="R2164">
        <v>2</v>
      </c>
      <c r="S2164">
        <v>3</v>
      </c>
      <c r="T2164">
        <v>8</v>
      </c>
      <c r="U2164">
        <v>0</v>
      </c>
      <c r="V2164">
        <v>0</v>
      </c>
      <c r="W2164" t="s">
        <v>27</v>
      </c>
      <c r="X2164">
        <v>0</v>
      </c>
    </row>
    <row r="2165" spans="1:24" x14ac:dyDescent="0.2">
      <c r="A2165">
        <v>1663</v>
      </c>
      <c r="B2165">
        <v>1979</v>
      </c>
      <c r="C2165">
        <v>44</v>
      </c>
      <c r="D2165" t="s">
        <v>40</v>
      </c>
      <c r="E2165" t="s">
        <v>32</v>
      </c>
      <c r="F2165" s="58">
        <v>30372</v>
      </c>
      <c r="G2165">
        <v>1</v>
      </c>
      <c r="H2165">
        <v>0</v>
      </c>
      <c r="I2165" s="98">
        <v>41572</v>
      </c>
      <c r="J2165">
        <v>97</v>
      </c>
      <c r="K2165">
        <v>20</v>
      </c>
      <c r="L2165">
        <v>2</v>
      </c>
      <c r="M2165">
        <v>14</v>
      </c>
      <c r="N2165">
        <v>3</v>
      </c>
      <c r="O2165">
        <v>0</v>
      </c>
      <c r="P2165">
        <v>10</v>
      </c>
      <c r="Q2165">
        <v>1</v>
      </c>
      <c r="R2165">
        <v>2</v>
      </c>
      <c r="S2165">
        <v>2</v>
      </c>
      <c r="T2165">
        <v>9</v>
      </c>
      <c r="U2165">
        <v>0</v>
      </c>
      <c r="V2165">
        <v>0</v>
      </c>
      <c r="W2165" t="s">
        <v>27</v>
      </c>
      <c r="X2165">
        <v>0</v>
      </c>
    </row>
    <row r="2166" spans="1:24" x14ac:dyDescent="0.2">
      <c r="A2166">
        <v>5441</v>
      </c>
      <c r="B2166">
        <v>1966</v>
      </c>
      <c r="C2166">
        <v>57</v>
      </c>
      <c r="D2166" t="s">
        <v>40</v>
      </c>
      <c r="E2166" t="s">
        <v>55</v>
      </c>
      <c r="F2166" s="58">
        <v>66731</v>
      </c>
      <c r="G2166">
        <v>0</v>
      </c>
      <c r="H2166">
        <v>1</v>
      </c>
      <c r="I2166" s="98">
        <v>41511</v>
      </c>
      <c r="J2166">
        <v>97</v>
      </c>
      <c r="K2166">
        <v>267</v>
      </c>
      <c r="L2166">
        <v>6</v>
      </c>
      <c r="M2166">
        <v>54</v>
      </c>
      <c r="N2166">
        <v>8</v>
      </c>
      <c r="O2166">
        <v>3</v>
      </c>
      <c r="P2166">
        <v>50</v>
      </c>
      <c r="Q2166">
        <v>2</v>
      </c>
      <c r="R2166">
        <v>5</v>
      </c>
      <c r="S2166">
        <v>6</v>
      </c>
      <c r="T2166">
        <v>5</v>
      </c>
      <c r="U2166">
        <v>0</v>
      </c>
      <c r="V2166">
        <v>0</v>
      </c>
      <c r="W2166" t="s">
        <v>27</v>
      </c>
      <c r="X2166">
        <v>0</v>
      </c>
    </row>
    <row r="2167" spans="1:24" x14ac:dyDescent="0.2">
      <c r="A2167">
        <v>8602</v>
      </c>
      <c r="B2167">
        <v>1965</v>
      </c>
      <c r="C2167">
        <v>58</v>
      </c>
      <c r="D2167" t="s">
        <v>23</v>
      </c>
      <c r="E2167" t="s">
        <v>24</v>
      </c>
      <c r="F2167" s="58">
        <v>47111</v>
      </c>
      <c r="G2167">
        <v>0</v>
      </c>
      <c r="H2167">
        <v>1</v>
      </c>
      <c r="I2167" s="98">
        <v>41614</v>
      </c>
      <c r="J2167">
        <v>97</v>
      </c>
      <c r="K2167">
        <v>412</v>
      </c>
      <c r="L2167">
        <v>172</v>
      </c>
      <c r="M2167">
        <v>153</v>
      </c>
      <c r="N2167">
        <v>150</v>
      </c>
      <c r="O2167">
        <v>105</v>
      </c>
      <c r="P2167">
        <v>57</v>
      </c>
      <c r="Q2167">
        <v>2</v>
      </c>
      <c r="R2167">
        <v>7</v>
      </c>
      <c r="S2167">
        <v>11</v>
      </c>
      <c r="T2167">
        <v>4</v>
      </c>
      <c r="U2167">
        <v>0</v>
      </c>
      <c r="V2167">
        <v>0</v>
      </c>
      <c r="W2167" t="s">
        <v>27</v>
      </c>
      <c r="X2167">
        <v>0</v>
      </c>
    </row>
    <row r="2168" spans="1:24" x14ac:dyDescent="0.2">
      <c r="A2168">
        <v>9925</v>
      </c>
      <c r="B2168">
        <v>1982</v>
      </c>
      <c r="C2168">
        <v>41</v>
      </c>
      <c r="D2168" t="s">
        <v>40</v>
      </c>
      <c r="E2168" t="s">
        <v>32</v>
      </c>
      <c r="F2168" s="58">
        <v>78427</v>
      </c>
      <c r="G2168">
        <v>1</v>
      </c>
      <c r="H2168">
        <v>0</v>
      </c>
      <c r="I2168" s="98">
        <v>41419</v>
      </c>
      <c r="J2168">
        <v>97</v>
      </c>
      <c r="K2168">
        <v>127</v>
      </c>
      <c r="L2168">
        <v>1</v>
      </c>
      <c r="M2168">
        <v>56</v>
      </c>
      <c r="N2168">
        <v>0</v>
      </c>
      <c r="O2168">
        <v>1</v>
      </c>
      <c r="P2168">
        <v>31</v>
      </c>
      <c r="Q2168">
        <v>3</v>
      </c>
      <c r="R2168">
        <v>4</v>
      </c>
      <c r="S2168">
        <v>3</v>
      </c>
      <c r="T2168">
        <v>7</v>
      </c>
      <c r="U2168">
        <v>0</v>
      </c>
      <c r="V2168">
        <v>0</v>
      </c>
      <c r="W2168" t="s">
        <v>27</v>
      </c>
      <c r="X2168">
        <v>1</v>
      </c>
    </row>
    <row r="2169" spans="1:24" x14ac:dyDescent="0.2">
      <c r="A2169">
        <v>9499</v>
      </c>
      <c r="B2169">
        <v>1955</v>
      </c>
      <c r="C2169">
        <v>68</v>
      </c>
      <c r="D2169" t="s">
        <v>23</v>
      </c>
      <c r="E2169" t="s">
        <v>32</v>
      </c>
      <c r="F2169" s="58">
        <v>76842</v>
      </c>
      <c r="G2169">
        <v>1</v>
      </c>
      <c r="H2169">
        <v>2</v>
      </c>
      <c r="I2169" s="98">
        <v>41460</v>
      </c>
      <c r="J2169">
        <v>97</v>
      </c>
      <c r="K2169">
        <v>1279</v>
      </c>
      <c r="L2169">
        <v>15</v>
      </c>
      <c r="M2169">
        <v>287</v>
      </c>
      <c r="N2169">
        <v>20</v>
      </c>
      <c r="O2169">
        <v>0</v>
      </c>
      <c r="P2169">
        <v>15</v>
      </c>
      <c r="Q2169">
        <v>3</v>
      </c>
      <c r="R2169">
        <v>3</v>
      </c>
      <c r="S2169">
        <v>7</v>
      </c>
      <c r="T2169">
        <v>5</v>
      </c>
      <c r="U2169">
        <v>0</v>
      </c>
      <c r="V2169">
        <v>0</v>
      </c>
      <c r="W2169" t="s">
        <v>31</v>
      </c>
      <c r="X2169">
        <v>2</v>
      </c>
    </row>
    <row r="2170" spans="1:24" x14ac:dyDescent="0.2">
      <c r="A2170">
        <v>6568</v>
      </c>
      <c r="B2170">
        <v>1985</v>
      </c>
      <c r="C2170">
        <v>38</v>
      </c>
      <c r="D2170" t="s">
        <v>23</v>
      </c>
      <c r="E2170" t="s">
        <v>32</v>
      </c>
      <c r="F2170" s="58">
        <v>45684</v>
      </c>
      <c r="G2170">
        <v>1</v>
      </c>
      <c r="H2170">
        <v>0</v>
      </c>
      <c r="I2170" s="98">
        <v>41361</v>
      </c>
      <c r="J2170">
        <v>97</v>
      </c>
      <c r="K2170">
        <v>11</v>
      </c>
      <c r="L2170">
        <v>0</v>
      </c>
      <c r="M2170">
        <v>36</v>
      </c>
      <c r="N2170">
        <v>15</v>
      </c>
      <c r="O2170">
        <v>5</v>
      </c>
      <c r="P2170">
        <v>12</v>
      </c>
      <c r="Q2170">
        <v>1</v>
      </c>
      <c r="R2170">
        <v>2</v>
      </c>
      <c r="S2170">
        <v>3</v>
      </c>
      <c r="T2170">
        <v>7</v>
      </c>
      <c r="U2170">
        <v>0</v>
      </c>
      <c r="V2170">
        <v>0</v>
      </c>
      <c r="W2170" t="s">
        <v>35</v>
      </c>
      <c r="X2170">
        <v>0</v>
      </c>
    </row>
    <row r="2171" spans="1:24" x14ac:dyDescent="0.2">
      <c r="A2171">
        <v>3032</v>
      </c>
      <c r="B2171">
        <v>1985</v>
      </c>
      <c r="C2171">
        <v>38</v>
      </c>
      <c r="D2171" t="s">
        <v>23</v>
      </c>
      <c r="E2171" t="s">
        <v>32</v>
      </c>
      <c r="F2171" s="58">
        <v>43638</v>
      </c>
      <c r="G2171">
        <v>1</v>
      </c>
      <c r="H2171">
        <v>0</v>
      </c>
      <c r="I2171" s="98">
        <v>41332</v>
      </c>
      <c r="J2171">
        <v>97</v>
      </c>
      <c r="K2171">
        <v>28</v>
      </c>
      <c r="L2171">
        <v>34</v>
      </c>
      <c r="M2171">
        <v>62</v>
      </c>
      <c r="N2171">
        <v>11</v>
      </c>
      <c r="O2171">
        <v>14</v>
      </c>
      <c r="P2171">
        <v>44</v>
      </c>
      <c r="Q2171">
        <v>3</v>
      </c>
      <c r="R2171">
        <v>4</v>
      </c>
      <c r="S2171">
        <v>4</v>
      </c>
      <c r="T2171">
        <v>9</v>
      </c>
      <c r="U2171">
        <v>0</v>
      </c>
      <c r="V2171">
        <v>0</v>
      </c>
      <c r="W2171" t="s">
        <v>27</v>
      </c>
      <c r="X2171">
        <v>0</v>
      </c>
    </row>
    <row r="2172" spans="1:24" x14ac:dyDescent="0.2">
      <c r="A2172">
        <v>5153</v>
      </c>
      <c r="B2172">
        <v>1968</v>
      </c>
      <c r="C2172">
        <v>55</v>
      </c>
      <c r="D2172" t="s">
        <v>40</v>
      </c>
      <c r="E2172" t="s">
        <v>32</v>
      </c>
      <c r="F2172" s="58">
        <v>62187</v>
      </c>
      <c r="G2172">
        <v>0</v>
      </c>
      <c r="H2172">
        <v>1</v>
      </c>
      <c r="I2172" s="98">
        <v>41327</v>
      </c>
      <c r="J2172">
        <v>97</v>
      </c>
      <c r="K2172">
        <v>1004</v>
      </c>
      <c r="L2172">
        <v>59</v>
      </c>
      <c r="M2172">
        <v>265</v>
      </c>
      <c r="N2172">
        <v>115</v>
      </c>
      <c r="O2172">
        <v>59</v>
      </c>
      <c r="P2172">
        <v>27</v>
      </c>
      <c r="Q2172">
        <v>2</v>
      </c>
      <c r="R2172">
        <v>11</v>
      </c>
      <c r="S2172">
        <v>11</v>
      </c>
      <c r="T2172">
        <v>6</v>
      </c>
      <c r="U2172">
        <v>1</v>
      </c>
      <c r="V2172">
        <v>0</v>
      </c>
      <c r="W2172" t="s">
        <v>27</v>
      </c>
      <c r="X2172">
        <v>1</v>
      </c>
    </row>
    <row r="2173" spans="1:24" x14ac:dyDescent="0.2">
      <c r="A2173">
        <v>4127</v>
      </c>
      <c r="B2173">
        <v>1968</v>
      </c>
      <c r="C2173">
        <v>55</v>
      </c>
      <c r="D2173" t="s">
        <v>40</v>
      </c>
      <c r="E2173" t="s">
        <v>32</v>
      </c>
      <c r="F2173" s="58">
        <v>78028</v>
      </c>
      <c r="G2173">
        <v>0</v>
      </c>
      <c r="H2173">
        <v>1</v>
      </c>
      <c r="I2173" s="98">
        <v>41327</v>
      </c>
      <c r="J2173">
        <v>97</v>
      </c>
      <c r="K2173">
        <v>1004</v>
      </c>
      <c r="L2173">
        <v>59</v>
      </c>
      <c r="M2173">
        <v>265</v>
      </c>
      <c r="N2173">
        <v>115</v>
      </c>
      <c r="O2173">
        <v>59</v>
      </c>
      <c r="P2173">
        <v>27</v>
      </c>
      <c r="Q2173">
        <v>2</v>
      </c>
      <c r="R2173">
        <v>11</v>
      </c>
      <c r="S2173">
        <v>11</v>
      </c>
      <c r="T2173">
        <v>6</v>
      </c>
      <c r="U2173">
        <v>1</v>
      </c>
      <c r="V2173">
        <v>0</v>
      </c>
      <c r="W2173" t="s">
        <v>27</v>
      </c>
      <c r="X2173">
        <v>1</v>
      </c>
    </row>
    <row r="2174" spans="1:24" x14ac:dyDescent="0.2">
      <c r="A2174">
        <v>9940</v>
      </c>
      <c r="B2174">
        <v>1959</v>
      </c>
      <c r="C2174">
        <v>64</v>
      </c>
      <c r="D2174" t="s">
        <v>23</v>
      </c>
      <c r="E2174" t="s">
        <v>32</v>
      </c>
      <c r="F2174" s="58">
        <v>51569</v>
      </c>
      <c r="G2174">
        <v>0</v>
      </c>
      <c r="H2174">
        <v>1</v>
      </c>
      <c r="I2174" s="98">
        <v>41266</v>
      </c>
      <c r="J2174">
        <v>97</v>
      </c>
      <c r="K2174">
        <v>382</v>
      </c>
      <c r="L2174">
        <v>114</v>
      </c>
      <c r="M2174">
        <v>276</v>
      </c>
      <c r="N2174">
        <v>75</v>
      </c>
      <c r="O2174">
        <v>124</v>
      </c>
      <c r="P2174">
        <v>38</v>
      </c>
      <c r="Q2174">
        <v>2</v>
      </c>
      <c r="R2174">
        <v>6</v>
      </c>
      <c r="S2174">
        <v>4</v>
      </c>
      <c r="T2174">
        <v>3</v>
      </c>
      <c r="U2174">
        <v>0</v>
      </c>
      <c r="V2174">
        <v>0</v>
      </c>
      <c r="W2174" t="s">
        <v>67</v>
      </c>
      <c r="X2174">
        <v>0</v>
      </c>
    </row>
    <row r="2175" spans="1:24" x14ac:dyDescent="0.2">
      <c r="A2175">
        <v>7527</v>
      </c>
      <c r="B2175">
        <v>1969</v>
      </c>
      <c r="C2175">
        <v>54</v>
      </c>
      <c r="D2175" t="s">
        <v>53</v>
      </c>
      <c r="E2175" t="s">
        <v>24</v>
      </c>
      <c r="F2175" s="58">
        <v>56551</v>
      </c>
      <c r="G2175">
        <v>1</v>
      </c>
      <c r="H2175">
        <v>0</v>
      </c>
      <c r="I2175" s="98">
        <v>41234</v>
      </c>
      <c r="J2175">
        <v>97</v>
      </c>
      <c r="K2175">
        <v>6</v>
      </c>
      <c r="L2175">
        <v>6</v>
      </c>
      <c r="M2175">
        <v>29</v>
      </c>
      <c r="N2175">
        <v>12</v>
      </c>
      <c r="O2175">
        <v>15</v>
      </c>
      <c r="P2175">
        <v>8</v>
      </c>
      <c r="Q2175">
        <v>3</v>
      </c>
      <c r="R2175">
        <v>2</v>
      </c>
      <c r="S2175">
        <v>3</v>
      </c>
      <c r="T2175">
        <v>8</v>
      </c>
      <c r="U2175">
        <v>0</v>
      </c>
      <c r="V2175">
        <v>0</v>
      </c>
      <c r="W2175" t="s">
        <v>27</v>
      </c>
      <c r="X2175">
        <v>0</v>
      </c>
    </row>
    <row r="2176" spans="1:24" x14ac:dyDescent="0.2">
      <c r="A2176">
        <v>3406</v>
      </c>
      <c r="B2176">
        <v>1965</v>
      </c>
      <c r="C2176">
        <v>58</v>
      </c>
      <c r="D2176" t="s">
        <v>23</v>
      </c>
      <c r="E2176" t="s">
        <v>28</v>
      </c>
      <c r="F2176" s="58">
        <v>56551</v>
      </c>
      <c r="G2176">
        <v>0</v>
      </c>
      <c r="H2176">
        <v>1</v>
      </c>
      <c r="I2176" s="98">
        <v>41204</v>
      </c>
      <c r="J2176">
        <v>97</v>
      </c>
      <c r="K2176">
        <v>138</v>
      </c>
      <c r="L2176">
        <v>33</v>
      </c>
      <c r="M2176">
        <v>87</v>
      </c>
      <c r="N2176">
        <v>28</v>
      </c>
      <c r="O2176">
        <v>24</v>
      </c>
      <c r="P2176">
        <v>12</v>
      </c>
      <c r="Q2176">
        <v>4</v>
      </c>
      <c r="R2176">
        <v>3</v>
      </c>
      <c r="S2176">
        <v>7</v>
      </c>
      <c r="T2176">
        <v>3</v>
      </c>
      <c r="U2176">
        <v>0</v>
      </c>
      <c r="V2176">
        <v>0</v>
      </c>
      <c r="W2176" t="s">
        <v>67</v>
      </c>
      <c r="X2176">
        <v>0</v>
      </c>
    </row>
    <row r="2177" spans="1:24" x14ac:dyDescent="0.2">
      <c r="A2177">
        <v>9771</v>
      </c>
      <c r="B2177">
        <v>1989</v>
      </c>
      <c r="C2177">
        <v>34</v>
      </c>
      <c r="D2177" t="s">
        <v>43</v>
      </c>
      <c r="E2177" t="s">
        <v>28</v>
      </c>
      <c r="F2177" s="58">
        <v>58275</v>
      </c>
      <c r="G2177">
        <v>1</v>
      </c>
      <c r="H2177">
        <v>0</v>
      </c>
      <c r="I2177" s="98">
        <v>41039</v>
      </c>
      <c r="J2177">
        <v>97</v>
      </c>
      <c r="K2177">
        <v>104</v>
      </c>
      <c r="L2177">
        <v>20</v>
      </c>
      <c r="M2177">
        <v>101</v>
      </c>
      <c r="N2177">
        <v>24</v>
      </c>
      <c r="O2177">
        <v>15</v>
      </c>
      <c r="P2177">
        <v>5</v>
      </c>
      <c r="Q2177">
        <v>6</v>
      </c>
      <c r="R2177">
        <v>5</v>
      </c>
      <c r="S2177">
        <v>5</v>
      </c>
      <c r="T2177">
        <v>9</v>
      </c>
      <c r="U2177">
        <v>0</v>
      </c>
      <c r="V2177">
        <v>0</v>
      </c>
      <c r="W2177" t="s">
        <v>50</v>
      </c>
      <c r="X2177">
        <v>0</v>
      </c>
    </row>
    <row r="2178" spans="1:24" x14ac:dyDescent="0.2">
      <c r="A2178">
        <v>6722</v>
      </c>
      <c r="B2178">
        <v>1955</v>
      </c>
      <c r="C2178">
        <v>68</v>
      </c>
      <c r="D2178" t="s">
        <v>40</v>
      </c>
      <c r="E2178" t="s">
        <v>32</v>
      </c>
      <c r="F2178" s="58">
        <v>76320</v>
      </c>
      <c r="G2178">
        <v>0</v>
      </c>
      <c r="H2178">
        <v>1</v>
      </c>
      <c r="I2178" s="98">
        <v>41818</v>
      </c>
      <c r="J2178">
        <v>98</v>
      </c>
      <c r="K2178">
        <v>479</v>
      </c>
      <c r="L2178">
        <v>28</v>
      </c>
      <c r="M2178">
        <v>136</v>
      </c>
      <c r="N2178">
        <v>75</v>
      </c>
      <c r="O2178">
        <v>14</v>
      </c>
      <c r="P2178">
        <v>35</v>
      </c>
      <c r="Q2178">
        <v>3</v>
      </c>
      <c r="R2178">
        <v>10</v>
      </c>
      <c r="S2178">
        <v>7</v>
      </c>
      <c r="T2178">
        <v>6</v>
      </c>
      <c r="U2178">
        <v>0</v>
      </c>
      <c r="V2178">
        <v>0</v>
      </c>
      <c r="W2178" t="s">
        <v>31</v>
      </c>
      <c r="X2178">
        <v>0</v>
      </c>
    </row>
    <row r="2179" spans="1:24" x14ac:dyDescent="0.2">
      <c r="A2179">
        <v>213</v>
      </c>
      <c r="B2179">
        <v>1964</v>
      </c>
      <c r="C2179">
        <v>59</v>
      </c>
      <c r="D2179" t="s">
        <v>40</v>
      </c>
      <c r="E2179" t="s">
        <v>28</v>
      </c>
      <c r="F2179" s="58">
        <v>72298</v>
      </c>
      <c r="G2179">
        <v>1</v>
      </c>
      <c r="H2179">
        <v>1</v>
      </c>
      <c r="I2179" s="98">
        <v>41787</v>
      </c>
      <c r="J2179">
        <v>98</v>
      </c>
      <c r="K2179">
        <v>35</v>
      </c>
      <c r="L2179">
        <v>0</v>
      </c>
      <c r="M2179">
        <v>11</v>
      </c>
      <c r="N2179">
        <v>0</v>
      </c>
      <c r="O2179">
        <v>0</v>
      </c>
      <c r="P2179">
        <v>2</v>
      </c>
      <c r="Q2179">
        <v>4</v>
      </c>
      <c r="R2179">
        <v>2</v>
      </c>
      <c r="S2179">
        <v>3</v>
      </c>
      <c r="T2179">
        <v>7</v>
      </c>
      <c r="U2179">
        <v>0</v>
      </c>
      <c r="V2179">
        <v>0</v>
      </c>
      <c r="W2179" t="s">
        <v>27</v>
      </c>
      <c r="X2179">
        <v>0</v>
      </c>
    </row>
    <row r="2180" spans="1:24" x14ac:dyDescent="0.2">
      <c r="A2180">
        <v>8541</v>
      </c>
      <c r="B2180">
        <v>1991</v>
      </c>
      <c r="C2180">
        <v>32</v>
      </c>
      <c r="D2180" t="s">
        <v>43</v>
      </c>
      <c r="E2180" t="s">
        <v>32</v>
      </c>
      <c r="F2180" s="58">
        <v>82032</v>
      </c>
      <c r="G2180">
        <v>1</v>
      </c>
      <c r="H2180">
        <v>0</v>
      </c>
      <c r="I2180" s="98">
        <v>41854</v>
      </c>
      <c r="J2180">
        <v>98</v>
      </c>
      <c r="K2180">
        <v>8</v>
      </c>
      <c r="L2180">
        <v>4</v>
      </c>
      <c r="M2180">
        <v>10</v>
      </c>
      <c r="N2180">
        <v>6</v>
      </c>
      <c r="O2180">
        <v>7</v>
      </c>
      <c r="P2180">
        <v>6</v>
      </c>
      <c r="Q2180">
        <v>2</v>
      </c>
      <c r="R2180">
        <v>2</v>
      </c>
      <c r="S2180">
        <v>4</v>
      </c>
      <c r="T2180">
        <v>5</v>
      </c>
      <c r="U2180">
        <v>0</v>
      </c>
      <c r="V2180">
        <v>0</v>
      </c>
      <c r="W2180" t="s">
        <v>27</v>
      </c>
      <c r="X2180">
        <v>0</v>
      </c>
    </row>
    <row r="2181" spans="1:24" x14ac:dyDescent="0.2">
      <c r="A2181">
        <v>8475</v>
      </c>
      <c r="B2181">
        <v>1974</v>
      </c>
      <c r="C2181">
        <v>49</v>
      </c>
      <c r="D2181" t="s">
        <v>40</v>
      </c>
      <c r="E2181" t="s">
        <v>32</v>
      </c>
      <c r="F2181" s="58">
        <v>82032</v>
      </c>
      <c r="G2181">
        <v>0</v>
      </c>
      <c r="H2181">
        <v>1</v>
      </c>
      <c r="I2181" s="98">
        <v>41642</v>
      </c>
      <c r="J2181">
        <v>98</v>
      </c>
      <c r="K2181">
        <v>20</v>
      </c>
      <c r="L2181">
        <v>2</v>
      </c>
      <c r="M2181">
        <v>1582</v>
      </c>
      <c r="N2181">
        <v>1</v>
      </c>
      <c r="O2181">
        <v>2</v>
      </c>
      <c r="P2181">
        <v>1</v>
      </c>
      <c r="Q2181">
        <v>15</v>
      </c>
      <c r="R2181">
        <v>0</v>
      </c>
      <c r="S2181">
        <v>0</v>
      </c>
      <c r="T2181">
        <v>0</v>
      </c>
      <c r="U2181">
        <v>0</v>
      </c>
      <c r="V2181">
        <v>0</v>
      </c>
      <c r="W2181" t="s">
        <v>50</v>
      </c>
      <c r="X2181">
        <v>0</v>
      </c>
    </row>
    <row r="2182" spans="1:24" x14ac:dyDescent="0.2">
      <c r="A2182">
        <v>8070</v>
      </c>
      <c r="B2182">
        <v>1974</v>
      </c>
      <c r="C2182">
        <v>49</v>
      </c>
      <c r="D2182" t="s">
        <v>40</v>
      </c>
      <c r="E2182" t="s">
        <v>32</v>
      </c>
      <c r="F2182" s="58">
        <v>51390</v>
      </c>
      <c r="G2182">
        <v>0</v>
      </c>
      <c r="H2182">
        <v>1</v>
      </c>
      <c r="I2182" s="98">
        <v>41642</v>
      </c>
      <c r="J2182">
        <v>98</v>
      </c>
      <c r="K2182">
        <v>199</v>
      </c>
      <c r="L2182">
        <v>12</v>
      </c>
      <c r="M2182">
        <v>31</v>
      </c>
      <c r="N2182">
        <v>3</v>
      </c>
      <c r="O2182">
        <v>12</v>
      </c>
      <c r="P2182">
        <v>7</v>
      </c>
      <c r="Q2182">
        <v>1</v>
      </c>
      <c r="R2182">
        <v>3</v>
      </c>
      <c r="S2182">
        <v>5</v>
      </c>
      <c r="T2182">
        <v>3</v>
      </c>
      <c r="U2182">
        <v>0</v>
      </c>
      <c r="V2182">
        <v>0</v>
      </c>
      <c r="W2182" t="s">
        <v>27</v>
      </c>
      <c r="X2182">
        <v>0</v>
      </c>
    </row>
    <row r="2183" spans="1:24" x14ac:dyDescent="0.2">
      <c r="A2183">
        <v>313</v>
      </c>
      <c r="B2183">
        <v>1969</v>
      </c>
      <c r="C2183">
        <v>54</v>
      </c>
      <c r="D2183" t="s">
        <v>23</v>
      </c>
      <c r="E2183" t="s">
        <v>55</v>
      </c>
      <c r="F2183" s="58">
        <v>46779</v>
      </c>
      <c r="G2183">
        <v>0</v>
      </c>
      <c r="H2183">
        <v>0</v>
      </c>
      <c r="I2183" s="98">
        <v>41575</v>
      </c>
      <c r="J2183">
        <v>98</v>
      </c>
      <c r="K2183">
        <v>901</v>
      </c>
      <c r="L2183">
        <v>61</v>
      </c>
      <c r="M2183">
        <v>757</v>
      </c>
      <c r="N2183">
        <v>186</v>
      </c>
      <c r="O2183">
        <v>163</v>
      </c>
      <c r="P2183">
        <v>20</v>
      </c>
      <c r="Q2183">
        <v>1</v>
      </c>
      <c r="R2183">
        <v>6</v>
      </c>
      <c r="S2183">
        <v>10</v>
      </c>
      <c r="T2183">
        <v>3</v>
      </c>
      <c r="U2183">
        <v>0</v>
      </c>
      <c r="V2183">
        <v>0</v>
      </c>
      <c r="W2183" t="s">
        <v>67</v>
      </c>
      <c r="X2183">
        <v>1</v>
      </c>
    </row>
    <row r="2184" spans="1:24" x14ac:dyDescent="0.2">
      <c r="A2184">
        <v>9757</v>
      </c>
      <c r="B2184">
        <v>1973</v>
      </c>
      <c r="C2184">
        <v>50</v>
      </c>
      <c r="D2184" t="s">
        <v>23</v>
      </c>
      <c r="E2184" t="s">
        <v>32</v>
      </c>
      <c r="F2184" s="58">
        <v>25358</v>
      </c>
      <c r="G2184">
        <v>0</v>
      </c>
      <c r="H2184">
        <v>0</v>
      </c>
      <c r="I2184" s="98">
        <v>41374</v>
      </c>
      <c r="J2184">
        <v>98</v>
      </c>
      <c r="K2184">
        <v>997</v>
      </c>
      <c r="L2184">
        <v>15</v>
      </c>
      <c r="M2184">
        <v>414</v>
      </c>
      <c r="N2184">
        <v>99</v>
      </c>
      <c r="O2184">
        <v>30</v>
      </c>
      <c r="P2184">
        <v>76</v>
      </c>
      <c r="Q2184">
        <v>1</v>
      </c>
      <c r="R2184">
        <v>5</v>
      </c>
      <c r="S2184">
        <v>12</v>
      </c>
      <c r="T2184">
        <v>2</v>
      </c>
      <c r="U2184">
        <v>0</v>
      </c>
      <c r="V2184">
        <v>0</v>
      </c>
      <c r="W2184" t="s">
        <v>27</v>
      </c>
      <c r="X2184">
        <v>3</v>
      </c>
    </row>
    <row r="2185" spans="1:24" x14ac:dyDescent="0.2">
      <c r="A2185">
        <v>2088</v>
      </c>
      <c r="B2185">
        <v>1973</v>
      </c>
      <c r="C2185">
        <v>50</v>
      </c>
      <c r="D2185" t="s">
        <v>23</v>
      </c>
      <c r="E2185" t="s">
        <v>32</v>
      </c>
      <c r="F2185" s="58">
        <v>57513</v>
      </c>
      <c r="G2185">
        <v>0</v>
      </c>
      <c r="H2185">
        <v>0</v>
      </c>
      <c r="I2185" s="98">
        <v>41374</v>
      </c>
      <c r="J2185">
        <v>98</v>
      </c>
      <c r="K2185">
        <v>997</v>
      </c>
      <c r="L2185">
        <v>15</v>
      </c>
      <c r="M2185">
        <v>414</v>
      </c>
      <c r="N2185">
        <v>99</v>
      </c>
      <c r="O2185">
        <v>30</v>
      </c>
      <c r="P2185">
        <v>76</v>
      </c>
      <c r="Q2185">
        <v>1</v>
      </c>
      <c r="R2185">
        <v>5</v>
      </c>
      <c r="S2185">
        <v>12</v>
      </c>
      <c r="T2185">
        <v>2</v>
      </c>
      <c r="U2185">
        <v>0</v>
      </c>
      <c r="V2185">
        <v>0</v>
      </c>
      <c r="W2185" t="s">
        <v>46</v>
      </c>
      <c r="X2185">
        <v>3</v>
      </c>
    </row>
    <row r="2186" spans="1:24" x14ac:dyDescent="0.2">
      <c r="A2186">
        <v>2320</v>
      </c>
      <c r="B2186">
        <v>1979</v>
      </c>
      <c r="C2186">
        <v>44</v>
      </c>
      <c r="D2186" t="s">
        <v>43</v>
      </c>
      <c r="E2186" t="s">
        <v>32</v>
      </c>
      <c r="F2186" s="58">
        <v>70165</v>
      </c>
      <c r="G2186">
        <v>0</v>
      </c>
      <c r="H2186">
        <v>1</v>
      </c>
      <c r="I2186" s="98">
        <v>41617</v>
      </c>
      <c r="J2186">
        <v>98</v>
      </c>
      <c r="K2186">
        <v>508</v>
      </c>
      <c r="L2186">
        <v>11</v>
      </c>
      <c r="M2186">
        <v>59</v>
      </c>
      <c r="N2186">
        <v>23</v>
      </c>
      <c r="O2186">
        <v>5</v>
      </c>
      <c r="P2186">
        <v>29</v>
      </c>
      <c r="Q2186">
        <v>5</v>
      </c>
      <c r="R2186">
        <v>11</v>
      </c>
      <c r="S2186">
        <v>6</v>
      </c>
      <c r="T2186">
        <v>9</v>
      </c>
      <c r="U2186">
        <v>0</v>
      </c>
      <c r="V2186">
        <v>0</v>
      </c>
      <c r="W2186" t="s">
        <v>27</v>
      </c>
      <c r="X2186">
        <v>0</v>
      </c>
    </row>
    <row r="2187" spans="1:24" x14ac:dyDescent="0.2">
      <c r="A2187">
        <v>966</v>
      </c>
      <c r="B2187">
        <v>1967</v>
      </c>
      <c r="C2187">
        <v>56</v>
      </c>
      <c r="D2187" t="s">
        <v>23</v>
      </c>
      <c r="E2187" t="s">
        <v>32</v>
      </c>
      <c r="F2187" s="58">
        <v>72643</v>
      </c>
      <c r="G2187">
        <v>0</v>
      </c>
      <c r="H2187">
        <v>1</v>
      </c>
      <c r="I2187" s="98">
        <v>41401</v>
      </c>
      <c r="J2187">
        <v>98</v>
      </c>
      <c r="K2187">
        <v>538</v>
      </c>
      <c r="L2187">
        <v>13</v>
      </c>
      <c r="M2187">
        <v>91</v>
      </c>
      <c r="N2187">
        <v>17</v>
      </c>
      <c r="O2187">
        <v>6</v>
      </c>
      <c r="P2187">
        <v>26</v>
      </c>
      <c r="Q2187">
        <v>6</v>
      </c>
      <c r="R2187">
        <v>6</v>
      </c>
      <c r="S2187">
        <v>11</v>
      </c>
      <c r="T2187">
        <v>5</v>
      </c>
      <c r="U2187">
        <v>0</v>
      </c>
      <c r="V2187">
        <v>0</v>
      </c>
      <c r="W2187" t="s">
        <v>27</v>
      </c>
      <c r="X2187">
        <v>1</v>
      </c>
    </row>
    <row r="2188" spans="1:24" x14ac:dyDescent="0.2">
      <c r="A2188">
        <v>9706</v>
      </c>
      <c r="B2188">
        <v>1975</v>
      </c>
      <c r="C2188">
        <v>48</v>
      </c>
      <c r="D2188" t="s">
        <v>40</v>
      </c>
      <c r="E2188" t="s">
        <v>28</v>
      </c>
      <c r="F2188" s="58">
        <v>54356</v>
      </c>
      <c r="G2188">
        <v>1</v>
      </c>
      <c r="H2188">
        <v>0</v>
      </c>
      <c r="I2188" s="98">
        <v>41449</v>
      </c>
      <c r="J2188">
        <v>98</v>
      </c>
      <c r="K2188">
        <v>62</v>
      </c>
      <c r="L2188">
        <v>1</v>
      </c>
      <c r="M2188">
        <v>20</v>
      </c>
      <c r="N2188">
        <v>4</v>
      </c>
      <c r="O2188">
        <v>0</v>
      </c>
      <c r="P2188">
        <v>7</v>
      </c>
      <c r="Q2188">
        <v>2</v>
      </c>
      <c r="R2188">
        <v>2</v>
      </c>
      <c r="S2188">
        <v>3</v>
      </c>
      <c r="T2188">
        <v>8</v>
      </c>
      <c r="U2188">
        <v>0</v>
      </c>
      <c r="V2188">
        <v>0</v>
      </c>
      <c r="W2188" t="s">
        <v>31</v>
      </c>
      <c r="X2188">
        <v>0</v>
      </c>
    </row>
    <row r="2189" spans="1:24" x14ac:dyDescent="0.2">
      <c r="A2189">
        <v>3979</v>
      </c>
      <c r="B2189">
        <v>1984</v>
      </c>
      <c r="C2189">
        <v>39</v>
      </c>
      <c r="D2189" t="s">
        <v>40</v>
      </c>
      <c r="E2189" t="s">
        <v>24</v>
      </c>
      <c r="F2189" s="58">
        <v>74859</v>
      </c>
      <c r="G2189">
        <v>0</v>
      </c>
      <c r="H2189">
        <v>0</v>
      </c>
      <c r="I2189" s="98">
        <v>41416</v>
      </c>
      <c r="J2189">
        <v>98</v>
      </c>
      <c r="K2189">
        <v>982</v>
      </c>
      <c r="L2189">
        <v>17</v>
      </c>
      <c r="M2189">
        <v>672</v>
      </c>
      <c r="N2189">
        <v>23</v>
      </c>
      <c r="O2189">
        <v>34</v>
      </c>
      <c r="P2189">
        <v>51</v>
      </c>
      <c r="Q2189">
        <v>1</v>
      </c>
      <c r="R2189">
        <v>6</v>
      </c>
      <c r="S2189">
        <v>8</v>
      </c>
      <c r="T2189">
        <v>2</v>
      </c>
      <c r="U2189">
        <v>1</v>
      </c>
      <c r="V2189">
        <v>0</v>
      </c>
      <c r="W2189" t="s">
        <v>27</v>
      </c>
      <c r="X2189">
        <v>1</v>
      </c>
    </row>
    <row r="2190" spans="1:24" x14ac:dyDescent="0.2">
      <c r="A2190">
        <v>5602</v>
      </c>
      <c r="B2190">
        <v>1990</v>
      </c>
      <c r="C2190">
        <v>33</v>
      </c>
      <c r="D2190" t="s">
        <v>40</v>
      </c>
      <c r="E2190" t="s">
        <v>32</v>
      </c>
      <c r="F2190" s="58">
        <v>27038</v>
      </c>
      <c r="G2190">
        <v>0</v>
      </c>
      <c r="H2190">
        <v>0</v>
      </c>
      <c r="I2190" s="98">
        <v>41411</v>
      </c>
      <c r="J2190">
        <v>98</v>
      </c>
      <c r="K2190">
        <v>466</v>
      </c>
      <c r="L2190">
        <v>22</v>
      </c>
      <c r="M2190">
        <v>432</v>
      </c>
      <c r="N2190">
        <v>147</v>
      </c>
      <c r="O2190">
        <v>113</v>
      </c>
      <c r="P2190">
        <v>102</v>
      </c>
      <c r="Q2190">
        <v>1</v>
      </c>
      <c r="R2190">
        <v>8</v>
      </c>
      <c r="S2190">
        <v>12</v>
      </c>
      <c r="T2190">
        <v>3</v>
      </c>
      <c r="U2190">
        <v>0</v>
      </c>
      <c r="V2190">
        <v>0</v>
      </c>
      <c r="W2190" t="s">
        <v>50</v>
      </c>
      <c r="X2190">
        <v>0</v>
      </c>
    </row>
    <row r="2191" spans="1:24" x14ac:dyDescent="0.2">
      <c r="A2191">
        <v>2202</v>
      </c>
      <c r="B2191">
        <v>1979</v>
      </c>
      <c r="C2191">
        <v>44</v>
      </c>
      <c r="D2191" t="s">
        <v>23</v>
      </c>
      <c r="E2191" t="s">
        <v>32</v>
      </c>
      <c r="F2191" s="58">
        <v>79800</v>
      </c>
      <c r="G2191">
        <v>0</v>
      </c>
      <c r="H2191">
        <v>1</v>
      </c>
      <c r="I2191" s="98">
        <v>41521</v>
      </c>
      <c r="J2191">
        <v>98</v>
      </c>
      <c r="K2191">
        <v>44</v>
      </c>
      <c r="L2191">
        <v>2</v>
      </c>
      <c r="M2191">
        <v>11</v>
      </c>
      <c r="N2191">
        <v>2</v>
      </c>
      <c r="O2191">
        <v>3</v>
      </c>
      <c r="P2191">
        <v>7</v>
      </c>
      <c r="Q2191">
        <v>1</v>
      </c>
      <c r="R2191">
        <v>1</v>
      </c>
      <c r="S2191">
        <v>4</v>
      </c>
      <c r="T2191">
        <v>5</v>
      </c>
      <c r="U2191">
        <v>0</v>
      </c>
      <c r="V2191">
        <v>0</v>
      </c>
      <c r="W2191" t="s">
        <v>27</v>
      </c>
      <c r="X2191">
        <v>0</v>
      </c>
    </row>
    <row r="2192" spans="1:24" x14ac:dyDescent="0.2">
      <c r="A2192">
        <v>9645</v>
      </c>
      <c r="B2192">
        <v>1969</v>
      </c>
      <c r="C2192">
        <v>54</v>
      </c>
      <c r="D2192" t="s">
        <v>23</v>
      </c>
      <c r="E2192" t="s">
        <v>32</v>
      </c>
      <c r="F2192" s="58">
        <v>85620</v>
      </c>
      <c r="G2192">
        <v>0</v>
      </c>
      <c r="H2192">
        <v>0</v>
      </c>
      <c r="I2192" s="98">
        <v>41196</v>
      </c>
      <c r="J2192">
        <v>98</v>
      </c>
      <c r="K2192">
        <v>920</v>
      </c>
      <c r="L2192">
        <v>138</v>
      </c>
      <c r="M2192">
        <v>168</v>
      </c>
      <c r="N2192">
        <v>36</v>
      </c>
      <c r="O2192">
        <v>46</v>
      </c>
      <c r="P2192">
        <v>30</v>
      </c>
      <c r="Q2192">
        <v>1</v>
      </c>
      <c r="R2192">
        <v>9</v>
      </c>
      <c r="S2192">
        <v>10</v>
      </c>
      <c r="T2192">
        <v>6</v>
      </c>
      <c r="U2192">
        <v>0</v>
      </c>
      <c r="V2192">
        <v>0</v>
      </c>
      <c r="W2192" t="s">
        <v>27</v>
      </c>
      <c r="X2192">
        <v>0</v>
      </c>
    </row>
    <row r="2193" spans="1:24" x14ac:dyDescent="0.2">
      <c r="A2193">
        <v>7230</v>
      </c>
      <c r="B2193">
        <v>1961</v>
      </c>
      <c r="C2193">
        <v>62</v>
      </c>
      <c r="D2193" t="s">
        <v>40</v>
      </c>
      <c r="E2193" t="s">
        <v>24</v>
      </c>
      <c r="F2193" s="58">
        <v>46984</v>
      </c>
      <c r="G2193">
        <v>0</v>
      </c>
      <c r="H2193">
        <v>1</v>
      </c>
      <c r="I2193" s="98">
        <v>41009</v>
      </c>
      <c r="J2193">
        <v>98</v>
      </c>
      <c r="K2193">
        <v>459</v>
      </c>
      <c r="L2193">
        <v>0</v>
      </c>
      <c r="M2193">
        <v>24</v>
      </c>
      <c r="N2193">
        <v>6</v>
      </c>
      <c r="O2193">
        <v>0</v>
      </c>
      <c r="P2193">
        <v>4</v>
      </c>
      <c r="Q2193">
        <v>6</v>
      </c>
      <c r="R2193">
        <v>4</v>
      </c>
      <c r="S2193">
        <v>7</v>
      </c>
      <c r="T2193">
        <v>6</v>
      </c>
      <c r="U2193">
        <v>1</v>
      </c>
      <c r="V2193">
        <v>0</v>
      </c>
      <c r="W2193" t="s">
        <v>35</v>
      </c>
      <c r="X2193">
        <v>1</v>
      </c>
    </row>
    <row r="2194" spans="1:24" x14ac:dyDescent="0.2">
      <c r="A2194">
        <v>5675</v>
      </c>
      <c r="B2194">
        <v>1961</v>
      </c>
      <c r="C2194">
        <v>62</v>
      </c>
      <c r="D2194" t="s">
        <v>40</v>
      </c>
      <c r="E2194" t="s">
        <v>24</v>
      </c>
      <c r="F2194" s="58">
        <v>47916</v>
      </c>
      <c r="G2194">
        <v>0</v>
      </c>
      <c r="H2194">
        <v>1</v>
      </c>
      <c r="I2194" s="98">
        <v>41009</v>
      </c>
      <c r="J2194">
        <v>98</v>
      </c>
      <c r="K2194">
        <v>459</v>
      </c>
      <c r="L2194">
        <v>0</v>
      </c>
      <c r="M2194">
        <v>24</v>
      </c>
      <c r="N2194">
        <v>6</v>
      </c>
      <c r="O2194">
        <v>0</v>
      </c>
      <c r="P2194">
        <v>4</v>
      </c>
      <c r="Q2194">
        <v>6</v>
      </c>
      <c r="R2194">
        <v>4</v>
      </c>
      <c r="S2194">
        <v>7</v>
      </c>
      <c r="T2194">
        <v>6</v>
      </c>
      <c r="U2194">
        <v>0</v>
      </c>
      <c r="V2194">
        <v>0</v>
      </c>
      <c r="W2194" t="s">
        <v>35</v>
      </c>
      <c r="X2194">
        <v>1</v>
      </c>
    </row>
    <row r="2195" spans="1:24" x14ac:dyDescent="0.2">
      <c r="A2195">
        <v>4974</v>
      </c>
      <c r="B2195">
        <v>1971</v>
      </c>
      <c r="C2195">
        <v>52</v>
      </c>
      <c r="D2195" t="s">
        <v>23</v>
      </c>
      <c r="E2195" t="s">
        <v>28</v>
      </c>
      <c r="F2195" s="58">
        <v>84953</v>
      </c>
      <c r="G2195">
        <v>1</v>
      </c>
      <c r="H2195">
        <v>2</v>
      </c>
      <c r="I2195" s="98">
        <v>41177</v>
      </c>
      <c r="J2195">
        <v>98</v>
      </c>
      <c r="K2195">
        <v>433</v>
      </c>
      <c r="L2195">
        <v>89</v>
      </c>
      <c r="M2195">
        <v>650</v>
      </c>
      <c r="N2195">
        <v>16</v>
      </c>
      <c r="O2195">
        <v>102</v>
      </c>
      <c r="P2195">
        <v>102</v>
      </c>
      <c r="Q2195">
        <v>10</v>
      </c>
      <c r="R2195">
        <v>4</v>
      </c>
      <c r="S2195">
        <v>9</v>
      </c>
      <c r="T2195">
        <v>7</v>
      </c>
      <c r="U2195">
        <v>0</v>
      </c>
      <c r="V2195">
        <v>0</v>
      </c>
      <c r="W2195" t="s">
        <v>35</v>
      </c>
      <c r="X2195">
        <v>0</v>
      </c>
    </row>
    <row r="2196" spans="1:24" x14ac:dyDescent="0.2">
      <c r="A2196">
        <v>5687</v>
      </c>
      <c r="B2196">
        <v>1981</v>
      </c>
      <c r="C2196">
        <v>42</v>
      </c>
      <c r="D2196" t="s">
        <v>23</v>
      </c>
      <c r="E2196" t="s">
        <v>24</v>
      </c>
      <c r="F2196" s="58">
        <v>66033</v>
      </c>
      <c r="G2196">
        <v>0</v>
      </c>
      <c r="H2196">
        <v>0</v>
      </c>
      <c r="I2196" s="98">
        <v>41175</v>
      </c>
      <c r="J2196">
        <v>98</v>
      </c>
      <c r="K2196">
        <v>563</v>
      </c>
      <c r="L2196">
        <v>50</v>
      </c>
      <c r="M2196">
        <v>774</v>
      </c>
      <c r="N2196">
        <v>28</v>
      </c>
      <c r="O2196">
        <v>31</v>
      </c>
      <c r="P2196">
        <v>187</v>
      </c>
      <c r="Q2196">
        <v>1</v>
      </c>
      <c r="R2196">
        <v>7</v>
      </c>
      <c r="S2196">
        <v>12</v>
      </c>
      <c r="T2196">
        <v>3</v>
      </c>
      <c r="U2196">
        <v>0</v>
      </c>
      <c r="V2196">
        <v>0</v>
      </c>
      <c r="W2196" t="s">
        <v>31</v>
      </c>
      <c r="X2196">
        <v>0</v>
      </c>
    </row>
    <row r="2197" spans="1:24" x14ac:dyDescent="0.2">
      <c r="A2197">
        <v>5871</v>
      </c>
      <c r="B2197">
        <v>1980</v>
      </c>
      <c r="C2197">
        <v>43</v>
      </c>
      <c r="D2197" t="s">
        <v>53</v>
      </c>
      <c r="E2197" t="s">
        <v>32</v>
      </c>
      <c r="F2197" s="58">
        <v>22123</v>
      </c>
      <c r="G2197">
        <v>0</v>
      </c>
      <c r="H2197">
        <v>0</v>
      </c>
      <c r="I2197" s="98">
        <v>41152</v>
      </c>
      <c r="J2197">
        <v>98</v>
      </c>
      <c r="K2197">
        <v>73</v>
      </c>
      <c r="L2197">
        <v>28</v>
      </c>
      <c r="M2197">
        <v>217</v>
      </c>
      <c r="N2197">
        <v>10</v>
      </c>
      <c r="O2197">
        <v>24</v>
      </c>
      <c r="P2197">
        <v>115</v>
      </c>
      <c r="Q2197">
        <v>3</v>
      </c>
      <c r="R2197">
        <v>6</v>
      </c>
      <c r="S2197">
        <v>6</v>
      </c>
      <c r="T2197">
        <v>8</v>
      </c>
      <c r="U2197">
        <v>0</v>
      </c>
      <c r="V2197">
        <v>0</v>
      </c>
      <c r="W2197" t="s">
        <v>67</v>
      </c>
      <c r="X2197">
        <v>0</v>
      </c>
    </row>
    <row r="2198" spans="1:24" x14ac:dyDescent="0.2">
      <c r="A2198">
        <v>3846</v>
      </c>
      <c r="B2198">
        <v>1975</v>
      </c>
      <c r="C2198">
        <v>48</v>
      </c>
      <c r="D2198" t="s">
        <v>23</v>
      </c>
      <c r="E2198" t="s">
        <v>32</v>
      </c>
      <c r="F2198" s="58">
        <v>68117</v>
      </c>
      <c r="G2198">
        <v>0</v>
      </c>
      <c r="H2198">
        <v>1</v>
      </c>
      <c r="I2198" s="98">
        <v>41150</v>
      </c>
      <c r="J2198">
        <v>98</v>
      </c>
      <c r="K2198">
        <v>192</v>
      </c>
      <c r="L2198">
        <v>5</v>
      </c>
      <c r="M2198">
        <v>53</v>
      </c>
      <c r="N2198">
        <v>0</v>
      </c>
      <c r="O2198">
        <v>5</v>
      </c>
      <c r="P2198">
        <v>15</v>
      </c>
      <c r="Q2198">
        <v>4</v>
      </c>
      <c r="R2198">
        <v>6</v>
      </c>
      <c r="S2198">
        <v>4</v>
      </c>
      <c r="T2198">
        <v>8</v>
      </c>
      <c r="U2198">
        <v>0</v>
      </c>
      <c r="V2198">
        <v>0</v>
      </c>
      <c r="W2198" t="s">
        <v>27</v>
      </c>
      <c r="X2198">
        <v>0</v>
      </c>
    </row>
    <row r="2199" spans="1:24" x14ac:dyDescent="0.2">
      <c r="A2199">
        <v>10001</v>
      </c>
      <c r="B2199">
        <v>1986</v>
      </c>
      <c r="C2199">
        <v>37</v>
      </c>
      <c r="D2199" t="s">
        <v>43</v>
      </c>
      <c r="E2199" t="s">
        <v>32</v>
      </c>
      <c r="F2199" s="58">
        <v>47682</v>
      </c>
      <c r="G2199">
        <v>1</v>
      </c>
      <c r="H2199">
        <v>0</v>
      </c>
      <c r="I2199" s="98">
        <v>40916</v>
      </c>
      <c r="J2199">
        <v>98</v>
      </c>
      <c r="K2199">
        <v>5</v>
      </c>
      <c r="L2199">
        <v>17</v>
      </c>
      <c r="M2199">
        <v>17</v>
      </c>
      <c r="N2199">
        <v>13</v>
      </c>
      <c r="O2199">
        <v>14</v>
      </c>
      <c r="P2199">
        <v>34</v>
      </c>
      <c r="Q2199">
        <v>4</v>
      </c>
      <c r="R2199">
        <v>2</v>
      </c>
      <c r="S2199">
        <v>3</v>
      </c>
      <c r="T2199">
        <v>9</v>
      </c>
      <c r="U2199">
        <v>0</v>
      </c>
      <c r="V2199">
        <v>0</v>
      </c>
      <c r="W2199" t="s">
        <v>27</v>
      </c>
      <c r="X2199">
        <v>0</v>
      </c>
    </row>
    <row r="2200" spans="1:24" x14ac:dyDescent="0.2">
      <c r="A2200">
        <v>2831</v>
      </c>
      <c r="B2200">
        <v>1977</v>
      </c>
      <c r="C2200">
        <v>46</v>
      </c>
      <c r="D2200" t="s">
        <v>23</v>
      </c>
      <c r="E2200" t="s">
        <v>32</v>
      </c>
      <c r="F2200" s="58">
        <v>33438</v>
      </c>
      <c r="G2200">
        <v>0</v>
      </c>
      <c r="H2200">
        <v>1</v>
      </c>
      <c r="I2200" s="98">
        <v>41817</v>
      </c>
      <c r="J2200">
        <v>99</v>
      </c>
      <c r="K2200">
        <v>453</v>
      </c>
      <c r="L2200">
        <v>38</v>
      </c>
      <c r="M2200">
        <v>279</v>
      </c>
      <c r="N2200">
        <v>188</v>
      </c>
      <c r="O2200">
        <v>38</v>
      </c>
      <c r="P2200">
        <v>183</v>
      </c>
      <c r="Q2200">
        <v>2</v>
      </c>
      <c r="R2200">
        <v>7</v>
      </c>
      <c r="S2200">
        <v>10</v>
      </c>
      <c r="T2200">
        <v>3</v>
      </c>
      <c r="U2200">
        <v>0</v>
      </c>
      <c r="V2200">
        <v>0</v>
      </c>
      <c r="W2200" t="s">
        <v>27</v>
      </c>
      <c r="X2200">
        <v>0</v>
      </c>
    </row>
    <row r="2201" spans="1:24" x14ac:dyDescent="0.2">
      <c r="A2201">
        <v>868</v>
      </c>
      <c r="B2201">
        <v>1967</v>
      </c>
      <c r="C2201">
        <v>56</v>
      </c>
      <c r="D2201" t="s">
        <v>23</v>
      </c>
      <c r="E2201" t="s">
        <v>32</v>
      </c>
      <c r="F2201" s="58">
        <v>67369</v>
      </c>
      <c r="G2201">
        <v>0</v>
      </c>
      <c r="H2201">
        <v>1</v>
      </c>
      <c r="I2201" s="98">
        <v>41857</v>
      </c>
      <c r="J2201">
        <v>99</v>
      </c>
      <c r="K2201">
        <v>54</v>
      </c>
      <c r="L2201">
        <v>0</v>
      </c>
      <c r="M2201">
        <v>7</v>
      </c>
      <c r="N2201">
        <v>0</v>
      </c>
      <c r="O2201">
        <v>0</v>
      </c>
      <c r="P2201">
        <v>4</v>
      </c>
      <c r="Q2201">
        <v>1</v>
      </c>
      <c r="R2201">
        <v>2</v>
      </c>
      <c r="S2201">
        <v>3</v>
      </c>
      <c r="T2201">
        <v>6</v>
      </c>
      <c r="U2201">
        <v>0</v>
      </c>
      <c r="V2201">
        <v>0</v>
      </c>
      <c r="W2201" t="s">
        <v>67</v>
      </c>
      <c r="X2201">
        <v>0</v>
      </c>
    </row>
    <row r="2202" spans="1:24" x14ac:dyDescent="0.2">
      <c r="A2202">
        <v>7212</v>
      </c>
      <c r="B2202">
        <v>1967</v>
      </c>
      <c r="C2202">
        <v>56</v>
      </c>
      <c r="D2202" t="s">
        <v>23</v>
      </c>
      <c r="E2202" t="s">
        <v>32</v>
      </c>
      <c r="F2202" s="58">
        <v>70792</v>
      </c>
      <c r="G2202">
        <v>0</v>
      </c>
      <c r="H2202">
        <v>1</v>
      </c>
      <c r="I2202" s="98">
        <v>41857</v>
      </c>
      <c r="J2202">
        <v>99</v>
      </c>
      <c r="K2202">
        <v>54</v>
      </c>
      <c r="L2202">
        <v>0</v>
      </c>
      <c r="M2202">
        <v>7</v>
      </c>
      <c r="N2202">
        <v>0</v>
      </c>
      <c r="O2202">
        <v>0</v>
      </c>
      <c r="P2202">
        <v>4</v>
      </c>
      <c r="Q2202">
        <v>1</v>
      </c>
      <c r="R2202">
        <v>2</v>
      </c>
      <c r="S2202">
        <v>3</v>
      </c>
      <c r="T2202">
        <v>6</v>
      </c>
      <c r="U2202">
        <v>0</v>
      </c>
      <c r="V2202">
        <v>0</v>
      </c>
      <c r="W2202" t="s">
        <v>38</v>
      </c>
      <c r="X2202">
        <v>0</v>
      </c>
    </row>
    <row r="2203" spans="1:24" x14ac:dyDescent="0.2">
      <c r="A2203">
        <v>1743</v>
      </c>
      <c r="B2203">
        <v>1975</v>
      </c>
      <c r="C2203">
        <v>48</v>
      </c>
      <c r="D2203" t="s">
        <v>23</v>
      </c>
      <c r="E2203" t="s">
        <v>28</v>
      </c>
      <c r="F2203" s="58">
        <v>80995</v>
      </c>
      <c r="G2203">
        <v>0</v>
      </c>
      <c r="H2203">
        <v>0</v>
      </c>
      <c r="I2203" s="98">
        <v>41785</v>
      </c>
      <c r="J2203">
        <v>99</v>
      </c>
      <c r="K2203">
        <v>273</v>
      </c>
      <c r="L2203">
        <v>86</v>
      </c>
      <c r="M2203">
        <v>208</v>
      </c>
      <c r="N2203">
        <v>177</v>
      </c>
      <c r="O2203">
        <v>14</v>
      </c>
      <c r="P2203">
        <v>43</v>
      </c>
      <c r="Q2203">
        <v>1</v>
      </c>
      <c r="R2203">
        <v>2</v>
      </c>
      <c r="S2203">
        <v>5</v>
      </c>
      <c r="T2203">
        <v>1</v>
      </c>
      <c r="U2203">
        <v>0</v>
      </c>
      <c r="V2203">
        <v>0</v>
      </c>
      <c r="W2203" t="s">
        <v>27</v>
      </c>
      <c r="X2203">
        <v>0</v>
      </c>
    </row>
    <row r="2204" spans="1:24" x14ac:dyDescent="0.2">
      <c r="A2204">
        <v>2415</v>
      </c>
      <c r="B2204">
        <v>1963</v>
      </c>
      <c r="C2204">
        <v>60</v>
      </c>
      <c r="D2204" t="s">
        <v>23</v>
      </c>
      <c r="E2204" t="s">
        <v>32</v>
      </c>
      <c r="F2204" s="58">
        <v>63285</v>
      </c>
      <c r="G2204">
        <v>0</v>
      </c>
      <c r="H2204">
        <v>1</v>
      </c>
      <c r="I2204" s="98">
        <v>41824</v>
      </c>
      <c r="J2204">
        <v>99</v>
      </c>
      <c r="K2204">
        <v>362</v>
      </c>
      <c r="L2204">
        <v>17</v>
      </c>
      <c r="M2204">
        <v>398</v>
      </c>
      <c r="N2204">
        <v>80</v>
      </c>
      <c r="O2204">
        <v>35</v>
      </c>
      <c r="P2204">
        <v>61</v>
      </c>
      <c r="Q2204">
        <v>3</v>
      </c>
      <c r="R2204">
        <v>5</v>
      </c>
      <c r="S2204">
        <v>5</v>
      </c>
      <c r="T2204">
        <v>4</v>
      </c>
      <c r="U2204">
        <v>0</v>
      </c>
      <c r="V2204">
        <v>0</v>
      </c>
      <c r="W2204" t="s">
        <v>27</v>
      </c>
      <c r="X2204">
        <v>1</v>
      </c>
    </row>
    <row r="2205" spans="1:24" x14ac:dyDescent="0.2">
      <c r="A2205">
        <v>7947</v>
      </c>
      <c r="B2205">
        <v>1970</v>
      </c>
      <c r="C2205">
        <v>53</v>
      </c>
      <c r="D2205" t="s">
        <v>23</v>
      </c>
      <c r="E2205" t="s">
        <v>32</v>
      </c>
      <c r="F2205" s="58">
        <v>73705</v>
      </c>
      <c r="G2205">
        <v>1</v>
      </c>
      <c r="H2205">
        <v>1</v>
      </c>
      <c r="I2205" s="98">
        <v>41723</v>
      </c>
      <c r="J2205">
        <v>99</v>
      </c>
      <c r="K2205">
        <v>24</v>
      </c>
      <c r="L2205">
        <v>0</v>
      </c>
      <c r="M2205">
        <v>8</v>
      </c>
      <c r="N2205">
        <v>0</v>
      </c>
      <c r="O2205">
        <v>1</v>
      </c>
      <c r="P2205">
        <v>4</v>
      </c>
      <c r="Q2205">
        <v>1</v>
      </c>
      <c r="R2205">
        <v>1</v>
      </c>
      <c r="S2205">
        <v>3</v>
      </c>
      <c r="T2205">
        <v>5</v>
      </c>
      <c r="U2205">
        <v>0</v>
      </c>
      <c r="V2205">
        <v>0</v>
      </c>
      <c r="W2205" t="s">
        <v>27</v>
      </c>
      <c r="X2205">
        <v>0</v>
      </c>
    </row>
    <row r="2206" spans="1:24" x14ac:dyDescent="0.2">
      <c r="A2206">
        <v>2106</v>
      </c>
      <c r="B2206">
        <v>1975</v>
      </c>
      <c r="C2206">
        <v>48</v>
      </c>
      <c r="D2206" t="s">
        <v>43</v>
      </c>
      <c r="E2206" t="s">
        <v>32</v>
      </c>
      <c r="F2206" s="58">
        <v>58330</v>
      </c>
      <c r="G2206">
        <v>0</v>
      </c>
      <c r="H2206">
        <v>0</v>
      </c>
      <c r="I2206" s="98">
        <v>41715</v>
      </c>
      <c r="J2206">
        <v>99</v>
      </c>
      <c r="K2206">
        <v>0</v>
      </c>
      <c r="L2206">
        <v>6</v>
      </c>
      <c r="M2206">
        <v>3</v>
      </c>
      <c r="N2206">
        <v>7</v>
      </c>
      <c r="O2206">
        <v>6</v>
      </c>
      <c r="P2206">
        <v>12</v>
      </c>
      <c r="Q2206">
        <v>1</v>
      </c>
      <c r="R2206">
        <v>1</v>
      </c>
      <c r="S2206">
        <v>3</v>
      </c>
      <c r="T2206">
        <v>8</v>
      </c>
      <c r="U2206">
        <v>0</v>
      </c>
      <c r="V2206">
        <v>0</v>
      </c>
      <c r="W2206" t="s">
        <v>27</v>
      </c>
      <c r="X2206">
        <v>0</v>
      </c>
    </row>
    <row r="2207" spans="1:24" x14ac:dyDescent="0.2">
      <c r="A2207">
        <v>3363</v>
      </c>
      <c r="B2207">
        <v>1975</v>
      </c>
      <c r="C2207">
        <v>48</v>
      </c>
      <c r="D2207" t="s">
        <v>43</v>
      </c>
      <c r="E2207" t="s">
        <v>32</v>
      </c>
      <c r="F2207" s="58">
        <v>58330</v>
      </c>
      <c r="G2207">
        <v>0</v>
      </c>
      <c r="H2207">
        <v>0</v>
      </c>
      <c r="I2207" s="98">
        <v>41715</v>
      </c>
      <c r="J2207">
        <v>99</v>
      </c>
      <c r="K2207">
        <v>0</v>
      </c>
      <c r="L2207">
        <v>6</v>
      </c>
      <c r="M2207">
        <v>3</v>
      </c>
      <c r="N2207">
        <v>7</v>
      </c>
      <c r="O2207">
        <v>6</v>
      </c>
      <c r="P2207">
        <v>12</v>
      </c>
      <c r="Q2207">
        <v>1</v>
      </c>
      <c r="R2207">
        <v>1</v>
      </c>
      <c r="S2207">
        <v>3</v>
      </c>
      <c r="T2207">
        <v>8</v>
      </c>
      <c r="U2207">
        <v>0</v>
      </c>
      <c r="V2207">
        <v>0</v>
      </c>
      <c r="W2207" t="s">
        <v>27</v>
      </c>
      <c r="X2207">
        <v>0</v>
      </c>
    </row>
    <row r="2208" spans="1:24" x14ac:dyDescent="0.2">
      <c r="A2208">
        <v>8595</v>
      </c>
      <c r="B2208">
        <v>1974</v>
      </c>
      <c r="C2208">
        <v>49</v>
      </c>
      <c r="D2208" t="s">
        <v>23</v>
      </c>
      <c r="E2208" t="s">
        <v>55</v>
      </c>
      <c r="F2208" s="58">
        <v>45006</v>
      </c>
      <c r="G2208">
        <v>0</v>
      </c>
      <c r="H2208">
        <v>1</v>
      </c>
      <c r="I2208" s="98">
        <v>41945</v>
      </c>
      <c r="J2208">
        <v>99</v>
      </c>
      <c r="K2208">
        <v>55</v>
      </c>
      <c r="L2208">
        <v>0</v>
      </c>
      <c r="M2208">
        <v>6</v>
      </c>
      <c r="N2208">
        <v>2</v>
      </c>
      <c r="O2208">
        <v>0</v>
      </c>
      <c r="P2208">
        <v>4</v>
      </c>
      <c r="Q2208">
        <v>2</v>
      </c>
      <c r="R2208">
        <v>1</v>
      </c>
      <c r="S2208">
        <v>3</v>
      </c>
      <c r="T2208">
        <v>5</v>
      </c>
      <c r="U2208">
        <v>0</v>
      </c>
      <c r="V2208">
        <v>0</v>
      </c>
      <c r="W2208" t="s">
        <v>38</v>
      </c>
      <c r="X2208">
        <v>0</v>
      </c>
    </row>
    <row r="2209" spans="1:24" x14ac:dyDescent="0.2">
      <c r="A2209">
        <v>7232</v>
      </c>
      <c r="B2209">
        <v>1974</v>
      </c>
      <c r="C2209">
        <v>49</v>
      </c>
      <c r="D2209" t="s">
        <v>23</v>
      </c>
      <c r="E2209" t="s">
        <v>55</v>
      </c>
      <c r="F2209" s="58">
        <v>67046</v>
      </c>
      <c r="G2209">
        <v>0</v>
      </c>
      <c r="H2209">
        <v>1</v>
      </c>
      <c r="I2209" s="98">
        <v>41945</v>
      </c>
      <c r="J2209">
        <v>99</v>
      </c>
      <c r="K2209">
        <v>55</v>
      </c>
      <c r="L2209">
        <v>0</v>
      </c>
      <c r="M2209">
        <v>6</v>
      </c>
      <c r="N2209">
        <v>2</v>
      </c>
      <c r="O2209">
        <v>0</v>
      </c>
      <c r="P2209">
        <v>4</v>
      </c>
      <c r="Q2209">
        <v>2</v>
      </c>
      <c r="R2209">
        <v>1</v>
      </c>
      <c r="S2209">
        <v>3</v>
      </c>
      <c r="T2209">
        <v>5</v>
      </c>
      <c r="U2209">
        <v>0</v>
      </c>
      <c r="V2209">
        <v>0</v>
      </c>
      <c r="W2209" t="s">
        <v>27</v>
      </c>
      <c r="X2209">
        <v>0</v>
      </c>
    </row>
    <row r="2210" spans="1:24" x14ac:dyDescent="0.2">
      <c r="A2210">
        <v>9977</v>
      </c>
      <c r="B2210">
        <v>1974</v>
      </c>
      <c r="C2210">
        <v>49</v>
      </c>
      <c r="D2210" t="s">
        <v>23</v>
      </c>
      <c r="E2210" t="s">
        <v>24</v>
      </c>
      <c r="F2210" s="58">
        <v>54111</v>
      </c>
      <c r="G2210">
        <v>0</v>
      </c>
      <c r="H2210">
        <v>1</v>
      </c>
      <c r="I2210" s="98">
        <v>41534</v>
      </c>
      <c r="J2210">
        <v>99</v>
      </c>
      <c r="K2210">
        <v>321</v>
      </c>
      <c r="L2210">
        <v>11</v>
      </c>
      <c r="M2210">
        <v>309</v>
      </c>
      <c r="N2210">
        <v>33</v>
      </c>
      <c r="O2210">
        <v>26</v>
      </c>
      <c r="P2210">
        <v>34</v>
      </c>
      <c r="Q2210">
        <v>3</v>
      </c>
      <c r="R2210">
        <v>9</v>
      </c>
      <c r="S2210">
        <v>5</v>
      </c>
      <c r="T2210">
        <v>4</v>
      </c>
      <c r="U2210">
        <v>0</v>
      </c>
      <c r="V2210">
        <v>0</v>
      </c>
      <c r="W2210" t="s">
        <v>35</v>
      </c>
      <c r="X2210">
        <v>0</v>
      </c>
    </row>
    <row r="2211" spans="1:24" x14ac:dyDescent="0.2">
      <c r="A2211">
        <v>10142</v>
      </c>
      <c r="B2211">
        <v>1977</v>
      </c>
      <c r="C2211">
        <v>46</v>
      </c>
      <c r="D2211" t="s">
        <v>40</v>
      </c>
      <c r="E2211" t="s">
        <v>24</v>
      </c>
      <c r="F2211" s="58">
        <v>73455</v>
      </c>
      <c r="G2211">
        <v>0</v>
      </c>
      <c r="H2211">
        <v>1</v>
      </c>
      <c r="I2211" s="98">
        <v>41458</v>
      </c>
      <c r="J2211">
        <v>99</v>
      </c>
      <c r="K2211">
        <v>372</v>
      </c>
      <c r="L2211">
        <v>18</v>
      </c>
      <c r="M2211">
        <v>126</v>
      </c>
      <c r="N2211">
        <v>47</v>
      </c>
      <c r="O2211">
        <v>48</v>
      </c>
      <c r="P2211">
        <v>78</v>
      </c>
      <c r="Q2211">
        <v>2</v>
      </c>
      <c r="R2211">
        <v>5</v>
      </c>
      <c r="S2211">
        <v>11</v>
      </c>
      <c r="T2211">
        <v>4</v>
      </c>
      <c r="U2211">
        <v>0</v>
      </c>
      <c r="V2211">
        <v>0</v>
      </c>
      <c r="W2211" t="s">
        <v>35</v>
      </c>
      <c r="X2211">
        <v>0</v>
      </c>
    </row>
    <row r="2212" spans="1:24" x14ac:dyDescent="0.2">
      <c r="A2212">
        <v>5263</v>
      </c>
      <c r="B2212">
        <v>1978</v>
      </c>
      <c r="C2212">
        <v>45</v>
      </c>
      <c r="D2212" t="s">
        <v>43</v>
      </c>
      <c r="E2212" t="s">
        <v>32</v>
      </c>
      <c r="F2212" s="58">
        <v>42429</v>
      </c>
      <c r="G2212">
        <v>1</v>
      </c>
      <c r="H2212">
        <v>0</v>
      </c>
      <c r="I2212" s="98">
        <v>41296</v>
      </c>
      <c r="J2212">
        <v>99</v>
      </c>
      <c r="K2212">
        <v>5</v>
      </c>
      <c r="L2212">
        <v>10</v>
      </c>
      <c r="M2212">
        <v>13</v>
      </c>
      <c r="N2212">
        <v>3</v>
      </c>
      <c r="O2212">
        <v>8</v>
      </c>
      <c r="P2212">
        <v>16</v>
      </c>
      <c r="Q2212">
        <v>1</v>
      </c>
      <c r="R2212">
        <v>1</v>
      </c>
      <c r="S2212">
        <v>3</v>
      </c>
      <c r="T2212">
        <v>8</v>
      </c>
      <c r="U2212">
        <v>0</v>
      </c>
      <c r="V2212">
        <v>0</v>
      </c>
      <c r="W2212" t="s">
        <v>27</v>
      </c>
      <c r="X2212">
        <v>0</v>
      </c>
    </row>
    <row r="2213" spans="1:24" x14ac:dyDescent="0.2">
      <c r="A2213">
        <v>22</v>
      </c>
      <c r="B2213">
        <v>1977</v>
      </c>
      <c r="C2213">
        <v>46</v>
      </c>
      <c r="D2213" t="s">
        <v>23</v>
      </c>
      <c r="E2213" t="s">
        <v>24</v>
      </c>
      <c r="F2213" s="58">
        <v>42429</v>
      </c>
      <c r="G2213">
        <v>1</v>
      </c>
      <c r="H2213">
        <v>0</v>
      </c>
      <c r="I2213" s="98">
        <v>40980</v>
      </c>
      <c r="J2213">
        <v>99</v>
      </c>
      <c r="K2213">
        <v>185</v>
      </c>
      <c r="L2213">
        <v>2</v>
      </c>
      <c r="M2213">
        <v>88</v>
      </c>
      <c r="N2213">
        <v>15</v>
      </c>
      <c r="O2213">
        <v>5</v>
      </c>
      <c r="P2213">
        <v>14</v>
      </c>
      <c r="Q2213">
        <v>2</v>
      </c>
      <c r="R2213">
        <v>6</v>
      </c>
      <c r="S2213">
        <v>5</v>
      </c>
      <c r="T2213">
        <v>8</v>
      </c>
      <c r="U2213">
        <v>0</v>
      </c>
      <c r="V2213">
        <v>0</v>
      </c>
      <c r="W2213" t="s">
        <v>27</v>
      </c>
      <c r="X2213">
        <v>0</v>
      </c>
    </row>
    <row r="2214" spans="1:24" x14ac:dyDescent="0.2">
      <c r="A2214">
        <v>528</v>
      </c>
      <c r="B2214">
        <v>1979</v>
      </c>
      <c r="C2214">
        <v>44</v>
      </c>
      <c r="D2214" t="s">
        <v>23</v>
      </c>
      <c r="E2214" t="s">
        <v>32</v>
      </c>
      <c r="F2214" s="58">
        <v>48432</v>
      </c>
      <c r="G2214">
        <v>0</v>
      </c>
      <c r="H2214">
        <v>0</v>
      </c>
      <c r="I2214" s="98">
        <v>41242</v>
      </c>
      <c r="J2214">
        <v>99</v>
      </c>
      <c r="K2214">
        <v>267</v>
      </c>
      <c r="L2214">
        <v>38</v>
      </c>
      <c r="M2214">
        <v>701</v>
      </c>
      <c r="N2214">
        <v>149</v>
      </c>
      <c r="O2214">
        <v>165</v>
      </c>
      <c r="P2214">
        <v>63</v>
      </c>
      <c r="Q2214">
        <v>1</v>
      </c>
      <c r="R2214">
        <v>5</v>
      </c>
      <c r="S2214">
        <v>10</v>
      </c>
      <c r="T2214">
        <v>3</v>
      </c>
      <c r="U2214">
        <v>0</v>
      </c>
      <c r="V2214">
        <v>0</v>
      </c>
      <c r="W2214" t="s">
        <v>50</v>
      </c>
      <c r="X2214">
        <v>0</v>
      </c>
    </row>
    <row r="2215" spans="1:24" x14ac:dyDescent="0.2">
      <c r="A2215">
        <v>4070</v>
      </c>
      <c r="B2215">
        <v>1970</v>
      </c>
      <c r="C2215">
        <v>53</v>
      </c>
      <c r="D2215" t="s">
        <v>40</v>
      </c>
      <c r="E2215" t="s">
        <v>32</v>
      </c>
      <c r="F2215" s="58">
        <v>48432</v>
      </c>
      <c r="G2215">
        <v>0</v>
      </c>
      <c r="H2215">
        <v>2</v>
      </c>
      <c r="I2215" s="98">
        <v>40917</v>
      </c>
      <c r="J2215">
        <v>99</v>
      </c>
      <c r="K2215">
        <v>169</v>
      </c>
      <c r="L2215">
        <v>24</v>
      </c>
      <c r="M2215">
        <v>553</v>
      </c>
      <c r="N2215">
        <v>188</v>
      </c>
      <c r="O2215">
        <v>0</v>
      </c>
      <c r="P2215">
        <v>144</v>
      </c>
      <c r="Q2215">
        <v>1</v>
      </c>
      <c r="R2215">
        <v>8</v>
      </c>
      <c r="S2215">
        <v>4</v>
      </c>
      <c r="T2215">
        <v>7</v>
      </c>
      <c r="U2215">
        <v>1</v>
      </c>
      <c r="V2215">
        <v>0</v>
      </c>
      <c r="W2215" t="s">
        <v>31</v>
      </c>
      <c r="X2215">
        <v>2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marketing_data_original</vt:lpstr>
      <vt:lpstr>draft_market_data</vt:lpstr>
      <vt:lpstr>Date_Cleaning</vt:lpstr>
      <vt:lpstr>draft_market2.0</vt:lpstr>
      <vt:lpstr>Assignment1 - observation reduc</vt:lpstr>
      <vt:lpstr>Income -average implemented </vt:lpstr>
      <vt:lpstr>Assumptions &amp; Approach</vt:lpstr>
      <vt:lpstr>Cleaned_Market_Data3.0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Brusa</dc:creator>
  <cp:lastModifiedBy>Mathieu Brusa</cp:lastModifiedBy>
  <dcterms:created xsi:type="dcterms:W3CDTF">2023-12-03T14:44:15Z</dcterms:created>
  <dcterms:modified xsi:type="dcterms:W3CDTF">2024-10-28T15:27:13Z</dcterms:modified>
</cp:coreProperties>
</file>